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ColdFusionBuilder3\ColdFusion\cfusion\wwwroot\BudgetingTools\includes\forms\"/>
    </mc:Choice>
  </mc:AlternateContent>
  <bookViews>
    <workbookView xWindow="0" yWindow="0" windowWidth="28800" windowHeight="11535" tabRatio="902" activeTab="4"/>
  </bookViews>
  <sheets>
    <sheet name="Current Year UA Data _All" sheetId="4" r:id="rId1"/>
    <sheet name="Ben Rates Data" sheetId="6" r:id="rId2"/>
    <sheet name="Comp Vlookup" sheetId="10" r:id="rId3"/>
    <sheet name="Rept Org Lookup" sheetId="5" r:id="rId4"/>
    <sheet name="Pres Summary" sheetId="21" r:id="rId5"/>
    <sheet name="Pvt for Pres Sheet" sheetId="20" r:id="rId6"/>
    <sheet name="SharedSrvcsLkup" sheetId="12" r:id="rId7"/>
    <sheet name="UA adjBase Comp SQL" sheetId="17" r:id="rId8"/>
    <sheet name="Inc Inc Data SQL" sheetId="19" r:id="rId9"/>
  </sheets>
  <definedNames>
    <definedName name="_15_Finalize_sort_of_Final_Export_tbl">#REF!</definedName>
    <definedName name="_xlnm._FilterDatabase" localSheetId="0" hidden="1">'Current Year UA Data _All'!$A$1:$AX$4741</definedName>
    <definedName name="FinOC_ProFormaLkup">#REF!</definedName>
    <definedName name="IncIncAccnt">#REF!</definedName>
    <definedName name="IncIncFinOC">#REF!</definedName>
    <definedName name="_xlnm.Print_Area" localSheetId="5">'Pvt for Pres Sheet'!$R$1</definedName>
    <definedName name="print1">#REF!</definedName>
    <definedName name="PRINT2">#REF!</definedName>
    <definedName name="print3">#REF!</definedName>
    <definedName name="printx">#REF!</definedName>
    <definedName name="printy">#REF!</definedName>
    <definedName name="ReportFieldFill">'Pvt for Pres Sheet'!$D$65:$E$68</definedName>
    <definedName name="SharedSrvcsLkup">#REF!</definedName>
    <definedName name="Trial">#REF!</definedName>
  </definedNames>
  <calcPr calcId="162913"/>
  <pivotCaches>
    <pivotCache cacheId="0" r:id="rId10"/>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L4741" i="4" l="1"/>
  <c r="AE4741" i="4"/>
  <c r="AD4741" i="4"/>
  <c r="AA4741" i="4"/>
  <c r="AC4741" i="4" s="1"/>
  <c r="AW4740" i="4"/>
  <c r="AL4740" i="4"/>
  <c r="AE4740" i="4"/>
  <c r="AD4740" i="4"/>
  <c r="AC4740" i="4"/>
  <c r="AA4740" i="4"/>
  <c r="AB4740" i="4" s="1"/>
  <c r="AL4739" i="4"/>
  <c r="AE4739" i="4"/>
  <c r="AD4739" i="4"/>
  <c r="AC4739" i="4"/>
  <c r="AB4739" i="4"/>
  <c r="AA4739" i="4"/>
  <c r="AL4738" i="4"/>
  <c r="AE4738" i="4"/>
  <c r="AC4738" i="4"/>
  <c r="AA4738" i="4"/>
  <c r="AD4738" i="4" s="1"/>
  <c r="AL4737" i="4"/>
  <c r="AE4737" i="4"/>
  <c r="AD4737" i="4"/>
  <c r="AB4737" i="4"/>
  <c r="AA4737" i="4"/>
  <c r="AC4737" i="4" s="1"/>
  <c r="AW4736" i="4"/>
  <c r="AL4736" i="4"/>
  <c r="AE4736" i="4"/>
  <c r="AC4736" i="4"/>
  <c r="AA4736" i="4"/>
  <c r="AB4736" i="4" s="1"/>
  <c r="AW4735" i="4"/>
  <c r="AE4735" i="4"/>
  <c r="AB4735" i="4"/>
  <c r="AA4735" i="4"/>
  <c r="AD4735" i="4" s="1"/>
  <c r="AW4734" i="4"/>
  <c r="AL4734" i="4"/>
  <c r="AE4734" i="4"/>
  <c r="AA4734" i="4"/>
  <c r="AL4733" i="4"/>
  <c r="AE4733" i="4"/>
  <c r="AD4733" i="4"/>
  <c r="AA4733" i="4"/>
  <c r="AC4733" i="4" s="1"/>
  <c r="AW4732" i="4"/>
  <c r="AL4732" i="4"/>
  <c r="AE4732" i="4"/>
  <c r="AD4732" i="4"/>
  <c r="AC4732" i="4"/>
  <c r="AA4732" i="4"/>
  <c r="AB4732" i="4" s="1"/>
  <c r="AL4731" i="4"/>
  <c r="AE4731" i="4"/>
  <c r="AJ4731" i="4" s="1"/>
  <c r="AK4731" i="4" s="1"/>
  <c r="AD4731" i="4"/>
  <c r="AC4731" i="4"/>
  <c r="AB4731" i="4"/>
  <c r="AA4731" i="4"/>
  <c r="AW4730" i="4"/>
  <c r="AL4730" i="4"/>
  <c r="AE4730" i="4"/>
  <c r="AA4730" i="4"/>
  <c r="AD4730" i="4" s="1"/>
  <c r="AL4729" i="4"/>
  <c r="AE4729" i="4"/>
  <c r="AD4729" i="4"/>
  <c r="AA4729" i="4"/>
  <c r="AC4729" i="4" s="1"/>
  <c r="AW4728" i="4"/>
  <c r="AL4728" i="4"/>
  <c r="AJ4728" i="4"/>
  <c r="AK4728" i="4" s="1"/>
  <c r="AE4728" i="4"/>
  <c r="AC4728" i="4"/>
  <c r="AA4728" i="4"/>
  <c r="AB4728" i="4" s="1"/>
  <c r="AW4727" i="4"/>
  <c r="AE4727" i="4"/>
  <c r="AB4727" i="4"/>
  <c r="AA4727" i="4"/>
  <c r="AD4727" i="4" s="1"/>
  <c r="AW4726" i="4"/>
  <c r="AJ4726" i="4"/>
  <c r="AL4726" i="4"/>
  <c r="AE4726" i="4"/>
  <c r="AR4726" i="4" s="1"/>
  <c r="AA4726" i="4"/>
  <c r="AL4725" i="4"/>
  <c r="AE4725" i="4"/>
  <c r="AD4725" i="4"/>
  <c r="AA4725" i="4"/>
  <c r="AC4725" i="4" s="1"/>
  <c r="AW4724" i="4"/>
  <c r="AL4724" i="4"/>
  <c r="AE4724" i="4"/>
  <c r="AD4724" i="4"/>
  <c r="AC4724" i="4"/>
  <c r="AA4724" i="4"/>
  <c r="AB4724" i="4" s="1"/>
  <c r="AL4723" i="4"/>
  <c r="AE4723" i="4"/>
  <c r="AD4723" i="4"/>
  <c r="AC4723" i="4"/>
  <c r="AB4723" i="4"/>
  <c r="AA4723" i="4"/>
  <c r="AL4722" i="4"/>
  <c r="AE4722" i="4"/>
  <c r="AA4722" i="4"/>
  <c r="AD4722" i="4" s="1"/>
  <c r="AL4721" i="4"/>
  <c r="AE4721" i="4"/>
  <c r="AD4721" i="4"/>
  <c r="AA4721" i="4"/>
  <c r="AC4721" i="4" s="1"/>
  <c r="AW4720" i="4"/>
  <c r="AL4720" i="4"/>
  <c r="AJ4720" i="4"/>
  <c r="AK4720" i="4" s="1"/>
  <c r="AE4720" i="4"/>
  <c r="AC4720" i="4"/>
  <c r="AA4720" i="4"/>
  <c r="AB4720" i="4" s="1"/>
  <c r="AW4719" i="4"/>
  <c r="AE4719" i="4"/>
  <c r="AB4719" i="4"/>
  <c r="AA4719" i="4"/>
  <c r="AD4719" i="4" s="1"/>
  <c r="AW4718" i="4"/>
  <c r="AJ4718" i="4"/>
  <c r="AL4718" i="4"/>
  <c r="AE4718" i="4"/>
  <c r="AR4718" i="4" s="1"/>
  <c r="AA4718" i="4"/>
  <c r="AL4717" i="4"/>
  <c r="AE4717" i="4"/>
  <c r="AD4717" i="4"/>
  <c r="AA4717" i="4"/>
  <c r="AC4717" i="4" s="1"/>
  <c r="AW4716" i="4"/>
  <c r="AL4716" i="4"/>
  <c r="AE4716" i="4"/>
  <c r="AD4716" i="4"/>
  <c r="AC4716" i="4"/>
  <c r="AA4716" i="4"/>
  <c r="AB4716" i="4" s="1"/>
  <c r="AL4715" i="4"/>
  <c r="AE4715" i="4"/>
  <c r="AJ4715" i="4" s="1"/>
  <c r="AK4715" i="4" s="1"/>
  <c r="AD4715" i="4"/>
  <c r="AC4715" i="4"/>
  <c r="AB4715" i="4"/>
  <c r="AA4715" i="4"/>
  <c r="AW4714" i="4"/>
  <c r="AL4714" i="4"/>
  <c r="AE4714" i="4"/>
  <c r="AA4714" i="4"/>
  <c r="AD4714" i="4" s="1"/>
  <c r="AL4713" i="4"/>
  <c r="AE4713" i="4"/>
  <c r="AD4713" i="4"/>
  <c r="AA4713" i="4"/>
  <c r="AC4713" i="4" s="1"/>
  <c r="AW4712" i="4"/>
  <c r="AL4712" i="4"/>
  <c r="AE4712" i="4"/>
  <c r="AC4712" i="4"/>
  <c r="AA4712" i="4"/>
  <c r="AB4712" i="4" s="1"/>
  <c r="AW4711" i="4"/>
  <c r="AE4711" i="4"/>
  <c r="AB4711" i="4"/>
  <c r="AA4711" i="4"/>
  <c r="AD4711" i="4" s="1"/>
  <c r="AW4710" i="4"/>
  <c r="AL4710" i="4"/>
  <c r="AE4710" i="4"/>
  <c r="AA4710" i="4"/>
  <c r="AL4709" i="4"/>
  <c r="AE4709" i="4"/>
  <c r="AD4709" i="4"/>
  <c r="AA4709" i="4"/>
  <c r="AC4709" i="4" s="1"/>
  <c r="AW4708" i="4"/>
  <c r="AV4708" i="4"/>
  <c r="AL4708" i="4"/>
  <c r="AE4708" i="4"/>
  <c r="AA4708" i="4"/>
  <c r="AV4707" i="4"/>
  <c r="AE4707" i="4"/>
  <c r="AD4707" i="4"/>
  <c r="AB4707" i="4"/>
  <c r="AA4707" i="4"/>
  <c r="AC4707" i="4" s="1"/>
  <c r="AW4706" i="4"/>
  <c r="AV4706" i="4"/>
  <c r="AR4706" i="4"/>
  <c r="AL4706" i="4"/>
  <c r="AE4706" i="4"/>
  <c r="AC4706" i="4"/>
  <c r="AA4706" i="4"/>
  <c r="AB4706" i="4" s="1"/>
  <c r="AL4705" i="4"/>
  <c r="AP4705" i="4" s="1"/>
  <c r="AE4705" i="4"/>
  <c r="AD4705" i="4"/>
  <c r="AB4705" i="4"/>
  <c r="AA4705" i="4"/>
  <c r="AC4705" i="4" s="1"/>
  <c r="AW4704" i="4"/>
  <c r="AV4704" i="4"/>
  <c r="AL4704" i="4"/>
  <c r="AE4704" i="4"/>
  <c r="AA4704" i="4"/>
  <c r="AL4703" i="4"/>
  <c r="AE4703" i="4"/>
  <c r="AD4703" i="4"/>
  <c r="AC4703" i="4"/>
  <c r="AB4703" i="4"/>
  <c r="AA4703" i="4"/>
  <c r="AR4702" i="4"/>
  <c r="AW4702" i="4"/>
  <c r="AL4702" i="4"/>
  <c r="AE4702" i="4"/>
  <c r="AD4702" i="4"/>
  <c r="AC4702" i="4"/>
  <c r="AA4702" i="4"/>
  <c r="AB4702" i="4" s="1"/>
  <c r="AV4701" i="4"/>
  <c r="AL4701" i="4"/>
  <c r="AP4701" i="4" s="1"/>
  <c r="AE4701" i="4"/>
  <c r="AD4701" i="4"/>
  <c r="AB4701" i="4"/>
  <c r="AA4701" i="4"/>
  <c r="AC4701" i="4" s="1"/>
  <c r="AW4700" i="4"/>
  <c r="AV4700" i="4"/>
  <c r="AR4700" i="4"/>
  <c r="AL4700" i="4"/>
  <c r="AE4700" i="4"/>
  <c r="AA4700" i="4"/>
  <c r="AV4699" i="4"/>
  <c r="AE4699" i="4"/>
  <c r="AD4699" i="4"/>
  <c r="AB4699" i="4"/>
  <c r="AA4699" i="4"/>
  <c r="AC4699" i="4" s="1"/>
  <c r="AW4698" i="4"/>
  <c r="AV4698" i="4"/>
  <c r="AR4698" i="4"/>
  <c r="AL4698" i="4"/>
  <c r="AP4698" i="4" s="1"/>
  <c r="AE4698" i="4"/>
  <c r="AC4698" i="4"/>
  <c r="AA4698" i="4"/>
  <c r="AW4697" i="4"/>
  <c r="AL4697" i="4"/>
  <c r="AP4697" i="4" s="1"/>
  <c r="AE4697" i="4"/>
  <c r="AR4697" i="4" s="1"/>
  <c r="AD4697" i="4"/>
  <c r="AA4697" i="4"/>
  <c r="AC4697" i="4" s="1"/>
  <c r="AW4696" i="4"/>
  <c r="AV4696" i="4"/>
  <c r="AL4696" i="4"/>
  <c r="AE4696" i="4"/>
  <c r="AR4696" i="4" s="1"/>
  <c r="AB4696" i="4"/>
  <c r="AA4696" i="4"/>
  <c r="AD4696" i="4" s="1"/>
  <c r="AL4695" i="4"/>
  <c r="AE4695" i="4"/>
  <c r="AD4695" i="4"/>
  <c r="AC4695" i="4"/>
  <c r="AB4695" i="4"/>
  <c r="AA4695" i="4"/>
  <c r="AL4694" i="4"/>
  <c r="AE4694" i="4"/>
  <c r="AD4694" i="4"/>
  <c r="AC4694" i="4"/>
  <c r="AA4694" i="4"/>
  <c r="AB4694" i="4" s="1"/>
  <c r="AV4693" i="4"/>
  <c r="AP4693" i="4"/>
  <c r="AL4693" i="4"/>
  <c r="AE4693" i="4"/>
  <c r="AD4693" i="4"/>
  <c r="AB4693" i="4"/>
  <c r="AA4693" i="4"/>
  <c r="AC4693" i="4" s="1"/>
  <c r="AW4692" i="4"/>
  <c r="AP4692" i="4"/>
  <c r="AV4692" i="4"/>
  <c r="AL4692" i="4"/>
  <c r="AE4692" i="4"/>
  <c r="AA4692" i="4"/>
  <c r="AV4691" i="4"/>
  <c r="AP4691" i="4"/>
  <c r="AL4691" i="4"/>
  <c r="AE4691" i="4"/>
  <c r="AD4691" i="4"/>
  <c r="AB4691" i="4"/>
  <c r="AA4691" i="4"/>
  <c r="AC4691" i="4" s="1"/>
  <c r="AV4690" i="4"/>
  <c r="AW4690" i="4"/>
  <c r="AL4690" i="4"/>
  <c r="AP4690" i="4" s="1"/>
  <c r="AE4690" i="4"/>
  <c r="AA4690" i="4"/>
  <c r="AV4689" i="4"/>
  <c r="AL4689" i="4"/>
  <c r="AE4689" i="4"/>
  <c r="AD4689" i="4"/>
  <c r="AA4689" i="4"/>
  <c r="AC4689" i="4" s="1"/>
  <c r="AW4688" i="4"/>
  <c r="AV4688" i="4"/>
  <c r="AL4688" i="4"/>
  <c r="AE4688" i="4"/>
  <c r="AC4688" i="4"/>
  <c r="AB4688" i="4"/>
  <c r="AA4688" i="4"/>
  <c r="AD4688" i="4" s="1"/>
  <c r="AV4687" i="4"/>
  <c r="AL4687" i="4"/>
  <c r="AP4687" i="4" s="1"/>
  <c r="AE4687" i="4"/>
  <c r="AD4687" i="4"/>
  <c r="AC4687" i="4"/>
  <c r="AB4687" i="4"/>
  <c r="AA4687" i="4"/>
  <c r="AV4686" i="4"/>
  <c r="AW4686" i="4"/>
  <c r="AE4686" i="4"/>
  <c r="AD4686" i="4"/>
  <c r="AA4686" i="4"/>
  <c r="AB4686" i="4" s="1"/>
  <c r="AV4685" i="4"/>
  <c r="AP4685" i="4"/>
  <c r="AL4685" i="4"/>
  <c r="AE4685" i="4"/>
  <c r="AB4685" i="4"/>
  <c r="AA4685" i="4"/>
  <c r="AC4685" i="4" s="1"/>
  <c r="AV4684" i="4"/>
  <c r="AR4684" i="4"/>
  <c r="AW4684" i="4"/>
  <c r="AL4684" i="4"/>
  <c r="AP4684" i="4" s="1"/>
  <c r="AE4684" i="4"/>
  <c r="AC4684" i="4"/>
  <c r="AA4684" i="4"/>
  <c r="AD4684" i="4" s="1"/>
  <c r="AV4683" i="4"/>
  <c r="AE4683" i="4"/>
  <c r="AD4683" i="4"/>
  <c r="AB4683" i="4"/>
  <c r="AA4683" i="4"/>
  <c r="AC4683" i="4" s="1"/>
  <c r="AW4682" i="4"/>
  <c r="AV4682" i="4"/>
  <c r="AL4682" i="4"/>
  <c r="AE4682" i="4"/>
  <c r="AR4682" i="4" s="1"/>
  <c r="AA4682" i="4"/>
  <c r="AV4681" i="4"/>
  <c r="AL4681" i="4"/>
  <c r="AE4681" i="4"/>
  <c r="AD4681" i="4"/>
  <c r="AB4681" i="4"/>
  <c r="AA4681" i="4"/>
  <c r="AC4681" i="4" s="1"/>
  <c r="AW4680" i="4"/>
  <c r="AV4680" i="4"/>
  <c r="AL4680" i="4"/>
  <c r="AE4680" i="4"/>
  <c r="AC4680" i="4"/>
  <c r="AA4680" i="4"/>
  <c r="AB4680" i="4" s="1"/>
  <c r="AL4679" i="4"/>
  <c r="AE4679" i="4"/>
  <c r="AD4679" i="4"/>
  <c r="AC4679" i="4"/>
  <c r="AB4679" i="4"/>
  <c r="AA4679" i="4"/>
  <c r="AW4678" i="4"/>
  <c r="AV4678" i="4"/>
  <c r="AL4678" i="4"/>
  <c r="AE4678" i="4"/>
  <c r="AA4678" i="4"/>
  <c r="AD4678" i="4" s="1"/>
  <c r="AL4677" i="4"/>
  <c r="AE4677" i="4"/>
  <c r="AD4677" i="4"/>
  <c r="AB4677" i="4"/>
  <c r="AA4677" i="4"/>
  <c r="AC4677" i="4" s="1"/>
  <c r="AV4676" i="4"/>
  <c r="AR4676" i="4"/>
  <c r="AW4676" i="4"/>
  <c r="AL4676" i="4"/>
  <c r="AP4676" i="4" s="1"/>
  <c r="AE4676" i="4"/>
  <c r="AC4676" i="4"/>
  <c r="AA4676" i="4"/>
  <c r="AD4676" i="4" s="1"/>
  <c r="AV4675" i="4"/>
  <c r="AE4675" i="4"/>
  <c r="AD4675" i="4"/>
  <c r="AB4675" i="4"/>
  <c r="AA4675" i="4"/>
  <c r="AC4675" i="4" s="1"/>
  <c r="AW4674" i="4"/>
  <c r="AV4674" i="4"/>
  <c r="AL4674" i="4"/>
  <c r="AE4674" i="4"/>
  <c r="AA4674" i="4"/>
  <c r="AV4673" i="4"/>
  <c r="AL4673" i="4"/>
  <c r="AE4673" i="4"/>
  <c r="AD4673" i="4"/>
  <c r="AB4673" i="4"/>
  <c r="AA4673" i="4"/>
  <c r="AC4673" i="4" s="1"/>
  <c r="AW4672" i="4"/>
  <c r="AV4672" i="4"/>
  <c r="AL4672" i="4"/>
  <c r="AE4672" i="4"/>
  <c r="AA4672" i="4"/>
  <c r="AV4671" i="4"/>
  <c r="AP4671" i="4"/>
  <c r="AL4671" i="4"/>
  <c r="AE4671" i="4"/>
  <c r="AD4671" i="4"/>
  <c r="AC4671" i="4"/>
  <c r="AB4671" i="4"/>
  <c r="AA4671" i="4"/>
  <c r="AW4670" i="4"/>
  <c r="AV4670" i="4"/>
  <c r="AL4670" i="4"/>
  <c r="AR4670" i="4"/>
  <c r="AE4670" i="4"/>
  <c r="AA4670" i="4"/>
  <c r="AL4669" i="4"/>
  <c r="AP4669" i="4" s="1"/>
  <c r="AE4669" i="4"/>
  <c r="AD4669" i="4"/>
  <c r="AB4669" i="4"/>
  <c r="AA4669" i="4"/>
  <c r="AC4669" i="4" s="1"/>
  <c r="AW4668" i="4"/>
  <c r="AV4668" i="4"/>
  <c r="AL4668" i="4"/>
  <c r="AE4668" i="4"/>
  <c r="AC4668" i="4"/>
  <c r="AA4668" i="4"/>
  <c r="AV4667" i="4"/>
  <c r="AE4667" i="4"/>
  <c r="AD4667" i="4"/>
  <c r="AB4667" i="4"/>
  <c r="AA4667" i="4"/>
  <c r="AC4667" i="4" s="1"/>
  <c r="AV4666" i="4"/>
  <c r="AR4666" i="4"/>
  <c r="AW4666" i="4"/>
  <c r="AL4666" i="4"/>
  <c r="AE4666" i="4"/>
  <c r="AC4666" i="4"/>
  <c r="AA4666" i="4"/>
  <c r="AV4665" i="4"/>
  <c r="AP4665" i="4"/>
  <c r="AL4665" i="4"/>
  <c r="AE4665" i="4"/>
  <c r="AD4665" i="4"/>
  <c r="AB4665" i="4"/>
  <c r="AA4665" i="4"/>
  <c r="AC4665" i="4" s="1"/>
  <c r="AW4664" i="4"/>
  <c r="AV4664" i="4"/>
  <c r="AL4664" i="4"/>
  <c r="AE4664" i="4"/>
  <c r="AA4664" i="4"/>
  <c r="AV4663" i="4"/>
  <c r="AP4663" i="4"/>
  <c r="AL4663" i="4"/>
  <c r="AE4663" i="4"/>
  <c r="AD4663" i="4"/>
  <c r="AC4663" i="4"/>
  <c r="AB4663" i="4"/>
  <c r="AA4663" i="4"/>
  <c r="AL4662" i="4"/>
  <c r="AE4662" i="4"/>
  <c r="AA4662" i="4"/>
  <c r="AV4661" i="4"/>
  <c r="AP4661" i="4"/>
  <c r="AL4661" i="4"/>
  <c r="AE4661" i="4"/>
  <c r="AD4661" i="4"/>
  <c r="AB4661" i="4"/>
  <c r="AA4661" i="4"/>
  <c r="AC4661" i="4" s="1"/>
  <c r="AV4660" i="4"/>
  <c r="AW4660" i="4"/>
  <c r="AL4660" i="4"/>
  <c r="AJ4660" i="4"/>
  <c r="AE4660" i="4"/>
  <c r="AA4660" i="4"/>
  <c r="AV4659" i="4"/>
  <c r="AE4659" i="4"/>
  <c r="AD4659" i="4"/>
  <c r="AB4659" i="4"/>
  <c r="AA4659" i="4"/>
  <c r="AC4659" i="4" s="1"/>
  <c r="AV4658" i="4"/>
  <c r="AW4658" i="4"/>
  <c r="AL4658" i="4"/>
  <c r="AP4658" i="4" s="1"/>
  <c r="AE4658" i="4"/>
  <c r="AC4658" i="4"/>
  <c r="AA4658" i="4"/>
  <c r="AW4657" i="4"/>
  <c r="AL4657" i="4"/>
  <c r="AP4657" i="4" s="1"/>
  <c r="AE4657" i="4"/>
  <c r="AB4657" i="4"/>
  <c r="AA4657" i="4"/>
  <c r="AC4657" i="4" s="1"/>
  <c r="AW4656" i="4"/>
  <c r="AV4656" i="4"/>
  <c r="AL4656" i="4"/>
  <c r="AR4656" i="4"/>
  <c r="AE4656" i="4"/>
  <c r="AC4656" i="4"/>
  <c r="AB4656" i="4"/>
  <c r="AA4656" i="4"/>
  <c r="AD4656" i="4" s="1"/>
  <c r="AL4655" i="4"/>
  <c r="AP4655" i="4" s="1"/>
  <c r="AE4655" i="4"/>
  <c r="AD4655" i="4"/>
  <c r="AC4655" i="4"/>
  <c r="AB4655" i="4"/>
  <c r="AA4655" i="4"/>
  <c r="AR4654" i="4"/>
  <c r="AV4654" i="4"/>
  <c r="AL4654" i="4"/>
  <c r="AE4654" i="4"/>
  <c r="AD4654" i="4"/>
  <c r="AC4654" i="4"/>
  <c r="AA4654" i="4"/>
  <c r="AB4654" i="4" s="1"/>
  <c r="AV4653" i="4"/>
  <c r="AL4653" i="4"/>
  <c r="AP4653" i="4" s="1"/>
  <c r="AE4653" i="4"/>
  <c r="AD4653" i="4"/>
  <c r="AB4653" i="4"/>
  <c r="AA4653" i="4"/>
  <c r="AC4653" i="4" s="1"/>
  <c r="AV4652" i="4"/>
  <c r="AP4652" i="4"/>
  <c r="AW4652" i="4"/>
  <c r="AL4652" i="4"/>
  <c r="AE4652" i="4"/>
  <c r="AA4652" i="4"/>
  <c r="AW4651" i="4"/>
  <c r="AV4651" i="4"/>
  <c r="AL4651" i="4"/>
  <c r="AP4651" i="4" s="1"/>
  <c r="AE4651" i="4"/>
  <c r="AA4651" i="4"/>
  <c r="AW4650" i="4"/>
  <c r="AV4650" i="4"/>
  <c r="AL4650" i="4"/>
  <c r="AP4650" i="4" s="1"/>
  <c r="AJ4650" i="4"/>
  <c r="AR4650" i="4"/>
  <c r="AE4650" i="4"/>
  <c r="AA4650" i="4"/>
  <c r="AW4649" i="4"/>
  <c r="AV4649" i="4"/>
  <c r="AL4649" i="4"/>
  <c r="AE4649" i="4"/>
  <c r="AD4649" i="4"/>
  <c r="AC4649" i="4"/>
  <c r="AA4649" i="4"/>
  <c r="AB4649" i="4" s="1"/>
  <c r="AV4648" i="4"/>
  <c r="AL4648" i="4"/>
  <c r="AE4648" i="4"/>
  <c r="AD4648" i="4"/>
  <c r="AC4648" i="4"/>
  <c r="AB4648" i="4"/>
  <c r="AA4648" i="4"/>
  <c r="AV4647" i="4"/>
  <c r="AL4647" i="4"/>
  <c r="AE4647" i="4"/>
  <c r="AD4647" i="4"/>
  <c r="AC4647" i="4"/>
  <c r="AB4647" i="4"/>
  <c r="AA4647" i="4"/>
  <c r="AL4646" i="4"/>
  <c r="AE4646" i="4"/>
  <c r="AD4646" i="4"/>
  <c r="AA4646" i="4"/>
  <c r="AB4646" i="4" s="1"/>
  <c r="AP4645" i="4"/>
  <c r="AL4645" i="4"/>
  <c r="AE4645" i="4"/>
  <c r="AD4645" i="4"/>
  <c r="AB4645" i="4"/>
  <c r="AA4645" i="4"/>
  <c r="AC4645" i="4" s="1"/>
  <c r="AL4644" i="4"/>
  <c r="AE4644" i="4"/>
  <c r="AD4644" i="4"/>
  <c r="AC4644" i="4"/>
  <c r="AA4644" i="4"/>
  <c r="AB4644" i="4" s="1"/>
  <c r="AP4643" i="4"/>
  <c r="AL4643" i="4"/>
  <c r="AE4643" i="4"/>
  <c r="AD4643" i="4"/>
  <c r="AB4643" i="4"/>
  <c r="AA4643" i="4"/>
  <c r="AC4643" i="4" s="1"/>
  <c r="AL4642" i="4"/>
  <c r="AE4642" i="4"/>
  <c r="AD4642" i="4"/>
  <c r="AC4642" i="4"/>
  <c r="AB4642" i="4"/>
  <c r="AA4642" i="4"/>
  <c r="AV4641" i="4"/>
  <c r="AP4641" i="4"/>
  <c r="AJ4641" i="4"/>
  <c r="AL4641" i="4"/>
  <c r="AE4641" i="4"/>
  <c r="AD4641" i="4"/>
  <c r="AC4641" i="4"/>
  <c r="AA4641" i="4"/>
  <c r="AB4641" i="4" s="1"/>
  <c r="AW4640" i="4"/>
  <c r="AV4640" i="4"/>
  <c r="AL4640" i="4"/>
  <c r="AP4640" i="4" s="1"/>
  <c r="AE4640" i="4"/>
  <c r="AA4640" i="4"/>
  <c r="AW4639" i="4"/>
  <c r="AV4639" i="4"/>
  <c r="AL4639" i="4"/>
  <c r="AP4639" i="4" s="1"/>
  <c r="AE4639" i="4"/>
  <c r="AB4639" i="4"/>
  <c r="AA4639" i="4"/>
  <c r="AV4638" i="4"/>
  <c r="AR4638" i="4"/>
  <c r="AW4638" i="4"/>
  <c r="AL4638" i="4"/>
  <c r="AE4638" i="4"/>
  <c r="AA4638" i="4"/>
  <c r="AD4638" i="4" s="1"/>
  <c r="AL4637" i="4"/>
  <c r="AP4637" i="4" s="1"/>
  <c r="AE4637" i="4"/>
  <c r="AD4637" i="4"/>
  <c r="AC4637" i="4"/>
  <c r="AB4637" i="4"/>
  <c r="AA4637" i="4"/>
  <c r="AV4636" i="4"/>
  <c r="AL4636" i="4"/>
  <c r="AE4636" i="4"/>
  <c r="AC4636" i="4"/>
  <c r="AA4636" i="4"/>
  <c r="AB4636" i="4" s="1"/>
  <c r="AP4635" i="4"/>
  <c r="AL4635" i="4"/>
  <c r="AE4635" i="4"/>
  <c r="AD4635" i="4"/>
  <c r="AB4635" i="4"/>
  <c r="AA4635" i="4"/>
  <c r="AC4635" i="4" s="1"/>
  <c r="AL4634" i="4"/>
  <c r="AE4634" i="4"/>
  <c r="AD4634" i="4"/>
  <c r="AC4634" i="4"/>
  <c r="AB4634" i="4"/>
  <c r="AA4634" i="4"/>
  <c r="AV4633" i="4"/>
  <c r="AL4633" i="4"/>
  <c r="AP4633" i="4" s="1"/>
  <c r="AE4633" i="4"/>
  <c r="AD4633" i="4"/>
  <c r="AC4633" i="4"/>
  <c r="AA4633" i="4"/>
  <c r="AB4633" i="4" s="1"/>
  <c r="AW4632" i="4"/>
  <c r="AV4632" i="4"/>
  <c r="AL4632" i="4"/>
  <c r="AP4632" i="4" s="1"/>
  <c r="AE4632" i="4"/>
  <c r="AA4632" i="4"/>
  <c r="AV4631" i="4"/>
  <c r="AP4631" i="4"/>
  <c r="AW4631" i="4"/>
  <c r="AL4631" i="4"/>
  <c r="AE4631" i="4"/>
  <c r="AB4631" i="4"/>
  <c r="AA4631" i="4"/>
  <c r="AW4630" i="4"/>
  <c r="AV4630" i="4"/>
  <c r="AE4630" i="4"/>
  <c r="AC4630" i="4"/>
  <c r="AB4630" i="4"/>
  <c r="AA4630" i="4"/>
  <c r="AD4630" i="4" s="1"/>
  <c r="AV4629" i="4"/>
  <c r="AL4629" i="4"/>
  <c r="AP4629" i="4" s="1"/>
  <c r="AE4629" i="4"/>
  <c r="AD4629" i="4"/>
  <c r="AC4629" i="4"/>
  <c r="AB4629" i="4"/>
  <c r="AA4629" i="4"/>
  <c r="AL4628" i="4"/>
  <c r="AP4628" i="4" s="1"/>
  <c r="AE4628" i="4"/>
  <c r="AA4628" i="4"/>
  <c r="AP4627" i="4"/>
  <c r="AW4627" i="4"/>
  <c r="AV4627" i="4"/>
  <c r="AL4627" i="4"/>
  <c r="AE4627" i="4"/>
  <c r="AA4627" i="4"/>
  <c r="AC4627" i="4" s="1"/>
  <c r="AL4626" i="4"/>
  <c r="AE4626" i="4"/>
  <c r="AD4626" i="4"/>
  <c r="AC4626" i="4"/>
  <c r="AB4626" i="4"/>
  <c r="AA4626" i="4"/>
  <c r="AV4625" i="4"/>
  <c r="AE4625" i="4"/>
  <c r="AD4625" i="4"/>
  <c r="AC4625" i="4"/>
  <c r="AA4625" i="4"/>
  <c r="AB4625" i="4" s="1"/>
  <c r="AP4624" i="4"/>
  <c r="AL4624" i="4"/>
  <c r="AE4624" i="4"/>
  <c r="AD4624" i="4"/>
  <c r="AA4624" i="4"/>
  <c r="AW4623" i="4"/>
  <c r="AV4623" i="4"/>
  <c r="AP4623" i="4"/>
  <c r="AK4623" i="4"/>
  <c r="AJ4623" i="4"/>
  <c r="AL4623" i="4"/>
  <c r="AE4623" i="4"/>
  <c r="AB4623" i="4"/>
  <c r="AA4623" i="4"/>
  <c r="AW4622" i="4"/>
  <c r="AV4622" i="4"/>
  <c r="AE4622" i="4"/>
  <c r="AA4622" i="4"/>
  <c r="AD4622" i="4" s="1"/>
  <c r="AV4621" i="4"/>
  <c r="AR4621" i="4"/>
  <c r="AL4621" i="4"/>
  <c r="AP4621" i="4" s="1"/>
  <c r="AE4621" i="4"/>
  <c r="AD4621" i="4"/>
  <c r="AC4621" i="4"/>
  <c r="AA4621" i="4"/>
  <c r="AB4621" i="4" s="1"/>
  <c r="AW4620" i="4"/>
  <c r="AV4620" i="4"/>
  <c r="AL4620" i="4"/>
  <c r="AP4620" i="4" s="1"/>
  <c r="AE4620" i="4"/>
  <c r="AR4620" i="4" s="1"/>
  <c r="AD4620" i="4"/>
  <c r="AA4620" i="4"/>
  <c r="AC4620" i="4" s="1"/>
  <c r="AW4619" i="4"/>
  <c r="AV4619" i="4"/>
  <c r="AL4619" i="4"/>
  <c r="AE4619" i="4"/>
  <c r="AA4619" i="4"/>
  <c r="AL4618" i="4"/>
  <c r="AE4618" i="4"/>
  <c r="AD4618" i="4"/>
  <c r="AC4618" i="4"/>
  <c r="AB4618" i="4"/>
  <c r="AA4618" i="4"/>
  <c r="AP4617" i="4"/>
  <c r="AV4617" i="4"/>
  <c r="AL4617" i="4"/>
  <c r="AE4617" i="4"/>
  <c r="AD4617" i="4"/>
  <c r="AC4617" i="4"/>
  <c r="AA4617" i="4"/>
  <c r="AB4617" i="4" s="1"/>
  <c r="AP4616" i="4"/>
  <c r="AJ4616" i="4"/>
  <c r="AL4616" i="4"/>
  <c r="AE4616" i="4"/>
  <c r="AD4616" i="4"/>
  <c r="AA4616" i="4"/>
  <c r="AW4615" i="4"/>
  <c r="AV4615" i="4"/>
  <c r="AP4615" i="4"/>
  <c r="AL4615" i="4"/>
  <c r="AE4615" i="4"/>
  <c r="AB4615" i="4"/>
  <c r="AA4615" i="4"/>
  <c r="AV4614" i="4"/>
  <c r="AR4614" i="4"/>
  <c r="AW4614" i="4"/>
  <c r="AL4614" i="4"/>
  <c r="AE4614" i="4"/>
  <c r="AD4614" i="4"/>
  <c r="AA4614" i="4"/>
  <c r="AC4614" i="4" s="1"/>
  <c r="AV4613" i="4"/>
  <c r="AW4613" i="4"/>
  <c r="AL4613" i="4"/>
  <c r="AP4613" i="4" s="1"/>
  <c r="AE4613" i="4"/>
  <c r="AD4613" i="4"/>
  <c r="AC4613" i="4"/>
  <c r="AB4613" i="4"/>
  <c r="AA4613" i="4"/>
  <c r="AW4612" i="4"/>
  <c r="AV4612" i="4"/>
  <c r="AR4612" i="4"/>
  <c r="AE4612" i="4"/>
  <c r="AA4612" i="4"/>
  <c r="AV4611" i="4"/>
  <c r="AL4611" i="4"/>
  <c r="AE4611" i="4"/>
  <c r="AD4611" i="4"/>
  <c r="AB4611" i="4"/>
  <c r="AA4611" i="4"/>
  <c r="AC4611" i="4" s="1"/>
  <c r="AW4610" i="4"/>
  <c r="AV4610" i="4"/>
  <c r="AL4610" i="4"/>
  <c r="AP4610" i="4" s="1"/>
  <c r="AE4610" i="4"/>
  <c r="AC4610" i="4"/>
  <c r="AA4610" i="4"/>
  <c r="AB4610" i="4" s="1"/>
  <c r="AL4609" i="4"/>
  <c r="AE4609" i="4"/>
  <c r="AB4609" i="4"/>
  <c r="AA4609" i="4"/>
  <c r="AC4609" i="4" s="1"/>
  <c r="AL4608" i="4"/>
  <c r="AE4608" i="4"/>
  <c r="AD4608" i="4"/>
  <c r="AC4608" i="4"/>
  <c r="AB4608" i="4"/>
  <c r="AA4608" i="4"/>
  <c r="AP4607" i="4"/>
  <c r="AL4607" i="4"/>
  <c r="AE4607" i="4"/>
  <c r="AD4607" i="4"/>
  <c r="AC4607" i="4"/>
  <c r="AB4607" i="4"/>
  <c r="AA4607" i="4"/>
  <c r="AL4606" i="4"/>
  <c r="AE4606" i="4"/>
  <c r="AD4606" i="4"/>
  <c r="AA4606" i="4"/>
  <c r="AC4606" i="4" s="1"/>
  <c r="AV4605" i="4"/>
  <c r="AP4605" i="4"/>
  <c r="AW4605" i="4"/>
  <c r="AL4605" i="4"/>
  <c r="AE4605" i="4"/>
  <c r="AD4605" i="4"/>
  <c r="AC4605" i="4"/>
  <c r="AB4605" i="4"/>
  <c r="AA4605" i="4"/>
  <c r="AW4604" i="4"/>
  <c r="AV4604" i="4"/>
  <c r="AL4604" i="4"/>
  <c r="AE4604" i="4"/>
  <c r="AA4604" i="4"/>
  <c r="AV4603" i="4"/>
  <c r="AR4603" i="4"/>
  <c r="AL4603" i="4"/>
  <c r="AP4603" i="4" s="1"/>
  <c r="AE4603" i="4"/>
  <c r="AD4603" i="4"/>
  <c r="AB4603" i="4"/>
  <c r="AA4603" i="4"/>
  <c r="AC4603" i="4" s="1"/>
  <c r="AW4602" i="4"/>
  <c r="AV4602" i="4"/>
  <c r="AL4602" i="4"/>
  <c r="AP4602" i="4" s="1"/>
  <c r="AE4602" i="4"/>
  <c r="AA4602" i="4"/>
  <c r="AL4601" i="4"/>
  <c r="AE4601" i="4"/>
  <c r="AB4601" i="4"/>
  <c r="AA4601" i="4"/>
  <c r="AC4601" i="4" s="1"/>
  <c r="AL4600" i="4"/>
  <c r="AE4600" i="4"/>
  <c r="AD4600" i="4"/>
  <c r="AC4600" i="4"/>
  <c r="AB4600" i="4"/>
  <c r="AA4600" i="4"/>
  <c r="AP4599" i="4"/>
  <c r="AL4599" i="4"/>
  <c r="AE4599" i="4"/>
  <c r="AD4599" i="4"/>
  <c r="AC4599" i="4"/>
  <c r="AB4599" i="4"/>
  <c r="AA4599" i="4"/>
  <c r="AR4598" i="4"/>
  <c r="AL4598" i="4"/>
  <c r="AE4598" i="4"/>
  <c r="AD4598" i="4"/>
  <c r="AA4598" i="4"/>
  <c r="AV4597" i="4"/>
  <c r="AL4597" i="4"/>
  <c r="AE4597" i="4"/>
  <c r="AD4597" i="4"/>
  <c r="AC4597" i="4"/>
  <c r="AB4597" i="4"/>
  <c r="AA4597" i="4"/>
  <c r="AW4596" i="4"/>
  <c r="AV4596" i="4"/>
  <c r="AR4596" i="4"/>
  <c r="AL4596" i="4"/>
  <c r="AJ4596" i="4"/>
  <c r="AE4596" i="4"/>
  <c r="AK4596" i="4" s="1"/>
  <c r="AA4596" i="4"/>
  <c r="AL4595" i="4"/>
  <c r="AP4595" i="4" s="1"/>
  <c r="AE4595" i="4"/>
  <c r="AD4595" i="4"/>
  <c r="AB4595" i="4"/>
  <c r="AA4595" i="4"/>
  <c r="AC4595" i="4" s="1"/>
  <c r="AV4594" i="4"/>
  <c r="AW4594" i="4"/>
  <c r="AL4594" i="4"/>
  <c r="AP4594" i="4" s="1"/>
  <c r="AE4594" i="4"/>
  <c r="AA4594" i="4"/>
  <c r="AE4593" i="4"/>
  <c r="AD4593" i="4"/>
  <c r="AA4593" i="4"/>
  <c r="AC4593" i="4" s="1"/>
  <c r="AL4592" i="4"/>
  <c r="AE4592" i="4"/>
  <c r="AD4592" i="4"/>
  <c r="AC4592" i="4"/>
  <c r="AB4592" i="4"/>
  <c r="AA4592" i="4"/>
  <c r="AV4591" i="4"/>
  <c r="AL4591" i="4"/>
  <c r="AE4591" i="4"/>
  <c r="AD4591" i="4"/>
  <c r="AC4591" i="4"/>
  <c r="AB4591" i="4"/>
  <c r="AA4591" i="4"/>
  <c r="AW4590" i="4"/>
  <c r="AV4590" i="4"/>
  <c r="AL4590" i="4"/>
  <c r="AE4590" i="4"/>
  <c r="AD4590" i="4"/>
  <c r="AA4590" i="4"/>
  <c r="AV4589" i="4"/>
  <c r="AP4589" i="4"/>
  <c r="AW4589" i="4"/>
  <c r="AL4589" i="4"/>
  <c r="AE4589" i="4"/>
  <c r="AD4589" i="4"/>
  <c r="AC4589" i="4"/>
  <c r="AB4589" i="4"/>
  <c r="AA4589" i="4"/>
  <c r="AV4588" i="4"/>
  <c r="AW4588" i="4"/>
  <c r="AL4588" i="4"/>
  <c r="AE4588" i="4"/>
  <c r="AC4588" i="4"/>
  <c r="AA4588" i="4"/>
  <c r="AR4587" i="4"/>
  <c r="AP4587" i="4"/>
  <c r="AJ4587" i="4"/>
  <c r="AK4587" i="4" s="1"/>
  <c r="AL4587" i="4"/>
  <c r="AE4587" i="4"/>
  <c r="AD4587" i="4"/>
  <c r="AB4587" i="4"/>
  <c r="AA4587" i="4"/>
  <c r="AC4587" i="4" s="1"/>
  <c r="AW4586" i="4"/>
  <c r="AV4586" i="4"/>
  <c r="AR4586" i="4"/>
  <c r="AL4586" i="4"/>
  <c r="AP4586" i="4" s="1"/>
  <c r="AJ4586" i="4"/>
  <c r="AK4586" i="4" s="1"/>
  <c r="AE4586" i="4"/>
  <c r="AA4586" i="4"/>
  <c r="AD4586" i="4" s="1"/>
  <c r="AV4585" i="4"/>
  <c r="AL4585" i="4"/>
  <c r="AP4585" i="4" s="1"/>
  <c r="AE4585" i="4"/>
  <c r="AA4585" i="4"/>
  <c r="AD4585" i="4" s="1"/>
  <c r="AV4584" i="4"/>
  <c r="AW4584" i="4"/>
  <c r="AL4584" i="4"/>
  <c r="AP4584" i="4" s="1"/>
  <c r="AE4584" i="4"/>
  <c r="AA4584" i="4"/>
  <c r="AD4584" i="4" s="1"/>
  <c r="AV4583" i="4"/>
  <c r="AW4583" i="4"/>
  <c r="AL4583" i="4"/>
  <c r="AE4583" i="4"/>
  <c r="AD4583" i="4"/>
  <c r="AB4583" i="4"/>
  <c r="AA4583" i="4"/>
  <c r="AC4583" i="4" s="1"/>
  <c r="AP4582" i="4"/>
  <c r="AV4582" i="4"/>
  <c r="AL4582" i="4"/>
  <c r="AE4582" i="4"/>
  <c r="AC4582" i="4"/>
  <c r="AA4582" i="4"/>
  <c r="AD4582" i="4" s="1"/>
  <c r="AV4581" i="4"/>
  <c r="AL4581" i="4"/>
  <c r="AE4581" i="4"/>
  <c r="AC4581" i="4"/>
  <c r="AA4581" i="4"/>
  <c r="AD4581" i="4" s="1"/>
  <c r="AP4580" i="4"/>
  <c r="AL4580" i="4"/>
  <c r="AE4580" i="4"/>
  <c r="AD4580" i="4"/>
  <c r="AB4580" i="4"/>
  <c r="AA4580" i="4"/>
  <c r="AC4580" i="4" s="1"/>
  <c r="AR4579" i="4"/>
  <c r="AW4579" i="4"/>
  <c r="AV4579" i="4"/>
  <c r="AL4579" i="4"/>
  <c r="AP4579" i="4" s="1"/>
  <c r="AE4579" i="4"/>
  <c r="AA4579" i="4"/>
  <c r="AD4579" i="4" s="1"/>
  <c r="AV4578" i="4"/>
  <c r="AE4578" i="4"/>
  <c r="AD4578" i="4"/>
  <c r="AC4578" i="4"/>
  <c r="AB4578" i="4"/>
  <c r="AA4578" i="4"/>
  <c r="AW4577" i="4"/>
  <c r="AV4577" i="4"/>
  <c r="AL4577" i="4"/>
  <c r="AJ4577" i="4"/>
  <c r="AR4577" i="4"/>
  <c r="AE4577" i="4"/>
  <c r="AA4577" i="4"/>
  <c r="AL4576" i="4"/>
  <c r="AE4576" i="4"/>
  <c r="AD4576" i="4"/>
  <c r="AB4576" i="4"/>
  <c r="AA4576" i="4"/>
  <c r="AC4576" i="4" s="1"/>
  <c r="AV4575" i="4"/>
  <c r="AW4575" i="4"/>
  <c r="AL4575" i="4"/>
  <c r="AE4575" i="4"/>
  <c r="AC4575" i="4"/>
  <c r="AA4575" i="4"/>
  <c r="AB4575" i="4" s="1"/>
  <c r="AL4574" i="4"/>
  <c r="AE4574" i="4"/>
  <c r="AD4574" i="4"/>
  <c r="AC4574" i="4"/>
  <c r="AB4574" i="4"/>
  <c r="AA4574" i="4"/>
  <c r="AW4573" i="4"/>
  <c r="AV4573" i="4"/>
  <c r="AL4573" i="4"/>
  <c r="AE4573" i="4"/>
  <c r="AC4573" i="4"/>
  <c r="AA4573" i="4"/>
  <c r="AD4573" i="4" s="1"/>
  <c r="AP4572" i="4"/>
  <c r="AL4572" i="4"/>
  <c r="AE4572" i="4"/>
  <c r="AD4572" i="4"/>
  <c r="AB4572" i="4"/>
  <c r="AA4572" i="4"/>
  <c r="AC4572" i="4" s="1"/>
  <c r="AW4571" i="4"/>
  <c r="AV4571" i="4"/>
  <c r="AL4571" i="4"/>
  <c r="AP4571" i="4" s="1"/>
  <c r="AR4571" i="4"/>
  <c r="AE4571" i="4"/>
  <c r="AA4571" i="4"/>
  <c r="AD4571" i="4" s="1"/>
  <c r="AV4570" i="4"/>
  <c r="AE4570" i="4"/>
  <c r="AD4570" i="4"/>
  <c r="AC4570" i="4"/>
  <c r="AB4570" i="4"/>
  <c r="AA4570" i="4"/>
  <c r="AW4569" i="4"/>
  <c r="AV4569" i="4"/>
  <c r="AL4569" i="4"/>
  <c r="AJ4569" i="4" s="1"/>
  <c r="AR4569" i="4"/>
  <c r="AE4569" i="4"/>
  <c r="AK4569" i="4" s="1"/>
  <c r="AA4569" i="4"/>
  <c r="AV4568" i="4"/>
  <c r="AL4568" i="4"/>
  <c r="AE4568" i="4"/>
  <c r="AD4568" i="4"/>
  <c r="AB4568" i="4"/>
  <c r="AA4568" i="4"/>
  <c r="AC4568" i="4" s="1"/>
  <c r="AW4567" i="4"/>
  <c r="AV4567" i="4"/>
  <c r="AL4567" i="4"/>
  <c r="AE4567" i="4"/>
  <c r="AC4567" i="4"/>
  <c r="AA4567" i="4"/>
  <c r="AB4567" i="4" s="1"/>
  <c r="AL4566" i="4"/>
  <c r="AE4566" i="4"/>
  <c r="AD4566" i="4"/>
  <c r="AC4566" i="4"/>
  <c r="AB4566" i="4"/>
  <c r="AA4566" i="4"/>
  <c r="AW4565" i="4"/>
  <c r="AV4565" i="4"/>
  <c r="AL4565" i="4"/>
  <c r="AE4565" i="4"/>
  <c r="AC4565" i="4"/>
  <c r="AA4565" i="4"/>
  <c r="AD4565" i="4" s="1"/>
  <c r="AP4564" i="4"/>
  <c r="AL4564" i="4"/>
  <c r="AE4564" i="4"/>
  <c r="AD4564" i="4"/>
  <c r="AB4564" i="4"/>
  <c r="AA4564" i="4"/>
  <c r="AC4564" i="4" s="1"/>
  <c r="AR4563" i="4"/>
  <c r="AW4563" i="4"/>
  <c r="AV4563" i="4"/>
  <c r="AL4563" i="4"/>
  <c r="AP4563" i="4" s="1"/>
  <c r="AE4563" i="4"/>
  <c r="AA4563" i="4"/>
  <c r="AD4563" i="4" s="1"/>
  <c r="AV4562" i="4"/>
  <c r="AE4562" i="4"/>
  <c r="AD4562" i="4"/>
  <c r="AC4562" i="4"/>
  <c r="AB4562" i="4"/>
  <c r="AA4562" i="4"/>
  <c r="AW4561" i="4"/>
  <c r="AV4561" i="4"/>
  <c r="AL4561" i="4"/>
  <c r="AJ4561" i="4"/>
  <c r="AR4561" i="4"/>
  <c r="AE4561" i="4"/>
  <c r="AK4561" i="4" s="1"/>
  <c r="AA4561" i="4"/>
  <c r="AV4560" i="4"/>
  <c r="AL4560" i="4"/>
  <c r="AE4560" i="4"/>
  <c r="AD4560" i="4"/>
  <c r="AB4560" i="4"/>
  <c r="AA4560" i="4"/>
  <c r="AC4560" i="4" s="1"/>
  <c r="AW4559" i="4"/>
  <c r="AV4559" i="4"/>
  <c r="AL4559" i="4"/>
  <c r="AE4559" i="4"/>
  <c r="AC4559" i="4"/>
  <c r="AA4559" i="4"/>
  <c r="AL4558" i="4"/>
  <c r="AE4558" i="4"/>
  <c r="AD4558" i="4"/>
  <c r="AC4558" i="4"/>
  <c r="AB4558" i="4"/>
  <c r="AA4558" i="4"/>
  <c r="AW4557" i="4"/>
  <c r="AV4557" i="4"/>
  <c r="AL4557" i="4"/>
  <c r="AE4557" i="4"/>
  <c r="AC4557" i="4"/>
  <c r="AA4557" i="4"/>
  <c r="AD4557" i="4" s="1"/>
  <c r="AL4556" i="4"/>
  <c r="AE4556" i="4"/>
  <c r="AD4556" i="4"/>
  <c r="AB4556" i="4"/>
  <c r="AA4556" i="4"/>
  <c r="AC4556" i="4" s="1"/>
  <c r="AR4555" i="4"/>
  <c r="AW4555" i="4"/>
  <c r="AV4555" i="4"/>
  <c r="AL4555" i="4"/>
  <c r="AP4555" i="4" s="1"/>
  <c r="AE4555" i="4"/>
  <c r="AA4555" i="4"/>
  <c r="AV4554" i="4"/>
  <c r="AE4554" i="4"/>
  <c r="AD4554" i="4"/>
  <c r="AC4554" i="4"/>
  <c r="AB4554" i="4"/>
  <c r="AA4554" i="4"/>
  <c r="AW4553" i="4"/>
  <c r="AV4553" i="4"/>
  <c r="AL4553" i="4"/>
  <c r="AR4553" i="4"/>
  <c r="AE4553" i="4"/>
  <c r="AC4553" i="4"/>
  <c r="AA4553" i="4"/>
  <c r="AV4552" i="4"/>
  <c r="AL4552" i="4"/>
  <c r="AP4552" i="4" s="1"/>
  <c r="AE4552" i="4"/>
  <c r="AD4552" i="4"/>
  <c r="AB4552" i="4"/>
  <c r="AA4552" i="4"/>
  <c r="AC4552" i="4" s="1"/>
  <c r="AV4551" i="4"/>
  <c r="AW4551" i="4"/>
  <c r="AL4551" i="4"/>
  <c r="AE4551" i="4"/>
  <c r="AA4551" i="4"/>
  <c r="AV4550" i="4"/>
  <c r="AE4550" i="4"/>
  <c r="AD4550" i="4"/>
  <c r="AC4550" i="4"/>
  <c r="AB4550" i="4"/>
  <c r="AA4550" i="4"/>
  <c r="AW4549" i="4"/>
  <c r="AV4549" i="4"/>
  <c r="AL4549" i="4"/>
  <c r="AE4549" i="4"/>
  <c r="AA4549" i="4"/>
  <c r="AV4548" i="4"/>
  <c r="AP4548" i="4"/>
  <c r="AL4548" i="4"/>
  <c r="AE4548" i="4"/>
  <c r="AD4548" i="4"/>
  <c r="AB4548" i="4"/>
  <c r="AA4548" i="4"/>
  <c r="AC4548" i="4" s="1"/>
  <c r="AW4547" i="4"/>
  <c r="AV4547" i="4"/>
  <c r="AL4547" i="4"/>
  <c r="AR4547" i="4"/>
  <c r="AE4547" i="4"/>
  <c r="AC4547" i="4"/>
  <c r="AA4547" i="4"/>
  <c r="AE4546" i="4"/>
  <c r="AD4546" i="4"/>
  <c r="AC4546" i="4"/>
  <c r="AB4546" i="4"/>
  <c r="AA4546" i="4"/>
  <c r="AW4545" i="4"/>
  <c r="AV4545" i="4"/>
  <c r="AL4545" i="4"/>
  <c r="AE4545" i="4"/>
  <c r="AC4545" i="4"/>
  <c r="AA4545" i="4"/>
  <c r="AL4544" i="4"/>
  <c r="AE4544" i="4"/>
  <c r="AD4544" i="4"/>
  <c r="AB4544" i="4"/>
  <c r="AA4544" i="4"/>
  <c r="AC4544" i="4" s="1"/>
  <c r="AV4543" i="4"/>
  <c r="AW4543" i="4"/>
  <c r="AL4543" i="4"/>
  <c r="AE4543" i="4"/>
  <c r="AA4543" i="4"/>
  <c r="AV4542" i="4"/>
  <c r="AE4542" i="4"/>
  <c r="AD4542" i="4"/>
  <c r="AC4542" i="4"/>
  <c r="AB4542" i="4"/>
  <c r="AA4542" i="4"/>
  <c r="AW4541" i="4"/>
  <c r="AV4541" i="4"/>
  <c r="AL4541" i="4"/>
  <c r="AE4541" i="4"/>
  <c r="AA4541" i="4"/>
  <c r="AV4540" i="4"/>
  <c r="AP4540" i="4"/>
  <c r="AL4540" i="4"/>
  <c r="AE4540" i="4"/>
  <c r="AD4540" i="4"/>
  <c r="AB4540" i="4"/>
  <c r="AA4540" i="4"/>
  <c r="AC4540" i="4" s="1"/>
  <c r="AW4539" i="4"/>
  <c r="AV4539" i="4"/>
  <c r="AL4539" i="4"/>
  <c r="AR4539" i="4"/>
  <c r="AE4539" i="4"/>
  <c r="AC4539" i="4"/>
  <c r="AA4539" i="4"/>
  <c r="AE4538" i="4"/>
  <c r="AD4538" i="4"/>
  <c r="AC4538" i="4"/>
  <c r="AB4538" i="4"/>
  <c r="AA4538" i="4"/>
  <c r="AW4537" i="4"/>
  <c r="AV4537" i="4"/>
  <c r="AL4537" i="4"/>
  <c r="AE4537" i="4"/>
  <c r="AC4537" i="4"/>
  <c r="AA4537" i="4"/>
  <c r="AP4536" i="4"/>
  <c r="AL4536" i="4"/>
  <c r="AE4536" i="4"/>
  <c r="AB4536" i="4"/>
  <c r="AA4536" i="4"/>
  <c r="AC4536" i="4" s="1"/>
  <c r="AW4535" i="4"/>
  <c r="AV4535" i="4"/>
  <c r="AL4535" i="4"/>
  <c r="AE4535" i="4"/>
  <c r="AC4535" i="4"/>
  <c r="AB4535" i="4"/>
  <c r="AA4535" i="4"/>
  <c r="AD4535" i="4" s="1"/>
  <c r="AL4534" i="4"/>
  <c r="AE4534" i="4"/>
  <c r="AD4534" i="4"/>
  <c r="AC4534" i="4"/>
  <c r="AB4534" i="4"/>
  <c r="AA4534" i="4"/>
  <c r="AW4533" i="4"/>
  <c r="AV4533" i="4"/>
  <c r="AL4533" i="4"/>
  <c r="AE4533" i="4"/>
  <c r="AD4533" i="4"/>
  <c r="AC4533" i="4"/>
  <c r="AA4533" i="4"/>
  <c r="AB4533" i="4" s="1"/>
  <c r="AV4532" i="4"/>
  <c r="AL4532" i="4"/>
  <c r="AP4532" i="4" s="1"/>
  <c r="AE4532" i="4"/>
  <c r="AD4532" i="4"/>
  <c r="AB4532" i="4"/>
  <c r="AA4532" i="4"/>
  <c r="AC4532" i="4" s="1"/>
  <c r="AW4531" i="4"/>
  <c r="AV4531" i="4"/>
  <c r="AL4531" i="4"/>
  <c r="AE4531" i="4"/>
  <c r="AC4531" i="4"/>
  <c r="AA4531" i="4"/>
  <c r="AR4530" i="4"/>
  <c r="AL4530" i="4"/>
  <c r="AP4530" i="4" s="1"/>
  <c r="AE4530" i="4"/>
  <c r="AD4530" i="4"/>
  <c r="AC4530" i="4"/>
  <c r="AB4530" i="4"/>
  <c r="AA4530" i="4"/>
  <c r="AW4529" i="4"/>
  <c r="AV4529" i="4"/>
  <c r="AL4529" i="4"/>
  <c r="AP4529" i="4" s="1"/>
  <c r="AJ4529" i="4"/>
  <c r="AR4529" i="4"/>
  <c r="AE4529" i="4"/>
  <c r="AA4529" i="4"/>
  <c r="AV4528" i="4"/>
  <c r="AP4528" i="4"/>
  <c r="AL4528" i="4"/>
  <c r="AE4528" i="4"/>
  <c r="AD4528" i="4"/>
  <c r="AA4528" i="4"/>
  <c r="AC4528" i="4" s="1"/>
  <c r="AW4527" i="4"/>
  <c r="AV4527" i="4"/>
  <c r="AL4527" i="4"/>
  <c r="AE4527" i="4"/>
  <c r="AB4527" i="4"/>
  <c r="AA4527" i="4"/>
  <c r="AD4527" i="4" s="1"/>
  <c r="AV4526" i="4"/>
  <c r="AE4526" i="4"/>
  <c r="AD4526" i="4"/>
  <c r="AC4526" i="4"/>
  <c r="AB4526" i="4"/>
  <c r="AA4526" i="4"/>
  <c r="AW4525" i="4"/>
  <c r="AV4525" i="4"/>
  <c r="AL4525" i="4"/>
  <c r="AP4525" i="4" s="1"/>
  <c r="AE4525" i="4"/>
  <c r="AD4525" i="4"/>
  <c r="AC4525" i="4"/>
  <c r="AA4525" i="4"/>
  <c r="AB4525" i="4" s="1"/>
  <c r="AP4524" i="4"/>
  <c r="AL4524" i="4"/>
  <c r="AE4524" i="4"/>
  <c r="AD4524" i="4"/>
  <c r="AC4524" i="4"/>
  <c r="AB4524" i="4"/>
  <c r="AA4524" i="4"/>
  <c r="AL4523" i="4"/>
  <c r="AE4523" i="4"/>
  <c r="AC4523" i="4"/>
  <c r="AA4523" i="4"/>
  <c r="AB4523" i="4" s="1"/>
  <c r="AV4522" i="4"/>
  <c r="AL4522" i="4"/>
  <c r="AR4522" i="4"/>
  <c r="AE4522" i="4"/>
  <c r="AD4522" i="4"/>
  <c r="AC4522" i="4"/>
  <c r="AB4522" i="4"/>
  <c r="AA4522" i="4"/>
  <c r="AW4521" i="4"/>
  <c r="AV4521" i="4"/>
  <c r="AL4521" i="4"/>
  <c r="AE4521" i="4"/>
  <c r="AA4521" i="4"/>
  <c r="AV4520" i="4"/>
  <c r="AW4520" i="4"/>
  <c r="AJ4520" i="4"/>
  <c r="AR4520" i="4"/>
  <c r="AL4520" i="4"/>
  <c r="AE4520" i="4"/>
  <c r="AD4520" i="4"/>
  <c r="AB4520" i="4"/>
  <c r="AA4520" i="4"/>
  <c r="AC4520" i="4" s="1"/>
  <c r="AW4519" i="4"/>
  <c r="AV4519" i="4"/>
  <c r="AR4519" i="4"/>
  <c r="AL4519" i="4"/>
  <c r="AE4519" i="4"/>
  <c r="AC4519" i="4"/>
  <c r="AB4519" i="4"/>
  <c r="AA4519" i="4"/>
  <c r="AD4519" i="4" s="1"/>
  <c r="AW4518" i="4"/>
  <c r="AV4518" i="4"/>
  <c r="AE4518" i="4"/>
  <c r="AD4518" i="4"/>
  <c r="AB4518" i="4"/>
  <c r="AA4518" i="4"/>
  <c r="AC4518" i="4" s="1"/>
  <c r="AW4517" i="4"/>
  <c r="AV4517" i="4"/>
  <c r="AR4517" i="4"/>
  <c r="AL4517" i="4"/>
  <c r="AE4517" i="4"/>
  <c r="AA4517" i="4"/>
  <c r="AV4516" i="4"/>
  <c r="AW4516" i="4"/>
  <c r="AR4516" i="4"/>
  <c r="AL4516" i="4"/>
  <c r="AE4516" i="4"/>
  <c r="AB4516" i="4"/>
  <c r="AA4516" i="4"/>
  <c r="AD4516" i="4" s="1"/>
  <c r="AW4515" i="4"/>
  <c r="AV4515" i="4"/>
  <c r="AL4515" i="4"/>
  <c r="AE4515" i="4"/>
  <c r="AC4515" i="4"/>
  <c r="AA4515" i="4"/>
  <c r="AB4515" i="4" s="1"/>
  <c r="AL4514" i="4"/>
  <c r="AE4514" i="4"/>
  <c r="AD4514" i="4"/>
  <c r="AC4514" i="4"/>
  <c r="AB4514" i="4"/>
  <c r="AA4514" i="4"/>
  <c r="AW4513" i="4"/>
  <c r="AL4513" i="4"/>
  <c r="AE4513" i="4"/>
  <c r="AD4513" i="4"/>
  <c r="AC4513" i="4"/>
  <c r="AB4513" i="4"/>
  <c r="AA4513" i="4"/>
  <c r="AP4512" i="4"/>
  <c r="AL4512" i="4"/>
  <c r="AE4512" i="4"/>
  <c r="AD4512" i="4"/>
  <c r="AC4512" i="4"/>
  <c r="AB4512" i="4"/>
  <c r="AA4512" i="4"/>
  <c r="AR4511" i="4"/>
  <c r="AW4511" i="4"/>
  <c r="AL4511" i="4"/>
  <c r="AE4511" i="4"/>
  <c r="AD4511" i="4"/>
  <c r="AA4511" i="4"/>
  <c r="AC4511" i="4" s="1"/>
  <c r="AV4510" i="4"/>
  <c r="AW4510" i="4"/>
  <c r="AE4510" i="4"/>
  <c r="AD4510" i="4"/>
  <c r="AB4510" i="4"/>
  <c r="AA4510" i="4"/>
  <c r="AC4510" i="4" s="1"/>
  <c r="AW4509" i="4"/>
  <c r="AV4509" i="4"/>
  <c r="AR4509" i="4"/>
  <c r="AL4509" i="4"/>
  <c r="AE4509" i="4"/>
  <c r="AA4509" i="4"/>
  <c r="AV4508" i="4"/>
  <c r="AW4508" i="4"/>
  <c r="AR4508" i="4"/>
  <c r="AL4508" i="4"/>
  <c r="AE4508" i="4"/>
  <c r="AB4508" i="4"/>
  <c r="AA4508" i="4"/>
  <c r="AD4508" i="4" s="1"/>
  <c r="AW4507" i="4"/>
  <c r="AV4507" i="4"/>
  <c r="AL4507" i="4"/>
  <c r="AE4507" i="4"/>
  <c r="AC4507" i="4"/>
  <c r="AA4507" i="4"/>
  <c r="AB4507" i="4" s="1"/>
  <c r="AL4506" i="4"/>
  <c r="AE4506" i="4"/>
  <c r="AD4506" i="4"/>
  <c r="AB4506" i="4"/>
  <c r="AA4506" i="4"/>
  <c r="AC4506" i="4" s="1"/>
  <c r="AL4505" i="4"/>
  <c r="AE4505" i="4"/>
  <c r="AD4505" i="4"/>
  <c r="AC4505" i="4"/>
  <c r="AB4505" i="4"/>
  <c r="AA4505" i="4"/>
  <c r="AL4504" i="4"/>
  <c r="AE4504" i="4"/>
  <c r="AD4504" i="4"/>
  <c r="AC4504" i="4"/>
  <c r="AB4504" i="4"/>
  <c r="AA4504" i="4"/>
  <c r="AW4503" i="4"/>
  <c r="AL4503" i="4"/>
  <c r="AE4503" i="4"/>
  <c r="AD4503" i="4"/>
  <c r="AA4503" i="4"/>
  <c r="AC4503" i="4" s="1"/>
  <c r="AV4502" i="4"/>
  <c r="AW4502" i="4"/>
  <c r="AL4502" i="4"/>
  <c r="AE4502" i="4"/>
  <c r="AD4502" i="4"/>
  <c r="AB4502" i="4"/>
  <c r="AA4502" i="4"/>
  <c r="AC4502" i="4" s="1"/>
  <c r="AW4501" i="4"/>
  <c r="AV4501" i="4"/>
  <c r="AR4501" i="4"/>
  <c r="AL4501" i="4"/>
  <c r="AE4501" i="4"/>
  <c r="AA4501" i="4"/>
  <c r="AV4500" i="4"/>
  <c r="AW4500" i="4"/>
  <c r="AL4500" i="4"/>
  <c r="AP4500" i="4" s="1"/>
  <c r="AE4500" i="4"/>
  <c r="AB4500" i="4"/>
  <c r="AA4500" i="4"/>
  <c r="AD4500" i="4" s="1"/>
  <c r="AW4499" i="4"/>
  <c r="AV4499" i="4"/>
  <c r="AL4499" i="4"/>
  <c r="AE4499" i="4"/>
  <c r="AR4499" i="4" s="1"/>
  <c r="AC4499" i="4"/>
  <c r="AA4499" i="4"/>
  <c r="AL4498" i="4"/>
  <c r="AE4498" i="4"/>
  <c r="AD4498" i="4"/>
  <c r="AB4498" i="4"/>
  <c r="AA4498" i="4"/>
  <c r="AC4498" i="4" s="1"/>
  <c r="AL4497" i="4"/>
  <c r="AE4497" i="4"/>
  <c r="AD4497" i="4"/>
  <c r="AC4497" i="4"/>
  <c r="AB4497" i="4"/>
  <c r="AA4497" i="4"/>
  <c r="AL4496" i="4"/>
  <c r="AE4496" i="4"/>
  <c r="AD4496" i="4"/>
  <c r="AC4496" i="4"/>
  <c r="AB4496" i="4"/>
  <c r="AA4496" i="4"/>
  <c r="AW4495" i="4"/>
  <c r="AL4495" i="4"/>
  <c r="AE4495" i="4"/>
  <c r="AD4495" i="4"/>
  <c r="AA4495" i="4"/>
  <c r="AC4495" i="4" s="1"/>
  <c r="AV4494" i="4"/>
  <c r="AW4494" i="4"/>
  <c r="AL4494" i="4"/>
  <c r="AE4494" i="4"/>
  <c r="AD4494" i="4"/>
  <c r="AC4494" i="4"/>
  <c r="AB4494" i="4"/>
  <c r="AA4494" i="4"/>
  <c r="AW4493" i="4"/>
  <c r="AV4493" i="4"/>
  <c r="AR4493" i="4"/>
  <c r="AL4493" i="4"/>
  <c r="AE4493" i="4"/>
  <c r="AA4493" i="4"/>
  <c r="AV4492" i="4"/>
  <c r="AW4492" i="4"/>
  <c r="AL4492" i="4"/>
  <c r="AP4492" i="4" s="1"/>
  <c r="AE4492" i="4"/>
  <c r="AB4492" i="4"/>
  <c r="AA4492" i="4"/>
  <c r="AD4492" i="4" s="1"/>
  <c r="AW4491" i="4"/>
  <c r="AV4491" i="4"/>
  <c r="AL4491" i="4"/>
  <c r="AE4491" i="4"/>
  <c r="AC4491" i="4"/>
  <c r="AA4491" i="4"/>
  <c r="AL4490" i="4"/>
  <c r="AE4490" i="4"/>
  <c r="AD4490" i="4"/>
  <c r="AB4490" i="4"/>
  <c r="AA4490" i="4"/>
  <c r="AC4490" i="4" s="1"/>
  <c r="AW4489" i="4"/>
  <c r="AL4489" i="4"/>
  <c r="AE4489" i="4"/>
  <c r="AD4489" i="4"/>
  <c r="AC4489" i="4"/>
  <c r="AB4489" i="4"/>
  <c r="AA4489" i="4"/>
  <c r="AP4488" i="4"/>
  <c r="AL4488" i="4"/>
  <c r="AE4488" i="4"/>
  <c r="AD4488" i="4"/>
  <c r="AC4488" i="4"/>
  <c r="AB4488" i="4"/>
  <c r="AA4488" i="4"/>
  <c r="AL4487" i="4"/>
  <c r="AE4487" i="4"/>
  <c r="AD4487" i="4"/>
  <c r="AA4487" i="4"/>
  <c r="AC4487" i="4" s="1"/>
  <c r="AV4486" i="4"/>
  <c r="AP4486" i="4"/>
  <c r="AL4486" i="4"/>
  <c r="AE4486" i="4"/>
  <c r="AD4486" i="4"/>
  <c r="AC4486" i="4"/>
  <c r="AB4486" i="4"/>
  <c r="AA4486" i="4"/>
  <c r="AW4485" i="4"/>
  <c r="AV4485" i="4"/>
  <c r="AE4485" i="4"/>
  <c r="AA4485" i="4"/>
  <c r="AV4484" i="4"/>
  <c r="AR4484" i="4"/>
  <c r="AW4484" i="4"/>
  <c r="AJ4484" i="4"/>
  <c r="AK4484" i="4" s="1"/>
  <c r="AL4484" i="4"/>
  <c r="AP4484" i="4" s="1"/>
  <c r="AE4484" i="4"/>
  <c r="AB4484" i="4"/>
  <c r="AA4484" i="4"/>
  <c r="AW4483" i="4"/>
  <c r="AV4483" i="4"/>
  <c r="AL4483" i="4"/>
  <c r="AP4483" i="4" s="1"/>
  <c r="AE4483" i="4"/>
  <c r="AC4483" i="4"/>
  <c r="AB4483" i="4"/>
  <c r="AA4483" i="4"/>
  <c r="AD4483" i="4" s="1"/>
  <c r="AL4482" i="4"/>
  <c r="AR4482" i="4"/>
  <c r="AE4482" i="4"/>
  <c r="AC4482" i="4"/>
  <c r="AB4482" i="4"/>
  <c r="AA4482" i="4"/>
  <c r="AD4482" i="4" s="1"/>
  <c r="AL4481" i="4"/>
  <c r="AE4481" i="4"/>
  <c r="AD4481" i="4"/>
  <c r="AC4481" i="4"/>
  <c r="AB4481" i="4"/>
  <c r="AA4481" i="4"/>
  <c r="AL4480" i="4"/>
  <c r="AE4480" i="4"/>
  <c r="AD4480" i="4"/>
  <c r="AC4480" i="4"/>
  <c r="AB4480" i="4"/>
  <c r="AA4480" i="4"/>
  <c r="AL4479" i="4"/>
  <c r="AE4479" i="4"/>
  <c r="AD4479" i="4"/>
  <c r="AA4479" i="4"/>
  <c r="AC4479" i="4" s="1"/>
  <c r="AV4478" i="4"/>
  <c r="AP4478" i="4"/>
  <c r="AW4478" i="4"/>
  <c r="AL4478" i="4"/>
  <c r="AE4478" i="4"/>
  <c r="AD4478" i="4"/>
  <c r="AC4478" i="4"/>
  <c r="AB4478" i="4"/>
  <c r="AA4478" i="4"/>
  <c r="AW4477" i="4"/>
  <c r="AV4477" i="4"/>
  <c r="AP4477" i="4"/>
  <c r="AR4477" i="4"/>
  <c r="AL4477" i="4"/>
  <c r="AE4477" i="4"/>
  <c r="AA4477" i="4"/>
  <c r="AR4476" i="4"/>
  <c r="AJ4476" i="4"/>
  <c r="AK4476" i="4" s="1"/>
  <c r="AL4476" i="4"/>
  <c r="AP4476" i="4" s="1"/>
  <c r="AE4476" i="4"/>
  <c r="AD4476" i="4"/>
  <c r="AB4476" i="4"/>
  <c r="AA4476" i="4"/>
  <c r="AC4476" i="4" s="1"/>
  <c r="AV4475" i="4"/>
  <c r="AW4475" i="4"/>
  <c r="AL4475" i="4"/>
  <c r="AP4475" i="4" s="1"/>
  <c r="AK4475" i="4"/>
  <c r="AJ4475" i="4"/>
  <c r="AE4475" i="4"/>
  <c r="AR4475" i="4" s="1"/>
  <c r="AC4475" i="4"/>
  <c r="AB4475" i="4"/>
  <c r="AA4475" i="4"/>
  <c r="AD4475" i="4" s="1"/>
  <c r="AW4474" i="4"/>
  <c r="AV4474" i="4"/>
  <c r="AE4474" i="4"/>
  <c r="AA4474" i="4"/>
  <c r="AD4474" i="4" s="1"/>
  <c r="AV4473" i="4"/>
  <c r="AL4473" i="4"/>
  <c r="AE4473" i="4"/>
  <c r="AD4473" i="4"/>
  <c r="AC4473" i="4"/>
  <c r="AB4473" i="4"/>
  <c r="AA4473" i="4"/>
  <c r="AV4472" i="4"/>
  <c r="AL4472" i="4"/>
  <c r="AE4472" i="4"/>
  <c r="AD4472" i="4"/>
  <c r="AC4472" i="4"/>
  <c r="AB4472" i="4"/>
  <c r="AA4472" i="4"/>
  <c r="AV4471" i="4"/>
  <c r="AL4471" i="4"/>
  <c r="AE4471" i="4"/>
  <c r="AA4471" i="4"/>
  <c r="AB4471" i="4" s="1"/>
  <c r="AP4470" i="4"/>
  <c r="AV4470" i="4"/>
  <c r="AJ4470" i="4"/>
  <c r="AK4470" i="4" s="1"/>
  <c r="AL4470" i="4"/>
  <c r="AE4470" i="4"/>
  <c r="AD4470" i="4"/>
  <c r="AC4470" i="4"/>
  <c r="AB4470" i="4"/>
  <c r="AA4470" i="4"/>
  <c r="AV4469" i="4"/>
  <c r="AW4469" i="4"/>
  <c r="AL4469" i="4"/>
  <c r="AP4469" i="4" s="1"/>
  <c r="AJ4469" i="4"/>
  <c r="AE4469" i="4"/>
  <c r="AC4469" i="4"/>
  <c r="AA4469" i="4"/>
  <c r="AW4468" i="4"/>
  <c r="AP4468" i="4"/>
  <c r="AJ4468" i="4"/>
  <c r="AK4468" i="4" s="1"/>
  <c r="AR4468" i="4"/>
  <c r="AL4468" i="4"/>
  <c r="AE4468" i="4"/>
  <c r="AD4468" i="4"/>
  <c r="AB4468" i="4"/>
  <c r="AA4468" i="4"/>
  <c r="AC4468" i="4" s="1"/>
  <c r="AW4467" i="4"/>
  <c r="AV4467" i="4"/>
  <c r="AL4467" i="4"/>
  <c r="AP4467" i="4" s="1"/>
  <c r="AR4467" i="4"/>
  <c r="AE4467" i="4"/>
  <c r="AC4467" i="4"/>
  <c r="AB4467" i="4"/>
  <c r="AA4467" i="4"/>
  <c r="AD4467" i="4" s="1"/>
  <c r="AV4466" i="4"/>
  <c r="AP4466" i="4"/>
  <c r="AL4466" i="4"/>
  <c r="AJ4466" i="4"/>
  <c r="AK4466" i="4" s="1"/>
  <c r="AR4466" i="4"/>
  <c r="AE4466" i="4"/>
  <c r="AD4466" i="4"/>
  <c r="AC4466" i="4"/>
  <c r="AA4466" i="4"/>
  <c r="AB4466" i="4" s="1"/>
  <c r="AL4465" i="4"/>
  <c r="AE4465" i="4"/>
  <c r="AC4465" i="4"/>
  <c r="AB4465" i="4"/>
  <c r="AA4465" i="4"/>
  <c r="AD4465" i="4" s="1"/>
  <c r="AL4464" i="4"/>
  <c r="AE4464" i="4"/>
  <c r="AD4464" i="4"/>
  <c r="AC4464" i="4"/>
  <c r="AB4464" i="4"/>
  <c r="AA4464" i="4"/>
  <c r="AV4463" i="4"/>
  <c r="AL4463" i="4"/>
  <c r="AE4463" i="4"/>
  <c r="AA4463" i="4"/>
  <c r="AB4463" i="4" s="1"/>
  <c r="AV4462" i="4"/>
  <c r="AL4462" i="4"/>
  <c r="AE4462" i="4"/>
  <c r="AD4462" i="4"/>
  <c r="AC4462" i="4"/>
  <c r="AB4462" i="4"/>
  <c r="AA4462" i="4"/>
  <c r="AW4461" i="4"/>
  <c r="AV4461" i="4"/>
  <c r="AL4461" i="4"/>
  <c r="AE4461" i="4"/>
  <c r="AC4461" i="4"/>
  <c r="AA4461" i="4"/>
  <c r="AB4461" i="4" s="1"/>
  <c r="AW4460" i="4"/>
  <c r="AV4460" i="4"/>
  <c r="AP4460" i="4"/>
  <c r="AL4460" i="4"/>
  <c r="AE4460" i="4"/>
  <c r="AA4460" i="4"/>
  <c r="AV4459" i="4"/>
  <c r="AW4459" i="4"/>
  <c r="AL4459" i="4"/>
  <c r="AE4459" i="4"/>
  <c r="AB4459" i="4"/>
  <c r="AA4459" i="4"/>
  <c r="AD4459" i="4" s="1"/>
  <c r="AW4458" i="4"/>
  <c r="AV4458" i="4"/>
  <c r="AL4458" i="4"/>
  <c r="AE4458" i="4"/>
  <c r="AC4458" i="4"/>
  <c r="AB4458" i="4"/>
  <c r="AA4458" i="4"/>
  <c r="AD4458" i="4" s="1"/>
  <c r="AL4457" i="4"/>
  <c r="AJ4457" i="4"/>
  <c r="AK4457" i="4" s="1"/>
  <c r="AE4457" i="4"/>
  <c r="AD4457" i="4"/>
  <c r="AC4457" i="4"/>
  <c r="AB4457" i="4"/>
  <c r="AA4457" i="4"/>
  <c r="AW4456" i="4"/>
  <c r="AL4456" i="4"/>
  <c r="AP4456" i="4" s="1"/>
  <c r="AE4456" i="4"/>
  <c r="AD4456" i="4"/>
  <c r="AA4456" i="4"/>
  <c r="AC4456" i="4" s="1"/>
  <c r="AW4455" i="4"/>
  <c r="AV4455" i="4"/>
  <c r="AL4455" i="4"/>
  <c r="AE4455" i="4"/>
  <c r="AA4455" i="4"/>
  <c r="AD4455" i="4" s="1"/>
  <c r="AW4454" i="4"/>
  <c r="AV4454" i="4"/>
  <c r="AL4454" i="4"/>
  <c r="AE4454" i="4"/>
  <c r="AC4454" i="4"/>
  <c r="AB4454" i="4"/>
  <c r="AA4454" i="4"/>
  <c r="AD4454" i="4" s="1"/>
  <c r="AV4453" i="4"/>
  <c r="AL4453" i="4"/>
  <c r="AP4453" i="4" s="1"/>
  <c r="AR4453" i="4"/>
  <c r="AE4453" i="4"/>
  <c r="AD4453" i="4"/>
  <c r="AC4453" i="4"/>
  <c r="AB4453" i="4"/>
  <c r="AA4453" i="4"/>
  <c r="AV4452" i="4"/>
  <c r="AW4452" i="4"/>
  <c r="AL4452" i="4"/>
  <c r="AP4452" i="4" s="1"/>
  <c r="AJ4452" i="4"/>
  <c r="AR4452" i="4"/>
  <c r="AE4452" i="4"/>
  <c r="AA4452" i="4"/>
  <c r="AW4451" i="4"/>
  <c r="AV4451" i="4"/>
  <c r="AL4451" i="4"/>
  <c r="AE4451" i="4"/>
  <c r="AB4451" i="4"/>
  <c r="AA4451" i="4"/>
  <c r="AD4451" i="4" s="1"/>
  <c r="AW4450" i="4"/>
  <c r="AV4450" i="4"/>
  <c r="AL4450" i="4"/>
  <c r="AE4450" i="4"/>
  <c r="AC4450" i="4"/>
  <c r="AB4450" i="4"/>
  <c r="AA4450" i="4"/>
  <c r="AD4450" i="4" s="1"/>
  <c r="AL4449" i="4"/>
  <c r="AJ4449" i="4"/>
  <c r="AK4449" i="4" s="1"/>
  <c r="AE4449" i="4"/>
  <c r="AD4449" i="4"/>
  <c r="AC4449" i="4"/>
  <c r="AB4449" i="4"/>
  <c r="AA4449" i="4"/>
  <c r="AW4448" i="4"/>
  <c r="AL4448" i="4"/>
  <c r="AP4448" i="4" s="1"/>
  <c r="AE4448" i="4"/>
  <c r="AD4448" i="4"/>
  <c r="AC4448" i="4"/>
  <c r="AA4448" i="4"/>
  <c r="AB4448" i="4" s="1"/>
  <c r="AP4447" i="4"/>
  <c r="AW4447" i="4"/>
  <c r="AV4447" i="4"/>
  <c r="AL4447" i="4"/>
  <c r="AE4447" i="4"/>
  <c r="AA4447" i="4"/>
  <c r="AD4447" i="4" s="1"/>
  <c r="AR4446" i="4"/>
  <c r="AW4446" i="4"/>
  <c r="AV4446" i="4"/>
  <c r="AL4446" i="4"/>
  <c r="AE4446" i="4"/>
  <c r="AC4446" i="4"/>
  <c r="AB4446" i="4"/>
  <c r="AA4446" i="4"/>
  <c r="AD4446" i="4" s="1"/>
  <c r="AV4445" i="4"/>
  <c r="AL4445" i="4"/>
  <c r="AP4445" i="4" s="1"/>
  <c r="AR4445" i="4"/>
  <c r="AE4445" i="4"/>
  <c r="AD4445" i="4"/>
  <c r="AC4445" i="4"/>
  <c r="AB4445" i="4"/>
  <c r="AA4445" i="4"/>
  <c r="AW4444" i="4"/>
  <c r="AV4444" i="4"/>
  <c r="AL4444" i="4"/>
  <c r="AP4444" i="4" s="1"/>
  <c r="AJ4444" i="4"/>
  <c r="AR4444" i="4"/>
  <c r="AE4444" i="4"/>
  <c r="AK4444" i="4" s="1"/>
  <c r="AA4444" i="4"/>
  <c r="AW4443" i="4"/>
  <c r="AV4443" i="4"/>
  <c r="AL4443" i="4"/>
  <c r="AE4443" i="4"/>
  <c r="AB4443" i="4"/>
  <c r="AA4443" i="4"/>
  <c r="AD4443" i="4" s="1"/>
  <c r="AW4442" i="4"/>
  <c r="AV4442" i="4"/>
  <c r="AL4442" i="4"/>
  <c r="AE4442" i="4"/>
  <c r="AC4442" i="4"/>
  <c r="AB4442" i="4"/>
  <c r="AA4442" i="4"/>
  <c r="AD4442" i="4" s="1"/>
  <c r="AL4441" i="4"/>
  <c r="AE4441" i="4"/>
  <c r="AD4441" i="4"/>
  <c r="AC4441" i="4"/>
  <c r="AB4441" i="4"/>
  <c r="AA4441" i="4"/>
  <c r="AL4440" i="4"/>
  <c r="AP4440" i="4" s="1"/>
  <c r="AE4440" i="4"/>
  <c r="AD4440" i="4"/>
  <c r="AC4440" i="4"/>
  <c r="AA4440" i="4"/>
  <c r="AB4440" i="4" s="1"/>
  <c r="AW4439" i="4"/>
  <c r="AV4439" i="4"/>
  <c r="AL4439" i="4"/>
  <c r="AE4439" i="4"/>
  <c r="AA4439" i="4"/>
  <c r="AD4439" i="4" s="1"/>
  <c r="AW4438" i="4"/>
  <c r="AV4438" i="4"/>
  <c r="AL4438" i="4"/>
  <c r="AE4438" i="4"/>
  <c r="AC4438" i="4"/>
  <c r="AB4438" i="4"/>
  <c r="AA4438" i="4"/>
  <c r="AD4438" i="4" s="1"/>
  <c r="AV4437" i="4"/>
  <c r="AL4437" i="4"/>
  <c r="AP4437" i="4" s="1"/>
  <c r="AR4437" i="4"/>
  <c r="AE4437" i="4"/>
  <c r="AD4437" i="4"/>
  <c r="AC4437" i="4"/>
  <c r="AB4437" i="4"/>
  <c r="AA4437" i="4"/>
  <c r="AW4436" i="4"/>
  <c r="AV4436" i="4"/>
  <c r="AL4436" i="4"/>
  <c r="AP4436" i="4" s="1"/>
  <c r="AJ4436" i="4"/>
  <c r="AR4436" i="4"/>
  <c r="AE4436" i="4"/>
  <c r="AK4436" i="4" s="1"/>
  <c r="AA4436" i="4"/>
  <c r="AW4435" i="4"/>
  <c r="AV4435" i="4"/>
  <c r="AL4435" i="4"/>
  <c r="AE4435" i="4"/>
  <c r="AB4435" i="4"/>
  <c r="AA4435" i="4"/>
  <c r="AD4435" i="4" s="1"/>
  <c r="AW4434" i="4"/>
  <c r="AV4434" i="4"/>
  <c r="AL4434" i="4"/>
  <c r="AE4434" i="4"/>
  <c r="AC4434" i="4"/>
  <c r="AB4434" i="4"/>
  <c r="AA4434" i="4"/>
  <c r="AD4434" i="4" s="1"/>
  <c r="AL4433" i="4"/>
  <c r="AJ4433" i="4"/>
  <c r="AK4433" i="4" s="1"/>
  <c r="AE4433" i="4"/>
  <c r="AD4433" i="4"/>
  <c r="AC4433" i="4"/>
  <c r="AB4433" i="4"/>
  <c r="AA4433" i="4"/>
  <c r="AW4432" i="4"/>
  <c r="AL4432" i="4"/>
  <c r="AP4432" i="4" s="1"/>
  <c r="AE4432" i="4"/>
  <c r="AD4432" i="4"/>
  <c r="AC4432" i="4"/>
  <c r="AA4432" i="4"/>
  <c r="AB4432" i="4" s="1"/>
  <c r="AP4431" i="4"/>
  <c r="AW4431" i="4"/>
  <c r="AV4431" i="4"/>
  <c r="AL4431" i="4"/>
  <c r="AE4431" i="4"/>
  <c r="AA4431" i="4"/>
  <c r="AD4431" i="4" s="1"/>
  <c r="AR4430" i="4"/>
  <c r="AW4430" i="4"/>
  <c r="AV4430" i="4"/>
  <c r="AL4430" i="4"/>
  <c r="AE4430" i="4"/>
  <c r="AB4430" i="4"/>
  <c r="AA4430" i="4"/>
  <c r="AD4430" i="4" s="1"/>
  <c r="AV4429" i="4"/>
  <c r="AL4429" i="4"/>
  <c r="AP4429" i="4" s="1"/>
  <c r="AE4429" i="4"/>
  <c r="AD4429" i="4"/>
  <c r="AC4429" i="4"/>
  <c r="AB4429" i="4"/>
  <c r="AA4429" i="4"/>
  <c r="AW4428" i="4"/>
  <c r="AV4428" i="4"/>
  <c r="AL4428" i="4"/>
  <c r="AP4428" i="4" s="1"/>
  <c r="AJ4428" i="4"/>
  <c r="AR4428" i="4"/>
  <c r="AE4428" i="4"/>
  <c r="AA4428" i="4"/>
  <c r="AW4427" i="4"/>
  <c r="AV4427" i="4"/>
  <c r="AL4427" i="4"/>
  <c r="AE4427" i="4"/>
  <c r="AR4427" i="4" s="1"/>
  <c r="AA4427" i="4"/>
  <c r="AW4426" i="4"/>
  <c r="AV4426" i="4"/>
  <c r="AL4426" i="4"/>
  <c r="AE4426" i="4"/>
  <c r="AC4426" i="4"/>
  <c r="AB4426" i="4"/>
  <c r="AA4426" i="4"/>
  <c r="AD4426" i="4" s="1"/>
  <c r="AL4425" i="4"/>
  <c r="AE4425" i="4"/>
  <c r="AD4425" i="4"/>
  <c r="AC4425" i="4"/>
  <c r="AB4425" i="4"/>
  <c r="AA4425" i="4"/>
  <c r="AV4424" i="4"/>
  <c r="AL4424" i="4"/>
  <c r="AP4424" i="4" s="1"/>
  <c r="AE4424" i="4"/>
  <c r="AD4424" i="4"/>
  <c r="AC4424" i="4"/>
  <c r="AA4424" i="4"/>
  <c r="AB4424" i="4" s="1"/>
  <c r="AW4423" i="4"/>
  <c r="AV4423" i="4"/>
  <c r="AL4423" i="4"/>
  <c r="AE4423" i="4"/>
  <c r="AA4423" i="4"/>
  <c r="AW4422" i="4"/>
  <c r="AV4422" i="4"/>
  <c r="AL4422" i="4"/>
  <c r="AE4422" i="4"/>
  <c r="AB4422" i="4"/>
  <c r="AA4422" i="4"/>
  <c r="AD4422" i="4" s="1"/>
  <c r="AV4421" i="4"/>
  <c r="AR4421" i="4"/>
  <c r="AL4421" i="4"/>
  <c r="AE4421" i="4"/>
  <c r="AD4421" i="4"/>
  <c r="AC4421" i="4"/>
  <c r="AB4421" i="4"/>
  <c r="AA4421" i="4"/>
  <c r="AW4420" i="4"/>
  <c r="AV4420" i="4"/>
  <c r="AL4420" i="4"/>
  <c r="AP4420" i="4" s="1"/>
  <c r="AE4420" i="4"/>
  <c r="AA4420" i="4"/>
  <c r="AW4419" i="4"/>
  <c r="AV4419" i="4"/>
  <c r="AL4419" i="4"/>
  <c r="AP4419" i="4" s="1"/>
  <c r="AE4419" i="4"/>
  <c r="AR4419" i="4" s="1"/>
  <c r="AB4419" i="4"/>
  <c r="AA4419" i="4"/>
  <c r="AW4418" i="4"/>
  <c r="AV4418" i="4"/>
  <c r="AL4418" i="4"/>
  <c r="AE4418" i="4"/>
  <c r="AC4418" i="4"/>
  <c r="AA4418" i="4"/>
  <c r="AD4418" i="4" s="1"/>
  <c r="AL4417" i="4"/>
  <c r="AR4417" i="4"/>
  <c r="AE4417" i="4"/>
  <c r="AD4417" i="4"/>
  <c r="AC4417" i="4"/>
  <c r="AB4417" i="4"/>
  <c r="AA4417" i="4"/>
  <c r="AV4416" i="4"/>
  <c r="AL4416" i="4"/>
  <c r="AP4416" i="4" s="1"/>
  <c r="AE4416" i="4"/>
  <c r="AD4416" i="4"/>
  <c r="AC4416" i="4"/>
  <c r="AA4416" i="4"/>
  <c r="AB4416" i="4" s="1"/>
  <c r="AV4415" i="4"/>
  <c r="AL4415" i="4"/>
  <c r="AE4415" i="4"/>
  <c r="AD4415" i="4"/>
  <c r="AA4415" i="4"/>
  <c r="AW4414" i="4"/>
  <c r="AV4414" i="4"/>
  <c r="AL4414" i="4"/>
  <c r="AE4414" i="4"/>
  <c r="AB4414" i="4"/>
  <c r="AA4414" i="4"/>
  <c r="AD4414" i="4" s="1"/>
  <c r="AV4413" i="4"/>
  <c r="AL4413" i="4"/>
  <c r="AE4413" i="4"/>
  <c r="AD4413" i="4"/>
  <c r="AC4413" i="4"/>
  <c r="AB4413" i="4"/>
  <c r="AA4413" i="4"/>
  <c r="AL4412" i="4"/>
  <c r="AP4412" i="4" s="1"/>
  <c r="AR4412" i="4"/>
  <c r="AE4412" i="4"/>
  <c r="AA4412" i="4"/>
  <c r="AV4411" i="4"/>
  <c r="AW4411" i="4"/>
  <c r="AL4411" i="4"/>
  <c r="AP4411" i="4" s="1"/>
  <c r="AE4411" i="4"/>
  <c r="AR4411" i="4" s="1"/>
  <c r="AA4411" i="4"/>
  <c r="AW4410" i="4"/>
  <c r="AV4410" i="4"/>
  <c r="AL4410" i="4"/>
  <c r="AE4410" i="4"/>
  <c r="AA4410" i="4"/>
  <c r="AD4410" i="4" s="1"/>
  <c r="AR4409" i="4"/>
  <c r="AL4409" i="4"/>
  <c r="AE4409" i="4"/>
  <c r="AD4409" i="4"/>
  <c r="AC4409" i="4"/>
  <c r="AB4409" i="4"/>
  <c r="AA4409" i="4"/>
  <c r="AV4408" i="4"/>
  <c r="AL4408" i="4"/>
  <c r="AP4408" i="4" s="1"/>
  <c r="AE4408" i="4"/>
  <c r="AD4408" i="4"/>
  <c r="AC4408" i="4"/>
  <c r="AA4408" i="4"/>
  <c r="AB4408" i="4" s="1"/>
  <c r="AV4407" i="4"/>
  <c r="AL4407" i="4"/>
  <c r="AE4407" i="4"/>
  <c r="AD4407" i="4"/>
  <c r="AA4407" i="4"/>
  <c r="AW4406" i="4"/>
  <c r="AV4406" i="4"/>
  <c r="AL4406" i="4"/>
  <c r="AE4406" i="4"/>
  <c r="AB4406" i="4"/>
  <c r="AA4406" i="4"/>
  <c r="AV4405" i="4"/>
  <c r="AL4405" i="4"/>
  <c r="AE4405" i="4"/>
  <c r="AD4405" i="4"/>
  <c r="AC4405" i="4"/>
  <c r="AB4405" i="4"/>
  <c r="AA4405" i="4"/>
  <c r="AL4404" i="4"/>
  <c r="AP4404" i="4" s="1"/>
  <c r="AR4404" i="4"/>
  <c r="AE4404" i="4"/>
  <c r="AA4404" i="4"/>
  <c r="AB4404" i="4" s="1"/>
  <c r="AV4403" i="4"/>
  <c r="AW4403" i="4"/>
  <c r="AL4403" i="4"/>
  <c r="AP4403" i="4" s="1"/>
  <c r="AE4403" i="4"/>
  <c r="AR4403" i="4" s="1"/>
  <c r="AD4403" i="4"/>
  <c r="AB4403" i="4"/>
  <c r="AA4403" i="4"/>
  <c r="AC4403" i="4" s="1"/>
  <c r="AV4402" i="4"/>
  <c r="AW4402" i="4"/>
  <c r="AL4402" i="4"/>
  <c r="AE4402" i="4"/>
  <c r="AR4402" i="4" s="1"/>
  <c r="AC4402" i="4"/>
  <c r="AB4402" i="4"/>
  <c r="AA4402" i="4"/>
  <c r="AD4402" i="4" s="1"/>
  <c r="AL4401" i="4"/>
  <c r="AE4401" i="4"/>
  <c r="AD4401" i="4"/>
  <c r="AC4401" i="4"/>
  <c r="AB4401" i="4"/>
  <c r="AA4401" i="4"/>
  <c r="AV4400" i="4"/>
  <c r="AR4400" i="4"/>
  <c r="AL4400" i="4"/>
  <c r="AE4400" i="4"/>
  <c r="AD4400" i="4"/>
  <c r="AC4400" i="4"/>
  <c r="AA4400" i="4"/>
  <c r="AB4400" i="4" s="1"/>
  <c r="AV4399" i="4"/>
  <c r="AW4399" i="4"/>
  <c r="AL4399" i="4"/>
  <c r="AE4399" i="4"/>
  <c r="AD4399" i="4"/>
  <c r="AA4399" i="4"/>
  <c r="AC4399" i="4" s="1"/>
  <c r="AW4398" i="4"/>
  <c r="AV4398" i="4"/>
  <c r="AL4398" i="4"/>
  <c r="AE4398" i="4"/>
  <c r="AC4398" i="4"/>
  <c r="AB4398" i="4"/>
  <c r="AA4398" i="4"/>
  <c r="AD4398" i="4" s="1"/>
  <c r="AP4397" i="4"/>
  <c r="AL4397" i="4"/>
  <c r="AR4397" i="4"/>
  <c r="AE4397" i="4"/>
  <c r="AD4397" i="4"/>
  <c r="AC4397" i="4"/>
  <c r="AB4397" i="4"/>
  <c r="AA4397" i="4"/>
  <c r="AL4396" i="4"/>
  <c r="AP4396" i="4" s="1"/>
  <c r="AR4396" i="4"/>
  <c r="AE4396" i="4"/>
  <c r="AA4396" i="4"/>
  <c r="AB4396" i="4" s="1"/>
  <c r="AV4395" i="4"/>
  <c r="AP4395" i="4"/>
  <c r="AW4395" i="4"/>
  <c r="AL4395" i="4"/>
  <c r="AE4395" i="4"/>
  <c r="AD4395" i="4"/>
  <c r="AB4395" i="4"/>
  <c r="AA4395" i="4"/>
  <c r="AC4395" i="4" s="1"/>
  <c r="AV4394" i="4"/>
  <c r="AW4394" i="4"/>
  <c r="AL4394" i="4"/>
  <c r="AE4394" i="4"/>
  <c r="AC4394" i="4"/>
  <c r="AB4394" i="4"/>
  <c r="AA4394" i="4"/>
  <c r="AD4394" i="4" s="1"/>
  <c r="AP4393" i="4"/>
  <c r="AL4393" i="4"/>
  <c r="AR4393" i="4"/>
  <c r="AE4393" i="4"/>
  <c r="AD4393" i="4"/>
  <c r="AC4393" i="4"/>
  <c r="AB4393" i="4"/>
  <c r="AA4393" i="4"/>
  <c r="AL4392" i="4"/>
  <c r="AP4392" i="4" s="1"/>
  <c r="AR4392" i="4"/>
  <c r="AE4392" i="4"/>
  <c r="AA4392" i="4"/>
  <c r="AB4392" i="4" s="1"/>
  <c r="AV4391" i="4"/>
  <c r="AP4391" i="4"/>
  <c r="AW4391" i="4"/>
  <c r="AL4391" i="4"/>
  <c r="AE4391" i="4"/>
  <c r="AD4391" i="4"/>
  <c r="AB4391" i="4"/>
  <c r="AA4391" i="4"/>
  <c r="AC4391" i="4" s="1"/>
  <c r="AW4390" i="4"/>
  <c r="AV4390" i="4"/>
  <c r="AL4390" i="4"/>
  <c r="AE4390" i="4"/>
  <c r="AB4390" i="4"/>
  <c r="AA4390" i="4"/>
  <c r="AD4390" i="4" s="1"/>
  <c r="AL4389" i="4"/>
  <c r="AP4389" i="4" s="1"/>
  <c r="AR4389" i="4"/>
  <c r="AE4389" i="4"/>
  <c r="AD4389" i="4"/>
  <c r="AC4389" i="4"/>
  <c r="AB4389" i="4"/>
  <c r="AA4389" i="4"/>
  <c r="AV4388" i="4"/>
  <c r="AW4388" i="4"/>
  <c r="AL4388" i="4"/>
  <c r="AP4388" i="4" s="1"/>
  <c r="AE4388" i="4"/>
  <c r="AA4388" i="4"/>
  <c r="AB4388" i="4" s="1"/>
  <c r="AW4387" i="4"/>
  <c r="AP4387" i="4"/>
  <c r="AV4387" i="4"/>
  <c r="AL4387" i="4"/>
  <c r="AE4387" i="4"/>
  <c r="AD4387" i="4"/>
  <c r="AB4387" i="4"/>
  <c r="AA4387" i="4"/>
  <c r="AC4387" i="4" s="1"/>
  <c r="AV4386" i="4"/>
  <c r="AW4386" i="4"/>
  <c r="AL4386" i="4"/>
  <c r="AE4386" i="4"/>
  <c r="AB4386" i="4"/>
  <c r="AA4386" i="4"/>
  <c r="AD4386" i="4" s="1"/>
  <c r="AL4385" i="4"/>
  <c r="AP4385" i="4" s="1"/>
  <c r="AR4385" i="4"/>
  <c r="AE4385" i="4"/>
  <c r="AD4385" i="4"/>
  <c r="AC4385" i="4"/>
  <c r="AB4385" i="4"/>
  <c r="AA4385" i="4"/>
  <c r="AW4384" i="4"/>
  <c r="AV4384" i="4"/>
  <c r="AL4384" i="4"/>
  <c r="AP4384" i="4" s="1"/>
  <c r="AE4384" i="4"/>
  <c r="AA4384" i="4"/>
  <c r="AB4384" i="4" s="1"/>
  <c r="AW4383" i="4"/>
  <c r="AP4383" i="4"/>
  <c r="AV4383" i="4"/>
  <c r="AL4383" i="4"/>
  <c r="AE4383" i="4"/>
  <c r="AD4383" i="4"/>
  <c r="AB4383" i="4"/>
  <c r="AA4383" i="4"/>
  <c r="AC4383" i="4" s="1"/>
  <c r="AW4382" i="4"/>
  <c r="AV4382" i="4"/>
  <c r="AL4382" i="4"/>
  <c r="AE4382" i="4"/>
  <c r="AA4382" i="4"/>
  <c r="AV4381" i="4"/>
  <c r="AL4381" i="4"/>
  <c r="AE4381" i="4"/>
  <c r="AD4381" i="4"/>
  <c r="AC4381" i="4"/>
  <c r="AB4381" i="4"/>
  <c r="AA4381" i="4"/>
  <c r="AV4380" i="4"/>
  <c r="AW4380" i="4"/>
  <c r="AL4380" i="4"/>
  <c r="AP4380" i="4" s="1"/>
  <c r="AE4380" i="4"/>
  <c r="AD4380" i="4"/>
  <c r="AA4380" i="4"/>
  <c r="AB4380" i="4" s="1"/>
  <c r="AV4379" i="4"/>
  <c r="AP4379" i="4"/>
  <c r="AW4379" i="4"/>
  <c r="AL4379" i="4"/>
  <c r="AE4379" i="4"/>
  <c r="AD4379" i="4"/>
  <c r="AB4379" i="4"/>
  <c r="AA4379" i="4"/>
  <c r="AC4379" i="4" s="1"/>
  <c r="AV4378" i="4"/>
  <c r="AW4378" i="4"/>
  <c r="AL4378" i="4"/>
  <c r="AP4378" i="4" s="1"/>
  <c r="AE4378" i="4"/>
  <c r="AC4378" i="4"/>
  <c r="AB4378" i="4"/>
  <c r="AA4378" i="4"/>
  <c r="AD4378" i="4" s="1"/>
  <c r="AL4377" i="4"/>
  <c r="AE4377" i="4"/>
  <c r="AD4377" i="4"/>
  <c r="AC4377" i="4"/>
  <c r="AB4377" i="4"/>
  <c r="AA4377" i="4"/>
  <c r="AL4376" i="4"/>
  <c r="AP4376" i="4" s="1"/>
  <c r="AE4376" i="4"/>
  <c r="AD4376" i="4"/>
  <c r="AC4376" i="4"/>
  <c r="AA4376" i="4"/>
  <c r="AB4376" i="4" s="1"/>
  <c r="AV4375" i="4"/>
  <c r="AW4375" i="4"/>
  <c r="AL4375" i="4"/>
  <c r="AE4375" i="4"/>
  <c r="AA4375" i="4"/>
  <c r="AD4375" i="4" s="1"/>
  <c r="AW4374" i="4"/>
  <c r="AV4374" i="4"/>
  <c r="AL4374" i="4"/>
  <c r="AE4374" i="4"/>
  <c r="AA4374" i="4"/>
  <c r="AD4374" i="4" s="1"/>
  <c r="AV4373" i="4"/>
  <c r="AL4373" i="4"/>
  <c r="AP4373" i="4" s="1"/>
  <c r="AR4373" i="4"/>
  <c r="AE4373" i="4"/>
  <c r="AD4373" i="4"/>
  <c r="AC4373" i="4"/>
  <c r="AB4373" i="4"/>
  <c r="AA4373" i="4"/>
  <c r="AW4372" i="4"/>
  <c r="AV4372" i="4"/>
  <c r="AL4372" i="4"/>
  <c r="AJ4372" i="4"/>
  <c r="AR4372" i="4"/>
  <c r="AE4372" i="4"/>
  <c r="AA4372" i="4"/>
  <c r="AL4371" i="4"/>
  <c r="AE4371" i="4"/>
  <c r="AD4371" i="4"/>
  <c r="AB4371" i="4"/>
  <c r="AA4371" i="4"/>
  <c r="AC4371" i="4" s="1"/>
  <c r="AW4370" i="4"/>
  <c r="AV4370" i="4"/>
  <c r="AL4370" i="4"/>
  <c r="AE4370" i="4"/>
  <c r="AC4370" i="4"/>
  <c r="AB4370" i="4"/>
  <c r="AA4370" i="4"/>
  <c r="AD4370" i="4" s="1"/>
  <c r="AL4369" i="4"/>
  <c r="AE4369" i="4"/>
  <c r="AD4369" i="4"/>
  <c r="AC4369" i="4"/>
  <c r="AB4369" i="4"/>
  <c r="AA4369" i="4"/>
  <c r="AW4368" i="4"/>
  <c r="AL4368" i="4"/>
  <c r="AP4368" i="4" s="1"/>
  <c r="AE4368" i="4"/>
  <c r="AD4368" i="4"/>
  <c r="AC4368" i="4"/>
  <c r="AA4368" i="4"/>
  <c r="AB4368" i="4" s="1"/>
  <c r="AV4367" i="4"/>
  <c r="AW4367" i="4"/>
  <c r="AL4367" i="4"/>
  <c r="AE4367" i="4"/>
  <c r="AA4367" i="4"/>
  <c r="AD4367" i="4" s="1"/>
  <c r="AW4366" i="4"/>
  <c r="AV4366" i="4"/>
  <c r="AR4366" i="4"/>
  <c r="AL4366" i="4"/>
  <c r="AE4366" i="4"/>
  <c r="AA4366" i="4"/>
  <c r="AD4366" i="4" s="1"/>
  <c r="AV4365" i="4"/>
  <c r="AL4365" i="4"/>
  <c r="AP4365" i="4" s="1"/>
  <c r="AR4365" i="4"/>
  <c r="AE4365" i="4"/>
  <c r="AD4365" i="4"/>
  <c r="AC4365" i="4"/>
  <c r="AB4365" i="4"/>
  <c r="AA4365" i="4"/>
  <c r="AV4364" i="4"/>
  <c r="AW4364" i="4"/>
  <c r="AL4364" i="4"/>
  <c r="AJ4364" i="4"/>
  <c r="AR4364" i="4"/>
  <c r="AE4364" i="4"/>
  <c r="AA4364" i="4"/>
  <c r="AL4363" i="4"/>
  <c r="AE4363" i="4"/>
  <c r="AD4363" i="4"/>
  <c r="AB4363" i="4"/>
  <c r="AA4363" i="4"/>
  <c r="AC4363" i="4" s="1"/>
  <c r="AW4362" i="4"/>
  <c r="AV4362" i="4"/>
  <c r="AL4362" i="4"/>
  <c r="AE4362" i="4"/>
  <c r="AC4362" i="4"/>
  <c r="AB4362" i="4"/>
  <c r="AA4362" i="4"/>
  <c r="AD4362" i="4" s="1"/>
  <c r="AL4361" i="4"/>
  <c r="AE4361" i="4"/>
  <c r="AD4361" i="4"/>
  <c r="AC4361" i="4"/>
  <c r="AB4361" i="4"/>
  <c r="AA4361" i="4"/>
  <c r="AL4360" i="4"/>
  <c r="AP4360" i="4" s="1"/>
  <c r="AE4360" i="4"/>
  <c r="AD4360" i="4"/>
  <c r="AC4360" i="4"/>
  <c r="AA4360" i="4"/>
  <c r="AB4360" i="4" s="1"/>
  <c r="AV4359" i="4"/>
  <c r="AP4359" i="4"/>
  <c r="AW4359" i="4"/>
  <c r="AL4359" i="4"/>
  <c r="AE4359" i="4"/>
  <c r="AD4359" i="4"/>
  <c r="AA4359" i="4"/>
  <c r="AC4359" i="4" s="1"/>
  <c r="AW4358" i="4"/>
  <c r="AV4358" i="4"/>
  <c r="AL4358" i="4"/>
  <c r="AE4358" i="4"/>
  <c r="AA4358" i="4"/>
  <c r="AD4358" i="4" s="1"/>
  <c r="AV4357" i="4"/>
  <c r="AR4357" i="4"/>
  <c r="AL4357" i="4"/>
  <c r="AP4357" i="4" s="1"/>
  <c r="AE4357" i="4"/>
  <c r="AD4357" i="4"/>
  <c r="AC4357" i="4"/>
  <c r="AB4357" i="4"/>
  <c r="AA4357" i="4"/>
  <c r="AV4356" i="4"/>
  <c r="AW4356" i="4"/>
  <c r="AL4356" i="4"/>
  <c r="AJ4356" i="4" s="1"/>
  <c r="AR4356" i="4"/>
  <c r="AE4356" i="4"/>
  <c r="AA4356" i="4"/>
  <c r="AL4355" i="4"/>
  <c r="AE4355" i="4"/>
  <c r="AD4355" i="4"/>
  <c r="AB4355" i="4"/>
  <c r="AA4355" i="4"/>
  <c r="AC4355" i="4" s="1"/>
  <c r="AW4354" i="4"/>
  <c r="AV4354" i="4"/>
  <c r="AL4354" i="4"/>
  <c r="AE4354" i="4"/>
  <c r="AC4354" i="4"/>
  <c r="AB4354" i="4"/>
  <c r="AA4354" i="4"/>
  <c r="AD4354" i="4" s="1"/>
  <c r="AL4353" i="4"/>
  <c r="AE4353" i="4"/>
  <c r="AD4353" i="4"/>
  <c r="AC4353" i="4"/>
  <c r="AB4353" i="4"/>
  <c r="AA4353" i="4"/>
  <c r="AL4352" i="4"/>
  <c r="AE4352" i="4"/>
  <c r="AD4352" i="4"/>
  <c r="AC4352" i="4"/>
  <c r="AA4352" i="4"/>
  <c r="AB4352" i="4" s="1"/>
  <c r="AV4351" i="4"/>
  <c r="AP4351" i="4"/>
  <c r="AW4351" i="4"/>
  <c r="AL4351" i="4"/>
  <c r="AE4351" i="4"/>
  <c r="AD4351" i="4"/>
  <c r="AA4351" i="4"/>
  <c r="AC4351" i="4" s="1"/>
  <c r="AW4350" i="4"/>
  <c r="AV4350" i="4"/>
  <c r="AL4350" i="4"/>
  <c r="AE4350" i="4"/>
  <c r="AA4350" i="4"/>
  <c r="AV4349" i="4"/>
  <c r="AL4349" i="4"/>
  <c r="AP4349" i="4" s="1"/>
  <c r="AE4349" i="4"/>
  <c r="AD4349" i="4"/>
  <c r="AC4349" i="4"/>
  <c r="AB4349" i="4"/>
  <c r="AA4349" i="4"/>
  <c r="AV4348" i="4"/>
  <c r="AW4348" i="4"/>
  <c r="AL4348" i="4"/>
  <c r="AP4348" i="4" s="1"/>
  <c r="AR4348" i="4"/>
  <c r="AE4348" i="4"/>
  <c r="AA4348" i="4"/>
  <c r="AL4347" i="4"/>
  <c r="AE4347" i="4"/>
  <c r="AR4347" i="4" s="1"/>
  <c r="AD4347" i="4"/>
  <c r="AB4347" i="4"/>
  <c r="AA4347" i="4"/>
  <c r="AC4347" i="4" s="1"/>
  <c r="AW4346" i="4"/>
  <c r="AV4346" i="4"/>
  <c r="AL4346" i="4"/>
  <c r="AE4346" i="4"/>
  <c r="AR4346" i="4" s="1"/>
  <c r="AC4346" i="4"/>
  <c r="AB4346" i="4"/>
  <c r="AA4346" i="4"/>
  <c r="AD4346" i="4" s="1"/>
  <c r="AE4345" i="4"/>
  <c r="AD4345" i="4"/>
  <c r="AC4345" i="4"/>
  <c r="AB4345" i="4"/>
  <c r="AA4345" i="4"/>
  <c r="AL4344" i="4"/>
  <c r="AE4344" i="4"/>
  <c r="AD4344" i="4"/>
  <c r="AC4344" i="4"/>
  <c r="AA4344" i="4"/>
  <c r="AB4344" i="4" s="1"/>
  <c r="AV4343" i="4"/>
  <c r="AL4343" i="4"/>
  <c r="AP4343" i="4" s="1"/>
  <c r="AE4343" i="4"/>
  <c r="AD4343" i="4"/>
  <c r="AA4343" i="4"/>
  <c r="AC4343" i="4" s="1"/>
  <c r="AV4342" i="4"/>
  <c r="AP4342" i="4"/>
  <c r="AW4342" i="4"/>
  <c r="AR4342" i="4"/>
  <c r="AL4342" i="4"/>
  <c r="AE4342" i="4"/>
  <c r="AA4342" i="4"/>
  <c r="AV4341" i="4"/>
  <c r="AP4341" i="4"/>
  <c r="AK4341" i="4"/>
  <c r="AJ4341" i="4"/>
  <c r="AL4341" i="4"/>
  <c r="AE4341" i="4"/>
  <c r="AD4341" i="4"/>
  <c r="AC4341" i="4"/>
  <c r="AB4341" i="4"/>
  <c r="AA4341" i="4"/>
  <c r="AV4340" i="4"/>
  <c r="AW4340" i="4"/>
  <c r="AL4340" i="4"/>
  <c r="AP4340" i="4" s="1"/>
  <c r="AR4340" i="4"/>
  <c r="AE4340" i="4"/>
  <c r="AA4340" i="4"/>
  <c r="AL4339" i="4"/>
  <c r="AP4339" i="4" s="1"/>
  <c r="AE4339" i="4"/>
  <c r="AR4339" i="4" s="1"/>
  <c r="AA4339" i="4"/>
  <c r="AC4339" i="4" s="1"/>
  <c r="AW4338" i="4"/>
  <c r="AV4338" i="4"/>
  <c r="AL4338" i="4"/>
  <c r="AE4338" i="4"/>
  <c r="AR4338" i="4" s="1"/>
  <c r="AC4338" i="4"/>
  <c r="AB4338" i="4"/>
  <c r="AA4338" i="4"/>
  <c r="AD4338" i="4" s="1"/>
  <c r="AL4337" i="4"/>
  <c r="AE4337" i="4"/>
  <c r="AD4337" i="4"/>
  <c r="AC4337" i="4"/>
  <c r="AB4337" i="4"/>
  <c r="AA4337" i="4"/>
  <c r="AV4336" i="4"/>
  <c r="AL4336" i="4"/>
  <c r="AP4336" i="4" s="1"/>
  <c r="AE4336" i="4"/>
  <c r="AD4336" i="4"/>
  <c r="AC4336" i="4"/>
  <c r="AA4336" i="4"/>
  <c r="AB4336" i="4" s="1"/>
  <c r="AL4335" i="4"/>
  <c r="AP4335" i="4" s="1"/>
  <c r="AE4335" i="4"/>
  <c r="AD4335" i="4"/>
  <c r="AA4335" i="4"/>
  <c r="AW4334" i="4"/>
  <c r="AV4334" i="4"/>
  <c r="AL4334" i="4"/>
  <c r="AE4334" i="4"/>
  <c r="AB4334" i="4"/>
  <c r="AA4334" i="4"/>
  <c r="AV4333" i="4"/>
  <c r="AL4333" i="4"/>
  <c r="AE4333" i="4"/>
  <c r="AD4333" i="4"/>
  <c r="AC4333" i="4"/>
  <c r="AB4333" i="4"/>
  <c r="AA4333" i="4"/>
  <c r="AW4332" i="4"/>
  <c r="AR4332" i="4"/>
  <c r="AL4332" i="4"/>
  <c r="AP4332" i="4" s="1"/>
  <c r="AJ4332" i="4"/>
  <c r="AE4332" i="4"/>
  <c r="AD4332" i="4"/>
  <c r="AC4332" i="4"/>
  <c r="AA4332" i="4"/>
  <c r="AB4332" i="4" s="1"/>
  <c r="AV4331" i="4"/>
  <c r="AW4331" i="4"/>
  <c r="AJ4331" i="4"/>
  <c r="AL4331" i="4"/>
  <c r="AP4331" i="4" s="1"/>
  <c r="AE4331" i="4"/>
  <c r="AR4331" i="4" s="1"/>
  <c r="AD4331" i="4"/>
  <c r="AA4331" i="4"/>
  <c r="AC4331" i="4" s="1"/>
  <c r="AP4330" i="4"/>
  <c r="AW4330" i="4"/>
  <c r="AV4330" i="4"/>
  <c r="AL4330" i="4"/>
  <c r="AE4330" i="4"/>
  <c r="AC4330" i="4"/>
  <c r="AB4330" i="4"/>
  <c r="AA4330" i="4"/>
  <c r="AD4330" i="4" s="1"/>
  <c r="AP4329" i="4"/>
  <c r="AL4329" i="4"/>
  <c r="AJ4329" i="4"/>
  <c r="AK4329" i="4" s="1"/>
  <c r="AE4329" i="4"/>
  <c r="AD4329" i="4"/>
  <c r="AC4329" i="4"/>
  <c r="AB4329" i="4"/>
  <c r="AA4329" i="4"/>
  <c r="AR4328" i="4"/>
  <c r="AL4328" i="4"/>
  <c r="AP4328" i="4" s="1"/>
  <c r="AE4328" i="4"/>
  <c r="AD4328" i="4"/>
  <c r="AC4328" i="4"/>
  <c r="AA4328" i="4"/>
  <c r="AB4328" i="4" s="1"/>
  <c r="AW4327" i="4"/>
  <c r="AV4327" i="4"/>
  <c r="AL4327" i="4"/>
  <c r="AP4327" i="4" s="1"/>
  <c r="AE4327" i="4"/>
  <c r="AD4327" i="4"/>
  <c r="AA4327" i="4"/>
  <c r="AW4326" i="4"/>
  <c r="AV4326" i="4"/>
  <c r="AP4326" i="4"/>
  <c r="AL4326" i="4"/>
  <c r="AE4326" i="4"/>
  <c r="AB4326" i="4"/>
  <c r="AA4326" i="4"/>
  <c r="AV4325" i="4"/>
  <c r="AL4325" i="4"/>
  <c r="AE4325" i="4"/>
  <c r="AD4325" i="4"/>
  <c r="AC4325" i="4"/>
  <c r="AB4325" i="4"/>
  <c r="AA4325" i="4"/>
  <c r="AR4324" i="4"/>
  <c r="AL4324" i="4"/>
  <c r="AP4324" i="4" s="1"/>
  <c r="AE4324" i="4"/>
  <c r="AD4324" i="4"/>
  <c r="AC4324" i="4"/>
  <c r="AA4324" i="4"/>
  <c r="AB4324" i="4" s="1"/>
  <c r="AW4323" i="4"/>
  <c r="AV4323" i="4"/>
  <c r="AJ4323" i="4"/>
  <c r="AL4323" i="4"/>
  <c r="AP4323" i="4" s="1"/>
  <c r="AE4323" i="4"/>
  <c r="AR4323" i="4" s="1"/>
  <c r="AB4323" i="4"/>
  <c r="AA4323" i="4"/>
  <c r="AC4323" i="4" s="1"/>
  <c r="AP4322" i="4"/>
  <c r="AW4322" i="4"/>
  <c r="AV4322" i="4"/>
  <c r="AL4322" i="4"/>
  <c r="AE4322" i="4"/>
  <c r="AC4322" i="4"/>
  <c r="AB4322" i="4"/>
  <c r="AA4322" i="4"/>
  <c r="AD4322" i="4" s="1"/>
  <c r="AE4321" i="4"/>
  <c r="AD4321" i="4"/>
  <c r="AC4321" i="4"/>
  <c r="AB4321" i="4"/>
  <c r="AA4321" i="4"/>
  <c r="AL4320" i="4"/>
  <c r="AP4320" i="4" s="1"/>
  <c r="AR4320" i="4"/>
  <c r="AE4320" i="4"/>
  <c r="AD4320" i="4"/>
  <c r="AC4320" i="4"/>
  <c r="AA4320" i="4"/>
  <c r="AB4320" i="4" s="1"/>
  <c r="AW4319" i="4"/>
  <c r="AP4319" i="4"/>
  <c r="AV4319" i="4"/>
  <c r="AL4319" i="4"/>
  <c r="AE4319" i="4"/>
  <c r="AA4319" i="4"/>
  <c r="AW4318" i="4"/>
  <c r="AV4318" i="4"/>
  <c r="AP4318" i="4"/>
  <c r="AL4318" i="4"/>
  <c r="AE4318" i="4"/>
  <c r="AB4318" i="4"/>
  <c r="AA4318" i="4"/>
  <c r="AV4317" i="4"/>
  <c r="AL4317" i="4"/>
  <c r="AP4317" i="4" s="1"/>
  <c r="AE4317" i="4"/>
  <c r="AD4317" i="4"/>
  <c r="AC4317" i="4"/>
  <c r="AB4317" i="4"/>
  <c r="AA4317" i="4"/>
  <c r="AW4316" i="4"/>
  <c r="AL4316" i="4"/>
  <c r="AP4316" i="4" s="1"/>
  <c r="AE4316" i="4"/>
  <c r="AC4316" i="4"/>
  <c r="AA4316" i="4"/>
  <c r="AB4316" i="4" s="1"/>
  <c r="AL4315" i="4"/>
  <c r="AE4315" i="4"/>
  <c r="AA4315" i="4"/>
  <c r="AC4315" i="4" s="1"/>
  <c r="AW4314" i="4"/>
  <c r="AV4314" i="4"/>
  <c r="AL4314" i="4"/>
  <c r="AE4314" i="4"/>
  <c r="AD4314" i="4"/>
  <c r="AC4314" i="4"/>
  <c r="AB4314" i="4"/>
  <c r="AA4314" i="4"/>
  <c r="AV4313" i="4"/>
  <c r="AL4313" i="4"/>
  <c r="AE4313" i="4"/>
  <c r="AD4313" i="4"/>
  <c r="AC4313" i="4"/>
  <c r="AB4313" i="4"/>
  <c r="AA4313" i="4"/>
  <c r="AL4312" i="4"/>
  <c r="AE4312" i="4"/>
  <c r="AD4312" i="4"/>
  <c r="AC4312" i="4"/>
  <c r="AA4312" i="4"/>
  <c r="AB4312" i="4" s="1"/>
  <c r="AL4311" i="4"/>
  <c r="AE4311" i="4"/>
  <c r="AR4311" i="4" s="1"/>
  <c r="AA4311" i="4"/>
  <c r="AV4310" i="4"/>
  <c r="AP4310" i="4"/>
  <c r="AW4310" i="4"/>
  <c r="AL4310" i="4"/>
  <c r="AE4310" i="4"/>
  <c r="AA4310" i="4"/>
  <c r="AV4309" i="4"/>
  <c r="AP4309" i="4"/>
  <c r="AL4309" i="4"/>
  <c r="AR4309" i="4"/>
  <c r="AE4309" i="4"/>
  <c r="AA4309" i="4"/>
  <c r="AV4308" i="4"/>
  <c r="AL4308" i="4"/>
  <c r="AP4308" i="4" s="1"/>
  <c r="AJ4308" i="4"/>
  <c r="AR4308" i="4"/>
  <c r="AE4308" i="4"/>
  <c r="AD4308" i="4"/>
  <c r="AA4308" i="4"/>
  <c r="AV4307" i="4"/>
  <c r="AL4307" i="4"/>
  <c r="AE4307" i="4"/>
  <c r="AA4307" i="4"/>
  <c r="AB4307" i="4" s="1"/>
  <c r="AW4306" i="4"/>
  <c r="AV4306" i="4"/>
  <c r="AL4306" i="4"/>
  <c r="AP4306" i="4" s="1"/>
  <c r="AR4306" i="4"/>
  <c r="AE4306" i="4"/>
  <c r="AB4306" i="4"/>
  <c r="AA4306" i="4"/>
  <c r="AC4306" i="4" s="1"/>
  <c r="AV4305" i="4"/>
  <c r="AP4305" i="4"/>
  <c r="AW4305" i="4"/>
  <c r="AL4305" i="4"/>
  <c r="AE4305" i="4"/>
  <c r="AC4305" i="4"/>
  <c r="AB4305" i="4"/>
  <c r="AA4305" i="4"/>
  <c r="AD4305" i="4" s="1"/>
  <c r="AL4304" i="4"/>
  <c r="AE4304" i="4"/>
  <c r="AC4304" i="4"/>
  <c r="AA4304" i="4"/>
  <c r="AB4304" i="4" s="1"/>
  <c r="AV4303" i="4"/>
  <c r="AL4303" i="4"/>
  <c r="AP4303" i="4" s="1"/>
  <c r="AE4303" i="4"/>
  <c r="AD4303" i="4"/>
  <c r="AC4303" i="4"/>
  <c r="AB4303" i="4"/>
  <c r="AA4303" i="4"/>
  <c r="AW4302" i="4"/>
  <c r="AV4302" i="4"/>
  <c r="AL4302" i="4"/>
  <c r="AE4302" i="4"/>
  <c r="AA4302" i="4"/>
  <c r="AB4302" i="4" s="1"/>
  <c r="AV4301" i="4"/>
  <c r="AJ4301" i="4"/>
  <c r="AL4301" i="4"/>
  <c r="AE4301" i="4"/>
  <c r="AB4301" i="4"/>
  <c r="AA4301" i="4"/>
  <c r="AC4301" i="4" s="1"/>
  <c r="AV4300" i="4"/>
  <c r="AW4300" i="4"/>
  <c r="AL4300" i="4"/>
  <c r="AE4300" i="4"/>
  <c r="AC4300" i="4"/>
  <c r="AB4300" i="4"/>
  <c r="AA4300" i="4"/>
  <c r="AD4300" i="4" s="1"/>
  <c r="AL4299" i="4"/>
  <c r="AE4299" i="4"/>
  <c r="AC4299" i="4"/>
  <c r="AA4299" i="4"/>
  <c r="AB4299" i="4" s="1"/>
  <c r="AW4298" i="4"/>
  <c r="AV4298" i="4"/>
  <c r="AL4298" i="4"/>
  <c r="AP4298" i="4" s="1"/>
  <c r="AE4298" i="4"/>
  <c r="AA4298" i="4"/>
  <c r="AC4298" i="4" s="1"/>
  <c r="AV4297" i="4"/>
  <c r="AW4297" i="4"/>
  <c r="AL4297" i="4"/>
  <c r="AE4297" i="4"/>
  <c r="AC4297" i="4"/>
  <c r="AB4297" i="4"/>
  <c r="AA4297" i="4"/>
  <c r="AD4297" i="4" s="1"/>
  <c r="AL4296" i="4"/>
  <c r="AE4296" i="4"/>
  <c r="AA4296" i="4"/>
  <c r="AD4296" i="4" s="1"/>
  <c r="AV4295" i="4"/>
  <c r="AL4295" i="4"/>
  <c r="AP4295" i="4" s="1"/>
  <c r="AR4295" i="4"/>
  <c r="AE4295" i="4"/>
  <c r="AD4295" i="4"/>
  <c r="AC4295" i="4"/>
  <c r="AB4295" i="4"/>
  <c r="AA4295" i="4"/>
  <c r="AV4294" i="4"/>
  <c r="AL4294" i="4"/>
  <c r="AE4294" i="4"/>
  <c r="AD4294" i="4"/>
  <c r="AA4294" i="4"/>
  <c r="AB4294" i="4" s="1"/>
  <c r="AV4293" i="4"/>
  <c r="AL4293" i="4"/>
  <c r="AE4293" i="4"/>
  <c r="AA4293" i="4"/>
  <c r="AC4293" i="4" s="1"/>
  <c r="AV4292" i="4"/>
  <c r="AP4292" i="4"/>
  <c r="AW4292" i="4"/>
  <c r="AL4292" i="4"/>
  <c r="AR4292" i="4"/>
  <c r="AE4292" i="4"/>
  <c r="AC4292" i="4"/>
  <c r="AB4292" i="4"/>
  <c r="AA4292" i="4"/>
  <c r="AD4292" i="4" s="1"/>
  <c r="AV4291" i="4"/>
  <c r="AL4291" i="4"/>
  <c r="AE4291" i="4"/>
  <c r="AC4291" i="4"/>
  <c r="AB4291" i="4"/>
  <c r="AA4291" i="4"/>
  <c r="AD4291" i="4" s="1"/>
  <c r="AW4290" i="4"/>
  <c r="AV4290" i="4"/>
  <c r="AL4290" i="4"/>
  <c r="AP4290" i="4" s="1"/>
  <c r="AE4290" i="4"/>
  <c r="AC4290" i="4"/>
  <c r="AB4290" i="4"/>
  <c r="AA4290" i="4"/>
  <c r="AD4290" i="4" s="1"/>
  <c r="AP4289" i="4"/>
  <c r="AW4289" i="4"/>
  <c r="AV4289" i="4"/>
  <c r="AL4289" i="4"/>
  <c r="AE4289" i="4"/>
  <c r="AR4289" i="4" s="1"/>
  <c r="AA4289" i="4"/>
  <c r="AV4288" i="4"/>
  <c r="AR4288" i="4"/>
  <c r="AL4288" i="4"/>
  <c r="AE4288" i="4"/>
  <c r="AD4288" i="4"/>
  <c r="AC4288" i="4"/>
  <c r="AA4288" i="4"/>
  <c r="AB4288" i="4" s="1"/>
  <c r="AL4287" i="4"/>
  <c r="AE4287" i="4"/>
  <c r="AD4287" i="4"/>
  <c r="AC4287" i="4"/>
  <c r="AB4287" i="4"/>
  <c r="AA4287" i="4"/>
  <c r="AV4286" i="4"/>
  <c r="AL4286" i="4"/>
  <c r="AE4286" i="4"/>
  <c r="AC4286" i="4"/>
  <c r="AB4286" i="4"/>
  <c r="AA4286" i="4"/>
  <c r="AD4286" i="4" s="1"/>
  <c r="AL4285" i="4"/>
  <c r="AP4285" i="4" s="1"/>
  <c r="AJ4285" i="4"/>
  <c r="AK4285" i="4" s="1"/>
  <c r="AE4285" i="4"/>
  <c r="AD4285" i="4"/>
  <c r="AC4285" i="4"/>
  <c r="AA4285" i="4"/>
  <c r="AB4285" i="4" s="1"/>
  <c r="AW4284" i="4"/>
  <c r="AV4284" i="4"/>
  <c r="AL4284" i="4"/>
  <c r="AP4284" i="4" s="1"/>
  <c r="AE4284" i="4"/>
  <c r="AA4284" i="4"/>
  <c r="AV4283" i="4"/>
  <c r="AP4283" i="4"/>
  <c r="AW4283" i="4"/>
  <c r="AL4283" i="4"/>
  <c r="AE4283" i="4"/>
  <c r="AB4283" i="4"/>
  <c r="AA4283" i="4"/>
  <c r="AC4283" i="4" s="1"/>
  <c r="AL4282" i="4"/>
  <c r="AE4282" i="4"/>
  <c r="AD4282" i="4"/>
  <c r="AC4282" i="4"/>
  <c r="AB4282" i="4"/>
  <c r="AA4282" i="4"/>
  <c r="AV4281" i="4"/>
  <c r="AL4281" i="4"/>
  <c r="AP4281" i="4" s="1"/>
  <c r="AE4281" i="4"/>
  <c r="AD4281" i="4"/>
  <c r="AC4281" i="4"/>
  <c r="AB4281" i="4"/>
  <c r="AA4281" i="4"/>
  <c r="AW4280" i="4"/>
  <c r="AV4280" i="4"/>
  <c r="AL4280" i="4"/>
  <c r="AP4280" i="4" s="1"/>
  <c r="AE4280" i="4"/>
  <c r="AA4280" i="4"/>
  <c r="AW4279" i="4"/>
  <c r="AV4279" i="4"/>
  <c r="AL4279" i="4"/>
  <c r="AE4279" i="4"/>
  <c r="AR4279" i="4" s="1"/>
  <c r="AB4279" i="4"/>
  <c r="AA4279" i="4"/>
  <c r="AV4278" i="4"/>
  <c r="AR4278" i="4"/>
  <c r="AW4278" i="4"/>
  <c r="AL4278" i="4"/>
  <c r="AE4278" i="4"/>
  <c r="AC4278" i="4"/>
  <c r="AB4278" i="4"/>
  <c r="AA4278" i="4"/>
  <c r="AD4278" i="4" s="1"/>
  <c r="AL4277" i="4"/>
  <c r="AP4277" i="4" s="1"/>
  <c r="AE4277" i="4"/>
  <c r="AD4277" i="4"/>
  <c r="AC4277" i="4"/>
  <c r="AA4277" i="4"/>
  <c r="AB4277" i="4" s="1"/>
  <c r="AL4276" i="4"/>
  <c r="AP4276" i="4" s="1"/>
  <c r="AE4276" i="4"/>
  <c r="AA4276" i="4"/>
  <c r="AD4276" i="4" s="1"/>
  <c r="AW4275" i="4"/>
  <c r="AV4275" i="4"/>
  <c r="AP4275" i="4"/>
  <c r="AL4275" i="4"/>
  <c r="AE4275" i="4"/>
  <c r="AR4275" i="4" s="1"/>
  <c r="AB4275" i="4"/>
  <c r="AA4275" i="4"/>
  <c r="AR4274" i="4"/>
  <c r="AL4274" i="4"/>
  <c r="AE4274" i="4"/>
  <c r="AD4274" i="4"/>
  <c r="AC4274" i="4"/>
  <c r="AB4274" i="4"/>
  <c r="AA4274" i="4"/>
  <c r="AR4273" i="4"/>
  <c r="AL4273" i="4"/>
  <c r="AP4273" i="4" s="1"/>
  <c r="AE4273" i="4"/>
  <c r="AD4273" i="4"/>
  <c r="AC4273" i="4"/>
  <c r="AB4273" i="4"/>
  <c r="AA4273" i="4"/>
  <c r="AL4272" i="4"/>
  <c r="AE4272" i="4"/>
  <c r="AA4272" i="4"/>
  <c r="AB4272" i="4" s="1"/>
  <c r="AV4271" i="4"/>
  <c r="AJ4271" i="4"/>
  <c r="AL4271" i="4"/>
  <c r="AE4271" i="4"/>
  <c r="AK4271" i="4" s="1"/>
  <c r="AA4271" i="4"/>
  <c r="AC4271" i="4" s="1"/>
  <c r="AV4270" i="4"/>
  <c r="AW4270" i="4"/>
  <c r="AL4270" i="4"/>
  <c r="AE4270" i="4"/>
  <c r="AC4270" i="4"/>
  <c r="AB4270" i="4"/>
  <c r="AA4270" i="4"/>
  <c r="AD4270" i="4" s="1"/>
  <c r="AL4269" i="4"/>
  <c r="AP4269" i="4" s="1"/>
  <c r="AE4269" i="4"/>
  <c r="AC4269" i="4"/>
  <c r="AA4269" i="4"/>
  <c r="AB4269" i="4" s="1"/>
  <c r="AV4268" i="4"/>
  <c r="AW4268" i="4"/>
  <c r="AL4268" i="4"/>
  <c r="AP4268" i="4" s="1"/>
  <c r="AE4268" i="4"/>
  <c r="AA4268" i="4"/>
  <c r="AC4268" i="4" s="1"/>
  <c r="AW4267" i="4"/>
  <c r="AV4267" i="4"/>
  <c r="AL4267" i="4"/>
  <c r="AE4267" i="4"/>
  <c r="AC4267" i="4"/>
  <c r="AB4267" i="4"/>
  <c r="AA4267" i="4"/>
  <c r="AD4267" i="4" s="1"/>
  <c r="AL4266" i="4"/>
  <c r="AE4266" i="4"/>
  <c r="AD4266" i="4"/>
  <c r="AA4266" i="4"/>
  <c r="AC4266" i="4" s="1"/>
  <c r="AV4265" i="4"/>
  <c r="AL4265" i="4"/>
  <c r="AP4265" i="4" s="1"/>
  <c r="AR4265" i="4"/>
  <c r="AE4265" i="4"/>
  <c r="AD4265" i="4"/>
  <c r="AC4265" i="4"/>
  <c r="AB4265" i="4"/>
  <c r="AA4265" i="4"/>
  <c r="AV4264" i="4"/>
  <c r="AL4264" i="4"/>
  <c r="AE4264" i="4"/>
  <c r="AD4264" i="4"/>
  <c r="AA4264" i="4"/>
  <c r="AB4264" i="4" s="1"/>
  <c r="AV4263" i="4"/>
  <c r="AL4263" i="4"/>
  <c r="AE4263" i="4"/>
  <c r="AA4263" i="4"/>
  <c r="AC4263" i="4" s="1"/>
  <c r="AV4262" i="4"/>
  <c r="AW4262" i="4"/>
  <c r="AL4262" i="4"/>
  <c r="AP4262" i="4" s="1"/>
  <c r="AR4262" i="4"/>
  <c r="AE4262" i="4"/>
  <c r="AC4262" i="4"/>
  <c r="AB4262" i="4"/>
  <c r="AA4262" i="4"/>
  <c r="AD4262" i="4" s="1"/>
  <c r="AV4261" i="4"/>
  <c r="AL4261" i="4"/>
  <c r="AE4261" i="4"/>
  <c r="AA4261" i="4"/>
  <c r="AB4261" i="4" s="1"/>
  <c r="AW4260" i="4"/>
  <c r="AL4260" i="4"/>
  <c r="AP4260" i="4" s="1"/>
  <c r="AE4260" i="4"/>
  <c r="AD4260" i="4"/>
  <c r="AA4260" i="4"/>
  <c r="AC4260" i="4" s="1"/>
  <c r="AW4259" i="4"/>
  <c r="AV4259" i="4"/>
  <c r="AL4259" i="4"/>
  <c r="AE4259" i="4"/>
  <c r="AB4259" i="4"/>
  <c r="AA4259" i="4"/>
  <c r="AD4259" i="4" s="1"/>
  <c r="AP4258" i="4"/>
  <c r="AL4258" i="4"/>
  <c r="AJ4258" i="4"/>
  <c r="AK4258" i="4" s="1"/>
  <c r="AR4258" i="4"/>
  <c r="AE4258" i="4"/>
  <c r="AD4258" i="4"/>
  <c r="AC4258" i="4"/>
  <c r="AB4258" i="4"/>
  <c r="AA4258" i="4"/>
  <c r="AV4257" i="4"/>
  <c r="AL4257" i="4"/>
  <c r="AP4257" i="4" s="1"/>
  <c r="AE4257" i="4"/>
  <c r="AD4257" i="4"/>
  <c r="AC4257" i="4"/>
  <c r="AB4257" i="4"/>
  <c r="AA4257" i="4"/>
  <c r="AV4256" i="4"/>
  <c r="AP4256" i="4"/>
  <c r="AW4256" i="4"/>
  <c r="AL4256" i="4"/>
  <c r="AE4256" i="4"/>
  <c r="AD4256" i="4"/>
  <c r="AC4256" i="4"/>
  <c r="AA4256" i="4"/>
  <c r="AB4256" i="4" s="1"/>
  <c r="AW4255" i="4"/>
  <c r="AP4255" i="4"/>
  <c r="AV4255" i="4"/>
  <c r="AL4255" i="4"/>
  <c r="AE4255" i="4"/>
  <c r="AD4255" i="4"/>
  <c r="AB4255" i="4"/>
  <c r="AA4255" i="4"/>
  <c r="AC4255" i="4" s="1"/>
  <c r="AV4254" i="4"/>
  <c r="AW4254" i="4"/>
  <c r="AR4254" i="4"/>
  <c r="AL4254" i="4"/>
  <c r="AE4254" i="4"/>
  <c r="AC4254" i="4"/>
  <c r="AB4254" i="4"/>
  <c r="AA4254" i="4"/>
  <c r="AD4254" i="4" s="1"/>
  <c r="AW4253" i="4"/>
  <c r="AV4253" i="4"/>
  <c r="AR4253" i="4"/>
  <c r="AP4253" i="4"/>
  <c r="AL4253" i="4"/>
  <c r="AJ4253" i="4"/>
  <c r="AK4253" i="4" s="1"/>
  <c r="AE4253" i="4"/>
  <c r="AD4253" i="4"/>
  <c r="AA4253" i="4"/>
  <c r="AB4253" i="4" s="1"/>
  <c r="AV4252" i="4"/>
  <c r="AL4252" i="4"/>
  <c r="AP4252" i="4" s="1"/>
  <c r="AJ4252" i="4"/>
  <c r="AE4252" i="4"/>
  <c r="AD4252" i="4"/>
  <c r="AB4252" i="4"/>
  <c r="AA4252" i="4"/>
  <c r="AC4252" i="4" s="1"/>
  <c r="AW4251" i="4"/>
  <c r="AV4251" i="4"/>
  <c r="AL4251" i="4"/>
  <c r="AE4251" i="4"/>
  <c r="AA4251" i="4"/>
  <c r="AD4251" i="4" s="1"/>
  <c r="AL4250" i="4"/>
  <c r="AE4250" i="4"/>
  <c r="AD4250" i="4"/>
  <c r="AC4250" i="4"/>
  <c r="AB4250" i="4"/>
  <c r="AA4250" i="4"/>
  <c r="AV4249" i="4"/>
  <c r="AL4249" i="4"/>
  <c r="AP4249" i="4" s="1"/>
  <c r="AE4249" i="4"/>
  <c r="AD4249" i="4"/>
  <c r="AC4249" i="4"/>
  <c r="AB4249" i="4"/>
  <c r="AA4249" i="4"/>
  <c r="AV4248" i="4"/>
  <c r="AP4248" i="4"/>
  <c r="AW4248" i="4"/>
  <c r="AL4248" i="4"/>
  <c r="AE4248" i="4"/>
  <c r="AD4248" i="4"/>
  <c r="AA4248" i="4"/>
  <c r="AB4248" i="4" s="1"/>
  <c r="AW4247" i="4"/>
  <c r="AV4247" i="4"/>
  <c r="AJ4247" i="4"/>
  <c r="AL4247" i="4"/>
  <c r="AP4247" i="4" s="1"/>
  <c r="AE4247" i="4"/>
  <c r="AK4247" i="4" s="1"/>
  <c r="AD4247" i="4"/>
  <c r="AB4247" i="4"/>
  <c r="AA4247" i="4"/>
  <c r="AC4247" i="4" s="1"/>
  <c r="AW4246" i="4"/>
  <c r="AV4246" i="4"/>
  <c r="AL4246" i="4"/>
  <c r="AP4246" i="4" s="1"/>
  <c r="AJ4246" i="4"/>
  <c r="AE4246" i="4"/>
  <c r="AK4246" i="4" s="1"/>
  <c r="AC4246" i="4"/>
  <c r="AB4246" i="4"/>
  <c r="AA4246" i="4"/>
  <c r="AD4246" i="4" s="1"/>
  <c r="AW4245" i="4"/>
  <c r="AV4245" i="4"/>
  <c r="AL4245" i="4"/>
  <c r="AR4245" i="4"/>
  <c r="AE4245" i="4"/>
  <c r="AD4245" i="4"/>
  <c r="AC4245" i="4"/>
  <c r="AB4245" i="4"/>
  <c r="AA4245" i="4"/>
  <c r="AW4244" i="4"/>
  <c r="AV4244" i="4"/>
  <c r="AL4244" i="4"/>
  <c r="AP4244" i="4" s="1"/>
  <c r="AR4244" i="4"/>
  <c r="AE4244" i="4"/>
  <c r="AD4244" i="4"/>
  <c r="AC4244" i="4"/>
  <c r="AB4244" i="4"/>
  <c r="AA4244" i="4"/>
  <c r="AV4243" i="4"/>
  <c r="AL4243" i="4"/>
  <c r="AP4243" i="4" s="1"/>
  <c r="AJ4243" i="4"/>
  <c r="AE4243" i="4"/>
  <c r="AD4243" i="4"/>
  <c r="AC4243" i="4"/>
  <c r="AA4243" i="4"/>
  <c r="AB4243" i="4" s="1"/>
  <c r="AW4242" i="4"/>
  <c r="AV4242" i="4"/>
  <c r="AL4242" i="4"/>
  <c r="AE4242" i="4"/>
  <c r="AA4242" i="4"/>
  <c r="AB4242" i="4" s="1"/>
  <c r="AV4241" i="4"/>
  <c r="AW4241" i="4"/>
  <c r="AL4241" i="4"/>
  <c r="AE4241" i="4"/>
  <c r="AB4241" i="4"/>
  <c r="AA4241" i="4"/>
  <c r="AC4241" i="4" s="1"/>
  <c r="AL4240" i="4"/>
  <c r="AJ4240" i="4"/>
  <c r="AK4240" i="4" s="1"/>
  <c r="AE4240" i="4"/>
  <c r="AD4240" i="4"/>
  <c r="AC4240" i="4"/>
  <c r="AB4240" i="4"/>
  <c r="AA4240" i="4"/>
  <c r="AL4239" i="4"/>
  <c r="AP4239" i="4" s="1"/>
  <c r="AJ4239" i="4"/>
  <c r="AE4239" i="4"/>
  <c r="AK4239" i="4" s="1"/>
  <c r="AD4239" i="4"/>
  <c r="AC4239" i="4"/>
  <c r="AB4239" i="4"/>
  <c r="AA4239" i="4"/>
  <c r="AV4238" i="4"/>
  <c r="AW4238" i="4"/>
  <c r="AL4238" i="4"/>
  <c r="AE4238" i="4"/>
  <c r="AA4238" i="4"/>
  <c r="AD4238" i="4" s="1"/>
  <c r="AW4237" i="4"/>
  <c r="AV4237" i="4"/>
  <c r="AL4237" i="4"/>
  <c r="AE4237" i="4"/>
  <c r="AB4237" i="4"/>
  <c r="AA4237" i="4"/>
  <c r="AD4237" i="4" s="1"/>
  <c r="AV4236" i="4"/>
  <c r="AW4236" i="4"/>
  <c r="AL4236" i="4"/>
  <c r="AR4236" i="4"/>
  <c r="AE4236" i="4"/>
  <c r="AD4236" i="4"/>
  <c r="AC4236" i="4"/>
  <c r="AB4236" i="4"/>
  <c r="AA4236" i="4"/>
  <c r="AV4235" i="4"/>
  <c r="AL4235" i="4"/>
  <c r="AP4235" i="4" s="1"/>
  <c r="AJ4235" i="4"/>
  <c r="AE4235" i="4"/>
  <c r="AK4235" i="4" s="1"/>
  <c r="AD4235" i="4"/>
  <c r="AC4235" i="4"/>
  <c r="AA4235" i="4"/>
  <c r="AB4235" i="4" s="1"/>
  <c r="AW4234" i="4"/>
  <c r="AV4234" i="4"/>
  <c r="AL4234" i="4"/>
  <c r="AE4234" i="4"/>
  <c r="AA4234" i="4"/>
  <c r="AB4234" i="4" s="1"/>
  <c r="AV4233" i="4"/>
  <c r="AW4233" i="4"/>
  <c r="AL4233" i="4"/>
  <c r="AE4233" i="4"/>
  <c r="AB4233" i="4"/>
  <c r="AA4233" i="4"/>
  <c r="AC4233" i="4" s="1"/>
  <c r="AL4232" i="4"/>
  <c r="AJ4232" i="4"/>
  <c r="AK4232" i="4" s="1"/>
  <c r="AE4232" i="4"/>
  <c r="AD4232" i="4"/>
  <c r="AC4232" i="4"/>
  <c r="AB4232" i="4"/>
  <c r="AA4232" i="4"/>
  <c r="AL4231" i="4"/>
  <c r="AP4231" i="4" s="1"/>
  <c r="AJ4231" i="4"/>
  <c r="AE4231" i="4"/>
  <c r="AD4231" i="4"/>
  <c r="AC4231" i="4"/>
  <c r="AB4231" i="4"/>
  <c r="AA4231" i="4"/>
  <c r="AV4230" i="4"/>
  <c r="AW4230" i="4"/>
  <c r="AL4230" i="4"/>
  <c r="AE4230" i="4"/>
  <c r="AA4230" i="4"/>
  <c r="AD4230" i="4" s="1"/>
  <c r="AW4229" i="4"/>
  <c r="AV4229" i="4"/>
  <c r="AL4229" i="4"/>
  <c r="AE4229" i="4"/>
  <c r="AB4229" i="4"/>
  <c r="AA4229" i="4"/>
  <c r="AD4229" i="4" s="1"/>
  <c r="AV4228" i="4"/>
  <c r="AW4228" i="4"/>
  <c r="AL4228" i="4"/>
  <c r="AR4228" i="4"/>
  <c r="AE4228" i="4"/>
  <c r="AD4228" i="4"/>
  <c r="AC4228" i="4"/>
  <c r="AB4228" i="4"/>
  <c r="AA4228" i="4"/>
  <c r="AV4227" i="4"/>
  <c r="AL4227" i="4"/>
  <c r="AP4227" i="4" s="1"/>
  <c r="AJ4227" i="4"/>
  <c r="AE4227" i="4"/>
  <c r="AD4227" i="4"/>
  <c r="AC4227" i="4"/>
  <c r="AA4227" i="4"/>
  <c r="AB4227" i="4" s="1"/>
  <c r="AW4226" i="4"/>
  <c r="AV4226" i="4"/>
  <c r="AL4226" i="4"/>
  <c r="AE4226" i="4"/>
  <c r="AA4226" i="4"/>
  <c r="AB4226" i="4" s="1"/>
  <c r="AV4225" i="4"/>
  <c r="AW4225" i="4"/>
  <c r="AL4225" i="4"/>
  <c r="AE4225" i="4"/>
  <c r="AB4225" i="4"/>
  <c r="AA4225" i="4"/>
  <c r="AC4225" i="4" s="1"/>
  <c r="AL4224" i="4"/>
  <c r="AJ4224" i="4"/>
  <c r="AK4224" i="4" s="1"/>
  <c r="AE4224" i="4"/>
  <c r="AC4224" i="4"/>
  <c r="AB4224" i="4"/>
  <c r="AA4224" i="4"/>
  <c r="AD4224" i="4" s="1"/>
  <c r="AL4223" i="4"/>
  <c r="AP4223" i="4" s="1"/>
  <c r="AJ4223" i="4"/>
  <c r="AE4223" i="4"/>
  <c r="AK4223" i="4" s="1"/>
  <c r="AD4223" i="4"/>
  <c r="AC4223" i="4"/>
  <c r="AB4223" i="4"/>
  <c r="AA4223" i="4"/>
  <c r="AV4222" i="4"/>
  <c r="AW4222" i="4"/>
  <c r="AL4222" i="4"/>
  <c r="AE4222" i="4"/>
  <c r="AA4222" i="4"/>
  <c r="AD4222" i="4" s="1"/>
  <c r="AW4221" i="4"/>
  <c r="AV4221" i="4"/>
  <c r="AL4221" i="4"/>
  <c r="AE4221" i="4"/>
  <c r="AB4221" i="4"/>
  <c r="AA4221" i="4"/>
  <c r="AD4221" i="4" s="1"/>
  <c r="AV4220" i="4"/>
  <c r="AW4220" i="4"/>
  <c r="AL4220" i="4"/>
  <c r="AR4220" i="4"/>
  <c r="AE4220" i="4"/>
  <c r="AD4220" i="4"/>
  <c r="AC4220" i="4"/>
  <c r="AB4220" i="4"/>
  <c r="AA4220" i="4"/>
  <c r="AV4219" i="4"/>
  <c r="AL4219" i="4"/>
  <c r="AP4219" i="4" s="1"/>
  <c r="AJ4219" i="4"/>
  <c r="AE4219" i="4"/>
  <c r="AK4219" i="4" s="1"/>
  <c r="AD4219" i="4"/>
  <c r="AC4219" i="4"/>
  <c r="AA4219" i="4"/>
  <c r="AB4219" i="4" s="1"/>
  <c r="AW4218" i="4"/>
  <c r="AV4218" i="4"/>
  <c r="AL4218" i="4"/>
  <c r="AE4218" i="4"/>
  <c r="AA4218" i="4"/>
  <c r="AV4217" i="4"/>
  <c r="AW4217" i="4"/>
  <c r="AL4217" i="4"/>
  <c r="AE4217" i="4"/>
  <c r="AB4217" i="4"/>
  <c r="AA4217" i="4"/>
  <c r="AC4217" i="4" s="1"/>
  <c r="AV4216" i="4"/>
  <c r="AL4216" i="4"/>
  <c r="AE4216" i="4"/>
  <c r="AC4216" i="4"/>
  <c r="AB4216" i="4"/>
  <c r="AA4216" i="4"/>
  <c r="AD4216" i="4" s="1"/>
  <c r="AL4215" i="4"/>
  <c r="AP4215" i="4" s="1"/>
  <c r="AJ4215" i="4"/>
  <c r="AK4215" i="4" s="1"/>
  <c r="AE4215" i="4"/>
  <c r="AD4215" i="4"/>
  <c r="AC4215" i="4"/>
  <c r="AB4215" i="4"/>
  <c r="AA4215" i="4"/>
  <c r="AV4214" i="4"/>
  <c r="AW4214" i="4"/>
  <c r="AL4214" i="4"/>
  <c r="AP4214" i="4" s="1"/>
  <c r="AE4214" i="4"/>
  <c r="AA4214" i="4"/>
  <c r="AD4214" i="4" s="1"/>
  <c r="AW4213" i="4"/>
  <c r="AP4213" i="4"/>
  <c r="AV4213" i="4"/>
  <c r="AL4213" i="4"/>
  <c r="AE4213" i="4"/>
  <c r="AB4213" i="4"/>
  <c r="AA4213" i="4"/>
  <c r="AD4213" i="4" s="1"/>
  <c r="AV4212" i="4"/>
  <c r="AW4212" i="4"/>
  <c r="AL4212" i="4"/>
  <c r="AJ4212" i="4"/>
  <c r="AK4212" i="4" s="1"/>
  <c r="AE4212" i="4"/>
  <c r="AD4212" i="4"/>
  <c r="AC4212" i="4"/>
  <c r="AB4212" i="4"/>
  <c r="AA4212" i="4"/>
  <c r="AV4211" i="4"/>
  <c r="AL4211" i="4"/>
  <c r="AP4211" i="4" s="1"/>
  <c r="AJ4211" i="4"/>
  <c r="AE4211" i="4"/>
  <c r="AD4211" i="4"/>
  <c r="AC4211" i="4"/>
  <c r="AA4211" i="4"/>
  <c r="AB4211" i="4" s="1"/>
  <c r="AW4210" i="4"/>
  <c r="AV4210" i="4"/>
  <c r="AL4210" i="4"/>
  <c r="AE4210" i="4"/>
  <c r="AA4210" i="4"/>
  <c r="AV4209" i="4"/>
  <c r="AP4209" i="4"/>
  <c r="AW4209" i="4"/>
  <c r="AL4209" i="4"/>
  <c r="AE4209" i="4"/>
  <c r="AB4209" i="4"/>
  <c r="AA4209" i="4"/>
  <c r="AC4209" i="4" s="1"/>
  <c r="AV4208" i="4"/>
  <c r="AL4208" i="4"/>
  <c r="AE4208" i="4"/>
  <c r="AC4208" i="4"/>
  <c r="AB4208" i="4"/>
  <c r="AA4208" i="4"/>
  <c r="AD4208" i="4" s="1"/>
  <c r="AL4207" i="4"/>
  <c r="AP4207" i="4" s="1"/>
  <c r="AJ4207" i="4"/>
  <c r="AK4207" i="4" s="1"/>
  <c r="AE4207" i="4"/>
  <c r="AD4207" i="4"/>
  <c r="AC4207" i="4"/>
  <c r="AB4207" i="4"/>
  <c r="AA4207" i="4"/>
  <c r="AV4206" i="4"/>
  <c r="AW4206" i="4"/>
  <c r="AL4206" i="4"/>
  <c r="AP4206" i="4" s="1"/>
  <c r="AE4206" i="4"/>
  <c r="AA4206" i="4"/>
  <c r="AW4205" i="4"/>
  <c r="AP4205" i="4"/>
  <c r="AV4205" i="4"/>
  <c r="AL4205" i="4"/>
  <c r="AE4205" i="4"/>
  <c r="AR4205" i="4" s="1"/>
  <c r="AA4205" i="4"/>
  <c r="AV4204" i="4"/>
  <c r="AW4204" i="4"/>
  <c r="AL4204" i="4"/>
  <c r="AR4204" i="4"/>
  <c r="AE4204" i="4"/>
  <c r="AD4204" i="4"/>
  <c r="AC4204" i="4"/>
  <c r="AB4204" i="4"/>
  <c r="AA4204" i="4"/>
  <c r="AL4203" i="4"/>
  <c r="AP4203" i="4" s="1"/>
  <c r="AE4203" i="4"/>
  <c r="AD4203" i="4"/>
  <c r="AC4203" i="4"/>
  <c r="AA4203" i="4"/>
  <c r="AB4203" i="4" s="1"/>
  <c r="AV4202" i="4"/>
  <c r="AL4202" i="4"/>
  <c r="AP4202" i="4" s="1"/>
  <c r="AE4202" i="4"/>
  <c r="AD4202" i="4"/>
  <c r="AA4202" i="4"/>
  <c r="AW4201" i="4"/>
  <c r="AV4201" i="4"/>
  <c r="AP4201" i="4"/>
  <c r="AJ4201" i="4"/>
  <c r="AK4201" i="4" s="1"/>
  <c r="AL4201" i="4"/>
  <c r="AE4201" i="4"/>
  <c r="AR4201" i="4" s="1"/>
  <c r="AA4201" i="4"/>
  <c r="AV4200" i="4"/>
  <c r="AL4200" i="4"/>
  <c r="AR4200" i="4"/>
  <c r="AE4200" i="4"/>
  <c r="AC4200" i="4"/>
  <c r="AB4200" i="4"/>
  <c r="AA4200" i="4"/>
  <c r="AD4200" i="4" s="1"/>
  <c r="AV4199" i="4"/>
  <c r="AR4199" i="4"/>
  <c r="AL4199" i="4"/>
  <c r="AP4199" i="4" s="1"/>
  <c r="AE4199" i="4"/>
  <c r="AD4199" i="4"/>
  <c r="AC4199" i="4"/>
  <c r="AB4199" i="4"/>
  <c r="AA4199" i="4"/>
  <c r="AL4198" i="4"/>
  <c r="AP4198" i="4" s="1"/>
  <c r="AE4198" i="4"/>
  <c r="AA4198" i="4"/>
  <c r="AD4198" i="4" s="1"/>
  <c r="AW4197" i="4"/>
  <c r="AP4197" i="4"/>
  <c r="AV4197" i="4"/>
  <c r="AL4197" i="4"/>
  <c r="AE4197" i="4"/>
  <c r="AR4197" i="4" s="1"/>
  <c r="AB4197" i="4"/>
  <c r="AA4197" i="4"/>
  <c r="AV4196" i="4"/>
  <c r="AW4196" i="4"/>
  <c r="AL4196" i="4"/>
  <c r="AJ4196" i="4"/>
  <c r="AK4196" i="4" s="1"/>
  <c r="AE4196" i="4"/>
  <c r="AD4196" i="4"/>
  <c r="AC4196" i="4"/>
  <c r="AB4196" i="4"/>
  <c r="AA4196" i="4"/>
  <c r="AV4195" i="4"/>
  <c r="AR4195" i="4"/>
  <c r="AL4195" i="4"/>
  <c r="AP4195" i="4" s="1"/>
  <c r="AE4195" i="4"/>
  <c r="AD4195" i="4"/>
  <c r="AC4195" i="4"/>
  <c r="AA4195" i="4"/>
  <c r="AB4195" i="4" s="1"/>
  <c r="AL4194" i="4"/>
  <c r="AP4194" i="4" s="1"/>
  <c r="AE4194" i="4"/>
  <c r="AD4194" i="4"/>
  <c r="AA4194" i="4"/>
  <c r="AW4193" i="4"/>
  <c r="AV4193" i="4"/>
  <c r="AL4193" i="4"/>
  <c r="AP4193" i="4" s="1"/>
  <c r="AE4193" i="4"/>
  <c r="AB4193" i="4"/>
  <c r="AA4193" i="4"/>
  <c r="AV4192" i="4"/>
  <c r="AL4192" i="4"/>
  <c r="AE4192" i="4"/>
  <c r="AA4192" i="4"/>
  <c r="AD4192" i="4" s="1"/>
  <c r="AV4191" i="4"/>
  <c r="AR4191" i="4"/>
  <c r="AL4191" i="4"/>
  <c r="AP4191" i="4" s="1"/>
  <c r="AE4191" i="4"/>
  <c r="AD4191" i="4"/>
  <c r="AC4191" i="4"/>
  <c r="AB4191" i="4"/>
  <c r="AA4191" i="4"/>
  <c r="AL4190" i="4"/>
  <c r="AP4190" i="4" s="1"/>
  <c r="AE4190" i="4"/>
  <c r="AA4190" i="4"/>
  <c r="AB4190" i="4" s="1"/>
  <c r="AW4189" i="4"/>
  <c r="AV4189" i="4"/>
  <c r="AL4189" i="4"/>
  <c r="AE4189" i="4"/>
  <c r="AR4189" i="4" s="1"/>
  <c r="AD4189" i="4"/>
  <c r="AA4189" i="4"/>
  <c r="AC4189" i="4" s="1"/>
  <c r="AV4188" i="4"/>
  <c r="AW4188" i="4"/>
  <c r="AL4188" i="4"/>
  <c r="AE4188" i="4"/>
  <c r="AD4188" i="4"/>
  <c r="AC4188" i="4"/>
  <c r="AB4188" i="4"/>
  <c r="AA4188" i="4"/>
  <c r="AW4187" i="4"/>
  <c r="AV4187" i="4"/>
  <c r="AL4187" i="4"/>
  <c r="AE4187" i="4"/>
  <c r="AA4187" i="4"/>
  <c r="AB4187" i="4" s="1"/>
  <c r="AW4186" i="4"/>
  <c r="AV4186" i="4"/>
  <c r="AR4186" i="4"/>
  <c r="AL4186" i="4"/>
  <c r="AP4186" i="4" s="1"/>
  <c r="AE4186" i="4"/>
  <c r="AD4186" i="4"/>
  <c r="AA4186" i="4"/>
  <c r="AC4186" i="4" s="1"/>
  <c r="AV4185" i="4"/>
  <c r="AW4185" i="4"/>
  <c r="AL4185" i="4"/>
  <c r="AE4185" i="4"/>
  <c r="AR4185" i="4" s="1"/>
  <c r="AC4185" i="4"/>
  <c r="AA4185" i="4"/>
  <c r="AD4185" i="4" s="1"/>
  <c r="AL4184" i="4"/>
  <c r="AJ4184" i="4"/>
  <c r="AK4184" i="4" s="1"/>
  <c r="AE4184" i="4"/>
  <c r="AC4184" i="4"/>
  <c r="AB4184" i="4"/>
  <c r="AA4184" i="4"/>
  <c r="AD4184" i="4" s="1"/>
  <c r="AL4183" i="4"/>
  <c r="AP4183" i="4" s="1"/>
  <c r="AR4183" i="4"/>
  <c r="AE4183" i="4"/>
  <c r="AD4183" i="4"/>
  <c r="AC4183" i="4"/>
  <c r="AB4183" i="4"/>
  <c r="AA4183" i="4"/>
  <c r="AW4182" i="4"/>
  <c r="AV4182" i="4"/>
  <c r="AL4182" i="4"/>
  <c r="AE4182" i="4"/>
  <c r="AC4182" i="4"/>
  <c r="AA4182" i="4"/>
  <c r="AB4182" i="4" s="1"/>
  <c r="AP4181" i="4"/>
  <c r="AV4181" i="4"/>
  <c r="AL4181" i="4"/>
  <c r="AE4181" i="4"/>
  <c r="AB4181" i="4"/>
  <c r="AA4181" i="4"/>
  <c r="AC4181" i="4" s="1"/>
  <c r="AV4180" i="4"/>
  <c r="AL4180" i="4"/>
  <c r="AP4180" i="4" s="1"/>
  <c r="AE4180" i="4"/>
  <c r="AD4180" i="4"/>
  <c r="AC4180" i="4"/>
  <c r="AB4180" i="4"/>
  <c r="AA4180" i="4"/>
  <c r="AW4179" i="4"/>
  <c r="AL4179" i="4"/>
  <c r="AE4179" i="4"/>
  <c r="AD4179" i="4"/>
  <c r="AC4179" i="4"/>
  <c r="AA4179" i="4"/>
  <c r="AB4179" i="4" s="1"/>
  <c r="AV4178" i="4"/>
  <c r="AW4178" i="4"/>
  <c r="AL4178" i="4"/>
  <c r="AP4178" i="4" s="1"/>
  <c r="AE4178" i="4"/>
  <c r="AB4178" i="4"/>
  <c r="AA4178" i="4"/>
  <c r="AC4178" i="4" s="1"/>
  <c r="AV4177" i="4"/>
  <c r="AP4177" i="4"/>
  <c r="AW4177" i="4"/>
  <c r="AL4177" i="4"/>
  <c r="AE4177" i="4"/>
  <c r="AR4177" i="4" s="1"/>
  <c r="AC4177" i="4"/>
  <c r="AB4177" i="4"/>
  <c r="AA4177" i="4"/>
  <c r="AD4177" i="4" s="1"/>
  <c r="AL4176" i="4"/>
  <c r="AE4176" i="4"/>
  <c r="AA4176" i="4"/>
  <c r="AB4176" i="4" s="1"/>
  <c r="AV4175" i="4"/>
  <c r="AL4175" i="4"/>
  <c r="AP4175" i="4" s="1"/>
  <c r="AJ4175" i="4"/>
  <c r="AE4175" i="4"/>
  <c r="AK4175" i="4" s="1"/>
  <c r="AD4175" i="4"/>
  <c r="AC4175" i="4"/>
  <c r="AB4175" i="4"/>
  <c r="AA4175" i="4"/>
  <c r="AV4174" i="4"/>
  <c r="AW4174" i="4"/>
  <c r="AL4174" i="4"/>
  <c r="AE4174" i="4"/>
  <c r="AD4174" i="4"/>
  <c r="AA4174" i="4"/>
  <c r="AB4174" i="4" s="1"/>
  <c r="AV4173" i="4"/>
  <c r="AJ4173" i="4"/>
  <c r="AK4173" i="4" s="1"/>
  <c r="AL4173" i="4"/>
  <c r="AE4173" i="4"/>
  <c r="AA4173" i="4"/>
  <c r="AC4173" i="4" s="1"/>
  <c r="AV4172" i="4"/>
  <c r="AW4172" i="4"/>
  <c r="AR4172" i="4"/>
  <c r="AL4172" i="4"/>
  <c r="AE4172" i="4"/>
  <c r="AC4172" i="4"/>
  <c r="AB4172" i="4"/>
  <c r="AA4172" i="4"/>
  <c r="AD4172" i="4" s="1"/>
  <c r="AW4171" i="4"/>
  <c r="AV4171" i="4"/>
  <c r="AE4171" i="4"/>
  <c r="AC4171" i="4"/>
  <c r="AA4171" i="4"/>
  <c r="AB4171" i="4" s="1"/>
  <c r="AW4170" i="4"/>
  <c r="AL4170" i="4"/>
  <c r="AP4170" i="4" s="1"/>
  <c r="AE4170" i="4"/>
  <c r="AD4170" i="4"/>
  <c r="AB4170" i="4"/>
  <c r="AA4170" i="4"/>
  <c r="AC4170" i="4" s="1"/>
  <c r="AW4169" i="4"/>
  <c r="AV4169" i="4"/>
  <c r="AL4169" i="4"/>
  <c r="AE4169" i="4"/>
  <c r="AR4169" i="4" s="1"/>
  <c r="AA4169" i="4"/>
  <c r="AD4169" i="4" s="1"/>
  <c r="AL4168" i="4"/>
  <c r="AE4168" i="4"/>
  <c r="AD4168" i="4"/>
  <c r="AC4168" i="4"/>
  <c r="AB4168" i="4"/>
  <c r="AA4168" i="4"/>
  <c r="AV4167" i="4"/>
  <c r="AL4167" i="4"/>
  <c r="AP4167" i="4" s="1"/>
  <c r="AE4167" i="4"/>
  <c r="AD4167" i="4"/>
  <c r="AC4167" i="4"/>
  <c r="AB4167" i="4"/>
  <c r="AA4167" i="4"/>
  <c r="AW4166" i="4"/>
  <c r="AL4166" i="4"/>
  <c r="AE4166" i="4"/>
  <c r="AC4166" i="4"/>
  <c r="AA4166" i="4"/>
  <c r="AB4166" i="4" s="1"/>
  <c r="AP4165" i="4"/>
  <c r="AW4165" i="4"/>
  <c r="AV4165" i="4"/>
  <c r="AJ4165" i="4"/>
  <c r="AK4165" i="4" s="1"/>
  <c r="AR4165" i="4"/>
  <c r="AL4165" i="4"/>
  <c r="AE4165" i="4"/>
  <c r="AD4165" i="4"/>
  <c r="AB4165" i="4"/>
  <c r="AA4165" i="4"/>
  <c r="AC4165" i="4" s="1"/>
  <c r="AV4164" i="4"/>
  <c r="AW4164" i="4"/>
  <c r="AL4164" i="4"/>
  <c r="AE4164" i="4"/>
  <c r="AD4164" i="4"/>
  <c r="AC4164" i="4"/>
  <c r="AB4164" i="4"/>
  <c r="AA4164" i="4"/>
  <c r="AV4163" i="4"/>
  <c r="AL4163" i="4"/>
  <c r="AE4163" i="4"/>
  <c r="AC4163" i="4"/>
  <c r="AA4163" i="4"/>
  <c r="AB4163" i="4" s="1"/>
  <c r="AW4162" i="4"/>
  <c r="AV4162" i="4"/>
  <c r="AL4162" i="4"/>
  <c r="AE4162" i="4"/>
  <c r="AC4162" i="4"/>
  <c r="AA4162" i="4"/>
  <c r="AD4162" i="4" s="1"/>
  <c r="AV4161" i="4"/>
  <c r="AR4161" i="4"/>
  <c r="AL4161" i="4"/>
  <c r="AE4161" i="4"/>
  <c r="AD4161" i="4"/>
  <c r="AC4161" i="4"/>
  <c r="AB4161" i="4"/>
  <c r="AA4161" i="4"/>
  <c r="AV4160" i="4"/>
  <c r="AW4160" i="4"/>
  <c r="AL4160" i="4"/>
  <c r="AP4160" i="4" s="1"/>
  <c r="AJ4160" i="4"/>
  <c r="AE4160" i="4"/>
  <c r="AA4160" i="4"/>
  <c r="AD4160" i="4" s="1"/>
  <c r="AV4159" i="4"/>
  <c r="AW4159" i="4"/>
  <c r="AL4159" i="4"/>
  <c r="AE4159" i="4"/>
  <c r="AA4159" i="4"/>
  <c r="AB4159" i="4" s="1"/>
  <c r="AW4158" i="4"/>
  <c r="AV4158" i="4"/>
  <c r="AL4158" i="4"/>
  <c r="AJ4158" i="4" s="1"/>
  <c r="AK4158" i="4" s="1"/>
  <c r="AR4158" i="4"/>
  <c r="AE4158" i="4"/>
  <c r="AB4158" i="4"/>
  <c r="AA4158" i="4"/>
  <c r="AC4158" i="4" s="1"/>
  <c r="AV4157" i="4"/>
  <c r="AL4157" i="4"/>
  <c r="AE4157" i="4"/>
  <c r="AD4157" i="4"/>
  <c r="AC4157" i="4"/>
  <c r="AB4157" i="4"/>
  <c r="AA4157" i="4"/>
  <c r="AL4156" i="4"/>
  <c r="AE4156" i="4"/>
  <c r="AD4156" i="4"/>
  <c r="AC4156" i="4"/>
  <c r="AA4156" i="4"/>
  <c r="AB4156" i="4" s="1"/>
  <c r="AW4155" i="4"/>
  <c r="AL4155" i="4"/>
  <c r="AE4155" i="4"/>
  <c r="AD4155" i="4"/>
  <c r="AB4155" i="4"/>
  <c r="AA4155" i="4"/>
  <c r="AC4155" i="4" s="1"/>
  <c r="AW4154" i="4"/>
  <c r="AV4154" i="4"/>
  <c r="AL4154" i="4"/>
  <c r="AE4154" i="4"/>
  <c r="AC4154" i="4"/>
  <c r="AA4154" i="4"/>
  <c r="AD4154" i="4" s="1"/>
  <c r="AV4153" i="4"/>
  <c r="AR4153" i="4"/>
  <c r="AL4153" i="4"/>
  <c r="AE4153" i="4"/>
  <c r="AD4153" i="4"/>
  <c r="AC4153" i="4"/>
  <c r="AB4153" i="4"/>
  <c r="AA4153" i="4"/>
  <c r="AV4152" i="4"/>
  <c r="AW4152" i="4"/>
  <c r="AL4152" i="4"/>
  <c r="AP4152" i="4" s="1"/>
  <c r="AJ4152" i="4"/>
  <c r="AE4152" i="4"/>
  <c r="AA4152" i="4"/>
  <c r="AD4152" i="4" s="1"/>
  <c r="AV4151" i="4"/>
  <c r="AW4151" i="4"/>
  <c r="AL4151" i="4"/>
  <c r="AE4151" i="4"/>
  <c r="AA4151" i="4"/>
  <c r="AB4151" i="4" s="1"/>
  <c r="AW4150" i="4"/>
  <c r="AV4150" i="4"/>
  <c r="AL4150" i="4"/>
  <c r="AJ4150" i="4" s="1"/>
  <c r="AK4150" i="4" s="1"/>
  <c r="AR4150" i="4"/>
  <c r="AE4150" i="4"/>
  <c r="AB4150" i="4"/>
  <c r="AA4150" i="4"/>
  <c r="AC4150" i="4" s="1"/>
  <c r="AV4149" i="4"/>
  <c r="AL4149" i="4"/>
  <c r="AE4149" i="4"/>
  <c r="AD4149" i="4"/>
  <c r="AC4149" i="4"/>
  <c r="AB4149" i="4"/>
  <c r="AA4149" i="4"/>
  <c r="AL4148" i="4"/>
  <c r="AE4148" i="4"/>
  <c r="AD4148" i="4"/>
  <c r="AC4148" i="4"/>
  <c r="AA4148" i="4"/>
  <c r="AB4148" i="4" s="1"/>
  <c r="AW4147" i="4"/>
  <c r="AL4147" i="4"/>
  <c r="AE4147" i="4"/>
  <c r="AD4147" i="4"/>
  <c r="AB4147" i="4"/>
  <c r="AA4147" i="4"/>
  <c r="AC4147" i="4" s="1"/>
  <c r="AW4146" i="4"/>
  <c r="AV4146" i="4"/>
  <c r="AL4146" i="4"/>
  <c r="AE4146" i="4"/>
  <c r="AC4146" i="4"/>
  <c r="AA4146" i="4"/>
  <c r="AD4146" i="4" s="1"/>
  <c r="AV4145" i="4"/>
  <c r="AR4145" i="4"/>
  <c r="AL4145" i="4"/>
  <c r="AE4145" i="4"/>
  <c r="AD4145" i="4"/>
  <c r="AC4145" i="4"/>
  <c r="AB4145" i="4"/>
  <c r="AA4145" i="4"/>
  <c r="AV4144" i="4"/>
  <c r="AW4144" i="4"/>
  <c r="AL4144" i="4"/>
  <c r="AP4144" i="4" s="1"/>
  <c r="AJ4144" i="4"/>
  <c r="AE4144" i="4"/>
  <c r="AK4144" i="4" s="1"/>
  <c r="AA4144" i="4"/>
  <c r="AD4144" i="4" s="1"/>
  <c r="AV4143" i="4"/>
  <c r="AW4143" i="4"/>
  <c r="AL4143" i="4"/>
  <c r="AE4143" i="4"/>
  <c r="AA4143" i="4"/>
  <c r="AB4143" i="4" s="1"/>
  <c r="AW4142" i="4"/>
  <c r="AV4142" i="4"/>
  <c r="AL4142" i="4"/>
  <c r="AJ4142" i="4" s="1"/>
  <c r="AK4142" i="4" s="1"/>
  <c r="AR4142" i="4"/>
  <c r="AE4142" i="4"/>
  <c r="AB4142" i="4"/>
  <c r="AA4142" i="4"/>
  <c r="AC4142" i="4" s="1"/>
  <c r="AV4141" i="4"/>
  <c r="AL4141" i="4"/>
  <c r="AE4141" i="4"/>
  <c r="AD4141" i="4"/>
  <c r="AC4141" i="4"/>
  <c r="AB4141" i="4"/>
  <c r="AA4141" i="4"/>
  <c r="AL4140" i="4"/>
  <c r="AE4140" i="4"/>
  <c r="AD4140" i="4"/>
  <c r="AC4140" i="4"/>
  <c r="AA4140" i="4"/>
  <c r="AB4140" i="4" s="1"/>
  <c r="AL4139" i="4"/>
  <c r="AE4139" i="4"/>
  <c r="AD4139" i="4"/>
  <c r="AB4139" i="4"/>
  <c r="AA4139" i="4"/>
  <c r="AC4139" i="4" s="1"/>
  <c r="AW4138" i="4"/>
  <c r="AV4138" i="4"/>
  <c r="AL4138" i="4"/>
  <c r="AE4138" i="4"/>
  <c r="AC4138" i="4"/>
  <c r="AA4138" i="4"/>
  <c r="AD4138" i="4" s="1"/>
  <c r="AV4137" i="4"/>
  <c r="AL4137" i="4"/>
  <c r="AE4137" i="4"/>
  <c r="AD4137" i="4"/>
  <c r="AC4137" i="4"/>
  <c r="AB4137" i="4"/>
  <c r="AA4137" i="4"/>
  <c r="AV4136" i="4"/>
  <c r="AW4136" i="4"/>
  <c r="AL4136" i="4"/>
  <c r="AP4136" i="4" s="1"/>
  <c r="AE4136" i="4"/>
  <c r="AA4136" i="4"/>
  <c r="AD4136" i="4" s="1"/>
  <c r="AW4135" i="4"/>
  <c r="AV4135" i="4"/>
  <c r="AJ4135" i="4"/>
  <c r="AK4135" i="4" s="1"/>
  <c r="AL4135" i="4"/>
  <c r="AP4135" i="4" s="1"/>
  <c r="AE4135" i="4"/>
  <c r="AR4135" i="4" s="1"/>
  <c r="AA4135" i="4"/>
  <c r="AW4134" i="4"/>
  <c r="AV4134" i="4"/>
  <c r="AL4134" i="4"/>
  <c r="AJ4134" i="4" s="1"/>
  <c r="AK4134" i="4" s="1"/>
  <c r="AR4134" i="4"/>
  <c r="AE4134" i="4"/>
  <c r="AA4134" i="4"/>
  <c r="AV4133" i="4"/>
  <c r="AL4133" i="4"/>
  <c r="AE4133" i="4"/>
  <c r="AD4133" i="4"/>
  <c r="AC4133" i="4"/>
  <c r="AB4133" i="4"/>
  <c r="AA4133" i="4"/>
  <c r="AL4132" i="4"/>
  <c r="AE4132" i="4"/>
  <c r="AD4132" i="4"/>
  <c r="AC4132" i="4"/>
  <c r="AA4132" i="4"/>
  <c r="AB4132" i="4" s="1"/>
  <c r="AL4131" i="4"/>
  <c r="AE4131" i="4"/>
  <c r="AD4131" i="4"/>
  <c r="AB4131" i="4"/>
  <c r="AA4131" i="4"/>
  <c r="AC4131" i="4" s="1"/>
  <c r="AW4130" i="4"/>
  <c r="AV4130" i="4"/>
  <c r="AL4130" i="4"/>
  <c r="AE4130" i="4"/>
  <c r="AC4130" i="4"/>
  <c r="AA4130" i="4"/>
  <c r="AD4130" i="4" s="1"/>
  <c r="AV4129" i="4"/>
  <c r="AL4129" i="4"/>
  <c r="AE4129" i="4"/>
  <c r="AD4129" i="4"/>
  <c r="AC4129" i="4"/>
  <c r="AB4129" i="4"/>
  <c r="AA4129" i="4"/>
  <c r="AV4128" i="4"/>
  <c r="AW4128" i="4"/>
  <c r="AL4128" i="4"/>
  <c r="AP4128" i="4" s="1"/>
  <c r="AJ4128" i="4"/>
  <c r="AE4128" i="4"/>
  <c r="AA4128" i="4"/>
  <c r="AD4128" i="4" s="1"/>
  <c r="AW4127" i="4"/>
  <c r="AV4127" i="4"/>
  <c r="AJ4127" i="4"/>
  <c r="AK4127" i="4" s="1"/>
  <c r="AL4127" i="4"/>
  <c r="AP4127" i="4" s="1"/>
  <c r="AE4127" i="4"/>
  <c r="AR4127" i="4" s="1"/>
  <c r="AA4127" i="4"/>
  <c r="AW4126" i="4"/>
  <c r="AV4126" i="4"/>
  <c r="AL4126" i="4"/>
  <c r="AJ4126" i="4" s="1"/>
  <c r="AK4126" i="4" s="1"/>
  <c r="AR4126" i="4"/>
  <c r="AE4126" i="4"/>
  <c r="AA4126" i="4"/>
  <c r="AB4126" i="4" s="1"/>
  <c r="AV4125" i="4"/>
  <c r="AL4125" i="4"/>
  <c r="AE4125" i="4"/>
  <c r="AD4125" i="4"/>
  <c r="AC4125" i="4"/>
  <c r="AB4125" i="4"/>
  <c r="AA4125" i="4"/>
  <c r="AL4124" i="4"/>
  <c r="AE4124" i="4"/>
  <c r="AD4124" i="4"/>
  <c r="AC4124" i="4"/>
  <c r="AA4124" i="4"/>
  <c r="AB4124" i="4" s="1"/>
  <c r="AL4123" i="4"/>
  <c r="AE4123" i="4"/>
  <c r="AD4123" i="4"/>
  <c r="AB4123" i="4"/>
  <c r="AA4123" i="4"/>
  <c r="AC4123" i="4" s="1"/>
  <c r="AW4122" i="4"/>
  <c r="AV4122" i="4"/>
  <c r="AL4122" i="4"/>
  <c r="AE4122" i="4"/>
  <c r="AC4122" i="4"/>
  <c r="AA4122" i="4"/>
  <c r="AD4122" i="4" s="1"/>
  <c r="AL4121" i="4"/>
  <c r="AE4121" i="4"/>
  <c r="AD4121" i="4"/>
  <c r="AC4121" i="4"/>
  <c r="AB4121" i="4"/>
  <c r="AA4121" i="4"/>
  <c r="AV4120" i="4"/>
  <c r="AW4120" i="4"/>
  <c r="AL4120" i="4"/>
  <c r="AP4120" i="4" s="1"/>
  <c r="AE4120" i="4"/>
  <c r="AA4120" i="4"/>
  <c r="AD4120" i="4" s="1"/>
  <c r="AW4119" i="4"/>
  <c r="AV4119" i="4"/>
  <c r="AL4119" i="4"/>
  <c r="AP4119" i="4" s="1"/>
  <c r="AE4119" i="4"/>
  <c r="AR4119" i="4" s="1"/>
  <c r="AA4119" i="4"/>
  <c r="AW4118" i="4"/>
  <c r="AV4118" i="4"/>
  <c r="AR4118" i="4"/>
  <c r="AL4118" i="4"/>
  <c r="AJ4118" i="4"/>
  <c r="AK4118" i="4" s="1"/>
  <c r="AE4118" i="4"/>
  <c r="AB4118" i="4"/>
  <c r="AA4118" i="4"/>
  <c r="AV4117" i="4"/>
  <c r="AL4117" i="4"/>
  <c r="AP4117" i="4" s="1"/>
  <c r="AE4117" i="4"/>
  <c r="AD4117" i="4"/>
  <c r="AC4117" i="4"/>
  <c r="AB4117" i="4"/>
  <c r="AA4117" i="4"/>
  <c r="AL4116" i="4"/>
  <c r="AR4116" i="4"/>
  <c r="AE4116" i="4"/>
  <c r="AD4116" i="4"/>
  <c r="AA4116" i="4"/>
  <c r="AB4116" i="4" s="1"/>
  <c r="AV4115" i="4"/>
  <c r="AL4115" i="4"/>
  <c r="AP4115" i="4" s="1"/>
  <c r="AE4115" i="4"/>
  <c r="AD4115" i="4"/>
  <c r="AB4115" i="4"/>
  <c r="AA4115" i="4"/>
  <c r="AC4115" i="4" s="1"/>
  <c r="AW4114" i="4"/>
  <c r="AV4114" i="4"/>
  <c r="AL4114" i="4"/>
  <c r="AE4114" i="4"/>
  <c r="AA4114" i="4"/>
  <c r="AV4113" i="4"/>
  <c r="AL4113" i="4"/>
  <c r="AP4113" i="4" s="1"/>
  <c r="AE4113" i="4"/>
  <c r="AD4113" i="4"/>
  <c r="AC4113" i="4"/>
  <c r="AB4113" i="4"/>
  <c r="AA4113" i="4"/>
  <c r="AW4112" i="4"/>
  <c r="AV4112" i="4"/>
  <c r="AL4112" i="4"/>
  <c r="AP4112" i="4" s="1"/>
  <c r="AE4112" i="4"/>
  <c r="AA4112" i="4"/>
  <c r="AC4112" i="4" s="1"/>
  <c r="AW4111" i="4"/>
  <c r="AL4111" i="4"/>
  <c r="AP4111" i="4" s="1"/>
  <c r="AE4111" i="4"/>
  <c r="AR4111" i="4" s="1"/>
  <c r="AA4111" i="4"/>
  <c r="AC4111" i="4" s="1"/>
  <c r="AW4110" i="4"/>
  <c r="AV4110" i="4"/>
  <c r="AL4110" i="4"/>
  <c r="AE4110" i="4"/>
  <c r="AC4110" i="4"/>
  <c r="AB4110" i="4"/>
  <c r="AA4110" i="4"/>
  <c r="AD4110" i="4" s="1"/>
  <c r="AL4109" i="4"/>
  <c r="AE4109" i="4"/>
  <c r="AD4109" i="4"/>
  <c r="AC4109" i="4"/>
  <c r="AB4109" i="4"/>
  <c r="AA4109" i="4"/>
  <c r="AV4108" i="4"/>
  <c r="AL4108" i="4"/>
  <c r="AR4108" i="4"/>
  <c r="AE4108" i="4"/>
  <c r="AC4108" i="4"/>
  <c r="AA4108" i="4"/>
  <c r="AB4108" i="4" s="1"/>
  <c r="AL4107" i="4"/>
  <c r="AE4107" i="4"/>
  <c r="AD4107" i="4"/>
  <c r="AB4107" i="4"/>
  <c r="AA4107" i="4"/>
  <c r="AC4107" i="4" s="1"/>
  <c r="AW4106" i="4"/>
  <c r="AV4106" i="4"/>
  <c r="AL4106" i="4"/>
  <c r="AE4106" i="4"/>
  <c r="AA4106" i="4"/>
  <c r="AL4105" i="4"/>
  <c r="AP4105" i="4" s="1"/>
  <c r="AE4105" i="4"/>
  <c r="AD4105" i="4"/>
  <c r="AC4105" i="4"/>
  <c r="AB4105" i="4"/>
  <c r="AA4105" i="4"/>
  <c r="AV4104" i="4"/>
  <c r="AW4104" i="4"/>
  <c r="AL4104" i="4"/>
  <c r="AP4104" i="4" s="1"/>
  <c r="AE4104" i="4"/>
  <c r="AC4104" i="4"/>
  <c r="AA4104" i="4"/>
  <c r="AW4103" i="4"/>
  <c r="AV4103" i="4"/>
  <c r="AP4103" i="4"/>
  <c r="AJ4103" i="4"/>
  <c r="AK4103" i="4" s="1"/>
  <c r="AL4103" i="4"/>
  <c r="AE4103" i="4"/>
  <c r="AR4103" i="4" s="1"/>
  <c r="AD4103" i="4"/>
  <c r="AB4103" i="4"/>
  <c r="AA4103" i="4"/>
  <c r="AC4103" i="4" s="1"/>
  <c r="AW4102" i="4"/>
  <c r="AV4102" i="4"/>
  <c r="AL4102" i="4"/>
  <c r="AE4102" i="4"/>
  <c r="AA4102" i="4"/>
  <c r="AD4102" i="4" s="1"/>
  <c r="AV4101" i="4"/>
  <c r="AL4101" i="4"/>
  <c r="AE4101" i="4"/>
  <c r="AD4101" i="4"/>
  <c r="AC4101" i="4"/>
  <c r="AB4101" i="4"/>
  <c r="AA4101" i="4"/>
  <c r="AV4100" i="4"/>
  <c r="AL4100" i="4"/>
  <c r="AE4100" i="4"/>
  <c r="AA4100" i="4"/>
  <c r="AB4100" i="4" s="1"/>
  <c r="AV4099" i="4"/>
  <c r="AL4099" i="4"/>
  <c r="AE4099" i="4"/>
  <c r="AD4099" i="4"/>
  <c r="AB4099" i="4"/>
  <c r="AA4099" i="4"/>
  <c r="AC4099" i="4" s="1"/>
  <c r="AW4098" i="4"/>
  <c r="AV4098" i="4"/>
  <c r="AL4098" i="4"/>
  <c r="AE4098" i="4"/>
  <c r="AA4098" i="4"/>
  <c r="AV4097" i="4"/>
  <c r="AL4097" i="4"/>
  <c r="AE4097" i="4"/>
  <c r="AD4097" i="4"/>
  <c r="AC4097" i="4"/>
  <c r="AB4097" i="4"/>
  <c r="AA4097" i="4"/>
  <c r="AV4096" i="4"/>
  <c r="AW4096" i="4"/>
  <c r="AL4096" i="4"/>
  <c r="AP4096" i="4" s="1"/>
  <c r="AE4096" i="4"/>
  <c r="AA4096" i="4"/>
  <c r="AL4095" i="4"/>
  <c r="AP4095" i="4" s="1"/>
  <c r="AE4095" i="4"/>
  <c r="AB4095" i="4"/>
  <c r="AA4095" i="4"/>
  <c r="AC4095" i="4" s="1"/>
  <c r="AV4094" i="4"/>
  <c r="AW4094" i="4"/>
  <c r="AL4094" i="4"/>
  <c r="AE4094" i="4"/>
  <c r="AC4094" i="4"/>
  <c r="AA4094" i="4"/>
  <c r="AD4094" i="4" s="1"/>
  <c r="AV4093" i="4"/>
  <c r="AL4093" i="4"/>
  <c r="AP4093" i="4" s="1"/>
  <c r="AE4093" i="4"/>
  <c r="AD4093" i="4"/>
  <c r="AC4093" i="4"/>
  <c r="AB4093" i="4"/>
  <c r="AA4093" i="4"/>
  <c r="AV4092" i="4"/>
  <c r="AL4092" i="4"/>
  <c r="AE4092" i="4"/>
  <c r="AD4092" i="4"/>
  <c r="AA4092" i="4"/>
  <c r="AB4092" i="4" s="1"/>
  <c r="AV4091" i="4"/>
  <c r="AP4091" i="4"/>
  <c r="AL4091" i="4"/>
  <c r="AE4091" i="4"/>
  <c r="AD4091" i="4"/>
  <c r="AB4091" i="4"/>
  <c r="AA4091" i="4"/>
  <c r="AC4091" i="4" s="1"/>
  <c r="AW4090" i="4"/>
  <c r="AP4090" i="4"/>
  <c r="AV4090" i="4"/>
  <c r="AL4090" i="4"/>
  <c r="AE4090" i="4"/>
  <c r="AC4090" i="4"/>
  <c r="AA4090" i="4"/>
  <c r="AV4089" i="4"/>
  <c r="AP4089" i="4"/>
  <c r="AJ4089" i="4"/>
  <c r="AK4089" i="4" s="1"/>
  <c r="AL4089" i="4"/>
  <c r="AE4089" i="4"/>
  <c r="AD4089" i="4"/>
  <c r="AC4089" i="4"/>
  <c r="AB4089" i="4"/>
  <c r="AA4089" i="4"/>
  <c r="AW4088" i="4"/>
  <c r="AV4088" i="4"/>
  <c r="AL4088" i="4"/>
  <c r="AP4088" i="4" s="1"/>
  <c r="AJ4088" i="4"/>
  <c r="AE4088" i="4"/>
  <c r="AD4088" i="4"/>
  <c r="AC4088" i="4"/>
  <c r="AA4088" i="4"/>
  <c r="AB4088" i="4" s="1"/>
  <c r="AV4087" i="4"/>
  <c r="AP4087" i="4"/>
  <c r="AW4087" i="4"/>
  <c r="AJ4087" i="4"/>
  <c r="AL4087" i="4"/>
  <c r="AE4087" i="4"/>
  <c r="AR4087" i="4" s="1"/>
  <c r="AD4087" i="4"/>
  <c r="AB4087" i="4"/>
  <c r="AA4087" i="4"/>
  <c r="AC4087" i="4" s="1"/>
  <c r="AV4086" i="4"/>
  <c r="AW4086" i="4"/>
  <c r="AL4086" i="4"/>
  <c r="AJ4086" i="4"/>
  <c r="AE4086" i="4"/>
  <c r="AA4086" i="4"/>
  <c r="AD4086" i="4" s="1"/>
  <c r="AP4085" i="4"/>
  <c r="AV4085" i="4"/>
  <c r="AL4085" i="4"/>
  <c r="AJ4085" i="4"/>
  <c r="AK4085" i="4" s="1"/>
  <c r="AE4085" i="4"/>
  <c r="AD4085" i="4"/>
  <c r="AC4085" i="4"/>
  <c r="AB4085" i="4"/>
  <c r="AA4085" i="4"/>
  <c r="AV4084" i="4"/>
  <c r="AL4084" i="4"/>
  <c r="AP4084" i="4" s="1"/>
  <c r="AJ4084" i="4"/>
  <c r="AE4084" i="4"/>
  <c r="AC4084" i="4"/>
  <c r="AA4084" i="4"/>
  <c r="AB4084" i="4" s="1"/>
  <c r="AV4083" i="4"/>
  <c r="AP4083" i="4"/>
  <c r="AW4083" i="4"/>
  <c r="AJ4083" i="4"/>
  <c r="AL4083" i="4"/>
  <c r="AE4083" i="4"/>
  <c r="AR4083" i="4" s="1"/>
  <c r="AD4083" i="4"/>
  <c r="AB4083" i="4"/>
  <c r="AA4083" i="4"/>
  <c r="AC4083" i="4" s="1"/>
  <c r="AW4082" i="4"/>
  <c r="AV4082" i="4"/>
  <c r="AL4082" i="4"/>
  <c r="AE4082" i="4"/>
  <c r="AA4082" i="4"/>
  <c r="AD4082" i="4" s="1"/>
  <c r="AV4081" i="4"/>
  <c r="AL4081" i="4"/>
  <c r="AE4081" i="4"/>
  <c r="AD4081" i="4"/>
  <c r="AC4081" i="4"/>
  <c r="AB4081" i="4"/>
  <c r="AA4081" i="4"/>
  <c r="AL4080" i="4"/>
  <c r="AE4080" i="4"/>
  <c r="AC4080" i="4"/>
  <c r="AA4080" i="4"/>
  <c r="AB4080" i="4" s="1"/>
  <c r="AV4079" i="4"/>
  <c r="AP4079" i="4"/>
  <c r="AL4079" i="4"/>
  <c r="AE4079" i="4"/>
  <c r="AA4079" i="4"/>
  <c r="AC4079" i="4" s="1"/>
  <c r="AV4078" i="4"/>
  <c r="AW4078" i="4"/>
  <c r="AL4078" i="4"/>
  <c r="AE4078" i="4"/>
  <c r="AA4078" i="4"/>
  <c r="AD4078" i="4" s="1"/>
  <c r="AE4077" i="4"/>
  <c r="AD4077" i="4"/>
  <c r="AA4077" i="4"/>
  <c r="AB4077" i="4" s="1"/>
  <c r="AL4076" i="4"/>
  <c r="AE4076" i="4"/>
  <c r="AD4076" i="4"/>
  <c r="AA4076" i="4"/>
  <c r="AB4076" i="4" s="1"/>
  <c r="AV4075" i="4"/>
  <c r="AW4075" i="4"/>
  <c r="AL4075" i="4"/>
  <c r="AE4075" i="4"/>
  <c r="AB4075" i="4"/>
  <c r="AA4075" i="4"/>
  <c r="AC4075" i="4" s="1"/>
  <c r="AV4074" i="4"/>
  <c r="AL4074" i="4"/>
  <c r="AE4074" i="4"/>
  <c r="AD4074" i="4"/>
  <c r="AC4074" i="4"/>
  <c r="AB4074" i="4"/>
  <c r="AA4074" i="4"/>
  <c r="AL4073" i="4"/>
  <c r="AP4073" i="4" s="1"/>
  <c r="AJ4073" i="4"/>
  <c r="AE4073" i="4"/>
  <c r="AK4073" i="4" s="1"/>
  <c r="AD4073" i="4"/>
  <c r="AA4073" i="4"/>
  <c r="AC4073" i="4" s="1"/>
  <c r="AV4072" i="4"/>
  <c r="AW4072" i="4"/>
  <c r="AL4072" i="4"/>
  <c r="AE4072" i="4"/>
  <c r="AA4072" i="4"/>
  <c r="AD4072" i="4" s="1"/>
  <c r="AW4071" i="4"/>
  <c r="AV4071" i="4"/>
  <c r="AL4071" i="4"/>
  <c r="AE4071" i="4"/>
  <c r="AA4071" i="4"/>
  <c r="AD4071" i="4" s="1"/>
  <c r="AV4070" i="4"/>
  <c r="AL4070" i="4"/>
  <c r="AR4070" i="4"/>
  <c r="AE4070" i="4"/>
  <c r="AD4070" i="4"/>
  <c r="AC4070" i="4"/>
  <c r="AB4070" i="4"/>
  <c r="AA4070" i="4"/>
  <c r="AV4069" i="4"/>
  <c r="AL4069" i="4"/>
  <c r="AE4069" i="4"/>
  <c r="AD4069" i="4"/>
  <c r="AC4069" i="4"/>
  <c r="AA4069" i="4"/>
  <c r="AB4069" i="4" s="1"/>
  <c r="AL4068" i="4"/>
  <c r="AE4068" i="4"/>
  <c r="AD4068" i="4"/>
  <c r="AA4068" i="4"/>
  <c r="AB4068" i="4" s="1"/>
  <c r="AV4067" i="4"/>
  <c r="AW4067" i="4"/>
  <c r="AL4067" i="4"/>
  <c r="AE4067" i="4"/>
  <c r="AB4067" i="4"/>
  <c r="AA4067" i="4"/>
  <c r="AC4067" i="4" s="1"/>
  <c r="AV4066" i="4"/>
  <c r="AL4066" i="4"/>
  <c r="AE4066" i="4"/>
  <c r="AD4066" i="4"/>
  <c r="AC4066" i="4"/>
  <c r="AB4066" i="4"/>
  <c r="AA4066" i="4"/>
  <c r="AL4065" i="4"/>
  <c r="AP4065" i="4" s="1"/>
  <c r="AJ4065" i="4"/>
  <c r="AE4065" i="4"/>
  <c r="AD4065" i="4"/>
  <c r="AA4065" i="4"/>
  <c r="AC4065" i="4" s="1"/>
  <c r="AV4064" i="4"/>
  <c r="AW4064" i="4"/>
  <c r="AL4064" i="4"/>
  <c r="AE4064" i="4"/>
  <c r="AA4064" i="4"/>
  <c r="AD4064" i="4" s="1"/>
  <c r="AW4063" i="4"/>
  <c r="AV4063" i="4"/>
  <c r="AL4063" i="4"/>
  <c r="AE4063" i="4"/>
  <c r="AA4063" i="4"/>
  <c r="AD4063" i="4" s="1"/>
  <c r="AV4062" i="4"/>
  <c r="AL4062" i="4"/>
  <c r="AR4062" i="4"/>
  <c r="AE4062" i="4"/>
  <c r="AD4062" i="4"/>
  <c r="AC4062" i="4"/>
  <c r="AB4062" i="4"/>
  <c r="AA4062" i="4"/>
  <c r="AV4061" i="4"/>
  <c r="AL4061" i="4"/>
  <c r="AE4061" i="4"/>
  <c r="AD4061" i="4"/>
  <c r="AC4061" i="4"/>
  <c r="AA4061" i="4"/>
  <c r="AB4061" i="4" s="1"/>
  <c r="AL4060" i="4"/>
  <c r="AE4060" i="4"/>
  <c r="AD4060" i="4"/>
  <c r="AA4060" i="4"/>
  <c r="AB4060" i="4" s="1"/>
  <c r="AV4059" i="4"/>
  <c r="AW4059" i="4"/>
  <c r="AL4059" i="4"/>
  <c r="AE4059" i="4"/>
  <c r="AB4059" i="4"/>
  <c r="AA4059" i="4"/>
  <c r="AC4059" i="4" s="1"/>
  <c r="AV4058" i="4"/>
  <c r="AL4058" i="4"/>
  <c r="AE4058" i="4"/>
  <c r="AD4058" i="4"/>
  <c r="AC4058" i="4"/>
  <c r="AB4058" i="4"/>
  <c r="AA4058" i="4"/>
  <c r="AL4057" i="4"/>
  <c r="AP4057" i="4" s="1"/>
  <c r="AJ4057" i="4"/>
  <c r="AE4057" i="4"/>
  <c r="AD4057" i="4"/>
  <c r="AA4057" i="4"/>
  <c r="AC4057" i="4" s="1"/>
  <c r="AV4056" i="4"/>
  <c r="AW4056" i="4"/>
  <c r="AL4056" i="4"/>
  <c r="AE4056" i="4"/>
  <c r="AA4056" i="4"/>
  <c r="AD4056" i="4" s="1"/>
  <c r="AW4055" i="4"/>
  <c r="AV4055" i="4"/>
  <c r="AL4055" i="4"/>
  <c r="AE4055" i="4"/>
  <c r="AA4055" i="4"/>
  <c r="AD4055" i="4" s="1"/>
  <c r="AV4054" i="4"/>
  <c r="AL4054" i="4"/>
  <c r="AR4054" i="4"/>
  <c r="AE4054" i="4"/>
  <c r="AD4054" i="4"/>
  <c r="AC4054" i="4"/>
  <c r="AB4054" i="4"/>
  <c r="AA4054" i="4"/>
  <c r="AV4053" i="4"/>
  <c r="AL4053" i="4"/>
  <c r="AE4053" i="4"/>
  <c r="AD4053" i="4"/>
  <c r="AC4053" i="4"/>
  <c r="AA4053" i="4"/>
  <c r="AB4053" i="4" s="1"/>
  <c r="AL4052" i="4"/>
  <c r="AE4052" i="4"/>
  <c r="AD4052" i="4"/>
  <c r="AA4052" i="4"/>
  <c r="AB4052" i="4" s="1"/>
  <c r="AV4051" i="4"/>
  <c r="AW4051" i="4"/>
  <c r="AL4051" i="4"/>
  <c r="AE4051" i="4"/>
  <c r="AB4051" i="4"/>
  <c r="AA4051" i="4"/>
  <c r="AC4051" i="4" s="1"/>
  <c r="AV4050" i="4"/>
  <c r="AL4050" i="4"/>
  <c r="AE4050" i="4"/>
  <c r="AD4050" i="4"/>
  <c r="AC4050" i="4"/>
  <c r="AB4050" i="4"/>
  <c r="AA4050" i="4"/>
  <c r="AL4049" i="4"/>
  <c r="AP4049" i="4" s="1"/>
  <c r="AJ4049" i="4"/>
  <c r="AE4049" i="4"/>
  <c r="AK4049" i="4" s="1"/>
  <c r="AD4049" i="4"/>
  <c r="AC4049" i="4"/>
  <c r="AA4049" i="4"/>
  <c r="AB4049" i="4" s="1"/>
  <c r="AV4048" i="4"/>
  <c r="AW4048" i="4"/>
  <c r="AL4048" i="4"/>
  <c r="AE4048" i="4"/>
  <c r="AA4048" i="4"/>
  <c r="AD4048" i="4" s="1"/>
  <c r="AW4047" i="4"/>
  <c r="AV4047" i="4"/>
  <c r="AL4047" i="4"/>
  <c r="AE4047" i="4"/>
  <c r="AR4047" i="4" s="1"/>
  <c r="AA4047" i="4"/>
  <c r="AV4046" i="4"/>
  <c r="AL4046" i="4"/>
  <c r="AR4046" i="4"/>
  <c r="AE4046" i="4"/>
  <c r="AD4046" i="4"/>
  <c r="AC4046" i="4"/>
  <c r="AB4046" i="4"/>
  <c r="AA4046" i="4"/>
  <c r="AV4045" i="4"/>
  <c r="AL4045" i="4"/>
  <c r="AE4045" i="4"/>
  <c r="AD4045" i="4"/>
  <c r="AC4045" i="4"/>
  <c r="AA4045" i="4"/>
  <c r="AB4045" i="4" s="1"/>
  <c r="AL4044" i="4"/>
  <c r="AE4044" i="4"/>
  <c r="AD4044" i="4"/>
  <c r="AA4044" i="4"/>
  <c r="AB4044" i="4" s="1"/>
  <c r="AV4043" i="4"/>
  <c r="AW4043" i="4"/>
  <c r="AL4043" i="4"/>
  <c r="AE4043" i="4"/>
  <c r="AB4043" i="4"/>
  <c r="AA4043" i="4"/>
  <c r="AC4043" i="4" s="1"/>
  <c r="AV4042" i="4"/>
  <c r="AE4042" i="4"/>
  <c r="AD4042" i="4"/>
  <c r="AC4042" i="4"/>
  <c r="AB4042" i="4"/>
  <c r="AA4042" i="4"/>
  <c r="AR4041" i="4"/>
  <c r="AL4041" i="4"/>
  <c r="AP4041" i="4" s="1"/>
  <c r="AJ4041" i="4"/>
  <c r="AE4041" i="4"/>
  <c r="AK4041" i="4" s="1"/>
  <c r="AD4041" i="4"/>
  <c r="AC4041" i="4"/>
  <c r="AA4041" i="4"/>
  <c r="AB4041" i="4" s="1"/>
  <c r="AV4040" i="4"/>
  <c r="AW4040" i="4"/>
  <c r="AL4040" i="4"/>
  <c r="AP4040" i="4" s="1"/>
  <c r="AE4040" i="4"/>
  <c r="AA4040" i="4"/>
  <c r="AD4040" i="4" s="1"/>
  <c r="AW4039" i="4"/>
  <c r="AV4039" i="4"/>
  <c r="AL4039" i="4"/>
  <c r="AE4039" i="4"/>
  <c r="AR4039" i="4" s="1"/>
  <c r="AA4039" i="4"/>
  <c r="AV4038" i="4"/>
  <c r="AL4038" i="4"/>
  <c r="AR4038" i="4"/>
  <c r="AE4038" i="4"/>
  <c r="AD4038" i="4"/>
  <c r="AC4038" i="4"/>
  <c r="AB4038" i="4"/>
  <c r="AA4038" i="4"/>
  <c r="AV4037" i="4"/>
  <c r="AL4037" i="4"/>
  <c r="AE4037" i="4"/>
  <c r="AD4037" i="4"/>
  <c r="AC4037" i="4"/>
  <c r="AA4037" i="4"/>
  <c r="AB4037" i="4" s="1"/>
  <c r="AL4036" i="4"/>
  <c r="AE4036" i="4"/>
  <c r="AD4036" i="4"/>
  <c r="AA4036" i="4"/>
  <c r="AB4036" i="4" s="1"/>
  <c r="AV4035" i="4"/>
  <c r="AW4035" i="4"/>
  <c r="AL4035" i="4"/>
  <c r="AE4035" i="4"/>
  <c r="AB4035" i="4"/>
  <c r="AA4035" i="4"/>
  <c r="AC4035" i="4" s="1"/>
  <c r="AV4034" i="4"/>
  <c r="AE4034" i="4"/>
  <c r="AD4034" i="4"/>
  <c r="AC4034" i="4"/>
  <c r="AB4034" i="4"/>
  <c r="AA4034" i="4"/>
  <c r="AR4033" i="4"/>
  <c r="AL4033" i="4"/>
  <c r="AP4033" i="4" s="1"/>
  <c r="AJ4033" i="4"/>
  <c r="AE4033" i="4"/>
  <c r="AK4033" i="4" s="1"/>
  <c r="AD4033" i="4"/>
  <c r="AC4033" i="4"/>
  <c r="AA4033" i="4"/>
  <c r="AB4033" i="4" s="1"/>
  <c r="AV4032" i="4"/>
  <c r="AW4032" i="4"/>
  <c r="AL4032" i="4"/>
  <c r="AP4032" i="4" s="1"/>
  <c r="AE4032" i="4"/>
  <c r="AA4032" i="4"/>
  <c r="AD4032" i="4" s="1"/>
  <c r="AW4031" i="4"/>
  <c r="AV4031" i="4"/>
  <c r="AL4031" i="4"/>
  <c r="AE4031" i="4"/>
  <c r="AR4031" i="4" s="1"/>
  <c r="AA4031" i="4"/>
  <c r="AV4030" i="4"/>
  <c r="AR4030" i="4"/>
  <c r="AL4030" i="4"/>
  <c r="AE4030" i="4"/>
  <c r="AD4030" i="4"/>
  <c r="AC4030" i="4"/>
  <c r="AB4030" i="4"/>
  <c r="AA4030" i="4"/>
  <c r="AV4029" i="4"/>
  <c r="AL4029" i="4"/>
  <c r="AP4029" i="4" s="1"/>
  <c r="AE4029" i="4"/>
  <c r="AD4029" i="4"/>
  <c r="AC4029" i="4"/>
  <c r="AA4029" i="4"/>
  <c r="AB4029" i="4" s="1"/>
  <c r="AL4028" i="4"/>
  <c r="AE4028" i="4"/>
  <c r="AD4028" i="4"/>
  <c r="AA4028" i="4"/>
  <c r="AV4027" i="4"/>
  <c r="AW4027" i="4"/>
  <c r="AL4027" i="4"/>
  <c r="AE4027" i="4"/>
  <c r="AB4027" i="4"/>
  <c r="AA4027" i="4"/>
  <c r="AC4027" i="4" s="1"/>
  <c r="AV4026" i="4"/>
  <c r="AL4026" i="4"/>
  <c r="AE4026" i="4"/>
  <c r="AD4026" i="4"/>
  <c r="AC4026" i="4"/>
  <c r="AB4026" i="4"/>
  <c r="AA4026" i="4"/>
  <c r="AR4025" i="4"/>
  <c r="AL4025" i="4"/>
  <c r="AE4025" i="4"/>
  <c r="AD4025" i="4"/>
  <c r="AC4025" i="4"/>
  <c r="AA4025" i="4"/>
  <c r="AB4025" i="4" s="1"/>
  <c r="AV4024" i="4"/>
  <c r="AL4024" i="4"/>
  <c r="AP4024" i="4" s="1"/>
  <c r="AE4024" i="4"/>
  <c r="AD4024" i="4"/>
  <c r="AA4024" i="4"/>
  <c r="AC4024" i="4" s="1"/>
  <c r="AW4023" i="4"/>
  <c r="AV4023" i="4"/>
  <c r="AL4023" i="4"/>
  <c r="AE4023" i="4"/>
  <c r="AA4023" i="4"/>
  <c r="AV4022" i="4"/>
  <c r="AR4022" i="4"/>
  <c r="AL4022" i="4"/>
  <c r="AE4022" i="4"/>
  <c r="AD4022" i="4"/>
  <c r="AC4022" i="4"/>
  <c r="AB4022" i="4"/>
  <c r="AA4022" i="4"/>
  <c r="AV4021" i="4"/>
  <c r="AL4021" i="4"/>
  <c r="AP4021" i="4" s="1"/>
  <c r="AE4021" i="4"/>
  <c r="AD4021" i="4"/>
  <c r="AC4021" i="4"/>
  <c r="AA4021" i="4"/>
  <c r="AB4021" i="4" s="1"/>
  <c r="AW4020" i="4"/>
  <c r="AV4020" i="4"/>
  <c r="AL4020" i="4"/>
  <c r="AP4020" i="4" s="1"/>
  <c r="AE4020" i="4"/>
  <c r="AD4020" i="4"/>
  <c r="AA4020" i="4"/>
  <c r="AW4019" i="4"/>
  <c r="AV4019" i="4"/>
  <c r="AL4019" i="4"/>
  <c r="AE4019" i="4"/>
  <c r="AR4019" i="4" s="1"/>
  <c r="AB4019" i="4"/>
  <c r="AA4019" i="4"/>
  <c r="AV4018" i="4"/>
  <c r="AE4018" i="4"/>
  <c r="AD4018" i="4"/>
  <c r="AC4018" i="4"/>
  <c r="AB4018" i="4"/>
  <c r="AA4018" i="4"/>
  <c r="AL4017" i="4"/>
  <c r="AR4017" i="4"/>
  <c r="AE4017" i="4"/>
  <c r="AD4017" i="4"/>
  <c r="AC4017" i="4"/>
  <c r="AA4017" i="4"/>
  <c r="AB4017" i="4" s="1"/>
  <c r="AL4016" i="4"/>
  <c r="AP4016" i="4" s="1"/>
  <c r="AE4016" i="4"/>
  <c r="AD4016" i="4"/>
  <c r="AA4016" i="4"/>
  <c r="AC4016" i="4" s="1"/>
  <c r="AP4015" i="4"/>
  <c r="AW4015" i="4"/>
  <c r="AV4015" i="4"/>
  <c r="AL4015" i="4"/>
  <c r="AE4015" i="4"/>
  <c r="AB4015" i="4"/>
  <c r="AA4015" i="4"/>
  <c r="AV4014" i="4"/>
  <c r="AL4014" i="4"/>
  <c r="AE4014" i="4"/>
  <c r="AD4014" i="4"/>
  <c r="AC4014" i="4"/>
  <c r="AB4014" i="4"/>
  <c r="AA4014" i="4"/>
  <c r="AV4013" i="4"/>
  <c r="AL4013" i="4"/>
  <c r="AP4013" i="4" s="1"/>
  <c r="AR4013" i="4"/>
  <c r="AE4013" i="4"/>
  <c r="AD4013" i="4"/>
  <c r="AC4013" i="4"/>
  <c r="AA4013" i="4"/>
  <c r="AB4013" i="4" s="1"/>
  <c r="AV4012" i="4"/>
  <c r="AW4012" i="4"/>
  <c r="AL4012" i="4"/>
  <c r="AP4012" i="4" s="1"/>
  <c r="AE4012" i="4"/>
  <c r="AA4012" i="4"/>
  <c r="AV4011" i="4"/>
  <c r="AW4011" i="4"/>
  <c r="AL4011" i="4"/>
  <c r="AE4011" i="4"/>
  <c r="AA4011" i="4"/>
  <c r="AV4010" i="4"/>
  <c r="AL4010" i="4"/>
  <c r="AE4010" i="4"/>
  <c r="AD4010" i="4"/>
  <c r="AC4010" i="4"/>
  <c r="AB4010" i="4"/>
  <c r="AA4010" i="4"/>
  <c r="AL4009" i="4"/>
  <c r="AP4009" i="4" s="1"/>
  <c r="AR4009" i="4"/>
  <c r="AE4009" i="4"/>
  <c r="AD4009" i="4"/>
  <c r="AC4009" i="4"/>
  <c r="AA4009" i="4"/>
  <c r="AB4009" i="4" s="1"/>
  <c r="AW4008" i="4"/>
  <c r="AL4008" i="4"/>
  <c r="AP4008" i="4" s="1"/>
  <c r="AE4008" i="4"/>
  <c r="AD4008" i="4"/>
  <c r="AA4008" i="4"/>
  <c r="AP4007" i="4"/>
  <c r="AW4007" i="4"/>
  <c r="AV4007" i="4"/>
  <c r="AL4007" i="4"/>
  <c r="AE4007" i="4"/>
  <c r="AB4007" i="4"/>
  <c r="AA4007" i="4"/>
  <c r="AV4006" i="4"/>
  <c r="AL4006" i="4"/>
  <c r="AE4006" i="4"/>
  <c r="AD4006" i="4"/>
  <c r="AC4006" i="4"/>
  <c r="AB4006" i="4"/>
  <c r="AA4006" i="4"/>
  <c r="AV4005" i="4"/>
  <c r="AL4005" i="4"/>
  <c r="AP4005" i="4" s="1"/>
  <c r="AE4005" i="4"/>
  <c r="AD4005" i="4"/>
  <c r="AC4005" i="4"/>
  <c r="AA4005" i="4"/>
  <c r="AB4005" i="4" s="1"/>
  <c r="AV4004" i="4"/>
  <c r="AL4004" i="4"/>
  <c r="AP4004" i="4" s="1"/>
  <c r="AE4004" i="4"/>
  <c r="AA4004" i="4"/>
  <c r="AV4003" i="4"/>
  <c r="AP4003" i="4"/>
  <c r="AW4003" i="4"/>
  <c r="AL4003" i="4"/>
  <c r="AE4003" i="4"/>
  <c r="AB4003" i="4"/>
  <c r="AA4003" i="4"/>
  <c r="AV4002" i="4"/>
  <c r="AE4002" i="4"/>
  <c r="AD4002" i="4"/>
  <c r="AC4002" i="4"/>
  <c r="AB4002" i="4"/>
  <c r="AA4002" i="4"/>
  <c r="AW4001" i="4"/>
  <c r="AV4001" i="4"/>
  <c r="AR4001" i="4"/>
  <c r="AL4001" i="4"/>
  <c r="AP4001" i="4" s="1"/>
  <c r="AJ4001" i="4"/>
  <c r="AE4001" i="4"/>
  <c r="AD4001" i="4"/>
  <c r="AA4001" i="4"/>
  <c r="AB4001" i="4" s="1"/>
  <c r="AL4000" i="4"/>
  <c r="AP4000" i="4" s="1"/>
  <c r="AE4000" i="4"/>
  <c r="AR4000" i="4" s="1"/>
  <c r="AA4000" i="4"/>
  <c r="AC4000" i="4" s="1"/>
  <c r="AW3999" i="4"/>
  <c r="AV3999" i="4"/>
  <c r="AL3999" i="4"/>
  <c r="AE3999" i="4"/>
  <c r="AC3999" i="4"/>
  <c r="AA3999" i="4"/>
  <c r="AD3999" i="4" s="1"/>
  <c r="AL3998" i="4"/>
  <c r="AR3998" i="4"/>
  <c r="AE3998" i="4"/>
  <c r="AD3998" i="4"/>
  <c r="AC3998" i="4"/>
  <c r="AB3998" i="4"/>
  <c r="AA3998" i="4"/>
  <c r="AV3997" i="4"/>
  <c r="AL3997" i="4"/>
  <c r="AP3997" i="4" s="1"/>
  <c r="AE3997" i="4"/>
  <c r="AD3997" i="4"/>
  <c r="AC3997" i="4"/>
  <c r="AA3997" i="4"/>
  <c r="AB3997" i="4" s="1"/>
  <c r="AW3996" i="4"/>
  <c r="AL3996" i="4"/>
  <c r="AE3996" i="4"/>
  <c r="AD3996" i="4"/>
  <c r="AA3996" i="4"/>
  <c r="AW3995" i="4"/>
  <c r="AV3995" i="4"/>
  <c r="AR3995" i="4"/>
  <c r="AL3995" i="4"/>
  <c r="AP3995" i="4" s="1"/>
  <c r="AE3995" i="4"/>
  <c r="AA3995" i="4"/>
  <c r="AV3994" i="4"/>
  <c r="AL3994" i="4"/>
  <c r="AE3994" i="4"/>
  <c r="AC3994" i="4"/>
  <c r="AB3994" i="4"/>
  <c r="AA3994" i="4"/>
  <c r="AD3994" i="4" s="1"/>
  <c r="AW3993" i="4"/>
  <c r="AL3993" i="4"/>
  <c r="AP3993" i="4" s="1"/>
  <c r="AR3993" i="4"/>
  <c r="AE3993" i="4"/>
  <c r="AC3993" i="4"/>
  <c r="AA3993" i="4"/>
  <c r="AB3993" i="4" s="1"/>
  <c r="AV3992" i="4"/>
  <c r="AL3992" i="4"/>
  <c r="AP3992" i="4" s="1"/>
  <c r="AE3992" i="4"/>
  <c r="AR3992" i="4" s="1"/>
  <c r="AD3992" i="4"/>
  <c r="AC3992" i="4"/>
  <c r="AA3992" i="4"/>
  <c r="AB3992" i="4" s="1"/>
  <c r="AV3991" i="4"/>
  <c r="AL3991" i="4"/>
  <c r="AJ3991" i="4"/>
  <c r="AK3991" i="4" s="1"/>
  <c r="AE3991" i="4"/>
  <c r="AD3991" i="4"/>
  <c r="AC3991" i="4"/>
  <c r="AB3991" i="4"/>
  <c r="AA3991" i="4"/>
  <c r="AV3990" i="4"/>
  <c r="AL3990" i="4"/>
  <c r="AE3990" i="4"/>
  <c r="AD3990" i="4"/>
  <c r="AC3990" i="4"/>
  <c r="AB3990" i="4"/>
  <c r="AA3990" i="4"/>
  <c r="AL3989" i="4"/>
  <c r="AE3989" i="4"/>
  <c r="AC3989" i="4"/>
  <c r="AA3989" i="4"/>
  <c r="AB3989" i="4" s="1"/>
  <c r="AW3988" i="4"/>
  <c r="AV3988" i="4"/>
  <c r="AP3988" i="4"/>
  <c r="AL3988" i="4"/>
  <c r="AE3988" i="4"/>
  <c r="AA3988" i="4"/>
  <c r="AC3988" i="4" s="1"/>
  <c r="AW3987" i="4"/>
  <c r="AV3987" i="4"/>
  <c r="AL3987" i="4"/>
  <c r="AE3987" i="4"/>
  <c r="AA3987" i="4"/>
  <c r="AD3987" i="4" s="1"/>
  <c r="AW3986" i="4"/>
  <c r="AV3986" i="4"/>
  <c r="AL3986" i="4"/>
  <c r="AP3986" i="4" s="1"/>
  <c r="AJ3986" i="4"/>
  <c r="AK3986" i="4" s="1"/>
  <c r="AR3986" i="4"/>
  <c r="AE3986" i="4"/>
  <c r="AA3986" i="4"/>
  <c r="AD3986" i="4" s="1"/>
  <c r="AV3985" i="4"/>
  <c r="AW3985" i="4"/>
  <c r="AL3985" i="4"/>
  <c r="AP3985" i="4" s="1"/>
  <c r="AJ3985" i="4"/>
  <c r="AR3985" i="4"/>
  <c r="AE3985" i="4"/>
  <c r="AK3985" i="4" s="1"/>
  <c r="AA3985" i="4"/>
  <c r="AD3985" i="4" s="1"/>
  <c r="AV3984" i="4"/>
  <c r="AW3984" i="4"/>
  <c r="AL3984" i="4"/>
  <c r="AP3984" i="4" s="1"/>
  <c r="AJ3984" i="4"/>
  <c r="AR3984" i="4"/>
  <c r="AE3984" i="4"/>
  <c r="AK3984" i="4" s="1"/>
  <c r="AA3984" i="4"/>
  <c r="AD3984" i="4" s="1"/>
  <c r="AW3983" i="4"/>
  <c r="AV3983" i="4"/>
  <c r="AL3983" i="4"/>
  <c r="AE3983" i="4"/>
  <c r="AB3983" i="4"/>
  <c r="AA3983" i="4"/>
  <c r="AD3983" i="4" s="1"/>
  <c r="AW3982" i="4"/>
  <c r="AV3982" i="4"/>
  <c r="AL3982" i="4"/>
  <c r="AE3982" i="4"/>
  <c r="AC3982" i="4"/>
  <c r="AA3982" i="4"/>
  <c r="AB3982" i="4" s="1"/>
  <c r="AL3981" i="4"/>
  <c r="AJ3981" i="4"/>
  <c r="AK3981" i="4" s="1"/>
  <c r="AE3981" i="4"/>
  <c r="AD3981" i="4"/>
  <c r="AC3981" i="4"/>
  <c r="AB3981" i="4"/>
  <c r="AA3981" i="4"/>
  <c r="AW3980" i="4"/>
  <c r="AL3980" i="4"/>
  <c r="AE3980" i="4"/>
  <c r="AD3980" i="4"/>
  <c r="AC3980" i="4"/>
  <c r="AA3980" i="4"/>
  <c r="AB3980" i="4" s="1"/>
  <c r="AL3979" i="4"/>
  <c r="AE3979" i="4"/>
  <c r="AD3979" i="4"/>
  <c r="AA3979" i="4"/>
  <c r="AC3979" i="4" s="1"/>
  <c r="AW3978" i="4"/>
  <c r="AV3978" i="4"/>
  <c r="AR3978" i="4"/>
  <c r="AL3978" i="4"/>
  <c r="AE3978" i="4"/>
  <c r="AB3978" i="4"/>
  <c r="AA3978" i="4"/>
  <c r="AD3978" i="4" s="1"/>
  <c r="AV3977" i="4"/>
  <c r="AE3977" i="4"/>
  <c r="AD3977" i="4"/>
  <c r="AC3977" i="4"/>
  <c r="AB3977" i="4"/>
  <c r="AA3977" i="4"/>
  <c r="AV3976" i="4"/>
  <c r="AW3976" i="4"/>
  <c r="AL3976" i="4"/>
  <c r="AP3976" i="4" s="1"/>
  <c r="AJ3976" i="4"/>
  <c r="AR3976" i="4"/>
  <c r="AE3976" i="4"/>
  <c r="AK3976" i="4" s="1"/>
  <c r="AA3976" i="4"/>
  <c r="AD3976" i="4" s="1"/>
  <c r="AW3975" i="4"/>
  <c r="AV3975" i="4"/>
  <c r="AL3975" i="4"/>
  <c r="AE3975" i="4"/>
  <c r="AB3975" i="4"/>
  <c r="AA3975" i="4"/>
  <c r="AD3975" i="4" s="1"/>
  <c r="AW3974" i="4"/>
  <c r="AV3974" i="4"/>
  <c r="AL3974" i="4"/>
  <c r="AE3974" i="4"/>
  <c r="AC3974" i="4"/>
  <c r="AA3974" i="4"/>
  <c r="AB3974" i="4" s="1"/>
  <c r="AL3973" i="4"/>
  <c r="AE3973" i="4"/>
  <c r="AD3973" i="4"/>
  <c r="AC3973" i="4"/>
  <c r="AB3973" i="4"/>
  <c r="AA3973" i="4"/>
  <c r="AW3972" i="4"/>
  <c r="AL3972" i="4"/>
  <c r="AE3972" i="4"/>
  <c r="AD3972" i="4"/>
  <c r="AC3972" i="4"/>
  <c r="AA3972" i="4"/>
  <c r="AB3972" i="4" s="1"/>
  <c r="AL3971" i="4"/>
  <c r="AE3971" i="4"/>
  <c r="AD3971" i="4"/>
  <c r="AA3971" i="4"/>
  <c r="AC3971" i="4" s="1"/>
  <c r="AW3970" i="4"/>
  <c r="AV3970" i="4"/>
  <c r="AR3970" i="4"/>
  <c r="AL3970" i="4"/>
  <c r="AE3970" i="4"/>
  <c r="AB3970" i="4"/>
  <c r="AA3970" i="4"/>
  <c r="AD3970" i="4" s="1"/>
  <c r="AV3969" i="4"/>
  <c r="AE3969" i="4"/>
  <c r="AD3969" i="4"/>
  <c r="AC3969" i="4"/>
  <c r="AB3969" i="4"/>
  <c r="AA3969" i="4"/>
  <c r="AV3968" i="4"/>
  <c r="AW3968" i="4"/>
  <c r="AL3968" i="4"/>
  <c r="AP3968" i="4" s="1"/>
  <c r="AJ3968" i="4"/>
  <c r="AR3968" i="4"/>
  <c r="AE3968" i="4"/>
  <c r="AK3968" i="4" s="1"/>
  <c r="AA3968" i="4"/>
  <c r="AD3968" i="4" s="1"/>
  <c r="AW3967" i="4"/>
  <c r="AV3967" i="4"/>
  <c r="AL3967" i="4"/>
  <c r="AE3967" i="4"/>
  <c r="AB3967" i="4"/>
  <c r="AA3967" i="4"/>
  <c r="AD3967" i="4" s="1"/>
  <c r="AW3966" i="4"/>
  <c r="AV3966" i="4"/>
  <c r="AL3966" i="4"/>
  <c r="AE3966" i="4"/>
  <c r="AC3966" i="4"/>
  <c r="AA3966" i="4"/>
  <c r="AB3966" i="4" s="1"/>
  <c r="AL3965" i="4"/>
  <c r="AJ3965" i="4"/>
  <c r="AK3965" i="4" s="1"/>
  <c r="AE3965" i="4"/>
  <c r="AD3965" i="4"/>
  <c r="AC3965" i="4"/>
  <c r="AB3965" i="4"/>
  <c r="AA3965" i="4"/>
  <c r="AW3964" i="4"/>
  <c r="AL3964" i="4"/>
  <c r="AE3964" i="4"/>
  <c r="AD3964" i="4"/>
  <c r="AC3964" i="4"/>
  <c r="AA3964" i="4"/>
  <c r="AB3964" i="4" s="1"/>
  <c r="AL3963" i="4"/>
  <c r="AE3963" i="4"/>
  <c r="AD3963" i="4"/>
  <c r="AA3963" i="4"/>
  <c r="AC3963" i="4" s="1"/>
  <c r="AW3962" i="4"/>
  <c r="AV3962" i="4"/>
  <c r="AR3962" i="4"/>
  <c r="AL3962" i="4"/>
  <c r="AE3962" i="4"/>
  <c r="AB3962" i="4"/>
  <c r="AA3962" i="4"/>
  <c r="AD3962" i="4" s="1"/>
  <c r="AV3961" i="4"/>
  <c r="AE3961" i="4"/>
  <c r="AD3961" i="4"/>
  <c r="AC3961" i="4"/>
  <c r="AB3961" i="4"/>
  <c r="AA3961" i="4"/>
  <c r="AV3960" i="4"/>
  <c r="AW3960" i="4"/>
  <c r="AL3960" i="4"/>
  <c r="AP3960" i="4" s="1"/>
  <c r="AJ3960" i="4"/>
  <c r="AR3960" i="4"/>
  <c r="AE3960" i="4"/>
  <c r="AK3960" i="4" s="1"/>
  <c r="AA3960" i="4"/>
  <c r="AD3960" i="4" s="1"/>
  <c r="AW3959" i="4"/>
  <c r="AV3959" i="4"/>
  <c r="AL3959" i="4"/>
  <c r="AE3959" i="4"/>
  <c r="AB3959" i="4"/>
  <c r="AA3959" i="4"/>
  <c r="AD3959" i="4" s="1"/>
  <c r="AW3958" i="4"/>
  <c r="AV3958" i="4"/>
  <c r="AL3958" i="4"/>
  <c r="AE3958" i="4"/>
  <c r="AA3958" i="4"/>
  <c r="AC3958" i="4" s="1"/>
  <c r="AL3957" i="4"/>
  <c r="AJ3957" i="4"/>
  <c r="AK3957" i="4" s="1"/>
  <c r="AE3957" i="4"/>
  <c r="AD3957" i="4"/>
  <c r="AC3957" i="4"/>
  <c r="AB3957" i="4"/>
  <c r="AA3957" i="4"/>
  <c r="AW3956" i="4"/>
  <c r="AL3956" i="4"/>
  <c r="AE3956" i="4"/>
  <c r="AD3956" i="4"/>
  <c r="AC3956" i="4"/>
  <c r="AA3956" i="4"/>
  <c r="AB3956" i="4" s="1"/>
  <c r="AL3955" i="4"/>
  <c r="AE3955" i="4"/>
  <c r="AD3955" i="4"/>
  <c r="AA3955" i="4"/>
  <c r="AC3955" i="4" s="1"/>
  <c r="AW3954" i="4"/>
  <c r="AV3954" i="4"/>
  <c r="AL3954" i="4"/>
  <c r="AE3954" i="4"/>
  <c r="AB3954" i="4"/>
  <c r="AA3954" i="4"/>
  <c r="AD3954" i="4" s="1"/>
  <c r="AV3953" i="4"/>
  <c r="AE3953" i="4"/>
  <c r="AD3953" i="4"/>
  <c r="AC3953" i="4"/>
  <c r="AB3953" i="4"/>
  <c r="AA3953" i="4"/>
  <c r="AV3952" i="4"/>
  <c r="AW3952" i="4"/>
  <c r="AL3952" i="4"/>
  <c r="AP3952" i="4" s="1"/>
  <c r="AJ3952" i="4"/>
  <c r="AE3952" i="4"/>
  <c r="AK3952" i="4" s="1"/>
  <c r="AA3952" i="4"/>
  <c r="AD3952" i="4" s="1"/>
  <c r="AW3951" i="4"/>
  <c r="AV3951" i="4"/>
  <c r="AL3951" i="4"/>
  <c r="AP3951" i="4" s="1"/>
  <c r="AE3951" i="4"/>
  <c r="AB3951" i="4"/>
  <c r="AA3951" i="4"/>
  <c r="AD3951" i="4" s="1"/>
  <c r="AW3950" i="4"/>
  <c r="AV3950" i="4"/>
  <c r="AL3950" i="4"/>
  <c r="AE3950" i="4"/>
  <c r="AR3950" i="4" s="1"/>
  <c r="AA3950" i="4"/>
  <c r="AL3949" i="4"/>
  <c r="AJ3949" i="4"/>
  <c r="AK3949" i="4" s="1"/>
  <c r="AE3949" i="4"/>
  <c r="AD3949" i="4"/>
  <c r="AC3949" i="4"/>
  <c r="AB3949" i="4"/>
  <c r="AA3949" i="4"/>
  <c r="AW3948" i="4"/>
  <c r="AL3948" i="4"/>
  <c r="AE3948" i="4"/>
  <c r="AD3948" i="4"/>
  <c r="AC3948" i="4"/>
  <c r="AA3948" i="4"/>
  <c r="AB3948" i="4" s="1"/>
  <c r="AP3947" i="4"/>
  <c r="AL3947" i="4"/>
  <c r="AE3947" i="4"/>
  <c r="AD3947" i="4"/>
  <c r="AA3947" i="4"/>
  <c r="AC3947" i="4" s="1"/>
  <c r="AW3946" i="4"/>
  <c r="AV3946" i="4"/>
  <c r="AR3946" i="4"/>
  <c r="AL3946" i="4"/>
  <c r="AE3946" i="4"/>
  <c r="AB3946" i="4"/>
  <c r="AA3946" i="4"/>
  <c r="AD3946" i="4" s="1"/>
  <c r="AV3945" i="4"/>
  <c r="AE3945" i="4"/>
  <c r="AD3945" i="4"/>
  <c r="AC3945" i="4"/>
  <c r="AB3945" i="4"/>
  <c r="AA3945" i="4"/>
  <c r="AV3944" i="4"/>
  <c r="AW3944" i="4"/>
  <c r="AL3944" i="4"/>
  <c r="AP3944" i="4" s="1"/>
  <c r="AR3944" i="4"/>
  <c r="AE3944" i="4"/>
  <c r="AA3944" i="4"/>
  <c r="AW3943" i="4"/>
  <c r="AV3943" i="4"/>
  <c r="AL3943" i="4"/>
  <c r="AP3943" i="4" s="1"/>
  <c r="AE3943" i="4"/>
  <c r="AB3943" i="4"/>
  <c r="AA3943" i="4"/>
  <c r="AD3943" i="4" s="1"/>
  <c r="AW3942" i="4"/>
  <c r="AV3942" i="4"/>
  <c r="AL3942" i="4"/>
  <c r="AE3942" i="4"/>
  <c r="AR3942" i="4" s="1"/>
  <c r="AC3942" i="4"/>
  <c r="AA3942" i="4"/>
  <c r="AL3941" i="4"/>
  <c r="AE3941" i="4"/>
  <c r="AD3941" i="4"/>
  <c r="AC3941" i="4"/>
  <c r="AB3941" i="4"/>
  <c r="AA3941" i="4"/>
  <c r="AL3940" i="4"/>
  <c r="AE3940" i="4"/>
  <c r="AD3940" i="4"/>
  <c r="AC3940" i="4"/>
  <c r="AA3940" i="4"/>
  <c r="AB3940" i="4" s="1"/>
  <c r="AP3939" i="4"/>
  <c r="AL3939" i="4"/>
  <c r="AE3939" i="4"/>
  <c r="AD3939" i="4"/>
  <c r="AA3939" i="4"/>
  <c r="AC3939" i="4" s="1"/>
  <c r="AW3938" i="4"/>
  <c r="AV3938" i="4"/>
  <c r="AL3938" i="4"/>
  <c r="AE3938" i="4"/>
  <c r="AB3938" i="4"/>
  <c r="AA3938" i="4"/>
  <c r="AD3938" i="4" s="1"/>
  <c r="AV3937" i="4"/>
  <c r="AP3937" i="4"/>
  <c r="AL3937" i="4"/>
  <c r="AE3937" i="4"/>
  <c r="AD3937" i="4"/>
  <c r="AC3937" i="4"/>
  <c r="AB3937" i="4"/>
  <c r="AA3937" i="4"/>
  <c r="AW3936" i="4"/>
  <c r="AV3936" i="4"/>
  <c r="AL3936" i="4"/>
  <c r="AP3936" i="4" s="1"/>
  <c r="AJ3936" i="4"/>
  <c r="AR3936" i="4"/>
  <c r="AE3936" i="4"/>
  <c r="AA3936" i="4"/>
  <c r="AW3935" i="4"/>
  <c r="AV3935" i="4"/>
  <c r="AL3935" i="4"/>
  <c r="AP3935" i="4" s="1"/>
  <c r="AE3935" i="4"/>
  <c r="AR3935" i="4" s="1"/>
  <c r="AB3935" i="4"/>
  <c r="AA3935" i="4"/>
  <c r="AW3934" i="4"/>
  <c r="AV3934" i="4"/>
  <c r="AL3934" i="4"/>
  <c r="AE3934" i="4"/>
  <c r="AC3934" i="4"/>
  <c r="AA3934" i="4"/>
  <c r="AD3934" i="4" s="1"/>
  <c r="AL3933" i="4"/>
  <c r="AR3933" i="4"/>
  <c r="AE3933" i="4"/>
  <c r="AD3933" i="4"/>
  <c r="AC3933" i="4"/>
  <c r="AB3933" i="4"/>
  <c r="AA3933" i="4"/>
  <c r="AV3932" i="4"/>
  <c r="AL3932" i="4"/>
  <c r="AP3932" i="4" s="1"/>
  <c r="AE3932" i="4"/>
  <c r="AD3932" i="4"/>
  <c r="AC3932" i="4"/>
  <c r="AA3932" i="4"/>
  <c r="AB3932" i="4" s="1"/>
  <c r="AW3931" i="4"/>
  <c r="AV3931" i="4"/>
  <c r="AL3931" i="4"/>
  <c r="AE3931" i="4"/>
  <c r="AA3931" i="4"/>
  <c r="AP3930" i="4"/>
  <c r="AW3930" i="4"/>
  <c r="AV3930" i="4"/>
  <c r="AJ3930" i="4"/>
  <c r="AL3930" i="4"/>
  <c r="AE3930" i="4"/>
  <c r="AK3930" i="4" s="1"/>
  <c r="AB3930" i="4"/>
  <c r="AA3930" i="4"/>
  <c r="AD3930" i="4" s="1"/>
  <c r="AV3929" i="4"/>
  <c r="AL3929" i="4"/>
  <c r="AE3929" i="4"/>
  <c r="AD3929" i="4"/>
  <c r="AC3929" i="4"/>
  <c r="AB3929" i="4"/>
  <c r="AA3929" i="4"/>
  <c r="AW3928" i="4"/>
  <c r="AV3928" i="4"/>
  <c r="AR3928" i="4"/>
  <c r="AL3928" i="4"/>
  <c r="AP3928" i="4" s="1"/>
  <c r="AJ3928" i="4"/>
  <c r="AE3928" i="4"/>
  <c r="AD3928" i="4"/>
  <c r="AA3928" i="4"/>
  <c r="AV3927" i="4"/>
  <c r="AW3927" i="4"/>
  <c r="AL3927" i="4"/>
  <c r="AP3927" i="4" s="1"/>
  <c r="AE3927" i="4"/>
  <c r="AR3927" i="4" s="1"/>
  <c r="AA3927" i="4"/>
  <c r="AB3927" i="4" s="1"/>
  <c r="AW3926" i="4"/>
  <c r="AV3926" i="4"/>
  <c r="AL3926" i="4"/>
  <c r="AJ3926" i="4"/>
  <c r="AK3926" i="4" s="1"/>
  <c r="AE3926" i="4"/>
  <c r="AR3926" i="4" s="1"/>
  <c r="AB3926" i="4"/>
  <c r="AA3926" i="4"/>
  <c r="AD3926" i="4" s="1"/>
  <c r="AL3925" i="4"/>
  <c r="AR3925" i="4"/>
  <c r="AE3925" i="4"/>
  <c r="AD3925" i="4"/>
  <c r="AC3925" i="4"/>
  <c r="AB3925" i="4"/>
  <c r="AA3925" i="4"/>
  <c r="AV3924" i="4"/>
  <c r="AL3924" i="4"/>
  <c r="AP3924" i="4" s="1"/>
  <c r="AE3924" i="4"/>
  <c r="AD3924" i="4"/>
  <c r="AC3924" i="4"/>
  <c r="AA3924" i="4"/>
  <c r="AB3924" i="4" s="1"/>
  <c r="AV3923" i="4"/>
  <c r="AL3923" i="4"/>
  <c r="AE3923" i="4"/>
  <c r="AD3923" i="4"/>
  <c r="AA3923" i="4"/>
  <c r="AP3922" i="4"/>
  <c r="AW3922" i="4"/>
  <c r="AV3922" i="4"/>
  <c r="AL3922" i="4"/>
  <c r="AE3922" i="4"/>
  <c r="AB3922" i="4"/>
  <c r="AA3922" i="4"/>
  <c r="AV3921" i="4"/>
  <c r="AL3921" i="4"/>
  <c r="AE3921" i="4"/>
  <c r="AD3921" i="4"/>
  <c r="AC3921" i="4"/>
  <c r="AB3921" i="4"/>
  <c r="AA3921" i="4"/>
  <c r="AW3920" i="4"/>
  <c r="AV3920" i="4"/>
  <c r="AR3920" i="4"/>
  <c r="AL3920" i="4"/>
  <c r="AP3920" i="4" s="1"/>
  <c r="AE3920" i="4"/>
  <c r="AD3920" i="4"/>
  <c r="AA3920" i="4"/>
  <c r="AB3920" i="4" s="1"/>
  <c r="AL3919" i="4"/>
  <c r="AP3919" i="4" s="1"/>
  <c r="AE3919" i="4"/>
  <c r="AR3919" i="4" s="1"/>
  <c r="AA3919" i="4"/>
  <c r="AC3919" i="4" s="1"/>
  <c r="AV3918" i="4"/>
  <c r="AW3918" i="4"/>
  <c r="AL3918" i="4"/>
  <c r="AE3918" i="4"/>
  <c r="AR3918" i="4" s="1"/>
  <c r="AC3918" i="4"/>
  <c r="AB3918" i="4"/>
  <c r="AA3918" i="4"/>
  <c r="AD3918" i="4" s="1"/>
  <c r="AE3917" i="4"/>
  <c r="AD3917" i="4"/>
  <c r="AC3917" i="4"/>
  <c r="AB3917" i="4"/>
  <c r="AA3917" i="4"/>
  <c r="AV3916" i="4"/>
  <c r="AL3916" i="4"/>
  <c r="AP3916" i="4" s="1"/>
  <c r="AE3916" i="4"/>
  <c r="AD3916" i="4"/>
  <c r="AC3916" i="4"/>
  <c r="AA3916" i="4"/>
  <c r="AB3916" i="4" s="1"/>
  <c r="AP3915" i="4"/>
  <c r="AL3915" i="4"/>
  <c r="AE3915" i="4"/>
  <c r="AA3915" i="4"/>
  <c r="AW3914" i="4"/>
  <c r="AV3914" i="4"/>
  <c r="AL3914" i="4"/>
  <c r="AE3914" i="4"/>
  <c r="AA3914" i="4"/>
  <c r="AV3913" i="4"/>
  <c r="AL3913" i="4"/>
  <c r="AR3913" i="4"/>
  <c r="AE3913" i="4"/>
  <c r="AD3913" i="4"/>
  <c r="AC3913" i="4"/>
  <c r="AB3913" i="4"/>
  <c r="AA3913" i="4"/>
  <c r="AV3912" i="4"/>
  <c r="AL3912" i="4"/>
  <c r="AP3912" i="4" s="1"/>
  <c r="AR3912" i="4"/>
  <c r="AE3912" i="4"/>
  <c r="AD3912" i="4"/>
  <c r="AC3912" i="4"/>
  <c r="AA3912" i="4"/>
  <c r="AB3912" i="4" s="1"/>
  <c r="AV3911" i="4"/>
  <c r="AW3911" i="4"/>
  <c r="AL3911" i="4"/>
  <c r="AP3911" i="4" s="1"/>
  <c r="AE3911" i="4"/>
  <c r="AR3911" i="4" s="1"/>
  <c r="AD3911" i="4"/>
  <c r="AB3911" i="4"/>
  <c r="AA3911" i="4"/>
  <c r="AC3911" i="4" s="1"/>
  <c r="AW3910" i="4"/>
  <c r="AV3910" i="4"/>
  <c r="AL3910" i="4"/>
  <c r="AE3910" i="4"/>
  <c r="AA3910" i="4"/>
  <c r="AD3910" i="4" s="1"/>
  <c r="AR3909" i="4"/>
  <c r="AP3909" i="4"/>
  <c r="AL3909" i="4"/>
  <c r="AE3909" i="4"/>
  <c r="AD3909" i="4"/>
  <c r="AC3909" i="4"/>
  <c r="AB3909" i="4"/>
  <c r="AA3909" i="4"/>
  <c r="AL3908" i="4"/>
  <c r="AP3908" i="4" s="1"/>
  <c r="AE3908" i="4"/>
  <c r="AD3908" i="4"/>
  <c r="AC3908" i="4"/>
  <c r="AA3908" i="4"/>
  <c r="AB3908" i="4" s="1"/>
  <c r="AW3907" i="4"/>
  <c r="AV3907" i="4"/>
  <c r="AL3907" i="4"/>
  <c r="AP3907" i="4" s="1"/>
  <c r="AE3907" i="4"/>
  <c r="AD3907" i="4"/>
  <c r="AA3907" i="4"/>
  <c r="AW3906" i="4"/>
  <c r="AV3906" i="4"/>
  <c r="AL3906" i="4"/>
  <c r="AE3906" i="4"/>
  <c r="AB3906" i="4"/>
  <c r="AA3906" i="4"/>
  <c r="AV3905" i="4"/>
  <c r="AL3905" i="4"/>
  <c r="AE3905" i="4"/>
  <c r="AD3905" i="4"/>
  <c r="AC3905" i="4"/>
  <c r="AB3905" i="4"/>
  <c r="AA3905" i="4"/>
  <c r="AR3904" i="4"/>
  <c r="AL3904" i="4"/>
  <c r="AP3904" i="4" s="1"/>
  <c r="AJ3904" i="4"/>
  <c r="AE3904" i="4"/>
  <c r="AD3904" i="4"/>
  <c r="AC3904" i="4"/>
  <c r="AA3904" i="4"/>
  <c r="AB3904" i="4" s="1"/>
  <c r="AV3903" i="4"/>
  <c r="AW3903" i="4"/>
  <c r="AJ3903" i="4"/>
  <c r="AL3903" i="4"/>
  <c r="AP3903" i="4" s="1"/>
  <c r="AE3903" i="4"/>
  <c r="AR3903" i="4" s="1"/>
  <c r="AD3903" i="4"/>
  <c r="AB3903" i="4"/>
  <c r="AA3903" i="4"/>
  <c r="AC3903" i="4" s="1"/>
  <c r="AV3902" i="4"/>
  <c r="AP3902" i="4"/>
  <c r="AW3902" i="4"/>
  <c r="AL3902" i="4"/>
  <c r="AE3902" i="4"/>
  <c r="AR3902" i="4" s="1"/>
  <c r="AC3902" i="4"/>
  <c r="AB3902" i="4"/>
  <c r="AA3902" i="4"/>
  <c r="AD3902" i="4" s="1"/>
  <c r="AL3901" i="4"/>
  <c r="AE3901" i="4"/>
  <c r="AD3901" i="4"/>
  <c r="AC3901" i="4"/>
  <c r="AB3901" i="4"/>
  <c r="AA3901" i="4"/>
  <c r="AV3900" i="4"/>
  <c r="AL3900" i="4"/>
  <c r="AP3900" i="4" s="1"/>
  <c r="AE3900" i="4"/>
  <c r="AC3900" i="4"/>
  <c r="AA3900" i="4"/>
  <c r="AB3900" i="4" s="1"/>
  <c r="AP3899" i="4"/>
  <c r="AW3899" i="4"/>
  <c r="AL3899" i="4"/>
  <c r="AE3899" i="4"/>
  <c r="AB3899" i="4"/>
  <c r="AA3899" i="4"/>
  <c r="AC3899" i="4" s="1"/>
  <c r="AW3898" i="4"/>
  <c r="AV3898" i="4"/>
  <c r="AL3898" i="4"/>
  <c r="AE3898" i="4"/>
  <c r="AA3898" i="4"/>
  <c r="AD3898" i="4" s="1"/>
  <c r="AV3897" i="4"/>
  <c r="AE3897" i="4"/>
  <c r="AD3897" i="4"/>
  <c r="AC3897" i="4"/>
  <c r="AB3897" i="4"/>
  <c r="AA3897" i="4"/>
  <c r="AV3896" i="4"/>
  <c r="AW3896" i="4"/>
  <c r="AL3896" i="4"/>
  <c r="AP3896" i="4" s="1"/>
  <c r="AE3896" i="4"/>
  <c r="AA3896" i="4"/>
  <c r="AB3896" i="4" s="1"/>
  <c r="AL3895" i="4"/>
  <c r="AP3895" i="4" s="1"/>
  <c r="AE3895" i="4"/>
  <c r="AA3895" i="4"/>
  <c r="AW3894" i="4"/>
  <c r="AV3894" i="4"/>
  <c r="AL3894" i="4"/>
  <c r="AJ3894" i="4"/>
  <c r="AK3894" i="4" s="1"/>
  <c r="AE3894" i="4"/>
  <c r="AA3894" i="4"/>
  <c r="AW3893" i="4"/>
  <c r="AR3893" i="4"/>
  <c r="AE3893" i="4"/>
  <c r="AA3893" i="4"/>
  <c r="AV3892" i="4"/>
  <c r="AL3892" i="4"/>
  <c r="AP3892" i="4" s="1"/>
  <c r="AE3892" i="4"/>
  <c r="AR3892" i="4" s="1"/>
  <c r="AA3892" i="4"/>
  <c r="AV3891" i="4"/>
  <c r="AL3891" i="4"/>
  <c r="AE3891" i="4"/>
  <c r="AR3891" i="4" s="1"/>
  <c r="AA3891" i="4"/>
  <c r="AW3890" i="4"/>
  <c r="AV3890" i="4"/>
  <c r="AL3890" i="4"/>
  <c r="AJ3890" i="4" s="1"/>
  <c r="AK3890" i="4" s="1"/>
  <c r="AR3890" i="4"/>
  <c r="AE3890" i="4"/>
  <c r="AB3890" i="4"/>
  <c r="AA3890" i="4"/>
  <c r="AD3890" i="4" s="1"/>
  <c r="AV3889" i="4"/>
  <c r="AL3889" i="4"/>
  <c r="AE3889" i="4"/>
  <c r="AD3889" i="4"/>
  <c r="AC3889" i="4"/>
  <c r="AB3889" i="4"/>
  <c r="AA3889" i="4"/>
  <c r="AL3888" i="4"/>
  <c r="AE3888" i="4"/>
  <c r="AD3888" i="4"/>
  <c r="AC3888" i="4"/>
  <c r="AA3888" i="4"/>
  <c r="AB3888" i="4" s="1"/>
  <c r="AL3887" i="4"/>
  <c r="AE3887" i="4"/>
  <c r="AD3887" i="4"/>
  <c r="AB3887" i="4"/>
  <c r="AA3887" i="4"/>
  <c r="AC3887" i="4" s="1"/>
  <c r="AP3886" i="4"/>
  <c r="AW3886" i="4"/>
  <c r="AV3886" i="4"/>
  <c r="AL3886" i="4"/>
  <c r="AE3886" i="4"/>
  <c r="AC3886" i="4"/>
  <c r="AA3886" i="4"/>
  <c r="AD3886" i="4" s="1"/>
  <c r="AL3885" i="4"/>
  <c r="AE3885" i="4"/>
  <c r="AD3885" i="4"/>
  <c r="AC3885" i="4"/>
  <c r="AB3885" i="4"/>
  <c r="AA3885" i="4"/>
  <c r="AV3884" i="4"/>
  <c r="AW3884" i="4"/>
  <c r="AL3884" i="4"/>
  <c r="AP3884" i="4" s="1"/>
  <c r="AR3884" i="4"/>
  <c r="AE3884" i="4"/>
  <c r="AA3884" i="4"/>
  <c r="AD3884" i="4" s="1"/>
  <c r="AW3883" i="4"/>
  <c r="AV3883" i="4"/>
  <c r="AL3883" i="4"/>
  <c r="AE3883" i="4"/>
  <c r="AR3883" i="4" s="1"/>
  <c r="AA3883" i="4"/>
  <c r="AW3882" i="4"/>
  <c r="AV3882" i="4"/>
  <c r="AL3882" i="4"/>
  <c r="AJ3882" i="4" s="1"/>
  <c r="AK3882" i="4"/>
  <c r="AR3882" i="4"/>
  <c r="AE3882" i="4"/>
  <c r="AB3882" i="4"/>
  <c r="AA3882" i="4"/>
  <c r="AD3882" i="4" s="1"/>
  <c r="AV3881" i="4"/>
  <c r="AL3881" i="4"/>
  <c r="AE3881" i="4"/>
  <c r="AD3881" i="4"/>
  <c r="AC3881" i="4"/>
  <c r="AB3881" i="4"/>
  <c r="AA3881" i="4"/>
  <c r="AL3880" i="4"/>
  <c r="AE3880" i="4"/>
  <c r="AD3880" i="4"/>
  <c r="AC3880" i="4"/>
  <c r="AA3880" i="4"/>
  <c r="AB3880" i="4" s="1"/>
  <c r="AW3879" i="4"/>
  <c r="AL3879" i="4"/>
  <c r="AE3879" i="4"/>
  <c r="AD3879" i="4"/>
  <c r="AB3879" i="4"/>
  <c r="AA3879" i="4"/>
  <c r="AC3879" i="4" s="1"/>
  <c r="AW3878" i="4"/>
  <c r="AV3878" i="4"/>
  <c r="AL3878" i="4"/>
  <c r="AE3878" i="4"/>
  <c r="AC3878" i="4"/>
  <c r="AB3878" i="4"/>
  <c r="AA3878" i="4"/>
  <c r="AD3878" i="4" s="1"/>
  <c r="AR3877" i="4"/>
  <c r="AL3877" i="4"/>
  <c r="AE3877" i="4"/>
  <c r="AD3877" i="4"/>
  <c r="AC3877" i="4"/>
  <c r="AB3877" i="4"/>
  <c r="AA3877" i="4"/>
  <c r="AV3876" i="4"/>
  <c r="AW3876" i="4"/>
  <c r="AL3876" i="4"/>
  <c r="AP3876" i="4" s="1"/>
  <c r="AR3876" i="4"/>
  <c r="AE3876" i="4"/>
  <c r="AA3876" i="4"/>
  <c r="AD3876" i="4" s="1"/>
  <c r="AW3875" i="4"/>
  <c r="AV3875" i="4"/>
  <c r="AL3875" i="4"/>
  <c r="AE3875" i="4"/>
  <c r="AR3875" i="4" s="1"/>
  <c r="AA3875" i="4"/>
  <c r="AW3874" i="4"/>
  <c r="AV3874" i="4"/>
  <c r="AL3874" i="4"/>
  <c r="AJ3874" i="4" s="1"/>
  <c r="AK3874" i="4" s="1"/>
  <c r="AR3874" i="4"/>
  <c r="AE3874" i="4"/>
  <c r="AB3874" i="4"/>
  <c r="AA3874" i="4"/>
  <c r="AD3874" i="4" s="1"/>
  <c r="AV3873" i="4"/>
  <c r="AL3873" i="4"/>
  <c r="AE3873" i="4"/>
  <c r="AD3873" i="4"/>
  <c r="AC3873" i="4"/>
  <c r="AB3873" i="4"/>
  <c r="AA3873" i="4"/>
  <c r="AL3872" i="4"/>
  <c r="AE3872" i="4"/>
  <c r="AD3872" i="4"/>
  <c r="AC3872" i="4"/>
  <c r="AA3872" i="4"/>
  <c r="AB3872" i="4" s="1"/>
  <c r="AL3871" i="4"/>
  <c r="AE3871" i="4"/>
  <c r="AD3871" i="4"/>
  <c r="AB3871" i="4"/>
  <c r="AA3871" i="4"/>
  <c r="AC3871" i="4" s="1"/>
  <c r="AP3870" i="4"/>
  <c r="AW3870" i="4"/>
  <c r="AV3870" i="4"/>
  <c r="AL3870" i="4"/>
  <c r="AE3870" i="4"/>
  <c r="AC3870" i="4"/>
  <c r="AB3870" i="4"/>
  <c r="AA3870" i="4"/>
  <c r="AD3870" i="4" s="1"/>
  <c r="AR3869" i="4"/>
  <c r="AL3869" i="4"/>
  <c r="AE3869" i="4"/>
  <c r="AD3869" i="4"/>
  <c r="AC3869" i="4"/>
  <c r="AB3869" i="4"/>
  <c r="AA3869" i="4"/>
  <c r="AV3868" i="4"/>
  <c r="AW3868" i="4"/>
  <c r="AL3868" i="4"/>
  <c r="AP3868" i="4" s="1"/>
  <c r="AR3868" i="4"/>
  <c r="AE3868" i="4"/>
  <c r="AA3868" i="4"/>
  <c r="AD3868" i="4" s="1"/>
  <c r="AW3867" i="4"/>
  <c r="AV3867" i="4"/>
  <c r="AL3867" i="4"/>
  <c r="AP3867" i="4" s="1"/>
  <c r="AE3867" i="4"/>
  <c r="AR3867" i="4" s="1"/>
  <c r="AA3867" i="4"/>
  <c r="AW3866" i="4"/>
  <c r="AV3866" i="4"/>
  <c r="AR3866" i="4"/>
  <c r="AL3866" i="4"/>
  <c r="AE3866" i="4"/>
  <c r="AA3866" i="4"/>
  <c r="AB3866" i="4" s="1"/>
  <c r="AV3865" i="4"/>
  <c r="AL3865" i="4"/>
  <c r="AE3865" i="4"/>
  <c r="AD3865" i="4"/>
  <c r="AC3865" i="4"/>
  <c r="AB3865" i="4"/>
  <c r="AA3865" i="4"/>
  <c r="AL3864" i="4"/>
  <c r="AE3864" i="4"/>
  <c r="AD3864" i="4"/>
  <c r="AC3864" i="4"/>
  <c r="AA3864" i="4"/>
  <c r="AB3864" i="4" s="1"/>
  <c r="AL3863" i="4"/>
  <c r="AE3863" i="4"/>
  <c r="AD3863" i="4"/>
  <c r="AB3863" i="4"/>
  <c r="AA3863" i="4"/>
  <c r="AC3863" i="4" s="1"/>
  <c r="AP3862" i="4"/>
  <c r="AW3862" i="4"/>
  <c r="AV3862" i="4"/>
  <c r="AL3862" i="4"/>
  <c r="AE3862" i="4"/>
  <c r="AC3862" i="4"/>
  <c r="AB3862" i="4"/>
  <c r="AA3862" i="4"/>
  <c r="AD3862" i="4" s="1"/>
  <c r="AP3861" i="4"/>
  <c r="AL3861" i="4"/>
  <c r="AE3861" i="4"/>
  <c r="AD3861" i="4"/>
  <c r="AC3861" i="4"/>
  <c r="AB3861" i="4"/>
  <c r="AA3861" i="4"/>
  <c r="AV3860" i="4"/>
  <c r="AL3860" i="4"/>
  <c r="AP3860" i="4" s="1"/>
  <c r="AJ3860" i="4"/>
  <c r="AE3860" i="4"/>
  <c r="AD3860" i="4"/>
  <c r="AA3860" i="4"/>
  <c r="AC3860" i="4" s="1"/>
  <c r="AW3859" i="4"/>
  <c r="AV3859" i="4"/>
  <c r="AL3859" i="4"/>
  <c r="AP3859" i="4" s="1"/>
  <c r="AE3859" i="4"/>
  <c r="AA3859" i="4"/>
  <c r="AW3858" i="4"/>
  <c r="AV3858" i="4"/>
  <c r="AR3858" i="4"/>
  <c r="AL3858" i="4"/>
  <c r="AE3858" i="4"/>
  <c r="AB3858" i="4"/>
  <c r="AA3858" i="4"/>
  <c r="AV3857" i="4"/>
  <c r="AL3857" i="4"/>
  <c r="AP3857" i="4" s="1"/>
  <c r="AJ3857" i="4"/>
  <c r="AK3857" i="4" s="1"/>
  <c r="AE3857" i="4"/>
  <c r="AD3857" i="4"/>
  <c r="AC3857" i="4"/>
  <c r="AB3857" i="4"/>
  <c r="AA3857" i="4"/>
  <c r="AL3856" i="4"/>
  <c r="AE3856" i="4"/>
  <c r="AA3856" i="4"/>
  <c r="AB3856" i="4" s="1"/>
  <c r="AL3855" i="4"/>
  <c r="AE3855" i="4"/>
  <c r="AR3855" i="4" s="1"/>
  <c r="AA3855" i="4"/>
  <c r="AC3855" i="4" s="1"/>
  <c r="AP3854" i="4"/>
  <c r="AW3854" i="4"/>
  <c r="AV3854" i="4"/>
  <c r="AL3854" i="4"/>
  <c r="AE3854" i="4"/>
  <c r="AC3854" i="4"/>
  <c r="AB3854" i="4"/>
  <c r="AA3854" i="4"/>
  <c r="AD3854" i="4" s="1"/>
  <c r="AL3853" i="4"/>
  <c r="AE3853" i="4"/>
  <c r="AD3853" i="4"/>
  <c r="AC3853" i="4"/>
  <c r="AB3853" i="4"/>
  <c r="AA3853" i="4"/>
  <c r="AL3852" i="4"/>
  <c r="AP3852" i="4" s="1"/>
  <c r="AJ3852" i="4"/>
  <c r="AE3852" i="4"/>
  <c r="AD3852" i="4"/>
  <c r="AA3852" i="4"/>
  <c r="AC3852" i="4" s="1"/>
  <c r="AW3851" i="4"/>
  <c r="AV3851" i="4"/>
  <c r="AL3851" i="4"/>
  <c r="AE3851" i="4"/>
  <c r="AA3851" i="4"/>
  <c r="AW3850" i="4"/>
  <c r="AV3850" i="4"/>
  <c r="AL3850" i="4"/>
  <c r="AE3850" i="4"/>
  <c r="AA3850" i="4"/>
  <c r="AV3849" i="4"/>
  <c r="AR3849" i="4"/>
  <c r="AL3849" i="4"/>
  <c r="AP3849" i="4" s="1"/>
  <c r="AE3849" i="4"/>
  <c r="AD3849" i="4"/>
  <c r="AC3849" i="4"/>
  <c r="AB3849" i="4"/>
  <c r="AA3849" i="4"/>
  <c r="AV3848" i="4"/>
  <c r="AL3848" i="4"/>
  <c r="AP3848" i="4" s="1"/>
  <c r="AE3848" i="4"/>
  <c r="AA3848" i="4"/>
  <c r="AB3848" i="4" s="1"/>
  <c r="AP3847" i="4"/>
  <c r="AV3847" i="4"/>
  <c r="AL3847" i="4"/>
  <c r="AE3847" i="4"/>
  <c r="AR3847" i="4" s="1"/>
  <c r="AD3847" i="4"/>
  <c r="AB3847" i="4"/>
  <c r="AA3847" i="4"/>
  <c r="AC3847" i="4" s="1"/>
  <c r="AW3846" i="4"/>
  <c r="AV3846" i="4"/>
  <c r="AL3846" i="4"/>
  <c r="AE3846" i="4"/>
  <c r="AC3846" i="4"/>
  <c r="AB3846" i="4"/>
  <c r="AA3846" i="4"/>
  <c r="AD3846" i="4" s="1"/>
  <c r="AV3845" i="4"/>
  <c r="AL3845" i="4"/>
  <c r="AP3845" i="4" s="1"/>
  <c r="AE3845" i="4"/>
  <c r="AD3845" i="4"/>
  <c r="AC3845" i="4"/>
  <c r="AB3845" i="4"/>
  <c r="AA3845" i="4"/>
  <c r="AV3844" i="4"/>
  <c r="AL3844" i="4"/>
  <c r="AP3844" i="4" s="1"/>
  <c r="AE3844" i="4"/>
  <c r="AA3844" i="4"/>
  <c r="AW3843" i="4"/>
  <c r="AV3843" i="4"/>
  <c r="AP3843" i="4"/>
  <c r="AL3843" i="4"/>
  <c r="AE3843" i="4"/>
  <c r="AD3843" i="4"/>
  <c r="AA3843" i="4"/>
  <c r="AC3843" i="4" s="1"/>
  <c r="AW3842" i="4"/>
  <c r="AV3842" i="4"/>
  <c r="AE3842" i="4"/>
  <c r="AC3842" i="4"/>
  <c r="AB3842" i="4"/>
  <c r="AA3842" i="4"/>
  <c r="AD3842" i="4" s="1"/>
  <c r="AP3841" i="4"/>
  <c r="AL3841" i="4"/>
  <c r="AE3841" i="4"/>
  <c r="AD3841" i="4"/>
  <c r="AC3841" i="4"/>
  <c r="AB3841" i="4"/>
  <c r="AA3841" i="4"/>
  <c r="AL3840" i="4"/>
  <c r="AP3840" i="4" s="1"/>
  <c r="AR3840" i="4"/>
  <c r="AE3840" i="4"/>
  <c r="AA3840" i="4"/>
  <c r="AB3840" i="4" s="1"/>
  <c r="AP3839" i="4"/>
  <c r="AV3839" i="4"/>
  <c r="AL3839" i="4"/>
  <c r="AE3839" i="4"/>
  <c r="AD3839" i="4"/>
  <c r="AA3839" i="4"/>
  <c r="AC3839" i="4" s="1"/>
  <c r="AW3838" i="4"/>
  <c r="AV3838" i="4"/>
  <c r="AL3838" i="4"/>
  <c r="AE3838" i="4"/>
  <c r="AA3838" i="4"/>
  <c r="AD3838" i="4" s="1"/>
  <c r="AV3837" i="4"/>
  <c r="AL3837" i="4"/>
  <c r="AP3837" i="4" s="1"/>
  <c r="AE3837" i="4"/>
  <c r="AD3837" i="4"/>
  <c r="AC3837" i="4"/>
  <c r="AB3837" i="4"/>
  <c r="AA3837" i="4"/>
  <c r="AV3836" i="4"/>
  <c r="AL3836" i="4"/>
  <c r="AP3836" i="4" s="1"/>
  <c r="AR3836" i="4"/>
  <c r="AE3836" i="4"/>
  <c r="AA3836" i="4"/>
  <c r="AB3836" i="4" s="1"/>
  <c r="AW3835" i="4"/>
  <c r="AV3835" i="4"/>
  <c r="AL3835" i="4"/>
  <c r="AE3835" i="4"/>
  <c r="AD3835" i="4"/>
  <c r="AB3835" i="4"/>
  <c r="AA3835" i="4"/>
  <c r="AC3835" i="4" s="1"/>
  <c r="AV3834" i="4"/>
  <c r="AW3834" i="4"/>
  <c r="AL3834" i="4"/>
  <c r="AE3834" i="4"/>
  <c r="AA3834" i="4"/>
  <c r="AD3834" i="4" s="1"/>
  <c r="AV3833" i="4"/>
  <c r="AL3833" i="4"/>
  <c r="AP3833" i="4" s="1"/>
  <c r="AE3833" i="4"/>
  <c r="AD3833" i="4"/>
  <c r="AC3833" i="4"/>
  <c r="AB3833" i="4"/>
  <c r="AA3833" i="4"/>
  <c r="AV3832" i="4"/>
  <c r="AL3832" i="4"/>
  <c r="AP3832" i="4" s="1"/>
  <c r="AR3832" i="4"/>
  <c r="AE3832" i="4"/>
  <c r="AA3832" i="4"/>
  <c r="AB3832" i="4" s="1"/>
  <c r="AW3831" i="4"/>
  <c r="AV3831" i="4"/>
  <c r="AL3831" i="4"/>
  <c r="AE3831" i="4"/>
  <c r="AD3831" i="4"/>
  <c r="AB3831" i="4"/>
  <c r="AA3831" i="4"/>
  <c r="AC3831" i="4" s="1"/>
  <c r="AW3830" i="4"/>
  <c r="AV3830" i="4"/>
  <c r="AL3830" i="4"/>
  <c r="AE3830" i="4"/>
  <c r="AC3830" i="4"/>
  <c r="AB3830" i="4"/>
  <c r="AA3830" i="4"/>
  <c r="AD3830" i="4" s="1"/>
  <c r="AV3829" i="4"/>
  <c r="AL3829" i="4"/>
  <c r="AE3829" i="4"/>
  <c r="AD3829" i="4"/>
  <c r="AC3829" i="4"/>
  <c r="AB3829" i="4"/>
  <c r="AA3829" i="4"/>
  <c r="AV3828" i="4"/>
  <c r="AL3828" i="4"/>
  <c r="AP3828" i="4" s="1"/>
  <c r="AE3828" i="4"/>
  <c r="AA3828" i="4"/>
  <c r="AB3828" i="4" s="1"/>
  <c r="AV3827" i="4"/>
  <c r="AL3827" i="4"/>
  <c r="AE3827" i="4"/>
  <c r="AR3827" i="4" s="1"/>
  <c r="AA3827" i="4"/>
  <c r="AC3827" i="4" s="1"/>
  <c r="AV3826" i="4"/>
  <c r="AW3826" i="4"/>
  <c r="AL3826" i="4"/>
  <c r="AE3826" i="4"/>
  <c r="AC3826" i="4"/>
  <c r="AB3826" i="4"/>
  <c r="AA3826" i="4"/>
  <c r="AD3826" i="4" s="1"/>
  <c r="AV3825" i="4"/>
  <c r="AL3825" i="4"/>
  <c r="AE3825" i="4"/>
  <c r="AD3825" i="4"/>
  <c r="AC3825" i="4"/>
  <c r="AB3825" i="4"/>
  <c r="AA3825" i="4"/>
  <c r="AV3824" i="4"/>
  <c r="AL3824" i="4"/>
  <c r="AP3824" i="4" s="1"/>
  <c r="AE3824" i="4"/>
  <c r="AA3824" i="4"/>
  <c r="AB3824" i="4" s="1"/>
  <c r="AV3823" i="4"/>
  <c r="AL3823" i="4"/>
  <c r="AE3823" i="4"/>
  <c r="AR3823" i="4" s="1"/>
  <c r="AA3823" i="4"/>
  <c r="AC3823" i="4" s="1"/>
  <c r="AP3822" i="4"/>
  <c r="AW3822" i="4"/>
  <c r="AV3822" i="4"/>
  <c r="AL3822" i="4"/>
  <c r="AE3822" i="4"/>
  <c r="AC3822" i="4"/>
  <c r="AB3822" i="4"/>
  <c r="AA3822" i="4"/>
  <c r="AD3822" i="4" s="1"/>
  <c r="AR3821" i="4"/>
  <c r="AV3821" i="4"/>
  <c r="AL3821" i="4"/>
  <c r="AP3821" i="4" s="1"/>
  <c r="AE3821" i="4"/>
  <c r="AD3821" i="4"/>
  <c r="AC3821" i="4"/>
  <c r="AB3821" i="4"/>
  <c r="AA3821" i="4"/>
  <c r="AW3820" i="4"/>
  <c r="AV3820" i="4"/>
  <c r="AL3820" i="4"/>
  <c r="AP3820" i="4" s="1"/>
  <c r="AJ3820" i="4"/>
  <c r="AE3820" i="4"/>
  <c r="AD3820" i="4"/>
  <c r="AA3820" i="4"/>
  <c r="AB3820" i="4" s="1"/>
  <c r="AV3819" i="4"/>
  <c r="AP3819" i="4"/>
  <c r="AW3819" i="4"/>
  <c r="AL3819" i="4"/>
  <c r="AE3819" i="4"/>
  <c r="AR3819" i="4" s="1"/>
  <c r="AD3819" i="4"/>
  <c r="AB3819" i="4"/>
  <c r="AA3819" i="4"/>
  <c r="AC3819" i="4" s="1"/>
  <c r="AW3818" i="4"/>
  <c r="AV3818" i="4"/>
  <c r="AL3818" i="4"/>
  <c r="AE3818" i="4"/>
  <c r="AC3818" i="4"/>
  <c r="AB3818" i="4"/>
  <c r="AA3818" i="4"/>
  <c r="AD3818" i="4" s="1"/>
  <c r="AV3817" i="4"/>
  <c r="AL3817" i="4"/>
  <c r="AP3817" i="4" s="1"/>
  <c r="AE3817" i="4"/>
  <c r="AC3817" i="4"/>
  <c r="AB3817" i="4"/>
  <c r="AA3817" i="4"/>
  <c r="AD3817" i="4" s="1"/>
  <c r="AV3816" i="4"/>
  <c r="AL3816" i="4"/>
  <c r="AP3816" i="4" s="1"/>
  <c r="AE3816" i="4"/>
  <c r="AD3816" i="4"/>
  <c r="AC3816" i="4"/>
  <c r="AB3816" i="4"/>
  <c r="AA3816" i="4"/>
  <c r="AV3815" i="4"/>
  <c r="AL3815" i="4"/>
  <c r="AE3815" i="4"/>
  <c r="AA3815" i="4"/>
  <c r="AD3815" i="4" s="1"/>
  <c r="AP3814" i="4"/>
  <c r="AV3814" i="4"/>
  <c r="AL3814" i="4"/>
  <c r="AE3814" i="4"/>
  <c r="AA3814" i="4"/>
  <c r="AC3814" i="4" s="1"/>
  <c r="AV3813" i="4"/>
  <c r="AR3813" i="4"/>
  <c r="AL3813" i="4"/>
  <c r="AE3813" i="4"/>
  <c r="AD3813" i="4"/>
  <c r="AA3813" i="4"/>
  <c r="AB3813" i="4" s="1"/>
  <c r="AV3812" i="4"/>
  <c r="AW3812" i="4"/>
  <c r="AL3812" i="4"/>
  <c r="AP3812" i="4" s="1"/>
  <c r="AE3812" i="4"/>
  <c r="AA3812" i="4"/>
  <c r="AC3812" i="4" s="1"/>
  <c r="AV3811" i="4"/>
  <c r="AW3811" i="4"/>
  <c r="AL3811" i="4"/>
  <c r="AE3811" i="4"/>
  <c r="AA3811" i="4"/>
  <c r="AD3811" i="4" s="1"/>
  <c r="AL3810" i="4"/>
  <c r="AJ3810" i="4"/>
  <c r="AK3810" i="4" s="1"/>
  <c r="AE3810" i="4"/>
  <c r="AD3810" i="4"/>
  <c r="AC3810" i="4"/>
  <c r="AB3810" i="4"/>
  <c r="AA3810" i="4"/>
  <c r="AV3809" i="4"/>
  <c r="AL3809" i="4"/>
  <c r="AP3809" i="4" s="1"/>
  <c r="AE3809" i="4"/>
  <c r="AD3809" i="4"/>
  <c r="AC3809" i="4"/>
  <c r="AB3809" i="4"/>
  <c r="AA3809" i="4"/>
  <c r="AL3808" i="4"/>
  <c r="AE3808" i="4"/>
  <c r="AA3808" i="4"/>
  <c r="AD3808" i="4" s="1"/>
  <c r="AV3807" i="4"/>
  <c r="AL3807" i="4"/>
  <c r="AE3807" i="4"/>
  <c r="AD3807" i="4"/>
  <c r="AC3807" i="4"/>
  <c r="AB3807" i="4"/>
  <c r="AA3807" i="4"/>
  <c r="AV3806" i="4"/>
  <c r="AW3806" i="4"/>
  <c r="AE3806" i="4"/>
  <c r="AC3806" i="4"/>
  <c r="AA3806" i="4"/>
  <c r="AD3806" i="4" s="1"/>
  <c r="AL3805" i="4"/>
  <c r="AE3805" i="4"/>
  <c r="AD3805" i="4"/>
  <c r="AA3805" i="4"/>
  <c r="AB3805" i="4" s="1"/>
  <c r="AV3804" i="4"/>
  <c r="AW3804" i="4"/>
  <c r="AL3804" i="4"/>
  <c r="AP3804" i="4" s="1"/>
  <c r="AE3804" i="4"/>
  <c r="AA3804" i="4"/>
  <c r="AC3804" i="4" s="1"/>
  <c r="AV3803" i="4"/>
  <c r="AW3803" i="4"/>
  <c r="AL3803" i="4"/>
  <c r="AE3803" i="4"/>
  <c r="AA3803" i="4"/>
  <c r="AD3803" i="4" s="1"/>
  <c r="AL3802" i="4"/>
  <c r="AJ3802" i="4"/>
  <c r="AK3802" i="4" s="1"/>
  <c r="AE3802" i="4"/>
  <c r="AC3802" i="4"/>
  <c r="AB3802" i="4"/>
  <c r="AA3802" i="4"/>
  <c r="AD3802" i="4" s="1"/>
  <c r="AV3801" i="4"/>
  <c r="AL3801" i="4"/>
  <c r="AP3801" i="4" s="1"/>
  <c r="AE3801" i="4"/>
  <c r="AD3801" i="4"/>
  <c r="AC3801" i="4"/>
  <c r="AB3801" i="4"/>
  <c r="AA3801" i="4"/>
  <c r="AL3800" i="4"/>
  <c r="AE3800" i="4"/>
  <c r="AD3800" i="4"/>
  <c r="AA3800" i="4"/>
  <c r="AC3800" i="4" s="1"/>
  <c r="AV3799" i="4"/>
  <c r="AL3799" i="4"/>
  <c r="AE3799" i="4"/>
  <c r="AD3799" i="4"/>
  <c r="AB3799" i="4"/>
  <c r="AA3799" i="4"/>
  <c r="AC3799" i="4" s="1"/>
  <c r="AV3798" i="4"/>
  <c r="AW3798" i="4"/>
  <c r="AE3798" i="4"/>
  <c r="AC3798" i="4"/>
  <c r="AA3798" i="4"/>
  <c r="AD3798" i="4" s="1"/>
  <c r="AL3797" i="4"/>
  <c r="AE3797" i="4"/>
  <c r="AD3797" i="4"/>
  <c r="AA3797" i="4"/>
  <c r="AB3797" i="4" s="1"/>
  <c r="AV3796" i="4"/>
  <c r="AW3796" i="4"/>
  <c r="AL3796" i="4"/>
  <c r="AP3796" i="4" s="1"/>
  <c r="AE3796" i="4"/>
  <c r="AA3796" i="4"/>
  <c r="AC3796" i="4" s="1"/>
  <c r="AV3795" i="4"/>
  <c r="AW3795" i="4"/>
  <c r="AL3795" i="4"/>
  <c r="AE3795" i="4"/>
  <c r="AA3795" i="4"/>
  <c r="AD3795" i="4" s="1"/>
  <c r="AW3794" i="4"/>
  <c r="AL3794" i="4"/>
  <c r="AJ3794" i="4"/>
  <c r="AK3794" i="4" s="1"/>
  <c r="AE3794" i="4"/>
  <c r="AC3794" i="4"/>
  <c r="AB3794" i="4"/>
  <c r="AA3794" i="4"/>
  <c r="AD3794" i="4" s="1"/>
  <c r="AV3793" i="4"/>
  <c r="AL3793" i="4"/>
  <c r="AP3793" i="4" s="1"/>
  <c r="AE3793" i="4"/>
  <c r="AD3793" i="4"/>
  <c r="AC3793" i="4"/>
  <c r="AB3793" i="4"/>
  <c r="AA3793" i="4"/>
  <c r="AL3792" i="4"/>
  <c r="AP3792" i="4" s="1"/>
  <c r="AE3792" i="4"/>
  <c r="AD3792" i="4"/>
  <c r="AA3792" i="4"/>
  <c r="AC3792" i="4" s="1"/>
  <c r="AV3791" i="4"/>
  <c r="AL3791" i="4"/>
  <c r="AE3791" i="4"/>
  <c r="AD3791" i="4"/>
  <c r="AB3791" i="4"/>
  <c r="AA3791" i="4"/>
  <c r="AC3791" i="4" s="1"/>
  <c r="AV3790" i="4"/>
  <c r="AW3790" i="4"/>
  <c r="AE3790" i="4"/>
  <c r="AC3790" i="4"/>
  <c r="AA3790" i="4"/>
  <c r="AD3790" i="4" s="1"/>
  <c r="AL3789" i="4"/>
  <c r="AE3789" i="4"/>
  <c r="AD3789" i="4"/>
  <c r="AA3789" i="4"/>
  <c r="AB3789" i="4" s="1"/>
  <c r="AV3788" i="4"/>
  <c r="AW3788" i="4"/>
  <c r="AL3788" i="4"/>
  <c r="AP3788" i="4" s="1"/>
  <c r="AE3788" i="4"/>
  <c r="AA3788" i="4"/>
  <c r="AC3788" i="4" s="1"/>
  <c r="AV3787" i="4"/>
  <c r="AW3787" i="4"/>
  <c r="AL3787" i="4"/>
  <c r="AE3787" i="4"/>
  <c r="AA3787" i="4"/>
  <c r="AD3787" i="4" s="1"/>
  <c r="AW3786" i="4"/>
  <c r="AL3786" i="4"/>
  <c r="AJ3786" i="4"/>
  <c r="AK3786" i="4" s="1"/>
  <c r="AE3786" i="4"/>
  <c r="AC3786" i="4"/>
  <c r="AB3786" i="4"/>
  <c r="AA3786" i="4"/>
  <c r="AD3786" i="4" s="1"/>
  <c r="AV3785" i="4"/>
  <c r="AL3785" i="4"/>
  <c r="AP3785" i="4" s="1"/>
  <c r="AE3785" i="4"/>
  <c r="AD3785" i="4"/>
  <c r="AC3785" i="4"/>
  <c r="AB3785" i="4"/>
  <c r="AA3785" i="4"/>
  <c r="AL3784" i="4"/>
  <c r="AP3784" i="4" s="1"/>
  <c r="AE3784" i="4"/>
  <c r="AD3784" i="4"/>
  <c r="AA3784" i="4"/>
  <c r="AC3784" i="4" s="1"/>
  <c r="AV3783" i="4"/>
  <c r="AL3783" i="4"/>
  <c r="AE3783" i="4"/>
  <c r="AD3783" i="4"/>
  <c r="AB3783" i="4"/>
  <c r="AA3783" i="4"/>
  <c r="AC3783" i="4" s="1"/>
  <c r="AV3782" i="4"/>
  <c r="AW3782" i="4"/>
  <c r="AE3782" i="4"/>
  <c r="AC3782" i="4"/>
  <c r="AA3782" i="4"/>
  <c r="AD3782" i="4" s="1"/>
  <c r="AL3781" i="4"/>
  <c r="AE3781" i="4"/>
  <c r="AD3781" i="4"/>
  <c r="AA3781" i="4"/>
  <c r="AB3781" i="4" s="1"/>
  <c r="AV3780" i="4"/>
  <c r="AW3780" i="4"/>
  <c r="AL3780" i="4"/>
  <c r="AP3780" i="4" s="1"/>
  <c r="AE3780" i="4"/>
  <c r="AA3780" i="4"/>
  <c r="AC3780" i="4" s="1"/>
  <c r="AV3779" i="4"/>
  <c r="AW3779" i="4"/>
  <c r="AL3779" i="4"/>
  <c r="AE3779" i="4"/>
  <c r="AA3779" i="4"/>
  <c r="AD3779" i="4" s="1"/>
  <c r="AW3778" i="4"/>
  <c r="AL3778" i="4"/>
  <c r="AJ3778" i="4"/>
  <c r="AK3778" i="4" s="1"/>
  <c r="AE3778" i="4"/>
  <c r="AB3778" i="4"/>
  <c r="AA3778" i="4"/>
  <c r="AD3778" i="4" s="1"/>
  <c r="AV3777" i="4"/>
  <c r="AL3777" i="4"/>
  <c r="AP3777" i="4" s="1"/>
  <c r="AE3777" i="4"/>
  <c r="AD3777" i="4"/>
  <c r="AC3777" i="4"/>
  <c r="AB3777" i="4"/>
  <c r="AA3777" i="4"/>
  <c r="AL3776" i="4"/>
  <c r="AP3776" i="4" s="1"/>
  <c r="AE3776" i="4"/>
  <c r="AD3776" i="4"/>
  <c r="AA3776" i="4"/>
  <c r="AC3776" i="4" s="1"/>
  <c r="AV3775" i="4"/>
  <c r="AL3775" i="4"/>
  <c r="AE3775" i="4"/>
  <c r="AD3775" i="4"/>
  <c r="AB3775" i="4"/>
  <c r="AA3775" i="4"/>
  <c r="AC3775" i="4" s="1"/>
  <c r="AV3774" i="4"/>
  <c r="AW3774" i="4"/>
  <c r="AL3774" i="4"/>
  <c r="AE3774" i="4"/>
  <c r="AC3774" i="4"/>
  <c r="AA3774" i="4"/>
  <c r="AD3774" i="4" s="1"/>
  <c r="AL3773" i="4"/>
  <c r="AE3773" i="4"/>
  <c r="AD3773" i="4"/>
  <c r="AA3773" i="4"/>
  <c r="AB3773" i="4" s="1"/>
  <c r="AV3772" i="4"/>
  <c r="AW3772" i="4"/>
  <c r="AL3772" i="4"/>
  <c r="AP3772" i="4" s="1"/>
  <c r="AE3772" i="4"/>
  <c r="AA3772" i="4"/>
  <c r="AC3772" i="4" s="1"/>
  <c r="AV3771" i="4"/>
  <c r="AW3771" i="4"/>
  <c r="AL3771" i="4"/>
  <c r="AE3771" i="4"/>
  <c r="AA3771" i="4"/>
  <c r="AD3771" i="4" s="1"/>
  <c r="AW3770" i="4"/>
  <c r="AL3770" i="4"/>
  <c r="AJ3770" i="4"/>
  <c r="AK3770" i="4" s="1"/>
  <c r="AE3770" i="4"/>
  <c r="AB3770" i="4"/>
  <c r="AA3770" i="4"/>
  <c r="AD3770" i="4" s="1"/>
  <c r="AV3769" i="4"/>
  <c r="AL3769" i="4"/>
  <c r="AP3769" i="4" s="1"/>
  <c r="AE3769" i="4"/>
  <c r="AD3769" i="4"/>
  <c r="AC3769" i="4"/>
  <c r="AB3769" i="4"/>
  <c r="AA3769" i="4"/>
  <c r="AL3768" i="4"/>
  <c r="AP3768" i="4" s="1"/>
  <c r="AE3768" i="4"/>
  <c r="AD3768" i="4"/>
  <c r="AA3768" i="4"/>
  <c r="AC3768" i="4" s="1"/>
  <c r="AV3767" i="4"/>
  <c r="AL3767" i="4"/>
  <c r="AE3767" i="4"/>
  <c r="AD3767" i="4"/>
  <c r="AB3767" i="4"/>
  <c r="AA3767" i="4"/>
  <c r="AC3767" i="4" s="1"/>
  <c r="AV3766" i="4"/>
  <c r="AP3766" i="4"/>
  <c r="AW3766" i="4"/>
  <c r="AL3766" i="4"/>
  <c r="AE3766" i="4"/>
  <c r="AC3766" i="4"/>
  <c r="AA3766" i="4"/>
  <c r="AD3766" i="4" s="1"/>
  <c r="AR3765" i="4"/>
  <c r="AL3765" i="4"/>
  <c r="AE3765" i="4"/>
  <c r="AD3765" i="4"/>
  <c r="AA3765" i="4"/>
  <c r="AB3765" i="4" s="1"/>
  <c r="AV3764" i="4"/>
  <c r="AW3764" i="4"/>
  <c r="AL3764" i="4"/>
  <c r="AP3764" i="4" s="1"/>
  <c r="AE3764" i="4"/>
  <c r="AA3764" i="4"/>
  <c r="AC3764" i="4" s="1"/>
  <c r="AW3763" i="4"/>
  <c r="AV3763" i="4"/>
  <c r="AL3763" i="4"/>
  <c r="AE3763" i="4"/>
  <c r="AR3763" i="4" s="1"/>
  <c r="AA3763" i="4"/>
  <c r="AW3762" i="4"/>
  <c r="AL3762" i="4"/>
  <c r="AE3762" i="4"/>
  <c r="AB3762" i="4"/>
  <c r="AA3762" i="4"/>
  <c r="AD3762" i="4" s="1"/>
  <c r="AV3761" i="4"/>
  <c r="AL3761" i="4"/>
  <c r="AP3761" i="4" s="1"/>
  <c r="AE3761" i="4"/>
  <c r="AD3761" i="4"/>
  <c r="AC3761" i="4"/>
  <c r="AB3761" i="4"/>
  <c r="AA3761" i="4"/>
  <c r="AL3760" i="4"/>
  <c r="AP3760" i="4" s="1"/>
  <c r="AE3760" i="4"/>
  <c r="AR3760" i="4" s="1"/>
  <c r="AA3760" i="4"/>
  <c r="AV3759" i="4"/>
  <c r="AL3759" i="4"/>
  <c r="AE3759" i="4"/>
  <c r="AD3759" i="4"/>
  <c r="AB3759" i="4"/>
  <c r="AA3759" i="4"/>
  <c r="AC3759" i="4" s="1"/>
  <c r="AV3758" i="4"/>
  <c r="AW3758" i="4"/>
  <c r="AL3758" i="4"/>
  <c r="AE3758" i="4"/>
  <c r="AC3758" i="4"/>
  <c r="AA3758" i="4"/>
  <c r="AD3758" i="4" s="1"/>
  <c r="AL3757" i="4"/>
  <c r="AE3757" i="4"/>
  <c r="AD3757" i="4"/>
  <c r="AA3757" i="4"/>
  <c r="AB3757" i="4" s="1"/>
  <c r="AV3756" i="4"/>
  <c r="AW3756" i="4"/>
  <c r="AL3756" i="4"/>
  <c r="AP3756" i="4" s="1"/>
  <c r="AE3756" i="4"/>
  <c r="AA3756" i="4"/>
  <c r="AC3756" i="4" s="1"/>
  <c r="AV3755" i="4"/>
  <c r="AW3755" i="4"/>
  <c r="AL3755" i="4"/>
  <c r="AE3755" i="4"/>
  <c r="AA3755" i="4"/>
  <c r="AR3754" i="4"/>
  <c r="AW3754" i="4"/>
  <c r="AL3754" i="4"/>
  <c r="AE3754" i="4"/>
  <c r="AB3754" i="4"/>
  <c r="AA3754" i="4"/>
  <c r="AD3754" i="4" s="1"/>
  <c r="AV3753" i="4"/>
  <c r="AL3753" i="4"/>
  <c r="AP3753" i="4" s="1"/>
  <c r="AE3753" i="4"/>
  <c r="AD3753" i="4"/>
  <c r="AC3753" i="4"/>
  <c r="AB3753" i="4"/>
  <c r="AA3753" i="4"/>
  <c r="AL3752" i="4"/>
  <c r="AP3752" i="4" s="1"/>
  <c r="AE3752" i="4"/>
  <c r="AR3752" i="4" s="1"/>
  <c r="AD3752" i="4"/>
  <c r="AA3752" i="4"/>
  <c r="AV3751" i="4"/>
  <c r="AL3751" i="4"/>
  <c r="AE3751" i="4"/>
  <c r="AD3751" i="4"/>
  <c r="AB3751" i="4"/>
  <c r="AA3751" i="4"/>
  <c r="AC3751" i="4" s="1"/>
  <c r="AV3750" i="4"/>
  <c r="AW3750" i="4"/>
  <c r="AL3750" i="4"/>
  <c r="AE3750" i="4"/>
  <c r="AC3750" i="4"/>
  <c r="AA3750" i="4"/>
  <c r="AD3750" i="4" s="1"/>
  <c r="AL3749" i="4"/>
  <c r="AE3749" i="4"/>
  <c r="AD3749" i="4"/>
  <c r="AA3749" i="4"/>
  <c r="AB3749" i="4" s="1"/>
  <c r="AV3748" i="4"/>
  <c r="AW3748" i="4"/>
  <c r="AL3748" i="4"/>
  <c r="AP3748" i="4" s="1"/>
  <c r="AE3748" i="4"/>
  <c r="AA3748" i="4"/>
  <c r="AC3748" i="4" s="1"/>
  <c r="AW3747" i="4"/>
  <c r="AV3747" i="4"/>
  <c r="AP3747" i="4"/>
  <c r="AL3747" i="4"/>
  <c r="AE3747" i="4"/>
  <c r="AA3747" i="4"/>
  <c r="AR3746" i="4"/>
  <c r="AW3746" i="4"/>
  <c r="AL3746" i="4"/>
  <c r="AJ3746" i="4" s="1"/>
  <c r="AK3746" i="4" s="1"/>
  <c r="AE3746" i="4"/>
  <c r="AA3746" i="4"/>
  <c r="AV3745" i="4"/>
  <c r="AL3745" i="4"/>
  <c r="AP3745" i="4" s="1"/>
  <c r="AE3745" i="4"/>
  <c r="AD3745" i="4"/>
  <c r="AC3745" i="4"/>
  <c r="AB3745" i="4"/>
  <c r="AA3745" i="4"/>
  <c r="AL3744" i="4"/>
  <c r="AE3744" i="4"/>
  <c r="AR3744" i="4" s="1"/>
  <c r="AD3744" i="4"/>
  <c r="AC3744" i="4"/>
  <c r="AA3744" i="4"/>
  <c r="AB3744" i="4" s="1"/>
  <c r="AL3743" i="4"/>
  <c r="AE3743" i="4"/>
  <c r="AD3743" i="4"/>
  <c r="AB3743" i="4"/>
  <c r="AA3743" i="4"/>
  <c r="AC3743" i="4" s="1"/>
  <c r="AV3742" i="4"/>
  <c r="AW3742" i="4"/>
  <c r="AL3742" i="4"/>
  <c r="AE3742" i="4"/>
  <c r="AC3742" i="4"/>
  <c r="AA3742" i="4"/>
  <c r="AD3742" i="4" s="1"/>
  <c r="AP3741" i="4"/>
  <c r="AJ3741" i="4"/>
  <c r="AK3741" i="4" s="1"/>
  <c r="AL3741" i="4"/>
  <c r="AE3741" i="4"/>
  <c r="AD3741" i="4"/>
  <c r="AA3741" i="4"/>
  <c r="AB3741" i="4" s="1"/>
  <c r="AV3740" i="4"/>
  <c r="AW3740" i="4"/>
  <c r="AL3740" i="4"/>
  <c r="AP3740" i="4" s="1"/>
  <c r="AE3740" i="4"/>
  <c r="AA3740" i="4"/>
  <c r="AW3739" i="4"/>
  <c r="AV3739" i="4"/>
  <c r="AL3739" i="4"/>
  <c r="AP3739" i="4" s="1"/>
  <c r="AE3739" i="4"/>
  <c r="AR3739" i="4" s="1"/>
  <c r="AB3739" i="4"/>
  <c r="AA3739" i="4"/>
  <c r="AW3738" i="4"/>
  <c r="AR3738" i="4"/>
  <c r="AL3738" i="4"/>
  <c r="AE3738" i="4"/>
  <c r="AA3738" i="4"/>
  <c r="AD3738" i="4" s="1"/>
  <c r="AL3737" i="4"/>
  <c r="AP3737" i="4" s="1"/>
  <c r="AE3737" i="4"/>
  <c r="AD3737" i="4"/>
  <c r="AC3737" i="4"/>
  <c r="AB3737" i="4"/>
  <c r="AA3737" i="4"/>
  <c r="AV3736" i="4"/>
  <c r="AL3736" i="4"/>
  <c r="AE3736" i="4"/>
  <c r="AD3736" i="4"/>
  <c r="AC3736" i="4"/>
  <c r="AA3736" i="4"/>
  <c r="AB3736" i="4" s="1"/>
  <c r="AL3735" i="4"/>
  <c r="AE3735" i="4"/>
  <c r="AD3735" i="4"/>
  <c r="AB3735" i="4"/>
  <c r="AA3735" i="4"/>
  <c r="AC3735" i="4" s="1"/>
  <c r="AV3734" i="4"/>
  <c r="AW3734" i="4"/>
  <c r="AL3734" i="4"/>
  <c r="AE3734" i="4"/>
  <c r="AC3734" i="4"/>
  <c r="AA3734" i="4"/>
  <c r="AD3734" i="4" s="1"/>
  <c r="AV3733" i="4"/>
  <c r="AL3733" i="4"/>
  <c r="AP3733" i="4" s="1"/>
  <c r="AE3733" i="4"/>
  <c r="AD3733" i="4"/>
  <c r="AA3733" i="4"/>
  <c r="AB3733" i="4" s="1"/>
  <c r="AW3732" i="4"/>
  <c r="AV3732" i="4"/>
  <c r="AL3732" i="4"/>
  <c r="AP3732" i="4" s="1"/>
  <c r="AE3732" i="4"/>
  <c r="AA3732" i="4"/>
  <c r="AW3731" i="4"/>
  <c r="AV3731" i="4"/>
  <c r="AP3731" i="4"/>
  <c r="AL3731" i="4"/>
  <c r="AE3731" i="4"/>
  <c r="AR3731" i="4" s="1"/>
  <c r="AA3731" i="4"/>
  <c r="AW3730" i="4"/>
  <c r="AL3730" i="4"/>
  <c r="AR3730" i="4"/>
  <c r="AE3730" i="4"/>
  <c r="AA3730" i="4"/>
  <c r="AD3730" i="4" s="1"/>
  <c r="AL3729" i="4"/>
  <c r="AP3729" i="4" s="1"/>
  <c r="AE3729" i="4"/>
  <c r="AD3729" i="4"/>
  <c r="AC3729" i="4"/>
  <c r="AB3729" i="4"/>
  <c r="AA3729" i="4"/>
  <c r="AW3728" i="4"/>
  <c r="AV3728" i="4"/>
  <c r="AL3728" i="4"/>
  <c r="AE3728" i="4"/>
  <c r="AD3728" i="4"/>
  <c r="AC3728" i="4"/>
  <c r="AA3728" i="4"/>
  <c r="AB3728" i="4" s="1"/>
  <c r="AL3727" i="4"/>
  <c r="AE3727" i="4"/>
  <c r="AD3727" i="4"/>
  <c r="AB3727" i="4"/>
  <c r="AA3727" i="4"/>
  <c r="AC3727" i="4" s="1"/>
  <c r="AV3726" i="4"/>
  <c r="AP3726" i="4"/>
  <c r="AW3726" i="4"/>
  <c r="AL3726" i="4"/>
  <c r="AE3726" i="4"/>
  <c r="AC3726" i="4"/>
  <c r="AA3726" i="4"/>
  <c r="AD3726" i="4" s="1"/>
  <c r="AW3725" i="4"/>
  <c r="AV3725" i="4"/>
  <c r="AP3725" i="4"/>
  <c r="AR3725" i="4"/>
  <c r="AL3725" i="4"/>
  <c r="AE3725" i="4"/>
  <c r="AA3725" i="4"/>
  <c r="AV3724" i="4"/>
  <c r="AW3724" i="4"/>
  <c r="AL3724" i="4"/>
  <c r="AP3724" i="4" s="1"/>
  <c r="AE3724" i="4"/>
  <c r="AB3724" i="4"/>
  <c r="AA3724" i="4"/>
  <c r="AV3723" i="4"/>
  <c r="AW3723" i="4"/>
  <c r="AL3723" i="4"/>
  <c r="AJ3723" i="4" s="1"/>
  <c r="AK3723" i="4" s="1"/>
  <c r="AR3723" i="4"/>
  <c r="AE3723" i="4"/>
  <c r="AB3723" i="4"/>
  <c r="AA3723" i="4"/>
  <c r="AD3723" i="4" s="1"/>
  <c r="AL3722" i="4"/>
  <c r="AE3722" i="4"/>
  <c r="AA3722" i="4"/>
  <c r="AC3722" i="4" s="1"/>
  <c r="AL3721" i="4"/>
  <c r="AP3721" i="4" s="1"/>
  <c r="AE3721" i="4"/>
  <c r="AD3721" i="4"/>
  <c r="AC3721" i="4"/>
  <c r="AB3721" i="4"/>
  <c r="AA3721" i="4"/>
  <c r="AV3720" i="4"/>
  <c r="AL3720" i="4"/>
  <c r="AE3720" i="4"/>
  <c r="AA3720" i="4"/>
  <c r="AB3720" i="4" s="1"/>
  <c r="AL3719" i="4"/>
  <c r="AE3719" i="4"/>
  <c r="AD3719" i="4"/>
  <c r="AB3719" i="4"/>
  <c r="AA3719" i="4"/>
  <c r="AC3719" i="4" s="1"/>
  <c r="AV3718" i="4"/>
  <c r="AW3718" i="4"/>
  <c r="AL3718" i="4"/>
  <c r="AE3718" i="4"/>
  <c r="AC3718" i="4"/>
  <c r="AA3718" i="4"/>
  <c r="AD3718" i="4" s="1"/>
  <c r="AV3717" i="4"/>
  <c r="AP3717" i="4"/>
  <c r="AR3717" i="4"/>
  <c r="AL3717" i="4"/>
  <c r="AJ3717" i="4" s="1"/>
  <c r="AK3717" i="4" s="1"/>
  <c r="AE3717" i="4"/>
  <c r="AA3717" i="4"/>
  <c r="AW3716" i="4"/>
  <c r="AV3716" i="4"/>
  <c r="AL3716" i="4"/>
  <c r="AP3716" i="4" s="1"/>
  <c r="AJ3716" i="4"/>
  <c r="AE3716" i="4"/>
  <c r="AA3716" i="4"/>
  <c r="AV3715" i="4"/>
  <c r="AP3715" i="4"/>
  <c r="AW3715" i="4"/>
  <c r="AL3715" i="4"/>
  <c r="AE3715" i="4"/>
  <c r="AR3715" i="4" s="1"/>
  <c r="AD3715" i="4"/>
  <c r="AC3715" i="4"/>
  <c r="AA3715" i="4"/>
  <c r="AB3715" i="4" s="1"/>
  <c r="AV3714" i="4"/>
  <c r="AL3714" i="4"/>
  <c r="AE3714" i="4"/>
  <c r="AA3714" i="4"/>
  <c r="AD3714" i="4" s="1"/>
  <c r="AV3713" i="4"/>
  <c r="AL3713" i="4"/>
  <c r="AE3713" i="4"/>
  <c r="AD3713" i="4"/>
  <c r="AC3713" i="4"/>
  <c r="AB3713" i="4"/>
  <c r="AA3713" i="4"/>
  <c r="AV3712" i="4"/>
  <c r="AL3712" i="4"/>
  <c r="AE3712" i="4"/>
  <c r="AD3712" i="4"/>
  <c r="AA3712" i="4"/>
  <c r="AB3712" i="4" s="1"/>
  <c r="AL3711" i="4"/>
  <c r="AP3711" i="4" s="1"/>
  <c r="AE3711" i="4"/>
  <c r="AD3711" i="4"/>
  <c r="AB3711" i="4"/>
  <c r="AA3711" i="4"/>
  <c r="AC3711" i="4" s="1"/>
  <c r="AW3710" i="4"/>
  <c r="AV3710" i="4"/>
  <c r="AL3710" i="4"/>
  <c r="AP3710" i="4" s="1"/>
  <c r="AE3710" i="4"/>
  <c r="AC3710" i="4"/>
  <c r="AA3710" i="4"/>
  <c r="AW3709" i="4"/>
  <c r="AV3709" i="4"/>
  <c r="AL3709" i="4"/>
  <c r="AE3709" i="4"/>
  <c r="AB3709" i="4"/>
  <c r="AA3709" i="4"/>
  <c r="AC3709" i="4" s="1"/>
  <c r="AV3708" i="4"/>
  <c r="AW3708" i="4"/>
  <c r="AL3708" i="4"/>
  <c r="AP3708" i="4" s="1"/>
  <c r="AE3708" i="4"/>
  <c r="AC3708" i="4"/>
  <c r="AA3708" i="4"/>
  <c r="AD3708" i="4" s="1"/>
  <c r="AL3707" i="4"/>
  <c r="AE3707" i="4"/>
  <c r="AR3707" i="4" s="1"/>
  <c r="AC3707" i="4"/>
  <c r="AA3707" i="4"/>
  <c r="AD3707" i="4" s="1"/>
  <c r="AV3706" i="4"/>
  <c r="AL3706" i="4"/>
  <c r="AR3706" i="4"/>
  <c r="AE3706" i="4"/>
  <c r="AA3706" i="4"/>
  <c r="AD3706" i="4" s="1"/>
  <c r="AV3705" i="4"/>
  <c r="AL3705" i="4"/>
  <c r="AE3705" i="4"/>
  <c r="AD3705" i="4"/>
  <c r="AC3705" i="4"/>
  <c r="AB3705" i="4"/>
  <c r="AA3705" i="4"/>
  <c r="AV3704" i="4"/>
  <c r="AE3704" i="4"/>
  <c r="AA3704" i="4"/>
  <c r="AB3704" i="4" s="1"/>
  <c r="AP3703" i="4"/>
  <c r="AV3703" i="4"/>
  <c r="AJ3703" i="4"/>
  <c r="AK3703" i="4" s="1"/>
  <c r="AL3703" i="4"/>
  <c r="AE3703" i="4"/>
  <c r="AD3703" i="4"/>
  <c r="AB3703" i="4"/>
  <c r="AA3703" i="4"/>
  <c r="AC3703" i="4" s="1"/>
  <c r="AW3702" i="4"/>
  <c r="AV3702" i="4"/>
  <c r="AL3702" i="4"/>
  <c r="AE3702" i="4"/>
  <c r="AC3702" i="4"/>
  <c r="AA3702" i="4"/>
  <c r="AR3701" i="4"/>
  <c r="AP3701" i="4"/>
  <c r="AJ3701" i="4"/>
  <c r="AK3701" i="4" s="1"/>
  <c r="AL3701" i="4"/>
  <c r="AE3701" i="4"/>
  <c r="AD3701" i="4"/>
  <c r="AB3701" i="4"/>
  <c r="AA3701" i="4"/>
  <c r="AC3701" i="4" s="1"/>
  <c r="AW3700" i="4"/>
  <c r="AV3700" i="4"/>
  <c r="AR3700" i="4"/>
  <c r="AL3700" i="4"/>
  <c r="AP3700" i="4" s="1"/>
  <c r="AE3700" i="4"/>
  <c r="AA3700" i="4"/>
  <c r="AD3700" i="4" s="1"/>
  <c r="AP3699" i="4"/>
  <c r="AL3699" i="4"/>
  <c r="AJ3699" i="4"/>
  <c r="AK3699" i="4" s="1"/>
  <c r="AE3699" i="4"/>
  <c r="AR3699" i="4" s="1"/>
  <c r="AA3699" i="4"/>
  <c r="AD3699" i="4" s="1"/>
  <c r="AV3698" i="4"/>
  <c r="AL3698" i="4"/>
  <c r="AE3698" i="4"/>
  <c r="AA3698" i="4"/>
  <c r="AC3698" i="4" s="1"/>
  <c r="AL3697" i="4"/>
  <c r="AE3697" i="4"/>
  <c r="AD3697" i="4"/>
  <c r="AC3697" i="4"/>
  <c r="AB3697" i="4"/>
  <c r="AA3697" i="4"/>
  <c r="AP3696" i="4"/>
  <c r="AV3696" i="4"/>
  <c r="AL3696" i="4"/>
  <c r="AE3696" i="4"/>
  <c r="AA3696" i="4"/>
  <c r="AB3696" i="4" s="1"/>
  <c r="AV3695" i="4"/>
  <c r="AL3695" i="4"/>
  <c r="AE3695" i="4"/>
  <c r="AD3695" i="4"/>
  <c r="AB3695" i="4"/>
  <c r="AA3695" i="4"/>
  <c r="AC3695" i="4" s="1"/>
  <c r="AV3694" i="4"/>
  <c r="AW3694" i="4"/>
  <c r="AL3694" i="4"/>
  <c r="AE3694" i="4"/>
  <c r="AC3694" i="4"/>
  <c r="AA3694" i="4"/>
  <c r="AR3693" i="4"/>
  <c r="AL3693" i="4"/>
  <c r="AP3693" i="4" s="1"/>
  <c r="AE3693" i="4"/>
  <c r="AB3693" i="4"/>
  <c r="AA3693" i="4"/>
  <c r="AC3693" i="4" s="1"/>
  <c r="AW3692" i="4"/>
  <c r="AV3692" i="4"/>
  <c r="AL3692" i="4"/>
  <c r="AP3692" i="4" s="1"/>
  <c r="AE3692" i="4"/>
  <c r="AA3692" i="4"/>
  <c r="AD3692" i="4" s="1"/>
  <c r="AW3691" i="4"/>
  <c r="AV3691" i="4"/>
  <c r="AL3691" i="4"/>
  <c r="AE3691" i="4"/>
  <c r="AR3691" i="4" s="1"/>
  <c r="AA3691" i="4"/>
  <c r="AC3691" i="4" s="1"/>
  <c r="AV3690" i="4"/>
  <c r="AL3690" i="4"/>
  <c r="AE3690" i="4"/>
  <c r="AD3690" i="4"/>
  <c r="AC3690" i="4"/>
  <c r="AA3690" i="4"/>
  <c r="AB3690" i="4" s="1"/>
  <c r="AL3689" i="4"/>
  <c r="AP3689" i="4" s="1"/>
  <c r="AE3689" i="4"/>
  <c r="AD3689" i="4"/>
  <c r="AC3689" i="4"/>
  <c r="AB3689" i="4"/>
  <c r="AA3689" i="4"/>
  <c r="AV3688" i="4"/>
  <c r="AL3688" i="4"/>
  <c r="AE3688" i="4"/>
  <c r="AA3688" i="4"/>
  <c r="AB3688" i="4" s="1"/>
  <c r="AP3687" i="4"/>
  <c r="AL3687" i="4"/>
  <c r="AE3687" i="4"/>
  <c r="AD3687" i="4"/>
  <c r="AB3687" i="4"/>
  <c r="AA3687" i="4"/>
  <c r="AC3687" i="4" s="1"/>
  <c r="AV3686" i="4"/>
  <c r="AW3686" i="4"/>
  <c r="AL3686" i="4"/>
  <c r="AE3686" i="4"/>
  <c r="AC3686" i="4"/>
  <c r="AA3686" i="4"/>
  <c r="AW3685" i="4"/>
  <c r="AP3685" i="4"/>
  <c r="AR3685" i="4"/>
  <c r="AL3685" i="4"/>
  <c r="AE3685" i="4"/>
  <c r="AD3685" i="4"/>
  <c r="AB3685" i="4"/>
  <c r="AA3685" i="4"/>
  <c r="AC3685" i="4" s="1"/>
  <c r="AW3684" i="4"/>
  <c r="AV3684" i="4"/>
  <c r="AR3684" i="4"/>
  <c r="AL3684" i="4"/>
  <c r="AP3684" i="4" s="1"/>
  <c r="AJ3684" i="4"/>
  <c r="AK3684" i="4" s="1"/>
  <c r="AE3684" i="4"/>
  <c r="AA3684" i="4"/>
  <c r="AD3684" i="4" s="1"/>
  <c r="AL3683" i="4"/>
  <c r="AE3683" i="4"/>
  <c r="AD3683" i="4"/>
  <c r="AB3683" i="4"/>
  <c r="AA3683" i="4"/>
  <c r="AC3683" i="4" s="1"/>
  <c r="AW3682" i="4"/>
  <c r="AV3682" i="4"/>
  <c r="AL3682" i="4"/>
  <c r="AE3682" i="4"/>
  <c r="AA3682" i="4"/>
  <c r="AC3682" i="4" s="1"/>
  <c r="AV3681" i="4"/>
  <c r="AL3681" i="4"/>
  <c r="AE3681" i="4"/>
  <c r="AD3681" i="4"/>
  <c r="AC3681" i="4"/>
  <c r="AB3681" i="4"/>
  <c r="AA3681" i="4"/>
  <c r="AW3680" i="4"/>
  <c r="AV3680" i="4"/>
  <c r="AL3680" i="4"/>
  <c r="AE3680" i="4"/>
  <c r="AA3680" i="4"/>
  <c r="AD3680" i="4" s="1"/>
  <c r="AV3679" i="4"/>
  <c r="AL3679" i="4"/>
  <c r="AE3679" i="4"/>
  <c r="AD3679" i="4"/>
  <c r="AB3679" i="4"/>
  <c r="AA3679" i="4"/>
  <c r="AC3679" i="4" s="1"/>
  <c r="AW3678" i="4"/>
  <c r="AV3678" i="4"/>
  <c r="AL3678" i="4"/>
  <c r="AP3678" i="4" s="1"/>
  <c r="AE3678" i="4"/>
  <c r="AA3678" i="4"/>
  <c r="AD3678" i="4" s="1"/>
  <c r="AV3677" i="4"/>
  <c r="AE3677" i="4"/>
  <c r="AD3677" i="4"/>
  <c r="AC3677" i="4"/>
  <c r="AB3677" i="4"/>
  <c r="AA3677" i="4"/>
  <c r="AW3676" i="4"/>
  <c r="AL3676" i="4"/>
  <c r="AE3676" i="4"/>
  <c r="AD3676" i="4"/>
  <c r="AC3676" i="4"/>
  <c r="AA3676" i="4"/>
  <c r="AB3676" i="4" s="1"/>
  <c r="AL3675" i="4"/>
  <c r="AE3675" i="4"/>
  <c r="AD3675" i="4"/>
  <c r="AB3675" i="4"/>
  <c r="AA3675" i="4"/>
  <c r="AC3675" i="4" s="1"/>
  <c r="AW3674" i="4"/>
  <c r="AV3674" i="4"/>
  <c r="AL3674" i="4"/>
  <c r="AE3674" i="4"/>
  <c r="AA3674" i="4"/>
  <c r="AC3674" i="4" s="1"/>
  <c r="AV3673" i="4"/>
  <c r="AL3673" i="4"/>
  <c r="AE3673" i="4"/>
  <c r="AD3673" i="4"/>
  <c r="AC3673" i="4"/>
  <c r="AB3673" i="4"/>
  <c r="AA3673" i="4"/>
  <c r="AW3672" i="4"/>
  <c r="AV3672" i="4"/>
  <c r="AL3672" i="4"/>
  <c r="AE3672" i="4"/>
  <c r="AA3672" i="4"/>
  <c r="AD3672" i="4" s="1"/>
  <c r="AV3671" i="4"/>
  <c r="AL3671" i="4"/>
  <c r="AE3671" i="4"/>
  <c r="AD3671" i="4"/>
  <c r="AB3671" i="4"/>
  <c r="AA3671" i="4"/>
  <c r="AC3671" i="4" s="1"/>
  <c r="AW3670" i="4"/>
  <c r="AV3670" i="4"/>
  <c r="AL3670" i="4"/>
  <c r="AP3670" i="4" s="1"/>
  <c r="AE3670" i="4"/>
  <c r="AA3670" i="4"/>
  <c r="AD3670" i="4" s="1"/>
  <c r="AV3669" i="4"/>
  <c r="AE3669" i="4"/>
  <c r="AD3669" i="4"/>
  <c r="AC3669" i="4"/>
  <c r="AB3669" i="4"/>
  <c r="AA3669" i="4"/>
  <c r="AW3668" i="4"/>
  <c r="AL3668" i="4"/>
  <c r="AE3668" i="4"/>
  <c r="AD3668" i="4"/>
  <c r="AC3668" i="4"/>
  <c r="AA3668" i="4"/>
  <c r="AB3668" i="4" s="1"/>
  <c r="AL3667" i="4"/>
  <c r="AE3667" i="4"/>
  <c r="AD3667" i="4"/>
  <c r="AB3667" i="4"/>
  <c r="AA3667" i="4"/>
  <c r="AC3667" i="4" s="1"/>
  <c r="AW3666" i="4"/>
  <c r="AV3666" i="4"/>
  <c r="AL3666" i="4"/>
  <c r="AE3666" i="4"/>
  <c r="AA3666" i="4"/>
  <c r="AC3666" i="4" s="1"/>
  <c r="AV3665" i="4"/>
  <c r="AL3665" i="4"/>
  <c r="AE3665" i="4"/>
  <c r="AD3665" i="4"/>
  <c r="AC3665" i="4"/>
  <c r="AB3665" i="4"/>
  <c r="AA3665" i="4"/>
  <c r="AW3664" i="4"/>
  <c r="AV3664" i="4"/>
  <c r="AL3664" i="4"/>
  <c r="AE3664" i="4"/>
  <c r="AA3664" i="4"/>
  <c r="AD3664" i="4" s="1"/>
  <c r="AV3663" i="4"/>
  <c r="AL3663" i="4"/>
  <c r="AE3663" i="4"/>
  <c r="AD3663" i="4"/>
  <c r="AB3663" i="4"/>
  <c r="AA3663" i="4"/>
  <c r="AC3663" i="4" s="1"/>
  <c r="AW3662" i="4"/>
  <c r="AV3662" i="4"/>
  <c r="AL3662" i="4"/>
  <c r="AP3662" i="4" s="1"/>
  <c r="AE3662" i="4"/>
  <c r="AA3662" i="4"/>
  <c r="AD3662" i="4" s="1"/>
  <c r="AV3661" i="4"/>
  <c r="AE3661" i="4"/>
  <c r="AD3661" i="4"/>
  <c r="AC3661" i="4"/>
  <c r="AB3661" i="4"/>
  <c r="AA3661" i="4"/>
  <c r="AW3660" i="4"/>
  <c r="AL3660" i="4"/>
  <c r="AE3660" i="4"/>
  <c r="AD3660" i="4"/>
  <c r="AC3660" i="4"/>
  <c r="AA3660" i="4"/>
  <c r="AB3660" i="4" s="1"/>
  <c r="AL3659" i="4"/>
  <c r="AE3659" i="4"/>
  <c r="AD3659" i="4"/>
  <c r="AB3659" i="4"/>
  <c r="AA3659" i="4"/>
  <c r="AC3659" i="4" s="1"/>
  <c r="AW3658" i="4"/>
  <c r="AV3658" i="4"/>
  <c r="AL3658" i="4"/>
  <c r="AE3658" i="4"/>
  <c r="AA3658" i="4"/>
  <c r="AC3658" i="4" s="1"/>
  <c r="AV3657" i="4"/>
  <c r="AL3657" i="4"/>
  <c r="AE3657" i="4"/>
  <c r="AD3657" i="4"/>
  <c r="AC3657" i="4"/>
  <c r="AB3657" i="4"/>
  <c r="AA3657" i="4"/>
  <c r="AW3656" i="4"/>
  <c r="AV3656" i="4"/>
  <c r="AL3656" i="4"/>
  <c r="AJ3656" i="4"/>
  <c r="AE3656" i="4"/>
  <c r="AK3656" i="4" s="1"/>
  <c r="AA3656" i="4"/>
  <c r="AD3656" i="4" s="1"/>
  <c r="AV3655" i="4"/>
  <c r="AL3655" i="4"/>
  <c r="AE3655" i="4"/>
  <c r="AD3655" i="4"/>
  <c r="AB3655" i="4"/>
  <c r="AA3655" i="4"/>
  <c r="AC3655" i="4" s="1"/>
  <c r="AW3654" i="4"/>
  <c r="AV3654" i="4"/>
  <c r="AL3654" i="4"/>
  <c r="AP3654" i="4" s="1"/>
  <c r="AE3654" i="4"/>
  <c r="AA3654" i="4"/>
  <c r="AD3654" i="4" s="1"/>
  <c r="AV3653" i="4"/>
  <c r="AE3653" i="4"/>
  <c r="AD3653" i="4"/>
  <c r="AC3653" i="4"/>
  <c r="AB3653" i="4"/>
  <c r="AA3653" i="4"/>
  <c r="AW3652" i="4"/>
  <c r="AL3652" i="4"/>
  <c r="AE3652" i="4"/>
  <c r="AD3652" i="4"/>
  <c r="AC3652" i="4"/>
  <c r="AA3652" i="4"/>
  <c r="AB3652" i="4" s="1"/>
  <c r="AL3651" i="4"/>
  <c r="AE3651" i="4"/>
  <c r="AD3651" i="4"/>
  <c r="AB3651" i="4"/>
  <c r="AA3651" i="4"/>
  <c r="AC3651" i="4" s="1"/>
  <c r="AW3650" i="4"/>
  <c r="AV3650" i="4"/>
  <c r="AL3650" i="4"/>
  <c r="AE3650" i="4"/>
  <c r="AA3650" i="4"/>
  <c r="AC3650" i="4" s="1"/>
  <c r="AV3649" i="4"/>
  <c r="AL3649" i="4"/>
  <c r="AE3649" i="4"/>
  <c r="AD3649" i="4"/>
  <c r="AC3649" i="4"/>
  <c r="AB3649" i="4"/>
  <c r="AA3649" i="4"/>
  <c r="AW3648" i="4"/>
  <c r="AV3648" i="4"/>
  <c r="AL3648" i="4"/>
  <c r="AE3648" i="4"/>
  <c r="AA3648" i="4"/>
  <c r="AD3648" i="4" s="1"/>
  <c r="AV3647" i="4"/>
  <c r="AL3647" i="4"/>
  <c r="AE3647" i="4"/>
  <c r="AD3647" i="4"/>
  <c r="AB3647" i="4"/>
  <c r="AA3647" i="4"/>
  <c r="AC3647" i="4" s="1"/>
  <c r="AW3646" i="4"/>
  <c r="AV3646" i="4"/>
  <c r="AL3646" i="4"/>
  <c r="AP3646" i="4" s="1"/>
  <c r="AE3646" i="4"/>
  <c r="AA3646" i="4"/>
  <c r="AD3646" i="4" s="1"/>
  <c r="AV3645" i="4"/>
  <c r="AE3645" i="4"/>
  <c r="AD3645" i="4"/>
  <c r="AC3645" i="4"/>
  <c r="AB3645" i="4"/>
  <c r="AA3645" i="4"/>
  <c r="AW3644" i="4"/>
  <c r="AL3644" i="4"/>
  <c r="AE3644" i="4"/>
  <c r="AD3644" i="4"/>
  <c r="AC3644" i="4"/>
  <c r="AA3644" i="4"/>
  <c r="AB3644" i="4" s="1"/>
  <c r="AL3643" i="4"/>
  <c r="AE3643" i="4"/>
  <c r="AD3643" i="4"/>
  <c r="AB3643" i="4"/>
  <c r="AA3643" i="4"/>
  <c r="AC3643" i="4" s="1"/>
  <c r="AW3642" i="4"/>
  <c r="AV3642" i="4"/>
  <c r="AL3642" i="4"/>
  <c r="AE3642" i="4"/>
  <c r="AA3642" i="4"/>
  <c r="AC3642" i="4" s="1"/>
  <c r="AV3641" i="4"/>
  <c r="AL3641" i="4"/>
  <c r="AE3641" i="4"/>
  <c r="AD3641" i="4"/>
  <c r="AC3641" i="4"/>
  <c r="AB3641" i="4"/>
  <c r="AA3641" i="4"/>
  <c r="AW3640" i="4"/>
  <c r="AV3640" i="4"/>
  <c r="AL3640" i="4"/>
  <c r="AE3640" i="4"/>
  <c r="AA3640" i="4"/>
  <c r="AD3640" i="4" s="1"/>
  <c r="AV3639" i="4"/>
  <c r="AL3639" i="4"/>
  <c r="AE3639" i="4"/>
  <c r="AD3639" i="4"/>
  <c r="AB3639" i="4"/>
  <c r="AA3639" i="4"/>
  <c r="AC3639" i="4" s="1"/>
  <c r="AW3638" i="4"/>
  <c r="AV3638" i="4"/>
  <c r="AL3638" i="4"/>
  <c r="AP3638" i="4" s="1"/>
  <c r="AE3638" i="4"/>
  <c r="AA3638" i="4"/>
  <c r="AD3638" i="4" s="1"/>
  <c r="AV3637" i="4"/>
  <c r="AE3637" i="4"/>
  <c r="AD3637" i="4"/>
  <c r="AC3637" i="4"/>
  <c r="AB3637" i="4"/>
  <c r="AA3637" i="4"/>
  <c r="AW3636" i="4"/>
  <c r="AL3636" i="4"/>
  <c r="AE3636" i="4"/>
  <c r="AD3636" i="4"/>
  <c r="AC3636" i="4"/>
  <c r="AA3636" i="4"/>
  <c r="AB3636" i="4" s="1"/>
  <c r="AL3635" i="4"/>
  <c r="AE3635" i="4"/>
  <c r="AD3635" i="4"/>
  <c r="AB3635" i="4"/>
  <c r="AA3635" i="4"/>
  <c r="AC3635" i="4" s="1"/>
  <c r="AW3634" i="4"/>
  <c r="AV3634" i="4"/>
  <c r="AL3634" i="4"/>
  <c r="AE3634" i="4"/>
  <c r="AA3634" i="4"/>
  <c r="AC3634" i="4" s="1"/>
  <c r="AV3633" i="4"/>
  <c r="AL3633" i="4"/>
  <c r="AE3633" i="4"/>
  <c r="AD3633" i="4"/>
  <c r="AC3633" i="4"/>
  <c r="AB3633" i="4"/>
  <c r="AA3633" i="4"/>
  <c r="AW3632" i="4"/>
  <c r="AV3632" i="4"/>
  <c r="AL3632" i="4"/>
  <c r="AE3632" i="4"/>
  <c r="AA3632" i="4"/>
  <c r="AD3632" i="4" s="1"/>
  <c r="AV3631" i="4"/>
  <c r="AL3631" i="4"/>
  <c r="AE3631" i="4"/>
  <c r="AD3631" i="4"/>
  <c r="AB3631" i="4"/>
  <c r="AA3631" i="4"/>
  <c r="AC3631" i="4" s="1"/>
  <c r="AW3630" i="4"/>
  <c r="AV3630" i="4"/>
  <c r="AL3630" i="4"/>
  <c r="AP3630" i="4" s="1"/>
  <c r="AE3630" i="4"/>
  <c r="AA3630" i="4"/>
  <c r="AD3630" i="4" s="1"/>
  <c r="AV3629" i="4"/>
  <c r="AE3629" i="4"/>
  <c r="AD3629" i="4"/>
  <c r="AC3629" i="4"/>
  <c r="AB3629" i="4"/>
  <c r="AA3629" i="4"/>
  <c r="AW3628" i="4"/>
  <c r="AL3628" i="4"/>
  <c r="AE3628" i="4"/>
  <c r="AD3628" i="4"/>
  <c r="AC3628" i="4"/>
  <c r="AA3628" i="4"/>
  <c r="AB3628" i="4" s="1"/>
  <c r="AL3627" i="4"/>
  <c r="AE3627" i="4"/>
  <c r="AD3627" i="4"/>
  <c r="AB3627" i="4"/>
  <c r="AA3627" i="4"/>
  <c r="AC3627" i="4" s="1"/>
  <c r="AW3626" i="4"/>
  <c r="AV3626" i="4"/>
  <c r="AL3626" i="4"/>
  <c r="AE3626" i="4"/>
  <c r="AA3626" i="4"/>
  <c r="AC3626" i="4" s="1"/>
  <c r="AV3625" i="4"/>
  <c r="AL3625" i="4"/>
  <c r="AE3625" i="4"/>
  <c r="AD3625" i="4"/>
  <c r="AC3625" i="4"/>
  <c r="AB3625" i="4"/>
  <c r="AA3625" i="4"/>
  <c r="AW3624" i="4"/>
  <c r="AV3624" i="4"/>
  <c r="AL3624" i="4"/>
  <c r="AJ3624" i="4"/>
  <c r="AE3624" i="4"/>
  <c r="AK3624" i="4" s="1"/>
  <c r="AA3624" i="4"/>
  <c r="AD3624" i="4" s="1"/>
  <c r="AV3623" i="4"/>
  <c r="AL3623" i="4"/>
  <c r="AE3623" i="4"/>
  <c r="AD3623" i="4"/>
  <c r="AB3623" i="4"/>
  <c r="AA3623" i="4"/>
  <c r="AC3623" i="4" s="1"/>
  <c r="AW3622" i="4"/>
  <c r="AV3622" i="4"/>
  <c r="AL3622" i="4"/>
  <c r="AP3622" i="4" s="1"/>
  <c r="AE3622" i="4"/>
  <c r="AA3622" i="4"/>
  <c r="AD3622" i="4" s="1"/>
  <c r="AV3621" i="4"/>
  <c r="AE3621" i="4"/>
  <c r="AD3621" i="4"/>
  <c r="AC3621" i="4"/>
  <c r="AB3621" i="4"/>
  <c r="AA3621" i="4"/>
  <c r="AW3620" i="4"/>
  <c r="AL3620" i="4"/>
  <c r="AE3620" i="4"/>
  <c r="AD3620" i="4"/>
  <c r="AC3620" i="4"/>
  <c r="AA3620" i="4"/>
  <c r="AB3620" i="4" s="1"/>
  <c r="AL3619" i="4"/>
  <c r="AE3619" i="4"/>
  <c r="AD3619" i="4"/>
  <c r="AB3619" i="4"/>
  <c r="AA3619" i="4"/>
  <c r="AC3619" i="4" s="1"/>
  <c r="AW3618" i="4"/>
  <c r="AV3618" i="4"/>
  <c r="AL3618" i="4"/>
  <c r="AE3618" i="4"/>
  <c r="AA3618" i="4"/>
  <c r="AC3618" i="4" s="1"/>
  <c r="AV3617" i="4"/>
  <c r="AL3617" i="4"/>
  <c r="AE3617" i="4"/>
  <c r="AD3617" i="4"/>
  <c r="AC3617" i="4"/>
  <c r="AB3617" i="4"/>
  <c r="AA3617" i="4"/>
  <c r="AW3616" i="4"/>
  <c r="AV3616" i="4"/>
  <c r="AL3616" i="4"/>
  <c r="AE3616" i="4"/>
  <c r="AA3616" i="4"/>
  <c r="AD3616" i="4" s="1"/>
  <c r="AV3615" i="4"/>
  <c r="AL3615" i="4"/>
  <c r="AE3615" i="4"/>
  <c r="AD3615" i="4"/>
  <c r="AB3615" i="4"/>
  <c r="AA3615" i="4"/>
  <c r="AC3615" i="4" s="1"/>
  <c r="AW3614" i="4"/>
  <c r="AV3614" i="4"/>
  <c r="AL3614" i="4"/>
  <c r="AP3614" i="4" s="1"/>
  <c r="AE3614" i="4"/>
  <c r="AA3614" i="4"/>
  <c r="AD3614" i="4" s="1"/>
  <c r="AV3613" i="4"/>
  <c r="AE3613" i="4"/>
  <c r="AD3613" i="4"/>
  <c r="AC3613" i="4"/>
  <c r="AB3613" i="4"/>
  <c r="AA3613" i="4"/>
  <c r="AW3612" i="4"/>
  <c r="AL3612" i="4"/>
  <c r="AE3612" i="4"/>
  <c r="AD3612" i="4"/>
  <c r="AC3612" i="4"/>
  <c r="AA3612" i="4"/>
  <c r="AB3612" i="4" s="1"/>
  <c r="AL3611" i="4"/>
  <c r="AE3611" i="4"/>
  <c r="AD3611" i="4"/>
  <c r="AB3611" i="4"/>
  <c r="AA3611" i="4"/>
  <c r="AC3611" i="4" s="1"/>
  <c r="AW3610" i="4"/>
  <c r="AV3610" i="4"/>
  <c r="AL3610" i="4"/>
  <c r="AE3610" i="4"/>
  <c r="AA3610" i="4"/>
  <c r="AC3610" i="4" s="1"/>
  <c r="AV3609" i="4"/>
  <c r="AE3609" i="4"/>
  <c r="AD3609" i="4"/>
  <c r="AC3609" i="4"/>
  <c r="AB3609" i="4"/>
  <c r="AA3609" i="4"/>
  <c r="AW3608" i="4"/>
  <c r="AV3608" i="4"/>
  <c r="AR3608" i="4"/>
  <c r="AL3608" i="4"/>
  <c r="AE3608" i="4"/>
  <c r="AA3608" i="4"/>
  <c r="AD3608" i="4" s="1"/>
  <c r="AV3607" i="4"/>
  <c r="AL3607" i="4"/>
  <c r="AP3607" i="4" s="1"/>
  <c r="AE3607" i="4"/>
  <c r="AD3607" i="4"/>
  <c r="AB3607" i="4"/>
  <c r="AA3607" i="4"/>
  <c r="AC3607" i="4" s="1"/>
  <c r="AW3606" i="4"/>
  <c r="AV3606" i="4"/>
  <c r="AL3606" i="4"/>
  <c r="AP3606" i="4" s="1"/>
  <c r="AE3606" i="4"/>
  <c r="AR3606" i="4" s="1"/>
  <c r="AA3606" i="4"/>
  <c r="AV3605" i="4"/>
  <c r="AE3605" i="4"/>
  <c r="AD3605" i="4"/>
  <c r="AC3605" i="4"/>
  <c r="AB3605" i="4"/>
  <c r="AA3605" i="4"/>
  <c r="AW3604" i="4"/>
  <c r="AL3604" i="4"/>
  <c r="AE3604" i="4"/>
  <c r="AD3604" i="4"/>
  <c r="AC3604" i="4"/>
  <c r="AA3604" i="4"/>
  <c r="AB3604" i="4" s="1"/>
  <c r="AL3603" i="4"/>
  <c r="AE3603" i="4"/>
  <c r="AD3603" i="4"/>
  <c r="AB3603" i="4"/>
  <c r="AA3603" i="4"/>
  <c r="AC3603" i="4" s="1"/>
  <c r="AW3602" i="4"/>
  <c r="AV3602" i="4"/>
  <c r="AL3602" i="4"/>
  <c r="AE3602" i="4"/>
  <c r="AA3602" i="4"/>
  <c r="AC3602" i="4" s="1"/>
  <c r="AV3601" i="4"/>
  <c r="AE3601" i="4"/>
  <c r="AD3601" i="4"/>
  <c r="AC3601" i="4"/>
  <c r="AB3601" i="4"/>
  <c r="AA3601" i="4"/>
  <c r="AW3600" i="4"/>
  <c r="AV3600" i="4"/>
  <c r="AR3600" i="4"/>
  <c r="AL3600" i="4"/>
  <c r="AJ3600" i="4"/>
  <c r="AE3600" i="4"/>
  <c r="AA3600" i="4"/>
  <c r="AD3600" i="4" s="1"/>
  <c r="AV3599" i="4"/>
  <c r="AL3599" i="4"/>
  <c r="AP3599" i="4" s="1"/>
  <c r="AE3599" i="4"/>
  <c r="AD3599" i="4"/>
  <c r="AB3599" i="4"/>
  <c r="AA3599" i="4"/>
  <c r="AC3599" i="4" s="1"/>
  <c r="AW3598" i="4"/>
  <c r="AV3598" i="4"/>
  <c r="AL3598" i="4"/>
  <c r="AP3598" i="4" s="1"/>
  <c r="AE3598" i="4"/>
  <c r="AR3598" i="4" s="1"/>
  <c r="AA3598" i="4"/>
  <c r="AV3597" i="4"/>
  <c r="AE3597" i="4"/>
  <c r="AD3597" i="4"/>
  <c r="AC3597" i="4"/>
  <c r="AB3597" i="4"/>
  <c r="AA3597" i="4"/>
  <c r="AW3596" i="4"/>
  <c r="AL3596" i="4"/>
  <c r="AE3596" i="4"/>
  <c r="AD3596" i="4"/>
  <c r="AC3596" i="4"/>
  <c r="AA3596" i="4"/>
  <c r="AB3596" i="4" s="1"/>
  <c r="AL3595" i="4"/>
  <c r="AE3595" i="4"/>
  <c r="AD3595" i="4"/>
  <c r="AB3595" i="4"/>
  <c r="AA3595" i="4"/>
  <c r="AC3595" i="4" s="1"/>
  <c r="AW3594" i="4"/>
  <c r="AV3594" i="4"/>
  <c r="AL3594" i="4"/>
  <c r="AE3594" i="4"/>
  <c r="AA3594" i="4"/>
  <c r="AC3594" i="4" s="1"/>
  <c r="AV3593" i="4"/>
  <c r="AE3593" i="4"/>
  <c r="AD3593" i="4"/>
  <c r="AC3593" i="4"/>
  <c r="AB3593" i="4"/>
  <c r="AA3593" i="4"/>
  <c r="AW3592" i="4"/>
  <c r="AV3592" i="4"/>
  <c r="AR3592" i="4"/>
  <c r="AL3592" i="4"/>
  <c r="AJ3592" i="4"/>
  <c r="AE3592" i="4"/>
  <c r="AA3592" i="4"/>
  <c r="AV3591" i="4"/>
  <c r="AL3591" i="4"/>
  <c r="AP3591" i="4" s="1"/>
  <c r="AE3591" i="4"/>
  <c r="AD3591" i="4"/>
  <c r="AB3591" i="4"/>
  <c r="AA3591" i="4"/>
  <c r="AC3591" i="4" s="1"/>
  <c r="AW3590" i="4"/>
  <c r="AV3590" i="4"/>
  <c r="AL3590" i="4"/>
  <c r="AE3590" i="4"/>
  <c r="AR3590" i="4" s="1"/>
  <c r="AC3590" i="4"/>
  <c r="AA3590" i="4"/>
  <c r="AE3589" i="4"/>
  <c r="AD3589" i="4"/>
  <c r="AC3589" i="4"/>
  <c r="AB3589" i="4"/>
  <c r="AA3589" i="4"/>
  <c r="AW3588" i="4"/>
  <c r="AL3588" i="4"/>
  <c r="AE3588" i="4"/>
  <c r="AD3588" i="4"/>
  <c r="AC3588" i="4"/>
  <c r="AA3588" i="4"/>
  <c r="AB3588" i="4" s="1"/>
  <c r="AL3587" i="4"/>
  <c r="AE3587" i="4"/>
  <c r="AD3587" i="4"/>
  <c r="AB3587" i="4"/>
  <c r="AA3587" i="4"/>
  <c r="AC3587" i="4" s="1"/>
  <c r="AW3586" i="4"/>
  <c r="AV3586" i="4"/>
  <c r="AR3586" i="4"/>
  <c r="AL3586" i="4"/>
  <c r="AE3586" i="4"/>
  <c r="AA3586" i="4"/>
  <c r="AC3586" i="4" s="1"/>
  <c r="AV3585" i="4"/>
  <c r="AE3585" i="4"/>
  <c r="AD3585" i="4"/>
  <c r="AC3585" i="4"/>
  <c r="AB3585" i="4"/>
  <c r="AA3585" i="4"/>
  <c r="AW3584" i="4"/>
  <c r="AV3584" i="4"/>
  <c r="AR3584" i="4"/>
  <c r="AL3584" i="4"/>
  <c r="AJ3584" i="4"/>
  <c r="AE3584" i="4"/>
  <c r="AA3584" i="4"/>
  <c r="AV3583" i="4"/>
  <c r="AL3583" i="4"/>
  <c r="AP3583" i="4" s="1"/>
  <c r="AE3583" i="4"/>
  <c r="AD3583" i="4"/>
  <c r="AB3583" i="4"/>
  <c r="AA3583" i="4"/>
  <c r="AC3583" i="4" s="1"/>
  <c r="AW3582" i="4"/>
  <c r="AV3582" i="4"/>
  <c r="AL3582" i="4"/>
  <c r="AE3582" i="4"/>
  <c r="AR3582" i="4" s="1"/>
  <c r="AC3582" i="4"/>
  <c r="AA3582" i="4"/>
  <c r="AE3581" i="4"/>
  <c r="AD3581" i="4"/>
  <c r="AC3581" i="4"/>
  <c r="AB3581" i="4"/>
  <c r="AA3581" i="4"/>
  <c r="AW3580" i="4"/>
  <c r="AL3580" i="4"/>
  <c r="AR3580" i="4"/>
  <c r="AE3580" i="4"/>
  <c r="AD3580" i="4"/>
  <c r="AC3580" i="4"/>
  <c r="AA3580" i="4"/>
  <c r="AB3580" i="4" s="1"/>
  <c r="AL3579" i="4"/>
  <c r="AP3579" i="4" s="1"/>
  <c r="AE3579" i="4"/>
  <c r="AD3579" i="4"/>
  <c r="AB3579" i="4"/>
  <c r="AA3579" i="4"/>
  <c r="AC3579" i="4" s="1"/>
  <c r="AR3578" i="4"/>
  <c r="AW3578" i="4"/>
  <c r="AV3578" i="4"/>
  <c r="AL3578" i="4"/>
  <c r="AE3578" i="4"/>
  <c r="AA3578" i="4"/>
  <c r="AV3577" i="4"/>
  <c r="AE3577" i="4"/>
  <c r="AD3577" i="4"/>
  <c r="AC3577" i="4"/>
  <c r="AB3577" i="4"/>
  <c r="AA3577" i="4"/>
  <c r="AW3576" i="4"/>
  <c r="AV3576" i="4"/>
  <c r="AL3576" i="4"/>
  <c r="AR3576" i="4"/>
  <c r="AE3576" i="4"/>
  <c r="AA3576" i="4"/>
  <c r="AC3576" i="4" s="1"/>
  <c r="AL3575" i="4"/>
  <c r="AP3575" i="4" s="1"/>
  <c r="AE3575" i="4"/>
  <c r="AD3575" i="4"/>
  <c r="AB3575" i="4"/>
  <c r="AA3575" i="4"/>
  <c r="AC3575" i="4" s="1"/>
  <c r="AW3574" i="4"/>
  <c r="AV3574" i="4"/>
  <c r="AL3574" i="4"/>
  <c r="AE3574" i="4"/>
  <c r="AC3574" i="4"/>
  <c r="AA3574" i="4"/>
  <c r="AE3573" i="4"/>
  <c r="AD3573" i="4"/>
  <c r="AC3573" i="4"/>
  <c r="AB3573" i="4"/>
  <c r="AA3573" i="4"/>
  <c r="AL3572" i="4"/>
  <c r="AE3572" i="4"/>
  <c r="AD3572" i="4"/>
  <c r="AC3572" i="4"/>
  <c r="AA3572" i="4"/>
  <c r="AB3572" i="4" s="1"/>
  <c r="AV3571" i="4"/>
  <c r="AL3571" i="4"/>
  <c r="AP3571" i="4" s="1"/>
  <c r="AE3571" i="4"/>
  <c r="AD3571" i="4"/>
  <c r="AB3571" i="4"/>
  <c r="AA3571" i="4"/>
  <c r="AC3571" i="4" s="1"/>
  <c r="AW3570" i="4"/>
  <c r="AV3570" i="4"/>
  <c r="AL3570" i="4"/>
  <c r="AE3570" i="4"/>
  <c r="AA3570" i="4"/>
  <c r="AV3569" i="4"/>
  <c r="AE3569" i="4"/>
  <c r="AD3569" i="4"/>
  <c r="AC3569" i="4"/>
  <c r="AB3569" i="4"/>
  <c r="AA3569" i="4"/>
  <c r="AW3568" i="4"/>
  <c r="AV3568" i="4"/>
  <c r="AL3568" i="4"/>
  <c r="AR3568" i="4"/>
  <c r="AE3568" i="4"/>
  <c r="AC3568" i="4"/>
  <c r="AA3568" i="4"/>
  <c r="AL3567" i="4"/>
  <c r="AP3567" i="4" s="1"/>
  <c r="AE3567" i="4"/>
  <c r="AD3567" i="4"/>
  <c r="AB3567" i="4"/>
  <c r="AA3567" i="4"/>
  <c r="AC3567" i="4" s="1"/>
  <c r="AV3566" i="4"/>
  <c r="AW3566" i="4"/>
  <c r="AL3566" i="4"/>
  <c r="AE3566" i="4"/>
  <c r="AA3566" i="4"/>
  <c r="AE3565" i="4"/>
  <c r="AD3565" i="4"/>
  <c r="AC3565" i="4"/>
  <c r="AB3565" i="4"/>
  <c r="AA3565" i="4"/>
  <c r="AW3564" i="4"/>
  <c r="AL3564" i="4"/>
  <c r="AE3564" i="4"/>
  <c r="AD3564" i="4"/>
  <c r="AC3564" i="4"/>
  <c r="AA3564" i="4"/>
  <c r="AB3564" i="4" s="1"/>
  <c r="AV3563" i="4"/>
  <c r="AL3563" i="4"/>
  <c r="AE3563" i="4"/>
  <c r="AD3563" i="4"/>
  <c r="AB3563" i="4"/>
  <c r="AA3563" i="4"/>
  <c r="AC3563" i="4" s="1"/>
  <c r="AW3562" i="4"/>
  <c r="AV3562" i="4"/>
  <c r="AL3562" i="4"/>
  <c r="AE3562" i="4"/>
  <c r="AA3562" i="4"/>
  <c r="AV3561" i="4"/>
  <c r="AP3561" i="4"/>
  <c r="AL3561" i="4"/>
  <c r="AE3561" i="4"/>
  <c r="AD3561" i="4"/>
  <c r="AC3561" i="4"/>
  <c r="AB3561" i="4"/>
  <c r="AA3561" i="4"/>
  <c r="AV3560" i="4"/>
  <c r="AW3560" i="4"/>
  <c r="AL3560" i="4"/>
  <c r="AP3560" i="4" s="1"/>
  <c r="AE3560" i="4"/>
  <c r="AC3560" i="4"/>
  <c r="AA3560" i="4"/>
  <c r="AW3559" i="4"/>
  <c r="AV3559" i="4"/>
  <c r="AE3559" i="4"/>
  <c r="AD3559" i="4"/>
  <c r="AB3559" i="4"/>
  <c r="AA3559" i="4"/>
  <c r="AC3559" i="4" s="1"/>
  <c r="AW3558" i="4"/>
  <c r="AV3558" i="4"/>
  <c r="AL3558" i="4"/>
  <c r="AR3558" i="4"/>
  <c r="AE3558" i="4"/>
  <c r="AB3558" i="4"/>
  <c r="AA3558" i="4"/>
  <c r="AD3558" i="4" s="1"/>
  <c r="AE3557" i="4"/>
  <c r="AD3557" i="4"/>
  <c r="AC3557" i="4"/>
  <c r="AB3557" i="4"/>
  <c r="AA3557" i="4"/>
  <c r="AV3556" i="4"/>
  <c r="AL3556" i="4"/>
  <c r="AR3556" i="4"/>
  <c r="AE3556" i="4"/>
  <c r="AC3556" i="4"/>
  <c r="AA3556" i="4"/>
  <c r="AB3556" i="4" s="1"/>
  <c r="AV3555" i="4"/>
  <c r="AL3555" i="4"/>
  <c r="AE3555" i="4"/>
  <c r="AD3555" i="4"/>
  <c r="AB3555" i="4"/>
  <c r="AA3555" i="4"/>
  <c r="AC3555" i="4" s="1"/>
  <c r="AW3554" i="4"/>
  <c r="AV3554" i="4"/>
  <c r="AL3554" i="4"/>
  <c r="AR3554" i="4"/>
  <c r="AE3554" i="4"/>
  <c r="AA3554" i="4"/>
  <c r="AL3553" i="4"/>
  <c r="AE3553" i="4"/>
  <c r="AD3553" i="4"/>
  <c r="AC3553" i="4"/>
  <c r="AB3553" i="4"/>
  <c r="AA3553" i="4"/>
  <c r="AV3552" i="4"/>
  <c r="AW3552" i="4"/>
  <c r="AL3552" i="4"/>
  <c r="AP3552" i="4" s="1"/>
  <c r="AE3552" i="4"/>
  <c r="AC3552" i="4"/>
  <c r="AA3552" i="4"/>
  <c r="AV3551" i="4"/>
  <c r="AL3551" i="4"/>
  <c r="AP3551" i="4" s="1"/>
  <c r="AE3551" i="4"/>
  <c r="AD3551" i="4"/>
  <c r="AA3551" i="4"/>
  <c r="AC3551" i="4" s="1"/>
  <c r="AV3550" i="4"/>
  <c r="AW3550" i="4"/>
  <c r="AL3550" i="4"/>
  <c r="AE3550" i="4"/>
  <c r="AA3550" i="4"/>
  <c r="AD3550" i="4" s="1"/>
  <c r="AV3549" i="4"/>
  <c r="AL3549" i="4"/>
  <c r="AP3549" i="4" s="1"/>
  <c r="AE3549" i="4"/>
  <c r="AD3549" i="4"/>
  <c r="AC3549" i="4"/>
  <c r="AB3549" i="4"/>
  <c r="AA3549" i="4"/>
  <c r="AV3548" i="4"/>
  <c r="AL3548" i="4"/>
  <c r="AE3548" i="4"/>
  <c r="AA3548" i="4"/>
  <c r="AB3548" i="4" s="1"/>
  <c r="AP3547" i="4"/>
  <c r="AV3547" i="4"/>
  <c r="AL3547" i="4"/>
  <c r="AE3547" i="4"/>
  <c r="AD3547" i="4"/>
  <c r="AB3547" i="4"/>
  <c r="AA3547" i="4"/>
  <c r="AC3547" i="4" s="1"/>
  <c r="AW3546" i="4"/>
  <c r="AV3546" i="4"/>
  <c r="AL3546" i="4"/>
  <c r="AE3546" i="4"/>
  <c r="AC3546" i="4"/>
  <c r="AA3546" i="4"/>
  <c r="AV3545" i="4"/>
  <c r="AP3545" i="4"/>
  <c r="AR3545" i="4"/>
  <c r="AL3545" i="4"/>
  <c r="AE3545" i="4"/>
  <c r="AD3545" i="4"/>
  <c r="AC3545" i="4"/>
  <c r="AB3545" i="4"/>
  <c r="AA3545" i="4"/>
  <c r="AV3544" i="4"/>
  <c r="AW3544" i="4"/>
  <c r="AL3544" i="4"/>
  <c r="AP3544" i="4" s="1"/>
  <c r="AJ3544" i="4"/>
  <c r="AE3544" i="4"/>
  <c r="AC3544" i="4"/>
  <c r="AA3544" i="4"/>
  <c r="AE3543" i="4"/>
  <c r="AB3543" i="4"/>
  <c r="AA3543" i="4"/>
  <c r="AC3543" i="4" s="1"/>
  <c r="AW3542" i="4"/>
  <c r="AV3542" i="4"/>
  <c r="AL3542" i="4"/>
  <c r="AE3542" i="4"/>
  <c r="AA3542" i="4"/>
  <c r="AD3542" i="4" s="1"/>
  <c r="AV3541" i="4"/>
  <c r="AE3541" i="4"/>
  <c r="AD3541" i="4"/>
  <c r="AC3541" i="4"/>
  <c r="AB3541" i="4"/>
  <c r="AA3541" i="4"/>
  <c r="AV3540" i="4"/>
  <c r="AL3540" i="4"/>
  <c r="AE3540" i="4"/>
  <c r="AA3540" i="4"/>
  <c r="AB3540" i="4" s="1"/>
  <c r="AV3539" i="4"/>
  <c r="AP3539" i="4"/>
  <c r="AL3539" i="4"/>
  <c r="AE3539" i="4"/>
  <c r="AD3539" i="4"/>
  <c r="AC3539" i="4"/>
  <c r="AB3539" i="4"/>
  <c r="AA3539" i="4"/>
  <c r="AW3538" i="4"/>
  <c r="AV3538" i="4"/>
  <c r="AL3538" i="4"/>
  <c r="AE3538" i="4"/>
  <c r="AA3538" i="4"/>
  <c r="AV3537" i="4"/>
  <c r="AL3537" i="4"/>
  <c r="AP3537" i="4" s="1"/>
  <c r="AE3537" i="4"/>
  <c r="AD3537" i="4"/>
  <c r="AC3537" i="4"/>
  <c r="AB3537" i="4"/>
  <c r="AA3537" i="4"/>
  <c r="AV3536" i="4"/>
  <c r="AW3536" i="4"/>
  <c r="AL3536" i="4"/>
  <c r="AP3536" i="4" s="1"/>
  <c r="AE3536" i="4"/>
  <c r="AC3536" i="4"/>
  <c r="AA3536" i="4"/>
  <c r="AW3535" i="4"/>
  <c r="AV3535" i="4"/>
  <c r="AE3535" i="4"/>
  <c r="AD3535" i="4"/>
  <c r="AB3535" i="4"/>
  <c r="AA3535" i="4"/>
  <c r="AC3535" i="4" s="1"/>
  <c r="AV3534" i="4"/>
  <c r="AW3534" i="4"/>
  <c r="AL3534" i="4"/>
  <c r="AE3534" i="4"/>
  <c r="AC3534" i="4"/>
  <c r="AB3534" i="4"/>
  <c r="AA3534" i="4"/>
  <c r="AD3534" i="4" s="1"/>
  <c r="AV3533" i="4"/>
  <c r="AL3533" i="4"/>
  <c r="AP3533" i="4" s="1"/>
  <c r="AE3533" i="4"/>
  <c r="AD3533" i="4"/>
  <c r="AC3533" i="4"/>
  <c r="AB3533" i="4"/>
  <c r="AA3533" i="4"/>
  <c r="AW3532" i="4"/>
  <c r="AV3532" i="4"/>
  <c r="AL3532" i="4"/>
  <c r="AE3532" i="4"/>
  <c r="AD3532" i="4"/>
  <c r="AC3532" i="4"/>
  <c r="AA3532" i="4"/>
  <c r="AB3532" i="4" s="1"/>
  <c r="AV3531" i="4"/>
  <c r="AL3531" i="4"/>
  <c r="AP3531" i="4" s="1"/>
  <c r="AE3531" i="4"/>
  <c r="AD3531" i="4"/>
  <c r="AC3531" i="4"/>
  <c r="AB3531" i="4"/>
  <c r="AA3531" i="4"/>
  <c r="AW3530" i="4"/>
  <c r="AV3530" i="4"/>
  <c r="AL3530" i="4"/>
  <c r="AE3530" i="4"/>
  <c r="AC3530" i="4"/>
  <c r="AA3530" i="4"/>
  <c r="AV3529" i="4"/>
  <c r="AP3529" i="4"/>
  <c r="AR3529" i="4"/>
  <c r="AL3529" i="4"/>
  <c r="AE3529" i="4"/>
  <c r="AD3529" i="4"/>
  <c r="AC3529" i="4"/>
  <c r="AB3529" i="4"/>
  <c r="AA3529" i="4"/>
  <c r="AV3528" i="4"/>
  <c r="AW3528" i="4"/>
  <c r="AL3528" i="4"/>
  <c r="AP3528" i="4" s="1"/>
  <c r="AJ3528" i="4"/>
  <c r="AE3528" i="4"/>
  <c r="AC3528" i="4"/>
  <c r="AA3528" i="4"/>
  <c r="AP3527" i="4"/>
  <c r="AL3527" i="4"/>
  <c r="AE3527" i="4"/>
  <c r="AD3527" i="4"/>
  <c r="AB3527" i="4"/>
  <c r="AA3527" i="4"/>
  <c r="AC3527" i="4" s="1"/>
  <c r="AV3526" i="4"/>
  <c r="AW3526" i="4"/>
  <c r="AL3526" i="4"/>
  <c r="AP3526" i="4" s="1"/>
  <c r="AE3526" i="4"/>
  <c r="AB3526" i="4"/>
  <c r="AA3526" i="4"/>
  <c r="AD3526" i="4" s="1"/>
  <c r="AW3525" i="4"/>
  <c r="AV3525" i="4"/>
  <c r="AP3525" i="4"/>
  <c r="AL3525" i="4"/>
  <c r="AJ3525" i="4"/>
  <c r="AK3525" i="4" s="1"/>
  <c r="AR3525" i="4"/>
  <c r="AE3525" i="4"/>
  <c r="AA3525" i="4"/>
  <c r="AC3525" i="4" s="1"/>
  <c r="AV3524" i="4"/>
  <c r="AW3524" i="4"/>
  <c r="AL3524" i="4"/>
  <c r="AP3524" i="4" s="1"/>
  <c r="AE3524" i="4"/>
  <c r="AA3524" i="4"/>
  <c r="AC3524" i="4" s="1"/>
  <c r="AV3523" i="4"/>
  <c r="AW3523" i="4"/>
  <c r="AL3523" i="4"/>
  <c r="AE3523" i="4"/>
  <c r="AD3523" i="4"/>
  <c r="AA3523" i="4"/>
  <c r="AB3523" i="4" s="1"/>
  <c r="AV3522" i="4"/>
  <c r="AL3522" i="4"/>
  <c r="AE3522" i="4"/>
  <c r="AC3522" i="4"/>
  <c r="AA3522" i="4"/>
  <c r="AD3522" i="4" s="1"/>
  <c r="AV3521" i="4"/>
  <c r="AL3521" i="4"/>
  <c r="AE3521" i="4"/>
  <c r="AD3521" i="4"/>
  <c r="AC3521" i="4"/>
  <c r="AB3521" i="4"/>
  <c r="AA3521" i="4"/>
  <c r="AV3520" i="4"/>
  <c r="AW3520" i="4"/>
  <c r="AL3520" i="4"/>
  <c r="AE3520" i="4"/>
  <c r="AD3520" i="4"/>
  <c r="AC3520" i="4"/>
  <c r="AB3520" i="4"/>
  <c r="AA3520" i="4"/>
  <c r="AV3519" i="4"/>
  <c r="AW3519" i="4"/>
  <c r="AL3519" i="4"/>
  <c r="AJ3519" i="4"/>
  <c r="AE3519" i="4"/>
  <c r="AC3519" i="4"/>
  <c r="AA3519" i="4"/>
  <c r="AD3519" i="4" s="1"/>
  <c r="AV3518" i="4"/>
  <c r="AL3518" i="4"/>
  <c r="AE3518" i="4"/>
  <c r="AD3518" i="4"/>
  <c r="AA3518" i="4"/>
  <c r="AB3518" i="4" s="1"/>
  <c r="AW3517" i="4"/>
  <c r="AV3517" i="4"/>
  <c r="AL3517" i="4"/>
  <c r="AP3517" i="4" s="1"/>
  <c r="AE3517" i="4"/>
  <c r="AA3517" i="4"/>
  <c r="AC3517" i="4" s="1"/>
  <c r="AV3516" i="4"/>
  <c r="AW3516" i="4"/>
  <c r="AL3516" i="4"/>
  <c r="AE3516" i="4"/>
  <c r="AB3516" i="4"/>
  <c r="AA3516" i="4"/>
  <c r="AD3516" i="4" s="1"/>
  <c r="AW3515" i="4"/>
  <c r="AL3515" i="4"/>
  <c r="AE3515" i="4"/>
  <c r="AC3515" i="4"/>
  <c r="AB3515" i="4"/>
  <c r="AA3515" i="4"/>
  <c r="AD3515" i="4" s="1"/>
  <c r="AL3514" i="4"/>
  <c r="AP3514" i="4" s="1"/>
  <c r="AE3514" i="4"/>
  <c r="AD3514" i="4"/>
  <c r="AC3514" i="4"/>
  <c r="AB3514" i="4"/>
  <c r="AA3514" i="4"/>
  <c r="AW3513" i="4"/>
  <c r="AV3513" i="4"/>
  <c r="AL3513" i="4"/>
  <c r="AP3513" i="4" s="1"/>
  <c r="AE3513" i="4"/>
  <c r="AA3513" i="4"/>
  <c r="AD3513" i="4" s="1"/>
  <c r="AV3512" i="4"/>
  <c r="AL3512" i="4"/>
  <c r="AE3512" i="4"/>
  <c r="AD3512" i="4"/>
  <c r="AC3512" i="4"/>
  <c r="AB3512" i="4"/>
  <c r="AA3512" i="4"/>
  <c r="AV3511" i="4"/>
  <c r="AW3511" i="4"/>
  <c r="AL3511" i="4"/>
  <c r="AJ3511" i="4"/>
  <c r="AE3511" i="4"/>
  <c r="AK3511" i="4" s="1"/>
  <c r="AC3511" i="4"/>
  <c r="AA3511" i="4"/>
  <c r="AD3511" i="4" s="1"/>
  <c r="AV3510" i="4"/>
  <c r="AL3510" i="4"/>
  <c r="AE3510" i="4"/>
  <c r="AD3510" i="4"/>
  <c r="AA3510" i="4"/>
  <c r="AB3510" i="4" s="1"/>
  <c r="AW3509" i="4"/>
  <c r="AV3509" i="4"/>
  <c r="AL3509" i="4"/>
  <c r="AP3509" i="4" s="1"/>
  <c r="AE3509" i="4"/>
  <c r="AA3509" i="4"/>
  <c r="AC3509" i="4" s="1"/>
  <c r="AV3508" i="4"/>
  <c r="AW3508" i="4"/>
  <c r="AL3508" i="4"/>
  <c r="AE3508" i="4"/>
  <c r="AB3508" i="4"/>
  <c r="AA3508" i="4"/>
  <c r="AD3508" i="4" s="1"/>
  <c r="AW3507" i="4"/>
  <c r="AL3507" i="4"/>
  <c r="AE3507" i="4"/>
  <c r="AC3507" i="4"/>
  <c r="AB3507" i="4"/>
  <c r="AA3507" i="4"/>
  <c r="AD3507" i="4" s="1"/>
  <c r="AL3506" i="4"/>
  <c r="AP3506" i="4" s="1"/>
  <c r="AE3506" i="4"/>
  <c r="AD3506" i="4"/>
  <c r="AC3506" i="4"/>
  <c r="AB3506" i="4"/>
  <c r="AA3506" i="4"/>
  <c r="AW3505" i="4"/>
  <c r="AV3505" i="4"/>
  <c r="AL3505" i="4"/>
  <c r="AP3505" i="4" s="1"/>
  <c r="AE3505" i="4"/>
  <c r="AA3505" i="4"/>
  <c r="AD3505" i="4" s="1"/>
  <c r="AV3504" i="4"/>
  <c r="AL3504" i="4"/>
  <c r="AE3504" i="4"/>
  <c r="AD3504" i="4"/>
  <c r="AC3504" i="4"/>
  <c r="AB3504" i="4"/>
  <c r="AA3504" i="4"/>
  <c r="AV3503" i="4"/>
  <c r="AW3503" i="4"/>
  <c r="AL3503" i="4"/>
  <c r="AJ3503" i="4"/>
  <c r="AE3503" i="4"/>
  <c r="AK3503" i="4" s="1"/>
  <c r="AC3503" i="4"/>
  <c r="AA3503" i="4"/>
  <c r="AD3503" i="4" s="1"/>
  <c r="AV3502" i="4"/>
  <c r="AL3502" i="4"/>
  <c r="AE3502" i="4"/>
  <c r="AD3502" i="4"/>
  <c r="AA3502" i="4"/>
  <c r="AB3502" i="4" s="1"/>
  <c r="AW3501" i="4"/>
  <c r="AV3501" i="4"/>
  <c r="AL3501" i="4"/>
  <c r="AP3501" i="4" s="1"/>
  <c r="AE3501" i="4"/>
  <c r="AA3501" i="4"/>
  <c r="AC3501" i="4" s="1"/>
  <c r="AV3500" i="4"/>
  <c r="AW3500" i="4"/>
  <c r="AL3500" i="4"/>
  <c r="AE3500" i="4"/>
  <c r="AB3500" i="4"/>
  <c r="AA3500" i="4"/>
  <c r="AD3500" i="4" s="1"/>
  <c r="AW3499" i="4"/>
  <c r="AL3499" i="4"/>
  <c r="AE3499" i="4"/>
  <c r="AC3499" i="4"/>
  <c r="AB3499" i="4"/>
  <c r="AA3499" i="4"/>
  <c r="AD3499" i="4" s="1"/>
  <c r="AL3498" i="4"/>
  <c r="AP3498" i="4" s="1"/>
  <c r="AE3498" i="4"/>
  <c r="AD3498" i="4"/>
  <c r="AC3498" i="4"/>
  <c r="AB3498" i="4"/>
  <c r="AA3498" i="4"/>
  <c r="AW3497" i="4"/>
  <c r="AV3497" i="4"/>
  <c r="AL3497" i="4"/>
  <c r="AP3497" i="4" s="1"/>
  <c r="AE3497" i="4"/>
  <c r="AA3497" i="4"/>
  <c r="AD3497" i="4" s="1"/>
  <c r="AV3496" i="4"/>
  <c r="AL3496" i="4"/>
  <c r="AE3496" i="4"/>
  <c r="AD3496" i="4"/>
  <c r="AC3496" i="4"/>
  <c r="AB3496" i="4"/>
  <c r="AA3496" i="4"/>
  <c r="AV3495" i="4"/>
  <c r="AW3495" i="4"/>
  <c r="AL3495" i="4"/>
  <c r="AJ3495" i="4"/>
  <c r="AE3495" i="4"/>
  <c r="AK3495" i="4" s="1"/>
  <c r="AC3495" i="4"/>
  <c r="AA3495" i="4"/>
  <c r="AD3495" i="4" s="1"/>
  <c r="AV3494" i="4"/>
  <c r="AL3494" i="4"/>
  <c r="AE3494" i="4"/>
  <c r="AD3494" i="4"/>
  <c r="AA3494" i="4"/>
  <c r="AB3494" i="4" s="1"/>
  <c r="AW3493" i="4"/>
  <c r="AV3493" i="4"/>
  <c r="AL3493" i="4"/>
  <c r="AP3493" i="4" s="1"/>
  <c r="AE3493" i="4"/>
  <c r="AA3493" i="4"/>
  <c r="AC3493" i="4" s="1"/>
  <c r="AV3492" i="4"/>
  <c r="AW3492" i="4"/>
  <c r="AL3492" i="4"/>
  <c r="AE3492" i="4"/>
  <c r="AB3492" i="4"/>
  <c r="AA3492" i="4"/>
  <c r="AD3492" i="4" s="1"/>
  <c r="AW3491" i="4"/>
  <c r="AL3491" i="4"/>
  <c r="AE3491" i="4"/>
  <c r="AC3491" i="4"/>
  <c r="AB3491" i="4"/>
  <c r="AA3491" i="4"/>
  <c r="AD3491" i="4" s="1"/>
  <c r="AL3490" i="4"/>
  <c r="AP3490" i="4" s="1"/>
  <c r="AE3490" i="4"/>
  <c r="AD3490" i="4"/>
  <c r="AC3490" i="4"/>
  <c r="AB3490" i="4"/>
  <c r="AA3490" i="4"/>
  <c r="AW3489" i="4"/>
  <c r="AV3489" i="4"/>
  <c r="AL3489" i="4"/>
  <c r="AP3489" i="4" s="1"/>
  <c r="AE3489" i="4"/>
  <c r="AA3489" i="4"/>
  <c r="AD3489" i="4" s="1"/>
  <c r="AV3488" i="4"/>
  <c r="AL3488" i="4"/>
  <c r="AE3488" i="4"/>
  <c r="AD3488" i="4"/>
  <c r="AC3488" i="4"/>
  <c r="AB3488" i="4"/>
  <c r="AA3488" i="4"/>
  <c r="AV3487" i="4"/>
  <c r="AW3487" i="4"/>
  <c r="AL3487" i="4"/>
  <c r="AJ3487" i="4"/>
  <c r="AE3487" i="4"/>
  <c r="AC3487" i="4"/>
  <c r="AA3487" i="4"/>
  <c r="AD3487" i="4" s="1"/>
  <c r="AV3486" i="4"/>
  <c r="AL3486" i="4"/>
  <c r="AE3486" i="4"/>
  <c r="AD3486" i="4"/>
  <c r="AA3486" i="4"/>
  <c r="AB3486" i="4" s="1"/>
  <c r="AW3485" i="4"/>
  <c r="AV3485" i="4"/>
  <c r="AL3485" i="4"/>
  <c r="AP3485" i="4" s="1"/>
  <c r="AE3485" i="4"/>
  <c r="AA3485" i="4"/>
  <c r="AC3485" i="4" s="1"/>
  <c r="AV3484" i="4"/>
  <c r="AW3484" i="4"/>
  <c r="AL3484" i="4"/>
  <c r="AE3484" i="4"/>
  <c r="AB3484" i="4"/>
  <c r="AA3484" i="4"/>
  <c r="AD3484" i="4" s="1"/>
  <c r="AW3483" i="4"/>
  <c r="AL3483" i="4"/>
  <c r="AE3483" i="4"/>
  <c r="AC3483" i="4"/>
  <c r="AB3483" i="4"/>
  <c r="AA3483" i="4"/>
  <c r="AD3483" i="4" s="1"/>
  <c r="AL3482" i="4"/>
  <c r="AP3482" i="4" s="1"/>
  <c r="AE3482" i="4"/>
  <c r="AD3482" i="4"/>
  <c r="AC3482" i="4"/>
  <c r="AB3482" i="4"/>
  <c r="AA3482" i="4"/>
  <c r="AW3481" i="4"/>
  <c r="AV3481" i="4"/>
  <c r="AL3481" i="4"/>
  <c r="AP3481" i="4" s="1"/>
  <c r="AE3481" i="4"/>
  <c r="AA3481" i="4"/>
  <c r="AD3481" i="4" s="1"/>
  <c r="AV3480" i="4"/>
  <c r="AL3480" i="4"/>
  <c r="AE3480" i="4"/>
  <c r="AD3480" i="4"/>
  <c r="AC3480" i="4"/>
  <c r="AB3480" i="4"/>
  <c r="AA3480" i="4"/>
  <c r="AV3479" i="4"/>
  <c r="AW3479" i="4"/>
  <c r="AL3479" i="4"/>
  <c r="AJ3479" i="4"/>
  <c r="AE3479" i="4"/>
  <c r="AK3479" i="4" s="1"/>
  <c r="AC3479" i="4"/>
  <c r="AA3479" i="4"/>
  <c r="AD3479" i="4" s="1"/>
  <c r="AV3478" i="4"/>
  <c r="AL3478" i="4"/>
  <c r="AE3478" i="4"/>
  <c r="AD3478" i="4"/>
  <c r="AA3478" i="4"/>
  <c r="AB3478" i="4" s="1"/>
  <c r="AW3477" i="4"/>
  <c r="AV3477" i="4"/>
  <c r="AL3477" i="4"/>
  <c r="AP3477" i="4" s="1"/>
  <c r="AE3477" i="4"/>
  <c r="AA3477" i="4"/>
  <c r="AC3477" i="4" s="1"/>
  <c r="AV3476" i="4"/>
  <c r="AW3476" i="4"/>
  <c r="AL3476" i="4"/>
  <c r="AE3476" i="4"/>
  <c r="AB3476" i="4"/>
  <c r="AA3476" i="4"/>
  <c r="AD3476" i="4" s="1"/>
  <c r="AW3475" i="4"/>
  <c r="AL3475" i="4"/>
  <c r="AE3475" i="4"/>
  <c r="AC3475" i="4"/>
  <c r="AB3475" i="4"/>
  <c r="AA3475" i="4"/>
  <c r="AD3475" i="4" s="1"/>
  <c r="AL3474" i="4"/>
  <c r="AP3474" i="4" s="1"/>
  <c r="AE3474" i="4"/>
  <c r="AD3474" i="4"/>
  <c r="AC3474" i="4"/>
  <c r="AB3474" i="4"/>
  <c r="AA3474" i="4"/>
  <c r="AW3473" i="4"/>
  <c r="AV3473" i="4"/>
  <c r="AL3473" i="4"/>
  <c r="AP3473" i="4" s="1"/>
  <c r="AE3473" i="4"/>
  <c r="AA3473" i="4"/>
  <c r="AD3473" i="4" s="1"/>
  <c r="AV3472" i="4"/>
  <c r="AL3472" i="4"/>
  <c r="AE3472" i="4"/>
  <c r="AD3472" i="4"/>
  <c r="AC3472" i="4"/>
  <c r="AB3472" i="4"/>
  <c r="AA3472" i="4"/>
  <c r="AV3471" i="4"/>
  <c r="AW3471" i="4"/>
  <c r="AL3471" i="4"/>
  <c r="AJ3471" i="4"/>
  <c r="AE3471" i="4"/>
  <c r="AC3471" i="4"/>
  <c r="AA3471" i="4"/>
  <c r="AD3471" i="4" s="1"/>
  <c r="AV3470" i="4"/>
  <c r="AL3470" i="4"/>
  <c r="AE3470" i="4"/>
  <c r="AD3470" i="4"/>
  <c r="AA3470" i="4"/>
  <c r="AB3470" i="4" s="1"/>
  <c r="AW3469" i="4"/>
  <c r="AV3469" i="4"/>
  <c r="AL3469" i="4"/>
  <c r="AP3469" i="4" s="1"/>
  <c r="AE3469" i="4"/>
  <c r="AA3469" i="4"/>
  <c r="AC3469" i="4" s="1"/>
  <c r="AV3468" i="4"/>
  <c r="AW3468" i="4"/>
  <c r="AL3468" i="4"/>
  <c r="AE3468" i="4"/>
  <c r="AB3468" i="4"/>
  <c r="AA3468" i="4"/>
  <c r="AD3468" i="4" s="1"/>
  <c r="AW3467" i="4"/>
  <c r="AL3467" i="4"/>
  <c r="AE3467" i="4"/>
  <c r="AC3467" i="4"/>
  <c r="AB3467" i="4"/>
  <c r="AA3467" i="4"/>
  <c r="AD3467" i="4" s="1"/>
  <c r="AL3466" i="4"/>
  <c r="AP3466" i="4" s="1"/>
  <c r="AE3466" i="4"/>
  <c r="AD3466" i="4"/>
  <c r="AC3466" i="4"/>
  <c r="AB3466" i="4"/>
  <c r="AA3466" i="4"/>
  <c r="AW3465" i="4"/>
  <c r="AL3465" i="4"/>
  <c r="AP3465" i="4" s="1"/>
  <c r="AE3465" i="4"/>
  <c r="AA3465" i="4"/>
  <c r="AD3465" i="4" s="1"/>
  <c r="AV3464" i="4"/>
  <c r="AL3464" i="4"/>
  <c r="AE3464" i="4"/>
  <c r="AD3464" i="4"/>
  <c r="AC3464" i="4"/>
  <c r="AB3464" i="4"/>
  <c r="AA3464" i="4"/>
  <c r="AV3463" i="4"/>
  <c r="AW3463" i="4"/>
  <c r="AL3463" i="4"/>
  <c r="AE3463" i="4"/>
  <c r="AC3463" i="4"/>
  <c r="AA3463" i="4"/>
  <c r="AD3463" i="4" s="1"/>
  <c r="AV3462" i="4"/>
  <c r="AL3462" i="4"/>
  <c r="AE3462" i="4"/>
  <c r="AD3462" i="4"/>
  <c r="AA3462" i="4"/>
  <c r="AB3462" i="4" s="1"/>
  <c r="AW3461" i="4"/>
  <c r="AV3461" i="4"/>
  <c r="AL3461" i="4"/>
  <c r="AP3461" i="4" s="1"/>
  <c r="AE3461" i="4"/>
  <c r="AA3461" i="4"/>
  <c r="AC3461" i="4" s="1"/>
  <c r="AV3460" i="4"/>
  <c r="AW3460" i="4"/>
  <c r="AL3460" i="4"/>
  <c r="AE3460" i="4"/>
  <c r="AB3460" i="4"/>
  <c r="AA3460" i="4"/>
  <c r="AD3460" i="4" s="1"/>
  <c r="AW3459" i="4"/>
  <c r="AV3459" i="4"/>
  <c r="AL3459" i="4"/>
  <c r="AE3459" i="4"/>
  <c r="AC3459" i="4"/>
  <c r="AB3459" i="4"/>
  <c r="AA3459" i="4"/>
  <c r="AD3459" i="4" s="1"/>
  <c r="AL3458" i="4"/>
  <c r="AP3458" i="4" s="1"/>
  <c r="AE3458" i="4"/>
  <c r="AD3458" i="4"/>
  <c r="AC3458" i="4"/>
  <c r="AB3458" i="4"/>
  <c r="AA3458" i="4"/>
  <c r="AW3457" i="4"/>
  <c r="AL3457" i="4"/>
  <c r="AP3457" i="4" s="1"/>
  <c r="AE3457" i="4"/>
  <c r="AD3457" i="4"/>
  <c r="AA3457" i="4"/>
  <c r="AC3457" i="4" s="1"/>
  <c r="AV3456" i="4"/>
  <c r="AL3456" i="4"/>
  <c r="AE3456" i="4"/>
  <c r="AD3456" i="4"/>
  <c r="AC3456" i="4"/>
  <c r="AB3456" i="4"/>
  <c r="AA3456" i="4"/>
  <c r="AV3455" i="4"/>
  <c r="AR3455" i="4"/>
  <c r="AW3455" i="4"/>
  <c r="AL3455" i="4"/>
  <c r="AE3455" i="4"/>
  <c r="AC3455" i="4"/>
  <c r="AA3455" i="4"/>
  <c r="AD3455" i="4" s="1"/>
  <c r="AV3454" i="4"/>
  <c r="AL3454" i="4"/>
  <c r="AP3454" i="4" s="1"/>
  <c r="AE3454" i="4"/>
  <c r="AD3454" i="4"/>
  <c r="AB3454" i="4"/>
  <c r="AA3454" i="4"/>
  <c r="AC3454" i="4" s="1"/>
  <c r="AW3453" i="4"/>
  <c r="AV3453" i="4"/>
  <c r="AL3453" i="4"/>
  <c r="AP3453" i="4" s="1"/>
  <c r="AE3453" i="4"/>
  <c r="AA3453" i="4"/>
  <c r="AV3452" i="4"/>
  <c r="AW3452" i="4"/>
  <c r="AL3452" i="4"/>
  <c r="AE3452" i="4"/>
  <c r="AB3452" i="4"/>
  <c r="AA3452" i="4"/>
  <c r="AD3452" i="4" s="1"/>
  <c r="AW3451" i="4"/>
  <c r="AV3451" i="4"/>
  <c r="AL3451" i="4"/>
  <c r="AE3451" i="4"/>
  <c r="AC3451" i="4"/>
  <c r="AB3451" i="4"/>
  <c r="AA3451" i="4"/>
  <c r="AD3451" i="4" s="1"/>
  <c r="AL3450" i="4"/>
  <c r="AP3450" i="4" s="1"/>
  <c r="AE3450" i="4"/>
  <c r="AD3450" i="4"/>
  <c r="AC3450" i="4"/>
  <c r="AB3450" i="4"/>
  <c r="AA3450" i="4"/>
  <c r="AL3449" i="4"/>
  <c r="AP3449" i="4" s="1"/>
  <c r="AE3449" i="4"/>
  <c r="AD3449" i="4"/>
  <c r="AA3449" i="4"/>
  <c r="AC3449" i="4" s="1"/>
  <c r="AV3448" i="4"/>
  <c r="AL3448" i="4"/>
  <c r="AE3448" i="4"/>
  <c r="AD3448" i="4"/>
  <c r="AC3448" i="4"/>
  <c r="AB3448" i="4"/>
  <c r="AA3448" i="4"/>
  <c r="AV3447" i="4"/>
  <c r="AP3447" i="4"/>
  <c r="AW3447" i="4"/>
  <c r="AJ3447" i="4"/>
  <c r="AL3447" i="4"/>
  <c r="AE3447" i="4"/>
  <c r="AC3447" i="4"/>
  <c r="AA3447" i="4"/>
  <c r="AD3447" i="4" s="1"/>
  <c r="AV3446" i="4"/>
  <c r="AR3446" i="4"/>
  <c r="AL3446" i="4"/>
  <c r="AP3446" i="4" s="1"/>
  <c r="AE3446" i="4"/>
  <c r="AD3446" i="4"/>
  <c r="AB3446" i="4"/>
  <c r="AA3446" i="4"/>
  <c r="AC3446" i="4" s="1"/>
  <c r="AW3445" i="4"/>
  <c r="AV3445" i="4"/>
  <c r="AL3445" i="4"/>
  <c r="AP3445" i="4" s="1"/>
  <c r="AE3445" i="4"/>
  <c r="AA3445" i="4"/>
  <c r="AV3444" i="4"/>
  <c r="AW3444" i="4"/>
  <c r="AE3444" i="4"/>
  <c r="AB3444" i="4"/>
  <c r="AA3444" i="4"/>
  <c r="AW3443" i="4"/>
  <c r="AV3443" i="4"/>
  <c r="AL3443" i="4"/>
  <c r="AR3443" i="4"/>
  <c r="AE3443" i="4"/>
  <c r="AC3443" i="4"/>
  <c r="AB3443" i="4"/>
  <c r="AA3443" i="4"/>
  <c r="AD3443" i="4" s="1"/>
  <c r="AL3442" i="4"/>
  <c r="AP3442" i="4" s="1"/>
  <c r="AE3442" i="4"/>
  <c r="AD3442" i="4"/>
  <c r="AC3442" i="4"/>
  <c r="AB3442" i="4"/>
  <c r="AA3442" i="4"/>
  <c r="AV3441" i="4"/>
  <c r="AL3441" i="4"/>
  <c r="AP3441" i="4" s="1"/>
  <c r="AE3441" i="4"/>
  <c r="AD3441" i="4"/>
  <c r="AA3441" i="4"/>
  <c r="AV3440" i="4"/>
  <c r="AL3440" i="4"/>
  <c r="AE3440" i="4"/>
  <c r="AD3440" i="4"/>
  <c r="AC3440" i="4"/>
  <c r="AB3440" i="4"/>
  <c r="AA3440" i="4"/>
  <c r="AV3439" i="4"/>
  <c r="AW3439" i="4"/>
  <c r="AL3439" i="4"/>
  <c r="AE3439" i="4"/>
  <c r="AC3439" i="4"/>
  <c r="AA3439" i="4"/>
  <c r="AD3439" i="4" s="1"/>
  <c r="AV3438" i="4"/>
  <c r="AL3438" i="4"/>
  <c r="AP3438" i="4" s="1"/>
  <c r="AE3438" i="4"/>
  <c r="AD3438" i="4"/>
  <c r="AB3438" i="4"/>
  <c r="AA3438" i="4"/>
  <c r="AC3438" i="4" s="1"/>
  <c r="AV3437" i="4"/>
  <c r="AW3437" i="4"/>
  <c r="AL3437" i="4"/>
  <c r="AP3437" i="4" s="1"/>
  <c r="AE3437" i="4"/>
  <c r="AA3437" i="4"/>
  <c r="AW3436" i="4"/>
  <c r="AV3436" i="4"/>
  <c r="AE3436" i="4"/>
  <c r="AB3436" i="4"/>
  <c r="AA3436" i="4"/>
  <c r="AW3435" i="4"/>
  <c r="AV3435" i="4"/>
  <c r="AL3435" i="4"/>
  <c r="AR3435" i="4"/>
  <c r="AE3435" i="4"/>
  <c r="AC3435" i="4"/>
  <c r="AB3435" i="4"/>
  <c r="AA3435" i="4"/>
  <c r="AD3435" i="4" s="1"/>
  <c r="AV3434" i="4"/>
  <c r="AL3434" i="4"/>
  <c r="AP3434" i="4" s="1"/>
  <c r="AE3434" i="4"/>
  <c r="AD3434" i="4"/>
  <c r="AC3434" i="4"/>
  <c r="AB3434" i="4"/>
  <c r="AA3434" i="4"/>
  <c r="AW3433" i="4"/>
  <c r="AV3433" i="4"/>
  <c r="AL3433" i="4"/>
  <c r="AP3433" i="4" s="1"/>
  <c r="AE3433" i="4"/>
  <c r="AA3433" i="4"/>
  <c r="AV3432" i="4"/>
  <c r="AL3432" i="4"/>
  <c r="AE3432" i="4"/>
  <c r="AD3432" i="4"/>
  <c r="AC3432" i="4"/>
  <c r="AB3432" i="4"/>
  <c r="AA3432" i="4"/>
  <c r="AV3431" i="4"/>
  <c r="AR3431" i="4"/>
  <c r="AW3431" i="4"/>
  <c r="AL3431" i="4"/>
  <c r="AE3431" i="4"/>
  <c r="AC3431" i="4"/>
  <c r="AA3431" i="4"/>
  <c r="AD3431" i="4" s="1"/>
  <c r="AP3430" i="4"/>
  <c r="AL3430" i="4"/>
  <c r="AE3430" i="4"/>
  <c r="AD3430" i="4"/>
  <c r="AB3430" i="4"/>
  <c r="AA3430" i="4"/>
  <c r="AC3430" i="4" s="1"/>
  <c r="AV3429" i="4"/>
  <c r="AW3429" i="4"/>
  <c r="AL3429" i="4"/>
  <c r="AP3429" i="4" s="1"/>
  <c r="AJ3429" i="4"/>
  <c r="AE3429" i="4"/>
  <c r="AA3429" i="4"/>
  <c r="AV3428" i="4"/>
  <c r="AW3428" i="4"/>
  <c r="AE3428" i="4"/>
  <c r="AB3428" i="4"/>
  <c r="AA3428" i="4"/>
  <c r="AW3427" i="4"/>
  <c r="AR3427" i="4"/>
  <c r="AV3427" i="4"/>
  <c r="AL3427" i="4"/>
  <c r="AE3427" i="4"/>
  <c r="AA3427" i="4"/>
  <c r="AD3427" i="4" s="1"/>
  <c r="AV3426" i="4"/>
  <c r="AL3426" i="4"/>
  <c r="AP3426" i="4" s="1"/>
  <c r="AE3426" i="4"/>
  <c r="AD3426" i="4"/>
  <c r="AC3426" i="4"/>
  <c r="AB3426" i="4"/>
  <c r="AA3426" i="4"/>
  <c r="AW3425" i="4"/>
  <c r="AV3425" i="4"/>
  <c r="AL3425" i="4"/>
  <c r="AE3425" i="4"/>
  <c r="AC3425" i="4"/>
  <c r="AA3425" i="4"/>
  <c r="AB3425" i="4" s="1"/>
  <c r="AL3424" i="4"/>
  <c r="AE3424" i="4"/>
  <c r="AD3424" i="4"/>
  <c r="AB3424" i="4"/>
  <c r="AA3424" i="4"/>
  <c r="AC3424" i="4" s="1"/>
  <c r="AV3423" i="4"/>
  <c r="AR3423" i="4"/>
  <c r="AW3423" i="4"/>
  <c r="AL3423" i="4"/>
  <c r="AE3423" i="4"/>
  <c r="AC3423" i="4"/>
  <c r="AA3423" i="4"/>
  <c r="AD3423" i="4" s="1"/>
  <c r="AP3422" i="4"/>
  <c r="AL3422" i="4"/>
  <c r="AE3422" i="4"/>
  <c r="AD3422" i="4"/>
  <c r="AB3422" i="4"/>
  <c r="AA3422" i="4"/>
  <c r="AC3422" i="4" s="1"/>
  <c r="AV3421" i="4"/>
  <c r="AW3421" i="4"/>
  <c r="AL3421" i="4"/>
  <c r="AP3421" i="4" s="1"/>
  <c r="AJ3421" i="4"/>
  <c r="AE3421" i="4"/>
  <c r="AA3421" i="4"/>
  <c r="AV3420" i="4"/>
  <c r="AW3420" i="4"/>
  <c r="AE3420" i="4"/>
  <c r="AB3420" i="4"/>
  <c r="AA3420" i="4"/>
  <c r="AW3419" i="4"/>
  <c r="AR3419" i="4"/>
  <c r="AV3419" i="4"/>
  <c r="AL3419" i="4"/>
  <c r="AE3419" i="4"/>
  <c r="AA3419" i="4"/>
  <c r="AD3419" i="4" s="1"/>
  <c r="AL3418" i="4"/>
  <c r="AP3418" i="4" s="1"/>
  <c r="AE3418" i="4"/>
  <c r="AD3418" i="4"/>
  <c r="AC3418" i="4"/>
  <c r="AB3418" i="4"/>
  <c r="AA3418" i="4"/>
  <c r="AW3417" i="4"/>
  <c r="AV3417" i="4"/>
  <c r="AL3417" i="4"/>
  <c r="AE3417" i="4"/>
  <c r="AC3417" i="4"/>
  <c r="AA3417" i="4"/>
  <c r="AB3417" i="4" s="1"/>
  <c r="AL3416" i="4"/>
  <c r="AE3416" i="4"/>
  <c r="AD3416" i="4"/>
  <c r="AB3416" i="4"/>
  <c r="AA3416" i="4"/>
  <c r="AC3416" i="4" s="1"/>
  <c r="AV3415" i="4"/>
  <c r="AR3415" i="4"/>
  <c r="AW3415" i="4"/>
  <c r="AL3415" i="4"/>
  <c r="AE3415" i="4"/>
  <c r="AC3415" i="4"/>
  <c r="AA3415" i="4"/>
  <c r="AD3415" i="4" s="1"/>
  <c r="AP3414" i="4"/>
  <c r="AL3414" i="4"/>
  <c r="AE3414" i="4"/>
  <c r="AD3414" i="4"/>
  <c r="AB3414" i="4"/>
  <c r="AA3414" i="4"/>
  <c r="AC3414" i="4" s="1"/>
  <c r="AV3413" i="4"/>
  <c r="AW3413" i="4"/>
  <c r="AL3413" i="4"/>
  <c r="AP3413" i="4" s="1"/>
  <c r="AJ3413" i="4"/>
  <c r="AE3413" i="4"/>
  <c r="AA3413" i="4"/>
  <c r="AV3412" i="4"/>
  <c r="AW3412" i="4"/>
  <c r="AL3412" i="4"/>
  <c r="AP3412" i="4" s="1"/>
  <c r="AE3412" i="4"/>
  <c r="AB3412" i="4"/>
  <c r="AA3412" i="4"/>
  <c r="AW3411" i="4"/>
  <c r="AR3411" i="4"/>
  <c r="AV3411" i="4"/>
  <c r="AL3411" i="4"/>
  <c r="AE3411" i="4"/>
  <c r="AA3411" i="4"/>
  <c r="AD3411" i="4" s="1"/>
  <c r="AL3410" i="4"/>
  <c r="AP3410" i="4" s="1"/>
  <c r="AE3410" i="4"/>
  <c r="AD3410" i="4"/>
  <c r="AC3410" i="4"/>
  <c r="AB3410" i="4"/>
  <c r="AA3410" i="4"/>
  <c r="AW3409" i="4"/>
  <c r="AV3409" i="4"/>
  <c r="AL3409" i="4"/>
  <c r="AE3409" i="4"/>
  <c r="AC3409" i="4"/>
  <c r="AA3409" i="4"/>
  <c r="AB3409" i="4" s="1"/>
  <c r="AL3408" i="4"/>
  <c r="AE3408" i="4"/>
  <c r="AD3408" i="4"/>
  <c r="AB3408" i="4"/>
  <c r="AA3408" i="4"/>
  <c r="AC3408" i="4" s="1"/>
  <c r="AV3407" i="4"/>
  <c r="AR3407" i="4"/>
  <c r="AW3407" i="4"/>
  <c r="AL3407" i="4"/>
  <c r="AE3407" i="4"/>
  <c r="AC3407" i="4"/>
  <c r="AA3407" i="4"/>
  <c r="AD3407" i="4" s="1"/>
  <c r="AV3406" i="4"/>
  <c r="AP3406" i="4"/>
  <c r="AL3406" i="4"/>
  <c r="AE3406" i="4"/>
  <c r="AD3406" i="4"/>
  <c r="AB3406" i="4"/>
  <c r="AA3406" i="4"/>
  <c r="AC3406" i="4" s="1"/>
  <c r="AV3405" i="4"/>
  <c r="AW3405" i="4"/>
  <c r="AL3405" i="4"/>
  <c r="AP3405" i="4" s="1"/>
  <c r="AJ3405" i="4"/>
  <c r="AE3405" i="4"/>
  <c r="AA3405" i="4"/>
  <c r="AE3404" i="4"/>
  <c r="AA3404" i="4"/>
  <c r="AC3404" i="4" s="1"/>
  <c r="AW3403" i="4"/>
  <c r="AV3403" i="4"/>
  <c r="AL3403" i="4"/>
  <c r="AE3403" i="4"/>
  <c r="AB3403" i="4"/>
  <c r="AA3403" i="4"/>
  <c r="AD3403" i="4" s="1"/>
  <c r="AL3402" i="4"/>
  <c r="AE3402" i="4"/>
  <c r="AD3402" i="4"/>
  <c r="AC3402" i="4"/>
  <c r="AB3402" i="4"/>
  <c r="AA3402" i="4"/>
  <c r="AW3401" i="4"/>
  <c r="AV3401" i="4"/>
  <c r="AL3401" i="4"/>
  <c r="AE3401" i="4"/>
  <c r="AC3401" i="4"/>
  <c r="AA3401" i="4"/>
  <c r="AB3401" i="4" s="1"/>
  <c r="AL3400" i="4"/>
  <c r="AP3400" i="4" s="1"/>
  <c r="AE3400" i="4"/>
  <c r="AD3400" i="4"/>
  <c r="AB3400" i="4"/>
  <c r="AA3400" i="4"/>
  <c r="AC3400" i="4" s="1"/>
  <c r="AW3399" i="4"/>
  <c r="AV3399" i="4"/>
  <c r="AR3399" i="4"/>
  <c r="AL3399" i="4"/>
  <c r="AE3399" i="4"/>
  <c r="AC3399" i="4"/>
  <c r="AA3399" i="4"/>
  <c r="AP3398" i="4"/>
  <c r="AR3398" i="4"/>
  <c r="AL3398" i="4"/>
  <c r="AE3398" i="4"/>
  <c r="AD3398" i="4"/>
  <c r="AB3398" i="4"/>
  <c r="AA3398" i="4"/>
  <c r="AC3398" i="4" s="1"/>
  <c r="AV3397" i="4"/>
  <c r="AW3397" i="4"/>
  <c r="AL3397" i="4"/>
  <c r="AP3397" i="4" s="1"/>
  <c r="AE3397" i="4"/>
  <c r="AA3397" i="4"/>
  <c r="AV3396" i="4"/>
  <c r="AE3396" i="4"/>
  <c r="AD3396" i="4"/>
  <c r="AB3396" i="4"/>
  <c r="AA3396" i="4"/>
  <c r="AC3396" i="4" s="1"/>
  <c r="AW3395" i="4"/>
  <c r="AV3395" i="4"/>
  <c r="AL3395" i="4"/>
  <c r="AE3395" i="4"/>
  <c r="AA3395" i="4"/>
  <c r="AD3395" i="4" s="1"/>
  <c r="AV3394" i="4"/>
  <c r="AL3394" i="4"/>
  <c r="AE3394" i="4"/>
  <c r="AD3394" i="4"/>
  <c r="AC3394" i="4"/>
  <c r="AB3394" i="4"/>
  <c r="AA3394" i="4"/>
  <c r="AW3393" i="4"/>
  <c r="AV3393" i="4"/>
  <c r="AE3393" i="4"/>
  <c r="AD3393" i="4"/>
  <c r="AC3393" i="4"/>
  <c r="AA3393" i="4"/>
  <c r="AB3393" i="4" s="1"/>
  <c r="AV3392" i="4"/>
  <c r="AP3392" i="4"/>
  <c r="AL3392" i="4"/>
  <c r="AE3392" i="4"/>
  <c r="AD3392" i="4"/>
  <c r="AB3392" i="4"/>
  <c r="AA3392" i="4"/>
  <c r="AC3392" i="4" s="1"/>
  <c r="AW3391" i="4"/>
  <c r="AV3391" i="4"/>
  <c r="AL3391" i="4"/>
  <c r="AP3391" i="4" s="1"/>
  <c r="AJ3391" i="4"/>
  <c r="AE3391" i="4"/>
  <c r="AC3391" i="4"/>
  <c r="AA3391" i="4"/>
  <c r="AW3390" i="4"/>
  <c r="AR3390" i="4"/>
  <c r="AP3390" i="4"/>
  <c r="AJ3390" i="4"/>
  <c r="AK3390" i="4" s="1"/>
  <c r="AL3390" i="4"/>
  <c r="AE3390" i="4"/>
  <c r="AD3390" i="4"/>
  <c r="AB3390" i="4"/>
  <c r="AA3390" i="4"/>
  <c r="AC3390" i="4" s="1"/>
  <c r="AW3389" i="4"/>
  <c r="AV3389" i="4"/>
  <c r="AR3389" i="4"/>
  <c r="AL3389" i="4"/>
  <c r="AP3389" i="4" s="1"/>
  <c r="AJ3389" i="4"/>
  <c r="AK3389" i="4" s="1"/>
  <c r="AE3389" i="4"/>
  <c r="AC3389" i="4"/>
  <c r="AB3389" i="4"/>
  <c r="AA3389" i="4"/>
  <c r="AD3389" i="4" s="1"/>
  <c r="AV3388" i="4"/>
  <c r="AR3388" i="4"/>
  <c r="AE3388" i="4"/>
  <c r="AA3388" i="4"/>
  <c r="AD3388" i="4" s="1"/>
  <c r="AV3387" i="4"/>
  <c r="AL3387" i="4"/>
  <c r="AE3387" i="4"/>
  <c r="AC3387" i="4"/>
  <c r="AA3387" i="4"/>
  <c r="AB3387" i="4" s="1"/>
  <c r="AL3386" i="4"/>
  <c r="AE3386" i="4"/>
  <c r="AD3386" i="4"/>
  <c r="AC3386" i="4"/>
  <c r="AB3386" i="4"/>
  <c r="AA3386" i="4"/>
  <c r="AV3385" i="4"/>
  <c r="AL3385" i="4"/>
  <c r="AE3385" i="4"/>
  <c r="AA3385" i="4"/>
  <c r="AB3385" i="4" s="1"/>
  <c r="AV3384" i="4"/>
  <c r="AR3384" i="4"/>
  <c r="AL3384" i="4"/>
  <c r="AE3384" i="4"/>
  <c r="AD3384" i="4"/>
  <c r="AB3384" i="4"/>
  <c r="AA3384" i="4"/>
  <c r="AC3384" i="4" s="1"/>
  <c r="AW3383" i="4"/>
  <c r="AV3383" i="4"/>
  <c r="AL3383" i="4"/>
  <c r="AE3383" i="4"/>
  <c r="AC3383" i="4"/>
  <c r="AA3383" i="4"/>
  <c r="AR3382" i="4"/>
  <c r="AL3382" i="4"/>
  <c r="AP3382" i="4" s="1"/>
  <c r="AE3382" i="4"/>
  <c r="AB3382" i="4"/>
  <c r="AA3382" i="4"/>
  <c r="AC3382" i="4" s="1"/>
  <c r="AW3381" i="4"/>
  <c r="AV3381" i="4"/>
  <c r="AL3381" i="4"/>
  <c r="AP3381" i="4" s="1"/>
  <c r="AE3381" i="4"/>
  <c r="AA3381" i="4"/>
  <c r="AD3381" i="4" s="1"/>
  <c r="AL3380" i="4"/>
  <c r="AE3380" i="4"/>
  <c r="AC3380" i="4"/>
  <c r="AA3380" i="4"/>
  <c r="AB3380" i="4" s="1"/>
  <c r="AV3379" i="4"/>
  <c r="AL3379" i="4"/>
  <c r="AE3379" i="4"/>
  <c r="AA3379" i="4"/>
  <c r="AD3379" i="4" s="1"/>
  <c r="AL3378" i="4"/>
  <c r="AE3378" i="4"/>
  <c r="AD3378" i="4"/>
  <c r="AC3378" i="4"/>
  <c r="AB3378" i="4"/>
  <c r="AA3378" i="4"/>
  <c r="AV3377" i="4"/>
  <c r="AR3377" i="4"/>
  <c r="AL3377" i="4"/>
  <c r="AE3377" i="4"/>
  <c r="AD3377" i="4"/>
  <c r="AA3377" i="4"/>
  <c r="AB3377" i="4" s="1"/>
  <c r="AP3376" i="4"/>
  <c r="AL3376" i="4"/>
  <c r="AE3376" i="4"/>
  <c r="AD3376" i="4"/>
  <c r="AB3376" i="4"/>
  <c r="AA3376" i="4"/>
  <c r="AC3376" i="4" s="1"/>
  <c r="AV3375" i="4"/>
  <c r="AW3375" i="4"/>
  <c r="AE3375" i="4"/>
  <c r="AC3375" i="4"/>
  <c r="AA3375" i="4"/>
  <c r="AR3374" i="4"/>
  <c r="AP3374" i="4"/>
  <c r="AJ3374" i="4"/>
  <c r="AK3374" i="4" s="1"/>
  <c r="AL3374" i="4"/>
  <c r="AE3374" i="4"/>
  <c r="AD3374" i="4"/>
  <c r="AB3374" i="4"/>
  <c r="AA3374" i="4"/>
  <c r="AC3374" i="4" s="1"/>
  <c r="AW3373" i="4"/>
  <c r="AV3373" i="4"/>
  <c r="AL3373" i="4"/>
  <c r="AP3373" i="4" s="1"/>
  <c r="AJ3373" i="4"/>
  <c r="AK3373" i="4" s="1"/>
  <c r="AE3373" i="4"/>
  <c r="AC3373" i="4"/>
  <c r="AA3373" i="4"/>
  <c r="AD3373" i="4" s="1"/>
  <c r="AV3372" i="4"/>
  <c r="AP3372" i="4"/>
  <c r="AL3372" i="4"/>
  <c r="AJ3372" i="4"/>
  <c r="AK3372" i="4" s="1"/>
  <c r="AR3372" i="4"/>
  <c r="AE3372" i="4"/>
  <c r="AA3372" i="4"/>
  <c r="AD3372" i="4" s="1"/>
  <c r="AV3371" i="4"/>
  <c r="AL3371" i="4"/>
  <c r="AR3371" i="4"/>
  <c r="AE3371" i="4"/>
  <c r="AC3371" i="4"/>
  <c r="AB3371" i="4"/>
  <c r="AA3371" i="4"/>
  <c r="AD3371" i="4" s="1"/>
  <c r="AV3370" i="4"/>
  <c r="AL3370" i="4"/>
  <c r="AE3370" i="4"/>
  <c r="AD3370" i="4"/>
  <c r="AC3370" i="4"/>
  <c r="AB3370" i="4"/>
  <c r="AA3370" i="4"/>
  <c r="AV3369" i="4"/>
  <c r="AL3369" i="4"/>
  <c r="AE3369" i="4"/>
  <c r="AA3369" i="4"/>
  <c r="AB3369" i="4" s="1"/>
  <c r="AR3368" i="4"/>
  <c r="AL3368" i="4"/>
  <c r="AP3368" i="4" s="1"/>
  <c r="AE3368" i="4"/>
  <c r="AD3368" i="4"/>
  <c r="AB3368" i="4"/>
  <c r="AA3368" i="4"/>
  <c r="AC3368" i="4" s="1"/>
  <c r="AV3367" i="4"/>
  <c r="AW3367" i="4"/>
  <c r="AL3367" i="4"/>
  <c r="AP3367" i="4" s="1"/>
  <c r="AE3367" i="4"/>
  <c r="AC3367" i="4"/>
  <c r="AA3367" i="4"/>
  <c r="AW3366" i="4"/>
  <c r="AL3366" i="4"/>
  <c r="AE3366" i="4"/>
  <c r="AB3366" i="4"/>
  <c r="AA3366" i="4"/>
  <c r="AC3366" i="4" s="1"/>
  <c r="AV3365" i="4"/>
  <c r="AW3365" i="4"/>
  <c r="AL3365" i="4"/>
  <c r="AP3365" i="4" s="1"/>
  <c r="AE3365" i="4"/>
  <c r="AA3365" i="4"/>
  <c r="AD3365" i="4" s="1"/>
  <c r="AL3364" i="4"/>
  <c r="AP3364" i="4" s="1"/>
  <c r="AE3364" i="4"/>
  <c r="AR3364" i="4" s="1"/>
  <c r="AC3364" i="4"/>
  <c r="AB3364" i="4"/>
  <c r="AA3364" i="4"/>
  <c r="AD3364" i="4" s="1"/>
  <c r="AV3363" i="4"/>
  <c r="AL3363" i="4"/>
  <c r="AE3363" i="4"/>
  <c r="AA3363" i="4"/>
  <c r="AD3363" i="4" s="1"/>
  <c r="AV3362" i="4"/>
  <c r="AL3362" i="4"/>
  <c r="AE3362" i="4"/>
  <c r="AD3362" i="4"/>
  <c r="AC3362" i="4"/>
  <c r="AB3362" i="4"/>
  <c r="AA3362" i="4"/>
  <c r="AW3361" i="4"/>
  <c r="AV3361" i="4"/>
  <c r="AE3361" i="4"/>
  <c r="AD3361" i="4"/>
  <c r="AC3361" i="4"/>
  <c r="AA3361" i="4"/>
  <c r="AB3361" i="4" s="1"/>
  <c r="AV3360" i="4"/>
  <c r="AP3360" i="4"/>
  <c r="AL3360" i="4"/>
  <c r="AE3360" i="4"/>
  <c r="AD3360" i="4"/>
  <c r="AB3360" i="4"/>
  <c r="AA3360" i="4"/>
  <c r="AC3360" i="4" s="1"/>
  <c r="AW3359" i="4"/>
  <c r="AV3359" i="4"/>
  <c r="AL3359" i="4"/>
  <c r="AP3359" i="4" s="1"/>
  <c r="AJ3359" i="4"/>
  <c r="AE3359" i="4"/>
  <c r="AC3359" i="4"/>
  <c r="AA3359" i="4"/>
  <c r="AW3358" i="4"/>
  <c r="AR3358" i="4"/>
  <c r="AP3358" i="4"/>
  <c r="AJ3358" i="4"/>
  <c r="AK3358" i="4" s="1"/>
  <c r="AL3358" i="4"/>
  <c r="AE3358" i="4"/>
  <c r="AD3358" i="4"/>
  <c r="AB3358" i="4"/>
  <c r="AA3358" i="4"/>
  <c r="AC3358" i="4" s="1"/>
  <c r="AW3357" i="4"/>
  <c r="AV3357" i="4"/>
  <c r="AR3357" i="4"/>
  <c r="AL3357" i="4"/>
  <c r="AP3357" i="4" s="1"/>
  <c r="AJ3357" i="4"/>
  <c r="AK3357" i="4" s="1"/>
  <c r="AE3357" i="4"/>
  <c r="AC3357" i="4"/>
  <c r="AB3357" i="4"/>
  <c r="AA3357" i="4"/>
  <c r="AD3357" i="4" s="1"/>
  <c r="AV3356" i="4"/>
  <c r="AL3356" i="4"/>
  <c r="AE3356" i="4"/>
  <c r="AR3356" i="4" s="1"/>
  <c r="AA3356" i="4"/>
  <c r="AD3356" i="4" s="1"/>
  <c r="AW3355" i="4"/>
  <c r="AV3355" i="4"/>
  <c r="AL3355" i="4"/>
  <c r="AE3355" i="4"/>
  <c r="AA3355" i="4"/>
  <c r="AD3355" i="4" s="1"/>
  <c r="AL3354" i="4"/>
  <c r="AE3354" i="4"/>
  <c r="AD3354" i="4"/>
  <c r="AB3354" i="4"/>
  <c r="AA3354" i="4"/>
  <c r="AC3354" i="4" s="1"/>
  <c r="AV3353" i="4"/>
  <c r="AW3353" i="4"/>
  <c r="AL3353" i="4"/>
  <c r="AP3353" i="4" s="1"/>
  <c r="AR3353" i="4"/>
  <c r="AE3353" i="4"/>
  <c r="AC3353" i="4"/>
  <c r="AB3353" i="4"/>
  <c r="AA3353" i="4"/>
  <c r="AD3353" i="4" s="1"/>
  <c r="AV3352" i="4"/>
  <c r="AE3352" i="4"/>
  <c r="AD3352" i="4"/>
  <c r="AC3352" i="4"/>
  <c r="AB3352" i="4"/>
  <c r="AA3352" i="4"/>
  <c r="AW3351" i="4"/>
  <c r="AV3351" i="4"/>
  <c r="AL3351" i="4"/>
  <c r="AE3351" i="4"/>
  <c r="AA3351" i="4"/>
  <c r="AD3351" i="4" s="1"/>
  <c r="AV3350" i="4"/>
  <c r="AW3350" i="4"/>
  <c r="AL3350" i="4"/>
  <c r="AE3350" i="4"/>
  <c r="AD3350" i="4"/>
  <c r="AB3350" i="4"/>
  <c r="AA3350" i="4"/>
  <c r="AC3350" i="4" s="1"/>
  <c r="AW3349" i="4"/>
  <c r="AV3349" i="4"/>
  <c r="AL3349" i="4"/>
  <c r="AJ3349" i="4"/>
  <c r="AE3349" i="4"/>
  <c r="AK3349" i="4" s="1"/>
  <c r="AC3349" i="4"/>
  <c r="AA3349" i="4"/>
  <c r="AB3349" i="4" s="1"/>
  <c r="AL3348" i="4"/>
  <c r="AE3348" i="4"/>
  <c r="AD3348" i="4"/>
  <c r="AC3348" i="4"/>
  <c r="AB3348" i="4"/>
  <c r="AA3348" i="4"/>
  <c r="AV3347" i="4"/>
  <c r="AW3347" i="4"/>
  <c r="AL3347" i="4"/>
  <c r="AE3347" i="4"/>
  <c r="AA3347" i="4"/>
  <c r="AD3347" i="4" s="1"/>
  <c r="AL3346" i="4"/>
  <c r="AE3346" i="4"/>
  <c r="AD3346" i="4"/>
  <c r="AB3346" i="4"/>
  <c r="AA3346" i="4"/>
  <c r="AC3346" i="4" s="1"/>
  <c r="AV3345" i="4"/>
  <c r="AW3345" i="4"/>
  <c r="AL3345" i="4"/>
  <c r="AP3345" i="4" s="1"/>
  <c r="AR3345" i="4"/>
  <c r="AE3345" i="4"/>
  <c r="AC3345" i="4"/>
  <c r="AB3345" i="4"/>
  <c r="AA3345" i="4"/>
  <c r="AD3345" i="4" s="1"/>
  <c r="AV3344" i="4"/>
  <c r="AE3344" i="4"/>
  <c r="AD3344" i="4"/>
  <c r="AC3344" i="4"/>
  <c r="AB3344" i="4"/>
  <c r="AA3344" i="4"/>
  <c r="AW3343" i="4"/>
  <c r="AV3343" i="4"/>
  <c r="AL3343" i="4"/>
  <c r="AE3343" i="4"/>
  <c r="AA3343" i="4"/>
  <c r="AD3343" i="4" s="1"/>
  <c r="AV3342" i="4"/>
  <c r="AW3342" i="4"/>
  <c r="AL3342" i="4"/>
  <c r="AE3342" i="4"/>
  <c r="AD3342" i="4"/>
  <c r="AB3342" i="4"/>
  <c r="AA3342" i="4"/>
  <c r="AC3342" i="4" s="1"/>
  <c r="AW3341" i="4"/>
  <c r="AV3341" i="4"/>
  <c r="AL3341" i="4"/>
  <c r="AE3341" i="4"/>
  <c r="AC3341" i="4"/>
  <c r="AA3341" i="4"/>
  <c r="AB3341" i="4" s="1"/>
  <c r="AL3340" i="4"/>
  <c r="AE3340" i="4"/>
  <c r="AD3340" i="4"/>
  <c r="AC3340" i="4"/>
  <c r="AB3340" i="4"/>
  <c r="AA3340" i="4"/>
  <c r="AV3339" i="4"/>
  <c r="AW3339" i="4"/>
  <c r="AL3339" i="4"/>
  <c r="AE3339" i="4"/>
  <c r="AA3339" i="4"/>
  <c r="AD3339" i="4" s="1"/>
  <c r="AL3338" i="4"/>
  <c r="AE3338" i="4"/>
  <c r="AD3338" i="4"/>
  <c r="AB3338" i="4"/>
  <c r="AA3338" i="4"/>
  <c r="AC3338" i="4" s="1"/>
  <c r="AV3337" i="4"/>
  <c r="AW3337" i="4"/>
  <c r="AL3337" i="4"/>
  <c r="AP3337" i="4" s="1"/>
  <c r="AR3337" i="4"/>
  <c r="AE3337" i="4"/>
  <c r="AC3337" i="4"/>
  <c r="AB3337" i="4"/>
  <c r="AA3337" i="4"/>
  <c r="AD3337" i="4" s="1"/>
  <c r="AV3336" i="4"/>
  <c r="AE3336" i="4"/>
  <c r="AD3336" i="4"/>
  <c r="AC3336" i="4"/>
  <c r="AB3336" i="4"/>
  <c r="AA3336" i="4"/>
  <c r="AW3335" i="4"/>
  <c r="AV3335" i="4"/>
  <c r="AL3335" i="4"/>
  <c r="AE3335" i="4"/>
  <c r="AA3335" i="4"/>
  <c r="AD3335" i="4" s="1"/>
  <c r="AV3334" i="4"/>
  <c r="AW3334" i="4"/>
  <c r="AL3334" i="4"/>
  <c r="AE3334" i="4"/>
  <c r="AD3334" i="4"/>
  <c r="AB3334" i="4"/>
  <c r="AA3334" i="4"/>
  <c r="AC3334" i="4" s="1"/>
  <c r="AW3333" i="4"/>
  <c r="AV3333" i="4"/>
  <c r="AL3333" i="4"/>
  <c r="AJ3333" i="4"/>
  <c r="AE3333" i="4"/>
  <c r="AC3333" i="4"/>
  <c r="AA3333" i="4"/>
  <c r="AB3333" i="4" s="1"/>
  <c r="AL3332" i="4"/>
  <c r="AE3332" i="4"/>
  <c r="AD3332" i="4"/>
  <c r="AC3332" i="4"/>
  <c r="AB3332" i="4"/>
  <c r="AA3332" i="4"/>
  <c r="AV3331" i="4"/>
  <c r="AW3331" i="4"/>
  <c r="AL3331" i="4"/>
  <c r="AE3331" i="4"/>
  <c r="AA3331" i="4"/>
  <c r="AD3331" i="4" s="1"/>
  <c r="AL3330" i="4"/>
  <c r="AE3330" i="4"/>
  <c r="AD3330" i="4"/>
  <c r="AB3330" i="4"/>
  <c r="AA3330" i="4"/>
  <c r="AC3330" i="4" s="1"/>
  <c r="AV3329" i="4"/>
  <c r="AW3329" i="4"/>
  <c r="AL3329" i="4"/>
  <c r="AP3329" i="4" s="1"/>
  <c r="AR3329" i="4"/>
  <c r="AE3329" i="4"/>
  <c r="AC3329" i="4"/>
  <c r="AB3329" i="4"/>
  <c r="AA3329" i="4"/>
  <c r="AD3329" i="4" s="1"/>
  <c r="AV3328" i="4"/>
  <c r="AE3328" i="4"/>
  <c r="AD3328" i="4"/>
  <c r="AC3328" i="4"/>
  <c r="AB3328" i="4"/>
  <c r="AA3328" i="4"/>
  <c r="AW3327" i="4"/>
  <c r="AV3327" i="4"/>
  <c r="AL3327" i="4"/>
  <c r="AE3327" i="4"/>
  <c r="AA3327" i="4"/>
  <c r="AD3327" i="4" s="1"/>
  <c r="AV3326" i="4"/>
  <c r="AW3326" i="4"/>
  <c r="AL3326" i="4"/>
  <c r="AE3326" i="4"/>
  <c r="AD3326" i="4"/>
  <c r="AB3326" i="4"/>
  <c r="AA3326" i="4"/>
  <c r="AC3326" i="4" s="1"/>
  <c r="AW3325" i="4"/>
  <c r="AV3325" i="4"/>
  <c r="AL3325" i="4"/>
  <c r="AJ3325" i="4"/>
  <c r="AE3325" i="4"/>
  <c r="AC3325" i="4"/>
  <c r="AA3325" i="4"/>
  <c r="AB3325" i="4" s="1"/>
  <c r="AL3324" i="4"/>
  <c r="AE3324" i="4"/>
  <c r="AD3324" i="4"/>
  <c r="AC3324" i="4"/>
  <c r="AB3324" i="4"/>
  <c r="AA3324" i="4"/>
  <c r="AV3323" i="4"/>
  <c r="AW3323" i="4"/>
  <c r="AL3323" i="4"/>
  <c r="AE3323" i="4"/>
  <c r="AA3323" i="4"/>
  <c r="AD3323" i="4" s="1"/>
  <c r="AL3322" i="4"/>
  <c r="AE3322" i="4"/>
  <c r="AD3322" i="4"/>
  <c r="AB3322" i="4"/>
  <c r="AA3322" i="4"/>
  <c r="AC3322" i="4" s="1"/>
  <c r="AV3321" i="4"/>
  <c r="AW3321" i="4"/>
  <c r="AL3321" i="4"/>
  <c r="AP3321" i="4" s="1"/>
  <c r="AR3321" i="4"/>
  <c r="AE3321" i="4"/>
  <c r="AC3321" i="4"/>
  <c r="AB3321" i="4"/>
  <c r="AA3321" i="4"/>
  <c r="AD3321" i="4" s="1"/>
  <c r="AV3320" i="4"/>
  <c r="AE3320" i="4"/>
  <c r="AD3320" i="4"/>
  <c r="AC3320" i="4"/>
  <c r="AB3320" i="4"/>
  <c r="AA3320" i="4"/>
  <c r="AW3319" i="4"/>
  <c r="AV3319" i="4"/>
  <c r="AL3319" i="4"/>
  <c r="AE3319" i="4"/>
  <c r="AA3319" i="4"/>
  <c r="AD3319" i="4" s="1"/>
  <c r="AV3318" i="4"/>
  <c r="AW3318" i="4"/>
  <c r="AL3318" i="4"/>
  <c r="AE3318" i="4"/>
  <c r="AD3318" i="4"/>
  <c r="AB3318" i="4"/>
  <c r="AA3318" i="4"/>
  <c r="AC3318" i="4" s="1"/>
  <c r="AW3317" i="4"/>
  <c r="AV3317" i="4"/>
  <c r="AL3317" i="4"/>
  <c r="AJ3317" i="4"/>
  <c r="AE3317" i="4"/>
  <c r="AK3317" i="4" s="1"/>
  <c r="AC3317" i="4"/>
  <c r="AA3317" i="4"/>
  <c r="AB3317" i="4" s="1"/>
  <c r="AL3316" i="4"/>
  <c r="AE3316" i="4"/>
  <c r="AD3316" i="4"/>
  <c r="AC3316" i="4"/>
  <c r="AB3316" i="4"/>
  <c r="AA3316" i="4"/>
  <c r="AV3315" i="4"/>
  <c r="AW3315" i="4"/>
  <c r="AL3315" i="4"/>
  <c r="AE3315" i="4"/>
  <c r="AA3315" i="4"/>
  <c r="AD3315" i="4" s="1"/>
  <c r="AL3314" i="4"/>
  <c r="AE3314" i="4"/>
  <c r="AD3314" i="4"/>
  <c r="AB3314" i="4"/>
  <c r="AA3314" i="4"/>
  <c r="AC3314" i="4" s="1"/>
  <c r="AV3313" i="4"/>
  <c r="AW3313" i="4"/>
  <c r="AL3313" i="4"/>
  <c r="AP3313" i="4" s="1"/>
  <c r="AR3313" i="4"/>
  <c r="AE3313" i="4"/>
  <c r="AC3313" i="4"/>
  <c r="AB3313" i="4"/>
  <c r="AA3313" i="4"/>
  <c r="AD3313" i="4" s="1"/>
  <c r="AV3312" i="4"/>
  <c r="AE3312" i="4"/>
  <c r="AD3312" i="4"/>
  <c r="AC3312" i="4"/>
  <c r="AB3312" i="4"/>
  <c r="AA3312" i="4"/>
  <c r="AW3311" i="4"/>
  <c r="AV3311" i="4"/>
  <c r="AL3311" i="4"/>
  <c r="AE3311" i="4"/>
  <c r="AA3311" i="4"/>
  <c r="AD3311" i="4" s="1"/>
  <c r="AV3310" i="4"/>
  <c r="AW3310" i="4"/>
  <c r="AL3310" i="4"/>
  <c r="AE3310" i="4"/>
  <c r="AD3310" i="4"/>
  <c r="AB3310" i="4"/>
  <c r="AA3310" i="4"/>
  <c r="AC3310" i="4" s="1"/>
  <c r="AW3309" i="4"/>
  <c r="AV3309" i="4"/>
  <c r="AL3309" i="4"/>
  <c r="AE3309" i="4"/>
  <c r="AC3309" i="4"/>
  <c r="AA3309" i="4"/>
  <c r="AB3309" i="4" s="1"/>
  <c r="AL3308" i="4"/>
  <c r="AE3308" i="4"/>
  <c r="AD3308" i="4"/>
  <c r="AC3308" i="4"/>
  <c r="AB3308" i="4"/>
  <c r="AA3308" i="4"/>
  <c r="AV3307" i="4"/>
  <c r="AW3307" i="4"/>
  <c r="AL3307" i="4"/>
  <c r="AE3307" i="4"/>
  <c r="AA3307" i="4"/>
  <c r="AD3307" i="4" s="1"/>
  <c r="AL3306" i="4"/>
  <c r="AE3306" i="4"/>
  <c r="AD3306" i="4"/>
  <c r="AB3306" i="4"/>
  <c r="AA3306" i="4"/>
  <c r="AC3306" i="4" s="1"/>
  <c r="AV3305" i="4"/>
  <c r="AW3305" i="4"/>
  <c r="AL3305" i="4"/>
  <c r="AP3305" i="4" s="1"/>
  <c r="AR3305" i="4"/>
  <c r="AE3305" i="4"/>
  <c r="AC3305" i="4"/>
  <c r="AB3305" i="4"/>
  <c r="AA3305" i="4"/>
  <c r="AD3305" i="4" s="1"/>
  <c r="AV3304" i="4"/>
  <c r="AE3304" i="4"/>
  <c r="AD3304" i="4"/>
  <c r="AC3304" i="4"/>
  <c r="AB3304" i="4"/>
  <c r="AA3304" i="4"/>
  <c r="AW3303" i="4"/>
  <c r="AV3303" i="4"/>
  <c r="AL3303" i="4"/>
  <c r="AE3303" i="4"/>
  <c r="AA3303" i="4"/>
  <c r="AD3303" i="4" s="1"/>
  <c r="AV3302" i="4"/>
  <c r="AW3302" i="4"/>
  <c r="AL3302" i="4"/>
  <c r="AE3302" i="4"/>
  <c r="AD3302" i="4"/>
  <c r="AB3302" i="4"/>
  <c r="AA3302" i="4"/>
  <c r="AC3302" i="4" s="1"/>
  <c r="AW3301" i="4"/>
  <c r="AV3301" i="4"/>
  <c r="AL3301" i="4"/>
  <c r="AJ3301" i="4"/>
  <c r="AE3301" i="4"/>
  <c r="AC3301" i="4"/>
  <c r="AA3301" i="4"/>
  <c r="AB3301" i="4" s="1"/>
  <c r="AL3300" i="4"/>
  <c r="AE3300" i="4"/>
  <c r="AD3300" i="4"/>
  <c r="AC3300" i="4"/>
  <c r="AB3300" i="4"/>
  <c r="AA3300" i="4"/>
  <c r="AV3299" i="4"/>
  <c r="AW3299" i="4"/>
  <c r="AL3299" i="4"/>
  <c r="AE3299" i="4"/>
  <c r="AA3299" i="4"/>
  <c r="AD3299" i="4" s="1"/>
  <c r="AL3298" i="4"/>
  <c r="AE3298" i="4"/>
  <c r="AD3298" i="4"/>
  <c r="AB3298" i="4"/>
  <c r="AA3298" i="4"/>
  <c r="AC3298" i="4" s="1"/>
  <c r="AV3297" i="4"/>
  <c r="AW3297" i="4"/>
  <c r="AL3297" i="4"/>
  <c r="AP3297" i="4" s="1"/>
  <c r="AR3297" i="4"/>
  <c r="AE3297" i="4"/>
  <c r="AC3297" i="4"/>
  <c r="AB3297" i="4"/>
  <c r="AA3297" i="4"/>
  <c r="AD3297" i="4" s="1"/>
  <c r="AV3296" i="4"/>
  <c r="AE3296" i="4"/>
  <c r="AD3296" i="4"/>
  <c r="AC3296" i="4"/>
  <c r="AB3296" i="4"/>
  <c r="AA3296" i="4"/>
  <c r="AW3295" i="4"/>
  <c r="AV3295" i="4"/>
  <c r="AL3295" i="4"/>
  <c r="AE3295" i="4"/>
  <c r="AA3295" i="4"/>
  <c r="AD3295" i="4" s="1"/>
  <c r="AV3294" i="4"/>
  <c r="AW3294" i="4"/>
  <c r="AL3294" i="4"/>
  <c r="AE3294" i="4"/>
  <c r="AD3294" i="4"/>
  <c r="AB3294" i="4"/>
  <c r="AA3294" i="4"/>
  <c r="AC3294" i="4" s="1"/>
  <c r="AW3293" i="4"/>
  <c r="AV3293" i="4"/>
  <c r="AL3293" i="4"/>
  <c r="AJ3293" i="4"/>
  <c r="AE3293" i="4"/>
  <c r="AC3293" i="4"/>
  <c r="AA3293" i="4"/>
  <c r="AB3293" i="4" s="1"/>
  <c r="AL3292" i="4"/>
  <c r="AE3292" i="4"/>
  <c r="AD3292" i="4"/>
  <c r="AC3292" i="4"/>
  <c r="AB3292" i="4"/>
  <c r="AA3292" i="4"/>
  <c r="AV3291" i="4"/>
  <c r="AW3291" i="4"/>
  <c r="AL3291" i="4"/>
  <c r="AE3291" i="4"/>
  <c r="AA3291" i="4"/>
  <c r="AD3291" i="4" s="1"/>
  <c r="AL3290" i="4"/>
  <c r="AE3290" i="4"/>
  <c r="AD3290" i="4"/>
  <c r="AB3290" i="4"/>
  <c r="AA3290" i="4"/>
  <c r="AC3290" i="4" s="1"/>
  <c r="AV3289" i="4"/>
  <c r="AW3289" i="4"/>
  <c r="AL3289" i="4"/>
  <c r="AP3289" i="4" s="1"/>
  <c r="AR3289" i="4"/>
  <c r="AE3289" i="4"/>
  <c r="AC3289" i="4"/>
  <c r="AB3289" i="4"/>
  <c r="AA3289" i="4"/>
  <c r="AD3289" i="4" s="1"/>
  <c r="AV3288" i="4"/>
  <c r="AE3288" i="4"/>
  <c r="AD3288" i="4"/>
  <c r="AC3288" i="4"/>
  <c r="AB3288" i="4"/>
  <c r="AA3288" i="4"/>
  <c r="AW3287" i="4"/>
  <c r="AV3287" i="4"/>
  <c r="AL3287" i="4"/>
  <c r="AE3287" i="4"/>
  <c r="AA3287" i="4"/>
  <c r="AD3287" i="4" s="1"/>
  <c r="AV3286" i="4"/>
  <c r="AW3286" i="4"/>
  <c r="AL3286" i="4"/>
  <c r="AE3286" i="4"/>
  <c r="AD3286" i="4"/>
  <c r="AB3286" i="4"/>
  <c r="AA3286" i="4"/>
  <c r="AC3286" i="4" s="1"/>
  <c r="AW3285" i="4"/>
  <c r="AV3285" i="4"/>
  <c r="AL3285" i="4"/>
  <c r="AJ3285" i="4"/>
  <c r="AE3285" i="4"/>
  <c r="AK3285" i="4" s="1"/>
  <c r="AC3285" i="4"/>
  <c r="AA3285" i="4"/>
  <c r="AB3285" i="4" s="1"/>
  <c r="AL3284" i="4"/>
  <c r="AE3284" i="4"/>
  <c r="AD3284" i="4"/>
  <c r="AC3284" i="4"/>
  <c r="AB3284" i="4"/>
  <c r="AA3284" i="4"/>
  <c r="AV3283" i="4"/>
  <c r="AW3283" i="4"/>
  <c r="AL3283" i="4"/>
  <c r="AE3283" i="4"/>
  <c r="AA3283" i="4"/>
  <c r="AD3283" i="4" s="1"/>
  <c r="AL3282" i="4"/>
  <c r="AE3282" i="4"/>
  <c r="AD3282" i="4"/>
  <c r="AB3282" i="4"/>
  <c r="AA3282" i="4"/>
  <c r="AC3282" i="4" s="1"/>
  <c r="AV3281" i="4"/>
  <c r="AW3281" i="4"/>
  <c r="AL3281" i="4"/>
  <c r="AP3281" i="4" s="1"/>
  <c r="AR3281" i="4"/>
  <c r="AE3281" i="4"/>
  <c r="AC3281" i="4"/>
  <c r="AB3281" i="4"/>
  <c r="AA3281" i="4"/>
  <c r="AD3281" i="4" s="1"/>
  <c r="AV3280" i="4"/>
  <c r="AE3280" i="4"/>
  <c r="AD3280" i="4"/>
  <c r="AC3280" i="4"/>
  <c r="AB3280" i="4"/>
  <c r="AA3280" i="4"/>
  <c r="AW3279" i="4"/>
  <c r="AV3279" i="4"/>
  <c r="AL3279" i="4"/>
  <c r="AE3279" i="4"/>
  <c r="AA3279" i="4"/>
  <c r="AD3279" i="4" s="1"/>
  <c r="AV3278" i="4"/>
  <c r="AW3278" i="4"/>
  <c r="AL3278" i="4"/>
  <c r="AE3278" i="4"/>
  <c r="AD3278" i="4"/>
  <c r="AB3278" i="4"/>
  <c r="AA3278" i="4"/>
  <c r="AC3278" i="4" s="1"/>
  <c r="AW3277" i="4"/>
  <c r="AV3277" i="4"/>
  <c r="AL3277" i="4"/>
  <c r="AE3277" i="4"/>
  <c r="AC3277" i="4"/>
  <c r="AA3277" i="4"/>
  <c r="AB3277" i="4" s="1"/>
  <c r="AL3276" i="4"/>
  <c r="AE3276" i="4"/>
  <c r="AD3276" i="4"/>
  <c r="AC3276" i="4"/>
  <c r="AB3276" i="4"/>
  <c r="AA3276" i="4"/>
  <c r="AV3275" i="4"/>
  <c r="AW3275" i="4"/>
  <c r="AL3275" i="4"/>
  <c r="AE3275" i="4"/>
  <c r="AA3275" i="4"/>
  <c r="AD3275" i="4" s="1"/>
  <c r="AL3274" i="4"/>
  <c r="AE3274" i="4"/>
  <c r="AD3274" i="4"/>
  <c r="AB3274" i="4"/>
  <c r="AA3274" i="4"/>
  <c r="AC3274" i="4" s="1"/>
  <c r="AV3273" i="4"/>
  <c r="AW3273" i="4"/>
  <c r="AL3273" i="4"/>
  <c r="AP3273" i="4" s="1"/>
  <c r="AE3273" i="4"/>
  <c r="AC3273" i="4"/>
  <c r="AB3273" i="4"/>
  <c r="AA3273" i="4"/>
  <c r="AD3273" i="4" s="1"/>
  <c r="AV3272" i="4"/>
  <c r="AE3272" i="4"/>
  <c r="AD3272" i="4"/>
  <c r="AC3272" i="4"/>
  <c r="AB3272" i="4"/>
  <c r="AA3272" i="4"/>
  <c r="AW3271" i="4"/>
  <c r="AV3271" i="4"/>
  <c r="AL3271" i="4"/>
  <c r="AJ3271" i="4"/>
  <c r="AE3271" i="4"/>
  <c r="AR3271" i="4" s="1"/>
  <c r="AA3271" i="4"/>
  <c r="AV3270" i="4"/>
  <c r="AW3270" i="4"/>
  <c r="AL3270" i="4"/>
  <c r="AE3270" i="4"/>
  <c r="AD3270" i="4"/>
  <c r="AB3270" i="4"/>
  <c r="AA3270" i="4"/>
  <c r="AC3270" i="4" s="1"/>
  <c r="AW3269" i="4"/>
  <c r="AV3269" i="4"/>
  <c r="AL3269" i="4"/>
  <c r="AE3269" i="4"/>
  <c r="AC3269" i="4"/>
  <c r="AA3269" i="4"/>
  <c r="AB3269" i="4" s="1"/>
  <c r="AL3268" i="4"/>
  <c r="AE3268" i="4"/>
  <c r="AD3268" i="4"/>
  <c r="AC3268" i="4"/>
  <c r="AB3268" i="4"/>
  <c r="AA3268" i="4"/>
  <c r="AV3267" i="4"/>
  <c r="AW3267" i="4"/>
  <c r="AL3267" i="4"/>
  <c r="AE3267" i="4"/>
  <c r="AA3267" i="4"/>
  <c r="AD3267" i="4" s="1"/>
  <c r="AL3266" i="4"/>
  <c r="AE3266" i="4"/>
  <c r="AD3266" i="4"/>
  <c r="AB3266" i="4"/>
  <c r="AA3266" i="4"/>
  <c r="AC3266" i="4" s="1"/>
  <c r="AV3265" i="4"/>
  <c r="AR3265" i="4"/>
  <c r="AW3265" i="4"/>
  <c r="AL3265" i="4"/>
  <c r="AE3265" i="4"/>
  <c r="AC3265" i="4"/>
  <c r="AB3265" i="4"/>
  <c r="AA3265" i="4"/>
  <c r="AD3265" i="4" s="1"/>
  <c r="AE3264" i="4"/>
  <c r="AD3264" i="4"/>
  <c r="AC3264" i="4"/>
  <c r="AB3264" i="4"/>
  <c r="AA3264" i="4"/>
  <c r="AW3263" i="4"/>
  <c r="AV3263" i="4"/>
  <c r="AL3263" i="4"/>
  <c r="AE3263" i="4"/>
  <c r="AA3263" i="4"/>
  <c r="AV3262" i="4"/>
  <c r="AW3262" i="4"/>
  <c r="AL3262" i="4"/>
  <c r="AE3262" i="4"/>
  <c r="AD3262" i="4"/>
  <c r="AB3262" i="4"/>
  <c r="AA3262" i="4"/>
  <c r="AC3262" i="4" s="1"/>
  <c r="AW3261" i="4"/>
  <c r="AR3261" i="4"/>
  <c r="AV3261" i="4"/>
  <c r="AL3261" i="4"/>
  <c r="AE3261" i="4"/>
  <c r="AC3261" i="4"/>
  <c r="AA3261" i="4"/>
  <c r="AB3261" i="4" s="1"/>
  <c r="AV3260" i="4"/>
  <c r="AL3260" i="4"/>
  <c r="AP3260" i="4" s="1"/>
  <c r="AE3260" i="4"/>
  <c r="AD3260" i="4"/>
  <c r="AC3260" i="4"/>
  <c r="AB3260" i="4"/>
  <c r="AA3260" i="4"/>
  <c r="AV3259" i="4"/>
  <c r="AW3259" i="4"/>
  <c r="AL3259" i="4"/>
  <c r="AE3259" i="4"/>
  <c r="AA3259" i="4"/>
  <c r="AP3258" i="4"/>
  <c r="AL3258" i="4"/>
  <c r="AE3258" i="4"/>
  <c r="AD3258" i="4"/>
  <c r="AB3258" i="4"/>
  <c r="AA3258" i="4"/>
  <c r="AC3258" i="4" s="1"/>
  <c r="AV3257" i="4"/>
  <c r="AR3257" i="4"/>
  <c r="AW3257" i="4"/>
  <c r="AL3257" i="4"/>
  <c r="AE3257" i="4"/>
  <c r="AC3257" i="4"/>
  <c r="AB3257" i="4"/>
  <c r="AA3257" i="4"/>
  <c r="AD3257" i="4" s="1"/>
  <c r="AE3256" i="4"/>
  <c r="AD3256" i="4"/>
  <c r="AC3256" i="4"/>
  <c r="AB3256" i="4"/>
  <c r="AA3256" i="4"/>
  <c r="AW3255" i="4"/>
  <c r="AV3255" i="4"/>
  <c r="AL3255" i="4"/>
  <c r="AE3255" i="4"/>
  <c r="AA3255" i="4"/>
  <c r="AV3254" i="4"/>
  <c r="AW3254" i="4"/>
  <c r="AL3254" i="4"/>
  <c r="AP3254" i="4" s="1"/>
  <c r="AE3254" i="4"/>
  <c r="AD3254" i="4"/>
  <c r="AB3254" i="4"/>
  <c r="AA3254" i="4"/>
  <c r="AC3254" i="4" s="1"/>
  <c r="AW3253" i="4"/>
  <c r="AV3253" i="4"/>
  <c r="AL3253" i="4"/>
  <c r="AE3253" i="4"/>
  <c r="AA3253" i="4"/>
  <c r="AV3252" i="4"/>
  <c r="AJ3252" i="4"/>
  <c r="AK3252" i="4" s="1"/>
  <c r="AL3252" i="4"/>
  <c r="AP3252" i="4" s="1"/>
  <c r="AE3252" i="4"/>
  <c r="AD3252" i="4"/>
  <c r="AC3252" i="4"/>
  <c r="AB3252" i="4"/>
  <c r="AA3252" i="4"/>
  <c r="AW3251" i="4"/>
  <c r="AV3251" i="4"/>
  <c r="AL3251" i="4"/>
  <c r="AE3251" i="4"/>
  <c r="AA3251" i="4"/>
  <c r="AJ3250" i="4"/>
  <c r="AK3250" i="4" s="1"/>
  <c r="AL3250" i="4"/>
  <c r="AE3250" i="4"/>
  <c r="AR3250" i="4" s="1"/>
  <c r="AD3250" i="4"/>
  <c r="AB3250" i="4"/>
  <c r="AA3250" i="4"/>
  <c r="AC3250" i="4" s="1"/>
  <c r="AV3249" i="4"/>
  <c r="AW3249" i="4"/>
  <c r="AL3249" i="4"/>
  <c r="AR3249" i="4"/>
  <c r="AE3249" i="4"/>
  <c r="AC3249" i="4"/>
  <c r="AB3249" i="4"/>
  <c r="AA3249" i="4"/>
  <c r="AD3249" i="4" s="1"/>
  <c r="AE3248" i="4"/>
  <c r="AD3248" i="4"/>
  <c r="AC3248" i="4"/>
  <c r="AB3248" i="4"/>
  <c r="AA3248" i="4"/>
  <c r="AV3247" i="4"/>
  <c r="AL3247" i="4"/>
  <c r="AJ3247" i="4"/>
  <c r="AE3247" i="4"/>
  <c r="AA3247" i="4"/>
  <c r="AV3246" i="4"/>
  <c r="AW3246" i="4"/>
  <c r="AL3246" i="4"/>
  <c r="AE3246" i="4"/>
  <c r="AD3246" i="4"/>
  <c r="AB3246" i="4"/>
  <c r="AA3246" i="4"/>
  <c r="AC3246" i="4" s="1"/>
  <c r="AW3245" i="4"/>
  <c r="AV3245" i="4"/>
  <c r="AL3245" i="4"/>
  <c r="AE3245" i="4"/>
  <c r="AA3245" i="4"/>
  <c r="AV3244" i="4"/>
  <c r="AR3244" i="4"/>
  <c r="AJ3244" i="4"/>
  <c r="AK3244" i="4" s="1"/>
  <c r="AL3244" i="4"/>
  <c r="AP3244" i="4" s="1"/>
  <c r="AE3244" i="4"/>
  <c r="AD3244" i="4"/>
  <c r="AC3244" i="4"/>
  <c r="AB3244" i="4"/>
  <c r="AA3244" i="4"/>
  <c r="AW3243" i="4"/>
  <c r="AV3243" i="4"/>
  <c r="AL3243" i="4"/>
  <c r="AP3243" i="4" s="1"/>
  <c r="AE3243" i="4"/>
  <c r="AC3243" i="4"/>
  <c r="AA3243" i="4"/>
  <c r="AL3242" i="4"/>
  <c r="AE3242" i="4"/>
  <c r="AR3242" i="4" s="1"/>
  <c r="AA3242" i="4"/>
  <c r="AC3242" i="4" s="1"/>
  <c r="AV3241" i="4"/>
  <c r="AW3241" i="4"/>
  <c r="AL3241" i="4"/>
  <c r="AE3241" i="4"/>
  <c r="AC3241" i="4"/>
  <c r="AB3241" i="4"/>
  <c r="AA3241" i="4"/>
  <c r="AD3241" i="4" s="1"/>
  <c r="AV3240" i="4"/>
  <c r="AL3240" i="4"/>
  <c r="AP3240" i="4" s="1"/>
  <c r="AE3240" i="4"/>
  <c r="AD3240" i="4"/>
  <c r="AC3240" i="4"/>
  <c r="AB3240" i="4"/>
  <c r="AA3240" i="4"/>
  <c r="AV3239" i="4"/>
  <c r="AL3239" i="4"/>
  <c r="AE3239" i="4"/>
  <c r="AD3239" i="4"/>
  <c r="AA3239" i="4"/>
  <c r="AV3238" i="4"/>
  <c r="AL3238" i="4"/>
  <c r="AP3238" i="4" s="1"/>
  <c r="AE3238" i="4"/>
  <c r="AD3238" i="4"/>
  <c r="AB3238" i="4"/>
  <c r="AA3238" i="4"/>
  <c r="AC3238" i="4" s="1"/>
  <c r="AW3237" i="4"/>
  <c r="AP3237" i="4"/>
  <c r="AV3237" i="4"/>
  <c r="AL3237" i="4"/>
  <c r="AJ3237" i="4"/>
  <c r="AE3237" i="4"/>
  <c r="AA3237" i="4"/>
  <c r="AR3236" i="4"/>
  <c r="AV3236" i="4"/>
  <c r="AL3236" i="4"/>
  <c r="AP3236" i="4" s="1"/>
  <c r="AE3236" i="4"/>
  <c r="AD3236" i="4"/>
  <c r="AC3236" i="4"/>
  <c r="AB3236" i="4"/>
  <c r="AA3236" i="4"/>
  <c r="AV3235" i="4"/>
  <c r="AW3235" i="4"/>
  <c r="AL3235" i="4"/>
  <c r="AP3235" i="4" s="1"/>
  <c r="AE3235" i="4"/>
  <c r="AA3235" i="4"/>
  <c r="AP3234" i="4"/>
  <c r="AJ3234" i="4"/>
  <c r="AK3234" i="4" s="1"/>
  <c r="AL3234" i="4"/>
  <c r="AE3234" i="4"/>
  <c r="AR3234" i="4" s="1"/>
  <c r="AD3234" i="4"/>
  <c r="AB3234" i="4"/>
  <c r="AA3234" i="4"/>
  <c r="AC3234" i="4" s="1"/>
  <c r="AV3233" i="4"/>
  <c r="AW3233" i="4"/>
  <c r="AL3233" i="4"/>
  <c r="AE3233" i="4"/>
  <c r="AC3233" i="4"/>
  <c r="AB3233" i="4"/>
  <c r="AA3233" i="4"/>
  <c r="AD3233" i="4" s="1"/>
  <c r="AE3232" i="4"/>
  <c r="AD3232" i="4"/>
  <c r="AC3232" i="4"/>
  <c r="AB3232" i="4"/>
  <c r="AA3232" i="4"/>
  <c r="AW3231" i="4"/>
  <c r="AV3231" i="4"/>
  <c r="AL3231" i="4"/>
  <c r="AR3231" i="4"/>
  <c r="AE3231" i="4"/>
  <c r="AD3231" i="4"/>
  <c r="AC3231" i="4"/>
  <c r="AA3231" i="4"/>
  <c r="AB3231" i="4" s="1"/>
  <c r="AV3230" i="4"/>
  <c r="AL3230" i="4"/>
  <c r="AE3230" i="4"/>
  <c r="AD3230" i="4"/>
  <c r="AB3230" i="4"/>
  <c r="AA3230" i="4"/>
  <c r="AC3230" i="4" s="1"/>
  <c r="AP3229" i="4"/>
  <c r="AW3229" i="4"/>
  <c r="AV3229" i="4"/>
  <c r="AL3229" i="4"/>
  <c r="AR3229" i="4"/>
  <c r="AE3229" i="4"/>
  <c r="AA3229" i="4"/>
  <c r="AL3228" i="4"/>
  <c r="AE3228" i="4"/>
  <c r="AD3228" i="4"/>
  <c r="AC3228" i="4"/>
  <c r="AB3228" i="4"/>
  <c r="AA3228" i="4"/>
  <c r="AW3227" i="4"/>
  <c r="AV3227" i="4"/>
  <c r="AL3227" i="4"/>
  <c r="AP3227" i="4" s="1"/>
  <c r="AE3227" i="4"/>
  <c r="AA3227" i="4"/>
  <c r="AW3226" i="4"/>
  <c r="AV3226" i="4"/>
  <c r="AL3226" i="4"/>
  <c r="AJ3226" i="4" s="1"/>
  <c r="AK3226" i="4" s="1"/>
  <c r="AE3226" i="4"/>
  <c r="AR3226" i="4" s="1"/>
  <c r="AD3226" i="4"/>
  <c r="AA3226" i="4"/>
  <c r="AC3226" i="4" s="1"/>
  <c r="AW3225" i="4"/>
  <c r="AV3225" i="4"/>
  <c r="AL3225" i="4"/>
  <c r="AE3225" i="4"/>
  <c r="AA3225" i="4"/>
  <c r="AD3225" i="4" s="1"/>
  <c r="AV3224" i="4"/>
  <c r="AL3224" i="4"/>
  <c r="AP3224" i="4" s="1"/>
  <c r="AE3224" i="4"/>
  <c r="AD3224" i="4"/>
  <c r="AC3224" i="4"/>
  <c r="AB3224" i="4"/>
  <c r="AA3224" i="4"/>
  <c r="AV3223" i="4"/>
  <c r="AL3223" i="4"/>
  <c r="AE3223" i="4"/>
  <c r="AA3223" i="4"/>
  <c r="AB3223" i="4" s="1"/>
  <c r="AV3222" i="4"/>
  <c r="AL3222" i="4"/>
  <c r="AP3222" i="4" s="1"/>
  <c r="AE3222" i="4"/>
  <c r="AD3222" i="4"/>
  <c r="AB3222" i="4"/>
  <c r="AA3222" i="4"/>
  <c r="AC3222" i="4" s="1"/>
  <c r="AW3221" i="4"/>
  <c r="AV3221" i="4"/>
  <c r="AE3221" i="4"/>
  <c r="AA3221" i="4"/>
  <c r="AV3220" i="4"/>
  <c r="AL3220" i="4"/>
  <c r="AP3220" i="4" s="1"/>
  <c r="AE3220" i="4"/>
  <c r="AD3220" i="4"/>
  <c r="AC3220" i="4"/>
  <c r="AB3220" i="4"/>
  <c r="AA3220" i="4"/>
  <c r="AV3219" i="4"/>
  <c r="AW3219" i="4"/>
  <c r="AL3219" i="4"/>
  <c r="AP3219" i="4" s="1"/>
  <c r="AE3219" i="4"/>
  <c r="AC3219" i="4"/>
  <c r="AA3219" i="4"/>
  <c r="AW3218" i="4"/>
  <c r="AV3218" i="4"/>
  <c r="AP3218" i="4"/>
  <c r="AJ3218" i="4"/>
  <c r="AK3218" i="4" s="1"/>
  <c r="AL3218" i="4"/>
  <c r="AE3218" i="4"/>
  <c r="AR3218" i="4" s="1"/>
  <c r="AD3218" i="4"/>
  <c r="AB3218" i="4"/>
  <c r="AA3218" i="4"/>
  <c r="AC3218" i="4" s="1"/>
  <c r="AW3217" i="4"/>
  <c r="AV3217" i="4"/>
  <c r="AL3217" i="4"/>
  <c r="AE3217" i="4"/>
  <c r="AA3217" i="4"/>
  <c r="AD3217" i="4" s="1"/>
  <c r="AV3216" i="4"/>
  <c r="AL3216" i="4"/>
  <c r="AP3216" i="4" s="1"/>
  <c r="AE3216" i="4"/>
  <c r="AD3216" i="4"/>
  <c r="AC3216" i="4"/>
  <c r="AB3216" i="4"/>
  <c r="AA3216" i="4"/>
  <c r="AV3215" i="4"/>
  <c r="AL3215" i="4"/>
  <c r="AE3215" i="4"/>
  <c r="AA3215" i="4"/>
  <c r="AB3215" i="4" s="1"/>
  <c r="AV3214" i="4"/>
  <c r="AL3214" i="4"/>
  <c r="AP3214" i="4" s="1"/>
  <c r="AE3214" i="4"/>
  <c r="AD3214" i="4"/>
  <c r="AB3214" i="4"/>
  <c r="AA3214" i="4"/>
  <c r="AC3214" i="4" s="1"/>
  <c r="AW3213" i="4"/>
  <c r="AV3213" i="4"/>
  <c r="AL3213" i="4"/>
  <c r="AP3213" i="4" s="1"/>
  <c r="AE3213" i="4"/>
  <c r="AA3213" i="4"/>
  <c r="AC3213" i="4" s="1"/>
  <c r="AV3212" i="4"/>
  <c r="AL3212" i="4"/>
  <c r="AP3212" i="4" s="1"/>
  <c r="AE3212" i="4"/>
  <c r="AD3212" i="4"/>
  <c r="AC3212" i="4"/>
  <c r="AB3212" i="4"/>
  <c r="AA3212" i="4"/>
  <c r="AW3211" i="4"/>
  <c r="AV3211" i="4"/>
  <c r="AL3211" i="4"/>
  <c r="AP3211" i="4" s="1"/>
  <c r="AR3211" i="4"/>
  <c r="AE3211" i="4"/>
  <c r="AA3211" i="4"/>
  <c r="AL3210" i="4"/>
  <c r="AE3210" i="4"/>
  <c r="AA3210" i="4"/>
  <c r="AC3210" i="4" s="1"/>
  <c r="AV3209" i="4"/>
  <c r="AW3209" i="4"/>
  <c r="AL3209" i="4"/>
  <c r="AE3209" i="4"/>
  <c r="AC3209" i="4"/>
  <c r="AA3209" i="4"/>
  <c r="AD3209" i="4" s="1"/>
  <c r="AV3208" i="4"/>
  <c r="AP3208" i="4"/>
  <c r="AL3208" i="4"/>
  <c r="AE3208" i="4"/>
  <c r="AD3208" i="4"/>
  <c r="AC3208" i="4"/>
  <c r="AB3208" i="4"/>
  <c r="AA3208" i="4"/>
  <c r="AV3207" i="4"/>
  <c r="AL3207" i="4"/>
  <c r="AE3207" i="4"/>
  <c r="AD3207" i="4"/>
  <c r="AA3207" i="4"/>
  <c r="AB3207" i="4" s="1"/>
  <c r="AV3206" i="4"/>
  <c r="AP3206" i="4"/>
  <c r="AL3206" i="4"/>
  <c r="AE3206" i="4"/>
  <c r="AD3206" i="4"/>
  <c r="AB3206" i="4"/>
  <c r="AA3206" i="4"/>
  <c r="AC3206" i="4" s="1"/>
  <c r="AW3205" i="4"/>
  <c r="AP3205" i="4"/>
  <c r="AV3205" i="4"/>
  <c r="AL3205" i="4"/>
  <c r="AE3205" i="4"/>
  <c r="AC3205" i="4"/>
  <c r="AA3205" i="4"/>
  <c r="AV3204" i="4"/>
  <c r="AP3204" i="4"/>
  <c r="AJ3204" i="4"/>
  <c r="AK3204" i="4" s="1"/>
  <c r="AL3204" i="4"/>
  <c r="AE3204" i="4"/>
  <c r="AD3204" i="4"/>
  <c r="AC3204" i="4"/>
  <c r="AB3204" i="4"/>
  <c r="AA3204" i="4"/>
  <c r="AW3203" i="4"/>
  <c r="AV3203" i="4"/>
  <c r="AL3203" i="4"/>
  <c r="AP3203" i="4" s="1"/>
  <c r="AR3203" i="4"/>
  <c r="AE3203" i="4"/>
  <c r="AA3203" i="4"/>
  <c r="AW3202" i="4"/>
  <c r="AL3202" i="4"/>
  <c r="AP3202" i="4" s="1"/>
  <c r="AE3202" i="4"/>
  <c r="AR3202" i="4" s="1"/>
  <c r="AA3202" i="4"/>
  <c r="AC3202" i="4" s="1"/>
  <c r="AW3201" i="4"/>
  <c r="AV3201" i="4"/>
  <c r="AL3201" i="4"/>
  <c r="AE3201" i="4"/>
  <c r="AC3201" i="4"/>
  <c r="AB3201" i="4"/>
  <c r="AA3201" i="4"/>
  <c r="AD3201" i="4" s="1"/>
  <c r="AE3200" i="4"/>
  <c r="AD3200" i="4"/>
  <c r="AC3200" i="4"/>
  <c r="AB3200" i="4"/>
  <c r="AA3200" i="4"/>
  <c r="AW3199" i="4"/>
  <c r="AV3199" i="4"/>
  <c r="AL3199" i="4"/>
  <c r="AE3199" i="4"/>
  <c r="AD3199" i="4"/>
  <c r="AC3199" i="4"/>
  <c r="AA3199" i="4"/>
  <c r="AB3199" i="4" s="1"/>
  <c r="AV3198" i="4"/>
  <c r="AL3198" i="4"/>
  <c r="AP3198" i="4" s="1"/>
  <c r="AE3198" i="4"/>
  <c r="AD3198" i="4"/>
  <c r="AB3198" i="4"/>
  <c r="AA3198" i="4"/>
  <c r="AC3198" i="4" s="1"/>
  <c r="AP3197" i="4"/>
  <c r="AW3197" i="4"/>
  <c r="AV3197" i="4"/>
  <c r="AL3197" i="4"/>
  <c r="AJ3197" i="4"/>
  <c r="AE3197" i="4"/>
  <c r="AA3197" i="4"/>
  <c r="AV3196" i="4"/>
  <c r="AL3196" i="4"/>
  <c r="AP3196" i="4" s="1"/>
  <c r="AE3196" i="4"/>
  <c r="AD3196" i="4"/>
  <c r="AC3196" i="4"/>
  <c r="AB3196" i="4"/>
  <c r="AA3196" i="4"/>
  <c r="AW3195" i="4"/>
  <c r="AV3195" i="4"/>
  <c r="AL3195" i="4"/>
  <c r="AP3195" i="4" s="1"/>
  <c r="AE3195" i="4"/>
  <c r="AA3195" i="4"/>
  <c r="AC3195" i="4" s="1"/>
  <c r="AW3194" i="4"/>
  <c r="AV3194" i="4"/>
  <c r="AL3194" i="4"/>
  <c r="AP3194" i="4" s="1"/>
  <c r="AE3194" i="4"/>
  <c r="AR3194" i="4" s="1"/>
  <c r="AD3194" i="4"/>
  <c r="AA3194" i="4"/>
  <c r="AC3194" i="4" s="1"/>
  <c r="AW3193" i="4"/>
  <c r="AV3193" i="4"/>
  <c r="AL3193" i="4"/>
  <c r="AE3193" i="4"/>
  <c r="AA3193" i="4"/>
  <c r="AD3193" i="4" s="1"/>
  <c r="AL3192" i="4"/>
  <c r="AE3192" i="4"/>
  <c r="AD3192" i="4"/>
  <c r="AC3192" i="4"/>
  <c r="AB3192" i="4"/>
  <c r="AA3192" i="4"/>
  <c r="AV3191" i="4"/>
  <c r="AL3191" i="4"/>
  <c r="AR3191" i="4"/>
  <c r="AE3191" i="4"/>
  <c r="AA3191" i="4"/>
  <c r="AB3191" i="4" s="1"/>
  <c r="AL3190" i="4"/>
  <c r="AE3190" i="4"/>
  <c r="AD3190" i="4"/>
  <c r="AB3190" i="4"/>
  <c r="AA3190" i="4"/>
  <c r="AC3190" i="4" s="1"/>
  <c r="AW3189" i="4"/>
  <c r="AV3189" i="4"/>
  <c r="AL3189" i="4"/>
  <c r="AE3189" i="4"/>
  <c r="AA3189" i="4"/>
  <c r="AV3188" i="4"/>
  <c r="AL3188" i="4"/>
  <c r="AP3188" i="4" s="1"/>
  <c r="AE3188" i="4"/>
  <c r="AD3188" i="4"/>
  <c r="AC3188" i="4"/>
  <c r="AB3188" i="4"/>
  <c r="AA3188" i="4"/>
  <c r="AV3187" i="4"/>
  <c r="AW3187" i="4"/>
  <c r="AL3187" i="4"/>
  <c r="AP3187" i="4" s="1"/>
  <c r="AE3187" i="4"/>
  <c r="AC3187" i="4"/>
  <c r="AA3187" i="4"/>
  <c r="AW3186" i="4"/>
  <c r="AV3186" i="4"/>
  <c r="AP3186" i="4"/>
  <c r="AJ3186" i="4"/>
  <c r="AK3186" i="4" s="1"/>
  <c r="AL3186" i="4"/>
  <c r="AE3186" i="4"/>
  <c r="AR3186" i="4" s="1"/>
  <c r="AD3186" i="4"/>
  <c r="AB3186" i="4"/>
  <c r="AA3186" i="4"/>
  <c r="AC3186" i="4" s="1"/>
  <c r="AW3185" i="4"/>
  <c r="AV3185" i="4"/>
  <c r="AL3185" i="4"/>
  <c r="AE3185" i="4"/>
  <c r="AA3185" i="4"/>
  <c r="AD3185" i="4" s="1"/>
  <c r="AV3184" i="4"/>
  <c r="AL3184" i="4"/>
  <c r="AE3184" i="4"/>
  <c r="AD3184" i="4"/>
  <c r="AC3184" i="4"/>
  <c r="AB3184" i="4"/>
  <c r="AA3184" i="4"/>
  <c r="AV3183" i="4"/>
  <c r="AL3183" i="4"/>
  <c r="AE3183" i="4"/>
  <c r="AA3183" i="4"/>
  <c r="AB3183" i="4" s="1"/>
  <c r="AV3182" i="4"/>
  <c r="AL3182" i="4"/>
  <c r="AE3182" i="4"/>
  <c r="AD3182" i="4"/>
  <c r="AB3182" i="4"/>
  <c r="AA3182" i="4"/>
  <c r="AC3182" i="4" s="1"/>
  <c r="AW3181" i="4"/>
  <c r="AV3181" i="4"/>
  <c r="AL3181" i="4"/>
  <c r="AE3181" i="4"/>
  <c r="AA3181" i="4"/>
  <c r="AV3180" i="4"/>
  <c r="AL3180" i="4"/>
  <c r="AP3180" i="4" s="1"/>
  <c r="AE3180" i="4"/>
  <c r="AD3180" i="4"/>
  <c r="AC3180" i="4"/>
  <c r="AB3180" i="4"/>
  <c r="AA3180" i="4"/>
  <c r="AW3179" i="4"/>
  <c r="AV3179" i="4"/>
  <c r="AL3179" i="4"/>
  <c r="AP3179" i="4" s="1"/>
  <c r="AJ3179" i="4"/>
  <c r="AE3179" i="4"/>
  <c r="AA3179" i="4"/>
  <c r="AL3178" i="4"/>
  <c r="AP3178" i="4" s="1"/>
  <c r="AE3178" i="4"/>
  <c r="AA3178" i="4"/>
  <c r="AC3178" i="4" s="1"/>
  <c r="AV3177" i="4"/>
  <c r="AW3177" i="4"/>
  <c r="AL3177" i="4"/>
  <c r="AE3177" i="4"/>
  <c r="AC3177" i="4"/>
  <c r="AA3177" i="4"/>
  <c r="AD3177" i="4" s="1"/>
  <c r="AV3176" i="4"/>
  <c r="AE3176" i="4"/>
  <c r="AD3176" i="4"/>
  <c r="AC3176" i="4"/>
  <c r="AB3176" i="4"/>
  <c r="AA3176" i="4"/>
  <c r="AV3175" i="4"/>
  <c r="AW3175" i="4"/>
  <c r="AL3175" i="4"/>
  <c r="AP3175" i="4" s="1"/>
  <c r="AE3175" i="4"/>
  <c r="AD3175" i="4"/>
  <c r="AA3175" i="4"/>
  <c r="AB3175" i="4" s="1"/>
  <c r="AV3174" i="4"/>
  <c r="AL3174" i="4"/>
  <c r="AE3174" i="4"/>
  <c r="AR3174" i="4" s="1"/>
  <c r="AA3174" i="4"/>
  <c r="AC3174" i="4" s="1"/>
  <c r="AW3173" i="4"/>
  <c r="AV3173" i="4"/>
  <c r="AL3173" i="4"/>
  <c r="AE3173" i="4"/>
  <c r="AC3173" i="4"/>
  <c r="AB3173" i="4"/>
  <c r="AA3173" i="4"/>
  <c r="AD3173" i="4" s="1"/>
  <c r="AV3172" i="4"/>
  <c r="AP3172" i="4"/>
  <c r="AL3172" i="4"/>
  <c r="AE3172" i="4"/>
  <c r="AD3172" i="4"/>
  <c r="AC3172" i="4"/>
  <c r="AB3172" i="4"/>
  <c r="AA3172" i="4"/>
  <c r="AL3171" i="4"/>
  <c r="AP3171" i="4" s="1"/>
  <c r="AR3171" i="4"/>
  <c r="AE3171" i="4"/>
  <c r="AD3171" i="4"/>
  <c r="AC3171" i="4"/>
  <c r="AA3171" i="4"/>
  <c r="AB3171" i="4" s="1"/>
  <c r="AV3170" i="4"/>
  <c r="AP3170" i="4"/>
  <c r="AW3170" i="4"/>
  <c r="AL3170" i="4"/>
  <c r="AJ3170" i="4" s="1"/>
  <c r="AE3170" i="4"/>
  <c r="AR3170" i="4" s="1"/>
  <c r="AD3170" i="4"/>
  <c r="AA3170" i="4"/>
  <c r="AC3170" i="4" s="1"/>
  <c r="AV3169" i="4"/>
  <c r="AW3169" i="4"/>
  <c r="AL3169" i="4"/>
  <c r="AE3169" i="4"/>
  <c r="AC3169" i="4"/>
  <c r="AB3169" i="4"/>
  <c r="AA3169" i="4"/>
  <c r="AD3169" i="4" s="1"/>
  <c r="AV3168" i="4"/>
  <c r="AP3168" i="4"/>
  <c r="AL3168" i="4"/>
  <c r="AE3168" i="4"/>
  <c r="AD3168" i="4"/>
  <c r="AC3168" i="4"/>
  <c r="AB3168" i="4"/>
  <c r="AA3168" i="4"/>
  <c r="AL3167" i="4"/>
  <c r="AP3167" i="4" s="1"/>
  <c r="AR3167" i="4"/>
  <c r="AE3167" i="4"/>
  <c r="AD3167" i="4"/>
  <c r="AC3167" i="4"/>
  <c r="AA3167" i="4"/>
  <c r="AB3167" i="4" s="1"/>
  <c r="AV3166" i="4"/>
  <c r="AP3166" i="4"/>
  <c r="AL3166" i="4"/>
  <c r="AJ3166" i="4" s="1"/>
  <c r="AE3166" i="4"/>
  <c r="AR3166" i="4" s="1"/>
  <c r="AD3166" i="4"/>
  <c r="AA3166" i="4"/>
  <c r="AC3166" i="4" s="1"/>
  <c r="AW3165" i="4"/>
  <c r="AV3165" i="4"/>
  <c r="AE3165" i="4"/>
  <c r="AA3165" i="4"/>
  <c r="AD3165" i="4" s="1"/>
  <c r="AP3164" i="4"/>
  <c r="AV3164" i="4"/>
  <c r="AL3164" i="4"/>
  <c r="AJ3164" i="4"/>
  <c r="AK3164" i="4" s="1"/>
  <c r="AE3164" i="4"/>
  <c r="AD3164" i="4"/>
  <c r="AC3164" i="4"/>
  <c r="AB3164" i="4"/>
  <c r="AA3164" i="4"/>
  <c r="AV3163" i="4"/>
  <c r="AW3163" i="4"/>
  <c r="AL3163" i="4"/>
  <c r="AP3163" i="4" s="1"/>
  <c r="AE3163" i="4"/>
  <c r="AA3163" i="4"/>
  <c r="AB3163" i="4" s="1"/>
  <c r="AV3162" i="4"/>
  <c r="AP3162" i="4"/>
  <c r="AW3162" i="4"/>
  <c r="AJ3162" i="4"/>
  <c r="AL3162" i="4"/>
  <c r="AE3162" i="4"/>
  <c r="AR3162" i="4" s="1"/>
  <c r="AD3162" i="4"/>
  <c r="AB3162" i="4"/>
  <c r="AA3162" i="4"/>
  <c r="AC3162" i="4" s="1"/>
  <c r="AV3161" i="4"/>
  <c r="AW3161" i="4"/>
  <c r="AE3161" i="4"/>
  <c r="AA3161" i="4"/>
  <c r="AD3161" i="4" s="1"/>
  <c r="AP3160" i="4"/>
  <c r="AV3160" i="4"/>
  <c r="AL3160" i="4"/>
  <c r="AJ3160" i="4"/>
  <c r="AK3160" i="4" s="1"/>
  <c r="AE3160" i="4"/>
  <c r="AD3160" i="4"/>
  <c r="AC3160" i="4"/>
  <c r="AB3160" i="4"/>
  <c r="AA3160" i="4"/>
  <c r="AV3159" i="4"/>
  <c r="AW3159" i="4"/>
  <c r="AL3159" i="4"/>
  <c r="AP3159" i="4" s="1"/>
  <c r="AE3159" i="4"/>
  <c r="AA3159" i="4"/>
  <c r="AB3159" i="4" s="1"/>
  <c r="AV3158" i="4"/>
  <c r="AP3158" i="4"/>
  <c r="AW3158" i="4"/>
  <c r="AJ3158" i="4"/>
  <c r="AL3158" i="4"/>
  <c r="AE3158" i="4"/>
  <c r="AR3158" i="4" s="1"/>
  <c r="AD3158" i="4"/>
  <c r="AB3158" i="4"/>
  <c r="AA3158" i="4"/>
  <c r="AC3158" i="4" s="1"/>
  <c r="AW3157" i="4"/>
  <c r="AP3157" i="4"/>
  <c r="AV3157" i="4"/>
  <c r="AL3157" i="4"/>
  <c r="AE3157" i="4"/>
  <c r="AA3157" i="4"/>
  <c r="AD3157" i="4" s="1"/>
  <c r="AV3156" i="4"/>
  <c r="AL3156" i="4"/>
  <c r="AE3156" i="4"/>
  <c r="AD3156" i="4"/>
  <c r="AC3156" i="4"/>
  <c r="AB3156" i="4"/>
  <c r="AA3156" i="4"/>
  <c r="AV3155" i="4"/>
  <c r="AW3155" i="4"/>
  <c r="AL3155" i="4"/>
  <c r="AP3155" i="4" s="1"/>
  <c r="AE3155" i="4"/>
  <c r="AA3155" i="4"/>
  <c r="AB3155" i="4" s="1"/>
  <c r="AL3154" i="4"/>
  <c r="AE3154" i="4"/>
  <c r="AA3154" i="4"/>
  <c r="AC3154" i="4" s="1"/>
  <c r="AV3153" i="4"/>
  <c r="AP3153" i="4"/>
  <c r="AW3153" i="4"/>
  <c r="AL3153" i="4"/>
  <c r="AE3153" i="4"/>
  <c r="AA3153" i="4"/>
  <c r="AD3153" i="4" s="1"/>
  <c r="AW3152" i="4"/>
  <c r="AL3152" i="4"/>
  <c r="AE3152" i="4"/>
  <c r="AD3152" i="4"/>
  <c r="AA3152" i="4"/>
  <c r="AC3152" i="4" s="1"/>
  <c r="AL3151" i="4"/>
  <c r="AP3151" i="4" s="1"/>
  <c r="AE3151" i="4"/>
  <c r="AD3151" i="4"/>
  <c r="AA3151" i="4"/>
  <c r="AC3151" i="4" s="1"/>
  <c r="AP3150" i="4"/>
  <c r="AL3150" i="4"/>
  <c r="AJ3150" i="4"/>
  <c r="AK3150" i="4" s="1"/>
  <c r="AE3150" i="4"/>
  <c r="AR3150" i="4" s="1"/>
  <c r="AD3150" i="4"/>
  <c r="AC3150" i="4"/>
  <c r="AA3150" i="4"/>
  <c r="AB3150" i="4" s="1"/>
  <c r="AV3149" i="4"/>
  <c r="AL3149" i="4"/>
  <c r="AE3149" i="4"/>
  <c r="AD3149" i="4"/>
  <c r="AC3149" i="4"/>
  <c r="AB3149" i="4"/>
  <c r="AA3149" i="4"/>
  <c r="AV3148" i="4"/>
  <c r="AL3148" i="4"/>
  <c r="AE3148" i="4"/>
  <c r="AD3148" i="4"/>
  <c r="AC3148" i="4"/>
  <c r="AB3148" i="4"/>
  <c r="AA3148" i="4"/>
  <c r="AL3147" i="4"/>
  <c r="AE3147" i="4"/>
  <c r="AD3147" i="4"/>
  <c r="AC3147" i="4"/>
  <c r="AB3147" i="4"/>
  <c r="AA3147" i="4"/>
  <c r="AV3146" i="4"/>
  <c r="AL3146" i="4"/>
  <c r="AE3146" i="4"/>
  <c r="AD3146" i="4"/>
  <c r="AC3146" i="4"/>
  <c r="AA3146" i="4"/>
  <c r="AB3146" i="4" s="1"/>
  <c r="AL3145" i="4"/>
  <c r="AE3145" i="4"/>
  <c r="AD3145" i="4"/>
  <c r="AA3145" i="4"/>
  <c r="AC3145" i="4" s="1"/>
  <c r="AW3144" i="4"/>
  <c r="AV3144" i="4"/>
  <c r="AL3144" i="4"/>
  <c r="AE3144" i="4"/>
  <c r="AA3144" i="4"/>
  <c r="AD3144" i="4" s="1"/>
  <c r="AV3143" i="4"/>
  <c r="AE3143" i="4"/>
  <c r="AD3143" i="4"/>
  <c r="AC3143" i="4"/>
  <c r="AB3143" i="4"/>
  <c r="AA3143" i="4"/>
  <c r="AL3142" i="4"/>
  <c r="AJ3142" i="4"/>
  <c r="AE3142" i="4"/>
  <c r="AD3142" i="4"/>
  <c r="AC3142" i="4"/>
  <c r="AA3142" i="4"/>
  <c r="AB3142" i="4" s="1"/>
  <c r="AV3141" i="4"/>
  <c r="AL3141" i="4"/>
  <c r="AE3141" i="4"/>
  <c r="AD3141" i="4"/>
  <c r="AA3141" i="4"/>
  <c r="AB3141" i="4" s="1"/>
  <c r="AW3140" i="4"/>
  <c r="AV3140" i="4"/>
  <c r="AL3140" i="4"/>
  <c r="AE3140" i="4"/>
  <c r="AA3140" i="4"/>
  <c r="AC3140" i="4" s="1"/>
  <c r="AL3139" i="4"/>
  <c r="AE3139" i="4"/>
  <c r="AD3139" i="4"/>
  <c r="AC3139" i="4"/>
  <c r="AB3139" i="4"/>
  <c r="AA3139" i="4"/>
  <c r="AV3138" i="4"/>
  <c r="AL3138" i="4"/>
  <c r="AJ3138" i="4"/>
  <c r="AE3138" i="4"/>
  <c r="AD3138" i="4"/>
  <c r="AC3138" i="4"/>
  <c r="AA3138" i="4"/>
  <c r="AB3138" i="4" s="1"/>
  <c r="AL3137" i="4"/>
  <c r="AE3137" i="4"/>
  <c r="AD3137" i="4"/>
  <c r="AA3137" i="4"/>
  <c r="AC3137" i="4" s="1"/>
  <c r="AW3136" i="4"/>
  <c r="AV3136" i="4"/>
  <c r="AL3136" i="4"/>
  <c r="AE3136" i="4"/>
  <c r="AA3136" i="4"/>
  <c r="AD3136" i="4" s="1"/>
  <c r="AV3135" i="4"/>
  <c r="AE3135" i="4"/>
  <c r="AD3135" i="4"/>
  <c r="AC3135" i="4"/>
  <c r="AB3135" i="4"/>
  <c r="AA3135" i="4"/>
  <c r="AL3134" i="4"/>
  <c r="AJ3134" i="4"/>
  <c r="AE3134" i="4"/>
  <c r="AD3134" i="4"/>
  <c r="AC3134" i="4"/>
  <c r="AA3134" i="4"/>
  <c r="AB3134" i="4" s="1"/>
  <c r="AV3133" i="4"/>
  <c r="AL3133" i="4"/>
  <c r="AE3133" i="4"/>
  <c r="AD3133" i="4"/>
  <c r="AA3133" i="4"/>
  <c r="AB3133" i="4" s="1"/>
  <c r="AW3132" i="4"/>
  <c r="AV3132" i="4"/>
  <c r="AL3132" i="4"/>
  <c r="AE3132" i="4"/>
  <c r="AA3132" i="4"/>
  <c r="AC3132" i="4" s="1"/>
  <c r="AL3131" i="4"/>
  <c r="AE3131" i="4"/>
  <c r="AD3131" i="4"/>
  <c r="AC3131" i="4"/>
  <c r="AB3131" i="4"/>
  <c r="AA3131" i="4"/>
  <c r="AV3130" i="4"/>
  <c r="AL3130" i="4"/>
  <c r="AJ3130" i="4"/>
  <c r="AE3130" i="4"/>
  <c r="AD3130" i="4"/>
  <c r="AC3130" i="4"/>
  <c r="AA3130" i="4"/>
  <c r="AB3130" i="4" s="1"/>
  <c r="AL3129" i="4"/>
  <c r="AE3129" i="4"/>
  <c r="AD3129" i="4"/>
  <c r="AA3129" i="4"/>
  <c r="AC3129" i="4" s="1"/>
  <c r="AW3128" i="4"/>
  <c r="AV3128" i="4"/>
  <c r="AL3128" i="4"/>
  <c r="AE3128" i="4"/>
  <c r="AA3128" i="4"/>
  <c r="AD3128" i="4" s="1"/>
  <c r="AV3127" i="4"/>
  <c r="AE3127" i="4"/>
  <c r="AD3127" i="4"/>
  <c r="AC3127" i="4"/>
  <c r="AB3127" i="4"/>
  <c r="AA3127" i="4"/>
  <c r="AL3126" i="4"/>
  <c r="AE3126" i="4"/>
  <c r="AD3126" i="4"/>
  <c r="AC3126" i="4"/>
  <c r="AA3126" i="4"/>
  <c r="AB3126" i="4" s="1"/>
  <c r="AV3125" i="4"/>
  <c r="AL3125" i="4"/>
  <c r="AE3125" i="4"/>
  <c r="AD3125" i="4"/>
  <c r="AA3125" i="4"/>
  <c r="AB3125" i="4" s="1"/>
  <c r="AW3124" i="4"/>
  <c r="AV3124" i="4"/>
  <c r="AL3124" i="4"/>
  <c r="AE3124" i="4"/>
  <c r="AA3124" i="4"/>
  <c r="AC3124" i="4" s="1"/>
  <c r="AL3123" i="4"/>
  <c r="AE3123" i="4"/>
  <c r="AD3123" i="4"/>
  <c r="AC3123" i="4"/>
  <c r="AB3123" i="4"/>
  <c r="AA3123" i="4"/>
  <c r="AV3122" i="4"/>
  <c r="AL3122" i="4"/>
  <c r="AE3122" i="4"/>
  <c r="AD3122" i="4"/>
  <c r="AC3122" i="4"/>
  <c r="AA3122" i="4"/>
  <c r="AB3122" i="4" s="1"/>
  <c r="AL3121" i="4"/>
  <c r="AE3121" i="4"/>
  <c r="AD3121" i="4"/>
  <c r="AA3121" i="4"/>
  <c r="AC3121" i="4" s="1"/>
  <c r="AW3120" i="4"/>
  <c r="AV3120" i="4"/>
  <c r="AL3120" i="4"/>
  <c r="AE3120" i="4"/>
  <c r="AA3120" i="4"/>
  <c r="AD3120" i="4" s="1"/>
  <c r="AV3119" i="4"/>
  <c r="AE3119" i="4"/>
  <c r="AD3119" i="4"/>
  <c r="AC3119" i="4"/>
  <c r="AB3119" i="4"/>
  <c r="AA3119" i="4"/>
  <c r="AL3118" i="4"/>
  <c r="AE3118" i="4"/>
  <c r="AD3118" i="4"/>
  <c r="AC3118" i="4"/>
  <c r="AA3118" i="4"/>
  <c r="AB3118" i="4" s="1"/>
  <c r="AV3117" i="4"/>
  <c r="AL3117" i="4"/>
  <c r="AE3117" i="4"/>
  <c r="AD3117" i="4"/>
  <c r="AA3117" i="4"/>
  <c r="AB3117" i="4" s="1"/>
  <c r="AW3116" i="4"/>
  <c r="AV3116" i="4"/>
  <c r="AL3116" i="4"/>
  <c r="AE3116" i="4"/>
  <c r="AA3116" i="4"/>
  <c r="AC3116" i="4" s="1"/>
  <c r="AL3115" i="4"/>
  <c r="AE3115" i="4"/>
  <c r="AD3115" i="4"/>
  <c r="AC3115" i="4"/>
  <c r="AB3115" i="4"/>
  <c r="AA3115" i="4"/>
  <c r="AV3114" i="4"/>
  <c r="AL3114" i="4"/>
  <c r="AE3114" i="4"/>
  <c r="AD3114" i="4"/>
  <c r="AC3114" i="4"/>
  <c r="AA3114" i="4"/>
  <c r="AB3114" i="4" s="1"/>
  <c r="AL3113" i="4"/>
  <c r="AE3113" i="4"/>
  <c r="AD3113" i="4"/>
  <c r="AA3113" i="4"/>
  <c r="AC3113" i="4" s="1"/>
  <c r="AW3112" i="4"/>
  <c r="AV3112" i="4"/>
  <c r="AL3112" i="4"/>
  <c r="AE3112" i="4"/>
  <c r="AA3112" i="4"/>
  <c r="AD3112" i="4" s="1"/>
  <c r="AV3111" i="4"/>
  <c r="AE3111" i="4"/>
  <c r="AD3111" i="4"/>
  <c r="AC3111" i="4"/>
  <c r="AB3111" i="4"/>
  <c r="AA3111" i="4"/>
  <c r="AL3110" i="4"/>
  <c r="AJ3110" i="4"/>
  <c r="AE3110" i="4"/>
  <c r="AD3110" i="4"/>
  <c r="AC3110" i="4"/>
  <c r="AA3110" i="4"/>
  <c r="AB3110" i="4" s="1"/>
  <c r="AV3109" i="4"/>
  <c r="AL3109" i="4"/>
  <c r="AE3109" i="4"/>
  <c r="AD3109" i="4"/>
  <c r="AA3109" i="4"/>
  <c r="AB3109" i="4" s="1"/>
  <c r="AW3108" i="4"/>
  <c r="AV3108" i="4"/>
  <c r="AL3108" i="4"/>
  <c r="AE3108" i="4"/>
  <c r="AA3108" i="4"/>
  <c r="AC3108" i="4" s="1"/>
  <c r="AL3107" i="4"/>
  <c r="AE3107" i="4"/>
  <c r="AD3107" i="4"/>
  <c r="AC3107" i="4"/>
  <c r="AB3107" i="4"/>
  <c r="AA3107" i="4"/>
  <c r="AV3106" i="4"/>
  <c r="AL3106" i="4"/>
  <c r="AJ3106" i="4"/>
  <c r="AE3106" i="4"/>
  <c r="AD3106" i="4"/>
  <c r="AC3106" i="4"/>
  <c r="AA3106" i="4"/>
  <c r="AB3106" i="4" s="1"/>
  <c r="AL3105" i="4"/>
  <c r="AE3105" i="4"/>
  <c r="AD3105" i="4"/>
  <c r="AA3105" i="4"/>
  <c r="AC3105" i="4" s="1"/>
  <c r="AW3104" i="4"/>
  <c r="AV3104" i="4"/>
  <c r="AL3104" i="4"/>
  <c r="AE3104" i="4"/>
  <c r="AA3104" i="4"/>
  <c r="AD3104" i="4" s="1"/>
  <c r="AV3103" i="4"/>
  <c r="AE3103" i="4"/>
  <c r="AD3103" i="4"/>
  <c r="AC3103" i="4"/>
  <c r="AB3103" i="4"/>
  <c r="AA3103" i="4"/>
  <c r="AL3102" i="4"/>
  <c r="AJ3102" i="4"/>
  <c r="AE3102" i="4"/>
  <c r="AD3102" i="4"/>
  <c r="AC3102" i="4"/>
  <c r="AA3102" i="4"/>
  <c r="AB3102" i="4" s="1"/>
  <c r="AV3101" i="4"/>
  <c r="AL3101" i="4"/>
  <c r="AE3101" i="4"/>
  <c r="AD3101" i="4"/>
  <c r="AA3101" i="4"/>
  <c r="AB3101" i="4" s="1"/>
  <c r="AW3100" i="4"/>
  <c r="AV3100" i="4"/>
  <c r="AL3100" i="4"/>
  <c r="AE3100" i="4"/>
  <c r="AA3100" i="4"/>
  <c r="AC3100" i="4" s="1"/>
  <c r="AL3099" i="4"/>
  <c r="AE3099" i="4"/>
  <c r="AD3099" i="4"/>
  <c r="AC3099" i="4"/>
  <c r="AB3099" i="4"/>
  <c r="AA3099" i="4"/>
  <c r="AV3098" i="4"/>
  <c r="AL3098" i="4"/>
  <c r="AJ3098" i="4"/>
  <c r="AE3098" i="4"/>
  <c r="AD3098" i="4"/>
  <c r="AC3098" i="4"/>
  <c r="AA3098" i="4"/>
  <c r="AB3098" i="4" s="1"/>
  <c r="AL3097" i="4"/>
  <c r="AE3097" i="4"/>
  <c r="AD3097" i="4"/>
  <c r="AA3097" i="4"/>
  <c r="AC3097" i="4" s="1"/>
  <c r="AW3096" i="4"/>
  <c r="AV3096" i="4"/>
  <c r="AL3096" i="4"/>
  <c r="AE3096" i="4"/>
  <c r="AA3096" i="4"/>
  <c r="AD3096" i="4" s="1"/>
  <c r="AV3095" i="4"/>
  <c r="AE3095" i="4"/>
  <c r="AD3095" i="4"/>
  <c r="AC3095" i="4"/>
  <c r="AB3095" i="4"/>
  <c r="AA3095" i="4"/>
  <c r="AL3094" i="4"/>
  <c r="AE3094" i="4"/>
  <c r="AD3094" i="4"/>
  <c r="AC3094" i="4"/>
  <c r="AA3094" i="4"/>
  <c r="AB3094" i="4" s="1"/>
  <c r="AV3093" i="4"/>
  <c r="AL3093" i="4"/>
  <c r="AE3093" i="4"/>
  <c r="AD3093" i="4"/>
  <c r="AA3093" i="4"/>
  <c r="AB3093" i="4" s="1"/>
  <c r="AW3092" i="4"/>
  <c r="AV3092" i="4"/>
  <c r="AL3092" i="4"/>
  <c r="AE3092" i="4"/>
  <c r="AA3092" i="4"/>
  <c r="AC3092" i="4" s="1"/>
  <c r="AL3091" i="4"/>
  <c r="AE3091" i="4"/>
  <c r="AD3091" i="4"/>
  <c r="AC3091" i="4"/>
  <c r="AB3091" i="4"/>
  <c r="AA3091" i="4"/>
  <c r="AV3090" i="4"/>
  <c r="AL3090" i="4"/>
  <c r="AJ3090" i="4"/>
  <c r="AE3090" i="4"/>
  <c r="AK3090" i="4" s="1"/>
  <c r="AD3090" i="4"/>
  <c r="AC3090" i="4"/>
  <c r="AA3090" i="4"/>
  <c r="AB3090" i="4" s="1"/>
  <c r="AL3089" i="4"/>
  <c r="AE3089" i="4"/>
  <c r="AD3089" i="4"/>
  <c r="AA3089" i="4"/>
  <c r="AC3089" i="4" s="1"/>
  <c r="AW3088" i="4"/>
  <c r="AV3088" i="4"/>
  <c r="AL3088" i="4"/>
  <c r="AE3088" i="4"/>
  <c r="AA3088" i="4"/>
  <c r="AD3088" i="4" s="1"/>
  <c r="AV3087" i="4"/>
  <c r="AE3087" i="4"/>
  <c r="AD3087" i="4"/>
  <c r="AC3087" i="4"/>
  <c r="AB3087" i="4"/>
  <c r="AA3087" i="4"/>
  <c r="AL3086" i="4"/>
  <c r="AE3086" i="4"/>
  <c r="AD3086" i="4"/>
  <c r="AC3086" i="4"/>
  <c r="AA3086" i="4"/>
  <c r="AB3086" i="4" s="1"/>
  <c r="AV3085" i="4"/>
  <c r="AL3085" i="4"/>
  <c r="AP3085" i="4" s="1"/>
  <c r="AE3085" i="4"/>
  <c r="AD3085" i="4"/>
  <c r="AA3085" i="4"/>
  <c r="AB3085" i="4" s="1"/>
  <c r="AW3084" i="4"/>
  <c r="AV3084" i="4"/>
  <c r="AL3084" i="4"/>
  <c r="AE3084" i="4"/>
  <c r="AA3084" i="4"/>
  <c r="AL3083" i="4"/>
  <c r="AE3083" i="4"/>
  <c r="AD3083" i="4"/>
  <c r="AC3083" i="4"/>
  <c r="AB3083" i="4"/>
  <c r="AA3083" i="4"/>
  <c r="AV3082" i="4"/>
  <c r="AL3082" i="4"/>
  <c r="AE3082" i="4"/>
  <c r="AD3082" i="4"/>
  <c r="AC3082" i="4"/>
  <c r="AA3082" i="4"/>
  <c r="AB3082" i="4" s="1"/>
  <c r="AL3081" i="4"/>
  <c r="AE3081" i="4"/>
  <c r="AD3081" i="4"/>
  <c r="AA3081" i="4"/>
  <c r="AC3081" i="4" s="1"/>
  <c r="AW3080" i="4"/>
  <c r="AV3080" i="4"/>
  <c r="AL3080" i="4"/>
  <c r="AE3080" i="4"/>
  <c r="AA3080" i="4"/>
  <c r="AD3080" i="4" s="1"/>
  <c r="AV3079" i="4"/>
  <c r="AE3079" i="4"/>
  <c r="AD3079" i="4"/>
  <c r="AC3079" i="4"/>
  <c r="AB3079" i="4"/>
  <c r="AA3079" i="4"/>
  <c r="AL3078" i="4"/>
  <c r="AJ3078" i="4"/>
  <c r="AE3078" i="4"/>
  <c r="AD3078" i="4"/>
  <c r="AC3078" i="4"/>
  <c r="AA3078" i="4"/>
  <c r="AB3078" i="4" s="1"/>
  <c r="AV3077" i="4"/>
  <c r="AL3077" i="4"/>
  <c r="AE3077" i="4"/>
  <c r="AD3077" i="4"/>
  <c r="AA3077" i="4"/>
  <c r="AB3077" i="4" s="1"/>
  <c r="AV3076" i="4"/>
  <c r="AW3076" i="4"/>
  <c r="AL3076" i="4"/>
  <c r="AE3076" i="4"/>
  <c r="AA3076" i="4"/>
  <c r="AE3075" i="4"/>
  <c r="AD3075" i="4"/>
  <c r="AC3075" i="4"/>
  <c r="AB3075" i="4"/>
  <c r="AA3075" i="4"/>
  <c r="AV3074" i="4"/>
  <c r="AL3074" i="4"/>
  <c r="AR3074" i="4"/>
  <c r="AE3074" i="4"/>
  <c r="AD3074" i="4"/>
  <c r="AC3074" i="4"/>
  <c r="AA3074" i="4"/>
  <c r="AB3074" i="4" s="1"/>
  <c r="AL3073" i="4"/>
  <c r="AP3073" i="4" s="1"/>
  <c r="AE3073" i="4"/>
  <c r="AD3073" i="4"/>
  <c r="AA3073" i="4"/>
  <c r="AC3073" i="4" s="1"/>
  <c r="AW3072" i="4"/>
  <c r="AV3072" i="4"/>
  <c r="AL3072" i="4"/>
  <c r="AE3072" i="4"/>
  <c r="AA3072" i="4"/>
  <c r="AV3071" i="4"/>
  <c r="AE3071" i="4"/>
  <c r="AD3071" i="4"/>
  <c r="AC3071" i="4"/>
  <c r="AB3071" i="4"/>
  <c r="AA3071" i="4"/>
  <c r="AL3070" i="4"/>
  <c r="AR3070" i="4"/>
  <c r="AE3070" i="4"/>
  <c r="AD3070" i="4"/>
  <c r="AC3070" i="4"/>
  <c r="AA3070" i="4"/>
  <c r="AB3070" i="4" s="1"/>
  <c r="AL3069" i="4"/>
  <c r="AP3069" i="4" s="1"/>
  <c r="AE3069" i="4"/>
  <c r="AD3069" i="4"/>
  <c r="AA3069" i="4"/>
  <c r="AB3069" i="4" s="1"/>
  <c r="AV3068" i="4"/>
  <c r="AW3068" i="4"/>
  <c r="AL3068" i="4"/>
  <c r="AE3068" i="4"/>
  <c r="AA3068" i="4"/>
  <c r="AE3067" i="4"/>
  <c r="AD3067" i="4"/>
  <c r="AC3067" i="4"/>
  <c r="AB3067" i="4"/>
  <c r="AA3067" i="4"/>
  <c r="AV3066" i="4"/>
  <c r="AR3066" i="4"/>
  <c r="AL3066" i="4"/>
  <c r="AE3066" i="4"/>
  <c r="AD3066" i="4"/>
  <c r="AC3066" i="4"/>
  <c r="AA3066" i="4"/>
  <c r="AB3066" i="4" s="1"/>
  <c r="AV3065" i="4"/>
  <c r="AL3065" i="4"/>
  <c r="AP3065" i="4" s="1"/>
  <c r="AE3065" i="4"/>
  <c r="AD3065" i="4"/>
  <c r="AA3065" i="4"/>
  <c r="AC3065" i="4" s="1"/>
  <c r="AW3064" i="4"/>
  <c r="AV3064" i="4"/>
  <c r="AL3064" i="4"/>
  <c r="AE3064" i="4"/>
  <c r="AA3064" i="4"/>
  <c r="AV3063" i="4"/>
  <c r="AE3063" i="4"/>
  <c r="AD3063" i="4"/>
  <c r="AC3063" i="4"/>
  <c r="AB3063" i="4"/>
  <c r="AA3063" i="4"/>
  <c r="AR3062" i="4"/>
  <c r="AL3062" i="4"/>
  <c r="AE3062" i="4"/>
  <c r="AD3062" i="4"/>
  <c r="AC3062" i="4"/>
  <c r="AA3062" i="4"/>
  <c r="AB3062" i="4" s="1"/>
  <c r="AL3061" i="4"/>
  <c r="AP3061" i="4" s="1"/>
  <c r="AE3061" i="4"/>
  <c r="AD3061" i="4"/>
  <c r="AA3061" i="4"/>
  <c r="AB3061" i="4" s="1"/>
  <c r="AW3060" i="4"/>
  <c r="AV3060" i="4"/>
  <c r="AL3060" i="4"/>
  <c r="AE3060" i="4"/>
  <c r="AA3060" i="4"/>
  <c r="AE3059" i="4"/>
  <c r="AD3059" i="4"/>
  <c r="AC3059" i="4"/>
  <c r="AB3059" i="4"/>
  <c r="AA3059" i="4"/>
  <c r="AV3058" i="4"/>
  <c r="AR3058" i="4"/>
  <c r="AL3058" i="4"/>
  <c r="AE3058" i="4"/>
  <c r="AD3058" i="4"/>
  <c r="AC3058" i="4"/>
  <c r="AA3058" i="4"/>
  <c r="AB3058" i="4" s="1"/>
  <c r="AL3057" i="4"/>
  <c r="AP3057" i="4" s="1"/>
  <c r="AE3057" i="4"/>
  <c r="AD3057" i="4"/>
  <c r="AA3057" i="4"/>
  <c r="AC3057" i="4" s="1"/>
  <c r="AW3056" i="4"/>
  <c r="AV3056" i="4"/>
  <c r="AL3056" i="4"/>
  <c r="AE3056" i="4"/>
  <c r="AA3056" i="4"/>
  <c r="AV3055" i="4"/>
  <c r="AE3055" i="4"/>
  <c r="AD3055" i="4"/>
  <c r="AC3055" i="4"/>
  <c r="AB3055" i="4"/>
  <c r="AA3055" i="4"/>
  <c r="AL3054" i="4"/>
  <c r="AE3054" i="4"/>
  <c r="AD3054" i="4"/>
  <c r="AC3054" i="4"/>
  <c r="AA3054" i="4"/>
  <c r="AB3054" i="4" s="1"/>
  <c r="AV3053" i="4"/>
  <c r="AL3053" i="4"/>
  <c r="AE3053" i="4"/>
  <c r="AD3053" i="4"/>
  <c r="AA3053" i="4"/>
  <c r="AB3053" i="4" s="1"/>
  <c r="AV3052" i="4"/>
  <c r="AW3052" i="4"/>
  <c r="AL3052" i="4"/>
  <c r="AE3052" i="4"/>
  <c r="AA3052" i="4"/>
  <c r="AE3051" i="4"/>
  <c r="AD3051" i="4"/>
  <c r="AC3051" i="4"/>
  <c r="AB3051" i="4"/>
  <c r="AA3051" i="4"/>
  <c r="AV3050" i="4"/>
  <c r="AL3050" i="4"/>
  <c r="AR3050" i="4"/>
  <c r="AE3050" i="4"/>
  <c r="AD3050" i="4"/>
  <c r="AC3050" i="4"/>
  <c r="AA3050" i="4"/>
  <c r="AB3050" i="4" s="1"/>
  <c r="AL3049" i="4"/>
  <c r="AP3049" i="4" s="1"/>
  <c r="AE3049" i="4"/>
  <c r="AD3049" i="4"/>
  <c r="AA3049" i="4"/>
  <c r="AC3049" i="4" s="1"/>
  <c r="AW3048" i="4"/>
  <c r="AV3048" i="4"/>
  <c r="AL3048" i="4"/>
  <c r="AE3048" i="4"/>
  <c r="AA3048" i="4"/>
  <c r="AV3047" i="4"/>
  <c r="AE3047" i="4"/>
  <c r="AD3047" i="4"/>
  <c r="AC3047" i="4"/>
  <c r="AB3047" i="4"/>
  <c r="AA3047" i="4"/>
  <c r="AR3046" i="4"/>
  <c r="AL3046" i="4"/>
  <c r="AE3046" i="4"/>
  <c r="AD3046" i="4"/>
  <c r="AC3046" i="4"/>
  <c r="AA3046" i="4"/>
  <c r="AB3046" i="4" s="1"/>
  <c r="AV3045" i="4"/>
  <c r="AL3045" i="4"/>
  <c r="AP3045" i="4" s="1"/>
  <c r="AE3045" i="4"/>
  <c r="AD3045" i="4"/>
  <c r="AA3045" i="4"/>
  <c r="AB3045" i="4" s="1"/>
  <c r="AW3044" i="4"/>
  <c r="AV3044" i="4"/>
  <c r="AL3044" i="4"/>
  <c r="AE3044" i="4"/>
  <c r="AA3044" i="4"/>
  <c r="AE3043" i="4"/>
  <c r="AD3043" i="4"/>
  <c r="AC3043" i="4"/>
  <c r="AB3043" i="4"/>
  <c r="AA3043" i="4"/>
  <c r="AV3042" i="4"/>
  <c r="AR3042" i="4"/>
  <c r="AL3042" i="4"/>
  <c r="AE3042" i="4"/>
  <c r="AD3042" i="4"/>
  <c r="AC3042" i="4"/>
  <c r="AA3042" i="4"/>
  <c r="AB3042" i="4" s="1"/>
  <c r="AL3041" i="4"/>
  <c r="AP3041" i="4" s="1"/>
  <c r="AE3041" i="4"/>
  <c r="AD3041" i="4"/>
  <c r="AA3041" i="4"/>
  <c r="AC3041" i="4" s="1"/>
  <c r="AW3040" i="4"/>
  <c r="AV3040" i="4"/>
  <c r="AL3040" i="4"/>
  <c r="AE3040" i="4"/>
  <c r="AA3040" i="4"/>
  <c r="AV3039" i="4"/>
  <c r="AE3039" i="4"/>
  <c r="AD3039" i="4"/>
  <c r="AC3039" i="4"/>
  <c r="AB3039" i="4"/>
  <c r="AA3039" i="4"/>
  <c r="AL3038" i="4"/>
  <c r="AE3038" i="4"/>
  <c r="AD3038" i="4"/>
  <c r="AC3038" i="4"/>
  <c r="AA3038" i="4"/>
  <c r="AB3038" i="4" s="1"/>
  <c r="AV3037" i="4"/>
  <c r="AL3037" i="4"/>
  <c r="AP3037" i="4" s="1"/>
  <c r="AE3037" i="4"/>
  <c r="AD3037" i="4"/>
  <c r="AA3037" i="4"/>
  <c r="AB3037" i="4" s="1"/>
  <c r="AW3036" i="4"/>
  <c r="AV3036" i="4"/>
  <c r="AL3036" i="4"/>
  <c r="AE3036" i="4"/>
  <c r="AA3036" i="4"/>
  <c r="AE3035" i="4"/>
  <c r="AD3035" i="4"/>
  <c r="AC3035" i="4"/>
  <c r="AB3035" i="4"/>
  <c r="AA3035" i="4"/>
  <c r="AV3034" i="4"/>
  <c r="AL3034" i="4"/>
  <c r="AE3034" i="4"/>
  <c r="AD3034" i="4"/>
  <c r="AC3034" i="4"/>
  <c r="AA3034" i="4"/>
  <c r="AB3034" i="4" s="1"/>
  <c r="AV3033" i="4"/>
  <c r="AL3033" i="4"/>
  <c r="AE3033" i="4"/>
  <c r="AD3033" i="4"/>
  <c r="AA3033" i="4"/>
  <c r="AC3033" i="4" s="1"/>
  <c r="AW3032" i="4"/>
  <c r="AV3032" i="4"/>
  <c r="AL3032" i="4"/>
  <c r="AE3032" i="4"/>
  <c r="AA3032" i="4"/>
  <c r="AV3031" i="4"/>
  <c r="AE3031" i="4"/>
  <c r="AD3031" i="4"/>
  <c r="AC3031" i="4"/>
  <c r="AB3031" i="4"/>
  <c r="AA3031" i="4"/>
  <c r="AL3030" i="4"/>
  <c r="AR3030" i="4"/>
  <c r="AE3030" i="4"/>
  <c r="AD3030" i="4"/>
  <c r="AC3030" i="4"/>
  <c r="AA3030" i="4"/>
  <c r="AB3030" i="4" s="1"/>
  <c r="AV3029" i="4"/>
  <c r="AL3029" i="4"/>
  <c r="AP3029" i="4" s="1"/>
  <c r="AE3029" i="4"/>
  <c r="AD3029" i="4"/>
  <c r="AA3029" i="4"/>
  <c r="AB3029" i="4" s="1"/>
  <c r="AW3028" i="4"/>
  <c r="AV3028" i="4"/>
  <c r="AL3028" i="4"/>
  <c r="AE3028" i="4"/>
  <c r="AA3028" i="4"/>
  <c r="AL3027" i="4"/>
  <c r="AE3027" i="4"/>
  <c r="AD3027" i="4"/>
  <c r="AC3027" i="4"/>
  <c r="AB3027" i="4"/>
  <c r="AA3027" i="4"/>
  <c r="AV3026" i="4"/>
  <c r="AL3026" i="4"/>
  <c r="AP3026" i="4" s="1"/>
  <c r="AE3026" i="4"/>
  <c r="AD3026" i="4"/>
  <c r="AC3026" i="4"/>
  <c r="AA3026" i="4"/>
  <c r="AB3026" i="4" s="1"/>
  <c r="AL3025" i="4"/>
  <c r="AP3025" i="4" s="1"/>
  <c r="AE3025" i="4"/>
  <c r="AD3025" i="4"/>
  <c r="AA3025" i="4"/>
  <c r="AW3024" i="4"/>
  <c r="AV3024" i="4"/>
  <c r="AL3024" i="4"/>
  <c r="AE3024" i="4"/>
  <c r="AR3024" i="4" s="1"/>
  <c r="AA3024" i="4"/>
  <c r="AV3023" i="4"/>
  <c r="AE3023" i="4"/>
  <c r="AD3023" i="4"/>
  <c r="AC3023" i="4"/>
  <c r="AB3023" i="4"/>
  <c r="AA3023" i="4"/>
  <c r="AR3022" i="4"/>
  <c r="AL3022" i="4"/>
  <c r="AE3022" i="4"/>
  <c r="AD3022" i="4"/>
  <c r="AC3022" i="4"/>
  <c r="AA3022" i="4"/>
  <c r="AB3022" i="4" s="1"/>
  <c r="AL3021" i="4"/>
  <c r="AE3021" i="4"/>
  <c r="AD3021" i="4"/>
  <c r="AA3021" i="4"/>
  <c r="AB3021" i="4" s="1"/>
  <c r="AV3020" i="4"/>
  <c r="AP3020" i="4"/>
  <c r="AW3020" i="4"/>
  <c r="AL3020" i="4"/>
  <c r="AE3020" i="4"/>
  <c r="AA3020" i="4"/>
  <c r="AR3019" i="4"/>
  <c r="AP3019" i="4"/>
  <c r="AK3019" i="4"/>
  <c r="AJ3019" i="4"/>
  <c r="AL3019" i="4"/>
  <c r="AE3019" i="4"/>
  <c r="AD3019" i="4"/>
  <c r="AC3019" i="4"/>
  <c r="AB3019" i="4"/>
  <c r="AA3019" i="4"/>
  <c r="AV3018" i="4"/>
  <c r="AL3018" i="4"/>
  <c r="AP3018" i="4" s="1"/>
  <c r="AE3018" i="4"/>
  <c r="AD3018" i="4"/>
  <c r="AC3018" i="4"/>
  <c r="AA3018" i="4"/>
  <c r="AB3018" i="4" s="1"/>
  <c r="AL3017" i="4"/>
  <c r="AE3017" i="4"/>
  <c r="AA3017" i="4"/>
  <c r="AW3016" i="4"/>
  <c r="AV3016" i="4"/>
  <c r="AL3016" i="4"/>
  <c r="AE3016" i="4"/>
  <c r="AR3016" i="4" s="1"/>
  <c r="AB3016" i="4"/>
  <c r="AA3016" i="4"/>
  <c r="AV3015" i="4"/>
  <c r="AL3015" i="4"/>
  <c r="AE3015" i="4"/>
  <c r="AD3015" i="4"/>
  <c r="AC3015" i="4"/>
  <c r="AB3015" i="4"/>
  <c r="AA3015" i="4"/>
  <c r="AR3014" i="4"/>
  <c r="AL3014" i="4"/>
  <c r="AE3014" i="4"/>
  <c r="AD3014" i="4"/>
  <c r="AC3014" i="4"/>
  <c r="AA3014" i="4"/>
  <c r="AB3014" i="4" s="1"/>
  <c r="AV3013" i="4"/>
  <c r="AL3013" i="4"/>
  <c r="AP3013" i="4" s="1"/>
  <c r="AE3013" i="4"/>
  <c r="AD3013" i="4"/>
  <c r="AA3013" i="4"/>
  <c r="AB3013" i="4" s="1"/>
  <c r="AW3012" i="4"/>
  <c r="AV3012" i="4"/>
  <c r="AL3012" i="4"/>
  <c r="AE3012" i="4"/>
  <c r="AA3012" i="4"/>
  <c r="AL3011" i="4"/>
  <c r="AE3011" i="4"/>
  <c r="AD3011" i="4"/>
  <c r="AC3011" i="4"/>
  <c r="AB3011" i="4"/>
  <c r="AA3011" i="4"/>
  <c r="AV3010" i="4"/>
  <c r="AL3010" i="4"/>
  <c r="AR3010" i="4"/>
  <c r="AE3010" i="4"/>
  <c r="AD3010" i="4"/>
  <c r="AC3010" i="4"/>
  <c r="AA3010" i="4"/>
  <c r="AB3010" i="4" s="1"/>
  <c r="AV3009" i="4"/>
  <c r="AW3009" i="4"/>
  <c r="AL3009" i="4"/>
  <c r="AP3009" i="4" s="1"/>
  <c r="AE3009" i="4"/>
  <c r="AD3009" i="4"/>
  <c r="AA3009" i="4"/>
  <c r="AW3008" i="4"/>
  <c r="AV3008" i="4"/>
  <c r="AL3008" i="4"/>
  <c r="AE3008" i="4"/>
  <c r="AA3008" i="4"/>
  <c r="AV3007" i="4"/>
  <c r="AL3007" i="4"/>
  <c r="AE3007" i="4"/>
  <c r="AD3007" i="4"/>
  <c r="AC3007" i="4"/>
  <c r="AB3007" i="4"/>
  <c r="AA3007" i="4"/>
  <c r="AV3006" i="4"/>
  <c r="AR3006" i="4"/>
  <c r="AL3006" i="4"/>
  <c r="AP3006" i="4" s="1"/>
  <c r="AE3006" i="4"/>
  <c r="AD3006" i="4"/>
  <c r="AC3006" i="4"/>
  <c r="AA3006" i="4"/>
  <c r="AB3006" i="4" s="1"/>
  <c r="AV3005" i="4"/>
  <c r="AL3005" i="4"/>
  <c r="AP3005" i="4" s="1"/>
  <c r="AE3005" i="4"/>
  <c r="AA3005" i="4"/>
  <c r="AV3004" i="4"/>
  <c r="AP3004" i="4"/>
  <c r="AW3004" i="4"/>
  <c r="AL3004" i="4"/>
  <c r="AE3004" i="4"/>
  <c r="AA3004" i="4"/>
  <c r="AL3003" i="4"/>
  <c r="AE3003" i="4"/>
  <c r="AD3003" i="4"/>
  <c r="AC3003" i="4"/>
  <c r="AB3003" i="4"/>
  <c r="AA3003" i="4"/>
  <c r="AV3002" i="4"/>
  <c r="AL3002" i="4"/>
  <c r="AR3002" i="4"/>
  <c r="AE3002" i="4"/>
  <c r="AD3002" i="4"/>
  <c r="AC3002" i="4"/>
  <c r="AA3002" i="4"/>
  <c r="AB3002" i="4" s="1"/>
  <c r="AV3001" i="4"/>
  <c r="AW3001" i="4"/>
  <c r="AL3001" i="4"/>
  <c r="AP3001" i="4" s="1"/>
  <c r="AE3001" i="4"/>
  <c r="AD3001" i="4"/>
  <c r="AA3001" i="4"/>
  <c r="AW3000" i="4"/>
  <c r="AV3000" i="4"/>
  <c r="AL3000" i="4"/>
  <c r="AE3000" i="4"/>
  <c r="AA3000" i="4"/>
  <c r="AV2999" i="4"/>
  <c r="AL2999" i="4"/>
  <c r="AE2999" i="4"/>
  <c r="AD2999" i="4"/>
  <c r="AC2999" i="4"/>
  <c r="AB2999" i="4"/>
  <c r="AA2999" i="4"/>
  <c r="AV2998" i="4"/>
  <c r="AR2998" i="4"/>
  <c r="AL2998" i="4"/>
  <c r="AP2998" i="4" s="1"/>
  <c r="AE2998" i="4"/>
  <c r="AD2998" i="4"/>
  <c r="AC2998" i="4"/>
  <c r="AA2998" i="4"/>
  <c r="AB2998" i="4" s="1"/>
  <c r="AV2997" i="4"/>
  <c r="AL2997" i="4"/>
  <c r="AP2997" i="4" s="1"/>
  <c r="AE2997" i="4"/>
  <c r="AA2997" i="4"/>
  <c r="AV2996" i="4"/>
  <c r="AP2996" i="4"/>
  <c r="AW2996" i="4"/>
  <c r="AL2996" i="4"/>
  <c r="AE2996" i="4"/>
  <c r="AA2996" i="4"/>
  <c r="AL2995" i="4"/>
  <c r="AE2995" i="4"/>
  <c r="AD2995" i="4"/>
  <c r="AC2995" i="4"/>
  <c r="AB2995" i="4"/>
  <c r="AA2995" i="4"/>
  <c r="AL2994" i="4"/>
  <c r="AP2994" i="4" s="1"/>
  <c r="AE2994" i="4"/>
  <c r="AD2994" i="4"/>
  <c r="AC2994" i="4"/>
  <c r="AA2994" i="4"/>
  <c r="AB2994" i="4" s="1"/>
  <c r="AL2993" i="4"/>
  <c r="AE2993" i="4"/>
  <c r="AA2993" i="4"/>
  <c r="AP2992" i="4"/>
  <c r="AW2992" i="4"/>
  <c r="AV2992" i="4"/>
  <c r="AL2992" i="4"/>
  <c r="AE2992" i="4"/>
  <c r="AA2992" i="4"/>
  <c r="AV2991" i="4"/>
  <c r="AE2991" i="4"/>
  <c r="AD2991" i="4"/>
  <c r="AC2991" i="4"/>
  <c r="AB2991" i="4"/>
  <c r="AA2991" i="4"/>
  <c r="AV2990" i="4"/>
  <c r="AR2990" i="4"/>
  <c r="AL2990" i="4"/>
  <c r="AP2990" i="4" s="1"/>
  <c r="AE2990" i="4"/>
  <c r="AD2990" i="4"/>
  <c r="AC2990" i="4"/>
  <c r="AA2990" i="4"/>
  <c r="AB2990" i="4" s="1"/>
  <c r="AW2989" i="4"/>
  <c r="AV2989" i="4"/>
  <c r="AJ2989" i="4"/>
  <c r="AK2989" i="4" s="1"/>
  <c r="AL2989" i="4"/>
  <c r="AP2989" i="4" s="1"/>
  <c r="AE2989" i="4"/>
  <c r="AR2989" i="4" s="1"/>
  <c r="AB2989" i="4"/>
  <c r="AA2989" i="4"/>
  <c r="AC2989" i="4" s="1"/>
  <c r="AW2988" i="4"/>
  <c r="AV2988" i="4"/>
  <c r="AL2988" i="4"/>
  <c r="AE2988" i="4"/>
  <c r="AC2988" i="4"/>
  <c r="AA2988" i="4"/>
  <c r="AD2988" i="4" s="1"/>
  <c r="AP2987" i="4"/>
  <c r="AL2987" i="4"/>
  <c r="AR2987" i="4"/>
  <c r="AE2987" i="4"/>
  <c r="AD2987" i="4"/>
  <c r="AC2987" i="4"/>
  <c r="AB2987" i="4"/>
  <c r="AA2987" i="4"/>
  <c r="AW2986" i="4"/>
  <c r="AV2986" i="4"/>
  <c r="AL2986" i="4"/>
  <c r="AP2986" i="4" s="1"/>
  <c r="AE2986" i="4"/>
  <c r="AA2986" i="4"/>
  <c r="AB2986" i="4" s="1"/>
  <c r="AV2985" i="4"/>
  <c r="AP2985" i="4"/>
  <c r="AW2985" i="4"/>
  <c r="AL2985" i="4"/>
  <c r="AE2985" i="4"/>
  <c r="AR2985" i="4" s="1"/>
  <c r="AD2985" i="4"/>
  <c r="AB2985" i="4"/>
  <c r="AA2985" i="4"/>
  <c r="AC2985" i="4" s="1"/>
  <c r="AW2984" i="4"/>
  <c r="AV2984" i="4"/>
  <c r="AL2984" i="4"/>
  <c r="AE2984" i="4"/>
  <c r="AA2984" i="4"/>
  <c r="AV2983" i="4"/>
  <c r="AL2983" i="4"/>
  <c r="AP2983" i="4" s="1"/>
  <c r="AE2983" i="4"/>
  <c r="AD2983" i="4"/>
  <c r="AC2983" i="4"/>
  <c r="AB2983" i="4"/>
  <c r="AA2983" i="4"/>
  <c r="AV2982" i="4"/>
  <c r="AW2982" i="4"/>
  <c r="AL2982" i="4"/>
  <c r="AP2982" i="4" s="1"/>
  <c r="AJ2982" i="4"/>
  <c r="AR2982" i="4"/>
  <c r="AE2982" i="4"/>
  <c r="AD2982" i="4"/>
  <c r="AC2982" i="4"/>
  <c r="AA2982" i="4"/>
  <c r="AB2982" i="4" s="1"/>
  <c r="AW2981" i="4"/>
  <c r="AV2981" i="4"/>
  <c r="AL2981" i="4"/>
  <c r="AE2981" i="4"/>
  <c r="AD2981" i="4"/>
  <c r="AB2981" i="4"/>
  <c r="AA2981" i="4"/>
  <c r="AC2981" i="4" s="1"/>
  <c r="AW2980" i="4"/>
  <c r="AV2980" i="4"/>
  <c r="AL2980" i="4"/>
  <c r="AE2980" i="4"/>
  <c r="AA2980" i="4"/>
  <c r="AV2979" i="4"/>
  <c r="AL2979" i="4"/>
  <c r="AP2979" i="4" s="1"/>
  <c r="AE2979" i="4"/>
  <c r="AD2979" i="4"/>
  <c r="AC2979" i="4"/>
  <c r="AB2979" i="4"/>
  <c r="AA2979" i="4"/>
  <c r="AV2978" i="4"/>
  <c r="AW2978" i="4"/>
  <c r="AL2978" i="4"/>
  <c r="AP2978" i="4" s="1"/>
  <c r="AJ2978" i="4"/>
  <c r="AR2978" i="4"/>
  <c r="AE2978" i="4"/>
  <c r="AD2978" i="4"/>
  <c r="AC2978" i="4"/>
  <c r="AA2978" i="4"/>
  <c r="AB2978" i="4" s="1"/>
  <c r="AW2977" i="4"/>
  <c r="AV2977" i="4"/>
  <c r="AL2977" i="4"/>
  <c r="AE2977" i="4"/>
  <c r="AD2977" i="4"/>
  <c r="AB2977" i="4"/>
  <c r="AA2977" i="4"/>
  <c r="AC2977" i="4" s="1"/>
  <c r="AW2976" i="4"/>
  <c r="AV2976" i="4"/>
  <c r="AL2976" i="4"/>
  <c r="AE2976" i="4"/>
  <c r="AC2976" i="4"/>
  <c r="AA2976" i="4"/>
  <c r="AD2976" i="4" s="1"/>
  <c r="AV2975" i="4"/>
  <c r="AE2975" i="4"/>
  <c r="AD2975" i="4"/>
  <c r="AC2975" i="4"/>
  <c r="AB2975" i="4"/>
  <c r="AA2975" i="4"/>
  <c r="AV2974" i="4"/>
  <c r="AW2974" i="4"/>
  <c r="AL2974" i="4"/>
  <c r="AP2974" i="4" s="1"/>
  <c r="AE2974" i="4"/>
  <c r="AD2974" i="4"/>
  <c r="AA2974" i="4"/>
  <c r="AB2974" i="4" s="1"/>
  <c r="AP2973" i="4"/>
  <c r="AL2973" i="4"/>
  <c r="AE2973" i="4"/>
  <c r="AR2973" i="4" s="1"/>
  <c r="AA2973" i="4"/>
  <c r="AV2972" i="4"/>
  <c r="AW2972" i="4"/>
  <c r="AL2972" i="4"/>
  <c r="AE2972" i="4"/>
  <c r="AA2972" i="4"/>
  <c r="AR2971" i="4"/>
  <c r="AE2971" i="4"/>
  <c r="AA2971" i="4"/>
  <c r="AW2970" i="4"/>
  <c r="AV2970" i="4"/>
  <c r="AL2970" i="4"/>
  <c r="AE2970" i="4"/>
  <c r="AC2970" i="4"/>
  <c r="AB2970" i="4"/>
  <c r="AA2970" i="4"/>
  <c r="AD2970" i="4" s="1"/>
  <c r="AL2969" i="4"/>
  <c r="AE2969" i="4"/>
  <c r="AD2969" i="4"/>
  <c r="AC2969" i="4"/>
  <c r="AB2969" i="4"/>
  <c r="AA2969" i="4"/>
  <c r="AL2968" i="4"/>
  <c r="AJ2968" i="4"/>
  <c r="AE2968" i="4"/>
  <c r="AD2968" i="4"/>
  <c r="AC2968" i="4"/>
  <c r="AA2968" i="4"/>
  <c r="AB2968" i="4" s="1"/>
  <c r="AV2967" i="4"/>
  <c r="AW2967" i="4"/>
  <c r="AL2967" i="4"/>
  <c r="AE2967" i="4"/>
  <c r="AD2967" i="4"/>
  <c r="AC2967" i="4"/>
  <c r="AB2967" i="4"/>
  <c r="AA2967" i="4"/>
  <c r="AW2966" i="4"/>
  <c r="AV2966" i="4"/>
  <c r="AE2966" i="4"/>
  <c r="AA2966" i="4"/>
  <c r="AD2966" i="4" s="1"/>
  <c r="AV2965" i="4"/>
  <c r="AR2965" i="4"/>
  <c r="AL2965" i="4"/>
  <c r="AE2965" i="4"/>
  <c r="AD2965" i="4"/>
  <c r="AB2965" i="4"/>
  <c r="AA2965" i="4"/>
  <c r="AC2965" i="4" s="1"/>
  <c r="AW2964" i="4"/>
  <c r="AV2964" i="4"/>
  <c r="AL2964" i="4"/>
  <c r="AP2964" i="4" s="1"/>
  <c r="AJ2964" i="4"/>
  <c r="AR2964" i="4"/>
  <c r="AE2964" i="4"/>
  <c r="AK2964" i="4" s="1"/>
  <c r="AC2964" i="4"/>
  <c r="AA2964" i="4"/>
  <c r="AD2964" i="4" s="1"/>
  <c r="AV2963" i="4"/>
  <c r="AR2963" i="4"/>
  <c r="AE2963" i="4"/>
  <c r="AA2963" i="4"/>
  <c r="AW2962" i="4"/>
  <c r="AV2962" i="4"/>
  <c r="AL2962" i="4"/>
  <c r="AE2962" i="4"/>
  <c r="AC2962" i="4"/>
  <c r="AB2962" i="4"/>
  <c r="AA2962" i="4"/>
  <c r="AD2962" i="4" s="1"/>
  <c r="AL2961" i="4"/>
  <c r="AE2961" i="4"/>
  <c r="AD2961" i="4"/>
  <c r="AC2961" i="4"/>
  <c r="AB2961" i="4"/>
  <c r="AA2961" i="4"/>
  <c r="AL2960" i="4"/>
  <c r="AJ2960" i="4"/>
  <c r="AE2960" i="4"/>
  <c r="AD2960" i="4"/>
  <c r="AC2960" i="4"/>
  <c r="AA2960" i="4"/>
  <c r="AB2960" i="4" s="1"/>
  <c r="AV2959" i="4"/>
  <c r="AW2959" i="4"/>
  <c r="AL2959" i="4"/>
  <c r="AE2959" i="4"/>
  <c r="AD2959" i="4"/>
  <c r="AC2959" i="4"/>
  <c r="AB2959" i="4"/>
  <c r="AA2959" i="4"/>
  <c r="AW2958" i="4"/>
  <c r="AV2958" i="4"/>
  <c r="AE2958" i="4"/>
  <c r="AA2958" i="4"/>
  <c r="AD2958" i="4" s="1"/>
  <c r="AV2957" i="4"/>
  <c r="AR2957" i="4"/>
  <c r="AL2957" i="4"/>
  <c r="AE2957" i="4"/>
  <c r="AD2957" i="4"/>
  <c r="AB2957" i="4"/>
  <c r="AA2957" i="4"/>
  <c r="AC2957" i="4" s="1"/>
  <c r="AW2956" i="4"/>
  <c r="AV2956" i="4"/>
  <c r="AL2956" i="4"/>
  <c r="AP2956" i="4" s="1"/>
  <c r="AJ2956" i="4"/>
  <c r="AR2956" i="4"/>
  <c r="AE2956" i="4"/>
  <c r="AC2956" i="4"/>
  <c r="AA2956" i="4"/>
  <c r="AD2956" i="4" s="1"/>
  <c r="AV2955" i="4"/>
  <c r="AR2955" i="4"/>
  <c r="AE2955" i="4"/>
  <c r="AA2955" i="4"/>
  <c r="AW2954" i="4"/>
  <c r="AV2954" i="4"/>
  <c r="AL2954" i="4"/>
  <c r="AE2954" i="4"/>
  <c r="AB2954" i="4"/>
  <c r="AA2954" i="4"/>
  <c r="AD2954" i="4" s="1"/>
  <c r="AL2953" i="4"/>
  <c r="AE2953" i="4"/>
  <c r="AD2953" i="4"/>
  <c r="AC2953" i="4"/>
  <c r="AB2953" i="4"/>
  <c r="AA2953" i="4"/>
  <c r="AL2952" i="4"/>
  <c r="AJ2952" i="4"/>
  <c r="AE2952" i="4"/>
  <c r="AD2952" i="4"/>
  <c r="AC2952" i="4"/>
  <c r="AA2952" i="4"/>
  <c r="AB2952" i="4" s="1"/>
  <c r="AV2951" i="4"/>
  <c r="AW2951" i="4"/>
  <c r="AL2951" i="4"/>
  <c r="AE2951" i="4"/>
  <c r="AD2951" i="4"/>
  <c r="AC2951" i="4"/>
  <c r="AB2951" i="4"/>
  <c r="AA2951" i="4"/>
  <c r="AW2950" i="4"/>
  <c r="AV2950" i="4"/>
  <c r="AP2950" i="4"/>
  <c r="AL2950" i="4"/>
  <c r="AE2950" i="4"/>
  <c r="AA2950" i="4"/>
  <c r="AD2950" i="4" s="1"/>
  <c r="AV2949" i="4"/>
  <c r="AR2949" i="4"/>
  <c r="AL2949" i="4"/>
  <c r="AE2949" i="4"/>
  <c r="AD2949" i="4"/>
  <c r="AB2949" i="4"/>
  <c r="AA2949" i="4"/>
  <c r="AC2949" i="4" s="1"/>
  <c r="AW2948" i="4"/>
  <c r="AV2948" i="4"/>
  <c r="AL2948" i="4"/>
  <c r="AP2948" i="4" s="1"/>
  <c r="AR2948" i="4"/>
  <c r="AE2948" i="4"/>
  <c r="AC2948" i="4"/>
  <c r="AA2948" i="4"/>
  <c r="AD2948" i="4" s="1"/>
  <c r="AV2947" i="4"/>
  <c r="AR2947" i="4"/>
  <c r="AE2947" i="4"/>
  <c r="AA2947" i="4"/>
  <c r="AW2946" i="4"/>
  <c r="AV2946" i="4"/>
  <c r="AL2946" i="4"/>
  <c r="AE2946" i="4"/>
  <c r="AB2946" i="4"/>
  <c r="AA2946" i="4"/>
  <c r="AD2946" i="4" s="1"/>
  <c r="AL2945" i="4"/>
  <c r="AE2945" i="4"/>
  <c r="AD2945" i="4"/>
  <c r="AC2945" i="4"/>
  <c r="AB2945" i="4"/>
  <c r="AA2945" i="4"/>
  <c r="AL2944" i="4"/>
  <c r="AJ2944" i="4"/>
  <c r="AE2944" i="4"/>
  <c r="AD2944" i="4"/>
  <c r="AC2944" i="4"/>
  <c r="AA2944" i="4"/>
  <c r="AB2944" i="4" s="1"/>
  <c r="AV2943" i="4"/>
  <c r="AW2943" i="4"/>
  <c r="AL2943" i="4"/>
  <c r="AE2943" i="4"/>
  <c r="AD2943" i="4"/>
  <c r="AC2943" i="4"/>
  <c r="AB2943" i="4"/>
  <c r="AA2943" i="4"/>
  <c r="AW2942" i="4"/>
  <c r="AV2942" i="4"/>
  <c r="AP2942" i="4"/>
  <c r="AL2942" i="4"/>
  <c r="AE2942" i="4"/>
  <c r="AA2942" i="4"/>
  <c r="AD2942" i="4" s="1"/>
  <c r="AV2941" i="4"/>
  <c r="AR2941" i="4"/>
  <c r="AL2941" i="4"/>
  <c r="AE2941" i="4"/>
  <c r="AD2941" i="4"/>
  <c r="AB2941" i="4"/>
  <c r="AA2941" i="4"/>
  <c r="AC2941" i="4" s="1"/>
  <c r="AW2940" i="4"/>
  <c r="AV2940" i="4"/>
  <c r="AL2940" i="4"/>
  <c r="AP2940" i="4" s="1"/>
  <c r="AR2940" i="4"/>
  <c r="AE2940" i="4"/>
  <c r="AC2940" i="4"/>
  <c r="AA2940" i="4"/>
  <c r="AD2940" i="4" s="1"/>
  <c r="AV2939" i="4"/>
  <c r="AR2939" i="4"/>
  <c r="AE2939" i="4"/>
  <c r="AA2939" i="4"/>
  <c r="AW2938" i="4"/>
  <c r="AV2938" i="4"/>
  <c r="AL2938" i="4"/>
  <c r="AE2938" i="4"/>
  <c r="AB2938" i="4"/>
  <c r="AA2938" i="4"/>
  <c r="AD2938" i="4" s="1"/>
  <c r="AL2937" i="4"/>
  <c r="AE2937" i="4"/>
  <c r="AD2937" i="4"/>
  <c r="AC2937" i="4"/>
  <c r="AB2937" i="4"/>
  <c r="AA2937" i="4"/>
  <c r="AL2936" i="4"/>
  <c r="AJ2936" i="4"/>
  <c r="AE2936" i="4"/>
  <c r="AD2936" i="4"/>
  <c r="AC2936" i="4"/>
  <c r="AA2936" i="4"/>
  <c r="AB2936" i="4" s="1"/>
  <c r="AV2935" i="4"/>
  <c r="AW2935" i="4"/>
  <c r="AL2935" i="4"/>
  <c r="AE2935" i="4"/>
  <c r="AD2935" i="4"/>
  <c r="AC2935" i="4"/>
  <c r="AB2935" i="4"/>
  <c r="AA2935" i="4"/>
  <c r="AW2934" i="4"/>
  <c r="AV2934" i="4"/>
  <c r="AL2934" i="4"/>
  <c r="AE2934" i="4"/>
  <c r="AA2934" i="4"/>
  <c r="AD2934" i="4" s="1"/>
  <c r="AV2933" i="4"/>
  <c r="AR2933" i="4"/>
  <c r="AL2933" i="4"/>
  <c r="AE2933" i="4"/>
  <c r="AD2933" i="4"/>
  <c r="AB2933" i="4"/>
  <c r="AA2933" i="4"/>
  <c r="AC2933" i="4" s="1"/>
  <c r="AW2932" i="4"/>
  <c r="AV2932" i="4"/>
  <c r="AL2932" i="4"/>
  <c r="AP2932" i="4" s="1"/>
  <c r="AR2932" i="4"/>
  <c r="AE2932" i="4"/>
  <c r="AC2932" i="4"/>
  <c r="AA2932" i="4"/>
  <c r="AD2932" i="4" s="1"/>
  <c r="AV2931" i="4"/>
  <c r="AR2931" i="4"/>
  <c r="AE2931" i="4"/>
  <c r="AA2931" i="4"/>
  <c r="AW2930" i="4"/>
  <c r="AV2930" i="4"/>
  <c r="AL2930" i="4"/>
  <c r="AE2930" i="4"/>
  <c r="AB2930" i="4"/>
  <c r="AA2930" i="4"/>
  <c r="AD2930" i="4" s="1"/>
  <c r="AL2929" i="4"/>
  <c r="AE2929" i="4"/>
  <c r="AD2929" i="4"/>
  <c r="AC2929" i="4"/>
  <c r="AB2929" i="4"/>
  <c r="AA2929" i="4"/>
  <c r="AL2928" i="4"/>
  <c r="AJ2928" i="4"/>
  <c r="AE2928" i="4"/>
  <c r="AK2928" i="4" s="1"/>
  <c r="AD2928" i="4"/>
  <c r="AC2928" i="4"/>
  <c r="AA2928" i="4"/>
  <c r="AB2928" i="4" s="1"/>
  <c r="AV2927" i="4"/>
  <c r="AW2927" i="4"/>
  <c r="AL2927" i="4"/>
  <c r="AE2927" i="4"/>
  <c r="AD2927" i="4"/>
  <c r="AC2927" i="4"/>
  <c r="AB2927" i="4"/>
  <c r="AA2927" i="4"/>
  <c r="AW2926" i="4"/>
  <c r="AV2926" i="4"/>
  <c r="AP2926" i="4"/>
  <c r="AL2926" i="4"/>
  <c r="AE2926" i="4"/>
  <c r="AA2926" i="4"/>
  <c r="AD2926" i="4" s="1"/>
  <c r="AV2925" i="4"/>
  <c r="AL2925" i="4"/>
  <c r="AE2925" i="4"/>
  <c r="AD2925" i="4"/>
  <c r="AB2925" i="4"/>
  <c r="AA2925" i="4"/>
  <c r="AC2925" i="4" s="1"/>
  <c r="AW2924" i="4"/>
  <c r="AV2924" i="4"/>
  <c r="AL2924" i="4"/>
  <c r="AP2924" i="4" s="1"/>
  <c r="AR2924" i="4"/>
  <c r="AE2924" i="4"/>
  <c r="AC2924" i="4"/>
  <c r="AA2924" i="4"/>
  <c r="AD2924" i="4" s="1"/>
  <c r="AV2923" i="4"/>
  <c r="AR2923" i="4"/>
  <c r="AE2923" i="4"/>
  <c r="AA2923" i="4"/>
  <c r="AW2922" i="4"/>
  <c r="AV2922" i="4"/>
  <c r="AL2922" i="4"/>
  <c r="AE2922" i="4"/>
  <c r="AB2922" i="4"/>
  <c r="AA2922" i="4"/>
  <c r="AD2922" i="4" s="1"/>
  <c r="AL2921" i="4"/>
  <c r="AE2921" i="4"/>
  <c r="AD2921" i="4"/>
  <c r="AC2921" i="4"/>
  <c r="AB2921" i="4"/>
  <c r="AA2921" i="4"/>
  <c r="AL2920" i="4"/>
  <c r="AE2920" i="4"/>
  <c r="AD2920" i="4"/>
  <c r="AC2920" i="4"/>
  <c r="AA2920" i="4"/>
  <c r="AB2920" i="4" s="1"/>
  <c r="AV2919" i="4"/>
  <c r="AL2919" i="4"/>
  <c r="AE2919" i="4"/>
  <c r="AD2919" i="4"/>
  <c r="AC2919" i="4"/>
  <c r="AB2919" i="4"/>
  <c r="AA2919" i="4"/>
  <c r="AW2918" i="4"/>
  <c r="AV2918" i="4"/>
  <c r="AL2918" i="4"/>
  <c r="AE2918" i="4"/>
  <c r="AA2918" i="4"/>
  <c r="AD2918" i="4" s="1"/>
  <c r="AV2917" i="4"/>
  <c r="AL2917" i="4"/>
  <c r="AE2917" i="4"/>
  <c r="AD2917" i="4"/>
  <c r="AB2917" i="4"/>
  <c r="AA2917" i="4"/>
  <c r="AC2917" i="4" s="1"/>
  <c r="AW2916" i="4"/>
  <c r="AV2916" i="4"/>
  <c r="AL2916" i="4"/>
  <c r="AP2916" i="4" s="1"/>
  <c r="AR2916" i="4"/>
  <c r="AE2916" i="4"/>
  <c r="AC2916" i="4"/>
  <c r="AA2916" i="4"/>
  <c r="AD2916" i="4" s="1"/>
  <c r="AV2915" i="4"/>
  <c r="AR2915" i="4"/>
  <c r="AE2915" i="4"/>
  <c r="AA2915" i="4"/>
  <c r="AW2914" i="4"/>
  <c r="AV2914" i="4"/>
  <c r="AL2914" i="4"/>
  <c r="AE2914" i="4"/>
  <c r="AB2914" i="4"/>
  <c r="AA2914" i="4"/>
  <c r="AD2914" i="4" s="1"/>
  <c r="AL2913" i="4"/>
  <c r="AE2913" i="4"/>
  <c r="AD2913" i="4"/>
  <c r="AC2913" i="4"/>
  <c r="AB2913" i="4"/>
  <c r="AA2913" i="4"/>
  <c r="AL2912" i="4"/>
  <c r="AE2912" i="4"/>
  <c r="AD2912" i="4"/>
  <c r="AC2912" i="4"/>
  <c r="AA2912" i="4"/>
  <c r="AB2912" i="4" s="1"/>
  <c r="AV2911" i="4"/>
  <c r="AL2911" i="4"/>
  <c r="AE2911" i="4"/>
  <c r="AD2911" i="4"/>
  <c r="AC2911" i="4"/>
  <c r="AB2911" i="4"/>
  <c r="AA2911" i="4"/>
  <c r="AW2910" i="4"/>
  <c r="AV2910" i="4"/>
  <c r="AL2910" i="4"/>
  <c r="AE2910" i="4"/>
  <c r="AA2910" i="4"/>
  <c r="AD2910" i="4" s="1"/>
  <c r="AV2909" i="4"/>
  <c r="AR2909" i="4"/>
  <c r="AL2909" i="4"/>
  <c r="AE2909" i="4"/>
  <c r="AD2909" i="4"/>
  <c r="AB2909" i="4"/>
  <c r="AA2909" i="4"/>
  <c r="AC2909" i="4" s="1"/>
  <c r="AW2908" i="4"/>
  <c r="AV2908" i="4"/>
  <c r="AL2908" i="4"/>
  <c r="AP2908" i="4" s="1"/>
  <c r="AR2908" i="4"/>
  <c r="AE2908" i="4"/>
  <c r="AC2908" i="4"/>
  <c r="AA2908" i="4"/>
  <c r="AD2908" i="4" s="1"/>
  <c r="AV2907" i="4"/>
  <c r="AR2907" i="4"/>
  <c r="AE2907" i="4"/>
  <c r="AA2907" i="4"/>
  <c r="AW2906" i="4"/>
  <c r="AV2906" i="4"/>
  <c r="AL2906" i="4"/>
  <c r="AE2906" i="4"/>
  <c r="AB2906" i="4"/>
  <c r="AA2906" i="4"/>
  <c r="AD2906" i="4" s="1"/>
  <c r="AL2905" i="4"/>
  <c r="AE2905" i="4"/>
  <c r="AD2905" i="4"/>
  <c r="AC2905" i="4"/>
  <c r="AB2905" i="4"/>
  <c r="AA2905" i="4"/>
  <c r="AL2904" i="4"/>
  <c r="AJ2904" i="4"/>
  <c r="AE2904" i="4"/>
  <c r="AD2904" i="4"/>
  <c r="AC2904" i="4"/>
  <c r="AA2904" i="4"/>
  <c r="AB2904" i="4" s="1"/>
  <c r="AV2903" i="4"/>
  <c r="AW2903" i="4"/>
  <c r="AL2903" i="4"/>
  <c r="AE2903" i="4"/>
  <c r="AD2903" i="4"/>
  <c r="AC2903" i="4"/>
  <c r="AB2903" i="4"/>
  <c r="AA2903" i="4"/>
  <c r="AW2902" i="4"/>
  <c r="AV2902" i="4"/>
  <c r="AL2902" i="4"/>
  <c r="AE2902" i="4"/>
  <c r="AA2902" i="4"/>
  <c r="AD2902" i="4" s="1"/>
  <c r="AV2901" i="4"/>
  <c r="AR2901" i="4"/>
  <c r="AL2901" i="4"/>
  <c r="AE2901" i="4"/>
  <c r="AD2901" i="4"/>
  <c r="AB2901" i="4"/>
  <c r="AA2901" i="4"/>
  <c r="AC2901" i="4" s="1"/>
  <c r="AW2900" i="4"/>
  <c r="AV2900" i="4"/>
  <c r="AL2900" i="4"/>
  <c r="AP2900" i="4" s="1"/>
  <c r="AR2900" i="4"/>
  <c r="AE2900" i="4"/>
  <c r="AC2900" i="4"/>
  <c r="AA2900" i="4"/>
  <c r="AD2900" i="4" s="1"/>
  <c r="AV2899" i="4"/>
  <c r="AR2899" i="4"/>
  <c r="AE2899" i="4"/>
  <c r="AA2899" i="4"/>
  <c r="AW2898" i="4"/>
  <c r="AV2898" i="4"/>
  <c r="AL2898" i="4"/>
  <c r="AE2898" i="4"/>
  <c r="AB2898" i="4"/>
  <c r="AA2898" i="4"/>
  <c r="AD2898" i="4" s="1"/>
  <c r="AL2897" i="4"/>
  <c r="AE2897" i="4"/>
  <c r="AD2897" i="4"/>
  <c r="AC2897" i="4"/>
  <c r="AB2897" i="4"/>
  <c r="AA2897" i="4"/>
  <c r="AL2896" i="4"/>
  <c r="AJ2896" i="4"/>
  <c r="AE2896" i="4"/>
  <c r="AD2896" i="4"/>
  <c r="AC2896" i="4"/>
  <c r="AA2896" i="4"/>
  <c r="AB2896" i="4" s="1"/>
  <c r="AV2895" i="4"/>
  <c r="AW2895" i="4"/>
  <c r="AL2895" i="4"/>
  <c r="AE2895" i="4"/>
  <c r="AD2895" i="4"/>
  <c r="AC2895" i="4"/>
  <c r="AB2895" i="4"/>
  <c r="AA2895" i="4"/>
  <c r="AW2894" i="4"/>
  <c r="AV2894" i="4"/>
  <c r="AP2894" i="4"/>
  <c r="AL2894" i="4"/>
  <c r="AE2894" i="4"/>
  <c r="AA2894" i="4"/>
  <c r="AD2894" i="4" s="1"/>
  <c r="AV2893" i="4"/>
  <c r="AR2893" i="4"/>
  <c r="AL2893" i="4"/>
  <c r="AE2893" i="4"/>
  <c r="AD2893" i="4"/>
  <c r="AB2893" i="4"/>
  <c r="AA2893" i="4"/>
  <c r="AC2893" i="4" s="1"/>
  <c r="AW2892" i="4"/>
  <c r="AV2892" i="4"/>
  <c r="AL2892" i="4"/>
  <c r="AP2892" i="4" s="1"/>
  <c r="AR2892" i="4"/>
  <c r="AE2892" i="4"/>
  <c r="AC2892" i="4"/>
  <c r="AA2892" i="4"/>
  <c r="AD2892" i="4" s="1"/>
  <c r="AV2891" i="4"/>
  <c r="AR2891" i="4"/>
  <c r="AE2891" i="4"/>
  <c r="AA2891" i="4"/>
  <c r="AW2890" i="4"/>
  <c r="AV2890" i="4"/>
  <c r="AL2890" i="4"/>
  <c r="AE2890" i="4"/>
  <c r="AB2890" i="4"/>
  <c r="AA2890" i="4"/>
  <c r="AD2890" i="4" s="1"/>
  <c r="AL2889" i="4"/>
  <c r="AE2889" i="4"/>
  <c r="AD2889" i="4"/>
  <c r="AC2889" i="4"/>
  <c r="AB2889" i="4"/>
  <c r="AA2889" i="4"/>
  <c r="AL2888" i="4"/>
  <c r="AJ2888" i="4"/>
  <c r="AE2888" i="4"/>
  <c r="AD2888" i="4"/>
  <c r="AC2888" i="4"/>
  <c r="AA2888" i="4"/>
  <c r="AB2888" i="4" s="1"/>
  <c r="AV2887" i="4"/>
  <c r="AW2887" i="4"/>
  <c r="AL2887" i="4"/>
  <c r="AE2887" i="4"/>
  <c r="AD2887" i="4"/>
  <c r="AB2887" i="4"/>
  <c r="AA2887" i="4"/>
  <c r="AC2887" i="4" s="1"/>
  <c r="AW2886" i="4"/>
  <c r="AV2886" i="4"/>
  <c r="AL2886" i="4"/>
  <c r="AE2886" i="4"/>
  <c r="AA2886" i="4"/>
  <c r="AD2886" i="4" s="1"/>
  <c r="AV2885" i="4"/>
  <c r="AL2885" i="4"/>
  <c r="AE2885" i="4"/>
  <c r="AD2885" i="4"/>
  <c r="AB2885" i="4"/>
  <c r="AA2885" i="4"/>
  <c r="AC2885" i="4" s="1"/>
  <c r="AW2884" i="4"/>
  <c r="AV2884" i="4"/>
  <c r="AL2884" i="4"/>
  <c r="AP2884" i="4" s="1"/>
  <c r="AR2884" i="4"/>
  <c r="AE2884" i="4"/>
  <c r="AC2884" i="4"/>
  <c r="AA2884" i="4"/>
  <c r="AD2884" i="4" s="1"/>
  <c r="AR2883" i="4"/>
  <c r="AE2883" i="4"/>
  <c r="AD2883" i="4"/>
  <c r="AA2883" i="4"/>
  <c r="AW2882" i="4"/>
  <c r="AV2882" i="4"/>
  <c r="AL2882" i="4"/>
  <c r="AE2882" i="4"/>
  <c r="AB2882" i="4"/>
  <c r="AA2882" i="4"/>
  <c r="AD2882" i="4" s="1"/>
  <c r="AL2881" i="4"/>
  <c r="AE2881" i="4"/>
  <c r="AD2881" i="4"/>
  <c r="AC2881" i="4"/>
  <c r="AB2881" i="4"/>
  <c r="AA2881" i="4"/>
  <c r="AL2880" i="4"/>
  <c r="AJ2880" i="4"/>
  <c r="AE2880" i="4"/>
  <c r="AD2880" i="4"/>
  <c r="AC2880" i="4"/>
  <c r="AA2880" i="4"/>
  <c r="AB2880" i="4" s="1"/>
  <c r="AV2879" i="4"/>
  <c r="AW2879" i="4"/>
  <c r="AL2879" i="4"/>
  <c r="AP2879" i="4" s="1"/>
  <c r="AE2879" i="4"/>
  <c r="AD2879" i="4"/>
  <c r="AB2879" i="4"/>
  <c r="AA2879" i="4"/>
  <c r="AC2879" i="4" s="1"/>
  <c r="AW2878" i="4"/>
  <c r="AV2878" i="4"/>
  <c r="AL2878" i="4"/>
  <c r="AE2878" i="4"/>
  <c r="AA2878" i="4"/>
  <c r="AV2877" i="4"/>
  <c r="AL2877" i="4"/>
  <c r="AE2877" i="4"/>
  <c r="AD2877" i="4"/>
  <c r="AB2877" i="4"/>
  <c r="AA2877" i="4"/>
  <c r="AC2877" i="4" s="1"/>
  <c r="AW2876" i="4"/>
  <c r="AV2876" i="4"/>
  <c r="AL2876" i="4"/>
  <c r="AP2876" i="4" s="1"/>
  <c r="AR2876" i="4"/>
  <c r="AE2876" i="4"/>
  <c r="AC2876" i="4"/>
  <c r="AA2876" i="4"/>
  <c r="AD2876" i="4" s="1"/>
  <c r="AR2875" i="4"/>
  <c r="AE2875" i="4"/>
  <c r="AD2875" i="4"/>
  <c r="AA2875" i="4"/>
  <c r="AW2874" i="4"/>
  <c r="AV2874" i="4"/>
  <c r="AL2874" i="4"/>
  <c r="AE2874" i="4"/>
  <c r="AB2874" i="4"/>
  <c r="AA2874" i="4"/>
  <c r="AD2874" i="4" s="1"/>
  <c r="AL2873" i="4"/>
  <c r="AE2873" i="4"/>
  <c r="AD2873" i="4"/>
  <c r="AC2873" i="4"/>
  <c r="AB2873" i="4"/>
  <c r="AA2873" i="4"/>
  <c r="AL2872" i="4"/>
  <c r="AJ2872" i="4"/>
  <c r="AE2872" i="4"/>
  <c r="AD2872" i="4"/>
  <c r="AC2872" i="4"/>
  <c r="AA2872" i="4"/>
  <c r="AB2872" i="4" s="1"/>
  <c r="AV2871" i="4"/>
  <c r="AW2871" i="4"/>
  <c r="AL2871" i="4"/>
  <c r="AP2871" i="4" s="1"/>
  <c r="AE2871" i="4"/>
  <c r="AD2871" i="4"/>
  <c r="AB2871" i="4"/>
  <c r="AA2871" i="4"/>
  <c r="AC2871" i="4" s="1"/>
  <c r="AW2870" i="4"/>
  <c r="AV2870" i="4"/>
  <c r="AL2870" i="4"/>
  <c r="AE2870" i="4"/>
  <c r="AA2870" i="4"/>
  <c r="AV2869" i="4"/>
  <c r="AL2869" i="4"/>
  <c r="AE2869" i="4"/>
  <c r="AD2869" i="4"/>
  <c r="AB2869" i="4"/>
  <c r="AA2869" i="4"/>
  <c r="AC2869" i="4" s="1"/>
  <c r="AW2868" i="4"/>
  <c r="AV2868" i="4"/>
  <c r="AL2868" i="4"/>
  <c r="AP2868" i="4" s="1"/>
  <c r="AR2868" i="4"/>
  <c r="AE2868" i="4"/>
  <c r="AC2868" i="4"/>
  <c r="AA2868" i="4"/>
  <c r="AD2868" i="4" s="1"/>
  <c r="AL2867" i="4"/>
  <c r="AE2867" i="4"/>
  <c r="AR2867" i="4" s="1"/>
  <c r="AD2867" i="4"/>
  <c r="AA2867" i="4"/>
  <c r="AW2866" i="4"/>
  <c r="AV2866" i="4"/>
  <c r="AL2866" i="4"/>
  <c r="AE2866" i="4"/>
  <c r="AB2866" i="4"/>
  <c r="AA2866" i="4"/>
  <c r="AD2866" i="4" s="1"/>
  <c r="AL2865" i="4"/>
  <c r="AE2865" i="4"/>
  <c r="AD2865" i="4"/>
  <c r="AC2865" i="4"/>
  <c r="AB2865" i="4"/>
  <c r="AA2865" i="4"/>
  <c r="AL2864" i="4"/>
  <c r="AJ2864" i="4"/>
  <c r="AE2864" i="4"/>
  <c r="AD2864" i="4"/>
  <c r="AC2864" i="4"/>
  <c r="AA2864" i="4"/>
  <c r="AB2864" i="4" s="1"/>
  <c r="AV2863" i="4"/>
  <c r="AW2863" i="4"/>
  <c r="AL2863" i="4"/>
  <c r="AP2863" i="4" s="1"/>
  <c r="AE2863" i="4"/>
  <c r="AD2863" i="4"/>
  <c r="AB2863" i="4"/>
  <c r="AA2863" i="4"/>
  <c r="AC2863" i="4" s="1"/>
  <c r="AW2862" i="4"/>
  <c r="AV2862" i="4"/>
  <c r="AL2862" i="4"/>
  <c r="AE2862" i="4"/>
  <c r="AA2862" i="4"/>
  <c r="AV2861" i="4"/>
  <c r="AL2861" i="4"/>
  <c r="AE2861" i="4"/>
  <c r="AD2861" i="4"/>
  <c r="AB2861" i="4"/>
  <c r="AA2861" i="4"/>
  <c r="AC2861" i="4" s="1"/>
  <c r="AW2860" i="4"/>
  <c r="AV2860" i="4"/>
  <c r="AL2860" i="4"/>
  <c r="AP2860" i="4" s="1"/>
  <c r="AR2860" i="4"/>
  <c r="AE2860" i="4"/>
  <c r="AC2860" i="4"/>
  <c r="AA2860" i="4"/>
  <c r="AD2860" i="4" s="1"/>
  <c r="AR2859" i="4"/>
  <c r="AE2859" i="4"/>
  <c r="AD2859" i="4"/>
  <c r="AA2859" i="4"/>
  <c r="AW2858" i="4"/>
  <c r="AV2858" i="4"/>
  <c r="AL2858" i="4"/>
  <c r="AE2858" i="4"/>
  <c r="AB2858" i="4"/>
  <c r="AA2858" i="4"/>
  <c r="AD2858" i="4" s="1"/>
  <c r="AL2857" i="4"/>
  <c r="AE2857" i="4"/>
  <c r="AD2857" i="4"/>
  <c r="AC2857" i="4"/>
  <c r="AB2857" i="4"/>
  <c r="AA2857" i="4"/>
  <c r="AL2856" i="4"/>
  <c r="AJ2856" i="4"/>
  <c r="AE2856" i="4"/>
  <c r="AD2856" i="4"/>
  <c r="AC2856" i="4"/>
  <c r="AA2856" i="4"/>
  <c r="AB2856" i="4" s="1"/>
  <c r="AL2855" i="4"/>
  <c r="AP2855" i="4" s="1"/>
  <c r="AE2855" i="4"/>
  <c r="AD2855" i="4"/>
  <c r="AB2855" i="4"/>
  <c r="AA2855" i="4"/>
  <c r="AC2855" i="4" s="1"/>
  <c r="AW2854" i="4"/>
  <c r="AV2854" i="4"/>
  <c r="AL2854" i="4"/>
  <c r="AE2854" i="4"/>
  <c r="AA2854" i="4"/>
  <c r="AV2853" i="4"/>
  <c r="AJ2853" i="4"/>
  <c r="AK2853" i="4" s="1"/>
  <c r="AL2853" i="4"/>
  <c r="AE2853" i="4"/>
  <c r="AD2853" i="4"/>
  <c r="AB2853" i="4"/>
  <c r="AA2853" i="4"/>
  <c r="AC2853" i="4" s="1"/>
  <c r="AW2852" i="4"/>
  <c r="AV2852" i="4"/>
  <c r="AR2852" i="4"/>
  <c r="AL2852" i="4"/>
  <c r="AP2852" i="4" s="1"/>
  <c r="AE2852" i="4"/>
  <c r="AC2852" i="4"/>
  <c r="AA2852" i="4"/>
  <c r="AD2852" i="4" s="1"/>
  <c r="AW2851" i="4"/>
  <c r="AV2851" i="4"/>
  <c r="AR2851" i="4"/>
  <c r="AE2851" i="4"/>
  <c r="AA2851" i="4"/>
  <c r="AW2850" i="4"/>
  <c r="AV2850" i="4"/>
  <c r="AL2850" i="4"/>
  <c r="AJ2850" i="4"/>
  <c r="AE2850" i="4"/>
  <c r="AR2850" i="4" s="1"/>
  <c r="AB2850" i="4"/>
  <c r="AA2850" i="4"/>
  <c r="AL2849" i="4"/>
  <c r="AE2849" i="4"/>
  <c r="AD2849" i="4"/>
  <c r="AC2849" i="4"/>
  <c r="AB2849" i="4"/>
  <c r="AA2849" i="4"/>
  <c r="AL2848" i="4"/>
  <c r="AE2848" i="4"/>
  <c r="AD2848" i="4"/>
  <c r="AC2848" i="4"/>
  <c r="AA2848" i="4"/>
  <c r="AB2848" i="4" s="1"/>
  <c r="AV2847" i="4"/>
  <c r="AL2847" i="4"/>
  <c r="AP2847" i="4" s="1"/>
  <c r="AE2847" i="4"/>
  <c r="AD2847" i="4"/>
  <c r="AB2847" i="4"/>
  <c r="AA2847" i="4"/>
  <c r="AC2847" i="4" s="1"/>
  <c r="AW2846" i="4"/>
  <c r="AV2846" i="4"/>
  <c r="AP2846" i="4"/>
  <c r="AL2846" i="4"/>
  <c r="AE2846" i="4"/>
  <c r="AA2846" i="4"/>
  <c r="AV2845" i="4"/>
  <c r="AL2845" i="4"/>
  <c r="AE2845" i="4"/>
  <c r="AD2845" i="4"/>
  <c r="AB2845" i="4"/>
  <c r="AA2845" i="4"/>
  <c r="AC2845" i="4" s="1"/>
  <c r="AW2844" i="4"/>
  <c r="AV2844" i="4"/>
  <c r="AL2844" i="4"/>
  <c r="AP2844" i="4" s="1"/>
  <c r="AR2844" i="4"/>
  <c r="AE2844" i="4"/>
  <c r="AC2844" i="4"/>
  <c r="AA2844" i="4"/>
  <c r="AW2843" i="4"/>
  <c r="AV2843" i="4"/>
  <c r="AR2843" i="4"/>
  <c r="AE2843" i="4"/>
  <c r="AD2843" i="4"/>
  <c r="AB2843" i="4"/>
  <c r="AA2843" i="4"/>
  <c r="AC2843" i="4" s="1"/>
  <c r="AW2842" i="4"/>
  <c r="AV2842" i="4"/>
  <c r="AL2842" i="4"/>
  <c r="AE2842" i="4"/>
  <c r="AR2842" i="4" s="1"/>
  <c r="AC2842" i="4"/>
  <c r="AA2842" i="4"/>
  <c r="AD2842" i="4" s="1"/>
  <c r="AP2841" i="4"/>
  <c r="AL2841" i="4"/>
  <c r="AE2841" i="4"/>
  <c r="AD2841" i="4"/>
  <c r="AC2841" i="4"/>
  <c r="AB2841" i="4"/>
  <c r="AA2841" i="4"/>
  <c r="AL2840" i="4"/>
  <c r="AE2840" i="4"/>
  <c r="AD2840" i="4"/>
  <c r="AC2840" i="4"/>
  <c r="AA2840" i="4"/>
  <c r="AB2840" i="4" s="1"/>
  <c r="AP2839" i="4"/>
  <c r="AL2839" i="4"/>
  <c r="AE2839" i="4"/>
  <c r="AD2839" i="4"/>
  <c r="AB2839" i="4"/>
  <c r="AA2839" i="4"/>
  <c r="AC2839" i="4" s="1"/>
  <c r="AV2838" i="4"/>
  <c r="AP2838" i="4"/>
  <c r="AW2838" i="4"/>
  <c r="AL2838" i="4"/>
  <c r="AE2838" i="4"/>
  <c r="AA2838" i="4"/>
  <c r="AV2837" i="4"/>
  <c r="AP2837" i="4"/>
  <c r="AL2837" i="4"/>
  <c r="AE2837" i="4"/>
  <c r="AD2837" i="4"/>
  <c r="AB2837" i="4"/>
  <c r="AA2837" i="4"/>
  <c r="AC2837" i="4" s="1"/>
  <c r="AW2836" i="4"/>
  <c r="AV2836" i="4"/>
  <c r="AL2836" i="4"/>
  <c r="AP2836" i="4" s="1"/>
  <c r="AR2836" i="4"/>
  <c r="AE2836" i="4"/>
  <c r="AC2836" i="4"/>
  <c r="AA2836" i="4"/>
  <c r="AW2835" i="4"/>
  <c r="AV2835" i="4"/>
  <c r="AL2835" i="4"/>
  <c r="AP2835" i="4" s="1"/>
  <c r="AE2835" i="4"/>
  <c r="AR2835" i="4" s="1"/>
  <c r="AD2835" i="4"/>
  <c r="AB2835" i="4"/>
  <c r="AA2835" i="4"/>
  <c r="AC2835" i="4" s="1"/>
  <c r="AW2834" i="4"/>
  <c r="AV2834" i="4"/>
  <c r="AL2834" i="4"/>
  <c r="AE2834" i="4"/>
  <c r="AR2834" i="4" s="1"/>
  <c r="AC2834" i="4"/>
  <c r="AA2834" i="4"/>
  <c r="AD2834" i="4" s="1"/>
  <c r="AP2833" i="4"/>
  <c r="AL2833" i="4"/>
  <c r="AE2833" i="4"/>
  <c r="AD2833" i="4"/>
  <c r="AC2833" i="4"/>
  <c r="AB2833" i="4"/>
  <c r="AA2833" i="4"/>
  <c r="AL2832" i="4"/>
  <c r="AE2832" i="4"/>
  <c r="AD2832" i="4"/>
  <c r="AC2832" i="4"/>
  <c r="AA2832" i="4"/>
  <c r="AB2832" i="4" s="1"/>
  <c r="AV2831" i="4"/>
  <c r="AP2831" i="4"/>
  <c r="AL2831" i="4"/>
  <c r="AE2831" i="4"/>
  <c r="AD2831" i="4"/>
  <c r="AB2831" i="4"/>
  <c r="AA2831" i="4"/>
  <c r="AC2831" i="4" s="1"/>
  <c r="AV2830" i="4"/>
  <c r="AR2830" i="4"/>
  <c r="AP2830" i="4"/>
  <c r="AW2830" i="4"/>
  <c r="AJ2830" i="4"/>
  <c r="AL2830" i="4"/>
  <c r="AE2830" i="4"/>
  <c r="AA2830" i="4"/>
  <c r="AV2829" i="4"/>
  <c r="AP2829" i="4"/>
  <c r="AL2829" i="4"/>
  <c r="AE2829" i="4"/>
  <c r="AD2829" i="4"/>
  <c r="AB2829" i="4"/>
  <c r="AA2829" i="4"/>
  <c r="AC2829" i="4" s="1"/>
  <c r="AW2828" i="4"/>
  <c r="AV2828" i="4"/>
  <c r="AL2828" i="4"/>
  <c r="AP2828" i="4" s="1"/>
  <c r="AR2828" i="4"/>
  <c r="AE2828" i="4"/>
  <c r="AC2828" i="4"/>
  <c r="AA2828" i="4"/>
  <c r="AW2827" i="4"/>
  <c r="AV2827" i="4"/>
  <c r="AR2827" i="4"/>
  <c r="AE2827" i="4"/>
  <c r="AD2827" i="4"/>
  <c r="AB2827" i="4"/>
  <c r="AA2827" i="4"/>
  <c r="AC2827" i="4" s="1"/>
  <c r="AW2826" i="4"/>
  <c r="AV2826" i="4"/>
  <c r="AL2826" i="4"/>
  <c r="AE2826" i="4"/>
  <c r="AR2826" i="4" s="1"/>
  <c r="AC2826" i="4"/>
  <c r="AA2826" i="4"/>
  <c r="AD2826" i="4" s="1"/>
  <c r="AL2825" i="4"/>
  <c r="AE2825" i="4"/>
  <c r="AD2825" i="4"/>
  <c r="AC2825" i="4"/>
  <c r="AB2825" i="4"/>
  <c r="AA2825" i="4"/>
  <c r="AL2824" i="4"/>
  <c r="AE2824" i="4"/>
  <c r="AD2824" i="4"/>
  <c r="AC2824" i="4"/>
  <c r="AA2824" i="4"/>
  <c r="AB2824" i="4" s="1"/>
  <c r="AV2823" i="4"/>
  <c r="AP2823" i="4"/>
  <c r="AL2823" i="4"/>
  <c r="AE2823" i="4"/>
  <c r="AD2823" i="4"/>
  <c r="AB2823" i="4"/>
  <c r="AA2823" i="4"/>
  <c r="AC2823" i="4" s="1"/>
  <c r="AV2822" i="4"/>
  <c r="AR2822" i="4"/>
  <c r="AP2822" i="4"/>
  <c r="AW2822" i="4"/>
  <c r="AJ2822" i="4"/>
  <c r="AL2822" i="4"/>
  <c r="AE2822" i="4"/>
  <c r="AA2822" i="4"/>
  <c r="AV2821" i="4"/>
  <c r="AP2821" i="4"/>
  <c r="AL2821" i="4"/>
  <c r="AE2821" i="4"/>
  <c r="AD2821" i="4"/>
  <c r="AB2821" i="4"/>
  <c r="AA2821" i="4"/>
  <c r="AC2821" i="4" s="1"/>
  <c r="AW2820" i="4"/>
  <c r="AV2820" i="4"/>
  <c r="AL2820" i="4"/>
  <c r="AP2820" i="4" s="1"/>
  <c r="AJ2820" i="4"/>
  <c r="AR2820" i="4"/>
  <c r="AE2820" i="4"/>
  <c r="AC2820" i="4"/>
  <c r="AA2820" i="4"/>
  <c r="AV2819" i="4"/>
  <c r="AL2819" i="4"/>
  <c r="AP2819" i="4" s="1"/>
  <c r="AE2819" i="4"/>
  <c r="AR2819" i="4" s="1"/>
  <c r="AB2819" i="4"/>
  <c r="AA2819" i="4"/>
  <c r="AC2819" i="4" s="1"/>
  <c r="AW2818" i="4"/>
  <c r="AV2818" i="4"/>
  <c r="AL2818" i="4"/>
  <c r="AE2818" i="4"/>
  <c r="AR2818" i="4" s="1"/>
  <c r="AC2818" i="4"/>
  <c r="AA2818" i="4"/>
  <c r="AD2818" i="4" s="1"/>
  <c r="AL2817" i="4"/>
  <c r="AE2817" i="4"/>
  <c r="AD2817" i="4"/>
  <c r="AC2817" i="4"/>
  <c r="AB2817" i="4"/>
  <c r="AA2817" i="4"/>
  <c r="AL2816" i="4"/>
  <c r="AE2816" i="4"/>
  <c r="AD2816" i="4"/>
  <c r="AC2816" i="4"/>
  <c r="AA2816" i="4"/>
  <c r="AB2816" i="4" s="1"/>
  <c r="AV2815" i="4"/>
  <c r="AP2815" i="4"/>
  <c r="AL2815" i="4"/>
  <c r="AE2815" i="4"/>
  <c r="AD2815" i="4"/>
  <c r="AB2815" i="4"/>
  <c r="AA2815" i="4"/>
  <c r="AC2815" i="4" s="1"/>
  <c r="AV2814" i="4"/>
  <c r="AW2814" i="4"/>
  <c r="AL2814" i="4"/>
  <c r="AE2814" i="4"/>
  <c r="AA2814" i="4"/>
  <c r="AV2813" i="4"/>
  <c r="AL2813" i="4"/>
  <c r="AP2813" i="4" s="1"/>
  <c r="AE2813" i="4"/>
  <c r="AD2813" i="4"/>
  <c r="AB2813" i="4"/>
  <c r="AA2813" i="4"/>
  <c r="AC2813" i="4" s="1"/>
  <c r="AV2812" i="4"/>
  <c r="AW2812" i="4"/>
  <c r="AL2812" i="4"/>
  <c r="AP2812" i="4" s="1"/>
  <c r="AE2812" i="4"/>
  <c r="AA2812" i="4"/>
  <c r="AW2811" i="4"/>
  <c r="AL2811" i="4"/>
  <c r="AP2811" i="4" s="1"/>
  <c r="AE2811" i="4"/>
  <c r="AA2811" i="4"/>
  <c r="AC2811" i="4" s="1"/>
  <c r="AW2810" i="4"/>
  <c r="AV2810" i="4"/>
  <c r="AL2810" i="4"/>
  <c r="AE2810" i="4"/>
  <c r="AB2810" i="4"/>
  <c r="AA2810" i="4"/>
  <c r="AD2810" i="4" s="1"/>
  <c r="AL2809" i="4"/>
  <c r="AE2809" i="4"/>
  <c r="AD2809" i="4"/>
  <c r="AC2809" i="4"/>
  <c r="AB2809" i="4"/>
  <c r="AA2809" i="4"/>
  <c r="AV2808" i="4"/>
  <c r="AL2808" i="4"/>
  <c r="AE2808" i="4"/>
  <c r="AC2808" i="4"/>
  <c r="AA2808" i="4"/>
  <c r="AB2808" i="4" s="1"/>
  <c r="AL2807" i="4"/>
  <c r="AP2807" i="4" s="1"/>
  <c r="AE2807" i="4"/>
  <c r="AD2807" i="4"/>
  <c r="AB2807" i="4"/>
  <c r="AA2807" i="4"/>
  <c r="AC2807" i="4" s="1"/>
  <c r="AW2806" i="4"/>
  <c r="AV2806" i="4"/>
  <c r="AL2806" i="4"/>
  <c r="AE2806" i="4"/>
  <c r="AC2806" i="4"/>
  <c r="AA2806" i="4"/>
  <c r="AL2805" i="4"/>
  <c r="AP2805" i="4" s="1"/>
  <c r="AE2805" i="4"/>
  <c r="AD2805" i="4"/>
  <c r="AB2805" i="4"/>
  <c r="AA2805" i="4"/>
  <c r="AC2805" i="4" s="1"/>
  <c r="AV2804" i="4"/>
  <c r="AW2804" i="4"/>
  <c r="AL2804" i="4"/>
  <c r="AP2804" i="4" s="1"/>
  <c r="AE2804" i="4"/>
  <c r="AC2804" i="4"/>
  <c r="AB2804" i="4"/>
  <c r="AA2804" i="4"/>
  <c r="AD2804" i="4" s="1"/>
  <c r="AW2803" i="4"/>
  <c r="AV2803" i="4"/>
  <c r="AL2803" i="4"/>
  <c r="AE2803" i="4"/>
  <c r="AR2803" i="4" s="1"/>
  <c r="AB2803" i="4"/>
  <c r="AA2803" i="4"/>
  <c r="AD2803" i="4" s="1"/>
  <c r="AV2802" i="4"/>
  <c r="AL2802" i="4"/>
  <c r="AR2802" i="4"/>
  <c r="AE2802" i="4"/>
  <c r="AD2802" i="4"/>
  <c r="AC2802" i="4"/>
  <c r="AA2802" i="4"/>
  <c r="AB2802" i="4" s="1"/>
  <c r="AV2801" i="4"/>
  <c r="AP2801" i="4"/>
  <c r="AL2801" i="4"/>
  <c r="AE2801" i="4"/>
  <c r="AD2801" i="4"/>
  <c r="AC2801" i="4"/>
  <c r="AB2801" i="4"/>
  <c r="AA2801" i="4"/>
  <c r="AW2800" i="4"/>
  <c r="AV2800" i="4"/>
  <c r="AL2800" i="4"/>
  <c r="AE2800" i="4"/>
  <c r="AC2800" i="4"/>
  <c r="AA2800" i="4"/>
  <c r="AB2800" i="4" s="1"/>
  <c r="AV2799" i="4"/>
  <c r="AP2799" i="4"/>
  <c r="AR2799" i="4"/>
  <c r="AL2799" i="4"/>
  <c r="AE2799" i="4"/>
  <c r="AD2799" i="4"/>
  <c r="AB2799" i="4"/>
  <c r="AA2799" i="4"/>
  <c r="AC2799" i="4" s="1"/>
  <c r="AW2798" i="4"/>
  <c r="AV2798" i="4"/>
  <c r="AL2798" i="4"/>
  <c r="AP2798" i="4" s="1"/>
  <c r="AR2798" i="4"/>
  <c r="AE2798" i="4"/>
  <c r="AA2798" i="4"/>
  <c r="AW2797" i="4"/>
  <c r="AP2797" i="4"/>
  <c r="AJ2797" i="4"/>
  <c r="AK2797" i="4" s="1"/>
  <c r="AL2797" i="4"/>
  <c r="AE2797" i="4"/>
  <c r="AD2797" i="4"/>
  <c r="AB2797" i="4"/>
  <c r="AA2797" i="4"/>
  <c r="AC2797" i="4" s="1"/>
  <c r="AV2796" i="4"/>
  <c r="AR2796" i="4"/>
  <c r="AW2796" i="4"/>
  <c r="AL2796" i="4"/>
  <c r="AP2796" i="4" s="1"/>
  <c r="AE2796" i="4"/>
  <c r="AB2796" i="4"/>
  <c r="AA2796" i="4"/>
  <c r="AD2796" i="4" s="1"/>
  <c r="AL2795" i="4"/>
  <c r="AE2795" i="4"/>
  <c r="AD2795" i="4"/>
  <c r="AC2795" i="4"/>
  <c r="AA2795" i="4"/>
  <c r="AB2795" i="4" s="1"/>
  <c r="AW2794" i="4"/>
  <c r="AV2794" i="4"/>
  <c r="AL2794" i="4"/>
  <c r="AE2794" i="4"/>
  <c r="AA2794" i="4"/>
  <c r="AD2794" i="4" s="1"/>
  <c r="AV2793" i="4"/>
  <c r="AL2793" i="4"/>
  <c r="AE2793" i="4"/>
  <c r="AD2793" i="4"/>
  <c r="AC2793" i="4"/>
  <c r="AB2793" i="4"/>
  <c r="AA2793" i="4"/>
  <c r="AV2792" i="4"/>
  <c r="AL2792" i="4"/>
  <c r="AE2792" i="4"/>
  <c r="AD2792" i="4"/>
  <c r="AA2792" i="4"/>
  <c r="AB2792" i="4" s="1"/>
  <c r="AV2791" i="4"/>
  <c r="AL2791" i="4"/>
  <c r="AP2791" i="4" s="1"/>
  <c r="AE2791" i="4"/>
  <c r="AD2791" i="4"/>
  <c r="AB2791" i="4"/>
  <c r="AA2791" i="4"/>
  <c r="AC2791" i="4" s="1"/>
  <c r="AW2790" i="4"/>
  <c r="AV2790" i="4"/>
  <c r="AL2790" i="4"/>
  <c r="AE2790" i="4"/>
  <c r="AC2790" i="4"/>
  <c r="AA2790" i="4"/>
  <c r="AV2789" i="4"/>
  <c r="AL2789" i="4"/>
  <c r="AE2789" i="4"/>
  <c r="AA2789" i="4"/>
  <c r="AC2789" i="4" s="1"/>
  <c r="AW2788" i="4"/>
  <c r="AV2788" i="4"/>
  <c r="AL2788" i="4"/>
  <c r="AP2788" i="4" s="1"/>
  <c r="AE2788" i="4"/>
  <c r="AC2788" i="4"/>
  <c r="AA2788" i="4"/>
  <c r="AD2788" i="4" s="1"/>
  <c r="AW2787" i="4"/>
  <c r="AV2787" i="4"/>
  <c r="AL2787" i="4"/>
  <c r="AE2787" i="4"/>
  <c r="AA2787" i="4"/>
  <c r="AD2787" i="4" s="1"/>
  <c r="AV2786" i="4"/>
  <c r="AL2786" i="4"/>
  <c r="AE2786" i="4"/>
  <c r="AD2786" i="4"/>
  <c r="AC2786" i="4"/>
  <c r="AB2786" i="4"/>
  <c r="AA2786" i="4"/>
  <c r="AV2785" i="4"/>
  <c r="AL2785" i="4"/>
  <c r="AE2785" i="4"/>
  <c r="AD2785" i="4"/>
  <c r="AC2785" i="4"/>
  <c r="AB2785" i="4"/>
  <c r="AA2785" i="4"/>
  <c r="AV2784" i="4"/>
  <c r="AR2784" i="4"/>
  <c r="AL2784" i="4"/>
  <c r="AE2784" i="4"/>
  <c r="AA2784" i="4"/>
  <c r="AB2784" i="4" s="1"/>
  <c r="AP2783" i="4"/>
  <c r="AV2783" i="4"/>
  <c r="AJ2783" i="4"/>
  <c r="AL2783" i="4"/>
  <c r="AE2783" i="4"/>
  <c r="AK2783" i="4" s="1"/>
  <c r="AD2783" i="4"/>
  <c r="AB2783" i="4"/>
  <c r="AA2783" i="4"/>
  <c r="AC2783" i="4" s="1"/>
  <c r="AV2782" i="4"/>
  <c r="AW2782" i="4"/>
  <c r="AL2782" i="4"/>
  <c r="AE2782" i="4"/>
  <c r="AA2782" i="4"/>
  <c r="AP2781" i="4"/>
  <c r="AR2781" i="4"/>
  <c r="AL2781" i="4"/>
  <c r="AE2781" i="4"/>
  <c r="AD2781" i="4"/>
  <c r="AB2781" i="4"/>
  <c r="AA2781" i="4"/>
  <c r="AC2781" i="4" s="1"/>
  <c r="AW2780" i="4"/>
  <c r="AV2780" i="4"/>
  <c r="AL2780" i="4"/>
  <c r="AP2780" i="4" s="1"/>
  <c r="AE2780" i="4"/>
  <c r="AA2780" i="4"/>
  <c r="AD2780" i="4" s="1"/>
  <c r="AP2779" i="4"/>
  <c r="AL2779" i="4"/>
  <c r="AJ2779" i="4"/>
  <c r="AK2779" i="4" s="1"/>
  <c r="AR2779" i="4"/>
  <c r="AE2779" i="4"/>
  <c r="AD2779" i="4"/>
  <c r="AC2779" i="4"/>
  <c r="AB2779" i="4"/>
  <c r="AA2779" i="4"/>
  <c r="AV2778" i="4"/>
  <c r="AL2778" i="4"/>
  <c r="AE2778" i="4"/>
  <c r="AB2778" i="4"/>
  <c r="AA2778" i="4"/>
  <c r="AD2778" i="4" s="1"/>
  <c r="AL2777" i="4"/>
  <c r="AP2777" i="4" s="1"/>
  <c r="AE2777" i="4"/>
  <c r="AD2777" i="4"/>
  <c r="AC2777" i="4"/>
  <c r="AB2777" i="4"/>
  <c r="AA2777" i="4"/>
  <c r="AW2776" i="4"/>
  <c r="AP2776" i="4"/>
  <c r="AV2776" i="4"/>
  <c r="AL2776" i="4"/>
  <c r="AE2776" i="4"/>
  <c r="AD2776" i="4"/>
  <c r="AC2776" i="4"/>
  <c r="AA2776" i="4"/>
  <c r="AB2776" i="4" s="1"/>
  <c r="AL2775" i="4"/>
  <c r="AE2775" i="4"/>
  <c r="AD2775" i="4"/>
  <c r="AB2775" i="4"/>
  <c r="AA2775" i="4"/>
  <c r="AC2775" i="4" s="1"/>
  <c r="AV2774" i="4"/>
  <c r="AP2774" i="4"/>
  <c r="AW2774" i="4"/>
  <c r="AL2774" i="4"/>
  <c r="AE2774" i="4"/>
  <c r="AC2774" i="4"/>
  <c r="AA2774" i="4"/>
  <c r="AV2773" i="4"/>
  <c r="AL2773" i="4"/>
  <c r="AP2773" i="4" s="1"/>
  <c r="AE2773" i="4"/>
  <c r="AA2773" i="4"/>
  <c r="AC2773" i="4" s="1"/>
  <c r="AV2772" i="4"/>
  <c r="AW2772" i="4"/>
  <c r="AR2772" i="4"/>
  <c r="AL2772" i="4"/>
  <c r="AE2772" i="4"/>
  <c r="AD2772" i="4"/>
  <c r="AC2772" i="4"/>
  <c r="AB2772" i="4"/>
  <c r="AA2772" i="4"/>
  <c r="AV2771" i="4"/>
  <c r="AL2771" i="4"/>
  <c r="AP2771" i="4" s="1"/>
  <c r="AR2771" i="4"/>
  <c r="AE2771" i="4"/>
  <c r="AD2771" i="4"/>
  <c r="AC2771" i="4"/>
  <c r="AA2771" i="4"/>
  <c r="AB2771" i="4" s="1"/>
  <c r="AV2770" i="4"/>
  <c r="AL2770" i="4"/>
  <c r="AE2770" i="4"/>
  <c r="AR2770" i="4" s="1"/>
  <c r="AA2770" i="4"/>
  <c r="AV2769" i="4"/>
  <c r="AW2769" i="4"/>
  <c r="AL2769" i="4"/>
  <c r="AE2769" i="4"/>
  <c r="AB2769" i="4"/>
  <c r="AA2769" i="4"/>
  <c r="AD2769" i="4" s="1"/>
  <c r="AL2768" i="4"/>
  <c r="AE2768" i="4"/>
  <c r="AD2768" i="4"/>
  <c r="AC2768" i="4"/>
  <c r="AB2768" i="4"/>
  <c r="AA2768" i="4"/>
  <c r="AL2767" i="4"/>
  <c r="AE2767" i="4"/>
  <c r="AD2767" i="4"/>
  <c r="AC2767" i="4"/>
  <c r="AB2767" i="4"/>
  <c r="AA2767" i="4"/>
  <c r="AV2766" i="4"/>
  <c r="AW2766" i="4"/>
  <c r="AL2766" i="4"/>
  <c r="AE2766" i="4"/>
  <c r="AD2766" i="4"/>
  <c r="AA2766" i="4"/>
  <c r="AC2766" i="4" s="1"/>
  <c r="AW2765" i="4"/>
  <c r="AP2765" i="4"/>
  <c r="AV2765" i="4"/>
  <c r="AL2765" i="4"/>
  <c r="AE2765" i="4"/>
  <c r="AA2765" i="4"/>
  <c r="AD2765" i="4" s="1"/>
  <c r="AV2764" i="4"/>
  <c r="AW2764" i="4"/>
  <c r="AL2764" i="4"/>
  <c r="AE2764" i="4"/>
  <c r="AD2764" i="4"/>
  <c r="AC2764" i="4"/>
  <c r="AB2764" i="4"/>
  <c r="AA2764" i="4"/>
  <c r="AV2763" i="4"/>
  <c r="AL2763" i="4"/>
  <c r="AP2763" i="4" s="1"/>
  <c r="AR2763" i="4"/>
  <c r="AE2763" i="4"/>
  <c r="AD2763" i="4"/>
  <c r="AC2763" i="4"/>
  <c r="AA2763" i="4"/>
  <c r="AB2763" i="4" s="1"/>
  <c r="AV2762" i="4"/>
  <c r="AL2762" i="4"/>
  <c r="AE2762" i="4"/>
  <c r="AR2762" i="4" s="1"/>
  <c r="AA2762" i="4"/>
  <c r="AV2761" i="4"/>
  <c r="AW2761" i="4"/>
  <c r="AL2761" i="4"/>
  <c r="AE2761" i="4"/>
  <c r="AB2761" i="4"/>
  <c r="AA2761" i="4"/>
  <c r="AD2761" i="4" s="1"/>
  <c r="AL2760" i="4"/>
  <c r="AE2760" i="4"/>
  <c r="AD2760" i="4"/>
  <c r="AC2760" i="4"/>
  <c r="AB2760" i="4"/>
  <c r="AA2760" i="4"/>
  <c r="AL2759" i="4"/>
  <c r="AE2759" i="4"/>
  <c r="AD2759" i="4"/>
  <c r="AC2759" i="4"/>
  <c r="AB2759" i="4"/>
  <c r="AA2759" i="4"/>
  <c r="AV2758" i="4"/>
  <c r="AL2758" i="4"/>
  <c r="AE2758" i="4"/>
  <c r="AD2758" i="4"/>
  <c r="AA2758" i="4"/>
  <c r="AC2758" i="4" s="1"/>
  <c r="AW2757" i="4"/>
  <c r="AP2757" i="4"/>
  <c r="AV2757" i="4"/>
  <c r="AL2757" i="4"/>
  <c r="AE2757" i="4"/>
  <c r="AA2757" i="4"/>
  <c r="AD2757" i="4" s="1"/>
  <c r="AV2756" i="4"/>
  <c r="AW2756" i="4"/>
  <c r="AL2756" i="4"/>
  <c r="AE2756" i="4"/>
  <c r="AD2756" i="4"/>
  <c r="AC2756" i="4"/>
  <c r="AB2756" i="4"/>
  <c r="AA2756" i="4"/>
  <c r="AV2755" i="4"/>
  <c r="AL2755" i="4"/>
  <c r="AP2755" i="4" s="1"/>
  <c r="AR2755" i="4"/>
  <c r="AE2755" i="4"/>
  <c r="AD2755" i="4"/>
  <c r="AC2755" i="4"/>
  <c r="AA2755" i="4"/>
  <c r="AB2755" i="4" s="1"/>
  <c r="AV2754" i="4"/>
  <c r="AL2754" i="4"/>
  <c r="AE2754" i="4"/>
  <c r="AR2754" i="4" s="1"/>
  <c r="AA2754" i="4"/>
  <c r="AV2753" i="4"/>
  <c r="AW2753" i="4"/>
  <c r="AL2753" i="4"/>
  <c r="AE2753" i="4"/>
  <c r="AB2753" i="4"/>
  <c r="AA2753" i="4"/>
  <c r="AD2753" i="4" s="1"/>
  <c r="AL2752" i="4"/>
  <c r="AE2752" i="4"/>
  <c r="AD2752" i="4"/>
  <c r="AC2752" i="4"/>
  <c r="AB2752" i="4"/>
  <c r="AA2752" i="4"/>
  <c r="AL2751" i="4"/>
  <c r="AE2751" i="4"/>
  <c r="AD2751" i="4"/>
  <c r="AC2751" i="4"/>
  <c r="AB2751" i="4"/>
  <c r="AA2751" i="4"/>
  <c r="AV2750" i="4"/>
  <c r="AW2750" i="4"/>
  <c r="AL2750" i="4"/>
  <c r="AE2750" i="4"/>
  <c r="AD2750" i="4"/>
  <c r="AA2750" i="4"/>
  <c r="AC2750" i="4" s="1"/>
  <c r="AW2749" i="4"/>
  <c r="AV2749" i="4"/>
  <c r="AL2749" i="4"/>
  <c r="AE2749" i="4"/>
  <c r="AA2749" i="4"/>
  <c r="AD2749" i="4" s="1"/>
  <c r="AV2748" i="4"/>
  <c r="AW2748" i="4"/>
  <c r="AR2748" i="4"/>
  <c r="AL2748" i="4"/>
  <c r="AE2748" i="4"/>
  <c r="AD2748" i="4"/>
  <c r="AC2748" i="4"/>
  <c r="AB2748" i="4"/>
  <c r="AA2748" i="4"/>
  <c r="AV2747" i="4"/>
  <c r="AL2747" i="4"/>
  <c r="AP2747" i="4" s="1"/>
  <c r="AR2747" i="4"/>
  <c r="AE2747" i="4"/>
  <c r="AD2747" i="4"/>
  <c r="AC2747" i="4"/>
  <c r="AA2747" i="4"/>
  <c r="AB2747" i="4" s="1"/>
  <c r="AL2746" i="4"/>
  <c r="AE2746" i="4"/>
  <c r="AR2746" i="4" s="1"/>
  <c r="AD2746" i="4"/>
  <c r="AA2746" i="4"/>
  <c r="AV2745" i="4"/>
  <c r="AW2745" i="4"/>
  <c r="AL2745" i="4"/>
  <c r="AE2745" i="4"/>
  <c r="AB2745" i="4"/>
  <c r="AA2745" i="4"/>
  <c r="AD2745" i="4" s="1"/>
  <c r="AP2744" i="4"/>
  <c r="AL2744" i="4"/>
  <c r="AE2744" i="4"/>
  <c r="AD2744" i="4"/>
  <c r="AC2744" i="4"/>
  <c r="AB2744" i="4"/>
  <c r="AA2744" i="4"/>
  <c r="AL2743" i="4"/>
  <c r="AJ2743" i="4"/>
  <c r="AE2743" i="4"/>
  <c r="AD2743" i="4"/>
  <c r="AC2743" i="4"/>
  <c r="AB2743" i="4"/>
  <c r="AA2743" i="4"/>
  <c r="AV2742" i="4"/>
  <c r="AL2742" i="4"/>
  <c r="AP2742" i="4" s="1"/>
  <c r="AE2742" i="4"/>
  <c r="AD2742" i="4"/>
  <c r="AA2742" i="4"/>
  <c r="AC2742" i="4" s="1"/>
  <c r="AW2741" i="4"/>
  <c r="AP2741" i="4"/>
  <c r="AV2741" i="4"/>
  <c r="AL2741" i="4"/>
  <c r="AE2741" i="4"/>
  <c r="AA2741" i="4"/>
  <c r="AV2740" i="4"/>
  <c r="AR2740" i="4"/>
  <c r="AW2740" i="4"/>
  <c r="AL2740" i="4"/>
  <c r="AE2740" i="4"/>
  <c r="AD2740" i="4"/>
  <c r="AC2740" i="4"/>
  <c r="AB2740" i="4"/>
  <c r="AA2740" i="4"/>
  <c r="AV2739" i="4"/>
  <c r="AL2739" i="4"/>
  <c r="AP2739" i="4" s="1"/>
  <c r="AR2739" i="4"/>
  <c r="AE2739" i="4"/>
  <c r="AD2739" i="4"/>
  <c r="AC2739" i="4"/>
  <c r="AA2739" i="4"/>
  <c r="AB2739" i="4" s="1"/>
  <c r="AL2738" i="4"/>
  <c r="AE2738" i="4"/>
  <c r="AR2738" i="4" s="1"/>
  <c r="AD2738" i="4"/>
  <c r="AA2738" i="4"/>
  <c r="AV2737" i="4"/>
  <c r="AW2737" i="4"/>
  <c r="AL2737" i="4"/>
  <c r="AE2737" i="4"/>
  <c r="AB2737" i="4"/>
  <c r="AA2737" i="4"/>
  <c r="AD2737" i="4" s="1"/>
  <c r="AP2736" i="4"/>
  <c r="AL2736" i="4"/>
  <c r="AE2736" i="4"/>
  <c r="AD2736" i="4"/>
  <c r="AC2736" i="4"/>
  <c r="AB2736" i="4"/>
  <c r="AA2736" i="4"/>
  <c r="AL2735" i="4"/>
  <c r="AJ2735" i="4"/>
  <c r="AE2735" i="4"/>
  <c r="AD2735" i="4"/>
  <c r="AC2735" i="4"/>
  <c r="AB2735" i="4"/>
  <c r="AA2735" i="4"/>
  <c r="AV2734" i="4"/>
  <c r="AL2734" i="4"/>
  <c r="AP2734" i="4" s="1"/>
  <c r="AE2734" i="4"/>
  <c r="AD2734" i="4"/>
  <c r="AA2734" i="4"/>
  <c r="AC2734" i="4" s="1"/>
  <c r="AW2733" i="4"/>
  <c r="AP2733" i="4"/>
  <c r="AV2733" i="4"/>
  <c r="AL2733" i="4"/>
  <c r="AE2733" i="4"/>
  <c r="AA2733" i="4"/>
  <c r="AV2732" i="4"/>
  <c r="AR2732" i="4"/>
  <c r="AW2732" i="4"/>
  <c r="AL2732" i="4"/>
  <c r="AE2732" i="4"/>
  <c r="AD2732" i="4"/>
  <c r="AC2732" i="4"/>
  <c r="AB2732" i="4"/>
  <c r="AA2732" i="4"/>
  <c r="AV2731" i="4"/>
  <c r="AL2731" i="4"/>
  <c r="AP2731" i="4" s="1"/>
  <c r="AR2731" i="4"/>
  <c r="AE2731" i="4"/>
  <c r="AD2731" i="4"/>
  <c r="AC2731" i="4"/>
  <c r="AA2731" i="4"/>
  <c r="AB2731" i="4" s="1"/>
  <c r="AL2730" i="4"/>
  <c r="AE2730" i="4"/>
  <c r="AR2730" i="4" s="1"/>
  <c r="AD2730" i="4"/>
  <c r="AA2730" i="4"/>
  <c r="AV2729" i="4"/>
  <c r="AW2729" i="4"/>
  <c r="AL2729" i="4"/>
  <c r="AE2729" i="4"/>
  <c r="AB2729" i="4"/>
  <c r="AA2729" i="4"/>
  <c r="AD2729" i="4" s="1"/>
  <c r="AP2728" i="4"/>
  <c r="AL2728" i="4"/>
  <c r="AE2728" i="4"/>
  <c r="AC2728" i="4"/>
  <c r="AB2728" i="4"/>
  <c r="AA2728" i="4"/>
  <c r="AD2728" i="4" s="1"/>
  <c r="AR2727" i="4"/>
  <c r="AL2727" i="4"/>
  <c r="AE2727" i="4"/>
  <c r="AD2727" i="4"/>
  <c r="AC2727" i="4"/>
  <c r="AB2727" i="4"/>
  <c r="AA2727" i="4"/>
  <c r="AV2726" i="4"/>
  <c r="AW2726" i="4"/>
  <c r="AL2726" i="4"/>
  <c r="AP2726" i="4" s="1"/>
  <c r="AE2726" i="4"/>
  <c r="AD2726" i="4"/>
  <c r="AA2726" i="4"/>
  <c r="AC2726" i="4" s="1"/>
  <c r="AW2725" i="4"/>
  <c r="AP2725" i="4"/>
  <c r="AV2725" i="4"/>
  <c r="AL2725" i="4"/>
  <c r="AE2725" i="4"/>
  <c r="AA2725" i="4"/>
  <c r="AV2724" i="4"/>
  <c r="AR2724" i="4"/>
  <c r="AW2724" i="4"/>
  <c r="AL2724" i="4"/>
  <c r="AE2724" i="4"/>
  <c r="AC2724" i="4"/>
  <c r="AB2724" i="4"/>
  <c r="AA2724" i="4"/>
  <c r="AD2724" i="4" s="1"/>
  <c r="AV2723" i="4"/>
  <c r="AL2723" i="4"/>
  <c r="AP2723" i="4" s="1"/>
  <c r="AR2723" i="4"/>
  <c r="AE2723" i="4"/>
  <c r="AD2723" i="4"/>
  <c r="AC2723" i="4"/>
  <c r="AA2723" i="4"/>
  <c r="AB2723" i="4" s="1"/>
  <c r="AR2722" i="4"/>
  <c r="AL2722" i="4"/>
  <c r="AE2722" i="4"/>
  <c r="AD2722" i="4"/>
  <c r="AA2722" i="4"/>
  <c r="AV2721" i="4"/>
  <c r="AW2721" i="4"/>
  <c r="AL2721" i="4"/>
  <c r="AE2721" i="4"/>
  <c r="AB2721" i="4"/>
  <c r="AA2721" i="4"/>
  <c r="AD2721" i="4" s="1"/>
  <c r="AV2720" i="4"/>
  <c r="AL2720" i="4"/>
  <c r="AE2720" i="4"/>
  <c r="AC2720" i="4"/>
  <c r="AB2720" i="4"/>
  <c r="AA2720" i="4"/>
  <c r="AD2720" i="4" s="1"/>
  <c r="AL2719" i="4"/>
  <c r="AR2719" i="4"/>
  <c r="AE2719" i="4"/>
  <c r="AD2719" i="4"/>
  <c r="AC2719" i="4"/>
  <c r="AB2719" i="4"/>
  <c r="AA2719" i="4"/>
  <c r="AV2718" i="4"/>
  <c r="AL2718" i="4"/>
  <c r="AP2718" i="4" s="1"/>
  <c r="AE2718" i="4"/>
  <c r="AD2718" i="4"/>
  <c r="AC2718" i="4"/>
  <c r="AA2718" i="4"/>
  <c r="AB2718" i="4" s="1"/>
  <c r="AW2717" i="4"/>
  <c r="AP2717" i="4"/>
  <c r="AV2717" i="4"/>
  <c r="AL2717" i="4"/>
  <c r="AE2717" i="4"/>
  <c r="AA2717" i="4"/>
  <c r="AV2716" i="4"/>
  <c r="AR2716" i="4"/>
  <c r="AW2716" i="4"/>
  <c r="AL2716" i="4"/>
  <c r="AE2716" i="4"/>
  <c r="AD2716" i="4"/>
  <c r="AC2716" i="4"/>
  <c r="AB2716" i="4"/>
  <c r="AA2716" i="4"/>
  <c r="AV2715" i="4"/>
  <c r="AL2715" i="4"/>
  <c r="AP2715" i="4" s="1"/>
  <c r="AR2715" i="4"/>
  <c r="AE2715" i="4"/>
  <c r="AD2715" i="4"/>
  <c r="AC2715" i="4"/>
  <c r="AA2715" i="4"/>
  <c r="AB2715" i="4" s="1"/>
  <c r="AR2714" i="4"/>
  <c r="AL2714" i="4"/>
  <c r="AE2714" i="4"/>
  <c r="AA2714" i="4"/>
  <c r="AD2714" i="4" s="1"/>
  <c r="AV2713" i="4"/>
  <c r="AW2713" i="4"/>
  <c r="AL2713" i="4"/>
  <c r="AE2713" i="4"/>
  <c r="AB2713" i="4"/>
  <c r="AA2713" i="4"/>
  <c r="AD2713" i="4" s="1"/>
  <c r="AV2712" i="4"/>
  <c r="AE2712" i="4"/>
  <c r="AC2712" i="4"/>
  <c r="AB2712" i="4"/>
  <c r="AA2712" i="4"/>
  <c r="AD2712" i="4" s="1"/>
  <c r="AL2711" i="4"/>
  <c r="AJ2711" i="4"/>
  <c r="AK2711" i="4" s="1"/>
  <c r="AE2711" i="4"/>
  <c r="AD2711" i="4"/>
  <c r="AC2711" i="4"/>
  <c r="AB2711" i="4"/>
  <c r="AA2711" i="4"/>
  <c r="AV2710" i="4"/>
  <c r="AL2710" i="4"/>
  <c r="AP2710" i="4" s="1"/>
  <c r="AE2710" i="4"/>
  <c r="AD2710" i="4"/>
  <c r="AC2710" i="4"/>
  <c r="AA2710" i="4"/>
  <c r="AB2710" i="4" s="1"/>
  <c r="AW2709" i="4"/>
  <c r="AV2709" i="4"/>
  <c r="AL2709" i="4"/>
  <c r="AE2709" i="4"/>
  <c r="AA2709" i="4"/>
  <c r="AV2708" i="4"/>
  <c r="AW2708" i="4"/>
  <c r="AR2708" i="4"/>
  <c r="AL2708" i="4"/>
  <c r="AE2708" i="4"/>
  <c r="AD2708" i="4"/>
  <c r="AC2708" i="4"/>
  <c r="AB2708" i="4"/>
  <c r="AA2708" i="4"/>
  <c r="AV2707" i="4"/>
  <c r="AL2707" i="4"/>
  <c r="AP2707" i="4" s="1"/>
  <c r="AR2707" i="4"/>
  <c r="AE2707" i="4"/>
  <c r="AD2707" i="4"/>
  <c r="AC2707" i="4"/>
  <c r="AA2707" i="4"/>
  <c r="AB2707" i="4" s="1"/>
  <c r="AR2706" i="4"/>
  <c r="AL2706" i="4"/>
  <c r="AE2706" i="4"/>
  <c r="AA2706" i="4"/>
  <c r="AV2705" i="4"/>
  <c r="AW2705" i="4"/>
  <c r="AL2705" i="4"/>
  <c r="AE2705" i="4"/>
  <c r="AB2705" i="4"/>
  <c r="AA2705" i="4"/>
  <c r="AD2705" i="4" s="1"/>
  <c r="AV2704" i="4"/>
  <c r="AL2704" i="4"/>
  <c r="AE2704" i="4"/>
  <c r="AC2704" i="4"/>
  <c r="AB2704" i="4"/>
  <c r="AA2704" i="4"/>
  <c r="AD2704" i="4" s="1"/>
  <c r="AL2703" i="4"/>
  <c r="AJ2703" i="4"/>
  <c r="AK2703" i="4" s="1"/>
  <c r="AE2703" i="4"/>
  <c r="AD2703" i="4"/>
  <c r="AC2703" i="4"/>
  <c r="AB2703" i="4"/>
  <c r="AA2703" i="4"/>
  <c r="AV2702" i="4"/>
  <c r="AL2702" i="4"/>
  <c r="AP2702" i="4" s="1"/>
  <c r="AE2702" i="4"/>
  <c r="AD2702" i="4"/>
  <c r="AC2702" i="4"/>
  <c r="AA2702" i="4"/>
  <c r="AB2702" i="4" s="1"/>
  <c r="AW2701" i="4"/>
  <c r="AV2701" i="4"/>
  <c r="AL2701" i="4"/>
  <c r="AE2701" i="4"/>
  <c r="AA2701" i="4"/>
  <c r="AV2700" i="4"/>
  <c r="AW2700" i="4"/>
  <c r="AL2700" i="4"/>
  <c r="AE2700" i="4"/>
  <c r="AC2700" i="4"/>
  <c r="AB2700" i="4"/>
  <c r="AA2700" i="4"/>
  <c r="AD2700" i="4" s="1"/>
  <c r="AV2699" i="4"/>
  <c r="AL2699" i="4"/>
  <c r="AP2699" i="4" s="1"/>
  <c r="AR2699" i="4"/>
  <c r="AE2699" i="4"/>
  <c r="AC2699" i="4"/>
  <c r="AA2699" i="4"/>
  <c r="AD2699" i="4" s="1"/>
  <c r="AR2698" i="4"/>
  <c r="AL2698" i="4"/>
  <c r="AE2698" i="4"/>
  <c r="AA2698" i="4"/>
  <c r="AV2697" i="4"/>
  <c r="AW2697" i="4"/>
  <c r="AL2697" i="4"/>
  <c r="AE2697" i="4"/>
  <c r="AB2697" i="4"/>
  <c r="AA2697" i="4"/>
  <c r="AD2697" i="4" s="1"/>
  <c r="AV2696" i="4"/>
  <c r="AE2696" i="4"/>
  <c r="AC2696" i="4"/>
  <c r="AB2696" i="4"/>
  <c r="AA2696" i="4"/>
  <c r="AD2696" i="4" s="1"/>
  <c r="AL2695" i="4"/>
  <c r="AJ2695" i="4"/>
  <c r="AK2695" i="4" s="1"/>
  <c r="AE2695" i="4"/>
  <c r="AD2695" i="4"/>
  <c r="AC2695" i="4"/>
  <c r="AB2695" i="4"/>
  <c r="AA2695" i="4"/>
  <c r="AV2694" i="4"/>
  <c r="AL2694" i="4"/>
  <c r="AP2694" i="4" s="1"/>
  <c r="AE2694" i="4"/>
  <c r="AD2694" i="4"/>
  <c r="AC2694" i="4"/>
  <c r="AA2694" i="4"/>
  <c r="AB2694" i="4" s="1"/>
  <c r="AW2693" i="4"/>
  <c r="AV2693" i="4"/>
  <c r="AL2693" i="4"/>
  <c r="AE2693" i="4"/>
  <c r="AA2693" i="4"/>
  <c r="AV2692" i="4"/>
  <c r="AW2692" i="4"/>
  <c r="AL2692" i="4"/>
  <c r="AE2692" i="4"/>
  <c r="AC2692" i="4"/>
  <c r="AB2692" i="4"/>
  <c r="AA2692" i="4"/>
  <c r="AD2692" i="4" s="1"/>
  <c r="AV2691" i="4"/>
  <c r="AL2691" i="4"/>
  <c r="AP2691" i="4" s="1"/>
  <c r="AR2691" i="4"/>
  <c r="AE2691" i="4"/>
  <c r="AC2691" i="4"/>
  <c r="AA2691" i="4"/>
  <c r="AD2691" i="4" s="1"/>
  <c r="AR2690" i="4"/>
  <c r="AL2690" i="4"/>
  <c r="AE2690" i="4"/>
  <c r="AA2690" i="4"/>
  <c r="AV2689" i="4"/>
  <c r="AW2689" i="4"/>
  <c r="AL2689" i="4"/>
  <c r="AE2689" i="4"/>
  <c r="AB2689" i="4"/>
  <c r="AA2689" i="4"/>
  <c r="AD2689" i="4" s="1"/>
  <c r="AV2688" i="4"/>
  <c r="AE2688" i="4"/>
  <c r="AC2688" i="4"/>
  <c r="AB2688" i="4"/>
  <c r="AA2688" i="4"/>
  <c r="AD2688" i="4" s="1"/>
  <c r="AL2687" i="4"/>
  <c r="AJ2687" i="4"/>
  <c r="AK2687" i="4" s="1"/>
  <c r="AE2687" i="4"/>
  <c r="AD2687" i="4"/>
  <c r="AC2687" i="4"/>
  <c r="AB2687" i="4"/>
  <c r="AA2687" i="4"/>
  <c r="AV2686" i="4"/>
  <c r="AL2686" i="4"/>
  <c r="AP2686" i="4" s="1"/>
  <c r="AE2686" i="4"/>
  <c r="AD2686" i="4"/>
  <c r="AC2686" i="4"/>
  <c r="AA2686" i="4"/>
  <c r="AB2686" i="4" s="1"/>
  <c r="AW2685" i="4"/>
  <c r="AV2685" i="4"/>
  <c r="AL2685" i="4"/>
  <c r="AE2685" i="4"/>
  <c r="AA2685" i="4"/>
  <c r="AV2684" i="4"/>
  <c r="AW2684" i="4"/>
  <c r="AL2684" i="4"/>
  <c r="AE2684" i="4"/>
  <c r="AC2684" i="4"/>
  <c r="AB2684" i="4"/>
  <c r="AA2684" i="4"/>
  <c r="AD2684" i="4" s="1"/>
  <c r="AV2683" i="4"/>
  <c r="AL2683" i="4"/>
  <c r="AP2683" i="4" s="1"/>
  <c r="AR2683" i="4"/>
  <c r="AE2683" i="4"/>
  <c r="AC2683" i="4"/>
  <c r="AA2683" i="4"/>
  <c r="AD2683" i="4" s="1"/>
  <c r="AR2682" i="4"/>
  <c r="AL2682" i="4"/>
  <c r="AE2682" i="4"/>
  <c r="AA2682" i="4"/>
  <c r="AV2681" i="4"/>
  <c r="AW2681" i="4"/>
  <c r="AL2681" i="4"/>
  <c r="AE2681" i="4"/>
  <c r="AB2681" i="4"/>
  <c r="AA2681" i="4"/>
  <c r="AD2681" i="4" s="1"/>
  <c r="AV2680" i="4"/>
  <c r="AE2680" i="4"/>
  <c r="AC2680" i="4"/>
  <c r="AB2680" i="4"/>
  <c r="AA2680" i="4"/>
  <c r="AD2680" i="4" s="1"/>
  <c r="AL2679" i="4"/>
  <c r="AJ2679" i="4"/>
  <c r="AK2679" i="4" s="1"/>
  <c r="AE2679" i="4"/>
  <c r="AD2679" i="4"/>
  <c r="AC2679" i="4"/>
  <c r="AB2679" i="4"/>
  <c r="AA2679" i="4"/>
  <c r="AV2678" i="4"/>
  <c r="AL2678" i="4"/>
  <c r="AP2678" i="4" s="1"/>
  <c r="AE2678" i="4"/>
  <c r="AD2678" i="4"/>
  <c r="AC2678" i="4"/>
  <c r="AA2678" i="4"/>
  <c r="AB2678" i="4" s="1"/>
  <c r="AW2677" i="4"/>
  <c r="AV2677" i="4"/>
  <c r="AL2677" i="4"/>
  <c r="AE2677" i="4"/>
  <c r="AA2677" i="4"/>
  <c r="AV2676" i="4"/>
  <c r="AW2676" i="4"/>
  <c r="AL2676" i="4"/>
  <c r="AE2676" i="4"/>
  <c r="AD2676" i="4"/>
  <c r="AC2676" i="4"/>
  <c r="AB2676" i="4"/>
  <c r="AA2676" i="4"/>
  <c r="AV2675" i="4"/>
  <c r="AL2675" i="4"/>
  <c r="AP2675" i="4" s="1"/>
  <c r="AR2675" i="4"/>
  <c r="AE2675" i="4"/>
  <c r="AC2675" i="4"/>
  <c r="AA2675" i="4"/>
  <c r="AD2675" i="4" s="1"/>
  <c r="AR2674" i="4"/>
  <c r="AL2674" i="4"/>
  <c r="AP2674" i="4" s="1"/>
  <c r="AE2674" i="4"/>
  <c r="AD2674" i="4"/>
  <c r="AA2674" i="4"/>
  <c r="AW2673" i="4"/>
  <c r="AV2673" i="4"/>
  <c r="AL2673" i="4"/>
  <c r="AE2673" i="4"/>
  <c r="AR2673" i="4" s="1"/>
  <c r="AB2673" i="4"/>
  <c r="AA2673" i="4"/>
  <c r="AV2672" i="4"/>
  <c r="AL2672" i="4"/>
  <c r="AE2672" i="4"/>
  <c r="AC2672" i="4"/>
  <c r="AB2672" i="4"/>
  <c r="AA2672" i="4"/>
  <c r="AD2672" i="4" s="1"/>
  <c r="AL2671" i="4"/>
  <c r="AE2671" i="4"/>
  <c r="AD2671" i="4"/>
  <c r="AC2671" i="4"/>
  <c r="AB2671" i="4"/>
  <c r="AA2671" i="4"/>
  <c r="AV2670" i="4"/>
  <c r="AL2670" i="4"/>
  <c r="AP2670" i="4" s="1"/>
  <c r="AE2670" i="4"/>
  <c r="AD2670" i="4"/>
  <c r="AC2670" i="4"/>
  <c r="AA2670" i="4"/>
  <c r="AB2670" i="4" s="1"/>
  <c r="AW2669" i="4"/>
  <c r="AV2669" i="4"/>
  <c r="AL2669" i="4"/>
  <c r="AE2669" i="4"/>
  <c r="AA2669" i="4"/>
  <c r="AV2668" i="4"/>
  <c r="AW2668" i="4"/>
  <c r="AL2668" i="4"/>
  <c r="AE2668" i="4"/>
  <c r="AD2668" i="4"/>
  <c r="AC2668" i="4"/>
  <c r="AB2668" i="4"/>
  <c r="AA2668" i="4"/>
  <c r="AV2667" i="4"/>
  <c r="AW2667" i="4"/>
  <c r="AL2667" i="4"/>
  <c r="AP2667" i="4" s="1"/>
  <c r="AR2667" i="4"/>
  <c r="AE2667" i="4"/>
  <c r="AC2667" i="4"/>
  <c r="AA2667" i="4"/>
  <c r="AD2667" i="4" s="1"/>
  <c r="AR2666" i="4"/>
  <c r="AL2666" i="4"/>
  <c r="AP2666" i="4" s="1"/>
  <c r="AE2666" i="4"/>
  <c r="AD2666" i="4"/>
  <c r="AA2666" i="4"/>
  <c r="AW2665" i="4"/>
  <c r="AV2665" i="4"/>
  <c r="AL2665" i="4"/>
  <c r="AP2665" i="4" s="1"/>
  <c r="AJ2665" i="4"/>
  <c r="AE2665" i="4"/>
  <c r="AR2665" i="4" s="1"/>
  <c r="AB2665" i="4"/>
  <c r="AA2665" i="4"/>
  <c r="AV2664" i="4"/>
  <c r="AE2664" i="4"/>
  <c r="AC2664" i="4"/>
  <c r="AB2664" i="4"/>
  <c r="AA2664" i="4"/>
  <c r="AD2664" i="4" s="1"/>
  <c r="AL2663" i="4"/>
  <c r="AR2663" i="4"/>
  <c r="AE2663" i="4"/>
  <c r="AD2663" i="4"/>
  <c r="AC2663" i="4"/>
  <c r="AB2663" i="4"/>
  <c r="AA2663" i="4"/>
  <c r="AV2662" i="4"/>
  <c r="AL2662" i="4"/>
  <c r="AP2662" i="4" s="1"/>
  <c r="AE2662" i="4"/>
  <c r="AD2662" i="4"/>
  <c r="AC2662" i="4"/>
  <c r="AA2662" i="4"/>
  <c r="AB2662" i="4" s="1"/>
  <c r="AW2661" i="4"/>
  <c r="AV2661" i="4"/>
  <c r="AL2661" i="4"/>
  <c r="AE2661" i="4"/>
  <c r="AA2661" i="4"/>
  <c r="AV2660" i="4"/>
  <c r="AW2660" i="4"/>
  <c r="AL2660" i="4"/>
  <c r="AE2660" i="4"/>
  <c r="AD2660" i="4"/>
  <c r="AC2660" i="4"/>
  <c r="AB2660" i="4"/>
  <c r="AA2660" i="4"/>
  <c r="AV2659" i="4"/>
  <c r="AR2659" i="4"/>
  <c r="AW2659" i="4"/>
  <c r="AL2659" i="4"/>
  <c r="AP2659" i="4" s="1"/>
  <c r="AE2659" i="4"/>
  <c r="AC2659" i="4"/>
  <c r="AA2659" i="4"/>
  <c r="AD2659" i="4" s="1"/>
  <c r="AW2658" i="4"/>
  <c r="AV2658" i="4"/>
  <c r="AJ2658" i="4"/>
  <c r="AK2658" i="4" s="1"/>
  <c r="AR2658" i="4"/>
  <c r="AL2658" i="4"/>
  <c r="AP2658" i="4" s="1"/>
  <c r="AE2658" i="4"/>
  <c r="AA2658" i="4"/>
  <c r="AV2657" i="4"/>
  <c r="AW2657" i="4"/>
  <c r="AL2657" i="4"/>
  <c r="AP2657" i="4" s="1"/>
  <c r="AE2657" i="4"/>
  <c r="AR2657" i="4" s="1"/>
  <c r="AA2657" i="4"/>
  <c r="AP2656" i="4"/>
  <c r="AV2656" i="4"/>
  <c r="AL2656" i="4"/>
  <c r="AJ2656" i="4"/>
  <c r="AK2656" i="4" s="1"/>
  <c r="AR2656" i="4"/>
  <c r="AE2656" i="4"/>
  <c r="AB2656" i="4"/>
  <c r="AA2656" i="4"/>
  <c r="AD2656" i="4" s="1"/>
  <c r="AL2655" i="4"/>
  <c r="AE2655" i="4"/>
  <c r="AD2655" i="4"/>
  <c r="AC2655" i="4"/>
  <c r="AB2655" i="4"/>
  <c r="AA2655" i="4"/>
  <c r="AV2654" i="4"/>
  <c r="AL2654" i="4"/>
  <c r="AP2654" i="4" s="1"/>
  <c r="AE2654" i="4"/>
  <c r="AD2654" i="4"/>
  <c r="AC2654" i="4"/>
  <c r="AA2654" i="4"/>
  <c r="AB2654" i="4" s="1"/>
  <c r="AV2653" i="4"/>
  <c r="AL2653" i="4"/>
  <c r="AE2653" i="4"/>
  <c r="AD2653" i="4"/>
  <c r="AA2653" i="4"/>
  <c r="AV2652" i="4"/>
  <c r="AP2652" i="4"/>
  <c r="AW2652" i="4"/>
  <c r="AL2652" i="4"/>
  <c r="AE2652" i="4"/>
  <c r="AD2652" i="4"/>
  <c r="AC2652" i="4"/>
  <c r="AB2652" i="4"/>
  <c r="AA2652" i="4"/>
  <c r="AV2651" i="4"/>
  <c r="AW2651" i="4"/>
  <c r="AL2651" i="4"/>
  <c r="AE2651" i="4"/>
  <c r="AC2651" i="4"/>
  <c r="AA2651" i="4"/>
  <c r="AD2651" i="4" s="1"/>
  <c r="AW2650" i="4"/>
  <c r="AV2650" i="4"/>
  <c r="AJ2650" i="4"/>
  <c r="AK2650" i="4" s="1"/>
  <c r="AR2650" i="4"/>
  <c r="AL2650" i="4"/>
  <c r="AP2650" i="4" s="1"/>
  <c r="AE2650" i="4"/>
  <c r="AA2650" i="4"/>
  <c r="AV2649" i="4"/>
  <c r="AW2649" i="4"/>
  <c r="AL2649" i="4"/>
  <c r="AP2649" i="4" s="1"/>
  <c r="AE2649" i="4"/>
  <c r="AR2649" i="4" s="1"/>
  <c r="AA2649" i="4"/>
  <c r="AP2648" i="4"/>
  <c r="AV2648" i="4"/>
  <c r="AL2648" i="4"/>
  <c r="AJ2648" i="4"/>
  <c r="AK2648" i="4" s="1"/>
  <c r="AR2648" i="4"/>
  <c r="AE2648" i="4"/>
  <c r="AB2648" i="4"/>
  <c r="AA2648" i="4"/>
  <c r="AD2648" i="4" s="1"/>
  <c r="AL2647" i="4"/>
  <c r="AE2647" i="4"/>
  <c r="AD2647" i="4"/>
  <c r="AC2647" i="4"/>
  <c r="AB2647" i="4"/>
  <c r="AA2647" i="4"/>
  <c r="AV2646" i="4"/>
  <c r="AL2646" i="4"/>
  <c r="AP2646" i="4" s="1"/>
  <c r="AE2646" i="4"/>
  <c r="AD2646" i="4"/>
  <c r="AC2646" i="4"/>
  <c r="AA2646" i="4"/>
  <c r="AB2646" i="4" s="1"/>
  <c r="AV2645" i="4"/>
  <c r="AL2645" i="4"/>
  <c r="AE2645" i="4"/>
  <c r="AD2645" i="4"/>
  <c r="AA2645" i="4"/>
  <c r="AV2644" i="4"/>
  <c r="AP2644" i="4"/>
  <c r="AW2644" i="4"/>
  <c r="AL2644" i="4"/>
  <c r="AE2644" i="4"/>
  <c r="AD2644" i="4"/>
  <c r="AC2644" i="4"/>
  <c r="AB2644" i="4"/>
  <c r="AA2644" i="4"/>
  <c r="AV2643" i="4"/>
  <c r="AW2643" i="4"/>
  <c r="AL2643" i="4"/>
  <c r="AE2643" i="4"/>
  <c r="AC2643" i="4"/>
  <c r="AA2643" i="4"/>
  <c r="AD2643" i="4" s="1"/>
  <c r="AW2642" i="4"/>
  <c r="AV2642" i="4"/>
  <c r="AJ2642" i="4"/>
  <c r="AK2642" i="4" s="1"/>
  <c r="AR2642" i="4"/>
  <c r="AL2642" i="4"/>
  <c r="AP2642" i="4" s="1"/>
  <c r="AE2642" i="4"/>
  <c r="AA2642" i="4"/>
  <c r="AV2641" i="4"/>
  <c r="AW2641" i="4"/>
  <c r="AL2641" i="4"/>
  <c r="AP2641" i="4" s="1"/>
  <c r="AE2641" i="4"/>
  <c r="AR2641" i="4" s="1"/>
  <c r="AA2641" i="4"/>
  <c r="AP2640" i="4"/>
  <c r="AV2640" i="4"/>
  <c r="AL2640" i="4"/>
  <c r="AJ2640" i="4"/>
  <c r="AK2640" i="4" s="1"/>
  <c r="AR2640" i="4"/>
  <c r="AE2640" i="4"/>
  <c r="AB2640" i="4"/>
  <c r="AA2640" i="4"/>
  <c r="AD2640" i="4" s="1"/>
  <c r="AL2639" i="4"/>
  <c r="AE2639" i="4"/>
  <c r="AD2639" i="4"/>
  <c r="AC2639" i="4"/>
  <c r="AB2639" i="4"/>
  <c r="AA2639" i="4"/>
  <c r="AV2638" i="4"/>
  <c r="AL2638" i="4"/>
  <c r="AP2638" i="4" s="1"/>
  <c r="AE2638" i="4"/>
  <c r="AD2638" i="4"/>
  <c r="AC2638" i="4"/>
  <c r="AA2638" i="4"/>
  <c r="AB2638" i="4" s="1"/>
  <c r="AV2637" i="4"/>
  <c r="AL2637" i="4"/>
  <c r="AE2637" i="4"/>
  <c r="AD2637" i="4"/>
  <c r="AA2637" i="4"/>
  <c r="AV2636" i="4"/>
  <c r="AP2636" i="4"/>
  <c r="AW2636" i="4"/>
  <c r="AL2636" i="4"/>
  <c r="AE2636" i="4"/>
  <c r="AC2636" i="4"/>
  <c r="AB2636" i="4"/>
  <c r="AA2636" i="4"/>
  <c r="AD2636" i="4" s="1"/>
  <c r="AV2635" i="4"/>
  <c r="AW2635" i="4"/>
  <c r="AL2635" i="4"/>
  <c r="AR2635" i="4"/>
  <c r="AE2635" i="4"/>
  <c r="AC2635" i="4"/>
  <c r="AA2635" i="4"/>
  <c r="AD2635" i="4" s="1"/>
  <c r="AV2634" i="4"/>
  <c r="AR2634" i="4"/>
  <c r="AL2634" i="4"/>
  <c r="AP2634" i="4" s="1"/>
  <c r="AE2634" i="4"/>
  <c r="AD2634" i="4"/>
  <c r="AA2634" i="4"/>
  <c r="AV2633" i="4"/>
  <c r="AW2633" i="4"/>
  <c r="AL2633" i="4"/>
  <c r="AP2633" i="4" s="1"/>
  <c r="AJ2633" i="4"/>
  <c r="AK2633" i="4" s="1"/>
  <c r="AE2633" i="4"/>
  <c r="AR2633" i="4" s="1"/>
  <c r="AB2633" i="4"/>
  <c r="AA2633" i="4"/>
  <c r="AV2632" i="4"/>
  <c r="AR2632" i="4"/>
  <c r="AE2632" i="4"/>
  <c r="AA2632" i="4"/>
  <c r="AD2632" i="4" s="1"/>
  <c r="AL2631" i="4"/>
  <c r="AE2631" i="4"/>
  <c r="AD2631" i="4"/>
  <c r="AC2631" i="4"/>
  <c r="AB2631" i="4"/>
  <c r="AA2631" i="4"/>
  <c r="AV2630" i="4"/>
  <c r="AL2630" i="4"/>
  <c r="AP2630" i="4" s="1"/>
  <c r="AE2630" i="4"/>
  <c r="AD2630" i="4"/>
  <c r="AC2630" i="4"/>
  <c r="AA2630" i="4"/>
  <c r="AB2630" i="4" s="1"/>
  <c r="AW2629" i="4"/>
  <c r="AV2629" i="4"/>
  <c r="AL2629" i="4"/>
  <c r="AE2629" i="4"/>
  <c r="AA2629" i="4"/>
  <c r="AV2628" i="4"/>
  <c r="AP2628" i="4"/>
  <c r="AL2628" i="4"/>
  <c r="AE2628" i="4"/>
  <c r="AC2628" i="4"/>
  <c r="AB2628" i="4"/>
  <c r="AA2628" i="4"/>
  <c r="AD2628" i="4" s="1"/>
  <c r="AW2627" i="4"/>
  <c r="AV2627" i="4"/>
  <c r="AL2627" i="4"/>
  <c r="AE2627" i="4"/>
  <c r="AA2627" i="4"/>
  <c r="AC2627" i="4" s="1"/>
  <c r="AR2626" i="4"/>
  <c r="AL2626" i="4"/>
  <c r="AP2626" i="4" s="1"/>
  <c r="AE2626" i="4"/>
  <c r="AB2626" i="4"/>
  <c r="AA2626" i="4"/>
  <c r="AC2626" i="4" s="1"/>
  <c r="AV2625" i="4"/>
  <c r="AW2625" i="4"/>
  <c r="AL2625" i="4"/>
  <c r="AP2625" i="4" s="1"/>
  <c r="AE2625" i="4"/>
  <c r="AR2625" i="4" s="1"/>
  <c r="AC2625" i="4"/>
  <c r="AA2625" i="4"/>
  <c r="AD2625" i="4" s="1"/>
  <c r="AP2624" i="4"/>
  <c r="AL2624" i="4"/>
  <c r="AJ2624" i="4"/>
  <c r="AK2624" i="4" s="1"/>
  <c r="AR2624" i="4"/>
  <c r="AE2624" i="4"/>
  <c r="AC2624" i="4"/>
  <c r="AA2624" i="4"/>
  <c r="AD2624" i="4" s="1"/>
  <c r="AL2623" i="4"/>
  <c r="AR2623" i="4"/>
  <c r="AE2623" i="4"/>
  <c r="AD2623" i="4"/>
  <c r="AC2623" i="4"/>
  <c r="AB2623" i="4"/>
  <c r="AA2623" i="4"/>
  <c r="AL2622" i="4"/>
  <c r="AE2622" i="4"/>
  <c r="AD2622" i="4"/>
  <c r="AC2622" i="4"/>
  <c r="AA2622" i="4"/>
  <c r="AB2622" i="4" s="1"/>
  <c r="AP2621" i="4"/>
  <c r="AV2621" i="4"/>
  <c r="AJ2621" i="4"/>
  <c r="AL2621" i="4"/>
  <c r="AE2621" i="4"/>
  <c r="AA2621" i="4"/>
  <c r="AD2621" i="4" s="1"/>
  <c r="AV2620" i="4"/>
  <c r="AR2620" i="4"/>
  <c r="AL2620" i="4"/>
  <c r="AP2620" i="4" s="1"/>
  <c r="AE2620" i="4"/>
  <c r="AD2620" i="4"/>
  <c r="AC2620" i="4"/>
  <c r="AB2620" i="4"/>
  <c r="AA2620" i="4"/>
  <c r="AW2619" i="4"/>
  <c r="AV2619" i="4"/>
  <c r="AL2619" i="4"/>
  <c r="AP2619" i="4" s="1"/>
  <c r="AE2619" i="4"/>
  <c r="AC2619" i="4"/>
  <c r="AA2619" i="4"/>
  <c r="AW2618" i="4"/>
  <c r="AV2618" i="4"/>
  <c r="AR2618" i="4"/>
  <c r="AL2618" i="4"/>
  <c r="AP2618" i="4" s="1"/>
  <c r="AE2618" i="4"/>
  <c r="AA2618" i="4"/>
  <c r="AC2618" i="4" s="1"/>
  <c r="AW2617" i="4"/>
  <c r="AV2617" i="4"/>
  <c r="AL2617" i="4"/>
  <c r="AP2617" i="4" s="1"/>
  <c r="AE2617" i="4"/>
  <c r="AR2617" i="4" s="1"/>
  <c r="AB2617" i="4"/>
  <c r="AA2617" i="4"/>
  <c r="AD2617" i="4" s="1"/>
  <c r="AL2616" i="4"/>
  <c r="AE2616" i="4"/>
  <c r="AD2616" i="4"/>
  <c r="AC2616" i="4"/>
  <c r="AB2616" i="4"/>
  <c r="AA2616" i="4"/>
  <c r="AV2615" i="4"/>
  <c r="AL2615" i="4"/>
  <c r="AP2615" i="4" s="1"/>
  <c r="AE2615" i="4"/>
  <c r="AC2615" i="4"/>
  <c r="AA2615" i="4"/>
  <c r="AB2615" i="4" s="1"/>
  <c r="AV2614" i="4"/>
  <c r="AL2614" i="4"/>
  <c r="AE2614" i="4"/>
  <c r="AD2614" i="4"/>
  <c r="AC2614" i="4"/>
  <c r="AB2614" i="4"/>
  <c r="AA2614" i="4"/>
  <c r="AW2613" i="4"/>
  <c r="AV2613" i="4"/>
  <c r="AL2613" i="4"/>
  <c r="AE2613" i="4"/>
  <c r="AA2613" i="4"/>
  <c r="AD2613" i="4" s="1"/>
  <c r="AV2612" i="4"/>
  <c r="AL2612" i="4"/>
  <c r="AE2612" i="4"/>
  <c r="AD2612" i="4"/>
  <c r="AB2612" i="4"/>
  <c r="AA2612" i="4"/>
  <c r="AC2612" i="4" s="1"/>
  <c r="AW2611" i="4"/>
  <c r="AV2611" i="4"/>
  <c r="AL2611" i="4"/>
  <c r="AP2611" i="4" s="1"/>
  <c r="AR2611" i="4"/>
  <c r="AE2611" i="4"/>
  <c r="AC2611" i="4"/>
  <c r="AA2611" i="4"/>
  <c r="AD2611" i="4" s="1"/>
  <c r="AV2610" i="4"/>
  <c r="AE2610" i="4"/>
  <c r="AD2610" i="4"/>
  <c r="AC2610" i="4"/>
  <c r="AB2610" i="4"/>
  <c r="AA2610" i="4"/>
  <c r="AV2609" i="4"/>
  <c r="AW2609" i="4"/>
  <c r="AL2609" i="4"/>
  <c r="AE2609" i="4"/>
  <c r="AA2609" i="4"/>
  <c r="AD2609" i="4" s="1"/>
  <c r="AL2608" i="4"/>
  <c r="AE2608" i="4"/>
  <c r="AD2608" i="4"/>
  <c r="AB2608" i="4"/>
  <c r="AA2608" i="4"/>
  <c r="AC2608" i="4" s="1"/>
  <c r="AW2607" i="4"/>
  <c r="AV2607" i="4"/>
  <c r="AL2607" i="4"/>
  <c r="AE2607" i="4"/>
  <c r="AC2607" i="4"/>
  <c r="AA2607" i="4"/>
  <c r="AB2607" i="4" s="1"/>
  <c r="AV2606" i="4"/>
  <c r="AL2606" i="4"/>
  <c r="AE2606" i="4"/>
  <c r="AD2606" i="4"/>
  <c r="AC2606" i="4"/>
  <c r="AB2606" i="4"/>
  <c r="AA2606" i="4"/>
  <c r="AW2605" i="4"/>
  <c r="AV2605" i="4"/>
  <c r="AL2605" i="4"/>
  <c r="AE2605" i="4"/>
  <c r="AA2605" i="4"/>
  <c r="AD2605" i="4" s="1"/>
  <c r="AV2604" i="4"/>
  <c r="AL2604" i="4"/>
  <c r="AE2604" i="4"/>
  <c r="AD2604" i="4"/>
  <c r="AB2604" i="4"/>
  <c r="AA2604" i="4"/>
  <c r="AC2604" i="4" s="1"/>
  <c r="AW2603" i="4"/>
  <c r="AV2603" i="4"/>
  <c r="AL2603" i="4"/>
  <c r="AP2603" i="4" s="1"/>
  <c r="AR2603" i="4"/>
  <c r="AE2603" i="4"/>
  <c r="AC2603" i="4"/>
  <c r="AA2603" i="4"/>
  <c r="AD2603" i="4" s="1"/>
  <c r="AV2602" i="4"/>
  <c r="AE2602" i="4"/>
  <c r="AD2602" i="4"/>
  <c r="AC2602" i="4"/>
  <c r="AB2602" i="4"/>
  <c r="AA2602" i="4"/>
  <c r="AV2601" i="4"/>
  <c r="AW2601" i="4"/>
  <c r="AL2601" i="4"/>
  <c r="AE2601" i="4"/>
  <c r="AA2601" i="4"/>
  <c r="AD2601" i="4" s="1"/>
  <c r="AL2600" i="4"/>
  <c r="AE2600" i="4"/>
  <c r="AD2600" i="4"/>
  <c r="AB2600" i="4"/>
  <c r="AA2600" i="4"/>
  <c r="AC2600" i="4" s="1"/>
  <c r="AW2599" i="4"/>
  <c r="AV2599" i="4"/>
  <c r="AL2599" i="4"/>
  <c r="AE2599" i="4"/>
  <c r="AC2599" i="4"/>
  <c r="AA2599" i="4"/>
  <c r="AB2599" i="4" s="1"/>
  <c r="AV2598" i="4"/>
  <c r="AL2598" i="4"/>
  <c r="AE2598" i="4"/>
  <c r="AD2598" i="4"/>
  <c r="AC2598" i="4"/>
  <c r="AB2598" i="4"/>
  <c r="AA2598" i="4"/>
  <c r="AW2597" i="4"/>
  <c r="AV2597" i="4"/>
  <c r="AL2597" i="4"/>
  <c r="AE2597" i="4"/>
  <c r="AA2597" i="4"/>
  <c r="AD2597" i="4" s="1"/>
  <c r="AV2596" i="4"/>
  <c r="AL2596" i="4"/>
  <c r="AE2596" i="4"/>
  <c r="AD2596" i="4"/>
  <c r="AB2596" i="4"/>
  <c r="AA2596" i="4"/>
  <c r="AC2596" i="4" s="1"/>
  <c r="AW2595" i="4"/>
  <c r="AV2595" i="4"/>
  <c r="AL2595" i="4"/>
  <c r="AP2595" i="4" s="1"/>
  <c r="AR2595" i="4"/>
  <c r="AE2595" i="4"/>
  <c r="AC2595" i="4"/>
  <c r="AA2595" i="4"/>
  <c r="AD2595" i="4" s="1"/>
  <c r="AV2594" i="4"/>
  <c r="AE2594" i="4"/>
  <c r="AD2594" i="4"/>
  <c r="AC2594" i="4"/>
  <c r="AB2594" i="4"/>
  <c r="AA2594" i="4"/>
  <c r="AV2593" i="4"/>
  <c r="AW2593" i="4"/>
  <c r="AL2593" i="4"/>
  <c r="AE2593" i="4"/>
  <c r="AA2593" i="4"/>
  <c r="AD2593" i="4" s="1"/>
  <c r="AL2592" i="4"/>
  <c r="AE2592" i="4"/>
  <c r="AD2592" i="4"/>
  <c r="AB2592" i="4"/>
  <c r="AA2592" i="4"/>
  <c r="AC2592" i="4" s="1"/>
  <c r="AW2591" i="4"/>
  <c r="AV2591" i="4"/>
  <c r="AL2591" i="4"/>
  <c r="AE2591" i="4"/>
  <c r="AC2591" i="4"/>
  <c r="AA2591" i="4"/>
  <c r="AB2591" i="4" s="1"/>
  <c r="AV2590" i="4"/>
  <c r="AL2590" i="4"/>
  <c r="AE2590" i="4"/>
  <c r="AD2590" i="4"/>
  <c r="AC2590" i="4"/>
  <c r="AB2590" i="4"/>
  <c r="AA2590" i="4"/>
  <c r="AW2589" i="4"/>
  <c r="AV2589" i="4"/>
  <c r="AL2589" i="4"/>
  <c r="AE2589" i="4"/>
  <c r="AA2589" i="4"/>
  <c r="AD2589" i="4" s="1"/>
  <c r="AV2588" i="4"/>
  <c r="AL2588" i="4"/>
  <c r="AE2588" i="4"/>
  <c r="AD2588" i="4"/>
  <c r="AB2588" i="4"/>
  <c r="AA2588" i="4"/>
  <c r="AC2588" i="4" s="1"/>
  <c r="AW2587" i="4"/>
  <c r="AV2587" i="4"/>
  <c r="AL2587" i="4"/>
  <c r="AP2587" i="4" s="1"/>
  <c r="AR2587" i="4"/>
  <c r="AE2587" i="4"/>
  <c r="AC2587" i="4"/>
  <c r="AA2587" i="4"/>
  <c r="AD2587" i="4" s="1"/>
  <c r="AV2586" i="4"/>
  <c r="AE2586" i="4"/>
  <c r="AD2586" i="4"/>
  <c r="AC2586" i="4"/>
  <c r="AB2586" i="4"/>
  <c r="AA2586" i="4"/>
  <c r="AV2585" i="4"/>
  <c r="AW2585" i="4"/>
  <c r="AL2585" i="4"/>
  <c r="AE2585" i="4"/>
  <c r="AA2585" i="4"/>
  <c r="AD2585" i="4" s="1"/>
  <c r="AL2584" i="4"/>
  <c r="AE2584" i="4"/>
  <c r="AD2584" i="4"/>
  <c r="AB2584" i="4"/>
  <c r="AA2584" i="4"/>
  <c r="AC2584" i="4" s="1"/>
  <c r="AW2583" i="4"/>
  <c r="AV2583" i="4"/>
  <c r="AL2583" i="4"/>
  <c r="AE2583" i="4"/>
  <c r="AC2583" i="4"/>
  <c r="AA2583" i="4"/>
  <c r="AB2583" i="4" s="1"/>
  <c r="AV2582" i="4"/>
  <c r="AL2582" i="4"/>
  <c r="AE2582" i="4"/>
  <c r="AD2582" i="4"/>
  <c r="AC2582" i="4"/>
  <c r="AB2582" i="4"/>
  <c r="AA2582" i="4"/>
  <c r="AW2581" i="4"/>
  <c r="AV2581" i="4"/>
  <c r="AL2581" i="4"/>
  <c r="AE2581" i="4"/>
  <c r="AA2581" i="4"/>
  <c r="AD2581" i="4" s="1"/>
  <c r="AV2580" i="4"/>
  <c r="AL2580" i="4"/>
  <c r="AE2580" i="4"/>
  <c r="AD2580" i="4"/>
  <c r="AB2580" i="4"/>
  <c r="AA2580" i="4"/>
  <c r="AC2580" i="4" s="1"/>
  <c r="AW2579" i="4"/>
  <c r="AV2579" i="4"/>
  <c r="AL2579" i="4"/>
  <c r="AP2579" i="4" s="1"/>
  <c r="AR2579" i="4"/>
  <c r="AE2579" i="4"/>
  <c r="AC2579" i="4"/>
  <c r="AA2579" i="4"/>
  <c r="AD2579" i="4" s="1"/>
  <c r="AV2578" i="4"/>
  <c r="AE2578" i="4"/>
  <c r="AD2578" i="4"/>
  <c r="AC2578" i="4"/>
  <c r="AB2578" i="4"/>
  <c r="AA2578" i="4"/>
  <c r="AV2577" i="4"/>
  <c r="AW2577" i="4"/>
  <c r="AL2577" i="4"/>
  <c r="AE2577" i="4"/>
  <c r="AA2577" i="4"/>
  <c r="AD2577" i="4" s="1"/>
  <c r="AL2576" i="4"/>
  <c r="AE2576" i="4"/>
  <c r="AD2576" i="4"/>
  <c r="AB2576" i="4"/>
  <c r="AA2576" i="4"/>
  <c r="AC2576" i="4" s="1"/>
  <c r="AW2575" i="4"/>
  <c r="AV2575" i="4"/>
  <c r="AL2575" i="4"/>
  <c r="AE2575" i="4"/>
  <c r="AC2575" i="4"/>
  <c r="AA2575" i="4"/>
  <c r="AB2575" i="4" s="1"/>
  <c r="AV2574" i="4"/>
  <c r="AL2574" i="4"/>
  <c r="AE2574" i="4"/>
  <c r="AD2574" i="4"/>
  <c r="AC2574" i="4"/>
  <c r="AB2574" i="4"/>
  <c r="AA2574" i="4"/>
  <c r="AW2573" i="4"/>
  <c r="AV2573" i="4"/>
  <c r="AL2573" i="4"/>
  <c r="AE2573" i="4"/>
  <c r="AA2573" i="4"/>
  <c r="AD2573" i="4" s="1"/>
  <c r="AV2572" i="4"/>
  <c r="AL2572" i="4"/>
  <c r="AE2572" i="4"/>
  <c r="AD2572" i="4"/>
  <c r="AB2572" i="4"/>
  <c r="AA2572" i="4"/>
  <c r="AC2572" i="4" s="1"/>
  <c r="AW2571" i="4"/>
  <c r="AV2571" i="4"/>
  <c r="AL2571" i="4"/>
  <c r="AP2571" i="4" s="1"/>
  <c r="AR2571" i="4"/>
  <c r="AE2571" i="4"/>
  <c r="AC2571" i="4"/>
  <c r="AA2571" i="4"/>
  <c r="AD2571" i="4" s="1"/>
  <c r="AV2570" i="4"/>
  <c r="AE2570" i="4"/>
  <c r="AD2570" i="4"/>
  <c r="AC2570" i="4"/>
  <c r="AB2570" i="4"/>
  <c r="AA2570" i="4"/>
  <c r="AV2569" i="4"/>
  <c r="AW2569" i="4"/>
  <c r="AL2569" i="4"/>
  <c r="AE2569" i="4"/>
  <c r="AA2569" i="4"/>
  <c r="AD2569" i="4" s="1"/>
  <c r="AL2568" i="4"/>
  <c r="AE2568" i="4"/>
  <c r="AD2568" i="4"/>
  <c r="AB2568" i="4"/>
  <c r="AA2568" i="4"/>
  <c r="AC2568" i="4" s="1"/>
  <c r="AW2567" i="4"/>
  <c r="AV2567" i="4"/>
  <c r="AL2567" i="4"/>
  <c r="AE2567" i="4"/>
  <c r="AC2567" i="4"/>
  <c r="AA2567" i="4"/>
  <c r="AB2567" i="4" s="1"/>
  <c r="AV2566" i="4"/>
  <c r="AL2566" i="4"/>
  <c r="AE2566" i="4"/>
  <c r="AD2566" i="4"/>
  <c r="AC2566" i="4"/>
  <c r="AB2566" i="4"/>
  <c r="AA2566" i="4"/>
  <c r="AW2565" i="4"/>
  <c r="AV2565" i="4"/>
  <c r="AL2565" i="4"/>
  <c r="AE2565" i="4"/>
  <c r="AA2565" i="4"/>
  <c r="AD2565" i="4" s="1"/>
  <c r="AV2564" i="4"/>
  <c r="AL2564" i="4"/>
  <c r="AE2564" i="4"/>
  <c r="AD2564" i="4"/>
  <c r="AB2564" i="4"/>
  <c r="AA2564" i="4"/>
  <c r="AC2564" i="4" s="1"/>
  <c r="AW2563" i="4"/>
  <c r="AV2563" i="4"/>
  <c r="AL2563" i="4"/>
  <c r="AP2563" i="4" s="1"/>
  <c r="AR2563" i="4"/>
  <c r="AE2563" i="4"/>
  <c r="AC2563" i="4"/>
  <c r="AA2563" i="4"/>
  <c r="AD2563" i="4" s="1"/>
  <c r="AV2562" i="4"/>
  <c r="AE2562" i="4"/>
  <c r="AD2562" i="4"/>
  <c r="AC2562" i="4"/>
  <c r="AB2562" i="4"/>
  <c r="AA2562" i="4"/>
  <c r="AV2561" i="4"/>
  <c r="AW2561" i="4"/>
  <c r="AL2561" i="4"/>
  <c r="AE2561" i="4"/>
  <c r="AA2561" i="4"/>
  <c r="AD2561" i="4" s="1"/>
  <c r="AL2560" i="4"/>
  <c r="AE2560" i="4"/>
  <c r="AD2560" i="4"/>
  <c r="AB2560" i="4"/>
  <c r="AA2560" i="4"/>
  <c r="AC2560" i="4" s="1"/>
  <c r="AW2559" i="4"/>
  <c r="AV2559" i="4"/>
  <c r="AL2559" i="4"/>
  <c r="AE2559" i="4"/>
  <c r="AC2559" i="4"/>
  <c r="AA2559" i="4"/>
  <c r="AB2559" i="4" s="1"/>
  <c r="AV2558" i="4"/>
  <c r="AL2558" i="4"/>
  <c r="AE2558" i="4"/>
  <c r="AD2558" i="4"/>
  <c r="AC2558" i="4"/>
  <c r="AB2558" i="4"/>
  <c r="AA2558" i="4"/>
  <c r="AW2557" i="4"/>
  <c r="AV2557" i="4"/>
  <c r="AL2557" i="4"/>
  <c r="AE2557" i="4"/>
  <c r="AA2557" i="4"/>
  <c r="AD2557" i="4" s="1"/>
  <c r="AV2556" i="4"/>
  <c r="AL2556" i="4"/>
  <c r="AE2556" i="4"/>
  <c r="AD2556" i="4"/>
  <c r="AB2556" i="4"/>
  <c r="AA2556" i="4"/>
  <c r="AC2556" i="4" s="1"/>
  <c r="AW2555" i="4"/>
  <c r="AV2555" i="4"/>
  <c r="AL2555" i="4"/>
  <c r="AP2555" i="4" s="1"/>
  <c r="AR2555" i="4"/>
  <c r="AE2555" i="4"/>
  <c r="AC2555" i="4"/>
  <c r="AA2555" i="4"/>
  <c r="AD2555" i="4" s="1"/>
  <c r="AV2554" i="4"/>
  <c r="AE2554" i="4"/>
  <c r="AD2554" i="4"/>
  <c r="AC2554" i="4"/>
  <c r="AB2554" i="4"/>
  <c r="AA2554" i="4"/>
  <c r="AV2553" i="4"/>
  <c r="AW2553" i="4"/>
  <c r="AL2553" i="4"/>
  <c r="AE2553" i="4"/>
  <c r="AA2553" i="4"/>
  <c r="AD2553" i="4" s="1"/>
  <c r="AL2552" i="4"/>
  <c r="AE2552" i="4"/>
  <c r="AD2552" i="4"/>
  <c r="AB2552" i="4"/>
  <c r="AA2552" i="4"/>
  <c r="AC2552" i="4" s="1"/>
  <c r="AW2551" i="4"/>
  <c r="AV2551" i="4"/>
  <c r="AL2551" i="4"/>
  <c r="AE2551" i="4"/>
  <c r="AC2551" i="4"/>
  <c r="AA2551" i="4"/>
  <c r="AB2551" i="4" s="1"/>
  <c r="AV2550" i="4"/>
  <c r="AL2550" i="4"/>
  <c r="AE2550" i="4"/>
  <c r="AD2550" i="4"/>
  <c r="AC2550" i="4"/>
  <c r="AB2550" i="4"/>
  <c r="AA2550" i="4"/>
  <c r="AW2549" i="4"/>
  <c r="AV2549" i="4"/>
  <c r="AL2549" i="4"/>
  <c r="AE2549" i="4"/>
  <c r="AA2549" i="4"/>
  <c r="AD2549" i="4" s="1"/>
  <c r="AV2548" i="4"/>
  <c r="AL2548" i="4"/>
  <c r="AE2548" i="4"/>
  <c r="AD2548" i="4"/>
  <c r="AB2548" i="4"/>
  <c r="AA2548" i="4"/>
  <c r="AC2548" i="4" s="1"/>
  <c r="AW2547" i="4"/>
  <c r="AV2547" i="4"/>
  <c r="AL2547" i="4"/>
  <c r="AP2547" i="4" s="1"/>
  <c r="AR2547" i="4"/>
  <c r="AE2547" i="4"/>
  <c r="AC2547" i="4"/>
  <c r="AA2547" i="4"/>
  <c r="AD2547" i="4" s="1"/>
  <c r="AV2546" i="4"/>
  <c r="AE2546" i="4"/>
  <c r="AD2546" i="4"/>
  <c r="AC2546" i="4"/>
  <c r="AB2546" i="4"/>
  <c r="AA2546" i="4"/>
  <c r="AV2545" i="4"/>
  <c r="AW2545" i="4"/>
  <c r="AL2545" i="4"/>
  <c r="AE2545" i="4"/>
  <c r="AA2545" i="4"/>
  <c r="AD2545" i="4" s="1"/>
  <c r="AL2544" i="4"/>
  <c r="AE2544" i="4"/>
  <c r="AD2544" i="4"/>
  <c r="AB2544" i="4"/>
  <c r="AA2544" i="4"/>
  <c r="AC2544" i="4" s="1"/>
  <c r="AW2543" i="4"/>
  <c r="AV2543" i="4"/>
  <c r="AL2543" i="4"/>
  <c r="AE2543" i="4"/>
  <c r="AC2543" i="4"/>
  <c r="AA2543" i="4"/>
  <c r="AB2543" i="4" s="1"/>
  <c r="AV2542" i="4"/>
  <c r="AL2542" i="4"/>
  <c r="AE2542" i="4"/>
  <c r="AD2542" i="4"/>
  <c r="AC2542" i="4"/>
  <c r="AB2542" i="4"/>
  <c r="AA2542" i="4"/>
  <c r="AW2541" i="4"/>
  <c r="AV2541" i="4"/>
  <c r="AL2541" i="4"/>
  <c r="AE2541" i="4"/>
  <c r="AA2541" i="4"/>
  <c r="AD2541" i="4" s="1"/>
  <c r="AV2540" i="4"/>
  <c r="AL2540" i="4"/>
  <c r="AE2540" i="4"/>
  <c r="AD2540" i="4"/>
  <c r="AB2540" i="4"/>
  <c r="AA2540" i="4"/>
  <c r="AC2540" i="4" s="1"/>
  <c r="AW2539" i="4"/>
  <c r="AV2539" i="4"/>
  <c r="AL2539" i="4"/>
  <c r="AP2539" i="4" s="1"/>
  <c r="AR2539" i="4"/>
  <c r="AE2539" i="4"/>
  <c r="AC2539" i="4"/>
  <c r="AA2539" i="4"/>
  <c r="AD2539" i="4" s="1"/>
  <c r="AV2538" i="4"/>
  <c r="AE2538" i="4"/>
  <c r="AD2538" i="4"/>
  <c r="AC2538" i="4"/>
  <c r="AB2538" i="4"/>
  <c r="AA2538" i="4"/>
  <c r="AV2537" i="4"/>
  <c r="AW2537" i="4"/>
  <c r="AL2537" i="4"/>
  <c r="AE2537" i="4"/>
  <c r="AA2537" i="4"/>
  <c r="AD2537" i="4" s="1"/>
  <c r="AL2536" i="4"/>
  <c r="AE2536" i="4"/>
  <c r="AD2536" i="4"/>
  <c r="AB2536" i="4"/>
  <c r="AA2536" i="4"/>
  <c r="AC2536" i="4" s="1"/>
  <c r="AW2535" i="4"/>
  <c r="AV2535" i="4"/>
  <c r="AL2535" i="4"/>
  <c r="AE2535" i="4"/>
  <c r="AC2535" i="4"/>
  <c r="AA2535" i="4"/>
  <c r="AB2535" i="4" s="1"/>
  <c r="AV2534" i="4"/>
  <c r="AL2534" i="4"/>
  <c r="AE2534" i="4"/>
  <c r="AD2534" i="4"/>
  <c r="AC2534" i="4"/>
  <c r="AB2534" i="4"/>
  <c r="AA2534" i="4"/>
  <c r="AW2533" i="4"/>
  <c r="AV2533" i="4"/>
  <c r="AL2533" i="4"/>
  <c r="AE2533" i="4"/>
  <c r="AA2533" i="4"/>
  <c r="AV2532" i="4"/>
  <c r="AL2532" i="4"/>
  <c r="AE2532" i="4"/>
  <c r="AD2532" i="4"/>
  <c r="AB2532" i="4"/>
  <c r="AA2532" i="4"/>
  <c r="AC2532" i="4" s="1"/>
  <c r="AW2531" i="4"/>
  <c r="AV2531" i="4"/>
  <c r="AL2531" i="4"/>
  <c r="AR2531" i="4"/>
  <c r="AE2531" i="4"/>
  <c r="AC2531" i="4"/>
  <c r="AA2531" i="4"/>
  <c r="AD2531" i="4" s="1"/>
  <c r="AE2530" i="4"/>
  <c r="AD2530" i="4"/>
  <c r="AC2530" i="4"/>
  <c r="AB2530" i="4"/>
  <c r="AA2530" i="4"/>
  <c r="AV2529" i="4"/>
  <c r="AW2529" i="4"/>
  <c r="AL2529" i="4"/>
  <c r="AE2529" i="4"/>
  <c r="AA2529" i="4"/>
  <c r="AD2529" i="4" s="1"/>
  <c r="AL2528" i="4"/>
  <c r="AE2528" i="4"/>
  <c r="AD2528" i="4"/>
  <c r="AB2528" i="4"/>
  <c r="AA2528" i="4"/>
  <c r="AC2528" i="4" s="1"/>
  <c r="AW2527" i="4"/>
  <c r="AV2527" i="4"/>
  <c r="AL2527" i="4"/>
  <c r="AE2527" i="4"/>
  <c r="AC2527" i="4"/>
  <c r="AA2527" i="4"/>
  <c r="AB2527" i="4" s="1"/>
  <c r="AV2526" i="4"/>
  <c r="AL2526" i="4"/>
  <c r="AP2526" i="4" s="1"/>
  <c r="AE2526" i="4"/>
  <c r="AD2526" i="4"/>
  <c r="AC2526" i="4"/>
  <c r="AB2526" i="4"/>
  <c r="AA2526" i="4"/>
  <c r="AW2525" i="4"/>
  <c r="AV2525" i="4"/>
  <c r="AL2525" i="4"/>
  <c r="AE2525" i="4"/>
  <c r="AA2525" i="4"/>
  <c r="AV2524" i="4"/>
  <c r="AL2524" i="4"/>
  <c r="AE2524" i="4"/>
  <c r="AD2524" i="4"/>
  <c r="AB2524" i="4"/>
  <c r="AA2524" i="4"/>
  <c r="AC2524" i="4" s="1"/>
  <c r="AW2523" i="4"/>
  <c r="AV2523" i="4"/>
  <c r="AL2523" i="4"/>
  <c r="AR2523" i="4"/>
  <c r="AE2523" i="4"/>
  <c r="AC2523" i="4"/>
  <c r="AA2523" i="4"/>
  <c r="AD2523" i="4" s="1"/>
  <c r="AE2522" i="4"/>
  <c r="AD2522" i="4"/>
  <c r="AC2522" i="4"/>
  <c r="AB2522" i="4"/>
  <c r="AA2522" i="4"/>
  <c r="AV2521" i="4"/>
  <c r="AW2521" i="4"/>
  <c r="AL2521" i="4"/>
  <c r="AE2521" i="4"/>
  <c r="AA2521" i="4"/>
  <c r="AD2521" i="4" s="1"/>
  <c r="AP2520" i="4"/>
  <c r="AL2520" i="4"/>
  <c r="AE2520" i="4"/>
  <c r="AD2520" i="4"/>
  <c r="AB2520" i="4"/>
  <c r="AA2520" i="4"/>
  <c r="AC2520" i="4" s="1"/>
  <c r="AW2519" i="4"/>
  <c r="AV2519" i="4"/>
  <c r="AL2519" i="4"/>
  <c r="AJ2519" i="4"/>
  <c r="AE2519" i="4"/>
  <c r="AC2519" i="4"/>
  <c r="AA2519" i="4"/>
  <c r="AB2519" i="4" s="1"/>
  <c r="AV2518" i="4"/>
  <c r="AL2518" i="4"/>
  <c r="AP2518" i="4" s="1"/>
  <c r="AE2518" i="4"/>
  <c r="AD2518" i="4"/>
  <c r="AC2518" i="4"/>
  <c r="AB2518" i="4"/>
  <c r="AA2518" i="4"/>
  <c r="AW2517" i="4"/>
  <c r="AV2517" i="4"/>
  <c r="AL2517" i="4"/>
  <c r="AE2517" i="4"/>
  <c r="AA2517" i="4"/>
  <c r="AV2516" i="4"/>
  <c r="AL2516" i="4"/>
  <c r="AE2516" i="4"/>
  <c r="AD2516" i="4"/>
  <c r="AB2516" i="4"/>
  <c r="AA2516" i="4"/>
  <c r="AC2516" i="4" s="1"/>
  <c r="AW2515" i="4"/>
  <c r="AV2515" i="4"/>
  <c r="AL2515" i="4"/>
  <c r="AR2515" i="4"/>
  <c r="AE2515" i="4"/>
  <c r="AC2515" i="4"/>
  <c r="AA2515" i="4"/>
  <c r="AD2515" i="4" s="1"/>
  <c r="AE2514" i="4"/>
  <c r="AD2514" i="4"/>
  <c r="AC2514" i="4"/>
  <c r="AB2514" i="4"/>
  <c r="AA2514" i="4"/>
  <c r="AV2513" i="4"/>
  <c r="AW2513" i="4"/>
  <c r="AL2513" i="4"/>
  <c r="AE2513" i="4"/>
  <c r="AA2513" i="4"/>
  <c r="AD2513" i="4" s="1"/>
  <c r="AL2512" i="4"/>
  <c r="AE2512" i="4"/>
  <c r="AD2512" i="4"/>
  <c r="AB2512" i="4"/>
  <c r="AA2512" i="4"/>
  <c r="AC2512" i="4" s="1"/>
  <c r="AR2511" i="4"/>
  <c r="AW2511" i="4"/>
  <c r="AV2511" i="4"/>
  <c r="AL2511" i="4"/>
  <c r="AE2511" i="4"/>
  <c r="AC2511" i="4"/>
  <c r="AA2511" i="4"/>
  <c r="AB2511" i="4" s="1"/>
  <c r="AV2510" i="4"/>
  <c r="AL2510" i="4"/>
  <c r="AP2510" i="4" s="1"/>
  <c r="AE2510" i="4"/>
  <c r="AD2510" i="4"/>
  <c r="AC2510" i="4"/>
  <c r="AB2510" i="4"/>
  <c r="AA2510" i="4"/>
  <c r="AW2509" i="4"/>
  <c r="AV2509" i="4"/>
  <c r="AL2509" i="4"/>
  <c r="AE2509" i="4"/>
  <c r="AA2509" i="4"/>
  <c r="AV2508" i="4"/>
  <c r="AL2508" i="4"/>
  <c r="AE2508" i="4"/>
  <c r="AD2508" i="4"/>
  <c r="AB2508" i="4"/>
  <c r="AA2508" i="4"/>
  <c r="AC2508" i="4" s="1"/>
  <c r="AW2507" i="4"/>
  <c r="AV2507" i="4"/>
  <c r="AL2507" i="4"/>
  <c r="AR2507" i="4"/>
  <c r="AE2507" i="4"/>
  <c r="AC2507" i="4"/>
  <c r="AA2507" i="4"/>
  <c r="AD2507" i="4" s="1"/>
  <c r="AE2506" i="4"/>
  <c r="AD2506" i="4"/>
  <c r="AC2506" i="4"/>
  <c r="AB2506" i="4"/>
  <c r="AA2506" i="4"/>
  <c r="AV2505" i="4"/>
  <c r="AW2505" i="4"/>
  <c r="AL2505" i="4"/>
  <c r="AE2505" i="4"/>
  <c r="AA2505" i="4"/>
  <c r="AD2505" i="4" s="1"/>
  <c r="AL2504" i="4"/>
  <c r="AE2504" i="4"/>
  <c r="AD2504" i="4"/>
  <c r="AB2504" i="4"/>
  <c r="AA2504" i="4"/>
  <c r="AC2504" i="4" s="1"/>
  <c r="AR2503" i="4"/>
  <c r="AW2503" i="4"/>
  <c r="AV2503" i="4"/>
  <c r="AL2503" i="4"/>
  <c r="AE2503" i="4"/>
  <c r="AC2503" i="4"/>
  <c r="AA2503" i="4"/>
  <c r="AB2503" i="4" s="1"/>
  <c r="AV2502" i="4"/>
  <c r="AL2502" i="4"/>
  <c r="AP2502" i="4" s="1"/>
  <c r="AE2502" i="4"/>
  <c r="AD2502" i="4"/>
  <c r="AC2502" i="4"/>
  <c r="AB2502" i="4"/>
  <c r="AA2502" i="4"/>
  <c r="AW2501" i="4"/>
  <c r="AV2501" i="4"/>
  <c r="AL2501" i="4"/>
  <c r="AE2501" i="4"/>
  <c r="AA2501" i="4"/>
  <c r="AV2500" i="4"/>
  <c r="AL2500" i="4"/>
  <c r="AE2500" i="4"/>
  <c r="AD2500" i="4"/>
  <c r="AB2500" i="4"/>
  <c r="AA2500" i="4"/>
  <c r="AC2500" i="4" s="1"/>
  <c r="AW2499" i="4"/>
  <c r="AV2499" i="4"/>
  <c r="AL2499" i="4"/>
  <c r="AR2499" i="4"/>
  <c r="AE2499" i="4"/>
  <c r="AC2499" i="4"/>
  <c r="AA2499" i="4"/>
  <c r="AD2499" i="4" s="1"/>
  <c r="AE2498" i="4"/>
  <c r="AD2498" i="4"/>
  <c r="AC2498" i="4"/>
  <c r="AB2498" i="4"/>
  <c r="AA2498" i="4"/>
  <c r="AV2497" i="4"/>
  <c r="AW2497" i="4"/>
  <c r="AL2497" i="4"/>
  <c r="AE2497" i="4"/>
  <c r="AA2497" i="4"/>
  <c r="AD2497" i="4" s="1"/>
  <c r="AP2496" i="4"/>
  <c r="AL2496" i="4"/>
  <c r="AE2496" i="4"/>
  <c r="AD2496" i="4"/>
  <c r="AB2496" i="4"/>
  <c r="AA2496" i="4"/>
  <c r="AC2496" i="4" s="1"/>
  <c r="AR2495" i="4"/>
  <c r="AW2495" i="4"/>
  <c r="AV2495" i="4"/>
  <c r="AL2495" i="4"/>
  <c r="AE2495" i="4"/>
  <c r="AC2495" i="4"/>
  <c r="AA2495" i="4"/>
  <c r="AB2495" i="4" s="1"/>
  <c r="AV2494" i="4"/>
  <c r="AL2494" i="4"/>
  <c r="AP2494" i="4" s="1"/>
  <c r="AE2494" i="4"/>
  <c r="AD2494" i="4"/>
  <c r="AC2494" i="4"/>
  <c r="AB2494" i="4"/>
  <c r="AA2494" i="4"/>
  <c r="AW2493" i="4"/>
  <c r="AV2493" i="4"/>
  <c r="AL2493" i="4"/>
  <c r="AE2493" i="4"/>
  <c r="AA2493" i="4"/>
  <c r="AV2492" i="4"/>
  <c r="AL2492" i="4"/>
  <c r="AE2492" i="4"/>
  <c r="AD2492" i="4"/>
  <c r="AB2492" i="4"/>
  <c r="AA2492" i="4"/>
  <c r="AC2492" i="4" s="1"/>
  <c r="AW2491" i="4"/>
  <c r="AV2491" i="4"/>
  <c r="AL2491" i="4"/>
  <c r="AR2491" i="4"/>
  <c r="AE2491" i="4"/>
  <c r="AC2491" i="4"/>
  <c r="AA2491" i="4"/>
  <c r="AD2491" i="4" s="1"/>
  <c r="AE2490" i="4"/>
  <c r="AD2490" i="4"/>
  <c r="AC2490" i="4"/>
  <c r="AB2490" i="4"/>
  <c r="AA2490" i="4"/>
  <c r="AV2489" i="4"/>
  <c r="AW2489" i="4"/>
  <c r="AL2489" i="4"/>
  <c r="AE2489" i="4"/>
  <c r="AA2489" i="4"/>
  <c r="AD2489" i="4" s="1"/>
  <c r="AP2488" i="4"/>
  <c r="AL2488" i="4"/>
  <c r="AE2488" i="4"/>
  <c r="AD2488" i="4"/>
  <c r="AB2488" i="4"/>
  <c r="AA2488" i="4"/>
  <c r="AC2488" i="4" s="1"/>
  <c r="AR2487" i="4"/>
  <c r="AW2487" i="4"/>
  <c r="AV2487" i="4"/>
  <c r="AL2487" i="4"/>
  <c r="AJ2487" i="4"/>
  <c r="AE2487" i="4"/>
  <c r="AK2487" i="4" s="1"/>
  <c r="AC2487" i="4"/>
  <c r="AA2487" i="4"/>
  <c r="AB2487" i="4" s="1"/>
  <c r="AV2486" i="4"/>
  <c r="AL2486" i="4"/>
  <c r="AP2486" i="4" s="1"/>
  <c r="AE2486" i="4"/>
  <c r="AD2486" i="4"/>
  <c r="AC2486" i="4"/>
  <c r="AB2486" i="4"/>
  <c r="AA2486" i="4"/>
  <c r="AW2485" i="4"/>
  <c r="AV2485" i="4"/>
  <c r="AL2485" i="4"/>
  <c r="AE2485" i="4"/>
  <c r="AA2485" i="4"/>
  <c r="AV2484" i="4"/>
  <c r="AL2484" i="4"/>
  <c r="AE2484" i="4"/>
  <c r="AD2484" i="4"/>
  <c r="AB2484" i="4"/>
  <c r="AA2484" i="4"/>
  <c r="AC2484" i="4" s="1"/>
  <c r="AW2483" i="4"/>
  <c r="AV2483" i="4"/>
  <c r="AL2483" i="4"/>
  <c r="AR2483" i="4"/>
  <c r="AE2483" i="4"/>
  <c r="AC2483" i="4"/>
  <c r="AA2483" i="4"/>
  <c r="AD2483" i="4" s="1"/>
  <c r="AE2482" i="4"/>
  <c r="AD2482" i="4"/>
  <c r="AC2482" i="4"/>
  <c r="AB2482" i="4"/>
  <c r="AA2482" i="4"/>
  <c r="AV2481" i="4"/>
  <c r="AW2481" i="4"/>
  <c r="AL2481" i="4"/>
  <c r="AE2481" i="4"/>
  <c r="AA2481" i="4"/>
  <c r="AD2481" i="4" s="1"/>
  <c r="AL2480" i="4"/>
  <c r="AE2480" i="4"/>
  <c r="AD2480" i="4"/>
  <c r="AB2480" i="4"/>
  <c r="AA2480" i="4"/>
  <c r="AC2480" i="4" s="1"/>
  <c r="AR2479" i="4"/>
  <c r="AW2479" i="4"/>
  <c r="AV2479" i="4"/>
  <c r="AL2479" i="4"/>
  <c r="AE2479" i="4"/>
  <c r="AC2479" i="4"/>
  <c r="AA2479" i="4"/>
  <c r="AB2479" i="4" s="1"/>
  <c r="AV2478" i="4"/>
  <c r="AL2478" i="4"/>
  <c r="AP2478" i="4" s="1"/>
  <c r="AE2478" i="4"/>
  <c r="AD2478" i="4"/>
  <c r="AC2478" i="4"/>
  <c r="AB2478" i="4"/>
  <c r="AA2478" i="4"/>
  <c r="AW2477" i="4"/>
  <c r="AV2477" i="4"/>
  <c r="AL2477" i="4"/>
  <c r="AE2477" i="4"/>
  <c r="AA2477" i="4"/>
  <c r="AV2476" i="4"/>
  <c r="AL2476" i="4"/>
  <c r="AE2476" i="4"/>
  <c r="AD2476" i="4"/>
  <c r="AB2476" i="4"/>
  <c r="AA2476" i="4"/>
  <c r="AC2476" i="4" s="1"/>
  <c r="AW2475" i="4"/>
  <c r="AV2475" i="4"/>
  <c r="AL2475" i="4"/>
  <c r="AR2475" i="4"/>
  <c r="AE2475" i="4"/>
  <c r="AC2475" i="4"/>
  <c r="AA2475" i="4"/>
  <c r="AD2475" i="4" s="1"/>
  <c r="AE2474" i="4"/>
  <c r="AD2474" i="4"/>
  <c r="AC2474" i="4"/>
  <c r="AB2474" i="4"/>
  <c r="AA2474" i="4"/>
  <c r="AV2473" i="4"/>
  <c r="AW2473" i="4"/>
  <c r="AL2473" i="4"/>
  <c r="AE2473" i="4"/>
  <c r="AA2473" i="4"/>
  <c r="AD2473" i="4" s="1"/>
  <c r="AL2472" i="4"/>
  <c r="AE2472" i="4"/>
  <c r="AD2472" i="4"/>
  <c r="AB2472" i="4"/>
  <c r="AA2472" i="4"/>
  <c r="AC2472" i="4" s="1"/>
  <c r="AR2471" i="4"/>
  <c r="AW2471" i="4"/>
  <c r="AV2471" i="4"/>
  <c r="AL2471" i="4"/>
  <c r="AE2471" i="4"/>
  <c r="AC2471" i="4"/>
  <c r="AA2471" i="4"/>
  <c r="AB2471" i="4" s="1"/>
  <c r="AV2470" i="4"/>
  <c r="AL2470" i="4"/>
  <c r="AP2470" i="4" s="1"/>
  <c r="AE2470" i="4"/>
  <c r="AD2470" i="4"/>
  <c r="AC2470" i="4"/>
  <c r="AB2470" i="4"/>
  <c r="AA2470" i="4"/>
  <c r="AW2469" i="4"/>
  <c r="AV2469" i="4"/>
  <c r="AL2469" i="4"/>
  <c r="AE2469" i="4"/>
  <c r="AA2469" i="4"/>
  <c r="AV2468" i="4"/>
  <c r="AL2468" i="4"/>
  <c r="AE2468" i="4"/>
  <c r="AD2468" i="4"/>
  <c r="AB2468" i="4"/>
  <c r="AA2468" i="4"/>
  <c r="AC2468" i="4" s="1"/>
  <c r="AW2467" i="4"/>
  <c r="AV2467" i="4"/>
  <c r="AL2467" i="4"/>
  <c r="AR2467" i="4"/>
  <c r="AE2467" i="4"/>
  <c r="AC2467" i="4"/>
  <c r="AA2467" i="4"/>
  <c r="AD2467" i="4" s="1"/>
  <c r="AE2466" i="4"/>
  <c r="AD2466" i="4"/>
  <c r="AC2466" i="4"/>
  <c r="AB2466" i="4"/>
  <c r="AA2466" i="4"/>
  <c r="AV2465" i="4"/>
  <c r="AW2465" i="4"/>
  <c r="AL2465" i="4"/>
  <c r="AE2465" i="4"/>
  <c r="AA2465" i="4"/>
  <c r="AD2465" i="4" s="1"/>
  <c r="AL2464" i="4"/>
  <c r="AE2464" i="4"/>
  <c r="AD2464" i="4"/>
  <c r="AB2464" i="4"/>
  <c r="AA2464" i="4"/>
  <c r="AC2464" i="4" s="1"/>
  <c r="AW2463" i="4"/>
  <c r="AV2463" i="4"/>
  <c r="AL2463" i="4"/>
  <c r="AE2463" i="4"/>
  <c r="AC2463" i="4"/>
  <c r="AA2463" i="4"/>
  <c r="AB2463" i="4" s="1"/>
  <c r="AV2462" i="4"/>
  <c r="AL2462" i="4"/>
  <c r="AP2462" i="4" s="1"/>
  <c r="AE2462" i="4"/>
  <c r="AD2462" i="4"/>
  <c r="AC2462" i="4"/>
  <c r="AB2462" i="4"/>
  <c r="AA2462" i="4"/>
  <c r="AW2461" i="4"/>
  <c r="AV2461" i="4"/>
  <c r="AL2461" i="4"/>
  <c r="AE2461" i="4"/>
  <c r="AA2461" i="4"/>
  <c r="AV2460" i="4"/>
  <c r="AL2460" i="4"/>
  <c r="AE2460" i="4"/>
  <c r="AD2460" i="4"/>
  <c r="AB2460" i="4"/>
  <c r="AA2460" i="4"/>
  <c r="AC2460" i="4" s="1"/>
  <c r="AW2459" i="4"/>
  <c r="AV2459" i="4"/>
  <c r="AL2459" i="4"/>
  <c r="AR2459" i="4"/>
  <c r="AE2459" i="4"/>
  <c r="AC2459" i="4"/>
  <c r="AA2459" i="4"/>
  <c r="AD2459" i="4" s="1"/>
  <c r="AE2458" i="4"/>
  <c r="AD2458" i="4"/>
  <c r="AC2458" i="4"/>
  <c r="AB2458" i="4"/>
  <c r="AA2458" i="4"/>
  <c r="AV2457" i="4"/>
  <c r="AW2457" i="4"/>
  <c r="AL2457" i="4"/>
  <c r="AE2457" i="4"/>
  <c r="AA2457" i="4"/>
  <c r="AD2457" i="4" s="1"/>
  <c r="AP2456" i="4"/>
  <c r="AL2456" i="4"/>
  <c r="AE2456" i="4"/>
  <c r="AD2456" i="4"/>
  <c r="AB2456" i="4"/>
  <c r="AA2456" i="4"/>
  <c r="AC2456" i="4" s="1"/>
  <c r="AW2455" i="4"/>
  <c r="AV2455" i="4"/>
  <c r="AL2455" i="4"/>
  <c r="AJ2455" i="4"/>
  <c r="AE2455" i="4"/>
  <c r="AC2455" i="4"/>
  <c r="AA2455" i="4"/>
  <c r="AB2455" i="4" s="1"/>
  <c r="AV2454" i="4"/>
  <c r="AL2454" i="4"/>
  <c r="AP2454" i="4" s="1"/>
  <c r="AE2454" i="4"/>
  <c r="AD2454" i="4"/>
  <c r="AC2454" i="4"/>
  <c r="AB2454" i="4"/>
  <c r="AA2454" i="4"/>
  <c r="AW2453" i="4"/>
  <c r="AV2453" i="4"/>
  <c r="AL2453" i="4"/>
  <c r="AE2453" i="4"/>
  <c r="AA2453" i="4"/>
  <c r="AV2452" i="4"/>
  <c r="AL2452" i="4"/>
  <c r="AE2452" i="4"/>
  <c r="AD2452" i="4"/>
  <c r="AB2452" i="4"/>
  <c r="AA2452" i="4"/>
  <c r="AC2452" i="4" s="1"/>
  <c r="AW2451" i="4"/>
  <c r="AV2451" i="4"/>
  <c r="AL2451" i="4"/>
  <c r="AR2451" i="4"/>
  <c r="AE2451" i="4"/>
  <c r="AC2451" i="4"/>
  <c r="AA2451" i="4"/>
  <c r="AD2451" i="4" s="1"/>
  <c r="AE2450" i="4"/>
  <c r="AD2450" i="4"/>
  <c r="AC2450" i="4"/>
  <c r="AB2450" i="4"/>
  <c r="AA2450" i="4"/>
  <c r="AW2449" i="4"/>
  <c r="AV2449" i="4"/>
  <c r="AL2449" i="4"/>
  <c r="AE2449" i="4"/>
  <c r="AA2449" i="4"/>
  <c r="AL2448" i="4"/>
  <c r="AE2448" i="4"/>
  <c r="AD2448" i="4"/>
  <c r="AB2448" i="4"/>
  <c r="AA2448" i="4"/>
  <c r="AC2448" i="4" s="1"/>
  <c r="AW2447" i="4"/>
  <c r="AV2447" i="4"/>
  <c r="AL2447" i="4"/>
  <c r="AE2447" i="4"/>
  <c r="AC2447" i="4"/>
  <c r="AA2447" i="4"/>
  <c r="AB2447" i="4" s="1"/>
  <c r="AV2446" i="4"/>
  <c r="AL2446" i="4"/>
  <c r="AP2446" i="4" s="1"/>
  <c r="AE2446" i="4"/>
  <c r="AD2446" i="4"/>
  <c r="AC2446" i="4"/>
  <c r="AB2446" i="4"/>
  <c r="AA2446" i="4"/>
  <c r="AW2445" i="4"/>
  <c r="AV2445" i="4"/>
  <c r="AL2445" i="4"/>
  <c r="AE2445" i="4"/>
  <c r="AA2445" i="4"/>
  <c r="AV2444" i="4"/>
  <c r="AP2444" i="4"/>
  <c r="AL2444" i="4"/>
  <c r="AE2444" i="4"/>
  <c r="AD2444" i="4"/>
  <c r="AB2444" i="4"/>
  <c r="AA2444" i="4"/>
  <c r="AC2444" i="4" s="1"/>
  <c r="AW2443" i="4"/>
  <c r="AV2443" i="4"/>
  <c r="AR2443" i="4"/>
  <c r="AL2443" i="4"/>
  <c r="AE2443" i="4"/>
  <c r="AC2443" i="4"/>
  <c r="AA2443" i="4"/>
  <c r="AD2443" i="4" s="1"/>
  <c r="AV2442" i="4"/>
  <c r="AE2442" i="4"/>
  <c r="AD2442" i="4"/>
  <c r="AC2442" i="4"/>
  <c r="AB2442" i="4"/>
  <c r="AA2442" i="4"/>
  <c r="AW2441" i="4"/>
  <c r="AV2441" i="4"/>
  <c r="AL2441" i="4"/>
  <c r="AE2441" i="4"/>
  <c r="AA2441" i="4"/>
  <c r="AL2440" i="4"/>
  <c r="AE2440" i="4"/>
  <c r="AD2440" i="4"/>
  <c r="AB2440" i="4"/>
  <c r="AA2440" i="4"/>
  <c r="AC2440" i="4" s="1"/>
  <c r="AW2439" i="4"/>
  <c r="AV2439" i="4"/>
  <c r="AL2439" i="4"/>
  <c r="AE2439" i="4"/>
  <c r="AC2439" i="4"/>
  <c r="AA2439" i="4"/>
  <c r="AB2439" i="4" s="1"/>
  <c r="AV2438" i="4"/>
  <c r="AL2438" i="4"/>
  <c r="AP2438" i="4" s="1"/>
  <c r="AE2438" i="4"/>
  <c r="AD2438" i="4"/>
  <c r="AC2438" i="4"/>
  <c r="AB2438" i="4"/>
  <c r="AA2438" i="4"/>
  <c r="AW2437" i="4"/>
  <c r="AV2437" i="4"/>
  <c r="AL2437" i="4"/>
  <c r="AE2437" i="4"/>
  <c r="AA2437" i="4"/>
  <c r="AV2436" i="4"/>
  <c r="AP2436" i="4"/>
  <c r="AL2436" i="4"/>
  <c r="AE2436" i="4"/>
  <c r="AD2436" i="4"/>
  <c r="AB2436" i="4"/>
  <c r="AA2436" i="4"/>
  <c r="AC2436" i="4" s="1"/>
  <c r="AW2435" i="4"/>
  <c r="AV2435" i="4"/>
  <c r="AL2435" i="4"/>
  <c r="AR2435" i="4"/>
  <c r="AE2435" i="4"/>
  <c r="AC2435" i="4"/>
  <c r="AA2435" i="4"/>
  <c r="AD2435" i="4" s="1"/>
  <c r="AV2434" i="4"/>
  <c r="AE2434" i="4"/>
  <c r="AD2434" i="4"/>
  <c r="AC2434" i="4"/>
  <c r="AB2434" i="4"/>
  <c r="AA2434" i="4"/>
  <c r="AW2433" i="4"/>
  <c r="AV2433" i="4"/>
  <c r="AL2433" i="4"/>
  <c r="AE2433" i="4"/>
  <c r="AA2433" i="4"/>
  <c r="AL2432" i="4"/>
  <c r="AE2432" i="4"/>
  <c r="AD2432" i="4"/>
  <c r="AB2432" i="4"/>
  <c r="AA2432" i="4"/>
  <c r="AC2432" i="4" s="1"/>
  <c r="AW2431" i="4"/>
  <c r="AV2431" i="4"/>
  <c r="AL2431" i="4"/>
  <c r="AE2431" i="4"/>
  <c r="AC2431" i="4"/>
  <c r="AA2431" i="4"/>
  <c r="AB2431" i="4" s="1"/>
  <c r="AV2430" i="4"/>
  <c r="AL2430" i="4"/>
  <c r="AP2430" i="4" s="1"/>
  <c r="AE2430" i="4"/>
  <c r="AD2430" i="4"/>
  <c r="AC2430" i="4"/>
  <c r="AB2430" i="4"/>
  <c r="AA2430" i="4"/>
  <c r="AW2429" i="4"/>
  <c r="AV2429" i="4"/>
  <c r="AL2429" i="4"/>
  <c r="AE2429" i="4"/>
  <c r="AA2429" i="4"/>
  <c r="AV2428" i="4"/>
  <c r="AP2428" i="4"/>
  <c r="AL2428" i="4"/>
  <c r="AE2428" i="4"/>
  <c r="AD2428" i="4"/>
  <c r="AB2428" i="4"/>
  <c r="AA2428" i="4"/>
  <c r="AC2428" i="4" s="1"/>
  <c r="AW2427" i="4"/>
  <c r="AV2427" i="4"/>
  <c r="AL2427" i="4"/>
  <c r="AR2427" i="4"/>
  <c r="AE2427" i="4"/>
  <c r="AC2427" i="4"/>
  <c r="AA2427" i="4"/>
  <c r="AD2427" i="4" s="1"/>
  <c r="AV2426" i="4"/>
  <c r="AE2426" i="4"/>
  <c r="AD2426" i="4"/>
  <c r="AC2426" i="4"/>
  <c r="AB2426" i="4"/>
  <c r="AA2426" i="4"/>
  <c r="AV2425" i="4"/>
  <c r="AW2425" i="4"/>
  <c r="AL2425" i="4"/>
  <c r="AE2425" i="4"/>
  <c r="AA2425" i="4"/>
  <c r="AL2424" i="4"/>
  <c r="AE2424" i="4"/>
  <c r="AD2424" i="4"/>
  <c r="AB2424" i="4"/>
  <c r="AA2424" i="4"/>
  <c r="AC2424" i="4" s="1"/>
  <c r="AW2423" i="4"/>
  <c r="AV2423" i="4"/>
  <c r="AL2423" i="4"/>
  <c r="AE2423" i="4"/>
  <c r="AC2423" i="4"/>
  <c r="AA2423" i="4"/>
  <c r="AB2423" i="4" s="1"/>
  <c r="AV2422" i="4"/>
  <c r="AL2422" i="4"/>
  <c r="AP2422" i="4" s="1"/>
  <c r="AE2422" i="4"/>
  <c r="AD2422" i="4"/>
  <c r="AC2422" i="4"/>
  <c r="AB2422" i="4"/>
  <c r="AA2422" i="4"/>
  <c r="AW2421" i="4"/>
  <c r="AV2421" i="4"/>
  <c r="AL2421" i="4"/>
  <c r="AE2421" i="4"/>
  <c r="AA2421" i="4"/>
  <c r="AV2420" i="4"/>
  <c r="AP2420" i="4"/>
  <c r="AL2420" i="4"/>
  <c r="AE2420" i="4"/>
  <c r="AD2420" i="4"/>
  <c r="AB2420" i="4"/>
  <c r="AA2420" i="4"/>
  <c r="AC2420" i="4" s="1"/>
  <c r="AW2419" i="4"/>
  <c r="AV2419" i="4"/>
  <c r="AL2419" i="4"/>
  <c r="AR2419" i="4"/>
  <c r="AE2419" i="4"/>
  <c r="AC2419" i="4"/>
  <c r="AA2419" i="4"/>
  <c r="AD2419" i="4" s="1"/>
  <c r="AV2418" i="4"/>
  <c r="AE2418" i="4"/>
  <c r="AD2418" i="4"/>
  <c r="AC2418" i="4"/>
  <c r="AB2418" i="4"/>
  <c r="AA2418" i="4"/>
  <c r="AV2417" i="4"/>
  <c r="AW2417" i="4"/>
  <c r="AL2417" i="4"/>
  <c r="AE2417" i="4"/>
  <c r="AA2417" i="4"/>
  <c r="AL2416" i="4"/>
  <c r="AE2416" i="4"/>
  <c r="AD2416" i="4"/>
  <c r="AB2416" i="4"/>
  <c r="AA2416" i="4"/>
  <c r="AC2416" i="4" s="1"/>
  <c r="AW2415" i="4"/>
  <c r="AV2415" i="4"/>
  <c r="AL2415" i="4"/>
  <c r="AE2415" i="4"/>
  <c r="AC2415" i="4"/>
  <c r="AA2415" i="4"/>
  <c r="AB2415" i="4" s="1"/>
  <c r="AV2414" i="4"/>
  <c r="AL2414" i="4"/>
  <c r="AP2414" i="4" s="1"/>
  <c r="AE2414" i="4"/>
  <c r="AD2414" i="4"/>
  <c r="AC2414" i="4"/>
  <c r="AB2414" i="4"/>
  <c r="AA2414" i="4"/>
  <c r="AW2413" i="4"/>
  <c r="AV2413" i="4"/>
  <c r="AL2413" i="4"/>
  <c r="AE2413" i="4"/>
  <c r="AA2413" i="4"/>
  <c r="AV2412" i="4"/>
  <c r="AP2412" i="4"/>
  <c r="AL2412" i="4"/>
  <c r="AE2412" i="4"/>
  <c r="AD2412" i="4"/>
  <c r="AB2412" i="4"/>
  <c r="AA2412" i="4"/>
  <c r="AC2412" i="4" s="1"/>
  <c r="AW2411" i="4"/>
  <c r="AV2411" i="4"/>
  <c r="AL2411" i="4"/>
  <c r="AR2411" i="4"/>
  <c r="AE2411" i="4"/>
  <c r="AC2411" i="4"/>
  <c r="AA2411" i="4"/>
  <c r="AD2411" i="4" s="1"/>
  <c r="AV2410" i="4"/>
  <c r="AE2410" i="4"/>
  <c r="AD2410" i="4"/>
  <c r="AC2410" i="4"/>
  <c r="AB2410" i="4"/>
  <c r="AA2410" i="4"/>
  <c r="AV2409" i="4"/>
  <c r="AW2409" i="4"/>
  <c r="AL2409" i="4"/>
  <c r="AE2409" i="4"/>
  <c r="AA2409" i="4"/>
  <c r="AL2408" i="4"/>
  <c r="AE2408" i="4"/>
  <c r="AD2408" i="4"/>
  <c r="AB2408" i="4"/>
  <c r="AA2408" i="4"/>
  <c r="AC2408" i="4" s="1"/>
  <c r="AW2407" i="4"/>
  <c r="AV2407" i="4"/>
  <c r="AL2407" i="4"/>
  <c r="AE2407" i="4"/>
  <c r="AC2407" i="4"/>
  <c r="AA2407" i="4"/>
  <c r="AB2407" i="4" s="1"/>
  <c r="AV2406" i="4"/>
  <c r="AL2406" i="4"/>
  <c r="AP2406" i="4" s="1"/>
  <c r="AE2406" i="4"/>
  <c r="AD2406" i="4"/>
  <c r="AC2406" i="4"/>
  <c r="AB2406" i="4"/>
  <c r="AA2406" i="4"/>
  <c r="AW2405" i="4"/>
  <c r="AV2405" i="4"/>
  <c r="AL2405" i="4"/>
  <c r="AE2405" i="4"/>
  <c r="AA2405" i="4"/>
  <c r="AV2404" i="4"/>
  <c r="AP2404" i="4"/>
  <c r="AL2404" i="4"/>
  <c r="AE2404" i="4"/>
  <c r="AD2404" i="4"/>
  <c r="AB2404" i="4"/>
  <c r="AA2404" i="4"/>
  <c r="AC2404" i="4" s="1"/>
  <c r="AW2403" i="4"/>
  <c r="AV2403" i="4"/>
  <c r="AL2403" i="4"/>
  <c r="AR2403" i="4"/>
  <c r="AE2403" i="4"/>
  <c r="AC2403" i="4"/>
  <c r="AA2403" i="4"/>
  <c r="AD2403" i="4" s="1"/>
  <c r="AV2402" i="4"/>
  <c r="AE2402" i="4"/>
  <c r="AD2402" i="4"/>
  <c r="AC2402" i="4"/>
  <c r="AB2402" i="4"/>
  <c r="AA2402" i="4"/>
  <c r="AV2401" i="4"/>
  <c r="AW2401" i="4"/>
  <c r="AL2401" i="4"/>
  <c r="AE2401" i="4"/>
  <c r="AA2401" i="4"/>
  <c r="AL2400" i="4"/>
  <c r="AE2400" i="4"/>
  <c r="AD2400" i="4"/>
  <c r="AB2400" i="4"/>
  <c r="AA2400" i="4"/>
  <c r="AC2400" i="4" s="1"/>
  <c r="AW2399" i="4"/>
  <c r="AV2399" i="4"/>
  <c r="AL2399" i="4"/>
  <c r="AE2399" i="4"/>
  <c r="AC2399" i="4"/>
  <c r="AA2399" i="4"/>
  <c r="AB2399" i="4" s="1"/>
  <c r="AV2398" i="4"/>
  <c r="AL2398" i="4"/>
  <c r="AP2398" i="4" s="1"/>
  <c r="AE2398" i="4"/>
  <c r="AD2398" i="4"/>
  <c r="AC2398" i="4"/>
  <c r="AB2398" i="4"/>
  <c r="AA2398" i="4"/>
  <c r="AW2397" i="4"/>
  <c r="AV2397" i="4"/>
  <c r="AL2397" i="4"/>
  <c r="AE2397" i="4"/>
  <c r="AA2397" i="4"/>
  <c r="AV2396" i="4"/>
  <c r="AP2396" i="4"/>
  <c r="AL2396" i="4"/>
  <c r="AE2396" i="4"/>
  <c r="AD2396" i="4"/>
  <c r="AB2396" i="4"/>
  <c r="AA2396" i="4"/>
  <c r="AC2396" i="4" s="1"/>
  <c r="AW2395" i="4"/>
  <c r="AV2395" i="4"/>
  <c r="AL2395" i="4"/>
  <c r="AR2395" i="4"/>
  <c r="AE2395" i="4"/>
  <c r="AC2395" i="4"/>
  <c r="AA2395" i="4"/>
  <c r="AD2395" i="4" s="1"/>
  <c r="AV2394" i="4"/>
  <c r="AE2394" i="4"/>
  <c r="AD2394" i="4"/>
  <c r="AC2394" i="4"/>
  <c r="AB2394" i="4"/>
  <c r="AA2394" i="4"/>
  <c r="AV2393" i="4"/>
  <c r="AW2393" i="4"/>
  <c r="AL2393" i="4"/>
  <c r="AE2393" i="4"/>
  <c r="AA2393" i="4"/>
  <c r="AL2392" i="4"/>
  <c r="AE2392" i="4"/>
  <c r="AD2392" i="4"/>
  <c r="AB2392" i="4"/>
  <c r="AA2392" i="4"/>
  <c r="AC2392" i="4" s="1"/>
  <c r="AW2391" i="4"/>
  <c r="AV2391" i="4"/>
  <c r="AL2391" i="4"/>
  <c r="AE2391" i="4"/>
  <c r="AC2391" i="4"/>
  <c r="AA2391" i="4"/>
  <c r="AB2391" i="4" s="1"/>
  <c r="AV2390" i="4"/>
  <c r="AL2390" i="4"/>
  <c r="AP2390" i="4" s="1"/>
  <c r="AE2390" i="4"/>
  <c r="AD2390" i="4"/>
  <c r="AC2390" i="4"/>
  <c r="AB2390" i="4"/>
  <c r="AA2390" i="4"/>
  <c r="AW2389" i="4"/>
  <c r="AV2389" i="4"/>
  <c r="AL2389" i="4"/>
  <c r="AE2389" i="4"/>
  <c r="AA2389" i="4"/>
  <c r="AV2388" i="4"/>
  <c r="AP2388" i="4"/>
  <c r="AL2388" i="4"/>
  <c r="AE2388" i="4"/>
  <c r="AD2388" i="4"/>
  <c r="AB2388" i="4"/>
  <c r="AA2388" i="4"/>
  <c r="AC2388" i="4" s="1"/>
  <c r="AW2387" i="4"/>
  <c r="AV2387" i="4"/>
  <c r="AL2387" i="4"/>
  <c r="AR2387" i="4"/>
  <c r="AE2387" i="4"/>
  <c r="AC2387" i="4"/>
  <c r="AA2387" i="4"/>
  <c r="AD2387" i="4" s="1"/>
  <c r="AV2386" i="4"/>
  <c r="AE2386" i="4"/>
  <c r="AD2386" i="4"/>
  <c r="AC2386" i="4"/>
  <c r="AB2386" i="4"/>
  <c r="AA2386" i="4"/>
  <c r="AW2385" i="4"/>
  <c r="AV2385" i="4"/>
  <c r="AL2385" i="4"/>
  <c r="AE2385" i="4"/>
  <c r="AA2385" i="4"/>
  <c r="AL2384" i="4"/>
  <c r="AE2384" i="4"/>
  <c r="AD2384" i="4"/>
  <c r="AB2384" i="4"/>
  <c r="AA2384" i="4"/>
  <c r="AC2384" i="4" s="1"/>
  <c r="AW2383" i="4"/>
  <c r="AV2383" i="4"/>
  <c r="AL2383" i="4"/>
  <c r="AE2383" i="4"/>
  <c r="AC2383" i="4"/>
  <c r="AA2383" i="4"/>
  <c r="AB2383" i="4" s="1"/>
  <c r="AV2382" i="4"/>
  <c r="AE2382" i="4"/>
  <c r="AD2382" i="4"/>
  <c r="AC2382" i="4"/>
  <c r="AB2382" i="4"/>
  <c r="AA2382" i="4"/>
  <c r="AW2381" i="4"/>
  <c r="AV2381" i="4"/>
  <c r="AL2381" i="4"/>
  <c r="AJ2381" i="4"/>
  <c r="AE2381" i="4"/>
  <c r="AA2381" i="4"/>
  <c r="AV2380" i="4"/>
  <c r="AL2380" i="4"/>
  <c r="AP2380" i="4" s="1"/>
  <c r="AE2380" i="4"/>
  <c r="AD2380" i="4"/>
  <c r="AB2380" i="4"/>
  <c r="AA2380" i="4"/>
  <c r="AC2380" i="4" s="1"/>
  <c r="AW2379" i="4"/>
  <c r="AV2379" i="4"/>
  <c r="AR2379" i="4"/>
  <c r="AL2379" i="4"/>
  <c r="AE2379" i="4"/>
  <c r="AA2379" i="4"/>
  <c r="AV2378" i="4"/>
  <c r="AE2378" i="4"/>
  <c r="AD2378" i="4"/>
  <c r="AC2378" i="4"/>
  <c r="AB2378" i="4"/>
  <c r="AA2378" i="4"/>
  <c r="AV2377" i="4"/>
  <c r="AW2377" i="4"/>
  <c r="AL2377" i="4"/>
  <c r="AE2377" i="4"/>
  <c r="AC2377" i="4"/>
  <c r="AA2377" i="4"/>
  <c r="AP2376" i="4"/>
  <c r="AL2376" i="4"/>
  <c r="AE2376" i="4"/>
  <c r="AD2376" i="4"/>
  <c r="AB2376" i="4"/>
  <c r="AA2376" i="4"/>
  <c r="AC2376" i="4" s="1"/>
  <c r="AW2375" i="4"/>
  <c r="AV2375" i="4"/>
  <c r="AL2375" i="4"/>
  <c r="AE2375" i="4"/>
  <c r="AC2375" i="4"/>
  <c r="AA2375" i="4"/>
  <c r="AB2375" i="4" s="1"/>
  <c r="AE2374" i="4"/>
  <c r="AD2374" i="4"/>
  <c r="AC2374" i="4"/>
  <c r="AB2374" i="4"/>
  <c r="AA2374" i="4"/>
  <c r="AW2373" i="4"/>
  <c r="AV2373" i="4"/>
  <c r="AL2373" i="4"/>
  <c r="AE2373" i="4"/>
  <c r="AA2373" i="4"/>
  <c r="AV2372" i="4"/>
  <c r="AP2372" i="4"/>
  <c r="AL2372" i="4"/>
  <c r="AE2372" i="4"/>
  <c r="AD2372" i="4"/>
  <c r="AB2372" i="4"/>
  <c r="AA2372" i="4"/>
  <c r="AC2372" i="4" s="1"/>
  <c r="AW2371" i="4"/>
  <c r="AV2371" i="4"/>
  <c r="AL2371" i="4"/>
  <c r="AR2371" i="4"/>
  <c r="AE2371" i="4"/>
  <c r="AA2371" i="4"/>
  <c r="AV2370" i="4"/>
  <c r="AE2370" i="4"/>
  <c r="AD2370" i="4"/>
  <c r="AC2370" i="4"/>
  <c r="AB2370" i="4"/>
  <c r="AA2370" i="4"/>
  <c r="AV2369" i="4"/>
  <c r="AW2369" i="4"/>
  <c r="AL2369" i="4"/>
  <c r="AE2369" i="4"/>
  <c r="AA2369" i="4"/>
  <c r="AC2369" i="4" s="1"/>
  <c r="AL2368" i="4"/>
  <c r="AE2368" i="4"/>
  <c r="AD2368" i="4"/>
  <c r="AB2368" i="4"/>
  <c r="AA2368" i="4"/>
  <c r="AC2368" i="4" s="1"/>
  <c r="AW2367" i="4"/>
  <c r="AV2367" i="4"/>
  <c r="AL2367" i="4"/>
  <c r="AE2367" i="4"/>
  <c r="AC2367" i="4"/>
  <c r="AA2367" i="4"/>
  <c r="AB2367" i="4" s="1"/>
  <c r="AV2366" i="4"/>
  <c r="AE2366" i="4"/>
  <c r="AD2366" i="4"/>
  <c r="AC2366" i="4"/>
  <c r="AB2366" i="4"/>
  <c r="AA2366" i="4"/>
  <c r="AW2365" i="4"/>
  <c r="AV2365" i="4"/>
  <c r="AL2365" i="4"/>
  <c r="AJ2365" i="4"/>
  <c r="AE2365" i="4"/>
  <c r="AA2365" i="4"/>
  <c r="AV2364" i="4"/>
  <c r="AL2364" i="4"/>
  <c r="AP2364" i="4" s="1"/>
  <c r="AE2364" i="4"/>
  <c r="AD2364" i="4"/>
  <c r="AB2364" i="4"/>
  <c r="AA2364" i="4"/>
  <c r="AC2364" i="4" s="1"/>
  <c r="AW2363" i="4"/>
  <c r="AV2363" i="4"/>
  <c r="AR2363" i="4"/>
  <c r="AL2363" i="4"/>
  <c r="AE2363" i="4"/>
  <c r="AC2363" i="4"/>
  <c r="AA2363" i="4"/>
  <c r="AE2362" i="4"/>
  <c r="AD2362" i="4"/>
  <c r="AC2362" i="4"/>
  <c r="AB2362" i="4"/>
  <c r="AA2362" i="4"/>
  <c r="AV2361" i="4"/>
  <c r="AW2361" i="4"/>
  <c r="AL2361" i="4"/>
  <c r="AE2361" i="4"/>
  <c r="AC2361" i="4"/>
  <c r="AA2361" i="4"/>
  <c r="AP2360" i="4"/>
  <c r="AL2360" i="4"/>
  <c r="AE2360" i="4"/>
  <c r="AD2360" i="4"/>
  <c r="AB2360" i="4"/>
  <c r="AA2360" i="4"/>
  <c r="AC2360" i="4" s="1"/>
  <c r="AR2359" i="4"/>
  <c r="AW2359" i="4"/>
  <c r="AV2359" i="4"/>
  <c r="AL2359" i="4"/>
  <c r="AE2359" i="4"/>
  <c r="AC2359" i="4"/>
  <c r="AA2359" i="4"/>
  <c r="AB2359" i="4" s="1"/>
  <c r="AV2358" i="4"/>
  <c r="AE2358" i="4"/>
  <c r="AD2358" i="4"/>
  <c r="AC2358" i="4"/>
  <c r="AB2358" i="4"/>
  <c r="AA2358" i="4"/>
  <c r="AR2357" i="4"/>
  <c r="AW2357" i="4"/>
  <c r="AV2357" i="4"/>
  <c r="AL2357" i="4"/>
  <c r="AJ2357" i="4"/>
  <c r="AE2357" i="4"/>
  <c r="AA2357" i="4"/>
  <c r="AV2356" i="4"/>
  <c r="AL2356" i="4"/>
  <c r="AE2356" i="4"/>
  <c r="AD2356" i="4"/>
  <c r="AB2356" i="4"/>
  <c r="AA2356" i="4"/>
  <c r="AC2356" i="4" s="1"/>
  <c r="AW2355" i="4"/>
  <c r="AV2355" i="4"/>
  <c r="AL2355" i="4"/>
  <c r="AR2355" i="4"/>
  <c r="AE2355" i="4"/>
  <c r="AA2355" i="4"/>
  <c r="AE2354" i="4"/>
  <c r="AD2354" i="4"/>
  <c r="AC2354" i="4"/>
  <c r="AB2354" i="4"/>
  <c r="AA2354" i="4"/>
  <c r="AW2353" i="4"/>
  <c r="AV2353" i="4"/>
  <c r="AL2353" i="4"/>
  <c r="AE2353" i="4"/>
  <c r="AC2353" i="4"/>
  <c r="AA2353" i="4"/>
  <c r="AL2352" i="4"/>
  <c r="AE2352" i="4"/>
  <c r="AD2352" i="4"/>
  <c r="AB2352" i="4"/>
  <c r="AA2352" i="4"/>
  <c r="AC2352" i="4" s="1"/>
  <c r="AW2351" i="4"/>
  <c r="AV2351" i="4"/>
  <c r="AL2351" i="4"/>
  <c r="AE2351" i="4"/>
  <c r="AC2351" i="4"/>
  <c r="AA2351" i="4"/>
  <c r="AB2351" i="4" s="1"/>
  <c r="AE2350" i="4"/>
  <c r="AD2350" i="4"/>
  <c r="AC2350" i="4"/>
  <c r="AB2350" i="4"/>
  <c r="AA2350" i="4"/>
  <c r="AW2349" i="4"/>
  <c r="AV2349" i="4"/>
  <c r="AL2349" i="4"/>
  <c r="AE2349" i="4"/>
  <c r="AA2349" i="4"/>
  <c r="AV2348" i="4"/>
  <c r="AP2348" i="4"/>
  <c r="AL2348" i="4"/>
  <c r="AE2348" i="4"/>
  <c r="AD2348" i="4"/>
  <c r="AB2348" i="4"/>
  <c r="AA2348" i="4"/>
  <c r="AC2348" i="4" s="1"/>
  <c r="AW2347" i="4"/>
  <c r="AV2347" i="4"/>
  <c r="AL2347" i="4"/>
  <c r="AR2347" i="4"/>
  <c r="AE2347" i="4"/>
  <c r="AC2347" i="4"/>
  <c r="AA2347" i="4"/>
  <c r="AV2346" i="4"/>
  <c r="AE2346" i="4"/>
  <c r="AD2346" i="4"/>
  <c r="AC2346" i="4"/>
  <c r="AB2346" i="4"/>
  <c r="AA2346" i="4"/>
  <c r="AW2345" i="4"/>
  <c r="AV2345" i="4"/>
  <c r="AL2345" i="4"/>
  <c r="AE2345" i="4"/>
  <c r="AA2345" i="4"/>
  <c r="AP2344" i="4"/>
  <c r="AL2344" i="4"/>
  <c r="AE2344" i="4"/>
  <c r="AD2344" i="4"/>
  <c r="AB2344" i="4"/>
  <c r="AA2344" i="4"/>
  <c r="AC2344" i="4" s="1"/>
  <c r="AW2343" i="4"/>
  <c r="AV2343" i="4"/>
  <c r="AL2343" i="4"/>
  <c r="AR2343" i="4"/>
  <c r="AE2343" i="4"/>
  <c r="AC2343" i="4"/>
  <c r="AA2343" i="4"/>
  <c r="AB2343" i="4" s="1"/>
  <c r="AV2342" i="4"/>
  <c r="AE2342" i="4"/>
  <c r="AD2342" i="4"/>
  <c r="AC2342" i="4"/>
  <c r="AB2342" i="4"/>
  <c r="AA2342" i="4"/>
  <c r="AW2341" i="4"/>
  <c r="AV2341" i="4"/>
  <c r="AL2341" i="4"/>
  <c r="AE2341" i="4"/>
  <c r="AA2341" i="4"/>
  <c r="AL2340" i="4"/>
  <c r="AP2340" i="4" s="1"/>
  <c r="AE2340" i="4"/>
  <c r="AD2340" i="4"/>
  <c r="AB2340" i="4"/>
  <c r="AA2340" i="4"/>
  <c r="AC2340" i="4" s="1"/>
  <c r="AW2339" i="4"/>
  <c r="AV2339" i="4"/>
  <c r="AL2339" i="4"/>
  <c r="AE2339" i="4"/>
  <c r="AA2339" i="4"/>
  <c r="AC2339" i="4" s="1"/>
  <c r="AV2338" i="4"/>
  <c r="AE2338" i="4"/>
  <c r="AD2338" i="4"/>
  <c r="AC2338" i="4"/>
  <c r="AB2338" i="4"/>
  <c r="AA2338" i="4"/>
  <c r="AW2337" i="4"/>
  <c r="AV2337" i="4"/>
  <c r="AL2337" i="4"/>
  <c r="AE2337" i="4"/>
  <c r="AC2337" i="4"/>
  <c r="AA2337" i="4"/>
  <c r="AL2336" i="4"/>
  <c r="AP2336" i="4" s="1"/>
  <c r="AE2336" i="4"/>
  <c r="AD2336" i="4"/>
  <c r="AB2336" i="4"/>
  <c r="AA2336" i="4"/>
  <c r="AC2336" i="4" s="1"/>
  <c r="AW2335" i="4"/>
  <c r="AV2335" i="4"/>
  <c r="AL2335" i="4"/>
  <c r="AE2335" i="4"/>
  <c r="AA2335" i="4"/>
  <c r="AV2334" i="4"/>
  <c r="AE2334" i="4"/>
  <c r="AD2334" i="4"/>
  <c r="AC2334" i="4"/>
  <c r="AB2334" i="4"/>
  <c r="AA2334" i="4"/>
  <c r="AW2333" i="4"/>
  <c r="AV2333" i="4"/>
  <c r="AL2333" i="4"/>
  <c r="AE2333" i="4"/>
  <c r="AA2333" i="4"/>
  <c r="AL2332" i="4"/>
  <c r="AP2332" i="4" s="1"/>
  <c r="AE2332" i="4"/>
  <c r="AD2332" i="4"/>
  <c r="AB2332" i="4"/>
  <c r="AA2332" i="4"/>
  <c r="AC2332" i="4" s="1"/>
  <c r="AW2331" i="4"/>
  <c r="AV2331" i="4"/>
  <c r="AL2331" i="4"/>
  <c r="AE2331" i="4"/>
  <c r="AA2331" i="4"/>
  <c r="AC2331" i="4" s="1"/>
  <c r="AV2330" i="4"/>
  <c r="AE2330" i="4"/>
  <c r="AD2330" i="4"/>
  <c r="AC2330" i="4"/>
  <c r="AB2330" i="4"/>
  <c r="AA2330" i="4"/>
  <c r="AW2329" i="4"/>
  <c r="AV2329" i="4"/>
  <c r="AL2329" i="4"/>
  <c r="AE2329" i="4"/>
  <c r="AC2329" i="4"/>
  <c r="AA2329" i="4"/>
  <c r="AL2328" i="4"/>
  <c r="AP2328" i="4" s="1"/>
  <c r="AE2328" i="4"/>
  <c r="AD2328" i="4"/>
  <c r="AB2328" i="4"/>
  <c r="AA2328" i="4"/>
  <c r="AC2328" i="4" s="1"/>
  <c r="AW2327" i="4"/>
  <c r="AV2327" i="4"/>
  <c r="AL2327" i="4"/>
  <c r="AE2327" i="4"/>
  <c r="AA2327" i="4"/>
  <c r="AV2326" i="4"/>
  <c r="AE2326" i="4"/>
  <c r="AD2326" i="4"/>
  <c r="AC2326" i="4"/>
  <c r="AB2326" i="4"/>
  <c r="AA2326" i="4"/>
  <c r="AW2325" i="4"/>
  <c r="AV2325" i="4"/>
  <c r="AL2325" i="4"/>
  <c r="AE2325" i="4"/>
  <c r="AA2325" i="4"/>
  <c r="AL2324" i="4"/>
  <c r="AP2324" i="4" s="1"/>
  <c r="AE2324" i="4"/>
  <c r="AD2324" i="4"/>
  <c r="AB2324" i="4"/>
  <c r="AA2324" i="4"/>
  <c r="AC2324" i="4" s="1"/>
  <c r="AW2323" i="4"/>
  <c r="AV2323" i="4"/>
  <c r="AL2323" i="4"/>
  <c r="AE2323" i="4"/>
  <c r="AA2323" i="4"/>
  <c r="AC2323" i="4" s="1"/>
  <c r="AV2322" i="4"/>
  <c r="AE2322" i="4"/>
  <c r="AD2322" i="4"/>
  <c r="AC2322" i="4"/>
  <c r="AB2322" i="4"/>
  <c r="AA2322" i="4"/>
  <c r="AW2321" i="4"/>
  <c r="AV2321" i="4"/>
  <c r="AL2321" i="4"/>
  <c r="AE2321" i="4"/>
  <c r="AC2321" i="4"/>
  <c r="AA2321" i="4"/>
  <c r="AL2320" i="4"/>
  <c r="AP2320" i="4" s="1"/>
  <c r="AE2320" i="4"/>
  <c r="AD2320" i="4"/>
  <c r="AB2320" i="4"/>
  <c r="AA2320" i="4"/>
  <c r="AC2320" i="4" s="1"/>
  <c r="AW2319" i="4"/>
  <c r="AV2319" i="4"/>
  <c r="AL2319" i="4"/>
  <c r="AE2319" i="4"/>
  <c r="AA2319" i="4"/>
  <c r="AV2318" i="4"/>
  <c r="AE2318" i="4"/>
  <c r="AD2318" i="4"/>
  <c r="AC2318" i="4"/>
  <c r="AB2318" i="4"/>
  <c r="AA2318" i="4"/>
  <c r="AW2317" i="4"/>
  <c r="AV2317" i="4"/>
  <c r="AL2317" i="4"/>
  <c r="AE2317" i="4"/>
  <c r="AA2317" i="4"/>
  <c r="AL2316" i="4"/>
  <c r="AP2316" i="4" s="1"/>
  <c r="AE2316" i="4"/>
  <c r="AD2316" i="4"/>
  <c r="AB2316" i="4"/>
  <c r="AA2316" i="4"/>
  <c r="AC2316" i="4" s="1"/>
  <c r="AW2315" i="4"/>
  <c r="AV2315" i="4"/>
  <c r="AL2315" i="4"/>
  <c r="AE2315" i="4"/>
  <c r="AA2315" i="4"/>
  <c r="AC2315" i="4" s="1"/>
  <c r="AV2314" i="4"/>
  <c r="AE2314" i="4"/>
  <c r="AD2314" i="4"/>
  <c r="AC2314" i="4"/>
  <c r="AB2314" i="4"/>
  <c r="AA2314" i="4"/>
  <c r="AW2313" i="4"/>
  <c r="AV2313" i="4"/>
  <c r="AL2313" i="4"/>
  <c r="AE2313" i="4"/>
  <c r="AC2313" i="4"/>
  <c r="AA2313" i="4"/>
  <c r="AL2312" i="4"/>
  <c r="AP2312" i="4" s="1"/>
  <c r="AE2312" i="4"/>
  <c r="AD2312" i="4"/>
  <c r="AB2312" i="4"/>
  <c r="AA2312" i="4"/>
  <c r="AC2312" i="4" s="1"/>
  <c r="AW2311" i="4"/>
  <c r="AV2311" i="4"/>
  <c r="AL2311" i="4"/>
  <c r="AE2311" i="4"/>
  <c r="AA2311" i="4"/>
  <c r="AV2310" i="4"/>
  <c r="AE2310" i="4"/>
  <c r="AD2310" i="4"/>
  <c r="AC2310" i="4"/>
  <c r="AB2310" i="4"/>
  <c r="AA2310" i="4"/>
  <c r="AW2309" i="4"/>
  <c r="AV2309" i="4"/>
  <c r="AL2309" i="4"/>
  <c r="AE2309" i="4"/>
  <c r="AA2309" i="4"/>
  <c r="AL2308" i="4"/>
  <c r="AP2308" i="4" s="1"/>
  <c r="AE2308" i="4"/>
  <c r="AD2308" i="4"/>
  <c r="AB2308" i="4"/>
  <c r="AA2308" i="4"/>
  <c r="AC2308" i="4" s="1"/>
  <c r="AW2307" i="4"/>
  <c r="AV2307" i="4"/>
  <c r="AL2307" i="4"/>
  <c r="AE2307" i="4"/>
  <c r="AA2307" i="4"/>
  <c r="AC2307" i="4" s="1"/>
  <c r="AV2306" i="4"/>
  <c r="AE2306" i="4"/>
  <c r="AD2306" i="4"/>
  <c r="AC2306" i="4"/>
  <c r="AB2306" i="4"/>
  <c r="AA2306" i="4"/>
  <c r="AW2305" i="4"/>
  <c r="AV2305" i="4"/>
  <c r="AL2305" i="4"/>
  <c r="AE2305" i="4"/>
  <c r="AC2305" i="4"/>
  <c r="AA2305" i="4"/>
  <c r="AL2304" i="4"/>
  <c r="AP2304" i="4" s="1"/>
  <c r="AE2304" i="4"/>
  <c r="AD2304" i="4"/>
  <c r="AB2304" i="4"/>
  <c r="AA2304" i="4"/>
  <c r="AC2304" i="4" s="1"/>
  <c r="AW2303" i="4"/>
  <c r="AV2303" i="4"/>
  <c r="AL2303" i="4"/>
  <c r="AE2303" i="4"/>
  <c r="AA2303" i="4"/>
  <c r="AV2302" i="4"/>
  <c r="AE2302" i="4"/>
  <c r="AD2302" i="4"/>
  <c r="AC2302" i="4"/>
  <c r="AB2302" i="4"/>
  <c r="AA2302" i="4"/>
  <c r="AW2301" i="4"/>
  <c r="AV2301" i="4"/>
  <c r="AL2301" i="4"/>
  <c r="AE2301" i="4"/>
  <c r="AD2301" i="4"/>
  <c r="AC2301" i="4"/>
  <c r="AA2301" i="4"/>
  <c r="AB2301" i="4" s="1"/>
  <c r="AV2300" i="4"/>
  <c r="AL2300" i="4"/>
  <c r="AE2300" i="4"/>
  <c r="AD2300" i="4"/>
  <c r="AB2300" i="4"/>
  <c r="AA2300" i="4"/>
  <c r="AC2300" i="4" s="1"/>
  <c r="AW2299" i="4"/>
  <c r="AV2299" i="4"/>
  <c r="AP2299" i="4"/>
  <c r="AL2299" i="4"/>
  <c r="AE2299" i="4"/>
  <c r="AC2299" i="4"/>
  <c r="AA2299" i="4"/>
  <c r="AV2298" i="4"/>
  <c r="AP2298" i="4"/>
  <c r="AJ2298" i="4"/>
  <c r="AK2298" i="4" s="1"/>
  <c r="AL2298" i="4"/>
  <c r="AE2298" i="4"/>
  <c r="AD2298" i="4"/>
  <c r="AC2298" i="4"/>
  <c r="AB2298" i="4"/>
  <c r="AA2298" i="4"/>
  <c r="AV2297" i="4"/>
  <c r="AW2297" i="4"/>
  <c r="AL2297" i="4"/>
  <c r="AP2297" i="4" s="1"/>
  <c r="AR2297" i="4"/>
  <c r="AE2297" i="4"/>
  <c r="AA2297" i="4"/>
  <c r="AW2296" i="4"/>
  <c r="AL2296" i="4"/>
  <c r="AP2296" i="4" s="1"/>
  <c r="AE2296" i="4"/>
  <c r="AB2296" i="4"/>
  <c r="AA2296" i="4"/>
  <c r="AC2296" i="4" s="1"/>
  <c r="AW2295" i="4"/>
  <c r="AV2295" i="4"/>
  <c r="AL2295" i="4"/>
  <c r="AR2295" i="4"/>
  <c r="AE2295" i="4"/>
  <c r="AC2295" i="4"/>
  <c r="AB2295" i="4"/>
  <c r="AA2295" i="4"/>
  <c r="AD2295" i="4" s="1"/>
  <c r="AV2294" i="4"/>
  <c r="AL2294" i="4"/>
  <c r="AP2294" i="4" s="1"/>
  <c r="AE2294" i="4"/>
  <c r="AD2294" i="4"/>
  <c r="AC2294" i="4"/>
  <c r="AB2294" i="4"/>
  <c r="AA2294" i="4"/>
  <c r="AR2293" i="4"/>
  <c r="AV2293" i="4"/>
  <c r="AL2293" i="4"/>
  <c r="AE2293" i="4"/>
  <c r="AD2293" i="4"/>
  <c r="AC2293" i="4"/>
  <c r="AA2293" i="4"/>
  <c r="AB2293" i="4" s="1"/>
  <c r="AV2292" i="4"/>
  <c r="AL2292" i="4"/>
  <c r="AP2292" i="4" s="1"/>
  <c r="AE2292" i="4"/>
  <c r="AD2292" i="4"/>
  <c r="AB2292" i="4"/>
  <c r="AA2292" i="4"/>
  <c r="AC2292" i="4" s="1"/>
  <c r="AW2291" i="4"/>
  <c r="AV2291" i="4"/>
  <c r="AP2291" i="4"/>
  <c r="AL2291" i="4"/>
  <c r="AJ2291" i="4"/>
  <c r="AE2291" i="4"/>
  <c r="AC2291" i="4"/>
  <c r="AA2291" i="4"/>
  <c r="AV2290" i="4"/>
  <c r="AJ2290" i="4"/>
  <c r="AK2290" i="4" s="1"/>
  <c r="AL2290" i="4"/>
  <c r="AP2290" i="4" s="1"/>
  <c r="AE2290" i="4"/>
  <c r="AD2290" i="4"/>
  <c r="AC2290" i="4"/>
  <c r="AB2290" i="4"/>
  <c r="AA2290" i="4"/>
  <c r="AW2289" i="4"/>
  <c r="AV2289" i="4"/>
  <c r="AL2289" i="4"/>
  <c r="AP2289" i="4" s="1"/>
  <c r="AR2289" i="4"/>
  <c r="AE2289" i="4"/>
  <c r="AA2289" i="4"/>
  <c r="AC2289" i="4" s="1"/>
  <c r="AV2288" i="4"/>
  <c r="AL2288" i="4"/>
  <c r="AP2288" i="4" s="1"/>
  <c r="AE2288" i="4"/>
  <c r="AD2288" i="4"/>
  <c r="AA2288" i="4"/>
  <c r="AC2288" i="4" s="1"/>
  <c r="AW2287" i="4"/>
  <c r="AV2287" i="4"/>
  <c r="AL2287" i="4"/>
  <c r="AE2287" i="4"/>
  <c r="AB2287" i="4"/>
  <c r="AA2287" i="4"/>
  <c r="AD2287" i="4" s="1"/>
  <c r="AV2286" i="4"/>
  <c r="AL2286" i="4"/>
  <c r="AP2286" i="4" s="1"/>
  <c r="AE2286" i="4"/>
  <c r="AD2286" i="4"/>
  <c r="AC2286" i="4"/>
  <c r="AB2286" i="4"/>
  <c r="AA2286" i="4"/>
  <c r="AW2285" i="4"/>
  <c r="AV2285" i="4"/>
  <c r="AL2285" i="4"/>
  <c r="AE2285" i="4"/>
  <c r="AC2285" i="4"/>
  <c r="AA2285" i="4"/>
  <c r="AB2285" i="4" s="1"/>
  <c r="AV2284" i="4"/>
  <c r="AL2284" i="4"/>
  <c r="AP2284" i="4" s="1"/>
  <c r="AE2284" i="4"/>
  <c r="AD2284" i="4"/>
  <c r="AB2284" i="4"/>
  <c r="AA2284" i="4"/>
  <c r="AC2284" i="4" s="1"/>
  <c r="AW2283" i="4"/>
  <c r="AV2283" i="4"/>
  <c r="AL2283" i="4"/>
  <c r="AE2283" i="4"/>
  <c r="AC2283" i="4"/>
  <c r="AA2283" i="4"/>
  <c r="AV2282" i="4"/>
  <c r="AP2282" i="4"/>
  <c r="AR2282" i="4"/>
  <c r="AL2282" i="4"/>
  <c r="AE2282" i="4"/>
  <c r="AD2282" i="4"/>
  <c r="AC2282" i="4"/>
  <c r="AB2282" i="4"/>
  <c r="AA2282" i="4"/>
  <c r="AV2281" i="4"/>
  <c r="AW2281" i="4"/>
  <c r="AL2281" i="4"/>
  <c r="AP2281" i="4" s="1"/>
  <c r="AE2281" i="4"/>
  <c r="AC2281" i="4"/>
  <c r="AA2281" i="4"/>
  <c r="AW2280" i="4"/>
  <c r="AV2280" i="4"/>
  <c r="AP2280" i="4"/>
  <c r="AL2280" i="4"/>
  <c r="AE2280" i="4"/>
  <c r="AR2280" i="4" s="1"/>
  <c r="AD2280" i="4"/>
  <c r="AB2280" i="4"/>
  <c r="AA2280" i="4"/>
  <c r="AC2280" i="4" s="1"/>
  <c r="AW2279" i="4"/>
  <c r="AV2279" i="4"/>
  <c r="AL2279" i="4"/>
  <c r="AE2279" i="4"/>
  <c r="AC2279" i="4"/>
  <c r="AA2279" i="4"/>
  <c r="AD2279" i="4" s="1"/>
  <c r="AV2278" i="4"/>
  <c r="AL2278" i="4"/>
  <c r="AP2278" i="4" s="1"/>
  <c r="AE2278" i="4"/>
  <c r="AD2278" i="4"/>
  <c r="AC2278" i="4"/>
  <c r="AB2278" i="4"/>
  <c r="AA2278" i="4"/>
  <c r="AV2277" i="4"/>
  <c r="AL2277" i="4"/>
  <c r="AE2277" i="4"/>
  <c r="AD2277" i="4"/>
  <c r="AA2277" i="4"/>
  <c r="AB2277" i="4" s="1"/>
  <c r="AV2276" i="4"/>
  <c r="AP2276" i="4"/>
  <c r="AL2276" i="4"/>
  <c r="AE2276" i="4"/>
  <c r="AD2276" i="4"/>
  <c r="AB2276" i="4"/>
  <c r="AA2276" i="4"/>
  <c r="AC2276" i="4" s="1"/>
  <c r="AV2275" i="4"/>
  <c r="AW2275" i="4"/>
  <c r="AL2275" i="4"/>
  <c r="AE2275" i="4"/>
  <c r="AA2275" i="4"/>
  <c r="AV2274" i="4"/>
  <c r="AL2274" i="4"/>
  <c r="AP2274" i="4" s="1"/>
  <c r="AE2274" i="4"/>
  <c r="AD2274" i="4"/>
  <c r="AC2274" i="4"/>
  <c r="AB2274" i="4"/>
  <c r="AA2274" i="4"/>
  <c r="AW2273" i="4"/>
  <c r="AV2273" i="4"/>
  <c r="AL2273" i="4"/>
  <c r="AP2273" i="4" s="1"/>
  <c r="AJ2273" i="4"/>
  <c r="AE2273" i="4"/>
  <c r="AC2273" i="4"/>
  <c r="AA2273" i="4"/>
  <c r="AL2272" i="4"/>
  <c r="AP2272" i="4" s="1"/>
  <c r="AE2272" i="4"/>
  <c r="AA2272" i="4"/>
  <c r="AC2272" i="4" s="1"/>
  <c r="AW2271" i="4"/>
  <c r="AV2271" i="4"/>
  <c r="AL2271" i="4"/>
  <c r="AE2271" i="4"/>
  <c r="AC2271" i="4"/>
  <c r="AB2271" i="4"/>
  <c r="AA2271" i="4"/>
  <c r="AD2271" i="4" s="1"/>
  <c r="AE2270" i="4"/>
  <c r="AD2270" i="4"/>
  <c r="AC2270" i="4"/>
  <c r="AB2270" i="4"/>
  <c r="AA2270" i="4"/>
  <c r="AW2269" i="4"/>
  <c r="AV2269" i="4"/>
  <c r="AL2269" i="4"/>
  <c r="AE2269" i="4"/>
  <c r="AD2269" i="4"/>
  <c r="AC2269" i="4"/>
  <c r="AA2269" i="4"/>
  <c r="AB2269" i="4" s="1"/>
  <c r="AV2268" i="4"/>
  <c r="AL2268" i="4"/>
  <c r="AP2268" i="4" s="1"/>
  <c r="AE2268" i="4"/>
  <c r="AD2268" i="4"/>
  <c r="AB2268" i="4"/>
  <c r="AA2268" i="4"/>
  <c r="AC2268" i="4" s="1"/>
  <c r="AV2267" i="4"/>
  <c r="AW2267" i="4"/>
  <c r="AL2267" i="4"/>
  <c r="AE2267" i="4"/>
  <c r="AC2267" i="4"/>
  <c r="AA2267" i="4"/>
  <c r="AV2266" i="4"/>
  <c r="AP2266" i="4"/>
  <c r="AL2266" i="4"/>
  <c r="AE2266" i="4"/>
  <c r="AD2266" i="4"/>
  <c r="AC2266" i="4"/>
  <c r="AB2266" i="4"/>
  <c r="AA2266" i="4"/>
  <c r="AW2265" i="4"/>
  <c r="AV2265" i="4"/>
  <c r="AL2265" i="4"/>
  <c r="AP2265" i="4" s="1"/>
  <c r="AE2265" i="4"/>
  <c r="AC2265" i="4"/>
  <c r="AA2265" i="4"/>
  <c r="AW2264" i="4"/>
  <c r="AP2264" i="4"/>
  <c r="AL2264" i="4"/>
  <c r="AE2264" i="4"/>
  <c r="AR2264" i="4" s="1"/>
  <c r="AA2264" i="4"/>
  <c r="AC2264" i="4" s="1"/>
  <c r="AW2263" i="4"/>
  <c r="AV2263" i="4"/>
  <c r="AL2263" i="4"/>
  <c r="AE2263" i="4"/>
  <c r="AA2263" i="4"/>
  <c r="AD2263" i="4" s="1"/>
  <c r="AP2262" i="4"/>
  <c r="AL2262" i="4"/>
  <c r="AE2262" i="4"/>
  <c r="AD2262" i="4"/>
  <c r="AC2262" i="4"/>
  <c r="AB2262" i="4"/>
  <c r="AA2262" i="4"/>
  <c r="AV2261" i="4"/>
  <c r="AL2261" i="4"/>
  <c r="AR2261" i="4"/>
  <c r="AE2261" i="4"/>
  <c r="AA2261" i="4"/>
  <c r="AB2261" i="4" s="1"/>
  <c r="AP2260" i="4"/>
  <c r="AL2260" i="4"/>
  <c r="AE2260" i="4"/>
  <c r="AD2260" i="4"/>
  <c r="AB2260" i="4"/>
  <c r="AA2260" i="4"/>
  <c r="AC2260" i="4" s="1"/>
  <c r="AV2259" i="4"/>
  <c r="AW2259" i="4"/>
  <c r="AL2259" i="4"/>
  <c r="AE2259" i="4"/>
  <c r="AA2259" i="4"/>
  <c r="AL2258" i="4"/>
  <c r="AE2258" i="4"/>
  <c r="AD2258" i="4"/>
  <c r="AC2258" i="4"/>
  <c r="AB2258" i="4"/>
  <c r="AA2258" i="4"/>
  <c r="AW2257" i="4"/>
  <c r="AV2257" i="4"/>
  <c r="AL2257" i="4"/>
  <c r="AP2257" i="4" s="1"/>
  <c r="AE2257" i="4"/>
  <c r="AA2257" i="4"/>
  <c r="AW2256" i="4"/>
  <c r="AL2256" i="4"/>
  <c r="AJ2256" i="4" s="1"/>
  <c r="AK2256" i="4" s="1"/>
  <c r="AE2256" i="4"/>
  <c r="AR2256" i="4" s="1"/>
  <c r="AA2256" i="4"/>
  <c r="AC2256" i="4" s="1"/>
  <c r="AW2255" i="4"/>
  <c r="AV2255" i="4"/>
  <c r="AL2255" i="4"/>
  <c r="AE2255" i="4"/>
  <c r="AA2255" i="4"/>
  <c r="AD2255" i="4" s="1"/>
  <c r="AV2254" i="4"/>
  <c r="AL2254" i="4"/>
  <c r="AP2254" i="4" s="1"/>
  <c r="AR2254" i="4"/>
  <c r="AE2254" i="4"/>
  <c r="AD2254" i="4"/>
  <c r="AC2254" i="4"/>
  <c r="AB2254" i="4"/>
  <c r="AA2254" i="4"/>
  <c r="AV2253" i="4"/>
  <c r="AW2253" i="4"/>
  <c r="AL2253" i="4"/>
  <c r="AP2253" i="4" s="1"/>
  <c r="AR2253" i="4"/>
  <c r="AE2253" i="4"/>
  <c r="AC2253" i="4"/>
  <c r="AA2253" i="4"/>
  <c r="AB2253" i="4" s="1"/>
  <c r="AW2252" i="4"/>
  <c r="AV2252" i="4"/>
  <c r="AL2252" i="4"/>
  <c r="AE2252" i="4"/>
  <c r="AD2252" i="4"/>
  <c r="AB2252" i="4"/>
  <c r="AA2252" i="4"/>
  <c r="AC2252" i="4" s="1"/>
  <c r="AW2251" i="4"/>
  <c r="AV2251" i="4"/>
  <c r="AP2251" i="4"/>
  <c r="AL2251" i="4"/>
  <c r="AE2251" i="4"/>
  <c r="AA2251" i="4"/>
  <c r="AD2251" i="4" s="1"/>
  <c r="AV2250" i="4"/>
  <c r="AL2250" i="4"/>
  <c r="AP2250" i="4" s="1"/>
  <c r="AR2250" i="4"/>
  <c r="AE2250" i="4"/>
  <c r="AD2250" i="4"/>
  <c r="AC2250" i="4"/>
  <c r="AB2250" i="4"/>
  <c r="AA2250" i="4"/>
  <c r="AV2249" i="4"/>
  <c r="AW2249" i="4"/>
  <c r="AL2249" i="4"/>
  <c r="AP2249" i="4" s="1"/>
  <c r="AR2249" i="4"/>
  <c r="AE2249" i="4"/>
  <c r="AC2249" i="4"/>
  <c r="AA2249" i="4"/>
  <c r="AB2249" i="4" s="1"/>
  <c r="AW2248" i="4"/>
  <c r="AV2248" i="4"/>
  <c r="AL2248" i="4"/>
  <c r="AE2248" i="4"/>
  <c r="AD2248" i="4"/>
  <c r="AB2248" i="4"/>
  <c r="AA2248" i="4"/>
  <c r="AC2248" i="4" s="1"/>
  <c r="AW2247" i="4"/>
  <c r="AV2247" i="4"/>
  <c r="AL2247" i="4"/>
  <c r="AE2247" i="4"/>
  <c r="AD2247" i="4"/>
  <c r="AA2247" i="4"/>
  <c r="AC2247" i="4" s="1"/>
  <c r="AV2246" i="4"/>
  <c r="AL2246" i="4"/>
  <c r="AE2246" i="4"/>
  <c r="AD2246" i="4"/>
  <c r="AC2246" i="4"/>
  <c r="AB2246" i="4"/>
  <c r="AA2246" i="4"/>
  <c r="AL2245" i="4"/>
  <c r="AE2245" i="4"/>
  <c r="AD2245" i="4"/>
  <c r="AC2245" i="4"/>
  <c r="AA2245" i="4"/>
  <c r="AB2245" i="4" s="1"/>
  <c r="AW2244" i="4"/>
  <c r="AV2244" i="4"/>
  <c r="AJ2244" i="4"/>
  <c r="AK2244" i="4" s="1"/>
  <c r="AL2244" i="4"/>
  <c r="AP2244" i="4" s="1"/>
  <c r="AE2244" i="4"/>
  <c r="AA2244" i="4"/>
  <c r="AC2244" i="4" s="1"/>
  <c r="AV2243" i="4"/>
  <c r="AW2243" i="4"/>
  <c r="AL2243" i="4"/>
  <c r="AE2243" i="4"/>
  <c r="AA2243" i="4"/>
  <c r="AD2243" i="4" s="1"/>
  <c r="AV2242" i="4"/>
  <c r="AL2242" i="4"/>
  <c r="AE2242" i="4"/>
  <c r="AD2242" i="4"/>
  <c r="AC2242" i="4"/>
  <c r="AB2242" i="4"/>
  <c r="AA2242" i="4"/>
  <c r="AW2241" i="4"/>
  <c r="AV2241" i="4"/>
  <c r="AL2241" i="4"/>
  <c r="AE2241" i="4"/>
  <c r="AC2241" i="4"/>
  <c r="AA2241" i="4"/>
  <c r="AD2241" i="4" s="1"/>
  <c r="AL2240" i="4"/>
  <c r="AE2240" i="4"/>
  <c r="AD2240" i="4"/>
  <c r="AA2240" i="4"/>
  <c r="AC2240" i="4" s="1"/>
  <c r="AV2239" i="4"/>
  <c r="AW2239" i="4"/>
  <c r="AL2239" i="4"/>
  <c r="AP2239" i="4" s="1"/>
  <c r="AE2239" i="4"/>
  <c r="AC2239" i="4"/>
  <c r="AB2239" i="4"/>
  <c r="AA2239" i="4"/>
  <c r="AD2239" i="4" s="1"/>
  <c r="AV2238" i="4"/>
  <c r="AE2238" i="4"/>
  <c r="AD2238" i="4"/>
  <c r="AC2238" i="4"/>
  <c r="AB2238" i="4"/>
  <c r="AA2238" i="4"/>
  <c r="AL2237" i="4"/>
  <c r="AE2237" i="4"/>
  <c r="AD2237" i="4"/>
  <c r="AA2237" i="4"/>
  <c r="AC2237" i="4" s="1"/>
  <c r="AV2236" i="4"/>
  <c r="AW2236" i="4"/>
  <c r="AL2236" i="4"/>
  <c r="AE2236" i="4"/>
  <c r="AD2236" i="4"/>
  <c r="AB2236" i="4"/>
  <c r="AA2236" i="4"/>
  <c r="AC2236" i="4" s="1"/>
  <c r="AW2235" i="4"/>
  <c r="AV2235" i="4"/>
  <c r="AL2235" i="4"/>
  <c r="AE2235" i="4"/>
  <c r="AA2235" i="4"/>
  <c r="AC2235" i="4" s="1"/>
  <c r="AV2234" i="4"/>
  <c r="AL2234" i="4"/>
  <c r="AE2234" i="4"/>
  <c r="AD2234" i="4"/>
  <c r="AC2234" i="4"/>
  <c r="AB2234" i="4"/>
  <c r="AA2234" i="4"/>
  <c r="AW2233" i="4"/>
  <c r="AV2233" i="4"/>
  <c r="AL2233" i="4"/>
  <c r="AE2233" i="4"/>
  <c r="AC2233" i="4"/>
  <c r="AA2233" i="4"/>
  <c r="AD2233" i="4" s="1"/>
  <c r="AL2232" i="4"/>
  <c r="AE2232" i="4"/>
  <c r="AD2232" i="4"/>
  <c r="AA2232" i="4"/>
  <c r="AC2232" i="4" s="1"/>
  <c r="AW2231" i="4"/>
  <c r="AV2231" i="4"/>
  <c r="AL2231" i="4"/>
  <c r="AP2231" i="4" s="1"/>
  <c r="AE2231" i="4"/>
  <c r="AC2231" i="4"/>
  <c r="AB2231" i="4"/>
  <c r="AA2231" i="4"/>
  <c r="AD2231" i="4" s="1"/>
  <c r="AV2230" i="4"/>
  <c r="AE2230" i="4"/>
  <c r="AD2230" i="4"/>
  <c r="AC2230" i="4"/>
  <c r="AB2230" i="4"/>
  <c r="AA2230" i="4"/>
  <c r="AL2229" i="4"/>
  <c r="AJ2229" i="4"/>
  <c r="AE2229" i="4"/>
  <c r="AD2229" i="4"/>
  <c r="AA2229" i="4"/>
  <c r="AC2229" i="4" s="1"/>
  <c r="AV2228" i="4"/>
  <c r="AW2228" i="4"/>
  <c r="AL2228" i="4"/>
  <c r="AE2228" i="4"/>
  <c r="AD2228" i="4"/>
  <c r="AB2228" i="4"/>
  <c r="AA2228" i="4"/>
  <c r="AC2228" i="4" s="1"/>
  <c r="AW2227" i="4"/>
  <c r="AV2227" i="4"/>
  <c r="AL2227" i="4"/>
  <c r="AE2227" i="4"/>
  <c r="AA2227" i="4"/>
  <c r="AC2227" i="4" s="1"/>
  <c r="AV2226" i="4"/>
  <c r="AL2226" i="4"/>
  <c r="AE2226" i="4"/>
  <c r="AD2226" i="4"/>
  <c r="AC2226" i="4"/>
  <c r="AB2226" i="4"/>
  <c r="AA2226" i="4"/>
  <c r="AW2225" i="4"/>
  <c r="AV2225" i="4"/>
  <c r="AL2225" i="4"/>
  <c r="AE2225" i="4"/>
  <c r="AC2225" i="4"/>
  <c r="AA2225" i="4"/>
  <c r="AD2225" i="4" s="1"/>
  <c r="AL2224" i="4"/>
  <c r="AE2224" i="4"/>
  <c r="AD2224" i="4"/>
  <c r="AA2224" i="4"/>
  <c r="AC2224" i="4" s="1"/>
  <c r="AW2223" i="4"/>
  <c r="AV2223" i="4"/>
  <c r="AL2223" i="4"/>
  <c r="AP2223" i="4" s="1"/>
  <c r="AE2223" i="4"/>
  <c r="AC2223" i="4"/>
  <c r="AB2223" i="4"/>
  <c r="AA2223" i="4"/>
  <c r="AD2223" i="4" s="1"/>
  <c r="AV2222" i="4"/>
  <c r="AE2222" i="4"/>
  <c r="AD2222" i="4"/>
  <c r="AC2222" i="4"/>
  <c r="AB2222" i="4"/>
  <c r="AA2222" i="4"/>
  <c r="AL2221" i="4"/>
  <c r="AJ2221" i="4"/>
  <c r="AE2221" i="4"/>
  <c r="AD2221" i="4"/>
  <c r="AA2221" i="4"/>
  <c r="AC2221" i="4" s="1"/>
  <c r="AV2220" i="4"/>
  <c r="AW2220" i="4"/>
  <c r="AL2220" i="4"/>
  <c r="AE2220" i="4"/>
  <c r="AD2220" i="4"/>
  <c r="AB2220" i="4"/>
  <c r="AA2220" i="4"/>
  <c r="AC2220" i="4" s="1"/>
  <c r="AW2219" i="4"/>
  <c r="AV2219" i="4"/>
  <c r="AL2219" i="4"/>
  <c r="AE2219" i="4"/>
  <c r="AA2219" i="4"/>
  <c r="AC2219" i="4" s="1"/>
  <c r="AV2218" i="4"/>
  <c r="AL2218" i="4"/>
  <c r="AE2218" i="4"/>
  <c r="AD2218" i="4"/>
  <c r="AC2218" i="4"/>
  <c r="AB2218" i="4"/>
  <c r="AA2218" i="4"/>
  <c r="AW2217" i="4"/>
  <c r="AV2217" i="4"/>
  <c r="AL2217" i="4"/>
  <c r="AE2217" i="4"/>
  <c r="AC2217" i="4"/>
  <c r="AA2217" i="4"/>
  <c r="AD2217" i="4" s="1"/>
  <c r="AL2216" i="4"/>
  <c r="AE2216" i="4"/>
  <c r="AD2216" i="4"/>
  <c r="AA2216" i="4"/>
  <c r="AC2216" i="4" s="1"/>
  <c r="AW2215" i="4"/>
  <c r="AV2215" i="4"/>
  <c r="AL2215" i="4"/>
  <c r="AP2215" i="4" s="1"/>
  <c r="AE2215" i="4"/>
  <c r="AC2215" i="4"/>
  <c r="AB2215" i="4"/>
  <c r="AA2215" i="4"/>
  <c r="AD2215" i="4" s="1"/>
  <c r="AV2214" i="4"/>
  <c r="AE2214" i="4"/>
  <c r="AD2214" i="4"/>
  <c r="AC2214" i="4"/>
  <c r="AB2214" i="4"/>
  <c r="AA2214" i="4"/>
  <c r="AL2213" i="4"/>
  <c r="AJ2213" i="4"/>
  <c r="AE2213" i="4"/>
  <c r="AD2213" i="4"/>
  <c r="AA2213" i="4"/>
  <c r="AC2213" i="4" s="1"/>
  <c r="AV2212" i="4"/>
  <c r="AW2212" i="4"/>
  <c r="AL2212" i="4"/>
  <c r="AE2212" i="4"/>
  <c r="AD2212" i="4"/>
  <c r="AB2212" i="4"/>
  <c r="AA2212" i="4"/>
  <c r="AC2212" i="4" s="1"/>
  <c r="AW2211" i="4"/>
  <c r="AV2211" i="4"/>
  <c r="AL2211" i="4"/>
  <c r="AE2211" i="4"/>
  <c r="AA2211" i="4"/>
  <c r="AC2211" i="4" s="1"/>
  <c r="AV2210" i="4"/>
  <c r="AL2210" i="4"/>
  <c r="AE2210" i="4"/>
  <c r="AD2210" i="4"/>
  <c r="AC2210" i="4"/>
  <c r="AB2210" i="4"/>
  <c r="AA2210" i="4"/>
  <c r="AW2209" i="4"/>
  <c r="AV2209" i="4"/>
  <c r="AL2209" i="4"/>
  <c r="AE2209" i="4"/>
  <c r="AC2209" i="4"/>
  <c r="AA2209" i="4"/>
  <c r="AD2209" i="4" s="1"/>
  <c r="AL2208" i="4"/>
  <c r="AE2208" i="4"/>
  <c r="AD2208" i="4"/>
  <c r="AA2208" i="4"/>
  <c r="AC2208" i="4" s="1"/>
  <c r="AW2207" i="4"/>
  <c r="AV2207" i="4"/>
  <c r="AL2207" i="4"/>
  <c r="AP2207" i="4" s="1"/>
  <c r="AE2207" i="4"/>
  <c r="AC2207" i="4"/>
  <c r="AB2207" i="4"/>
  <c r="AA2207" i="4"/>
  <c r="AD2207" i="4" s="1"/>
  <c r="AV2206" i="4"/>
  <c r="AE2206" i="4"/>
  <c r="AD2206" i="4"/>
  <c r="AC2206" i="4"/>
  <c r="AB2206" i="4"/>
  <c r="AA2206" i="4"/>
  <c r="AL2205" i="4"/>
  <c r="AJ2205" i="4"/>
  <c r="AE2205" i="4"/>
  <c r="AD2205" i="4"/>
  <c r="AA2205" i="4"/>
  <c r="AC2205" i="4" s="1"/>
  <c r="AV2204" i="4"/>
  <c r="AW2204" i="4"/>
  <c r="AL2204" i="4"/>
  <c r="AE2204" i="4"/>
  <c r="AD2204" i="4"/>
  <c r="AB2204" i="4"/>
  <c r="AA2204" i="4"/>
  <c r="AC2204" i="4" s="1"/>
  <c r="AW2203" i="4"/>
  <c r="AV2203" i="4"/>
  <c r="AL2203" i="4"/>
  <c r="AE2203" i="4"/>
  <c r="AA2203" i="4"/>
  <c r="AC2203" i="4" s="1"/>
  <c r="AV2202" i="4"/>
  <c r="AL2202" i="4"/>
  <c r="AE2202" i="4"/>
  <c r="AD2202" i="4"/>
  <c r="AC2202" i="4"/>
  <c r="AB2202" i="4"/>
  <c r="AA2202" i="4"/>
  <c r="AW2201" i="4"/>
  <c r="AV2201" i="4"/>
  <c r="AL2201" i="4"/>
  <c r="AE2201" i="4"/>
  <c r="AC2201" i="4"/>
  <c r="AA2201" i="4"/>
  <c r="AD2201" i="4" s="1"/>
  <c r="AL2200" i="4"/>
  <c r="AE2200" i="4"/>
  <c r="AD2200" i="4"/>
  <c r="AA2200" i="4"/>
  <c r="AC2200" i="4" s="1"/>
  <c r="AW2199" i="4"/>
  <c r="AV2199" i="4"/>
  <c r="AL2199" i="4"/>
  <c r="AP2199" i="4" s="1"/>
  <c r="AE2199" i="4"/>
  <c r="AC2199" i="4"/>
  <c r="AB2199" i="4"/>
  <c r="AA2199" i="4"/>
  <c r="AD2199" i="4" s="1"/>
  <c r="AV2198" i="4"/>
  <c r="AE2198" i="4"/>
  <c r="AD2198" i="4"/>
  <c r="AC2198" i="4"/>
  <c r="AB2198" i="4"/>
  <c r="AA2198" i="4"/>
  <c r="AL2197" i="4"/>
  <c r="AJ2197" i="4"/>
  <c r="AE2197" i="4"/>
  <c r="AD2197" i="4"/>
  <c r="AA2197" i="4"/>
  <c r="AC2197" i="4" s="1"/>
  <c r="AV2196" i="4"/>
  <c r="AW2196" i="4"/>
  <c r="AL2196" i="4"/>
  <c r="AE2196" i="4"/>
  <c r="AD2196" i="4"/>
  <c r="AB2196" i="4"/>
  <c r="AA2196" i="4"/>
  <c r="AC2196" i="4" s="1"/>
  <c r="AW2195" i="4"/>
  <c r="AV2195" i="4"/>
  <c r="AL2195" i="4"/>
  <c r="AE2195" i="4"/>
  <c r="AA2195" i="4"/>
  <c r="AC2195" i="4" s="1"/>
  <c r="AV2194" i="4"/>
  <c r="AL2194" i="4"/>
  <c r="AE2194" i="4"/>
  <c r="AD2194" i="4"/>
  <c r="AC2194" i="4"/>
  <c r="AB2194" i="4"/>
  <c r="AA2194" i="4"/>
  <c r="AW2193" i="4"/>
  <c r="AV2193" i="4"/>
  <c r="AL2193" i="4"/>
  <c r="AE2193" i="4"/>
  <c r="AC2193" i="4"/>
  <c r="AA2193" i="4"/>
  <c r="AD2193" i="4" s="1"/>
  <c r="AL2192" i="4"/>
  <c r="AE2192" i="4"/>
  <c r="AD2192" i="4"/>
  <c r="AA2192" i="4"/>
  <c r="AC2192" i="4" s="1"/>
  <c r="AW2191" i="4"/>
  <c r="AV2191" i="4"/>
  <c r="AL2191" i="4"/>
  <c r="AP2191" i="4" s="1"/>
  <c r="AE2191" i="4"/>
  <c r="AC2191" i="4"/>
  <c r="AB2191" i="4"/>
  <c r="AA2191" i="4"/>
  <c r="AD2191" i="4" s="1"/>
  <c r="AV2190" i="4"/>
  <c r="AE2190" i="4"/>
  <c r="AD2190" i="4"/>
  <c r="AC2190" i="4"/>
  <c r="AB2190" i="4"/>
  <c r="AA2190" i="4"/>
  <c r="AL2189" i="4"/>
  <c r="AJ2189" i="4"/>
  <c r="AE2189" i="4"/>
  <c r="AD2189" i="4"/>
  <c r="AA2189" i="4"/>
  <c r="AC2189" i="4" s="1"/>
  <c r="AV2188" i="4"/>
  <c r="AW2188" i="4"/>
  <c r="AL2188" i="4"/>
  <c r="AE2188" i="4"/>
  <c r="AD2188" i="4"/>
  <c r="AB2188" i="4"/>
  <c r="AA2188" i="4"/>
  <c r="AC2188" i="4" s="1"/>
  <c r="AW2187" i="4"/>
  <c r="AV2187" i="4"/>
  <c r="AL2187" i="4"/>
  <c r="AE2187" i="4"/>
  <c r="AA2187" i="4"/>
  <c r="AC2187" i="4" s="1"/>
  <c r="AV2186" i="4"/>
  <c r="AL2186" i="4"/>
  <c r="AE2186" i="4"/>
  <c r="AD2186" i="4"/>
  <c r="AC2186" i="4"/>
  <c r="AB2186" i="4"/>
  <c r="AA2186" i="4"/>
  <c r="AW2185" i="4"/>
  <c r="AV2185" i="4"/>
  <c r="AL2185" i="4"/>
  <c r="AE2185" i="4"/>
  <c r="AC2185" i="4"/>
  <c r="AA2185" i="4"/>
  <c r="AD2185" i="4" s="1"/>
  <c r="AL2184" i="4"/>
  <c r="AE2184" i="4"/>
  <c r="AD2184" i="4"/>
  <c r="AA2184" i="4"/>
  <c r="AC2184" i="4" s="1"/>
  <c r="AW2183" i="4"/>
  <c r="AV2183" i="4"/>
  <c r="AL2183" i="4"/>
  <c r="AP2183" i="4" s="1"/>
  <c r="AE2183" i="4"/>
  <c r="AC2183" i="4"/>
  <c r="AB2183" i="4"/>
  <c r="AA2183" i="4"/>
  <c r="AD2183" i="4" s="1"/>
  <c r="AV2182" i="4"/>
  <c r="AE2182" i="4"/>
  <c r="AD2182" i="4"/>
  <c r="AC2182" i="4"/>
  <c r="AB2182" i="4"/>
  <c r="AA2182" i="4"/>
  <c r="AL2181" i="4"/>
  <c r="AJ2181" i="4"/>
  <c r="AE2181" i="4"/>
  <c r="AD2181" i="4"/>
  <c r="AA2181" i="4"/>
  <c r="AC2181" i="4" s="1"/>
  <c r="AV2180" i="4"/>
  <c r="AW2180" i="4"/>
  <c r="AL2180" i="4"/>
  <c r="AE2180" i="4"/>
  <c r="AD2180" i="4"/>
  <c r="AB2180" i="4"/>
  <c r="AA2180" i="4"/>
  <c r="AC2180" i="4" s="1"/>
  <c r="AW2179" i="4"/>
  <c r="AV2179" i="4"/>
  <c r="AL2179" i="4"/>
  <c r="AE2179" i="4"/>
  <c r="AA2179" i="4"/>
  <c r="AC2179" i="4" s="1"/>
  <c r="AV2178" i="4"/>
  <c r="AL2178" i="4"/>
  <c r="AE2178" i="4"/>
  <c r="AD2178" i="4"/>
  <c r="AC2178" i="4"/>
  <c r="AB2178" i="4"/>
  <c r="AA2178" i="4"/>
  <c r="AW2177" i="4"/>
  <c r="AV2177" i="4"/>
  <c r="AL2177" i="4"/>
  <c r="AE2177" i="4"/>
  <c r="AC2177" i="4"/>
  <c r="AA2177" i="4"/>
  <c r="AD2177" i="4" s="1"/>
  <c r="AL2176" i="4"/>
  <c r="AE2176" i="4"/>
  <c r="AD2176" i="4"/>
  <c r="AA2176" i="4"/>
  <c r="AC2176" i="4" s="1"/>
  <c r="AW2175" i="4"/>
  <c r="AV2175" i="4"/>
  <c r="AL2175" i="4"/>
  <c r="AP2175" i="4" s="1"/>
  <c r="AE2175" i="4"/>
  <c r="AC2175" i="4"/>
  <c r="AB2175" i="4"/>
  <c r="AA2175" i="4"/>
  <c r="AD2175" i="4" s="1"/>
  <c r="AV2174" i="4"/>
  <c r="AE2174" i="4"/>
  <c r="AD2174" i="4"/>
  <c r="AC2174" i="4"/>
  <c r="AB2174" i="4"/>
  <c r="AA2174" i="4"/>
  <c r="AL2173" i="4"/>
  <c r="AJ2173" i="4"/>
  <c r="AE2173" i="4"/>
  <c r="AD2173" i="4"/>
  <c r="AA2173" i="4"/>
  <c r="AC2173" i="4" s="1"/>
  <c r="AV2172" i="4"/>
  <c r="AW2172" i="4"/>
  <c r="AL2172" i="4"/>
  <c r="AE2172" i="4"/>
  <c r="AD2172" i="4"/>
  <c r="AB2172" i="4"/>
  <c r="AA2172" i="4"/>
  <c r="AC2172" i="4" s="1"/>
  <c r="AW2171" i="4"/>
  <c r="AV2171" i="4"/>
  <c r="AL2171" i="4"/>
  <c r="AE2171" i="4"/>
  <c r="AA2171" i="4"/>
  <c r="AV2170" i="4"/>
  <c r="AL2170" i="4"/>
  <c r="AE2170" i="4"/>
  <c r="AD2170" i="4"/>
  <c r="AC2170" i="4"/>
  <c r="AB2170" i="4"/>
  <c r="AA2170" i="4"/>
  <c r="AW2169" i="4"/>
  <c r="AV2169" i="4"/>
  <c r="AL2169" i="4"/>
  <c r="AE2169" i="4"/>
  <c r="AC2169" i="4"/>
  <c r="AA2169" i="4"/>
  <c r="AD2169" i="4" s="1"/>
  <c r="AL2168" i="4"/>
  <c r="AE2168" i="4"/>
  <c r="AD2168" i="4"/>
  <c r="AA2168" i="4"/>
  <c r="AC2168" i="4" s="1"/>
  <c r="AW2167" i="4"/>
  <c r="AV2167" i="4"/>
  <c r="AL2167" i="4"/>
  <c r="AP2167" i="4" s="1"/>
  <c r="AE2167" i="4"/>
  <c r="AC2167" i="4"/>
  <c r="AB2167" i="4"/>
  <c r="AA2167" i="4"/>
  <c r="AD2167" i="4" s="1"/>
  <c r="AV2166" i="4"/>
  <c r="AE2166" i="4"/>
  <c r="AD2166" i="4"/>
  <c r="AC2166" i="4"/>
  <c r="AB2166" i="4"/>
  <c r="AA2166" i="4"/>
  <c r="AL2165" i="4"/>
  <c r="AJ2165" i="4"/>
  <c r="AE2165" i="4"/>
  <c r="AD2165" i="4"/>
  <c r="AA2165" i="4"/>
  <c r="AC2165" i="4" s="1"/>
  <c r="AV2164" i="4"/>
  <c r="AW2164" i="4"/>
  <c r="AL2164" i="4"/>
  <c r="AP2164" i="4" s="1"/>
  <c r="AE2164" i="4"/>
  <c r="AD2164" i="4"/>
  <c r="AB2164" i="4"/>
  <c r="AA2164" i="4"/>
  <c r="AC2164" i="4" s="1"/>
  <c r="AW2163" i="4"/>
  <c r="AV2163" i="4"/>
  <c r="AL2163" i="4"/>
  <c r="AE2163" i="4"/>
  <c r="AA2163" i="4"/>
  <c r="AV2162" i="4"/>
  <c r="AL2162" i="4"/>
  <c r="AE2162" i="4"/>
  <c r="AD2162" i="4"/>
  <c r="AC2162" i="4"/>
  <c r="AB2162" i="4"/>
  <c r="AA2162" i="4"/>
  <c r="AW2161" i="4"/>
  <c r="AV2161" i="4"/>
  <c r="AL2161" i="4"/>
  <c r="AE2161" i="4"/>
  <c r="AC2161" i="4"/>
  <c r="AA2161" i="4"/>
  <c r="AD2161" i="4" s="1"/>
  <c r="AL2160" i="4"/>
  <c r="AE2160" i="4"/>
  <c r="AD2160" i="4"/>
  <c r="AA2160" i="4"/>
  <c r="AC2160" i="4" s="1"/>
  <c r="AW2159" i="4"/>
  <c r="AV2159" i="4"/>
  <c r="AL2159" i="4"/>
  <c r="AP2159" i="4" s="1"/>
  <c r="AE2159" i="4"/>
  <c r="AC2159" i="4"/>
  <c r="AB2159" i="4"/>
  <c r="AA2159" i="4"/>
  <c r="AD2159" i="4" s="1"/>
  <c r="AV2158" i="4"/>
  <c r="AE2158" i="4"/>
  <c r="AD2158" i="4"/>
  <c r="AC2158" i="4"/>
  <c r="AB2158" i="4"/>
  <c r="AA2158" i="4"/>
  <c r="AR2157" i="4"/>
  <c r="AL2157" i="4"/>
  <c r="AE2157" i="4"/>
  <c r="AD2157" i="4"/>
  <c r="AA2157" i="4"/>
  <c r="AC2157" i="4" s="1"/>
  <c r="AV2156" i="4"/>
  <c r="AW2156" i="4"/>
  <c r="AL2156" i="4"/>
  <c r="AP2156" i="4" s="1"/>
  <c r="AE2156" i="4"/>
  <c r="AD2156" i="4"/>
  <c r="AB2156" i="4"/>
  <c r="AA2156" i="4"/>
  <c r="AC2156" i="4" s="1"/>
  <c r="AW2155" i="4"/>
  <c r="AV2155" i="4"/>
  <c r="AL2155" i="4"/>
  <c r="AE2155" i="4"/>
  <c r="AA2155" i="4"/>
  <c r="AV2154" i="4"/>
  <c r="AL2154" i="4"/>
  <c r="AE2154" i="4"/>
  <c r="AD2154" i="4"/>
  <c r="AC2154" i="4"/>
  <c r="AB2154" i="4"/>
  <c r="AA2154" i="4"/>
  <c r="AW2153" i="4"/>
  <c r="AV2153" i="4"/>
  <c r="AL2153" i="4"/>
  <c r="AE2153" i="4"/>
  <c r="AC2153" i="4"/>
  <c r="AA2153" i="4"/>
  <c r="AD2153" i="4" s="1"/>
  <c r="AL2152" i="4"/>
  <c r="AE2152" i="4"/>
  <c r="AR2152" i="4" s="1"/>
  <c r="AA2152" i="4"/>
  <c r="AD2152" i="4" s="1"/>
  <c r="AW2151" i="4"/>
  <c r="AV2151" i="4"/>
  <c r="AL2151" i="4"/>
  <c r="AP2151" i="4" s="1"/>
  <c r="AE2151" i="4"/>
  <c r="AC2151" i="4"/>
  <c r="AB2151" i="4"/>
  <c r="AA2151" i="4"/>
  <c r="AD2151" i="4" s="1"/>
  <c r="AV2150" i="4"/>
  <c r="AL2150" i="4"/>
  <c r="AE2150" i="4"/>
  <c r="AD2150" i="4"/>
  <c r="AC2150" i="4"/>
  <c r="AB2150" i="4"/>
  <c r="AA2150" i="4"/>
  <c r="AL2149" i="4"/>
  <c r="AJ2149" i="4"/>
  <c r="AE2149" i="4"/>
  <c r="AK2149" i="4" s="1"/>
  <c r="AD2149" i="4"/>
  <c r="AA2149" i="4"/>
  <c r="AC2149" i="4" s="1"/>
  <c r="AV2148" i="4"/>
  <c r="AL2148" i="4"/>
  <c r="AP2148" i="4" s="1"/>
  <c r="AE2148" i="4"/>
  <c r="AD2148" i="4"/>
  <c r="AB2148" i="4"/>
  <c r="AA2148" i="4"/>
  <c r="AC2148" i="4" s="1"/>
  <c r="AW2147" i="4"/>
  <c r="AV2147" i="4"/>
  <c r="AE2147" i="4"/>
  <c r="AA2147" i="4"/>
  <c r="AV2146" i="4"/>
  <c r="AR2146" i="4"/>
  <c r="AL2146" i="4"/>
  <c r="AE2146" i="4"/>
  <c r="AD2146" i="4"/>
  <c r="AC2146" i="4"/>
  <c r="AB2146" i="4"/>
  <c r="AA2146" i="4"/>
  <c r="AW2145" i="4"/>
  <c r="AV2145" i="4"/>
  <c r="AL2145" i="4"/>
  <c r="AP2145" i="4" s="1"/>
  <c r="AE2145" i="4"/>
  <c r="AC2145" i="4"/>
  <c r="AA2145" i="4"/>
  <c r="AD2145" i="4" s="1"/>
  <c r="AL2144" i="4"/>
  <c r="AE2144" i="4"/>
  <c r="AR2144" i="4" s="1"/>
  <c r="AA2144" i="4"/>
  <c r="AD2144" i="4" s="1"/>
  <c r="AW2143" i="4"/>
  <c r="AV2143" i="4"/>
  <c r="AL2143" i="4"/>
  <c r="AP2143" i="4" s="1"/>
  <c r="AE2143" i="4"/>
  <c r="AC2143" i="4"/>
  <c r="AB2143" i="4"/>
  <c r="AA2143" i="4"/>
  <c r="AD2143" i="4" s="1"/>
  <c r="AV2142" i="4"/>
  <c r="AL2142" i="4"/>
  <c r="AE2142" i="4"/>
  <c r="AD2142" i="4"/>
  <c r="AC2142" i="4"/>
  <c r="AB2142" i="4"/>
  <c r="AA2142" i="4"/>
  <c r="AL2141" i="4"/>
  <c r="AJ2141" i="4"/>
  <c r="AE2141" i="4"/>
  <c r="AK2141" i="4" s="1"/>
  <c r="AD2141" i="4"/>
  <c r="AA2141" i="4"/>
  <c r="AC2141" i="4" s="1"/>
  <c r="AV2140" i="4"/>
  <c r="AL2140" i="4"/>
  <c r="AP2140" i="4" s="1"/>
  <c r="AE2140" i="4"/>
  <c r="AD2140" i="4"/>
  <c r="AB2140" i="4"/>
  <c r="AA2140" i="4"/>
  <c r="AC2140" i="4" s="1"/>
  <c r="AW2139" i="4"/>
  <c r="AV2139" i="4"/>
  <c r="AE2139" i="4"/>
  <c r="AA2139" i="4"/>
  <c r="AV2138" i="4"/>
  <c r="AR2138" i="4"/>
  <c r="AL2138" i="4"/>
  <c r="AE2138" i="4"/>
  <c r="AD2138" i="4"/>
  <c r="AC2138" i="4"/>
  <c r="AB2138" i="4"/>
  <c r="AA2138" i="4"/>
  <c r="AW2137" i="4"/>
  <c r="AV2137" i="4"/>
  <c r="AL2137" i="4"/>
  <c r="AP2137" i="4" s="1"/>
  <c r="AE2137" i="4"/>
  <c r="AC2137" i="4"/>
  <c r="AA2137" i="4"/>
  <c r="AD2137" i="4" s="1"/>
  <c r="AL2136" i="4"/>
  <c r="AE2136" i="4"/>
  <c r="AR2136" i="4" s="1"/>
  <c r="AA2136" i="4"/>
  <c r="AD2136" i="4" s="1"/>
  <c r="AW2135" i="4"/>
  <c r="AV2135" i="4"/>
  <c r="AL2135" i="4"/>
  <c r="AP2135" i="4" s="1"/>
  <c r="AE2135" i="4"/>
  <c r="AC2135" i="4"/>
  <c r="AB2135" i="4"/>
  <c r="AA2135" i="4"/>
  <c r="AD2135" i="4" s="1"/>
  <c r="AV2134" i="4"/>
  <c r="AL2134" i="4"/>
  <c r="AE2134" i="4"/>
  <c r="AD2134" i="4"/>
  <c r="AC2134" i="4"/>
  <c r="AB2134" i="4"/>
  <c r="AA2134" i="4"/>
  <c r="AL2133" i="4"/>
  <c r="AJ2133" i="4"/>
  <c r="AE2133" i="4"/>
  <c r="AK2133" i="4" s="1"/>
  <c r="AD2133" i="4"/>
  <c r="AA2133" i="4"/>
  <c r="AC2133" i="4" s="1"/>
  <c r="AV2132" i="4"/>
  <c r="AL2132" i="4"/>
  <c r="AP2132" i="4" s="1"/>
  <c r="AE2132" i="4"/>
  <c r="AD2132" i="4"/>
  <c r="AB2132" i="4"/>
  <c r="AA2132" i="4"/>
  <c r="AC2132" i="4" s="1"/>
  <c r="AW2131" i="4"/>
  <c r="AV2131" i="4"/>
  <c r="AE2131" i="4"/>
  <c r="AA2131" i="4"/>
  <c r="AV2130" i="4"/>
  <c r="AR2130" i="4"/>
  <c r="AL2130" i="4"/>
  <c r="AE2130" i="4"/>
  <c r="AD2130" i="4"/>
  <c r="AC2130" i="4"/>
  <c r="AB2130" i="4"/>
  <c r="AA2130" i="4"/>
  <c r="AW2129" i="4"/>
  <c r="AV2129" i="4"/>
  <c r="AL2129" i="4"/>
  <c r="AP2129" i="4" s="1"/>
  <c r="AE2129" i="4"/>
  <c r="AC2129" i="4"/>
  <c r="AA2129" i="4"/>
  <c r="AD2129" i="4" s="1"/>
  <c r="AL2128" i="4"/>
  <c r="AE2128" i="4"/>
  <c r="AR2128" i="4" s="1"/>
  <c r="AA2128" i="4"/>
  <c r="AD2128" i="4" s="1"/>
  <c r="AW2127" i="4"/>
  <c r="AV2127" i="4"/>
  <c r="AL2127" i="4"/>
  <c r="AP2127" i="4" s="1"/>
  <c r="AE2127" i="4"/>
  <c r="AC2127" i="4"/>
  <c r="AB2127" i="4"/>
  <c r="AA2127" i="4"/>
  <c r="AD2127" i="4" s="1"/>
  <c r="AV2126" i="4"/>
  <c r="AL2126" i="4"/>
  <c r="AE2126" i="4"/>
  <c r="AD2126" i="4"/>
  <c r="AC2126" i="4"/>
  <c r="AB2126" i="4"/>
  <c r="AA2126" i="4"/>
  <c r="AL2125" i="4"/>
  <c r="AJ2125" i="4"/>
  <c r="AE2125" i="4"/>
  <c r="AK2125" i="4" s="1"/>
  <c r="AD2125" i="4"/>
  <c r="AA2125" i="4"/>
  <c r="AC2125" i="4" s="1"/>
  <c r="AV2124" i="4"/>
  <c r="AL2124" i="4"/>
  <c r="AP2124" i="4" s="1"/>
  <c r="AE2124" i="4"/>
  <c r="AD2124" i="4"/>
  <c r="AB2124" i="4"/>
  <c r="AA2124" i="4"/>
  <c r="AC2124" i="4" s="1"/>
  <c r="AW2123" i="4"/>
  <c r="AV2123" i="4"/>
  <c r="AE2123" i="4"/>
  <c r="AA2123" i="4"/>
  <c r="AV2122" i="4"/>
  <c r="AR2122" i="4"/>
  <c r="AL2122" i="4"/>
  <c r="AE2122" i="4"/>
  <c r="AD2122" i="4"/>
  <c r="AC2122" i="4"/>
  <c r="AB2122" i="4"/>
  <c r="AA2122" i="4"/>
  <c r="AW2121" i="4"/>
  <c r="AV2121" i="4"/>
  <c r="AL2121" i="4"/>
  <c r="AP2121" i="4" s="1"/>
  <c r="AE2121" i="4"/>
  <c r="AC2121" i="4"/>
  <c r="AA2121" i="4"/>
  <c r="AD2121" i="4" s="1"/>
  <c r="AL2120" i="4"/>
  <c r="AE2120" i="4"/>
  <c r="AR2120" i="4" s="1"/>
  <c r="AA2120" i="4"/>
  <c r="AD2120" i="4" s="1"/>
  <c r="AW2119" i="4"/>
  <c r="AV2119" i="4"/>
  <c r="AL2119" i="4"/>
  <c r="AP2119" i="4" s="1"/>
  <c r="AE2119" i="4"/>
  <c r="AC2119" i="4"/>
  <c r="AB2119" i="4"/>
  <c r="AA2119" i="4"/>
  <c r="AD2119" i="4" s="1"/>
  <c r="AV2118" i="4"/>
  <c r="AL2118" i="4"/>
  <c r="AE2118" i="4"/>
  <c r="AD2118" i="4"/>
  <c r="AC2118" i="4"/>
  <c r="AB2118" i="4"/>
  <c r="AA2118" i="4"/>
  <c r="AL2117" i="4"/>
  <c r="AJ2117" i="4"/>
  <c r="AE2117" i="4"/>
  <c r="AD2117" i="4"/>
  <c r="AA2117" i="4"/>
  <c r="AC2117" i="4" s="1"/>
  <c r="AV2116" i="4"/>
  <c r="AL2116" i="4"/>
  <c r="AP2116" i="4" s="1"/>
  <c r="AE2116" i="4"/>
  <c r="AD2116" i="4"/>
  <c r="AB2116" i="4"/>
  <c r="AA2116" i="4"/>
  <c r="AC2116" i="4" s="1"/>
  <c r="AW2115" i="4"/>
  <c r="AV2115" i="4"/>
  <c r="AL2115" i="4"/>
  <c r="AE2115" i="4"/>
  <c r="AA2115" i="4"/>
  <c r="AV2114" i="4"/>
  <c r="AL2114" i="4"/>
  <c r="AP2114" i="4" s="1"/>
  <c r="AE2114" i="4"/>
  <c r="AD2114" i="4"/>
  <c r="AC2114" i="4"/>
  <c r="AB2114" i="4"/>
  <c r="AA2114" i="4"/>
  <c r="AW2113" i="4"/>
  <c r="AV2113" i="4"/>
  <c r="AL2113" i="4"/>
  <c r="AP2113" i="4" s="1"/>
  <c r="AE2113" i="4"/>
  <c r="AC2113" i="4"/>
  <c r="AA2113" i="4"/>
  <c r="AL2112" i="4"/>
  <c r="AE2112" i="4"/>
  <c r="AR2112" i="4" s="1"/>
  <c r="AD2112" i="4"/>
  <c r="AA2112" i="4"/>
  <c r="AC2112" i="4" s="1"/>
  <c r="AW2111" i="4"/>
  <c r="AV2111" i="4"/>
  <c r="AL2111" i="4"/>
  <c r="AE2111" i="4"/>
  <c r="AC2111" i="4"/>
  <c r="AB2111" i="4"/>
  <c r="AA2111" i="4"/>
  <c r="AD2111" i="4" s="1"/>
  <c r="AP2110" i="4"/>
  <c r="AL2110" i="4"/>
  <c r="AE2110" i="4"/>
  <c r="AD2110" i="4"/>
  <c r="AC2110" i="4"/>
  <c r="AB2110" i="4"/>
  <c r="AA2110" i="4"/>
  <c r="AR2109" i="4"/>
  <c r="AL2109" i="4"/>
  <c r="AE2109" i="4"/>
  <c r="AD2109" i="4"/>
  <c r="AA2109" i="4"/>
  <c r="AC2109" i="4" s="1"/>
  <c r="AV2108" i="4"/>
  <c r="AP2108" i="4"/>
  <c r="AL2108" i="4"/>
  <c r="AE2108" i="4"/>
  <c r="AD2108" i="4"/>
  <c r="AB2108" i="4"/>
  <c r="AA2108" i="4"/>
  <c r="AC2108" i="4" s="1"/>
  <c r="AW2107" i="4"/>
  <c r="AV2107" i="4"/>
  <c r="AL2107" i="4"/>
  <c r="AE2107" i="4"/>
  <c r="AA2107" i="4"/>
  <c r="AV2106" i="4"/>
  <c r="AL2106" i="4"/>
  <c r="AP2106" i="4" s="1"/>
  <c r="AE2106" i="4"/>
  <c r="AD2106" i="4"/>
  <c r="AC2106" i="4"/>
  <c r="AB2106" i="4"/>
  <c r="AA2106" i="4"/>
  <c r="AW2105" i="4"/>
  <c r="AV2105" i="4"/>
  <c r="AL2105" i="4"/>
  <c r="AP2105" i="4" s="1"/>
  <c r="AE2105" i="4"/>
  <c r="AC2105" i="4"/>
  <c r="AA2105" i="4"/>
  <c r="AL2104" i="4"/>
  <c r="AE2104" i="4"/>
  <c r="AR2104" i="4" s="1"/>
  <c r="AD2104" i="4"/>
  <c r="AA2104" i="4"/>
  <c r="AC2104" i="4" s="1"/>
  <c r="AW2103" i="4"/>
  <c r="AV2103" i="4"/>
  <c r="AL2103" i="4"/>
  <c r="AE2103" i="4"/>
  <c r="AC2103" i="4"/>
  <c r="AB2103" i="4"/>
  <c r="AA2103" i="4"/>
  <c r="AD2103" i="4" s="1"/>
  <c r="AE2102" i="4"/>
  <c r="AD2102" i="4"/>
  <c r="AC2102" i="4"/>
  <c r="AB2102" i="4"/>
  <c r="AA2102" i="4"/>
  <c r="AR2101" i="4"/>
  <c r="AL2101" i="4"/>
  <c r="AE2101" i="4"/>
  <c r="AD2101" i="4"/>
  <c r="AA2101" i="4"/>
  <c r="AC2101" i="4" s="1"/>
  <c r="AV2100" i="4"/>
  <c r="AP2100" i="4"/>
  <c r="AL2100" i="4"/>
  <c r="AE2100" i="4"/>
  <c r="AD2100" i="4"/>
  <c r="AB2100" i="4"/>
  <c r="AA2100" i="4"/>
  <c r="AC2100" i="4" s="1"/>
  <c r="AW2099" i="4"/>
  <c r="AV2099" i="4"/>
  <c r="AL2099" i="4"/>
  <c r="AE2099" i="4"/>
  <c r="AA2099" i="4"/>
  <c r="AV2098" i="4"/>
  <c r="AJ2098" i="4"/>
  <c r="AK2098" i="4" s="1"/>
  <c r="AL2098" i="4"/>
  <c r="AP2098" i="4" s="1"/>
  <c r="AE2098" i="4"/>
  <c r="AD2098" i="4"/>
  <c r="AC2098" i="4"/>
  <c r="AB2098" i="4"/>
  <c r="AA2098" i="4"/>
  <c r="AW2097" i="4"/>
  <c r="AV2097" i="4"/>
  <c r="AL2097" i="4"/>
  <c r="AP2097" i="4" s="1"/>
  <c r="AE2097" i="4"/>
  <c r="AC2097" i="4"/>
  <c r="AA2097" i="4"/>
  <c r="AL2096" i="4"/>
  <c r="AE2096" i="4"/>
  <c r="AR2096" i="4" s="1"/>
  <c r="AD2096" i="4"/>
  <c r="AA2096" i="4"/>
  <c r="AC2096" i="4" s="1"/>
  <c r="AW2095" i="4"/>
  <c r="AV2095" i="4"/>
  <c r="AL2095" i="4"/>
  <c r="AE2095" i="4"/>
  <c r="AC2095" i="4"/>
  <c r="AB2095" i="4"/>
  <c r="AA2095" i="4"/>
  <c r="AD2095" i="4" s="1"/>
  <c r="AE2094" i="4"/>
  <c r="AD2094" i="4"/>
  <c r="AC2094" i="4"/>
  <c r="AB2094" i="4"/>
  <c r="AA2094" i="4"/>
  <c r="AR2093" i="4"/>
  <c r="AL2093" i="4"/>
  <c r="AE2093" i="4"/>
  <c r="AD2093" i="4"/>
  <c r="AA2093" i="4"/>
  <c r="AC2093" i="4" s="1"/>
  <c r="AV2092" i="4"/>
  <c r="AP2092" i="4"/>
  <c r="AL2092" i="4"/>
  <c r="AE2092" i="4"/>
  <c r="AD2092" i="4"/>
  <c r="AB2092" i="4"/>
  <c r="AA2092" i="4"/>
  <c r="AC2092" i="4" s="1"/>
  <c r="AW2091" i="4"/>
  <c r="AV2091" i="4"/>
  <c r="AL2091" i="4"/>
  <c r="AE2091" i="4"/>
  <c r="AA2091" i="4"/>
  <c r="AV2090" i="4"/>
  <c r="AJ2090" i="4"/>
  <c r="AK2090" i="4" s="1"/>
  <c r="AL2090" i="4"/>
  <c r="AP2090" i="4" s="1"/>
  <c r="AE2090" i="4"/>
  <c r="AD2090" i="4"/>
  <c r="AC2090" i="4"/>
  <c r="AB2090" i="4"/>
  <c r="AA2090" i="4"/>
  <c r="AW2089" i="4"/>
  <c r="AV2089" i="4"/>
  <c r="AL2089" i="4"/>
  <c r="AP2089" i="4" s="1"/>
  <c r="AE2089" i="4"/>
  <c r="AC2089" i="4"/>
  <c r="AA2089" i="4"/>
  <c r="AL2088" i="4"/>
  <c r="AE2088" i="4"/>
  <c r="AR2088" i="4" s="1"/>
  <c r="AD2088" i="4"/>
  <c r="AA2088" i="4"/>
  <c r="AC2088" i="4" s="1"/>
  <c r="AW2087" i="4"/>
  <c r="AV2087" i="4"/>
  <c r="AL2087" i="4"/>
  <c r="AE2087" i="4"/>
  <c r="AC2087" i="4"/>
  <c r="AB2087" i="4"/>
  <c r="AA2087" i="4"/>
  <c r="AD2087" i="4" s="1"/>
  <c r="AE2086" i="4"/>
  <c r="AD2086" i="4"/>
  <c r="AC2086" i="4"/>
  <c r="AB2086" i="4"/>
  <c r="AA2086" i="4"/>
  <c r="AL2085" i="4"/>
  <c r="AE2085" i="4"/>
  <c r="AD2085" i="4"/>
  <c r="AA2085" i="4"/>
  <c r="AC2085" i="4" s="1"/>
  <c r="AV2084" i="4"/>
  <c r="AP2084" i="4"/>
  <c r="AL2084" i="4"/>
  <c r="AE2084" i="4"/>
  <c r="AD2084" i="4"/>
  <c r="AB2084" i="4"/>
  <c r="AA2084" i="4"/>
  <c r="AC2084" i="4" s="1"/>
  <c r="AW2083" i="4"/>
  <c r="AV2083" i="4"/>
  <c r="AL2083" i="4"/>
  <c r="AE2083" i="4"/>
  <c r="AA2083" i="4"/>
  <c r="AR2082" i="4"/>
  <c r="AL2082" i="4"/>
  <c r="AP2082" i="4" s="1"/>
  <c r="AE2082" i="4"/>
  <c r="AD2082" i="4"/>
  <c r="AC2082" i="4"/>
  <c r="AB2082" i="4"/>
  <c r="AA2082" i="4"/>
  <c r="AW2081" i="4"/>
  <c r="AV2081" i="4"/>
  <c r="AL2081" i="4"/>
  <c r="AP2081" i="4" s="1"/>
  <c r="AE2081" i="4"/>
  <c r="AA2081" i="4"/>
  <c r="AC2081" i="4" s="1"/>
  <c r="AL2080" i="4"/>
  <c r="AE2080" i="4"/>
  <c r="AD2080" i="4"/>
  <c r="AB2080" i="4"/>
  <c r="AA2080" i="4"/>
  <c r="AC2080" i="4" s="1"/>
  <c r="AR2079" i="4"/>
  <c r="AW2079" i="4"/>
  <c r="AV2079" i="4"/>
  <c r="AL2079" i="4"/>
  <c r="AE2079" i="4"/>
  <c r="AC2079" i="4"/>
  <c r="AB2079" i="4"/>
  <c r="AA2079" i="4"/>
  <c r="AD2079" i="4" s="1"/>
  <c r="AV2078" i="4"/>
  <c r="AE2078" i="4"/>
  <c r="AD2078" i="4"/>
  <c r="AC2078" i="4"/>
  <c r="AB2078" i="4"/>
  <c r="AA2078" i="4"/>
  <c r="AV2077" i="4"/>
  <c r="AL2077" i="4"/>
  <c r="AE2077" i="4"/>
  <c r="AA2077" i="4"/>
  <c r="AV2076" i="4"/>
  <c r="AP2076" i="4"/>
  <c r="AL2076" i="4"/>
  <c r="AE2076" i="4"/>
  <c r="AD2076" i="4"/>
  <c r="AB2076" i="4"/>
  <c r="AA2076" i="4"/>
  <c r="AC2076" i="4" s="1"/>
  <c r="AW2075" i="4"/>
  <c r="AV2075" i="4"/>
  <c r="AL2075" i="4"/>
  <c r="AE2075" i="4"/>
  <c r="AA2075" i="4"/>
  <c r="AV2074" i="4"/>
  <c r="AJ2074" i="4"/>
  <c r="AK2074" i="4" s="1"/>
  <c r="AL2074" i="4"/>
  <c r="AP2074" i="4" s="1"/>
  <c r="AE2074" i="4"/>
  <c r="AD2074" i="4"/>
  <c r="AC2074" i="4"/>
  <c r="AB2074" i="4"/>
  <c r="AA2074" i="4"/>
  <c r="AW2073" i="4"/>
  <c r="AV2073" i="4"/>
  <c r="AL2073" i="4"/>
  <c r="AP2073" i="4" s="1"/>
  <c r="AE2073" i="4"/>
  <c r="AC2073" i="4"/>
  <c r="AA2073" i="4"/>
  <c r="AP2072" i="4"/>
  <c r="AL2072" i="4"/>
  <c r="AE2072" i="4"/>
  <c r="AR2072" i="4" s="1"/>
  <c r="AA2072" i="4"/>
  <c r="AC2072" i="4" s="1"/>
  <c r="AW2071" i="4"/>
  <c r="AV2071" i="4"/>
  <c r="AL2071" i="4"/>
  <c r="AE2071" i="4"/>
  <c r="AC2071" i="4"/>
  <c r="AB2071" i="4"/>
  <c r="AA2071" i="4"/>
  <c r="AD2071" i="4" s="1"/>
  <c r="AV2070" i="4"/>
  <c r="AL2070" i="4"/>
  <c r="AP2070" i="4" s="1"/>
  <c r="AE2070" i="4"/>
  <c r="AD2070" i="4"/>
  <c r="AC2070" i="4"/>
  <c r="AB2070" i="4"/>
  <c r="AA2070" i="4"/>
  <c r="AV2069" i="4"/>
  <c r="AL2069" i="4"/>
  <c r="AE2069" i="4"/>
  <c r="AD2069" i="4"/>
  <c r="AA2069" i="4"/>
  <c r="AV2068" i="4"/>
  <c r="AW2068" i="4"/>
  <c r="AL2068" i="4"/>
  <c r="AE2068" i="4"/>
  <c r="AD2068" i="4"/>
  <c r="AB2068" i="4"/>
  <c r="AA2068" i="4"/>
  <c r="AC2068" i="4" s="1"/>
  <c r="AW2067" i="4"/>
  <c r="AV2067" i="4"/>
  <c r="AR2067" i="4"/>
  <c r="AP2067" i="4"/>
  <c r="AL2067" i="4"/>
  <c r="AJ2067" i="4"/>
  <c r="AE2067" i="4"/>
  <c r="AC2067" i="4"/>
  <c r="AA2067" i="4"/>
  <c r="AV2066" i="4"/>
  <c r="AR2066" i="4"/>
  <c r="AL2066" i="4"/>
  <c r="AP2066" i="4" s="1"/>
  <c r="AE2066" i="4"/>
  <c r="AD2066" i="4"/>
  <c r="AC2066" i="4"/>
  <c r="AB2066" i="4"/>
  <c r="AA2066" i="4"/>
  <c r="AV2065" i="4"/>
  <c r="AW2065" i="4"/>
  <c r="AL2065" i="4"/>
  <c r="AP2065" i="4" s="1"/>
  <c r="AE2065" i="4"/>
  <c r="AA2065" i="4"/>
  <c r="AP2064" i="4"/>
  <c r="AL2064" i="4"/>
  <c r="AE2064" i="4"/>
  <c r="AR2064" i="4" s="1"/>
  <c r="AD2064" i="4"/>
  <c r="AA2064" i="4"/>
  <c r="AC2064" i="4" s="1"/>
  <c r="AW2063" i="4"/>
  <c r="AV2063" i="4"/>
  <c r="AL2063" i="4"/>
  <c r="AR2063" i="4"/>
  <c r="AE2063" i="4"/>
  <c r="AC2063" i="4"/>
  <c r="AB2063" i="4"/>
  <c r="AA2063" i="4"/>
  <c r="AD2063" i="4" s="1"/>
  <c r="AE2062" i="4"/>
  <c r="AD2062" i="4"/>
  <c r="AC2062" i="4"/>
  <c r="AB2062" i="4"/>
  <c r="AA2062" i="4"/>
  <c r="AR2061" i="4"/>
  <c r="AV2061" i="4"/>
  <c r="AL2061" i="4"/>
  <c r="AJ2061" i="4"/>
  <c r="AE2061" i="4"/>
  <c r="AD2061" i="4"/>
  <c r="AA2061" i="4"/>
  <c r="AL2060" i="4"/>
  <c r="AP2060" i="4" s="1"/>
  <c r="AE2060" i="4"/>
  <c r="AD2060" i="4"/>
  <c r="AB2060" i="4"/>
  <c r="AA2060" i="4"/>
  <c r="AC2060" i="4" s="1"/>
  <c r="AW2059" i="4"/>
  <c r="AV2059" i="4"/>
  <c r="AL2059" i="4"/>
  <c r="AE2059" i="4"/>
  <c r="AC2059" i="4"/>
  <c r="AA2059" i="4"/>
  <c r="AL2058" i="4"/>
  <c r="AP2058" i="4" s="1"/>
  <c r="AE2058" i="4"/>
  <c r="AD2058" i="4"/>
  <c r="AC2058" i="4"/>
  <c r="AB2058" i="4"/>
  <c r="AA2058" i="4"/>
  <c r="AV2057" i="4"/>
  <c r="AW2057" i="4"/>
  <c r="AL2057" i="4"/>
  <c r="AP2057" i="4" s="1"/>
  <c r="AE2057" i="4"/>
  <c r="AC2057" i="4"/>
  <c r="AA2057" i="4"/>
  <c r="AV2056" i="4"/>
  <c r="AP2056" i="4"/>
  <c r="AL2056" i="4"/>
  <c r="AE2056" i="4"/>
  <c r="AD2056" i="4"/>
  <c r="AB2056" i="4"/>
  <c r="AA2056" i="4"/>
  <c r="AC2056" i="4" s="1"/>
  <c r="AW2055" i="4"/>
  <c r="AV2055" i="4"/>
  <c r="AL2055" i="4"/>
  <c r="AE2055" i="4"/>
  <c r="AC2055" i="4"/>
  <c r="AB2055" i="4"/>
  <c r="AA2055" i="4"/>
  <c r="AD2055" i="4" s="1"/>
  <c r="AV2054" i="4"/>
  <c r="AP2054" i="4"/>
  <c r="AL2054" i="4"/>
  <c r="AE2054" i="4"/>
  <c r="AD2054" i="4"/>
  <c r="AC2054" i="4"/>
  <c r="AB2054" i="4"/>
  <c r="AA2054" i="4"/>
  <c r="AW2053" i="4"/>
  <c r="AV2053" i="4"/>
  <c r="AL2053" i="4"/>
  <c r="AE2053" i="4"/>
  <c r="AD2053" i="4"/>
  <c r="AC2053" i="4"/>
  <c r="AA2053" i="4"/>
  <c r="AB2053" i="4" s="1"/>
  <c r="AP2052" i="4"/>
  <c r="AL2052" i="4"/>
  <c r="AE2052" i="4"/>
  <c r="AD2052" i="4"/>
  <c r="AB2052" i="4"/>
  <c r="AA2052" i="4"/>
  <c r="AC2052" i="4" s="1"/>
  <c r="AW2051" i="4"/>
  <c r="AV2051" i="4"/>
  <c r="AL2051" i="4"/>
  <c r="AR2051" i="4"/>
  <c r="AE2051" i="4"/>
  <c r="AA2051" i="4"/>
  <c r="AL2050" i="4"/>
  <c r="AE2050" i="4"/>
  <c r="AD2050" i="4"/>
  <c r="AC2050" i="4"/>
  <c r="AB2050" i="4"/>
  <c r="AA2050" i="4"/>
  <c r="AV2049" i="4"/>
  <c r="AW2049" i="4"/>
  <c r="AL2049" i="4"/>
  <c r="AP2049" i="4" s="1"/>
  <c r="AE2049" i="4"/>
  <c r="AA2049" i="4"/>
  <c r="AV2048" i="4"/>
  <c r="AL2048" i="4"/>
  <c r="AE2048" i="4"/>
  <c r="AD2048" i="4"/>
  <c r="AA2048" i="4"/>
  <c r="AC2048" i="4" s="1"/>
  <c r="AW2047" i="4"/>
  <c r="AV2047" i="4"/>
  <c r="AL2047" i="4"/>
  <c r="AE2047" i="4"/>
  <c r="AC2047" i="4"/>
  <c r="AB2047" i="4"/>
  <c r="AA2047" i="4"/>
  <c r="AD2047" i="4" s="1"/>
  <c r="AV2046" i="4"/>
  <c r="AE2046" i="4"/>
  <c r="AD2046" i="4"/>
  <c r="AC2046" i="4"/>
  <c r="AB2046" i="4"/>
  <c r="AA2046" i="4"/>
  <c r="AW2045" i="4"/>
  <c r="AV2045" i="4"/>
  <c r="AL2045" i="4"/>
  <c r="AE2045" i="4"/>
  <c r="AD2045" i="4"/>
  <c r="AC2045" i="4"/>
  <c r="AA2045" i="4"/>
  <c r="AB2045" i="4" s="1"/>
  <c r="AV2044" i="4"/>
  <c r="AL2044" i="4"/>
  <c r="AE2044" i="4"/>
  <c r="AD2044" i="4"/>
  <c r="AB2044" i="4"/>
  <c r="AA2044" i="4"/>
  <c r="AC2044" i="4" s="1"/>
  <c r="AW2043" i="4"/>
  <c r="AV2043" i="4"/>
  <c r="AL2043" i="4"/>
  <c r="AE2043" i="4"/>
  <c r="AC2043" i="4"/>
  <c r="AA2043" i="4"/>
  <c r="AV2042" i="4"/>
  <c r="AP2042" i="4"/>
  <c r="AJ2042" i="4"/>
  <c r="AK2042" i="4" s="1"/>
  <c r="AL2042" i="4"/>
  <c r="AE2042" i="4"/>
  <c r="AD2042" i="4"/>
  <c r="AC2042" i="4"/>
  <c r="AB2042" i="4"/>
  <c r="AA2042" i="4"/>
  <c r="AV2041" i="4"/>
  <c r="AW2041" i="4"/>
  <c r="AL2041" i="4"/>
  <c r="AP2041" i="4" s="1"/>
  <c r="AJ2041" i="4"/>
  <c r="AE2041" i="4"/>
  <c r="AC2041" i="4"/>
  <c r="AA2041" i="4"/>
  <c r="AP2040" i="4"/>
  <c r="AL2040" i="4"/>
  <c r="AE2040" i="4"/>
  <c r="AR2040" i="4" s="1"/>
  <c r="AB2040" i="4"/>
  <c r="AA2040" i="4"/>
  <c r="AC2040" i="4" s="1"/>
  <c r="AW2039" i="4"/>
  <c r="AV2039" i="4"/>
  <c r="AL2039" i="4"/>
  <c r="AE2039" i="4"/>
  <c r="AC2039" i="4"/>
  <c r="AA2039" i="4"/>
  <c r="AD2039" i="4" s="1"/>
  <c r="AL2038" i="4"/>
  <c r="AP2038" i="4" s="1"/>
  <c r="AE2038" i="4"/>
  <c r="AD2038" i="4"/>
  <c r="AC2038" i="4"/>
  <c r="AB2038" i="4"/>
  <c r="AA2038" i="4"/>
  <c r="AR2037" i="4"/>
  <c r="AV2037" i="4"/>
  <c r="AL2037" i="4"/>
  <c r="AE2037" i="4"/>
  <c r="AD2037" i="4"/>
  <c r="AA2037" i="4"/>
  <c r="AB2037" i="4" s="1"/>
  <c r="AP2036" i="4"/>
  <c r="AL2036" i="4"/>
  <c r="AE2036" i="4"/>
  <c r="AD2036" i="4"/>
  <c r="AB2036" i="4"/>
  <c r="AA2036" i="4"/>
  <c r="AC2036" i="4" s="1"/>
  <c r="AW2035" i="4"/>
  <c r="AV2035" i="4"/>
  <c r="AL2035" i="4"/>
  <c r="AJ2035" i="4"/>
  <c r="AE2035" i="4"/>
  <c r="AA2035" i="4"/>
  <c r="AC2035" i="4" s="1"/>
  <c r="AL2034" i="4"/>
  <c r="AP2034" i="4" s="1"/>
  <c r="AE2034" i="4"/>
  <c r="AD2034" i="4"/>
  <c r="AC2034" i="4"/>
  <c r="AB2034" i="4"/>
  <c r="AA2034" i="4"/>
  <c r="AW2033" i="4"/>
  <c r="AV2033" i="4"/>
  <c r="AL2033" i="4"/>
  <c r="AP2033" i="4" s="1"/>
  <c r="AR2033" i="4"/>
  <c r="AE2033" i="4"/>
  <c r="AA2033" i="4"/>
  <c r="AV2032" i="4"/>
  <c r="AL2032" i="4"/>
  <c r="AE2032" i="4"/>
  <c r="AR2032" i="4" s="1"/>
  <c r="AD2032" i="4"/>
  <c r="AA2032" i="4"/>
  <c r="AC2032" i="4" s="1"/>
  <c r="AW2031" i="4"/>
  <c r="AV2031" i="4"/>
  <c r="AL2031" i="4"/>
  <c r="AR2031" i="4"/>
  <c r="AE2031" i="4"/>
  <c r="AA2031" i="4"/>
  <c r="AD2031" i="4" s="1"/>
  <c r="AV2030" i="4"/>
  <c r="AE2030" i="4"/>
  <c r="AD2030" i="4"/>
  <c r="AC2030" i="4"/>
  <c r="AB2030" i="4"/>
  <c r="AA2030" i="4"/>
  <c r="AV2029" i="4"/>
  <c r="AL2029" i="4"/>
  <c r="AR2029" i="4"/>
  <c r="AE2029" i="4"/>
  <c r="AA2029" i="4"/>
  <c r="AB2029" i="4" s="1"/>
  <c r="AV2028" i="4"/>
  <c r="AL2028" i="4"/>
  <c r="AE2028" i="4"/>
  <c r="AD2028" i="4"/>
  <c r="AB2028" i="4"/>
  <c r="AA2028" i="4"/>
  <c r="AC2028" i="4" s="1"/>
  <c r="AV2027" i="4"/>
  <c r="AW2027" i="4"/>
  <c r="AL2027" i="4"/>
  <c r="AE2027" i="4"/>
  <c r="AA2027" i="4"/>
  <c r="AV2026" i="4"/>
  <c r="AP2026" i="4"/>
  <c r="AL2026" i="4"/>
  <c r="AE2026" i="4"/>
  <c r="AD2026" i="4"/>
  <c r="AC2026" i="4"/>
  <c r="AB2026" i="4"/>
  <c r="AA2026" i="4"/>
  <c r="AV2025" i="4"/>
  <c r="AW2025" i="4"/>
  <c r="AL2025" i="4"/>
  <c r="AP2025" i="4" s="1"/>
  <c r="AE2025" i="4"/>
  <c r="AC2025" i="4"/>
  <c r="AA2025" i="4"/>
  <c r="AW2024" i="4"/>
  <c r="AP2024" i="4"/>
  <c r="AL2024" i="4"/>
  <c r="AE2024" i="4"/>
  <c r="AR2024" i="4" s="1"/>
  <c r="AB2024" i="4"/>
  <c r="AA2024" i="4"/>
  <c r="AC2024" i="4" s="1"/>
  <c r="AW2023" i="4"/>
  <c r="AV2023" i="4"/>
  <c r="AL2023" i="4"/>
  <c r="AE2023" i="4"/>
  <c r="AC2023" i="4"/>
  <c r="AA2023" i="4"/>
  <c r="AD2023" i="4" s="1"/>
  <c r="AV2022" i="4"/>
  <c r="AL2022" i="4"/>
  <c r="AP2022" i="4" s="1"/>
  <c r="AE2022" i="4"/>
  <c r="AD2022" i="4"/>
  <c r="AC2022" i="4"/>
  <c r="AB2022" i="4"/>
  <c r="AA2022" i="4"/>
  <c r="AV2021" i="4"/>
  <c r="AL2021" i="4"/>
  <c r="AE2021" i="4"/>
  <c r="AD2021" i="4"/>
  <c r="AA2021" i="4"/>
  <c r="AB2021" i="4" s="1"/>
  <c r="AP2020" i="4"/>
  <c r="AV2020" i="4"/>
  <c r="AL2020" i="4"/>
  <c r="AE2020" i="4"/>
  <c r="AD2020" i="4"/>
  <c r="AB2020" i="4"/>
  <c r="AA2020" i="4"/>
  <c r="AC2020" i="4" s="1"/>
  <c r="AV2019" i="4"/>
  <c r="AW2019" i="4"/>
  <c r="AL2019" i="4"/>
  <c r="AE2019" i="4"/>
  <c r="AA2019" i="4"/>
  <c r="AV2018" i="4"/>
  <c r="AL2018" i="4"/>
  <c r="AP2018" i="4" s="1"/>
  <c r="AE2018" i="4"/>
  <c r="AD2018" i="4"/>
  <c r="AC2018" i="4"/>
  <c r="AB2018" i="4"/>
  <c r="AA2018" i="4"/>
  <c r="AW2017" i="4"/>
  <c r="AV2017" i="4"/>
  <c r="AL2017" i="4"/>
  <c r="AP2017" i="4" s="1"/>
  <c r="AJ2017" i="4"/>
  <c r="AE2017" i="4"/>
  <c r="AA2017" i="4"/>
  <c r="AC2017" i="4" s="1"/>
  <c r="AP2016" i="4"/>
  <c r="AL2016" i="4"/>
  <c r="AE2016" i="4"/>
  <c r="AA2016" i="4"/>
  <c r="AC2016" i="4" s="1"/>
  <c r="AW2015" i="4"/>
  <c r="AV2015" i="4"/>
  <c r="AL2015" i="4"/>
  <c r="AE2015" i="4"/>
  <c r="AB2015" i="4"/>
  <c r="AA2015" i="4"/>
  <c r="AD2015" i="4" s="1"/>
  <c r="AE2014" i="4"/>
  <c r="AD2014" i="4"/>
  <c r="AC2014" i="4"/>
  <c r="AB2014" i="4"/>
  <c r="AA2014" i="4"/>
  <c r="AW2013" i="4"/>
  <c r="AV2013" i="4"/>
  <c r="AL2013" i="4"/>
  <c r="AE2013" i="4"/>
  <c r="AC2013" i="4"/>
  <c r="AA2013" i="4"/>
  <c r="AB2013" i="4" s="1"/>
  <c r="AV2012" i="4"/>
  <c r="AP2012" i="4"/>
  <c r="AL2012" i="4"/>
  <c r="AE2012" i="4"/>
  <c r="AD2012" i="4"/>
  <c r="AB2012" i="4"/>
  <c r="AA2012" i="4"/>
  <c r="AC2012" i="4" s="1"/>
  <c r="AV2011" i="4"/>
  <c r="AW2011" i="4"/>
  <c r="AL2011" i="4"/>
  <c r="AE2011" i="4"/>
  <c r="AC2011" i="4"/>
  <c r="AA2011" i="4"/>
  <c r="AV2010" i="4"/>
  <c r="AR2010" i="4"/>
  <c r="AP2010" i="4"/>
  <c r="AL2010" i="4"/>
  <c r="AE2010" i="4"/>
  <c r="AD2010" i="4"/>
  <c r="AC2010" i="4"/>
  <c r="AB2010" i="4"/>
  <c r="AA2010" i="4"/>
  <c r="AV2009" i="4"/>
  <c r="AW2009" i="4"/>
  <c r="AL2009" i="4"/>
  <c r="AP2009" i="4" s="1"/>
  <c r="AE2009" i="4"/>
  <c r="AC2009" i="4"/>
  <c r="AA2009" i="4"/>
  <c r="AW2008" i="4"/>
  <c r="AV2008" i="4"/>
  <c r="AP2008" i="4"/>
  <c r="AL2008" i="4"/>
  <c r="AE2008" i="4"/>
  <c r="AR2008" i="4" s="1"/>
  <c r="AD2008" i="4"/>
  <c r="AB2008" i="4"/>
  <c r="AA2008" i="4"/>
  <c r="AC2008" i="4" s="1"/>
  <c r="AW2007" i="4"/>
  <c r="AV2007" i="4"/>
  <c r="AL2007" i="4"/>
  <c r="AE2007" i="4"/>
  <c r="AA2007" i="4"/>
  <c r="AD2007" i="4" s="1"/>
  <c r="AV2006" i="4"/>
  <c r="AL2006" i="4"/>
  <c r="AE2006" i="4"/>
  <c r="AD2006" i="4"/>
  <c r="AC2006" i="4"/>
  <c r="AB2006" i="4"/>
  <c r="AA2006" i="4"/>
  <c r="AW2005" i="4"/>
  <c r="AV2005" i="4"/>
  <c r="AL2005" i="4"/>
  <c r="AE2005" i="4"/>
  <c r="AD2005" i="4"/>
  <c r="AC2005" i="4"/>
  <c r="AA2005" i="4"/>
  <c r="AB2005" i="4" s="1"/>
  <c r="AV2004" i="4"/>
  <c r="AL2004" i="4"/>
  <c r="AP2004" i="4" s="1"/>
  <c r="AE2004" i="4"/>
  <c r="AD2004" i="4"/>
  <c r="AB2004" i="4"/>
  <c r="AA2004" i="4"/>
  <c r="AC2004" i="4" s="1"/>
  <c r="AW2003" i="4"/>
  <c r="AV2003" i="4"/>
  <c r="AL2003" i="4"/>
  <c r="AE2003" i="4"/>
  <c r="AA2003" i="4"/>
  <c r="AD2003" i="4" s="1"/>
  <c r="AW2002" i="4"/>
  <c r="AV2002" i="4"/>
  <c r="AP2002" i="4"/>
  <c r="AL2002" i="4"/>
  <c r="AJ2002" i="4"/>
  <c r="AK2002" i="4" s="1"/>
  <c r="AE2002" i="4"/>
  <c r="AA2002" i="4"/>
  <c r="AC2002" i="4" s="1"/>
  <c r="AV2001" i="4"/>
  <c r="AW2001" i="4"/>
  <c r="AL2001" i="4"/>
  <c r="AP2001" i="4" s="1"/>
  <c r="AJ2001" i="4"/>
  <c r="AE2001" i="4"/>
  <c r="AK2001" i="4" s="1"/>
  <c r="AA2001" i="4"/>
  <c r="AC2001" i="4" s="1"/>
  <c r="AV2000" i="4"/>
  <c r="AW2000" i="4"/>
  <c r="AL2000" i="4"/>
  <c r="AE2000" i="4"/>
  <c r="AD2000" i="4"/>
  <c r="AB2000" i="4"/>
  <c r="AA2000" i="4"/>
  <c r="AC2000" i="4" s="1"/>
  <c r="AV1999" i="4"/>
  <c r="AE1999" i="4"/>
  <c r="AD1999" i="4"/>
  <c r="AB1999" i="4"/>
  <c r="AA1999" i="4"/>
  <c r="AC1999" i="4" s="1"/>
  <c r="AV1998" i="4"/>
  <c r="AW1998" i="4"/>
  <c r="AL1998" i="4"/>
  <c r="AP1998" i="4" s="1"/>
  <c r="AJ1998" i="4"/>
  <c r="AE1998" i="4"/>
  <c r="AA1998" i="4"/>
  <c r="AC1998" i="4" s="1"/>
  <c r="AV1997" i="4"/>
  <c r="AW1997" i="4"/>
  <c r="AL1997" i="4"/>
  <c r="AE1997" i="4"/>
  <c r="AA1997" i="4"/>
  <c r="AD1997" i="4" s="1"/>
  <c r="AW1996" i="4"/>
  <c r="AV1996" i="4"/>
  <c r="AL1996" i="4"/>
  <c r="AJ1996" i="4" s="1"/>
  <c r="AK1996" i="4" s="1"/>
  <c r="AR1996" i="4"/>
  <c r="AE1996" i="4"/>
  <c r="AA1996" i="4"/>
  <c r="AD1996" i="4" s="1"/>
  <c r="AV1995" i="4"/>
  <c r="AL1995" i="4"/>
  <c r="AP1995" i="4" s="1"/>
  <c r="AE1995" i="4"/>
  <c r="AD1995" i="4"/>
  <c r="AC1995" i="4"/>
  <c r="AB1995" i="4"/>
  <c r="AA1995" i="4"/>
  <c r="AW1994" i="4"/>
  <c r="AL1994" i="4"/>
  <c r="AP1994" i="4" s="1"/>
  <c r="AE1994" i="4"/>
  <c r="AC1994" i="4"/>
  <c r="AA1994" i="4"/>
  <c r="AD1994" i="4" s="1"/>
  <c r="AV1993" i="4"/>
  <c r="AL1993" i="4"/>
  <c r="AE1993" i="4"/>
  <c r="AD1993" i="4"/>
  <c r="AC1993" i="4"/>
  <c r="AB1993" i="4"/>
  <c r="AA1993" i="4"/>
  <c r="AV1992" i="4"/>
  <c r="AW1992" i="4"/>
  <c r="AL1992" i="4"/>
  <c r="AE1992" i="4"/>
  <c r="AC1992" i="4"/>
  <c r="AA1992" i="4"/>
  <c r="AD1992" i="4" s="1"/>
  <c r="AE1991" i="4"/>
  <c r="AD1991" i="4"/>
  <c r="AB1991" i="4"/>
  <c r="AA1991" i="4"/>
  <c r="AC1991" i="4" s="1"/>
  <c r="AV1990" i="4"/>
  <c r="AW1990" i="4"/>
  <c r="AL1990" i="4"/>
  <c r="AP1990" i="4" s="1"/>
  <c r="AJ1990" i="4"/>
  <c r="AE1990" i="4"/>
  <c r="AA1990" i="4"/>
  <c r="AC1990" i="4" s="1"/>
  <c r="AV1989" i="4"/>
  <c r="AW1989" i="4"/>
  <c r="AL1989" i="4"/>
  <c r="AE1989" i="4"/>
  <c r="AA1989" i="4"/>
  <c r="AD1989" i="4" s="1"/>
  <c r="AW1988" i="4"/>
  <c r="AV1988" i="4"/>
  <c r="AL1988" i="4"/>
  <c r="AJ1988" i="4" s="1"/>
  <c r="AK1988" i="4" s="1"/>
  <c r="AR1988" i="4"/>
  <c r="AE1988" i="4"/>
  <c r="AA1988" i="4"/>
  <c r="AD1988" i="4" s="1"/>
  <c r="AV1987" i="4"/>
  <c r="AL1987" i="4"/>
  <c r="AP1987" i="4" s="1"/>
  <c r="AE1987" i="4"/>
  <c r="AD1987" i="4"/>
  <c r="AC1987" i="4"/>
  <c r="AB1987" i="4"/>
  <c r="AA1987" i="4"/>
  <c r="AW1986" i="4"/>
  <c r="AL1986" i="4"/>
  <c r="AP1986" i="4" s="1"/>
  <c r="AE1986" i="4"/>
  <c r="AC1986" i="4"/>
  <c r="AA1986" i="4"/>
  <c r="AD1986" i="4" s="1"/>
  <c r="AV1985" i="4"/>
  <c r="AL1985" i="4"/>
  <c r="AE1985" i="4"/>
  <c r="AD1985" i="4"/>
  <c r="AC1985" i="4"/>
  <c r="AB1985" i="4"/>
  <c r="AA1985" i="4"/>
  <c r="AV1984" i="4"/>
  <c r="AW1984" i="4"/>
  <c r="AL1984" i="4"/>
  <c r="AE1984" i="4"/>
  <c r="AC1984" i="4"/>
  <c r="AA1984" i="4"/>
  <c r="AD1984" i="4" s="1"/>
  <c r="AE1983" i="4"/>
  <c r="AD1983" i="4"/>
  <c r="AB1983" i="4"/>
  <c r="AA1983" i="4"/>
  <c r="AC1983" i="4" s="1"/>
  <c r="AV1982" i="4"/>
  <c r="AW1982" i="4"/>
  <c r="AL1982" i="4"/>
  <c r="AP1982" i="4" s="1"/>
  <c r="AJ1982" i="4"/>
  <c r="AE1982" i="4"/>
  <c r="AA1982" i="4"/>
  <c r="AC1982" i="4" s="1"/>
  <c r="AV1981" i="4"/>
  <c r="AW1981" i="4"/>
  <c r="AL1981" i="4"/>
  <c r="AE1981" i="4"/>
  <c r="AA1981" i="4"/>
  <c r="AD1981" i="4" s="1"/>
  <c r="AW1980" i="4"/>
  <c r="AV1980" i="4"/>
  <c r="AL1980" i="4"/>
  <c r="AJ1980" i="4" s="1"/>
  <c r="AK1980" i="4" s="1"/>
  <c r="AR1980" i="4"/>
  <c r="AE1980" i="4"/>
  <c r="AA1980" i="4"/>
  <c r="AD1980" i="4" s="1"/>
  <c r="AV1979" i="4"/>
  <c r="AL1979" i="4"/>
  <c r="AP1979" i="4" s="1"/>
  <c r="AE1979" i="4"/>
  <c r="AD1979" i="4"/>
  <c r="AC1979" i="4"/>
  <c r="AB1979" i="4"/>
  <c r="AA1979" i="4"/>
  <c r="AW1978" i="4"/>
  <c r="AL1978" i="4"/>
  <c r="AP1978" i="4" s="1"/>
  <c r="AE1978" i="4"/>
  <c r="AC1978" i="4"/>
  <c r="AA1978" i="4"/>
  <c r="AD1978" i="4" s="1"/>
  <c r="AV1977" i="4"/>
  <c r="AL1977" i="4"/>
  <c r="AE1977" i="4"/>
  <c r="AD1977" i="4"/>
  <c r="AC1977" i="4"/>
  <c r="AB1977" i="4"/>
  <c r="AA1977" i="4"/>
  <c r="AV1976" i="4"/>
  <c r="AW1976" i="4"/>
  <c r="AL1976" i="4"/>
  <c r="AE1976" i="4"/>
  <c r="AC1976" i="4"/>
  <c r="AA1976" i="4"/>
  <c r="AD1976" i="4" s="1"/>
  <c r="AE1975" i="4"/>
  <c r="AD1975" i="4"/>
  <c r="AB1975" i="4"/>
  <c r="AA1975" i="4"/>
  <c r="AC1975" i="4" s="1"/>
  <c r="AV1974" i="4"/>
  <c r="AW1974" i="4"/>
  <c r="AL1974" i="4"/>
  <c r="AP1974" i="4" s="1"/>
  <c r="AJ1974" i="4"/>
  <c r="AE1974" i="4"/>
  <c r="AK1974" i="4" s="1"/>
  <c r="AA1974" i="4"/>
  <c r="AC1974" i="4" s="1"/>
  <c r="AV1973" i="4"/>
  <c r="AW1973" i="4"/>
  <c r="AL1973" i="4"/>
  <c r="AE1973" i="4"/>
  <c r="AA1973" i="4"/>
  <c r="AD1973" i="4" s="1"/>
  <c r="AW1972" i="4"/>
  <c r="AV1972" i="4"/>
  <c r="AL1972" i="4"/>
  <c r="AJ1972" i="4" s="1"/>
  <c r="AK1972" i="4" s="1"/>
  <c r="AR1972" i="4"/>
  <c r="AE1972" i="4"/>
  <c r="AA1972" i="4"/>
  <c r="AD1972" i="4" s="1"/>
  <c r="AV1971" i="4"/>
  <c r="AL1971" i="4"/>
  <c r="AP1971" i="4" s="1"/>
  <c r="AE1971" i="4"/>
  <c r="AD1971" i="4"/>
  <c r="AC1971" i="4"/>
  <c r="AB1971" i="4"/>
  <c r="AA1971" i="4"/>
  <c r="AW1970" i="4"/>
  <c r="AL1970" i="4"/>
  <c r="AP1970" i="4" s="1"/>
  <c r="AE1970" i="4"/>
  <c r="AC1970" i="4"/>
  <c r="AA1970" i="4"/>
  <c r="AD1970" i="4" s="1"/>
  <c r="AV1969" i="4"/>
  <c r="AL1969" i="4"/>
  <c r="AE1969" i="4"/>
  <c r="AD1969" i="4"/>
  <c r="AC1969" i="4"/>
  <c r="AB1969" i="4"/>
  <c r="AA1969" i="4"/>
  <c r="AV1968" i="4"/>
  <c r="AW1968" i="4"/>
  <c r="AL1968" i="4"/>
  <c r="AE1968" i="4"/>
  <c r="AC1968" i="4"/>
  <c r="AA1968" i="4"/>
  <c r="AD1968" i="4" s="1"/>
  <c r="AE1967" i="4"/>
  <c r="AD1967" i="4"/>
  <c r="AB1967" i="4"/>
  <c r="AA1967" i="4"/>
  <c r="AC1967" i="4" s="1"/>
  <c r="AV1966" i="4"/>
  <c r="AW1966" i="4"/>
  <c r="AL1966" i="4"/>
  <c r="AP1966" i="4" s="1"/>
  <c r="AJ1966" i="4"/>
  <c r="AE1966" i="4"/>
  <c r="AK1966" i="4" s="1"/>
  <c r="AA1966" i="4"/>
  <c r="AC1966" i="4" s="1"/>
  <c r="AV1965" i="4"/>
  <c r="AW1965" i="4"/>
  <c r="AL1965" i="4"/>
  <c r="AE1965" i="4"/>
  <c r="AA1965" i="4"/>
  <c r="AD1965" i="4" s="1"/>
  <c r="AW1964" i="4"/>
  <c r="AV1964" i="4"/>
  <c r="AL1964" i="4"/>
  <c r="AJ1964" i="4" s="1"/>
  <c r="AK1964" i="4" s="1"/>
  <c r="AR1964" i="4"/>
  <c r="AE1964" i="4"/>
  <c r="AA1964" i="4"/>
  <c r="AD1964" i="4" s="1"/>
  <c r="AV1963" i="4"/>
  <c r="AL1963" i="4"/>
  <c r="AP1963" i="4" s="1"/>
  <c r="AE1963" i="4"/>
  <c r="AD1963" i="4"/>
  <c r="AC1963" i="4"/>
  <c r="AB1963" i="4"/>
  <c r="AA1963" i="4"/>
  <c r="AW1962" i="4"/>
  <c r="AL1962" i="4"/>
  <c r="AP1962" i="4" s="1"/>
  <c r="AR1962" i="4"/>
  <c r="AE1962" i="4"/>
  <c r="AC1962" i="4"/>
  <c r="AA1962" i="4"/>
  <c r="AD1962" i="4" s="1"/>
  <c r="AV1961" i="4"/>
  <c r="AL1961" i="4"/>
  <c r="AE1961" i="4"/>
  <c r="AD1961" i="4"/>
  <c r="AC1961" i="4"/>
  <c r="AB1961" i="4"/>
  <c r="AA1961" i="4"/>
  <c r="AV1960" i="4"/>
  <c r="AW1960" i="4"/>
  <c r="AL1960" i="4"/>
  <c r="AE1960" i="4"/>
  <c r="AC1960" i="4"/>
  <c r="AA1960" i="4"/>
  <c r="AD1960" i="4" s="1"/>
  <c r="AE1959" i="4"/>
  <c r="AD1959" i="4"/>
  <c r="AB1959" i="4"/>
  <c r="AA1959" i="4"/>
  <c r="AC1959" i="4" s="1"/>
  <c r="AV1958" i="4"/>
  <c r="AW1958" i="4"/>
  <c r="AL1958" i="4"/>
  <c r="AP1958" i="4" s="1"/>
  <c r="AJ1958" i="4"/>
  <c r="AE1958" i="4"/>
  <c r="AC1958" i="4"/>
  <c r="AA1958" i="4"/>
  <c r="AB1958" i="4" s="1"/>
  <c r="AV1957" i="4"/>
  <c r="AW1957" i="4"/>
  <c r="AL1957" i="4"/>
  <c r="AE1957" i="4"/>
  <c r="AA1957" i="4"/>
  <c r="AD1957" i="4" s="1"/>
  <c r="AW1956" i="4"/>
  <c r="AV1956" i="4"/>
  <c r="AL1956" i="4"/>
  <c r="AJ1956" i="4" s="1"/>
  <c r="AK1956" i="4" s="1"/>
  <c r="AR1956" i="4"/>
  <c r="AE1956" i="4"/>
  <c r="AA1956" i="4"/>
  <c r="AD1956" i="4" s="1"/>
  <c r="AV1955" i="4"/>
  <c r="AL1955" i="4"/>
  <c r="AP1955" i="4" s="1"/>
  <c r="AE1955" i="4"/>
  <c r="AD1955" i="4"/>
  <c r="AC1955" i="4"/>
  <c r="AB1955" i="4"/>
  <c r="AA1955" i="4"/>
  <c r="AW1954" i="4"/>
  <c r="AL1954" i="4"/>
  <c r="AP1954" i="4" s="1"/>
  <c r="AR1954" i="4"/>
  <c r="AE1954" i="4"/>
  <c r="AC1954" i="4"/>
  <c r="AA1954" i="4"/>
  <c r="AD1954" i="4" s="1"/>
  <c r="AV1953" i="4"/>
  <c r="AL1953" i="4"/>
  <c r="AE1953" i="4"/>
  <c r="AD1953" i="4"/>
  <c r="AC1953" i="4"/>
  <c r="AB1953" i="4"/>
  <c r="AA1953" i="4"/>
  <c r="AV1952" i="4"/>
  <c r="AW1952" i="4"/>
  <c r="AL1952" i="4"/>
  <c r="AE1952" i="4"/>
  <c r="AC1952" i="4"/>
  <c r="AA1952" i="4"/>
  <c r="AD1952" i="4" s="1"/>
  <c r="AE1951" i="4"/>
  <c r="AD1951" i="4"/>
  <c r="AB1951" i="4"/>
  <c r="AA1951" i="4"/>
  <c r="AC1951" i="4" s="1"/>
  <c r="AV1950" i="4"/>
  <c r="AW1950" i="4"/>
  <c r="AL1950" i="4"/>
  <c r="AP1950" i="4" s="1"/>
  <c r="AJ1950" i="4"/>
  <c r="AE1950" i="4"/>
  <c r="AK1950" i="4" s="1"/>
  <c r="AC1950" i="4"/>
  <c r="AA1950" i="4"/>
  <c r="AB1950" i="4" s="1"/>
  <c r="AV1949" i="4"/>
  <c r="AL1949" i="4"/>
  <c r="AE1949" i="4"/>
  <c r="AA1949" i="4"/>
  <c r="AD1949" i="4" s="1"/>
  <c r="AW1948" i="4"/>
  <c r="AV1948" i="4"/>
  <c r="AL1948" i="4"/>
  <c r="AJ1948" i="4" s="1"/>
  <c r="AR1948" i="4"/>
  <c r="AE1948" i="4"/>
  <c r="AK1948" i="4" s="1"/>
  <c r="AA1948" i="4"/>
  <c r="AD1948" i="4" s="1"/>
  <c r="AV1947" i="4"/>
  <c r="AL1947" i="4"/>
  <c r="AE1947" i="4"/>
  <c r="AD1947" i="4"/>
  <c r="AC1947" i="4"/>
  <c r="AB1947" i="4"/>
  <c r="AA1947" i="4"/>
  <c r="AW1946" i="4"/>
  <c r="AL1946" i="4"/>
  <c r="AP1946" i="4" s="1"/>
  <c r="AR1946" i="4"/>
  <c r="AE1946" i="4"/>
  <c r="AC1946" i="4"/>
  <c r="AA1946" i="4"/>
  <c r="AD1946" i="4" s="1"/>
  <c r="AV1945" i="4"/>
  <c r="AL1945" i="4"/>
  <c r="AE1945" i="4"/>
  <c r="AD1945" i="4"/>
  <c r="AC1945" i="4"/>
  <c r="AB1945" i="4"/>
  <c r="AA1945" i="4"/>
  <c r="AV1944" i="4"/>
  <c r="AW1944" i="4"/>
  <c r="AL1944" i="4"/>
  <c r="AE1944" i="4"/>
  <c r="AC1944" i="4"/>
  <c r="AA1944" i="4"/>
  <c r="AD1944" i="4" s="1"/>
  <c r="AE1943" i="4"/>
  <c r="AD1943" i="4"/>
  <c r="AB1943" i="4"/>
  <c r="AA1943" i="4"/>
  <c r="AC1943" i="4" s="1"/>
  <c r="AV1942" i="4"/>
  <c r="AW1942" i="4"/>
  <c r="AL1942" i="4"/>
  <c r="AE1942" i="4"/>
  <c r="AC1942" i="4"/>
  <c r="AA1942" i="4"/>
  <c r="AB1942" i="4" s="1"/>
  <c r="AV1941" i="4"/>
  <c r="AL1941" i="4"/>
  <c r="AE1941" i="4"/>
  <c r="AD1941" i="4"/>
  <c r="AA1941" i="4"/>
  <c r="AC1941" i="4" s="1"/>
  <c r="AW1940" i="4"/>
  <c r="AV1940" i="4"/>
  <c r="AL1940" i="4"/>
  <c r="AJ1940" i="4" s="1"/>
  <c r="AR1940" i="4"/>
  <c r="AE1940" i="4"/>
  <c r="AA1940" i="4"/>
  <c r="AD1940" i="4" s="1"/>
  <c r="AV1939" i="4"/>
  <c r="AL1939" i="4"/>
  <c r="AE1939" i="4"/>
  <c r="AD1939" i="4"/>
  <c r="AC1939" i="4"/>
  <c r="AB1939" i="4"/>
  <c r="AA1939" i="4"/>
  <c r="AW1938" i="4"/>
  <c r="AL1938" i="4"/>
  <c r="AP1938" i="4" s="1"/>
  <c r="AR1938" i="4"/>
  <c r="AE1938" i="4"/>
  <c r="AC1938" i="4"/>
  <c r="AA1938" i="4"/>
  <c r="AD1938" i="4" s="1"/>
  <c r="AV1937" i="4"/>
  <c r="AL1937" i="4"/>
  <c r="AE1937" i="4"/>
  <c r="AD1937" i="4"/>
  <c r="AC1937" i="4"/>
  <c r="AB1937" i="4"/>
  <c r="AA1937" i="4"/>
  <c r="AV1936" i="4"/>
  <c r="AW1936" i="4"/>
  <c r="AL1936" i="4"/>
  <c r="AE1936" i="4"/>
  <c r="AC1936" i="4"/>
  <c r="AA1936" i="4"/>
  <c r="AD1936" i="4" s="1"/>
  <c r="AE1935" i="4"/>
  <c r="AD1935" i="4"/>
  <c r="AB1935" i="4"/>
  <c r="AA1935" i="4"/>
  <c r="AC1935" i="4" s="1"/>
  <c r="AV1934" i="4"/>
  <c r="AW1934" i="4"/>
  <c r="AL1934" i="4"/>
  <c r="AE1934" i="4"/>
  <c r="AC1934" i="4"/>
  <c r="AA1934" i="4"/>
  <c r="AB1934" i="4" s="1"/>
  <c r="AV1933" i="4"/>
  <c r="AL1933" i="4"/>
  <c r="AE1933" i="4"/>
  <c r="AD1933" i="4"/>
  <c r="AA1933" i="4"/>
  <c r="AC1933" i="4" s="1"/>
  <c r="AW1932" i="4"/>
  <c r="AV1932" i="4"/>
  <c r="AL1932" i="4"/>
  <c r="AJ1932" i="4" s="1"/>
  <c r="AR1932" i="4"/>
  <c r="AE1932" i="4"/>
  <c r="AK1932" i="4" s="1"/>
  <c r="AA1932" i="4"/>
  <c r="AD1932" i="4" s="1"/>
  <c r="AV1931" i="4"/>
  <c r="AL1931" i="4"/>
  <c r="AE1931" i="4"/>
  <c r="AD1931" i="4"/>
  <c r="AC1931" i="4"/>
  <c r="AB1931" i="4"/>
  <c r="AA1931" i="4"/>
  <c r="AW1930" i="4"/>
  <c r="AL1930" i="4"/>
  <c r="AP1930" i="4" s="1"/>
  <c r="AR1930" i="4"/>
  <c r="AE1930" i="4"/>
  <c r="AC1930" i="4"/>
  <c r="AA1930" i="4"/>
  <c r="AD1930" i="4" s="1"/>
  <c r="AV1929" i="4"/>
  <c r="AL1929" i="4"/>
  <c r="AE1929" i="4"/>
  <c r="AD1929" i="4"/>
  <c r="AC1929" i="4"/>
  <c r="AB1929" i="4"/>
  <c r="AA1929" i="4"/>
  <c r="AV1928" i="4"/>
  <c r="AW1928" i="4"/>
  <c r="AL1928" i="4"/>
  <c r="AE1928" i="4"/>
  <c r="AC1928" i="4"/>
  <c r="AA1928" i="4"/>
  <c r="AD1928" i="4" s="1"/>
  <c r="AE1927" i="4"/>
  <c r="AD1927" i="4"/>
  <c r="AB1927" i="4"/>
  <c r="AA1927" i="4"/>
  <c r="AC1927" i="4" s="1"/>
  <c r="AV1926" i="4"/>
  <c r="AW1926" i="4"/>
  <c r="AL1926" i="4"/>
  <c r="AE1926" i="4"/>
  <c r="AC1926" i="4"/>
  <c r="AA1926" i="4"/>
  <c r="AB1926" i="4" s="1"/>
  <c r="AV1925" i="4"/>
  <c r="AL1925" i="4"/>
  <c r="AE1925" i="4"/>
  <c r="AD1925" i="4"/>
  <c r="AA1925" i="4"/>
  <c r="AC1925" i="4" s="1"/>
  <c r="AW1924" i="4"/>
  <c r="AV1924" i="4"/>
  <c r="AL1924" i="4"/>
  <c r="AJ1924" i="4" s="1"/>
  <c r="AR1924" i="4"/>
  <c r="AE1924" i="4"/>
  <c r="AK1924" i="4" s="1"/>
  <c r="AA1924" i="4"/>
  <c r="AD1924" i="4" s="1"/>
  <c r="AV1923" i="4"/>
  <c r="AL1923" i="4"/>
  <c r="AE1923" i="4"/>
  <c r="AD1923" i="4"/>
  <c r="AC1923" i="4"/>
  <c r="AB1923" i="4"/>
  <c r="AA1923" i="4"/>
  <c r="AW1922" i="4"/>
  <c r="AL1922" i="4"/>
  <c r="AP1922" i="4" s="1"/>
  <c r="AR1922" i="4"/>
  <c r="AE1922" i="4"/>
  <c r="AC1922" i="4"/>
  <c r="AA1922" i="4"/>
  <c r="AD1922" i="4" s="1"/>
  <c r="AV1921" i="4"/>
  <c r="AL1921" i="4"/>
  <c r="AE1921" i="4"/>
  <c r="AD1921" i="4"/>
  <c r="AB1921" i="4"/>
  <c r="AA1921" i="4"/>
  <c r="AC1921" i="4" s="1"/>
  <c r="AV1920" i="4"/>
  <c r="AW1920" i="4"/>
  <c r="AL1920" i="4"/>
  <c r="AE1920" i="4"/>
  <c r="AC1920" i="4"/>
  <c r="AA1920" i="4"/>
  <c r="AD1920" i="4" s="1"/>
  <c r="AE1919" i="4"/>
  <c r="AD1919" i="4"/>
  <c r="AB1919" i="4"/>
  <c r="AA1919" i="4"/>
  <c r="AC1919" i="4" s="1"/>
  <c r="AV1918" i="4"/>
  <c r="AW1918" i="4"/>
  <c r="AL1918" i="4"/>
  <c r="AE1918" i="4"/>
  <c r="AC1918" i="4"/>
  <c r="AA1918" i="4"/>
  <c r="AB1918" i="4" s="1"/>
  <c r="AV1917" i="4"/>
  <c r="AL1917" i="4"/>
  <c r="AE1917" i="4"/>
  <c r="AD1917" i="4"/>
  <c r="AA1917" i="4"/>
  <c r="AC1917" i="4" s="1"/>
  <c r="AW1916" i="4"/>
  <c r="AV1916" i="4"/>
  <c r="AL1916" i="4"/>
  <c r="AJ1916" i="4" s="1"/>
  <c r="AR1916" i="4"/>
  <c r="AE1916" i="4"/>
  <c r="AA1916" i="4"/>
  <c r="AD1916" i="4" s="1"/>
  <c r="AV1915" i="4"/>
  <c r="AL1915" i="4"/>
  <c r="AE1915" i="4"/>
  <c r="AD1915" i="4"/>
  <c r="AC1915" i="4"/>
  <c r="AB1915" i="4"/>
  <c r="AA1915" i="4"/>
  <c r="AW1914" i="4"/>
  <c r="AL1914" i="4"/>
  <c r="AP1914" i="4" s="1"/>
  <c r="AR1914" i="4"/>
  <c r="AE1914" i="4"/>
  <c r="AC1914" i="4"/>
  <c r="AA1914" i="4"/>
  <c r="AD1914" i="4" s="1"/>
  <c r="AV1913" i="4"/>
  <c r="AL1913" i="4"/>
  <c r="AE1913" i="4"/>
  <c r="AD1913" i="4"/>
  <c r="AB1913" i="4"/>
  <c r="AA1913" i="4"/>
  <c r="AC1913" i="4" s="1"/>
  <c r="AV1912" i="4"/>
  <c r="AW1912" i="4"/>
  <c r="AL1912" i="4"/>
  <c r="AE1912" i="4"/>
  <c r="AC1912" i="4"/>
  <c r="AA1912" i="4"/>
  <c r="AD1912" i="4" s="1"/>
  <c r="AE1911" i="4"/>
  <c r="AD1911" i="4"/>
  <c r="AB1911" i="4"/>
  <c r="AA1911" i="4"/>
  <c r="AC1911" i="4" s="1"/>
  <c r="AV1910" i="4"/>
  <c r="AW1910" i="4"/>
  <c r="AL1910" i="4"/>
  <c r="AJ1910" i="4"/>
  <c r="AE1910" i="4"/>
  <c r="AK1910" i="4" s="1"/>
  <c r="AC1910" i="4"/>
  <c r="AA1910" i="4"/>
  <c r="AB1910" i="4" s="1"/>
  <c r="AV1909" i="4"/>
  <c r="AL1909" i="4"/>
  <c r="AE1909" i="4"/>
  <c r="AD1909" i="4"/>
  <c r="AA1909" i="4"/>
  <c r="AC1909" i="4" s="1"/>
  <c r="AW1908" i="4"/>
  <c r="AV1908" i="4"/>
  <c r="AL1908" i="4"/>
  <c r="AJ1908" i="4" s="1"/>
  <c r="AR1908" i="4"/>
  <c r="AE1908" i="4"/>
  <c r="AA1908" i="4"/>
  <c r="AD1908" i="4" s="1"/>
  <c r="AV1907" i="4"/>
  <c r="AL1907" i="4"/>
  <c r="AE1907" i="4"/>
  <c r="AD1907" i="4"/>
  <c r="AC1907" i="4"/>
  <c r="AB1907" i="4"/>
  <c r="AA1907" i="4"/>
  <c r="AW1906" i="4"/>
  <c r="AL1906" i="4"/>
  <c r="AP1906" i="4" s="1"/>
  <c r="AR1906" i="4"/>
  <c r="AE1906" i="4"/>
  <c r="AC1906" i="4"/>
  <c r="AA1906" i="4"/>
  <c r="AD1906" i="4" s="1"/>
  <c r="AV1905" i="4"/>
  <c r="AL1905" i="4"/>
  <c r="AE1905" i="4"/>
  <c r="AD1905" i="4"/>
  <c r="AB1905" i="4"/>
  <c r="AA1905" i="4"/>
  <c r="AC1905" i="4" s="1"/>
  <c r="AV1904" i="4"/>
  <c r="AW1904" i="4"/>
  <c r="AL1904" i="4"/>
  <c r="AE1904" i="4"/>
  <c r="AC1904" i="4"/>
  <c r="AA1904" i="4"/>
  <c r="AD1904" i="4" s="1"/>
  <c r="AE1903" i="4"/>
  <c r="AD1903" i="4"/>
  <c r="AB1903" i="4"/>
  <c r="AA1903" i="4"/>
  <c r="AC1903" i="4" s="1"/>
  <c r="AV1902" i="4"/>
  <c r="AW1902" i="4"/>
  <c r="AL1902" i="4"/>
  <c r="AJ1902" i="4"/>
  <c r="AE1902" i="4"/>
  <c r="AC1902" i="4"/>
  <c r="AA1902" i="4"/>
  <c r="AB1902" i="4" s="1"/>
  <c r="AV1901" i="4"/>
  <c r="AL1901" i="4"/>
  <c r="AE1901" i="4"/>
  <c r="AD1901" i="4"/>
  <c r="AA1901" i="4"/>
  <c r="AC1901" i="4" s="1"/>
  <c r="AW1900" i="4"/>
  <c r="AV1900" i="4"/>
  <c r="AL1900" i="4"/>
  <c r="AJ1900" i="4" s="1"/>
  <c r="AR1900" i="4"/>
  <c r="AE1900" i="4"/>
  <c r="AK1900" i="4" s="1"/>
  <c r="AA1900" i="4"/>
  <c r="AD1900" i="4" s="1"/>
  <c r="AV1899" i="4"/>
  <c r="AL1899" i="4"/>
  <c r="AE1899" i="4"/>
  <c r="AD1899" i="4"/>
  <c r="AC1899" i="4"/>
  <c r="AB1899" i="4"/>
  <c r="AA1899" i="4"/>
  <c r="AW1898" i="4"/>
  <c r="AL1898" i="4"/>
  <c r="AP1898" i="4" s="1"/>
  <c r="AR1898" i="4"/>
  <c r="AE1898" i="4"/>
  <c r="AC1898" i="4"/>
  <c r="AA1898" i="4"/>
  <c r="AD1898" i="4" s="1"/>
  <c r="AV1897" i="4"/>
  <c r="AL1897" i="4"/>
  <c r="AE1897" i="4"/>
  <c r="AD1897" i="4"/>
  <c r="AB1897" i="4"/>
  <c r="AA1897" i="4"/>
  <c r="AC1897" i="4" s="1"/>
  <c r="AV1896" i="4"/>
  <c r="AW1896" i="4"/>
  <c r="AL1896" i="4"/>
  <c r="AE1896" i="4"/>
  <c r="AC1896" i="4"/>
  <c r="AA1896" i="4"/>
  <c r="AD1896" i="4" s="1"/>
  <c r="AE1895" i="4"/>
  <c r="AD1895" i="4"/>
  <c r="AB1895" i="4"/>
  <c r="AA1895" i="4"/>
  <c r="AC1895" i="4" s="1"/>
  <c r="AV1894" i="4"/>
  <c r="AW1894" i="4"/>
  <c r="AL1894" i="4"/>
  <c r="AE1894" i="4"/>
  <c r="AC1894" i="4"/>
  <c r="AA1894" i="4"/>
  <c r="AB1894" i="4" s="1"/>
  <c r="AV1893" i="4"/>
  <c r="AL1893" i="4"/>
  <c r="AE1893" i="4"/>
  <c r="AD1893" i="4"/>
  <c r="AA1893" i="4"/>
  <c r="AC1893" i="4" s="1"/>
  <c r="AW1892" i="4"/>
  <c r="AV1892" i="4"/>
  <c r="AL1892" i="4"/>
  <c r="AJ1892" i="4" s="1"/>
  <c r="AR1892" i="4"/>
  <c r="AE1892" i="4"/>
  <c r="AK1892" i="4" s="1"/>
  <c r="AA1892" i="4"/>
  <c r="AD1892" i="4" s="1"/>
  <c r="AV1891" i="4"/>
  <c r="AL1891" i="4"/>
  <c r="AE1891" i="4"/>
  <c r="AD1891" i="4"/>
  <c r="AC1891" i="4"/>
  <c r="AB1891" i="4"/>
  <c r="AA1891" i="4"/>
  <c r="AW1890" i="4"/>
  <c r="AL1890" i="4"/>
  <c r="AP1890" i="4" s="1"/>
  <c r="AR1890" i="4"/>
  <c r="AE1890" i="4"/>
  <c r="AC1890" i="4"/>
  <c r="AA1890" i="4"/>
  <c r="AD1890" i="4" s="1"/>
  <c r="AV1889" i="4"/>
  <c r="AL1889" i="4"/>
  <c r="AE1889" i="4"/>
  <c r="AD1889" i="4"/>
  <c r="AB1889" i="4"/>
  <c r="AA1889" i="4"/>
  <c r="AC1889" i="4" s="1"/>
  <c r="AV1888" i="4"/>
  <c r="AW1888" i="4"/>
  <c r="AL1888" i="4"/>
  <c r="AE1888" i="4"/>
  <c r="AC1888" i="4"/>
  <c r="AA1888" i="4"/>
  <c r="AD1888" i="4" s="1"/>
  <c r="AE1887" i="4"/>
  <c r="AD1887" i="4"/>
  <c r="AB1887" i="4"/>
  <c r="AA1887" i="4"/>
  <c r="AC1887" i="4" s="1"/>
  <c r="AV1886" i="4"/>
  <c r="AW1886" i="4"/>
  <c r="AL1886" i="4"/>
  <c r="AE1886" i="4"/>
  <c r="AC1886" i="4"/>
  <c r="AA1886" i="4"/>
  <c r="AB1886" i="4" s="1"/>
  <c r="AV1885" i="4"/>
  <c r="AL1885" i="4"/>
  <c r="AE1885" i="4"/>
  <c r="AD1885" i="4"/>
  <c r="AA1885" i="4"/>
  <c r="AC1885" i="4" s="1"/>
  <c r="AW1884" i="4"/>
  <c r="AV1884" i="4"/>
  <c r="AL1884" i="4"/>
  <c r="AJ1884" i="4" s="1"/>
  <c r="AR1884" i="4"/>
  <c r="AE1884" i="4"/>
  <c r="AA1884" i="4"/>
  <c r="AD1884" i="4" s="1"/>
  <c r="AV1883" i="4"/>
  <c r="AL1883" i="4"/>
  <c r="AE1883" i="4"/>
  <c r="AD1883" i="4"/>
  <c r="AC1883" i="4"/>
  <c r="AB1883" i="4"/>
  <c r="AA1883" i="4"/>
  <c r="AW1882" i="4"/>
  <c r="AL1882" i="4"/>
  <c r="AP1882" i="4" s="1"/>
  <c r="AR1882" i="4"/>
  <c r="AE1882" i="4"/>
  <c r="AC1882" i="4"/>
  <c r="AA1882" i="4"/>
  <c r="AD1882" i="4" s="1"/>
  <c r="AV1881" i="4"/>
  <c r="AL1881" i="4"/>
  <c r="AE1881" i="4"/>
  <c r="AD1881" i="4"/>
  <c r="AB1881" i="4"/>
  <c r="AA1881" i="4"/>
  <c r="AC1881" i="4" s="1"/>
  <c r="AV1880" i="4"/>
  <c r="AW1880" i="4"/>
  <c r="AL1880" i="4"/>
  <c r="AE1880" i="4"/>
  <c r="AC1880" i="4"/>
  <c r="AA1880" i="4"/>
  <c r="AD1880" i="4" s="1"/>
  <c r="AE1879" i="4"/>
  <c r="AD1879" i="4"/>
  <c r="AB1879" i="4"/>
  <c r="AA1879" i="4"/>
  <c r="AC1879" i="4" s="1"/>
  <c r="AV1878" i="4"/>
  <c r="AW1878" i="4"/>
  <c r="AL1878" i="4"/>
  <c r="AJ1878" i="4"/>
  <c r="AE1878" i="4"/>
  <c r="AK1878" i="4" s="1"/>
  <c r="AC1878" i="4"/>
  <c r="AA1878" i="4"/>
  <c r="AB1878" i="4" s="1"/>
  <c r="AV1877" i="4"/>
  <c r="AL1877" i="4"/>
  <c r="AE1877" i="4"/>
  <c r="AD1877" i="4"/>
  <c r="AA1877" i="4"/>
  <c r="AC1877" i="4" s="1"/>
  <c r="AW1876" i="4"/>
  <c r="AV1876" i="4"/>
  <c r="AL1876" i="4"/>
  <c r="AJ1876" i="4" s="1"/>
  <c r="AR1876" i="4"/>
  <c r="AE1876" i="4"/>
  <c r="AA1876" i="4"/>
  <c r="AD1876" i="4" s="1"/>
  <c r="AV1875" i="4"/>
  <c r="AL1875" i="4"/>
  <c r="AE1875" i="4"/>
  <c r="AD1875" i="4"/>
  <c r="AC1875" i="4"/>
  <c r="AB1875" i="4"/>
  <c r="AA1875" i="4"/>
  <c r="AW1874" i="4"/>
  <c r="AL1874" i="4"/>
  <c r="AP1874" i="4" s="1"/>
  <c r="AR1874" i="4"/>
  <c r="AE1874" i="4"/>
  <c r="AC1874" i="4"/>
  <c r="AA1874" i="4"/>
  <c r="AD1874" i="4" s="1"/>
  <c r="AV1873" i="4"/>
  <c r="AL1873" i="4"/>
  <c r="AE1873" i="4"/>
  <c r="AD1873" i="4"/>
  <c r="AB1873" i="4"/>
  <c r="AA1873" i="4"/>
  <c r="AC1873" i="4" s="1"/>
  <c r="AV1872" i="4"/>
  <c r="AW1872" i="4"/>
  <c r="AL1872" i="4"/>
  <c r="AE1872" i="4"/>
  <c r="AC1872" i="4"/>
  <c r="AA1872" i="4"/>
  <c r="AD1872" i="4" s="1"/>
  <c r="AE1871" i="4"/>
  <c r="AD1871" i="4"/>
  <c r="AB1871" i="4"/>
  <c r="AA1871" i="4"/>
  <c r="AC1871" i="4" s="1"/>
  <c r="AV1870" i="4"/>
  <c r="AW1870" i="4"/>
  <c r="AL1870" i="4"/>
  <c r="AJ1870" i="4"/>
  <c r="AE1870" i="4"/>
  <c r="AC1870" i="4"/>
  <c r="AA1870" i="4"/>
  <c r="AB1870" i="4" s="1"/>
  <c r="AV1869" i="4"/>
  <c r="AL1869" i="4"/>
  <c r="AE1869" i="4"/>
  <c r="AD1869" i="4"/>
  <c r="AA1869" i="4"/>
  <c r="AC1869" i="4" s="1"/>
  <c r="AW1868" i="4"/>
  <c r="AV1868" i="4"/>
  <c r="AL1868" i="4"/>
  <c r="AJ1868" i="4" s="1"/>
  <c r="AR1868" i="4"/>
  <c r="AE1868" i="4"/>
  <c r="AK1868" i="4" s="1"/>
  <c r="AA1868" i="4"/>
  <c r="AD1868" i="4" s="1"/>
  <c r="AV1867" i="4"/>
  <c r="AL1867" i="4"/>
  <c r="AE1867" i="4"/>
  <c r="AD1867" i="4"/>
  <c r="AC1867" i="4"/>
  <c r="AB1867" i="4"/>
  <c r="AA1867" i="4"/>
  <c r="AW1866" i="4"/>
  <c r="AL1866" i="4"/>
  <c r="AP1866" i="4" s="1"/>
  <c r="AR1866" i="4"/>
  <c r="AE1866" i="4"/>
  <c r="AC1866" i="4"/>
  <c r="AA1866" i="4"/>
  <c r="AD1866" i="4" s="1"/>
  <c r="AV1865" i="4"/>
  <c r="AL1865" i="4"/>
  <c r="AE1865" i="4"/>
  <c r="AD1865" i="4"/>
  <c r="AB1865" i="4"/>
  <c r="AA1865" i="4"/>
  <c r="AC1865" i="4" s="1"/>
  <c r="AV1864" i="4"/>
  <c r="AW1864" i="4"/>
  <c r="AL1864" i="4"/>
  <c r="AE1864" i="4"/>
  <c r="AC1864" i="4"/>
  <c r="AA1864" i="4"/>
  <c r="AD1864" i="4" s="1"/>
  <c r="AE1863" i="4"/>
  <c r="AD1863" i="4"/>
  <c r="AB1863" i="4"/>
  <c r="AA1863" i="4"/>
  <c r="AC1863" i="4" s="1"/>
  <c r="AV1862" i="4"/>
  <c r="AW1862" i="4"/>
  <c r="AL1862" i="4"/>
  <c r="AE1862" i="4"/>
  <c r="AC1862" i="4"/>
  <c r="AA1862" i="4"/>
  <c r="AB1862" i="4" s="1"/>
  <c r="AV1861" i="4"/>
  <c r="AL1861" i="4"/>
  <c r="AE1861" i="4"/>
  <c r="AD1861" i="4"/>
  <c r="AA1861" i="4"/>
  <c r="AC1861" i="4" s="1"/>
  <c r="AW1860" i="4"/>
  <c r="AV1860" i="4"/>
  <c r="AL1860" i="4"/>
  <c r="AJ1860" i="4" s="1"/>
  <c r="AR1860" i="4"/>
  <c r="AE1860" i="4"/>
  <c r="AK1860" i="4" s="1"/>
  <c r="AA1860" i="4"/>
  <c r="AD1860" i="4" s="1"/>
  <c r="AV1859" i="4"/>
  <c r="AL1859" i="4"/>
  <c r="AE1859" i="4"/>
  <c r="AD1859" i="4"/>
  <c r="AC1859" i="4"/>
  <c r="AB1859" i="4"/>
  <c r="AA1859" i="4"/>
  <c r="AW1858" i="4"/>
  <c r="AL1858" i="4"/>
  <c r="AP1858" i="4" s="1"/>
  <c r="AR1858" i="4"/>
  <c r="AE1858" i="4"/>
  <c r="AC1858" i="4"/>
  <c r="AA1858" i="4"/>
  <c r="AD1858" i="4" s="1"/>
  <c r="AV1857" i="4"/>
  <c r="AL1857" i="4"/>
  <c r="AE1857" i="4"/>
  <c r="AD1857" i="4"/>
  <c r="AB1857" i="4"/>
  <c r="AA1857" i="4"/>
  <c r="AC1857" i="4" s="1"/>
  <c r="AV1856" i="4"/>
  <c r="AW1856" i="4"/>
  <c r="AL1856" i="4"/>
  <c r="AE1856" i="4"/>
  <c r="AC1856" i="4"/>
  <c r="AA1856" i="4"/>
  <c r="AD1856" i="4" s="1"/>
  <c r="AE1855" i="4"/>
  <c r="AD1855" i="4"/>
  <c r="AB1855" i="4"/>
  <c r="AA1855" i="4"/>
  <c r="AC1855" i="4" s="1"/>
  <c r="AV1854" i="4"/>
  <c r="AW1854" i="4"/>
  <c r="AL1854" i="4"/>
  <c r="AE1854" i="4"/>
  <c r="AC1854" i="4"/>
  <c r="AA1854" i="4"/>
  <c r="AB1854" i="4" s="1"/>
  <c r="AV1853" i="4"/>
  <c r="AL1853" i="4"/>
  <c r="AE1853" i="4"/>
  <c r="AD1853" i="4"/>
  <c r="AA1853" i="4"/>
  <c r="AC1853" i="4" s="1"/>
  <c r="AW1852" i="4"/>
  <c r="AV1852" i="4"/>
  <c r="AL1852" i="4"/>
  <c r="AJ1852" i="4" s="1"/>
  <c r="AR1852" i="4"/>
  <c r="AE1852" i="4"/>
  <c r="AA1852" i="4"/>
  <c r="AD1852" i="4" s="1"/>
  <c r="AV1851" i="4"/>
  <c r="AL1851" i="4"/>
  <c r="AE1851" i="4"/>
  <c r="AD1851" i="4"/>
  <c r="AC1851" i="4"/>
  <c r="AB1851" i="4"/>
  <c r="AA1851" i="4"/>
  <c r="AW1850" i="4"/>
  <c r="AL1850" i="4"/>
  <c r="AP1850" i="4" s="1"/>
  <c r="AR1850" i="4"/>
  <c r="AE1850" i="4"/>
  <c r="AC1850" i="4"/>
  <c r="AA1850" i="4"/>
  <c r="AD1850" i="4" s="1"/>
  <c r="AV1849" i="4"/>
  <c r="AL1849" i="4"/>
  <c r="AE1849" i="4"/>
  <c r="AD1849" i="4"/>
  <c r="AB1849" i="4"/>
  <c r="AA1849" i="4"/>
  <c r="AC1849" i="4" s="1"/>
  <c r="AV1848" i="4"/>
  <c r="AW1848" i="4"/>
  <c r="AL1848" i="4"/>
  <c r="AE1848" i="4"/>
  <c r="AC1848" i="4"/>
  <c r="AA1848" i="4"/>
  <c r="AD1848" i="4" s="1"/>
  <c r="AE1847" i="4"/>
  <c r="AD1847" i="4"/>
  <c r="AB1847" i="4"/>
  <c r="AA1847" i="4"/>
  <c r="AC1847" i="4" s="1"/>
  <c r="AV1846" i="4"/>
  <c r="AW1846" i="4"/>
  <c r="AL1846" i="4"/>
  <c r="AJ1846" i="4"/>
  <c r="AE1846" i="4"/>
  <c r="AK1846" i="4" s="1"/>
  <c r="AC1846" i="4"/>
  <c r="AA1846" i="4"/>
  <c r="AB1846" i="4" s="1"/>
  <c r="AV1845" i="4"/>
  <c r="AL1845" i="4"/>
  <c r="AE1845" i="4"/>
  <c r="AD1845" i="4"/>
  <c r="AA1845" i="4"/>
  <c r="AC1845" i="4" s="1"/>
  <c r="AW1844" i="4"/>
  <c r="AV1844" i="4"/>
  <c r="AL1844" i="4"/>
  <c r="AJ1844" i="4" s="1"/>
  <c r="AR1844" i="4"/>
  <c r="AE1844" i="4"/>
  <c r="AA1844" i="4"/>
  <c r="AD1844" i="4" s="1"/>
  <c r="AV1843" i="4"/>
  <c r="AL1843" i="4"/>
  <c r="AE1843" i="4"/>
  <c r="AD1843" i="4"/>
  <c r="AC1843" i="4"/>
  <c r="AB1843" i="4"/>
  <c r="AA1843" i="4"/>
  <c r="AW1842" i="4"/>
  <c r="AL1842" i="4"/>
  <c r="AP1842" i="4" s="1"/>
  <c r="AR1842" i="4"/>
  <c r="AE1842" i="4"/>
  <c r="AC1842" i="4"/>
  <c r="AA1842" i="4"/>
  <c r="AD1842" i="4" s="1"/>
  <c r="AV1841" i="4"/>
  <c r="AL1841" i="4"/>
  <c r="AE1841" i="4"/>
  <c r="AD1841" i="4"/>
  <c r="AB1841" i="4"/>
  <c r="AA1841" i="4"/>
  <c r="AC1841" i="4" s="1"/>
  <c r="AV1840" i="4"/>
  <c r="AW1840" i="4"/>
  <c r="AL1840" i="4"/>
  <c r="AE1840" i="4"/>
  <c r="AC1840" i="4"/>
  <c r="AA1840" i="4"/>
  <c r="AD1840" i="4" s="1"/>
  <c r="AE1839" i="4"/>
  <c r="AD1839" i="4"/>
  <c r="AB1839" i="4"/>
  <c r="AA1839" i="4"/>
  <c r="AC1839" i="4" s="1"/>
  <c r="AV1838" i="4"/>
  <c r="AW1838" i="4"/>
  <c r="AL1838" i="4"/>
  <c r="AJ1838" i="4"/>
  <c r="AE1838" i="4"/>
  <c r="AC1838" i="4"/>
  <c r="AA1838" i="4"/>
  <c r="AB1838" i="4" s="1"/>
  <c r="AV1837" i="4"/>
  <c r="AL1837" i="4"/>
  <c r="AE1837" i="4"/>
  <c r="AD1837" i="4"/>
  <c r="AA1837" i="4"/>
  <c r="AC1837" i="4" s="1"/>
  <c r="AW1836" i="4"/>
  <c r="AV1836" i="4"/>
  <c r="AL1836" i="4"/>
  <c r="AJ1836" i="4" s="1"/>
  <c r="AR1836" i="4"/>
  <c r="AE1836" i="4"/>
  <c r="AK1836" i="4" s="1"/>
  <c r="AA1836" i="4"/>
  <c r="AD1836" i="4" s="1"/>
  <c r="AV1835" i="4"/>
  <c r="AL1835" i="4"/>
  <c r="AE1835" i="4"/>
  <c r="AD1835" i="4"/>
  <c r="AC1835" i="4"/>
  <c r="AB1835" i="4"/>
  <c r="AA1835" i="4"/>
  <c r="AW1834" i="4"/>
  <c r="AL1834" i="4"/>
  <c r="AP1834" i="4" s="1"/>
  <c r="AR1834" i="4"/>
  <c r="AE1834" i="4"/>
  <c r="AC1834" i="4"/>
  <c r="AA1834" i="4"/>
  <c r="AD1834" i="4" s="1"/>
  <c r="AV1833" i="4"/>
  <c r="AL1833" i="4"/>
  <c r="AE1833" i="4"/>
  <c r="AD1833" i="4"/>
  <c r="AB1833" i="4"/>
  <c r="AA1833" i="4"/>
  <c r="AC1833" i="4" s="1"/>
  <c r="AV1832" i="4"/>
  <c r="AW1832" i="4"/>
  <c r="AL1832" i="4"/>
  <c r="AE1832" i="4"/>
  <c r="AC1832" i="4"/>
  <c r="AA1832" i="4"/>
  <c r="AD1832" i="4" s="1"/>
  <c r="AE1831" i="4"/>
  <c r="AD1831" i="4"/>
  <c r="AB1831" i="4"/>
  <c r="AA1831" i="4"/>
  <c r="AC1831" i="4" s="1"/>
  <c r="AV1830" i="4"/>
  <c r="AW1830" i="4"/>
  <c r="AL1830" i="4"/>
  <c r="AE1830" i="4"/>
  <c r="AC1830" i="4"/>
  <c r="AA1830" i="4"/>
  <c r="AB1830" i="4" s="1"/>
  <c r="AV1829" i="4"/>
  <c r="AL1829" i="4"/>
  <c r="AE1829" i="4"/>
  <c r="AD1829" i="4"/>
  <c r="AA1829" i="4"/>
  <c r="AC1829" i="4" s="1"/>
  <c r="AW1828" i="4"/>
  <c r="AV1828" i="4"/>
  <c r="AL1828" i="4"/>
  <c r="AJ1828" i="4" s="1"/>
  <c r="AR1828" i="4"/>
  <c r="AE1828" i="4"/>
  <c r="AK1828" i="4" s="1"/>
  <c r="AA1828" i="4"/>
  <c r="AD1828" i="4" s="1"/>
  <c r="AV1827" i="4"/>
  <c r="AL1827" i="4"/>
  <c r="AE1827" i="4"/>
  <c r="AD1827" i="4"/>
  <c r="AC1827" i="4"/>
  <c r="AB1827" i="4"/>
  <c r="AA1827" i="4"/>
  <c r="AW1826" i="4"/>
  <c r="AL1826" i="4"/>
  <c r="AP1826" i="4" s="1"/>
  <c r="AR1826" i="4"/>
  <c r="AE1826" i="4"/>
  <c r="AC1826" i="4"/>
  <c r="AA1826" i="4"/>
  <c r="AD1826" i="4" s="1"/>
  <c r="AL1825" i="4"/>
  <c r="AE1825" i="4"/>
  <c r="AD1825" i="4"/>
  <c r="AB1825" i="4"/>
  <c r="AA1825" i="4"/>
  <c r="AC1825" i="4" s="1"/>
  <c r="AV1824" i="4"/>
  <c r="AW1824" i="4"/>
  <c r="AL1824" i="4"/>
  <c r="AE1824" i="4"/>
  <c r="AC1824" i="4"/>
  <c r="AA1824" i="4"/>
  <c r="AD1824" i="4" s="1"/>
  <c r="AE1823" i="4"/>
  <c r="AD1823" i="4"/>
  <c r="AB1823" i="4"/>
  <c r="AA1823" i="4"/>
  <c r="AC1823" i="4" s="1"/>
  <c r="AV1822" i="4"/>
  <c r="AW1822" i="4"/>
  <c r="AL1822" i="4"/>
  <c r="AJ1822" i="4"/>
  <c r="AE1822" i="4"/>
  <c r="AK1822" i="4" s="1"/>
  <c r="AC1822" i="4"/>
  <c r="AA1822" i="4"/>
  <c r="AB1822" i="4" s="1"/>
  <c r="AV1821" i="4"/>
  <c r="AL1821" i="4"/>
  <c r="AP1821" i="4" s="1"/>
  <c r="AE1821" i="4"/>
  <c r="AD1821" i="4"/>
  <c r="AA1821" i="4"/>
  <c r="AC1821" i="4" s="1"/>
  <c r="AW1820" i="4"/>
  <c r="AV1820" i="4"/>
  <c r="AL1820" i="4"/>
  <c r="AJ1820" i="4"/>
  <c r="AR1820" i="4"/>
  <c r="AE1820" i="4"/>
  <c r="AK1820" i="4" s="1"/>
  <c r="AA1820" i="4"/>
  <c r="AV1819" i="4"/>
  <c r="AL1819" i="4"/>
  <c r="AE1819" i="4"/>
  <c r="AD1819" i="4"/>
  <c r="AC1819" i="4"/>
  <c r="AB1819" i="4"/>
  <c r="AA1819" i="4"/>
  <c r="AW1818" i="4"/>
  <c r="AL1818" i="4"/>
  <c r="AR1818" i="4"/>
  <c r="AE1818" i="4"/>
  <c r="AC1818" i="4"/>
  <c r="AA1818" i="4"/>
  <c r="AD1818" i="4" s="1"/>
  <c r="AL1817" i="4"/>
  <c r="AE1817" i="4"/>
  <c r="AD1817" i="4"/>
  <c r="AB1817" i="4"/>
  <c r="AA1817" i="4"/>
  <c r="AC1817" i="4" s="1"/>
  <c r="AV1816" i="4"/>
  <c r="AW1816" i="4"/>
  <c r="AL1816" i="4"/>
  <c r="AE1816" i="4"/>
  <c r="AC1816" i="4"/>
  <c r="AA1816" i="4"/>
  <c r="AD1816" i="4" s="1"/>
  <c r="AE1815" i="4"/>
  <c r="AD1815" i="4"/>
  <c r="AB1815" i="4"/>
  <c r="AA1815" i="4"/>
  <c r="AC1815" i="4" s="1"/>
  <c r="AV1814" i="4"/>
  <c r="AR1814" i="4"/>
  <c r="AW1814" i="4"/>
  <c r="AL1814" i="4"/>
  <c r="AE1814" i="4"/>
  <c r="AC1814" i="4"/>
  <c r="AA1814" i="4"/>
  <c r="AB1814" i="4" s="1"/>
  <c r="AV1813" i="4"/>
  <c r="AL1813" i="4"/>
  <c r="AP1813" i="4" s="1"/>
  <c r="AE1813" i="4"/>
  <c r="AD1813" i="4"/>
  <c r="AA1813" i="4"/>
  <c r="AC1813" i="4" s="1"/>
  <c r="AW1812" i="4"/>
  <c r="AV1812" i="4"/>
  <c r="AL1812" i="4"/>
  <c r="AJ1812" i="4" s="1"/>
  <c r="AR1812" i="4"/>
  <c r="AE1812" i="4"/>
  <c r="AA1812" i="4"/>
  <c r="AV1811" i="4"/>
  <c r="AL1811" i="4"/>
  <c r="AE1811" i="4"/>
  <c r="AD1811" i="4"/>
  <c r="AC1811" i="4"/>
  <c r="AB1811" i="4"/>
  <c r="AA1811" i="4"/>
  <c r="AW1810" i="4"/>
  <c r="AL1810" i="4"/>
  <c r="AR1810" i="4"/>
  <c r="AE1810" i="4"/>
  <c r="AC1810" i="4"/>
  <c r="AA1810" i="4"/>
  <c r="AD1810" i="4" s="1"/>
  <c r="AL1809" i="4"/>
  <c r="AE1809" i="4"/>
  <c r="AD1809" i="4"/>
  <c r="AB1809" i="4"/>
  <c r="AA1809" i="4"/>
  <c r="AC1809" i="4" s="1"/>
  <c r="AV1808" i="4"/>
  <c r="AW1808" i="4"/>
  <c r="AL1808" i="4"/>
  <c r="AE1808" i="4"/>
  <c r="AC1808" i="4"/>
  <c r="AA1808" i="4"/>
  <c r="AD1808" i="4" s="1"/>
  <c r="AE1807" i="4"/>
  <c r="AD1807" i="4"/>
  <c r="AB1807" i="4"/>
  <c r="AA1807" i="4"/>
  <c r="AC1807" i="4" s="1"/>
  <c r="AV1806" i="4"/>
  <c r="AW1806" i="4"/>
  <c r="AL1806" i="4"/>
  <c r="AE1806" i="4"/>
  <c r="AC1806" i="4"/>
  <c r="AA1806" i="4"/>
  <c r="AB1806" i="4" s="1"/>
  <c r="AV1805" i="4"/>
  <c r="AL1805" i="4"/>
  <c r="AP1805" i="4" s="1"/>
  <c r="AE1805" i="4"/>
  <c r="AD1805" i="4"/>
  <c r="AA1805" i="4"/>
  <c r="AC1805" i="4" s="1"/>
  <c r="AW1804" i="4"/>
  <c r="AV1804" i="4"/>
  <c r="AL1804" i="4"/>
  <c r="AJ1804" i="4" s="1"/>
  <c r="AR1804" i="4"/>
  <c r="AE1804" i="4"/>
  <c r="AA1804" i="4"/>
  <c r="AV1803" i="4"/>
  <c r="AL1803" i="4"/>
  <c r="AE1803" i="4"/>
  <c r="AD1803" i="4"/>
  <c r="AC1803" i="4"/>
  <c r="AB1803" i="4"/>
  <c r="AA1803" i="4"/>
  <c r="AW1802" i="4"/>
  <c r="AL1802" i="4"/>
  <c r="AR1802" i="4"/>
  <c r="AE1802" i="4"/>
  <c r="AC1802" i="4"/>
  <c r="AA1802" i="4"/>
  <c r="AD1802" i="4" s="1"/>
  <c r="AL1801" i="4"/>
  <c r="AE1801" i="4"/>
  <c r="AD1801" i="4"/>
  <c r="AB1801" i="4"/>
  <c r="AA1801" i="4"/>
  <c r="AC1801" i="4" s="1"/>
  <c r="AV1800" i="4"/>
  <c r="AW1800" i="4"/>
  <c r="AL1800" i="4"/>
  <c r="AE1800" i="4"/>
  <c r="AC1800" i="4"/>
  <c r="AA1800" i="4"/>
  <c r="AD1800" i="4" s="1"/>
  <c r="AE1799" i="4"/>
  <c r="AD1799" i="4"/>
  <c r="AB1799" i="4"/>
  <c r="AA1799" i="4"/>
  <c r="AC1799" i="4" s="1"/>
  <c r="AV1798" i="4"/>
  <c r="AW1798" i="4"/>
  <c r="AL1798" i="4"/>
  <c r="AJ1798" i="4"/>
  <c r="AE1798" i="4"/>
  <c r="AC1798" i="4"/>
  <c r="AA1798" i="4"/>
  <c r="AB1798" i="4" s="1"/>
  <c r="AV1797" i="4"/>
  <c r="AP1797" i="4"/>
  <c r="AL1797" i="4"/>
  <c r="AE1797" i="4"/>
  <c r="AD1797" i="4"/>
  <c r="AA1797" i="4"/>
  <c r="AC1797" i="4" s="1"/>
  <c r="AW1796" i="4"/>
  <c r="AR1796" i="4"/>
  <c r="AV1796" i="4"/>
  <c r="AL1796" i="4"/>
  <c r="AJ1796" i="4"/>
  <c r="AE1796" i="4"/>
  <c r="AA1796" i="4"/>
  <c r="AV1795" i="4"/>
  <c r="AL1795" i="4"/>
  <c r="AP1795" i="4" s="1"/>
  <c r="AE1795" i="4"/>
  <c r="AD1795" i="4"/>
  <c r="AC1795" i="4"/>
  <c r="AB1795" i="4"/>
  <c r="AA1795" i="4"/>
  <c r="AW1794" i="4"/>
  <c r="AL1794" i="4"/>
  <c r="AR1794" i="4"/>
  <c r="AE1794" i="4"/>
  <c r="AC1794" i="4"/>
  <c r="AA1794" i="4"/>
  <c r="AL1793" i="4"/>
  <c r="AE1793" i="4"/>
  <c r="AD1793" i="4"/>
  <c r="AB1793" i="4"/>
  <c r="AA1793" i="4"/>
  <c r="AC1793" i="4" s="1"/>
  <c r="AV1792" i="4"/>
  <c r="AW1792" i="4"/>
  <c r="AL1792" i="4"/>
  <c r="AE1792" i="4"/>
  <c r="AC1792" i="4"/>
  <c r="AA1792" i="4"/>
  <c r="AD1792" i="4" s="1"/>
  <c r="AE1791" i="4"/>
  <c r="AD1791" i="4"/>
  <c r="AB1791" i="4"/>
  <c r="AA1791" i="4"/>
  <c r="AC1791" i="4" s="1"/>
  <c r="AV1790" i="4"/>
  <c r="AW1790" i="4"/>
  <c r="AL1790" i="4"/>
  <c r="AJ1790" i="4"/>
  <c r="AE1790" i="4"/>
  <c r="AC1790" i="4"/>
  <c r="AA1790" i="4"/>
  <c r="AB1790" i="4" s="1"/>
  <c r="AV1789" i="4"/>
  <c r="AL1789" i="4"/>
  <c r="AE1789" i="4"/>
  <c r="AD1789" i="4"/>
  <c r="AA1789" i="4"/>
  <c r="AC1789" i="4" s="1"/>
  <c r="AW1788" i="4"/>
  <c r="AV1788" i="4"/>
  <c r="AL1788" i="4"/>
  <c r="AJ1788" i="4"/>
  <c r="AE1788" i="4"/>
  <c r="AA1788" i="4"/>
  <c r="AV1787" i="4"/>
  <c r="AL1787" i="4"/>
  <c r="AP1787" i="4" s="1"/>
  <c r="AE1787" i="4"/>
  <c r="AD1787" i="4"/>
  <c r="AC1787" i="4"/>
  <c r="AB1787" i="4"/>
  <c r="AA1787" i="4"/>
  <c r="AW1786" i="4"/>
  <c r="AL1786" i="4"/>
  <c r="AR1786" i="4"/>
  <c r="AE1786" i="4"/>
  <c r="AA1786" i="4"/>
  <c r="AL1785" i="4"/>
  <c r="AE1785" i="4"/>
  <c r="AD1785" i="4"/>
  <c r="AB1785" i="4"/>
  <c r="AA1785" i="4"/>
  <c r="AC1785" i="4" s="1"/>
  <c r="AV1784" i="4"/>
  <c r="AW1784" i="4"/>
  <c r="AL1784" i="4"/>
  <c r="AE1784" i="4"/>
  <c r="AC1784" i="4"/>
  <c r="AA1784" i="4"/>
  <c r="AD1784" i="4" s="1"/>
  <c r="AE1783" i="4"/>
  <c r="AD1783" i="4"/>
  <c r="AB1783" i="4"/>
  <c r="AA1783" i="4"/>
  <c r="AC1783" i="4" s="1"/>
  <c r="AV1782" i="4"/>
  <c r="AR1782" i="4"/>
  <c r="AW1782" i="4"/>
  <c r="AL1782" i="4"/>
  <c r="AJ1782" i="4"/>
  <c r="AE1782" i="4"/>
  <c r="AC1782" i="4"/>
  <c r="AA1782" i="4"/>
  <c r="AB1782" i="4" s="1"/>
  <c r="AV1781" i="4"/>
  <c r="AP1781" i="4"/>
  <c r="AL1781" i="4"/>
  <c r="AE1781" i="4"/>
  <c r="AD1781" i="4"/>
  <c r="AA1781" i="4"/>
  <c r="AC1781" i="4" s="1"/>
  <c r="AW1780" i="4"/>
  <c r="AR1780" i="4"/>
  <c r="AV1780" i="4"/>
  <c r="AL1780" i="4"/>
  <c r="AJ1780" i="4"/>
  <c r="AE1780" i="4"/>
  <c r="AA1780" i="4"/>
  <c r="AV1779" i="4"/>
  <c r="AL1779" i="4"/>
  <c r="AP1779" i="4" s="1"/>
  <c r="AE1779" i="4"/>
  <c r="AD1779" i="4"/>
  <c r="AC1779" i="4"/>
  <c r="AB1779" i="4"/>
  <c r="AA1779" i="4"/>
  <c r="AW1778" i="4"/>
  <c r="AL1778" i="4"/>
  <c r="AR1778" i="4"/>
  <c r="AE1778" i="4"/>
  <c r="AC1778" i="4"/>
  <c r="AA1778" i="4"/>
  <c r="AL1777" i="4"/>
  <c r="AE1777" i="4"/>
  <c r="AD1777" i="4"/>
  <c r="AB1777" i="4"/>
  <c r="AA1777" i="4"/>
  <c r="AC1777" i="4" s="1"/>
  <c r="AV1776" i="4"/>
  <c r="AW1776" i="4"/>
  <c r="AL1776" i="4"/>
  <c r="AE1776" i="4"/>
  <c r="AC1776" i="4"/>
  <c r="AA1776" i="4"/>
  <c r="AD1776" i="4" s="1"/>
  <c r="AE1775" i="4"/>
  <c r="AD1775" i="4"/>
  <c r="AB1775" i="4"/>
  <c r="AA1775" i="4"/>
  <c r="AC1775" i="4" s="1"/>
  <c r="AV1774" i="4"/>
  <c r="AW1774" i="4"/>
  <c r="AL1774" i="4"/>
  <c r="AR1774" i="4"/>
  <c r="AE1774" i="4"/>
  <c r="AC1774" i="4"/>
  <c r="AA1774" i="4"/>
  <c r="AB1774" i="4" s="1"/>
  <c r="AV1773" i="4"/>
  <c r="AL1773" i="4"/>
  <c r="AP1773" i="4" s="1"/>
  <c r="AE1773" i="4"/>
  <c r="AD1773" i="4"/>
  <c r="AA1773" i="4"/>
  <c r="AC1773" i="4" s="1"/>
  <c r="AW1772" i="4"/>
  <c r="AR1772" i="4"/>
  <c r="AV1772" i="4"/>
  <c r="AL1772" i="4"/>
  <c r="AJ1772" i="4"/>
  <c r="AE1772" i="4"/>
  <c r="AA1772" i="4"/>
  <c r="AV1771" i="4"/>
  <c r="AL1771" i="4"/>
  <c r="AP1771" i="4" s="1"/>
  <c r="AE1771" i="4"/>
  <c r="AD1771" i="4"/>
  <c r="AC1771" i="4"/>
  <c r="AB1771" i="4"/>
  <c r="AA1771" i="4"/>
  <c r="AW1770" i="4"/>
  <c r="AL1770" i="4"/>
  <c r="AR1770" i="4"/>
  <c r="AE1770" i="4"/>
  <c r="AA1770" i="4"/>
  <c r="AL1769" i="4"/>
  <c r="AE1769" i="4"/>
  <c r="AD1769" i="4"/>
  <c r="AB1769" i="4"/>
  <c r="AA1769" i="4"/>
  <c r="AC1769" i="4" s="1"/>
  <c r="AV1768" i="4"/>
  <c r="AW1768" i="4"/>
  <c r="AL1768" i="4"/>
  <c r="AE1768" i="4"/>
  <c r="AC1768" i="4"/>
  <c r="AA1768" i="4"/>
  <c r="AD1768" i="4" s="1"/>
  <c r="AE1767" i="4"/>
  <c r="AD1767" i="4"/>
  <c r="AB1767" i="4"/>
  <c r="AA1767" i="4"/>
  <c r="AC1767" i="4" s="1"/>
  <c r="AV1766" i="4"/>
  <c r="AW1766" i="4"/>
  <c r="AL1766" i="4"/>
  <c r="AE1766" i="4"/>
  <c r="AC1766" i="4"/>
  <c r="AA1766" i="4"/>
  <c r="AB1766" i="4" s="1"/>
  <c r="AV1765" i="4"/>
  <c r="AL1765" i="4"/>
  <c r="AP1765" i="4" s="1"/>
  <c r="AE1765" i="4"/>
  <c r="AD1765" i="4"/>
  <c r="AA1765" i="4"/>
  <c r="AC1765" i="4" s="1"/>
  <c r="AW1764" i="4"/>
  <c r="AV1764" i="4"/>
  <c r="AL1764" i="4"/>
  <c r="AJ1764" i="4"/>
  <c r="AR1764" i="4"/>
  <c r="AE1764" i="4"/>
  <c r="AA1764" i="4"/>
  <c r="AV1763" i="4"/>
  <c r="AL1763" i="4"/>
  <c r="AP1763" i="4" s="1"/>
  <c r="AE1763" i="4"/>
  <c r="AD1763" i="4"/>
  <c r="AC1763" i="4"/>
  <c r="AB1763" i="4"/>
  <c r="AA1763" i="4"/>
  <c r="AW1762" i="4"/>
  <c r="AL1762" i="4"/>
  <c r="AR1762" i="4"/>
  <c r="AE1762" i="4"/>
  <c r="AA1762" i="4"/>
  <c r="AC1762" i="4" s="1"/>
  <c r="AL1761" i="4"/>
  <c r="AE1761" i="4"/>
  <c r="AD1761" i="4"/>
  <c r="AB1761" i="4"/>
  <c r="AA1761" i="4"/>
  <c r="AC1761" i="4" s="1"/>
  <c r="AV1760" i="4"/>
  <c r="AW1760" i="4"/>
  <c r="AL1760" i="4"/>
  <c r="AE1760" i="4"/>
  <c r="AC1760" i="4"/>
  <c r="AA1760" i="4"/>
  <c r="AD1760" i="4" s="1"/>
  <c r="AE1759" i="4"/>
  <c r="AD1759" i="4"/>
  <c r="AB1759" i="4"/>
  <c r="AA1759" i="4"/>
  <c r="AC1759" i="4" s="1"/>
  <c r="AV1758" i="4"/>
  <c r="AW1758" i="4"/>
  <c r="AL1758" i="4"/>
  <c r="AE1758" i="4"/>
  <c r="AC1758" i="4"/>
  <c r="AA1758" i="4"/>
  <c r="AB1758" i="4" s="1"/>
  <c r="AV1757" i="4"/>
  <c r="AP1757" i="4"/>
  <c r="AL1757" i="4"/>
  <c r="AE1757" i="4"/>
  <c r="AD1757" i="4"/>
  <c r="AA1757" i="4"/>
  <c r="AC1757" i="4" s="1"/>
  <c r="AW1756" i="4"/>
  <c r="AV1756" i="4"/>
  <c r="AL1756" i="4"/>
  <c r="AE1756" i="4"/>
  <c r="AA1756" i="4"/>
  <c r="AV1755" i="4"/>
  <c r="AP1755" i="4"/>
  <c r="AL1755" i="4"/>
  <c r="AE1755" i="4"/>
  <c r="AD1755" i="4"/>
  <c r="AC1755" i="4"/>
  <c r="AB1755" i="4"/>
  <c r="AA1755" i="4"/>
  <c r="AW1754" i="4"/>
  <c r="AL1754" i="4"/>
  <c r="AE1754" i="4"/>
  <c r="AA1754" i="4"/>
  <c r="AL1753" i="4"/>
  <c r="AP1753" i="4" s="1"/>
  <c r="AE1753" i="4"/>
  <c r="AD1753" i="4"/>
  <c r="AB1753" i="4"/>
  <c r="AA1753" i="4"/>
  <c r="AC1753" i="4" s="1"/>
  <c r="AW1752" i="4"/>
  <c r="AV1752" i="4"/>
  <c r="AL1752" i="4"/>
  <c r="AE1752" i="4"/>
  <c r="AC1752" i="4"/>
  <c r="AA1752" i="4"/>
  <c r="AE1751" i="4"/>
  <c r="AD1751" i="4"/>
  <c r="AB1751" i="4"/>
  <c r="AA1751" i="4"/>
  <c r="AC1751" i="4" s="1"/>
  <c r="AV1750" i="4"/>
  <c r="AW1750" i="4"/>
  <c r="AL1750" i="4"/>
  <c r="AE1750" i="4"/>
  <c r="AC1750" i="4"/>
  <c r="AA1750" i="4"/>
  <c r="AB1750" i="4" s="1"/>
  <c r="AV1749" i="4"/>
  <c r="AE1749" i="4"/>
  <c r="AD1749" i="4"/>
  <c r="AA1749" i="4"/>
  <c r="AC1749" i="4" s="1"/>
  <c r="AW1748" i="4"/>
  <c r="AV1748" i="4"/>
  <c r="AL1748" i="4"/>
  <c r="AJ1748" i="4"/>
  <c r="AE1748" i="4"/>
  <c r="AA1748" i="4"/>
  <c r="AV1747" i="4"/>
  <c r="AL1747" i="4"/>
  <c r="AP1747" i="4" s="1"/>
  <c r="AE1747" i="4"/>
  <c r="AD1747" i="4"/>
  <c r="AC1747" i="4"/>
  <c r="AB1747" i="4"/>
  <c r="AA1747" i="4"/>
  <c r="AR1746" i="4"/>
  <c r="AW1746" i="4"/>
  <c r="AL1746" i="4"/>
  <c r="AE1746" i="4"/>
  <c r="AA1746" i="4"/>
  <c r="AV1745" i="4"/>
  <c r="AL1745" i="4"/>
  <c r="AP1745" i="4" s="1"/>
  <c r="AE1745" i="4"/>
  <c r="AD1745" i="4"/>
  <c r="AB1745" i="4"/>
  <c r="AA1745" i="4"/>
  <c r="AC1745" i="4" s="1"/>
  <c r="AW1744" i="4"/>
  <c r="AV1744" i="4"/>
  <c r="AL1744" i="4"/>
  <c r="AE1744" i="4"/>
  <c r="AC1744" i="4"/>
  <c r="AA1744" i="4"/>
  <c r="AE1743" i="4"/>
  <c r="AD1743" i="4"/>
  <c r="AB1743" i="4"/>
  <c r="AA1743" i="4"/>
  <c r="AC1743" i="4" s="1"/>
  <c r="AV1742" i="4"/>
  <c r="AW1742" i="4"/>
  <c r="AL1742" i="4"/>
  <c r="AE1742" i="4"/>
  <c r="AC1742" i="4"/>
  <c r="AA1742" i="4"/>
  <c r="AB1742" i="4" s="1"/>
  <c r="AV1741" i="4"/>
  <c r="AE1741" i="4"/>
  <c r="AD1741" i="4"/>
  <c r="AA1741" i="4"/>
  <c r="AC1741" i="4" s="1"/>
  <c r="AW1740" i="4"/>
  <c r="AV1740" i="4"/>
  <c r="AL1740" i="4"/>
  <c r="AE1740" i="4"/>
  <c r="AA1740" i="4"/>
  <c r="AV1739" i="4"/>
  <c r="AP1739" i="4"/>
  <c r="AL1739" i="4"/>
  <c r="AE1739" i="4"/>
  <c r="AD1739" i="4"/>
  <c r="AC1739" i="4"/>
  <c r="AB1739" i="4"/>
  <c r="AA1739" i="4"/>
  <c r="AW1738" i="4"/>
  <c r="AL1738" i="4"/>
  <c r="AE1738" i="4"/>
  <c r="AA1738" i="4"/>
  <c r="AL1737" i="4"/>
  <c r="AP1737" i="4" s="1"/>
  <c r="AE1737" i="4"/>
  <c r="AD1737" i="4"/>
  <c r="AB1737" i="4"/>
  <c r="AA1737" i="4"/>
  <c r="AC1737" i="4" s="1"/>
  <c r="AW1736" i="4"/>
  <c r="AV1736" i="4"/>
  <c r="AL1736" i="4"/>
  <c r="AE1736" i="4"/>
  <c r="AC1736" i="4"/>
  <c r="AA1736" i="4"/>
  <c r="AE1735" i="4"/>
  <c r="AD1735" i="4"/>
  <c r="AB1735" i="4"/>
  <c r="AA1735" i="4"/>
  <c r="AC1735" i="4" s="1"/>
  <c r="AV1734" i="4"/>
  <c r="AW1734" i="4"/>
  <c r="AL1734" i="4"/>
  <c r="AE1734" i="4"/>
  <c r="AC1734" i="4"/>
  <c r="AA1734" i="4"/>
  <c r="AB1734" i="4" s="1"/>
  <c r="AV1733" i="4"/>
  <c r="AL1733" i="4"/>
  <c r="AE1733" i="4"/>
  <c r="AD1733" i="4"/>
  <c r="AA1733" i="4"/>
  <c r="AC1733" i="4" s="1"/>
  <c r="AW1732" i="4"/>
  <c r="AV1732" i="4"/>
  <c r="AL1732" i="4"/>
  <c r="AJ1732" i="4"/>
  <c r="AE1732" i="4"/>
  <c r="AA1732" i="4"/>
  <c r="AV1731" i="4"/>
  <c r="AL1731" i="4"/>
  <c r="AP1731" i="4" s="1"/>
  <c r="AE1731" i="4"/>
  <c r="AD1731" i="4"/>
  <c r="AC1731" i="4"/>
  <c r="AB1731" i="4"/>
  <c r="AA1731" i="4"/>
  <c r="AR1730" i="4"/>
  <c r="AW1730" i="4"/>
  <c r="AL1730" i="4"/>
  <c r="AE1730" i="4"/>
  <c r="AA1730" i="4"/>
  <c r="AV1729" i="4"/>
  <c r="AL1729" i="4"/>
  <c r="AP1729" i="4" s="1"/>
  <c r="AE1729" i="4"/>
  <c r="AD1729" i="4"/>
  <c r="AB1729" i="4"/>
  <c r="AA1729" i="4"/>
  <c r="AC1729" i="4" s="1"/>
  <c r="AW1728" i="4"/>
  <c r="AV1728" i="4"/>
  <c r="AL1728" i="4"/>
  <c r="AE1728" i="4"/>
  <c r="AC1728" i="4"/>
  <c r="AA1728" i="4"/>
  <c r="AE1727" i="4"/>
  <c r="AD1727" i="4"/>
  <c r="AB1727" i="4"/>
  <c r="AA1727" i="4"/>
  <c r="AC1727" i="4" s="1"/>
  <c r="AV1726" i="4"/>
  <c r="AW1726" i="4"/>
  <c r="AL1726" i="4"/>
  <c r="AE1726" i="4"/>
  <c r="AC1726" i="4"/>
  <c r="AA1726" i="4"/>
  <c r="AB1726" i="4" s="1"/>
  <c r="AV1725" i="4"/>
  <c r="AE1725" i="4"/>
  <c r="AD1725" i="4"/>
  <c r="AA1725" i="4"/>
  <c r="AC1725" i="4" s="1"/>
  <c r="AW1724" i="4"/>
  <c r="AV1724" i="4"/>
  <c r="AL1724" i="4"/>
  <c r="AE1724" i="4"/>
  <c r="AA1724" i="4"/>
  <c r="AV1723" i="4"/>
  <c r="AP1723" i="4"/>
  <c r="AL1723" i="4"/>
  <c r="AE1723" i="4"/>
  <c r="AD1723" i="4"/>
  <c r="AC1723" i="4"/>
  <c r="AB1723" i="4"/>
  <c r="AA1723" i="4"/>
  <c r="AW1722" i="4"/>
  <c r="AL1722" i="4"/>
  <c r="AE1722" i="4"/>
  <c r="AA1722" i="4"/>
  <c r="AL1721" i="4"/>
  <c r="AP1721" i="4" s="1"/>
  <c r="AE1721" i="4"/>
  <c r="AD1721" i="4"/>
  <c r="AB1721" i="4"/>
  <c r="AA1721" i="4"/>
  <c r="AC1721" i="4" s="1"/>
  <c r="AW1720" i="4"/>
  <c r="AV1720" i="4"/>
  <c r="AL1720" i="4"/>
  <c r="AE1720" i="4"/>
  <c r="AC1720" i="4"/>
  <c r="AA1720" i="4"/>
  <c r="AE1719" i="4"/>
  <c r="AD1719" i="4"/>
  <c r="AB1719" i="4"/>
  <c r="AA1719" i="4"/>
  <c r="AC1719" i="4" s="1"/>
  <c r="AV1718" i="4"/>
  <c r="AR1718" i="4"/>
  <c r="AW1718" i="4"/>
  <c r="AL1718" i="4"/>
  <c r="AE1718" i="4"/>
  <c r="AC1718" i="4"/>
  <c r="AA1718" i="4"/>
  <c r="AB1718" i="4" s="1"/>
  <c r="AV1717" i="4"/>
  <c r="AE1717" i="4"/>
  <c r="AD1717" i="4"/>
  <c r="AA1717" i="4"/>
  <c r="AC1717" i="4" s="1"/>
  <c r="AW1716" i="4"/>
  <c r="AV1716" i="4"/>
  <c r="AL1716" i="4"/>
  <c r="AJ1716" i="4"/>
  <c r="AE1716" i="4"/>
  <c r="AA1716" i="4"/>
  <c r="AV1715" i="4"/>
  <c r="AL1715" i="4"/>
  <c r="AP1715" i="4" s="1"/>
  <c r="AE1715" i="4"/>
  <c r="AD1715" i="4"/>
  <c r="AC1715" i="4"/>
  <c r="AB1715" i="4"/>
  <c r="AA1715" i="4"/>
  <c r="AR1714" i="4"/>
  <c r="AW1714" i="4"/>
  <c r="AL1714" i="4"/>
  <c r="AE1714" i="4"/>
  <c r="AA1714" i="4"/>
  <c r="AV1713" i="4"/>
  <c r="AL1713" i="4"/>
  <c r="AP1713" i="4" s="1"/>
  <c r="AE1713" i="4"/>
  <c r="AD1713" i="4"/>
  <c r="AB1713" i="4"/>
  <c r="AA1713" i="4"/>
  <c r="AC1713" i="4" s="1"/>
  <c r="AW1712" i="4"/>
  <c r="AV1712" i="4"/>
  <c r="AL1712" i="4"/>
  <c r="AE1712" i="4"/>
  <c r="AC1712" i="4"/>
  <c r="AA1712" i="4"/>
  <c r="AE1711" i="4"/>
  <c r="AD1711" i="4"/>
  <c r="AB1711" i="4"/>
  <c r="AA1711" i="4"/>
  <c r="AC1711" i="4" s="1"/>
  <c r="AV1710" i="4"/>
  <c r="AW1710" i="4"/>
  <c r="AL1710" i="4"/>
  <c r="AE1710" i="4"/>
  <c r="AC1710" i="4"/>
  <c r="AA1710" i="4"/>
  <c r="AB1710" i="4" s="1"/>
  <c r="AV1709" i="4"/>
  <c r="AL1709" i="4"/>
  <c r="AP1709" i="4" s="1"/>
  <c r="AE1709" i="4"/>
  <c r="AD1709" i="4"/>
  <c r="AA1709" i="4"/>
  <c r="AC1709" i="4" s="1"/>
  <c r="AW1708" i="4"/>
  <c r="AV1708" i="4"/>
  <c r="AL1708" i="4"/>
  <c r="AE1708" i="4"/>
  <c r="AA1708" i="4"/>
  <c r="AV1707" i="4"/>
  <c r="AP1707" i="4"/>
  <c r="AL1707" i="4"/>
  <c r="AE1707" i="4"/>
  <c r="AD1707" i="4"/>
  <c r="AC1707" i="4"/>
  <c r="AB1707" i="4"/>
  <c r="AA1707" i="4"/>
  <c r="AW1706" i="4"/>
  <c r="AL1706" i="4"/>
  <c r="AE1706" i="4"/>
  <c r="AA1706" i="4"/>
  <c r="AL1705" i="4"/>
  <c r="AP1705" i="4" s="1"/>
  <c r="AE1705" i="4"/>
  <c r="AD1705" i="4"/>
  <c r="AB1705" i="4"/>
  <c r="AA1705" i="4"/>
  <c r="AC1705" i="4" s="1"/>
  <c r="AW1704" i="4"/>
  <c r="AV1704" i="4"/>
  <c r="AL1704" i="4"/>
  <c r="AE1704" i="4"/>
  <c r="AC1704" i="4"/>
  <c r="AA1704" i="4"/>
  <c r="AE1703" i="4"/>
  <c r="AD1703" i="4"/>
  <c r="AB1703" i="4"/>
  <c r="AA1703" i="4"/>
  <c r="AC1703" i="4" s="1"/>
  <c r="AV1702" i="4"/>
  <c r="AR1702" i="4"/>
  <c r="AW1702" i="4"/>
  <c r="AL1702" i="4"/>
  <c r="AE1702" i="4"/>
  <c r="AC1702" i="4"/>
  <c r="AA1702" i="4"/>
  <c r="AB1702" i="4" s="1"/>
  <c r="AV1701" i="4"/>
  <c r="AE1701" i="4"/>
  <c r="AD1701" i="4"/>
  <c r="AA1701" i="4"/>
  <c r="AC1701" i="4" s="1"/>
  <c r="AW1700" i="4"/>
  <c r="AV1700" i="4"/>
  <c r="AL1700" i="4"/>
  <c r="AJ1700" i="4"/>
  <c r="AE1700" i="4"/>
  <c r="AA1700" i="4"/>
  <c r="AV1699" i="4"/>
  <c r="AW1699" i="4"/>
  <c r="AL1699" i="4"/>
  <c r="AP1699" i="4" s="1"/>
  <c r="AE1699" i="4"/>
  <c r="AD1699" i="4"/>
  <c r="AC1699" i="4"/>
  <c r="AB1699" i="4"/>
  <c r="AA1699" i="4"/>
  <c r="AW1698" i="4"/>
  <c r="AR1698" i="4"/>
  <c r="AL1698" i="4"/>
  <c r="AE1698" i="4"/>
  <c r="AC1698" i="4"/>
  <c r="AA1698" i="4"/>
  <c r="AV1697" i="4"/>
  <c r="AL1697" i="4"/>
  <c r="AP1697" i="4" s="1"/>
  <c r="AE1697" i="4"/>
  <c r="AD1697" i="4"/>
  <c r="AB1697" i="4"/>
  <c r="AA1697" i="4"/>
  <c r="AC1697" i="4" s="1"/>
  <c r="AV1696" i="4"/>
  <c r="AW1696" i="4"/>
  <c r="AL1696" i="4"/>
  <c r="AE1696" i="4"/>
  <c r="AA1696" i="4"/>
  <c r="AE1695" i="4"/>
  <c r="AD1695" i="4"/>
  <c r="AB1695" i="4"/>
  <c r="AA1695" i="4"/>
  <c r="AC1695" i="4" s="1"/>
  <c r="AV1694" i="4"/>
  <c r="AR1694" i="4"/>
  <c r="AW1694" i="4"/>
  <c r="AL1694" i="4"/>
  <c r="AE1694" i="4"/>
  <c r="AC1694" i="4"/>
  <c r="AB1694" i="4"/>
  <c r="AA1694" i="4"/>
  <c r="AD1694" i="4" s="1"/>
  <c r="AV1693" i="4"/>
  <c r="AE1693" i="4"/>
  <c r="AD1693" i="4"/>
  <c r="AA1693" i="4"/>
  <c r="AC1693" i="4" s="1"/>
  <c r="AW1692" i="4"/>
  <c r="AV1692" i="4"/>
  <c r="AL1692" i="4"/>
  <c r="AJ1692" i="4"/>
  <c r="AE1692" i="4"/>
  <c r="AA1692" i="4"/>
  <c r="AV1691" i="4"/>
  <c r="AW1691" i="4"/>
  <c r="AL1691" i="4"/>
  <c r="AE1691" i="4"/>
  <c r="AD1691" i="4"/>
  <c r="AC1691" i="4"/>
  <c r="AB1691" i="4"/>
  <c r="AA1691" i="4"/>
  <c r="AW1690" i="4"/>
  <c r="AR1690" i="4"/>
  <c r="AL1690" i="4"/>
  <c r="AE1690" i="4"/>
  <c r="AC1690" i="4"/>
  <c r="AA1690" i="4"/>
  <c r="AV1689" i="4"/>
  <c r="AL1689" i="4"/>
  <c r="AP1689" i="4" s="1"/>
  <c r="AE1689" i="4"/>
  <c r="AD1689" i="4"/>
  <c r="AB1689" i="4"/>
  <c r="AA1689" i="4"/>
  <c r="AC1689" i="4" s="1"/>
  <c r="AW1688" i="4"/>
  <c r="AV1688" i="4"/>
  <c r="AL1688" i="4"/>
  <c r="AE1688" i="4"/>
  <c r="AC1688" i="4"/>
  <c r="AA1688" i="4"/>
  <c r="AE1687" i="4"/>
  <c r="AD1687" i="4"/>
  <c r="AB1687" i="4"/>
  <c r="AA1687" i="4"/>
  <c r="AC1687" i="4" s="1"/>
  <c r="AV1686" i="4"/>
  <c r="AW1686" i="4"/>
  <c r="AL1686" i="4"/>
  <c r="AR1686" i="4"/>
  <c r="AE1686" i="4"/>
  <c r="AC1686" i="4"/>
  <c r="AB1686" i="4"/>
  <c r="AA1686" i="4"/>
  <c r="AD1686" i="4" s="1"/>
  <c r="AV1685" i="4"/>
  <c r="AE1685" i="4"/>
  <c r="AD1685" i="4"/>
  <c r="AA1685" i="4"/>
  <c r="AC1685" i="4" s="1"/>
  <c r="AW1684" i="4"/>
  <c r="AV1684" i="4"/>
  <c r="AL1684" i="4"/>
  <c r="AE1684" i="4"/>
  <c r="AA1684" i="4"/>
  <c r="AV1683" i="4"/>
  <c r="AW1683" i="4"/>
  <c r="AL1683" i="4"/>
  <c r="AE1683" i="4"/>
  <c r="AD1683" i="4"/>
  <c r="AC1683" i="4"/>
  <c r="AB1683" i="4"/>
  <c r="AA1683" i="4"/>
  <c r="AW1682" i="4"/>
  <c r="AL1682" i="4"/>
  <c r="AR1682" i="4"/>
  <c r="AE1682" i="4"/>
  <c r="AA1682" i="4"/>
  <c r="AB1682" i="4" s="1"/>
  <c r="AR1681" i="4"/>
  <c r="AL1681" i="4"/>
  <c r="AP1681" i="4" s="1"/>
  <c r="AE1681" i="4"/>
  <c r="AD1681" i="4"/>
  <c r="AB1681" i="4"/>
  <c r="AA1681" i="4"/>
  <c r="AC1681" i="4" s="1"/>
  <c r="AV1680" i="4"/>
  <c r="AW1680" i="4"/>
  <c r="AL1680" i="4"/>
  <c r="AP1680" i="4" s="1"/>
  <c r="AE1680" i="4"/>
  <c r="AA1680" i="4"/>
  <c r="AL1679" i="4"/>
  <c r="AE1679" i="4"/>
  <c r="AD1679" i="4"/>
  <c r="AA1679" i="4"/>
  <c r="AC1679" i="4" s="1"/>
  <c r="AV1678" i="4"/>
  <c r="AW1678" i="4"/>
  <c r="AL1678" i="4"/>
  <c r="AP1678" i="4" s="1"/>
  <c r="AK1678" i="4"/>
  <c r="AJ1678" i="4"/>
  <c r="AE1678" i="4"/>
  <c r="AC1678" i="4"/>
  <c r="AB1678" i="4"/>
  <c r="AA1678" i="4"/>
  <c r="AD1678" i="4" s="1"/>
  <c r="AW1677" i="4"/>
  <c r="AV1677" i="4"/>
  <c r="AR1677" i="4"/>
  <c r="AE1677" i="4"/>
  <c r="AD1677" i="4"/>
  <c r="AC1677" i="4"/>
  <c r="AA1677" i="4"/>
  <c r="AB1677" i="4" s="1"/>
  <c r="AV1676" i="4"/>
  <c r="AL1676" i="4"/>
  <c r="AE1676" i="4"/>
  <c r="AD1676" i="4"/>
  <c r="AA1676" i="4"/>
  <c r="AC1676" i="4" s="1"/>
  <c r="AV1675" i="4"/>
  <c r="AL1675" i="4"/>
  <c r="AE1675" i="4"/>
  <c r="AD1675" i="4"/>
  <c r="AC1675" i="4"/>
  <c r="AB1675" i="4"/>
  <c r="AA1675" i="4"/>
  <c r="AV1674" i="4"/>
  <c r="AE1674" i="4"/>
  <c r="AD1674" i="4"/>
  <c r="AA1674" i="4"/>
  <c r="AB1674" i="4" s="1"/>
  <c r="AP1673" i="4"/>
  <c r="AV1673" i="4"/>
  <c r="AK1673" i="4"/>
  <c r="AJ1673" i="4"/>
  <c r="AL1673" i="4"/>
  <c r="AE1673" i="4"/>
  <c r="AD1673" i="4"/>
  <c r="AC1673" i="4"/>
  <c r="AB1673" i="4"/>
  <c r="AA1673" i="4"/>
  <c r="AW1672" i="4"/>
  <c r="AV1672" i="4"/>
  <c r="AL1672" i="4"/>
  <c r="AP1672" i="4" s="1"/>
  <c r="AJ1672" i="4"/>
  <c r="AR1672" i="4"/>
  <c r="AE1672" i="4"/>
  <c r="AA1672" i="4"/>
  <c r="AW1671" i="4"/>
  <c r="AV1671" i="4"/>
  <c r="AL1671" i="4"/>
  <c r="AP1671" i="4" s="1"/>
  <c r="AE1671" i="4"/>
  <c r="AD1671" i="4"/>
  <c r="AA1671" i="4"/>
  <c r="AC1671" i="4" s="1"/>
  <c r="AV1670" i="4"/>
  <c r="AW1670" i="4"/>
  <c r="AL1670" i="4"/>
  <c r="AP1670" i="4" s="1"/>
  <c r="AR1670" i="4"/>
  <c r="AE1670" i="4"/>
  <c r="AC1670" i="4"/>
  <c r="AB1670" i="4"/>
  <c r="AA1670" i="4"/>
  <c r="AD1670" i="4" s="1"/>
  <c r="AV1669" i="4"/>
  <c r="AP1669" i="4"/>
  <c r="AL1669" i="4"/>
  <c r="AJ1669" i="4" s="1"/>
  <c r="AK1669" i="4" s="1"/>
  <c r="AR1669" i="4"/>
  <c r="AE1669" i="4"/>
  <c r="AD1669" i="4"/>
  <c r="AB1669" i="4"/>
  <c r="AA1669" i="4"/>
  <c r="AC1669" i="4" s="1"/>
  <c r="AV1668" i="4"/>
  <c r="AL1668" i="4"/>
  <c r="AR1668" i="4"/>
  <c r="AE1668" i="4"/>
  <c r="AC1668" i="4"/>
  <c r="AB1668" i="4"/>
  <c r="AA1668" i="4"/>
  <c r="AD1668" i="4" s="1"/>
  <c r="AV1667" i="4"/>
  <c r="AL1667" i="4"/>
  <c r="AE1667" i="4"/>
  <c r="AD1667" i="4"/>
  <c r="AC1667" i="4"/>
  <c r="AB1667" i="4"/>
  <c r="AA1667" i="4"/>
  <c r="AV1666" i="4"/>
  <c r="AL1666" i="4"/>
  <c r="AE1666" i="4"/>
  <c r="AC1666" i="4"/>
  <c r="AA1666" i="4"/>
  <c r="AB1666" i="4" s="1"/>
  <c r="AV1665" i="4"/>
  <c r="AL1665" i="4"/>
  <c r="AP1665" i="4" s="1"/>
  <c r="AE1665" i="4"/>
  <c r="AD1665" i="4"/>
  <c r="AC1665" i="4"/>
  <c r="AB1665" i="4"/>
  <c r="AA1665" i="4"/>
  <c r="AW1664" i="4"/>
  <c r="AV1664" i="4"/>
  <c r="AL1664" i="4"/>
  <c r="AE1664" i="4"/>
  <c r="AA1664" i="4"/>
  <c r="AC1664" i="4" s="1"/>
  <c r="AW1663" i="4"/>
  <c r="AP1663" i="4"/>
  <c r="AR1663" i="4"/>
  <c r="AL1663" i="4"/>
  <c r="AE1663" i="4"/>
  <c r="AD1663" i="4"/>
  <c r="AB1663" i="4"/>
  <c r="AA1663" i="4"/>
  <c r="AC1663" i="4" s="1"/>
  <c r="AV1662" i="4"/>
  <c r="AR1662" i="4"/>
  <c r="AW1662" i="4"/>
  <c r="AL1662" i="4"/>
  <c r="AP1662" i="4" s="1"/>
  <c r="AE1662" i="4"/>
  <c r="AC1662" i="4"/>
  <c r="AA1662" i="4"/>
  <c r="AD1662" i="4" s="1"/>
  <c r="AP1661" i="4"/>
  <c r="AL1661" i="4"/>
  <c r="AJ1661" i="4"/>
  <c r="AK1661" i="4" s="1"/>
  <c r="AR1661" i="4"/>
  <c r="AE1661" i="4"/>
  <c r="AC1661" i="4"/>
  <c r="AA1661" i="4"/>
  <c r="AD1661" i="4" s="1"/>
  <c r="AV1660" i="4"/>
  <c r="AL1660" i="4"/>
  <c r="AE1660" i="4"/>
  <c r="AA1660" i="4"/>
  <c r="AB1660" i="4" s="1"/>
  <c r="AL1659" i="4"/>
  <c r="AE1659" i="4"/>
  <c r="AD1659" i="4"/>
  <c r="AC1659" i="4"/>
  <c r="AB1659" i="4"/>
  <c r="AA1659" i="4"/>
  <c r="AP1658" i="4"/>
  <c r="AV1658" i="4"/>
  <c r="AL1658" i="4"/>
  <c r="AE1658" i="4"/>
  <c r="AD1658" i="4"/>
  <c r="AA1658" i="4"/>
  <c r="AB1658" i="4" s="1"/>
  <c r="AV1657" i="4"/>
  <c r="AR1657" i="4"/>
  <c r="AL1657" i="4"/>
  <c r="AE1657" i="4"/>
  <c r="AD1657" i="4"/>
  <c r="AB1657" i="4"/>
  <c r="AA1657" i="4"/>
  <c r="AC1657" i="4" s="1"/>
  <c r="AW1656" i="4"/>
  <c r="AV1656" i="4"/>
  <c r="AL1656" i="4"/>
  <c r="AE1656" i="4"/>
  <c r="AC1656" i="4"/>
  <c r="AA1656" i="4"/>
  <c r="AL1655" i="4"/>
  <c r="AP1655" i="4" s="1"/>
  <c r="AE1655" i="4"/>
  <c r="AB1655" i="4"/>
  <c r="AA1655" i="4"/>
  <c r="AC1655" i="4" s="1"/>
  <c r="AW1654" i="4"/>
  <c r="AV1654" i="4"/>
  <c r="AL1654" i="4"/>
  <c r="AP1654" i="4" s="1"/>
  <c r="AE1654" i="4"/>
  <c r="AC1654" i="4"/>
  <c r="AA1654" i="4"/>
  <c r="AD1654" i="4" s="1"/>
  <c r="AW1653" i="4"/>
  <c r="AV1653" i="4"/>
  <c r="AR1653" i="4"/>
  <c r="AE1653" i="4"/>
  <c r="AA1653" i="4"/>
  <c r="AB1653" i="4" s="1"/>
  <c r="AV1652" i="4"/>
  <c r="AL1652" i="4"/>
  <c r="AE1652" i="4"/>
  <c r="AD1652" i="4"/>
  <c r="AC1652" i="4"/>
  <c r="AA1652" i="4"/>
  <c r="AB1652" i="4" s="1"/>
  <c r="AP1651" i="4"/>
  <c r="AL1651" i="4"/>
  <c r="AE1651" i="4"/>
  <c r="AD1651" i="4"/>
  <c r="AC1651" i="4"/>
  <c r="AB1651" i="4"/>
  <c r="AA1651" i="4"/>
  <c r="AE1650" i="4"/>
  <c r="AD1650" i="4"/>
  <c r="AC1650" i="4"/>
  <c r="AB1650" i="4"/>
  <c r="AA1650" i="4"/>
  <c r="AV1649" i="4"/>
  <c r="AL1649" i="4"/>
  <c r="AR1649" i="4"/>
  <c r="AE1649" i="4"/>
  <c r="AD1649" i="4"/>
  <c r="AC1649" i="4"/>
  <c r="AA1649" i="4"/>
  <c r="AB1649" i="4" s="1"/>
  <c r="AV1648" i="4"/>
  <c r="AL1648" i="4"/>
  <c r="AE1648" i="4"/>
  <c r="AD1648" i="4"/>
  <c r="AA1648" i="4"/>
  <c r="AC1648" i="4" s="1"/>
  <c r="AW1647" i="4"/>
  <c r="AV1647" i="4"/>
  <c r="AR1647" i="4"/>
  <c r="AL1647" i="4"/>
  <c r="AE1647" i="4"/>
  <c r="AA1647" i="4"/>
  <c r="AB1647" i="4" s="1"/>
  <c r="AV1646" i="4"/>
  <c r="AW1646" i="4"/>
  <c r="AL1646" i="4"/>
  <c r="AE1646" i="4"/>
  <c r="AC1646" i="4"/>
  <c r="AB1646" i="4"/>
  <c r="AA1646" i="4"/>
  <c r="AD1646" i="4" s="1"/>
  <c r="AV1645" i="4"/>
  <c r="AW1645" i="4"/>
  <c r="AL1645" i="4"/>
  <c r="AJ1645" i="4" s="1"/>
  <c r="AK1645" i="4" s="1"/>
  <c r="AR1645" i="4"/>
  <c r="AE1645" i="4"/>
  <c r="AC1645" i="4"/>
  <c r="AA1645" i="4"/>
  <c r="AD1645" i="4" s="1"/>
  <c r="AL1644" i="4"/>
  <c r="AP1644" i="4" s="1"/>
  <c r="AE1644" i="4"/>
  <c r="AD1644" i="4"/>
  <c r="AB1644" i="4"/>
  <c r="AA1644" i="4"/>
  <c r="AC1644" i="4" s="1"/>
  <c r="AW1643" i="4"/>
  <c r="AV1643" i="4"/>
  <c r="AL1643" i="4"/>
  <c r="AP1643" i="4" s="1"/>
  <c r="AE1643" i="4"/>
  <c r="AC1643" i="4"/>
  <c r="AA1643" i="4"/>
  <c r="AD1643" i="4" s="1"/>
  <c r="AE1642" i="4"/>
  <c r="AD1642" i="4"/>
  <c r="AC1642" i="4"/>
  <c r="AB1642" i="4"/>
  <c r="AA1642" i="4"/>
  <c r="AV1641" i="4"/>
  <c r="AL1641" i="4"/>
  <c r="AR1641" i="4"/>
  <c r="AE1641" i="4"/>
  <c r="AD1641" i="4"/>
  <c r="AC1641" i="4"/>
  <c r="AA1641" i="4"/>
  <c r="AB1641" i="4" s="1"/>
  <c r="AV1640" i="4"/>
  <c r="AL1640" i="4"/>
  <c r="AE1640" i="4"/>
  <c r="AD1640" i="4"/>
  <c r="AA1640" i="4"/>
  <c r="AC1640" i="4" s="1"/>
  <c r="AW1639" i="4"/>
  <c r="AV1639" i="4"/>
  <c r="AR1639" i="4"/>
  <c r="AL1639" i="4"/>
  <c r="AE1639" i="4"/>
  <c r="AA1639" i="4"/>
  <c r="AB1639" i="4" s="1"/>
  <c r="AV1638" i="4"/>
  <c r="AW1638" i="4"/>
  <c r="AL1638" i="4"/>
  <c r="AE1638" i="4"/>
  <c r="AC1638" i="4"/>
  <c r="AB1638" i="4"/>
  <c r="AA1638" i="4"/>
  <c r="AD1638" i="4" s="1"/>
  <c r="AV1637" i="4"/>
  <c r="AW1637" i="4"/>
  <c r="AL1637" i="4"/>
  <c r="AJ1637" i="4" s="1"/>
  <c r="AK1637" i="4" s="1"/>
  <c r="AR1637" i="4"/>
  <c r="AE1637" i="4"/>
  <c r="AC1637" i="4"/>
  <c r="AA1637" i="4"/>
  <c r="AD1637" i="4" s="1"/>
  <c r="AL1636" i="4"/>
  <c r="AP1636" i="4" s="1"/>
  <c r="AE1636" i="4"/>
  <c r="AD1636" i="4"/>
  <c r="AB1636" i="4"/>
  <c r="AA1636" i="4"/>
  <c r="AC1636" i="4" s="1"/>
  <c r="AW1635" i="4"/>
  <c r="AV1635" i="4"/>
  <c r="AL1635" i="4"/>
  <c r="AP1635" i="4" s="1"/>
  <c r="AE1635" i="4"/>
  <c r="AC1635" i="4"/>
  <c r="AA1635" i="4"/>
  <c r="AD1635" i="4" s="1"/>
  <c r="AE1634" i="4"/>
  <c r="AD1634" i="4"/>
  <c r="AC1634" i="4"/>
  <c r="AB1634" i="4"/>
  <c r="AA1634" i="4"/>
  <c r="AV1633" i="4"/>
  <c r="AL1633" i="4"/>
  <c r="AR1633" i="4"/>
  <c r="AE1633" i="4"/>
  <c r="AD1633" i="4"/>
  <c r="AC1633" i="4"/>
  <c r="AA1633" i="4"/>
  <c r="AB1633" i="4" s="1"/>
  <c r="AV1632" i="4"/>
  <c r="AL1632" i="4"/>
  <c r="AE1632" i="4"/>
  <c r="AD1632" i="4"/>
  <c r="AA1632" i="4"/>
  <c r="AC1632" i="4" s="1"/>
  <c r="AW1631" i="4"/>
  <c r="AV1631" i="4"/>
  <c r="AR1631" i="4"/>
  <c r="AL1631" i="4"/>
  <c r="AE1631" i="4"/>
  <c r="AA1631" i="4"/>
  <c r="AB1631" i="4" s="1"/>
  <c r="AV1630" i="4"/>
  <c r="AW1630" i="4"/>
  <c r="AL1630" i="4"/>
  <c r="AE1630" i="4"/>
  <c r="AC1630" i="4"/>
  <c r="AB1630" i="4"/>
  <c r="AA1630" i="4"/>
  <c r="AD1630" i="4" s="1"/>
  <c r="AV1629" i="4"/>
  <c r="AW1629" i="4"/>
  <c r="AL1629" i="4"/>
  <c r="AJ1629" i="4" s="1"/>
  <c r="AK1629" i="4" s="1"/>
  <c r="AR1629" i="4"/>
  <c r="AE1629" i="4"/>
  <c r="AC1629" i="4"/>
  <c r="AA1629" i="4"/>
  <c r="AD1629" i="4" s="1"/>
  <c r="AL1628" i="4"/>
  <c r="AP1628" i="4" s="1"/>
  <c r="AE1628" i="4"/>
  <c r="AD1628" i="4"/>
  <c r="AB1628" i="4"/>
  <c r="AA1628" i="4"/>
  <c r="AC1628" i="4" s="1"/>
  <c r="AW1627" i="4"/>
  <c r="AV1627" i="4"/>
  <c r="AL1627" i="4"/>
  <c r="AP1627" i="4" s="1"/>
  <c r="AE1627" i="4"/>
  <c r="AC1627" i="4"/>
  <c r="AA1627" i="4"/>
  <c r="AD1627" i="4" s="1"/>
  <c r="AE1626" i="4"/>
  <c r="AD1626" i="4"/>
  <c r="AC1626" i="4"/>
  <c r="AB1626" i="4"/>
  <c r="AA1626" i="4"/>
  <c r="AV1625" i="4"/>
  <c r="AL1625" i="4"/>
  <c r="AR1625" i="4"/>
  <c r="AE1625" i="4"/>
  <c r="AD1625" i="4"/>
  <c r="AC1625" i="4"/>
  <c r="AA1625" i="4"/>
  <c r="AB1625" i="4" s="1"/>
  <c r="AV1624" i="4"/>
  <c r="AL1624" i="4"/>
  <c r="AE1624" i="4"/>
  <c r="AD1624" i="4"/>
  <c r="AA1624" i="4"/>
  <c r="AC1624" i="4" s="1"/>
  <c r="AW1623" i="4"/>
  <c r="AV1623" i="4"/>
  <c r="AR1623" i="4"/>
  <c r="AL1623" i="4"/>
  <c r="AE1623" i="4"/>
  <c r="AA1623" i="4"/>
  <c r="AB1623" i="4" s="1"/>
  <c r="AV1622" i="4"/>
  <c r="AW1622" i="4"/>
  <c r="AL1622" i="4"/>
  <c r="AE1622" i="4"/>
  <c r="AC1622" i="4"/>
  <c r="AB1622" i="4"/>
  <c r="AA1622" i="4"/>
  <c r="AD1622" i="4" s="1"/>
  <c r="AV1621" i="4"/>
  <c r="AW1621" i="4"/>
  <c r="AL1621" i="4"/>
  <c r="AJ1621" i="4" s="1"/>
  <c r="AK1621" i="4" s="1"/>
  <c r="AR1621" i="4"/>
  <c r="AE1621" i="4"/>
  <c r="AC1621" i="4"/>
  <c r="AA1621" i="4"/>
  <c r="AD1621" i="4" s="1"/>
  <c r="AL1620" i="4"/>
  <c r="AP1620" i="4" s="1"/>
  <c r="AE1620" i="4"/>
  <c r="AD1620" i="4"/>
  <c r="AB1620" i="4"/>
  <c r="AA1620" i="4"/>
  <c r="AC1620" i="4" s="1"/>
  <c r="AW1619" i="4"/>
  <c r="AV1619" i="4"/>
  <c r="AL1619" i="4"/>
  <c r="AP1619" i="4" s="1"/>
  <c r="AE1619" i="4"/>
  <c r="AC1619" i="4"/>
  <c r="AA1619" i="4"/>
  <c r="AD1619" i="4" s="1"/>
  <c r="AE1618" i="4"/>
  <c r="AD1618" i="4"/>
  <c r="AC1618" i="4"/>
  <c r="AB1618" i="4"/>
  <c r="AA1618" i="4"/>
  <c r="AV1617" i="4"/>
  <c r="AL1617" i="4"/>
  <c r="AR1617" i="4"/>
  <c r="AE1617" i="4"/>
  <c r="AD1617" i="4"/>
  <c r="AC1617" i="4"/>
  <c r="AA1617" i="4"/>
  <c r="AB1617" i="4" s="1"/>
  <c r="AV1616" i="4"/>
  <c r="AL1616" i="4"/>
  <c r="AE1616" i="4"/>
  <c r="AD1616" i="4"/>
  <c r="AA1616" i="4"/>
  <c r="AC1616" i="4" s="1"/>
  <c r="AW1615" i="4"/>
  <c r="AV1615" i="4"/>
  <c r="AR1615" i="4"/>
  <c r="AL1615" i="4"/>
  <c r="AE1615" i="4"/>
  <c r="AA1615" i="4"/>
  <c r="AB1615" i="4" s="1"/>
  <c r="AV1614" i="4"/>
  <c r="AW1614" i="4"/>
  <c r="AL1614" i="4"/>
  <c r="AE1614" i="4"/>
  <c r="AC1614" i="4"/>
  <c r="AB1614" i="4"/>
  <c r="AA1614" i="4"/>
  <c r="AD1614" i="4" s="1"/>
  <c r="AV1613" i="4"/>
  <c r="AW1613" i="4"/>
  <c r="AL1613" i="4"/>
  <c r="AJ1613" i="4" s="1"/>
  <c r="AK1613" i="4" s="1"/>
  <c r="AR1613" i="4"/>
  <c r="AE1613" i="4"/>
  <c r="AC1613" i="4"/>
  <c r="AA1613" i="4"/>
  <c r="AD1613" i="4" s="1"/>
  <c r="AL1612" i="4"/>
  <c r="AP1612" i="4" s="1"/>
  <c r="AE1612" i="4"/>
  <c r="AD1612" i="4"/>
  <c r="AB1612" i="4"/>
  <c r="AA1612" i="4"/>
  <c r="AC1612" i="4" s="1"/>
  <c r="AW1611" i="4"/>
  <c r="AV1611" i="4"/>
  <c r="AL1611" i="4"/>
  <c r="AP1611" i="4" s="1"/>
  <c r="AE1611" i="4"/>
  <c r="AC1611" i="4"/>
  <c r="AA1611" i="4"/>
  <c r="AD1611" i="4" s="1"/>
  <c r="AE1610" i="4"/>
  <c r="AD1610" i="4"/>
  <c r="AC1610" i="4"/>
  <c r="AB1610" i="4"/>
  <c r="AA1610" i="4"/>
  <c r="AV1609" i="4"/>
  <c r="AL1609" i="4"/>
  <c r="AR1609" i="4"/>
  <c r="AE1609" i="4"/>
  <c r="AD1609" i="4"/>
  <c r="AC1609" i="4"/>
  <c r="AA1609" i="4"/>
  <c r="AB1609" i="4" s="1"/>
  <c r="AV1608" i="4"/>
  <c r="AL1608" i="4"/>
  <c r="AE1608" i="4"/>
  <c r="AD1608" i="4"/>
  <c r="AA1608" i="4"/>
  <c r="AC1608" i="4" s="1"/>
  <c r="AW1607" i="4"/>
  <c r="AV1607" i="4"/>
  <c r="AR1607" i="4"/>
  <c r="AL1607" i="4"/>
  <c r="AE1607" i="4"/>
  <c r="AA1607" i="4"/>
  <c r="AB1607" i="4" s="1"/>
  <c r="AV1606" i="4"/>
  <c r="AW1606" i="4"/>
  <c r="AL1606" i="4"/>
  <c r="AE1606" i="4"/>
  <c r="AC1606" i="4"/>
  <c r="AB1606" i="4"/>
  <c r="AA1606" i="4"/>
  <c r="AD1606" i="4" s="1"/>
  <c r="AV1605" i="4"/>
  <c r="AW1605" i="4"/>
  <c r="AL1605" i="4"/>
  <c r="AJ1605" i="4" s="1"/>
  <c r="AK1605" i="4" s="1"/>
  <c r="AR1605" i="4"/>
  <c r="AE1605" i="4"/>
  <c r="AC1605" i="4"/>
  <c r="AA1605" i="4"/>
  <c r="AD1605" i="4" s="1"/>
  <c r="AL1604" i="4"/>
  <c r="AP1604" i="4" s="1"/>
  <c r="AE1604" i="4"/>
  <c r="AD1604" i="4"/>
  <c r="AB1604" i="4"/>
  <c r="AA1604" i="4"/>
  <c r="AC1604" i="4" s="1"/>
  <c r="AW1603" i="4"/>
  <c r="AV1603" i="4"/>
  <c r="AL1603" i="4"/>
  <c r="AP1603" i="4" s="1"/>
  <c r="AE1603" i="4"/>
  <c r="AC1603" i="4"/>
  <c r="AA1603" i="4"/>
  <c r="AD1603" i="4" s="1"/>
  <c r="AE1602" i="4"/>
  <c r="AD1602" i="4"/>
  <c r="AC1602" i="4"/>
  <c r="AB1602" i="4"/>
  <c r="AA1602" i="4"/>
  <c r="AV1601" i="4"/>
  <c r="AL1601" i="4"/>
  <c r="AR1601" i="4"/>
  <c r="AE1601" i="4"/>
  <c r="AD1601" i="4"/>
  <c r="AC1601" i="4"/>
  <c r="AA1601" i="4"/>
  <c r="AB1601" i="4" s="1"/>
  <c r="AV1600" i="4"/>
  <c r="AL1600" i="4"/>
  <c r="AP1600" i="4" s="1"/>
  <c r="AE1600" i="4"/>
  <c r="AD1600" i="4"/>
  <c r="AA1600" i="4"/>
  <c r="AC1600" i="4" s="1"/>
  <c r="AW1599" i="4"/>
  <c r="AV1599" i="4"/>
  <c r="AR1599" i="4"/>
  <c r="AL1599" i="4"/>
  <c r="AE1599" i="4"/>
  <c r="AA1599" i="4"/>
  <c r="AV1598" i="4"/>
  <c r="AW1598" i="4"/>
  <c r="AL1598" i="4"/>
  <c r="AE1598" i="4"/>
  <c r="AC1598" i="4"/>
  <c r="AB1598" i="4"/>
  <c r="AA1598" i="4"/>
  <c r="AD1598" i="4" s="1"/>
  <c r="AV1597" i="4"/>
  <c r="AW1597" i="4"/>
  <c r="AL1597" i="4"/>
  <c r="AR1597" i="4"/>
  <c r="AE1597" i="4"/>
  <c r="AC1597" i="4"/>
  <c r="AA1597" i="4"/>
  <c r="AD1597" i="4" s="1"/>
  <c r="AL1596" i="4"/>
  <c r="AP1596" i="4" s="1"/>
  <c r="AE1596" i="4"/>
  <c r="AD1596" i="4"/>
  <c r="AB1596" i="4"/>
  <c r="AA1596" i="4"/>
  <c r="AC1596" i="4" s="1"/>
  <c r="AW1595" i="4"/>
  <c r="AV1595" i="4"/>
  <c r="AL1595" i="4"/>
  <c r="AP1595" i="4" s="1"/>
  <c r="AE1595" i="4"/>
  <c r="AC1595" i="4"/>
  <c r="AA1595" i="4"/>
  <c r="AD1595" i="4" s="1"/>
  <c r="AE1594" i="4"/>
  <c r="AD1594" i="4"/>
  <c r="AC1594" i="4"/>
  <c r="AB1594" i="4"/>
  <c r="AA1594" i="4"/>
  <c r="AR1593" i="4"/>
  <c r="AV1593" i="4"/>
  <c r="AL1593" i="4"/>
  <c r="AJ1593" i="4"/>
  <c r="AE1593" i="4"/>
  <c r="AD1593" i="4"/>
  <c r="AC1593" i="4"/>
  <c r="AA1593" i="4"/>
  <c r="AB1593" i="4" s="1"/>
  <c r="AV1592" i="4"/>
  <c r="AL1592" i="4"/>
  <c r="AP1592" i="4" s="1"/>
  <c r="AE1592" i="4"/>
  <c r="AD1592" i="4"/>
  <c r="AA1592" i="4"/>
  <c r="AC1592" i="4" s="1"/>
  <c r="AW1591" i="4"/>
  <c r="AV1591" i="4"/>
  <c r="AR1591" i="4"/>
  <c r="AL1591" i="4"/>
  <c r="AE1591" i="4"/>
  <c r="AA1591" i="4"/>
  <c r="AV1590" i="4"/>
  <c r="AW1590" i="4"/>
  <c r="AL1590" i="4"/>
  <c r="AP1590" i="4" s="1"/>
  <c r="AE1590" i="4"/>
  <c r="AB1590" i="4"/>
  <c r="AA1590" i="4"/>
  <c r="AC1590" i="4" s="1"/>
  <c r="AV1589" i="4"/>
  <c r="AW1589" i="4"/>
  <c r="AL1589" i="4"/>
  <c r="AR1589" i="4"/>
  <c r="AE1589" i="4"/>
  <c r="AC1589" i="4"/>
  <c r="AA1589" i="4"/>
  <c r="AL1588" i="4"/>
  <c r="AP1588" i="4" s="1"/>
  <c r="AE1588" i="4"/>
  <c r="AD1588" i="4"/>
  <c r="AB1588" i="4"/>
  <c r="AA1588" i="4"/>
  <c r="AC1588" i="4" s="1"/>
  <c r="AW1587" i="4"/>
  <c r="AV1587" i="4"/>
  <c r="AL1587" i="4"/>
  <c r="AE1587" i="4"/>
  <c r="AC1587" i="4"/>
  <c r="AA1587" i="4"/>
  <c r="AD1587" i="4" s="1"/>
  <c r="AP1586" i="4"/>
  <c r="AL1586" i="4"/>
  <c r="AE1586" i="4"/>
  <c r="AD1586" i="4"/>
  <c r="AC1586" i="4"/>
  <c r="AB1586" i="4"/>
  <c r="AA1586" i="4"/>
  <c r="AV1585" i="4"/>
  <c r="AL1585" i="4"/>
  <c r="AE1585" i="4"/>
  <c r="AD1585" i="4"/>
  <c r="AC1585" i="4"/>
  <c r="AA1585" i="4"/>
  <c r="AB1585" i="4" s="1"/>
  <c r="AV1584" i="4"/>
  <c r="AL1584" i="4"/>
  <c r="AP1584" i="4" s="1"/>
  <c r="AE1584" i="4"/>
  <c r="AD1584" i="4"/>
  <c r="AA1584" i="4"/>
  <c r="AC1584" i="4" s="1"/>
  <c r="AW1583" i="4"/>
  <c r="AV1583" i="4"/>
  <c r="AL1583" i="4"/>
  <c r="AE1583" i="4"/>
  <c r="AA1583" i="4"/>
  <c r="AV1582" i="4"/>
  <c r="AW1582" i="4"/>
  <c r="AL1582" i="4"/>
  <c r="AP1582" i="4" s="1"/>
  <c r="AE1582" i="4"/>
  <c r="AB1582" i="4"/>
  <c r="AA1582" i="4"/>
  <c r="AC1582" i="4" s="1"/>
  <c r="AW1581" i="4"/>
  <c r="AV1581" i="4"/>
  <c r="AL1581" i="4"/>
  <c r="AR1581" i="4"/>
  <c r="AE1581" i="4"/>
  <c r="AC1581" i="4"/>
  <c r="AA1581" i="4"/>
  <c r="AL1580" i="4"/>
  <c r="AP1580" i="4" s="1"/>
  <c r="AE1580" i="4"/>
  <c r="AD1580" i="4"/>
  <c r="AB1580" i="4"/>
  <c r="AA1580" i="4"/>
  <c r="AC1580" i="4" s="1"/>
  <c r="AW1579" i="4"/>
  <c r="AV1579" i="4"/>
  <c r="AL1579" i="4"/>
  <c r="AE1579" i="4"/>
  <c r="AC1579" i="4"/>
  <c r="AA1579" i="4"/>
  <c r="AD1579" i="4" s="1"/>
  <c r="AL1578" i="4"/>
  <c r="AE1578" i="4"/>
  <c r="AD1578" i="4"/>
  <c r="AC1578" i="4"/>
  <c r="AB1578" i="4"/>
  <c r="AA1578" i="4"/>
  <c r="AV1577" i="4"/>
  <c r="AL1577" i="4"/>
  <c r="AE1577" i="4"/>
  <c r="AD1577" i="4"/>
  <c r="AC1577" i="4"/>
  <c r="AA1577" i="4"/>
  <c r="AB1577" i="4" s="1"/>
  <c r="AV1576" i="4"/>
  <c r="AL1576" i="4"/>
  <c r="AP1576" i="4" s="1"/>
  <c r="AE1576" i="4"/>
  <c r="AD1576" i="4"/>
  <c r="AA1576" i="4"/>
  <c r="AC1576" i="4" s="1"/>
  <c r="AW1575" i="4"/>
  <c r="AV1575" i="4"/>
  <c r="AR1575" i="4"/>
  <c r="AL1575" i="4"/>
  <c r="AE1575" i="4"/>
  <c r="AA1575" i="4"/>
  <c r="AV1574" i="4"/>
  <c r="AW1574" i="4"/>
  <c r="AL1574" i="4"/>
  <c r="AP1574" i="4" s="1"/>
  <c r="AE1574" i="4"/>
  <c r="AB1574" i="4"/>
  <c r="AA1574" i="4"/>
  <c r="AC1574" i="4" s="1"/>
  <c r="AV1573" i="4"/>
  <c r="AW1573" i="4"/>
  <c r="AL1573" i="4"/>
  <c r="AE1573" i="4"/>
  <c r="AA1573" i="4"/>
  <c r="AL1572" i="4"/>
  <c r="AP1572" i="4" s="1"/>
  <c r="AE1572" i="4"/>
  <c r="AD1572" i="4"/>
  <c r="AB1572" i="4"/>
  <c r="AA1572" i="4"/>
  <c r="AC1572" i="4" s="1"/>
  <c r="AW1571" i="4"/>
  <c r="AV1571" i="4"/>
  <c r="AL1571" i="4"/>
  <c r="AE1571" i="4"/>
  <c r="AC1571" i="4"/>
  <c r="AA1571" i="4"/>
  <c r="AP1570" i="4"/>
  <c r="AL1570" i="4"/>
  <c r="AE1570" i="4"/>
  <c r="AD1570" i="4"/>
  <c r="AC1570" i="4"/>
  <c r="AB1570" i="4"/>
  <c r="AA1570" i="4"/>
  <c r="AV1569" i="4"/>
  <c r="AL1569" i="4"/>
  <c r="AE1569" i="4"/>
  <c r="AD1569" i="4"/>
  <c r="AC1569" i="4"/>
  <c r="AA1569" i="4"/>
  <c r="AB1569" i="4" s="1"/>
  <c r="AP1568" i="4"/>
  <c r="AL1568" i="4"/>
  <c r="AE1568" i="4"/>
  <c r="AD1568" i="4"/>
  <c r="AA1568" i="4"/>
  <c r="AC1568" i="4" s="1"/>
  <c r="AV1567" i="4"/>
  <c r="AW1567" i="4"/>
  <c r="AL1567" i="4"/>
  <c r="AE1567" i="4"/>
  <c r="AA1567" i="4"/>
  <c r="AV1566" i="4"/>
  <c r="AW1566" i="4"/>
  <c r="AE1566" i="4"/>
  <c r="AB1566" i="4"/>
  <c r="AA1566" i="4"/>
  <c r="AC1566" i="4" s="1"/>
  <c r="AW1565" i="4"/>
  <c r="AV1565" i="4"/>
  <c r="AR1565" i="4"/>
  <c r="AL1565" i="4"/>
  <c r="AE1565" i="4"/>
  <c r="AA1565" i="4"/>
  <c r="AV1564" i="4"/>
  <c r="AL1564" i="4"/>
  <c r="AP1564" i="4" s="1"/>
  <c r="AE1564" i="4"/>
  <c r="AD1564" i="4"/>
  <c r="AB1564" i="4"/>
  <c r="AA1564" i="4"/>
  <c r="AC1564" i="4" s="1"/>
  <c r="AW1563" i="4"/>
  <c r="AV1563" i="4"/>
  <c r="AL1563" i="4"/>
  <c r="AE1563" i="4"/>
  <c r="AA1563" i="4"/>
  <c r="AP1562" i="4"/>
  <c r="AL1562" i="4"/>
  <c r="AE1562" i="4"/>
  <c r="AD1562" i="4"/>
  <c r="AC1562" i="4"/>
  <c r="AB1562" i="4"/>
  <c r="AA1562" i="4"/>
  <c r="AR1561" i="4"/>
  <c r="AV1561" i="4"/>
  <c r="AL1561" i="4"/>
  <c r="AE1561" i="4"/>
  <c r="AD1561" i="4"/>
  <c r="AC1561" i="4"/>
  <c r="AA1561" i="4"/>
  <c r="AB1561" i="4" s="1"/>
  <c r="AP1560" i="4"/>
  <c r="AL1560" i="4"/>
  <c r="AE1560" i="4"/>
  <c r="AD1560" i="4"/>
  <c r="AA1560" i="4"/>
  <c r="AC1560" i="4" s="1"/>
  <c r="AW1559" i="4"/>
  <c r="AV1559" i="4"/>
  <c r="AR1559" i="4"/>
  <c r="AL1559" i="4"/>
  <c r="AE1559" i="4"/>
  <c r="AA1559" i="4"/>
  <c r="AV1558" i="4"/>
  <c r="AW1558" i="4"/>
  <c r="AE1558" i="4"/>
  <c r="AB1558" i="4"/>
  <c r="AA1558" i="4"/>
  <c r="AC1558" i="4" s="1"/>
  <c r="AV1557" i="4"/>
  <c r="AW1557" i="4"/>
  <c r="AL1557" i="4"/>
  <c r="AE1557" i="4"/>
  <c r="AA1557" i="4"/>
  <c r="AV1556" i="4"/>
  <c r="AL1556" i="4"/>
  <c r="AP1556" i="4" s="1"/>
  <c r="AE1556" i="4"/>
  <c r="AD1556" i="4"/>
  <c r="AB1556" i="4"/>
  <c r="AA1556" i="4"/>
  <c r="AC1556" i="4" s="1"/>
  <c r="AW1555" i="4"/>
  <c r="AV1555" i="4"/>
  <c r="AL1555" i="4"/>
  <c r="AE1555" i="4"/>
  <c r="AC1555" i="4"/>
  <c r="AA1555" i="4"/>
  <c r="AP1554" i="4"/>
  <c r="AL1554" i="4"/>
  <c r="AE1554" i="4"/>
  <c r="AD1554" i="4"/>
  <c r="AC1554" i="4"/>
  <c r="AB1554" i="4"/>
  <c r="AA1554" i="4"/>
  <c r="AV1553" i="4"/>
  <c r="AL1553" i="4"/>
  <c r="AE1553" i="4"/>
  <c r="AD1553" i="4"/>
  <c r="AC1553" i="4"/>
  <c r="AA1553" i="4"/>
  <c r="AB1553" i="4" s="1"/>
  <c r="AL1552" i="4"/>
  <c r="AP1552" i="4" s="1"/>
  <c r="AE1552" i="4"/>
  <c r="AD1552" i="4"/>
  <c r="AA1552" i="4"/>
  <c r="AC1552" i="4" s="1"/>
  <c r="AV1551" i="4"/>
  <c r="AW1551" i="4"/>
  <c r="AL1551" i="4"/>
  <c r="AE1551" i="4"/>
  <c r="AA1551" i="4"/>
  <c r="AW1550" i="4"/>
  <c r="AV1550" i="4"/>
  <c r="AE1550" i="4"/>
  <c r="AB1550" i="4"/>
  <c r="AA1550" i="4"/>
  <c r="AC1550" i="4" s="1"/>
  <c r="AW1549" i="4"/>
  <c r="AV1549" i="4"/>
  <c r="AL1549" i="4"/>
  <c r="AR1549" i="4"/>
  <c r="AE1549" i="4"/>
  <c r="AC1549" i="4"/>
  <c r="AA1549" i="4"/>
  <c r="AL1548" i="4"/>
  <c r="AP1548" i="4" s="1"/>
  <c r="AE1548" i="4"/>
  <c r="AD1548" i="4"/>
  <c r="AB1548" i="4"/>
  <c r="AA1548" i="4"/>
  <c r="AC1548" i="4" s="1"/>
  <c r="AW1547" i="4"/>
  <c r="AV1547" i="4"/>
  <c r="AL1547" i="4"/>
  <c r="AE1547" i="4"/>
  <c r="AA1547" i="4"/>
  <c r="AP1546" i="4"/>
  <c r="AL1546" i="4"/>
  <c r="AE1546" i="4"/>
  <c r="AD1546" i="4"/>
  <c r="AC1546" i="4"/>
  <c r="AB1546" i="4"/>
  <c r="AA1546" i="4"/>
  <c r="AV1545" i="4"/>
  <c r="AL1545" i="4"/>
  <c r="AE1545" i="4"/>
  <c r="AD1545" i="4"/>
  <c r="AC1545" i="4"/>
  <c r="AB1545" i="4"/>
  <c r="AA1545" i="4"/>
  <c r="AL1544" i="4"/>
  <c r="AP1544" i="4" s="1"/>
  <c r="AE1544" i="4"/>
  <c r="AD1544" i="4"/>
  <c r="AA1544" i="4"/>
  <c r="AC1544" i="4" s="1"/>
  <c r="AV1543" i="4"/>
  <c r="AW1543" i="4"/>
  <c r="AL1543" i="4"/>
  <c r="AE1543" i="4"/>
  <c r="AA1543" i="4"/>
  <c r="AW1542" i="4"/>
  <c r="AV1542" i="4"/>
  <c r="AE1542" i="4"/>
  <c r="AB1542" i="4"/>
  <c r="AA1542" i="4"/>
  <c r="AC1542" i="4" s="1"/>
  <c r="AW1541" i="4"/>
  <c r="AV1541" i="4"/>
  <c r="AL1541" i="4"/>
  <c r="AR1541" i="4"/>
  <c r="AE1541" i="4"/>
  <c r="AC1541" i="4"/>
  <c r="AA1541" i="4"/>
  <c r="AL1540" i="4"/>
  <c r="AP1540" i="4" s="1"/>
  <c r="AE1540" i="4"/>
  <c r="AD1540" i="4"/>
  <c r="AB1540" i="4"/>
  <c r="AA1540" i="4"/>
  <c r="AC1540" i="4" s="1"/>
  <c r="AW1539" i="4"/>
  <c r="AV1539" i="4"/>
  <c r="AL1539" i="4"/>
  <c r="AE1539" i="4"/>
  <c r="AA1539" i="4"/>
  <c r="AP1538" i="4"/>
  <c r="AL1538" i="4"/>
  <c r="AE1538" i="4"/>
  <c r="AD1538" i="4"/>
  <c r="AC1538" i="4"/>
  <c r="AB1538" i="4"/>
  <c r="AA1538" i="4"/>
  <c r="AV1537" i="4"/>
  <c r="AL1537" i="4"/>
  <c r="AE1537" i="4"/>
  <c r="AD1537" i="4"/>
  <c r="AC1537" i="4"/>
  <c r="AB1537" i="4"/>
  <c r="AA1537" i="4"/>
  <c r="AL1536" i="4"/>
  <c r="AP1536" i="4" s="1"/>
  <c r="AE1536" i="4"/>
  <c r="AD1536" i="4"/>
  <c r="AA1536" i="4"/>
  <c r="AC1536" i="4" s="1"/>
  <c r="AV1535" i="4"/>
  <c r="AR1535" i="4"/>
  <c r="AP1535" i="4"/>
  <c r="AW1535" i="4"/>
  <c r="AJ1535" i="4"/>
  <c r="AL1535" i="4"/>
  <c r="AE1535" i="4"/>
  <c r="AA1535" i="4"/>
  <c r="AW1534" i="4"/>
  <c r="AV1534" i="4"/>
  <c r="AL1534" i="4"/>
  <c r="AP1534" i="4" s="1"/>
  <c r="AE1534" i="4"/>
  <c r="AB1534" i="4"/>
  <c r="AA1534" i="4"/>
  <c r="AC1534" i="4" s="1"/>
  <c r="AV1533" i="4"/>
  <c r="AR1533" i="4"/>
  <c r="AW1533" i="4"/>
  <c r="AL1533" i="4"/>
  <c r="AP1533" i="4" s="1"/>
  <c r="AE1533" i="4"/>
  <c r="AA1533" i="4"/>
  <c r="AW1532" i="4"/>
  <c r="AL1532" i="4"/>
  <c r="AP1532" i="4" s="1"/>
  <c r="AE1532" i="4"/>
  <c r="AR1532" i="4" s="1"/>
  <c r="AB1532" i="4"/>
  <c r="AA1532" i="4"/>
  <c r="AC1532" i="4" s="1"/>
  <c r="AW1531" i="4"/>
  <c r="AV1531" i="4"/>
  <c r="AL1531" i="4"/>
  <c r="AE1531" i="4"/>
  <c r="AR1531" i="4" s="1"/>
  <c r="AA1531" i="4"/>
  <c r="AD1531" i="4" s="1"/>
  <c r="AL1530" i="4"/>
  <c r="AE1530" i="4"/>
  <c r="AD1530" i="4"/>
  <c r="AC1530" i="4"/>
  <c r="AB1530" i="4"/>
  <c r="AA1530" i="4"/>
  <c r="AL1529" i="4"/>
  <c r="AE1529" i="4"/>
  <c r="AD1529" i="4"/>
  <c r="AC1529" i="4"/>
  <c r="AB1529" i="4"/>
  <c r="AA1529" i="4"/>
  <c r="AL1528" i="4"/>
  <c r="AP1528" i="4" s="1"/>
  <c r="AE1528" i="4"/>
  <c r="AD1528" i="4"/>
  <c r="AA1528" i="4"/>
  <c r="AC1528" i="4" s="1"/>
  <c r="AV1527" i="4"/>
  <c r="AP1527" i="4"/>
  <c r="AW1527" i="4"/>
  <c r="AL1527" i="4"/>
  <c r="AE1527" i="4"/>
  <c r="AA1527" i="4"/>
  <c r="AW1526" i="4"/>
  <c r="AV1526" i="4"/>
  <c r="AP1526" i="4"/>
  <c r="AJ1526" i="4"/>
  <c r="AK1526" i="4" s="1"/>
  <c r="AL1526" i="4"/>
  <c r="AE1526" i="4"/>
  <c r="AB1526" i="4"/>
  <c r="AA1526" i="4"/>
  <c r="AC1526" i="4" s="1"/>
  <c r="AV1525" i="4"/>
  <c r="AR1525" i="4"/>
  <c r="AW1525" i="4"/>
  <c r="AL1525" i="4"/>
  <c r="AP1525" i="4" s="1"/>
  <c r="AJ1525" i="4"/>
  <c r="AK1525" i="4" s="1"/>
  <c r="AE1525" i="4"/>
  <c r="AA1525" i="4"/>
  <c r="AV1524" i="4"/>
  <c r="AL1524" i="4"/>
  <c r="AP1524" i="4" s="1"/>
  <c r="AJ1524" i="4"/>
  <c r="AK1524" i="4" s="1"/>
  <c r="AE1524" i="4"/>
  <c r="AR1524" i="4" s="1"/>
  <c r="AD1524" i="4"/>
  <c r="AB1524" i="4"/>
  <c r="AA1524" i="4"/>
  <c r="AC1524" i="4" s="1"/>
  <c r="AW1523" i="4"/>
  <c r="AV1523" i="4"/>
  <c r="AL1523" i="4"/>
  <c r="AE1523" i="4"/>
  <c r="AR1523" i="4" s="1"/>
  <c r="AA1523" i="4"/>
  <c r="AD1523" i="4" s="1"/>
  <c r="AP1522" i="4"/>
  <c r="AL1522" i="4"/>
  <c r="AE1522" i="4"/>
  <c r="AD1522" i="4"/>
  <c r="AC1522" i="4"/>
  <c r="AB1522" i="4"/>
  <c r="AA1522" i="4"/>
  <c r="AL1521" i="4"/>
  <c r="AE1521" i="4"/>
  <c r="AD1521" i="4"/>
  <c r="AC1521" i="4"/>
  <c r="AB1521" i="4"/>
  <c r="AA1521" i="4"/>
  <c r="AL1520" i="4"/>
  <c r="AE1520" i="4"/>
  <c r="AD1520" i="4"/>
  <c r="AA1520" i="4"/>
  <c r="AC1520" i="4" s="1"/>
  <c r="AV1519" i="4"/>
  <c r="AW1519" i="4"/>
  <c r="AL1519" i="4"/>
  <c r="AE1519" i="4"/>
  <c r="AA1519" i="4"/>
  <c r="AW1518" i="4"/>
  <c r="AV1518" i="4"/>
  <c r="AL1518" i="4"/>
  <c r="AP1518" i="4" s="1"/>
  <c r="AE1518" i="4"/>
  <c r="AB1518" i="4"/>
  <c r="AA1518" i="4"/>
  <c r="AC1518" i="4" s="1"/>
  <c r="AW1517" i="4"/>
  <c r="AV1517" i="4"/>
  <c r="AR1517" i="4"/>
  <c r="AL1517" i="4"/>
  <c r="AP1517" i="4" s="1"/>
  <c r="AE1517" i="4"/>
  <c r="AB1517" i="4"/>
  <c r="AA1517" i="4"/>
  <c r="AD1517" i="4" s="1"/>
  <c r="AL1516" i="4"/>
  <c r="AP1516" i="4" s="1"/>
  <c r="AJ1516" i="4"/>
  <c r="AK1516" i="4" s="1"/>
  <c r="AE1516" i="4"/>
  <c r="AR1516" i="4" s="1"/>
  <c r="AA1516" i="4"/>
  <c r="AD1516" i="4" s="1"/>
  <c r="AV1515" i="4"/>
  <c r="AL1515" i="4"/>
  <c r="AE1515" i="4"/>
  <c r="AR1515" i="4" s="1"/>
  <c r="AD1515" i="4"/>
  <c r="AC1515" i="4"/>
  <c r="AB1515" i="4"/>
  <c r="AA1515" i="4"/>
  <c r="AL1514" i="4"/>
  <c r="AE1514" i="4"/>
  <c r="AD1514" i="4"/>
  <c r="AC1514" i="4"/>
  <c r="AB1514" i="4"/>
  <c r="AA1514" i="4"/>
  <c r="AL1513" i="4"/>
  <c r="AE1513" i="4"/>
  <c r="AD1513" i="4"/>
  <c r="AC1513" i="4"/>
  <c r="AB1513" i="4"/>
  <c r="AA1513" i="4"/>
  <c r="AP1512" i="4"/>
  <c r="AR1512" i="4"/>
  <c r="AL1512" i="4"/>
  <c r="AE1512" i="4"/>
  <c r="AD1512" i="4"/>
  <c r="AA1512" i="4"/>
  <c r="AC1512" i="4" s="1"/>
  <c r="AW1511" i="4"/>
  <c r="AV1511" i="4"/>
  <c r="AL1511" i="4"/>
  <c r="AP1511" i="4" s="1"/>
  <c r="AE1511" i="4"/>
  <c r="AA1511" i="4"/>
  <c r="AW1510" i="4"/>
  <c r="AV1510" i="4"/>
  <c r="AP1510" i="4"/>
  <c r="AL1510" i="4"/>
  <c r="AE1510" i="4"/>
  <c r="AA1510" i="4"/>
  <c r="AW1509" i="4"/>
  <c r="AV1509" i="4"/>
  <c r="AR1509" i="4"/>
  <c r="AL1509" i="4"/>
  <c r="AP1509" i="4" s="1"/>
  <c r="AJ1509" i="4"/>
  <c r="AK1509" i="4" s="1"/>
  <c r="AE1509" i="4"/>
  <c r="AA1509" i="4"/>
  <c r="AD1509" i="4" s="1"/>
  <c r="AW1508" i="4"/>
  <c r="AV1508" i="4"/>
  <c r="AL1508" i="4"/>
  <c r="AP1508" i="4" s="1"/>
  <c r="AE1508" i="4"/>
  <c r="AR1508" i="4" s="1"/>
  <c r="AD1508" i="4"/>
  <c r="AB1508" i="4"/>
  <c r="AA1508" i="4"/>
  <c r="AC1508" i="4" s="1"/>
  <c r="AV1507" i="4"/>
  <c r="AL1507" i="4"/>
  <c r="AE1507" i="4"/>
  <c r="AR1507" i="4" s="1"/>
  <c r="AA1507" i="4"/>
  <c r="AD1507" i="4" s="1"/>
  <c r="AP1506" i="4"/>
  <c r="AL1506" i="4"/>
  <c r="AE1506" i="4"/>
  <c r="AD1506" i="4"/>
  <c r="AC1506" i="4"/>
  <c r="AB1506" i="4"/>
  <c r="AA1506" i="4"/>
  <c r="AL1505" i="4"/>
  <c r="AE1505" i="4"/>
  <c r="AD1505" i="4"/>
  <c r="AC1505" i="4"/>
  <c r="AB1505" i="4"/>
  <c r="AA1505" i="4"/>
  <c r="AV1504" i="4"/>
  <c r="AL1504" i="4"/>
  <c r="AP1504" i="4" s="1"/>
  <c r="AE1504" i="4"/>
  <c r="AD1504" i="4"/>
  <c r="AA1504" i="4"/>
  <c r="AC1504" i="4" s="1"/>
  <c r="AW1503" i="4"/>
  <c r="AV1503" i="4"/>
  <c r="AR1503" i="4"/>
  <c r="AL1503" i="4"/>
  <c r="AJ1503" i="4" s="1"/>
  <c r="AE1503" i="4"/>
  <c r="AA1503" i="4"/>
  <c r="AV1502" i="4"/>
  <c r="AW1502" i="4"/>
  <c r="AL1502" i="4"/>
  <c r="AP1502" i="4" s="1"/>
  <c r="AE1502" i="4"/>
  <c r="AA1502" i="4"/>
  <c r="AW1501" i="4"/>
  <c r="AV1501" i="4"/>
  <c r="AL1501" i="4"/>
  <c r="AP1501" i="4" s="1"/>
  <c r="AJ1501" i="4"/>
  <c r="AK1501" i="4" s="1"/>
  <c r="AE1501" i="4"/>
  <c r="AA1501" i="4"/>
  <c r="AD1501" i="4" s="1"/>
  <c r="AV1500" i="4"/>
  <c r="AL1500" i="4"/>
  <c r="AP1500" i="4" s="1"/>
  <c r="AJ1500" i="4"/>
  <c r="AK1500" i="4" s="1"/>
  <c r="AE1500" i="4"/>
  <c r="AR1500" i="4" s="1"/>
  <c r="AD1500" i="4"/>
  <c r="AC1500" i="4"/>
  <c r="AA1500" i="4"/>
  <c r="AB1500" i="4" s="1"/>
  <c r="AV1499" i="4"/>
  <c r="AL1499" i="4"/>
  <c r="AE1499" i="4"/>
  <c r="AR1499" i="4" s="1"/>
  <c r="AD1499" i="4"/>
  <c r="AC1499" i="4"/>
  <c r="AB1499" i="4"/>
  <c r="AA1499" i="4"/>
  <c r="AL1498" i="4"/>
  <c r="AE1498" i="4"/>
  <c r="AD1498" i="4"/>
  <c r="AC1498" i="4"/>
  <c r="AB1498" i="4"/>
  <c r="AA1498" i="4"/>
  <c r="AR1497" i="4"/>
  <c r="AL1497" i="4"/>
  <c r="AE1497" i="4"/>
  <c r="AD1497" i="4"/>
  <c r="AC1497" i="4"/>
  <c r="AA1497" i="4"/>
  <c r="AB1497" i="4" s="1"/>
  <c r="AV1496" i="4"/>
  <c r="AP1496" i="4"/>
  <c r="AL1496" i="4"/>
  <c r="AE1496" i="4"/>
  <c r="AD1496" i="4"/>
  <c r="AA1496" i="4"/>
  <c r="AC1496" i="4" s="1"/>
  <c r="AW1495" i="4"/>
  <c r="AV1495" i="4"/>
  <c r="AP1495" i="4"/>
  <c r="AJ1495" i="4"/>
  <c r="AL1495" i="4"/>
  <c r="AE1495" i="4"/>
  <c r="AA1495" i="4"/>
  <c r="AC1495" i="4" s="1"/>
  <c r="AV1494" i="4"/>
  <c r="AL1494" i="4"/>
  <c r="AP1494" i="4" s="1"/>
  <c r="AJ1494" i="4"/>
  <c r="AK1494" i="4" s="1"/>
  <c r="AE1494" i="4"/>
  <c r="AD1494" i="4"/>
  <c r="AC1494" i="4"/>
  <c r="AB1494" i="4"/>
  <c r="AA1494" i="4"/>
  <c r="AV1493" i="4"/>
  <c r="AW1493" i="4"/>
  <c r="AL1493" i="4"/>
  <c r="AE1493" i="4"/>
  <c r="AA1493" i="4"/>
  <c r="AB1493" i="4" s="1"/>
  <c r="AL1492" i="4"/>
  <c r="AE1492" i="4"/>
  <c r="AD1492" i="4"/>
  <c r="AB1492" i="4"/>
  <c r="AA1492" i="4"/>
  <c r="AC1492" i="4" s="1"/>
  <c r="AW1491" i="4"/>
  <c r="AL1491" i="4"/>
  <c r="AE1491" i="4"/>
  <c r="AD1491" i="4"/>
  <c r="AC1491" i="4"/>
  <c r="AB1491" i="4"/>
  <c r="AA1491" i="4"/>
  <c r="AL1490" i="4"/>
  <c r="AE1490" i="4"/>
  <c r="AD1490" i="4"/>
  <c r="AC1490" i="4"/>
  <c r="AA1490" i="4"/>
  <c r="AB1490" i="4" s="1"/>
  <c r="AW1489" i="4"/>
  <c r="AL1489" i="4"/>
  <c r="AE1489" i="4"/>
  <c r="AD1489" i="4"/>
  <c r="AA1489" i="4"/>
  <c r="AC1489" i="4" s="1"/>
  <c r="AV1488" i="4"/>
  <c r="AW1488" i="4"/>
  <c r="AL1488" i="4"/>
  <c r="AE1488" i="4"/>
  <c r="AA1488" i="4"/>
  <c r="AD1488" i="4" s="1"/>
  <c r="AW1487" i="4"/>
  <c r="AV1487" i="4"/>
  <c r="AR1487" i="4"/>
  <c r="AL1487" i="4"/>
  <c r="AE1487" i="4"/>
  <c r="AA1487" i="4"/>
  <c r="AD1487" i="4" s="1"/>
  <c r="AV1486" i="4"/>
  <c r="AL1486" i="4"/>
  <c r="AP1486" i="4" s="1"/>
  <c r="AJ1486" i="4"/>
  <c r="AK1486" i="4" s="1"/>
  <c r="AE1486" i="4"/>
  <c r="AD1486" i="4"/>
  <c r="AC1486" i="4"/>
  <c r="AB1486" i="4"/>
  <c r="AA1486" i="4"/>
  <c r="AV1485" i="4"/>
  <c r="AW1485" i="4"/>
  <c r="AL1485" i="4"/>
  <c r="AE1485" i="4"/>
  <c r="AA1485" i="4"/>
  <c r="AB1485" i="4" s="1"/>
  <c r="AL1484" i="4"/>
  <c r="AE1484" i="4"/>
  <c r="AD1484" i="4"/>
  <c r="AB1484" i="4"/>
  <c r="AA1484" i="4"/>
  <c r="AC1484" i="4" s="1"/>
  <c r="AW1483" i="4"/>
  <c r="AL1483" i="4"/>
  <c r="AE1483" i="4"/>
  <c r="AD1483" i="4"/>
  <c r="AC1483" i="4"/>
  <c r="AB1483" i="4"/>
  <c r="AA1483" i="4"/>
  <c r="AL1482" i="4"/>
  <c r="AE1482" i="4"/>
  <c r="AD1482" i="4"/>
  <c r="AC1482" i="4"/>
  <c r="AB1482" i="4"/>
  <c r="AA1482" i="4"/>
  <c r="AW1481" i="4"/>
  <c r="AL1481" i="4"/>
  <c r="AE1481" i="4"/>
  <c r="AD1481" i="4"/>
  <c r="AA1481" i="4"/>
  <c r="AC1481" i="4" s="1"/>
  <c r="AV1480" i="4"/>
  <c r="AW1480" i="4"/>
  <c r="AL1480" i="4"/>
  <c r="AE1480" i="4"/>
  <c r="AA1480" i="4"/>
  <c r="AD1480" i="4" s="1"/>
  <c r="AW1479" i="4"/>
  <c r="AV1479" i="4"/>
  <c r="AR1479" i="4"/>
  <c r="AL1479" i="4"/>
  <c r="AE1479" i="4"/>
  <c r="AA1479" i="4"/>
  <c r="AD1479" i="4" s="1"/>
  <c r="AV1478" i="4"/>
  <c r="AL1478" i="4"/>
  <c r="AP1478" i="4" s="1"/>
  <c r="AJ1478" i="4"/>
  <c r="AK1478" i="4" s="1"/>
  <c r="AE1478" i="4"/>
  <c r="AD1478" i="4"/>
  <c r="AC1478" i="4"/>
  <c r="AB1478" i="4"/>
  <c r="AA1478" i="4"/>
  <c r="AV1477" i="4"/>
  <c r="AW1477" i="4"/>
  <c r="AL1477" i="4"/>
  <c r="AE1477" i="4"/>
  <c r="AA1477" i="4"/>
  <c r="AB1477" i="4" s="1"/>
  <c r="AL1476" i="4"/>
  <c r="AE1476" i="4"/>
  <c r="AD1476" i="4"/>
  <c r="AB1476" i="4"/>
  <c r="AA1476" i="4"/>
  <c r="AC1476" i="4" s="1"/>
  <c r="AW1475" i="4"/>
  <c r="AL1475" i="4"/>
  <c r="AE1475" i="4"/>
  <c r="AD1475" i="4"/>
  <c r="AC1475" i="4"/>
  <c r="AB1475" i="4"/>
  <c r="AA1475" i="4"/>
  <c r="AL1474" i="4"/>
  <c r="AE1474" i="4"/>
  <c r="AD1474" i="4"/>
  <c r="AC1474" i="4"/>
  <c r="AB1474" i="4"/>
  <c r="AA1474" i="4"/>
  <c r="AW1473" i="4"/>
  <c r="AL1473" i="4"/>
  <c r="AE1473" i="4"/>
  <c r="AD1473" i="4"/>
  <c r="AA1473" i="4"/>
  <c r="AC1473" i="4" s="1"/>
  <c r="AV1472" i="4"/>
  <c r="AW1472" i="4"/>
  <c r="AL1472" i="4"/>
  <c r="AE1472" i="4"/>
  <c r="AA1472" i="4"/>
  <c r="AD1472" i="4" s="1"/>
  <c r="AW1471" i="4"/>
  <c r="AV1471" i="4"/>
  <c r="AR1471" i="4"/>
  <c r="AL1471" i="4"/>
  <c r="AE1471" i="4"/>
  <c r="AA1471" i="4"/>
  <c r="AD1471" i="4" s="1"/>
  <c r="AV1470" i="4"/>
  <c r="AL1470" i="4"/>
  <c r="AP1470" i="4" s="1"/>
  <c r="AJ1470" i="4"/>
  <c r="AK1470" i="4" s="1"/>
  <c r="AE1470" i="4"/>
  <c r="AD1470" i="4"/>
  <c r="AC1470" i="4"/>
  <c r="AB1470" i="4"/>
  <c r="AA1470" i="4"/>
  <c r="AV1469" i="4"/>
  <c r="AW1469" i="4"/>
  <c r="AL1469" i="4"/>
  <c r="AE1469" i="4"/>
  <c r="AA1469" i="4"/>
  <c r="AB1469" i="4" s="1"/>
  <c r="AL1468" i="4"/>
  <c r="AE1468" i="4"/>
  <c r="AD1468" i="4"/>
  <c r="AB1468" i="4"/>
  <c r="AA1468" i="4"/>
  <c r="AC1468" i="4" s="1"/>
  <c r="AW1467" i="4"/>
  <c r="AL1467" i="4"/>
  <c r="AE1467" i="4"/>
  <c r="AD1467" i="4"/>
  <c r="AC1467" i="4"/>
  <c r="AB1467" i="4"/>
  <c r="AA1467" i="4"/>
  <c r="AL1466" i="4"/>
  <c r="AE1466" i="4"/>
  <c r="AD1466" i="4"/>
  <c r="AC1466" i="4"/>
  <c r="AB1466" i="4"/>
  <c r="AA1466" i="4"/>
  <c r="AW1465" i="4"/>
  <c r="AL1465" i="4"/>
  <c r="AE1465" i="4"/>
  <c r="AD1465" i="4"/>
  <c r="AA1465" i="4"/>
  <c r="AC1465" i="4" s="1"/>
  <c r="AV1464" i="4"/>
  <c r="AW1464" i="4"/>
  <c r="AL1464" i="4"/>
  <c r="AE1464" i="4"/>
  <c r="AA1464" i="4"/>
  <c r="AD1464" i="4" s="1"/>
  <c r="AW1463" i="4"/>
  <c r="AV1463" i="4"/>
  <c r="AR1463" i="4"/>
  <c r="AL1463" i="4"/>
  <c r="AE1463" i="4"/>
  <c r="AA1463" i="4"/>
  <c r="AD1463" i="4" s="1"/>
  <c r="AV1462" i="4"/>
  <c r="AL1462" i="4"/>
  <c r="AP1462" i="4" s="1"/>
  <c r="AJ1462" i="4"/>
  <c r="AK1462" i="4" s="1"/>
  <c r="AE1462" i="4"/>
  <c r="AD1462" i="4"/>
  <c r="AC1462" i="4"/>
  <c r="AB1462" i="4"/>
  <c r="AA1462" i="4"/>
  <c r="AV1461" i="4"/>
  <c r="AW1461" i="4"/>
  <c r="AL1461" i="4"/>
  <c r="AE1461" i="4"/>
  <c r="AA1461" i="4"/>
  <c r="AB1461" i="4" s="1"/>
  <c r="AL1460" i="4"/>
  <c r="AE1460" i="4"/>
  <c r="AD1460" i="4"/>
  <c r="AB1460" i="4"/>
  <c r="AA1460" i="4"/>
  <c r="AC1460" i="4" s="1"/>
  <c r="AW1459" i="4"/>
  <c r="AL1459" i="4"/>
  <c r="AE1459" i="4"/>
  <c r="AD1459" i="4"/>
  <c r="AC1459" i="4"/>
  <c r="AB1459" i="4"/>
  <c r="AA1459" i="4"/>
  <c r="AL1458" i="4"/>
  <c r="AE1458" i="4"/>
  <c r="AD1458" i="4"/>
  <c r="AC1458" i="4"/>
  <c r="AB1458" i="4"/>
  <c r="AA1458" i="4"/>
  <c r="AW1457" i="4"/>
  <c r="AL1457" i="4"/>
  <c r="AE1457" i="4"/>
  <c r="AD1457" i="4"/>
  <c r="AA1457" i="4"/>
  <c r="AC1457" i="4" s="1"/>
  <c r="AV1456" i="4"/>
  <c r="AW1456" i="4"/>
  <c r="AL1456" i="4"/>
  <c r="AE1456" i="4"/>
  <c r="AA1456" i="4"/>
  <c r="AD1456" i="4" s="1"/>
  <c r="AW1455" i="4"/>
  <c r="AV1455" i="4"/>
  <c r="AR1455" i="4"/>
  <c r="AL1455" i="4"/>
  <c r="AE1455" i="4"/>
  <c r="AA1455" i="4"/>
  <c r="AD1455" i="4" s="1"/>
  <c r="AV1454" i="4"/>
  <c r="AL1454" i="4"/>
  <c r="AP1454" i="4" s="1"/>
  <c r="AJ1454" i="4"/>
  <c r="AK1454" i="4" s="1"/>
  <c r="AE1454" i="4"/>
  <c r="AD1454" i="4"/>
  <c r="AC1454" i="4"/>
  <c r="AB1454" i="4"/>
  <c r="AA1454" i="4"/>
  <c r="AV1453" i="4"/>
  <c r="AW1453" i="4"/>
  <c r="AL1453" i="4"/>
  <c r="AE1453" i="4"/>
  <c r="AA1453" i="4"/>
  <c r="AB1453" i="4" s="1"/>
  <c r="AL1452" i="4"/>
  <c r="AE1452" i="4"/>
  <c r="AD1452" i="4"/>
  <c r="AB1452" i="4"/>
  <c r="AA1452" i="4"/>
  <c r="AC1452" i="4" s="1"/>
  <c r="AW1451" i="4"/>
  <c r="AL1451" i="4"/>
  <c r="AE1451" i="4"/>
  <c r="AD1451" i="4"/>
  <c r="AC1451" i="4"/>
  <c r="AB1451" i="4"/>
  <c r="AA1451" i="4"/>
  <c r="AL1450" i="4"/>
  <c r="AE1450" i="4"/>
  <c r="AD1450" i="4"/>
  <c r="AC1450" i="4"/>
  <c r="AB1450" i="4"/>
  <c r="AA1450" i="4"/>
  <c r="AW1449" i="4"/>
  <c r="AL1449" i="4"/>
  <c r="AE1449" i="4"/>
  <c r="AD1449" i="4"/>
  <c r="AA1449" i="4"/>
  <c r="AC1449" i="4" s="1"/>
  <c r="AV1448" i="4"/>
  <c r="AW1448" i="4"/>
  <c r="AL1448" i="4"/>
  <c r="AE1448" i="4"/>
  <c r="AA1448" i="4"/>
  <c r="AD1448" i="4" s="1"/>
  <c r="AW1447" i="4"/>
  <c r="AV1447" i="4"/>
  <c r="AR1447" i="4"/>
  <c r="AL1447" i="4"/>
  <c r="AE1447" i="4"/>
  <c r="AA1447" i="4"/>
  <c r="AD1447" i="4" s="1"/>
  <c r="AV1446" i="4"/>
  <c r="AL1446" i="4"/>
  <c r="AP1446" i="4" s="1"/>
  <c r="AJ1446" i="4"/>
  <c r="AK1446" i="4" s="1"/>
  <c r="AE1446" i="4"/>
  <c r="AD1446" i="4"/>
  <c r="AC1446" i="4"/>
  <c r="AB1446" i="4"/>
  <c r="AA1446" i="4"/>
  <c r="AV1445" i="4"/>
  <c r="AW1445" i="4"/>
  <c r="AL1445" i="4"/>
  <c r="AE1445" i="4"/>
  <c r="AA1445" i="4"/>
  <c r="AB1445" i="4" s="1"/>
  <c r="AL1444" i="4"/>
  <c r="AE1444" i="4"/>
  <c r="AD1444" i="4"/>
  <c r="AB1444" i="4"/>
  <c r="AA1444" i="4"/>
  <c r="AC1444" i="4" s="1"/>
  <c r="AW1443" i="4"/>
  <c r="AL1443" i="4"/>
  <c r="AE1443" i="4"/>
  <c r="AC1443" i="4"/>
  <c r="AB1443" i="4"/>
  <c r="AA1443" i="4"/>
  <c r="AD1443" i="4" s="1"/>
  <c r="AL1442" i="4"/>
  <c r="AE1442" i="4"/>
  <c r="AD1442" i="4"/>
  <c r="AC1442" i="4"/>
  <c r="AB1442" i="4"/>
  <c r="AA1442" i="4"/>
  <c r="AW1441" i="4"/>
  <c r="AL1441" i="4"/>
  <c r="AE1441" i="4"/>
  <c r="AD1441" i="4"/>
  <c r="AA1441" i="4"/>
  <c r="AC1441" i="4" s="1"/>
  <c r="AV1440" i="4"/>
  <c r="AW1440" i="4"/>
  <c r="AL1440" i="4"/>
  <c r="AE1440" i="4"/>
  <c r="AA1440" i="4"/>
  <c r="AD1440" i="4" s="1"/>
  <c r="AW1439" i="4"/>
  <c r="AV1439" i="4"/>
  <c r="AR1439" i="4"/>
  <c r="AL1439" i="4"/>
  <c r="AE1439" i="4"/>
  <c r="AA1439" i="4"/>
  <c r="AD1439" i="4" s="1"/>
  <c r="AV1438" i="4"/>
  <c r="AL1438" i="4"/>
  <c r="AP1438" i="4" s="1"/>
  <c r="AJ1438" i="4"/>
  <c r="AK1438" i="4" s="1"/>
  <c r="AE1438" i="4"/>
  <c r="AD1438" i="4"/>
  <c r="AC1438" i="4"/>
  <c r="AB1438" i="4"/>
  <c r="AA1438" i="4"/>
  <c r="AV1437" i="4"/>
  <c r="AW1437" i="4"/>
  <c r="AL1437" i="4"/>
  <c r="AE1437" i="4"/>
  <c r="AA1437" i="4"/>
  <c r="AB1437" i="4" s="1"/>
  <c r="AL1436" i="4"/>
  <c r="AE1436" i="4"/>
  <c r="AD1436" i="4"/>
  <c r="AB1436" i="4"/>
  <c r="AA1436" i="4"/>
  <c r="AC1436" i="4" s="1"/>
  <c r="AW1435" i="4"/>
  <c r="AL1435" i="4"/>
  <c r="AE1435" i="4"/>
  <c r="AC1435" i="4"/>
  <c r="AB1435" i="4"/>
  <c r="AA1435" i="4"/>
  <c r="AD1435" i="4" s="1"/>
  <c r="AL1434" i="4"/>
  <c r="AE1434" i="4"/>
  <c r="AD1434" i="4"/>
  <c r="AC1434" i="4"/>
  <c r="AB1434" i="4"/>
  <c r="AA1434" i="4"/>
  <c r="AW1433" i="4"/>
  <c r="AL1433" i="4"/>
  <c r="AP1433" i="4" s="1"/>
  <c r="AE1433" i="4"/>
  <c r="AD1433" i="4"/>
  <c r="AA1433" i="4"/>
  <c r="AC1433" i="4" s="1"/>
  <c r="AV1432" i="4"/>
  <c r="AW1432" i="4"/>
  <c r="AL1432" i="4"/>
  <c r="AE1432" i="4"/>
  <c r="AA1432" i="4"/>
  <c r="AD1432" i="4" s="1"/>
  <c r="AW1431" i="4"/>
  <c r="AV1431" i="4"/>
  <c r="AR1431" i="4"/>
  <c r="AL1431" i="4"/>
  <c r="AE1431" i="4"/>
  <c r="AA1431" i="4"/>
  <c r="AD1431" i="4" s="1"/>
  <c r="AV1430" i="4"/>
  <c r="AL1430" i="4"/>
  <c r="AP1430" i="4" s="1"/>
  <c r="AJ1430" i="4"/>
  <c r="AK1430" i="4" s="1"/>
  <c r="AE1430" i="4"/>
  <c r="AD1430" i="4"/>
  <c r="AC1430" i="4"/>
  <c r="AB1430" i="4"/>
  <c r="AA1430" i="4"/>
  <c r="AV1429" i="4"/>
  <c r="AW1429" i="4"/>
  <c r="AL1429" i="4"/>
  <c r="AE1429" i="4"/>
  <c r="AA1429" i="4"/>
  <c r="AB1429" i="4" s="1"/>
  <c r="AL1428" i="4"/>
  <c r="AE1428" i="4"/>
  <c r="AD1428" i="4"/>
  <c r="AB1428" i="4"/>
  <c r="AA1428" i="4"/>
  <c r="AC1428" i="4" s="1"/>
  <c r="AW1427" i="4"/>
  <c r="AV1427" i="4"/>
  <c r="AL1427" i="4"/>
  <c r="AE1427" i="4"/>
  <c r="AC1427" i="4"/>
  <c r="AB1427" i="4"/>
  <c r="AA1427" i="4"/>
  <c r="AD1427" i="4" s="1"/>
  <c r="AL1426" i="4"/>
  <c r="AE1426" i="4"/>
  <c r="AD1426" i="4"/>
  <c r="AC1426" i="4"/>
  <c r="AB1426" i="4"/>
  <c r="AA1426" i="4"/>
  <c r="AW1425" i="4"/>
  <c r="AL1425" i="4"/>
  <c r="AP1425" i="4" s="1"/>
  <c r="AE1425" i="4"/>
  <c r="AD1425" i="4"/>
  <c r="AC1425" i="4"/>
  <c r="AA1425" i="4"/>
  <c r="AB1425" i="4" s="1"/>
  <c r="AV1424" i="4"/>
  <c r="AW1424" i="4"/>
  <c r="AL1424" i="4"/>
  <c r="AE1424" i="4"/>
  <c r="AA1424" i="4"/>
  <c r="AD1424" i="4" s="1"/>
  <c r="AW1423" i="4"/>
  <c r="AV1423" i="4"/>
  <c r="AR1423" i="4"/>
  <c r="AL1423" i="4"/>
  <c r="AE1423" i="4"/>
  <c r="AA1423" i="4"/>
  <c r="AD1423" i="4" s="1"/>
  <c r="AV1422" i="4"/>
  <c r="AL1422" i="4"/>
  <c r="AP1422" i="4" s="1"/>
  <c r="AJ1422" i="4"/>
  <c r="AK1422" i="4" s="1"/>
  <c r="AE1422" i="4"/>
  <c r="AD1422" i="4"/>
  <c r="AC1422" i="4"/>
  <c r="AB1422" i="4"/>
  <c r="AA1422" i="4"/>
  <c r="AV1421" i="4"/>
  <c r="AW1421" i="4"/>
  <c r="AL1421" i="4"/>
  <c r="AJ1421" i="4" s="1"/>
  <c r="AR1421" i="4"/>
  <c r="AE1421" i="4"/>
  <c r="AA1421" i="4"/>
  <c r="AB1421" i="4" s="1"/>
  <c r="AL1420" i="4"/>
  <c r="AE1420" i="4"/>
  <c r="AD1420" i="4"/>
  <c r="AB1420" i="4"/>
  <c r="AA1420" i="4"/>
  <c r="AC1420" i="4" s="1"/>
  <c r="AW1419" i="4"/>
  <c r="AV1419" i="4"/>
  <c r="AL1419" i="4"/>
  <c r="AE1419" i="4"/>
  <c r="AC1419" i="4"/>
  <c r="AB1419" i="4"/>
  <c r="AA1419" i="4"/>
  <c r="AD1419" i="4" s="1"/>
  <c r="AL1418" i="4"/>
  <c r="AE1418" i="4"/>
  <c r="AD1418" i="4"/>
  <c r="AC1418" i="4"/>
  <c r="AB1418" i="4"/>
  <c r="AA1418" i="4"/>
  <c r="AW1417" i="4"/>
  <c r="AL1417" i="4"/>
  <c r="AP1417" i="4" s="1"/>
  <c r="AE1417" i="4"/>
  <c r="AD1417" i="4"/>
  <c r="AC1417" i="4"/>
  <c r="AA1417" i="4"/>
  <c r="AB1417" i="4" s="1"/>
  <c r="AV1416" i="4"/>
  <c r="AW1416" i="4"/>
  <c r="AL1416" i="4"/>
  <c r="AE1416" i="4"/>
  <c r="AA1416" i="4"/>
  <c r="AD1416" i="4" s="1"/>
  <c r="AW1415" i="4"/>
  <c r="AV1415" i="4"/>
  <c r="AR1415" i="4"/>
  <c r="AL1415" i="4"/>
  <c r="AE1415" i="4"/>
  <c r="AA1415" i="4"/>
  <c r="AD1415" i="4" s="1"/>
  <c r="AV1414" i="4"/>
  <c r="AL1414" i="4"/>
  <c r="AP1414" i="4" s="1"/>
  <c r="AJ1414" i="4"/>
  <c r="AK1414" i="4" s="1"/>
  <c r="AE1414" i="4"/>
  <c r="AD1414" i="4"/>
  <c r="AC1414" i="4"/>
  <c r="AB1414" i="4"/>
  <c r="AA1414" i="4"/>
  <c r="AV1413" i="4"/>
  <c r="AW1413" i="4"/>
  <c r="AL1413" i="4"/>
  <c r="AJ1413" i="4" s="1"/>
  <c r="AR1413" i="4"/>
  <c r="AE1413" i="4"/>
  <c r="AK1413" i="4" s="1"/>
  <c r="AA1413" i="4"/>
  <c r="AB1413" i="4" s="1"/>
  <c r="AL1412" i="4"/>
  <c r="AE1412" i="4"/>
  <c r="AD1412" i="4"/>
  <c r="AB1412" i="4"/>
  <c r="AA1412" i="4"/>
  <c r="AC1412" i="4" s="1"/>
  <c r="AW1411" i="4"/>
  <c r="AV1411" i="4"/>
  <c r="AL1411" i="4"/>
  <c r="AE1411" i="4"/>
  <c r="AC1411" i="4"/>
  <c r="AB1411" i="4"/>
  <c r="AA1411" i="4"/>
  <c r="AD1411" i="4" s="1"/>
  <c r="AL1410" i="4"/>
  <c r="AE1410" i="4"/>
  <c r="AD1410" i="4"/>
  <c r="AC1410" i="4"/>
  <c r="AB1410" i="4"/>
  <c r="AA1410" i="4"/>
  <c r="AW1409" i="4"/>
  <c r="AL1409" i="4"/>
  <c r="AP1409" i="4" s="1"/>
  <c r="AE1409" i="4"/>
  <c r="AD1409" i="4"/>
  <c r="AC1409" i="4"/>
  <c r="AA1409" i="4"/>
  <c r="AB1409" i="4" s="1"/>
  <c r="AV1408" i="4"/>
  <c r="AW1408" i="4"/>
  <c r="AL1408" i="4"/>
  <c r="AE1408" i="4"/>
  <c r="AA1408" i="4"/>
  <c r="AD1408" i="4" s="1"/>
  <c r="AW1407" i="4"/>
  <c r="AV1407" i="4"/>
  <c r="AR1407" i="4"/>
  <c r="AL1407" i="4"/>
  <c r="AE1407" i="4"/>
  <c r="AA1407" i="4"/>
  <c r="AD1407" i="4" s="1"/>
  <c r="AV1406" i="4"/>
  <c r="AL1406" i="4"/>
  <c r="AP1406" i="4" s="1"/>
  <c r="AJ1406" i="4"/>
  <c r="AK1406" i="4" s="1"/>
  <c r="AE1406" i="4"/>
  <c r="AD1406" i="4"/>
  <c r="AC1406" i="4"/>
  <c r="AB1406" i="4"/>
  <c r="AA1406" i="4"/>
  <c r="AV1405" i="4"/>
  <c r="AW1405" i="4"/>
  <c r="AL1405" i="4"/>
  <c r="AJ1405" i="4" s="1"/>
  <c r="AR1405" i="4"/>
  <c r="AE1405" i="4"/>
  <c r="AA1405" i="4"/>
  <c r="AB1405" i="4" s="1"/>
  <c r="AL1404" i="4"/>
  <c r="AE1404" i="4"/>
  <c r="AD1404" i="4"/>
  <c r="AB1404" i="4"/>
  <c r="AA1404" i="4"/>
  <c r="AC1404" i="4" s="1"/>
  <c r="AW1403" i="4"/>
  <c r="AV1403" i="4"/>
  <c r="AL1403" i="4"/>
  <c r="AE1403" i="4"/>
  <c r="AC1403" i="4"/>
  <c r="AB1403" i="4"/>
  <c r="AA1403" i="4"/>
  <c r="AD1403" i="4" s="1"/>
  <c r="AL1402" i="4"/>
  <c r="AE1402" i="4"/>
  <c r="AD1402" i="4"/>
  <c r="AC1402" i="4"/>
  <c r="AB1402" i="4"/>
  <c r="AA1402" i="4"/>
  <c r="AW1401" i="4"/>
  <c r="AL1401" i="4"/>
  <c r="AP1401" i="4" s="1"/>
  <c r="AE1401" i="4"/>
  <c r="AD1401" i="4"/>
  <c r="AC1401" i="4"/>
  <c r="AA1401" i="4"/>
  <c r="AB1401" i="4" s="1"/>
  <c r="AV1400" i="4"/>
  <c r="AW1400" i="4"/>
  <c r="AL1400" i="4"/>
  <c r="AE1400" i="4"/>
  <c r="AA1400" i="4"/>
  <c r="AD1400" i="4" s="1"/>
  <c r="AW1399" i="4"/>
  <c r="AV1399" i="4"/>
  <c r="AR1399" i="4"/>
  <c r="AL1399" i="4"/>
  <c r="AE1399" i="4"/>
  <c r="AA1399" i="4"/>
  <c r="AD1399" i="4" s="1"/>
  <c r="AV1398" i="4"/>
  <c r="AL1398" i="4"/>
  <c r="AP1398" i="4" s="1"/>
  <c r="AJ1398" i="4"/>
  <c r="AK1398" i="4" s="1"/>
  <c r="AE1398" i="4"/>
  <c r="AC1398" i="4"/>
  <c r="AB1398" i="4"/>
  <c r="AA1398" i="4"/>
  <c r="AD1398" i="4" s="1"/>
  <c r="AV1397" i="4"/>
  <c r="AW1397" i="4"/>
  <c r="AL1397" i="4"/>
  <c r="AJ1397" i="4" s="1"/>
  <c r="AR1397" i="4"/>
  <c r="AE1397" i="4"/>
  <c r="AK1397" i="4" s="1"/>
  <c r="AA1397" i="4"/>
  <c r="AB1397" i="4" s="1"/>
  <c r="AL1396" i="4"/>
  <c r="AE1396" i="4"/>
  <c r="AD1396" i="4"/>
  <c r="AB1396" i="4"/>
  <c r="AA1396" i="4"/>
  <c r="AC1396" i="4" s="1"/>
  <c r="AW1395" i="4"/>
  <c r="AV1395" i="4"/>
  <c r="AL1395" i="4"/>
  <c r="AE1395" i="4"/>
  <c r="AC1395" i="4"/>
  <c r="AB1395" i="4"/>
  <c r="AA1395" i="4"/>
  <c r="AD1395" i="4" s="1"/>
  <c r="AL1394" i="4"/>
  <c r="AE1394" i="4"/>
  <c r="AD1394" i="4"/>
  <c r="AC1394" i="4"/>
  <c r="AB1394" i="4"/>
  <c r="AA1394" i="4"/>
  <c r="AW1393" i="4"/>
  <c r="AL1393" i="4"/>
  <c r="AP1393" i="4" s="1"/>
  <c r="AE1393" i="4"/>
  <c r="AD1393" i="4"/>
  <c r="AC1393" i="4"/>
  <c r="AA1393" i="4"/>
  <c r="AB1393" i="4" s="1"/>
  <c r="AV1392" i="4"/>
  <c r="AW1392" i="4"/>
  <c r="AL1392" i="4"/>
  <c r="AE1392" i="4"/>
  <c r="AA1392" i="4"/>
  <c r="AD1392" i="4" s="1"/>
  <c r="AW1391" i="4"/>
  <c r="AV1391" i="4"/>
  <c r="AR1391" i="4"/>
  <c r="AL1391" i="4"/>
  <c r="AE1391" i="4"/>
  <c r="AA1391" i="4"/>
  <c r="AD1391" i="4" s="1"/>
  <c r="AV1390" i="4"/>
  <c r="AL1390" i="4"/>
  <c r="AP1390" i="4" s="1"/>
  <c r="AJ1390" i="4"/>
  <c r="AK1390" i="4" s="1"/>
  <c r="AE1390" i="4"/>
  <c r="AC1390" i="4"/>
  <c r="AB1390" i="4"/>
  <c r="AA1390" i="4"/>
  <c r="AD1390" i="4" s="1"/>
  <c r="AV1389" i="4"/>
  <c r="AW1389" i="4"/>
  <c r="AL1389" i="4"/>
  <c r="AJ1389" i="4" s="1"/>
  <c r="AR1389" i="4"/>
  <c r="AE1389" i="4"/>
  <c r="AK1389" i="4" s="1"/>
  <c r="AA1389" i="4"/>
  <c r="AB1389" i="4" s="1"/>
  <c r="AL1388" i="4"/>
  <c r="AE1388" i="4"/>
  <c r="AD1388" i="4"/>
  <c r="AB1388" i="4"/>
  <c r="AA1388" i="4"/>
  <c r="AC1388" i="4" s="1"/>
  <c r="AW1387" i="4"/>
  <c r="AV1387" i="4"/>
  <c r="AL1387" i="4"/>
  <c r="AE1387" i="4"/>
  <c r="AC1387" i="4"/>
  <c r="AB1387" i="4"/>
  <c r="AA1387" i="4"/>
  <c r="AD1387" i="4" s="1"/>
  <c r="AL1386" i="4"/>
  <c r="AE1386" i="4"/>
  <c r="AD1386" i="4"/>
  <c r="AC1386" i="4"/>
  <c r="AB1386" i="4"/>
  <c r="AA1386" i="4"/>
  <c r="AW1385" i="4"/>
  <c r="AL1385" i="4"/>
  <c r="AP1385" i="4" s="1"/>
  <c r="AE1385" i="4"/>
  <c r="AD1385" i="4"/>
  <c r="AC1385" i="4"/>
  <c r="AA1385" i="4"/>
  <c r="AB1385" i="4" s="1"/>
  <c r="AV1384" i="4"/>
  <c r="AW1384" i="4"/>
  <c r="AL1384" i="4"/>
  <c r="AE1384" i="4"/>
  <c r="AA1384" i="4"/>
  <c r="AD1384" i="4" s="1"/>
  <c r="AW1383" i="4"/>
  <c r="AV1383" i="4"/>
  <c r="AR1383" i="4"/>
  <c r="AL1383" i="4"/>
  <c r="AE1383" i="4"/>
  <c r="AA1383" i="4"/>
  <c r="AD1383" i="4" s="1"/>
  <c r="AV1382" i="4"/>
  <c r="AW1382" i="4"/>
  <c r="AL1382" i="4"/>
  <c r="AP1382" i="4" s="1"/>
  <c r="AJ1382" i="4"/>
  <c r="AK1382" i="4" s="1"/>
  <c r="AE1382" i="4"/>
  <c r="AC1382" i="4"/>
  <c r="AB1382" i="4"/>
  <c r="AA1382" i="4"/>
  <c r="AD1382" i="4" s="1"/>
  <c r="AV1381" i="4"/>
  <c r="AW1381" i="4"/>
  <c r="AL1381" i="4"/>
  <c r="AJ1381" i="4" s="1"/>
  <c r="AK1381" i="4" s="1"/>
  <c r="AR1381" i="4"/>
  <c r="AE1381" i="4"/>
  <c r="AA1381" i="4"/>
  <c r="AB1381" i="4" s="1"/>
  <c r="AL1380" i="4"/>
  <c r="AP1380" i="4" s="1"/>
  <c r="AE1380" i="4"/>
  <c r="AD1380" i="4"/>
  <c r="AB1380" i="4"/>
  <c r="AA1380" i="4"/>
  <c r="AC1380" i="4" s="1"/>
  <c r="AW1379" i="4"/>
  <c r="AV1379" i="4"/>
  <c r="AL1379" i="4"/>
  <c r="AE1379" i="4"/>
  <c r="AC1379" i="4"/>
  <c r="AB1379" i="4"/>
  <c r="AA1379" i="4"/>
  <c r="AD1379" i="4" s="1"/>
  <c r="AL1378" i="4"/>
  <c r="AE1378" i="4"/>
  <c r="AD1378" i="4"/>
  <c r="AC1378" i="4"/>
  <c r="AB1378" i="4"/>
  <c r="AA1378" i="4"/>
  <c r="AW1377" i="4"/>
  <c r="AL1377" i="4"/>
  <c r="AP1377" i="4" s="1"/>
  <c r="AE1377" i="4"/>
  <c r="AD1377" i="4"/>
  <c r="AC1377" i="4"/>
  <c r="AA1377" i="4"/>
  <c r="AB1377" i="4" s="1"/>
  <c r="AV1376" i="4"/>
  <c r="AW1376" i="4"/>
  <c r="AL1376" i="4"/>
  <c r="AE1376" i="4"/>
  <c r="AA1376" i="4"/>
  <c r="AD1376" i="4" s="1"/>
  <c r="AW1375" i="4"/>
  <c r="AV1375" i="4"/>
  <c r="AR1375" i="4"/>
  <c r="AL1375" i="4"/>
  <c r="AE1375" i="4"/>
  <c r="AA1375" i="4"/>
  <c r="AD1375" i="4" s="1"/>
  <c r="AV1374" i="4"/>
  <c r="AW1374" i="4"/>
  <c r="AL1374" i="4"/>
  <c r="AP1374" i="4" s="1"/>
  <c r="AJ1374" i="4"/>
  <c r="AK1374" i="4" s="1"/>
  <c r="AE1374" i="4"/>
  <c r="AC1374" i="4"/>
  <c r="AB1374" i="4"/>
  <c r="AA1374" i="4"/>
  <c r="AD1374" i="4" s="1"/>
  <c r="AV1373" i="4"/>
  <c r="AW1373" i="4"/>
  <c r="AL1373" i="4"/>
  <c r="AJ1373" i="4" s="1"/>
  <c r="AK1373" i="4" s="1"/>
  <c r="AR1373" i="4"/>
  <c r="AE1373" i="4"/>
  <c r="AA1373" i="4"/>
  <c r="AB1373" i="4" s="1"/>
  <c r="AL1372" i="4"/>
  <c r="AP1372" i="4" s="1"/>
  <c r="AE1372" i="4"/>
  <c r="AD1372" i="4"/>
  <c r="AB1372" i="4"/>
  <c r="AA1372" i="4"/>
  <c r="AC1372" i="4" s="1"/>
  <c r="AW1371" i="4"/>
  <c r="AV1371" i="4"/>
  <c r="AL1371" i="4"/>
  <c r="AE1371" i="4"/>
  <c r="AC1371" i="4"/>
  <c r="AB1371" i="4"/>
  <c r="AA1371" i="4"/>
  <c r="AD1371" i="4" s="1"/>
  <c r="AL1370" i="4"/>
  <c r="AE1370" i="4"/>
  <c r="AD1370" i="4"/>
  <c r="AC1370" i="4"/>
  <c r="AB1370" i="4"/>
  <c r="AA1370" i="4"/>
  <c r="AW1369" i="4"/>
  <c r="AL1369" i="4"/>
  <c r="AP1369" i="4" s="1"/>
  <c r="AE1369" i="4"/>
  <c r="AD1369" i="4"/>
  <c r="AC1369" i="4"/>
  <c r="AA1369" i="4"/>
  <c r="AB1369" i="4" s="1"/>
  <c r="AV1368" i="4"/>
  <c r="AW1368" i="4"/>
  <c r="AL1368" i="4"/>
  <c r="AE1368" i="4"/>
  <c r="AA1368" i="4"/>
  <c r="AD1368" i="4" s="1"/>
  <c r="AW1367" i="4"/>
  <c r="AV1367" i="4"/>
  <c r="AR1367" i="4"/>
  <c r="AL1367" i="4"/>
  <c r="AE1367" i="4"/>
  <c r="AA1367" i="4"/>
  <c r="AD1367" i="4" s="1"/>
  <c r="AV1366" i="4"/>
  <c r="AW1366" i="4"/>
  <c r="AL1366" i="4"/>
  <c r="AP1366" i="4" s="1"/>
  <c r="AJ1366" i="4"/>
  <c r="AK1366" i="4" s="1"/>
  <c r="AE1366" i="4"/>
  <c r="AC1366" i="4"/>
  <c r="AB1366" i="4"/>
  <c r="AA1366" i="4"/>
  <c r="AD1366" i="4" s="1"/>
  <c r="AV1365" i="4"/>
  <c r="AW1365" i="4"/>
  <c r="AL1365" i="4"/>
  <c r="AJ1365" i="4" s="1"/>
  <c r="AK1365" i="4" s="1"/>
  <c r="AR1365" i="4"/>
  <c r="AE1365" i="4"/>
  <c r="AA1365" i="4"/>
  <c r="AB1365" i="4" s="1"/>
  <c r="AL1364" i="4"/>
  <c r="AP1364" i="4" s="1"/>
  <c r="AE1364" i="4"/>
  <c r="AD1364" i="4"/>
  <c r="AB1364" i="4"/>
  <c r="AA1364" i="4"/>
  <c r="AC1364" i="4" s="1"/>
  <c r="AW1363" i="4"/>
  <c r="AV1363" i="4"/>
  <c r="AL1363" i="4"/>
  <c r="AE1363" i="4"/>
  <c r="AC1363" i="4"/>
  <c r="AB1363" i="4"/>
  <c r="AA1363" i="4"/>
  <c r="AD1363" i="4" s="1"/>
  <c r="AL1362" i="4"/>
  <c r="AE1362" i="4"/>
  <c r="AD1362" i="4"/>
  <c r="AC1362" i="4"/>
  <c r="AB1362" i="4"/>
  <c r="AA1362" i="4"/>
  <c r="AW1361" i="4"/>
  <c r="AL1361" i="4"/>
  <c r="AP1361" i="4" s="1"/>
  <c r="AE1361" i="4"/>
  <c r="AD1361" i="4"/>
  <c r="AC1361" i="4"/>
  <c r="AA1361" i="4"/>
  <c r="AB1361" i="4" s="1"/>
  <c r="AV1360" i="4"/>
  <c r="AW1360" i="4"/>
  <c r="AL1360" i="4"/>
  <c r="AE1360" i="4"/>
  <c r="AA1360" i="4"/>
  <c r="AD1360" i="4" s="1"/>
  <c r="AW1359" i="4"/>
  <c r="AV1359" i="4"/>
  <c r="AR1359" i="4"/>
  <c r="AL1359" i="4"/>
  <c r="AE1359" i="4"/>
  <c r="AA1359" i="4"/>
  <c r="AD1359" i="4" s="1"/>
  <c r="AV1358" i="4"/>
  <c r="AW1358" i="4"/>
  <c r="AL1358" i="4"/>
  <c r="AP1358" i="4" s="1"/>
  <c r="AJ1358" i="4"/>
  <c r="AK1358" i="4" s="1"/>
  <c r="AE1358" i="4"/>
  <c r="AC1358" i="4"/>
  <c r="AB1358" i="4"/>
  <c r="AA1358" i="4"/>
  <c r="AD1358" i="4" s="1"/>
  <c r="AV1357" i="4"/>
  <c r="AW1357" i="4"/>
  <c r="AL1357" i="4"/>
  <c r="AJ1357" i="4" s="1"/>
  <c r="AK1357" i="4" s="1"/>
  <c r="AR1357" i="4"/>
  <c r="AE1357" i="4"/>
  <c r="AA1357" i="4"/>
  <c r="AB1357" i="4" s="1"/>
  <c r="AL1356" i="4"/>
  <c r="AP1356" i="4" s="1"/>
  <c r="AE1356" i="4"/>
  <c r="AD1356" i="4"/>
  <c r="AB1356" i="4"/>
  <c r="AA1356" i="4"/>
  <c r="AC1356" i="4" s="1"/>
  <c r="AW1355" i="4"/>
  <c r="AV1355" i="4"/>
  <c r="AL1355" i="4"/>
  <c r="AE1355" i="4"/>
  <c r="AC1355" i="4"/>
  <c r="AB1355" i="4"/>
  <c r="AA1355" i="4"/>
  <c r="AD1355" i="4" s="1"/>
  <c r="AL1354" i="4"/>
  <c r="AE1354" i="4"/>
  <c r="AD1354" i="4"/>
  <c r="AC1354" i="4"/>
  <c r="AB1354" i="4"/>
  <c r="AA1354" i="4"/>
  <c r="AW1353" i="4"/>
  <c r="AL1353" i="4"/>
  <c r="AP1353" i="4" s="1"/>
  <c r="AE1353" i="4"/>
  <c r="AD1353" i="4"/>
  <c r="AC1353" i="4"/>
  <c r="AA1353" i="4"/>
  <c r="AB1353" i="4" s="1"/>
  <c r="AV1352" i="4"/>
  <c r="AW1352" i="4"/>
  <c r="AL1352" i="4"/>
  <c r="AE1352" i="4"/>
  <c r="AA1352" i="4"/>
  <c r="AD1352" i="4" s="1"/>
  <c r="AW1351" i="4"/>
  <c r="AV1351" i="4"/>
  <c r="AR1351" i="4"/>
  <c r="AL1351" i="4"/>
  <c r="AE1351" i="4"/>
  <c r="AA1351" i="4"/>
  <c r="AD1351" i="4" s="1"/>
  <c r="AV1350" i="4"/>
  <c r="AW1350" i="4"/>
  <c r="AL1350" i="4"/>
  <c r="AP1350" i="4" s="1"/>
  <c r="AJ1350" i="4"/>
  <c r="AK1350" i="4" s="1"/>
  <c r="AE1350" i="4"/>
  <c r="AC1350" i="4"/>
  <c r="AB1350" i="4"/>
  <c r="AA1350" i="4"/>
  <c r="AD1350" i="4" s="1"/>
  <c r="AV1349" i="4"/>
  <c r="AW1349" i="4"/>
  <c r="AL1349" i="4"/>
  <c r="AJ1349" i="4" s="1"/>
  <c r="AK1349" i="4" s="1"/>
  <c r="AR1349" i="4"/>
  <c r="AE1349" i="4"/>
  <c r="AA1349" i="4"/>
  <c r="AB1349" i="4" s="1"/>
  <c r="AL1348" i="4"/>
  <c r="AP1348" i="4" s="1"/>
  <c r="AE1348" i="4"/>
  <c r="AD1348" i="4"/>
  <c r="AB1348" i="4"/>
  <c r="AA1348" i="4"/>
  <c r="AC1348" i="4" s="1"/>
  <c r="AW1347" i="4"/>
  <c r="AV1347" i="4"/>
  <c r="AL1347" i="4"/>
  <c r="AE1347" i="4"/>
  <c r="AC1347" i="4"/>
  <c r="AB1347" i="4"/>
  <c r="AA1347" i="4"/>
  <c r="AD1347" i="4" s="1"/>
  <c r="AL1346" i="4"/>
  <c r="AE1346" i="4"/>
  <c r="AD1346" i="4"/>
  <c r="AC1346" i="4"/>
  <c r="AB1346" i="4"/>
  <c r="AA1346" i="4"/>
  <c r="AW1345" i="4"/>
  <c r="AL1345" i="4"/>
  <c r="AP1345" i="4" s="1"/>
  <c r="AE1345" i="4"/>
  <c r="AD1345" i="4"/>
  <c r="AC1345" i="4"/>
  <c r="AA1345" i="4"/>
  <c r="AB1345" i="4" s="1"/>
  <c r="AV1344" i="4"/>
  <c r="AW1344" i="4"/>
  <c r="AL1344" i="4"/>
  <c r="AE1344" i="4"/>
  <c r="AD1344" i="4"/>
  <c r="AA1344" i="4"/>
  <c r="AC1344" i="4" s="1"/>
  <c r="AW1343" i="4"/>
  <c r="AV1343" i="4"/>
  <c r="AR1343" i="4"/>
  <c r="AL1343" i="4"/>
  <c r="AE1343" i="4"/>
  <c r="AA1343" i="4"/>
  <c r="AD1343" i="4" s="1"/>
  <c r="AV1342" i="4"/>
  <c r="AW1342" i="4"/>
  <c r="AL1342" i="4"/>
  <c r="AE1342" i="4"/>
  <c r="AC1342" i="4"/>
  <c r="AB1342" i="4"/>
  <c r="AA1342" i="4"/>
  <c r="AD1342" i="4" s="1"/>
  <c r="AV1341" i="4"/>
  <c r="AW1341" i="4"/>
  <c r="AL1341" i="4"/>
  <c r="AJ1341" i="4" s="1"/>
  <c r="AK1341" i="4" s="1"/>
  <c r="AR1341" i="4"/>
  <c r="AE1341" i="4"/>
  <c r="AA1341" i="4"/>
  <c r="AB1341" i="4" s="1"/>
  <c r="AL1340" i="4"/>
  <c r="AP1340" i="4" s="1"/>
  <c r="AE1340" i="4"/>
  <c r="AD1340" i="4"/>
  <c r="AB1340" i="4"/>
  <c r="AA1340" i="4"/>
  <c r="AC1340" i="4" s="1"/>
  <c r="AW1339" i="4"/>
  <c r="AV1339" i="4"/>
  <c r="AL1339" i="4"/>
  <c r="AE1339" i="4"/>
  <c r="AC1339" i="4"/>
  <c r="AB1339" i="4"/>
  <c r="AA1339" i="4"/>
  <c r="AD1339" i="4" s="1"/>
  <c r="AL1338" i="4"/>
  <c r="AE1338" i="4"/>
  <c r="AD1338" i="4"/>
  <c r="AC1338" i="4"/>
  <c r="AB1338" i="4"/>
  <c r="AA1338" i="4"/>
  <c r="AW1337" i="4"/>
  <c r="AL1337" i="4"/>
  <c r="AP1337" i="4" s="1"/>
  <c r="AE1337" i="4"/>
  <c r="AD1337" i="4"/>
  <c r="AC1337" i="4"/>
  <c r="AA1337" i="4"/>
  <c r="AB1337" i="4" s="1"/>
  <c r="AV1336" i="4"/>
  <c r="AW1336" i="4"/>
  <c r="AL1336" i="4"/>
  <c r="AE1336" i="4"/>
  <c r="AD1336" i="4"/>
  <c r="AA1336" i="4"/>
  <c r="AC1336" i="4" s="1"/>
  <c r="AW1335" i="4"/>
  <c r="AV1335" i="4"/>
  <c r="AR1335" i="4"/>
  <c r="AL1335" i="4"/>
  <c r="AE1335" i="4"/>
  <c r="AA1335" i="4"/>
  <c r="AD1335" i="4" s="1"/>
  <c r="AV1334" i="4"/>
  <c r="AW1334" i="4"/>
  <c r="AL1334" i="4"/>
  <c r="AE1334" i="4"/>
  <c r="AC1334" i="4"/>
  <c r="AB1334" i="4"/>
  <c r="AA1334" i="4"/>
  <c r="AD1334" i="4" s="1"/>
  <c r="AV1333" i="4"/>
  <c r="AW1333" i="4"/>
  <c r="AL1333" i="4"/>
  <c r="AJ1333" i="4" s="1"/>
  <c r="AK1333" i="4" s="1"/>
  <c r="AR1333" i="4"/>
  <c r="AE1333" i="4"/>
  <c r="AA1333" i="4"/>
  <c r="AB1333" i="4" s="1"/>
  <c r="AL1332" i="4"/>
  <c r="AP1332" i="4" s="1"/>
  <c r="AE1332" i="4"/>
  <c r="AD1332" i="4"/>
  <c r="AB1332" i="4"/>
  <c r="AA1332" i="4"/>
  <c r="AC1332" i="4" s="1"/>
  <c r="AW1331" i="4"/>
  <c r="AV1331" i="4"/>
  <c r="AL1331" i="4"/>
  <c r="AE1331" i="4"/>
  <c r="AC1331" i="4"/>
  <c r="AB1331" i="4"/>
  <c r="AA1331" i="4"/>
  <c r="AD1331" i="4" s="1"/>
  <c r="AL1330" i="4"/>
  <c r="AE1330" i="4"/>
  <c r="AD1330" i="4"/>
  <c r="AC1330" i="4"/>
  <c r="AB1330" i="4"/>
  <c r="AA1330" i="4"/>
  <c r="AW1329" i="4"/>
  <c r="AL1329" i="4"/>
  <c r="AP1329" i="4" s="1"/>
  <c r="AE1329" i="4"/>
  <c r="AD1329" i="4"/>
  <c r="AC1329" i="4"/>
  <c r="AA1329" i="4"/>
  <c r="AB1329" i="4" s="1"/>
  <c r="AV1328" i="4"/>
  <c r="AW1328" i="4"/>
  <c r="AL1328" i="4"/>
  <c r="AE1328" i="4"/>
  <c r="AD1328" i="4"/>
  <c r="AA1328" i="4"/>
  <c r="AC1328" i="4" s="1"/>
  <c r="AW1327" i="4"/>
  <c r="AV1327" i="4"/>
  <c r="AR1327" i="4"/>
  <c r="AL1327" i="4"/>
  <c r="AE1327" i="4"/>
  <c r="AA1327" i="4"/>
  <c r="AD1327" i="4" s="1"/>
  <c r="AV1326" i="4"/>
  <c r="AW1326" i="4"/>
  <c r="AL1326" i="4"/>
  <c r="AE1326" i="4"/>
  <c r="AC1326" i="4"/>
  <c r="AB1326" i="4"/>
  <c r="AA1326" i="4"/>
  <c r="AD1326" i="4" s="1"/>
  <c r="AV1325" i="4"/>
  <c r="AW1325" i="4"/>
  <c r="AL1325" i="4"/>
  <c r="AJ1325" i="4" s="1"/>
  <c r="AK1325" i="4" s="1"/>
  <c r="AR1325" i="4"/>
  <c r="AE1325" i="4"/>
  <c r="AA1325" i="4"/>
  <c r="AB1325" i="4" s="1"/>
  <c r="AL1324" i="4"/>
  <c r="AP1324" i="4" s="1"/>
  <c r="AE1324" i="4"/>
  <c r="AD1324" i="4"/>
  <c r="AB1324" i="4"/>
  <c r="AA1324" i="4"/>
  <c r="AC1324" i="4" s="1"/>
  <c r="AW1323" i="4"/>
  <c r="AV1323" i="4"/>
  <c r="AL1323" i="4"/>
  <c r="AE1323" i="4"/>
  <c r="AC1323" i="4"/>
  <c r="AB1323" i="4"/>
  <c r="AA1323" i="4"/>
  <c r="AD1323" i="4" s="1"/>
  <c r="AL1322" i="4"/>
  <c r="AE1322" i="4"/>
  <c r="AD1322" i="4"/>
  <c r="AC1322" i="4"/>
  <c r="AB1322" i="4"/>
  <c r="AA1322" i="4"/>
  <c r="AW1321" i="4"/>
  <c r="AL1321" i="4"/>
  <c r="AP1321" i="4" s="1"/>
  <c r="AE1321" i="4"/>
  <c r="AD1321" i="4"/>
  <c r="AC1321" i="4"/>
  <c r="AA1321" i="4"/>
  <c r="AB1321" i="4" s="1"/>
  <c r="AV1320" i="4"/>
  <c r="AW1320" i="4"/>
  <c r="AL1320" i="4"/>
  <c r="AE1320" i="4"/>
  <c r="AD1320" i="4"/>
  <c r="AA1320" i="4"/>
  <c r="AC1320" i="4" s="1"/>
  <c r="AW1319" i="4"/>
  <c r="AV1319" i="4"/>
  <c r="AR1319" i="4"/>
  <c r="AL1319" i="4"/>
  <c r="AE1319" i="4"/>
  <c r="AA1319" i="4"/>
  <c r="AD1319" i="4" s="1"/>
  <c r="AV1318" i="4"/>
  <c r="AW1318" i="4"/>
  <c r="AL1318" i="4"/>
  <c r="AE1318" i="4"/>
  <c r="AC1318" i="4"/>
  <c r="AB1318" i="4"/>
  <c r="AA1318" i="4"/>
  <c r="AD1318" i="4" s="1"/>
  <c r="AV1317" i="4"/>
  <c r="AW1317" i="4"/>
  <c r="AL1317" i="4"/>
  <c r="AJ1317" i="4" s="1"/>
  <c r="AK1317" i="4" s="1"/>
  <c r="AR1317" i="4"/>
  <c r="AE1317" i="4"/>
  <c r="AA1317" i="4"/>
  <c r="AB1317" i="4" s="1"/>
  <c r="AL1316" i="4"/>
  <c r="AP1316" i="4" s="1"/>
  <c r="AE1316" i="4"/>
  <c r="AD1316" i="4"/>
  <c r="AB1316" i="4"/>
  <c r="AA1316" i="4"/>
  <c r="AC1316" i="4" s="1"/>
  <c r="AW1315" i="4"/>
  <c r="AV1315" i="4"/>
  <c r="AL1315" i="4"/>
  <c r="AE1315" i="4"/>
  <c r="AC1315" i="4"/>
  <c r="AB1315" i="4"/>
  <c r="AA1315" i="4"/>
  <c r="AD1315" i="4" s="1"/>
  <c r="AL1314" i="4"/>
  <c r="AE1314" i="4"/>
  <c r="AD1314" i="4"/>
  <c r="AC1314" i="4"/>
  <c r="AB1314" i="4"/>
  <c r="AA1314" i="4"/>
  <c r="AW1313" i="4"/>
  <c r="AL1313" i="4"/>
  <c r="AP1313" i="4" s="1"/>
  <c r="AE1313" i="4"/>
  <c r="AD1313" i="4"/>
  <c r="AC1313" i="4"/>
  <c r="AA1313" i="4"/>
  <c r="AB1313" i="4" s="1"/>
  <c r="AV1312" i="4"/>
  <c r="AW1312" i="4"/>
  <c r="AL1312" i="4"/>
  <c r="AE1312" i="4"/>
  <c r="AD1312" i="4"/>
  <c r="AA1312" i="4"/>
  <c r="AC1312" i="4" s="1"/>
  <c r="AW1311" i="4"/>
  <c r="AV1311" i="4"/>
  <c r="AR1311" i="4"/>
  <c r="AL1311" i="4"/>
  <c r="AE1311" i="4"/>
  <c r="AA1311" i="4"/>
  <c r="AD1311" i="4" s="1"/>
  <c r="AV1310" i="4"/>
  <c r="AW1310" i="4"/>
  <c r="AL1310" i="4"/>
  <c r="AE1310" i="4"/>
  <c r="AC1310" i="4"/>
  <c r="AB1310" i="4"/>
  <c r="AA1310" i="4"/>
  <c r="AD1310" i="4" s="1"/>
  <c r="AV1309" i="4"/>
  <c r="AW1309" i="4"/>
  <c r="AL1309" i="4"/>
  <c r="AJ1309" i="4" s="1"/>
  <c r="AK1309" i="4" s="1"/>
  <c r="AR1309" i="4"/>
  <c r="AE1309" i="4"/>
  <c r="AA1309" i="4"/>
  <c r="AB1309" i="4" s="1"/>
  <c r="AL1308" i="4"/>
  <c r="AP1308" i="4" s="1"/>
  <c r="AE1308" i="4"/>
  <c r="AD1308" i="4"/>
  <c r="AB1308" i="4"/>
  <c r="AA1308" i="4"/>
  <c r="AC1308" i="4" s="1"/>
  <c r="AW1307" i="4"/>
  <c r="AV1307" i="4"/>
  <c r="AL1307" i="4"/>
  <c r="AE1307" i="4"/>
  <c r="AC1307" i="4"/>
  <c r="AB1307" i="4"/>
  <c r="AA1307" i="4"/>
  <c r="AD1307" i="4" s="1"/>
  <c r="AL1306" i="4"/>
  <c r="AE1306" i="4"/>
  <c r="AD1306" i="4"/>
  <c r="AC1306" i="4"/>
  <c r="AB1306" i="4"/>
  <c r="AA1306" i="4"/>
  <c r="AW1305" i="4"/>
  <c r="AL1305" i="4"/>
  <c r="AP1305" i="4" s="1"/>
  <c r="AE1305" i="4"/>
  <c r="AD1305" i="4"/>
  <c r="AC1305" i="4"/>
  <c r="AA1305" i="4"/>
  <c r="AB1305" i="4" s="1"/>
  <c r="AV1304" i="4"/>
  <c r="AW1304" i="4"/>
  <c r="AL1304" i="4"/>
  <c r="AE1304" i="4"/>
  <c r="AD1304" i="4"/>
  <c r="AA1304" i="4"/>
  <c r="AC1304" i="4" s="1"/>
  <c r="AW1303" i="4"/>
  <c r="AV1303" i="4"/>
  <c r="AR1303" i="4"/>
  <c r="AL1303" i="4"/>
  <c r="AE1303" i="4"/>
  <c r="AA1303" i="4"/>
  <c r="AD1303" i="4" s="1"/>
  <c r="AV1302" i="4"/>
  <c r="AW1302" i="4"/>
  <c r="AL1302" i="4"/>
  <c r="AE1302" i="4"/>
  <c r="AC1302" i="4"/>
  <c r="AB1302" i="4"/>
  <c r="AA1302" i="4"/>
  <c r="AD1302" i="4" s="1"/>
  <c r="AV1301" i="4"/>
  <c r="AW1301" i="4"/>
  <c r="AL1301" i="4"/>
  <c r="AJ1301" i="4" s="1"/>
  <c r="AK1301" i="4" s="1"/>
  <c r="AR1301" i="4"/>
  <c r="AE1301" i="4"/>
  <c r="AA1301" i="4"/>
  <c r="AB1301" i="4" s="1"/>
  <c r="AL1300" i="4"/>
  <c r="AP1300" i="4" s="1"/>
  <c r="AE1300" i="4"/>
  <c r="AD1300" i="4"/>
  <c r="AB1300" i="4"/>
  <c r="AA1300" i="4"/>
  <c r="AC1300" i="4" s="1"/>
  <c r="AW1299" i="4"/>
  <c r="AV1299" i="4"/>
  <c r="AL1299" i="4"/>
  <c r="AE1299" i="4"/>
  <c r="AC1299" i="4"/>
  <c r="AB1299" i="4"/>
  <c r="AA1299" i="4"/>
  <c r="AD1299" i="4" s="1"/>
  <c r="AL1298" i="4"/>
  <c r="AE1298" i="4"/>
  <c r="AD1298" i="4"/>
  <c r="AC1298" i="4"/>
  <c r="AB1298" i="4"/>
  <c r="AA1298" i="4"/>
  <c r="AW1297" i="4"/>
  <c r="AL1297" i="4"/>
  <c r="AP1297" i="4" s="1"/>
  <c r="AE1297" i="4"/>
  <c r="AD1297" i="4"/>
  <c r="AC1297" i="4"/>
  <c r="AA1297" i="4"/>
  <c r="AB1297" i="4" s="1"/>
  <c r="AV1296" i="4"/>
  <c r="AW1296" i="4"/>
  <c r="AL1296" i="4"/>
  <c r="AE1296" i="4"/>
  <c r="AD1296" i="4"/>
  <c r="AA1296" i="4"/>
  <c r="AC1296" i="4" s="1"/>
  <c r="AW1295" i="4"/>
  <c r="AV1295" i="4"/>
  <c r="AR1295" i="4"/>
  <c r="AL1295" i="4"/>
  <c r="AE1295" i="4"/>
  <c r="AA1295" i="4"/>
  <c r="AD1295" i="4" s="1"/>
  <c r="AV1294" i="4"/>
  <c r="AW1294" i="4"/>
  <c r="AL1294" i="4"/>
  <c r="AE1294" i="4"/>
  <c r="AC1294" i="4"/>
  <c r="AB1294" i="4"/>
  <c r="AA1294" i="4"/>
  <c r="AD1294" i="4" s="1"/>
  <c r="AV1293" i="4"/>
  <c r="AW1293" i="4"/>
  <c r="AL1293" i="4"/>
  <c r="AJ1293" i="4" s="1"/>
  <c r="AK1293" i="4" s="1"/>
  <c r="AR1293" i="4"/>
  <c r="AE1293" i="4"/>
  <c r="AA1293" i="4"/>
  <c r="AB1293" i="4" s="1"/>
  <c r="AL1292" i="4"/>
  <c r="AP1292" i="4" s="1"/>
  <c r="AE1292" i="4"/>
  <c r="AD1292" i="4"/>
  <c r="AB1292" i="4"/>
  <c r="AA1292" i="4"/>
  <c r="AC1292" i="4" s="1"/>
  <c r="AW1291" i="4"/>
  <c r="AV1291" i="4"/>
  <c r="AL1291" i="4"/>
  <c r="AE1291" i="4"/>
  <c r="AC1291" i="4"/>
  <c r="AB1291" i="4"/>
  <c r="AA1291" i="4"/>
  <c r="AD1291" i="4" s="1"/>
  <c r="AL1290" i="4"/>
  <c r="AE1290" i="4"/>
  <c r="AD1290" i="4"/>
  <c r="AC1290" i="4"/>
  <c r="AB1290" i="4"/>
  <c r="AA1290" i="4"/>
  <c r="AW1289" i="4"/>
  <c r="AL1289" i="4"/>
  <c r="AP1289" i="4" s="1"/>
  <c r="AE1289" i="4"/>
  <c r="AD1289" i="4"/>
  <c r="AC1289" i="4"/>
  <c r="AA1289" i="4"/>
  <c r="AB1289" i="4" s="1"/>
  <c r="AV1288" i="4"/>
  <c r="AW1288" i="4"/>
  <c r="AL1288" i="4"/>
  <c r="AE1288" i="4"/>
  <c r="AD1288" i="4"/>
  <c r="AA1288" i="4"/>
  <c r="AC1288" i="4" s="1"/>
  <c r="AW1287" i="4"/>
  <c r="AV1287" i="4"/>
  <c r="AR1287" i="4"/>
  <c r="AL1287" i="4"/>
  <c r="AE1287" i="4"/>
  <c r="AA1287" i="4"/>
  <c r="AD1287" i="4" s="1"/>
  <c r="AV1286" i="4"/>
  <c r="AW1286" i="4"/>
  <c r="AL1286" i="4"/>
  <c r="AE1286" i="4"/>
  <c r="AC1286" i="4"/>
  <c r="AB1286" i="4"/>
  <c r="AA1286" i="4"/>
  <c r="AD1286" i="4" s="1"/>
  <c r="AV1285" i="4"/>
  <c r="AW1285" i="4"/>
  <c r="AL1285" i="4"/>
  <c r="AJ1285" i="4" s="1"/>
  <c r="AK1285" i="4" s="1"/>
  <c r="AR1285" i="4"/>
  <c r="AE1285" i="4"/>
  <c r="AA1285" i="4"/>
  <c r="AB1285" i="4" s="1"/>
  <c r="AL1284" i="4"/>
  <c r="AP1284" i="4" s="1"/>
  <c r="AE1284" i="4"/>
  <c r="AD1284" i="4"/>
  <c r="AB1284" i="4"/>
  <c r="AA1284" i="4"/>
  <c r="AC1284" i="4" s="1"/>
  <c r="AW1283" i="4"/>
  <c r="AV1283" i="4"/>
  <c r="AL1283" i="4"/>
  <c r="AE1283" i="4"/>
  <c r="AC1283" i="4"/>
  <c r="AB1283" i="4"/>
  <c r="AA1283" i="4"/>
  <c r="AD1283" i="4" s="1"/>
  <c r="AL1282" i="4"/>
  <c r="AE1282" i="4"/>
  <c r="AD1282" i="4"/>
  <c r="AC1282" i="4"/>
  <c r="AB1282" i="4"/>
  <c r="AA1282" i="4"/>
  <c r="AW1281" i="4"/>
  <c r="AL1281" i="4"/>
  <c r="AP1281" i="4" s="1"/>
  <c r="AE1281" i="4"/>
  <c r="AD1281" i="4"/>
  <c r="AC1281" i="4"/>
  <c r="AA1281" i="4"/>
  <c r="AB1281" i="4" s="1"/>
  <c r="AV1280" i="4"/>
  <c r="AW1280" i="4"/>
  <c r="AL1280" i="4"/>
  <c r="AE1280" i="4"/>
  <c r="AD1280" i="4"/>
  <c r="AA1280" i="4"/>
  <c r="AC1280" i="4" s="1"/>
  <c r="AW1279" i="4"/>
  <c r="AV1279" i="4"/>
  <c r="AR1279" i="4"/>
  <c r="AL1279" i="4"/>
  <c r="AE1279" i="4"/>
  <c r="AA1279" i="4"/>
  <c r="AD1279" i="4" s="1"/>
  <c r="AV1278" i="4"/>
  <c r="AW1278" i="4"/>
  <c r="AL1278" i="4"/>
  <c r="AE1278" i="4"/>
  <c r="AC1278" i="4"/>
  <c r="AB1278" i="4"/>
  <c r="AA1278" i="4"/>
  <c r="AD1278" i="4" s="1"/>
  <c r="AV1277" i="4"/>
  <c r="AW1277" i="4"/>
  <c r="AL1277" i="4"/>
  <c r="AJ1277" i="4" s="1"/>
  <c r="AK1277" i="4" s="1"/>
  <c r="AR1277" i="4"/>
  <c r="AE1277" i="4"/>
  <c r="AA1277" i="4"/>
  <c r="AB1277" i="4" s="1"/>
  <c r="AL1276" i="4"/>
  <c r="AP1276" i="4" s="1"/>
  <c r="AE1276" i="4"/>
  <c r="AD1276" i="4"/>
  <c r="AB1276" i="4"/>
  <c r="AA1276" i="4"/>
  <c r="AC1276" i="4" s="1"/>
  <c r="AW1275" i="4"/>
  <c r="AV1275" i="4"/>
  <c r="AL1275" i="4"/>
  <c r="AE1275" i="4"/>
  <c r="AC1275" i="4"/>
  <c r="AB1275" i="4"/>
  <c r="AA1275" i="4"/>
  <c r="AD1275" i="4" s="1"/>
  <c r="AL1274" i="4"/>
  <c r="AE1274" i="4"/>
  <c r="AD1274" i="4"/>
  <c r="AC1274" i="4"/>
  <c r="AB1274" i="4"/>
  <c r="AA1274" i="4"/>
  <c r="AW1273" i="4"/>
  <c r="AL1273" i="4"/>
  <c r="AP1273" i="4" s="1"/>
  <c r="AE1273" i="4"/>
  <c r="AD1273" i="4"/>
  <c r="AC1273" i="4"/>
  <c r="AA1273" i="4"/>
  <c r="AB1273" i="4" s="1"/>
  <c r="AV1272" i="4"/>
  <c r="AW1272" i="4"/>
  <c r="AL1272" i="4"/>
  <c r="AE1272" i="4"/>
  <c r="AD1272" i="4"/>
  <c r="AA1272" i="4"/>
  <c r="AC1272" i="4" s="1"/>
  <c r="AW1271" i="4"/>
  <c r="AV1271" i="4"/>
  <c r="AR1271" i="4"/>
  <c r="AL1271" i="4"/>
  <c r="AE1271" i="4"/>
  <c r="AA1271" i="4"/>
  <c r="AD1271" i="4" s="1"/>
  <c r="AV1270" i="4"/>
  <c r="AW1270" i="4"/>
  <c r="AL1270" i="4"/>
  <c r="AE1270" i="4"/>
  <c r="AC1270" i="4"/>
  <c r="AB1270" i="4"/>
  <c r="AA1270" i="4"/>
  <c r="AD1270" i="4" s="1"/>
  <c r="AV1269" i="4"/>
  <c r="AW1269" i="4"/>
  <c r="AL1269" i="4"/>
  <c r="AJ1269" i="4" s="1"/>
  <c r="AK1269" i="4" s="1"/>
  <c r="AR1269" i="4"/>
  <c r="AE1269" i="4"/>
  <c r="AA1269" i="4"/>
  <c r="AB1269" i="4" s="1"/>
  <c r="AL1268" i="4"/>
  <c r="AP1268" i="4" s="1"/>
  <c r="AE1268" i="4"/>
  <c r="AD1268" i="4"/>
  <c r="AB1268" i="4"/>
  <c r="AA1268" i="4"/>
  <c r="AC1268" i="4" s="1"/>
  <c r="AW1267" i="4"/>
  <c r="AV1267" i="4"/>
  <c r="AL1267" i="4"/>
  <c r="AE1267" i="4"/>
  <c r="AC1267" i="4"/>
  <c r="AB1267" i="4"/>
  <c r="AA1267" i="4"/>
  <c r="AD1267" i="4" s="1"/>
  <c r="AL1266" i="4"/>
  <c r="AE1266" i="4"/>
  <c r="AD1266" i="4"/>
  <c r="AC1266" i="4"/>
  <c r="AB1266" i="4"/>
  <c r="AA1266" i="4"/>
  <c r="AW1265" i="4"/>
  <c r="AL1265" i="4"/>
  <c r="AP1265" i="4" s="1"/>
  <c r="AE1265" i="4"/>
  <c r="AD1265" i="4"/>
  <c r="AC1265" i="4"/>
  <c r="AA1265" i="4"/>
  <c r="AB1265" i="4" s="1"/>
  <c r="AV1264" i="4"/>
  <c r="AW1264" i="4"/>
  <c r="AL1264" i="4"/>
  <c r="AE1264" i="4"/>
  <c r="AD1264" i="4"/>
  <c r="AA1264" i="4"/>
  <c r="AC1264" i="4" s="1"/>
  <c r="AW1263" i="4"/>
  <c r="AV1263" i="4"/>
  <c r="AL1263" i="4"/>
  <c r="AE1263" i="4"/>
  <c r="AA1263" i="4"/>
  <c r="AD1263" i="4" s="1"/>
  <c r="AV1262" i="4"/>
  <c r="AW1262" i="4"/>
  <c r="AL1262" i="4"/>
  <c r="AP1262" i="4" s="1"/>
  <c r="AE1262" i="4"/>
  <c r="AC1262" i="4"/>
  <c r="AB1262" i="4"/>
  <c r="AA1262" i="4"/>
  <c r="AD1262" i="4" s="1"/>
  <c r="AW1261" i="4"/>
  <c r="AV1261" i="4"/>
  <c r="AL1261" i="4"/>
  <c r="AJ1261" i="4" s="1"/>
  <c r="AK1261" i="4" s="1"/>
  <c r="AR1261" i="4"/>
  <c r="AE1261" i="4"/>
  <c r="AA1261" i="4"/>
  <c r="AL1260" i="4"/>
  <c r="AP1260" i="4" s="1"/>
  <c r="AE1260" i="4"/>
  <c r="AD1260" i="4"/>
  <c r="AB1260" i="4"/>
  <c r="AA1260" i="4"/>
  <c r="AC1260" i="4" s="1"/>
  <c r="AW1259" i="4"/>
  <c r="AV1259" i="4"/>
  <c r="AL1259" i="4"/>
  <c r="AE1259" i="4"/>
  <c r="AC1259" i="4"/>
  <c r="AB1259" i="4"/>
  <c r="AA1259" i="4"/>
  <c r="AD1259" i="4" s="1"/>
  <c r="AL1258" i="4"/>
  <c r="AE1258" i="4"/>
  <c r="AD1258" i="4"/>
  <c r="AC1258" i="4"/>
  <c r="AB1258" i="4"/>
  <c r="AA1258" i="4"/>
  <c r="AL1257" i="4"/>
  <c r="AP1257" i="4" s="1"/>
  <c r="AE1257" i="4"/>
  <c r="AD1257" i="4"/>
  <c r="AC1257" i="4"/>
  <c r="AA1257" i="4"/>
  <c r="AB1257" i="4" s="1"/>
  <c r="AV1256" i="4"/>
  <c r="AW1256" i="4"/>
  <c r="AL1256" i="4"/>
  <c r="AE1256" i="4"/>
  <c r="AD1256" i="4"/>
  <c r="AA1256" i="4"/>
  <c r="AC1256" i="4" s="1"/>
  <c r="AW1255" i="4"/>
  <c r="AV1255" i="4"/>
  <c r="AR1255" i="4"/>
  <c r="AL1255" i="4"/>
  <c r="AE1255" i="4"/>
  <c r="AA1255" i="4"/>
  <c r="AD1255" i="4" s="1"/>
  <c r="AV1254" i="4"/>
  <c r="AW1254" i="4"/>
  <c r="AJ1254" i="4"/>
  <c r="AK1254" i="4" s="1"/>
  <c r="AL1254" i="4"/>
  <c r="AP1254" i="4" s="1"/>
  <c r="AE1254" i="4"/>
  <c r="AC1254" i="4"/>
  <c r="AB1254" i="4"/>
  <c r="AA1254" i="4"/>
  <c r="AD1254" i="4" s="1"/>
  <c r="AW1253" i="4"/>
  <c r="AV1253" i="4"/>
  <c r="AL1253" i="4"/>
  <c r="AJ1253" i="4"/>
  <c r="AK1253" i="4" s="1"/>
  <c r="AR1253" i="4"/>
  <c r="AE1253" i="4"/>
  <c r="AA1253" i="4"/>
  <c r="AL1252" i="4"/>
  <c r="AP1252" i="4" s="1"/>
  <c r="AE1252" i="4"/>
  <c r="AD1252" i="4"/>
  <c r="AB1252" i="4"/>
  <c r="AA1252" i="4"/>
  <c r="AC1252" i="4" s="1"/>
  <c r="AW1251" i="4"/>
  <c r="AV1251" i="4"/>
  <c r="AL1251" i="4"/>
  <c r="AE1251" i="4"/>
  <c r="AC1251" i="4"/>
  <c r="AB1251" i="4"/>
  <c r="AA1251" i="4"/>
  <c r="AD1251" i="4" s="1"/>
  <c r="AL1250" i="4"/>
  <c r="AE1250" i="4"/>
  <c r="AD1250" i="4"/>
  <c r="AC1250" i="4"/>
  <c r="AB1250" i="4"/>
  <c r="AA1250" i="4"/>
  <c r="AW1249" i="4"/>
  <c r="AL1249" i="4"/>
  <c r="AP1249" i="4" s="1"/>
  <c r="AE1249" i="4"/>
  <c r="AD1249" i="4"/>
  <c r="AC1249" i="4"/>
  <c r="AA1249" i="4"/>
  <c r="AB1249" i="4" s="1"/>
  <c r="AV1248" i="4"/>
  <c r="AP1248" i="4"/>
  <c r="AW1248" i="4"/>
  <c r="AL1248" i="4"/>
  <c r="AE1248" i="4"/>
  <c r="AD1248" i="4"/>
  <c r="AA1248" i="4"/>
  <c r="AC1248" i="4" s="1"/>
  <c r="AW1247" i="4"/>
  <c r="AV1247" i="4"/>
  <c r="AR1247" i="4"/>
  <c r="AL1247" i="4"/>
  <c r="AE1247" i="4"/>
  <c r="AA1247" i="4"/>
  <c r="AD1247" i="4" s="1"/>
  <c r="AV1246" i="4"/>
  <c r="AW1246" i="4"/>
  <c r="AL1246" i="4"/>
  <c r="AP1246" i="4" s="1"/>
  <c r="AE1246" i="4"/>
  <c r="AC1246" i="4"/>
  <c r="AB1246" i="4"/>
  <c r="AA1246" i="4"/>
  <c r="AD1246" i="4" s="1"/>
  <c r="AV1245" i="4"/>
  <c r="AW1245" i="4"/>
  <c r="AL1245" i="4"/>
  <c r="AJ1245" i="4" s="1"/>
  <c r="AK1245" i="4" s="1"/>
  <c r="AR1245" i="4"/>
  <c r="AE1245" i="4"/>
  <c r="AA1245" i="4"/>
  <c r="AL1244" i="4"/>
  <c r="AP1244" i="4" s="1"/>
  <c r="AE1244" i="4"/>
  <c r="AD1244" i="4"/>
  <c r="AB1244" i="4"/>
  <c r="AA1244" i="4"/>
  <c r="AC1244" i="4" s="1"/>
  <c r="AW1243" i="4"/>
  <c r="AV1243" i="4"/>
  <c r="AL1243" i="4"/>
  <c r="AE1243" i="4"/>
  <c r="AC1243" i="4"/>
  <c r="AB1243" i="4"/>
  <c r="AA1243" i="4"/>
  <c r="AD1243" i="4" s="1"/>
  <c r="AL1242" i="4"/>
  <c r="AE1242" i="4"/>
  <c r="AD1242" i="4"/>
  <c r="AC1242" i="4"/>
  <c r="AB1242" i="4"/>
  <c r="AA1242" i="4"/>
  <c r="AL1241" i="4"/>
  <c r="AP1241" i="4" s="1"/>
  <c r="AE1241" i="4"/>
  <c r="AD1241" i="4"/>
  <c r="AC1241" i="4"/>
  <c r="AA1241" i="4"/>
  <c r="AB1241" i="4" s="1"/>
  <c r="AV1240" i="4"/>
  <c r="AW1240" i="4"/>
  <c r="AL1240" i="4"/>
  <c r="AE1240" i="4"/>
  <c r="AD1240" i="4"/>
  <c r="AA1240" i="4"/>
  <c r="AC1240" i="4" s="1"/>
  <c r="AW1239" i="4"/>
  <c r="AV1239" i="4"/>
  <c r="AR1239" i="4"/>
  <c r="AL1239" i="4"/>
  <c r="AE1239" i="4"/>
  <c r="AA1239" i="4"/>
  <c r="AD1239" i="4" s="1"/>
  <c r="AV1238" i="4"/>
  <c r="AW1238" i="4"/>
  <c r="AJ1238" i="4"/>
  <c r="AK1238" i="4" s="1"/>
  <c r="AL1238" i="4"/>
  <c r="AP1238" i="4" s="1"/>
  <c r="AE1238" i="4"/>
  <c r="AC1238" i="4"/>
  <c r="AB1238" i="4"/>
  <c r="AA1238" i="4"/>
  <c r="AD1238" i="4" s="1"/>
  <c r="AW1237" i="4"/>
  <c r="AV1237" i="4"/>
  <c r="AL1237" i="4"/>
  <c r="AJ1237" i="4"/>
  <c r="AK1237" i="4" s="1"/>
  <c r="AR1237" i="4"/>
  <c r="AE1237" i="4"/>
  <c r="AA1237" i="4"/>
  <c r="AL1236" i="4"/>
  <c r="AP1236" i="4" s="1"/>
  <c r="AE1236" i="4"/>
  <c r="AD1236" i="4"/>
  <c r="AB1236" i="4"/>
  <c r="AA1236" i="4"/>
  <c r="AC1236" i="4" s="1"/>
  <c r="AW1235" i="4"/>
  <c r="AV1235" i="4"/>
  <c r="AL1235" i="4"/>
  <c r="AE1235" i="4"/>
  <c r="AC1235" i="4"/>
  <c r="AB1235" i="4"/>
  <c r="AA1235" i="4"/>
  <c r="AD1235" i="4" s="1"/>
  <c r="AL1234" i="4"/>
  <c r="AE1234" i="4"/>
  <c r="AD1234" i="4"/>
  <c r="AC1234" i="4"/>
  <c r="AB1234" i="4"/>
  <c r="AA1234" i="4"/>
  <c r="AW1233" i="4"/>
  <c r="AL1233" i="4"/>
  <c r="AP1233" i="4" s="1"/>
  <c r="AE1233" i="4"/>
  <c r="AD1233" i="4"/>
  <c r="AC1233" i="4"/>
  <c r="AA1233" i="4"/>
  <c r="AB1233" i="4" s="1"/>
  <c r="AV1232" i="4"/>
  <c r="AP1232" i="4"/>
  <c r="AW1232" i="4"/>
  <c r="AL1232" i="4"/>
  <c r="AE1232" i="4"/>
  <c r="AD1232" i="4"/>
  <c r="AA1232" i="4"/>
  <c r="AC1232" i="4" s="1"/>
  <c r="AW1231" i="4"/>
  <c r="AV1231" i="4"/>
  <c r="AR1231" i="4"/>
  <c r="AL1231" i="4"/>
  <c r="AE1231" i="4"/>
  <c r="AA1231" i="4"/>
  <c r="AD1231" i="4" s="1"/>
  <c r="AW1230" i="4"/>
  <c r="AV1230" i="4"/>
  <c r="AL1230" i="4"/>
  <c r="AP1230" i="4" s="1"/>
  <c r="AE1230" i="4"/>
  <c r="AC1230" i="4"/>
  <c r="AB1230" i="4"/>
  <c r="AA1230" i="4"/>
  <c r="AD1230" i="4" s="1"/>
  <c r="AV1229" i="4"/>
  <c r="AW1229" i="4"/>
  <c r="AL1229" i="4"/>
  <c r="AJ1229" i="4" s="1"/>
  <c r="AK1229" i="4" s="1"/>
  <c r="AR1229" i="4"/>
  <c r="AE1229" i="4"/>
  <c r="AA1229" i="4"/>
  <c r="AL1228" i="4"/>
  <c r="AP1228" i="4" s="1"/>
  <c r="AE1228" i="4"/>
  <c r="AD1228" i="4"/>
  <c r="AB1228" i="4"/>
  <c r="AA1228" i="4"/>
  <c r="AC1228" i="4" s="1"/>
  <c r="AW1227" i="4"/>
  <c r="AV1227" i="4"/>
  <c r="AL1227" i="4"/>
  <c r="AE1227" i="4"/>
  <c r="AC1227" i="4"/>
  <c r="AB1227" i="4"/>
  <c r="AA1227" i="4"/>
  <c r="AD1227" i="4" s="1"/>
  <c r="AL1226" i="4"/>
  <c r="AE1226" i="4"/>
  <c r="AD1226" i="4"/>
  <c r="AC1226" i="4"/>
  <c r="AB1226" i="4"/>
  <c r="AA1226" i="4"/>
  <c r="AR1225" i="4"/>
  <c r="AW1225" i="4"/>
  <c r="AL1225" i="4"/>
  <c r="AP1225" i="4" s="1"/>
  <c r="AE1225" i="4"/>
  <c r="AD1225" i="4"/>
  <c r="AC1225" i="4"/>
  <c r="AA1225" i="4"/>
  <c r="AB1225" i="4" s="1"/>
  <c r="AV1224" i="4"/>
  <c r="AP1224" i="4"/>
  <c r="AW1224" i="4"/>
  <c r="AL1224" i="4"/>
  <c r="AE1224" i="4"/>
  <c r="AD1224" i="4"/>
  <c r="AA1224" i="4"/>
  <c r="AC1224" i="4" s="1"/>
  <c r="AW1223" i="4"/>
  <c r="AV1223" i="4"/>
  <c r="AR1223" i="4"/>
  <c r="AL1223" i="4"/>
  <c r="AE1223" i="4"/>
  <c r="AA1223" i="4"/>
  <c r="AV1222" i="4"/>
  <c r="AW1222" i="4"/>
  <c r="AL1222" i="4"/>
  <c r="AP1222" i="4" s="1"/>
  <c r="AE1222" i="4"/>
  <c r="AB1222" i="4"/>
  <c r="AA1222" i="4"/>
  <c r="AD1222" i="4" s="1"/>
  <c r="AV1221" i="4"/>
  <c r="AW1221" i="4"/>
  <c r="AL1221" i="4"/>
  <c r="AR1221" i="4"/>
  <c r="AE1221" i="4"/>
  <c r="AC1221" i="4"/>
  <c r="AA1221" i="4"/>
  <c r="AL1220" i="4"/>
  <c r="AP1220" i="4" s="1"/>
  <c r="AE1220" i="4"/>
  <c r="AD1220" i="4"/>
  <c r="AB1220" i="4"/>
  <c r="AA1220" i="4"/>
  <c r="AC1220" i="4" s="1"/>
  <c r="AW1219" i="4"/>
  <c r="AV1219" i="4"/>
  <c r="AL1219" i="4"/>
  <c r="AE1219" i="4"/>
  <c r="AC1219" i="4"/>
  <c r="AB1219" i="4"/>
  <c r="AA1219" i="4"/>
  <c r="AD1219" i="4" s="1"/>
  <c r="AP1218" i="4"/>
  <c r="AL1218" i="4"/>
  <c r="AE1218" i="4"/>
  <c r="AD1218" i="4"/>
  <c r="AC1218" i="4"/>
  <c r="AB1218" i="4"/>
  <c r="AA1218" i="4"/>
  <c r="AR1217" i="4"/>
  <c r="AL1217" i="4"/>
  <c r="AP1217" i="4" s="1"/>
  <c r="AE1217" i="4"/>
  <c r="AD1217" i="4"/>
  <c r="AC1217" i="4"/>
  <c r="AA1217" i="4"/>
  <c r="AB1217" i="4" s="1"/>
  <c r="AV1216" i="4"/>
  <c r="AW1216" i="4"/>
  <c r="AL1216" i="4"/>
  <c r="AP1216" i="4" s="1"/>
  <c r="AE1216" i="4"/>
  <c r="AD1216" i="4"/>
  <c r="AA1216" i="4"/>
  <c r="AC1216" i="4" s="1"/>
  <c r="AW1215" i="4"/>
  <c r="AV1215" i="4"/>
  <c r="AL1215" i="4"/>
  <c r="AE1215" i="4"/>
  <c r="AA1215" i="4"/>
  <c r="AV1214" i="4"/>
  <c r="AW1214" i="4"/>
  <c r="AJ1214" i="4"/>
  <c r="AK1214" i="4" s="1"/>
  <c r="AL1214" i="4"/>
  <c r="AP1214" i="4" s="1"/>
  <c r="AE1214" i="4"/>
  <c r="AB1214" i="4"/>
  <c r="AA1214" i="4"/>
  <c r="AD1214" i="4" s="1"/>
  <c r="AV1213" i="4"/>
  <c r="AW1213" i="4"/>
  <c r="AL1213" i="4"/>
  <c r="AP1213" i="4" s="1"/>
  <c r="AR1213" i="4"/>
  <c r="AE1213" i="4"/>
  <c r="AC1213" i="4"/>
  <c r="AA1213" i="4"/>
  <c r="AL1212" i="4"/>
  <c r="AP1212" i="4" s="1"/>
  <c r="AE1212" i="4"/>
  <c r="AR1212" i="4" s="1"/>
  <c r="AD1212" i="4"/>
  <c r="AA1212" i="4"/>
  <c r="AC1212" i="4" s="1"/>
  <c r="AW1211" i="4"/>
  <c r="AV1211" i="4"/>
  <c r="AL1211" i="4"/>
  <c r="AE1211" i="4"/>
  <c r="AC1211" i="4"/>
  <c r="AB1211" i="4"/>
  <c r="AA1211" i="4"/>
  <c r="AD1211" i="4" s="1"/>
  <c r="AL1210" i="4"/>
  <c r="AE1210" i="4"/>
  <c r="AD1210" i="4"/>
  <c r="AC1210" i="4"/>
  <c r="AB1210" i="4"/>
  <c r="AA1210" i="4"/>
  <c r="AL1209" i="4"/>
  <c r="AP1209" i="4" s="1"/>
  <c r="AR1209" i="4"/>
  <c r="AE1209" i="4"/>
  <c r="AD1209" i="4"/>
  <c r="AC1209" i="4"/>
  <c r="AA1209" i="4"/>
  <c r="AB1209" i="4" s="1"/>
  <c r="AV1208" i="4"/>
  <c r="AP1208" i="4"/>
  <c r="AW1208" i="4"/>
  <c r="AL1208" i="4"/>
  <c r="AE1208" i="4"/>
  <c r="AD1208" i="4"/>
  <c r="AA1208" i="4"/>
  <c r="AC1208" i="4" s="1"/>
  <c r="AW1207" i="4"/>
  <c r="AV1207" i="4"/>
  <c r="AL1207" i="4"/>
  <c r="AE1207" i="4"/>
  <c r="AA1207" i="4"/>
  <c r="AV1206" i="4"/>
  <c r="AW1206" i="4"/>
  <c r="AJ1206" i="4"/>
  <c r="AK1206" i="4" s="1"/>
  <c r="AL1206" i="4"/>
  <c r="AP1206" i="4" s="1"/>
  <c r="AE1206" i="4"/>
  <c r="AB1206" i="4"/>
  <c r="AA1206" i="4"/>
  <c r="AD1206" i="4" s="1"/>
  <c r="AV1205" i="4"/>
  <c r="AW1205" i="4"/>
  <c r="AL1205" i="4"/>
  <c r="AP1205" i="4" s="1"/>
  <c r="AR1205" i="4"/>
  <c r="AE1205" i="4"/>
  <c r="AA1205" i="4"/>
  <c r="AL1204" i="4"/>
  <c r="AP1204" i="4" s="1"/>
  <c r="AE1204" i="4"/>
  <c r="AR1204" i="4" s="1"/>
  <c r="AD1204" i="4"/>
  <c r="AA1204" i="4"/>
  <c r="AC1204" i="4" s="1"/>
  <c r="AW1203" i="4"/>
  <c r="AV1203" i="4"/>
  <c r="AL1203" i="4"/>
  <c r="AE1203" i="4"/>
  <c r="AC1203" i="4"/>
  <c r="AB1203" i="4"/>
  <c r="AA1203" i="4"/>
  <c r="AD1203" i="4" s="1"/>
  <c r="AL1202" i="4"/>
  <c r="AE1202" i="4"/>
  <c r="AD1202" i="4"/>
  <c r="AC1202" i="4"/>
  <c r="AB1202" i="4"/>
  <c r="AA1202" i="4"/>
  <c r="AL1201" i="4"/>
  <c r="AP1201" i="4" s="1"/>
  <c r="AR1201" i="4"/>
  <c r="AE1201" i="4"/>
  <c r="AD1201" i="4"/>
  <c r="AC1201" i="4"/>
  <c r="AA1201" i="4"/>
  <c r="AB1201" i="4" s="1"/>
  <c r="AV1200" i="4"/>
  <c r="AP1200" i="4"/>
  <c r="AW1200" i="4"/>
  <c r="AL1200" i="4"/>
  <c r="AE1200" i="4"/>
  <c r="AD1200" i="4"/>
  <c r="AA1200" i="4"/>
  <c r="AC1200" i="4" s="1"/>
  <c r="AW1199" i="4"/>
  <c r="AV1199" i="4"/>
  <c r="AL1199" i="4"/>
  <c r="AE1199" i="4"/>
  <c r="AA1199" i="4"/>
  <c r="AV1198" i="4"/>
  <c r="AW1198" i="4"/>
  <c r="AL1198" i="4"/>
  <c r="AP1198" i="4" s="1"/>
  <c r="AE1198" i="4"/>
  <c r="AB1198" i="4"/>
  <c r="AA1198" i="4"/>
  <c r="AD1198" i="4" s="1"/>
  <c r="AW1197" i="4"/>
  <c r="AV1197" i="4"/>
  <c r="AR1197" i="4"/>
  <c r="AL1197" i="4"/>
  <c r="AP1197" i="4" s="1"/>
  <c r="AE1197" i="4"/>
  <c r="AC1197" i="4"/>
  <c r="AA1197" i="4"/>
  <c r="AW1196" i="4"/>
  <c r="AL1196" i="4"/>
  <c r="AP1196" i="4" s="1"/>
  <c r="AJ1196" i="4"/>
  <c r="AK1196" i="4" s="1"/>
  <c r="AE1196" i="4"/>
  <c r="AR1196" i="4" s="1"/>
  <c r="AD1196" i="4"/>
  <c r="AB1196" i="4"/>
  <c r="AA1196" i="4"/>
  <c r="AC1196" i="4" s="1"/>
  <c r="AW1195" i="4"/>
  <c r="AV1195" i="4"/>
  <c r="AL1195" i="4"/>
  <c r="AE1195" i="4"/>
  <c r="AR1195" i="4" s="1"/>
  <c r="AA1195" i="4"/>
  <c r="AD1195" i="4" s="1"/>
  <c r="AP1194" i="4"/>
  <c r="AL1194" i="4"/>
  <c r="AE1194" i="4"/>
  <c r="AD1194" i="4"/>
  <c r="AC1194" i="4"/>
  <c r="AB1194" i="4"/>
  <c r="AA1194" i="4"/>
  <c r="AL1193" i="4"/>
  <c r="AR1193" i="4"/>
  <c r="AE1193" i="4"/>
  <c r="AD1193" i="4"/>
  <c r="AC1193" i="4"/>
  <c r="AA1193" i="4"/>
  <c r="AB1193" i="4" s="1"/>
  <c r="AV1192" i="4"/>
  <c r="AL1192" i="4"/>
  <c r="AP1192" i="4" s="1"/>
  <c r="AE1192" i="4"/>
  <c r="AD1192" i="4"/>
  <c r="AA1192" i="4"/>
  <c r="AC1192" i="4" s="1"/>
  <c r="AV1191" i="4"/>
  <c r="AW1191" i="4"/>
  <c r="AL1191" i="4"/>
  <c r="AP1191" i="4" s="1"/>
  <c r="AE1191" i="4"/>
  <c r="AA1191" i="4"/>
  <c r="AW1190" i="4"/>
  <c r="AV1190" i="4"/>
  <c r="AL1190" i="4"/>
  <c r="AP1190" i="4" s="1"/>
  <c r="AE1190" i="4"/>
  <c r="AB1190" i="4"/>
  <c r="AA1190" i="4"/>
  <c r="AD1190" i="4" s="1"/>
  <c r="AW1189" i="4"/>
  <c r="AV1189" i="4"/>
  <c r="AR1189" i="4"/>
  <c r="AL1189" i="4"/>
  <c r="AP1189" i="4" s="1"/>
  <c r="AE1189" i="4"/>
  <c r="AC1189" i="4"/>
  <c r="AA1189" i="4"/>
  <c r="AW1188" i="4"/>
  <c r="AL1188" i="4"/>
  <c r="AP1188" i="4" s="1"/>
  <c r="AE1188" i="4"/>
  <c r="AR1188" i="4" s="1"/>
  <c r="AD1188" i="4"/>
  <c r="AB1188" i="4"/>
  <c r="AA1188" i="4"/>
  <c r="AC1188" i="4" s="1"/>
  <c r="AW1187" i="4"/>
  <c r="AV1187" i="4"/>
  <c r="AL1187" i="4"/>
  <c r="AE1187" i="4"/>
  <c r="AR1187" i="4" s="1"/>
  <c r="AA1187" i="4"/>
  <c r="AD1187" i="4" s="1"/>
  <c r="AL1186" i="4"/>
  <c r="AE1186" i="4"/>
  <c r="AD1186" i="4"/>
  <c r="AC1186" i="4"/>
  <c r="AB1186" i="4"/>
  <c r="AA1186" i="4"/>
  <c r="AL1185" i="4"/>
  <c r="AR1185" i="4"/>
  <c r="AE1185" i="4"/>
  <c r="AD1185" i="4"/>
  <c r="AC1185" i="4"/>
  <c r="AB1185" i="4"/>
  <c r="AA1185" i="4"/>
  <c r="AV1184" i="4"/>
  <c r="AP1184" i="4"/>
  <c r="AL1184" i="4"/>
  <c r="AE1184" i="4"/>
  <c r="AD1184" i="4"/>
  <c r="AA1184" i="4"/>
  <c r="AC1184" i="4" s="1"/>
  <c r="AW1183" i="4"/>
  <c r="AV1183" i="4"/>
  <c r="AL1183" i="4"/>
  <c r="AE1183" i="4"/>
  <c r="AA1183" i="4"/>
  <c r="AW1182" i="4"/>
  <c r="AV1182" i="4"/>
  <c r="AK1182" i="4"/>
  <c r="AJ1182" i="4"/>
  <c r="AL1182" i="4"/>
  <c r="AP1182" i="4" s="1"/>
  <c r="AE1182" i="4"/>
  <c r="AB1182" i="4"/>
  <c r="AA1182" i="4"/>
  <c r="AD1182" i="4" s="1"/>
  <c r="AV1181" i="4"/>
  <c r="AW1181" i="4"/>
  <c r="AL1181" i="4"/>
  <c r="AP1181" i="4" s="1"/>
  <c r="AR1181" i="4"/>
  <c r="AE1181" i="4"/>
  <c r="AA1181" i="4"/>
  <c r="AW1180" i="4"/>
  <c r="AV1180" i="4"/>
  <c r="AL1180" i="4"/>
  <c r="AP1180" i="4" s="1"/>
  <c r="AJ1180" i="4"/>
  <c r="AK1180" i="4" s="1"/>
  <c r="AE1180" i="4"/>
  <c r="AR1180" i="4" s="1"/>
  <c r="AA1180" i="4"/>
  <c r="AC1180" i="4" s="1"/>
  <c r="AW1179" i="4"/>
  <c r="AV1179" i="4"/>
  <c r="AL1179" i="4"/>
  <c r="AE1179" i="4"/>
  <c r="AR1179" i="4" s="1"/>
  <c r="AC1179" i="4"/>
  <c r="AB1179" i="4"/>
  <c r="AA1179" i="4"/>
  <c r="AD1179" i="4" s="1"/>
  <c r="AL1178" i="4"/>
  <c r="AE1178" i="4"/>
  <c r="AD1178" i="4"/>
  <c r="AC1178" i="4"/>
  <c r="AB1178" i="4"/>
  <c r="AA1178" i="4"/>
  <c r="AL1177" i="4"/>
  <c r="AR1177" i="4"/>
  <c r="AE1177" i="4"/>
  <c r="AD1177" i="4"/>
  <c r="AC1177" i="4"/>
  <c r="AB1177" i="4"/>
  <c r="AA1177" i="4"/>
  <c r="AP1176" i="4"/>
  <c r="AL1176" i="4"/>
  <c r="AE1176" i="4"/>
  <c r="AD1176" i="4"/>
  <c r="AA1176" i="4"/>
  <c r="AC1176" i="4" s="1"/>
  <c r="AW1175" i="4"/>
  <c r="AV1175" i="4"/>
  <c r="AL1175" i="4"/>
  <c r="AE1175" i="4"/>
  <c r="AA1175" i="4"/>
  <c r="AW1174" i="4"/>
  <c r="AV1174" i="4"/>
  <c r="AP1174" i="4"/>
  <c r="AL1174" i="4"/>
  <c r="AE1174" i="4"/>
  <c r="AB1174" i="4"/>
  <c r="AA1174" i="4"/>
  <c r="AD1174" i="4" s="1"/>
  <c r="AW1173" i="4"/>
  <c r="AV1173" i="4"/>
  <c r="AR1173" i="4"/>
  <c r="AL1173" i="4"/>
  <c r="AP1173" i="4" s="1"/>
  <c r="AJ1173" i="4"/>
  <c r="AK1173" i="4" s="1"/>
  <c r="AE1173" i="4"/>
  <c r="AC1173" i="4"/>
  <c r="AA1173" i="4"/>
  <c r="AL1172" i="4"/>
  <c r="AP1172" i="4" s="1"/>
  <c r="AE1172" i="4"/>
  <c r="AR1172" i="4" s="1"/>
  <c r="AB1172" i="4"/>
  <c r="AA1172" i="4"/>
  <c r="AC1172" i="4" s="1"/>
  <c r="AW1171" i="4"/>
  <c r="AV1171" i="4"/>
  <c r="AL1171" i="4"/>
  <c r="AE1171" i="4"/>
  <c r="AR1171" i="4" s="1"/>
  <c r="AC1171" i="4"/>
  <c r="AA1171" i="4"/>
  <c r="AD1171" i="4" s="1"/>
  <c r="AL1170" i="4"/>
  <c r="AE1170" i="4"/>
  <c r="AD1170" i="4"/>
  <c r="AC1170" i="4"/>
  <c r="AB1170" i="4"/>
  <c r="AA1170" i="4"/>
  <c r="AL1169" i="4"/>
  <c r="AR1169" i="4"/>
  <c r="AE1169" i="4"/>
  <c r="AD1169" i="4"/>
  <c r="AC1169" i="4"/>
  <c r="AB1169" i="4"/>
  <c r="AA1169" i="4"/>
  <c r="AV1168" i="4"/>
  <c r="AP1168" i="4"/>
  <c r="AL1168" i="4"/>
  <c r="AE1168" i="4"/>
  <c r="AD1168" i="4"/>
  <c r="AA1168" i="4"/>
  <c r="AC1168" i="4" s="1"/>
  <c r="AW1167" i="4"/>
  <c r="AV1167" i="4"/>
  <c r="AP1167" i="4"/>
  <c r="AJ1167" i="4"/>
  <c r="AL1167" i="4"/>
  <c r="AE1167" i="4"/>
  <c r="AA1167" i="4"/>
  <c r="AW1166" i="4"/>
  <c r="AV1166" i="4"/>
  <c r="AR1166" i="4"/>
  <c r="AP1166" i="4"/>
  <c r="AK1166" i="4"/>
  <c r="AJ1166" i="4"/>
  <c r="AL1166" i="4"/>
  <c r="AE1166" i="4"/>
  <c r="AB1166" i="4"/>
  <c r="AA1166" i="4"/>
  <c r="AD1166" i="4" s="1"/>
  <c r="AV1165" i="4"/>
  <c r="AW1165" i="4"/>
  <c r="AL1165" i="4"/>
  <c r="AP1165" i="4" s="1"/>
  <c r="AJ1165" i="4"/>
  <c r="AK1165" i="4" s="1"/>
  <c r="AE1165" i="4"/>
  <c r="AA1165" i="4"/>
  <c r="AL1164" i="4"/>
  <c r="AP1164" i="4" s="1"/>
  <c r="AJ1164" i="4"/>
  <c r="AK1164" i="4" s="1"/>
  <c r="AE1164" i="4"/>
  <c r="AR1164" i="4" s="1"/>
  <c r="AA1164" i="4"/>
  <c r="AC1164" i="4" s="1"/>
  <c r="AW1163" i="4"/>
  <c r="AV1163" i="4"/>
  <c r="AL1163" i="4"/>
  <c r="AE1163" i="4"/>
  <c r="AR1163" i="4" s="1"/>
  <c r="AC1163" i="4"/>
  <c r="AB1163" i="4"/>
  <c r="AA1163" i="4"/>
  <c r="AD1163" i="4" s="1"/>
  <c r="AL1162" i="4"/>
  <c r="AE1162" i="4"/>
  <c r="AD1162" i="4"/>
  <c r="AC1162" i="4"/>
  <c r="AB1162" i="4"/>
  <c r="AA1162" i="4"/>
  <c r="AL1161" i="4"/>
  <c r="AE1161" i="4"/>
  <c r="AD1161" i="4"/>
  <c r="AC1161" i="4"/>
  <c r="AB1161" i="4"/>
  <c r="AA1161" i="4"/>
  <c r="AP1160" i="4"/>
  <c r="AL1160" i="4"/>
  <c r="AE1160" i="4"/>
  <c r="AD1160" i="4"/>
  <c r="AA1160" i="4"/>
  <c r="AC1160" i="4" s="1"/>
  <c r="AW1159" i="4"/>
  <c r="AV1159" i="4"/>
  <c r="AL1159" i="4"/>
  <c r="AE1159" i="4"/>
  <c r="AA1159" i="4"/>
  <c r="AW1158" i="4"/>
  <c r="AV1158" i="4"/>
  <c r="AP1158" i="4"/>
  <c r="AL1158" i="4"/>
  <c r="AE1158" i="4"/>
  <c r="AB1158" i="4"/>
  <c r="AA1158" i="4"/>
  <c r="AD1158" i="4" s="1"/>
  <c r="AW1157" i="4"/>
  <c r="AV1157" i="4"/>
  <c r="AR1157" i="4"/>
  <c r="AL1157" i="4"/>
  <c r="AP1157" i="4" s="1"/>
  <c r="AJ1157" i="4"/>
  <c r="AK1157" i="4" s="1"/>
  <c r="AE1157" i="4"/>
  <c r="AC1157" i="4"/>
  <c r="AA1157" i="4"/>
  <c r="AL1156" i="4"/>
  <c r="AP1156" i="4" s="1"/>
  <c r="AE1156" i="4"/>
  <c r="AR1156" i="4" s="1"/>
  <c r="AD1156" i="4"/>
  <c r="AB1156" i="4"/>
  <c r="AA1156" i="4"/>
  <c r="AC1156" i="4" s="1"/>
  <c r="AW1155" i="4"/>
  <c r="AV1155" i="4"/>
  <c r="AL1155" i="4"/>
  <c r="AE1155" i="4"/>
  <c r="AR1155" i="4" s="1"/>
  <c r="AC1155" i="4"/>
  <c r="AA1155" i="4"/>
  <c r="AD1155" i="4" s="1"/>
  <c r="AL1154" i="4"/>
  <c r="AE1154" i="4"/>
  <c r="AD1154" i="4"/>
  <c r="AC1154" i="4"/>
  <c r="AB1154" i="4"/>
  <c r="AA1154" i="4"/>
  <c r="AR1153" i="4"/>
  <c r="AL1153" i="4"/>
  <c r="AE1153" i="4"/>
  <c r="AD1153" i="4"/>
  <c r="AC1153" i="4"/>
  <c r="AB1153" i="4"/>
  <c r="AA1153" i="4"/>
  <c r="AV1152" i="4"/>
  <c r="AL1152" i="4"/>
  <c r="AE1152" i="4"/>
  <c r="AD1152" i="4"/>
  <c r="AA1152" i="4"/>
  <c r="AC1152" i="4" s="1"/>
  <c r="AV1151" i="4"/>
  <c r="AP1151" i="4"/>
  <c r="AW1151" i="4"/>
  <c r="AJ1151" i="4"/>
  <c r="AL1151" i="4"/>
  <c r="AE1151" i="4"/>
  <c r="AA1151" i="4"/>
  <c r="AW1150" i="4"/>
  <c r="AV1150" i="4"/>
  <c r="AL1150" i="4"/>
  <c r="AP1150" i="4" s="1"/>
  <c r="AE1150" i="4"/>
  <c r="AB1150" i="4"/>
  <c r="AA1150" i="4"/>
  <c r="AD1150" i="4" s="1"/>
  <c r="AV1149" i="4"/>
  <c r="AW1149" i="4"/>
  <c r="AL1149" i="4"/>
  <c r="AP1149" i="4" s="1"/>
  <c r="AR1149" i="4"/>
  <c r="AE1149" i="4"/>
  <c r="AA1149" i="4"/>
  <c r="AC1149" i="4" s="1"/>
  <c r="AW1148" i="4"/>
  <c r="AV1148" i="4"/>
  <c r="AL1148" i="4"/>
  <c r="AP1148" i="4" s="1"/>
  <c r="AE1148" i="4"/>
  <c r="AR1148" i="4" s="1"/>
  <c r="AD1148" i="4"/>
  <c r="AA1148" i="4"/>
  <c r="AC1148" i="4" s="1"/>
  <c r="AW1147" i="4"/>
  <c r="AV1147" i="4"/>
  <c r="AL1147" i="4"/>
  <c r="AE1147" i="4"/>
  <c r="AR1147" i="4" s="1"/>
  <c r="AC1147" i="4"/>
  <c r="AB1147" i="4"/>
  <c r="AA1147" i="4"/>
  <c r="AD1147" i="4" s="1"/>
  <c r="AL1146" i="4"/>
  <c r="AE1146" i="4"/>
  <c r="AD1146" i="4"/>
  <c r="AC1146" i="4"/>
  <c r="AB1146" i="4"/>
  <c r="AA1146" i="4"/>
  <c r="AL1145" i="4"/>
  <c r="AE1145" i="4"/>
  <c r="AD1145" i="4"/>
  <c r="AC1145" i="4"/>
  <c r="AB1145" i="4"/>
  <c r="AA1145" i="4"/>
  <c r="AV1144" i="4"/>
  <c r="AL1144" i="4"/>
  <c r="AE1144" i="4"/>
  <c r="AD1144" i="4"/>
  <c r="AA1144" i="4"/>
  <c r="AC1144" i="4" s="1"/>
  <c r="AV1143" i="4"/>
  <c r="AP1143" i="4"/>
  <c r="AW1143" i="4"/>
  <c r="AL1143" i="4"/>
  <c r="AE1143" i="4"/>
  <c r="AA1143" i="4"/>
  <c r="AW1142" i="4"/>
  <c r="AV1142" i="4"/>
  <c r="AL1142" i="4"/>
  <c r="AE1142" i="4"/>
  <c r="AB1142" i="4"/>
  <c r="AA1142" i="4"/>
  <c r="AD1142" i="4" s="1"/>
  <c r="AV1141" i="4"/>
  <c r="AR1141" i="4"/>
  <c r="AW1141" i="4"/>
  <c r="AL1141" i="4"/>
  <c r="AP1141" i="4" s="1"/>
  <c r="AE1141" i="4"/>
  <c r="AA1141" i="4"/>
  <c r="AW1140" i="4"/>
  <c r="AL1140" i="4"/>
  <c r="AP1140" i="4" s="1"/>
  <c r="AE1140" i="4"/>
  <c r="AR1140" i="4" s="1"/>
  <c r="AB1140" i="4"/>
  <c r="AA1140" i="4"/>
  <c r="AC1140" i="4" s="1"/>
  <c r="AW1139" i="4"/>
  <c r="AV1139" i="4"/>
  <c r="AL1139" i="4"/>
  <c r="AE1139" i="4"/>
  <c r="AR1139" i="4" s="1"/>
  <c r="AA1139" i="4"/>
  <c r="AD1139" i="4" s="1"/>
  <c r="AL1138" i="4"/>
  <c r="AE1138" i="4"/>
  <c r="AD1138" i="4"/>
  <c r="AC1138" i="4"/>
  <c r="AB1138" i="4"/>
  <c r="AA1138" i="4"/>
  <c r="AL1137" i="4"/>
  <c r="AE1137" i="4"/>
  <c r="AD1137" i="4"/>
  <c r="AC1137" i="4"/>
  <c r="AB1137" i="4"/>
  <c r="AA1137" i="4"/>
  <c r="AP1136" i="4"/>
  <c r="AV1136" i="4"/>
  <c r="AL1136" i="4"/>
  <c r="AE1136" i="4"/>
  <c r="AD1136" i="4"/>
  <c r="AA1136" i="4"/>
  <c r="AC1136" i="4" s="1"/>
  <c r="AW1135" i="4"/>
  <c r="AV1135" i="4"/>
  <c r="AJ1135" i="4"/>
  <c r="AL1135" i="4"/>
  <c r="AP1135" i="4" s="1"/>
  <c r="AE1135" i="4"/>
  <c r="AA1135" i="4"/>
  <c r="AW1134" i="4"/>
  <c r="AV1134" i="4"/>
  <c r="AP1134" i="4"/>
  <c r="AL1134" i="4"/>
  <c r="AE1134" i="4"/>
  <c r="AB1134" i="4"/>
  <c r="AA1134" i="4"/>
  <c r="AW1133" i="4"/>
  <c r="AV1133" i="4"/>
  <c r="AL1133" i="4"/>
  <c r="AP1133" i="4" s="1"/>
  <c r="AR1133" i="4"/>
  <c r="AE1133" i="4"/>
  <c r="AA1133" i="4"/>
  <c r="AD1133" i="4" s="1"/>
  <c r="AW1132" i="4"/>
  <c r="AL1132" i="4"/>
  <c r="AP1132" i="4" s="1"/>
  <c r="AE1132" i="4"/>
  <c r="AR1132" i="4" s="1"/>
  <c r="AC1132" i="4"/>
  <c r="AA1132" i="4"/>
  <c r="AD1132" i="4" s="1"/>
  <c r="AV1131" i="4"/>
  <c r="AL1131" i="4"/>
  <c r="AE1131" i="4"/>
  <c r="AR1131" i="4" s="1"/>
  <c r="AA1131" i="4"/>
  <c r="AC1131" i="4" s="1"/>
  <c r="AL1130" i="4"/>
  <c r="AE1130" i="4"/>
  <c r="AD1130" i="4"/>
  <c r="AC1130" i="4"/>
  <c r="AB1130" i="4"/>
  <c r="AA1130" i="4"/>
  <c r="AL1129" i="4"/>
  <c r="AE1129" i="4"/>
  <c r="AD1129" i="4"/>
  <c r="AC1129" i="4"/>
  <c r="AB1129" i="4"/>
  <c r="AA1129" i="4"/>
  <c r="AV1128" i="4"/>
  <c r="AP1128" i="4"/>
  <c r="AL1128" i="4"/>
  <c r="AE1128" i="4"/>
  <c r="AD1128" i="4"/>
  <c r="AA1128" i="4"/>
  <c r="AC1128" i="4" s="1"/>
  <c r="AV1127" i="4"/>
  <c r="AW1127" i="4"/>
  <c r="AL1127" i="4"/>
  <c r="AP1127" i="4" s="1"/>
  <c r="AE1127" i="4"/>
  <c r="AA1127" i="4"/>
  <c r="AW1126" i="4"/>
  <c r="AV1126" i="4"/>
  <c r="AP1126" i="4"/>
  <c r="AJ1126" i="4"/>
  <c r="AK1126" i="4" s="1"/>
  <c r="AL1126" i="4"/>
  <c r="AE1126" i="4"/>
  <c r="AA1126" i="4"/>
  <c r="AV1125" i="4"/>
  <c r="AR1125" i="4"/>
  <c r="AW1125" i="4"/>
  <c r="AL1125" i="4"/>
  <c r="AP1125" i="4" s="1"/>
  <c r="AJ1125" i="4"/>
  <c r="AK1125" i="4" s="1"/>
  <c r="AE1125" i="4"/>
  <c r="AC1125" i="4"/>
  <c r="AA1125" i="4"/>
  <c r="AD1125" i="4" s="1"/>
  <c r="AW1124" i="4"/>
  <c r="AV1124" i="4"/>
  <c r="AL1124" i="4"/>
  <c r="AP1124" i="4" s="1"/>
  <c r="AE1124" i="4"/>
  <c r="AR1124" i="4" s="1"/>
  <c r="AA1124" i="4"/>
  <c r="AB1124" i="4" s="1"/>
  <c r="AV1123" i="4"/>
  <c r="AL1123" i="4"/>
  <c r="AE1123" i="4"/>
  <c r="AR1123" i="4" s="1"/>
  <c r="AD1123" i="4"/>
  <c r="AB1123" i="4"/>
  <c r="AA1123" i="4"/>
  <c r="AC1123" i="4" s="1"/>
  <c r="AL1122" i="4"/>
  <c r="AE1122" i="4"/>
  <c r="AD1122" i="4"/>
  <c r="AC1122" i="4"/>
  <c r="AB1122" i="4"/>
  <c r="AA1122" i="4"/>
  <c r="AR1121" i="4"/>
  <c r="AP1121" i="4"/>
  <c r="AL1121" i="4"/>
  <c r="AJ1121" i="4"/>
  <c r="AE1121" i="4"/>
  <c r="AD1121" i="4"/>
  <c r="AC1121" i="4"/>
  <c r="AA1121" i="4"/>
  <c r="AB1121" i="4" s="1"/>
  <c r="AV1120" i="4"/>
  <c r="AP1120" i="4"/>
  <c r="AJ1120" i="4"/>
  <c r="AL1120" i="4"/>
  <c r="AE1120" i="4"/>
  <c r="AD1120" i="4"/>
  <c r="AA1120" i="4"/>
  <c r="AC1120" i="4" s="1"/>
  <c r="AV1119" i="4"/>
  <c r="AP1119" i="4"/>
  <c r="AW1119" i="4"/>
  <c r="AL1119" i="4"/>
  <c r="AE1119" i="4"/>
  <c r="AA1119" i="4"/>
  <c r="AW1118" i="4"/>
  <c r="AV1118" i="4"/>
  <c r="AP1118" i="4"/>
  <c r="AR1118" i="4"/>
  <c r="AL1118" i="4"/>
  <c r="AJ1118" i="4" s="1"/>
  <c r="AK1118" i="4" s="1"/>
  <c r="AE1118" i="4"/>
  <c r="AA1118" i="4"/>
  <c r="AB1118" i="4" s="1"/>
  <c r="AV1117" i="4"/>
  <c r="AW1117" i="4"/>
  <c r="AL1117" i="4"/>
  <c r="AP1117" i="4" s="1"/>
  <c r="AR1117" i="4"/>
  <c r="AE1117" i="4"/>
  <c r="AC1117" i="4"/>
  <c r="AA1117" i="4"/>
  <c r="AD1117" i="4" s="1"/>
  <c r="AL1116" i="4"/>
  <c r="AP1116" i="4" s="1"/>
  <c r="AE1116" i="4"/>
  <c r="AR1116" i="4" s="1"/>
  <c r="AD1116" i="4"/>
  <c r="AC1116" i="4"/>
  <c r="AB1116" i="4"/>
  <c r="AA1116" i="4"/>
  <c r="AV1115" i="4"/>
  <c r="AL1115" i="4"/>
  <c r="AE1115" i="4"/>
  <c r="AR1115" i="4" s="1"/>
  <c r="AD1115" i="4"/>
  <c r="AC1115" i="4"/>
  <c r="AB1115" i="4"/>
  <c r="AA1115" i="4"/>
  <c r="AL1114" i="4"/>
  <c r="AE1114" i="4"/>
  <c r="AD1114" i="4"/>
  <c r="AC1114" i="4"/>
  <c r="AB1114" i="4"/>
  <c r="AA1114" i="4"/>
  <c r="AL1113" i="4"/>
  <c r="AE1113" i="4"/>
  <c r="AD1113" i="4"/>
  <c r="AC1113" i="4"/>
  <c r="AB1113" i="4"/>
  <c r="AA1113" i="4"/>
  <c r="AP1112" i="4"/>
  <c r="AV1112" i="4"/>
  <c r="AL1112" i="4"/>
  <c r="AE1112" i="4"/>
  <c r="AD1112" i="4"/>
  <c r="AA1112" i="4"/>
  <c r="AC1112" i="4" s="1"/>
  <c r="AW1111" i="4"/>
  <c r="AV1111" i="4"/>
  <c r="AL1111" i="4"/>
  <c r="AP1111" i="4" s="1"/>
  <c r="AE1111" i="4"/>
  <c r="AB1111" i="4"/>
  <c r="AA1111" i="4"/>
  <c r="AW1110" i="4"/>
  <c r="AV1110" i="4"/>
  <c r="AL1110" i="4"/>
  <c r="AP1110" i="4" s="1"/>
  <c r="AJ1110" i="4"/>
  <c r="AK1110" i="4" s="1"/>
  <c r="AE1110" i="4"/>
  <c r="AC1110" i="4"/>
  <c r="AB1110" i="4"/>
  <c r="AA1110" i="4"/>
  <c r="AD1110" i="4" s="1"/>
  <c r="AW1109" i="4"/>
  <c r="AV1109" i="4"/>
  <c r="AR1109" i="4"/>
  <c r="AL1109" i="4"/>
  <c r="AP1109" i="4" s="1"/>
  <c r="AE1109" i="4"/>
  <c r="AC1109" i="4"/>
  <c r="AA1109" i="4"/>
  <c r="AD1109" i="4" s="1"/>
  <c r="AV1108" i="4"/>
  <c r="AL1108" i="4"/>
  <c r="AP1108" i="4" s="1"/>
  <c r="AE1108" i="4"/>
  <c r="AR1108" i="4" s="1"/>
  <c r="AC1108" i="4"/>
  <c r="AA1108" i="4"/>
  <c r="AD1108" i="4" s="1"/>
  <c r="AV1107" i="4"/>
  <c r="AL1107" i="4"/>
  <c r="AE1107" i="4"/>
  <c r="AA1107" i="4"/>
  <c r="AB1107" i="4" s="1"/>
  <c r="AL1106" i="4"/>
  <c r="AE1106" i="4"/>
  <c r="AD1106" i="4"/>
  <c r="AC1106" i="4"/>
  <c r="AB1106" i="4"/>
  <c r="AA1106" i="4"/>
  <c r="AV1105" i="4"/>
  <c r="AL1105" i="4"/>
  <c r="AP1105" i="4" s="1"/>
  <c r="AE1105" i="4"/>
  <c r="AD1105" i="4"/>
  <c r="AC1105" i="4"/>
  <c r="AB1105" i="4"/>
  <c r="AA1105" i="4"/>
  <c r="AL1104" i="4"/>
  <c r="AP1104" i="4" s="1"/>
  <c r="AE1104" i="4"/>
  <c r="AA1104" i="4"/>
  <c r="AB1104" i="4" s="1"/>
  <c r="AV1103" i="4"/>
  <c r="AP1103" i="4"/>
  <c r="AJ1103" i="4"/>
  <c r="AK1103" i="4" s="1"/>
  <c r="AR1103" i="4"/>
  <c r="AL1103" i="4"/>
  <c r="AE1103" i="4"/>
  <c r="AA1103" i="4"/>
  <c r="AC1103" i="4" s="1"/>
  <c r="AV1102" i="4"/>
  <c r="AL1102" i="4"/>
  <c r="AP1102" i="4" s="1"/>
  <c r="AE1102" i="4"/>
  <c r="AD1102" i="4"/>
  <c r="AC1102" i="4"/>
  <c r="AB1102" i="4"/>
  <c r="AA1102" i="4"/>
  <c r="AW1101" i="4"/>
  <c r="AL1101" i="4"/>
  <c r="AJ1101" i="4" s="1"/>
  <c r="AR1101" i="4"/>
  <c r="AE1101" i="4"/>
  <c r="AC1101" i="4"/>
  <c r="AA1101" i="4"/>
  <c r="AD1101" i="4" s="1"/>
  <c r="AL1100" i="4"/>
  <c r="AE1100" i="4"/>
  <c r="AD1100" i="4"/>
  <c r="AC1100" i="4"/>
  <c r="AB1100" i="4"/>
  <c r="AA1100" i="4"/>
  <c r="AW1099" i="4"/>
  <c r="AV1099" i="4"/>
  <c r="AL1099" i="4"/>
  <c r="AP1099" i="4" s="1"/>
  <c r="AE1099" i="4"/>
  <c r="AC1099" i="4"/>
  <c r="AA1099" i="4"/>
  <c r="AD1099" i="4" s="1"/>
  <c r="AV1098" i="4"/>
  <c r="AE1098" i="4"/>
  <c r="AD1098" i="4"/>
  <c r="AC1098" i="4"/>
  <c r="AB1098" i="4"/>
  <c r="AA1098" i="4"/>
  <c r="AV1097" i="4"/>
  <c r="AW1097" i="4"/>
  <c r="AL1097" i="4"/>
  <c r="AP1097" i="4" s="1"/>
  <c r="AJ1097" i="4"/>
  <c r="AE1097" i="4"/>
  <c r="AC1097" i="4"/>
  <c r="AA1097" i="4"/>
  <c r="AD1097" i="4" s="1"/>
  <c r="AV1096" i="4"/>
  <c r="AE1096" i="4"/>
  <c r="AA1096" i="4"/>
  <c r="AB1096" i="4" s="1"/>
  <c r="AW1095" i="4"/>
  <c r="AV1095" i="4"/>
  <c r="AL1095" i="4"/>
  <c r="AJ1095" i="4" s="1"/>
  <c r="AR1095" i="4"/>
  <c r="AE1095" i="4"/>
  <c r="AA1095" i="4"/>
  <c r="AC1095" i="4" s="1"/>
  <c r="AV1094" i="4"/>
  <c r="AL1094" i="4"/>
  <c r="AE1094" i="4"/>
  <c r="AD1094" i="4"/>
  <c r="AC1094" i="4"/>
  <c r="AB1094" i="4"/>
  <c r="AA1094" i="4"/>
  <c r="AW1093" i="4"/>
  <c r="AL1093" i="4"/>
  <c r="AJ1093" i="4" s="1"/>
  <c r="AR1093" i="4"/>
  <c r="AE1093" i="4"/>
  <c r="AC1093" i="4"/>
  <c r="AA1093" i="4"/>
  <c r="AD1093" i="4" s="1"/>
  <c r="AL1092" i="4"/>
  <c r="AE1092" i="4"/>
  <c r="AD1092" i="4"/>
  <c r="AC1092" i="4"/>
  <c r="AB1092" i="4"/>
  <c r="AA1092" i="4"/>
  <c r="AW1091" i="4"/>
  <c r="AV1091" i="4"/>
  <c r="AL1091" i="4"/>
  <c r="AP1091" i="4" s="1"/>
  <c r="AE1091" i="4"/>
  <c r="AC1091" i="4"/>
  <c r="AA1091" i="4"/>
  <c r="AD1091" i="4" s="1"/>
  <c r="AV1090" i="4"/>
  <c r="AE1090" i="4"/>
  <c r="AD1090" i="4"/>
  <c r="AC1090" i="4"/>
  <c r="AB1090" i="4"/>
  <c r="AA1090" i="4"/>
  <c r="AV1089" i="4"/>
  <c r="AW1089" i="4"/>
  <c r="AL1089" i="4"/>
  <c r="AJ1089" i="4"/>
  <c r="AE1089" i="4"/>
  <c r="AC1089" i="4"/>
  <c r="AA1089" i="4"/>
  <c r="AD1089" i="4" s="1"/>
  <c r="AV1088" i="4"/>
  <c r="AE1088" i="4"/>
  <c r="AD1088" i="4"/>
  <c r="AA1088" i="4"/>
  <c r="AB1088" i="4" s="1"/>
  <c r="AW1087" i="4"/>
  <c r="AV1087" i="4"/>
  <c r="AL1087" i="4"/>
  <c r="AJ1087" i="4" s="1"/>
  <c r="AR1087" i="4"/>
  <c r="AE1087" i="4"/>
  <c r="AA1087" i="4"/>
  <c r="AC1087" i="4" s="1"/>
  <c r="AV1086" i="4"/>
  <c r="AL1086" i="4"/>
  <c r="AE1086" i="4"/>
  <c r="AD1086" i="4"/>
  <c r="AC1086" i="4"/>
  <c r="AB1086" i="4"/>
  <c r="AA1086" i="4"/>
  <c r="AW1085" i="4"/>
  <c r="AL1085" i="4"/>
  <c r="AJ1085" i="4" s="1"/>
  <c r="AR1085" i="4"/>
  <c r="AE1085" i="4"/>
  <c r="AC1085" i="4"/>
  <c r="AA1085" i="4"/>
  <c r="AD1085" i="4" s="1"/>
  <c r="AL1084" i="4"/>
  <c r="AE1084" i="4"/>
  <c r="AD1084" i="4"/>
  <c r="AC1084" i="4"/>
  <c r="AB1084" i="4"/>
  <c r="AA1084" i="4"/>
  <c r="AW1083" i="4"/>
  <c r="AV1083" i="4"/>
  <c r="AL1083" i="4"/>
  <c r="AP1083" i="4" s="1"/>
  <c r="AE1083" i="4"/>
  <c r="AC1083" i="4"/>
  <c r="AA1083" i="4"/>
  <c r="AD1083" i="4" s="1"/>
  <c r="AV1082" i="4"/>
  <c r="AE1082" i="4"/>
  <c r="AD1082" i="4"/>
  <c r="AC1082" i="4"/>
  <c r="AB1082" i="4"/>
  <c r="AA1082" i="4"/>
  <c r="AV1081" i="4"/>
  <c r="AW1081" i="4"/>
  <c r="AL1081" i="4"/>
  <c r="AE1081" i="4"/>
  <c r="AC1081" i="4"/>
  <c r="AA1081" i="4"/>
  <c r="AD1081" i="4" s="1"/>
  <c r="AV1080" i="4"/>
  <c r="AE1080" i="4"/>
  <c r="AD1080" i="4"/>
  <c r="AA1080" i="4"/>
  <c r="AB1080" i="4" s="1"/>
  <c r="AW1079" i="4"/>
  <c r="AV1079" i="4"/>
  <c r="AL1079" i="4"/>
  <c r="AJ1079" i="4" s="1"/>
  <c r="AR1079" i="4"/>
  <c r="AE1079" i="4"/>
  <c r="AA1079" i="4"/>
  <c r="AC1079" i="4" s="1"/>
  <c r="AV1078" i="4"/>
  <c r="AL1078" i="4"/>
  <c r="AE1078" i="4"/>
  <c r="AD1078" i="4"/>
  <c r="AC1078" i="4"/>
  <c r="AB1078" i="4"/>
  <c r="AA1078" i="4"/>
  <c r="AW1077" i="4"/>
  <c r="AL1077" i="4"/>
  <c r="AJ1077" i="4" s="1"/>
  <c r="AR1077" i="4"/>
  <c r="AE1077" i="4"/>
  <c r="AC1077" i="4"/>
  <c r="AA1077" i="4"/>
  <c r="AD1077" i="4" s="1"/>
  <c r="AL1076" i="4"/>
  <c r="AE1076" i="4"/>
  <c r="AD1076" i="4"/>
  <c r="AC1076" i="4"/>
  <c r="AB1076" i="4"/>
  <c r="AA1076" i="4"/>
  <c r="AW1075" i="4"/>
  <c r="AV1075" i="4"/>
  <c r="AL1075" i="4"/>
  <c r="AP1075" i="4" s="1"/>
  <c r="AE1075" i="4"/>
  <c r="AC1075" i="4"/>
  <c r="AA1075" i="4"/>
  <c r="AD1075" i="4" s="1"/>
  <c r="AV1074" i="4"/>
  <c r="AE1074" i="4"/>
  <c r="AD1074" i="4"/>
  <c r="AC1074" i="4"/>
  <c r="AB1074" i="4"/>
  <c r="AA1074" i="4"/>
  <c r="AV1073" i="4"/>
  <c r="AW1073" i="4"/>
  <c r="AL1073" i="4"/>
  <c r="AJ1073" i="4"/>
  <c r="AE1073" i="4"/>
  <c r="AC1073" i="4"/>
  <c r="AA1073" i="4"/>
  <c r="AD1073" i="4" s="1"/>
  <c r="AV1072" i="4"/>
  <c r="AE1072" i="4"/>
  <c r="AD1072" i="4"/>
  <c r="AA1072" i="4"/>
  <c r="AB1072" i="4" s="1"/>
  <c r="AW1071" i="4"/>
  <c r="AV1071" i="4"/>
  <c r="AL1071" i="4"/>
  <c r="AJ1071" i="4" s="1"/>
  <c r="AR1071" i="4"/>
  <c r="AE1071" i="4"/>
  <c r="AA1071" i="4"/>
  <c r="AC1071" i="4" s="1"/>
  <c r="AV1070" i="4"/>
  <c r="AL1070" i="4"/>
  <c r="AE1070" i="4"/>
  <c r="AD1070" i="4"/>
  <c r="AC1070" i="4"/>
  <c r="AB1070" i="4"/>
  <c r="AA1070" i="4"/>
  <c r="AW1069" i="4"/>
  <c r="AL1069" i="4"/>
  <c r="AJ1069" i="4" s="1"/>
  <c r="AR1069" i="4"/>
  <c r="AE1069" i="4"/>
  <c r="AC1069" i="4"/>
  <c r="AA1069" i="4"/>
  <c r="AD1069" i="4" s="1"/>
  <c r="AL1068" i="4"/>
  <c r="AE1068" i="4"/>
  <c r="AD1068" i="4"/>
  <c r="AC1068" i="4"/>
  <c r="AB1068" i="4"/>
  <c r="AA1068" i="4"/>
  <c r="AW1067" i="4"/>
  <c r="AV1067" i="4"/>
  <c r="AL1067" i="4"/>
  <c r="AP1067" i="4" s="1"/>
  <c r="AE1067" i="4"/>
  <c r="AC1067" i="4"/>
  <c r="AA1067" i="4"/>
  <c r="AD1067" i="4" s="1"/>
  <c r="AV1066" i="4"/>
  <c r="AE1066" i="4"/>
  <c r="AD1066" i="4"/>
  <c r="AC1066" i="4"/>
  <c r="AB1066" i="4"/>
  <c r="AA1066" i="4"/>
  <c r="AV1065" i="4"/>
  <c r="AW1065" i="4"/>
  <c r="AL1065" i="4"/>
  <c r="AE1065" i="4"/>
  <c r="AC1065" i="4"/>
  <c r="AA1065" i="4"/>
  <c r="AD1065" i="4" s="1"/>
  <c r="AV1064" i="4"/>
  <c r="AE1064" i="4"/>
  <c r="AD1064" i="4"/>
  <c r="AA1064" i="4"/>
  <c r="AB1064" i="4" s="1"/>
  <c r="AW1063" i="4"/>
  <c r="AV1063" i="4"/>
  <c r="AL1063" i="4"/>
  <c r="AJ1063" i="4" s="1"/>
  <c r="AR1063" i="4"/>
  <c r="AE1063" i="4"/>
  <c r="AA1063" i="4"/>
  <c r="AC1063" i="4" s="1"/>
  <c r="AV1062" i="4"/>
  <c r="AL1062" i="4"/>
  <c r="AE1062" i="4"/>
  <c r="AD1062" i="4"/>
  <c r="AC1062" i="4"/>
  <c r="AB1062" i="4"/>
  <c r="AA1062" i="4"/>
  <c r="AW1061" i="4"/>
  <c r="AL1061" i="4"/>
  <c r="AJ1061" i="4" s="1"/>
  <c r="AR1061" i="4"/>
  <c r="AE1061" i="4"/>
  <c r="AC1061" i="4"/>
  <c r="AA1061" i="4"/>
  <c r="AD1061" i="4" s="1"/>
  <c r="AL1060" i="4"/>
  <c r="AE1060" i="4"/>
  <c r="AD1060" i="4"/>
  <c r="AC1060" i="4"/>
  <c r="AB1060" i="4"/>
  <c r="AA1060" i="4"/>
  <c r="AW1059" i="4"/>
  <c r="AV1059" i="4"/>
  <c r="AL1059" i="4"/>
  <c r="AP1059" i="4" s="1"/>
  <c r="AE1059" i="4"/>
  <c r="AC1059" i="4"/>
  <c r="AA1059" i="4"/>
  <c r="AD1059" i="4" s="1"/>
  <c r="AV1058" i="4"/>
  <c r="AE1058" i="4"/>
  <c r="AD1058" i="4"/>
  <c r="AC1058" i="4"/>
  <c r="AB1058" i="4"/>
  <c r="AA1058" i="4"/>
  <c r="AV1057" i="4"/>
  <c r="AW1057" i="4"/>
  <c r="AL1057" i="4"/>
  <c r="AE1057" i="4"/>
  <c r="AC1057" i="4"/>
  <c r="AA1057" i="4"/>
  <c r="AD1057" i="4" s="1"/>
  <c r="AV1056" i="4"/>
  <c r="AE1056" i="4"/>
  <c r="AD1056" i="4"/>
  <c r="AA1056" i="4"/>
  <c r="AB1056" i="4" s="1"/>
  <c r="AW1055" i="4"/>
  <c r="AV1055" i="4"/>
  <c r="AL1055" i="4"/>
  <c r="AJ1055" i="4" s="1"/>
  <c r="AR1055" i="4"/>
  <c r="AE1055" i="4"/>
  <c r="AA1055" i="4"/>
  <c r="AC1055" i="4" s="1"/>
  <c r="AV1054" i="4"/>
  <c r="AL1054" i="4"/>
  <c r="AE1054" i="4"/>
  <c r="AD1054" i="4"/>
  <c r="AC1054" i="4"/>
  <c r="AB1054" i="4"/>
  <c r="AA1054" i="4"/>
  <c r="AW1053" i="4"/>
  <c r="AL1053" i="4"/>
  <c r="AJ1053" i="4" s="1"/>
  <c r="AR1053" i="4"/>
  <c r="AE1053" i="4"/>
  <c r="AC1053" i="4"/>
  <c r="AA1053" i="4"/>
  <c r="AD1053" i="4" s="1"/>
  <c r="AL1052" i="4"/>
  <c r="AE1052" i="4"/>
  <c r="AD1052" i="4"/>
  <c r="AC1052" i="4"/>
  <c r="AB1052" i="4"/>
  <c r="AA1052" i="4"/>
  <c r="AW1051" i="4"/>
  <c r="AV1051" i="4"/>
  <c r="AL1051" i="4"/>
  <c r="AP1051" i="4" s="1"/>
  <c r="AE1051" i="4"/>
  <c r="AC1051" i="4"/>
  <c r="AA1051" i="4"/>
  <c r="AD1051" i="4" s="1"/>
  <c r="AV1050" i="4"/>
  <c r="AE1050" i="4"/>
  <c r="AD1050" i="4"/>
  <c r="AC1050" i="4"/>
  <c r="AB1050" i="4"/>
  <c r="AA1050" i="4"/>
  <c r="AV1049" i="4"/>
  <c r="AW1049" i="4"/>
  <c r="AL1049" i="4"/>
  <c r="AE1049" i="4"/>
  <c r="AC1049" i="4"/>
  <c r="AA1049" i="4"/>
  <c r="AD1049" i="4" s="1"/>
  <c r="AV1048" i="4"/>
  <c r="AE1048" i="4"/>
  <c r="AD1048" i="4"/>
  <c r="AA1048" i="4"/>
  <c r="AB1048" i="4" s="1"/>
  <c r="AW1047" i="4"/>
  <c r="AV1047" i="4"/>
  <c r="AL1047" i="4"/>
  <c r="AJ1047" i="4" s="1"/>
  <c r="AR1047" i="4"/>
  <c r="AE1047" i="4"/>
  <c r="AA1047" i="4"/>
  <c r="AC1047" i="4" s="1"/>
  <c r="AV1046" i="4"/>
  <c r="AL1046" i="4"/>
  <c r="AE1046" i="4"/>
  <c r="AD1046" i="4"/>
  <c r="AC1046" i="4"/>
  <c r="AB1046" i="4"/>
  <c r="AA1046" i="4"/>
  <c r="AW1045" i="4"/>
  <c r="AL1045" i="4"/>
  <c r="AJ1045" i="4" s="1"/>
  <c r="AR1045" i="4"/>
  <c r="AE1045" i="4"/>
  <c r="AC1045" i="4"/>
  <c r="AA1045" i="4"/>
  <c r="AD1045" i="4" s="1"/>
  <c r="AL1044" i="4"/>
  <c r="AE1044" i="4"/>
  <c r="AD1044" i="4"/>
  <c r="AC1044" i="4"/>
  <c r="AB1044" i="4"/>
  <c r="AA1044" i="4"/>
  <c r="AW1043" i="4"/>
  <c r="AV1043" i="4"/>
  <c r="AL1043" i="4"/>
  <c r="AP1043" i="4" s="1"/>
  <c r="AE1043" i="4"/>
  <c r="AC1043" i="4"/>
  <c r="AA1043" i="4"/>
  <c r="AD1043" i="4" s="1"/>
  <c r="AV1042" i="4"/>
  <c r="AE1042" i="4"/>
  <c r="AD1042" i="4"/>
  <c r="AC1042" i="4"/>
  <c r="AB1042" i="4"/>
  <c r="AA1042" i="4"/>
  <c r="AV1041" i="4"/>
  <c r="AW1041" i="4"/>
  <c r="AL1041" i="4"/>
  <c r="AE1041" i="4"/>
  <c r="AC1041" i="4"/>
  <c r="AA1041" i="4"/>
  <c r="AD1041" i="4" s="1"/>
  <c r="AV1040" i="4"/>
  <c r="AE1040" i="4"/>
  <c r="AD1040" i="4"/>
  <c r="AA1040" i="4"/>
  <c r="AB1040" i="4" s="1"/>
  <c r="AW1039" i="4"/>
  <c r="AV1039" i="4"/>
  <c r="AL1039" i="4"/>
  <c r="AJ1039" i="4" s="1"/>
  <c r="AR1039" i="4"/>
  <c r="AE1039" i="4"/>
  <c r="AK1039" i="4" s="1"/>
  <c r="AA1039" i="4"/>
  <c r="AC1039" i="4" s="1"/>
  <c r="AV1038" i="4"/>
  <c r="AL1038" i="4"/>
  <c r="AE1038" i="4"/>
  <c r="AD1038" i="4"/>
  <c r="AC1038" i="4"/>
  <c r="AB1038" i="4"/>
  <c r="AA1038" i="4"/>
  <c r="AW1037" i="4"/>
  <c r="AL1037" i="4"/>
  <c r="AJ1037" i="4" s="1"/>
  <c r="AR1037" i="4"/>
  <c r="AE1037" i="4"/>
  <c r="AC1037" i="4"/>
  <c r="AA1037" i="4"/>
  <c r="AD1037" i="4" s="1"/>
  <c r="AL1036" i="4"/>
  <c r="AE1036" i="4"/>
  <c r="AD1036" i="4"/>
  <c r="AC1036" i="4"/>
  <c r="AB1036" i="4"/>
  <c r="AA1036" i="4"/>
  <c r="AW1035" i="4"/>
  <c r="AV1035" i="4"/>
  <c r="AL1035" i="4"/>
  <c r="AP1035" i="4" s="1"/>
  <c r="AE1035" i="4"/>
  <c r="AC1035" i="4"/>
  <c r="AA1035" i="4"/>
  <c r="AD1035" i="4" s="1"/>
  <c r="AV1034" i="4"/>
  <c r="AE1034" i="4"/>
  <c r="AD1034" i="4"/>
  <c r="AC1034" i="4"/>
  <c r="AB1034" i="4"/>
  <c r="AA1034" i="4"/>
  <c r="AV1033" i="4"/>
  <c r="AW1033" i="4"/>
  <c r="AL1033" i="4"/>
  <c r="AE1033" i="4"/>
  <c r="AC1033" i="4"/>
  <c r="AA1033" i="4"/>
  <c r="AD1033" i="4" s="1"/>
  <c r="AV1032" i="4"/>
  <c r="AE1032" i="4"/>
  <c r="AD1032" i="4"/>
  <c r="AA1032" i="4"/>
  <c r="AB1032" i="4" s="1"/>
  <c r="AW1031" i="4"/>
  <c r="AV1031" i="4"/>
  <c r="AL1031" i="4"/>
  <c r="AJ1031" i="4" s="1"/>
  <c r="AR1031" i="4"/>
  <c r="AE1031" i="4"/>
  <c r="AK1031" i="4" s="1"/>
  <c r="AA1031" i="4"/>
  <c r="AC1031" i="4" s="1"/>
  <c r="AV1030" i="4"/>
  <c r="AL1030" i="4"/>
  <c r="AE1030" i="4"/>
  <c r="AD1030" i="4"/>
  <c r="AC1030" i="4"/>
  <c r="AB1030" i="4"/>
  <c r="AA1030" i="4"/>
  <c r="AW1029" i="4"/>
  <c r="AL1029" i="4"/>
  <c r="AJ1029" i="4" s="1"/>
  <c r="AR1029" i="4"/>
  <c r="AE1029" i="4"/>
  <c r="AC1029" i="4"/>
  <c r="AA1029" i="4"/>
  <c r="AD1029" i="4" s="1"/>
  <c r="AL1028" i="4"/>
  <c r="AE1028" i="4"/>
  <c r="AD1028" i="4"/>
  <c r="AC1028" i="4"/>
  <c r="AB1028" i="4"/>
  <c r="AA1028" i="4"/>
  <c r="AW1027" i="4"/>
  <c r="AV1027" i="4"/>
  <c r="AL1027" i="4"/>
  <c r="AP1027" i="4" s="1"/>
  <c r="AE1027" i="4"/>
  <c r="AC1027" i="4"/>
  <c r="AA1027" i="4"/>
  <c r="AD1027" i="4" s="1"/>
  <c r="AV1026" i="4"/>
  <c r="AE1026" i="4"/>
  <c r="AD1026" i="4"/>
  <c r="AC1026" i="4"/>
  <c r="AB1026" i="4"/>
  <c r="AA1026" i="4"/>
  <c r="AV1025" i="4"/>
  <c r="AW1025" i="4"/>
  <c r="AL1025" i="4"/>
  <c r="AE1025" i="4"/>
  <c r="AC1025" i="4"/>
  <c r="AA1025" i="4"/>
  <c r="AD1025" i="4" s="1"/>
  <c r="AV1024" i="4"/>
  <c r="AE1024" i="4"/>
  <c r="AD1024" i="4"/>
  <c r="AA1024" i="4"/>
  <c r="AB1024" i="4" s="1"/>
  <c r="AW1023" i="4"/>
  <c r="AV1023" i="4"/>
  <c r="AL1023" i="4"/>
  <c r="AJ1023" i="4" s="1"/>
  <c r="AR1023" i="4"/>
  <c r="AE1023" i="4"/>
  <c r="AK1023" i="4" s="1"/>
  <c r="AA1023" i="4"/>
  <c r="AC1023" i="4" s="1"/>
  <c r="AV1022" i="4"/>
  <c r="AL1022" i="4"/>
  <c r="AE1022" i="4"/>
  <c r="AD1022" i="4"/>
  <c r="AC1022" i="4"/>
  <c r="AB1022" i="4"/>
  <c r="AA1022" i="4"/>
  <c r="AW1021" i="4"/>
  <c r="AL1021" i="4"/>
  <c r="AJ1021" i="4" s="1"/>
  <c r="AR1021" i="4"/>
  <c r="AE1021" i="4"/>
  <c r="AC1021" i="4"/>
  <c r="AA1021" i="4"/>
  <c r="AD1021" i="4" s="1"/>
  <c r="AL1020" i="4"/>
  <c r="AE1020" i="4"/>
  <c r="AD1020" i="4"/>
  <c r="AC1020" i="4"/>
  <c r="AB1020" i="4"/>
  <c r="AA1020" i="4"/>
  <c r="AW1019" i="4"/>
  <c r="AV1019" i="4"/>
  <c r="AL1019" i="4"/>
  <c r="AP1019" i="4" s="1"/>
  <c r="AE1019" i="4"/>
  <c r="AC1019" i="4"/>
  <c r="AA1019" i="4"/>
  <c r="AD1019" i="4" s="1"/>
  <c r="AV1018" i="4"/>
  <c r="AE1018" i="4"/>
  <c r="AD1018" i="4"/>
  <c r="AC1018" i="4"/>
  <c r="AB1018" i="4"/>
  <c r="AA1018" i="4"/>
  <c r="AV1017" i="4"/>
  <c r="AW1017" i="4"/>
  <c r="AL1017" i="4"/>
  <c r="AE1017" i="4"/>
  <c r="AC1017" i="4"/>
  <c r="AA1017" i="4"/>
  <c r="AD1017" i="4" s="1"/>
  <c r="AV1016" i="4"/>
  <c r="AE1016" i="4"/>
  <c r="AD1016" i="4"/>
  <c r="AA1016" i="4"/>
  <c r="AB1016" i="4" s="1"/>
  <c r="AW1015" i="4"/>
  <c r="AV1015" i="4"/>
  <c r="AL1015" i="4"/>
  <c r="AJ1015" i="4" s="1"/>
  <c r="AR1015" i="4"/>
  <c r="AE1015" i="4"/>
  <c r="AK1015" i="4" s="1"/>
  <c r="AA1015" i="4"/>
  <c r="AC1015" i="4" s="1"/>
  <c r="AV1014" i="4"/>
  <c r="AL1014" i="4"/>
  <c r="AE1014" i="4"/>
  <c r="AD1014" i="4"/>
  <c r="AC1014" i="4"/>
  <c r="AB1014" i="4"/>
  <c r="AA1014" i="4"/>
  <c r="AW1013" i="4"/>
  <c r="AL1013" i="4"/>
  <c r="AJ1013" i="4" s="1"/>
  <c r="AR1013" i="4"/>
  <c r="AE1013" i="4"/>
  <c r="AC1013" i="4"/>
  <c r="AA1013" i="4"/>
  <c r="AD1013" i="4" s="1"/>
  <c r="AL1012" i="4"/>
  <c r="AE1012" i="4"/>
  <c r="AD1012" i="4"/>
  <c r="AC1012" i="4"/>
  <c r="AB1012" i="4"/>
  <c r="AA1012" i="4"/>
  <c r="AW1011" i="4"/>
  <c r="AV1011" i="4"/>
  <c r="AL1011" i="4"/>
  <c r="AP1011" i="4" s="1"/>
  <c r="AE1011" i="4"/>
  <c r="AC1011" i="4"/>
  <c r="AA1011" i="4"/>
  <c r="AD1011" i="4" s="1"/>
  <c r="AV1010" i="4"/>
  <c r="AE1010" i="4"/>
  <c r="AD1010" i="4"/>
  <c r="AC1010" i="4"/>
  <c r="AB1010" i="4"/>
  <c r="AA1010" i="4"/>
  <c r="AV1009" i="4"/>
  <c r="AW1009" i="4"/>
  <c r="AL1009" i="4"/>
  <c r="AE1009" i="4"/>
  <c r="AC1009" i="4"/>
  <c r="AA1009" i="4"/>
  <c r="AD1009" i="4" s="1"/>
  <c r="AV1008" i="4"/>
  <c r="AE1008" i="4"/>
  <c r="AD1008" i="4"/>
  <c r="AA1008" i="4"/>
  <c r="AB1008" i="4" s="1"/>
  <c r="AW1007" i="4"/>
  <c r="AV1007" i="4"/>
  <c r="AL1007" i="4"/>
  <c r="AJ1007" i="4" s="1"/>
  <c r="AR1007" i="4"/>
  <c r="AE1007" i="4"/>
  <c r="AK1007" i="4" s="1"/>
  <c r="AA1007" i="4"/>
  <c r="AC1007" i="4" s="1"/>
  <c r="AV1006" i="4"/>
  <c r="AL1006" i="4"/>
  <c r="AE1006" i="4"/>
  <c r="AD1006" i="4"/>
  <c r="AC1006" i="4"/>
  <c r="AB1006" i="4"/>
  <c r="AA1006" i="4"/>
  <c r="AW1005" i="4"/>
  <c r="AV1005" i="4"/>
  <c r="AL1005" i="4"/>
  <c r="AJ1005" i="4" s="1"/>
  <c r="AR1005" i="4"/>
  <c r="AE1005" i="4"/>
  <c r="AK1005" i="4" s="1"/>
  <c r="AC1005" i="4"/>
  <c r="AA1005" i="4"/>
  <c r="AD1005" i="4" s="1"/>
  <c r="AL1004" i="4"/>
  <c r="AE1004" i="4"/>
  <c r="AD1004" i="4"/>
  <c r="AC1004" i="4"/>
  <c r="AB1004" i="4"/>
  <c r="AA1004" i="4"/>
  <c r="AW1003" i="4"/>
  <c r="AV1003" i="4"/>
  <c r="AL1003" i="4"/>
  <c r="AP1003" i="4" s="1"/>
  <c r="AE1003" i="4"/>
  <c r="AC1003" i="4"/>
  <c r="AA1003" i="4"/>
  <c r="AD1003" i="4" s="1"/>
  <c r="AV1002" i="4"/>
  <c r="AE1002" i="4"/>
  <c r="AD1002" i="4"/>
  <c r="AC1002" i="4"/>
  <c r="AB1002" i="4"/>
  <c r="AA1002" i="4"/>
  <c r="AV1001" i="4"/>
  <c r="AW1001" i="4"/>
  <c r="AL1001" i="4"/>
  <c r="AJ1001" i="4"/>
  <c r="AE1001" i="4"/>
  <c r="AC1001" i="4"/>
  <c r="AA1001" i="4"/>
  <c r="AD1001" i="4" s="1"/>
  <c r="AV1000" i="4"/>
  <c r="AE1000" i="4"/>
  <c r="AD1000" i="4"/>
  <c r="AB1000" i="4"/>
  <c r="AA1000" i="4"/>
  <c r="AC1000" i="4" s="1"/>
  <c r="AW999" i="4"/>
  <c r="AV999" i="4"/>
  <c r="AL999" i="4"/>
  <c r="AJ999" i="4" s="1"/>
  <c r="AR999" i="4"/>
  <c r="AE999" i="4"/>
  <c r="AA999" i="4"/>
  <c r="AC999" i="4" s="1"/>
  <c r="AV998" i="4"/>
  <c r="AL998" i="4"/>
  <c r="AE998" i="4"/>
  <c r="AD998" i="4"/>
  <c r="AC998" i="4"/>
  <c r="AB998" i="4"/>
  <c r="AA998" i="4"/>
  <c r="AW997" i="4"/>
  <c r="AV997" i="4"/>
  <c r="AL997" i="4"/>
  <c r="AJ997" i="4" s="1"/>
  <c r="AR997" i="4"/>
  <c r="AE997" i="4"/>
  <c r="AC997" i="4"/>
  <c r="AA997" i="4"/>
  <c r="AD997" i="4" s="1"/>
  <c r="AL996" i="4"/>
  <c r="AE996" i="4"/>
  <c r="AD996" i="4"/>
  <c r="AC996" i="4"/>
  <c r="AB996" i="4"/>
  <c r="AA996" i="4"/>
  <c r="AW995" i="4"/>
  <c r="AV995" i="4"/>
  <c r="AL995" i="4"/>
  <c r="AP995" i="4" s="1"/>
  <c r="AE995" i="4"/>
  <c r="AC995" i="4"/>
  <c r="AA995" i="4"/>
  <c r="AD995" i="4" s="1"/>
  <c r="AV994" i="4"/>
  <c r="AE994" i="4"/>
  <c r="AD994" i="4"/>
  <c r="AC994" i="4"/>
  <c r="AB994" i="4"/>
  <c r="AA994" i="4"/>
  <c r="AV993" i="4"/>
  <c r="AW993" i="4"/>
  <c r="AL993" i="4"/>
  <c r="AJ993" i="4"/>
  <c r="AE993" i="4"/>
  <c r="AC993" i="4"/>
  <c r="AA993" i="4"/>
  <c r="AD993" i="4" s="1"/>
  <c r="AV992" i="4"/>
  <c r="AE992" i="4"/>
  <c r="AD992" i="4"/>
  <c r="AB992" i="4"/>
  <c r="AA992" i="4"/>
  <c r="AC992" i="4" s="1"/>
  <c r="AW991" i="4"/>
  <c r="AV991" i="4"/>
  <c r="AL991" i="4"/>
  <c r="AJ991" i="4" s="1"/>
  <c r="AR991" i="4"/>
  <c r="AE991" i="4"/>
  <c r="AA991" i="4"/>
  <c r="AC991" i="4" s="1"/>
  <c r="AV990" i="4"/>
  <c r="AL990" i="4"/>
  <c r="AE990" i="4"/>
  <c r="AD990" i="4"/>
  <c r="AC990" i="4"/>
  <c r="AB990" i="4"/>
  <c r="AA990" i="4"/>
  <c r="AW989" i="4"/>
  <c r="AV989" i="4"/>
  <c r="AL989" i="4"/>
  <c r="AJ989" i="4" s="1"/>
  <c r="AR989" i="4"/>
  <c r="AE989" i="4"/>
  <c r="AC989" i="4"/>
  <c r="AA989" i="4"/>
  <c r="AD989" i="4" s="1"/>
  <c r="AL988" i="4"/>
  <c r="AE988" i="4"/>
  <c r="AD988" i="4"/>
  <c r="AC988" i="4"/>
  <c r="AB988" i="4"/>
  <c r="AA988" i="4"/>
  <c r="AW987" i="4"/>
  <c r="AV987" i="4"/>
  <c r="AL987" i="4"/>
  <c r="AP987" i="4" s="1"/>
  <c r="AE987" i="4"/>
  <c r="AC987" i="4"/>
  <c r="AA987" i="4"/>
  <c r="AD987" i="4" s="1"/>
  <c r="AV986" i="4"/>
  <c r="AE986" i="4"/>
  <c r="AD986" i="4"/>
  <c r="AC986" i="4"/>
  <c r="AB986" i="4"/>
  <c r="AA986" i="4"/>
  <c r="AV985" i="4"/>
  <c r="AW985" i="4"/>
  <c r="AL985" i="4"/>
  <c r="AE985" i="4"/>
  <c r="AC985" i="4"/>
  <c r="AA985" i="4"/>
  <c r="AD985" i="4" s="1"/>
  <c r="AV984" i="4"/>
  <c r="AE984" i="4"/>
  <c r="AD984" i="4"/>
  <c r="AB984" i="4"/>
  <c r="AA984" i="4"/>
  <c r="AC984" i="4" s="1"/>
  <c r="AW983" i="4"/>
  <c r="AV983" i="4"/>
  <c r="AL983" i="4"/>
  <c r="AJ983" i="4" s="1"/>
  <c r="AR983" i="4"/>
  <c r="AE983" i="4"/>
  <c r="AA983" i="4"/>
  <c r="AC983" i="4" s="1"/>
  <c r="AV982" i="4"/>
  <c r="AL982" i="4"/>
  <c r="AE982" i="4"/>
  <c r="AD982" i="4"/>
  <c r="AC982" i="4"/>
  <c r="AB982" i="4"/>
  <c r="AA982" i="4"/>
  <c r="AW981" i="4"/>
  <c r="AV981" i="4"/>
  <c r="AL981" i="4"/>
  <c r="AJ981" i="4" s="1"/>
  <c r="AR981" i="4"/>
  <c r="AE981" i="4"/>
  <c r="AC981" i="4"/>
  <c r="AA981" i="4"/>
  <c r="AD981" i="4" s="1"/>
  <c r="AL980" i="4"/>
  <c r="AE980" i="4"/>
  <c r="AD980" i="4"/>
  <c r="AC980" i="4"/>
  <c r="AB980" i="4"/>
  <c r="AA980" i="4"/>
  <c r="AW979" i="4"/>
  <c r="AV979" i="4"/>
  <c r="AL979" i="4"/>
  <c r="AP979" i="4" s="1"/>
  <c r="AE979" i="4"/>
  <c r="AC979" i="4"/>
  <c r="AA979" i="4"/>
  <c r="AD979" i="4" s="1"/>
  <c r="AV978" i="4"/>
  <c r="AE978" i="4"/>
  <c r="AD978" i="4"/>
  <c r="AC978" i="4"/>
  <c r="AB978" i="4"/>
  <c r="AA978" i="4"/>
  <c r="AV977" i="4"/>
  <c r="AW977" i="4"/>
  <c r="AL977" i="4"/>
  <c r="AJ977" i="4"/>
  <c r="AE977" i="4"/>
  <c r="AC977" i="4"/>
  <c r="AA977" i="4"/>
  <c r="AD977" i="4" s="1"/>
  <c r="AV976" i="4"/>
  <c r="AE976" i="4"/>
  <c r="AD976" i="4"/>
  <c r="AB976" i="4"/>
  <c r="AA976" i="4"/>
  <c r="AC976" i="4" s="1"/>
  <c r="AW975" i="4"/>
  <c r="AV975" i="4"/>
  <c r="AL975" i="4"/>
  <c r="AJ975" i="4" s="1"/>
  <c r="AR975" i="4"/>
  <c r="AE975" i="4"/>
  <c r="AA975" i="4"/>
  <c r="AC975" i="4" s="1"/>
  <c r="AV974" i="4"/>
  <c r="AL974" i="4"/>
  <c r="AE974" i="4"/>
  <c r="AD974" i="4"/>
  <c r="AC974" i="4"/>
  <c r="AB974" i="4"/>
  <c r="AA974" i="4"/>
  <c r="AW973" i="4"/>
  <c r="AV973" i="4"/>
  <c r="AL973" i="4"/>
  <c r="AJ973" i="4" s="1"/>
  <c r="AR973" i="4"/>
  <c r="AE973" i="4"/>
  <c r="AC973" i="4"/>
  <c r="AA973" i="4"/>
  <c r="AD973" i="4" s="1"/>
  <c r="AL972" i="4"/>
  <c r="AE972" i="4"/>
  <c r="AD972" i="4"/>
  <c r="AC972" i="4"/>
  <c r="AB972" i="4"/>
  <c r="AA972" i="4"/>
  <c r="AW971" i="4"/>
  <c r="AV971" i="4"/>
  <c r="AL971" i="4"/>
  <c r="AP971" i="4" s="1"/>
  <c r="AE971" i="4"/>
  <c r="AC971" i="4"/>
  <c r="AA971" i="4"/>
  <c r="AD971" i="4" s="1"/>
  <c r="AV970" i="4"/>
  <c r="AE970" i="4"/>
  <c r="AD970" i="4"/>
  <c r="AC970" i="4"/>
  <c r="AB970" i="4"/>
  <c r="AA970" i="4"/>
  <c r="AV969" i="4"/>
  <c r="AW969" i="4"/>
  <c r="AL969" i="4"/>
  <c r="AJ969" i="4"/>
  <c r="AE969" i="4"/>
  <c r="AC969" i="4"/>
  <c r="AA969" i="4"/>
  <c r="AD969" i="4" s="1"/>
  <c r="AV968" i="4"/>
  <c r="AE968" i="4"/>
  <c r="AD968" i="4"/>
  <c r="AB968" i="4"/>
  <c r="AA968" i="4"/>
  <c r="AC968" i="4" s="1"/>
  <c r="AW967" i="4"/>
  <c r="AV967" i="4"/>
  <c r="AL967" i="4"/>
  <c r="AJ967" i="4" s="1"/>
  <c r="AR967" i="4"/>
  <c r="AE967" i="4"/>
  <c r="AA967" i="4"/>
  <c r="AC967" i="4" s="1"/>
  <c r="AV966" i="4"/>
  <c r="AL966" i="4"/>
  <c r="AE966" i="4"/>
  <c r="AD966" i="4"/>
  <c r="AC966" i="4"/>
  <c r="AB966" i="4"/>
  <c r="AA966" i="4"/>
  <c r="AW965" i="4"/>
  <c r="AV965" i="4"/>
  <c r="AL965" i="4"/>
  <c r="AJ965" i="4" s="1"/>
  <c r="AR965" i="4"/>
  <c r="AE965" i="4"/>
  <c r="AC965" i="4"/>
  <c r="AA965" i="4"/>
  <c r="AD965" i="4" s="1"/>
  <c r="AL964" i="4"/>
  <c r="AE964" i="4"/>
  <c r="AD964" i="4"/>
  <c r="AC964" i="4"/>
  <c r="AB964" i="4"/>
  <c r="AA964" i="4"/>
  <c r="AW963" i="4"/>
  <c r="AV963" i="4"/>
  <c r="AL963" i="4"/>
  <c r="AP963" i="4" s="1"/>
  <c r="AE963" i="4"/>
  <c r="AC963" i="4"/>
  <c r="AA963" i="4"/>
  <c r="AD963" i="4" s="1"/>
  <c r="AV962" i="4"/>
  <c r="AE962" i="4"/>
  <c r="AD962" i="4"/>
  <c r="AB962" i="4"/>
  <c r="AA962" i="4"/>
  <c r="AC962" i="4" s="1"/>
  <c r="AV961" i="4"/>
  <c r="AW961" i="4"/>
  <c r="AL961" i="4"/>
  <c r="AJ961" i="4"/>
  <c r="AE961" i="4"/>
  <c r="AK961" i="4" s="1"/>
  <c r="AC961" i="4"/>
  <c r="AA961" i="4"/>
  <c r="AD961" i="4" s="1"/>
  <c r="AV960" i="4"/>
  <c r="AE960" i="4"/>
  <c r="AD960" i="4"/>
  <c r="AB960" i="4"/>
  <c r="AA960" i="4"/>
  <c r="AC960" i="4" s="1"/>
  <c r="AW959" i="4"/>
  <c r="AV959" i="4"/>
  <c r="AL959" i="4"/>
  <c r="AJ959" i="4" s="1"/>
  <c r="AR959" i="4"/>
  <c r="AE959" i="4"/>
  <c r="AK959" i="4" s="1"/>
  <c r="AA959" i="4"/>
  <c r="AC959" i="4" s="1"/>
  <c r="AV958" i="4"/>
  <c r="AL958" i="4"/>
  <c r="AE958" i="4"/>
  <c r="AD958" i="4"/>
  <c r="AC958" i="4"/>
  <c r="AB958" i="4"/>
  <c r="AA958" i="4"/>
  <c r="AW957" i="4"/>
  <c r="AV957" i="4"/>
  <c r="AL957" i="4"/>
  <c r="AJ957" i="4" s="1"/>
  <c r="AR957" i="4"/>
  <c r="AE957" i="4"/>
  <c r="AK957" i="4" s="1"/>
  <c r="AC957" i="4"/>
  <c r="AA957" i="4"/>
  <c r="AD957" i="4" s="1"/>
  <c r="AL956" i="4"/>
  <c r="AE956" i="4"/>
  <c r="AD956" i="4"/>
  <c r="AC956" i="4"/>
  <c r="AB956" i="4"/>
  <c r="AA956" i="4"/>
  <c r="AW955" i="4"/>
  <c r="AV955" i="4"/>
  <c r="AL955" i="4"/>
  <c r="AP955" i="4" s="1"/>
  <c r="AE955" i="4"/>
  <c r="AC955" i="4"/>
  <c r="AA955" i="4"/>
  <c r="AD955" i="4" s="1"/>
  <c r="AV954" i="4"/>
  <c r="AE954" i="4"/>
  <c r="AD954" i="4"/>
  <c r="AB954" i="4"/>
  <c r="AA954" i="4"/>
  <c r="AC954" i="4" s="1"/>
  <c r="AV953" i="4"/>
  <c r="AW953" i="4"/>
  <c r="AL953" i="4"/>
  <c r="AJ953" i="4"/>
  <c r="AE953" i="4"/>
  <c r="AC953" i="4"/>
  <c r="AA953" i="4"/>
  <c r="AD953" i="4" s="1"/>
  <c r="AV952" i="4"/>
  <c r="AE952" i="4"/>
  <c r="AD952" i="4"/>
  <c r="AB952" i="4"/>
  <c r="AA952" i="4"/>
  <c r="AC952" i="4" s="1"/>
  <c r="AW951" i="4"/>
  <c r="AV951" i="4"/>
  <c r="AL951" i="4"/>
  <c r="AJ951" i="4" s="1"/>
  <c r="AR951" i="4"/>
  <c r="AE951" i="4"/>
  <c r="AA951" i="4"/>
  <c r="AC951" i="4" s="1"/>
  <c r="AV950" i="4"/>
  <c r="AL950" i="4"/>
  <c r="AE950" i="4"/>
  <c r="AD950" i="4"/>
  <c r="AC950" i="4"/>
  <c r="AB950" i="4"/>
  <c r="AA950" i="4"/>
  <c r="AW949" i="4"/>
  <c r="AV949" i="4"/>
  <c r="AL949" i="4"/>
  <c r="AJ949" i="4" s="1"/>
  <c r="AR949" i="4"/>
  <c r="AE949" i="4"/>
  <c r="AC949" i="4"/>
  <c r="AA949" i="4"/>
  <c r="AD949" i="4" s="1"/>
  <c r="AL948" i="4"/>
  <c r="AE948" i="4"/>
  <c r="AD948" i="4"/>
  <c r="AC948" i="4"/>
  <c r="AB948" i="4"/>
  <c r="AA948" i="4"/>
  <c r="AW947" i="4"/>
  <c r="AV947" i="4"/>
  <c r="AL947" i="4"/>
  <c r="AP947" i="4" s="1"/>
  <c r="AE947" i="4"/>
  <c r="AC947" i="4"/>
  <c r="AA947" i="4"/>
  <c r="AD947" i="4" s="1"/>
  <c r="AV946" i="4"/>
  <c r="AE946" i="4"/>
  <c r="AD946" i="4"/>
  <c r="AB946" i="4"/>
  <c r="AA946" i="4"/>
  <c r="AC946" i="4" s="1"/>
  <c r="AV945" i="4"/>
  <c r="AW945" i="4"/>
  <c r="AL945" i="4"/>
  <c r="AE945" i="4"/>
  <c r="AC945" i="4"/>
  <c r="AA945" i="4"/>
  <c r="AD945" i="4" s="1"/>
  <c r="AV944" i="4"/>
  <c r="AE944" i="4"/>
  <c r="AD944" i="4"/>
  <c r="AB944" i="4"/>
  <c r="AA944" i="4"/>
  <c r="AC944" i="4" s="1"/>
  <c r="AW943" i="4"/>
  <c r="AV943" i="4"/>
  <c r="AL943" i="4"/>
  <c r="AJ943" i="4" s="1"/>
  <c r="AR943" i="4"/>
  <c r="AE943" i="4"/>
  <c r="AA943" i="4"/>
  <c r="AC943" i="4" s="1"/>
  <c r="AV942" i="4"/>
  <c r="AL942" i="4"/>
  <c r="AE942" i="4"/>
  <c r="AD942" i="4"/>
  <c r="AC942" i="4"/>
  <c r="AB942" i="4"/>
  <c r="AA942" i="4"/>
  <c r="AW941" i="4"/>
  <c r="AV941" i="4"/>
  <c r="AL941" i="4"/>
  <c r="AJ941" i="4" s="1"/>
  <c r="AR941" i="4"/>
  <c r="AE941" i="4"/>
  <c r="AC941" i="4"/>
  <c r="AA941" i="4"/>
  <c r="AD941" i="4" s="1"/>
  <c r="AL940" i="4"/>
  <c r="AE940" i="4"/>
  <c r="AD940" i="4"/>
  <c r="AC940" i="4"/>
  <c r="AB940" i="4"/>
  <c r="AA940" i="4"/>
  <c r="AW939" i="4"/>
  <c r="AV939" i="4"/>
  <c r="AL939" i="4"/>
  <c r="AP939" i="4" s="1"/>
  <c r="AE939" i="4"/>
  <c r="AC939" i="4"/>
  <c r="AA939" i="4"/>
  <c r="AD939" i="4" s="1"/>
  <c r="AV938" i="4"/>
  <c r="AE938" i="4"/>
  <c r="AD938" i="4"/>
  <c r="AB938" i="4"/>
  <c r="AA938" i="4"/>
  <c r="AC938" i="4" s="1"/>
  <c r="AV937" i="4"/>
  <c r="AW937" i="4"/>
  <c r="AL937" i="4"/>
  <c r="AJ937" i="4"/>
  <c r="AE937" i="4"/>
  <c r="AC937" i="4"/>
  <c r="AA937" i="4"/>
  <c r="AD937" i="4" s="1"/>
  <c r="AV936" i="4"/>
  <c r="AE936" i="4"/>
  <c r="AD936" i="4"/>
  <c r="AB936" i="4"/>
  <c r="AA936" i="4"/>
  <c r="AC936" i="4" s="1"/>
  <c r="AW935" i="4"/>
  <c r="AV935" i="4"/>
  <c r="AL935" i="4"/>
  <c r="AJ935" i="4" s="1"/>
  <c r="AR935" i="4"/>
  <c r="AE935" i="4"/>
  <c r="AA935" i="4"/>
  <c r="AC935" i="4" s="1"/>
  <c r="AV934" i="4"/>
  <c r="AL934" i="4"/>
  <c r="AE934" i="4"/>
  <c r="AD934" i="4"/>
  <c r="AC934" i="4"/>
  <c r="AB934" i="4"/>
  <c r="AA934" i="4"/>
  <c r="AW933" i="4"/>
  <c r="AV933" i="4"/>
  <c r="AL933" i="4"/>
  <c r="AJ933" i="4" s="1"/>
  <c r="AR933" i="4"/>
  <c r="AE933" i="4"/>
  <c r="AC933" i="4"/>
  <c r="AA933" i="4"/>
  <c r="AD933" i="4" s="1"/>
  <c r="AL932" i="4"/>
  <c r="AE932" i="4"/>
  <c r="AD932" i="4"/>
  <c r="AC932" i="4"/>
  <c r="AB932" i="4"/>
  <c r="AA932" i="4"/>
  <c r="AW931" i="4"/>
  <c r="AV931" i="4"/>
  <c r="AL931" i="4"/>
  <c r="AP931" i="4" s="1"/>
  <c r="AE931" i="4"/>
  <c r="AC931" i="4"/>
  <c r="AA931" i="4"/>
  <c r="AD931" i="4" s="1"/>
  <c r="AV930" i="4"/>
  <c r="AE930" i="4"/>
  <c r="AD930" i="4"/>
  <c r="AB930" i="4"/>
  <c r="AA930" i="4"/>
  <c r="AC930" i="4" s="1"/>
  <c r="AV929" i="4"/>
  <c r="AW929" i="4"/>
  <c r="AL929" i="4"/>
  <c r="AE929" i="4"/>
  <c r="AC929" i="4"/>
  <c r="AA929" i="4"/>
  <c r="AD929" i="4" s="1"/>
  <c r="AV928" i="4"/>
  <c r="AE928" i="4"/>
  <c r="AD928" i="4"/>
  <c r="AB928" i="4"/>
  <c r="AA928" i="4"/>
  <c r="AC928" i="4" s="1"/>
  <c r="AW927" i="4"/>
  <c r="AV927" i="4"/>
  <c r="AL927" i="4"/>
  <c r="AJ927" i="4" s="1"/>
  <c r="AR927" i="4"/>
  <c r="AE927" i="4"/>
  <c r="AK927" i="4" s="1"/>
  <c r="AA927" i="4"/>
  <c r="AC927" i="4" s="1"/>
  <c r="AV926" i="4"/>
  <c r="AL926" i="4"/>
  <c r="AE926" i="4"/>
  <c r="AD926" i="4"/>
  <c r="AC926" i="4"/>
  <c r="AB926" i="4"/>
  <c r="AA926" i="4"/>
  <c r="AW925" i="4"/>
  <c r="AV925" i="4"/>
  <c r="AL925" i="4"/>
  <c r="AJ925" i="4" s="1"/>
  <c r="AR925" i="4"/>
  <c r="AE925" i="4"/>
  <c r="AK925" i="4" s="1"/>
  <c r="AC925" i="4"/>
  <c r="AA925" i="4"/>
  <c r="AD925" i="4" s="1"/>
  <c r="AL924" i="4"/>
  <c r="AE924" i="4"/>
  <c r="AD924" i="4"/>
  <c r="AC924" i="4"/>
  <c r="AB924" i="4"/>
  <c r="AA924" i="4"/>
  <c r="AW923" i="4"/>
  <c r="AV923" i="4"/>
  <c r="AL923" i="4"/>
  <c r="AP923" i="4" s="1"/>
  <c r="AE923" i="4"/>
  <c r="AC923" i="4"/>
  <c r="AA923" i="4"/>
  <c r="AD923" i="4" s="1"/>
  <c r="AV922" i="4"/>
  <c r="AE922" i="4"/>
  <c r="AD922" i="4"/>
  <c r="AB922" i="4"/>
  <c r="AA922" i="4"/>
  <c r="AC922" i="4" s="1"/>
  <c r="AV921" i="4"/>
  <c r="AW921" i="4"/>
  <c r="AL921" i="4"/>
  <c r="AJ921" i="4"/>
  <c r="AE921" i="4"/>
  <c r="AC921" i="4"/>
  <c r="AA921" i="4"/>
  <c r="AD921" i="4" s="1"/>
  <c r="AV920" i="4"/>
  <c r="AE920" i="4"/>
  <c r="AD920" i="4"/>
  <c r="AB920" i="4"/>
  <c r="AA920" i="4"/>
  <c r="AC920" i="4" s="1"/>
  <c r="AW919" i="4"/>
  <c r="AV919" i="4"/>
  <c r="AL919" i="4"/>
  <c r="AJ919" i="4" s="1"/>
  <c r="AR919" i="4"/>
  <c r="AE919" i="4"/>
  <c r="AA919" i="4"/>
  <c r="AV918" i="4"/>
  <c r="AL918" i="4"/>
  <c r="AE918" i="4"/>
  <c r="AD918" i="4"/>
  <c r="AC918" i="4"/>
  <c r="AB918" i="4"/>
  <c r="AA918" i="4"/>
  <c r="AW917" i="4"/>
  <c r="AV917" i="4"/>
  <c r="AL917" i="4"/>
  <c r="AR917" i="4"/>
  <c r="AE917" i="4"/>
  <c r="AC917" i="4"/>
  <c r="AA917" i="4"/>
  <c r="AD917" i="4" s="1"/>
  <c r="AL916" i="4"/>
  <c r="AE916" i="4"/>
  <c r="AD916" i="4"/>
  <c r="AC916" i="4"/>
  <c r="AB916" i="4"/>
  <c r="AA916" i="4"/>
  <c r="AW915" i="4"/>
  <c r="AV915" i="4"/>
  <c r="AL915" i="4"/>
  <c r="AP915" i="4" s="1"/>
  <c r="AE915" i="4"/>
  <c r="AC915" i="4"/>
  <c r="AA915" i="4"/>
  <c r="AD915" i="4" s="1"/>
  <c r="AV914" i="4"/>
  <c r="AE914" i="4"/>
  <c r="AD914" i="4"/>
  <c r="AB914" i="4"/>
  <c r="AA914" i="4"/>
  <c r="AC914" i="4" s="1"/>
  <c r="AV913" i="4"/>
  <c r="AW913" i="4"/>
  <c r="AL913" i="4"/>
  <c r="AJ913" i="4"/>
  <c r="AE913" i="4"/>
  <c r="AK913" i="4" s="1"/>
  <c r="AC913" i="4"/>
  <c r="AA913" i="4"/>
  <c r="AD913" i="4" s="1"/>
  <c r="AV912" i="4"/>
  <c r="AE912" i="4"/>
  <c r="AD912" i="4"/>
  <c r="AB912" i="4"/>
  <c r="AA912" i="4"/>
  <c r="AC912" i="4" s="1"/>
  <c r="AW911" i="4"/>
  <c r="AV911" i="4"/>
  <c r="AL911" i="4"/>
  <c r="AJ911" i="4"/>
  <c r="AR911" i="4"/>
  <c r="AE911" i="4"/>
  <c r="AK911" i="4" s="1"/>
  <c r="AA911" i="4"/>
  <c r="AV910" i="4"/>
  <c r="AL910" i="4"/>
  <c r="AE910" i="4"/>
  <c r="AD910" i="4"/>
  <c r="AC910" i="4"/>
  <c r="AB910" i="4"/>
  <c r="AA910" i="4"/>
  <c r="AW909" i="4"/>
  <c r="AV909" i="4"/>
  <c r="AL909" i="4"/>
  <c r="AR909" i="4"/>
  <c r="AE909" i="4"/>
  <c r="AC909" i="4"/>
  <c r="AA909" i="4"/>
  <c r="AD909" i="4" s="1"/>
  <c r="AL908" i="4"/>
  <c r="AE908" i="4"/>
  <c r="AD908" i="4"/>
  <c r="AC908" i="4"/>
  <c r="AB908" i="4"/>
  <c r="AA908" i="4"/>
  <c r="AW907" i="4"/>
  <c r="AV907" i="4"/>
  <c r="AL907" i="4"/>
  <c r="AP907" i="4" s="1"/>
  <c r="AE907" i="4"/>
  <c r="AC907" i="4"/>
  <c r="AA907" i="4"/>
  <c r="AD907" i="4" s="1"/>
  <c r="AV906" i="4"/>
  <c r="AE906" i="4"/>
  <c r="AD906" i="4"/>
  <c r="AB906" i="4"/>
  <c r="AA906" i="4"/>
  <c r="AC906" i="4" s="1"/>
  <c r="AV905" i="4"/>
  <c r="AW905" i="4"/>
  <c r="AL905" i="4"/>
  <c r="AE905" i="4"/>
  <c r="AC905" i="4"/>
  <c r="AA905" i="4"/>
  <c r="AD905" i="4" s="1"/>
  <c r="AV904" i="4"/>
  <c r="AE904" i="4"/>
  <c r="AD904" i="4"/>
  <c r="AB904" i="4"/>
  <c r="AA904" i="4"/>
  <c r="AC904" i="4" s="1"/>
  <c r="AW903" i="4"/>
  <c r="AV903" i="4"/>
  <c r="AL903" i="4"/>
  <c r="AJ903" i="4"/>
  <c r="AR903" i="4"/>
  <c r="AE903" i="4"/>
  <c r="AA903" i="4"/>
  <c r="AV902" i="4"/>
  <c r="AL902" i="4"/>
  <c r="AE902" i="4"/>
  <c r="AD902" i="4"/>
  <c r="AC902" i="4"/>
  <c r="AB902" i="4"/>
  <c r="AA902" i="4"/>
  <c r="AW901" i="4"/>
  <c r="AV901" i="4"/>
  <c r="AL901" i="4"/>
  <c r="AR901" i="4"/>
  <c r="AE901" i="4"/>
  <c r="AC901" i="4"/>
  <c r="AA901" i="4"/>
  <c r="AD901" i="4" s="1"/>
  <c r="AL900" i="4"/>
  <c r="AE900" i="4"/>
  <c r="AD900" i="4"/>
  <c r="AC900" i="4"/>
  <c r="AB900" i="4"/>
  <c r="AA900" i="4"/>
  <c r="AW899" i="4"/>
  <c r="AV899" i="4"/>
  <c r="AL899" i="4"/>
  <c r="AP899" i="4" s="1"/>
  <c r="AE899" i="4"/>
  <c r="AC899" i="4"/>
  <c r="AA899" i="4"/>
  <c r="AD899" i="4" s="1"/>
  <c r="AV898" i="4"/>
  <c r="AE898" i="4"/>
  <c r="AD898" i="4"/>
  <c r="AB898" i="4"/>
  <c r="AA898" i="4"/>
  <c r="AC898" i="4" s="1"/>
  <c r="AV897" i="4"/>
  <c r="AR897" i="4"/>
  <c r="AW897" i="4"/>
  <c r="AL897" i="4"/>
  <c r="AE897" i="4"/>
  <c r="AC897" i="4"/>
  <c r="AA897" i="4"/>
  <c r="AD897" i="4" s="1"/>
  <c r="AV896" i="4"/>
  <c r="AE896" i="4"/>
  <c r="AD896" i="4"/>
  <c r="AB896" i="4"/>
  <c r="AA896" i="4"/>
  <c r="AC896" i="4" s="1"/>
  <c r="AW895" i="4"/>
  <c r="AV895" i="4"/>
  <c r="AR895" i="4"/>
  <c r="AL895" i="4"/>
  <c r="AJ895" i="4"/>
  <c r="AE895" i="4"/>
  <c r="AA895" i="4"/>
  <c r="AV894" i="4"/>
  <c r="AL894" i="4"/>
  <c r="AP894" i="4" s="1"/>
  <c r="AE894" i="4"/>
  <c r="AD894" i="4"/>
  <c r="AC894" i="4"/>
  <c r="AB894" i="4"/>
  <c r="AA894" i="4"/>
  <c r="AW893" i="4"/>
  <c r="AV893" i="4"/>
  <c r="AL893" i="4"/>
  <c r="AR893" i="4"/>
  <c r="AE893" i="4"/>
  <c r="AC893" i="4"/>
  <c r="AA893" i="4"/>
  <c r="AL892" i="4"/>
  <c r="AE892" i="4"/>
  <c r="AD892" i="4"/>
  <c r="AC892" i="4"/>
  <c r="AB892" i="4"/>
  <c r="AA892" i="4"/>
  <c r="AW891" i="4"/>
  <c r="AV891" i="4"/>
  <c r="AL891" i="4"/>
  <c r="AE891" i="4"/>
  <c r="AC891" i="4"/>
  <c r="AA891" i="4"/>
  <c r="AD891" i="4" s="1"/>
  <c r="AE890" i="4"/>
  <c r="AD890" i="4"/>
  <c r="AB890" i="4"/>
  <c r="AA890" i="4"/>
  <c r="AC890" i="4" s="1"/>
  <c r="AV889" i="4"/>
  <c r="AW889" i="4"/>
  <c r="AL889" i="4"/>
  <c r="AJ889" i="4"/>
  <c r="AE889" i="4"/>
  <c r="AC889" i="4"/>
  <c r="AA889" i="4"/>
  <c r="AD889" i="4" s="1"/>
  <c r="AV888" i="4"/>
  <c r="AE888" i="4"/>
  <c r="AD888" i="4"/>
  <c r="AB888" i="4"/>
  <c r="AA888" i="4"/>
  <c r="AC888" i="4" s="1"/>
  <c r="AW887" i="4"/>
  <c r="AV887" i="4"/>
  <c r="AL887" i="4"/>
  <c r="AR887" i="4"/>
  <c r="AE887" i="4"/>
  <c r="AA887" i="4"/>
  <c r="AV886" i="4"/>
  <c r="AL886" i="4"/>
  <c r="AP886" i="4" s="1"/>
  <c r="AE886" i="4"/>
  <c r="AD886" i="4"/>
  <c r="AC886" i="4"/>
  <c r="AB886" i="4"/>
  <c r="AA886" i="4"/>
  <c r="AW885" i="4"/>
  <c r="AV885" i="4"/>
  <c r="AL885" i="4"/>
  <c r="AR885" i="4"/>
  <c r="AE885" i="4"/>
  <c r="AC885" i="4"/>
  <c r="AA885" i="4"/>
  <c r="AL884" i="4"/>
  <c r="AE884" i="4"/>
  <c r="AD884" i="4"/>
  <c r="AC884" i="4"/>
  <c r="AB884" i="4"/>
  <c r="AA884" i="4"/>
  <c r="AW883" i="4"/>
  <c r="AV883" i="4"/>
  <c r="AL883" i="4"/>
  <c r="AE883" i="4"/>
  <c r="AC883" i="4"/>
  <c r="AA883" i="4"/>
  <c r="AD883" i="4" s="1"/>
  <c r="AE882" i="4"/>
  <c r="AD882" i="4"/>
  <c r="AB882" i="4"/>
  <c r="AA882" i="4"/>
  <c r="AC882" i="4" s="1"/>
  <c r="AV881" i="4"/>
  <c r="AW881" i="4"/>
  <c r="AL881" i="4"/>
  <c r="AJ881" i="4"/>
  <c r="AE881" i="4"/>
  <c r="AC881" i="4"/>
  <c r="AA881" i="4"/>
  <c r="AD881" i="4" s="1"/>
  <c r="AV880" i="4"/>
  <c r="AE880" i="4"/>
  <c r="AD880" i="4"/>
  <c r="AB880" i="4"/>
  <c r="AA880" i="4"/>
  <c r="AC880" i="4" s="1"/>
  <c r="AW879" i="4"/>
  <c r="AV879" i="4"/>
  <c r="AL879" i="4"/>
  <c r="AR879" i="4"/>
  <c r="AE879" i="4"/>
  <c r="AA879" i="4"/>
  <c r="AV878" i="4"/>
  <c r="AL878" i="4"/>
  <c r="AP878" i="4" s="1"/>
  <c r="AE878" i="4"/>
  <c r="AD878" i="4"/>
  <c r="AC878" i="4"/>
  <c r="AB878" i="4"/>
  <c r="AA878" i="4"/>
  <c r="AW877" i="4"/>
  <c r="AV877" i="4"/>
  <c r="AL877" i="4"/>
  <c r="AR877" i="4"/>
  <c r="AE877" i="4"/>
  <c r="AC877" i="4"/>
  <c r="AA877" i="4"/>
  <c r="AL876" i="4"/>
  <c r="AE876" i="4"/>
  <c r="AD876" i="4"/>
  <c r="AC876" i="4"/>
  <c r="AB876" i="4"/>
  <c r="AA876" i="4"/>
  <c r="AW875" i="4"/>
  <c r="AV875" i="4"/>
  <c r="AL875" i="4"/>
  <c r="AE875" i="4"/>
  <c r="AC875" i="4"/>
  <c r="AA875" i="4"/>
  <c r="AD875" i="4" s="1"/>
  <c r="AE874" i="4"/>
  <c r="AD874" i="4"/>
  <c r="AB874" i="4"/>
  <c r="AA874" i="4"/>
  <c r="AC874" i="4" s="1"/>
  <c r="AV873" i="4"/>
  <c r="AW873" i="4"/>
  <c r="AL873" i="4"/>
  <c r="AJ873" i="4"/>
  <c r="AE873" i="4"/>
  <c r="AC873" i="4"/>
  <c r="AA873" i="4"/>
  <c r="AD873" i="4" s="1"/>
  <c r="AV872" i="4"/>
  <c r="AE872" i="4"/>
  <c r="AD872" i="4"/>
  <c r="AB872" i="4"/>
  <c r="AA872" i="4"/>
  <c r="AC872" i="4" s="1"/>
  <c r="AW871" i="4"/>
  <c r="AV871" i="4"/>
  <c r="AL871" i="4"/>
  <c r="AR871" i="4"/>
  <c r="AE871" i="4"/>
  <c r="AA871" i="4"/>
  <c r="AV870" i="4"/>
  <c r="AL870" i="4"/>
  <c r="AP870" i="4" s="1"/>
  <c r="AE870" i="4"/>
  <c r="AD870" i="4"/>
  <c r="AC870" i="4"/>
  <c r="AB870" i="4"/>
  <c r="AA870" i="4"/>
  <c r="AW869" i="4"/>
  <c r="AV869" i="4"/>
  <c r="AL869" i="4"/>
  <c r="AR869" i="4"/>
  <c r="AE869" i="4"/>
  <c r="AC869" i="4"/>
  <c r="AA869" i="4"/>
  <c r="AL868" i="4"/>
  <c r="AE868" i="4"/>
  <c r="AD868" i="4"/>
  <c r="AC868" i="4"/>
  <c r="AB868" i="4"/>
  <c r="AA868" i="4"/>
  <c r="AW867" i="4"/>
  <c r="AV867" i="4"/>
  <c r="AL867" i="4"/>
  <c r="AE867" i="4"/>
  <c r="AC867" i="4"/>
  <c r="AA867" i="4"/>
  <c r="AD867" i="4" s="1"/>
  <c r="AE866" i="4"/>
  <c r="AD866" i="4"/>
  <c r="AB866" i="4"/>
  <c r="AA866" i="4"/>
  <c r="AC866" i="4" s="1"/>
  <c r="AV865" i="4"/>
  <c r="AW865" i="4"/>
  <c r="AL865" i="4"/>
  <c r="AJ865" i="4"/>
  <c r="AE865" i="4"/>
  <c r="AC865" i="4"/>
  <c r="AA865" i="4"/>
  <c r="AD865" i="4" s="1"/>
  <c r="AV864" i="4"/>
  <c r="AE864" i="4"/>
  <c r="AD864" i="4"/>
  <c r="AB864" i="4"/>
  <c r="AA864" i="4"/>
  <c r="AC864" i="4" s="1"/>
  <c r="AW863" i="4"/>
  <c r="AV863" i="4"/>
  <c r="AL863" i="4"/>
  <c r="AR863" i="4"/>
  <c r="AE863" i="4"/>
  <c r="AA863" i="4"/>
  <c r="AV862" i="4"/>
  <c r="AL862" i="4"/>
  <c r="AP862" i="4" s="1"/>
  <c r="AE862" i="4"/>
  <c r="AD862" i="4"/>
  <c r="AC862" i="4"/>
  <c r="AB862" i="4"/>
  <c r="AA862" i="4"/>
  <c r="AW861" i="4"/>
  <c r="AV861" i="4"/>
  <c r="AL861" i="4"/>
  <c r="AR861" i="4"/>
  <c r="AE861" i="4"/>
  <c r="AC861" i="4"/>
  <c r="AA861" i="4"/>
  <c r="AV860" i="4"/>
  <c r="AL860" i="4"/>
  <c r="AP860" i="4" s="1"/>
  <c r="AE860" i="4"/>
  <c r="AD860" i="4"/>
  <c r="AC860" i="4"/>
  <c r="AB860" i="4"/>
  <c r="AA860" i="4"/>
  <c r="AW859" i="4"/>
  <c r="AV859" i="4"/>
  <c r="AL859" i="4"/>
  <c r="AE859" i="4"/>
  <c r="AC859" i="4"/>
  <c r="AA859" i="4"/>
  <c r="AE858" i="4"/>
  <c r="AD858" i="4"/>
  <c r="AB858" i="4"/>
  <c r="AA858" i="4"/>
  <c r="AC858" i="4" s="1"/>
  <c r="AV857" i="4"/>
  <c r="AW857" i="4"/>
  <c r="AL857" i="4"/>
  <c r="AE857" i="4"/>
  <c r="AC857" i="4"/>
  <c r="AA857" i="4"/>
  <c r="AD857" i="4" s="1"/>
  <c r="AE856" i="4"/>
  <c r="AD856" i="4"/>
  <c r="AB856" i="4"/>
  <c r="AA856" i="4"/>
  <c r="AC856" i="4" s="1"/>
  <c r="AV855" i="4"/>
  <c r="AW855" i="4"/>
  <c r="AL855" i="4"/>
  <c r="AE855" i="4"/>
  <c r="AA855" i="4"/>
  <c r="AV854" i="4"/>
  <c r="AL854" i="4"/>
  <c r="AP854" i="4" s="1"/>
  <c r="AE854" i="4"/>
  <c r="AD854" i="4"/>
  <c r="AC854" i="4"/>
  <c r="AB854" i="4"/>
  <c r="AA854" i="4"/>
  <c r="AW853" i="4"/>
  <c r="AV853" i="4"/>
  <c r="AL853" i="4"/>
  <c r="AR853" i="4"/>
  <c r="AE853" i="4"/>
  <c r="AA853" i="4"/>
  <c r="AL852" i="4"/>
  <c r="AP852" i="4" s="1"/>
  <c r="AE852" i="4"/>
  <c r="AD852" i="4"/>
  <c r="AC852" i="4"/>
  <c r="AB852" i="4"/>
  <c r="AA852" i="4"/>
  <c r="AW851" i="4"/>
  <c r="AV851" i="4"/>
  <c r="AL851" i="4"/>
  <c r="AE851" i="4"/>
  <c r="AC851" i="4"/>
  <c r="AA851" i="4"/>
  <c r="AE850" i="4"/>
  <c r="AD850" i="4"/>
  <c r="AB850" i="4"/>
  <c r="AA850" i="4"/>
  <c r="AC850" i="4" s="1"/>
  <c r="AV849" i="4"/>
  <c r="AW849" i="4"/>
  <c r="AL849" i="4"/>
  <c r="AE849" i="4"/>
  <c r="AC849" i="4"/>
  <c r="AA849" i="4"/>
  <c r="AD849" i="4" s="1"/>
  <c r="AE848" i="4"/>
  <c r="AD848" i="4"/>
  <c r="AB848" i="4"/>
  <c r="AA848" i="4"/>
  <c r="AC848" i="4" s="1"/>
  <c r="AV847" i="4"/>
  <c r="AW847" i="4"/>
  <c r="AL847" i="4"/>
  <c r="AE847" i="4"/>
  <c r="AA847" i="4"/>
  <c r="AV846" i="4"/>
  <c r="AP846" i="4"/>
  <c r="AL846" i="4"/>
  <c r="AE846" i="4"/>
  <c r="AD846" i="4"/>
  <c r="AC846" i="4"/>
  <c r="AB846" i="4"/>
  <c r="AA846" i="4"/>
  <c r="AW845" i="4"/>
  <c r="AV845" i="4"/>
  <c r="AL845" i="4"/>
  <c r="AR845" i="4"/>
  <c r="AE845" i="4"/>
  <c r="AC845" i="4"/>
  <c r="AA845" i="4"/>
  <c r="AV844" i="4"/>
  <c r="AL844" i="4"/>
  <c r="AP844" i="4" s="1"/>
  <c r="AE844" i="4"/>
  <c r="AD844" i="4"/>
  <c r="AC844" i="4"/>
  <c r="AB844" i="4"/>
  <c r="AA844" i="4"/>
  <c r="AW843" i="4"/>
  <c r="AV843" i="4"/>
  <c r="AL843" i="4"/>
  <c r="AE843" i="4"/>
  <c r="AA843" i="4"/>
  <c r="AE842" i="4"/>
  <c r="AD842" i="4"/>
  <c r="AB842" i="4"/>
  <c r="AA842" i="4"/>
  <c r="AC842" i="4" s="1"/>
  <c r="AV841" i="4"/>
  <c r="AW841" i="4"/>
  <c r="AL841" i="4"/>
  <c r="AE841" i="4"/>
  <c r="AC841" i="4"/>
  <c r="AA841" i="4"/>
  <c r="AD841" i="4" s="1"/>
  <c r="AV840" i="4"/>
  <c r="AE840" i="4"/>
  <c r="AD840" i="4"/>
  <c r="AB840" i="4"/>
  <c r="AA840" i="4"/>
  <c r="AC840" i="4" s="1"/>
  <c r="AW839" i="4"/>
  <c r="AV839" i="4"/>
  <c r="AL839" i="4"/>
  <c r="AJ839" i="4"/>
  <c r="AE839" i="4"/>
  <c r="AA839" i="4"/>
  <c r="AV838" i="4"/>
  <c r="AP838" i="4"/>
  <c r="AL838" i="4"/>
  <c r="AE838" i="4"/>
  <c r="AD838" i="4"/>
  <c r="AB838" i="4"/>
  <c r="AA838" i="4"/>
  <c r="AC838" i="4" s="1"/>
  <c r="AW837" i="4"/>
  <c r="AR837" i="4"/>
  <c r="AV837" i="4"/>
  <c r="AL837" i="4"/>
  <c r="AE837" i="4"/>
  <c r="AA837" i="4"/>
  <c r="AV836" i="4"/>
  <c r="AL836" i="4"/>
  <c r="AP836" i="4" s="1"/>
  <c r="AE836" i="4"/>
  <c r="AD836" i="4"/>
  <c r="AC836" i="4"/>
  <c r="AB836" i="4"/>
  <c r="AA836" i="4"/>
  <c r="AW835" i="4"/>
  <c r="AV835" i="4"/>
  <c r="AL835" i="4"/>
  <c r="AE835" i="4"/>
  <c r="AA835" i="4"/>
  <c r="AL834" i="4"/>
  <c r="AE834" i="4"/>
  <c r="AD834" i="4"/>
  <c r="AB834" i="4"/>
  <c r="AA834" i="4"/>
  <c r="AC834" i="4" s="1"/>
  <c r="AV833" i="4"/>
  <c r="AW833" i="4"/>
  <c r="AL833" i="4"/>
  <c r="AE833" i="4"/>
  <c r="AC833" i="4"/>
  <c r="AA833" i="4"/>
  <c r="AD833" i="4" s="1"/>
  <c r="AV832" i="4"/>
  <c r="AE832" i="4"/>
  <c r="AD832" i="4"/>
  <c r="AB832" i="4"/>
  <c r="AA832" i="4"/>
  <c r="AC832" i="4" s="1"/>
  <c r="AW831" i="4"/>
  <c r="AV831" i="4"/>
  <c r="AL831" i="4"/>
  <c r="AE831" i="4"/>
  <c r="AA831" i="4"/>
  <c r="AV830" i="4"/>
  <c r="AP830" i="4"/>
  <c r="AL830" i="4"/>
  <c r="AE830" i="4"/>
  <c r="AD830" i="4"/>
  <c r="AB830" i="4"/>
  <c r="AA830" i="4"/>
  <c r="AC830" i="4" s="1"/>
  <c r="AW829" i="4"/>
  <c r="AR829" i="4"/>
  <c r="AV829" i="4"/>
  <c r="AL829" i="4"/>
  <c r="AE829" i="4"/>
  <c r="AC829" i="4"/>
  <c r="AA829" i="4"/>
  <c r="AL828" i="4"/>
  <c r="AP828" i="4" s="1"/>
  <c r="AE828" i="4"/>
  <c r="AD828" i="4"/>
  <c r="AC828" i="4"/>
  <c r="AB828" i="4"/>
  <c r="AA828" i="4"/>
  <c r="AW827" i="4"/>
  <c r="AV827" i="4"/>
  <c r="AL827" i="4"/>
  <c r="AE827" i="4"/>
  <c r="AC827" i="4"/>
  <c r="AA827" i="4"/>
  <c r="AL826" i="4"/>
  <c r="AE826" i="4"/>
  <c r="AD826" i="4"/>
  <c r="AB826" i="4"/>
  <c r="AA826" i="4"/>
  <c r="AC826" i="4" s="1"/>
  <c r="AV825" i="4"/>
  <c r="AR825" i="4"/>
  <c r="AW825" i="4"/>
  <c r="AL825" i="4"/>
  <c r="AE825" i="4"/>
  <c r="AC825" i="4"/>
  <c r="AA825" i="4"/>
  <c r="AD825" i="4" s="1"/>
  <c r="AE824" i="4"/>
  <c r="AD824" i="4"/>
  <c r="AB824" i="4"/>
  <c r="AA824" i="4"/>
  <c r="AC824" i="4" s="1"/>
  <c r="AW823" i="4"/>
  <c r="AV823" i="4"/>
  <c r="AL823" i="4"/>
  <c r="AE823" i="4"/>
  <c r="AA823" i="4"/>
  <c r="AL822" i="4"/>
  <c r="AP822" i="4" s="1"/>
  <c r="AE822" i="4"/>
  <c r="AD822" i="4"/>
  <c r="AB822" i="4"/>
  <c r="AA822" i="4"/>
  <c r="AC822" i="4" s="1"/>
  <c r="AW821" i="4"/>
  <c r="AV821" i="4"/>
  <c r="AL821" i="4"/>
  <c r="AE821" i="4"/>
  <c r="AA821" i="4"/>
  <c r="AV820" i="4"/>
  <c r="AL820" i="4"/>
  <c r="AP820" i="4" s="1"/>
  <c r="AE820" i="4"/>
  <c r="AD820" i="4"/>
  <c r="AC820" i="4"/>
  <c r="AB820" i="4"/>
  <c r="AA820" i="4"/>
  <c r="AW819" i="4"/>
  <c r="AV819" i="4"/>
  <c r="AL819" i="4"/>
  <c r="AR819" i="4"/>
  <c r="AE819" i="4"/>
  <c r="AA819" i="4"/>
  <c r="AP818" i="4"/>
  <c r="AL818" i="4"/>
  <c r="AE818" i="4"/>
  <c r="AD818" i="4"/>
  <c r="AB818" i="4"/>
  <c r="AA818" i="4"/>
  <c r="AC818" i="4" s="1"/>
  <c r="AW817" i="4"/>
  <c r="AV817" i="4"/>
  <c r="AL817" i="4"/>
  <c r="AR817" i="4"/>
  <c r="AE817" i="4"/>
  <c r="AC817" i="4"/>
  <c r="AA817" i="4"/>
  <c r="AE816" i="4"/>
  <c r="AD816" i="4"/>
  <c r="AB816" i="4"/>
  <c r="AA816" i="4"/>
  <c r="AC816" i="4" s="1"/>
  <c r="AW815" i="4"/>
  <c r="AV815" i="4"/>
  <c r="AL815" i="4"/>
  <c r="AE815" i="4"/>
  <c r="AC815" i="4"/>
  <c r="AA815" i="4"/>
  <c r="AV814" i="4"/>
  <c r="AL814" i="4"/>
  <c r="AP814" i="4" s="1"/>
  <c r="AE814" i="4"/>
  <c r="AD814" i="4"/>
  <c r="AB814" i="4"/>
  <c r="AA814" i="4"/>
  <c r="AC814" i="4" s="1"/>
  <c r="AW813" i="4"/>
  <c r="AV813" i="4"/>
  <c r="AL813" i="4"/>
  <c r="AE813" i="4"/>
  <c r="AC813" i="4"/>
  <c r="AA813" i="4"/>
  <c r="AV812" i="4"/>
  <c r="AP812" i="4"/>
  <c r="AL812" i="4"/>
  <c r="AE812" i="4"/>
  <c r="AD812" i="4"/>
  <c r="AC812" i="4"/>
  <c r="AB812" i="4"/>
  <c r="AA812" i="4"/>
  <c r="AW811" i="4"/>
  <c r="AV811" i="4"/>
  <c r="AL811" i="4"/>
  <c r="AE811" i="4"/>
  <c r="AC811" i="4"/>
  <c r="AA811" i="4"/>
  <c r="AL810" i="4"/>
  <c r="AE810" i="4"/>
  <c r="AD810" i="4"/>
  <c r="AB810" i="4"/>
  <c r="AA810" i="4"/>
  <c r="AC810" i="4" s="1"/>
  <c r="AW809" i="4"/>
  <c r="AV809" i="4"/>
  <c r="AL809" i="4"/>
  <c r="AE809" i="4"/>
  <c r="AA809" i="4"/>
  <c r="AE808" i="4"/>
  <c r="AD808" i="4"/>
  <c r="AB808" i="4"/>
  <c r="AA808" i="4"/>
  <c r="AC808" i="4" s="1"/>
  <c r="AW807" i="4"/>
  <c r="AV807" i="4"/>
  <c r="AL807" i="4"/>
  <c r="AE807" i="4"/>
  <c r="AC807" i="4"/>
  <c r="AA807" i="4"/>
  <c r="AV806" i="4"/>
  <c r="AP806" i="4"/>
  <c r="AL806" i="4"/>
  <c r="AE806" i="4"/>
  <c r="AD806" i="4"/>
  <c r="AB806" i="4"/>
  <c r="AA806" i="4"/>
  <c r="AC806" i="4" s="1"/>
  <c r="AW805" i="4"/>
  <c r="AV805" i="4"/>
  <c r="AL805" i="4"/>
  <c r="AR805" i="4"/>
  <c r="AE805" i="4"/>
  <c r="AA805" i="4"/>
  <c r="AP804" i="4"/>
  <c r="AL804" i="4"/>
  <c r="AE804" i="4"/>
  <c r="AD804" i="4"/>
  <c r="AC804" i="4"/>
  <c r="AB804" i="4"/>
  <c r="AA804" i="4"/>
  <c r="AW803" i="4"/>
  <c r="AV803" i="4"/>
  <c r="AL803" i="4"/>
  <c r="AR803" i="4"/>
  <c r="AE803" i="4"/>
  <c r="AC803" i="4"/>
  <c r="AA803" i="4"/>
  <c r="AP802" i="4"/>
  <c r="AL802" i="4"/>
  <c r="AE802" i="4"/>
  <c r="AD802" i="4"/>
  <c r="AB802" i="4"/>
  <c r="AA802" i="4"/>
  <c r="AC802" i="4" s="1"/>
  <c r="AV801" i="4"/>
  <c r="AW801" i="4"/>
  <c r="AL801" i="4"/>
  <c r="AE801" i="4"/>
  <c r="AC801" i="4"/>
  <c r="AA801" i="4"/>
  <c r="AV800" i="4"/>
  <c r="AE800" i="4"/>
  <c r="AD800" i="4"/>
  <c r="AB800" i="4"/>
  <c r="AA800" i="4"/>
  <c r="AC800" i="4" s="1"/>
  <c r="AV799" i="4"/>
  <c r="AW799" i="4"/>
  <c r="AL799" i="4"/>
  <c r="AE799" i="4"/>
  <c r="AA799" i="4"/>
  <c r="AV798" i="4"/>
  <c r="AL798" i="4"/>
  <c r="AP798" i="4" s="1"/>
  <c r="AE798" i="4"/>
  <c r="AD798" i="4"/>
  <c r="AB798" i="4"/>
  <c r="AA798" i="4"/>
  <c r="AC798" i="4" s="1"/>
  <c r="AW797" i="4"/>
  <c r="AV797" i="4"/>
  <c r="AL797" i="4"/>
  <c r="AE797" i="4"/>
  <c r="AC797" i="4"/>
  <c r="AA797" i="4"/>
  <c r="AL796" i="4"/>
  <c r="AE796" i="4"/>
  <c r="AD796" i="4"/>
  <c r="AC796" i="4"/>
  <c r="AB796" i="4"/>
  <c r="AA796" i="4"/>
  <c r="AW795" i="4"/>
  <c r="AV795" i="4"/>
  <c r="AL795" i="4"/>
  <c r="AE795" i="4"/>
  <c r="AA795" i="4"/>
  <c r="AL794" i="4"/>
  <c r="AP794" i="4" s="1"/>
  <c r="AE794" i="4"/>
  <c r="AD794" i="4"/>
  <c r="AB794" i="4"/>
  <c r="AA794" i="4"/>
  <c r="AC794" i="4" s="1"/>
  <c r="AW793" i="4"/>
  <c r="AV793" i="4"/>
  <c r="AL793" i="4"/>
  <c r="AE793" i="4"/>
  <c r="AC793" i="4"/>
  <c r="AA793" i="4"/>
  <c r="AE792" i="4"/>
  <c r="AD792" i="4"/>
  <c r="AB792" i="4"/>
  <c r="AA792" i="4"/>
  <c r="AC792" i="4" s="1"/>
  <c r="AV791" i="4"/>
  <c r="AW791" i="4"/>
  <c r="AL791" i="4"/>
  <c r="AE791" i="4"/>
  <c r="AC791" i="4"/>
  <c r="AA791" i="4"/>
  <c r="AV790" i="4"/>
  <c r="AE790" i="4"/>
  <c r="AD790" i="4"/>
  <c r="AB790" i="4"/>
  <c r="AA790" i="4"/>
  <c r="AC790" i="4" s="1"/>
  <c r="AW789" i="4"/>
  <c r="AV789" i="4"/>
  <c r="AL789" i="4"/>
  <c r="AR789" i="4"/>
  <c r="AE789" i="4"/>
  <c r="AC789" i="4"/>
  <c r="AA789" i="4"/>
  <c r="AP788" i="4"/>
  <c r="AL788" i="4"/>
  <c r="AE788" i="4"/>
  <c r="AD788" i="4"/>
  <c r="AC788" i="4"/>
  <c r="AB788" i="4"/>
  <c r="AA788" i="4"/>
  <c r="AW787" i="4"/>
  <c r="AV787" i="4"/>
  <c r="AL787" i="4"/>
  <c r="AE787" i="4"/>
  <c r="AC787" i="4"/>
  <c r="AA787" i="4"/>
  <c r="AV786" i="4"/>
  <c r="AL786" i="4"/>
  <c r="AP786" i="4" s="1"/>
  <c r="AE786" i="4"/>
  <c r="AD786" i="4"/>
  <c r="AB786" i="4"/>
  <c r="AA786" i="4"/>
  <c r="AC786" i="4" s="1"/>
  <c r="AV785" i="4"/>
  <c r="AW785" i="4"/>
  <c r="AL785" i="4"/>
  <c r="AE785" i="4"/>
  <c r="AA785" i="4"/>
  <c r="AV784" i="4"/>
  <c r="AE784" i="4"/>
  <c r="AD784" i="4"/>
  <c r="AB784" i="4"/>
  <c r="AA784" i="4"/>
  <c r="AC784" i="4" s="1"/>
  <c r="AW783" i="4"/>
  <c r="AV783" i="4"/>
  <c r="AL783" i="4"/>
  <c r="AR783" i="4"/>
  <c r="AE783" i="4"/>
  <c r="AA783" i="4"/>
  <c r="AE782" i="4"/>
  <c r="AD782" i="4"/>
  <c r="AB782" i="4"/>
  <c r="AA782" i="4"/>
  <c r="AC782" i="4" s="1"/>
  <c r="AW781" i="4"/>
  <c r="AV781" i="4"/>
  <c r="AL781" i="4"/>
  <c r="AE781" i="4"/>
  <c r="AA781" i="4"/>
  <c r="AL780" i="4"/>
  <c r="AP780" i="4" s="1"/>
  <c r="AE780" i="4"/>
  <c r="AD780" i="4"/>
  <c r="AC780" i="4"/>
  <c r="AB780" i="4"/>
  <c r="AA780" i="4"/>
  <c r="AW779" i="4"/>
  <c r="AV779" i="4"/>
  <c r="AL779" i="4"/>
  <c r="AE779" i="4"/>
  <c r="AC779" i="4"/>
  <c r="AA779" i="4"/>
  <c r="AV778" i="4"/>
  <c r="AP778" i="4"/>
  <c r="AL778" i="4"/>
  <c r="AE778" i="4"/>
  <c r="AD778" i="4"/>
  <c r="AB778" i="4"/>
  <c r="AA778" i="4"/>
  <c r="AC778" i="4" s="1"/>
  <c r="AW777" i="4"/>
  <c r="AV777" i="4"/>
  <c r="AL777" i="4"/>
  <c r="AE777" i="4"/>
  <c r="AC777" i="4"/>
  <c r="AA777" i="4"/>
  <c r="AV776" i="4"/>
  <c r="AE776" i="4"/>
  <c r="AD776" i="4"/>
  <c r="AB776" i="4"/>
  <c r="AA776" i="4"/>
  <c r="AC776" i="4" s="1"/>
  <c r="AW775" i="4"/>
  <c r="AV775" i="4"/>
  <c r="AL775" i="4"/>
  <c r="AE775" i="4"/>
  <c r="AC775" i="4"/>
  <c r="AA775" i="4"/>
  <c r="AL774" i="4"/>
  <c r="AE774" i="4"/>
  <c r="AD774" i="4"/>
  <c r="AB774" i="4"/>
  <c r="AA774" i="4"/>
  <c r="AC774" i="4" s="1"/>
  <c r="AW773" i="4"/>
  <c r="AV773" i="4"/>
  <c r="AL773" i="4"/>
  <c r="AE773" i="4"/>
  <c r="AC773" i="4"/>
  <c r="AA773" i="4"/>
  <c r="AV772" i="4"/>
  <c r="AL772" i="4"/>
  <c r="AP772" i="4" s="1"/>
  <c r="AE772" i="4"/>
  <c r="AD772" i="4"/>
  <c r="AC772" i="4"/>
  <c r="AB772" i="4"/>
  <c r="AA772" i="4"/>
  <c r="AW771" i="4"/>
  <c r="AV771" i="4"/>
  <c r="AL771" i="4"/>
  <c r="AE771" i="4"/>
  <c r="AC771" i="4"/>
  <c r="AA771" i="4"/>
  <c r="AB771" i="4" s="1"/>
  <c r="AV770" i="4"/>
  <c r="AL770" i="4"/>
  <c r="AP770" i="4" s="1"/>
  <c r="AE770" i="4"/>
  <c r="AD770" i="4"/>
  <c r="AB770" i="4"/>
  <c r="AA770" i="4"/>
  <c r="AC770" i="4" s="1"/>
  <c r="AV769" i="4"/>
  <c r="AP769" i="4"/>
  <c r="AW769" i="4"/>
  <c r="AL769" i="4"/>
  <c r="AE769" i="4"/>
  <c r="AC769" i="4"/>
  <c r="AA769" i="4"/>
  <c r="AV768" i="4"/>
  <c r="AL768" i="4"/>
  <c r="AP768" i="4" s="1"/>
  <c r="AE768" i="4"/>
  <c r="AD768" i="4"/>
  <c r="AB768" i="4"/>
  <c r="AA768" i="4"/>
  <c r="AC768" i="4" s="1"/>
  <c r="AV767" i="4"/>
  <c r="AW767" i="4"/>
  <c r="AL767" i="4"/>
  <c r="AP767" i="4" s="1"/>
  <c r="AE767" i="4"/>
  <c r="AC767" i="4"/>
  <c r="AA767" i="4"/>
  <c r="AW766" i="4"/>
  <c r="AJ766" i="4"/>
  <c r="AK766" i="4" s="1"/>
  <c r="AL766" i="4"/>
  <c r="AP766" i="4" s="1"/>
  <c r="AE766" i="4"/>
  <c r="AR766" i="4" s="1"/>
  <c r="AA766" i="4"/>
  <c r="AC766" i="4" s="1"/>
  <c r="AW765" i="4"/>
  <c r="AV765" i="4"/>
  <c r="AL765" i="4"/>
  <c r="AE765" i="4"/>
  <c r="AA765" i="4"/>
  <c r="AD765" i="4" s="1"/>
  <c r="AL764" i="4"/>
  <c r="AE764" i="4"/>
  <c r="AD764" i="4"/>
  <c r="AC764" i="4"/>
  <c r="AB764" i="4"/>
  <c r="AA764" i="4"/>
  <c r="AV763" i="4"/>
  <c r="AL763" i="4"/>
  <c r="AE763" i="4"/>
  <c r="AA763" i="4"/>
  <c r="AB763" i="4" s="1"/>
  <c r="AL762" i="4"/>
  <c r="AP762" i="4" s="1"/>
  <c r="AE762" i="4"/>
  <c r="AD762" i="4"/>
  <c r="AB762" i="4"/>
  <c r="AA762" i="4"/>
  <c r="AC762" i="4" s="1"/>
  <c r="AV761" i="4"/>
  <c r="AW761" i="4"/>
  <c r="AL761" i="4"/>
  <c r="AE761" i="4"/>
  <c r="AA761" i="4"/>
  <c r="AL760" i="4"/>
  <c r="AP760" i="4" s="1"/>
  <c r="AE760" i="4"/>
  <c r="AD760" i="4"/>
  <c r="AB760" i="4"/>
  <c r="AA760" i="4"/>
  <c r="AC760" i="4" s="1"/>
  <c r="AW759" i="4"/>
  <c r="AV759" i="4"/>
  <c r="AL759" i="4"/>
  <c r="AP759" i="4" s="1"/>
  <c r="AR759" i="4"/>
  <c r="AE759" i="4"/>
  <c r="AC759" i="4"/>
  <c r="AA759" i="4"/>
  <c r="AE758" i="4"/>
  <c r="AA758" i="4"/>
  <c r="AC758" i="4" s="1"/>
  <c r="AW757" i="4"/>
  <c r="AV757" i="4"/>
  <c r="AL757" i="4"/>
  <c r="AR757" i="4"/>
  <c r="AE757" i="4"/>
  <c r="AD757" i="4"/>
  <c r="AA757" i="4"/>
  <c r="AC757" i="4" s="1"/>
  <c r="AP756" i="4"/>
  <c r="AV756" i="4"/>
  <c r="AL756" i="4"/>
  <c r="AE756" i="4"/>
  <c r="AD756" i="4"/>
  <c r="AC756" i="4"/>
  <c r="AB756" i="4"/>
  <c r="AA756" i="4"/>
  <c r="AV755" i="4"/>
  <c r="AL755" i="4"/>
  <c r="AJ755" i="4"/>
  <c r="AE755" i="4"/>
  <c r="AA755" i="4"/>
  <c r="AB755" i="4" s="1"/>
  <c r="AV754" i="4"/>
  <c r="AP754" i="4"/>
  <c r="AL754" i="4"/>
  <c r="AE754" i="4"/>
  <c r="AD754" i="4"/>
  <c r="AB754" i="4"/>
  <c r="AA754" i="4"/>
  <c r="AC754" i="4" s="1"/>
  <c r="AW753" i="4"/>
  <c r="AV753" i="4"/>
  <c r="AL753" i="4"/>
  <c r="AE753" i="4"/>
  <c r="AA753" i="4"/>
  <c r="AR752" i="4"/>
  <c r="AP752" i="4"/>
  <c r="AJ752" i="4"/>
  <c r="AK752" i="4" s="1"/>
  <c r="AL752" i="4"/>
  <c r="AE752" i="4"/>
  <c r="AB752" i="4"/>
  <c r="AA752" i="4"/>
  <c r="AC752" i="4" s="1"/>
  <c r="AW751" i="4"/>
  <c r="AV751" i="4"/>
  <c r="AL751" i="4"/>
  <c r="AP751" i="4" s="1"/>
  <c r="AR751" i="4"/>
  <c r="AE751" i="4"/>
  <c r="AA751" i="4"/>
  <c r="AD751" i="4" s="1"/>
  <c r="AW750" i="4"/>
  <c r="AV750" i="4"/>
  <c r="AL750" i="4"/>
  <c r="AE750" i="4"/>
  <c r="AD750" i="4"/>
  <c r="AA750" i="4"/>
  <c r="AC750" i="4" s="1"/>
  <c r="AV749" i="4"/>
  <c r="AL749" i="4"/>
  <c r="AE749" i="4"/>
  <c r="AD749" i="4"/>
  <c r="AC749" i="4"/>
  <c r="AB749" i="4"/>
  <c r="AA749" i="4"/>
  <c r="AL748" i="4"/>
  <c r="AP748" i="4" s="1"/>
  <c r="AE748" i="4"/>
  <c r="AD748" i="4"/>
  <c r="AC748" i="4"/>
  <c r="AB748" i="4"/>
  <c r="AA748" i="4"/>
  <c r="AV747" i="4"/>
  <c r="AL747" i="4"/>
  <c r="AE747" i="4"/>
  <c r="AA747" i="4"/>
  <c r="AB747" i="4" s="1"/>
  <c r="AP746" i="4"/>
  <c r="AV746" i="4"/>
  <c r="AL746" i="4"/>
  <c r="AE746" i="4"/>
  <c r="AD746" i="4"/>
  <c r="AB746" i="4"/>
  <c r="AA746" i="4"/>
  <c r="AC746" i="4" s="1"/>
  <c r="AV745" i="4"/>
  <c r="AW745" i="4"/>
  <c r="AL745" i="4"/>
  <c r="AE745" i="4"/>
  <c r="AC745" i="4"/>
  <c r="AA745" i="4"/>
  <c r="AV744" i="4"/>
  <c r="AL744" i="4"/>
  <c r="AP744" i="4" s="1"/>
  <c r="AE744" i="4"/>
  <c r="AB744" i="4"/>
  <c r="AA744" i="4"/>
  <c r="AC744" i="4" s="1"/>
  <c r="AW743" i="4"/>
  <c r="AV743" i="4"/>
  <c r="AL743" i="4"/>
  <c r="AP743" i="4" s="1"/>
  <c r="AE743" i="4"/>
  <c r="AB743" i="4"/>
  <c r="AA743" i="4"/>
  <c r="AD743" i="4" s="1"/>
  <c r="AW742" i="4"/>
  <c r="AV742" i="4"/>
  <c r="AL742" i="4"/>
  <c r="AE742" i="4"/>
  <c r="AD742" i="4"/>
  <c r="AA742" i="4"/>
  <c r="AC742" i="4" s="1"/>
  <c r="AV741" i="4"/>
  <c r="AL741" i="4"/>
  <c r="AE741" i="4"/>
  <c r="AD741" i="4"/>
  <c r="AC741" i="4"/>
  <c r="AB741" i="4"/>
  <c r="AA741" i="4"/>
  <c r="AL740" i="4"/>
  <c r="AE740" i="4"/>
  <c r="AD740" i="4"/>
  <c r="AA740" i="4"/>
  <c r="AC740" i="4" s="1"/>
  <c r="AV739" i="4"/>
  <c r="AW739" i="4"/>
  <c r="AL739" i="4"/>
  <c r="AE739" i="4"/>
  <c r="AB739" i="4"/>
  <c r="AA739" i="4"/>
  <c r="AD739" i="4" s="1"/>
  <c r="AW738" i="4"/>
  <c r="AV738" i="4"/>
  <c r="AE738" i="4"/>
  <c r="AA738" i="4"/>
  <c r="AD738" i="4" s="1"/>
  <c r="AV737" i="4"/>
  <c r="AL737" i="4"/>
  <c r="AP737" i="4" s="1"/>
  <c r="AR737" i="4"/>
  <c r="AE737" i="4"/>
  <c r="AB737" i="4"/>
  <c r="AA737" i="4"/>
  <c r="AD737" i="4" s="1"/>
  <c r="AV736" i="4"/>
  <c r="AW736" i="4"/>
  <c r="AL736" i="4"/>
  <c r="AE736" i="4"/>
  <c r="AC736" i="4"/>
  <c r="AB736" i="4"/>
  <c r="AA736" i="4"/>
  <c r="AD736" i="4" s="1"/>
  <c r="AL735" i="4"/>
  <c r="AE735" i="4"/>
  <c r="AD735" i="4"/>
  <c r="AA735" i="4"/>
  <c r="AB735" i="4" s="1"/>
  <c r="AW734" i="4"/>
  <c r="AL734" i="4"/>
  <c r="AE734" i="4"/>
  <c r="AD734" i="4"/>
  <c r="AC734" i="4"/>
  <c r="AB734" i="4"/>
  <c r="AA734" i="4"/>
  <c r="AV733" i="4"/>
  <c r="AW733" i="4"/>
  <c r="AL733" i="4"/>
  <c r="AE733" i="4"/>
  <c r="AD733" i="4"/>
  <c r="AC733" i="4"/>
  <c r="AB733" i="4"/>
  <c r="AA733" i="4"/>
  <c r="AL732" i="4"/>
  <c r="AE732" i="4"/>
  <c r="AD732" i="4"/>
  <c r="AA732" i="4"/>
  <c r="AC732" i="4" s="1"/>
  <c r="AV731" i="4"/>
  <c r="AW731" i="4"/>
  <c r="AL731" i="4"/>
  <c r="AE731" i="4"/>
  <c r="AB731" i="4"/>
  <c r="AA731" i="4"/>
  <c r="AD731" i="4" s="1"/>
  <c r="AW730" i="4"/>
  <c r="AV730" i="4"/>
  <c r="AE730" i="4"/>
  <c r="AA730" i="4"/>
  <c r="AD730" i="4" s="1"/>
  <c r="AV729" i="4"/>
  <c r="AL729" i="4"/>
  <c r="AP729" i="4" s="1"/>
  <c r="AR729" i="4"/>
  <c r="AE729" i="4"/>
  <c r="AB729" i="4"/>
  <c r="AA729" i="4"/>
  <c r="AD729" i="4" s="1"/>
  <c r="AV728" i="4"/>
  <c r="AW728" i="4"/>
  <c r="AL728" i="4"/>
  <c r="AE728" i="4"/>
  <c r="AC728" i="4"/>
  <c r="AB728" i="4"/>
  <c r="AA728" i="4"/>
  <c r="AD728" i="4" s="1"/>
  <c r="AL727" i="4"/>
  <c r="AE727" i="4"/>
  <c r="AD727" i="4"/>
  <c r="AA727" i="4"/>
  <c r="AB727" i="4" s="1"/>
  <c r="AW726" i="4"/>
  <c r="AL726" i="4"/>
  <c r="AE726" i="4"/>
  <c r="AD726" i="4"/>
  <c r="AC726" i="4"/>
  <c r="AB726" i="4"/>
  <c r="AA726" i="4"/>
  <c r="AV725" i="4"/>
  <c r="AW725" i="4"/>
  <c r="AL725" i="4"/>
  <c r="AE725" i="4"/>
  <c r="AD725" i="4"/>
  <c r="AC725" i="4"/>
  <c r="AB725" i="4"/>
  <c r="AA725" i="4"/>
  <c r="AL724" i="4"/>
  <c r="AE724" i="4"/>
  <c r="AD724" i="4"/>
  <c r="AA724" i="4"/>
  <c r="AC724" i="4" s="1"/>
  <c r="AV723" i="4"/>
  <c r="AW723" i="4"/>
  <c r="AL723" i="4"/>
  <c r="AE723" i="4"/>
  <c r="AB723" i="4"/>
  <c r="AA723" i="4"/>
  <c r="AD723" i="4" s="1"/>
  <c r="AW722" i="4"/>
  <c r="AV722" i="4"/>
  <c r="AE722" i="4"/>
  <c r="AA722" i="4"/>
  <c r="AD722" i="4" s="1"/>
  <c r="AV721" i="4"/>
  <c r="AL721" i="4"/>
  <c r="AP721" i="4" s="1"/>
  <c r="AR721" i="4"/>
  <c r="AE721" i="4"/>
  <c r="AB721" i="4"/>
  <c r="AA721" i="4"/>
  <c r="AD721" i="4" s="1"/>
  <c r="AV720" i="4"/>
  <c r="AW720" i="4"/>
  <c r="AL720" i="4"/>
  <c r="AE720" i="4"/>
  <c r="AC720" i="4"/>
  <c r="AB720" i="4"/>
  <c r="AA720" i="4"/>
  <c r="AD720" i="4" s="1"/>
  <c r="AL719" i="4"/>
  <c r="AE719" i="4"/>
  <c r="AD719" i="4"/>
  <c r="AA719" i="4"/>
  <c r="AB719" i="4" s="1"/>
  <c r="AW718" i="4"/>
  <c r="AL718" i="4"/>
  <c r="AE718" i="4"/>
  <c r="AD718" i="4"/>
  <c r="AC718" i="4"/>
  <c r="AB718" i="4"/>
  <c r="AA718" i="4"/>
  <c r="AV717" i="4"/>
  <c r="AW717" i="4"/>
  <c r="AL717" i="4"/>
  <c r="AE717" i="4"/>
  <c r="AD717" i="4"/>
  <c r="AC717" i="4"/>
  <c r="AB717" i="4"/>
  <c r="AA717" i="4"/>
  <c r="AL716" i="4"/>
  <c r="AE716" i="4"/>
  <c r="AD716" i="4"/>
  <c r="AA716" i="4"/>
  <c r="AC716" i="4" s="1"/>
  <c r="AV715" i="4"/>
  <c r="AW715" i="4"/>
  <c r="AL715" i="4"/>
  <c r="AE715" i="4"/>
  <c r="AB715" i="4"/>
  <c r="AA715" i="4"/>
  <c r="AD715" i="4" s="1"/>
  <c r="AW714" i="4"/>
  <c r="AV714" i="4"/>
  <c r="AE714" i="4"/>
  <c r="AA714" i="4"/>
  <c r="AD714" i="4" s="1"/>
  <c r="AV713" i="4"/>
  <c r="AL713" i="4"/>
  <c r="AP713" i="4" s="1"/>
  <c r="AR713" i="4"/>
  <c r="AE713" i="4"/>
  <c r="AB713" i="4"/>
  <c r="AA713" i="4"/>
  <c r="AD713" i="4" s="1"/>
  <c r="AV712" i="4"/>
  <c r="AW712" i="4"/>
  <c r="AL712" i="4"/>
  <c r="AE712" i="4"/>
  <c r="AC712" i="4"/>
  <c r="AB712" i="4"/>
  <c r="AA712" i="4"/>
  <c r="AD712" i="4" s="1"/>
  <c r="AL711" i="4"/>
  <c r="AE711" i="4"/>
  <c r="AD711" i="4"/>
  <c r="AA711" i="4"/>
  <c r="AB711" i="4" s="1"/>
  <c r="AW710" i="4"/>
  <c r="AL710" i="4"/>
  <c r="AE710" i="4"/>
  <c r="AD710" i="4"/>
  <c r="AC710" i="4"/>
  <c r="AB710" i="4"/>
  <c r="AA710" i="4"/>
  <c r="AV709" i="4"/>
  <c r="AW709" i="4"/>
  <c r="AL709" i="4"/>
  <c r="AE709" i="4"/>
  <c r="AD709" i="4"/>
  <c r="AC709" i="4"/>
  <c r="AB709" i="4"/>
  <c r="AA709" i="4"/>
  <c r="AL708" i="4"/>
  <c r="AE708" i="4"/>
  <c r="AD708" i="4"/>
  <c r="AA708" i="4"/>
  <c r="AC708" i="4" s="1"/>
  <c r="AV707" i="4"/>
  <c r="AW707" i="4"/>
  <c r="AL707" i="4"/>
  <c r="AE707" i="4"/>
  <c r="AB707" i="4"/>
  <c r="AA707" i="4"/>
  <c r="AD707" i="4" s="1"/>
  <c r="AW706" i="4"/>
  <c r="AV706" i="4"/>
  <c r="AE706" i="4"/>
  <c r="AA706" i="4"/>
  <c r="AD706" i="4" s="1"/>
  <c r="AV705" i="4"/>
  <c r="AL705" i="4"/>
  <c r="AP705" i="4" s="1"/>
  <c r="AR705" i="4"/>
  <c r="AE705" i="4"/>
  <c r="AB705" i="4"/>
  <c r="AA705" i="4"/>
  <c r="AD705" i="4" s="1"/>
  <c r="AV704" i="4"/>
  <c r="AW704" i="4"/>
  <c r="AL704" i="4"/>
  <c r="AE704" i="4"/>
  <c r="AC704" i="4"/>
  <c r="AB704" i="4"/>
  <c r="AA704" i="4"/>
  <c r="AD704" i="4" s="1"/>
  <c r="AL703" i="4"/>
  <c r="AE703" i="4"/>
  <c r="AD703" i="4"/>
  <c r="AA703" i="4"/>
  <c r="AB703" i="4" s="1"/>
  <c r="AW702" i="4"/>
  <c r="AL702" i="4"/>
  <c r="AE702" i="4"/>
  <c r="AD702" i="4"/>
  <c r="AC702" i="4"/>
  <c r="AB702" i="4"/>
  <c r="AA702" i="4"/>
  <c r="AV701" i="4"/>
  <c r="AW701" i="4"/>
  <c r="AL701" i="4"/>
  <c r="AE701" i="4"/>
  <c r="AD701" i="4"/>
  <c r="AC701" i="4"/>
  <c r="AB701" i="4"/>
  <c r="AA701" i="4"/>
  <c r="AL700" i="4"/>
  <c r="AE700" i="4"/>
  <c r="AD700" i="4"/>
  <c r="AA700" i="4"/>
  <c r="AC700" i="4" s="1"/>
  <c r="AV699" i="4"/>
  <c r="AW699" i="4"/>
  <c r="AL699" i="4"/>
  <c r="AE699" i="4"/>
  <c r="AB699" i="4"/>
  <c r="AA699" i="4"/>
  <c r="AD699" i="4" s="1"/>
  <c r="AW698" i="4"/>
  <c r="AV698" i="4"/>
  <c r="AE698" i="4"/>
  <c r="AA698" i="4"/>
  <c r="AD698" i="4" s="1"/>
  <c r="AV697" i="4"/>
  <c r="AL697" i="4"/>
  <c r="AP697" i="4" s="1"/>
  <c r="AR697" i="4"/>
  <c r="AE697" i="4"/>
  <c r="AB697" i="4"/>
  <c r="AA697" i="4"/>
  <c r="AD697" i="4" s="1"/>
  <c r="AV696" i="4"/>
  <c r="AW696" i="4"/>
  <c r="AL696" i="4"/>
  <c r="AE696" i="4"/>
  <c r="AC696" i="4"/>
  <c r="AB696" i="4"/>
  <c r="AA696" i="4"/>
  <c r="AD696" i="4" s="1"/>
  <c r="AL695" i="4"/>
  <c r="AE695" i="4"/>
  <c r="AD695" i="4"/>
  <c r="AA695" i="4"/>
  <c r="AB695" i="4" s="1"/>
  <c r="AW694" i="4"/>
  <c r="AL694" i="4"/>
  <c r="AE694" i="4"/>
  <c r="AD694" i="4"/>
  <c r="AC694" i="4"/>
  <c r="AB694" i="4"/>
  <c r="AA694" i="4"/>
  <c r="AV693" i="4"/>
  <c r="AW693" i="4"/>
  <c r="AL693" i="4"/>
  <c r="AE693" i="4"/>
  <c r="AD693" i="4"/>
  <c r="AC693" i="4"/>
  <c r="AB693" i="4"/>
  <c r="AA693" i="4"/>
  <c r="AL692" i="4"/>
  <c r="AE692" i="4"/>
  <c r="AD692" i="4"/>
  <c r="AA692" i="4"/>
  <c r="AC692" i="4" s="1"/>
  <c r="AV691" i="4"/>
  <c r="AW691" i="4"/>
  <c r="AL691" i="4"/>
  <c r="AE691" i="4"/>
  <c r="AB691" i="4"/>
  <c r="AA691" i="4"/>
  <c r="AD691" i="4" s="1"/>
  <c r="AW690" i="4"/>
  <c r="AV690" i="4"/>
  <c r="AE690" i="4"/>
  <c r="AA690" i="4"/>
  <c r="AD690" i="4" s="1"/>
  <c r="AV689" i="4"/>
  <c r="AL689" i="4"/>
  <c r="AP689" i="4" s="1"/>
  <c r="AR689" i="4"/>
  <c r="AE689" i="4"/>
  <c r="AB689" i="4"/>
  <c r="AA689" i="4"/>
  <c r="AD689" i="4" s="1"/>
  <c r="AV688" i="4"/>
  <c r="AW688" i="4"/>
  <c r="AL688" i="4"/>
  <c r="AE688" i="4"/>
  <c r="AC688" i="4"/>
  <c r="AB688" i="4"/>
  <c r="AA688" i="4"/>
  <c r="AD688" i="4" s="1"/>
  <c r="AL687" i="4"/>
  <c r="AE687" i="4"/>
  <c r="AD687" i="4"/>
  <c r="AA687" i="4"/>
  <c r="AB687" i="4" s="1"/>
  <c r="AW686" i="4"/>
  <c r="AL686" i="4"/>
  <c r="AE686" i="4"/>
  <c r="AD686" i="4"/>
  <c r="AC686" i="4"/>
  <c r="AB686" i="4"/>
  <c r="AA686" i="4"/>
  <c r="AV685" i="4"/>
  <c r="AW685" i="4"/>
  <c r="AL685" i="4"/>
  <c r="AE685" i="4"/>
  <c r="AD685" i="4"/>
  <c r="AC685" i="4"/>
  <c r="AB685" i="4"/>
  <c r="AA685" i="4"/>
  <c r="AL684" i="4"/>
  <c r="AE684" i="4"/>
  <c r="AD684" i="4"/>
  <c r="AA684" i="4"/>
  <c r="AC684" i="4" s="1"/>
  <c r="AV683" i="4"/>
  <c r="AW683" i="4"/>
  <c r="AL683" i="4"/>
  <c r="AE683" i="4"/>
  <c r="AB683" i="4"/>
  <c r="AA683" i="4"/>
  <c r="AD683" i="4" s="1"/>
  <c r="AW682" i="4"/>
  <c r="AV682" i="4"/>
  <c r="AE682" i="4"/>
  <c r="AA682" i="4"/>
  <c r="AD682" i="4" s="1"/>
  <c r="AV681" i="4"/>
  <c r="AL681" i="4"/>
  <c r="AP681" i="4" s="1"/>
  <c r="AR681" i="4"/>
  <c r="AE681" i="4"/>
  <c r="AB681" i="4"/>
  <c r="AA681" i="4"/>
  <c r="AD681" i="4" s="1"/>
  <c r="AV680" i="4"/>
  <c r="AW680" i="4"/>
  <c r="AL680" i="4"/>
  <c r="AE680" i="4"/>
  <c r="AC680" i="4"/>
  <c r="AB680" i="4"/>
  <c r="AA680" i="4"/>
  <c r="AD680" i="4" s="1"/>
  <c r="AL679" i="4"/>
  <c r="AE679" i="4"/>
  <c r="AD679" i="4"/>
  <c r="AA679" i="4"/>
  <c r="AB679" i="4" s="1"/>
  <c r="AW678" i="4"/>
  <c r="AL678" i="4"/>
  <c r="AE678" i="4"/>
  <c r="AD678" i="4"/>
  <c r="AC678" i="4"/>
  <c r="AB678" i="4"/>
  <c r="AA678" i="4"/>
  <c r="AV677" i="4"/>
  <c r="AW677" i="4"/>
  <c r="AL677" i="4"/>
  <c r="AE677" i="4"/>
  <c r="AD677" i="4"/>
  <c r="AC677" i="4"/>
  <c r="AB677" i="4"/>
  <c r="AA677" i="4"/>
  <c r="AL676" i="4"/>
  <c r="AE676" i="4"/>
  <c r="AD676" i="4"/>
  <c r="AA676" i="4"/>
  <c r="AC676" i="4" s="1"/>
  <c r="AV675" i="4"/>
  <c r="AW675" i="4"/>
  <c r="AL675" i="4"/>
  <c r="AE675" i="4"/>
  <c r="AB675" i="4"/>
  <c r="AA675" i="4"/>
  <c r="AD675" i="4" s="1"/>
  <c r="AW674" i="4"/>
  <c r="AV674" i="4"/>
  <c r="AE674" i="4"/>
  <c r="AA674" i="4"/>
  <c r="AD674" i="4" s="1"/>
  <c r="AV673" i="4"/>
  <c r="AL673" i="4"/>
  <c r="AP673" i="4" s="1"/>
  <c r="AR673" i="4"/>
  <c r="AE673" i="4"/>
  <c r="AB673" i="4"/>
  <c r="AA673" i="4"/>
  <c r="AD673" i="4" s="1"/>
  <c r="AV672" i="4"/>
  <c r="AW672" i="4"/>
  <c r="AL672" i="4"/>
  <c r="AE672" i="4"/>
  <c r="AC672" i="4"/>
  <c r="AB672" i="4"/>
  <c r="AA672" i="4"/>
  <c r="AD672" i="4" s="1"/>
  <c r="AL671" i="4"/>
  <c r="AE671" i="4"/>
  <c r="AD671" i="4"/>
  <c r="AA671" i="4"/>
  <c r="AB671" i="4" s="1"/>
  <c r="AW670" i="4"/>
  <c r="AL670" i="4"/>
  <c r="AE670" i="4"/>
  <c r="AD670" i="4"/>
  <c r="AC670" i="4"/>
  <c r="AB670" i="4"/>
  <c r="AA670" i="4"/>
  <c r="AV669" i="4"/>
  <c r="AW669" i="4"/>
  <c r="AL669" i="4"/>
  <c r="AE669" i="4"/>
  <c r="AD669" i="4"/>
  <c r="AC669" i="4"/>
  <c r="AB669" i="4"/>
  <c r="AA669" i="4"/>
  <c r="AL668" i="4"/>
  <c r="AE668" i="4"/>
  <c r="AD668" i="4"/>
  <c r="AA668" i="4"/>
  <c r="AC668" i="4" s="1"/>
  <c r="AV667" i="4"/>
  <c r="AW667" i="4"/>
  <c r="AL667" i="4"/>
  <c r="AE667" i="4"/>
  <c r="AB667" i="4"/>
  <c r="AA667" i="4"/>
  <c r="AD667" i="4" s="1"/>
  <c r="AW666" i="4"/>
  <c r="AV666" i="4"/>
  <c r="AE666" i="4"/>
  <c r="AA666" i="4"/>
  <c r="AD666" i="4" s="1"/>
  <c r="AV665" i="4"/>
  <c r="AL665" i="4"/>
  <c r="AP665" i="4" s="1"/>
  <c r="AR665" i="4"/>
  <c r="AE665" i="4"/>
  <c r="AB665" i="4"/>
  <c r="AA665" i="4"/>
  <c r="AD665" i="4" s="1"/>
  <c r="AV664" i="4"/>
  <c r="AW664" i="4"/>
  <c r="AL664" i="4"/>
  <c r="AE664" i="4"/>
  <c r="AC664" i="4"/>
  <c r="AB664" i="4"/>
  <c r="AA664" i="4"/>
  <c r="AD664" i="4" s="1"/>
  <c r="AL663" i="4"/>
  <c r="AE663" i="4"/>
  <c r="AD663" i="4"/>
  <c r="AA663" i="4"/>
  <c r="AB663" i="4" s="1"/>
  <c r="AW662" i="4"/>
  <c r="AL662" i="4"/>
  <c r="AE662" i="4"/>
  <c r="AD662" i="4"/>
  <c r="AC662" i="4"/>
  <c r="AB662" i="4"/>
  <c r="AA662" i="4"/>
  <c r="AV661" i="4"/>
  <c r="AW661" i="4"/>
  <c r="AL661" i="4"/>
  <c r="AE661" i="4"/>
  <c r="AD661" i="4"/>
  <c r="AC661" i="4"/>
  <c r="AB661" i="4"/>
  <c r="AA661" i="4"/>
  <c r="AL660" i="4"/>
  <c r="AE660" i="4"/>
  <c r="AD660" i="4"/>
  <c r="AA660" i="4"/>
  <c r="AC660" i="4" s="1"/>
  <c r="AV659" i="4"/>
  <c r="AW659" i="4"/>
  <c r="AL659" i="4"/>
  <c r="AE659" i="4"/>
  <c r="AB659" i="4"/>
  <c r="AA659" i="4"/>
  <c r="AD659" i="4" s="1"/>
  <c r="AW658" i="4"/>
  <c r="AV658" i="4"/>
  <c r="AE658" i="4"/>
  <c r="AA658" i="4"/>
  <c r="AD658" i="4" s="1"/>
  <c r="AV657" i="4"/>
  <c r="AL657" i="4"/>
  <c r="AP657" i="4" s="1"/>
  <c r="AR657" i="4"/>
  <c r="AE657" i="4"/>
  <c r="AB657" i="4"/>
  <c r="AA657" i="4"/>
  <c r="AD657" i="4" s="1"/>
  <c r="AV656" i="4"/>
  <c r="AW656" i="4"/>
  <c r="AL656" i="4"/>
  <c r="AE656" i="4"/>
  <c r="AC656" i="4"/>
  <c r="AB656" i="4"/>
  <c r="AA656" i="4"/>
  <c r="AD656" i="4" s="1"/>
  <c r="AL655" i="4"/>
  <c r="AE655" i="4"/>
  <c r="AD655" i="4"/>
  <c r="AA655" i="4"/>
  <c r="AB655" i="4" s="1"/>
  <c r="AW654" i="4"/>
  <c r="AL654" i="4"/>
  <c r="AE654" i="4"/>
  <c r="AD654" i="4"/>
  <c r="AC654" i="4"/>
  <c r="AB654" i="4"/>
  <c r="AA654" i="4"/>
  <c r="AV653" i="4"/>
  <c r="AW653" i="4"/>
  <c r="AL653" i="4"/>
  <c r="AE653" i="4"/>
  <c r="AD653" i="4"/>
  <c r="AC653" i="4"/>
  <c r="AB653" i="4"/>
  <c r="AA653" i="4"/>
  <c r="AL652" i="4"/>
  <c r="AE652" i="4"/>
  <c r="AD652" i="4"/>
  <c r="AA652" i="4"/>
  <c r="AC652" i="4" s="1"/>
  <c r="AV651" i="4"/>
  <c r="AW651" i="4"/>
  <c r="AL651" i="4"/>
  <c r="AE651" i="4"/>
  <c r="AB651" i="4"/>
  <c r="AA651" i="4"/>
  <c r="AD651" i="4" s="1"/>
  <c r="AW650" i="4"/>
  <c r="AV650" i="4"/>
  <c r="AE650" i="4"/>
  <c r="AA650" i="4"/>
  <c r="AD650" i="4" s="1"/>
  <c r="AV649" i="4"/>
  <c r="AL649" i="4"/>
  <c r="AP649" i="4" s="1"/>
  <c r="AR649" i="4"/>
  <c r="AE649" i="4"/>
  <c r="AB649" i="4"/>
  <c r="AA649" i="4"/>
  <c r="AD649" i="4" s="1"/>
  <c r="AV648" i="4"/>
  <c r="AW648" i="4"/>
  <c r="AL648" i="4"/>
  <c r="AE648" i="4"/>
  <c r="AC648" i="4"/>
  <c r="AB648" i="4"/>
  <c r="AA648" i="4"/>
  <c r="AD648" i="4" s="1"/>
  <c r="AL647" i="4"/>
  <c r="AE647" i="4"/>
  <c r="AD647" i="4"/>
  <c r="AA647" i="4"/>
  <c r="AB647" i="4" s="1"/>
  <c r="AW646" i="4"/>
  <c r="AL646" i="4"/>
  <c r="AE646" i="4"/>
  <c r="AD646" i="4"/>
  <c r="AC646" i="4"/>
  <c r="AB646" i="4"/>
  <c r="AA646" i="4"/>
  <c r="AV645" i="4"/>
  <c r="AW645" i="4"/>
  <c r="AL645" i="4"/>
  <c r="AE645" i="4"/>
  <c r="AD645" i="4"/>
  <c r="AC645" i="4"/>
  <c r="AB645" i="4"/>
  <c r="AA645" i="4"/>
  <c r="AL644" i="4"/>
  <c r="AE644" i="4"/>
  <c r="AD644" i="4"/>
  <c r="AA644" i="4"/>
  <c r="AC644" i="4" s="1"/>
  <c r="AV643" i="4"/>
  <c r="AW643" i="4"/>
  <c r="AL643" i="4"/>
  <c r="AE643" i="4"/>
  <c r="AB643" i="4"/>
  <c r="AA643" i="4"/>
  <c r="AD643" i="4" s="1"/>
  <c r="AW642" i="4"/>
  <c r="AV642" i="4"/>
  <c r="AE642" i="4"/>
  <c r="AA642" i="4"/>
  <c r="AD642" i="4" s="1"/>
  <c r="AV641" i="4"/>
  <c r="AL641" i="4"/>
  <c r="AP641" i="4" s="1"/>
  <c r="AR641" i="4"/>
  <c r="AE641" i="4"/>
  <c r="AB641" i="4"/>
  <c r="AA641" i="4"/>
  <c r="AD641" i="4" s="1"/>
  <c r="AV640" i="4"/>
  <c r="AW640" i="4"/>
  <c r="AL640" i="4"/>
  <c r="AE640" i="4"/>
  <c r="AC640" i="4"/>
  <c r="AB640" i="4"/>
  <c r="AA640" i="4"/>
  <c r="AD640" i="4" s="1"/>
  <c r="AL639" i="4"/>
  <c r="AE639" i="4"/>
  <c r="AD639" i="4"/>
  <c r="AA639" i="4"/>
  <c r="AB639" i="4" s="1"/>
  <c r="AW638" i="4"/>
  <c r="AL638" i="4"/>
  <c r="AE638" i="4"/>
  <c r="AD638" i="4"/>
  <c r="AC638" i="4"/>
  <c r="AB638" i="4"/>
  <c r="AA638" i="4"/>
  <c r="AV637" i="4"/>
  <c r="AW637" i="4"/>
  <c r="AL637" i="4"/>
  <c r="AE637" i="4"/>
  <c r="AD637" i="4"/>
  <c r="AC637" i="4"/>
  <c r="AB637" i="4"/>
  <c r="AA637" i="4"/>
  <c r="AL636" i="4"/>
  <c r="AE636" i="4"/>
  <c r="AD636" i="4"/>
  <c r="AA636" i="4"/>
  <c r="AC636" i="4" s="1"/>
  <c r="AV635" i="4"/>
  <c r="AW635" i="4"/>
  <c r="AL635" i="4"/>
  <c r="AE635" i="4"/>
  <c r="AB635" i="4"/>
  <c r="AA635" i="4"/>
  <c r="AD635" i="4" s="1"/>
  <c r="AW634" i="4"/>
  <c r="AV634" i="4"/>
  <c r="AE634" i="4"/>
  <c r="AA634" i="4"/>
  <c r="AD634" i="4" s="1"/>
  <c r="AV633" i="4"/>
  <c r="AL633" i="4"/>
  <c r="AP633" i="4" s="1"/>
  <c r="AR633" i="4"/>
  <c r="AE633" i="4"/>
  <c r="AB633" i="4"/>
  <c r="AA633" i="4"/>
  <c r="AD633" i="4" s="1"/>
  <c r="AV632" i="4"/>
  <c r="AW632" i="4"/>
  <c r="AL632" i="4"/>
  <c r="AE632" i="4"/>
  <c r="AC632" i="4"/>
  <c r="AB632" i="4"/>
  <c r="AA632" i="4"/>
  <c r="AD632" i="4" s="1"/>
  <c r="AL631" i="4"/>
  <c r="AE631" i="4"/>
  <c r="AD631" i="4"/>
  <c r="AA631" i="4"/>
  <c r="AB631" i="4" s="1"/>
  <c r="AW630" i="4"/>
  <c r="AL630" i="4"/>
  <c r="AE630" i="4"/>
  <c r="AD630" i="4"/>
  <c r="AC630" i="4"/>
  <c r="AB630" i="4"/>
  <c r="AA630" i="4"/>
  <c r="AV629" i="4"/>
  <c r="AW629" i="4"/>
  <c r="AL629" i="4"/>
  <c r="AE629" i="4"/>
  <c r="AD629" i="4"/>
  <c r="AC629" i="4"/>
  <c r="AB629" i="4"/>
  <c r="AA629" i="4"/>
  <c r="AL628" i="4"/>
  <c r="AE628" i="4"/>
  <c r="AD628" i="4"/>
  <c r="AA628" i="4"/>
  <c r="AC628" i="4" s="1"/>
  <c r="AV627" i="4"/>
  <c r="AW627" i="4"/>
  <c r="AL627" i="4"/>
  <c r="AE627" i="4"/>
  <c r="AB627" i="4"/>
  <c r="AA627" i="4"/>
  <c r="AD627" i="4" s="1"/>
  <c r="AV626" i="4"/>
  <c r="AW626" i="4"/>
  <c r="AE626" i="4"/>
  <c r="AA626" i="4"/>
  <c r="AD626" i="4" s="1"/>
  <c r="AV625" i="4"/>
  <c r="AL625" i="4"/>
  <c r="AP625" i="4" s="1"/>
  <c r="AR625" i="4"/>
  <c r="AE625" i="4"/>
  <c r="AB625" i="4"/>
  <c r="AA625" i="4"/>
  <c r="AD625" i="4" s="1"/>
  <c r="AV624" i="4"/>
  <c r="AW624" i="4"/>
  <c r="AL624" i="4"/>
  <c r="AE624" i="4"/>
  <c r="AC624" i="4"/>
  <c r="AB624" i="4"/>
  <c r="AA624" i="4"/>
  <c r="AD624" i="4" s="1"/>
  <c r="AL623" i="4"/>
  <c r="AE623" i="4"/>
  <c r="AD623" i="4"/>
  <c r="AA623" i="4"/>
  <c r="AB623" i="4" s="1"/>
  <c r="AW622" i="4"/>
  <c r="AL622" i="4"/>
  <c r="AE622" i="4"/>
  <c r="AD622" i="4"/>
  <c r="AC622" i="4"/>
  <c r="AB622" i="4"/>
  <c r="AA622" i="4"/>
  <c r="AV621" i="4"/>
  <c r="AW621" i="4"/>
  <c r="AL621" i="4"/>
  <c r="AE621" i="4"/>
  <c r="AD621" i="4"/>
  <c r="AC621" i="4"/>
  <c r="AA621" i="4"/>
  <c r="AB621" i="4" s="1"/>
  <c r="AL620" i="4"/>
  <c r="AE620" i="4"/>
  <c r="AD620" i="4"/>
  <c r="AA620" i="4"/>
  <c r="AC620" i="4" s="1"/>
  <c r="AV619" i="4"/>
  <c r="AW619" i="4"/>
  <c r="AL619" i="4"/>
  <c r="AE619" i="4"/>
  <c r="AB619" i="4"/>
  <c r="AA619" i="4"/>
  <c r="AD619" i="4" s="1"/>
  <c r="AW618" i="4"/>
  <c r="AV618" i="4"/>
  <c r="AE618" i="4"/>
  <c r="AA618" i="4"/>
  <c r="AD618" i="4" s="1"/>
  <c r="AV617" i="4"/>
  <c r="AL617" i="4"/>
  <c r="AP617" i="4" s="1"/>
  <c r="AR617" i="4"/>
  <c r="AE617" i="4"/>
  <c r="AB617" i="4"/>
  <c r="AA617" i="4"/>
  <c r="AD617" i="4" s="1"/>
  <c r="AV616" i="4"/>
  <c r="AW616" i="4"/>
  <c r="AL616" i="4"/>
  <c r="AE616" i="4"/>
  <c r="AC616" i="4"/>
  <c r="AB616" i="4"/>
  <c r="AA616" i="4"/>
  <c r="AD616" i="4" s="1"/>
  <c r="AL615" i="4"/>
  <c r="AE615" i="4"/>
  <c r="AD615" i="4"/>
  <c r="AA615" i="4"/>
  <c r="AB615" i="4" s="1"/>
  <c r="AW614" i="4"/>
  <c r="AL614" i="4"/>
  <c r="AE614" i="4"/>
  <c r="AD614" i="4"/>
  <c r="AC614" i="4"/>
  <c r="AB614" i="4"/>
  <c r="AA614" i="4"/>
  <c r="AW613" i="4"/>
  <c r="AL613" i="4"/>
  <c r="AE613" i="4"/>
  <c r="AD613" i="4"/>
  <c r="AC613" i="4"/>
  <c r="AB613" i="4"/>
  <c r="AA613" i="4"/>
  <c r="AL612" i="4"/>
  <c r="AE612" i="4"/>
  <c r="AD612" i="4"/>
  <c r="AA612" i="4"/>
  <c r="AC612" i="4" s="1"/>
  <c r="AV611" i="4"/>
  <c r="AW611" i="4"/>
  <c r="AL611" i="4"/>
  <c r="AE611" i="4"/>
  <c r="AB611" i="4"/>
  <c r="AA611" i="4"/>
  <c r="AD611" i="4" s="1"/>
  <c r="AW610" i="4"/>
  <c r="AV610" i="4"/>
  <c r="AE610" i="4"/>
  <c r="AA610" i="4"/>
  <c r="AD610" i="4" s="1"/>
  <c r="AV609" i="4"/>
  <c r="AL609" i="4"/>
  <c r="AP609" i="4" s="1"/>
  <c r="AR609" i="4"/>
  <c r="AE609" i="4"/>
  <c r="AB609" i="4"/>
  <c r="AA609" i="4"/>
  <c r="AD609" i="4" s="1"/>
  <c r="AV608" i="4"/>
  <c r="AW608" i="4"/>
  <c r="AL608" i="4"/>
  <c r="AE608" i="4"/>
  <c r="AC608" i="4"/>
  <c r="AB608" i="4"/>
  <c r="AA608" i="4"/>
  <c r="AD608" i="4" s="1"/>
  <c r="AL607" i="4"/>
  <c r="AE607" i="4"/>
  <c r="AD607" i="4"/>
  <c r="AA607" i="4"/>
  <c r="AB607" i="4" s="1"/>
  <c r="AW606" i="4"/>
  <c r="AL606" i="4"/>
  <c r="AE606" i="4"/>
  <c r="AD606" i="4"/>
  <c r="AC606" i="4"/>
  <c r="AB606" i="4"/>
  <c r="AA606" i="4"/>
  <c r="AW605" i="4"/>
  <c r="AL605" i="4"/>
  <c r="AE605" i="4"/>
  <c r="AD605" i="4"/>
  <c r="AC605" i="4"/>
  <c r="AB605" i="4"/>
  <c r="AA605" i="4"/>
  <c r="AL604" i="4"/>
  <c r="AE604" i="4"/>
  <c r="AD604" i="4"/>
  <c r="AA604" i="4"/>
  <c r="AC604" i="4" s="1"/>
  <c r="AV603" i="4"/>
  <c r="AW603" i="4"/>
  <c r="AL603" i="4"/>
  <c r="AE603" i="4"/>
  <c r="AB603" i="4"/>
  <c r="AA603" i="4"/>
  <c r="AD603" i="4" s="1"/>
  <c r="AW602" i="4"/>
  <c r="AV602" i="4"/>
  <c r="AE602" i="4"/>
  <c r="AA602" i="4"/>
  <c r="AD602" i="4" s="1"/>
  <c r="AV601" i="4"/>
  <c r="AW601" i="4"/>
  <c r="AL601" i="4"/>
  <c r="AP601" i="4" s="1"/>
  <c r="AR601" i="4"/>
  <c r="AE601" i="4"/>
  <c r="AB601" i="4"/>
  <c r="AA601" i="4"/>
  <c r="AD601" i="4" s="1"/>
  <c r="AW600" i="4"/>
  <c r="AV600" i="4"/>
  <c r="AL600" i="4"/>
  <c r="AE600" i="4"/>
  <c r="AC600" i="4"/>
  <c r="AB600" i="4"/>
  <c r="AA600" i="4"/>
  <c r="AD600" i="4" s="1"/>
  <c r="AL599" i="4"/>
  <c r="AE599" i="4"/>
  <c r="AD599" i="4"/>
  <c r="AA599" i="4"/>
  <c r="AB599" i="4" s="1"/>
  <c r="AW598" i="4"/>
  <c r="AL598" i="4"/>
  <c r="AE598" i="4"/>
  <c r="AD598" i="4"/>
  <c r="AC598" i="4"/>
  <c r="AB598" i="4"/>
  <c r="AA598" i="4"/>
  <c r="AW597" i="4"/>
  <c r="AL597" i="4"/>
  <c r="AE597" i="4"/>
  <c r="AD597" i="4"/>
  <c r="AC597" i="4"/>
  <c r="AB597" i="4"/>
  <c r="AA597" i="4"/>
  <c r="AL596" i="4"/>
  <c r="AE596" i="4"/>
  <c r="AD596" i="4"/>
  <c r="AA596" i="4"/>
  <c r="AC596" i="4" s="1"/>
  <c r="AV595" i="4"/>
  <c r="AW595" i="4"/>
  <c r="AL595" i="4"/>
  <c r="AE595" i="4"/>
  <c r="AB595" i="4"/>
  <c r="AA595" i="4"/>
  <c r="AD595" i="4" s="1"/>
  <c r="AW594" i="4"/>
  <c r="AV594" i="4"/>
  <c r="AE594" i="4"/>
  <c r="AA594" i="4"/>
  <c r="AD594" i="4" s="1"/>
  <c r="AV593" i="4"/>
  <c r="AW593" i="4"/>
  <c r="AL593" i="4"/>
  <c r="AP593" i="4" s="1"/>
  <c r="AR593" i="4"/>
  <c r="AE593" i="4"/>
  <c r="AB593" i="4"/>
  <c r="AA593" i="4"/>
  <c r="AD593" i="4" s="1"/>
  <c r="AW592" i="4"/>
  <c r="AV592" i="4"/>
  <c r="AL592" i="4"/>
  <c r="AE592" i="4"/>
  <c r="AC592" i="4"/>
  <c r="AB592" i="4"/>
  <c r="AA592" i="4"/>
  <c r="AD592" i="4" s="1"/>
  <c r="AL591" i="4"/>
  <c r="AE591" i="4"/>
  <c r="AD591" i="4"/>
  <c r="AA591" i="4"/>
  <c r="AB591" i="4" s="1"/>
  <c r="AW590" i="4"/>
  <c r="AL590" i="4"/>
  <c r="AE590" i="4"/>
  <c r="AD590" i="4"/>
  <c r="AC590" i="4"/>
  <c r="AB590" i="4"/>
  <c r="AA590" i="4"/>
  <c r="AW589" i="4"/>
  <c r="AL589" i="4"/>
  <c r="AE589" i="4"/>
  <c r="AD589" i="4"/>
  <c r="AC589" i="4"/>
  <c r="AB589" i="4"/>
  <c r="AA589" i="4"/>
  <c r="AL588" i="4"/>
  <c r="AE588" i="4"/>
  <c r="AD588" i="4"/>
  <c r="AA588" i="4"/>
  <c r="AC588" i="4" s="1"/>
  <c r="AV587" i="4"/>
  <c r="AW587" i="4"/>
  <c r="AL587" i="4"/>
  <c r="AE587" i="4"/>
  <c r="AB587" i="4"/>
  <c r="AA587" i="4"/>
  <c r="AD587" i="4" s="1"/>
  <c r="AW586" i="4"/>
  <c r="AV586" i="4"/>
  <c r="AE586" i="4"/>
  <c r="AA586" i="4"/>
  <c r="AD586" i="4" s="1"/>
  <c r="AV585" i="4"/>
  <c r="AW585" i="4"/>
  <c r="AL585" i="4"/>
  <c r="AP585" i="4" s="1"/>
  <c r="AR585" i="4"/>
  <c r="AE585" i="4"/>
  <c r="AB585" i="4"/>
  <c r="AA585" i="4"/>
  <c r="AD585" i="4" s="1"/>
  <c r="AW584" i="4"/>
  <c r="AV584" i="4"/>
  <c r="AL584" i="4"/>
  <c r="AE584" i="4"/>
  <c r="AC584" i="4"/>
  <c r="AB584" i="4"/>
  <c r="AA584" i="4"/>
  <c r="AD584" i="4" s="1"/>
  <c r="AL583" i="4"/>
  <c r="AE583" i="4"/>
  <c r="AD583" i="4"/>
  <c r="AA583" i="4"/>
  <c r="AB583" i="4" s="1"/>
  <c r="AW582" i="4"/>
  <c r="AL582" i="4"/>
  <c r="AE582" i="4"/>
  <c r="AD582" i="4"/>
  <c r="AC582" i="4"/>
  <c r="AB582" i="4"/>
  <c r="AA582" i="4"/>
  <c r="AW581" i="4"/>
  <c r="AL581" i="4"/>
  <c r="AE581" i="4"/>
  <c r="AD581" i="4"/>
  <c r="AC581" i="4"/>
  <c r="AA581" i="4"/>
  <c r="AB581" i="4" s="1"/>
  <c r="AL580" i="4"/>
  <c r="AE580" i="4"/>
  <c r="AD580" i="4"/>
  <c r="AA580" i="4"/>
  <c r="AC580" i="4" s="1"/>
  <c r="AV579" i="4"/>
  <c r="AW579" i="4"/>
  <c r="AL579" i="4"/>
  <c r="AE579" i="4"/>
  <c r="AB579" i="4"/>
  <c r="AA579" i="4"/>
  <c r="AD579" i="4" s="1"/>
  <c r="AV578" i="4"/>
  <c r="AW578" i="4"/>
  <c r="AE578" i="4"/>
  <c r="AA578" i="4"/>
  <c r="AD578" i="4" s="1"/>
  <c r="AV577" i="4"/>
  <c r="AW577" i="4"/>
  <c r="AL577" i="4"/>
  <c r="AP577" i="4" s="1"/>
  <c r="AR577" i="4"/>
  <c r="AE577" i="4"/>
  <c r="AB577" i="4"/>
  <c r="AA577" i="4"/>
  <c r="AD577" i="4" s="1"/>
  <c r="AW576" i="4"/>
  <c r="AV576" i="4"/>
  <c r="AL576" i="4"/>
  <c r="AE576" i="4"/>
  <c r="AC576" i="4"/>
  <c r="AB576" i="4"/>
  <c r="AA576" i="4"/>
  <c r="AD576" i="4" s="1"/>
  <c r="AL575" i="4"/>
  <c r="AE575" i="4"/>
  <c r="AD575" i="4"/>
  <c r="AA575" i="4"/>
  <c r="AB575" i="4" s="1"/>
  <c r="AW574" i="4"/>
  <c r="AL574" i="4"/>
  <c r="AE574" i="4"/>
  <c r="AD574" i="4"/>
  <c r="AC574" i="4"/>
  <c r="AB574" i="4"/>
  <c r="AA574" i="4"/>
  <c r="AW573" i="4"/>
  <c r="AL573" i="4"/>
  <c r="AE573" i="4"/>
  <c r="AD573" i="4"/>
  <c r="AC573" i="4"/>
  <c r="AA573" i="4"/>
  <c r="AB573" i="4" s="1"/>
  <c r="AL572" i="4"/>
  <c r="AE572" i="4"/>
  <c r="AD572" i="4"/>
  <c r="AA572" i="4"/>
  <c r="AC572" i="4" s="1"/>
  <c r="AV571" i="4"/>
  <c r="AW571" i="4"/>
  <c r="AL571" i="4"/>
  <c r="AE571" i="4"/>
  <c r="AB571" i="4"/>
  <c r="AA571" i="4"/>
  <c r="AD571" i="4" s="1"/>
  <c r="AW570" i="4"/>
  <c r="AV570" i="4"/>
  <c r="AE570" i="4"/>
  <c r="AA570" i="4"/>
  <c r="AD570" i="4" s="1"/>
  <c r="AV569" i="4"/>
  <c r="AW569" i="4"/>
  <c r="AL569" i="4"/>
  <c r="AP569" i="4" s="1"/>
  <c r="AR569" i="4"/>
  <c r="AE569" i="4"/>
  <c r="AB569" i="4"/>
  <c r="AA569" i="4"/>
  <c r="AD569" i="4" s="1"/>
  <c r="AW568" i="4"/>
  <c r="AV568" i="4"/>
  <c r="AL568" i="4"/>
  <c r="AE568" i="4"/>
  <c r="AC568" i="4"/>
  <c r="AB568" i="4"/>
  <c r="AA568" i="4"/>
  <c r="AD568" i="4" s="1"/>
  <c r="AL567" i="4"/>
  <c r="AE567" i="4"/>
  <c r="AD567" i="4"/>
  <c r="AA567" i="4"/>
  <c r="AB567" i="4" s="1"/>
  <c r="AW566" i="4"/>
  <c r="AL566" i="4"/>
  <c r="AE566" i="4"/>
  <c r="AD566" i="4"/>
  <c r="AC566" i="4"/>
  <c r="AB566" i="4"/>
  <c r="AA566" i="4"/>
  <c r="AW565" i="4"/>
  <c r="AL565" i="4"/>
  <c r="AE565" i="4"/>
  <c r="AD565" i="4"/>
  <c r="AC565" i="4"/>
  <c r="AA565" i="4"/>
  <c r="AB565" i="4" s="1"/>
  <c r="AL564" i="4"/>
  <c r="AE564" i="4"/>
  <c r="AD564" i="4"/>
  <c r="AA564" i="4"/>
  <c r="AC564" i="4" s="1"/>
  <c r="AV563" i="4"/>
  <c r="AW563" i="4"/>
  <c r="AL563" i="4"/>
  <c r="AE563" i="4"/>
  <c r="AB563" i="4"/>
  <c r="AA563" i="4"/>
  <c r="AD563" i="4" s="1"/>
  <c r="AW562" i="4"/>
  <c r="AV562" i="4"/>
  <c r="AE562" i="4"/>
  <c r="AA562" i="4"/>
  <c r="AD562" i="4" s="1"/>
  <c r="AV561" i="4"/>
  <c r="AW561" i="4"/>
  <c r="AL561" i="4"/>
  <c r="AP561" i="4" s="1"/>
  <c r="AR561" i="4"/>
  <c r="AE561" i="4"/>
  <c r="AB561" i="4"/>
  <c r="AA561" i="4"/>
  <c r="AD561" i="4" s="1"/>
  <c r="AW560" i="4"/>
  <c r="AV560" i="4"/>
  <c r="AL560" i="4"/>
  <c r="AE560" i="4"/>
  <c r="AC560" i="4"/>
  <c r="AB560" i="4"/>
  <c r="AA560" i="4"/>
  <c r="AD560" i="4" s="1"/>
  <c r="AL559" i="4"/>
  <c r="AE559" i="4"/>
  <c r="AD559" i="4"/>
  <c r="AA559" i="4"/>
  <c r="AB559" i="4" s="1"/>
  <c r="AW558" i="4"/>
  <c r="AL558" i="4"/>
  <c r="AE558" i="4"/>
  <c r="AD558" i="4"/>
  <c r="AC558" i="4"/>
  <c r="AB558" i="4"/>
  <c r="AA558" i="4"/>
  <c r="AW557" i="4"/>
  <c r="AL557" i="4"/>
  <c r="AE557" i="4"/>
  <c r="AD557" i="4"/>
  <c r="AC557" i="4"/>
  <c r="AA557" i="4"/>
  <c r="AB557" i="4" s="1"/>
  <c r="AL556" i="4"/>
  <c r="AE556" i="4"/>
  <c r="AD556" i="4"/>
  <c r="AA556" i="4"/>
  <c r="AC556" i="4" s="1"/>
  <c r="AV555" i="4"/>
  <c r="AW555" i="4"/>
  <c r="AL555" i="4"/>
  <c r="AE555" i="4"/>
  <c r="AB555" i="4"/>
  <c r="AA555" i="4"/>
  <c r="AD555" i="4" s="1"/>
  <c r="AW554" i="4"/>
  <c r="AV554" i="4"/>
  <c r="AE554" i="4"/>
  <c r="AA554" i="4"/>
  <c r="AD554" i="4" s="1"/>
  <c r="AV553" i="4"/>
  <c r="AW553" i="4"/>
  <c r="AL553" i="4"/>
  <c r="AP553" i="4" s="1"/>
  <c r="AR553" i="4"/>
  <c r="AE553" i="4"/>
  <c r="AB553" i="4"/>
  <c r="AA553" i="4"/>
  <c r="AD553" i="4" s="1"/>
  <c r="AW552" i="4"/>
  <c r="AV552" i="4"/>
  <c r="AL552" i="4"/>
  <c r="AE552" i="4"/>
  <c r="AC552" i="4"/>
  <c r="AB552" i="4"/>
  <c r="AA552" i="4"/>
  <c r="AD552" i="4" s="1"/>
  <c r="AL551" i="4"/>
  <c r="AE551" i="4"/>
  <c r="AD551" i="4"/>
  <c r="AA551" i="4"/>
  <c r="AB551" i="4" s="1"/>
  <c r="AW550" i="4"/>
  <c r="AL550" i="4"/>
  <c r="AE550" i="4"/>
  <c r="AD550" i="4"/>
  <c r="AC550" i="4"/>
  <c r="AB550" i="4"/>
  <c r="AA550" i="4"/>
  <c r="AW549" i="4"/>
  <c r="AL549" i="4"/>
  <c r="AE549" i="4"/>
  <c r="AD549" i="4"/>
  <c r="AC549" i="4"/>
  <c r="AB549" i="4"/>
  <c r="AA549" i="4"/>
  <c r="AL548" i="4"/>
  <c r="AE548" i="4"/>
  <c r="AD548" i="4"/>
  <c r="AA548" i="4"/>
  <c r="AC548" i="4" s="1"/>
  <c r="AV547" i="4"/>
  <c r="AW547" i="4"/>
  <c r="AL547" i="4"/>
  <c r="AE547" i="4"/>
  <c r="AB547" i="4"/>
  <c r="AA547" i="4"/>
  <c r="AD547" i="4" s="1"/>
  <c r="AW546" i="4"/>
  <c r="AV546" i="4"/>
  <c r="AE546" i="4"/>
  <c r="AA546" i="4"/>
  <c r="AD546" i="4" s="1"/>
  <c r="AV545" i="4"/>
  <c r="AW545" i="4"/>
  <c r="AL545" i="4"/>
  <c r="AP545" i="4" s="1"/>
  <c r="AR545" i="4"/>
  <c r="AE545" i="4"/>
  <c r="AB545" i="4"/>
  <c r="AA545" i="4"/>
  <c r="AD545" i="4" s="1"/>
  <c r="AW544" i="4"/>
  <c r="AV544" i="4"/>
  <c r="AL544" i="4"/>
  <c r="AE544" i="4"/>
  <c r="AC544" i="4"/>
  <c r="AB544" i="4"/>
  <c r="AA544" i="4"/>
  <c r="AD544" i="4" s="1"/>
  <c r="AL543" i="4"/>
  <c r="AE543" i="4"/>
  <c r="AD543" i="4"/>
  <c r="AA543" i="4"/>
  <c r="AB543" i="4" s="1"/>
  <c r="AW542" i="4"/>
  <c r="AL542" i="4"/>
  <c r="AE542" i="4"/>
  <c r="AD542" i="4"/>
  <c r="AC542" i="4"/>
  <c r="AB542" i="4"/>
  <c r="AA542" i="4"/>
  <c r="AW541" i="4"/>
  <c r="AL541" i="4"/>
  <c r="AE541" i="4"/>
  <c r="AD541" i="4"/>
  <c r="AC541" i="4"/>
  <c r="AB541" i="4"/>
  <c r="AA541" i="4"/>
  <c r="AL540" i="4"/>
  <c r="AE540" i="4"/>
  <c r="AD540" i="4"/>
  <c r="AA540" i="4"/>
  <c r="AC540" i="4" s="1"/>
  <c r="AV539" i="4"/>
  <c r="AW539" i="4"/>
  <c r="AL539" i="4"/>
  <c r="AE539" i="4"/>
  <c r="AB539" i="4"/>
  <c r="AA539" i="4"/>
  <c r="AD539" i="4" s="1"/>
  <c r="AV538" i="4"/>
  <c r="AW538" i="4"/>
  <c r="AE538" i="4"/>
  <c r="AA538" i="4"/>
  <c r="AD538" i="4" s="1"/>
  <c r="AV537" i="4"/>
  <c r="AW537" i="4"/>
  <c r="AL537" i="4"/>
  <c r="AP537" i="4" s="1"/>
  <c r="AR537" i="4"/>
  <c r="AE537" i="4"/>
  <c r="AB537" i="4"/>
  <c r="AA537" i="4"/>
  <c r="AD537" i="4" s="1"/>
  <c r="AW536" i="4"/>
  <c r="AV536" i="4"/>
  <c r="AL536" i="4"/>
  <c r="AE536" i="4"/>
  <c r="AC536" i="4"/>
  <c r="AB536" i="4"/>
  <c r="AA536" i="4"/>
  <c r="AD536" i="4" s="1"/>
  <c r="AL535" i="4"/>
  <c r="AE535" i="4"/>
  <c r="AD535" i="4"/>
  <c r="AA535" i="4"/>
  <c r="AB535" i="4" s="1"/>
  <c r="AW534" i="4"/>
  <c r="AL534" i="4"/>
  <c r="AE534" i="4"/>
  <c r="AD534" i="4"/>
  <c r="AC534" i="4"/>
  <c r="AB534" i="4"/>
  <c r="AA534" i="4"/>
  <c r="AW533" i="4"/>
  <c r="AL533" i="4"/>
  <c r="AE533" i="4"/>
  <c r="AD533" i="4"/>
  <c r="AC533" i="4"/>
  <c r="AA533" i="4"/>
  <c r="AB533" i="4" s="1"/>
  <c r="AR532" i="4"/>
  <c r="AL532" i="4"/>
  <c r="AE532" i="4"/>
  <c r="AD532" i="4"/>
  <c r="AA532" i="4"/>
  <c r="AC532" i="4" s="1"/>
  <c r="AV531" i="4"/>
  <c r="AW531" i="4"/>
  <c r="AL531" i="4"/>
  <c r="AP531" i="4" s="1"/>
  <c r="AE531" i="4"/>
  <c r="AB531" i="4"/>
  <c r="AA531" i="4"/>
  <c r="AD531" i="4" s="1"/>
  <c r="AW530" i="4"/>
  <c r="AV530" i="4"/>
  <c r="AR530" i="4"/>
  <c r="AE530" i="4"/>
  <c r="AA530" i="4"/>
  <c r="AV529" i="4"/>
  <c r="AW529" i="4"/>
  <c r="AL529" i="4"/>
  <c r="AP529" i="4" s="1"/>
  <c r="AR529" i="4"/>
  <c r="AE529" i="4"/>
  <c r="AB529" i="4"/>
  <c r="AA529" i="4"/>
  <c r="AD529" i="4" s="1"/>
  <c r="AW528" i="4"/>
  <c r="AV528" i="4"/>
  <c r="AL528" i="4"/>
  <c r="AE528" i="4"/>
  <c r="AC528" i="4"/>
  <c r="AB528" i="4"/>
  <c r="AA528" i="4"/>
  <c r="AD528" i="4" s="1"/>
  <c r="AL527" i="4"/>
  <c r="AE527" i="4"/>
  <c r="AD527" i="4"/>
  <c r="AA527" i="4"/>
  <c r="AB527" i="4" s="1"/>
  <c r="AL526" i="4"/>
  <c r="AE526" i="4"/>
  <c r="AD526" i="4"/>
  <c r="AC526" i="4"/>
  <c r="AB526" i="4"/>
  <c r="AA526" i="4"/>
  <c r="AP525" i="4"/>
  <c r="AW525" i="4"/>
  <c r="AL525" i="4"/>
  <c r="AE525" i="4"/>
  <c r="AD525" i="4"/>
  <c r="AC525" i="4"/>
  <c r="AB525" i="4"/>
  <c r="AA525" i="4"/>
  <c r="AR524" i="4"/>
  <c r="AL524" i="4"/>
  <c r="AE524" i="4"/>
  <c r="AD524" i="4"/>
  <c r="AA524" i="4"/>
  <c r="AC524" i="4" s="1"/>
  <c r="AV523" i="4"/>
  <c r="AW523" i="4"/>
  <c r="AL523" i="4"/>
  <c r="AP523" i="4" s="1"/>
  <c r="AE523" i="4"/>
  <c r="AB523" i="4"/>
  <c r="AA523" i="4"/>
  <c r="AD523" i="4" s="1"/>
  <c r="AW522" i="4"/>
  <c r="AV522" i="4"/>
  <c r="AR522" i="4"/>
  <c r="AE522" i="4"/>
  <c r="AA522" i="4"/>
  <c r="AV521" i="4"/>
  <c r="AW521" i="4"/>
  <c r="AL521" i="4"/>
  <c r="AP521" i="4" s="1"/>
  <c r="AR521" i="4"/>
  <c r="AE521" i="4"/>
  <c r="AB521" i="4"/>
  <c r="AA521" i="4"/>
  <c r="AD521" i="4" s="1"/>
  <c r="AW520" i="4"/>
  <c r="AV520" i="4"/>
  <c r="AL520" i="4"/>
  <c r="AE520" i="4"/>
  <c r="AC520" i="4"/>
  <c r="AB520" i="4"/>
  <c r="AA520" i="4"/>
  <c r="AD520" i="4" s="1"/>
  <c r="AL519" i="4"/>
  <c r="AE519" i="4"/>
  <c r="AD519" i="4"/>
  <c r="AA519" i="4"/>
  <c r="AB519" i="4" s="1"/>
  <c r="AL518" i="4"/>
  <c r="AE518" i="4"/>
  <c r="AD518" i="4"/>
  <c r="AC518" i="4"/>
  <c r="AB518" i="4"/>
  <c r="AA518" i="4"/>
  <c r="AW517" i="4"/>
  <c r="AL517" i="4"/>
  <c r="AE517" i="4"/>
  <c r="AD517" i="4"/>
  <c r="AC517" i="4"/>
  <c r="AB517" i="4"/>
  <c r="AA517" i="4"/>
  <c r="AL516" i="4"/>
  <c r="AE516" i="4"/>
  <c r="AD516" i="4"/>
  <c r="AA516" i="4"/>
  <c r="AC516" i="4" s="1"/>
  <c r="AV515" i="4"/>
  <c r="AW515" i="4"/>
  <c r="AL515" i="4"/>
  <c r="AP515" i="4" s="1"/>
  <c r="AE515" i="4"/>
  <c r="AB515" i="4"/>
  <c r="AA515" i="4"/>
  <c r="AD515" i="4" s="1"/>
  <c r="AW514" i="4"/>
  <c r="AV514" i="4"/>
  <c r="AR514" i="4"/>
  <c r="AE514" i="4"/>
  <c r="AA514" i="4"/>
  <c r="AV513" i="4"/>
  <c r="AW513" i="4"/>
  <c r="AL513" i="4"/>
  <c r="AP513" i="4" s="1"/>
  <c r="AR513" i="4"/>
  <c r="AE513" i="4"/>
  <c r="AB513" i="4"/>
  <c r="AA513" i="4"/>
  <c r="AD513" i="4" s="1"/>
  <c r="AW512" i="4"/>
  <c r="AV512" i="4"/>
  <c r="AL512" i="4"/>
  <c r="AE512" i="4"/>
  <c r="AC512" i="4"/>
  <c r="AB512" i="4"/>
  <c r="AA512" i="4"/>
  <c r="AD512" i="4" s="1"/>
  <c r="AL511" i="4"/>
  <c r="AE511" i="4"/>
  <c r="AD511" i="4"/>
  <c r="AA511" i="4"/>
  <c r="AB511" i="4" s="1"/>
  <c r="AW510" i="4"/>
  <c r="AL510" i="4"/>
  <c r="AE510" i="4"/>
  <c r="AD510" i="4"/>
  <c r="AC510" i="4"/>
  <c r="AB510" i="4"/>
  <c r="AA510" i="4"/>
  <c r="AP509" i="4"/>
  <c r="AW509" i="4"/>
  <c r="AL509" i="4"/>
  <c r="AE509" i="4"/>
  <c r="AD509" i="4"/>
  <c r="AC509" i="4"/>
  <c r="AB509" i="4"/>
  <c r="AA509" i="4"/>
  <c r="AL508" i="4"/>
  <c r="AE508" i="4"/>
  <c r="AD508" i="4"/>
  <c r="AA508" i="4"/>
  <c r="AC508" i="4" s="1"/>
  <c r="AV507" i="4"/>
  <c r="AW507" i="4"/>
  <c r="AL507" i="4"/>
  <c r="AP507" i="4" s="1"/>
  <c r="AE507" i="4"/>
  <c r="AB507" i="4"/>
  <c r="AA507" i="4"/>
  <c r="AD507" i="4" s="1"/>
  <c r="AW506" i="4"/>
  <c r="AV506" i="4"/>
  <c r="AR506" i="4"/>
  <c r="AE506" i="4"/>
  <c r="AA506" i="4"/>
  <c r="AV505" i="4"/>
  <c r="AW505" i="4"/>
  <c r="AL505" i="4"/>
  <c r="AP505" i="4" s="1"/>
  <c r="AR505" i="4"/>
  <c r="AE505" i="4"/>
  <c r="AB505" i="4"/>
  <c r="AA505" i="4"/>
  <c r="AD505" i="4" s="1"/>
  <c r="AW504" i="4"/>
  <c r="AV504" i="4"/>
  <c r="AL504" i="4"/>
  <c r="AE504" i="4"/>
  <c r="AC504" i="4"/>
  <c r="AB504" i="4"/>
  <c r="AA504" i="4"/>
  <c r="AD504" i="4" s="1"/>
  <c r="AL503" i="4"/>
  <c r="AE503" i="4"/>
  <c r="AD503" i="4"/>
  <c r="AA503" i="4"/>
  <c r="AB503" i="4" s="1"/>
  <c r="AW502" i="4"/>
  <c r="AL502" i="4"/>
  <c r="AE502" i="4"/>
  <c r="AD502" i="4"/>
  <c r="AC502" i="4"/>
  <c r="AB502" i="4"/>
  <c r="AA502" i="4"/>
  <c r="AW501" i="4"/>
  <c r="AL501" i="4"/>
  <c r="AE501" i="4"/>
  <c r="AD501" i="4"/>
  <c r="AC501" i="4"/>
  <c r="AB501" i="4"/>
  <c r="AA501" i="4"/>
  <c r="AR500" i="4"/>
  <c r="AL500" i="4"/>
  <c r="AE500" i="4"/>
  <c r="AD500" i="4"/>
  <c r="AA500" i="4"/>
  <c r="AC500" i="4" s="1"/>
  <c r="AV499" i="4"/>
  <c r="AW499" i="4"/>
  <c r="AL499" i="4"/>
  <c r="AP499" i="4" s="1"/>
  <c r="AE499" i="4"/>
  <c r="AB499" i="4"/>
  <c r="AA499" i="4"/>
  <c r="AD499" i="4" s="1"/>
  <c r="AW498" i="4"/>
  <c r="AV498" i="4"/>
  <c r="AR498" i="4"/>
  <c r="AE498" i="4"/>
  <c r="AA498" i="4"/>
  <c r="AV497" i="4"/>
  <c r="AW497" i="4"/>
  <c r="AL497" i="4"/>
  <c r="AP497" i="4" s="1"/>
  <c r="AR497" i="4"/>
  <c r="AE497" i="4"/>
  <c r="AB497" i="4"/>
  <c r="AA497" i="4"/>
  <c r="AD497" i="4" s="1"/>
  <c r="AW496" i="4"/>
  <c r="AV496" i="4"/>
  <c r="AL496" i="4"/>
  <c r="AE496" i="4"/>
  <c r="AC496" i="4"/>
  <c r="AB496" i="4"/>
  <c r="AA496" i="4"/>
  <c r="AD496" i="4" s="1"/>
  <c r="AL495" i="4"/>
  <c r="AE495" i="4"/>
  <c r="AD495" i="4"/>
  <c r="AA495" i="4"/>
  <c r="AB495" i="4" s="1"/>
  <c r="AW494" i="4"/>
  <c r="AL494" i="4"/>
  <c r="AE494" i="4"/>
  <c r="AD494" i="4"/>
  <c r="AC494" i="4"/>
  <c r="AB494" i="4"/>
  <c r="AA494" i="4"/>
  <c r="AP493" i="4"/>
  <c r="AW493" i="4"/>
  <c r="AL493" i="4"/>
  <c r="AE493" i="4"/>
  <c r="AD493" i="4"/>
  <c r="AC493" i="4"/>
  <c r="AB493" i="4"/>
  <c r="AA493" i="4"/>
  <c r="AR492" i="4"/>
  <c r="AL492" i="4"/>
  <c r="AE492" i="4"/>
  <c r="AD492" i="4"/>
  <c r="AA492" i="4"/>
  <c r="AC492" i="4" s="1"/>
  <c r="AV491" i="4"/>
  <c r="AW491" i="4"/>
  <c r="AL491" i="4"/>
  <c r="AP491" i="4" s="1"/>
  <c r="AE491" i="4"/>
  <c r="AB491" i="4"/>
  <c r="AA491" i="4"/>
  <c r="AD491" i="4" s="1"/>
  <c r="AV490" i="4"/>
  <c r="AW490" i="4"/>
  <c r="AR490" i="4"/>
  <c r="AE490" i="4"/>
  <c r="AA490" i="4"/>
  <c r="AV489" i="4"/>
  <c r="AR489" i="4"/>
  <c r="AW489" i="4"/>
  <c r="AL489" i="4"/>
  <c r="AP489" i="4" s="1"/>
  <c r="AJ489" i="4"/>
  <c r="AK489" i="4" s="1"/>
  <c r="AE489" i="4"/>
  <c r="AB489" i="4"/>
  <c r="AA489" i="4"/>
  <c r="AD489" i="4" s="1"/>
  <c r="AW488" i="4"/>
  <c r="AV488" i="4"/>
  <c r="AL488" i="4"/>
  <c r="AP488" i="4" s="1"/>
  <c r="AE488" i="4"/>
  <c r="AC488" i="4"/>
  <c r="AB488" i="4"/>
  <c r="AA488" i="4"/>
  <c r="AD488" i="4" s="1"/>
  <c r="AL487" i="4"/>
  <c r="AE487" i="4"/>
  <c r="AR487" i="4" s="1"/>
  <c r="AD487" i="4"/>
  <c r="AA487" i="4"/>
  <c r="AW486" i="4"/>
  <c r="AL486" i="4"/>
  <c r="AE486" i="4"/>
  <c r="AD486" i="4"/>
  <c r="AC486" i="4"/>
  <c r="AB486" i="4"/>
  <c r="AA486" i="4"/>
  <c r="AW485" i="4"/>
  <c r="AL485" i="4"/>
  <c r="AE485" i="4"/>
  <c r="AD485" i="4"/>
  <c r="AC485" i="4"/>
  <c r="AB485" i="4"/>
  <c r="AA485" i="4"/>
  <c r="AR484" i="4"/>
  <c r="AL484" i="4"/>
  <c r="AE484" i="4"/>
  <c r="AD484" i="4"/>
  <c r="AA484" i="4"/>
  <c r="AC484" i="4" s="1"/>
  <c r="AV483" i="4"/>
  <c r="AW483" i="4"/>
  <c r="AL483" i="4"/>
  <c r="AP483" i="4" s="1"/>
  <c r="AE483" i="4"/>
  <c r="AB483" i="4"/>
  <c r="AA483" i="4"/>
  <c r="AD483" i="4" s="1"/>
  <c r="AW482" i="4"/>
  <c r="AV482" i="4"/>
  <c r="AE482" i="4"/>
  <c r="AA482" i="4"/>
  <c r="AV481" i="4"/>
  <c r="AR481" i="4"/>
  <c r="AW481" i="4"/>
  <c r="AL481" i="4"/>
  <c r="AP481" i="4" s="1"/>
  <c r="AK481" i="4"/>
  <c r="AJ481" i="4"/>
  <c r="AE481" i="4"/>
  <c r="AB481" i="4"/>
  <c r="AA481" i="4"/>
  <c r="AD481" i="4" s="1"/>
  <c r="AW480" i="4"/>
  <c r="AV480" i="4"/>
  <c r="AL480" i="4"/>
  <c r="AP480" i="4" s="1"/>
  <c r="AE480" i="4"/>
  <c r="AC480" i="4"/>
  <c r="AB480" i="4"/>
  <c r="AA480" i="4"/>
  <c r="AD480" i="4" s="1"/>
  <c r="AL479" i="4"/>
  <c r="AJ479" i="4"/>
  <c r="AK479" i="4" s="1"/>
  <c r="AE479" i="4"/>
  <c r="AR479" i="4" s="1"/>
  <c r="AA479" i="4"/>
  <c r="AD479" i="4" s="1"/>
  <c r="AW478" i="4"/>
  <c r="AL478" i="4"/>
  <c r="AE478" i="4"/>
  <c r="AD478" i="4"/>
  <c r="AC478" i="4"/>
  <c r="AB478" i="4"/>
  <c r="AA478" i="4"/>
  <c r="AP477" i="4"/>
  <c r="AW477" i="4"/>
  <c r="AL477" i="4"/>
  <c r="AE477" i="4"/>
  <c r="AD477" i="4"/>
  <c r="AC477" i="4"/>
  <c r="AA477" i="4"/>
  <c r="AB477" i="4" s="1"/>
  <c r="AR476" i="4"/>
  <c r="AL476" i="4"/>
  <c r="AE476" i="4"/>
  <c r="AD476" i="4"/>
  <c r="AA476" i="4"/>
  <c r="AC476" i="4" s="1"/>
  <c r="AV475" i="4"/>
  <c r="AW475" i="4"/>
  <c r="AL475" i="4"/>
  <c r="AP475" i="4" s="1"/>
  <c r="AE475" i="4"/>
  <c r="AB475" i="4"/>
  <c r="AA475" i="4"/>
  <c r="AD475" i="4" s="1"/>
  <c r="AW474" i="4"/>
  <c r="AV474" i="4"/>
  <c r="AE474" i="4"/>
  <c r="AA474" i="4"/>
  <c r="AV473" i="4"/>
  <c r="AW473" i="4"/>
  <c r="AL473" i="4"/>
  <c r="AP473" i="4" s="1"/>
  <c r="AK473" i="4"/>
  <c r="AJ473" i="4"/>
  <c r="AE473" i="4"/>
  <c r="AB473" i="4"/>
  <c r="AA473" i="4"/>
  <c r="AD473" i="4" s="1"/>
  <c r="AW472" i="4"/>
  <c r="AV472" i="4"/>
  <c r="AL472" i="4"/>
  <c r="AP472" i="4" s="1"/>
  <c r="AE472" i="4"/>
  <c r="AC472" i="4"/>
  <c r="AB472" i="4"/>
  <c r="AA472" i="4"/>
  <c r="AD472" i="4" s="1"/>
  <c r="AL471" i="4"/>
  <c r="AJ471" i="4" s="1"/>
  <c r="AK471" i="4" s="1"/>
  <c r="AE471" i="4"/>
  <c r="AR471" i="4" s="1"/>
  <c r="AD471" i="4"/>
  <c r="AA471" i="4"/>
  <c r="AW470" i="4"/>
  <c r="AL470" i="4"/>
  <c r="AE470" i="4"/>
  <c r="AD470" i="4"/>
  <c r="AC470" i="4"/>
  <c r="AB470" i="4"/>
  <c r="AA470" i="4"/>
  <c r="AW469" i="4"/>
  <c r="AL469" i="4"/>
  <c r="AE469" i="4"/>
  <c r="AD469" i="4"/>
  <c r="AC469" i="4"/>
  <c r="AB469" i="4"/>
  <c r="AA469" i="4"/>
  <c r="AR468" i="4"/>
  <c r="AL468" i="4"/>
  <c r="AE468" i="4"/>
  <c r="AD468" i="4"/>
  <c r="AA468" i="4"/>
  <c r="AC468" i="4" s="1"/>
  <c r="AV467" i="4"/>
  <c r="AW467" i="4"/>
  <c r="AL467" i="4"/>
  <c r="AP467" i="4" s="1"/>
  <c r="AE467" i="4"/>
  <c r="AB467" i="4"/>
  <c r="AA467" i="4"/>
  <c r="AD467" i="4" s="1"/>
  <c r="AW466" i="4"/>
  <c r="AV466" i="4"/>
  <c r="AE466" i="4"/>
  <c r="AA466" i="4"/>
  <c r="AV465" i="4"/>
  <c r="AW465" i="4"/>
  <c r="AL465" i="4"/>
  <c r="AP465" i="4" s="1"/>
  <c r="AJ465" i="4"/>
  <c r="AK465" i="4" s="1"/>
  <c r="AE465" i="4"/>
  <c r="AB465" i="4"/>
  <c r="AA465" i="4"/>
  <c r="AD465" i="4" s="1"/>
  <c r="AW464" i="4"/>
  <c r="AV464" i="4"/>
  <c r="AL464" i="4"/>
  <c r="AP464" i="4" s="1"/>
  <c r="AE464" i="4"/>
  <c r="AC464" i="4"/>
  <c r="AB464" i="4"/>
  <c r="AA464" i="4"/>
  <c r="AD464" i="4" s="1"/>
  <c r="AL463" i="4"/>
  <c r="AJ463" i="4" s="1"/>
  <c r="AK463" i="4" s="1"/>
  <c r="AE463" i="4"/>
  <c r="AR463" i="4" s="1"/>
  <c r="AA463" i="4"/>
  <c r="AL462" i="4"/>
  <c r="AE462" i="4"/>
  <c r="AD462" i="4"/>
  <c r="AC462" i="4"/>
  <c r="AB462" i="4"/>
  <c r="AA462" i="4"/>
  <c r="AW461" i="4"/>
  <c r="AL461" i="4"/>
  <c r="AE461" i="4"/>
  <c r="AD461" i="4"/>
  <c r="AC461" i="4"/>
  <c r="AA461" i="4"/>
  <c r="AB461" i="4" s="1"/>
  <c r="AR460" i="4"/>
  <c r="AL460" i="4"/>
  <c r="AE460" i="4"/>
  <c r="AD460" i="4"/>
  <c r="AA460" i="4"/>
  <c r="AC460" i="4" s="1"/>
  <c r="AV459" i="4"/>
  <c r="AW459" i="4"/>
  <c r="AL459" i="4"/>
  <c r="AP459" i="4" s="1"/>
  <c r="AE459" i="4"/>
  <c r="AB459" i="4"/>
  <c r="AA459" i="4"/>
  <c r="AD459" i="4" s="1"/>
  <c r="AW458" i="4"/>
  <c r="AV458" i="4"/>
  <c r="AE458" i="4"/>
  <c r="AA458" i="4"/>
  <c r="AV457" i="4"/>
  <c r="AW457" i="4"/>
  <c r="AL457" i="4"/>
  <c r="AP457" i="4" s="1"/>
  <c r="AJ457" i="4"/>
  <c r="AK457" i="4" s="1"/>
  <c r="AE457" i="4"/>
  <c r="AB457" i="4"/>
  <c r="AA457" i="4"/>
  <c r="AD457" i="4" s="1"/>
  <c r="AW456" i="4"/>
  <c r="AV456" i="4"/>
  <c r="AL456" i="4"/>
  <c r="AP456" i="4" s="1"/>
  <c r="AE456" i="4"/>
  <c r="AC456" i="4"/>
  <c r="AB456" i="4"/>
  <c r="AA456" i="4"/>
  <c r="AD456" i="4" s="1"/>
  <c r="AL455" i="4"/>
  <c r="AJ455" i="4" s="1"/>
  <c r="AK455" i="4" s="1"/>
  <c r="AE455" i="4"/>
  <c r="AR455" i="4" s="1"/>
  <c r="AA455" i="4"/>
  <c r="AL454" i="4"/>
  <c r="AE454" i="4"/>
  <c r="AD454" i="4"/>
  <c r="AC454" i="4"/>
  <c r="AB454" i="4"/>
  <c r="AA454" i="4"/>
  <c r="AW453" i="4"/>
  <c r="AL453" i="4"/>
  <c r="AE453" i="4"/>
  <c r="AD453" i="4"/>
  <c r="AC453" i="4"/>
  <c r="AA453" i="4"/>
  <c r="AB453" i="4" s="1"/>
  <c r="AR452" i="4"/>
  <c r="AL452" i="4"/>
  <c r="AE452" i="4"/>
  <c r="AD452" i="4"/>
  <c r="AA452" i="4"/>
  <c r="AC452" i="4" s="1"/>
  <c r="AV451" i="4"/>
  <c r="AW451" i="4"/>
  <c r="AL451" i="4"/>
  <c r="AP451" i="4" s="1"/>
  <c r="AE451" i="4"/>
  <c r="AB451" i="4"/>
  <c r="AA451" i="4"/>
  <c r="AD451" i="4" s="1"/>
  <c r="AW450" i="4"/>
  <c r="AV450" i="4"/>
  <c r="AE450" i="4"/>
  <c r="AA450" i="4"/>
  <c r="AV449" i="4"/>
  <c r="AR449" i="4"/>
  <c r="AW449" i="4"/>
  <c r="AL449" i="4"/>
  <c r="AP449" i="4" s="1"/>
  <c r="AJ449" i="4"/>
  <c r="AK449" i="4" s="1"/>
  <c r="AE449" i="4"/>
  <c r="AB449" i="4"/>
  <c r="AA449" i="4"/>
  <c r="AD449" i="4" s="1"/>
  <c r="AW448" i="4"/>
  <c r="AV448" i="4"/>
  <c r="AL448" i="4"/>
  <c r="AP448" i="4" s="1"/>
  <c r="AE448" i="4"/>
  <c r="AC448" i="4"/>
  <c r="AB448" i="4"/>
  <c r="AA448" i="4"/>
  <c r="AD448" i="4" s="1"/>
  <c r="AL447" i="4"/>
  <c r="AJ447" i="4"/>
  <c r="AK447" i="4" s="1"/>
  <c r="AE447" i="4"/>
  <c r="AR447" i="4" s="1"/>
  <c r="AA447" i="4"/>
  <c r="AL446" i="4"/>
  <c r="AE446" i="4"/>
  <c r="AD446" i="4"/>
  <c r="AC446" i="4"/>
  <c r="AB446" i="4"/>
  <c r="AA446" i="4"/>
  <c r="AW445" i="4"/>
  <c r="AL445" i="4"/>
  <c r="AE445" i="4"/>
  <c r="AD445" i="4"/>
  <c r="AC445" i="4"/>
  <c r="AA445" i="4"/>
  <c r="AB445" i="4" s="1"/>
  <c r="AR444" i="4"/>
  <c r="AL444" i="4"/>
  <c r="AE444" i="4"/>
  <c r="AD444" i="4"/>
  <c r="AA444" i="4"/>
  <c r="AC444" i="4" s="1"/>
  <c r="AV443" i="4"/>
  <c r="AW443" i="4"/>
  <c r="AL443" i="4"/>
  <c r="AP443" i="4" s="1"/>
  <c r="AE443" i="4"/>
  <c r="AB443" i="4"/>
  <c r="AA443" i="4"/>
  <c r="AD443" i="4" s="1"/>
  <c r="AW442" i="4"/>
  <c r="AV442" i="4"/>
  <c r="AE442" i="4"/>
  <c r="AA442" i="4"/>
  <c r="AV441" i="4"/>
  <c r="AW441" i="4"/>
  <c r="AL441" i="4"/>
  <c r="AP441" i="4" s="1"/>
  <c r="AK441" i="4"/>
  <c r="AJ441" i="4"/>
  <c r="AE441" i="4"/>
  <c r="AB441" i="4"/>
  <c r="AA441" i="4"/>
  <c r="AD441" i="4" s="1"/>
  <c r="AW440" i="4"/>
  <c r="AV440" i="4"/>
  <c r="AL440" i="4"/>
  <c r="AP440" i="4" s="1"/>
  <c r="AE440" i="4"/>
  <c r="AC440" i="4"/>
  <c r="AB440" i="4"/>
  <c r="AA440" i="4"/>
  <c r="AD440" i="4" s="1"/>
  <c r="AL439" i="4"/>
  <c r="AE439" i="4"/>
  <c r="AR439" i="4" s="1"/>
  <c r="AD439" i="4"/>
  <c r="AA439" i="4"/>
  <c r="AL438" i="4"/>
  <c r="AE438" i="4"/>
  <c r="AD438" i="4"/>
  <c r="AC438" i="4"/>
  <c r="AB438" i="4"/>
  <c r="AA438" i="4"/>
  <c r="AW437" i="4"/>
  <c r="AL437" i="4"/>
  <c r="AE437" i="4"/>
  <c r="AD437" i="4"/>
  <c r="AC437" i="4"/>
  <c r="AA437" i="4"/>
  <c r="AB437" i="4" s="1"/>
  <c r="AP436" i="4"/>
  <c r="AJ436" i="4"/>
  <c r="AL436" i="4"/>
  <c r="AE436" i="4"/>
  <c r="AD436" i="4"/>
  <c r="AA436" i="4"/>
  <c r="AC436" i="4" s="1"/>
  <c r="AV435" i="4"/>
  <c r="AW435" i="4"/>
  <c r="AL435" i="4"/>
  <c r="AP435" i="4" s="1"/>
  <c r="AE435" i="4"/>
  <c r="AB435" i="4"/>
  <c r="AA435" i="4"/>
  <c r="AD435" i="4" s="1"/>
  <c r="AW434" i="4"/>
  <c r="AV434" i="4"/>
  <c r="AE434" i="4"/>
  <c r="AA434" i="4"/>
  <c r="AW433" i="4"/>
  <c r="AV433" i="4"/>
  <c r="AL433" i="4"/>
  <c r="AP433" i="4" s="1"/>
  <c r="AJ433" i="4"/>
  <c r="AK433" i="4" s="1"/>
  <c r="AE433" i="4"/>
  <c r="AA433" i="4"/>
  <c r="AB433" i="4" s="1"/>
  <c r="AW432" i="4"/>
  <c r="AV432" i="4"/>
  <c r="AL432" i="4"/>
  <c r="AP432" i="4" s="1"/>
  <c r="AE432" i="4"/>
  <c r="AC432" i="4"/>
  <c r="AB432" i="4"/>
  <c r="AA432" i="4"/>
  <c r="AD432" i="4" s="1"/>
  <c r="AL431" i="4"/>
  <c r="AE431" i="4"/>
  <c r="AR431" i="4" s="1"/>
  <c r="AC431" i="4"/>
  <c r="AA431" i="4"/>
  <c r="AB431" i="4" s="1"/>
  <c r="AL430" i="4"/>
  <c r="AE430" i="4"/>
  <c r="AD430" i="4"/>
  <c r="AC430" i="4"/>
  <c r="AB430" i="4"/>
  <c r="AA430" i="4"/>
  <c r="AW429" i="4"/>
  <c r="AL429" i="4"/>
  <c r="AE429" i="4"/>
  <c r="AD429" i="4"/>
  <c r="AC429" i="4"/>
  <c r="AB429" i="4"/>
  <c r="AA429" i="4"/>
  <c r="AR428" i="4"/>
  <c r="AP428" i="4"/>
  <c r="AJ428" i="4"/>
  <c r="AL428" i="4"/>
  <c r="AE428" i="4"/>
  <c r="AD428" i="4"/>
  <c r="AA428" i="4"/>
  <c r="AC428" i="4" s="1"/>
  <c r="AV427" i="4"/>
  <c r="AR427" i="4"/>
  <c r="AW427" i="4"/>
  <c r="AL427" i="4"/>
  <c r="AP427" i="4" s="1"/>
  <c r="AE427" i="4"/>
  <c r="AA427" i="4"/>
  <c r="AD427" i="4" s="1"/>
  <c r="AW426" i="4"/>
  <c r="AV426" i="4"/>
  <c r="AL426" i="4"/>
  <c r="AE426" i="4"/>
  <c r="AA426" i="4"/>
  <c r="AV425" i="4"/>
  <c r="AW425" i="4"/>
  <c r="AL425" i="4"/>
  <c r="AP425" i="4" s="1"/>
  <c r="AK425" i="4"/>
  <c r="AJ425" i="4"/>
  <c r="AR425" i="4"/>
  <c r="AE425" i="4"/>
  <c r="AB425" i="4"/>
  <c r="AA425" i="4"/>
  <c r="AW424" i="4"/>
  <c r="AV424" i="4"/>
  <c r="AL424" i="4"/>
  <c r="AP424" i="4" s="1"/>
  <c r="AE424" i="4"/>
  <c r="AR424" i="4" s="1"/>
  <c r="AC424" i="4"/>
  <c r="AB424" i="4"/>
  <c r="AA424" i="4"/>
  <c r="AD424" i="4" s="1"/>
  <c r="AL423" i="4"/>
  <c r="AE423" i="4"/>
  <c r="AR423" i="4" s="1"/>
  <c r="AC423" i="4"/>
  <c r="AA423" i="4"/>
  <c r="AB423" i="4" s="1"/>
  <c r="AL422" i="4"/>
  <c r="AE422" i="4"/>
  <c r="AD422" i="4"/>
  <c r="AC422" i="4"/>
  <c r="AB422" i="4"/>
  <c r="AA422" i="4"/>
  <c r="AL421" i="4"/>
  <c r="AE421" i="4"/>
  <c r="AD421" i="4"/>
  <c r="AC421" i="4"/>
  <c r="AB421" i="4"/>
  <c r="AA421" i="4"/>
  <c r="AL420" i="4"/>
  <c r="AE420" i="4"/>
  <c r="AD420" i="4"/>
  <c r="AA420" i="4"/>
  <c r="AC420" i="4" s="1"/>
  <c r="AV419" i="4"/>
  <c r="AP419" i="4"/>
  <c r="AW419" i="4"/>
  <c r="AL419" i="4"/>
  <c r="AE419" i="4"/>
  <c r="AA419" i="4"/>
  <c r="AD419" i="4" s="1"/>
  <c r="AW418" i="4"/>
  <c r="AV418" i="4"/>
  <c r="AL418" i="4"/>
  <c r="AE418" i="4"/>
  <c r="AA418" i="4"/>
  <c r="AW417" i="4"/>
  <c r="AV417" i="4"/>
  <c r="AR417" i="4"/>
  <c r="AL417" i="4"/>
  <c r="AP417" i="4" s="1"/>
  <c r="AJ417" i="4"/>
  <c r="AK417" i="4" s="1"/>
  <c r="AE417" i="4"/>
  <c r="AA417" i="4"/>
  <c r="AW416" i="4"/>
  <c r="AV416" i="4"/>
  <c r="AL416" i="4"/>
  <c r="AP416" i="4" s="1"/>
  <c r="AE416" i="4"/>
  <c r="AR416" i="4" s="1"/>
  <c r="AC416" i="4"/>
  <c r="AA416" i="4"/>
  <c r="AD416" i="4" s="1"/>
  <c r="AL415" i="4"/>
  <c r="AE415" i="4"/>
  <c r="AR415" i="4" s="1"/>
  <c r="AD415" i="4"/>
  <c r="AC415" i="4"/>
  <c r="AB415" i="4"/>
  <c r="AA415" i="4"/>
  <c r="AL414" i="4"/>
  <c r="AE414" i="4"/>
  <c r="AD414" i="4"/>
  <c r="AC414" i="4"/>
  <c r="AB414" i="4"/>
  <c r="AA414" i="4"/>
  <c r="AL413" i="4"/>
  <c r="AE413" i="4"/>
  <c r="AD413" i="4"/>
  <c r="AC413" i="4"/>
  <c r="AA413" i="4"/>
  <c r="AB413" i="4" s="1"/>
  <c r="AL412" i="4"/>
  <c r="AP412" i="4" s="1"/>
  <c r="AE412" i="4"/>
  <c r="AD412" i="4"/>
  <c r="AA412" i="4"/>
  <c r="AC412" i="4" s="1"/>
  <c r="AV411" i="4"/>
  <c r="AP411" i="4"/>
  <c r="AW411" i="4"/>
  <c r="AJ411" i="4"/>
  <c r="AL411" i="4"/>
  <c r="AE411" i="4"/>
  <c r="AA411" i="4"/>
  <c r="AD411" i="4" s="1"/>
  <c r="AW410" i="4"/>
  <c r="AV410" i="4"/>
  <c r="AP410" i="4"/>
  <c r="AR410" i="4"/>
  <c r="AL410" i="4"/>
  <c r="AE410" i="4"/>
  <c r="AA410" i="4"/>
  <c r="AW409" i="4"/>
  <c r="AV409" i="4"/>
  <c r="AL409" i="4"/>
  <c r="AP409" i="4" s="1"/>
  <c r="AJ409" i="4"/>
  <c r="AK409" i="4" s="1"/>
  <c r="AE409" i="4"/>
  <c r="AA409" i="4"/>
  <c r="AB409" i="4" s="1"/>
  <c r="AV408" i="4"/>
  <c r="AW408" i="4"/>
  <c r="AL408" i="4"/>
  <c r="AP408" i="4" s="1"/>
  <c r="AE408" i="4"/>
  <c r="AR408" i="4" s="1"/>
  <c r="AA408" i="4"/>
  <c r="AD408" i="4" s="1"/>
  <c r="AL407" i="4"/>
  <c r="AE407" i="4"/>
  <c r="AR407" i="4" s="1"/>
  <c r="AD407" i="4"/>
  <c r="AC407" i="4"/>
  <c r="AB407" i="4"/>
  <c r="AA407" i="4"/>
  <c r="AL406" i="4"/>
  <c r="AE406" i="4"/>
  <c r="AD406" i="4"/>
  <c r="AC406" i="4"/>
  <c r="AB406" i="4"/>
  <c r="AA406" i="4"/>
  <c r="AL405" i="4"/>
  <c r="AE405" i="4"/>
  <c r="AD405" i="4"/>
  <c r="AC405" i="4"/>
  <c r="AB405" i="4"/>
  <c r="AA405" i="4"/>
  <c r="AR404" i="4"/>
  <c r="AP404" i="4"/>
  <c r="AJ404" i="4"/>
  <c r="AL404" i="4"/>
  <c r="AE404" i="4"/>
  <c r="AD404" i="4"/>
  <c r="AA404" i="4"/>
  <c r="AC404" i="4" s="1"/>
  <c r="AV403" i="4"/>
  <c r="AW403" i="4"/>
  <c r="AL403" i="4"/>
  <c r="AE403" i="4"/>
  <c r="AA403" i="4"/>
  <c r="AD403" i="4" s="1"/>
  <c r="AW402" i="4"/>
  <c r="AV402" i="4"/>
  <c r="AL402" i="4"/>
  <c r="AP402" i="4" s="1"/>
  <c r="AE402" i="4"/>
  <c r="AA402" i="4"/>
  <c r="AW401" i="4"/>
  <c r="AV401" i="4"/>
  <c r="AL401" i="4"/>
  <c r="AP401" i="4" s="1"/>
  <c r="AJ401" i="4"/>
  <c r="AK401" i="4" s="1"/>
  <c r="AE401" i="4"/>
  <c r="AB401" i="4"/>
  <c r="AA401" i="4"/>
  <c r="AW400" i="4"/>
  <c r="AV400" i="4"/>
  <c r="AL400" i="4"/>
  <c r="AP400" i="4" s="1"/>
  <c r="AE400" i="4"/>
  <c r="AR400" i="4" s="1"/>
  <c r="AA400" i="4"/>
  <c r="AD400" i="4" s="1"/>
  <c r="AL399" i="4"/>
  <c r="AE399" i="4"/>
  <c r="AR399" i="4" s="1"/>
  <c r="AD399" i="4"/>
  <c r="AC399" i="4"/>
  <c r="AA399" i="4"/>
  <c r="AB399" i="4" s="1"/>
  <c r="AL398" i="4"/>
  <c r="AE398" i="4"/>
  <c r="AD398" i="4"/>
  <c r="AC398" i="4"/>
  <c r="AB398" i="4"/>
  <c r="AA398" i="4"/>
  <c r="AL397" i="4"/>
  <c r="AE397" i="4"/>
  <c r="AD397" i="4"/>
  <c r="AC397" i="4"/>
  <c r="AB397" i="4"/>
  <c r="AA397" i="4"/>
  <c r="AL396" i="4"/>
  <c r="AE396" i="4"/>
  <c r="AD396" i="4"/>
  <c r="AA396" i="4"/>
  <c r="AC396" i="4" s="1"/>
  <c r="AV395" i="4"/>
  <c r="AW395" i="4"/>
  <c r="AL395" i="4"/>
  <c r="AE395" i="4"/>
  <c r="AA395" i="4"/>
  <c r="AD395" i="4" s="1"/>
  <c r="AW394" i="4"/>
  <c r="AV394" i="4"/>
  <c r="AR394" i="4"/>
  <c r="AJ394" i="4"/>
  <c r="AK394" i="4" s="1"/>
  <c r="AL394" i="4"/>
  <c r="AP394" i="4" s="1"/>
  <c r="AE394" i="4"/>
  <c r="AA394" i="4"/>
  <c r="AW393" i="4"/>
  <c r="AV393" i="4"/>
  <c r="AR393" i="4"/>
  <c r="AL393" i="4"/>
  <c r="AP393" i="4" s="1"/>
  <c r="AJ393" i="4"/>
  <c r="AK393" i="4" s="1"/>
  <c r="AE393" i="4"/>
  <c r="AA393" i="4"/>
  <c r="AW392" i="4"/>
  <c r="AV392" i="4"/>
  <c r="AL392" i="4"/>
  <c r="AP392" i="4" s="1"/>
  <c r="AE392" i="4"/>
  <c r="AR392" i="4" s="1"/>
  <c r="AC392" i="4"/>
  <c r="AA392" i="4"/>
  <c r="AD392" i="4" s="1"/>
  <c r="AL391" i="4"/>
  <c r="AE391" i="4"/>
  <c r="AR391" i="4" s="1"/>
  <c r="AD391" i="4"/>
  <c r="AC391" i="4"/>
  <c r="AB391" i="4"/>
  <c r="AA391" i="4"/>
  <c r="AL390" i="4"/>
  <c r="AE390" i="4"/>
  <c r="AD390" i="4"/>
  <c r="AC390" i="4"/>
  <c r="AB390" i="4"/>
  <c r="AA390" i="4"/>
  <c r="AL389" i="4"/>
  <c r="AE389" i="4"/>
  <c r="AD389" i="4"/>
  <c r="AC389" i="4"/>
  <c r="AB389" i="4"/>
  <c r="AA389" i="4"/>
  <c r="AP388" i="4"/>
  <c r="AL388" i="4"/>
  <c r="AE388" i="4"/>
  <c r="AD388" i="4"/>
  <c r="AA388" i="4"/>
  <c r="AC388" i="4" s="1"/>
  <c r="AV387" i="4"/>
  <c r="AW387" i="4"/>
  <c r="AL387" i="4"/>
  <c r="AP387" i="4" s="1"/>
  <c r="AE387" i="4"/>
  <c r="AA387" i="4"/>
  <c r="AD387" i="4" s="1"/>
  <c r="AW386" i="4"/>
  <c r="AV386" i="4"/>
  <c r="AP386" i="4"/>
  <c r="AL386" i="4"/>
  <c r="AE386" i="4"/>
  <c r="AA386" i="4"/>
  <c r="AV385" i="4"/>
  <c r="AR385" i="4"/>
  <c r="AW385" i="4"/>
  <c r="AL385" i="4"/>
  <c r="AP385" i="4" s="1"/>
  <c r="AJ385" i="4"/>
  <c r="AK385" i="4" s="1"/>
  <c r="AE385" i="4"/>
  <c r="AB385" i="4"/>
  <c r="AA385" i="4"/>
  <c r="AV384" i="4"/>
  <c r="AW384" i="4"/>
  <c r="AL384" i="4"/>
  <c r="AP384" i="4" s="1"/>
  <c r="AJ384" i="4"/>
  <c r="AK384" i="4" s="1"/>
  <c r="AE384" i="4"/>
  <c r="AR384" i="4" s="1"/>
  <c r="AC384" i="4"/>
  <c r="AB384" i="4"/>
  <c r="AA384" i="4"/>
  <c r="AD384" i="4" s="1"/>
  <c r="AL383" i="4"/>
  <c r="AE383" i="4"/>
  <c r="AR383" i="4" s="1"/>
  <c r="AA383" i="4"/>
  <c r="AD383" i="4" s="1"/>
  <c r="AL382" i="4"/>
  <c r="AE382" i="4"/>
  <c r="AD382" i="4"/>
  <c r="AC382" i="4"/>
  <c r="AB382" i="4"/>
  <c r="AA382" i="4"/>
  <c r="AL381" i="4"/>
  <c r="AE381" i="4"/>
  <c r="AD381" i="4"/>
  <c r="AC381" i="4"/>
  <c r="AB381" i="4"/>
  <c r="AA381" i="4"/>
  <c r="AL380" i="4"/>
  <c r="AE380" i="4"/>
  <c r="AD380" i="4"/>
  <c r="AA380" i="4"/>
  <c r="AC380" i="4" s="1"/>
  <c r="AV379" i="4"/>
  <c r="AP379" i="4"/>
  <c r="AW379" i="4"/>
  <c r="AJ379" i="4"/>
  <c r="AL379" i="4"/>
  <c r="AE379" i="4"/>
  <c r="AA379" i="4"/>
  <c r="AD379" i="4" s="1"/>
  <c r="AW378" i="4"/>
  <c r="AV378" i="4"/>
  <c r="AJ378" i="4"/>
  <c r="AK378" i="4" s="1"/>
  <c r="AL378" i="4"/>
  <c r="AP378" i="4" s="1"/>
  <c r="AE378" i="4"/>
  <c r="AA378" i="4"/>
  <c r="AW377" i="4"/>
  <c r="AV377" i="4"/>
  <c r="AL377" i="4"/>
  <c r="AP377" i="4" s="1"/>
  <c r="AR377" i="4"/>
  <c r="AE377" i="4"/>
  <c r="AA377" i="4"/>
  <c r="AW376" i="4"/>
  <c r="AV376" i="4"/>
  <c r="AL376" i="4"/>
  <c r="AP376" i="4" s="1"/>
  <c r="AE376" i="4"/>
  <c r="AR376" i="4" s="1"/>
  <c r="AA376" i="4"/>
  <c r="AD376" i="4" s="1"/>
  <c r="AL375" i="4"/>
  <c r="AE375" i="4"/>
  <c r="AR375" i="4" s="1"/>
  <c r="AD375" i="4"/>
  <c r="AA375" i="4"/>
  <c r="AC375" i="4" s="1"/>
  <c r="AL374" i="4"/>
  <c r="AE374" i="4"/>
  <c r="AD374" i="4"/>
  <c r="AC374" i="4"/>
  <c r="AB374" i="4"/>
  <c r="AA374" i="4"/>
  <c r="AL373" i="4"/>
  <c r="AE373" i="4"/>
  <c r="AD373" i="4"/>
  <c r="AC373" i="4"/>
  <c r="AB373" i="4"/>
  <c r="AA373" i="4"/>
  <c r="AR372" i="4"/>
  <c r="AJ372" i="4"/>
  <c r="AL372" i="4"/>
  <c r="AE372" i="4"/>
  <c r="AD372" i="4"/>
  <c r="AA372" i="4"/>
  <c r="AC372" i="4" s="1"/>
  <c r="AV371" i="4"/>
  <c r="AW371" i="4"/>
  <c r="AL371" i="4"/>
  <c r="AP371" i="4" s="1"/>
  <c r="AE371" i="4"/>
  <c r="AA371" i="4"/>
  <c r="AD371" i="4" s="1"/>
  <c r="AW370" i="4"/>
  <c r="AV370" i="4"/>
  <c r="AP370" i="4"/>
  <c r="AJ370" i="4"/>
  <c r="AK370" i="4" s="1"/>
  <c r="AL370" i="4"/>
  <c r="AE370" i="4"/>
  <c r="AA370" i="4"/>
  <c r="AB370" i="4" s="1"/>
  <c r="AV369" i="4"/>
  <c r="AR369" i="4"/>
  <c r="AW369" i="4"/>
  <c r="AL369" i="4"/>
  <c r="AP369" i="4" s="1"/>
  <c r="AJ369" i="4"/>
  <c r="AK369" i="4" s="1"/>
  <c r="AE369" i="4"/>
  <c r="AC369" i="4"/>
  <c r="AA369" i="4"/>
  <c r="AD369" i="4" s="1"/>
  <c r="AW368" i="4"/>
  <c r="AV368" i="4"/>
  <c r="AL368" i="4"/>
  <c r="AP368" i="4" s="1"/>
  <c r="AJ368" i="4"/>
  <c r="AK368" i="4" s="1"/>
  <c r="AE368" i="4"/>
  <c r="AR368" i="4" s="1"/>
  <c r="AD368" i="4"/>
  <c r="AA368" i="4"/>
  <c r="AC368" i="4" s="1"/>
  <c r="AV367" i="4"/>
  <c r="AL367" i="4"/>
  <c r="AE367" i="4"/>
  <c r="AR367" i="4" s="1"/>
  <c r="AD367" i="4"/>
  <c r="AC367" i="4"/>
  <c r="AB367" i="4"/>
  <c r="AA367" i="4"/>
  <c r="AP366" i="4"/>
  <c r="AL366" i="4"/>
  <c r="AE366" i="4"/>
  <c r="AD366" i="4"/>
  <c r="AC366" i="4"/>
  <c r="AB366" i="4"/>
  <c r="AA366" i="4"/>
  <c r="AP365" i="4"/>
  <c r="AL365" i="4"/>
  <c r="AJ365" i="4"/>
  <c r="AE365" i="4"/>
  <c r="AD365" i="4"/>
  <c r="AC365" i="4"/>
  <c r="AB365" i="4"/>
  <c r="AA365" i="4"/>
  <c r="AV364" i="4"/>
  <c r="AL364" i="4"/>
  <c r="AP364" i="4" s="1"/>
  <c r="AE364" i="4"/>
  <c r="AD364" i="4"/>
  <c r="AA364" i="4"/>
  <c r="AC364" i="4" s="1"/>
  <c r="AV363" i="4"/>
  <c r="AW363" i="4"/>
  <c r="AL363" i="4"/>
  <c r="AE363" i="4"/>
  <c r="AA363" i="4"/>
  <c r="AW362" i="4"/>
  <c r="AV362" i="4"/>
  <c r="AL362" i="4"/>
  <c r="AP362" i="4" s="1"/>
  <c r="AE362" i="4"/>
  <c r="AA362" i="4"/>
  <c r="AW361" i="4"/>
  <c r="AV361" i="4"/>
  <c r="AL361" i="4"/>
  <c r="AP361" i="4" s="1"/>
  <c r="AE361" i="4"/>
  <c r="AC361" i="4"/>
  <c r="AB361" i="4"/>
  <c r="AA361" i="4"/>
  <c r="AD361" i="4" s="1"/>
  <c r="AL360" i="4"/>
  <c r="AP360" i="4" s="1"/>
  <c r="AE360" i="4"/>
  <c r="AR360" i="4" s="1"/>
  <c r="AD360" i="4"/>
  <c r="AC360" i="4"/>
  <c r="AA360" i="4"/>
  <c r="AB360" i="4" s="1"/>
  <c r="AP359" i="4"/>
  <c r="AV359" i="4"/>
  <c r="AL359" i="4"/>
  <c r="AE359" i="4"/>
  <c r="AD359" i="4"/>
  <c r="AA359" i="4"/>
  <c r="AC359" i="4" s="1"/>
  <c r="AL358" i="4"/>
  <c r="AE358" i="4"/>
  <c r="AD358" i="4"/>
  <c r="AC358" i="4"/>
  <c r="AB358" i="4"/>
  <c r="AA358" i="4"/>
  <c r="AP357" i="4"/>
  <c r="AL357" i="4"/>
  <c r="AR357" i="4"/>
  <c r="AE357" i="4"/>
  <c r="AD357" i="4"/>
  <c r="AC357" i="4"/>
  <c r="AB357" i="4"/>
  <c r="AA357" i="4"/>
  <c r="AV356" i="4"/>
  <c r="AL356" i="4"/>
  <c r="AP356" i="4" s="1"/>
  <c r="AE356" i="4"/>
  <c r="AA356" i="4"/>
  <c r="AW355" i="4"/>
  <c r="AV355" i="4"/>
  <c r="AL355" i="4"/>
  <c r="AP355" i="4" s="1"/>
  <c r="AE355" i="4"/>
  <c r="AB355" i="4"/>
  <c r="AA355" i="4"/>
  <c r="AW354" i="4"/>
  <c r="AV354" i="4"/>
  <c r="AL354" i="4"/>
  <c r="AJ354" i="4"/>
  <c r="AK354" i="4" s="1"/>
  <c r="AE354" i="4"/>
  <c r="AC354" i="4"/>
  <c r="AB354" i="4"/>
  <c r="AA354" i="4"/>
  <c r="AD354" i="4" s="1"/>
  <c r="AV353" i="4"/>
  <c r="AR353" i="4"/>
  <c r="AW353" i="4"/>
  <c r="AL353" i="4"/>
  <c r="AP353" i="4" s="1"/>
  <c r="AJ353" i="4"/>
  <c r="AK353" i="4" s="1"/>
  <c r="AE353" i="4"/>
  <c r="AD353" i="4"/>
  <c r="AC353" i="4"/>
  <c r="AB353" i="4"/>
  <c r="AA353" i="4"/>
  <c r="AV352" i="4"/>
  <c r="AW352" i="4"/>
  <c r="AL352" i="4"/>
  <c r="AP352" i="4" s="1"/>
  <c r="AE352" i="4"/>
  <c r="AR352" i="4" s="1"/>
  <c r="AD352" i="4"/>
  <c r="AC352" i="4"/>
  <c r="AB352" i="4"/>
  <c r="AA352" i="4"/>
  <c r="AW351" i="4"/>
  <c r="AV351" i="4"/>
  <c r="AL351" i="4"/>
  <c r="AE351" i="4"/>
  <c r="AR351" i="4" s="1"/>
  <c r="AA351" i="4"/>
  <c r="AD351" i="4" s="1"/>
  <c r="AL350" i="4"/>
  <c r="AE350" i="4"/>
  <c r="AD350" i="4"/>
  <c r="AC350" i="4"/>
  <c r="AB350" i="4"/>
  <c r="AA350" i="4"/>
  <c r="AL349" i="4"/>
  <c r="AE349" i="4"/>
  <c r="AD349" i="4"/>
  <c r="AC349" i="4"/>
  <c r="AB349" i="4"/>
  <c r="AA349" i="4"/>
  <c r="AP348" i="4"/>
  <c r="AW348" i="4"/>
  <c r="AV348" i="4"/>
  <c r="AR348" i="4"/>
  <c r="AL348" i="4"/>
  <c r="AE348" i="4"/>
  <c r="AA348" i="4"/>
  <c r="AW347" i="4"/>
  <c r="AV347" i="4"/>
  <c r="AP347" i="4"/>
  <c r="AL347" i="4"/>
  <c r="AE347" i="4"/>
  <c r="AA347" i="4"/>
  <c r="AW346" i="4"/>
  <c r="AV346" i="4"/>
  <c r="AL346" i="4"/>
  <c r="AE346" i="4"/>
  <c r="AC346" i="4"/>
  <c r="AA346" i="4"/>
  <c r="AD346" i="4" s="1"/>
  <c r="AW345" i="4"/>
  <c r="AV345" i="4"/>
  <c r="AL345" i="4"/>
  <c r="AP345" i="4" s="1"/>
  <c r="AJ345" i="4"/>
  <c r="AK345" i="4" s="1"/>
  <c r="AE345" i="4"/>
  <c r="AD345" i="4"/>
  <c r="AC345" i="4"/>
  <c r="AB345" i="4"/>
  <c r="AA345" i="4"/>
  <c r="AV344" i="4"/>
  <c r="AW344" i="4"/>
  <c r="AL344" i="4"/>
  <c r="AP344" i="4" s="1"/>
  <c r="AE344" i="4"/>
  <c r="AR344" i="4" s="1"/>
  <c r="AD344" i="4"/>
  <c r="AC344" i="4"/>
  <c r="AB344" i="4"/>
  <c r="AA344" i="4"/>
  <c r="AV343" i="4"/>
  <c r="AL343" i="4"/>
  <c r="AE343" i="4"/>
  <c r="AR343" i="4" s="1"/>
  <c r="AA343" i="4"/>
  <c r="AD343" i="4" s="1"/>
  <c r="AL342" i="4"/>
  <c r="AE342" i="4"/>
  <c r="AD342" i="4"/>
  <c r="AC342" i="4"/>
  <c r="AB342" i="4"/>
  <c r="AA342" i="4"/>
  <c r="AL341" i="4"/>
  <c r="AE341" i="4"/>
  <c r="AD341" i="4"/>
  <c r="AC341" i="4"/>
  <c r="AB341" i="4"/>
  <c r="AA341" i="4"/>
  <c r="AP340" i="4"/>
  <c r="AW340" i="4"/>
  <c r="AV340" i="4"/>
  <c r="AR340" i="4"/>
  <c r="AL340" i="4"/>
  <c r="AE340" i="4"/>
  <c r="AA340" i="4"/>
  <c r="AW339" i="4"/>
  <c r="AV339" i="4"/>
  <c r="AP339" i="4"/>
  <c r="AL339" i="4"/>
  <c r="AE339" i="4"/>
  <c r="AA339" i="4"/>
  <c r="AW338" i="4"/>
  <c r="AV338" i="4"/>
  <c r="AL338" i="4"/>
  <c r="AE338" i="4"/>
  <c r="AC338" i="4"/>
  <c r="AA338" i="4"/>
  <c r="AD338" i="4" s="1"/>
  <c r="AW337" i="4"/>
  <c r="AV337" i="4"/>
  <c r="AL337" i="4"/>
  <c r="AP337" i="4" s="1"/>
  <c r="AJ337" i="4"/>
  <c r="AK337" i="4" s="1"/>
  <c r="AE337" i="4"/>
  <c r="AD337" i="4"/>
  <c r="AC337" i="4"/>
  <c r="AB337" i="4"/>
  <c r="AA337" i="4"/>
  <c r="AV336" i="4"/>
  <c r="AW336" i="4"/>
  <c r="AL336" i="4"/>
  <c r="AP336" i="4" s="1"/>
  <c r="AE336" i="4"/>
  <c r="AR336" i="4" s="1"/>
  <c r="AD336" i="4"/>
  <c r="AC336" i="4"/>
  <c r="AB336" i="4"/>
  <c r="AA336" i="4"/>
  <c r="AV335" i="4"/>
  <c r="AL335" i="4"/>
  <c r="AE335" i="4"/>
  <c r="AR335" i="4" s="1"/>
  <c r="AA335" i="4"/>
  <c r="AD335" i="4" s="1"/>
  <c r="AL334" i="4"/>
  <c r="AE334" i="4"/>
  <c r="AD334" i="4"/>
  <c r="AC334" i="4"/>
  <c r="AB334" i="4"/>
  <c r="AA334" i="4"/>
  <c r="AP333" i="4"/>
  <c r="AL333" i="4"/>
  <c r="AE333" i="4"/>
  <c r="AD333" i="4"/>
  <c r="AC333" i="4"/>
  <c r="AB333" i="4"/>
  <c r="AA333" i="4"/>
  <c r="AP332" i="4"/>
  <c r="AW332" i="4"/>
  <c r="AV332" i="4"/>
  <c r="AR332" i="4"/>
  <c r="AL332" i="4"/>
  <c r="AE332" i="4"/>
  <c r="AD332" i="4"/>
  <c r="AC332" i="4"/>
  <c r="AA332" i="4"/>
  <c r="AB332" i="4" s="1"/>
  <c r="AL331" i="4"/>
  <c r="AP331" i="4" s="1"/>
  <c r="AE331" i="4"/>
  <c r="AA331" i="4"/>
  <c r="AC331" i="4" s="1"/>
  <c r="AW330" i="4"/>
  <c r="AV330" i="4"/>
  <c r="AL330" i="4"/>
  <c r="AE330" i="4"/>
  <c r="AA330" i="4"/>
  <c r="AD330" i="4" s="1"/>
  <c r="AW329" i="4"/>
  <c r="AV329" i="4"/>
  <c r="AR329" i="4"/>
  <c r="AL329" i="4"/>
  <c r="AE329" i="4"/>
  <c r="AA329" i="4"/>
  <c r="AD329" i="4" s="1"/>
  <c r="AV328" i="4"/>
  <c r="AW328" i="4"/>
  <c r="AL328" i="4"/>
  <c r="AP328" i="4" s="1"/>
  <c r="AE328" i="4"/>
  <c r="AA328" i="4"/>
  <c r="AD328" i="4" s="1"/>
  <c r="AV327" i="4"/>
  <c r="AW327" i="4"/>
  <c r="AL327" i="4"/>
  <c r="AE327" i="4"/>
  <c r="AD327" i="4"/>
  <c r="AA327" i="4"/>
  <c r="AC327" i="4" s="1"/>
  <c r="AV326" i="4"/>
  <c r="AL326" i="4"/>
  <c r="AE326" i="4"/>
  <c r="AD326" i="4"/>
  <c r="AC326" i="4"/>
  <c r="AA326" i="4"/>
  <c r="AB326" i="4" s="1"/>
  <c r="AV325" i="4"/>
  <c r="AL325" i="4"/>
  <c r="AE325" i="4"/>
  <c r="AD325" i="4"/>
  <c r="AC325" i="4"/>
  <c r="AB325" i="4"/>
  <c r="AA325" i="4"/>
  <c r="AV324" i="4"/>
  <c r="AW324" i="4"/>
  <c r="AL324" i="4"/>
  <c r="AE324" i="4"/>
  <c r="AA324" i="4"/>
  <c r="AB324" i="4" s="1"/>
  <c r="AP323" i="4"/>
  <c r="AL323" i="4"/>
  <c r="AE323" i="4"/>
  <c r="AD323" i="4"/>
  <c r="AB323" i="4"/>
  <c r="AA323" i="4"/>
  <c r="AC323" i="4" s="1"/>
  <c r="AV322" i="4"/>
  <c r="AW322" i="4"/>
  <c r="AL322" i="4"/>
  <c r="AE322" i="4"/>
  <c r="AC322" i="4"/>
  <c r="AB322" i="4"/>
  <c r="AA322" i="4"/>
  <c r="AD322" i="4" s="1"/>
  <c r="AP321" i="4"/>
  <c r="AL321" i="4"/>
  <c r="AE321" i="4"/>
  <c r="AD321" i="4"/>
  <c r="AC321" i="4"/>
  <c r="AB321" i="4"/>
  <c r="AA321" i="4"/>
  <c r="AW320" i="4"/>
  <c r="AV320" i="4"/>
  <c r="AL320" i="4"/>
  <c r="AE320" i="4"/>
  <c r="AA320" i="4"/>
  <c r="AD320" i="4" s="1"/>
  <c r="AE319" i="4"/>
  <c r="AD319" i="4"/>
  <c r="AC319" i="4"/>
  <c r="AB319" i="4"/>
  <c r="AA319" i="4"/>
  <c r="AV318" i="4"/>
  <c r="AW318" i="4"/>
  <c r="AL318" i="4"/>
  <c r="AJ318" i="4"/>
  <c r="AE318" i="4"/>
  <c r="AD318" i="4"/>
  <c r="AC318" i="4"/>
  <c r="AA318" i="4"/>
  <c r="AB318" i="4" s="1"/>
  <c r="AV317" i="4"/>
  <c r="AL317" i="4"/>
  <c r="AE317" i="4"/>
  <c r="AD317" i="4"/>
  <c r="AA317" i="4"/>
  <c r="AC317" i="4" s="1"/>
  <c r="AW316" i="4"/>
  <c r="AV316" i="4"/>
  <c r="AL316" i="4"/>
  <c r="AE316" i="4"/>
  <c r="AA316" i="4"/>
  <c r="AD316" i="4" s="1"/>
  <c r="AV315" i="4"/>
  <c r="AW315" i="4"/>
  <c r="AL315" i="4"/>
  <c r="AE315" i="4"/>
  <c r="AC315" i="4"/>
  <c r="AB315" i="4"/>
  <c r="AA315" i="4"/>
  <c r="AD315" i="4" s="1"/>
  <c r="AL314" i="4"/>
  <c r="AP314" i="4" s="1"/>
  <c r="AR314" i="4"/>
  <c r="AE314" i="4"/>
  <c r="AD314" i="4"/>
  <c r="AC314" i="4"/>
  <c r="AA314" i="4"/>
  <c r="AB314" i="4" s="1"/>
  <c r="AV313" i="4"/>
  <c r="AL313" i="4"/>
  <c r="AP313" i="4" s="1"/>
  <c r="AE313" i="4"/>
  <c r="AD313" i="4"/>
  <c r="AC313" i="4"/>
  <c r="AB313" i="4"/>
  <c r="AA313" i="4"/>
  <c r="AW312" i="4"/>
  <c r="AV312" i="4"/>
  <c r="AL312" i="4"/>
  <c r="AE312" i="4"/>
  <c r="AA312" i="4"/>
  <c r="AD312" i="4" s="1"/>
  <c r="AE311" i="4"/>
  <c r="AD311" i="4"/>
  <c r="AC311" i="4"/>
  <c r="AB311" i="4"/>
  <c r="AA311" i="4"/>
  <c r="AV310" i="4"/>
  <c r="AW310" i="4"/>
  <c r="AL310" i="4"/>
  <c r="AJ310" i="4"/>
  <c r="AE310" i="4"/>
  <c r="AD310" i="4"/>
  <c r="AC310" i="4"/>
  <c r="AA310" i="4"/>
  <c r="AB310" i="4" s="1"/>
  <c r="AV309" i="4"/>
  <c r="AL309" i="4"/>
  <c r="AE309" i="4"/>
  <c r="AD309" i="4"/>
  <c r="AA309" i="4"/>
  <c r="AC309" i="4" s="1"/>
  <c r="AW308" i="4"/>
  <c r="AV308" i="4"/>
  <c r="AL308" i="4"/>
  <c r="AE308" i="4"/>
  <c r="AA308" i="4"/>
  <c r="AD308" i="4" s="1"/>
  <c r="AV307" i="4"/>
  <c r="AW307" i="4"/>
  <c r="AL307" i="4"/>
  <c r="AE307" i="4"/>
  <c r="AC307" i="4"/>
  <c r="AB307" i="4"/>
  <c r="AA307" i="4"/>
  <c r="AD307" i="4" s="1"/>
  <c r="AL306" i="4"/>
  <c r="AP306" i="4" s="1"/>
  <c r="AR306" i="4"/>
  <c r="AE306" i="4"/>
  <c r="AC306" i="4"/>
  <c r="AA306" i="4"/>
  <c r="AD306" i="4" s="1"/>
  <c r="AV305" i="4"/>
  <c r="AL305" i="4"/>
  <c r="AP305" i="4" s="1"/>
  <c r="AE305" i="4"/>
  <c r="AD305" i="4"/>
  <c r="AC305" i="4"/>
  <c r="AB305" i="4"/>
  <c r="AA305" i="4"/>
  <c r="AW304" i="4"/>
  <c r="AV304" i="4"/>
  <c r="AL304" i="4"/>
  <c r="AE304" i="4"/>
  <c r="AA304" i="4"/>
  <c r="AD304" i="4" s="1"/>
  <c r="AE303" i="4"/>
  <c r="AD303" i="4"/>
  <c r="AC303" i="4"/>
  <c r="AB303" i="4"/>
  <c r="AA303" i="4"/>
  <c r="AV302" i="4"/>
  <c r="AW302" i="4"/>
  <c r="AL302" i="4"/>
  <c r="AJ302" i="4"/>
  <c r="AE302" i="4"/>
  <c r="AD302" i="4"/>
  <c r="AC302" i="4"/>
  <c r="AA302" i="4"/>
  <c r="AB302" i="4" s="1"/>
  <c r="AV301" i="4"/>
  <c r="AL301" i="4"/>
  <c r="AE301" i="4"/>
  <c r="AD301" i="4"/>
  <c r="AA301" i="4"/>
  <c r="AC301" i="4" s="1"/>
  <c r="AW300" i="4"/>
  <c r="AV300" i="4"/>
  <c r="AL300" i="4"/>
  <c r="AE300" i="4"/>
  <c r="AA300" i="4"/>
  <c r="AD300" i="4" s="1"/>
  <c r="AV299" i="4"/>
  <c r="AW299" i="4"/>
  <c r="AL299" i="4"/>
  <c r="AE299" i="4"/>
  <c r="AC299" i="4"/>
  <c r="AB299" i="4"/>
  <c r="AA299" i="4"/>
  <c r="AD299" i="4" s="1"/>
  <c r="AW298" i="4"/>
  <c r="AL298" i="4"/>
  <c r="AP298" i="4" s="1"/>
  <c r="AR298" i="4"/>
  <c r="AE298" i="4"/>
  <c r="AC298" i="4"/>
  <c r="AA298" i="4"/>
  <c r="AD298" i="4" s="1"/>
  <c r="AV297" i="4"/>
  <c r="AL297" i="4"/>
  <c r="AP297" i="4" s="1"/>
  <c r="AE297" i="4"/>
  <c r="AD297" i="4"/>
  <c r="AC297" i="4"/>
  <c r="AB297" i="4"/>
  <c r="AA297" i="4"/>
  <c r="AW296" i="4"/>
  <c r="AV296" i="4"/>
  <c r="AL296" i="4"/>
  <c r="AE296" i="4"/>
  <c r="AA296" i="4"/>
  <c r="AD296" i="4" s="1"/>
  <c r="AE295" i="4"/>
  <c r="AD295" i="4"/>
  <c r="AC295" i="4"/>
  <c r="AB295" i="4"/>
  <c r="AA295" i="4"/>
  <c r="AV294" i="4"/>
  <c r="AW294" i="4"/>
  <c r="AL294" i="4"/>
  <c r="AE294" i="4"/>
  <c r="AD294" i="4"/>
  <c r="AC294" i="4"/>
  <c r="AB294" i="4"/>
  <c r="AA294" i="4"/>
  <c r="AV293" i="4"/>
  <c r="AL293" i="4"/>
  <c r="AE293" i="4"/>
  <c r="AD293" i="4"/>
  <c r="AA293" i="4"/>
  <c r="AC293" i="4" s="1"/>
  <c r="AW292" i="4"/>
  <c r="AV292" i="4"/>
  <c r="AL292" i="4"/>
  <c r="AE292" i="4"/>
  <c r="AA292" i="4"/>
  <c r="AD292" i="4" s="1"/>
  <c r="AW291" i="4"/>
  <c r="AV291" i="4"/>
  <c r="AL291" i="4"/>
  <c r="AE291" i="4"/>
  <c r="AC291" i="4"/>
  <c r="AB291" i="4"/>
  <c r="AA291" i="4"/>
  <c r="AD291" i="4" s="1"/>
  <c r="AW290" i="4"/>
  <c r="AL290" i="4"/>
  <c r="AP290" i="4" s="1"/>
  <c r="AR290" i="4"/>
  <c r="AE290" i="4"/>
  <c r="AC290" i="4"/>
  <c r="AA290" i="4"/>
  <c r="AD290" i="4" s="1"/>
  <c r="AV289" i="4"/>
  <c r="AL289" i="4"/>
  <c r="AP289" i="4" s="1"/>
  <c r="AE289" i="4"/>
  <c r="AD289" i="4"/>
  <c r="AC289" i="4"/>
  <c r="AB289" i="4"/>
  <c r="AA289" i="4"/>
  <c r="AW288" i="4"/>
  <c r="AV288" i="4"/>
  <c r="AL288" i="4"/>
  <c r="AE288" i="4"/>
  <c r="AA288" i="4"/>
  <c r="AD288" i="4" s="1"/>
  <c r="AE287" i="4"/>
  <c r="AD287" i="4"/>
  <c r="AC287" i="4"/>
  <c r="AB287" i="4"/>
  <c r="AA287" i="4"/>
  <c r="AV286" i="4"/>
  <c r="AW286" i="4"/>
  <c r="AL286" i="4"/>
  <c r="AE286" i="4"/>
  <c r="AD286" i="4"/>
  <c r="AC286" i="4"/>
  <c r="AB286" i="4"/>
  <c r="AA286" i="4"/>
  <c r="AV285" i="4"/>
  <c r="AL285" i="4"/>
  <c r="AE285" i="4"/>
  <c r="AD285" i="4"/>
  <c r="AA285" i="4"/>
  <c r="AC285" i="4" s="1"/>
  <c r="AW284" i="4"/>
  <c r="AV284" i="4"/>
  <c r="AL284" i="4"/>
  <c r="AE284" i="4"/>
  <c r="AA284" i="4"/>
  <c r="AD284" i="4" s="1"/>
  <c r="AW283" i="4"/>
  <c r="AV283" i="4"/>
  <c r="AL283" i="4"/>
  <c r="AE283" i="4"/>
  <c r="AC283" i="4"/>
  <c r="AB283" i="4"/>
  <c r="AA283" i="4"/>
  <c r="AD283" i="4" s="1"/>
  <c r="AW282" i="4"/>
  <c r="AL282" i="4"/>
  <c r="AP282" i="4" s="1"/>
  <c r="AR282" i="4"/>
  <c r="AE282" i="4"/>
  <c r="AC282" i="4"/>
  <c r="AA282" i="4"/>
  <c r="AD282" i="4" s="1"/>
  <c r="AV281" i="4"/>
  <c r="AL281" i="4"/>
  <c r="AP281" i="4" s="1"/>
  <c r="AE281" i="4"/>
  <c r="AD281" i="4"/>
  <c r="AC281" i="4"/>
  <c r="AB281" i="4"/>
  <c r="AA281" i="4"/>
  <c r="AW280" i="4"/>
  <c r="AV280" i="4"/>
  <c r="AL280" i="4"/>
  <c r="AE280" i="4"/>
  <c r="AA280" i="4"/>
  <c r="AD280" i="4" s="1"/>
  <c r="AE279" i="4"/>
  <c r="AD279" i="4"/>
  <c r="AC279" i="4"/>
  <c r="AB279" i="4"/>
  <c r="AA279" i="4"/>
  <c r="AV278" i="4"/>
  <c r="AW278" i="4"/>
  <c r="AL278" i="4"/>
  <c r="AE278" i="4"/>
  <c r="AD278" i="4"/>
  <c r="AC278" i="4"/>
  <c r="AB278" i="4"/>
  <c r="AA278" i="4"/>
  <c r="AV277" i="4"/>
  <c r="AL277" i="4"/>
  <c r="AE277" i="4"/>
  <c r="AD277" i="4"/>
  <c r="AA277" i="4"/>
  <c r="AC277" i="4" s="1"/>
  <c r="AW276" i="4"/>
  <c r="AV276" i="4"/>
  <c r="AL276" i="4"/>
  <c r="AE276" i="4"/>
  <c r="AA276" i="4"/>
  <c r="AD276" i="4" s="1"/>
  <c r="AW275" i="4"/>
  <c r="AV275" i="4"/>
  <c r="AL275" i="4"/>
  <c r="AE275" i="4"/>
  <c r="AC275" i="4"/>
  <c r="AB275" i="4"/>
  <c r="AA275" i="4"/>
  <c r="AD275" i="4" s="1"/>
  <c r="AW274" i="4"/>
  <c r="AL274" i="4"/>
  <c r="AP274" i="4" s="1"/>
  <c r="AR274" i="4"/>
  <c r="AE274" i="4"/>
  <c r="AC274" i="4"/>
  <c r="AA274" i="4"/>
  <c r="AD274" i="4" s="1"/>
  <c r="AV273" i="4"/>
  <c r="AL273" i="4"/>
  <c r="AP273" i="4" s="1"/>
  <c r="AE273" i="4"/>
  <c r="AD273" i="4"/>
  <c r="AC273" i="4"/>
  <c r="AB273" i="4"/>
  <c r="AA273" i="4"/>
  <c r="AW272" i="4"/>
  <c r="AV272" i="4"/>
  <c r="AL272" i="4"/>
  <c r="AE272" i="4"/>
  <c r="AA272" i="4"/>
  <c r="AD272" i="4" s="1"/>
  <c r="AE271" i="4"/>
  <c r="AD271" i="4"/>
  <c r="AB271" i="4"/>
  <c r="AA271" i="4"/>
  <c r="AC271" i="4" s="1"/>
  <c r="AV270" i="4"/>
  <c r="AW270" i="4"/>
  <c r="AL270" i="4"/>
  <c r="AJ270" i="4"/>
  <c r="AE270" i="4"/>
  <c r="AK270" i="4" s="1"/>
  <c r="AD270" i="4"/>
  <c r="AC270" i="4"/>
  <c r="AB270" i="4"/>
  <c r="AA270" i="4"/>
  <c r="AV269" i="4"/>
  <c r="AL269" i="4"/>
  <c r="AE269" i="4"/>
  <c r="AD269" i="4"/>
  <c r="AA269" i="4"/>
  <c r="AC269" i="4" s="1"/>
  <c r="AW268" i="4"/>
  <c r="AV268" i="4"/>
  <c r="AL268" i="4"/>
  <c r="AE268" i="4"/>
  <c r="AA268" i="4"/>
  <c r="AD268" i="4" s="1"/>
  <c r="AW267" i="4"/>
  <c r="AV267" i="4"/>
  <c r="AL267" i="4"/>
  <c r="AE267" i="4"/>
  <c r="AC267" i="4"/>
  <c r="AB267" i="4"/>
  <c r="AA267" i="4"/>
  <c r="AD267" i="4" s="1"/>
  <c r="AW266" i="4"/>
  <c r="AL266" i="4"/>
  <c r="AP266" i="4" s="1"/>
  <c r="AR266" i="4"/>
  <c r="AE266" i="4"/>
  <c r="AC266" i="4"/>
  <c r="AA266" i="4"/>
  <c r="AD266" i="4" s="1"/>
  <c r="AV265" i="4"/>
  <c r="AL265" i="4"/>
  <c r="AP265" i="4" s="1"/>
  <c r="AE265" i="4"/>
  <c r="AD265" i="4"/>
  <c r="AC265" i="4"/>
  <c r="AB265" i="4"/>
  <c r="AA265" i="4"/>
  <c r="AW264" i="4"/>
  <c r="AV264" i="4"/>
  <c r="AL264" i="4"/>
  <c r="AE264" i="4"/>
  <c r="AA264" i="4"/>
  <c r="AD264" i="4" s="1"/>
  <c r="AE263" i="4"/>
  <c r="AD263" i="4"/>
  <c r="AB263" i="4"/>
  <c r="AA263" i="4"/>
  <c r="AC263" i="4" s="1"/>
  <c r="AV262" i="4"/>
  <c r="AW262" i="4"/>
  <c r="AL262" i="4"/>
  <c r="AE262" i="4"/>
  <c r="AD262" i="4"/>
  <c r="AC262" i="4"/>
  <c r="AB262" i="4"/>
  <c r="AA262" i="4"/>
  <c r="AV261" i="4"/>
  <c r="AL261" i="4"/>
  <c r="AE261" i="4"/>
  <c r="AD261" i="4"/>
  <c r="AA261" i="4"/>
  <c r="AC261" i="4" s="1"/>
  <c r="AW260" i="4"/>
  <c r="AV260" i="4"/>
  <c r="AL260" i="4"/>
  <c r="AE260" i="4"/>
  <c r="AA260" i="4"/>
  <c r="AD260" i="4" s="1"/>
  <c r="AW259" i="4"/>
  <c r="AV259" i="4"/>
  <c r="AL259" i="4"/>
  <c r="AE259" i="4"/>
  <c r="AC259" i="4"/>
  <c r="AB259" i="4"/>
  <c r="AA259" i="4"/>
  <c r="AD259" i="4" s="1"/>
  <c r="AW258" i="4"/>
  <c r="AL258" i="4"/>
  <c r="AP258" i="4" s="1"/>
  <c r="AR258" i="4"/>
  <c r="AE258" i="4"/>
  <c r="AC258" i="4"/>
  <c r="AA258" i="4"/>
  <c r="AD258" i="4" s="1"/>
  <c r="AV257" i="4"/>
  <c r="AL257" i="4"/>
  <c r="AP257" i="4" s="1"/>
  <c r="AE257" i="4"/>
  <c r="AD257" i="4"/>
  <c r="AC257" i="4"/>
  <c r="AB257" i="4"/>
  <c r="AA257" i="4"/>
  <c r="AW256" i="4"/>
  <c r="AV256" i="4"/>
  <c r="AL256" i="4"/>
  <c r="AE256" i="4"/>
  <c r="AA256" i="4"/>
  <c r="AD256" i="4" s="1"/>
  <c r="AE255" i="4"/>
  <c r="AD255" i="4"/>
  <c r="AB255" i="4"/>
  <c r="AA255" i="4"/>
  <c r="AC255" i="4" s="1"/>
  <c r="AV254" i="4"/>
  <c r="AW254" i="4"/>
  <c r="AL254" i="4"/>
  <c r="AJ254" i="4"/>
  <c r="AE254" i="4"/>
  <c r="AD254" i="4"/>
  <c r="AC254" i="4"/>
  <c r="AB254" i="4"/>
  <c r="AA254" i="4"/>
  <c r="AV253" i="4"/>
  <c r="AL253" i="4"/>
  <c r="AE253" i="4"/>
  <c r="AD253" i="4"/>
  <c r="AA253" i="4"/>
  <c r="AC253" i="4" s="1"/>
  <c r="AW252" i="4"/>
  <c r="AV252" i="4"/>
  <c r="AL252" i="4"/>
  <c r="AE252" i="4"/>
  <c r="AA252" i="4"/>
  <c r="AD252" i="4" s="1"/>
  <c r="AW251" i="4"/>
  <c r="AV251" i="4"/>
  <c r="AL251" i="4"/>
  <c r="AE251" i="4"/>
  <c r="AC251" i="4"/>
  <c r="AB251" i="4"/>
  <c r="AA251" i="4"/>
  <c r="AD251" i="4" s="1"/>
  <c r="AW250" i="4"/>
  <c r="AL250" i="4"/>
  <c r="AP250" i="4" s="1"/>
  <c r="AR250" i="4"/>
  <c r="AE250" i="4"/>
  <c r="AC250" i="4"/>
  <c r="AA250" i="4"/>
  <c r="AD250" i="4" s="1"/>
  <c r="AV249" i="4"/>
  <c r="AL249" i="4"/>
  <c r="AP249" i="4" s="1"/>
  <c r="AE249" i="4"/>
  <c r="AD249" i="4"/>
  <c r="AC249" i="4"/>
  <c r="AB249" i="4"/>
  <c r="AA249" i="4"/>
  <c r="AW248" i="4"/>
  <c r="AV248" i="4"/>
  <c r="AL248" i="4"/>
  <c r="AE248" i="4"/>
  <c r="AA248" i="4"/>
  <c r="AD248" i="4" s="1"/>
  <c r="AE247" i="4"/>
  <c r="AD247" i="4"/>
  <c r="AB247" i="4"/>
  <c r="AA247" i="4"/>
  <c r="AC247" i="4" s="1"/>
  <c r="AV246" i="4"/>
  <c r="AW246" i="4"/>
  <c r="AL246" i="4"/>
  <c r="AE246" i="4"/>
  <c r="AD246" i="4"/>
  <c r="AC246" i="4"/>
  <c r="AB246" i="4"/>
  <c r="AA246" i="4"/>
  <c r="AV245" i="4"/>
  <c r="AL245" i="4"/>
  <c r="AE245" i="4"/>
  <c r="AD245" i="4"/>
  <c r="AA245" i="4"/>
  <c r="AC245" i="4" s="1"/>
  <c r="AW244" i="4"/>
  <c r="AV244" i="4"/>
  <c r="AL244" i="4"/>
  <c r="AE244" i="4"/>
  <c r="AA244" i="4"/>
  <c r="AD244" i="4" s="1"/>
  <c r="AW243" i="4"/>
  <c r="AV243" i="4"/>
  <c r="AL243" i="4"/>
  <c r="AE243" i="4"/>
  <c r="AC243" i="4"/>
  <c r="AB243" i="4"/>
  <c r="AA243" i="4"/>
  <c r="AD243" i="4" s="1"/>
  <c r="AW242" i="4"/>
  <c r="AL242" i="4"/>
  <c r="AP242" i="4" s="1"/>
  <c r="AR242" i="4"/>
  <c r="AE242" i="4"/>
  <c r="AC242" i="4"/>
  <c r="AA242" i="4"/>
  <c r="AD242" i="4" s="1"/>
  <c r="AV241" i="4"/>
  <c r="AL241" i="4"/>
  <c r="AP241" i="4" s="1"/>
  <c r="AE241" i="4"/>
  <c r="AD241" i="4"/>
  <c r="AC241" i="4"/>
  <c r="AB241" i="4"/>
  <c r="AA241" i="4"/>
  <c r="AW240" i="4"/>
  <c r="AV240" i="4"/>
  <c r="AL240" i="4"/>
  <c r="AE240" i="4"/>
  <c r="AA240" i="4"/>
  <c r="AD240" i="4" s="1"/>
  <c r="AE239" i="4"/>
  <c r="AD239" i="4"/>
  <c r="AB239" i="4"/>
  <c r="AA239" i="4"/>
  <c r="AC239" i="4" s="1"/>
  <c r="AV238" i="4"/>
  <c r="AW238" i="4"/>
  <c r="AL238" i="4"/>
  <c r="AE238" i="4"/>
  <c r="AD238" i="4"/>
  <c r="AC238" i="4"/>
  <c r="AB238" i="4"/>
  <c r="AA238" i="4"/>
  <c r="AV237" i="4"/>
  <c r="AL237" i="4"/>
  <c r="AE237" i="4"/>
  <c r="AD237" i="4"/>
  <c r="AA237" i="4"/>
  <c r="AC237" i="4" s="1"/>
  <c r="AW236" i="4"/>
  <c r="AV236" i="4"/>
  <c r="AL236" i="4"/>
  <c r="AE236" i="4"/>
  <c r="AA236" i="4"/>
  <c r="AD236" i="4" s="1"/>
  <c r="AW235" i="4"/>
  <c r="AV235" i="4"/>
  <c r="AL235" i="4"/>
  <c r="AE235" i="4"/>
  <c r="AC235" i="4"/>
  <c r="AB235" i="4"/>
  <c r="AA235" i="4"/>
  <c r="AD235" i="4" s="1"/>
  <c r="AW234" i="4"/>
  <c r="AL234" i="4"/>
  <c r="AP234" i="4" s="1"/>
  <c r="AR234" i="4"/>
  <c r="AE234" i="4"/>
  <c r="AC234" i="4"/>
  <c r="AA234" i="4"/>
  <c r="AD234" i="4" s="1"/>
  <c r="AV233" i="4"/>
  <c r="AL233" i="4"/>
  <c r="AP233" i="4" s="1"/>
  <c r="AE233" i="4"/>
  <c r="AD233" i="4"/>
  <c r="AC233" i="4"/>
  <c r="AB233" i="4"/>
  <c r="AA233" i="4"/>
  <c r="AW232" i="4"/>
  <c r="AV232" i="4"/>
  <c r="AL232" i="4"/>
  <c r="AE232" i="4"/>
  <c r="AA232" i="4"/>
  <c r="AD232" i="4" s="1"/>
  <c r="AE231" i="4"/>
  <c r="AD231" i="4"/>
  <c r="AB231" i="4"/>
  <c r="AA231" i="4"/>
  <c r="AC231" i="4" s="1"/>
  <c r="AV230" i="4"/>
  <c r="AW230" i="4"/>
  <c r="AL230" i="4"/>
  <c r="AE230" i="4"/>
  <c r="AD230" i="4"/>
  <c r="AC230" i="4"/>
  <c r="AB230" i="4"/>
  <c r="AA230" i="4"/>
  <c r="AV229" i="4"/>
  <c r="AL229" i="4"/>
  <c r="AE229" i="4"/>
  <c r="AD229" i="4"/>
  <c r="AA229" i="4"/>
  <c r="AC229" i="4" s="1"/>
  <c r="AW228" i="4"/>
  <c r="AV228" i="4"/>
  <c r="AL228" i="4"/>
  <c r="AE228" i="4"/>
  <c r="AA228" i="4"/>
  <c r="AD228" i="4" s="1"/>
  <c r="AW227" i="4"/>
  <c r="AV227" i="4"/>
  <c r="AL227" i="4"/>
  <c r="AE227" i="4"/>
  <c r="AB227" i="4"/>
  <c r="AA227" i="4"/>
  <c r="AD227" i="4" s="1"/>
  <c r="AW226" i="4"/>
  <c r="AL226" i="4"/>
  <c r="AP226" i="4" s="1"/>
  <c r="AR226" i="4"/>
  <c r="AE226" i="4"/>
  <c r="AC226" i="4"/>
  <c r="AA226" i="4"/>
  <c r="AD226" i="4" s="1"/>
  <c r="AV225" i="4"/>
  <c r="AL225" i="4"/>
  <c r="AP225" i="4" s="1"/>
  <c r="AE225" i="4"/>
  <c r="AD225" i="4"/>
  <c r="AC225" i="4"/>
  <c r="AB225" i="4"/>
  <c r="AA225" i="4"/>
  <c r="AW224" i="4"/>
  <c r="AV224" i="4"/>
  <c r="AL224" i="4"/>
  <c r="AE224" i="4"/>
  <c r="AA224" i="4"/>
  <c r="AD224" i="4" s="1"/>
  <c r="AL223" i="4"/>
  <c r="AE223" i="4"/>
  <c r="AD223" i="4"/>
  <c r="AB223" i="4"/>
  <c r="AA223" i="4"/>
  <c r="AC223" i="4" s="1"/>
  <c r="AV222" i="4"/>
  <c r="AW222" i="4"/>
  <c r="AL222" i="4"/>
  <c r="AJ222" i="4"/>
  <c r="AE222" i="4"/>
  <c r="AD222" i="4"/>
  <c r="AC222" i="4"/>
  <c r="AB222" i="4"/>
  <c r="AA222" i="4"/>
  <c r="AV221" i="4"/>
  <c r="AL221" i="4"/>
  <c r="AE221" i="4"/>
  <c r="AD221" i="4"/>
  <c r="AA221" i="4"/>
  <c r="AC221" i="4" s="1"/>
  <c r="AW220" i="4"/>
  <c r="AV220" i="4"/>
  <c r="AL220" i="4"/>
  <c r="AE220" i="4"/>
  <c r="AA220" i="4"/>
  <c r="AD220" i="4" s="1"/>
  <c r="AW219" i="4"/>
  <c r="AV219" i="4"/>
  <c r="AL219" i="4"/>
  <c r="AE219" i="4"/>
  <c r="AB219" i="4"/>
  <c r="AA219" i="4"/>
  <c r="AD219" i="4" s="1"/>
  <c r="AW218" i="4"/>
  <c r="AL218" i="4"/>
  <c r="AP218" i="4" s="1"/>
  <c r="AR218" i="4"/>
  <c r="AE218" i="4"/>
  <c r="AC218" i="4"/>
  <c r="AA218" i="4"/>
  <c r="AD218" i="4" s="1"/>
  <c r="AV217" i="4"/>
  <c r="AL217" i="4"/>
  <c r="AP217" i="4" s="1"/>
  <c r="AE217" i="4"/>
  <c r="AD217" i="4"/>
  <c r="AC217" i="4"/>
  <c r="AB217" i="4"/>
  <c r="AA217" i="4"/>
  <c r="AW216" i="4"/>
  <c r="AV216" i="4"/>
  <c r="AL216" i="4"/>
  <c r="AE216" i="4"/>
  <c r="AA216" i="4"/>
  <c r="AD216" i="4" s="1"/>
  <c r="AL215" i="4"/>
  <c r="AE215" i="4"/>
  <c r="AD215" i="4"/>
  <c r="AB215" i="4"/>
  <c r="AA215" i="4"/>
  <c r="AC215" i="4" s="1"/>
  <c r="AV214" i="4"/>
  <c r="AW214" i="4"/>
  <c r="AL214" i="4"/>
  <c r="AE214" i="4"/>
  <c r="AD214" i="4"/>
  <c r="AC214" i="4"/>
  <c r="AB214" i="4"/>
  <c r="AA214" i="4"/>
  <c r="AV213" i="4"/>
  <c r="AL213" i="4"/>
  <c r="AE213" i="4"/>
  <c r="AD213" i="4"/>
  <c r="AA213" i="4"/>
  <c r="AC213" i="4" s="1"/>
  <c r="AW212" i="4"/>
  <c r="AV212" i="4"/>
  <c r="AL212" i="4"/>
  <c r="AE212" i="4"/>
  <c r="AA212" i="4"/>
  <c r="AD212" i="4" s="1"/>
  <c r="AW211" i="4"/>
  <c r="AV211" i="4"/>
  <c r="AL211" i="4"/>
  <c r="AE211" i="4"/>
  <c r="AB211" i="4"/>
  <c r="AA211" i="4"/>
  <c r="AD211" i="4" s="1"/>
  <c r="AW210" i="4"/>
  <c r="AL210" i="4"/>
  <c r="AP210" i="4" s="1"/>
  <c r="AR210" i="4"/>
  <c r="AE210" i="4"/>
  <c r="AC210" i="4"/>
  <c r="AA210" i="4"/>
  <c r="AD210" i="4" s="1"/>
  <c r="AV209" i="4"/>
  <c r="AL209" i="4"/>
  <c r="AP209" i="4" s="1"/>
  <c r="AE209" i="4"/>
  <c r="AD209" i="4"/>
  <c r="AC209" i="4"/>
  <c r="AB209" i="4"/>
  <c r="AA209" i="4"/>
  <c r="AW208" i="4"/>
  <c r="AV208" i="4"/>
  <c r="AL208" i="4"/>
  <c r="AE208" i="4"/>
  <c r="AA208" i="4"/>
  <c r="AD208" i="4" s="1"/>
  <c r="AL207" i="4"/>
  <c r="AE207" i="4"/>
  <c r="AD207" i="4"/>
  <c r="AB207" i="4"/>
  <c r="AA207" i="4"/>
  <c r="AC207" i="4" s="1"/>
  <c r="AV206" i="4"/>
  <c r="AW206" i="4"/>
  <c r="AL206" i="4"/>
  <c r="AJ206" i="4"/>
  <c r="AE206" i="4"/>
  <c r="AD206" i="4"/>
  <c r="AC206" i="4"/>
  <c r="AA206" i="4"/>
  <c r="AB206" i="4" s="1"/>
  <c r="AV205" i="4"/>
  <c r="AL205" i="4"/>
  <c r="AE205" i="4"/>
  <c r="AD205" i="4"/>
  <c r="AA205" i="4"/>
  <c r="AC205" i="4" s="1"/>
  <c r="AW204" i="4"/>
  <c r="AV204" i="4"/>
  <c r="AL204" i="4"/>
  <c r="AE204" i="4"/>
  <c r="AA204" i="4"/>
  <c r="AD204" i="4" s="1"/>
  <c r="AW203" i="4"/>
  <c r="AV203" i="4"/>
  <c r="AL203" i="4"/>
  <c r="AE203" i="4"/>
  <c r="AB203" i="4"/>
  <c r="AA203" i="4"/>
  <c r="AD203" i="4" s="1"/>
  <c r="AW202" i="4"/>
  <c r="AL202" i="4"/>
  <c r="AP202" i="4" s="1"/>
  <c r="AR202" i="4"/>
  <c r="AE202" i="4"/>
  <c r="AC202" i="4"/>
  <c r="AA202" i="4"/>
  <c r="AD202" i="4" s="1"/>
  <c r="AV201" i="4"/>
  <c r="AL201" i="4"/>
  <c r="AP201" i="4" s="1"/>
  <c r="AE201" i="4"/>
  <c r="AD201" i="4"/>
  <c r="AC201" i="4"/>
  <c r="AB201" i="4"/>
  <c r="AA201" i="4"/>
  <c r="AW200" i="4"/>
  <c r="AV200" i="4"/>
  <c r="AL200" i="4"/>
  <c r="AE200" i="4"/>
  <c r="AA200" i="4"/>
  <c r="AD200" i="4" s="1"/>
  <c r="AL199" i="4"/>
  <c r="AE199" i="4"/>
  <c r="AD199" i="4"/>
  <c r="AB199" i="4"/>
  <c r="AA199" i="4"/>
  <c r="AC199" i="4" s="1"/>
  <c r="AV198" i="4"/>
  <c r="AW198" i="4"/>
  <c r="AL198" i="4"/>
  <c r="AJ198" i="4"/>
  <c r="AE198" i="4"/>
  <c r="AK198" i="4" s="1"/>
  <c r="AD198" i="4"/>
  <c r="AC198" i="4"/>
  <c r="AB198" i="4"/>
  <c r="AA198" i="4"/>
  <c r="AV197" i="4"/>
  <c r="AL197" i="4"/>
  <c r="AE197" i="4"/>
  <c r="AD197" i="4"/>
  <c r="AA197" i="4"/>
  <c r="AC197" i="4" s="1"/>
  <c r="AW196" i="4"/>
  <c r="AV196" i="4"/>
  <c r="AL196" i="4"/>
  <c r="AE196" i="4"/>
  <c r="AA196" i="4"/>
  <c r="AD196" i="4" s="1"/>
  <c r="AW195" i="4"/>
  <c r="AV195" i="4"/>
  <c r="AL195" i="4"/>
  <c r="AE195" i="4"/>
  <c r="AB195" i="4"/>
  <c r="AA195" i="4"/>
  <c r="AD195" i="4" s="1"/>
  <c r="AW194" i="4"/>
  <c r="AL194" i="4"/>
  <c r="AP194" i="4" s="1"/>
  <c r="AR194" i="4"/>
  <c r="AE194" i="4"/>
  <c r="AC194" i="4"/>
  <c r="AA194" i="4"/>
  <c r="AD194" i="4" s="1"/>
  <c r="AV193" i="4"/>
  <c r="AL193" i="4"/>
  <c r="AP193" i="4" s="1"/>
  <c r="AE193" i="4"/>
  <c r="AD193" i="4"/>
  <c r="AC193" i="4"/>
  <c r="AB193" i="4"/>
  <c r="AA193" i="4"/>
  <c r="AW192" i="4"/>
  <c r="AV192" i="4"/>
  <c r="AL192" i="4"/>
  <c r="AE192" i="4"/>
  <c r="AA192" i="4"/>
  <c r="AD192" i="4" s="1"/>
  <c r="AL191" i="4"/>
  <c r="AE191" i="4"/>
  <c r="AD191" i="4"/>
  <c r="AB191" i="4"/>
  <c r="AA191" i="4"/>
  <c r="AC191" i="4" s="1"/>
  <c r="AV190" i="4"/>
  <c r="AW190" i="4"/>
  <c r="AL190" i="4"/>
  <c r="AJ190" i="4"/>
  <c r="AE190" i="4"/>
  <c r="AD190" i="4"/>
  <c r="AC190" i="4"/>
  <c r="AA190" i="4"/>
  <c r="AB190" i="4" s="1"/>
  <c r="AV189" i="4"/>
  <c r="AL189" i="4"/>
  <c r="AE189" i="4"/>
  <c r="AD189" i="4"/>
  <c r="AA189" i="4"/>
  <c r="AC189" i="4" s="1"/>
  <c r="AW188" i="4"/>
  <c r="AV188" i="4"/>
  <c r="AL188" i="4"/>
  <c r="AE188" i="4"/>
  <c r="AA188" i="4"/>
  <c r="AD188" i="4" s="1"/>
  <c r="AV187" i="4"/>
  <c r="AW187" i="4"/>
  <c r="AL187" i="4"/>
  <c r="AE187" i="4"/>
  <c r="AB187" i="4"/>
  <c r="AA187" i="4"/>
  <c r="AD187" i="4" s="1"/>
  <c r="AR186" i="4"/>
  <c r="AW186" i="4"/>
  <c r="AL186" i="4"/>
  <c r="AP186" i="4" s="1"/>
  <c r="AE186" i="4"/>
  <c r="AC186" i="4"/>
  <c r="AA186" i="4"/>
  <c r="AD186" i="4" s="1"/>
  <c r="AV185" i="4"/>
  <c r="AL185" i="4"/>
  <c r="AP185" i="4" s="1"/>
  <c r="AE185" i="4"/>
  <c r="AD185" i="4"/>
  <c r="AC185" i="4"/>
  <c r="AB185" i="4"/>
  <c r="AA185" i="4"/>
  <c r="AW184" i="4"/>
  <c r="AV184" i="4"/>
  <c r="AL184" i="4"/>
  <c r="AE184" i="4"/>
  <c r="AA184" i="4"/>
  <c r="AD184" i="4" s="1"/>
  <c r="AL183" i="4"/>
  <c r="AE183" i="4"/>
  <c r="AD183" i="4"/>
  <c r="AB183" i="4"/>
  <c r="AA183" i="4"/>
  <c r="AC183" i="4" s="1"/>
  <c r="AV182" i="4"/>
  <c r="AW182" i="4"/>
  <c r="AL182" i="4"/>
  <c r="AR182" i="4"/>
  <c r="AE182" i="4"/>
  <c r="AD182" i="4"/>
  <c r="AC182" i="4"/>
  <c r="AA182" i="4"/>
  <c r="AB182" i="4" s="1"/>
  <c r="AV181" i="4"/>
  <c r="AL181" i="4"/>
  <c r="AE181" i="4"/>
  <c r="AD181" i="4"/>
  <c r="AA181" i="4"/>
  <c r="AC181" i="4" s="1"/>
  <c r="AW180" i="4"/>
  <c r="AV180" i="4"/>
  <c r="AL180" i="4"/>
  <c r="AE180" i="4"/>
  <c r="AA180" i="4"/>
  <c r="AD180" i="4" s="1"/>
  <c r="AV179" i="4"/>
  <c r="AW179" i="4"/>
  <c r="AL179" i="4"/>
  <c r="AE179" i="4"/>
  <c r="AB179" i="4"/>
  <c r="AA179" i="4"/>
  <c r="AD179" i="4" s="1"/>
  <c r="AW178" i="4"/>
  <c r="AL178" i="4"/>
  <c r="AP178" i="4" s="1"/>
  <c r="AE178" i="4"/>
  <c r="AC178" i="4"/>
  <c r="AA178" i="4"/>
  <c r="AD178" i="4" s="1"/>
  <c r="AV177" i="4"/>
  <c r="AL177" i="4"/>
  <c r="AP177" i="4" s="1"/>
  <c r="AE177" i="4"/>
  <c r="AD177" i="4"/>
  <c r="AC177" i="4"/>
  <c r="AB177" i="4"/>
  <c r="AA177" i="4"/>
  <c r="AW176" i="4"/>
  <c r="AV176" i="4"/>
  <c r="AL176" i="4"/>
  <c r="AE176" i="4"/>
  <c r="AA176" i="4"/>
  <c r="AD176" i="4" s="1"/>
  <c r="AL175" i="4"/>
  <c r="AE175" i="4"/>
  <c r="AD175" i="4"/>
  <c r="AB175" i="4"/>
  <c r="AA175" i="4"/>
  <c r="AC175" i="4" s="1"/>
  <c r="AV174" i="4"/>
  <c r="AW174" i="4"/>
  <c r="AL174" i="4"/>
  <c r="AE174" i="4"/>
  <c r="AD174" i="4"/>
  <c r="AC174" i="4"/>
  <c r="AA174" i="4"/>
  <c r="AB174" i="4" s="1"/>
  <c r="AV173" i="4"/>
  <c r="AL173" i="4"/>
  <c r="AE173" i="4"/>
  <c r="AD173" i="4"/>
  <c r="AA173" i="4"/>
  <c r="AC173" i="4" s="1"/>
  <c r="AW172" i="4"/>
  <c r="AV172" i="4"/>
  <c r="AL172" i="4"/>
  <c r="AE172" i="4"/>
  <c r="AA172" i="4"/>
  <c r="AD172" i="4" s="1"/>
  <c r="AW171" i="4"/>
  <c r="AV171" i="4"/>
  <c r="AL171" i="4"/>
  <c r="AE171" i="4"/>
  <c r="AB171" i="4"/>
  <c r="AA171" i="4"/>
  <c r="AD171" i="4" s="1"/>
  <c r="AW170" i="4"/>
  <c r="AL170" i="4"/>
  <c r="AP170" i="4" s="1"/>
  <c r="AR170" i="4"/>
  <c r="AE170" i="4"/>
  <c r="AC170" i="4"/>
  <c r="AA170" i="4"/>
  <c r="AD170" i="4" s="1"/>
  <c r="AV169" i="4"/>
  <c r="AL169" i="4"/>
  <c r="AP169" i="4" s="1"/>
  <c r="AE169" i="4"/>
  <c r="AD169" i="4"/>
  <c r="AC169" i="4"/>
  <c r="AB169" i="4"/>
  <c r="AA169" i="4"/>
  <c r="AW168" i="4"/>
  <c r="AV168" i="4"/>
  <c r="AL168" i="4"/>
  <c r="AE168" i="4"/>
  <c r="AA168" i="4"/>
  <c r="AD168" i="4" s="1"/>
  <c r="AL167" i="4"/>
  <c r="AE167" i="4"/>
  <c r="AD167" i="4"/>
  <c r="AB167" i="4"/>
  <c r="AA167" i="4"/>
  <c r="AC167" i="4" s="1"/>
  <c r="AV166" i="4"/>
  <c r="AW166" i="4"/>
  <c r="AL166" i="4"/>
  <c r="AJ166" i="4"/>
  <c r="AE166" i="4"/>
  <c r="AD166" i="4"/>
  <c r="AC166" i="4"/>
  <c r="AB166" i="4"/>
  <c r="AA166" i="4"/>
  <c r="AV165" i="4"/>
  <c r="AL165" i="4"/>
  <c r="AE165" i="4"/>
  <c r="AD165" i="4"/>
  <c r="AA165" i="4"/>
  <c r="AC165" i="4" s="1"/>
  <c r="AW164" i="4"/>
  <c r="AV164" i="4"/>
  <c r="AL164" i="4"/>
  <c r="AE164" i="4"/>
  <c r="AA164" i="4"/>
  <c r="AD164" i="4" s="1"/>
  <c r="AW163" i="4"/>
  <c r="AV163" i="4"/>
  <c r="AL163" i="4"/>
  <c r="AE163" i="4"/>
  <c r="AB163" i="4"/>
  <c r="AA163" i="4"/>
  <c r="AD163" i="4" s="1"/>
  <c r="AW162" i="4"/>
  <c r="AL162" i="4"/>
  <c r="AP162" i="4" s="1"/>
  <c r="AR162" i="4"/>
  <c r="AE162" i="4"/>
  <c r="AC162" i="4"/>
  <c r="AA162" i="4"/>
  <c r="AD162" i="4" s="1"/>
  <c r="AV161" i="4"/>
  <c r="AL161" i="4"/>
  <c r="AP161" i="4" s="1"/>
  <c r="AE161" i="4"/>
  <c r="AD161" i="4"/>
  <c r="AC161" i="4"/>
  <c r="AB161" i="4"/>
  <c r="AA161" i="4"/>
  <c r="AW160" i="4"/>
  <c r="AV160" i="4"/>
  <c r="AL160" i="4"/>
  <c r="AE160" i="4"/>
  <c r="AA160" i="4"/>
  <c r="AD160" i="4" s="1"/>
  <c r="AL159" i="4"/>
  <c r="AE159" i="4"/>
  <c r="AD159" i="4"/>
  <c r="AB159" i="4"/>
  <c r="AA159" i="4"/>
  <c r="AC159" i="4" s="1"/>
  <c r="AV158" i="4"/>
  <c r="AW158" i="4"/>
  <c r="AL158" i="4"/>
  <c r="AR158" i="4"/>
  <c r="AE158" i="4"/>
  <c r="AD158" i="4"/>
  <c r="AC158" i="4"/>
  <c r="AB158" i="4"/>
  <c r="AA158" i="4"/>
  <c r="AV157" i="4"/>
  <c r="AL157" i="4"/>
  <c r="AE157" i="4"/>
  <c r="AD157" i="4"/>
  <c r="AA157" i="4"/>
  <c r="AC157" i="4" s="1"/>
  <c r="AV156" i="4"/>
  <c r="AW156" i="4"/>
  <c r="AL156" i="4"/>
  <c r="AE156" i="4"/>
  <c r="AA156" i="4"/>
  <c r="AD156" i="4" s="1"/>
  <c r="AW155" i="4"/>
  <c r="AV155" i="4"/>
  <c r="AL155" i="4"/>
  <c r="AE155" i="4"/>
  <c r="AB155" i="4"/>
  <c r="AA155" i="4"/>
  <c r="AD155" i="4" s="1"/>
  <c r="AW154" i="4"/>
  <c r="AL154" i="4"/>
  <c r="AP154" i="4" s="1"/>
  <c r="AE154" i="4"/>
  <c r="AC154" i="4"/>
  <c r="AA154" i="4"/>
  <c r="AD154" i="4" s="1"/>
  <c r="AL153" i="4"/>
  <c r="AP153" i="4" s="1"/>
  <c r="AE153" i="4"/>
  <c r="AD153" i="4"/>
  <c r="AC153" i="4"/>
  <c r="AB153" i="4"/>
  <c r="AA153" i="4"/>
  <c r="AW152" i="4"/>
  <c r="AV152" i="4"/>
  <c r="AL152" i="4"/>
  <c r="AE152" i="4"/>
  <c r="AA152" i="4"/>
  <c r="AD152" i="4" s="1"/>
  <c r="AL151" i="4"/>
  <c r="AE151" i="4"/>
  <c r="AD151" i="4"/>
  <c r="AB151" i="4"/>
  <c r="AA151" i="4"/>
  <c r="AC151" i="4" s="1"/>
  <c r="AV150" i="4"/>
  <c r="AW150" i="4"/>
  <c r="AL150" i="4"/>
  <c r="AE150" i="4"/>
  <c r="AD150" i="4"/>
  <c r="AC150" i="4"/>
  <c r="AA150" i="4"/>
  <c r="AB150" i="4" s="1"/>
  <c r="AL149" i="4"/>
  <c r="AE149" i="4"/>
  <c r="AD149" i="4"/>
  <c r="AA149" i="4"/>
  <c r="AC149" i="4" s="1"/>
  <c r="AV148" i="4"/>
  <c r="AW148" i="4"/>
  <c r="AL148" i="4"/>
  <c r="AE148" i="4"/>
  <c r="AA148" i="4"/>
  <c r="AD148" i="4" s="1"/>
  <c r="AW147" i="4"/>
  <c r="AV147" i="4"/>
  <c r="AL147" i="4"/>
  <c r="AE147" i="4"/>
  <c r="AB147" i="4"/>
  <c r="AA147" i="4"/>
  <c r="AD147" i="4" s="1"/>
  <c r="AW146" i="4"/>
  <c r="AL146" i="4"/>
  <c r="AP146" i="4" s="1"/>
  <c r="AE146" i="4"/>
  <c r="AC146" i="4"/>
  <c r="AA146" i="4"/>
  <c r="AD146" i="4" s="1"/>
  <c r="AV145" i="4"/>
  <c r="AL145" i="4"/>
  <c r="AP145" i="4" s="1"/>
  <c r="AE145" i="4"/>
  <c r="AD145" i="4"/>
  <c r="AC145" i="4"/>
  <c r="AB145" i="4"/>
  <c r="AA145" i="4"/>
  <c r="AW144" i="4"/>
  <c r="AV144" i="4"/>
  <c r="AL144" i="4"/>
  <c r="AE144" i="4"/>
  <c r="AA144" i="4"/>
  <c r="AD144" i="4" s="1"/>
  <c r="AL143" i="4"/>
  <c r="AE143" i="4"/>
  <c r="AD143" i="4"/>
  <c r="AB143" i="4"/>
  <c r="AA143" i="4"/>
  <c r="AC143" i="4" s="1"/>
  <c r="AV142" i="4"/>
  <c r="AW142" i="4"/>
  <c r="AL142" i="4"/>
  <c r="AR142" i="4"/>
  <c r="AE142" i="4"/>
  <c r="AD142" i="4"/>
  <c r="AC142" i="4"/>
  <c r="AB142" i="4"/>
  <c r="AA142" i="4"/>
  <c r="AL141" i="4"/>
  <c r="AE141" i="4"/>
  <c r="AD141" i="4"/>
  <c r="AA141" i="4"/>
  <c r="AC141" i="4" s="1"/>
  <c r="AV140" i="4"/>
  <c r="AW140" i="4"/>
  <c r="AL140" i="4"/>
  <c r="AE140" i="4"/>
  <c r="AA140" i="4"/>
  <c r="AD140" i="4" s="1"/>
  <c r="AW139" i="4"/>
  <c r="AV139" i="4"/>
  <c r="AL139" i="4"/>
  <c r="AE139" i="4"/>
  <c r="AB139" i="4"/>
  <c r="AA139" i="4"/>
  <c r="AD139" i="4" s="1"/>
  <c r="AW138" i="4"/>
  <c r="AL138" i="4"/>
  <c r="AP138" i="4" s="1"/>
  <c r="AR138" i="4"/>
  <c r="AE138" i="4"/>
  <c r="AC138" i="4"/>
  <c r="AA138" i="4"/>
  <c r="AD138" i="4" s="1"/>
  <c r="AV137" i="4"/>
  <c r="AL137" i="4"/>
  <c r="AP137" i="4" s="1"/>
  <c r="AE137" i="4"/>
  <c r="AD137" i="4"/>
  <c r="AC137" i="4"/>
  <c r="AB137" i="4"/>
  <c r="AA137" i="4"/>
  <c r="AW136" i="4"/>
  <c r="AV136" i="4"/>
  <c r="AL136" i="4"/>
  <c r="AE136" i="4"/>
  <c r="AA136" i="4"/>
  <c r="AD136" i="4" s="1"/>
  <c r="AL135" i="4"/>
  <c r="AE135" i="4"/>
  <c r="AD135" i="4"/>
  <c r="AB135" i="4"/>
  <c r="AA135" i="4"/>
  <c r="AC135" i="4" s="1"/>
  <c r="AV134" i="4"/>
  <c r="AW134" i="4"/>
  <c r="AL134" i="4"/>
  <c r="AJ134" i="4"/>
  <c r="AE134" i="4"/>
  <c r="AK134" i="4" s="1"/>
  <c r="AD134" i="4"/>
  <c r="AC134" i="4"/>
  <c r="AB134" i="4"/>
  <c r="AA134" i="4"/>
  <c r="AL133" i="4"/>
  <c r="AE133" i="4"/>
  <c r="AD133" i="4"/>
  <c r="AA133" i="4"/>
  <c r="AC133" i="4" s="1"/>
  <c r="AV132" i="4"/>
  <c r="AW132" i="4"/>
  <c r="AL132" i="4"/>
  <c r="AE132" i="4"/>
  <c r="AA132" i="4"/>
  <c r="AD132" i="4" s="1"/>
  <c r="AV131" i="4"/>
  <c r="AW131" i="4"/>
  <c r="AL131" i="4"/>
  <c r="AE131" i="4"/>
  <c r="AB131" i="4"/>
  <c r="AA131" i="4"/>
  <c r="AD131" i="4" s="1"/>
  <c r="AW130" i="4"/>
  <c r="AL130" i="4"/>
  <c r="AP130" i="4" s="1"/>
  <c r="AE130" i="4"/>
  <c r="AC130" i="4"/>
  <c r="AA130" i="4"/>
  <c r="AD130" i="4" s="1"/>
  <c r="AV129" i="4"/>
  <c r="AL129" i="4"/>
  <c r="AP129" i="4" s="1"/>
  <c r="AE129" i="4"/>
  <c r="AD129" i="4"/>
  <c r="AC129" i="4"/>
  <c r="AB129" i="4"/>
  <c r="AA129" i="4"/>
  <c r="AW128" i="4"/>
  <c r="AV128" i="4"/>
  <c r="AL128" i="4"/>
  <c r="AE128" i="4"/>
  <c r="AA128" i="4"/>
  <c r="AD128" i="4" s="1"/>
  <c r="AL127" i="4"/>
  <c r="AE127" i="4"/>
  <c r="AD127" i="4"/>
  <c r="AB127" i="4"/>
  <c r="AA127" i="4"/>
  <c r="AC127" i="4" s="1"/>
  <c r="AV126" i="4"/>
  <c r="AW126" i="4"/>
  <c r="AL126" i="4"/>
  <c r="AJ126" i="4"/>
  <c r="AE126" i="4"/>
  <c r="AD126" i="4"/>
  <c r="AC126" i="4"/>
  <c r="AA126" i="4"/>
  <c r="AB126" i="4" s="1"/>
  <c r="AL125" i="4"/>
  <c r="AE125" i="4"/>
  <c r="AD125" i="4"/>
  <c r="AA125" i="4"/>
  <c r="AC125" i="4" s="1"/>
  <c r="AV124" i="4"/>
  <c r="AW124" i="4"/>
  <c r="AL124" i="4"/>
  <c r="AE124" i="4"/>
  <c r="AA124" i="4"/>
  <c r="AD124" i="4" s="1"/>
  <c r="AV123" i="4"/>
  <c r="AW123" i="4"/>
  <c r="AL123" i="4"/>
  <c r="AE123" i="4"/>
  <c r="AB123" i="4"/>
  <c r="AA123" i="4"/>
  <c r="AD123" i="4" s="1"/>
  <c r="AW122" i="4"/>
  <c r="AL122" i="4"/>
  <c r="AP122" i="4" s="1"/>
  <c r="AR122" i="4"/>
  <c r="AE122" i="4"/>
  <c r="AC122" i="4"/>
  <c r="AA122" i="4"/>
  <c r="AD122" i="4" s="1"/>
  <c r="AV121" i="4"/>
  <c r="AL121" i="4"/>
  <c r="AP121" i="4" s="1"/>
  <c r="AE121" i="4"/>
  <c r="AD121" i="4"/>
  <c r="AC121" i="4"/>
  <c r="AB121" i="4"/>
  <c r="AA121" i="4"/>
  <c r="AW120" i="4"/>
  <c r="AV120" i="4"/>
  <c r="AL120" i="4"/>
  <c r="AE120" i="4"/>
  <c r="AA120" i="4"/>
  <c r="AD120" i="4" s="1"/>
  <c r="AL119" i="4"/>
  <c r="AE119" i="4"/>
  <c r="AD119" i="4"/>
  <c r="AB119" i="4"/>
  <c r="AA119" i="4"/>
  <c r="AC119" i="4" s="1"/>
  <c r="AV118" i="4"/>
  <c r="AW118" i="4"/>
  <c r="AL118" i="4"/>
  <c r="AE118" i="4"/>
  <c r="AD118" i="4"/>
  <c r="AC118" i="4"/>
  <c r="AA118" i="4"/>
  <c r="AB118" i="4" s="1"/>
  <c r="AV117" i="4"/>
  <c r="AL117" i="4"/>
  <c r="AE117" i="4"/>
  <c r="AD117" i="4"/>
  <c r="AA117" i="4"/>
  <c r="AC117" i="4" s="1"/>
  <c r="AV116" i="4"/>
  <c r="AW116" i="4"/>
  <c r="AL116" i="4"/>
  <c r="AE116" i="4"/>
  <c r="AA116" i="4"/>
  <c r="AD116" i="4" s="1"/>
  <c r="AW115" i="4"/>
  <c r="AV115" i="4"/>
  <c r="AL115" i="4"/>
  <c r="AE115" i="4"/>
  <c r="AB115" i="4"/>
  <c r="AA115" i="4"/>
  <c r="AD115" i="4" s="1"/>
  <c r="AW114" i="4"/>
  <c r="AL114" i="4"/>
  <c r="AP114" i="4" s="1"/>
  <c r="AR114" i="4"/>
  <c r="AE114" i="4"/>
  <c r="AA114" i="4"/>
  <c r="AD114" i="4" s="1"/>
  <c r="AV113" i="4"/>
  <c r="AL113" i="4"/>
  <c r="AP113" i="4" s="1"/>
  <c r="AE113" i="4"/>
  <c r="AD113" i="4"/>
  <c r="AC113" i="4"/>
  <c r="AB113" i="4"/>
  <c r="AA113" i="4"/>
  <c r="AW112" i="4"/>
  <c r="AV112" i="4"/>
  <c r="AL112" i="4"/>
  <c r="AE112" i="4"/>
  <c r="AA112" i="4"/>
  <c r="AD112" i="4" s="1"/>
  <c r="AL111" i="4"/>
  <c r="AE111" i="4"/>
  <c r="AD111" i="4"/>
  <c r="AB111" i="4"/>
  <c r="AA111" i="4"/>
  <c r="AC111" i="4" s="1"/>
  <c r="AV110" i="4"/>
  <c r="AW110" i="4"/>
  <c r="AL110" i="4"/>
  <c r="AE110" i="4"/>
  <c r="AD110" i="4"/>
  <c r="AC110" i="4"/>
  <c r="AB110" i="4"/>
  <c r="AA110" i="4"/>
  <c r="AV109" i="4"/>
  <c r="AL109" i="4"/>
  <c r="AE109" i="4"/>
  <c r="AD109" i="4"/>
  <c r="AA109" i="4"/>
  <c r="AC109" i="4" s="1"/>
  <c r="AV108" i="4"/>
  <c r="AW108" i="4"/>
  <c r="AL108" i="4"/>
  <c r="AE108" i="4"/>
  <c r="AA108" i="4"/>
  <c r="AD108" i="4" s="1"/>
  <c r="AW107" i="4"/>
  <c r="AV107" i="4"/>
  <c r="AL107" i="4"/>
  <c r="AE107" i="4"/>
  <c r="AB107" i="4"/>
  <c r="AA107" i="4"/>
  <c r="AD107" i="4" s="1"/>
  <c r="AW106" i="4"/>
  <c r="AL106" i="4"/>
  <c r="AP106" i="4" s="1"/>
  <c r="AR106" i="4"/>
  <c r="AE106" i="4"/>
  <c r="AA106" i="4"/>
  <c r="AD106" i="4" s="1"/>
  <c r="AV105" i="4"/>
  <c r="AL105" i="4"/>
  <c r="AP105" i="4" s="1"/>
  <c r="AE105" i="4"/>
  <c r="AD105" i="4"/>
  <c r="AC105" i="4"/>
  <c r="AB105" i="4"/>
  <c r="AA105" i="4"/>
  <c r="AW104" i="4"/>
  <c r="AV104" i="4"/>
  <c r="AL104" i="4"/>
  <c r="AE104" i="4"/>
  <c r="AA104" i="4"/>
  <c r="AC104" i="4" s="1"/>
  <c r="AL103" i="4"/>
  <c r="AE103" i="4"/>
  <c r="AD103" i="4"/>
  <c r="AB103" i="4"/>
  <c r="AA103" i="4"/>
  <c r="AC103" i="4" s="1"/>
  <c r="AV102" i="4"/>
  <c r="AW102" i="4"/>
  <c r="AL102" i="4"/>
  <c r="AE102" i="4"/>
  <c r="AD102" i="4"/>
  <c r="AC102" i="4"/>
  <c r="AB102" i="4"/>
  <c r="AA102" i="4"/>
  <c r="AV101" i="4"/>
  <c r="AL101" i="4"/>
  <c r="AE101" i="4"/>
  <c r="AD101" i="4"/>
  <c r="AA101" i="4"/>
  <c r="AC101" i="4" s="1"/>
  <c r="AV100" i="4"/>
  <c r="AW100" i="4"/>
  <c r="AL100" i="4"/>
  <c r="AE100" i="4"/>
  <c r="AA100" i="4"/>
  <c r="AD100" i="4" s="1"/>
  <c r="AW99" i="4"/>
  <c r="AV99" i="4"/>
  <c r="AL99" i="4"/>
  <c r="AE99" i="4"/>
  <c r="AB99" i="4"/>
  <c r="AA99" i="4"/>
  <c r="AD99" i="4" s="1"/>
  <c r="AW98" i="4"/>
  <c r="AL98" i="4"/>
  <c r="AP98" i="4" s="1"/>
  <c r="AE98" i="4"/>
  <c r="AA98" i="4"/>
  <c r="AC98" i="4" s="1"/>
  <c r="AV97" i="4"/>
  <c r="AL97" i="4"/>
  <c r="AP97" i="4" s="1"/>
  <c r="AE97" i="4"/>
  <c r="AD97" i="4"/>
  <c r="AC97" i="4"/>
  <c r="AB97" i="4"/>
  <c r="AA97" i="4"/>
  <c r="AW96" i="4"/>
  <c r="AV96" i="4"/>
  <c r="AL96" i="4"/>
  <c r="AE96" i="4"/>
  <c r="AA96" i="4"/>
  <c r="AC96" i="4" s="1"/>
  <c r="AL95" i="4"/>
  <c r="AE95" i="4"/>
  <c r="AD95" i="4"/>
  <c r="AB95" i="4"/>
  <c r="AA95" i="4"/>
  <c r="AC95" i="4" s="1"/>
  <c r="AV94" i="4"/>
  <c r="AW94" i="4"/>
  <c r="AL94" i="4"/>
  <c r="AE94" i="4"/>
  <c r="AD94" i="4"/>
  <c r="AC94" i="4"/>
  <c r="AB94" i="4"/>
  <c r="AA94" i="4"/>
  <c r="AV93" i="4"/>
  <c r="AL93" i="4"/>
  <c r="AE93" i="4"/>
  <c r="AD93" i="4"/>
  <c r="AA93" i="4"/>
  <c r="AC93" i="4" s="1"/>
  <c r="AV92" i="4"/>
  <c r="AW92" i="4"/>
  <c r="AL92" i="4"/>
  <c r="AE92" i="4"/>
  <c r="AA92" i="4"/>
  <c r="AD92" i="4" s="1"/>
  <c r="AW91" i="4"/>
  <c r="AV91" i="4"/>
  <c r="AL91" i="4"/>
  <c r="AE91" i="4"/>
  <c r="AB91" i="4"/>
  <c r="AA91" i="4"/>
  <c r="AD91" i="4" s="1"/>
  <c r="AW90" i="4"/>
  <c r="AL90" i="4"/>
  <c r="AP90" i="4" s="1"/>
  <c r="AE90" i="4"/>
  <c r="AA90" i="4"/>
  <c r="AD90" i="4" s="1"/>
  <c r="AV89" i="4"/>
  <c r="AL89" i="4"/>
  <c r="AP89" i="4" s="1"/>
  <c r="AE89" i="4"/>
  <c r="AD89" i="4"/>
  <c r="AC89" i="4"/>
  <c r="AB89" i="4"/>
  <c r="AA89" i="4"/>
  <c r="AW88" i="4"/>
  <c r="AV88" i="4"/>
  <c r="AL88" i="4"/>
  <c r="AE88" i="4"/>
  <c r="AA88" i="4"/>
  <c r="AC88" i="4" s="1"/>
  <c r="AL87" i="4"/>
  <c r="AE87" i="4"/>
  <c r="AD87" i="4"/>
  <c r="AB87" i="4"/>
  <c r="AA87" i="4"/>
  <c r="AC87" i="4" s="1"/>
  <c r="AV86" i="4"/>
  <c r="AW86" i="4"/>
  <c r="AL86" i="4"/>
  <c r="AE86" i="4"/>
  <c r="AD86" i="4"/>
  <c r="AC86" i="4"/>
  <c r="AA86" i="4"/>
  <c r="AB86" i="4" s="1"/>
  <c r="AL85" i="4"/>
  <c r="AE85" i="4"/>
  <c r="AD85" i="4"/>
  <c r="AA85" i="4"/>
  <c r="AC85" i="4" s="1"/>
  <c r="AV84" i="4"/>
  <c r="AW84" i="4"/>
  <c r="AL84" i="4"/>
  <c r="AE84" i="4"/>
  <c r="AA84" i="4"/>
  <c r="AD84" i="4" s="1"/>
  <c r="AW83" i="4"/>
  <c r="AV83" i="4"/>
  <c r="AL83" i="4"/>
  <c r="AE83" i="4"/>
  <c r="AB83" i="4"/>
  <c r="AA83" i="4"/>
  <c r="AD83" i="4" s="1"/>
  <c r="AJ104" i="4" l="1"/>
  <c r="AR104" i="4"/>
  <c r="AP119" i="4"/>
  <c r="AP87" i="4"/>
  <c r="AP107" i="4"/>
  <c r="AP117" i="4"/>
  <c r="AP125" i="4"/>
  <c r="AP127" i="4"/>
  <c r="AJ150" i="4"/>
  <c r="AR151" i="4"/>
  <c r="AR161" i="4"/>
  <c r="AJ161" i="4"/>
  <c r="AK161" i="4" s="1"/>
  <c r="AP167" i="4"/>
  <c r="AR185" i="4"/>
  <c r="AJ185" i="4"/>
  <c r="AK185" i="4" s="1"/>
  <c r="AP187" i="4"/>
  <c r="AR195" i="4"/>
  <c r="AP196" i="4"/>
  <c r="AP197" i="4"/>
  <c r="AJ208" i="4"/>
  <c r="AR208" i="4"/>
  <c r="AP211" i="4"/>
  <c r="AJ214" i="4"/>
  <c r="AR215" i="4"/>
  <c r="AJ224" i="4"/>
  <c r="AR224" i="4"/>
  <c r="AP227" i="4"/>
  <c r="AJ230" i="4"/>
  <c r="AR255" i="4"/>
  <c r="AJ264" i="4"/>
  <c r="AR264" i="4"/>
  <c r="AR267" i="4"/>
  <c r="AP268" i="4"/>
  <c r="AP269" i="4"/>
  <c r="AR279" i="4"/>
  <c r="AR297" i="4"/>
  <c r="AJ297" i="4"/>
  <c r="AK297" i="4" s="1"/>
  <c r="AP299" i="4"/>
  <c r="AK318" i="4"/>
  <c r="AP320" i="4"/>
  <c r="AR322" i="4"/>
  <c r="AJ323" i="4"/>
  <c r="AR323" i="4"/>
  <c r="AP350" i="4"/>
  <c r="AP381" i="4"/>
  <c r="AR97" i="4"/>
  <c r="AJ97" i="4"/>
  <c r="AK97" i="4" s="1"/>
  <c r="AP108" i="4"/>
  <c r="AP85" i="4"/>
  <c r="AR112" i="4"/>
  <c r="AJ112" i="4"/>
  <c r="AP116" i="4"/>
  <c r="AP124" i="4"/>
  <c r="AP133" i="4"/>
  <c r="AR135" i="4"/>
  <c r="AJ144" i="4"/>
  <c r="AR144" i="4"/>
  <c r="AP149" i="4"/>
  <c r="AJ151" i="4"/>
  <c r="AK151" i="4" s="1"/>
  <c r="AP151" i="4"/>
  <c r="AJ192" i="4"/>
  <c r="AR192" i="4"/>
  <c r="AP195" i="4"/>
  <c r="AJ195" i="4"/>
  <c r="AK195" i="4" s="1"/>
  <c r="AJ199" i="4"/>
  <c r="AK199" i="4" s="1"/>
  <c r="AR199" i="4"/>
  <c r="AR209" i="4"/>
  <c r="AJ209" i="4"/>
  <c r="AK209" i="4" s="1"/>
  <c r="AJ215" i="4"/>
  <c r="AK215" i="4" s="1"/>
  <c r="AP215" i="4"/>
  <c r="AR225" i="4"/>
  <c r="AJ225" i="4"/>
  <c r="AK225" i="4" s="1"/>
  <c r="AR231" i="4"/>
  <c r="AJ240" i="4"/>
  <c r="AR240" i="4"/>
  <c r="AR243" i="4"/>
  <c r="AP244" i="4"/>
  <c r="AP245" i="4"/>
  <c r="AR265" i="4"/>
  <c r="AJ265" i="4"/>
  <c r="AK265" i="4" s="1"/>
  <c r="AP267" i="4"/>
  <c r="AJ267" i="4"/>
  <c r="AK267" i="4" s="1"/>
  <c r="AJ288" i="4"/>
  <c r="AR288" i="4"/>
  <c r="AP292" i="4"/>
  <c r="AP293" i="4"/>
  <c r="AR311" i="4"/>
  <c r="AJ322" i="4"/>
  <c r="AK322" i="4" s="1"/>
  <c r="AP322" i="4"/>
  <c r="AP349" i="4"/>
  <c r="AJ419" i="4"/>
  <c r="AR419" i="4"/>
  <c r="AJ107" i="4"/>
  <c r="AK107" i="4" s="1"/>
  <c r="AR107" i="4"/>
  <c r="AJ95" i="4"/>
  <c r="AK95" i="4" s="1"/>
  <c r="AR95" i="4"/>
  <c r="AR105" i="4"/>
  <c r="AJ105" i="4"/>
  <c r="AK105" i="4" s="1"/>
  <c r="AR115" i="4"/>
  <c r="AR83" i="4"/>
  <c r="AP84" i="4"/>
  <c r="AP93" i="4"/>
  <c r="AP95" i="4"/>
  <c r="AJ115" i="4"/>
  <c r="AK115" i="4" s="1"/>
  <c r="AP115" i="4"/>
  <c r="AJ120" i="4"/>
  <c r="AR120" i="4"/>
  <c r="AP132" i="4"/>
  <c r="AJ135" i="4"/>
  <c r="AK135" i="4" s="1"/>
  <c r="AP135" i="4"/>
  <c r="AJ147" i="4"/>
  <c r="AK147" i="4" s="1"/>
  <c r="AR147" i="4"/>
  <c r="AP148" i="4"/>
  <c r="AR171" i="4"/>
  <c r="AP172" i="4"/>
  <c r="AP173" i="4"/>
  <c r="AJ174" i="4"/>
  <c r="AK174" i="4" s="1"/>
  <c r="AR175" i="4"/>
  <c r="AR193" i="4"/>
  <c r="AJ193" i="4"/>
  <c r="AK193" i="4" s="1"/>
  <c r="AP199" i="4"/>
  <c r="AK206" i="4"/>
  <c r="AK222" i="4"/>
  <c r="AR241" i="4"/>
  <c r="AJ241" i="4"/>
  <c r="AK241" i="4" s="1"/>
  <c r="AP243" i="4"/>
  <c r="AJ243" i="4"/>
  <c r="AK243" i="4" s="1"/>
  <c r="AJ246" i="4"/>
  <c r="AK246" i="4" s="1"/>
  <c r="AR271" i="4"/>
  <c r="AR289" i="4"/>
  <c r="AJ289" i="4"/>
  <c r="AK289" i="4" s="1"/>
  <c r="AP291" i="4"/>
  <c r="AJ294" i="4"/>
  <c r="AK294" i="4" s="1"/>
  <c r="AR304" i="4"/>
  <c r="AR305" i="4"/>
  <c r="AJ305" i="4"/>
  <c r="AK305" i="4" s="1"/>
  <c r="AP307" i="4"/>
  <c r="AP316" i="4"/>
  <c r="AP317" i="4"/>
  <c r="AP330" i="4"/>
  <c r="AP437" i="4"/>
  <c r="AR91" i="4"/>
  <c r="AP92" i="4"/>
  <c r="AJ103" i="4"/>
  <c r="AK103" i="4" s="1"/>
  <c r="AR103" i="4"/>
  <c r="AR113" i="4"/>
  <c r="AJ113" i="4"/>
  <c r="AK113" i="4" s="1"/>
  <c r="AJ128" i="4"/>
  <c r="AR128" i="4"/>
  <c r="AR145" i="4"/>
  <c r="AJ145" i="4"/>
  <c r="AK145" i="4" s="1"/>
  <c r="AP147" i="4"/>
  <c r="AP157" i="4"/>
  <c r="AR159" i="4"/>
  <c r="AR168" i="4"/>
  <c r="AJ168" i="4"/>
  <c r="AJ171" i="4"/>
  <c r="AK171" i="4" s="1"/>
  <c r="AP171" i="4"/>
  <c r="AJ175" i="4"/>
  <c r="AK175" i="4" s="1"/>
  <c r="AP175" i="4"/>
  <c r="AP180" i="4"/>
  <c r="AP181" i="4"/>
  <c r="AR183" i="4"/>
  <c r="AK190" i="4"/>
  <c r="AR219" i="4"/>
  <c r="AP220" i="4"/>
  <c r="AP221" i="4"/>
  <c r="AR247" i="4"/>
  <c r="AJ256" i="4"/>
  <c r="AR256" i="4"/>
  <c r="AR259" i="4"/>
  <c r="AP260" i="4"/>
  <c r="AP261" i="4"/>
  <c r="AJ280" i="4"/>
  <c r="AR280" i="4"/>
  <c r="AP284" i="4"/>
  <c r="AP285" i="4"/>
  <c r="AK302" i="4"/>
  <c r="AJ304" i="4"/>
  <c r="AK304" i="4" s="1"/>
  <c r="AP304" i="4"/>
  <c r="AP329" i="4"/>
  <c r="AJ329" i="4"/>
  <c r="AK329" i="4" s="1"/>
  <c r="AP373" i="4"/>
  <c r="AP453" i="4"/>
  <c r="AJ83" i="4"/>
  <c r="AK83" i="4" s="1"/>
  <c r="AP83" i="4"/>
  <c r="AP101" i="4"/>
  <c r="AP103" i="4"/>
  <c r="AR121" i="4"/>
  <c r="AJ121" i="4"/>
  <c r="AK121" i="4" s="1"/>
  <c r="AP123" i="4"/>
  <c r="AR131" i="4"/>
  <c r="AR152" i="4"/>
  <c r="AJ152" i="4"/>
  <c r="AJ155" i="4"/>
  <c r="AK155" i="4" s="1"/>
  <c r="AR155" i="4"/>
  <c r="AP156" i="4"/>
  <c r="AP159" i="4"/>
  <c r="AJ159" i="4"/>
  <c r="AK159" i="4" s="1"/>
  <c r="AR169" i="4"/>
  <c r="AJ169" i="4"/>
  <c r="AK169" i="4" s="1"/>
  <c r="AP183" i="4"/>
  <c r="AJ183" i="4"/>
  <c r="AK183" i="4" s="1"/>
  <c r="AJ203" i="4"/>
  <c r="AK203" i="4" s="1"/>
  <c r="AR203" i="4"/>
  <c r="AP204" i="4"/>
  <c r="AP205" i="4"/>
  <c r="AR207" i="4"/>
  <c r="AJ216" i="4"/>
  <c r="AR216" i="4"/>
  <c r="AP219" i="4"/>
  <c r="AJ219" i="4"/>
  <c r="AK219" i="4" s="1"/>
  <c r="AR223" i="4"/>
  <c r="AJ232" i="4"/>
  <c r="AR232" i="4"/>
  <c r="AR235" i="4"/>
  <c r="AP236" i="4"/>
  <c r="AP237" i="4"/>
  <c r="AR257" i="4"/>
  <c r="AJ257" i="4"/>
  <c r="AK257" i="4" s="1"/>
  <c r="AP259" i="4"/>
  <c r="AJ259" i="4"/>
  <c r="AK259" i="4" s="1"/>
  <c r="AJ262" i="4"/>
  <c r="AK262" i="4" s="1"/>
  <c r="AR281" i="4"/>
  <c r="AJ281" i="4"/>
  <c r="AK281" i="4" s="1"/>
  <c r="AP283" i="4"/>
  <c r="AJ286" i="4"/>
  <c r="AK286" i="4" s="1"/>
  <c r="AR295" i="4"/>
  <c r="AR312" i="4"/>
  <c r="AR313" i="4"/>
  <c r="AJ313" i="4"/>
  <c r="AR319" i="4"/>
  <c r="AP334" i="4"/>
  <c r="AP338" i="4"/>
  <c r="AP413" i="4"/>
  <c r="AR88" i="4"/>
  <c r="AJ88" i="4"/>
  <c r="AJ91" i="4"/>
  <c r="AK91" i="4" s="1"/>
  <c r="AP91" i="4"/>
  <c r="AR96" i="4"/>
  <c r="AJ96" i="4"/>
  <c r="AR99" i="4"/>
  <c r="AP100" i="4"/>
  <c r="AR111" i="4"/>
  <c r="AK126" i="4"/>
  <c r="AR129" i="4"/>
  <c r="AJ129" i="4"/>
  <c r="AK129" i="4" s="1"/>
  <c r="AP131" i="4"/>
  <c r="AJ131" i="4"/>
  <c r="AK131" i="4" s="1"/>
  <c r="AJ136" i="4"/>
  <c r="AR136" i="4"/>
  <c r="AP141" i="4"/>
  <c r="AR143" i="4"/>
  <c r="AP155" i="4"/>
  <c r="AK166" i="4"/>
  <c r="AP188" i="4"/>
  <c r="AP189" i="4"/>
  <c r="AR191" i="4"/>
  <c r="AJ200" i="4"/>
  <c r="AR200" i="4"/>
  <c r="AP203" i="4"/>
  <c r="AJ207" i="4"/>
  <c r="AK207" i="4" s="1"/>
  <c r="AP207" i="4"/>
  <c r="AR217" i="4"/>
  <c r="AJ217" i="4"/>
  <c r="AK217" i="4" s="1"/>
  <c r="AJ223" i="4"/>
  <c r="AK223" i="4" s="1"/>
  <c r="AP223" i="4"/>
  <c r="AR233" i="4"/>
  <c r="AJ233" i="4"/>
  <c r="AK233" i="4" s="1"/>
  <c r="AP235" i="4"/>
  <c r="AJ235" i="4"/>
  <c r="AK235" i="4" s="1"/>
  <c r="AJ238" i="4"/>
  <c r="AK238" i="4" s="1"/>
  <c r="AK254" i="4"/>
  <c r="AR263" i="4"/>
  <c r="AJ272" i="4"/>
  <c r="AR272" i="4"/>
  <c r="AP276" i="4"/>
  <c r="AP277" i="4"/>
  <c r="AP300" i="4"/>
  <c r="AP301" i="4"/>
  <c r="AK310" i="4"/>
  <c r="AJ312" i="4"/>
  <c r="AK312" i="4" s="1"/>
  <c r="AP312" i="4"/>
  <c r="AP315" i="4"/>
  <c r="AP327" i="4"/>
  <c r="AR388" i="4"/>
  <c r="AP429" i="4"/>
  <c r="AP469" i="4"/>
  <c r="AJ87" i="4"/>
  <c r="AK87" i="4" s="1"/>
  <c r="AR87" i="4"/>
  <c r="AR89" i="4"/>
  <c r="AJ89" i="4"/>
  <c r="AK89" i="4" s="1"/>
  <c r="AP99" i="4"/>
  <c r="AJ99" i="4"/>
  <c r="AK99" i="4" s="1"/>
  <c r="AP109" i="4"/>
  <c r="AJ111" i="4"/>
  <c r="AK111" i="4" s="1"/>
  <c r="AP111" i="4"/>
  <c r="AJ119" i="4"/>
  <c r="AK119" i="4" s="1"/>
  <c r="AR119" i="4"/>
  <c r="AR139" i="4"/>
  <c r="AP140" i="4"/>
  <c r="AJ143" i="4"/>
  <c r="AK143" i="4" s="1"/>
  <c r="AP143" i="4"/>
  <c r="AK150" i="4"/>
  <c r="AR153" i="4"/>
  <c r="AJ153" i="4"/>
  <c r="AK153" i="4" s="1"/>
  <c r="AR163" i="4"/>
  <c r="AP164" i="4"/>
  <c r="AP165" i="4"/>
  <c r="AR176" i="4"/>
  <c r="AJ176" i="4"/>
  <c r="AP179" i="4"/>
  <c r="AJ191" i="4"/>
  <c r="AK191" i="4" s="1"/>
  <c r="AP191" i="4"/>
  <c r="AR201" i="4"/>
  <c r="AJ201" i="4"/>
  <c r="AK201" i="4" s="1"/>
  <c r="AK214" i="4"/>
  <c r="AK230" i="4"/>
  <c r="AR239" i="4"/>
  <c r="AJ248" i="4"/>
  <c r="AR248" i="4"/>
  <c r="AR251" i="4"/>
  <c r="AP252" i="4"/>
  <c r="AP253" i="4"/>
  <c r="AR273" i="4"/>
  <c r="AJ273" i="4"/>
  <c r="AK273" i="4" s="1"/>
  <c r="AP275" i="4"/>
  <c r="AJ278" i="4"/>
  <c r="AK278" i="4" s="1"/>
  <c r="AR287" i="4"/>
  <c r="AP324" i="4"/>
  <c r="AP342" i="4"/>
  <c r="AP346" i="4"/>
  <c r="AP405" i="4"/>
  <c r="AJ127" i="4"/>
  <c r="AK127" i="4" s="1"/>
  <c r="AR127" i="4"/>
  <c r="AR137" i="4"/>
  <c r="AJ137" i="4"/>
  <c r="AK137" i="4" s="1"/>
  <c r="AJ139" i="4"/>
  <c r="AK139" i="4" s="1"/>
  <c r="AP139" i="4"/>
  <c r="AR160" i="4"/>
  <c r="AJ160" i="4"/>
  <c r="AJ163" i="4"/>
  <c r="AK163" i="4" s="1"/>
  <c r="AP163" i="4"/>
  <c r="AW165" i="4"/>
  <c r="AJ167" i="4"/>
  <c r="AK167" i="4" s="1"/>
  <c r="AR167" i="4"/>
  <c r="AR177" i="4"/>
  <c r="AJ177" i="4"/>
  <c r="AK177" i="4" s="1"/>
  <c r="AJ184" i="4"/>
  <c r="AR184" i="4"/>
  <c r="AJ187" i="4"/>
  <c r="AK187" i="4" s="1"/>
  <c r="AR187" i="4"/>
  <c r="AJ211" i="4"/>
  <c r="AK211" i="4" s="1"/>
  <c r="AR211" i="4"/>
  <c r="AP212" i="4"/>
  <c r="AP213" i="4"/>
  <c r="AJ227" i="4"/>
  <c r="AK227" i="4" s="1"/>
  <c r="AR227" i="4"/>
  <c r="AP228" i="4"/>
  <c r="AP229" i="4"/>
  <c r="AR249" i="4"/>
  <c r="AJ249" i="4"/>
  <c r="AK249" i="4" s="1"/>
  <c r="AP251" i="4"/>
  <c r="AJ251" i="4"/>
  <c r="AK251" i="4" s="1"/>
  <c r="AJ296" i="4"/>
  <c r="AR296" i="4"/>
  <c r="AR303" i="4"/>
  <c r="AP308" i="4"/>
  <c r="AP309" i="4"/>
  <c r="AJ320" i="4"/>
  <c r="AR320" i="4"/>
  <c r="AR321" i="4"/>
  <c r="AJ321" i="4"/>
  <c r="AP325" i="4"/>
  <c r="AJ326" i="4"/>
  <c r="AK326" i="4" s="1"/>
  <c r="AP326" i="4"/>
  <c r="AP341" i="4"/>
  <c r="AP389" i="4"/>
  <c r="AP461" i="4"/>
  <c r="AR130" i="4"/>
  <c r="AR146" i="4"/>
  <c r="AV153" i="4"/>
  <c r="AR154" i="4"/>
  <c r="AR178" i="4"/>
  <c r="AW85" i="4"/>
  <c r="AB88" i="4"/>
  <c r="AK88" i="4"/>
  <c r="AW89" i="4"/>
  <c r="AJ90" i="4"/>
  <c r="AK90" i="4" s="1"/>
  <c r="AV90" i="4"/>
  <c r="AB96" i="4"/>
  <c r="AK96" i="4"/>
  <c r="AW97" i="4"/>
  <c r="AJ98" i="4"/>
  <c r="AK98" i="4" s="1"/>
  <c r="AV98" i="4"/>
  <c r="AB104" i="4"/>
  <c r="AK104" i="4"/>
  <c r="AW105" i="4"/>
  <c r="AV106" i="4"/>
  <c r="AB112" i="4"/>
  <c r="AK112" i="4"/>
  <c r="AW113" i="4"/>
  <c r="AV114" i="4"/>
  <c r="AB120" i="4"/>
  <c r="AK120" i="4"/>
  <c r="AW121" i="4"/>
  <c r="AV122" i="4"/>
  <c r="AW125" i="4"/>
  <c r="AB128" i="4"/>
  <c r="AK128" i="4"/>
  <c r="AW129" i="4"/>
  <c r="AJ130" i="4"/>
  <c r="AK130" i="4" s="1"/>
  <c r="AV130" i="4"/>
  <c r="AW133" i="4"/>
  <c r="AB136" i="4"/>
  <c r="AK136" i="4"/>
  <c r="AW137" i="4"/>
  <c r="AV138" i="4"/>
  <c r="AW141" i="4"/>
  <c r="AB144" i="4"/>
  <c r="AK144" i="4"/>
  <c r="AW145" i="4"/>
  <c r="AJ146" i="4"/>
  <c r="AK146" i="4" s="1"/>
  <c r="AV146" i="4"/>
  <c r="AW149" i="4"/>
  <c r="AB152" i="4"/>
  <c r="AK152" i="4"/>
  <c r="AW153" i="4"/>
  <c r="AJ154" i="4"/>
  <c r="AK154" i="4" s="1"/>
  <c r="AV154" i="4"/>
  <c r="AB160" i="4"/>
  <c r="AK160" i="4"/>
  <c r="AV162" i="4"/>
  <c r="AB168" i="4"/>
  <c r="AK168" i="4"/>
  <c r="AV170" i="4"/>
  <c r="AW173" i="4"/>
  <c r="AB176" i="4"/>
  <c r="AK176" i="4"/>
  <c r="AJ178" i="4"/>
  <c r="AK178" i="4" s="1"/>
  <c r="AV178" i="4"/>
  <c r="AW181" i="4"/>
  <c r="AB184" i="4"/>
  <c r="AK184" i="4"/>
  <c r="AJ186" i="4"/>
  <c r="AK186" i="4" s="1"/>
  <c r="AV186" i="4"/>
  <c r="AW189" i="4"/>
  <c r="AB192" i="4"/>
  <c r="AK192" i="4"/>
  <c r="AV194" i="4"/>
  <c r="AW197" i="4"/>
  <c r="AB200" i="4"/>
  <c r="AK200" i="4"/>
  <c r="AV202" i="4"/>
  <c r="AW205" i="4"/>
  <c r="AB208" i="4"/>
  <c r="AK208" i="4"/>
  <c r="AV210" i="4"/>
  <c r="AW213" i="4"/>
  <c r="AB216" i="4"/>
  <c r="AK216" i="4"/>
  <c r="AV218" i="4"/>
  <c r="AW221" i="4"/>
  <c r="AB224" i="4"/>
  <c r="AK224" i="4"/>
  <c r="AV226" i="4"/>
  <c r="AW229" i="4"/>
  <c r="AL231" i="4"/>
  <c r="AB232" i="4"/>
  <c r="AK232" i="4"/>
  <c r="AV234" i="4"/>
  <c r="AW237" i="4"/>
  <c r="AL239" i="4"/>
  <c r="AB240" i="4"/>
  <c r="AK240" i="4"/>
  <c r="AV242" i="4"/>
  <c r="AW245" i="4"/>
  <c r="AL247" i="4"/>
  <c r="AB248" i="4"/>
  <c r="AK248" i="4"/>
  <c r="AV250" i="4"/>
  <c r="AW253" i="4"/>
  <c r="AL255" i="4"/>
  <c r="AB256" i="4"/>
  <c r="AK256" i="4"/>
  <c r="AV258" i="4"/>
  <c r="AW261" i="4"/>
  <c r="AL263" i="4"/>
  <c r="AB264" i="4"/>
  <c r="AK264" i="4"/>
  <c r="AV266" i="4"/>
  <c r="AW269" i="4"/>
  <c r="AL271" i="4"/>
  <c r="AB272" i="4"/>
  <c r="AK272" i="4"/>
  <c r="AV274" i="4"/>
  <c r="AW277" i="4"/>
  <c r="AL279" i="4"/>
  <c r="AB280" i="4"/>
  <c r="AK280" i="4"/>
  <c r="AV282" i="4"/>
  <c r="AW285" i="4"/>
  <c r="AL287" i="4"/>
  <c r="AB288" i="4"/>
  <c r="AK288" i="4"/>
  <c r="AV290" i="4"/>
  <c r="AW293" i="4"/>
  <c r="AL295" i="4"/>
  <c r="AB296" i="4"/>
  <c r="AK296" i="4"/>
  <c r="AV298" i="4"/>
  <c r="AW301" i="4"/>
  <c r="AL303" i="4"/>
  <c r="AB304" i="4"/>
  <c r="AV306" i="4"/>
  <c r="AW309" i="4"/>
  <c r="AL311" i="4"/>
  <c r="AB312" i="4"/>
  <c r="AV314" i="4"/>
  <c r="AW317" i="4"/>
  <c r="AL319" i="4"/>
  <c r="AB320" i="4"/>
  <c r="AK320" i="4"/>
  <c r="AK323" i="4"/>
  <c r="AC324" i="4"/>
  <c r="AW325" i="4"/>
  <c r="AW326" i="4"/>
  <c r="AV331" i="4"/>
  <c r="AW358" i="4"/>
  <c r="AV358" i="4"/>
  <c r="AJ360" i="4"/>
  <c r="AK360" i="4" s="1"/>
  <c r="AP367" i="4"/>
  <c r="AB376" i="4"/>
  <c r="AD378" i="4"/>
  <c r="AC378" i="4"/>
  <c r="AB378" i="4"/>
  <c r="AP382" i="4"/>
  <c r="AJ388" i="4"/>
  <c r="AK388" i="4" s="1"/>
  <c r="AW390" i="4"/>
  <c r="AV390" i="4"/>
  <c r="AD401" i="4"/>
  <c r="AC401" i="4"/>
  <c r="AP403" i="4"/>
  <c r="AW404" i="4"/>
  <c r="AV404" i="4"/>
  <c r="AP407" i="4"/>
  <c r="AJ408" i="4"/>
  <c r="AK408" i="4" s="1"/>
  <c r="AR411" i="4"/>
  <c r="AR414" i="4"/>
  <c r="AW421" i="4"/>
  <c r="AV421" i="4"/>
  <c r="AD423" i="4"/>
  <c r="AK428" i="4"/>
  <c r="AW430" i="4"/>
  <c r="AV430" i="4"/>
  <c r="AJ431" i="4"/>
  <c r="AK431" i="4" s="1"/>
  <c r="AP431" i="4"/>
  <c r="AW438" i="4"/>
  <c r="AV439" i="4"/>
  <c r="AW439" i="4"/>
  <c r="AD442" i="4"/>
  <c r="AC442" i="4"/>
  <c r="AB442" i="4"/>
  <c r="AP445" i="4"/>
  <c r="AR457" i="4"/>
  <c r="AR465" i="4"/>
  <c r="AW468" i="4"/>
  <c r="AV468" i="4"/>
  <c r="AJ470" i="4"/>
  <c r="AK470" i="4" s="1"/>
  <c r="AR470" i="4"/>
  <c r="AP476" i="4"/>
  <c r="AR496" i="4"/>
  <c r="AP501" i="4"/>
  <c r="AP512" i="4"/>
  <c r="AV527" i="4"/>
  <c r="AW527" i="4"/>
  <c r="AP532" i="4"/>
  <c r="AP533" i="4"/>
  <c r="AJ551" i="4"/>
  <c r="AK551" i="4" s="1"/>
  <c r="AR551" i="4"/>
  <c r="AP556" i="4"/>
  <c r="AR578" i="4"/>
  <c r="AJ591" i="4"/>
  <c r="AK591" i="4" s="1"/>
  <c r="AR591" i="4"/>
  <c r="AP596" i="4"/>
  <c r="AP597" i="4"/>
  <c r="AJ615" i="4"/>
  <c r="AK615" i="4" s="1"/>
  <c r="AR615" i="4"/>
  <c r="AP628" i="4"/>
  <c r="AP629" i="4"/>
  <c r="AJ648" i="4"/>
  <c r="AK648" i="4" s="1"/>
  <c r="AR648" i="4"/>
  <c r="AR650" i="4"/>
  <c r="AP651" i="4"/>
  <c r="AJ671" i="4"/>
  <c r="AK671" i="4" s="1"/>
  <c r="AR671" i="4"/>
  <c r="AP692" i="4"/>
  <c r="AP693" i="4"/>
  <c r="AJ712" i="4"/>
  <c r="AK712" i="4" s="1"/>
  <c r="AR712" i="4"/>
  <c r="AR714" i="4"/>
  <c r="AP715" i="4"/>
  <c r="AJ735" i="4"/>
  <c r="AK735" i="4" s="1"/>
  <c r="AR735" i="4"/>
  <c r="AP747" i="4"/>
  <c r="AP753" i="4"/>
  <c r="AR831" i="4"/>
  <c r="AJ831" i="4"/>
  <c r="AC112" i="4"/>
  <c r="AJ114" i="4"/>
  <c r="AK114" i="4" s="1"/>
  <c r="AC120" i="4"/>
  <c r="AJ122" i="4"/>
  <c r="AK122" i="4" s="1"/>
  <c r="AC128" i="4"/>
  <c r="AC136" i="4"/>
  <c r="AJ138" i="4"/>
  <c r="AK138" i="4" s="1"/>
  <c r="AC144" i="4"/>
  <c r="AC152" i="4"/>
  <c r="AC160" i="4"/>
  <c r="AJ162" i="4"/>
  <c r="AK162" i="4" s="1"/>
  <c r="AC168" i="4"/>
  <c r="AJ170" i="4"/>
  <c r="AK170" i="4" s="1"/>
  <c r="AC176" i="4"/>
  <c r="AC184" i="4"/>
  <c r="AC192" i="4"/>
  <c r="AJ194" i="4"/>
  <c r="AK194" i="4" s="1"/>
  <c r="AC200" i="4"/>
  <c r="AJ202" i="4"/>
  <c r="AK202" i="4" s="1"/>
  <c r="AC208" i="4"/>
  <c r="AJ210" i="4"/>
  <c r="AK210" i="4" s="1"/>
  <c r="AC216" i="4"/>
  <c r="AJ218" i="4"/>
  <c r="AK218" i="4" s="1"/>
  <c r="AC224" i="4"/>
  <c r="AJ226" i="4"/>
  <c r="AK226" i="4" s="1"/>
  <c r="AC232" i="4"/>
  <c r="AJ234" i="4"/>
  <c r="AK234" i="4" s="1"/>
  <c r="AC240" i="4"/>
  <c r="AJ242" i="4"/>
  <c r="AK242" i="4" s="1"/>
  <c r="AC248" i="4"/>
  <c r="AJ250" i="4"/>
  <c r="AK250" i="4" s="1"/>
  <c r="AC256" i="4"/>
  <c r="AJ258" i="4"/>
  <c r="AK258" i="4" s="1"/>
  <c r="AC264" i="4"/>
  <c r="AJ266" i="4"/>
  <c r="AK266" i="4" s="1"/>
  <c r="AC272" i="4"/>
  <c r="AJ274" i="4"/>
  <c r="AK274" i="4" s="1"/>
  <c r="AC280" i="4"/>
  <c r="AJ282" i="4"/>
  <c r="AK282" i="4" s="1"/>
  <c r="AC288" i="4"/>
  <c r="AJ290" i="4"/>
  <c r="AK290" i="4" s="1"/>
  <c r="AC296" i="4"/>
  <c r="AJ298" i="4"/>
  <c r="AK298" i="4" s="1"/>
  <c r="AC304" i="4"/>
  <c r="AJ306" i="4"/>
  <c r="AK306" i="4" s="1"/>
  <c r="AW306" i="4"/>
  <c r="AC312" i="4"/>
  <c r="AK313" i="4"/>
  <c r="AJ314" i="4"/>
  <c r="AK314" i="4" s="1"/>
  <c r="AW314" i="4"/>
  <c r="AC320" i="4"/>
  <c r="AK321" i="4"/>
  <c r="AD324" i="4"/>
  <c r="AW331" i="4"/>
  <c r="AJ332" i="4"/>
  <c r="AJ335" i="4"/>
  <c r="AJ340" i="4"/>
  <c r="AJ343" i="4"/>
  <c r="AJ348" i="4"/>
  <c r="AJ351" i="4"/>
  <c r="AR361" i="4"/>
  <c r="AV365" i="4"/>
  <c r="AJ366" i="4"/>
  <c r="AK366" i="4" s="1"/>
  <c r="AR366" i="4"/>
  <c r="AK372" i="4"/>
  <c r="AP374" i="4"/>
  <c r="AC376" i="4"/>
  <c r="AJ377" i="4"/>
  <c r="AK377" i="4" s="1"/>
  <c r="AR378" i="4"/>
  <c r="AV382" i="4"/>
  <c r="AD393" i="4"/>
  <c r="AC393" i="4"/>
  <c r="AP395" i="4"/>
  <c r="AV396" i="4"/>
  <c r="AJ399" i="4"/>
  <c r="AK399" i="4" s="1"/>
  <c r="AP399" i="4"/>
  <c r="AV407" i="4"/>
  <c r="AR409" i="4"/>
  <c r="AJ410" i="4"/>
  <c r="AK410" i="4" s="1"/>
  <c r="AK411" i="4"/>
  <c r="AV413" i="4"/>
  <c r="AD426" i="4"/>
  <c r="AC426" i="4"/>
  <c r="AB426" i="4"/>
  <c r="AP426" i="4"/>
  <c r="AJ427" i="4"/>
  <c r="AK427" i="4" s="1"/>
  <c r="AV431" i="4"/>
  <c r="AW431" i="4"/>
  <c r="AR433" i="4"/>
  <c r="AK436" i="4"/>
  <c r="AW446" i="4"/>
  <c r="AV447" i="4"/>
  <c r="AW447" i="4"/>
  <c r="AD450" i="4"/>
  <c r="AC450" i="4"/>
  <c r="AB450" i="4"/>
  <c r="AJ472" i="4"/>
  <c r="AK472" i="4" s="1"/>
  <c r="AR472" i="4"/>
  <c r="AJ476" i="4"/>
  <c r="AJ478" i="4"/>
  <c r="AK478" i="4" s="1"/>
  <c r="AR478" i="4"/>
  <c r="AP484" i="4"/>
  <c r="AB487" i="4"/>
  <c r="AC487" i="4"/>
  <c r="AP492" i="4"/>
  <c r="AJ495" i="4"/>
  <c r="AK495" i="4" s="1"/>
  <c r="AR495" i="4"/>
  <c r="AD498" i="4"/>
  <c r="AC498" i="4"/>
  <c r="AB498" i="4"/>
  <c r="AR520" i="4"/>
  <c r="AW526" i="4"/>
  <c r="AJ532" i="4"/>
  <c r="AJ544" i="4"/>
  <c r="AK544" i="4" s="1"/>
  <c r="AR544" i="4"/>
  <c r="AR554" i="4"/>
  <c r="AP555" i="4"/>
  <c r="AJ556" i="4"/>
  <c r="AJ568" i="4"/>
  <c r="AK568" i="4" s="1"/>
  <c r="AR568" i="4"/>
  <c r="AP573" i="4"/>
  <c r="AJ584" i="4"/>
  <c r="AK584" i="4" s="1"/>
  <c r="AR584" i="4"/>
  <c r="AR594" i="4"/>
  <c r="AP595" i="4"/>
  <c r="AJ596" i="4"/>
  <c r="AP627" i="4"/>
  <c r="AJ628" i="4"/>
  <c r="AJ647" i="4"/>
  <c r="AK647" i="4" s="1"/>
  <c r="AR647" i="4"/>
  <c r="AP668" i="4"/>
  <c r="AP669" i="4"/>
  <c r="AJ688" i="4"/>
  <c r="AK688" i="4" s="1"/>
  <c r="AR688" i="4"/>
  <c r="AR690" i="4"/>
  <c r="AP691" i="4"/>
  <c r="AJ692" i="4"/>
  <c r="AJ711" i="4"/>
  <c r="AK711" i="4" s="1"/>
  <c r="AR711" i="4"/>
  <c r="AP732" i="4"/>
  <c r="AP733" i="4"/>
  <c r="AR775" i="4"/>
  <c r="AR797" i="4"/>
  <c r="AR98" i="4"/>
  <c r="AJ106" i="4"/>
  <c r="AK106" i="4" s="1"/>
  <c r="AP86" i="4"/>
  <c r="AW87" i="4"/>
  <c r="AD88" i="4"/>
  <c r="AB90" i="4"/>
  <c r="AP94" i="4"/>
  <c r="AW95" i="4"/>
  <c r="AD96" i="4"/>
  <c r="AB98" i="4"/>
  <c r="AP102" i="4"/>
  <c r="AW103" i="4"/>
  <c r="AD104" i="4"/>
  <c r="AB106" i="4"/>
  <c r="AP110" i="4"/>
  <c r="AW111" i="4"/>
  <c r="AB114" i="4"/>
  <c r="AP118" i="4"/>
  <c r="AW119" i="4"/>
  <c r="AB122" i="4"/>
  <c r="AP126" i="4"/>
  <c r="AW127" i="4"/>
  <c r="AB130" i="4"/>
  <c r="AP134" i="4"/>
  <c r="AW135" i="4"/>
  <c r="AB138" i="4"/>
  <c r="AP142" i="4"/>
  <c r="AW143" i="4"/>
  <c r="AB146" i="4"/>
  <c r="AP150" i="4"/>
  <c r="AW151" i="4"/>
  <c r="AB154" i="4"/>
  <c r="AP158" i="4"/>
  <c r="AW159" i="4"/>
  <c r="AB162" i="4"/>
  <c r="AP166" i="4"/>
  <c r="AW167" i="4"/>
  <c r="AB170" i="4"/>
  <c r="AP174" i="4"/>
  <c r="AW175" i="4"/>
  <c r="AB178" i="4"/>
  <c r="AP182" i="4"/>
  <c r="AW183" i="4"/>
  <c r="AB186" i="4"/>
  <c r="AP190" i="4"/>
  <c r="AW191" i="4"/>
  <c r="AB194" i="4"/>
  <c r="AP198" i="4"/>
  <c r="AW199" i="4"/>
  <c r="AB202" i="4"/>
  <c r="AP206" i="4"/>
  <c r="AW207" i="4"/>
  <c r="AB210" i="4"/>
  <c r="AP214" i="4"/>
  <c r="AW215" i="4"/>
  <c r="AB218" i="4"/>
  <c r="AP222" i="4"/>
  <c r="AW223" i="4"/>
  <c r="AB226" i="4"/>
  <c r="AP230" i="4"/>
  <c r="AW231" i="4"/>
  <c r="AB234" i="4"/>
  <c r="AP238" i="4"/>
  <c r="AW239" i="4"/>
  <c r="AB242" i="4"/>
  <c r="AP246" i="4"/>
  <c r="AW247" i="4"/>
  <c r="AB250" i="4"/>
  <c r="AP254" i="4"/>
  <c r="AW255" i="4"/>
  <c r="AB258" i="4"/>
  <c r="AP262" i="4"/>
  <c r="AW263" i="4"/>
  <c r="AB266" i="4"/>
  <c r="AP270" i="4"/>
  <c r="AW271" i="4"/>
  <c r="AB274" i="4"/>
  <c r="AP278" i="4"/>
  <c r="AW279" i="4"/>
  <c r="AB282" i="4"/>
  <c r="AP286" i="4"/>
  <c r="AW287" i="4"/>
  <c r="AB290" i="4"/>
  <c r="AP294" i="4"/>
  <c r="AW295" i="4"/>
  <c r="AB298" i="4"/>
  <c r="AP302" i="4"/>
  <c r="AW303" i="4"/>
  <c r="AB306" i="4"/>
  <c r="AP310" i="4"/>
  <c r="AW311" i="4"/>
  <c r="AP318" i="4"/>
  <c r="AW319" i="4"/>
  <c r="AW323" i="4"/>
  <c r="AR326" i="4"/>
  <c r="AW333" i="4"/>
  <c r="AK335" i="4"/>
  <c r="AR337" i="4"/>
  <c r="AW341" i="4"/>
  <c r="AK343" i="4"/>
  <c r="AR345" i="4"/>
  <c r="AW349" i="4"/>
  <c r="AK351" i="4"/>
  <c r="AP354" i="4"/>
  <c r="AW357" i="4"/>
  <c r="AP358" i="4"/>
  <c r="AD363" i="4"/>
  <c r="AC363" i="4"/>
  <c r="AB363" i="4"/>
  <c r="AP363" i="4"/>
  <c r="AW365" i="4"/>
  <c r="AW367" i="4"/>
  <c r="AB369" i="4"/>
  <c r="AR370" i="4"/>
  <c r="AW374" i="4"/>
  <c r="AV374" i="4"/>
  <c r="AW382" i="4"/>
  <c r="AD385" i="4"/>
  <c r="AC385" i="4"/>
  <c r="AW388" i="4"/>
  <c r="AV388" i="4"/>
  <c r="AJ391" i="4"/>
  <c r="AK391" i="4" s="1"/>
  <c r="AP391" i="4"/>
  <c r="AJ392" i="4"/>
  <c r="AK392" i="4" s="1"/>
  <c r="AB393" i="4"/>
  <c r="AW396" i="4"/>
  <c r="AV399" i="4"/>
  <c r="AW399" i="4"/>
  <c r="AJ400" i="4"/>
  <c r="AK400" i="4" s="1"/>
  <c r="AR401" i="4"/>
  <c r="AR406" i="4"/>
  <c r="AW407" i="4"/>
  <c r="AW413" i="4"/>
  <c r="AB416" i="4"/>
  <c r="AD418" i="4"/>
  <c r="AC418" i="4"/>
  <c r="AB418" i="4"/>
  <c r="AP418" i="4"/>
  <c r="AP421" i="4"/>
  <c r="AP422" i="4"/>
  <c r="AB439" i="4"/>
  <c r="AC439" i="4"/>
  <c r="AL442" i="4"/>
  <c r="AW454" i="4"/>
  <c r="AV455" i="4"/>
  <c r="AW455" i="4"/>
  <c r="AD458" i="4"/>
  <c r="AC458" i="4"/>
  <c r="AB458" i="4"/>
  <c r="AW462" i="4"/>
  <c r="AV463" i="4"/>
  <c r="AW463" i="4"/>
  <c r="AD466" i="4"/>
  <c r="AC466" i="4"/>
  <c r="AB466" i="4"/>
  <c r="AR473" i="4"/>
  <c r="AW476" i="4"/>
  <c r="AV476" i="4"/>
  <c r="AJ480" i="4"/>
  <c r="AK480" i="4" s="1"/>
  <c r="AR480" i="4"/>
  <c r="AJ484" i="4"/>
  <c r="AK484" i="4" s="1"/>
  <c r="AJ492" i="4"/>
  <c r="AK492" i="4" s="1"/>
  <c r="AJ496" i="4"/>
  <c r="AK496" i="4" s="1"/>
  <c r="AP496" i="4"/>
  <c r="AR508" i="4"/>
  <c r="AV511" i="4"/>
  <c r="AW511" i="4"/>
  <c r="AP516" i="4"/>
  <c r="AJ519" i="4"/>
  <c r="AK519" i="4" s="1"/>
  <c r="AR519" i="4"/>
  <c r="AD522" i="4"/>
  <c r="AC522" i="4"/>
  <c r="AB522" i="4"/>
  <c r="AJ543" i="4"/>
  <c r="AK543" i="4" s="1"/>
  <c r="AR543" i="4"/>
  <c r="AP548" i="4"/>
  <c r="AP549" i="4"/>
  <c r="AJ567" i="4"/>
  <c r="AK567" i="4" s="1"/>
  <c r="AR567" i="4"/>
  <c r="AP572" i="4"/>
  <c r="AJ583" i="4"/>
  <c r="AK583" i="4" s="1"/>
  <c r="AR583" i="4"/>
  <c r="AJ588" i="4"/>
  <c r="AK588" i="4" s="1"/>
  <c r="AP588" i="4"/>
  <c r="AP589" i="4"/>
  <c r="AP612" i="4"/>
  <c r="AP613" i="4"/>
  <c r="AP644" i="4"/>
  <c r="AP645" i="4"/>
  <c r="AJ664" i="4"/>
  <c r="AK664" i="4" s="1"/>
  <c r="AR664" i="4"/>
  <c r="AR666" i="4"/>
  <c r="AP667" i="4"/>
  <c r="AJ668" i="4"/>
  <c r="AK668" i="4" s="1"/>
  <c r="AJ687" i="4"/>
  <c r="AK687" i="4" s="1"/>
  <c r="AR687" i="4"/>
  <c r="AP708" i="4"/>
  <c r="AP709" i="4"/>
  <c r="AJ728" i="4"/>
  <c r="AK728" i="4" s="1"/>
  <c r="AR728" i="4"/>
  <c r="AR730" i="4"/>
  <c r="AP731" i="4"/>
  <c r="AJ732" i="4"/>
  <c r="AK732" i="4" s="1"/>
  <c r="AP764" i="4"/>
  <c r="AC106" i="4"/>
  <c r="AC114" i="4"/>
  <c r="AV125" i="4"/>
  <c r="AR126" i="4"/>
  <c r="AV141" i="4"/>
  <c r="AR174" i="4"/>
  <c r="AR190" i="4"/>
  <c r="AR198" i="4"/>
  <c r="AR206" i="4"/>
  <c r="AR214" i="4"/>
  <c r="AR222" i="4"/>
  <c r="AR230" i="4"/>
  <c r="AR238" i="4"/>
  <c r="AR246" i="4"/>
  <c r="AR254" i="4"/>
  <c r="AR262" i="4"/>
  <c r="AR270" i="4"/>
  <c r="AR278" i="4"/>
  <c r="AR286" i="4"/>
  <c r="AR294" i="4"/>
  <c r="AR302" i="4"/>
  <c r="AR310" i="4"/>
  <c r="AR318" i="4"/>
  <c r="AC340" i="4"/>
  <c r="AB340" i="4"/>
  <c r="AC348" i="4"/>
  <c r="AB348" i="4"/>
  <c r="AR354" i="4"/>
  <c r="AD377" i="4"/>
  <c r="AC377" i="4"/>
  <c r="AV380" i="4"/>
  <c r="AJ383" i="4"/>
  <c r="AK383" i="4" s="1"/>
  <c r="AP383" i="4"/>
  <c r="AV391" i="4"/>
  <c r="AW391" i="4"/>
  <c r="AP396" i="4"/>
  <c r="AR398" i="4"/>
  <c r="AV405" i="4"/>
  <c r="AJ414" i="4"/>
  <c r="AK414" i="4" s="1"/>
  <c r="AP414" i="4"/>
  <c r="AV422" i="4"/>
  <c r="AW428" i="4"/>
  <c r="AV428" i="4"/>
  <c r="AB447" i="4"/>
  <c r="AC447" i="4"/>
  <c r="AL450" i="4"/>
  <c r="AW484" i="4"/>
  <c r="AV484" i="4"/>
  <c r="AJ486" i="4"/>
  <c r="AR486" i="4"/>
  <c r="AR504" i="4"/>
  <c r="AJ516" i="4"/>
  <c r="AK516" i="4" s="1"/>
  <c r="AJ520" i="4"/>
  <c r="AK520" i="4" s="1"/>
  <c r="AP520" i="4"/>
  <c r="AR546" i="4"/>
  <c r="AP547" i="4"/>
  <c r="AJ548" i="4"/>
  <c r="AK548" i="4" s="1"/>
  <c r="AR570" i="4"/>
  <c r="AP571" i="4"/>
  <c r="AJ572" i="4"/>
  <c r="AK572" i="4" s="1"/>
  <c r="AR586" i="4"/>
  <c r="AP587" i="4"/>
  <c r="AJ608" i="4"/>
  <c r="AK608" i="4" s="1"/>
  <c r="AR608" i="4"/>
  <c r="AR610" i="4"/>
  <c r="AP611" i="4"/>
  <c r="AJ612" i="4"/>
  <c r="AK612" i="4" s="1"/>
  <c r="AJ624" i="4"/>
  <c r="AK624" i="4" s="1"/>
  <c r="AR624" i="4"/>
  <c r="AR626" i="4"/>
  <c r="AJ640" i="4"/>
  <c r="AK640" i="4" s="1"/>
  <c r="AR640" i="4"/>
  <c r="AR642" i="4"/>
  <c r="AP643" i="4"/>
  <c r="AJ644" i="4"/>
  <c r="AK644" i="4" s="1"/>
  <c r="AJ663" i="4"/>
  <c r="AK663" i="4" s="1"/>
  <c r="AR663" i="4"/>
  <c r="AP684" i="4"/>
  <c r="AP685" i="4"/>
  <c r="AJ704" i="4"/>
  <c r="AK704" i="4" s="1"/>
  <c r="AR704" i="4"/>
  <c r="AR706" i="4"/>
  <c r="AP707" i="4"/>
  <c r="AJ708" i="4"/>
  <c r="AK708" i="4" s="1"/>
  <c r="AJ727" i="4"/>
  <c r="AK727" i="4" s="1"/>
  <c r="AR727" i="4"/>
  <c r="AP742" i="4"/>
  <c r="AP745" i="4"/>
  <c r="AR90" i="4"/>
  <c r="AV85" i="4"/>
  <c r="AC90" i="4"/>
  <c r="AV133" i="4"/>
  <c r="AV149" i="4"/>
  <c r="AR150" i="4"/>
  <c r="AR166" i="4"/>
  <c r="AC83" i="4"/>
  <c r="AP88" i="4"/>
  <c r="AC91" i="4"/>
  <c r="AB92" i="4"/>
  <c r="AW93" i="4"/>
  <c r="AP96" i="4"/>
  <c r="AD98" i="4"/>
  <c r="AC99" i="4"/>
  <c r="AB100" i="4"/>
  <c r="AW101" i="4"/>
  <c r="AP104" i="4"/>
  <c r="AC107" i="4"/>
  <c r="AB108" i="4"/>
  <c r="AW109" i="4"/>
  <c r="AP112" i="4"/>
  <c r="AC115" i="4"/>
  <c r="AB116" i="4"/>
  <c r="AW117" i="4"/>
  <c r="AP120" i="4"/>
  <c r="AC123" i="4"/>
  <c r="AB124" i="4"/>
  <c r="AP128" i="4"/>
  <c r="AC131" i="4"/>
  <c r="AB132" i="4"/>
  <c r="AP136" i="4"/>
  <c r="AC139" i="4"/>
  <c r="AB140" i="4"/>
  <c r="AP144" i="4"/>
  <c r="AC147" i="4"/>
  <c r="AB148" i="4"/>
  <c r="AP152" i="4"/>
  <c r="AC155" i="4"/>
  <c r="AB156" i="4"/>
  <c r="AW157" i="4"/>
  <c r="AP160" i="4"/>
  <c r="AW161" i="4"/>
  <c r="AC163" i="4"/>
  <c r="AB164" i="4"/>
  <c r="AP168" i="4"/>
  <c r="AW169" i="4"/>
  <c r="AC171" i="4"/>
  <c r="AB172" i="4"/>
  <c r="AP176" i="4"/>
  <c r="AW177" i="4"/>
  <c r="AC179" i="4"/>
  <c r="AB180" i="4"/>
  <c r="AP184" i="4"/>
  <c r="AW185" i="4"/>
  <c r="AC187" i="4"/>
  <c r="AB188" i="4"/>
  <c r="AP192" i="4"/>
  <c r="AW193" i="4"/>
  <c r="AC195" i="4"/>
  <c r="AB196" i="4"/>
  <c r="AP200" i="4"/>
  <c r="AW201" i="4"/>
  <c r="AC203" i="4"/>
  <c r="AB204" i="4"/>
  <c r="AP208" i="4"/>
  <c r="AW209" i="4"/>
  <c r="AC211" i="4"/>
  <c r="AB212" i="4"/>
  <c r="AP216" i="4"/>
  <c r="AW217" i="4"/>
  <c r="AC219" i="4"/>
  <c r="AB220" i="4"/>
  <c r="AP224" i="4"/>
  <c r="AW225" i="4"/>
  <c r="AC227" i="4"/>
  <c r="AB228" i="4"/>
  <c r="AP232" i="4"/>
  <c r="AW233" i="4"/>
  <c r="AB236" i="4"/>
  <c r="AP240" i="4"/>
  <c r="AW241" i="4"/>
  <c r="AB244" i="4"/>
  <c r="AP248" i="4"/>
  <c r="AW249" i="4"/>
  <c r="AB252" i="4"/>
  <c r="AP256" i="4"/>
  <c r="AW257" i="4"/>
  <c r="AB260" i="4"/>
  <c r="AP264" i="4"/>
  <c r="AW265" i="4"/>
  <c r="AB268" i="4"/>
  <c r="AP272" i="4"/>
  <c r="AW273" i="4"/>
  <c r="AB276" i="4"/>
  <c r="AP280" i="4"/>
  <c r="AW281" i="4"/>
  <c r="AB284" i="4"/>
  <c r="AP288" i="4"/>
  <c r="AW289" i="4"/>
  <c r="AB292" i="4"/>
  <c r="AP296" i="4"/>
  <c r="AW297" i="4"/>
  <c r="AB300" i="4"/>
  <c r="AW305" i="4"/>
  <c r="AB308" i="4"/>
  <c r="AW313" i="4"/>
  <c r="AB316" i="4"/>
  <c r="AB328" i="4"/>
  <c r="AB329" i="4"/>
  <c r="AB330" i="4"/>
  <c r="AB331" i="4"/>
  <c r="AB335" i="4"/>
  <c r="AD340" i="4"/>
  <c r="AB343" i="4"/>
  <c r="AD348" i="4"/>
  <c r="AB351" i="4"/>
  <c r="AC356" i="4"/>
  <c r="AB356" i="4"/>
  <c r="AW356" i="4"/>
  <c r="AV360" i="4"/>
  <c r="AJ361" i="4"/>
  <c r="AK361" i="4" s="1"/>
  <c r="AD362" i="4"/>
  <c r="AC362" i="4"/>
  <c r="AR365" i="4"/>
  <c r="AV372" i="4"/>
  <c r="AJ375" i="4"/>
  <c r="AK375" i="4" s="1"/>
  <c r="AP375" i="4"/>
  <c r="AB377" i="4"/>
  <c r="AR379" i="4"/>
  <c r="AW380" i="4"/>
  <c r="AB383" i="4"/>
  <c r="AV383" i="4"/>
  <c r="AR390" i="4"/>
  <c r="AV397" i="4"/>
  <c r="AW405" i="4"/>
  <c r="AB408" i="4"/>
  <c r="AD410" i="4"/>
  <c r="AC410" i="4"/>
  <c r="AB410" i="4"/>
  <c r="AW414" i="4"/>
  <c r="AV414" i="4"/>
  <c r="AW422" i="4"/>
  <c r="AD425" i="4"/>
  <c r="AC425" i="4"/>
  <c r="AJ430" i="4"/>
  <c r="AR430" i="4"/>
  <c r="AD431" i="4"/>
  <c r="AD434" i="4"/>
  <c r="AC434" i="4"/>
  <c r="AB434" i="4"/>
  <c r="AW436" i="4"/>
  <c r="AV436" i="4"/>
  <c r="AJ438" i="4"/>
  <c r="AR438" i="4"/>
  <c r="AP444" i="4"/>
  <c r="AD447" i="4"/>
  <c r="AB455" i="4"/>
  <c r="AC455" i="4"/>
  <c r="AL458" i="4"/>
  <c r="AB463" i="4"/>
  <c r="AC463" i="4"/>
  <c r="AL466" i="4"/>
  <c r="AV471" i="4"/>
  <c r="AD474" i="4"/>
  <c r="AC474" i="4"/>
  <c r="AB474" i="4"/>
  <c r="AR488" i="4"/>
  <c r="AV495" i="4"/>
  <c r="AW495" i="4"/>
  <c r="AJ500" i="4"/>
  <c r="AK500" i="4" s="1"/>
  <c r="AP500" i="4"/>
  <c r="AJ503" i="4"/>
  <c r="AK503" i="4" s="1"/>
  <c r="AR503" i="4"/>
  <c r="AD506" i="4"/>
  <c r="AC506" i="4"/>
  <c r="AB506" i="4"/>
  <c r="AR528" i="4"/>
  <c r="AJ540" i="4"/>
  <c r="AK540" i="4" s="1"/>
  <c r="AP540" i="4"/>
  <c r="AP541" i="4"/>
  <c r="AJ560" i="4"/>
  <c r="AK560" i="4" s="1"/>
  <c r="AR560" i="4"/>
  <c r="AP565" i="4"/>
  <c r="AP581" i="4"/>
  <c r="AJ607" i="4"/>
  <c r="AK607" i="4" s="1"/>
  <c r="AR607" i="4"/>
  <c r="AJ623" i="4"/>
  <c r="AK623" i="4" s="1"/>
  <c r="AR623" i="4"/>
  <c r="AJ639" i="4"/>
  <c r="AK639" i="4" s="1"/>
  <c r="AR639" i="4"/>
  <c r="AP660" i="4"/>
  <c r="AP661" i="4"/>
  <c r="AJ680" i="4"/>
  <c r="AK680" i="4" s="1"/>
  <c r="AR680" i="4"/>
  <c r="AR682" i="4"/>
  <c r="AP683" i="4"/>
  <c r="AJ684" i="4"/>
  <c r="AK684" i="4" s="1"/>
  <c r="AJ703" i="4"/>
  <c r="AK703" i="4" s="1"/>
  <c r="AR703" i="4"/>
  <c r="AP724" i="4"/>
  <c r="AP725" i="4"/>
  <c r="AR811" i="4"/>
  <c r="AR134" i="4"/>
  <c r="AC84" i="4"/>
  <c r="AB85" i="4"/>
  <c r="AV87" i="4"/>
  <c r="AC92" i="4"/>
  <c r="AB93" i="4"/>
  <c r="AV95" i="4"/>
  <c r="AC100" i="4"/>
  <c r="AB101" i="4"/>
  <c r="AV103" i="4"/>
  <c r="AC108" i="4"/>
  <c r="AB109" i="4"/>
  <c r="AV111" i="4"/>
  <c r="AC116" i="4"/>
  <c r="AB117" i="4"/>
  <c r="AV119" i="4"/>
  <c r="AC124" i="4"/>
  <c r="AB125" i="4"/>
  <c r="AV127" i="4"/>
  <c r="AC132" i="4"/>
  <c r="AB133" i="4"/>
  <c r="AV135" i="4"/>
  <c r="AC140" i="4"/>
  <c r="AB141" i="4"/>
  <c r="AJ142" i="4"/>
  <c r="AK142" i="4" s="1"/>
  <c r="AV143" i="4"/>
  <c r="AC148" i="4"/>
  <c r="AB149" i="4"/>
  <c r="AV151" i="4"/>
  <c r="AC156" i="4"/>
  <c r="AB157" i="4"/>
  <c r="AJ158" i="4"/>
  <c r="AK158" i="4" s="1"/>
  <c r="AV159" i="4"/>
  <c r="AC164" i="4"/>
  <c r="AB165" i="4"/>
  <c r="AV167" i="4"/>
  <c r="AC172" i="4"/>
  <c r="AB173" i="4"/>
  <c r="AV175" i="4"/>
  <c r="AC180" i="4"/>
  <c r="AB181" i="4"/>
  <c r="AJ182" i="4"/>
  <c r="AK182" i="4" s="1"/>
  <c r="AV183" i="4"/>
  <c r="AC188" i="4"/>
  <c r="AB189" i="4"/>
  <c r="AV191" i="4"/>
  <c r="AC196" i="4"/>
  <c r="AB197" i="4"/>
  <c r="AV199" i="4"/>
  <c r="AC204" i="4"/>
  <c r="AB205" i="4"/>
  <c r="AV207" i="4"/>
  <c r="AC212" i="4"/>
  <c r="AB213" i="4"/>
  <c r="AV215" i="4"/>
  <c r="AC220" i="4"/>
  <c r="AB221" i="4"/>
  <c r="AV223" i="4"/>
  <c r="AC228" i="4"/>
  <c r="AB229" i="4"/>
  <c r="AV231" i="4"/>
  <c r="AC236" i="4"/>
  <c r="AB237" i="4"/>
  <c r="AV239" i="4"/>
  <c r="AC244" i="4"/>
  <c r="AB245" i="4"/>
  <c r="AV247" i="4"/>
  <c r="AC252" i="4"/>
  <c r="AB253" i="4"/>
  <c r="AV255" i="4"/>
  <c r="AC260" i="4"/>
  <c r="AB261" i="4"/>
  <c r="AV263" i="4"/>
  <c r="AC268" i="4"/>
  <c r="AB269" i="4"/>
  <c r="AV271" i="4"/>
  <c r="AC276" i="4"/>
  <c r="AB277" i="4"/>
  <c r="AV279" i="4"/>
  <c r="AC284" i="4"/>
  <c r="AB285" i="4"/>
  <c r="AV287" i="4"/>
  <c r="AC292" i="4"/>
  <c r="AB293" i="4"/>
  <c r="AV295" i="4"/>
  <c r="AC300" i="4"/>
  <c r="AB301" i="4"/>
  <c r="AV303" i="4"/>
  <c r="AC308" i="4"/>
  <c r="AB309" i="4"/>
  <c r="AV311" i="4"/>
  <c r="AC316" i="4"/>
  <c r="AB317" i="4"/>
  <c r="AV319" i="4"/>
  <c r="AV323" i="4"/>
  <c r="AB327" i="4"/>
  <c r="AC328" i="4"/>
  <c r="AC329" i="4"/>
  <c r="AC330" i="4"/>
  <c r="AD331" i="4"/>
  <c r="AK332" i="4"/>
  <c r="AV333" i="4"/>
  <c r="AC335" i="4"/>
  <c r="AW335" i="4"/>
  <c r="AD339" i="4"/>
  <c r="AC339" i="4"/>
  <c r="AK340" i="4"/>
  <c r="AV341" i="4"/>
  <c r="AC343" i="4"/>
  <c r="AW343" i="4"/>
  <c r="AD347" i="4"/>
  <c r="AC347" i="4"/>
  <c r="AK348" i="4"/>
  <c r="AV349" i="4"/>
  <c r="AC351" i="4"/>
  <c r="AD356" i="4"/>
  <c r="AB359" i="4"/>
  <c r="AW360" i="4"/>
  <c r="AB362" i="4"/>
  <c r="AW364" i="4"/>
  <c r="AK365" i="4"/>
  <c r="AV366" i="4"/>
  <c r="AB368" i="4"/>
  <c r="AW372" i="4"/>
  <c r="AB375" i="4"/>
  <c r="AV375" i="4"/>
  <c r="AJ376" i="4"/>
  <c r="AK376" i="4" s="1"/>
  <c r="AK379" i="4"/>
  <c r="AP380" i="4"/>
  <c r="AJ382" i="4"/>
  <c r="AK382" i="4" s="1"/>
  <c r="AR382" i="4"/>
  <c r="AC383" i="4"/>
  <c r="AW383" i="4"/>
  <c r="AV389" i="4"/>
  <c r="AW397" i="4"/>
  <c r="AB400" i="4"/>
  <c r="AD402" i="4"/>
  <c r="AC402" i="4"/>
  <c r="AB402" i="4"/>
  <c r="AK404" i="4"/>
  <c r="AJ406" i="4"/>
  <c r="AK406" i="4" s="1"/>
  <c r="AP406" i="4"/>
  <c r="AC408" i="4"/>
  <c r="AD417" i="4"/>
  <c r="AC417" i="4"/>
  <c r="AV420" i="4"/>
  <c r="AJ423" i="4"/>
  <c r="AK423" i="4" s="1"/>
  <c r="AP423" i="4"/>
  <c r="AJ440" i="4"/>
  <c r="AK440" i="4" s="1"/>
  <c r="AR440" i="4"/>
  <c r="AJ444" i="4"/>
  <c r="AK444" i="4" s="1"/>
  <c r="AJ446" i="4"/>
  <c r="AK446" i="4" s="1"/>
  <c r="AR446" i="4"/>
  <c r="AJ452" i="4"/>
  <c r="AK452" i="4" s="1"/>
  <c r="AP452" i="4"/>
  <c r="AD455" i="4"/>
  <c r="AP460" i="4"/>
  <c r="AD463" i="4"/>
  <c r="AW471" i="4"/>
  <c r="AV479" i="4"/>
  <c r="AW479" i="4"/>
  <c r="AD482" i="4"/>
  <c r="AC482" i="4"/>
  <c r="AB482" i="4"/>
  <c r="AK486" i="4"/>
  <c r="AJ487" i="4"/>
  <c r="AK487" i="4" s="1"/>
  <c r="AJ504" i="4"/>
  <c r="AK504" i="4" s="1"/>
  <c r="AP504" i="4"/>
  <c r="AR516" i="4"/>
  <c r="AV519" i="4"/>
  <c r="AW519" i="4"/>
  <c r="AJ524" i="4"/>
  <c r="AK524" i="4" s="1"/>
  <c r="AP524" i="4"/>
  <c r="AJ527" i="4"/>
  <c r="AK527" i="4" s="1"/>
  <c r="AR527" i="4"/>
  <c r="AD530" i="4"/>
  <c r="AC530" i="4"/>
  <c r="AB530" i="4"/>
  <c r="AJ536" i="4"/>
  <c r="AK536" i="4" s="1"/>
  <c r="AR536" i="4"/>
  <c r="AP539" i="4"/>
  <c r="AJ559" i="4"/>
  <c r="AK559" i="4" s="1"/>
  <c r="AR559" i="4"/>
  <c r="AP564" i="4"/>
  <c r="AP580" i="4"/>
  <c r="AJ600" i="4"/>
  <c r="AK600" i="4" s="1"/>
  <c r="AR600" i="4"/>
  <c r="AP621" i="4"/>
  <c r="AP636" i="4"/>
  <c r="AP637" i="4"/>
  <c r="AJ656" i="4"/>
  <c r="AK656" i="4" s="1"/>
  <c r="AR656" i="4"/>
  <c r="AR658" i="4"/>
  <c r="AP659" i="4"/>
  <c r="AJ660" i="4"/>
  <c r="AK660" i="4" s="1"/>
  <c r="AJ679" i="4"/>
  <c r="AK679" i="4" s="1"/>
  <c r="AR679" i="4"/>
  <c r="AP700" i="4"/>
  <c r="AP701" i="4"/>
  <c r="AJ720" i="4"/>
  <c r="AK720" i="4" s="1"/>
  <c r="AR720" i="4"/>
  <c r="AR722" i="4"/>
  <c r="AP723" i="4"/>
  <c r="AJ724" i="4"/>
  <c r="AK724" i="4" s="1"/>
  <c r="AP761" i="4"/>
  <c r="AB84" i="4"/>
  <c r="AV321" i="4"/>
  <c r="AP335" i="4"/>
  <c r="AJ336" i="4"/>
  <c r="AK336" i="4" s="1"/>
  <c r="AB338" i="4"/>
  <c r="AB339" i="4"/>
  <c r="AP343" i="4"/>
  <c r="AJ344" i="4"/>
  <c r="AK344" i="4" s="1"/>
  <c r="AB346" i="4"/>
  <c r="AB347" i="4"/>
  <c r="AP351" i="4"/>
  <c r="AJ352" i="4"/>
  <c r="AK352" i="4" s="1"/>
  <c r="AD355" i="4"/>
  <c r="AC355" i="4"/>
  <c r="AV357" i="4"/>
  <c r="AW359" i="4"/>
  <c r="AW366" i="4"/>
  <c r="AJ367" i="4"/>
  <c r="AK367" i="4" s="1"/>
  <c r="AP372" i="4"/>
  <c r="AJ374" i="4"/>
  <c r="AK374" i="4" s="1"/>
  <c r="AR374" i="4"/>
  <c r="AW375" i="4"/>
  <c r="AW381" i="4"/>
  <c r="AV381" i="4"/>
  <c r="AW389" i="4"/>
  <c r="AB392" i="4"/>
  <c r="AD394" i="4"/>
  <c r="AC394" i="4"/>
  <c r="AB394" i="4"/>
  <c r="AP397" i="4"/>
  <c r="AJ398" i="4"/>
  <c r="AK398" i="4" s="1"/>
  <c r="AP398" i="4"/>
  <c r="AC400" i="4"/>
  <c r="AW406" i="4"/>
  <c r="AV406" i="4"/>
  <c r="AJ407" i="4"/>
  <c r="AK407" i="4" s="1"/>
  <c r="AJ415" i="4"/>
  <c r="AK415" i="4" s="1"/>
  <c r="AP415" i="4"/>
  <c r="AJ416" i="4"/>
  <c r="AK416" i="4" s="1"/>
  <c r="AB417" i="4"/>
  <c r="AW420" i="4"/>
  <c r="AV423" i="4"/>
  <c r="AW423" i="4"/>
  <c r="AJ424" i="4"/>
  <c r="AK424" i="4" s="1"/>
  <c r="AK430" i="4"/>
  <c r="AJ432" i="4"/>
  <c r="AK432" i="4" s="1"/>
  <c r="AR432" i="4"/>
  <c r="AL434" i="4"/>
  <c r="AR436" i="4"/>
  <c r="AK438" i="4"/>
  <c r="AJ439" i="4"/>
  <c r="AK439" i="4" s="1"/>
  <c r="AR441" i="4"/>
  <c r="AW444" i="4"/>
  <c r="AV444" i="4"/>
  <c r="AJ448" i="4"/>
  <c r="AK448" i="4" s="1"/>
  <c r="AR448" i="4"/>
  <c r="AJ454" i="4"/>
  <c r="AK454" i="4" s="1"/>
  <c r="AR454" i="4"/>
  <c r="AJ460" i="4"/>
  <c r="AK460" i="4" s="1"/>
  <c r="AJ462" i="4"/>
  <c r="AK462" i="4" s="1"/>
  <c r="AR462" i="4"/>
  <c r="AP468" i="4"/>
  <c r="AB471" i="4"/>
  <c r="AC471" i="4"/>
  <c r="AL474" i="4"/>
  <c r="AP485" i="4"/>
  <c r="AJ488" i="4"/>
  <c r="AK488" i="4" s="1"/>
  <c r="AJ512" i="4"/>
  <c r="AK512" i="4" s="1"/>
  <c r="AR512" i="4"/>
  <c r="AP517" i="4"/>
  <c r="AW518" i="4"/>
  <c r="AJ528" i="4"/>
  <c r="AK528" i="4" s="1"/>
  <c r="AP528" i="4"/>
  <c r="AJ535" i="4"/>
  <c r="AK535" i="4" s="1"/>
  <c r="AR535" i="4"/>
  <c r="AR562" i="4"/>
  <c r="AP563" i="4"/>
  <c r="AJ564" i="4"/>
  <c r="AK564" i="4" s="1"/>
  <c r="AJ576" i="4"/>
  <c r="AK576" i="4" s="1"/>
  <c r="AR576" i="4"/>
  <c r="AP579" i="4"/>
  <c r="AJ580" i="4"/>
  <c r="AK580" i="4" s="1"/>
  <c r="AJ599" i="4"/>
  <c r="AK599" i="4" s="1"/>
  <c r="AR599" i="4"/>
  <c r="AP604" i="4"/>
  <c r="AP605" i="4"/>
  <c r="AP620" i="4"/>
  <c r="AJ632" i="4"/>
  <c r="AK632" i="4" s="1"/>
  <c r="AR632" i="4"/>
  <c r="AR634" i="4"/>
  <c r="AP635" i="4"/>
  <c r="AJ636" i="4"/>
  <c r="AK636" i="4" s="1"/>
  <c r="AJ655" i="4"/>
  <c r="AK655" i="4" s="1"/>
  <c r="AR655" i="4"/>
  <c r="AP676" i="4"/>
  <c r="AP677" i="4"/>
  <c r="AJ696" i="4"/>
  <c r="AK696" i="4" s="1"/>
  <c r="AR696" i="4"/>
  <c r="AR698" i="4"/>
  <c r="AP699" i="4"/>
  <c r="AJ700" i="4"/>
  <c r="AK700" i="4" s="1"/>
  <c r="AJ719" i="4"/>
  <c r="AK719" i="4" s="1"/>
  <c r="AR719" i="4"/>
  <c r="AP740" i="4"/>
  <c r="AP741" i="4"/>
  <c r="AW321" i="4"/>
  <c r="AW334" i="4"/>
  <c r="AV334" i="4"/>
  <c r="AW342" i="4"/>
  <c r="AV342" i="4"/>
  <c r="AW350" i="4"/>
  <c r="AV350" i="4"/>
  <c r="AJ357" i="4"/>
  <c r="AK357" i="4" s="1"/>
  <c r="AD370" i="4"/>
  <c r="AC370" i="4"/>
  <c r="AW373" i="4"/>
  <c r="AV373" i="4"/>
  <c r="AD386" i="4"/>
  <c r="AC386" i="4"/>
  <c r="AB386" i="4"/>
  <c r="AJ390" i="4"/>
  <c r="AK390" i="4" s="1"/>
  <c r="AP390" i="4"/>
  <c r="AW398" i="4"/>
  <c r="AV398" i="4"/>
  <c r="AD409" i="4"/>
  <c r="AC409" i="4"/>
  <c r="AW412" i="4"/>
  <c r="AV412" i="4"/>
  <c r="AV415" i="4"/>
  <c r="AW415" i="4"/>
  <c r="AK419" i="4"/>
  <c r="AP420" i="4"/>
  <c r="AJ422" i="4"/>
  <c r="AK422" i="4" s="1"/>
  <c r="AR422" i="4"/>
  <c r="AD433" i="4"/>
  <c r="AC433" i="4"/>
  <c r="AW452" i="4"/>
  <c r="AV452" i="4"/>
  <c r="AJ456" i="4"/>
  <c r="AK456" i="4" s="1"/>
  <c r="AR456" i="4"/>
  <c r="AW460" i="4"/>
  <c r="AV460" i="4"/>
  <c r="AJ464" i="4"/>
  <c r="AK464" i="4" s="1"/>
  <c r="AR464" i="4"/>
  <c r="AJ468" i="4"/>
  <c r="AK468" i="4" s="1"/>
  <c r="AK476" i="4"/>
  <c r="AB479" i="4"/>
  <c r="AC479" i="4"/>
  <c r="AL482" i="4"/>
  <c r="AV487" i="4"/>
  <c r="AW487" i="4"/>
  <c r="AD490" i="4"/>
  <c r="AC490" i="4"/>
  <c r="AB490" i="4"/>
  <c r="AV503" i="4"/>
  <c r="AW503" i="4"/>
  <c r="AJ508" i="4"/>
  <c r="AK508" i="4" s="1"/>
  <c r="AP508" i="4"/>
  <c r="AJ511" i="4"/>
  <c r="AK511" i="4" s="1"/>
  <c r="AR511" i="4"/>
  <c r="AD514" i="4"/>
  <c r="AC514" i="4"/>
  <c r="AB514" i="4"/>
  <c r="AK532" i="4"/>
  <c r="AR538" i="4"/>
  <c r="AJ552" i="4"/>
  <c r="AK552" i="4" s="1"/>
  <c r="AR552" i="4"/>
  <c r="AK556" i="4"/>
  <c r="AP557" i="4"/>
  <c r="AJ575" i="4"/>
  <c r="AK575" i="4" s="1"/>
  <c r="AR575" i="4"/>
  <c r="AJ592" i="4"/>
  <c r="AK592" i="4" s="1"/>
  <c r="AR592" i="4"/>
  <c r="AK596" i="4"/>
  <c r="AR602" i="4"/>
  <c r="AP603" i="4"/>
  <c r="AJ604" i="4"/>
  <c r="AK604" i="4" s="1"/>
  <c r="AJ616" i="4"/>
  <c r="AK616" i="4" s="1"/>
  <c r="AR616" i="4"/>
  <c r="AR618" i="4"/>
  <c r="AP619" i="4"/>
  <c r="AJ620" i="4"/>
  <c r="AK620" i="4" s="1"/>
  <c r="AK628" i="4"/>
  <c r="AJ631" i="4"/>
  <c r="AK631" i="4" s="1"/>
  <c r="AR631" i="4"/>
  <c r="AJ652" i="4"/>
  <c r="AK652" i="4" s="1"/>
  <c r="AP652" i="4"/>
  <c r="AP653" i="4"/>
  <c r="AJ672" i="4"/>
  <c r="AK672" i="4" s="1"/>
  <c r="AR672" i="4"/>
  <c r="AR674" i="4"/>
  <c r="AP675" i="4"/>
  <c r="AJ676" i="4"/>
  <c r="AK676" i="4" s="1"/>
  <c r="AK692" i="4"/>
  <c r="AJ695" i="4"/>
  <c r="AK695" i="4" s="1"/>
  <c r="AR695" i="4"/>
  <c r="AJ716" i="4"/>
  <c r="AK716" i="4" s="1"/>
  <c r="AP716" i="4"/>
  <c r="AP717" i="4"/>
  <c r="AJ736" i="4"/>
  <c r="AK736" i="4" s="1"/>
  <c r="AR736" i="4"/>
  <c r="AR738" i="4"/>
  <c r="AP739" i="4"/>
  <c r="AJ740" i="4"/>
  <c r="AK740" i="4" s="1"/>
  <c r="AR747" i="4"/>
  <c r="AJ747" i="4"/>
  <c r="AP750" i="4"/>
  <c r="AC495" i="4"/>
  <c r="AJ497" i="4"/>
  <c r="AK497" i="4" s="1"/>
  <c r="AC503" i="4"/>
  <c r="AJ505" i="4"/>
  <c r="AK505" i="4" s="1"/>
  <c r="AC511" i="4"/>
  <c r="AJ513" i="4"/>
  <c r="AK513" i="4" s="1"/>
  <c r="AC519" i="4"/>
  <c r="AJ521" i="4"/>
  <c r="AK521" i="4" s="1"/>
  <c r="AC527" i="4"/>
  <c r="AJ529" i="4"/>
  <c r="AK529" i="4" s="1"/>
  <c r="AC535" i="4"/>
  <c r="AJ537" i="4"/>
  <c r="AK537" i="4" s="1"/>
  <c r="AC543" i="4"/>
  <c r="AJ545" i="4"/>
  <c r="AK545" i="4" s="1"/>
  <c r="AC551" i="4"/>
  <c r="AJ553" i="4"/>
  <c r="AK553" i="4" s="1"/>
  <c r="AC559" i="4"/>
  <c r="AJ561" i="4"/>
  <c r="AK561" i="4" s="1"/>
  <c r="AC567" i="4"/>
  <c r="AJ569" i="4"/>
  <c r="AK569" i="4" s="1"/>
  <c r="AC575" i="4"/>
  <c r="AJ577" i="4"/>
  <c r="AK577" i="4" s="1"/>
  <c r="AC583" i="4"/>
  <c r="AJ585" i="4"/>
  <c r="AK585" i="4" s="1"/>
  <c r="AC591" i="4"/>
  <c r="AJ593" i="4"/>
  <c r="AK593" i="4" s="1"/>
  <c r="AC599" i="4"/>
  <c r="AJ601" i="4"/>
  <c r="AK601" i="4" s="1"/>
  <c r="AC607" i="4"/>
  <c r="AJ609" i="4"/>
  <c r="AK609" i="4" s="1"/>
  <c r="AC615" i="4"/>
  <c r="AJ617" i="4"/>
  <c r="AK617" i="4" s="1"/>
  <c r="AC623" i="4"/>
  <c r="AJ625" i="4"/>
  <c r="AK625" i="4" s="1"/>
  <c r="AC631" i="4"/>
  <c r="AJ633" i="4"/>
  <c r="AK633" i="4" s="1"/>
  <c r="AC639" i="4"/>
  <c r="AJ641" i="4"/>
  <c r="AK641" i="4" s="1"/>
  <c r="AC647" i="4"/>
  <c r="AJ649" i="4"/>
  <c r="AK649" i="4" s="1"/>
  <c r="AC655" i="4"/>
  <c r="AJ657" i="4"/>
  <c r="AK657" i="4" s="1"/>
  <c r="AC663" i="4"/>
  <c r="AJ665" i="4"/>
  <c r="AK665" i="4" s="1"/>
  <c r="AC671" i="4"/>
  <c r="AJ673" i="4"/>
  <c r="AK673" i="4" s="1"/>
  <c r="AC679" i="4"/>
  <c r="AJ681" i="4"/>
  <c r="AK681" i="4" s="1"/>
  <c r="AC687" i="4"/>
  <c r="AJ689" i="4"/>
  <c r="AK689" i="4" s="1"/>
  <c r="AC695" i="4"/>
  <c r="AJ697" i="4"/>
  <c r="AK697" i="4" s="1"/>
  <c r="AC703" i="4"/>
  <c r="AJ705" i="4"/>
  <c r="AK705" i="4" s="1"/>
  <c r="AC711" i="4"/>
  <c r="AJ713" i="4"/>
  <c r="AK713" i="4" s="1"/>
  <c r="AC719" i="4"/>
  <c r="AJ721" i="4"/>
  <c r="AK721" i="4" s="1"/>
  <c r="AC727" i="4"/>
  <c r="AJ729" i="4"/>
  <c r="AK729" i="4" s="1"/>
  <c r="AC735" i="4"/>
  <c r="AJ737" i="4"/>
  <c r="AK737" i="4" s="1"/>
  <c r="AD745" i="4"/>
  <c r="AB745" i="4"/>
  <c r="AJ751" i="4"/>
  <c r="AK751" i="4" s="1"/>
  <c r="AD763" i="4"/>
  <c r="AC765" i="4"/>
  <c r="AD769" i="4"/>
  <c r="AB769" i="4"/>
  <c r="AJ777" i="4"/>
  <c r="AK777" i="4" s="1"/>
  <c r="AP777" i="4"/>
  <c r="AD779" i="4"/>
  <c r="AB779" i="4"/>
  <c r="AW782" i="4"/>
  <c r="AJ791" i="4"/>
  <c r="AK791" i="4" s="1"/>
  <c r="AP791" i="4"/>
  <c r="AD793" i="4"/>
  <c r="AB793" i="4"/>
  <c r="AW804" i="4"/>
  <c r="AB807" i="4"/>
  <c r="AD807" i="4"/>
  <c r="AL808" i="4"/>
  <c r="AJ813" i="4"/>
  <c r="AK813" i="4" s="1"/>
  <c r="AP813" i="4"/>
  <c r="AW818" i="4"/>
  <c r="AW824" i="4"/>
  <c r="AP825" i="4"/>
  <c r="AD829" i="4"/>
  <c r="AB829" i="4"/>
  <c r="AP835" i="4"/>
  <c r="AR836" i="4"/>
  <c r="AD851" i="4"/>
  <c r="AB851" i="4"/>
  <c r="AL856" i="4"/>
  <c r="AW860" i="4"/>
  <c r="AJ861" i="4"/>
  <c r="AP861" i="4"/>
  <c r="AL866" i="4"/>
  <c r="AJ869" i="4"/>
  <c r="AP869" i="4"/>
  <c r="AL874" i="4"/>
  <c r="AJ877" i="4"/>
  <c r="AP877" i="4"/>
  <c r="AR878" i="4"/>
  <c r="AL882" i="4"/>
  <c r="AJ885" i="4"/>
  <c r="AP885" i="4"/>
  <c r="AR886" i="4"/>
  <c r="AL890" i="4"/>
  <c r="AJ893" i="4"/>
  <c r="AP893" i="4"/>
  <c r="AR904" i="4"/>
  <c r="AJ905" i="4"/>
  <c r="AR908" i="4"/>
  <c r="AJ909" i="4"/>
  <c r="AP909" i="4"/>
  <c r="AC919" i="4"/>
  <c r="AB919" i="4"/>
  <c r="AD919" i="4"/>
  <c r="AK937" i="4"/>
  <c r="AR940" i="4"/>
  <c r="AJ945" i="4"/>
  <c r="AK969" i="4"/>
  <c r="AR971" i="4"/>
  <c r="AJ980" i="4"/>
  <c r="AK980" i="4" s="1"/>
  <c r="AR980" i="4"/>
  <c r="AJ985" i="4"/>
  <c r="AP988" i="4"/>
  <c r="AP990" i="4"/>
  <c r="AR992" i="4"/>
  <c r="AR1002" i="4"/>
  <c r="AK1013" i="4"/>
  <c r="AJ1017" i="4"/>
  <c r="AP1020" i="4"/>
  <c r="AK1029" i="4"/>
  <c r="AJ1033" i="4"/>
  <c r="AP1036" i="4"/>
  <c r="AK1045" i="4"/>
  <c r="AJ1049" i="4"/>
  <c r="AP1052" i="4"/>
  <c r="AK1061" i="4"/>
  <c r="AJ1065" i="4"/>
  <c r="AP1068" i="4"/>
  <c r="AK1077" i="4"/>
  <c r="AJ1081" i="4"/>
  <c r="AP1084" i="4"/>
  <c r="AK1093" i="4"/>
  <c r="AR1096" i="4"/>
  <c r="AP1100" i="4"/>
  <c r="AP1106" i="4"/>
  <c r="AP1178" i="4"/>
  <c r="AR540" i="4"/>
  <c r="AR548" i="4"/>
  <c r="AR556" i="4"/>
  <c r="AR564" i="4"/>
  <c r="AR572" i="4"/>
  <c r="AR580" i="4"/>
  <c r="AR588" i="4"/>
  <c r="AR596" i="4"/>
  <c r="AR604" i="4"/>
  <c r="AR612" i="4"/>
  <c r="AR620" i="4"/>
  <c r="AR628" i="4"/>
  <c r="AR636" i="4"/>
  <c r="AR644" i="4"/>
  <c r="AR652" i="4"/>
  <c r="AR660" i="4"/>
  <c r="AR668" i="4"/>
  <c r="AR676" i="4"/>
  <c r="AR684" i="4"/>
  <c r="AR692" i="4"/>
  <c r="AR700" i="4"/>
  <c r="AR708" i="4"/>
  <c r="AR716" i="4"/>
  <c r="AR724" i="4"/>
  <c r="AR732" i="4"/>
  <c r="AR740" i="4"/>
  <c r="AJ754" i="4"/>
  <c r="AK754" i="4" s="1"/>
  <c r="AW774" i="4"/>
  <c r="AR778" i="4"/>
  <c r="AJ778" i="4"/>
  <c r="AK778" i="4" s="1"/>
  <c r="AJ783" i="4"/>
  <c r="AP783" i="4"/>
  <c r="AD785" i="4"/>
  <c r="AB785" i="4"/>
  <c r="AW796" i="4"/>
  <c r="AB799" i="4"/>
  <c r="AD799" i="4"/>
  <c r="AL800" i="4"/>
  <c r="AJ805" i="4"/>
  <c r="AP805" i="4"/>
  <c r="AJ806" i="4"/>
  <c r="AK806" i="4" s="1"/>
  <c r="AR806" i="4"/>
  <c r="AW810" i="4"/>
  <c r="AP819" i="4"/>
  <c r="AJ819" i="4"/>
  <c r="AD821" i="4"/>
  <c r="AB821" i="4"/>
  <c r="AV834" i="4"/>
  <c r="AW834" i="4"/>
  <c r="AD843" i="4"/>
  <c r="AB843" i="4"/>
  <c r="AL848" i="4"/>
  <c r="AW852" i="4"/>
  <c r="AJ853" i="4"/>
  <c r="AP853" i="4"/>
  <c r="AC855" i="4"/>
  <c r="AB855" i="4"/>
  <c r="AD855" i="4"/>
  <c r="AV866" i="4"/>
  <c r="AW866" i="4"/>
  <c r="AW868" i="4"/>
  <c r="AV868" i="4"/>
  <c r="AV874" i="4"/>
  <c r="AW874" i="4"/>
  <c r="AW876" i="4"/>
  <c r="AV876" i="4"/>
  <c r="AV882" i="4"/>
  <c r="AW882" i="4"/>
  <c r="AW884" i="4"/>
  <c r="AV884" i="4"/>
  <c r="AV890" i="4"/>
  <c r="AW890" i="4"/>
  <c r="AW892" i="4"/>
  <c r="AV892" i="4"/>
  <c r="AP908" i="4"/>
  <c r="AJ908" i="4"/>
  <c r="AK908" i="4" s="1"/>
  <c r="AP910" i="4"/>
  <c r="AK919" i="4"/>
  <c r="AR931" i="4"/>
  <c r="AP940" i="4"/>
  <c r="AJ940" i="4"/>
  <c r="AK940" i="4" s="1"/>
  <c r="AP942" i="4"/>
  <c r="AR944" i="4"/>
  <c r="AR946" i="4"/>
  <c r="AR963" i="4"/>
  <c r="AR972" i="4"/>
  <c r="AP980" i="4"/>
  <c r="AP982" i="4"/>
  <c r="AR984" i="4"/>
  <c r="AR994" i="4"/>
  <c r="AR1016" i="4"/>
  <c r="AR1032" i="4"/>
  <c r="AR1048" i="4"/>
  <c r="AR1064" i="4"/>
  <c r="AR1080" i="4"/>
  <c r="AP1114" i="4"/>
  <c r="AP1162" i="4"/>
  <c r="AR1191" i="4"/>
  <c r="AP1202" i="4"/>
  <c r="AP430" i="4"/>
  <c r="AP438" i="4"/>
  <c r="AC441" i="4"/>
  <c r="AP446" i="4"/>
  <c r="AC449" i="4"/>
  <c r="AP454" i="4"/>
  <c r="AC457" i="4"/>
  <c r="AP462" i="4"/>
  <c r="AC465" i="4"/>
  <c r="AP470" i="4"/>
  <c r="AC473" i="4"/>
  <c r="AP478" i="4"/>
  <c r="AC481" i="4"/>
  <c r="AP486" i="4"/>
  <c r="AC489" i="4"/>
  <c r="AV492" i="4"/>
  <c r="AP494" i="4"/>
  <c r="AC497" i="4"/>
  <c r="AV500" i="4"/>
  <c r="AP502" i="4"/>
  <c r="AC505" i="4"/>
  <c r="AV508" i="4"/>
  <c r="AP510" i="4"/>
  <c r="AC513" i="4"/>
  <c r="AV516" i="4"/>
  <c r="AP518" i="4"/>
  <c r="AC521" i="4"/>
  <c r="AV524" i="4"/>
  <c r="AP526" i="4"/>
  <c r="AC529" i="4"/>
  <c r="AV532" i="4"/>
  <c r="AP534" i="4"/>
  <c r="AW535" i="4"/>
  <c r="AC537" i="4"/>
  <c r="AB538" i="4"/>
  <c r="AV540" i="4"/>
  <c r="AP542" i="4"/>
  <c r="AW543" i="4"/>
  <c r="AC545" i="4"/>
  <c r="AB546" i="4"/>
  <c r="AV548" i="4"/>
  <c r="AP550" i="4"/>
  <c r="AW551" i="4"/>
  <c r="AC553" i="4"/>
  <c r="AB554" i="4"/>
  <c r="AV556" i="4"/>
  <c r="AP558" i="4"/>
  <c r="AW559" i="4"/>
  <c r="AC561" i="4"/>
  <c r="AB562" i="4"/>
  <c r="AV564" i="4"/>
  <c r="AP566" i="4"/>
  <c r="AW567" i="4"/>
  <c r="AC569" i="4"/>
  <c r="AB570" i="4"/>
  <c r="AV572" i="4"/>
  <c r="AP574" i="4"/>
  <c r="AW575" i="4"/>
  <c r="AC577" i="4"/>
  <c r="AB578" i="4"/>
  <c r="AV580" i="4"/>
  <c r="AP582" i="4"/>
  <c r="AW583" i="4"/>
  <c r="AC585" i="4"/>
  <c r="AB586" i="4"/>
  <c r="AV588" i="4"/>
  <c r="AP590" i="4"/>
  <c r="AW591" i="4"/>
  <c r="AC593" i="4"/>
  <c r="AB594" i="4"/>
  <c r="AV596" i="4"/>
  <c r="AP598" i="4"/>
  <c r="AW599" i="4"/>
  <c r="AC601" i="4"/>
  <c r="AB602" i="4"/>
  <c r="AV604" i="4"/>
  <c r="AP606" i="4"/>
  <c r="AW607" i="4"/>
  <c r="AC609" i="4"/>
  <c r="AB610" i="4"/>
  <c r="AV612" i="4"/>
  <c r="AP614" i="4"/>
  <c r="AW615" i="4"/>
  <c r="AC617" i="4"/>
  <c r="AB618" i="4"/>
  <c r="AV620" i="4"/>
  <c r="AP622" i="4"/>
  <c r="AW623" i="4"/>
  <c r="AC625" i="4"/>
  <c r="AB626" i="4"/>
  <c r="AV628" i="4"/>
  <c r="AP630" i="4"/>
  <c r="AW631" i="4"/>
  <c r="AC633" i="4"/>
  <c r="AB634" i="4"/>
  <c r="AV636" i="4"/>
  <c r="AP638" i="4"/>
  <c r="AW639" i="4"/>
  <c r="AC641" i="4"/>
  <c r="AB642" i="4"/>
  <c r="AV644" i="4"/>
  <c r="AP646" i="4"/>
  <c r="AW647" i="4"/>
  <c r="AC649" i="4"/>
  <c r="AB650" i="4"/>
  <c r="AV652" i="4"/>
  <c r="AP654" i="4"/>
  <c r="AW655" i="4"/>
  <c r="AC657" i="4"/>
  <c r="AB658" i="4"/>
  <c r="AV660" i="4"/>
  <c r="AP662" i="4"/>
  <c r="AW663" i="4"/>
  <c r="AC665" i="4"/>
  <c r="AB666" i="4"/>
  <c r="AV668" i="4"/>
  <c r="AP670" i="4"/>
  <c r="AW671" i="4"/>
  <c r="AC673" i="4"/>
  <c r="AB674" i="4"/>
  <c r="AV676" i="4"/>
  <c r="AP678" i="4"/>
  <c r="AW679" i="4"/>
  <c r="AC681" i="4"/>
  <c r="AB682" i="4"/>
  <c r="AV684" i="4"/>
  <c r="AP686" i="4"/>
  <c r="AW687" i="4"/>
  <c r="AC689" i="4"/>
  <c r="AB690" i="4"/>
  <c r="AV692" i="4"/>
  <c r="AP694" i="4"/>
  <c r="AW695" i="4"/>
  <c r="AC697" i="4"/>
  <c r="AB698" i="4"/>
  <c r="AV700" i="4"/>
  <c r="AP702" i="4"/>
  <c r="AW703" i="4"/>
  <c r="AC705" i="4"/>
  <c r="AB706" i="4"/>
  <c r="AV708" i="4"/>
  <c r="AP710" i="4"/>
  <c r="AW711" i="4"/>
  <c r="AC713" i="4"/>
  <c r="AB714" i="4"/>
  <c r="AV716" i="4"/>
  <c r="AP718" i="4"/>
  <c r="AW719" i="4"/>
  <c r="AC721" i="4"/>
  <c r="AB722" i="4"/>
  <c r="AV724" i="4"/>
  <c r="AP726" i="4"/>
  <c r="AW727" i="4"/>
  <c r="AC729" i="4"/>
  <c r="AB730" i="4"/>
  <c r="AV732" i="4"/>
  <c r="AP734" i="4"/>
  <c r="AW735" i="4"/>
  <c r="AC737" i="4"/>
  <c r="AB738" i="4"/>
  <c r="AV740" i="4"/>
  <c r="AW748" i="4"/>
  <c r="AW749" i="4"/>
  <c r="AB751" i="4"/>
  <c r="AD752" i="4"/>
  <c r="AC755" i="4"/>
  <c r="AB758" i="4"/>
  <c r="AW760" i="4"/>
  <c r="AW762" i="4"/>
  <c r="AJ768" i="4"/>
  <c r="AK768" i="4" s="1"/>
  <c r="AD771" i="4"/>
  <c r="AP774" i="4"/>
  <c r="AJ775" i="4"/>
  <c r="AK775" i="4" s="1"/>
  <c r="AP775" i="4"/>
  <c r="AD777" i="4"/>
  <c r="AB777" i="4"/>
  <c r="AV782" i="4"/>
  <c r="AC785" i="4"/>
  <c r="AW788" i="4"/>
  <c r="AB791" i="4"/>
  <c r="AD791" i="4"/>
  <c r="AL792" i="4"/>
  <c r="AP796" i="4"/>
  <c r="AJ797" i="4"/>
  <c r="AK797" i="4" s="1"/>
  <c r="AP797" i="4"/>
  <c r="AC799" i="4"/>
  <c r="AW802" i="4"/>
  <c r="AV804" i="4"/>
  <c r="AP810" i="4"/>
  <c r="AP811" i="4"/>
  <c r="AJ811" i="4"/>
  <c r="AK811" i="4" s="1"/>
  <c r="AD813" i="4"/>
  <c r="AB813" i="4"/>
  <c r="AW816" i="4"/>
  <c r="AV818" i="4"/>
  <c r="AC821" i="4"/>
  <c r="AV824" i="4"/>
  <c r="AP827" i="4"/>
  <c r="AR828" i="4"/>
  <c r="AP834" i="4"/>
  <c r="AJ836" i="4"/>
  <c r="AK836" i="4" s="1"/>
  <c r="AL840" i="4"/>
  <c r="AC843" i="4"/>
  <c r="AW844" i="4"/>
  <c r="AJ845" i="4"/>
  <c r="AP845" i="4"/>
  <c r="AC847" i="4"/>
  <c r="AB847" i="4"/>
  <c r="AD847" i="4"/>
  <c r="AV852" i="4"/>
  <c r="AW856" i="4"/>
  <c r="AJ857" i="4"/>
  <c r="AK857" i="4" s="1"/>
  <c r="AP857" i="4"/>
  <c r="AD861" i="4"/>
  <c r="AB861" i="4"/>
  <c r="AJ863" i="4"/>
  <c r="AR865" i="4"/>
  <c r="AD869" i="4"/>
  <c r="AB869" i="4"/>
  <c r="AJ871" i="4"/>
  <c r="AR873" i="4"/>
  <c r="AD877" i="4"/>
  <c r="AB877" i="4"/>
  <c r="AJ878" i="4"/>
  <c r="AK878" i="4" s="1"/>
  <c r="AJ879" i="4"/>
  <c r="AR881" i="4"/>
  <c r="AD885" i="4"/>
  <c r="AB885" i="4"/>
  <c r="AJ886" i="4"/>
  <c r="AK886" i="4" s="1"/>
  <c r="AJ887" i="4"/>
  <c r="AR889" i="4"/>
  <c r="AD893" i="4"/>
  <c r="AB893" i="4"/>
  <c r="AC903" i="4"/>
  <c r="AB903" i="4"/>
  <c r="AD903" i="4"/>
  <c r="AL906" i="4"/>
  <c r="AW908" i="4"/>
  <c r="AV908" i="4"/>
  <c r="AR932" i="4"/>
  <c r="AR934" i="4"/>
  <c r="AR964" i="4"/>
  <c r="AP972" i="4"/>
  <c r="AJ972" i="4"/>
  <c r="AK972" i="4" s="1"/>
  <c r="AP974" i="4"/>
  <c r="AR976" i="4"/>
  <c r="AR986" i="4"/>
  <c r="AR1011" i="4"/>
  <c r="AP1014" i="4"/>
  <c r="AR1018" i="4"/>
  <c r="AR1027" i="4"/>
  <c r="AP1030" i="4"/>
  <c r="AR1034" i="4"/>
  <c r="AR1043" i="4"/>
  <c r="AP1046" i="4"/>
  <c r="AR1050" i="4"/>
  <c r="AK1055" i="4"/>
  <c r="AR1059" i="4"/>
  <c r="AP1062" i="4"/>
  <c r="AR1066" i="4"/>
  <c r="AK1071" i="4"/>
  <c r="AK1073" i="4"/>
  <c r="AR1075" i="4"/>
  <c r="AP1078" i="4"/>
  <c r="AR1082" i="4"/>
  <c r="AK1087" i="4"/>
  <c r="AK1089" i="4"/>
  <c r="AR1091" i="4"/>
  <c r="AP1094" i="4"/>
  <c r="AR1098" i="4"/>
  <c r="AP1113" i="4"/>
  <c r="AB371" i="4"/>
  <c r="AB379" i="4"/>
  <c r="AB387" i="4"/>
  <c r="AB395" i="4"/>
  <c r="AB403" i="4"/>
  <c r="AB411" i="4"/>
  <c r="AB419" i="4"/>
  <c r="AB427" i="4"/>
  <c r="AV429" i="4"/>
  <c r="AV437" i="4"/>
  <c r="AP439" i="4"/>
  <c r="AV445" i="4"/>
  <c r="AP447" i="4"/>
  <c r="AV453" i="4"/>
  <c r="AP455" i="4"/>
  <c r="AV461" i="4"/>
  <c r="AP463" i="4"/>
  <c r="AV469" i="4"/>
  <c r="AP471" i="4"/>
  <c r="AV477" i="4"/>
  <c r="AP479" i="4"/>
  <c r="AV485" i="4"/>
  <c r="AP487" i="4"/>
  <c r="AL490" i="4"/>
  <c r="AW492" i="4"/>
  <c r="AV493" i="4"/>
  <c r="AP495" i="4"/>
  <c r="AL498" i="4"/>
  <c r="AW500" i="4"/>
  <c r="AV501" i="4"/>
  <c r="AP503" i="4"/>
  <c r="AL506" i="4"/>
  <c r="AW508" i="4"/>
  <c r="AV509" i="4"/>
  <c r="AP511" i="4"/>
  <c r="AL514" i="4"/>
  <c r="AW516" i="4"/>
  <c r="AV517" i="4"/>
  <c r="AP519" i="4"/>
  <c r="AL522" i="4"/>
  <c r="AW524" i="4"/>
  <c r="AV525" i="4"/>
  <c r="AP527" i="4"/>
  <c r="AL530" i="4"/>
  <c r="AW532" i="4"/>
  <c r="AV533" i="4"/>
  <c r="AP535" i="4"/>
  <c r="AC538" i="4"/>
  <c r="AL538" i="4"/>
  <c r="AW540" i="4"/>
  <c r="AV541" i="4"/>
  <c r="AP543" i="4"/>
  <c r="AC546" i="4"/>
  <c r="AL546" i="4"/>
  <c r="AW548" i="4"/>
  <c r="AV549" i="4"/>
  <c r="AP551" i="4"/>
  <c r="AC554" i="4"/>
  <c r="AL554" i="4"/>
  <c r="AW556" i="4"/>
  <c r="AV557" i="4"/>
  <c r="AP559" i="4"/>
  <c r="AC562" i="4"/>
  <c r="AL562" i="4"/>
  <c r="AW564" i="4"/>
  <c r="AV565" i="4"/>
  <c r="AP567" i="4"/>
  <c r="AC570" i="4"/>
  <c r="AL570" i="4"/>
  <c r="AW572" i="4"/>
  <c r="AV573" i="4"/>
  <c r="AP575" i="4"/>
  <c r="AC578" i="4"/>
  <c r="AL578" i="4"/>
  <c r="AW580" i="4"/>
  <c r="AV581" i="4"/>
  <c r="AP583" i="4"/>
  <c r="AC586" i="4"/>
  <c r="AL586" i="4"/>
  <c r="AW588" i="4"/>
  <c r="AV589" i="4"/>
  <c r="AP591" i="4"/>
  <c r="AC594" i="4"/>
  <c r="AL594" i="4"/>
  <c r="AW596" i="4"/>
  <c r="AV597" i="4"/>
  <c r="AP599" i="4"/>
  <c r="AC602" i="4"/>
  <c r="AL602" i="4"/>
  <c r="AW604" i="4"/>
  <c r="AV605" i="4"/>
  <c r="AP607" i="4"/>
  <c r="AC610" i="4"/>
  <c r="AL610" i="4"/>
  <c r="AW612" i="4"/>
  <c r="AV613" i="4"/>
  <c r="AP615" i="4"/>
  <c r="AC618" i="4"/>
  <c r="AL618" i="4"/>
  <c r="AW620" i="4"/>
  <c r="AP623" i="4"/>
  <c r="AC626" i="4"/>
  <c r="AL626" i="4"/>
  <c r="AW628" i="4"/>
  <c r="AP631" i="4"/>
  <c r="AC634" i="4"/>
  <c r="AL634" i="4"/>
  <c r="AW636" i="4"/>
  <c r="AP639" i="4"/>
  <c r="AC642" i="4"/>
  <c r="AL642" i="4"/>
  <c r="AW644" i="4"/>
  <c r="AP647" i="4"/>
  <c r="AC650" i="4"/>
  <c r="AL650" i="4"/>
  <c r="AW652" i="4"/>
  <c r="AP655" i="4"/>
  <c r="AC658" i="4"/>
  <c r="AL658" i="4"/>
  <c r="AW660" i="4"/>
  <c r="AP663" i="4"/>
  <c r="AC666" i="4"/>
  <c r="AL666" i="4"/>
  <c r="AW668" i="4"/>
  <c r="AP671" i="4"/>
  <c r="AC674" i="4"/>
  <c r="AL674" i="4"/>
  <c r="AW676" i="4"/>
  <c r="AP679" i="4"/>
  <c r="AC682" i="4"/>
  <c r="AL682" i="4"/>
  <c r="AW684" i="4"/>
  <c r="AP687" i="4"/>
  <c r="AC690" i="4"/>
  <c r="AL690" i="4"/>
  <c r="AW692" i="4"/>
  <c r="AP695" i="4"/>
  <c r="AC698" i="4"/>
  <c r="AL698" i="4"/>
  <c r="AW700" i="4"/>
  <c r="AP703" i="4"/>
  <c r="AC706" i="4"/>
  <c r="AL706" i="4"/>
  <c r="AW708" i="4"/>
  <c r="AP711" i="4"/>
  <c r="AC714" i="4"/>
  <c r="AL714" i="4"/>
  <c r="AW716" i="4"/>
  <c r="AP719" i="4"/>
  <c r="AC722" i="4"/>
  <c r="AL722" i="4"/>
  <c r="AW724" i="4"/>
  <c r="AP727" i="4"/>
  <c r="AC730" i="4"/>
  <c r="AL730" i="4"/>
  <c r="AW732" i="4"/>
  <c r="AP735" i="4"/>
  <c r="AC738" i="4"/>
  <c r="AL738" i="4"/>
  <c r="AW740" i="4"/>
  <c r="AC751" i="4"/>
  <c r="AD755" i="4"/>
  <c r="AP755" i="4"/>
  <c r="AD758" i="4"/>
  <c r="AV758" i="4"/>
  <c r="AJ759" i="4"/>
  <c r="AW764" i="4"/>
  <c r="AV774" i="4"/>
  <c r="AR777" i="4"/>
  <c r="AW780" i="4"/>
  <c r="AB783" i="4"/>
  <c r="AD783" i="4"/>
  <c r="AL784" i="4"/>
  <c r="AJ789" i="4"/>
  <c r="AK789" i="4" s="1"/>
  <c r="AP789" i="4"/>
  <c r="AR791" i="4"/>
  <c r="AW794" i="4"/>
  <c r="AV796" i="4"/>
  <c r="AP803" i="4"/>
  <c r="AJ803" i="4"/>
  <c r="AK803" i="4" s="1"/>
  <c r="AD805" i="4"/>
  <c r="AB805" i="4"/>
  <c r="AW808" i="4"/>
  <c r="AV810" i="4"/>
  <c r="AJ812" i="4"/>
  <c r="AK812" i="4" s="1"/>
  <c r="AR812" i="4"/>
  <c r="AR813" i="4"/>
  <c r="AJ817" i="4"/>
  <c r="AK817" i="4" s="1"/>
  <c r="AP817" i="4"/>
  <c r="AD819" i="4"/>
  <c r="AB819" i="4"/>
  <c r="AW822" i="4"/>
  <c r="AV826" i="4"/>
  <c r="AW826" i="4"/>
  <c r="AD835" i="4"/>
  <c r="AB835" i="4"/>
  <c r="AC839" i="4"/>
  <c r="AB839" i="4"/>
  <c r="AD839" i="4"/>
  <c r="AR839" i="4"/>
  <c r="AJ846" i="4"/>
  <c r="AK846" i="4" s="1"/>
  <c r="AR846" i="4"/>
  <c r="AW848" i="4"/>
  <c r="AP849" i="4"/>
  <c r="AD853" i="4"/>
  <c r="AB853" i="4"/>
  <c r="AL858" i="4"/>
  <c r="AK903" i="4"/>
  <c r="AR912" i="4"/>
  <c r="AR916" i="4"/>
  <c r="AJ917" i="4"/>
  <c r="AK917" i="4" s="1"/>
  <c r="AP917" i="4"/>
  <c r="AR923" i="4"/>
  <c r="AP932" i="4"/>
  <c r="AJ932" i="4"/>
  <c r="AK932" i="4" s="1"/>
  <c r="AJ934" i="4"/>
  <c r="AK934" i="4" s="1"/>
  <c r="AP934" i="4"/>
  <c r="AR936" i="4"/>
  <c r="AR938" i="4"/>
  <c r="AK949" i="4"/>
  <c r="AK951" i="4"/>
  <c r="AR955" i="4"/>
  <c r="AP964" i="4"/>
  <c r="AJ964" i="4"/>
  <c r="AK964" i="4" s="1"/>
  <c r="AP966" i="4"/>
  <c r="AR968" i="4"/>
  <c r="AR978" i="4"/>
  <c r="AK997" i="4"/>
  <c r="AK999" i="4"/>
  <c r="AR1012" i="4"/>
  <c r="AR1028" i="4"/>
  <c r="AR1044" i="4"/>
  <c r="AR1060" i="4"/>
  <c r="AR1076" i="4"/>
  <c r="AR1092" i="4"/>
  <c r="AP1138" i="4"/>
  <c r="AB364" i="4"/>
  <c r="AC371" i="4"/>
  <c r="AB372" i="4"/>
  <c r="AC379" i="4"/>
  <c r="AB380" i="4"/>
  <c r="AC387" i="4"/>
  <c r="AB388" i="4"/>
  <c r="AC395" i="4"/>
  <c r="AB396" i="4"/>
  <c r="AC403" i="4"/>
  <c r="AB404" i="4"/>
  <c r="AC411" i="4"/>
  <c r="AB412" i="4"/>
  <c r="AC419" i="4"/>
  <c r="AB420" i="4"/>
  <c r="AC427" i="4"/>
  <c r="AB428" i="4"/>
  <c r="AC435" i="4"/>
  <c r="AB436" i="4"/>
  <c r="AV438" i="4"/>
  <c r="AC443" i="4"/>
  <c r="AB444" i="4"/>
  <c r="AV446" i="4"/>
  <c r="AC451" i="4"/>
  <c r="AB452" i="4"/>
  <c r="AV454" i="4"/>
  <c r="AC459" i="4"/>
  <c r="AB460" i="4"/>
  <c r="AV462" i="4"/>
  <c r="AC467" i="4"/>
  <c r="AB468" i="4"/>
  <c r="AV470" i="4"/>
  <c r="AC475" i="4"/>
  <c r="AB476" i="4"/>
  <c r="AV478" i="4"/>
  <c r="AC483" i="4"/>
  <c r="AB484" i="4"/>
  <c r="AV486" i="4"/>
  <c r="AC491" i="4"/>
  <c r="AB492" i="4"/>
  <c r="AV494" i="4"/>
  <c r="AC499" i="4"/>
  <c r="AB500" i="4"/>
  <c r="AV502" i="4"/>
  <c r="AC507" i="4"/>
  <c r="AB508" i="4"/>
  <c r="AV510" i="4"/>
  <c r="AC515" i="4"/>
  <c r="AB516" i="4"/>
  <c r="AV518" i="4"/>
  <c r="AC523" i="4"/>
  <c r="AB524" i="4"/>
  <c r="AV526" i="4"/>
  <c r="AC531" i="4"/>
  <c r="AB532" i="4"/>
  <c r="AV534" i="4"/>
  <c r="AP536" i="4"/>
  <c r="AC539" i="4"/>
  <c r="AB540" i="4"/>
  <c r="AV542" i="4"/>
  <c r="AP544" i="4"/>
  <c r="AC547" i="4"/>
  <c r="AB548" i="4"/>
  <c r="AV550" i="4"/>
  <c r="AP552" i="4"/>
  <c r="AC555" i="4"/>
  <c r="AB556" i="4"/>
  <c r="AV558" i="4"/>
  <c r="AP560" i="4"/>
  <c r="AC563" i="4"/>
  <c r="AB564" i="4"/>
  <c r="AV566" i="4"/>
  <c r="AP568" i="4"/>
  <c r="AC571" i="4"/>
  <c r="AB572" i="4"/>
  <c r="AV574" i="4"/>
  <c r="AP576" i="4"/>
  <c r="AC579" i="4"/>
  <c r="AB580" i="4"/>
  <c r="AV582" i="4"/>
  <c r="AP584" i="4"/>
  <c r="AC587" i="4"/>
  <c r="AB588" i="4"/>
  <c r="AV590" i="4"/>
  <c r="AP592" i="4"/>
  <c r="AC595" i="4"/>
  <c r="AB596" i="4"/>
  <c r="AV598" i="4"/>
  <c r="AP600" i="4"/>
  <c r="AC603" i="4"/>
  <c r="AB604" i="4"/>
  <c r="AV606" i="4"/>
  <c r="AP608" i="4"/>
  <c r="AW609" i="4"/>
  <c r="AC611" i="4"/>
  <c r="AB612" i="4"/>
  <c r="AV614" i="4"/>
  <c r="AP616" i="4"/>
  <c r="AW617" i="4"/>
  <c r="AC619" i="4"/>
  <c r="AB620" i="4"/>
  <c r="AV622" i="4"/>
  <c r="AP624" i="4"/>
  <c r="AW625" i="4"/>
  <c r="AC627" i="4"/>
  <c r="AB628" i="4"/>
  <c r="AV630" i="4"/>
  <c r="AP632" i="4"/>
  <c r="AW633" i="4"/>
  <c r="AC635" i="4"/>
  <c r="AB636" i="4"/>
  <c r="AV638" i="4"/>
  <c r="AP640" i="4"/>
  <c r="AW641" i="4"/>
  <c r="AC643" i="4"/>
  <c r="AB644" i="4"/>
  <c r="AV646" i="4"/>
  <c r="AP648" i="4"/>
  <c r="AW649" i="4"/>
  <c r="AC651" i="4"/>
  <c r="AB652" i="4"/>
  <c r="AV654" i="4"/>
  <c r="AP656" i="4"/>
  <c r="AW657" i="4"/>
  <c r="AC659" i="4"/>
  <c r="AB660" i="4"/>
  <c r="AV662" i="4"/>
  <c r="AP664" i="4"/>
  <c r="AW665" i="4"/>
  <c r="AC667" i="4"/>
  <c r="AB668" i="4"/>
  <c r="AV670" i="4"/>
  <c r="AP672" i="4"/>
  <c r="AW673" i="4"/>
  <c r="AC675" i="4"/>
  <c r="AB676" i="4"/>
  <c r="AV678" i="4"/>
  <c r="AP680" i="4"/>
  <c r="AW681" i="4"/>
  <c r="AC683" i="4"/>
  <c r="AB684" i="4"/>
  <c r="AV686" i="4"/>
  <c r="AP688" i="4"/>
  <c r="AW689" i="4"/>
  <c r="AC691" i="4"/>
  <c r="AB692" i="4"/>
  <c r="AV694" i="4"/>
  <c r="AP696" i="4"/>
  <c r="AW697" i="4"/>
  <c r="AC699" i="4"/>
  <c r="AB700" i="4"/>
  <c r="AV702" i="4"/>
  <c r="AP704" i="4"/>
  <c r="AW705" i="4"/>
  <c r="AC707" i="4"/>
  <c r="AB708" i="4"/>
  <c r="AV710" i="4"/>
  <c r="AP712" i="4"/>
  <c r="AW713" i="4"/>
  <c r="AC715" i="4"/>
  <c r="AB716" i="4"/>
  <c r="AV718" i="4"/>
  <c r="AP720" i="4"/>
  <c r="AW721" i="4"/>
  <c r="AC723" i="4"/>
  <c r="AB724" i="4"/>
  <c r="AV726" i="4"/>
  <c r="AP728" i="4"/>
  <c r="AW729" i="4"/>
  <c r="AC731" i="4"/>
  <c r="AB732" i="4"/>
  <c r="AV734" i="4"/>
  <c r="AP736" i="4"/>
  <c r="AW737" i="4"/>
  <c r="AC739" i="4"/>
  <c r="AB740" i="4"/>
  <c r="AB742" i="4"/>
  <c r="AC743" i="4"/>
  <c r="AD744" i="4"/>
  <c r="AC747" i="4"/>
  <c r="AW747" i="4"/>
  <c r="AV748" i="4"/>
  <c r="AB750" i="4"/>
  <c r="AV752" i="4"/>
  <c r="AW754" i="4"/>
  <c r="AK755" i="4"/>
  <c r="AR755" i="4"/>
  <c r="AB757" i="4"/>
  <c r="AJ757" i="4"/>
  <c r="AK757" i="4" s="1"/>
  <c r="AP757" i="4"/>
  <c r="AW758" i="4"/>
  <c r="AB766" i="4"/>
  <c r="AW768" i="4"/>
  <c r="AW770" i="4"/>
  <c r="AW772" i="4"/>
  <c r="AB775" i="4"/>
  <c r="AD775" i="4"/>
  <c r="AL776" i="4"/>
  <c r="AP781" i="4"/>
  <c r="AC783" i="4"/>
  <c r="AW786" i="4"/>
  <c r="AV788" i="4"/>
  <c r="AL790" i="4"/>
  <c r="AP795" i="4"/>
  <c r="AD797" i="4"/>
  <c r="AB797" i="4"/>
  <c r="AW800" i="4"/>
  <c r="AV802" i="4"/>
  <c r="AC805" i="4"/>
  <c r="AP809" i="4"/>
  <c r="AD811" i="4"/>
  <c r="AB811" i="4"/>
  <c r="AW814" i="4"/>
  <c r="AV816" i="4"/>
  <c r="AC819" i="4"/>
  <c r="AP826" i="4"/>
  <c r="AJ828" i="4"/>
  <c r="AK828" i="4" s="1"/>
  <c r="AL832" i="4"/>
  <c r="AC835" i="4"/>
  <c r="AW836" i="4"/>
  <c r="AJ837" i="4"/>
  <c r="AK837" i="4" s="1"/>
  <c r="AP837" i="4"/>
  <c r="AK839" i="4"/>
  <c r="AW840" i="4"/>
  <c r="AP841" i="4"/>
  <c r="AD845" i="4"/>
  <c r="AB845" i="4"/>
  <c r="AL850" i="4"/>
  <c r="AC853" i="4"/>
  <c r="AV856" i="4"/>
  <c r="AP859" i="4"/>
  <c r="AJ860" i="4"/>
  <c r="AK860" i="4" s="1"/>
  <c r="AR860" i="4"/>
  <c r="AK861" i="4"/>
  <c r="AK865" i="4"/>
  <c r="AK869" i="4"/>
  <c r="AK873" i="4"/>
  <c r="AK877" i="4"/>
  <c r="AK881" i="4"/>
  <c r="AK885" i="4"/>
  <c r="AK889" i="4"/>
  <c r="AK893" i="4"/>
  <c r="AR905" i="4"/>
  <c r="AP916" i="4"/>
  <c r="AJ916" i="4"/>
  <c r="AK916" i="4" s="1"/>
  <c r="AP918" i="4"/>
  <c r="AK921" i="4"/>
  <c r="AR924" i="4"/>
  <c r="AJ929" i="4"/>
  <c r="AK929" i="4" s="1"/>
  <c r="AK953" i="4"/>
  <c r="AR956" i="4"/>
  <c r="AR970" i="4"/>
  <c r="AK989" i="4"/>
  <c r="AK991" i="4"/>
  <c r="AK1001" i="4"/>
  <c r="AR1003" i="4"/>
  <c r="AJ1009" i="4"/>
  <c r="AK1009" i="4" s="1"/>
  <c r="AP1012" i="4"/>
  <c r="AJ1012" i="4"/>
  <c r="AK1012" i="4" s="1"/>
  <c r="AK1021" i="4"/>
  <c r="AJ1025" i="4"/>
  <c r="AK1025" i="4" s="1"/>
  <c r="AP1028" i="4"/>
  <c r="AJ1028" i="4"/>
  <c r="AK1028" i="4" s="1"/>
  <c r="AK1037" i="4"/>
  <c r="AJ1041" i="4"/>
  <c r="AK1041" i="4" s="1"/>
  <c r="AP1044" i="4"/>
  <c r="AJ1044" i="4"/>
  <c r="AK1044" i="4" s="1"/>
  <c r="AK1053" i="4"/>
  <c r="AJ1057" i="4"/>
  <c r="AK1057" i="4" s="1"/>
  <c r="AP1060" i="4"/>
  <c r="AJ1060" i="4"/>
  <c r="AK1060" i="4" s="1"/>
  <c r="AK1069" i="4"/>
  <c r="AP1076" i="4"/>
  <c r="AJ1076" i="4"/>
  <c r="AK1076" i="4" s="1"/>
  <c r="AK1085" i="4"/>
  <c r="AP1092" i="4"/>
  <c r="AJ1092" i="4"/>
  <c r="AK1092" i="4" s="1"/>
  <c r="AK1101" i="4"/>
  <c r="AP1137" i="4"/>
  <c r="AR1145" i="4"/>
  <c r="AP1186" i="4"/>
  <c r="AV535" i="4"/>
  <c r="AV543" i="4"/>
  <c r="AV551" i="4"/>
  <c r="AV559" i="4"/>
  <c r="AV567" i="4"/>
  <c r="AV575" i="4"/>
  <c r="AV583" i="4"/>
  <c r="AV591" i="4"/>
  <c r="AV599" i="4"/>
  <c r="AV607" i="4"/>
  <c r="AV615" i="4"/>
  <c r="AV623" i="4"/>
  <c r="AV631" i="4"/>
  <c r="AV639" i="4"/>
  <c r="AV647" i="4"/>
  <c r="AV655" i="4"/>
  <c r="AV663" i="4"/>
  <c r="AV671" i="4"/>
  <c r="AV679" i="4"/>
  <c r="AV687" i="4"/>
  <c r="AV695" i="4"/>
  <c r="AV703" i="4"/>
  <c r="AV711" i="4"/>
  <c r="AV719" i="4"/>
  <c r="AV727" i="4"/>
  <c r="AV735" i="4"/>
  <c r="AD747" i="4"/>
  <c r="AW752" i="4"/>
  <c r="AW755" i="4"/>
  <c r="AL758" i="4"/>
  <c r="AB759" i="4"/>
  <c r="AD759" i="4"/>
  <c r="AV760" i="4"/>
  <c r="AV762" i="4"/>
  <c r="AP763" i="4"/>
  <c r="AV764" i="4"/>
  <c r="AD766" i="4"/>
  <c r="AV766" i="4"/>
  <c r="AP773" i="4"/>
  <c r="AW778" i="4"/>
  <c r="AV780" i="4"/>
  <c r="AL782" i="4"/>
  <c r="AK783" i="4"/>
  <c r="AP787" i="4"/>
  <c r="AD789" i="4"/>
  <c r="AB789" i="4"/>
  <c r="AW792" i="4"/>
  <c r="AV794" i="4"/>
  <c r="AP801" i="4"/>
  <c r="AD803" i="4"/>
  <c r="AB803" i="4"/>
  <c r="AK805" i="4"/>
  <c r="AW806" i="4"/>
  <c r="AV808" i="4"/>
  <c r="AP815" i="4"/>
  <c r="AD817" i="4"/>
  <c r="AB817" i="4"/>
  <c r="AK819" i="4"/>
  <c r="AV822" i="4"/>
  <c r="AD827" i="4"/>
  <c r="AB827" i="4"/>
  <c r="AC831" i="4"/>
  <c r="AB831" i="4"/>
  <c r="AD831" i="4"/>
  <c r="AL842" i="4"/>
  <c r="AV848" i="4"/>
  <c r="AP851" i="4"/>
  <c r="AR852" i="4"/>
  <c r="AK853" i="4"/>
  <c r="AR857" i="4"/>
  <c r="AV858" i="4"/>
  <c r="AW858" i="4"/>
  <c r="AL864" i="4"/>
  <c r="AL872" i="4"/>
  <c r="AL880" i="4"/>
  <c r="AL888" i="4"/>
  <c r="AR896" i="4"/>
  <c r="AJ897" i="4"/>
  <c r="AK897" i="4" s="1"/>
  <c r="AR900" i="4"/>
  <c r="AJ901" i="4"/>
  <c r="AK901" i="4" s="1"/>
  <c r="AP901" i="4"/>
  <c r="AK909" i="4"/>
  <c r="AC911" i="4"/>
  <c r="AB911" i="4"/>
  <c r="AD911" i="4"/>
  <c r="AL914" i="4"/>
  <c r="AW916" i="4"/>
  <c r="AV916" i="4"/>
  <c r="AP924" i="4"/>
  <c r="AJ924" i="4"/>
  <c r="AK924" i="4" s="1"/>
  <c r="AP926" i="4"/>
  <c r="AR928" i="4"/>
  <c r="AR930" i="4"/>
  <c r="AK941" i="4"/>
  <c r="AK943" i="4"/>
  <c r="AR947" i="4"/>
  <c r="AP956" i="4"/>
  <c r="AJ956" i="4"/>
  <c r="AK956" i="4" s="1"/>
  <c r="AP958" i="4"/>
  <c r="AR960" i="4"/>
  <c r="AR962" i="4"/>
  <c r="AK981" i="4"/>
  <c r="AK983" i="4"/>
  <c r="AK993" i="4"/>
  <c r="AR995" i="4"/>
  <c r="AR1004" i="4"/>
  <c r="AR1008" i="4"/>
  <c r="AR1024" i="4"/>
  <c r="AR1040" i="4"/>
  <c r="AR1056" i="4"/>
  <c r="AR1072" i="4"/>
  <c r="AR1088" i="4"/>
  <c r="AK1097" i="4"/>
  <c r="AP1107" i="4"/>
  <c r="AP1130" i="4"/>
  <c r="AP1210" i="4"/>
  <c r="AK747" i="4"/>
  <c r="AP749" i="4"/>
  <c r="AD753" i="4"/>
  <c r="AB753" i="4"/>
  <c r="AD761" i="4"/>
  <c r="AB761" i="4"/>
  <c r="AR762" i="4"/>
  <c r="AJ762" i="4"/>
  <c r="AK762" i="4" s="1"/>
  <c r="AJ764" i="4"/>
  <c r="AK764" i="4" s="1"/>
  <c r="AR764" i="4"/>
  <c r="AP765" i="4"/>
  <c r="AR768" i="4"/>
  <c r="AP779" i="4"/>
  <c r="AD781" i="4"/>
  <c r="AB781" i="4"/>
  <c r="AW784" i="4"/>
  <c r="AJ788" i="4"/>
  <c r="AK788" i="4" s="1"/>
  <c r="AR788" i="4"/>
  <c r="AP793" i="4"/>
  <c r="AD795" i="4"/>
  <c r="AB795" i="4"/>
  <c r="AW798" i="4"/>
  <c r="AR802" i="4"/>
  <c r="AJ802" i="4"/>
  <c r="AK802" i="4" s="1"/>
  <c r="AP807" i="4"/>
  <c r="AD809" i="4"/>
  <c r="AB809" i="4"/>
  <c r="AW820" i="4"/>
  <c r="AB823" i="4"/>
  <c r="AD823" i="4"/>
  <c r="AL824" i="4"/>
  <c r="AW828" i="4"/>
  <c r="AJ829" i="4"/>
  <c r="AK829" i="4" s="1"/>
  <c r="AP829" i="4"/>
  <c r="AJ830" i="4"/>
  <c r="AK830" i="4" s="1"/>
  <c r="AR830" i="4"/>
  <c r="AK831" i="4"/>
  <c r="AW832" i="4"/>
  <c r="AP833" i="4"/>
  <c r="AR834" i="4"/>
  <c r="AJ834" i="4"/>
  <c r="AK834" i="4" s="1"/>
  <c r="AD837" i="4"/>
  <c r="AB837" i="4"/>
  <c r="AP843" i="4"/>
  <c r="AJ844" i="4"/>
  <c r="AK844" i="4" s="1"/>
  <c r="AR844" i="4"/>
  <c r="AK845" i="4"/>
  <c r="AV850" i="4"/>
  <c r="AW850" i="4"/>
  <c r="AC863" i="4"/>
  <c r="AB863" i="4"/>
  <c r="AD863" i="4"/>
  <c r="AR868" i="4"/>
  <c r="AC871" i="4"/>
  <c r="AB871" i="4"/>
  <c r="AD871" i="4"/>
  <c r="AR876" i="4"/>
  <c r="AC879" i="4"/>
  <c r="AB879" i="4"/>
  <c r="AD879" i="4"/>
  <c r="AR884" i="4"/>
  <c r="AC887" i="4"/>
  <c r="AB887" i="4"/>
  <c r="AD887" i="4"/>
  <c r="AR892" i="4"/>
  <c r="AC895" i="4"/>
  <c r="AB895" i="4"/>
  <c r="AD895" i="4"/>
  <c r="AP900" i="4"/>
  <c r="AJ900" i="4"/>
  <c r="AK900" i="4" s="1"/>
  <c r="AP902" i="4"/>
  <c r="AK905" i="4"/>
  <c r="AR920" i="4"/>
  <c r="AW926" i="4"/>
  <c r="AK945" i="4"/>
  <c r="AR948" i="4"/>
  <c r="AK973" i="4"/>
  <c r="AK975" i="4"/>
  <c r="AK985" i="4"/>
  <c r="AR987" i="4"/>
  <c r="AJ987" i="4"/>
  <c r="AR996" i="4"/>
  <c r="AP1004" i="4"/>
  <c r="AJ1004" i="4"/>
  <c r="AK1004" i="4" s="1"/>
  <c r="AP1006" i="4"/>
  <c r="AR1010" i="4"/>
  <c r="AK1017" i="4"/>
  <c r="AR1019" i="4"/>
  <c r="AP1022" i="4"/>
  <c r="AR1026" i="4"/>
  <c r="AK1033" i="4"/>
  <c r="AR1035" i="4"/>
  <c r="AP1038" i="4"/>
  <c r="AR1042" i="4"/>
  <c r="AK1047" i="4"/>
  <c r="AK1049" i="4"/>
  <c r="AR1051" i="4"/>
  <c r="AP1054" i="4"/>
  <c r="AR1058" i="4"/>
  <c r="AK1063" i="4"/>
  <c r="AK1065" i="4"/>
  <c r="AR1067" i="4"/>
  <c r="AP1070" i="4"/>
  <c r="AR1074" i="4"/>
  <c r="AK1079" i="4"/>
  <c r="AK1081" i="4"/>
  <c r="AR1083" i="4"/>
  <c r="AP1086" i="4"/>
  <c r="AR1090" i="4"/>
  <c r="AK1095" i="4"/>
  <c r="AR1099" i="4"/>
  <c r="AJ1102" i="4"/>
  <c r="AK1102" i="4" s="1"/>
  <c r="AR1102" i="4"/>
  <c r="AJ1111" i="4"/>
  <c r="AK1111" i="4" s="1"/>
  <c r="AR1111" i="4"/>
  <c r="AR1119" i="4"/>
  <c r="AJ1119" i="4"/>
  <c r="AW741" i="4"/>
  <c r="AW744" i="4"/>
  <c r="AW746" i="4"/>
  <c r="AC753" i="4"/>
  <c r="AR754" i="4"/>
  <c r="AW756" i="4"/>
  <c r="AK759" i="4"/>
  <c r="AC761" i="4"/>
  <c r="AC763" i="4"/>
  <c r="AW763" i="4"/>
  <c r="AB765" i="4"/>
  <c r="AB767" i="4"/>
  <c r="AD767" i="4"/>
  <c r="AP771" i="4"/>
  <c r="AD773" i="4"/>
  <c r="AB773" i="4"/>
  <c r="AW776" i="4"/>
  <c r="AC781" i="4"/>
  <c r="AP785" i="4"/>
  <c r="AD787" i="4"/>
  <c r="AB787" i="4"/>
  <c r="AW790" i="4"/>
  <c r="AV792" i="4"/>
  <c r="AC795" i="4"/>
  <c r="AP799" i="4"/>
  <c r="AD801" i="4"/>
  <c r="AB801" i="4"/>
  <c r="AC809" i="4"/>
  <c r="AW812" i="4"/>
  <c r="AB815" i="4"/>
  <c r="AD815" i="4"/>
  <c r="AL816" i="4"/>
  <c r="AP821" i="4"/>
  <c r="AC823" i="4"/>
  <c r="AJ825" i="4"/>
  <c r="AK825" i="4" s="1"/>
  <c r="AV828" i="4"/>
  <c r="AC837" i="4"/>
  <c r="AV842" i="4"/>
  <c r="AW842" i="4"/>
  <c r="AJ852" i="4"/>
  <c r="AK852" i="4" s="1"/>
  <c r="AD859" i="4"/>
  <c r="AB859" i="4"/>
  <c r="AK863" i="4"/>
  <c r="AP867" i="4"/>
  <c r="AP868" i="4"/>
  <c r="AJ868" i="4"/>
  <c r="AK868" i="4" s="1"/>
  <c r="AK871" i="4"/>
  <c r="AP875" i="4"/>
  <c r="AP876" i="4"/>
  <c r="AJ876" i="4"/>
  <c r="AK876" i="4" s="1"/>
  <c r="AK879" i="4"/>
  <c r="AP883" i="4"/>
  <c r="AP884" i="4"/>
  <c r="AJ884" i="4"/>
  <c r="AK884" i="4" s="1"/>
  <c r="AK887" i="4"/>
  <c r="AP891" i="4"/>
  <c r="AP892" i="4"/>
  <c r="AJ892" i="4"/>
  <c r="AK892" i="4" s="1"/>
  <c r="AK895" i="4"/>
  <c r="AL898" i="4"/>
  <c r="AW900" i="4"/>
  <c r="AV900" i="4"/>
  <c r="AR913" i="4"/>
  <c r="AR922" i="4"/>
  <c r="AK933" i="4"/>
  <c r="AK935" i="4"/>
  <c r="AR939" i="4"/>
  <c r="AP948" i="4"/>
  <c r="AJ948" i="4"/>
  <c r="AK948" i="4" s="1"/>
  <c r="AP950" i="4"/>
  <c r="AR952" i="4"/>
  <c r="AR954" i="4"/>
  <c r="AK965" i="4"/>
  <c r="AK967" i="4"/>
  <c r="AK977" i="4"/>
  <c r="AR979" i="4"/>
  <c r="AJ988" i="4"/>
  <c r="AK988" i="4" s="1"/>
  <c r="AR988" i="4"/>
  <c r="AP996" i="4"/>
  <c r="AJ996" i="4"/>
  <c r="AK996" i="4" s="1"/>
  <c r="AP998" i="4"/>
  <c r="AR1000" i="4"/>
  <c r="AW1006" i="4"/>
  <c r="AJ1020" i="4"/>
  <c r="AK1020" i="4" s="1"/>
  <c r="AR1020" i="4"/>
  <c r="AJ1036" i="4"/>
  <c r="AK1036" i="4" s="1"/>
  <c r="AR1036" i="4"/>
  <c r="AW1038" i="4"/>
  <c r="AJ1052" i="4"/>
  <c r="AK1052" i="4" s="1"/>
  <c r="AR1052" i="4"/>
  <c r="AW1054" i="4"/>
  <c r="AJ1068" i="4"/>
  <c r="AK1068" i="4" s="1"/>
  <c r="AR1068" i="4"/>
  <c r="AW1070" i="4"/>
  <c r="AJ1084" i="4"/>
  <c r="AK1084" i="4" s="1"/>
  <c r="AR1084" i="4"/>
  <c r="AW1086" i="4"/>
  <c r="AJ1100" i="4"/>
  <c r="AK1100" i="4" s="1"/>
  <c r="AR1100" i="4"/>
  <c r="AJ1106" i="4"/>
  <c r="AR1106" i="4"/>
  <c r="AP1170" i="4"/>
  <c r="AB825" i="4"/>
  <c r="AW830" i="4"/>
  <c r="AB833" i="4"/>
  <c r="AW838" i="4"/>
  <c r="AB841" i="4"/>
  <c r="AW846" i="4"/>
  <c r="AB849" i="4"/>
  <c r="AW854" i="4"/>
  <c r="AB857" i="4"/>
  <c r="AW862" i="4"/>
  <c r="AB865" i="4"/>
  <c r="AW870" i="4"/>
  <c r="AB873" i="4"/>
  <c r="AW878" i="4"/>
  <c r="AB881" i="4"/>
  <c r="AW886" i="4"/>
  <c r="AB889" i="4"/>
  <c r="AW894" i="4"/>
  <c r="AL896" i="4"/>
  <c r="AB897" i="4"/>
  <c r="AW902" i="4"/>
  <c r="AL904" i="4"/>
  <c r="AB905" i="4"/>
  <c r="AW910" i="4"/>
  <c r="AL912" i="4"/>
  <c r="AB913" i="4"/>
  <c r="AW918" i="4"/>
  <c r="AL920" i="4"/>
  <c r="AB921" i="4"/>
  <c r="AJ923" i="4"/>
  <c r="AK923" i="4" s="1"/>
  <c r="AP925" i="4"/>
  <c r="AD927" i="4"/>
  <c r="AL928" i="4"/>
  <c r="AB929" i="4"/>
  <c r="AJ931" i="4"/>
  <c r="AK931" i="4" s="1"/>
  <c r="AP933" i="4"/>
  <c r="AW934" i="4"/>
  <c r="AD935" i="4"/>
  <c r="AL936" i="4"/>
  <c r="AB937" i="4"/>
  <c r="AJ939" i="4"/>
  <c r="AK939" i="4" s="1"/>
  <c r="AP941" i="4"/>
  <c r="AW942" i="4"/>
  <c r="AD943" i="4"/>
  <c r="AL944" i="4"/>
  <c r="AB945" i="4"/>
  <c r="AJ947" i="4"/>
  <c r="AK947" i="4" s="1"/>
  <c r="AP949" i="4"/>
  <c r="AW950" i="4"/>
  <c r="AD951" i="4"/>
  <c r="AL952" i="4"/>
  <c r="AB953" i="4"/>
  <c r="AJ955" i="4"/>
  <c r="AK955" i="4" s="1"/>
  <c r="AP957" i="4"/>
  <c r="AW958" i="4"/>
  <c r="AD959" i="4"/>
  <c r="AL960" i="4"/>
  <c r="AB961" i="4"/>
  <c r="AJ963" i="4"/>
  <c r="AK963" i="4" s="1"/>
  <c r="AP965" i="4"/>
  <c r="AW966" i="4"/>
  <c r="AD967" i="4"/>
  <c r="AL968" i="4"/>
  <c r="AB969" i="4"/>
  <c r="AJ971" i="4"/>
  <c r="AK971" i="4" s="1"/>
  <c r="AP973" i="4"/>
  <c r="AW974" i="4"/>
  <c r="AD975" i="4"/>
  <c r="AL976" i="4"/>
  <c r="AB977" i="4"/>
  <c r="AJ979" i="4"/>
  <c r="AK979" i="4" s="1"/>
  <c r="AP981" i="4"/>
  <c r="AW982" i="4"/>
  <c r="AD983" i="4"/>
  <c r="AL984" i="4"/>
  <c r="AB985" i="4"/>
  <c r="AP989" i="4"/>
  <c r="AW990" i="4"/>
  <c r="AD991" i="4"/>
  <c r="AL992" i="4"/>
  <c r="AB993" i="4"/>
  <c r="AJ995" i="4"/>
  <c r="AK995" i="4" s="1"/>
  <c r="AP997" i="4"/>
  <c r="AW998" i="4"/>
  <c r="AD999" i="4"/>
  <c r="AL1000" i="4"/>
  <c r="AB1001" i="4"/>
  <c r="AJ1003" i="4"/>
  <c r="AK1003" i="4" s="1"/>
  <c r="AP1005" i="4"/>
  <c r="AD1007" i="4"/>
  <c r="AC1008" i="4"/>
  <c r="AL1008" i="4"/>
  <c r="AB1009" i="4"/>
  <c r="AJ1011" i="4"/>
  <c r="AK1011" i="4" s="1"/>
  <c r="AP1013" i="4"/>
  <c r="AW1014" i="4"/>
  <c r="AD1015" i="4"/>
  <c r="AC1016" i="4"/>
  <c r="AL1016" i="4"/>
  <c r="AB1017" i="4"/>
  <c r="AJ1019" i="4"/>
  <c r="AK1019" i="4" s="1"/>
  <c r="AP1021" i="4"/>
  <c r="AW1022" i="4"/>
  <c r="AD1023" i="4"/>
  <c r="AC1024" i="4"/>
  <c r="AL1024" i="4"/>
  <c r="AB1025" i="4"/>
  <c r="AJ1027" i="4"/>
  <c r="AK1027" i="4" s="1"/>
  <c r="AP1029" i="4"/>
  <c r="AW1030" i="4"/>
  <c r="AD1031" i="4"/>
  <c r="AC1032" i="4"/>
  <c r="AL1032" i="4"/>
  <c r="AB1033" i="4"/>
  <c r="AJ1035" i="4"/>
  <c r="AK1035" i="4" s="1"/>
  <c r="AP1037" i="4"/>
  <c r="AD1039" i="4"/>
  <c r="AC1040" i="4"/>
  <c r="AL1040" i="4"/>
  <c r="AB1041" i="4"/>
  <c r="AJ1043" i="4"/>
  <c r="AK1043" i="4" s="1"/>
  <c r="AP1045" i="4"/>
  <c r="AW1046" i="4"/>
  <c r="AD1047" i="4"/>
  <c r="AC1048" i="4"/>
  <c r="AL1048" i="4"/>
  <c r="AB1049" i="4"/>
  <c r="AJ1051" i="4"/>
  <c r="AK1051" i="4" s="1"/>
  <c r="AP1053" i="4"/>
  <c r="AD1055" i="4"/>
  <c r="AC1056" i="4"/>
  <c r="AL1056" i="4"/>
  <c r="AB1057" i="4"/>
  <c r="AJ1059" i="4"/>
  <c r="AK1059" i="4" s="1"/>
  <c r="AP1061" i="4"/>
  <c r="AW1062" i="4"/>
  <c r="AD1063" i="4"/>
  <c r="AC1064" i="4"/>
  <c r="AL1064" i="4"/>
  <c r="AB1065" i="4"/>
  <c r="AJ1067" i="4"/>
  <c r="AK1067" i="4" s="1"/>
  <c r="AP1069" i="4"/>
  <c r="AD1071" i="4"/>
  <c r="AC1072" i="4"/>
  <c r="AL1072" i="4"/>
  <c r="AB1073" i="4"/>
  <c r="AJ1075" i="4"/>
  <c r="AK1075" i="4" s="1"/>
  <c r="AP1077" i="4"/>
  <c r="AW1078" i="4"/>
  <c r="AD1079" i="4"/>
  <c r="AC1080" i="4"/>
  <c r="AL1080" i="4"/>
  <c r="AB1081" i="4"/>
  <c r="AJ1083" i="4"/>
  <c r="AK1083" i="4" s="1"/>
  <c r="AP1085" i="4"/>
  <c r="AD1087" i="4"/>
  <c r="AC1088" i="4"/>
  <c r="AL1088" i="4"/>
  <c r="AB1089" i="4"/>
  <c r="AJ1091" i="4"/>
  <c r="AK1091" i="4" s="1"/>
  <c r="AP1093" i="4"/>
  <c r="AW1094" i="4"/>
  <c r="AD1095" i="4"/>
  <c r="AC1096" i="4"/>
  <c r="AL1096" i="4"/>
  <c r="AB1097" i="4"/>
  <c r="AJ1099" i="4"/>
  <c r="AK1099" i="4" s="1"/>
  <c r="AP1101" i="4"/>
  <c r="AW1102" i="4"/>
  <c r="AD1103" i="4"/>
  <c r="AW1103" i="4"/>
  <c r="AK1106" i="4"/>
  <c r="AC1107" i="4"/>
  <c r="AJ1109" i="4"/>
  <c r="AK1109" i="4" s="1"/>
  <c r="AD1111" i="4"/>
  <c r="AC1111" i="4"/>
  <c r="AJ1115" i="4"/>
  <c r="AK1115" i="4" s="1"/>
  <c r="AP1115" i="4"/>
  <c r="AW1116" i="4"/>
  <c r="AJ1117" i="4"/>
  <c r="AK1117" i="4" s="1"/>
  <c r="AC1124" i="4"/>
  <c r="AP1129" i="4"/>
  <c r="AD1131" i="4"/>
  <c r="AJ1132" i="4"/>
  <c r="AK1132" i="4" s="1"/>
  <c r="AC1133" i="4"/>
  <c r="AB1139" i="4"/>
  <c r="AJ1140" i="4"/>
  <c r="AK1140" i="4" s="1"/>
  <c r="AD1151" i="4"/>
  <c r="AC1151" i="4"/>
  <c r="AB1151" i="4"/>
  <c r="AR1151" i="4"/>
  <c r="AW1152" i="4"/>
  <c r="AP1154" i="4"/>
  <c r="AJ1155" i="4"/>
  <c r="AK1155" i="4" s="1"/>
  <c r="AP1155" i="4"/>
  <c r="AB1157" i="4"/>
  <c r="AD1157" i="4"/>
  <c r="AP1159" i="4"/>
  <c r="AW1162" i="4"/>
  <c r="AV1162" i="4"/>
  <c r="AW1164" i="4"/>
  <c r="AD1172" i="4"/>
  <c r="AV1172" i="4"/>
  <c r="AB1180" i="4"/>
  <c r="AW1185" i="4"/>
  <c r="AV1185" i="4"/>
  <c r="AW1193" i="4"/>
  <c r="AV1193" i="4"/>
  <c r="AW1202" i="4"/>
  <c r="AV1202" i="4"/>
  <c r="AP1203" i="4"/>
  <c r="AW1210" i="4"/>
  <c r="AV1210" i="4"/>
  <c r="AP1211" i="4"/>
  <c r="AB1221" i="4"/>
  <c r="AD1221" i="4"/>
  <c r="AB1229" i="4"/>
  <c r="AD1229" i="4"/>
  <c r="AC1229" i="4"/>
  <c r="AB1245" i="4"/>
  <c r="AD1245" i="4"/>
  <c r="AC1245" i="4"/>
  <c r="AP1250" i="4"/>
  <c r="AJ1260" i="4"/>
  <c r="AK1260" i="4" s="1"/>
  <c r="AR1260" i="4"/>
  <c r="AP1271" i="4"/>
  <c r="AR1272" i="4"/>
  <c r="AP1296" i="4"/>
  <c r="AJ1316" i="4"/>
  <c r="AK1316" i="4" s="1"/>
  <c r="AR1316" i="4"/>
  <c r="AJ1318" i="4"/>
  <c r="AK1318" i="4" s="1"/>
  <c r="AP1318" i="4"/>
  <c r="AP1322" i="4"/>
  <c r="AP1335" i="4"/>
  <c r="AR1336" i="4"/>
  <c r="AP1346" i="4"/>
  <c r="AP1383" i="4"/>
  <c r="AP1384" i="4"/>
  <c r="AP1388" i="4"/>
  <c r="AR1400" i="4"/>
  <c r="AR1404" i="4"/>
  <c r="AP1410" i="4"/>
  <c r="AR1424" i="4"/>
  <c r="AP1428" i="4"/>
  <c r="AP1439" i="4"/>
  <c r="AP1440" i="4"/>
  <c r="AP1452" i="4"/>
  <c r="AP1463" i="4"/>
  <c r="AP1464" i="4"/>
  <c r="AR1476" i="4"/>
  <c r="AR1488" i="4"/>
  <c r="AP1489" i="4"/>
  <c r="AV924" i="4"/>
  <c r="AV932" i="4"/>
  <c r="AV940" i="4"/>
  <c r="AV948" i="4"/>
  <c r="AV956" i="4"/>
  <c r="AV964" i="4"/>
  <c r="AV972" i="4"/>
  <c r="AV980" i="4"/>
  <c r="AV988" i="4"/>
  <c r="AV996" i="4"/>
  <c r="AV1004" i="4"/>
  <c r="AV1012" i="4"/>
  <c r="AV1020" i="4"/>
  <c r="AV1028" i="4"/>
  <c r="AV1036" i="4"/>
  <c r="AV1044" i="4"/>
  <c r="AV1052" i="4"/>
  <c r="AV1060" i="4"/>
  <c r="AV1068" i="4"/>
  <c r="AV1076" i="4"/>
  <c r="AV1084" i="4"/>
  <c r="AV1092" i="4"/>
  <c r="AD1096" i="4"/>
  <c r="AV1100" i="4"/>
  <c r="AV1104" i="4"/>
  <c r="AD1107" i="4"/>
  <c r="AV1113" i="4"/>
  <c r="AJ1114" i="4"/>
  <c r="AK1114" i="4" s="1"/>
  <c r="AR1114" i="4"/>
  <c r="AP1122" i="4"/>
  <c r="AD1124" i="4"/>
  <c r="AD1126" i="4"/>
  <c r="AC1126" i="4"/>
  <c r="AW1128" i="4"/>
  <c r="AV1137" i="4"/>
  <c r="AJ1138" i="4"/>
  <c r="AK1138" i="4" s="1"/>
  <c r="AR1138" i="4"/>
  <c r="AC1139" i="4"/>
  <c r="AP1144" i="4"/>
  <c r="AJ1148" i="4"/>
  <c r="AK1148" i="4" s="1"/>
  <c r="AK1151" i="4"/>
  <c r="AD1159" i="4"/>
  <c r="AC1159" i="4"/>
  <c r="AB1159" i="4"/>
  <c r="AP1163" i="4"/>
  <c r="AB1165" i="4"/>
  <c r="AD1165" i="4"/>
  <c r="AW1170" i="4"/>
  <c r="AV1170" i="4"/>
  <c r="AW1172" i="4"/>
  <c r="AD1180" i="4"/>
  <c r="AJ1181" i="4"/>
  <c r="AK1181" i="4" s="1"/>
  <c r="AR1182" i="4"/>
  <c r="AJ1189" i="4"/>
  <c r="AK1189" i="4" s="1"/>
  <c r="AJ1197" i="4"/>
  <c r="AK1197" i="4" s="1"/>
  <c r="AJ1204" i="4"/>
  <c r="AK1204" i="4" s="1"/>
  <c r="AR1206" i="4"/>
  <c r="AJ1212" i="4"/>
  <c r="AK1212" i="4" s="1"/>
  <c r="AR1215" i="4"/>
  <c r="AP1235" i="4"/>
  <c r="AP1239" i="4"/>
  <c r="AW1250" i="4"/>
  <c r="AV1250" i="4"/>
  <c r="AP1272" i="4"/>
  <c r="AJ1272" i="4"/>
  <c r="AK1272" i="4" s="1"/>
  <c r="AJ1292" i="4"/>
  <c r="AK1292" i="4" s="1"/>
  <c r="AR1292" i="4"/>
  <c r="AP1294" i="4"/>
  <c r="AP1298" i="4"/>
  <c r="AP1311" i="4"/>
  <c r="AR1312" i="4"/>
  <c r="AP1336" i="4"/>
  <c r="AJ1336" i="4"/>
  <c r="AK1336" i="4" s="1"/>
  <c r="AR1376" i="4"/>
  <c r="AP1399" i="4"/>
  <c r="AP1400" i="4"/>
  <c r="AJ1400" i="4"/>
  <c r="AK1400" i="4" s="1"/>
  <c r="AJ1404" i="4"/>
  <c r="AK1404" i="4" s="1"/>
  <c r="AP1404" i="4"/>
  <c r="AP1423" i="4"/>
  <c r="AP1424" i="4"/>
  <c r="AJ1424" i="4"/>
  <c r="AK1424" i="4" s="1"/>
  <c r="AR1448" i="4"/>
  <c r="AP1449" i="4"/>
  <c r="AP1450" i="4"/>
  <c r="AJ1476" i="4"/>
  <c r="AK1476" i="4" s="1"/>
  <c r="AP1476" i="4"/>
  <c r="AP1487" i="4"/>
  <c r="AP1488" i="4"/>
  <c r="AJ1488" i="4"/>
  <c r="AK1488" i="4" s="1"/>
  <c r="AP823" i="4"/>
  <c r="AP831" i="4"/>
  <c r="AP839" i="4"/>
  <c r="AP847" i="4"/>
  <c r="AP855" i="4"/>
  <c r="AP863" i="4"/>
  <c r="AW864" i="4"/>
  <c r="AB867" i="4"/>
  <c r="AP871" i="4"/>
  <c r="AW872" i="4"/>
  <c r="AB875" i="4"/>
  <c r="AP879" i="4"/>
  <c r="AW880" i="4"/>
  <c r="AB883" i="4"/>
  <c r="AP887" i="4"/>
  <c r="AW888" i="4"/>
  <c r="AB891" i="4"/>
  <c r="AP895" i="4"/>
  <c r="AW896" i="4"/>
  <c r="AB899" i="4"/>
  <c r="AP903" i="4"/>
  <c r="AW904" i="4"/>
  <c r="AB907" i="4"/>
  <c r="AP911" i="4"/>
  <c r="AW912" i="4"/>
  <c r="AB915" i="4"/>
  <c r="AP919" i="4"/>
  <c r="AW920" i="4"/>
  <c r="AL922" i="4"/>
  <c r="AB923" i="4"/>
  <c r="AW924" i="4"/>
  <c r="AP927" i="4"/>
  <c r="AW928" i="4"/>
  <c r="AL930" i="4"/>
  <c r="AB931" i="4"/>
  <c r="AW932" i="4"/>
  <c r="AP935" i="4"/>
  <c r="AW936" i="4"/>
  <c r="AL938" i="4"/>
  <c r="AB939" i="4"/>
  <c r="AW940" i="4"/>
  <c r="AP943" i="4"/>
  <c r="AW944" i="4"/>
  <c r="AL946" i="4"/>
  <c r="AB947" i="4"/>
  <c r="AW948" i="4"/>
  <c r="AP951" i="4"/>
  <c r="AW952" i="4"/>
  <c r="AL954" i="4"/>
  <c r="AB955" i="4"/>
  <c r="AW956" i="4"/>
  <c r="AP959" i="4"/>
  <c r="AW960" i="4"/>
  <c r="AL962" i="4"/>
  <c r="AB963" i="4"/>
  <c r="AW964" i="4"/>
  <c r="AP967" i="4"/>
  <c r="AW968" i="4"/>
  <c r="AL970" i="4"/>
  <c r="AB971" i="4"/>
  <c r="AW972" i="4"/>
  <c r="AP975" i="4"/>
  <c r="AW976" i="4"/>
  <c r="AL978" i="4"/>
  <c r="AB979" i="4"/>
  <c r="AW980" i="4"/>
  <c r="AP983" i="4"/>
  <c r="AW984" i="4"/>
  <c r="AL986" i="4"/>
  <c r="AB987" i="4"/>
  <c r="AK987" i="4"/>
  <c r="AW988" i="4"/>
  <c r="AP991" i="4"/>
  <c r="AW992" i="4"/>
  <c r="AL994" i="4"/>
  <c r="AB995" i="4"/>
  <c r="AW996" i="4"/>
  <c r="AP999" i="4"/>
  <c r="AW1000" i="4"/>
  <c r="AL1002" i="4"/>
  <c r="AB1003" i="4"/>
  <c r="AW1004" i="4"/>
  <c r="AP1007" i="4"/>
  <c r="AW1008" i="4"/>
  <c r="AL1010" i="4"/>
  <c r="AB1011" i="4"/>
  <c r="AW1012" i="4"/>
  <c r="AV1013" i="4"/>
  <c r="AP1015" i="4"/>
  <c r="AW1016" i="4"/>
  <c r="AL1018" i="4"/>
  <c r="AB1019" i="4"/>
  <c r="AW1020" i="4"/>
  <c r="AV1021" i="4"/>
  <c r="AP1023" i="4"/>
  <c r="AW1024" i="4"/>
  <c r="AL1026" i="4"/>
  <c r="AB1027" i="4"/>
  <c r="AW1028" i="4"/>
  <c r="AV1029" i="4"/>
  <c r="AP1031" i="4"/>
  <c r="AW1032" i="4"/>
  <c r="AL1034" i="4"/>
  <c r="AB1035" i="4"/>
  <c r="AW1036" i="4"/>
  <c r="AV1037" i="4"/>
  <c r="AP1039" i="4"/>
  <c r="AW1040" i="4"/>
  <c r="AL1042" i="4"/>
  <c r="AB1043" i="4"/>
  <c r="AW1044" i="4"/>
  <c r="AV1045" i="4"/>
  <c r="AP1047" i="4"/>
  <c r="AW1048" i="4"/>
  <c r="AL1050" i="4"/>
  <c r="AB1051" i="4"/>
  <c r="AW1052" i="4"/>
  <c r="AV1053" i="4"/>
  <c r="AP1055" i="4"/>
  <c r="AW1056" i="4"/>
  <c r="AL1058" i="4"/>
  <c r="AB1059" i="4"/>
  <c r="AW1060" i="4"/>
  <c r="AV1061" i="4"/>
  <c r="AP1063" i="4"/>
  <c r="AW1064" i="4"/>
  <c r="AL1066" i="4"/>
  <c r="AB1067" i="4"/>
  <c r="AW1068" i="4"/>
  <c r="AV1069" i="4"/>
  <c r="AP1071" i="4"/>
  <c r="AW1072" i="4"/>
  <c r="AL1074" i="4"/>
  <c r="AB1075" i="4"/>
  <c r="AW1076" i="4"/>
  <c r="AV1077" i="4"/>
  <c r="AP1079" i="4"/>
  <c r="AW1080" i="4"/>
  <c r="AL1082" i="4"/>
  <c r="AB1083" i="4"/>
  <c r="AW1084" i="4"/>
  <c r="AV1085" i="4"/>
  <c r="AP1087" i="4"/>
  <c r="AW1088" i="4"/>
  <c r="AL1090" i="4"/>
  <c r="AB1091" i="4"/>
  <c r="AW1092" i="4"/>
  <c r="AV1093" i="4"/>
  <c r="AP1095" i="4"/>
  <c r="AW1096" i="4"/>
  <c r="AL1098" i="4"/>
  <c r="AB1099" i="4"/>
  <c r="AW1100" i="4"/>
  <c r="AV1101" i="4"/>
  <c r="AW1104" i="4"/>
  <c r="AJ1105" i="4"/>
  <c r="AK1105" i="4" s="1"/>
  <c r="AW1106" i="4"/>
  <c r="AV1106" i="4"/>
  <c r="AW1107" i="4"/>
  <c r="AJ1108" i="4"/>
  <c r="AK1108" i="4" s="1"/>
  <c r="AB1109" i="4"/>
  <c r="AW1113" i="4"/>
  <c r="AW1115" i="4"/>
  <c r="AJ1116" i="4"/>
  <c r="AK1116" i="4" s="1"/>
  <c r="AB1117" i="4"/>
  <c r="AR1120" i="4"/>
  <c r="AJ1123" i="4"/>
  <c r="AK1123" i="4" s="1"/>
  <c r="AP1123" i="4"/>
  <c r="AB1126" i="4"/>
  <c r="AW1130" i="4"/>
  <c r="AV1130" i="4"/>
  <c r="AB1132" i="4"/>
  <c r="AD1135" i="4"/>
  <c r="AC1135" i="4"/>
  <c r="AB1135" i="4"/>
  <c r="AW1137" i="4"/>
  <c r="AP1145" i="4"/>
  <c r="AJ1145" i="4"/>
  <c r="AK1145" i="4" s="1"/>
  <c r="AP1152" i="4"/>
  <c r="AJ1153" i="4"/>
  <c r="AK1153" i="4" s="1"/>
  <c r="AB1155" i="4"/>
  <c r="AJ1156" i="4"/>
  <c r="AK1156" i="4" s="1"/>
  <c r="AW1160" i="4"/>
  <c r="AC1165" i="4"/>
  <c r="AR1165" i="4"/>
  <c r="AD1167" i="4"/>
  <c r="AC1167" i="4"/>
  <c r="AB1167" i="4"/>
  <c r="AR1167" i="4"/>
  <c r="AW1168" i="4"/>
  <c r="AJ1171" i="4"/>
  <c r="AK1171" i="4" s="1"/>
  <c r="AP1171" i="4"/>
  <c r="AB1173" i="4"/>
  <c r="AD1173" i="4"/>
  <c r="AP1175" i="4"/>
  <c r="AW1178" i="4"/>
  <c r="AV1178" i="4"/>
  <c r="AV1188" i="4"/>
  <c r="AV1196" i="4"/>
  <c r="AP1199" i="4"/>
  <c r="AP1207" i="4"/>
  <c r="AD1215" i="4"/>
  <c r="AC1215" i="4"/>
  <c r="AB1215" i="4"/>
  <c r="AJ1220" i="4"/>
  <c r="AK1220" i="4" s="1"/>
  <c r="AR1220" i="4"/>
  <c r="AJ1228" i="4"/>
  <c r="AK1228" i="4" s="1"/>
  <c r="AR1228" i="4"/>
  <c r="AP1234" i="4"/>
  <c r="AJ1239" i="4"/>
  <c r="AK1239" i="4" s="1"/>
  <c r="AJ1244" i="4"/>
  <c r="AK1244" i="4" s="1"/>
  <c r="AR1244" i="4"/>
  <c r="AP1259" i="4"/>
  <c r="AP1263" i="4"/>
  <c r="AJ1268" i="4"/>
  <c r="AK1268" i="4" s="1"/>
  <c r="AR1268" i="4"/>
  <c r="AP1270" i="4"/>
  <c r="AP1274" i="4"/>
  <c r="AP1287" i="4"/>
  <c r="AR1288" i="4"/>
  <c r="AJ1294" i="4"/>
  <c r="AK1294" i="4" s="1"/>
  <c r="AP1312" i="4"/>
  <c r="AJ1312" i="4"/>
  <c r="AK1312" i="4" s="1"/>
  <c r="AJ1332" i="4"/>
  <c r="AK1332" i="4" s="1"/>
  <c r="AR1332" i="4"/>
  <c r="AP1334" i="4"/>
  <c r="AP1338" i="4"/>
  <c r="AR1368" i="4"/>
  <c r="AJ1372" i="4"/>
  <c r="AK1372" i="4" s="1"/>
  <c r="AR1372" i="4"/>
  <c r="AP1375" i="4"/>
  <c r="AP1376" i="4"/>
  <c r="AJ1376" i="4"/>
  <c r="AK1376" i="4" s="1"/>
  <c r="AP1386" i="4"/>
  <c r="AR1420" i="4"/>
  <c r="AP1426" i="4"/>
  <c r="AR1436" i="4"/>
  <c r="AP1447" i="4"/>
  <c r="AP1448" i="4"/>
  <c r="AJ1448" i="4"/>
  <c r="AK1448" i="4" s="1"/>
  <c r="AR1460" i="4"/>
  <c r="AR1472" i="4"/>
  <c r="AP1473" i="4"/>
  <c r="AP1474" i="4"/>
  <c r="AK1120" i="4"/>
  <c r="AV1121" i="4"/>
  <c r="AJ1122" i="4"/>
  <c r="AK1122" i="4" s="1"/>
  <c r="AR1122" i="4"/>
  <c r="AK1135" i="4"/>
  <c r="AR1135" i="4"/>
  <c r="AJ1141" i="4"/>
  <c r="AK1141" i="4" s="1"/>
  <c r="AP1142" i="4"/>
  <c r="AW1145" i="4"/>
  <c r="AV1145" i="4"/>
  <c r="AP1153" i="4"/>
  <c r="AJ1154" i="4"/>
  <c r="AK1154" i="4" s="1"/>
  <c r="AR1154" i="4"/>
  <c r="AJ1161" i="4"/>
  <c r="AK1161" i="4" s="1"/>
  <c r="AK1167" i="4"/>
  <c r="AD1175" i="4"/>
  <c r="AC1175" i="4"/>
  <c r="AB1175" i="4"/>
  <c r="AJ1179" i="4"/>
  <c r="AK1179" i="4" s="1"/>
  <c r="AP1179" i="4"/>
  <c r="AB1181" i="4"/>
  <c r="AD1181" i="4"/>
  <c r="AP1183" i="4"/>
  <c r="AW1186" i="4"/>
  <c r="AV1186" i="4"/>
  <c r="AW1194" i="4"/>
  <c r="AV1194" i="4"/>
  <c r="AD1199" i="4"/>
  <c r="AC1199" i="4"/>
  <c r="AB1199" i="4"/>
  <c r="AJ1205" i="4"/>
  <c r="AK1205" i="4" s="1"/>
  <c r="AD1207" i="4"/>
  <c r="AC1207" i="4"/>
  <c r="AB1207" i="4"/>
  <c r="AJ1213" i="4"/>
  <c r="AK1213" i="4" s="1"/>
  <c r="AJ1218" i="4"/>
  <c r="AK1218" i="4" s="1"/>
  <c r="AR1218" i="4"/>
  <c r="AD1223" i="4"/>
  <c r="AC1223" i="4"/>
  <c r="AB1223" i="4"/>
  <c r="AW1234" i="4"/>
  <c r="AV1234" i="4"/>
  <c r="AB1253" i="4"/>
  <c r="AD1253" i="4"/>
  <c r="AC1253" i="4"/>
  <c r="AP1258" i="4"/>
  <c r="AJ1263" i="4"/>
  <c r="AK1263" i="4" s="1"/>
  <c r="AR1264" i="4"/>
  <c r="AJ1270" i="4"/>
  <c r="AK1270" i="4" s="1"/>
  <c r="AP1288" i="4"/>
  <c r="AJ1288" i="4"/>
  <c r="AK1288" i="4" s="1"/>
  <c r="AJ1308" i="4"/>
  <c r="AK1308" i="4" s="1"/>
  <c r="AR1308" i="4"/>
  <c r="AP1310" i="4"/>
  <c r="AP1314" i="4"/>
  <c r="AP1327" i="4"/>
  <c r="AR1328" i="4"/>
  <c r="AJ1328" i="4"/>
  <c r="AJ1334" i="4"/>
  <c r="AK1334" i="4" s="1"/>
  <c r="AR1360" i="4"/>
  <c r="AJ1364" i="4"/>
  <c r="AK1364" i="4" s="1"/>
  <c r="AR1364" i="4"/>
  <c r="AP1367" i="4"/>
  <c r="AP1368" i="4"/>
  <c r="AJ1368" i="4"/>
  <c r="AK1368" i="4" s="1"/>
  <c r="AR1396" i="4"/>
  <c r="AP1402" i="4"/>
  <c r="AR1416" i="4"/>
  <c r="AJ1416" i="4"/>
  <c r="AJ1420" i="4"/>
  <c r="AK1420" i="4" s="1"/>
  <c r="AP1420" i="4"/>
  <c r="AJ1436" i="4"/>
  <c r="AK1436" i="4" s="1"/>
  <c r="AP1436" i="4"/>
  <c r="AJ1460" i="4"/>
  <c r="AK1460" i="4" s="1"/>
  <c r="AP1460" i="4"/>
  <c r="AP1471" i="4"/>
  <c r="AP1472" i="4"/>
  <c r="AJ1472" i="4"/>
  <c r="AK1472" i="4" s="1"/>
  <c r="AR1484" i="4"/>
  <c r="AP865" i="4"/>
  <c r="AP873" i="4"/>
  <c r="AP881" i="4"/>
  <c r="AP889" i="4"/>
  <c r="AP897" i="4"/>
  <c r="AW898" i="4"/>
  <c r="AB901" i="4"/>
  <c r="AP905" i="4"/>
  <c r="AW906" i="4"/>
  <c r="AB909" i="4"/>
  <c r="AP913" i="4"/>
  <c r="AW914" i="4"/>
  <c r="AB917" i="4"/>
  <c r="AP921" i="4"/>
  <c r="AW922" i="4"/>
  <c r="AB925" i="4"/>
  <c r="AP929" i="4"/>
  <c r="AW930" i="4"/>
  <c r="AB933" i="4"/>
  <c r="AP937" i="4"/>
  <c r="AW938" i="4"/>
  <c r="AB941" i="4"/>
  <c r="AP945" i="4"/>
  <c r="AW946" i="4"/>
  <c r="AB949" i="4"/>
  <c r="AP953" i="4"/>
  <c r="AW954" i="4"/>
  <c r="AB957" i="4"/>
  <c r="AP961" i="4"/>
  <c r="AW962" i="4"/>
  <c r="AB965" i="4"/>
  <c r="AP969" i="4"/>
  <c r="AW970" i="4"/>
  <c r="AB973" i="4"/>
  <c r="AP977" i="4"/>
  <c r="AW978" i="4"/>
  <c r="AB981" i="4"/>
  <c r="AP985" i="4"/>
  <c r="AW986" i="4"/>
  <c r="AB989" i="4"/>
  <c r="AP993" i="4"/>
  <c r="AW994" i="4"/>
  <c r="AB997" i="4"/>
  <c r="AP1001" i="4"/>
  <c r="AW1002" i="4"/>
  <c r="AB1005" i="4"/>
  <c r="AP1009" i="4"/>
  <c r="AW1010" i="4"/>
  <c r="AB1013" i="4"/>
  <c r="AP1017" i="4"/>
  <c r="AW1018" i="4"/>
  <c r="AB1021" i="4"/>
  <c r="AP1025" i="4"/>
  <c r="AW1026" i="4"/>
  <c r="AB1029" i="4"/>
  <c r="AP1033" i="4"/>
  <c r="AW1034" i="4"/>
  <c r="AB1037" i="4"/>
  <c r="AP1041" i="4"/>
  <c r="AW1042" i="4"/>
  <c r="AB1045" i="4"/>
  <c r="AP1049" i="4"/>
  <c r="AW1050" i="4"/>
  <c r="AB1053" i="4"/>
  <c r="AP1057" i="4"/>
  <c r="AW1058" i="4"/>
  <c r="AB1061" i="4"/>
  <c r="AP1065" i="4"/>
  <c r="AW1066" i="4"/>
  <c r="AB1069" i="4"/>
  <c r="AP1073" i="4"/>
  <c r="AW1074" i="4"/>
  <c r="AB1077" i="4"/>
  <c r="AP1081" i="4"/>
  <c r="AW1082" i="4"/>
  <c r="AB1085" i="4"/>
  <c r="AP1089" i="4"/>
  <c r="AW1090" i="4"/>
  <c r="AB1093" i="4"/>
  <c r="AW1098" i="4"/>
  <c r="AB1101" i="4"/>
  <c r="AW1105" i="4"/>
  <c r="AB1108" i="4"/>
  <c r="AW1112" i="4"/>
  <c r="AW1121" i="4"/>
  <c r="AW1123" i="4"/>
  <c r="AJ1124" i="4"/>
  <c r="AK1124" i="4" s="1"/>
  <c r="AB1125" i="4"/>
  <c r="AR1126" i="4"/>
  <c r="AK1131" i="4"/>
  <c r="AV1132" i="4"/>
  <c r="AJ1133" i="4"/>
  <c r="AK1133" i="4" s="1"/>
  <c r="AD1134" i="4"/>
  <c r="AC1134" i="4"/>
  <c r="AW1136" i="4"/>
  <c r="AJ1139" i="4"/>
  <c r="AK1139" i="4" s="1"/>
  <c r="AD1140" i="4"/>
  <c r="AV1140" i="4"/>
  <c r="AB1148" i="4"/>
  <c r="AJ1149" i="4"/>
  <c r="AK1149" i="4" s="1"/>
  <c r="AW1153" i="4"/>
  <c r="AV1153" i="4"/>
  <c r="AV1160" i="4"/>
  <c r="AP1161" i="4"/>
  <c r="AB1171" i="4"/>
  <c r="AJ1172" i="4"/>
  <c r="AK1172" i="4" s="1"/>
  <c r="AW1176" i="4"/>
  <c r="AC1181" i="4"/>
  <c r="AD1183" i="4"/>
  <c r="AC1183" i="4"/>
  <c r="AB1183" i="4"/>
  <c r="AW1184" i="4"/>
  <c r="AJ1187" i="4"/>
  <c r="AK1187" i="4" s="1"/>
  <c r="AP1187" i="4"/>
  <c r="AB1189" i="4"/>
  <c r="AD1189" i="4"/>
  <c r="AJ1195" i="4"/>
  <c r="AK1195" i="4" s="1"/>
  <c r="AP1195" i="4"/>
  <c r="AB1197" i="4"/>
  <c r="AD1197" i="4"/>
  <c r="AB1204" i="4"/>
  <c r="AV1204" i="4"/>
  <c r="AW1204" i="4"/>
  <c r="AB1212" i="4"/>
  <c r="AV1212" i="4"/>
  <c r="AW1212" i="4"/>
  <c r="AJ1215" i="4"/>
  <c r="AK1215" i="4" s="1"/>
  <c r="AP1215" i="4"/>
  <c r="AW1217" i="4"/>
  <c r="AP1219" i="4"/>
  <c r="AP1227" i="4"/>
  <c r="AP1243" i="4"/>
  <c r="AP1247" i="4"/>
  <c r="AP1256" i="4"/>
  <c r="AW1257" i="4"/>
  <c r="AW1258" i="4"/>
  <c r="AV1258" i="4"/>
  <c r="AJ1262" i="4"/>
  <c r="AK1262" i="4" s="1"/>
  <c r="AP1264" i="4"/>
  <c r="AJ1264" i="4"/>
  <c r="AK1264" i="4" s="1"/>
  <c r="AJ1284" i="4"/>
  <c r="AK1284" i="4" s="1"/>
  <c r="AR1284" i="4"/>
  <c r="AP1286" i="4"/>
  <c r="AP1290" i="4"/>
  <c r="AP1303" i="4"/>
  <c r="AR1304" i="4"/>
  <c r="AJ1304" i="4"/>
  <c r="AJ1310" i="4"/>
  <c r="AK1310" i="4" s="1"/>
  <c r="AP1328" i="4"/>
  <c r="AR1352" i="4"/>
  <c r="AJ1356" i="4"/>
  <c r="AK1356" i="4" s="1"/>
  <c r="AR1356" i="4"/>
  <c r="AP1359" i="4"/>
  <c r="AP1360" i="4"/>
  <c r="AJ1360" i="4"/>
  <c r="AK1360" i="4" s="1"/>
  <c r="AP1378" i="4"/>
  <c r="AR1392" i="4"/>
  <c r="AJ1396" i="4"/>
  <c r="AK1396" i="4" s="1"/>
  <c r="AP1396" i="4"/>
  <c r="AK1405" i="4"/>
  <c r="AP1415" i="4"/>
  <c r="AP1416" i="4"/>
  <c r="AR1432" i="4"/>
  <c r="AJ1432" i="4"/>
  <c r="AR1444" i="4"/>
  <c r="AR1456" i="4"/>
  <c r="AJ1456" i="4"/>
  <c r="AP1457" i="4"/>
  <c r="AP1458" i="4"/>
  <c r="AJ1484" i="4"/>
  <c r="AK1484" i="4" s="1"/>
  <c r="AP1484" i="4"/>
  <c r="AR921" i="4"/>
  <c r="AR929" i="4"/>
  <c r="AR937" i="4"/>
  <c r="AR945" i="4"/>
  <c r="AR953" i="4"/>
  <c r="AR961" i="4"/>
  <c r="AR969" i="4"/>
  <c r="AR977" i="4"/>
  <c r="AR985" i="4"/>
  <c r="AR993" i="4"/>
  <c r="AR1001" i="4"/>
  <c r="AR1009" i="4"/>
  <c r="AR1017" i="4"/>
  <c r="AR1025" i="4"/>
  <c r="AR1033" i="4"/>
  <c r="AR1041" i="4"/>
  <c r="AR1049" i="4"/>
  <c r="AR1057" i="4"/>
  <c r="AR1065" i="4"/>
  <c r="AR1073" i="4"/>
  <c r="AR1081" i="4"/>
  <c r="AR1089" i="4"/>
  <c r="AR1097" i="4"/>
  <c r="AR1110" i="4"/>
  <c r="AV1114" i="4"/>
  <c r="AD1119" i="4"/>
  <c r="AC1119" i="4"/>
  <c r="AB1119" i="4"/>
  <c r="AJ1131" i="4"/>
  <c r="AP1131" i="4"/>
  <c r="AW1138" i="4"/>
  <c r="AV1138" i="4"/>
  <c r="AV1161" i="4"/>
  <c r="AP1169" i="4"/>
  <c r="AJ1169" i="4"/>
  <c r="AK1169" i="4" s="1"/>
  <c r="AJ1170" i="4"/>
  <c r="AK1170" i="4" s="1"/>
  <c r="AR1170" i="4"/>
  <c r="AD1191" i="4"/>
  <c r="AC1191" i="4"/>
  <c r="AB1191" i="4"/>
  <c r="AJ1202" i="4"/>
  <c r="AK1202" i="4" s="1"/>
  <c r="AR1202" i="4"/>
  <c r="AJ1203" i="4"/>
  <c r="AR1203" i="4"/>
  <c r="AJ1210" i="4"/>
  <c r="AK1210" i="4" s="1"/>
  <c r="AR1210" i="4"/>
  <c r="AJ1211" i="4"/>
  <c r="AR1211" i="4"/>
  <c r="AW1218" i="4"/>
  <c r="AV1218" i="4"/>
  <c r="AJ1223" i="4"/>
  <c r="AK1223" i="4" s="1"/>
  <c r="AP1223" i="4"/>
  <c r="AP1226" i="4"/>
  <c r="AB1237" i="4"/>
  <c r="AD1237" i="4"/>
  <c r="AC1237" i="4"/>
  <c r="AP1242" i="4"/>
  <c r="AJ1247" i="4"/>
  <c r="AK1247" i="4" s="1"/>
  <c r="AR1248" i="4"/>
  <c r="AJ1248" i="4"/>
  <c r="AJ1252" i="4"/>
  <c r="AK1252" i="4" s="1"/>
  <c r="AR1252" i="4"/>
  <c r="AP1266" i="4"/>
  <c r="AP1279" i="4"/>
  <c r="AR1280" i="4"/>
  <c r="AJ1280" i="4"/>
  <c r="AJ1286" i="4"/>
  <c r="AK1286" i="4" s="1"/>
  <c r="AP1304" i="4"/>
  <c r="AJ1324" i="4"/>
  <c r="AK1324" i="4" s="1"/>
  <c r="AR1324" i="4"/>
  <c r="AJ1326" i="4"/>
  <c r="AK1326" i="4" s="1"/>
  <c r="AP1326" i="4"/>
  <c r="AP1330" i="4"/>
  <c r="AP1343" i="4"/>
  <c r="AR1344" i="4"/>
  <c r="AJ1348" i="4"/>
  <c r="AK1348" i="4" s="1"/>
  <c r="AR1348" i="4"/>
  <c r="AP1351" i="4"/>
  <c r="AP1352" i="4"/>
  <c r="AJ1352" i="4"/>
  <c r="AK1352" i="4" s="1"/>
  <c r="AP1370" i="4"/>
  <c r="AP1391" i="4"/>
  <c r="AP1392" i="4"/>
  <c r="AJ1392" i="4"/>
  <c r="AK1392" i="4" s="1"/>
  <c r="AR1412" i="4"/>
  <c r="AP1418" i="4"/>
  <c r="AP1431" i="4"/>
  <c r="AP1432" i="4"/>
  <c r="AP1434" i="4"/>
  <c r="AJ1444" i="4"/>
  <c r="AK1444" i="4" s="1"/>
  <c r="AP1444" i="4"/>
  <c r="AP1455" i="4"/>
  <c r="AP1456" i="4"/>
  <c r="AR1468" i="4"/>
  <c r="AR1480" i="4"/>
  <c r="AP1481" i="4"/>
  <c r="AP1482" i="4"/>
  <c r="AR1492" i="4"/>
  <c r="AB927" i="4"/>
  <c r="AB935" i="4"/>
  <c r="AB943" i="4"/>
  <c r="AB951" i="4"/>
  <c r="AB959" i="4"/>
  <c r="AB967" i="4"/>
  <c r="AB975" i="4"/>
  <c r="AB983" i="4"/>
  <c r="AB991" i="4"/>
  <c r="AB999" i="4"/>
  <c r="AB1007" i="4"/>
  <c r="AB1015" i="4"/>
  <c r="AB1023" i="4"/>
  <c r="AB1031" i="4"/>
  <c r="AB1039" i="4"/>
  <c r="AB1047" i="4"/>
  <c r="AB1055" i="4"/>
  <c r="AB1063" i="4"/>
  <c r="AB1071" i="4"/>
  <c r="AB1079" i="4"/>
  <c r="AB1087" i="4"/>
  <c r="AB1095" i="4"/>
  <c r="AB1103" i="4"/>
  <c r="AC1104" i="4"/>
  <c r="AW1108" i="4"/>
  <c r="AW1114" i="4"/>
  <c r="AK1119" i="4"/>
  <c r="AV1129" i="4"/>
  <c r="AJ1130" i="4"/>
  <c r="AK1130" i="4" s="1"/>
  <c r="AR1130" i="4"/>
  <c r="AB1131" i="4"/>
  <c r="AP1139" i="4"/>
  <c r="AB1141" i="4"/>
  <c r="AD1141" i="4"/>
  <c r="AW1146" i="4"/>
  <c r="AV1146" i="4"/>
  <c r="AV1156" i="4"/>
  <c r="AW1161" i="4"/>
  <c r="AB1164" i="4"/>
  <c r="AV1169" i="4"/>
  <c r="AV1176" i="4"/>
  <c r="AP1177" i="4"/>
  <c r="AJ1177" i="4"/>
  <c r="AK1177" i="4" s="1"/>
  <c r="AJ1178" i="4"/>
  <c r="AK1178" i="4" s="1"/>
  <c r="AR1178" i="4"/>
  <c r="AB1187" i="4"/>
  <c r="AJ1188" i="4"/>
  <c r="AK1188" i="4" s="1"/>
  <c r="AW1192" i="4"/>
  <c r="AB1195" i="4"/>
  <c r="AW1201" i="4"/>
  <c r="AV1201" i="4"/>
  <c r="AB1205" i="4"/>
  <c r="AD1205" i="4"/>
  <c r="AV1209" i="4"/>
  <c r="AB1213" i="4"/>
  <c r="AD1213" i="4"/>
  <c r="AJ1221" i="4"/>
  <c r="AK1221" i="4" s="1"/>
  <c r="AP1221" i="4"/>
  <c r="AJ1222" i="4"/>
  <c r="AK1222" i="4" s="1"/>
  <c r="AW1226" i="4"/>
  <c r="AV1226" i="4"/>
  <c r="AP1231" i="4"/>
  <c r="AP1240" i="4"/>
  <c r="AW1241" i="4"/>
  <c r="AW1242" i="4"/>
  <c r="AV1242" i="4"/>
  <c r="AB1261" i="4"/>
  <c r="AD1261" i="4"/>
  <c r="AC1261" i="4"/>
  <c r="AR1263" i="4"/>
  <c r="AP1280" i="4"/>
  <c r="AJ1300" i="4"/>
  <c r="AK1300" i="4" s="1"/>
  <c r="AR1300" i="4"/>
  <c r="AJ1302" i="4"/>
  <c r="AK1302" i="4" s="1"/>
  <c r="AP1302" i="4"/>
  <c r="AP1306" i="4"/>
  <c r="AP1319" i="4"/>
  <c r="AR1320" i="4"/>
  <c r="AP1344" i="4"/>
  <c r="AJ1344" i="4"/>
  <c r="AK1344" i="4" s="1"/>
  <c r="AP1362" i="4"/>
  <c r="AP1394" i="4"/>
  <c r="AR1408" i="4"/>
  <c r="AJ1412" i="4"/>
  <c r="AK1412" i="4" s="1"/>
  <c r="AP1412" i="4"/>
  <c r="AK1421" i="4"/>
  <c r="AJ1468" i="4"/>
  <c r="AK1468" i="4" s="1"/>
  <c r="AP1468" i="4"/>
  <c r="AP1479" i="4"/>
  <c r="AP1480" i="4"/>
  <c r="AJ1480" i="4"/>
  <c r="AK1480" i="4" s="1"/>
  <c r="AJ1492" i="4"/>
  <c r="AK1492" i="4" s="1"/>
  <c r="AP1492" i="4"/>
  <c r="AP1513" i="4"/>
  <c r="AD1104" i="4"/>
  <c r="AR1105" i="4"/>
  <c r="AV1116" i="4"/>
  <c r="AD1118" i="4"/>
  <c r="AC1118" i="4"/>
  <c r="AW1120" i="4"/>
  <c r="AK1121" i="4"/>
  <c r="AW1122" i="4"/>
  <c r="AV1122" i="4"/>
  <c r="AD1127" i="4"/>
  <c r="AC1127" i="4"/>
  <c r="AB1127" i="4"/>
  <c r="AW1129" i="4"/>
  <c r="AW1131" i="4"/>
  <c r="AB1133" i="4"/>
  <c r="AC1141" i="4"/>
  <c r="AD1143" i="4"/>
  <c r="AC1143" i="4"/>
  <c r="AB1143" i="4"/>
  <c r="AW1144" i="4"/>
  <c r="AP1146" i="4"/>
  <c r="AJ1147" i="4"/>
  <c r="AK1147" i="4" s="1"/>
  <c r="AP1147" i="4"/>
  <c r="AB1149" i="4"/>
  <c r="AD1149" i="4"/>
  <c r="AW1154" i="4"/>
  <c r="AV1154" i="4"/>
  <c r="AW1156" i="4"/>
  <c r="AR1161" i="4"/>
  <c r="AJ1163" i="4"/>
  <c r="AK1163" i="4" s="1"/>
  <c r="AD1164" i="4"/>
  <c r="AV1164" i="4"/>
  <c r="AW1169" i="4"/>
  <c r="AW1177" i="4"/>
  <c r="AV1177" i="4"/>
  <c r="AP1185" i="4"/>
  <c r="AJ1185" i="4"/>
  <c r="AK1185" i="4" s="1"/>
  <c r="AJ1186" i="4"/>
  <c r="AK1186" i="4" s="1"/>
  <c r="AR1186" i="4"/>
  <c r="AC1187" i="4"/>
  <c r="AJ1191" i="4"/>
  <c r="AK1191" i="4" s="1"/>
  <c r="AP1193" i="4"/>
  <c r="AJ1193" i="4"/>
  <c r="AK1193" i="4" s="1"/>
  <c r="AJ1194" i="4"/>
  <c r="AK1194" i="4" s="1"/>
  <c r="AR1194" i="4"/>
  <c r="AC1195" i="4"/>
  <c r="AK1203" i="4"/>
  <c r="AC1205" i="4"/>
  <c r="AW1209" i="4"/>
  <c r="AK1211" i="4"/>
  <c r="AW1220" i="4"/>
  <c r="AV1220" i="4"/>
  <c r="AR1224" i="4"/>
  <c r="AJ1224" i="4"/>
  <c r="AJ1230" i="4"/>
  <c r="AK1230" i="4" s="1"/>
  <c r="AJ1231" i="4"/>
  <c r="AK1231" i="4" s="1"/>
  <c r="AR1232" i="4"/>
  <c r="AJ1232" i="4"/>
  <c r="AJ1236" i="4"/>
  <c r="AK1236" i="4" s="1"/>
  <c r="AR1236" i="4"/>
  <c r="AJ1246" i="4"/>
  <c r="AK1246" i="4" s="1"/>
  <c r="AP1251" i="4"/>
  <c r="AJ1255" i="4"/>
  <c r="AK1255" i="4" s="1"/>
  <c r="AP1255" i="4"/>
  <c r="AK1271" i="4"/>
  <c r="AJ1276" i="4"/>
  <c r="AK1276" i="4" s="1"/>
  <c r="AR1276" i="4"/>
  <c r="AJ1278" i="4"/>
  <c r="AK1278" i="4" s="1"/>
  <c r="AP1278" i="4"/>
  <c r="AP1282" i="4"/>
  <c r="AP1295" i="4"/>
  <c r="AR1296" i="4"/>
  <c r="AJ1296" i="4"/>
  <c r="AW1308" i="4"/>
  <c r="AP1320" i="4"/>
  <c r="AJ1320" i="4"/>
  <c r="AK1320" i="4" s="1"/>
  <c r="AK1335" i="4"/>
  <c r="AJ1340" i="4"/>
  <c r="AK1340" i="4" s="1"/>
  <c r="AR1340" i="4"/>
  <c r="AJ1342" i="4"/>
  <c r="AK1342" i="4" s="1"/>
  <c r="AP1342" i="4"/>
  <c r="AP1354" i="4"/>
  <c r="AR1384" i="4"/>
  <c r="AJ1384" i="4"/>
  <c r="AJ1388" i="4"/>
  <c r="AK1388" i="4" s="1"/>
  <c r="AR1388" i="4"/>
  <c r="AP1407" i="4"/>
  <c r="AP1408" i="4"/>
  <c r="AJ1408" i="4"/>
  <c r="AK1408" i="4" s="1"/>
  <c r="AJ1428" i="4"/>
  <c r="AK1428" i="4" s="1"/>
  <c r="AR1428" i="4"/>
  <c r="AR1440" i="4"/>
  <c r="AJ1440" i="4"/>
  <c r="AP1441" i="4"/>
  <c r="AP1442" i="4"/>
  <c r="AJ1452" i="4"/>
  <c r="AK1452" i="4" s="1"/>
  <c r="AR1452" i="4"/>
  <c r="AR1464" i="4"/>
  <c r="AJ1464" i="4"/>
  <c r="AP1465" i="4"/>
  <c r="AP1466" i="4"/>
  <c r="AP1490" i="4"/>
  <c r="AP1497" i="4"/>
  <c r="AJ1498" i="4"/>
  <c r="AK1498" i="4" s="1"/>
  <c r="AP1498" i="4"/>
  <c r="AP1530" i="4"/>
  <c r="AC1269" i="4"/>
  <c r="AJ1271" i="4"/>
  <c r="AC1277" i="4"/>
  <c r="AJ1279" i="4"/>
  <c r="AK1279" i="4" s="1"/>
  <c r="AC1285" i="4"/>
  <c r="AJ1287" i="4"/>
  <c r="AK1287" i="4" s="1"/>
  <c r="AC1293" i="4"/>
  <c r="AJ1295" i="4"/>
  <c r="AK1295" i="4" s="1"/>
  <c r="AC1301" i="4"/>
  <c r="AJ1303" i="4"/>
  <c r="AK1303" i="4" s="1"/>
  <c r="AC1309" i="4"/>
  <c r="AJ1311" i="4"/>
  <c r="AK1311" i="4" s="1"/>
  <c r="AC1317" i="4"/>
  <c r="AJ1319" i="4"/>
  <c r="AK1319" i="4" s="1"/>
  <c r="AC1325" i="4"/>
  <c r="AJ1327" i="4"/>
  <c r="AK1327" i="4" s="1"/>
  <c r="AC1333" i="4"/>
  <c r="AJ1335" i="4"/>
  <c r="AC1341" i="4"/>
  <c r="AJ1343" i="4"/>
  <c r="AK1343" i="4" s="1"/>
  <c r="AC1349" i="4"/>
  <c r="AJ1351" i="4"/>
  <c r="AK1351" i="4" s="1"/>
  <c r="AC1357" i="4"/>
  <c r="AJ1359" i="4"/>
  <c r="AK1359" i="4" s="1"/>
  <c r="AC1365" i="4"/>
  <c r="AJ1367" i="4"/>
  <c r="AK1367" i="4" s="1"/>
  <c r="AC1373" i="4"/>
  <c r="AJ1375" i="4"/>
  <c r="AK1375" i="4" s="1"/>
  <c r="AC1381" i="4"/>
  <c r="AJ1383" i="4"/>
  <c r="AK1383" i="4" s="1"/>
  <c r="AC1389" i="4"/>
  <c r="AJ1391" i="4"/>
  <c r="AK1391" i="4" s="1"/>
  <c r="AC1397" i="4"/>
  <c r="AJ1399" i="4"/>
  <c r="AK1399" i="4" s="1"/>
  <c r="AC1405" i="4"/>
  <c r="AJ1407" i="4"/>
  <c r="AK1407" i="4" s="1"/>
  <c r="AC1413" i="4"/>
  <c r="AJ1415" i="4"/>
  <c r="AK1415" i="4" s="1"/>
  <c r="AC1421" i="4"/>
  <c r="AJ1423" i="4"/>
  <c r="AK1423" i="4" s="1"/>
  <c r="AC1429" i="4"/>
  <c r="AJ1431" i="4"/>
  <c r="AK1431" i="4" s="1"/>
  <c r="AC1437" i="4"/>
  <c r="AJ1439" i="4"/>
  <c r="AK1439" i="4" s="1"/>
  <c r="AC1445" i="4"/>
  <c r="AJ1447" i="4"/>
  <c r="AK1447" i="4" s="1"/>
  <c r="AC1453" i="4"/>
  <c r="AJ1455" i="4"/>
  <c r="AK1455" i="4" s="1"/>
  <c r="AC1461" i="4"/>
  <c r="AJ1463" i="4"/>
  <c r="AK1463" i="4" s="1"/>
  <c r="AC1469" i="4"/>
  <c r="AJ1471" i="4"/>
  <c r="AK1471" i="4" s="1"/>
  <c r="AC1477" i="4"/>
  <c r="AJ1479" i="4"/>
  <c r="AK1479" i="4" s="1"/>
  <c r="AC1485" i="4"/>
  <c r="AJ1487" i="4"/>
  <c r="AK1487" i="4" s="1"/>
  <c r="AC1493" i="4"/>
  <c r="AV1497" i="4"/>
  <c r="AR1498" i="4"/>
  <c r="AC1510" i="4"/>
  <c r="AD1510" i="4"/>
  <c r="AB1519" i="4"/>
  <c r="AD1519" i="4"/>
  <c r="AC1519" i="4"/>
  <c r="AP1523" i="4"/>
  <c r="AJ1523" i="4"/>
  <c r="AK1523" i="4" s="1"/>
  <c r="AD1525" i="4"/>
  <c r="AB1525" i="4"/>
  <c r="AW1530" i="4"/>
  <c r="AV1530" i="4"/>
  <c r="AW1538" i="4"/>
  <c r="AV1538" i="4"/>
  <c r="AW1556" i="4"/>
  <c r="AJ1557" i="4"/>
  <c r="AK1557" i="4" s="1"/>
  <c r="AP1557" i="4"/>
  <c r="AL1558" i="4"/>
  <c r="AP1559" i="4"/>
  <c r="AP1563" i="4"/>
  <c r="AW1572" i="4"/>
  <c r="AJ1573" i="4"/>
  <c r="AK1573" i="4" s="1"/>
  <c r="AP1573" i="4"/>
  <c r="AP1578" i="4"/>
  <c r="AW1580" i="4"/>
  <c r="AV1580" i="4"/>
  <c r="AL1594" i="4"/>
  <c r="AR1602" i="4"/>
  <c r="AJ1612" i="4"/>
  <c r="AK1612" i="4" s="1"/>
  <c r="AR1612" i="4"/>
  <c r="AR1618" i="4"/>
  <c r="AJ1628" i="4"/>
  <c r="AK1628" i="4" s="1"/>
  <c r="AR1628" i="4"/>
  <c r="AR1634" i="4"/>
  <c r="AJ1644" i="4"/>
  <c r="AK1644" i="4" s="1"/>
  <c r="AR1644" i="4"/>
  <c r="AR1650" i="4"/>
  <c r="AC1142" i="4"/>
  <c r="AC1150" i="4"/>
  <c r="AC1158" i="4"/>
  <c r="AC1166" i="4"/>
  <c r="AC1174" i="4"/>
  <c r="AC1182" i="4"/>
  <c r="AC1190" i="4"/>
  <c r="AC1198" i="4"/>
  <c r="AJ1201" i="4"/>
  <c r="AK1201" i="4" s="1"/>
  <c r="AC1206" i="4"/>
  <c r="AJ1209" i="4"/>
  <c r="AK1209" i="4" s="1"/>
  <c r="AC1214" i="4"/>
  <c r="AJ1217" i="4"/>
  <c r="AK1217" i="4" s="1"/>
  <c r="AV1217" i="4"/>
  <c r="AC1222" i="4"/>
  <c r="AJ1225" i="4"/>
  <c r="AK1225" i="4" s="1"/>
  <c r="AV1225" i="4"/>
  <c r="AW1228" i="4"/>
  <c r="AB1231" i="4"/>
  <c r="AV1233" i="4"/>
  <c r="AW1236" i="4"/>
  <c r="AB1239" i="4"/>
  <c r="AV1241" i="4"/>
  <c r="AW1244" i="4"/>
  <c r="AB1247" i="4"/>
  <c r="AV1249" i="4"/>
  <c r="AW1252" i="4"/>
  <c r="AB1255" i="4"/>
  <c r="AV1257" i="4"/>
  <c r="AW1260" i="4"/>
  <c r="AB1263" i="4"/>
  <c r="AV1265" i="4"/>
  <c r="AP1267" i="4"/>
  <c r="AW1268" i="4"/>
  <c r="AD1269" i="4"/>
  <c r="AB1271" i="4"/>
  <c r="AV1273" i="4"/>
  <c r="AP1275" i="4"/>
  <c r="AW1276" i="4"/>
  <c r="AD1277" i="4"/>
  <c r="AB1279" i="4"/>
  <c r="AV1281" i="4"/>
  <c r="AP1283" i="4"/>
  <c r="AW1284" i="4"/>
  <c r="AD1285" i="4"/>
  <c r="AB1287" i="4"/>
  <c r="AV1289" i="4"/>
  <c r="AP1291" i="4"/>
  <c r="AW1292" i="4"/>
  <c r="AD1293" i="4"/>
  <c r="AB1295" i="4"/>
  <c r="AV1297" i="4"/>
  <c r="AP1299" i="4"/>
  <c r="AW1300" i="4"/>
  <c r="AD1301" i="4"/>
  <c r="AB1303" i="4"/>
  <c r="AV1305" i="4"/>
  <c r="AP1307" i="4"/>
  <c r="AD1309" i="4"/>
  <c r="AB1311" i="4"/>
  <c r="AV1313" i="4"/>
  <c r="AP1315" i="4"/>
  <c r="AW1316" i="4"/>
  <c r="AD1317" i="4"/>
  <c r="AB1319" i="4"/>
  <c r="AV1321" i="4"/>
  <c r="AP1323" i="4"/>
  <c r="AW1324" i="4"/>
  <c r="AD1325" i="4"/>
  <c r="AB1327" i="4"/>
  <c r="AV1329" i="4"/>
  <c r="AP1331" i="4"/>
  <c r="AW1332" i="4"/>
  <c r="AD1333" i="4"/>
  <c r="AB1335" i="4"/>
  <c r="AV1337" i="4"/>
  <c r="AP1339" i="4"/>
  <c r="AW1340" i="4"/>
  <c r="AD1341" i="4"/>
  <c r="AB1343" i="4"/>
  <c r="AV1345" i="4"/>
  <c r="AP1347" i="4"/>
  <c r="AW1348" i="4"/>
  <c r="AD1349" i="4"/>
  <c r="AB1351" i="4"/>
  <c r="AV1353" i="4"/>
  <c r="AP1355" i="4"/>
  <c r="AW1356" i="4"/>
  <c r="AD1357" i="4"/>
  <c r="AB1359" i="4"/>
  <c r="AV1361" i="4"/>
  <c r="AP1363" i="4"/>
  <c r="AW1364" i="4"/>
  <c r="AD1365" i="4"/>
  <c r="AB1367" i="4"/>
  <c r="AV1369" i="4"/>
  <c r="AP1371" i="4"/>
  <c r="AW1372" i="4"/>
  <c r="AD1373" i="4"/>
  <c r="AB1375" i="4"/>
  <c r="AV1377" i="4"/>
  <c r="AP1379" i="4"/>
  <c r="AW1380" i="4"/>
  <c r="AD1381" i="4"/>
  <c r="AB1383" i="4"/>
  <c r="AV1385" i="4"/>
  <c r="AP1387" i="4"/>
  <c r="AW1388" i="4"/>
  <c r="AD1389" i="4"/>
  <c r="AB1391" i="4"/>
  <c r="AV1393" i="4"/>
  <c r="AP1395" i="4"/>
  <c r="AW1396" i="4"/>
  <c r="AD1397" i="4"/>
  <c r="AB1399" i="4"/>
  <c r="AV1401" i="4"/>
  <c r="AP1403" i="4"/>
  <c r="AW1404" i="4"/>
  <c r="AD1405" i="4"/>
  <c r="AB1407" i="4"/>
  <c r="AV1409" i="4"/>
  <c r="AP1411" i="4"/>
  <c r="AW1412" i="4"/>
  <c r="AD1413" i="4"/>
  <c r="AB1415" i="4"/>
  <c r="AV1417" i="4"/>
  <c r="AP1419" i="4"/>
  <c r="AW1420" i="4"/>
  <c r="AD1421" i="4"/>
  <c r="AB1423" i="4"/>
  <c r="AV1425" i="4"/>
  <c r="AP1427" i="4"/>
  <c r="AW1428" i="4"/>
  <c r="AD1429" i="4"/>
  <c r="AB1431" i="4"/>
  <c r="AV1433" i="4"/>
  <c r="AP1435" i="4"/>
  <c r="AW1436" i="4"/>
  <c r="AD1437" i="4"/>
  <c r="AB1439" i="4"/>
  <c r="AV1441" i="4"/>
  <c r="AP1443" i="4"/>
  <c r="AW1444" i="4"/>
  <c r="AD1445" i="4"/>
  <c r="AB1447" i="4"/>
  <c r="AV1449" i="4"/>
  <c r="AP1451" i="4"/>
  <c r="AW1452" i="4"/>
  <c r="AD1453" i="4"/>
  <c r="AB1455" i="4"/>
  <c r="AV1457" i="4"/>
  <c r="AP1459" i="4"/>
  <c r="AW1460" i="4"/>
  <c r="AD1461" i="4"/>
  <c r="AB1463" i="4"/>
  <c r="AV1465" i="4"/>
  <c r="AP1467" i="4"/>
  <c r="AW1468" i="4"/>
  <c r="AD1469" i="4"/>
  <c r="AB1471" i="4"/>
  <c r="AV1473" i="4"/>
  <c r="AP1475" i="4"/>
  <c r="AW1476" i="4"/>
  <c r="AD1477" i="4"/>
  <c r="AB1479" i="4"/>
  <c r="AV1481" i="4"/>
  <c r="AP1483" i="4"/>
  <c r="AW1484" i="4"/>
  <c r="AD1485" i="4"/>
  <c r="AB1487" i="4"/>
  <c r="AV1489" i="4"/>
  <c r="AP1491" i="4"/>
  <c r="AW1492" i="4"/>
  <c r="AD1493" i="4"/>
  <c r="AB1495" i="4"/>
  <c r="AW1497" i="4"/>
  <c r="AW1499" i="4"/>
  <c r="AB1501" i="4"/>
  <c r="AJ1505" i="4"/>
  <c r="AK1505" i="4" s="1"/>
  <c r="AP1507" i="4"/>
  <c r="AB1510" i="4"/>
  <c r="AW1512" i="4"/>
  <c r="AV1514" i="4"/>
  <c r="AB1516" i="4"/>
  <c r="AW1520" i="4"/>
  <c r="AC1525" i="4"/>
  <c r="AB1527" i="4"/>
  <c r="AD1527" i="4"/>
  <c r="AC1527" i="4"/>
  <c r="AP1531" i="4"/>
  <c r="AD1533" i="4"/>
  <c r="AB1533" i="4"/>
  <c r="AD1547" i="4"/>
  <c r="AB1547" i="4"/>
  <c r="AW1552" i="4"/>
  <c r="AW1562" i="4"/>
  <c r="AV1562" i="4"/>
  <c r="AW1568" i="4"/>
  <c r="AV1572" i="4"/>
  <c r="AD1581" i="4"/>
  <c r="AB1581" i="4"/>
  <c r="AJ1588" i="4"/>
  <c r="AK1588" i="4" s="1"/>
  <c r="AR1588" i="4"/>
  <c r="AB1591" i="4"/>
  <c r="AD1591" i="4"/>
  <c r="AC1591" i="4"/>
  <c r="AW1596" i="4"/>
  <c r="AV1596" i="4"/>
  <c r="AP1614" i="4"/>
  <c r="AP1630" i="4"/>
  <c r="AP1646" i="4"/>
  <c r="AR1676" i="4"/>
  <c r="AJ1676" i="4"/>
  <c r="AK1676" i="4" s="1"/>
  <c r="AB1112" i="4"/>
  <c r="AB1120" i="4"/>
  <c r="AB1128" i="4"/>
  <c r="AB1136" i="4"/>
  <c r="AB1144" i="4"/>
  <c r="AB1152" i="4"/>
  <c r="AB1160" i="4"/>
  <c r="AB1168" i="4"/>
  <c r="AB1176" i="4"/>
  <c r="AB1184" i="4"/>
  <c r="AB1192" i="4"/>
  <c r="AB1200" i="4"/>
  <c r="AB1208" i="4"/>
  <c r="AB1216" i="4"/>
  <c r="AB1224" i="4"/>
  <c r="AK1224" i="4"/>
  <c r="AC1231" i="4"/>
  <c r="AB1232" i="4"/>
  <c r="AK1232" i="4"/>
  <c r="AC1239" i="4"/>
  <c r="AB1240" i="4"/>
  <c r="AC1247" i="4"/>
  <c r="AB1248" i="4"/>
  <c r="AK1248" i="4"/>
  <c r="AC1255" i="4"/>
  <c r="AB1256" i="4"/>
  <c r="AC1263" i="4"/>
  <c r="AB1264" i="4"/>
  <c r="AV1266" i="4"/>
  <c r="AC1271" i="4"/>
  <c r="AB1272" i="4"/>
  <c r="AV1274" i="4"/>
  <c r="AC1279" i="4"/>
  <c r="AB1280" i="4"/>
  <c r="AK1280" i="4"/>
  <c r="AV1282" i="4"/>
  <c r="AC1287" i="4"/>
  <c r="AB1288" i="4"/>
  <c r="AV1290" i="4"/>
  <c r="AC1295" i="4"/>
  <c r="AB1296" i="4"/>
  <c r="AK1296" i="4"/>
  <c r="AV1298" i="4"/>
  <c r="AC1303" i="4"/>
  <c r="AB1304" i="4"/>
  <c r="AK1304" i="4"/>
  <c r="AV1306" i="4"/>
  <c r="AC1311" i="4"/>
  <c r="AB1312" i="4"/>
  <c r="AV1314" i="4"/>
  <c r="AC1319" i="4"/>
  <c r="AB1320" i="4"/>
  <c r="AV1322" i="4"/>
  <c r="AC1327" i="4"/>
  <c r="AB1328" i="4"/>
  <c r="AK1328" i="4"/>
  <c r="AV1330" i="4"/>
  <c r="AC1335" i="4"/>
  <c r="AB1336" i="4"/>
  <c r="AV1338" i="4"/>
  <c r="AC1343" i="4"/>
  <c r="AB1344" i="4"/>
  <c r="AV1346" i="4"/>
  <c r="AC1351" i="4"/>
  <c r="AB1352" i="4"/>
  <c r="AV1354" i="4"/>
  <c r="AC1359" i="4"/>
  <c r="AB1360" i="4"/>
  <c r="AV1362" i="4"/>
  <c r="AC1367" i="4"/>
  <c r="AB1368" i="4"/>
  <c r="AV1370" i="4"/>
  <c r="AC1375" i="4"/>
  <c r="AB1376" i="4"/>
  <c r="AV1378" i="4"/>
  <c r="AC1383" i="4"/>
  <c r="AB1384" i="4"/>
  <c r="AK1384" i="4"/>
  <c r="AV1386" i="4"/>
  <c r="AC1391" i="4"/>
  <c r="AB1392" i="4"/>
  <c r="AV1394" i="4"/>
  <c r="AC1399" i="4"/>
  <c r="AB1400" i="4"/>
  <c r="AV1402" i="4"/>
  <c r="AC1407" i="4"/>
  <c r="AB1408" i="4"/>
  <c r="AV1410" i="4"/>
  <c r="AC1415" i="4"/>
  <c r="AB1416" i="4"/>
  <c r="AK1416" i="4"/>
  <c r="AV1418" i="4"/>
  <c r="AC1423" i="4"/>
  <c r="AB1424" i="4"/>
  <c r="AV1426" i="4"/>
  <c r="AC1431" i="4"/>
  <c r="AB1432" i="4"/>
  <c r="AK1432" i="4"/>
  <c r="AV1434" i="4"/>
  <c r="AC1439" i="4"/>
  <c r="AB1440" i="4"/>
  <c r="AK1440" i="4"/>
  <c r="AV1442" i="4"/>
  <c r="AC1447" i="4"/>
  <c r="AB1448" i="4"/>
  <c r="AV1450" i="4"/>
  <c r="AC1455" i="4"/>
  <c r="AB1456" i="4"/>
  <c r="AK1456" i="4"/>
  <c r="AV1458" i="4"/>
  <c r="AC1463" i="4"/>
  <c r="AB1464" i="4"/>
  <c r="AK1464" i="4"/>
  <c r="AV1466" i="4"/>
  <c r="AC1471" i="4"/>
  <c r="AB1472" i="4"/>
  <c r="AV1474" i="4"/>
  <c r="AC1479" i="4"/>
  <c r="AB1480" i="4"/>
  <c r="AV1482" i="4"/>
  <c r="AC1487" i="4"/>
  <c r="AB1488" i="4"/>
  <c r="AV1490" i="4"/>
  <c r="AD1495" i="4"/>
  <c r="AC1501" i="4"/>
  <c r="AV1505" i="4"/>
  <c r="AR1506" i="4"/>
  <c r="AJ1506" i="4"/>
  <c r="AB1507" i="4"/>
  <c r="AW1514" i="4"/>
  <c r="AC1516" i="4"/>
  <c r="AP1520" i="4"/>
  <c r="AB1523" i="4"/>
  <c r="AW1528" i="4"/>
  <c r="AC1533" i="4"/>
  <c r="AB1535" i="4"/>
  <c r="AD1535" i="4"/>
  <c r="AC1535" i="4"/>
  <c r="AD1539" i="4"/>
  <c r="AB1539" i="4"/>
  <c r="AR1543" i="4"/>
  <c r="AW1544" i="4"/>
  <c r="AC1547" i="4"/>
  <c r="AW1548" i="4"/>
  <c r="AJ1549" i="4"/>
  <c r="AK1549" i="4" s="1"/>
  <c r="AP1549" i="4"/>
  <c r="AL1550" i="4"/>
  <c r="AB1551" i="4"/>
  <c r="AD1551" i="4"/>
  <c r="AC1551" i="4"/>
  <c r="AJ1553" i="4"/>
  <c r="AK1553" i="4" s="1"/>
  <c r="AP1553" i="4"/>
  <c r="AR1554" i="4"/>
  <c r="AJ1554" i="4"/>
  <c r="AK1554" i="4" s="1"/>
  <c r="AD1557" i="4"/>
  <c r="AB1557" i="4"/>
  <c r="AR1557" i="4"/>
  <c r="AJ1559" i="4"/>
  <c r="AJ1560" i="4"/>
  <c r="AR1560" i="4"/>
  <c r="AB1567" i="4"/>
  <c r="AD1567" i="4"/>
  <c r="AC1567" i="4"/>
  <c r="AJ1569" i="4"/>
  <c r="AK1569" i="4" s="1"/>
  <c r="AP1569" i="4"/>
  <c r="AR1570" i="4"/>
  <c r="AJ1570" i="4"/>
  <c r="AK1570" i="4" s="1"/>
  <c r="AD1573" i="4"/>
  <c r="AB1573" i="4"/>
  <c r="AR1573" i="4"/>
  <c r="AR1583" i="4"/>
  <c r="AB1599" i="4"/>
  <c r="AD1599" i="4"/>
  <c r="AC1599" i="4"/>
  <c r="AJ1607" i="4"/>
  <c r="AK1607" i="4" s="1"/>
  <c r="AP1607" i="4"/>
  <c r="AR1608" i="4"/>
  <c r="AJ1623" i="4"/>
  <c r="AK1623" i="4" s="1"/>
  <c r="AP1623" i="4"/>
  <c r="AR1624" i="4"/>
  <c r="AJ1639" i="4"/>
  <c r="AK1639" i="4" s="1"/>
  <c r="AP1639" i="4"/>
  <c r="AR1640" i="4"/>
  <c r="AR1658" i="4"/>
  <c r="AJ1658" i="4"/>
  <c r="AJ1664" i="4"/>
  <c r="AR1664" i="4"/>
  <c r="AR1666" i="4"/>
  <c r="AJ1666" i="4"/>
  <c r="AP1229" i="4"/>
  <c r="AP1237" i="4"/>
  <c r="AP1245" i="4"/>
  <c r="AP1253" i="4"/>
  <c r="AP1261" i="4"/>
  <c r="AW1266" i="4"/>
  <c r="AP1269" i="4"/>
  <c r="AW1274" i="4"/>
  <c r="AP1277" i="4"/>
  <c r="AW1282" i="4"/>
  <c r="AP1285" i="4"/>
  <c r="AW1290" i="4"/>
  <c r="AP1293" i="4"/>
  <c r="AW1298" i="4"/>
  <c r="AP1301" i="4"/>
  <c r="AW1306" i="4"/>
  <c r="AP1309" i="4"/>
  <c r="AW1314" i="4"/>
  <c r="AP1317" i="4"/>
  <c r="AW1322" i="4"/>
  <c r="AP1325" i="4"/>
  <c r="AW1330" i="4"/>
  <c r="AP1333" i="4"/>
  <c r="AW1338" i="4"/>
  <c r="AP1341" i="4"/>
  <c r="AW1346" i="4"/>
  <c r="AP1349" i="4"/>
  <c r="AC1352" i="4"/>
  <c r="AW1354" i="4"/>
  <c r="AP1357" i="4"/>
  <c r="AC1360" i="4"/>
  <c r="AW1362" i="4"/>
  <c r="AP1365" i="4"/>
  <c r="AC1368" i="4"/>
  <c r="AW1370" i="4"/>
  <c r="AP1373" i="4"/>
  <c r="AC1376" i="4"/>
  <c r="AW1378" i="4"/>
  <c r="AP1381" i="4"/>
  <c r="AC1384" i="4"/>
  <c r="AW1386" i="4"/>
  <c r="AP1389" i="4"/>
  <c r="AW1390" i="4"/>
  <c r="AC1392" i="4"/>
  <c r="AW1394" i="4"/>
  <c r="AP1397" i="4"/>
  <c r="AW1398" i="4"/>
  <c r="AC1400" i="4"/>
  <c r="AW1402" i="4"/>
  <c r="AP1405" i="4"/>
  <c r="AW1406" i="4"/>
  <c r="AC1408" i="4"/>
  <c r="AW1410" i="4"/>
  <c r="AP1413" i="4"/>
  <c r="AW1414" i="4"/>
  <c r="AC1416" i="4"/>
  <c r="AW1418" i="4"/>
  <c r="AP1421" i="4"/>
  <c r="AW1422" i="4"/>
  <c r="AC1424" i="4"/>
  <c r="AW1426" i="4"/>
  <c r="AP1429" i="4"/>
  <c r="AW1430" i="4"/>
  <c r="AC1432" i="4"/>
  <c r="AB1433" i="4"/>
  <c r="AW1434" i="4"/>
  <c r="AV1435" i="4"/>
  <c r="AP1437" i="4"/>
  <c r="AW1438" i="4"/>
  <c r="AC1440" i="4"/>
  <c r="AB1441" i="4"/>
  <c r="AW1442" i="4"/>
  <c r="AV1443" i="4"/>
  <c r="AP1445" i="4"/>
  <c r="AW1446" i="4"/>
  <c r="AC1448" i="4"/>
  <c r="AB1449" i="4"/>
  <c r="AW1450" i="4"/>
  <c r="AV1451" i="4"/>
  <c r="AP1453" i="4"/>
  <c r="AW1454" i="4"/>
  <c r="AC1456" i="4"/>
  <c r="AB1457" i="4"/>
  <c r="AW1458" i="4"/>
  <c r="AV1459" i="4"/>
  <c r="AP1461" i="4"/>
  <c r="AW1462" i="4"/>
  <c r="AC1464" i="4"/>
  <c r="AB1465" i="4"/>
  <c r="AW1466" i="4"/>
  <c r="AV1467" i="4"/>
  <c r="AP1469" i="4"/>
  <c r="AW1470" i="4"/>
  <c r="AC1472" i="4"/>
  <c r="AB1473" i="4"/>
  <c r="AW1474" i="4"/>
  <c r="AV1475" i="4"/>
  <c r="AP1477" i="4"/>
  <c r="AW1478" i="4"/>
  <c r="AC1480" i="4"/>
  <c r="AB1481" i="4"/>
  <c r="AW1482" i="4"/>
  <c r="AV1483" i="4"/>
  <c r="AP1485" i="4"/>
  <c r="AW1486" i="4"/>
  <c r="AC1488" i="4"/>
  <c r="AB1489" i="4"/>
  <c r="AW1490" i="4"/>
  <c r="AV1491" i="4"/>
  <c r="AP1493" i="4"/>
  <c r="AW1494" i="4"/>
  <c r="AK1495" i="4"/>
  <c r="AR1495" i="4"/>
  <c r="AR1501" i="4"/>
  <c r="AB1503" i="4"/>
  <c r="AD1503" i="4"/>
  <c r="AC1503" i="4"/>
  <c r="AP1503" i="4"/>
  <c r="AW1505" i="4"/>
  <c r="AC1507" i="4"/>
  <c r="AJ1508" i="4"/>
  <c r="AK1508" i="4" s="1"/>
  <c r="AB1509" i="4"/>
  <c r="AP1514" i="4"/>
  <c r="AV1516" i="4"/>
  <c r="AJ1517" i="4"/>
  <c r="AK1517" i="4" s="1"/>
  <c r="AV1520" i="4"/>
  <c r="AP1521" i="4"/>
  <c r="AR1522" i="4"/>
  <c r="AJ1522" i="4"/>
  <c r="AK1522" i="4" s="1"/>
  <c r="AC1523" i="4"/>
  <c r="AB1531" i="4"/>
  <c r="AJ1532" i="4"/>
  <c r="AK1532" i="4" s="1"/>
  <c r="AK1535" i="4"/>
  <c r="AW1536" i="4"/>
  <c r="AC1539" i="4"/>
  <c r="AW1540" i="4"/>
  <c r="AJ1541" i="4"/>
  <c r="AK1541" i="4" s="1"/>
  <c r="AP1541" i="4"/>
  <c r="AL1542" i="4"/>
  <c r="AB1543" i="4"/>
  <c r="AD1543" i="4"/>
  <c r="AC1543" i="4"/>
  <c r="AV1548" i="4"/>
  <c r="AV1552" i="4"/>
  <c r="AJ1556" i="4"/>
  <c r="AK1556" i="4" s="1"/>
  <c r="AR1556" i="4"/>
  <c r="AC1557" i="4"/>
  <c r="AD1563" i="4"/>
  <c r="AB1563" i="4"/>
  <c r="AV1568" i="4"/>
  <c r="AJ1572" i="4"/>
  <c r="AK1572" i="4" s="1"/>
  <c r="AR1572" i="4"/>
  <c r="AC1573" i="4"/>
  <c r="AJ1580" i="4"/>
  <c r="AK1580" i="4" s="1"/>
  <c r="AR1580" i="4"/>
  <c r="AB1583" i="4"/>
  <c r="AD1583" i="4"/>
  <c r="AC1583" i="4"/>
  <c r="AR1586" i="4"/>
  <c r="AJ1586" i="4"/>
  <c r="AK1586" i="4" s="1"/>
  <c r="AP1587" i="4"/>
  <c r="AJ1591" i="4"/>
  <c r="AK1591" i="4" s="1"/>
  <c r="AP1591" i="4"/>
  <c r="AK1599" i="4"/>
  <c r="AJ1608" i="4"/>
  <c r="AK1608" i="4" s="1"/>
  <c r="AP1608" i="4"/>
  <c r="AJ1624" i="4"/>
  <c r="AK1624" i="4" s="1"/>
  <c r="AP1624" i="4"/>
  <c r="AJ1640" i="4"/>
  <c r="AK1640" i="4" s="1"/>
  <c r="AP1640" i="4"/>
  <c r="AJ1654" i="4"/>
  <c r="AK1654" i="4" s="1"/>
  <c r="AR1654" i="4"/>
  <c r="AP1656" i="4"/>
  <c r="AR1708" i="4"/>
  <c r="AJ1708" i="4"/>
  <c r="AR1756" i="4"/>
  <c r="AJ1756" i="4"/>
  <c r="AV1228" i="4"/>
  <c r="AV1236" i="4"/>
  <c r="AV1244" i="4"/>
  <c r="AV1252" i="4"/>
  <c r="AV1260" i="4"/>
  <c r="AV1268" i="4"/>
  <c r="AV1276" i="4"/>
  <c r="AV1284" i="4"/>
  <c r="AV1292" i="4"/>
  <c r="AV1300" i="4"/>
  <c r="AV1308" i="4"/>
  <c r="AV1316" i="4"/>
  <c r="AV1324" i="4"/>
  <c r="AV1332" i="4"/>
  <c r="AV1340" i="4"/>
  <c r="AV1348" i="4"/>
  <c r="AV1356" i="4"/>
  <c r="AV1364" i="4"/>
  <c r="AV1372" i="4"/>
  <c r="AV1380" i="4"/>
  <c r="AV1388" i="4"/>
  <c r="AV1396" i="4"/>
  <c r="AV1404" i="4"/>
  <c r="AV1412" i="4"/>
  <c r="AV1420" i="4"/>
  <c r="AV1428" i="4"/>
  <c r="AV1436" i="4"/>
  <c r="AV1444" i="4"/>
  <c r="AV1452" i="4"/>
  <c r="AV1460" i="4"/>
  <c r="AV1468" i="4"/>
  <c r="AV1476" i="4"/>
  <c r="AV1484" i="4"/>
  <c r="AV1492" i="4"/>
  <c r="AW1496" i="4"/>
  <c r="AW1498" i="4"/>
  <c r="AV1498" i="4"/>
  <c r="AK1503" i="4"/>
  <c r="AP1505" i="4"/>
  <c r="AK1506" i="4"/>
  <c r="AW1507" i="4"/>
  <c r="AC1509" i="4"/>
  <c r="AV1512" i="4"/>
  <c r="AP1515" i="4"/>
  <c r="AJ1515" i="4"/>
  <c r="AK1515" i="4" s="1"/>
  <c r="AW1516" i="4"/>
  <c r="AV1521" i="4"/>
  <c r="AW1521" i="4"/>
  <c r="AV1528" i="4"/>
  <c r="AP1529" i="4"/>
  <c r="AC1531" i="4"/>
  <c r="AV1540" i="4"/>
  <c r="AV1544" i="4"/>
  <c r="AP1545" i="4"/>
  <c r="AD1549" i="4"/>
  <c r="AB1549" i="4"/>
  <c r="AP1551" i="4"/>
  <c r="AP1555" i="4"/>
  <c r="AC1563" i="4"/>
  <c r="AW1564" i="4"/>
  <c r="AJ1565" i="4"/>
  <c r="AK1565" i="4" s="1"/>
  <c r="AP1565" i="4"/>
  <c r="AL1566" i="4"/>
  <c r="AP1567" i="4"/>
  <c r="AP1571" i="4"/>
  <c r="AJ1592" i="4"/>
  <c r="AR1592" i="4"/>
  <c r="AK1593" i="4"/>
  <c r="AJ1599" i="4"/>
  <c r="AP1599" i="4"/>
  <c r="AJ1604" i="4"/>
  <c r="AK1604" i="4" s="1"/>
  <c r="AR1604" i="4"/>
  <c r="AR1610" i="4"/>
  <c r="AJ1620" i="4"/>
  <c r="AK1620" i="4" s="1"/>
  <c r="AR1620" i="4"/>
  <c r="AR1626" i="4"/>
  <c r="AJ1636" i="4"/>
  <c r="AK1636" i="4" s="1"/>
  <c r="AR1636" i="4"/>
  <c r="AR1642" i="4"/>
  <c r="AP1659" i="4"/>
  <c r="AP1667" i="4"/>
  <c r="AP1675" i="4"/>
  <c r="AR1740" i="4"/>
  <c r="AJ1740" i="4"/>
  <c r="AR1214" i="4"/>
  <c r="AR1222" i="4"/>
  <c r="AR1230" i="4"/>
  <c r="AR1238" i="4"/>
  <c r="AR1246" i="4"/>
  <c r="AR1254" i="4"/>
  <c r="AR1262" i="4"/>
  <c r="AR1270" i="4"/>
  <c r="AR1278" i="4"/>
  <c r="AR1286" i="4"/>
  <c r="AR1294" i="4"/>
  <c r="AR1302" i="4"/>
  <c r="AR1310" i="4"/>
  <c r="AR1318" i="4"/>
  <c r="AR1326" i="4"/>
  <c r="AR1334" i="4"/>
  <c r="AR1342" i="4"/>
  <c r="AR1350" i="4"/>
  <c r="AR1358" i="4"/>
  <c r="AR1366" i="4"/>
  <c r="AR1374" i="4"/>
  <c r="AR1382" i="4"/>
  <c r="AR1390" i="4"/>
  <c r="AR1398" i="4"/>
  <c r="AR1406" i="4"/>
  <c r="AR1414" i="4"/>
  <c r="AR1422" i="4"/>
  <c r="AR1430" i="4"/>
  <c r="AR1438" i="4"/>
  <c r="AR1446" i="4"/>
  <c r="AR1454" i="4"/>
  <c r="AR1462" i="4"/>
  <c r="AR1470" i="4"/>
  <c r="AR1478" i="4"/>
  <c r="AR1486" i="4"/>
  <c r="AR1494" i="4"/>
  <c r="AW1504" i="4"/>
  <c r="AR1505" i="4"/>
  <c r="AV1513" i="4"/>
  <c r="AW1513" i="4"/>
  <c r="AV1529" i="4"/>
  <c r="AW1529" i="4"/>
  <c r="AV1536" i="4"/>
  <c r="AP1537" i="4"/>
  <c r="AD1541" i="4"/>
  <c r="AB1541" i="4"/>
  <c r="AJ1543" i="4"/>
  <c r="AK1543" i="4" s="1"/>
  <c r="AP1543" i="4"/>
  <c r="AJ1548" i="4"/>
  <c r="AK1548" i="4" s="1"/>
  <c r="AR1548" i="4"/>
  <c r="AR1553" i="4"/>
  <c r="AW1554" i="4"/>
  <c r="AV1554" i="4"/>
  <c r="AW1560" i="4"/>
  <c r="AR1569" i="4"/>
  <c r="AW1570" i="4"/>
  <c r="AV1570" i="4"/>
  <c r="AB1575" i="4"/>
  <c r="AD1575" i="4"/>
  <c r="AC1575" i="4"/>
  <c r="AP1579" i="4"/>
  <c r="AJ1583" i="4"/>
  <c r="AK1583" i="4" s="1"/>
  <c r="AP1583" i="4"/>
  <c r="AW1586" i="4"/>
  <c r="AV1586" i="4"/>
  <c r="AJ1589" i="4"/>
  <c r="AK1589" i="4" s="1"/>
  <c r="AP1589" i="4"/>
  <c r="AJ1596" i="4"/>
  <c r="AK1596" i="4" s="1"/>
  <c r="AR1596" i="4"/>
  <c r="AR1600" i="4"/>
  <c r="AP1606" i="4"/>
  <c r="AP1622" i="4"/>
  <c r="AK1631" i="4"/>
  <c r="AK1633" i="4"/>
  <c r="AP1638" i="4"/>
  <c r="AR1674" i="4"/>
  <c r="AR1724" i="4"/>
  <c r="AJ1724" i="4"/>
  <c r="AJ1497" i="4"/>
  <c r="AK1497" i="4" s="1"/>
  <c r="AC1502" i="4"/>
  <c r="AD1502" i="4"/>
  <c r="AV1506" i="4"/>
  <c r="AB1511" i="4"/>
  <c r="AD1511" i="4"/>
  <c r="AC1511" i="4"/>
  <c r="AJ1512" i="4"/>
  <c r="AK1512" i="4" s="1"/>
  <c r="AR1526" i="4"/>
  <c r="AJ1533" i="4"/>
  <c r="AK1533" i="4" s="1"/>
  <c r="AJ1540" i="4"/>
  <c r="AK1540" i="4" s="1"/>
  <c r="AR1540" i="4"/>
  <c r="AP1547" i="4"/>
  <c r="AJ1552" i="4"/>
  <c r="AR1552" i="4"/>
  <c r="AB1559" i="4"/>
  <c r="AD1559" i="4"/>
  <c r="AC1559" i="4"/>
  <c r="AJ1561" i="4"/>
  <c r="AK1561" i="4" s="1"/>
  <c r="AP1561" i="4"/>
  <c r="AR1562" i="4"/>
  <c r="AJ1562" i="4"/>
  <c r="AK1562" i="4" s="1"/>
  <c r="AD1565" i="4"/>
  <c r="AB1565" i="4"/>
  <c r="AJ1568" i="4"/>
  <c r="AK1568" i="4" s="1"/>
  <c r="AR1568" i="4"/>
  <c r="AW1588" i="4"/>
  <c r="AV1588" i="4"/>
  <c r="AP1598" i="4"/>
  <c r="AJ1615" i="4"/>
  <c r="AK1615" i="4" s="1"/>
  <c r="AP1615" i="4"/>
  <c r="AR1616" i="4"/>
  <c r="AJ1631" i="4"/>
  <c r="AP1631" i="4"/>
  <c r="AR1632" i="4"/>
  <c r="AJ1647" i="4"/>
  <c r="AK1647" i="4" s="1"/>
  <c r="AP1647" i="4"/>
  <c r="AJ1648" i="4"/>
  <c r="AR1648" i="4"/>
  <c r="AJ1766" i="4"/>
  <c r="AR1766" i="4"/>
  <c r="AP1499" i="4"/>
  <c r="AJ1499" i="4"/>
  <c r="AK1499" i="4" s="1"/>
  <c r="AW1500" i="4"/>
  <c r="AB1502" i="4"/>
  <c r="AW1506" i="4"/>
  <c r="AJ1507" i="4"/>
  <c r="AK1507" i="4" s="1"/>
  <c r="AW1515" i="4"/>
  <c r="AC1517" i="4"/>
  <c r="AP1519" i="4"/>
  <c r="AW1522" i="4"/>
  <c r="AV1522" i="4"/>
  <c r="AW1524" i="4"/>
  <c r="AJ1531" i="4"/>
  <c r="AK1531" i="4" s="1"/>
  <c r="AD1532" i="4"/>
  <c r="AV1532" i="4"/>
  <c r="AP1539" i="4"/>
  <c r="AW1546" i="4"/>
  <c r="AV1546" i="4"/>
  <c r="AD1555" i="4"/>
  <c r="AB1555" i="4"/>
  <c r="AK1559" i="4"/>
  <c r="AV1560" i="4"/>
  <c r="AJ1564" i="4"/>
  <c r="AK1564" i="4" s="1"/>
  <c r="AR1564" i="4"/>
  <c r="AC1565" i="4"/>
  <c r="AD1571" i="4"/>
  <c r="AB1571" i="4"/>
  <c r="AJ1575" i="4"/>
  <c r="AK1575" i="4" s="1"/>
  <c r="AP1575" i="4"/>
  <c r="AW1578" i="4"/>
  <c r="AV1578" i="4"/>
  <c r="AJ1581" i="4"/>
  <c r="AK1581" i="4" s="1"/>
  <c r="AP1581" i="4"/>
  <c r="AD1589" i="4"/>
  <c r="AB1589" i="4"/>
  <c r="AJ1597" i="4"/>
  <c r="AK1597" i="4" s="1"/>
  <c r="AP1597" i="4"/>
  <c r="AJ1600" i="4"/>
  <c r="AK1600" i="4" s="1"/>
  <c r="AJ1616" i="4"/>
  <c r="AK1616" i="4" s="1"/>
  <c r="AP1616" i="4"/>
  <c r="AJ1632" i="4"/>
  <c r="AK1632" i="4" s="1"/>
  <c r="AP1632" i="4"/>
  <c r="AP1648" i="4"/>
  <c r="AR1684" i="4"/>
  <c r="AJ1684" i="4"/>
  <c r="AB1496" i="4"/>
  <c r="AB1504" i="4"/>
  <c r="AB1512" i="4"/>
  <c r="AD1518" i="4"/>
  <c r="AB1520" i="4"/>
  <c r="AD1526" i="4"/>
  <c r="AB1528" i="4"/>
  <c r="AD1534" i="4"/>
  <c r="AB1536" i="4"/>
  <c r="AW1537" i="4"/>
  <c r="AD1542" i="4"/>
  <c r="AB1544" i="4"/>
  <c r="AW1545" i="4"/>
  <c r="AD1550" i="4"/>
  <c r="AB1552" i="4"/>
  <c r="AK1552" i="4"/>
  <c r="AW1553" i="4"/>
  <c r="AD1558" i="4"/>
  <c r="AB1560" i="4"/>
  <c r="AK1560" i="4"/>
  <c r="AW1561" i="4"/>
  <c r="AD1566" i="4"/>
  <c r="AB1568" i="4"/>
  <c r="AW1569" i="4"/>
  <c r="AD1574" i="4"/>
  <c r="AB1576" i="4"/>
  <c r="AW1577" i="4"/>
  <c r="AD1582" i="4"/>
  <c r="AB1584" i="4"/>
  <c r="AW1585" i="4"/>
  <c r="AD1590" i="4"/>
  <c r="AB1592" i="4"/>
  <c r="AK1592" i="4"/>
  <c r="AW1593" i="4"/>
  <c r="AV1594" i="4"/>
  <c r="AB1600" i="4"/>
  <c r="AJ1601" i="4"/>
  <c r="AK1601" i="4" s="1"/>
  <c r="AW1601" i="4"/>
  <c r="AV1602" i="4"/>
  <c r="AC1607" i="4"/>
  <c r="AB1608" i="4"/>
  <c r="AJ1609" i="4"/>
  <c r="AK1609" i="4" s="1"/>
  <c r="AW1609" i="4"/>
  <c r="AV1610" i="4"/>
  <c r="AC1615" i="4"/>
  <c r="AB1616" i="4"/>
  <c r="AJ1617" i="4"/>
  <c r="AK1617" i="4" s="1"/>
  <c r="AW1617" i="4"/>
  <c r="AV1618" i="4"/>
  <c r="AC1623" i="4"/>
  <c r="AB1624" i="4"/>
  <c r="AJ1625" i="4"/>
  <c r="AK1625" i="4" s="1"/>
  <c r="AW1625" i="4"/>
  <c r="AV1626" i="4"/>
  <c r="AC1631" i="4"/>
  <c r="AB1632" i="4"/>
  <c r="AJ1633" i="4"/>
  <c r="AW1633" i="4"/>
  <c r="AV1634" i="4"/>
  <c r="AC1639" i="4"/>
  <c r="AB1640" i="4"/>
  <c r="AJ1641" i="4"/>
  <c r="AK1641" i="4" s="1"/>
  <c r="AW1641" i="4"/>
  <c r="AV1642" i="4"/>
  <c r="AC1647" i="4"/>
  <c r="AB1648" i="4"/>
  <c r="AK1648" i="4"/>
  <c r="AJ1649" i="4"/>
  <c r="AK1649" i="4" s="1"/>
  <c r="AW1649" i="4"/>
  <c r="AV1650" i="4"/>
  <c r="AC1653" i="4"/>
  <c r="AW1655" i="4"/>
  <c r="AC1660" i="4"/>
  <c r="AV1661" i="4"/>
  <c r="AJ1662" i="4"/>
  <c r="AK1662" i="4" s="1"/>
  <c r="AJ1663" i="4"/>
  <c r="AK1663" i="4" s="1"/>
  <c r="AW1668" i="4"/>
  <c r="AW1669" i="4"/>
  <c r="AK1672" i="4"/>
  <c r="AR1673" i="4"/>
  <c r="AW1676" i="4"/>
  <c r="AL1677" i="4"/>
  <c r="AR1678" i="4"/>
  <c r="AD1682" i="4"/>
  <c r="AV1687" i="4"/>
  <c r="AW1687" i="4"/>
  <c r="AL1693" i="4"/>
  <c r="AD1696" i="4"/>
  <c r="AB1696" i="4"/>
  <c r="AW1701" i="4"/>
  <c r="AP1702" i="4"/>
  <c r="AD1706" i="4"/>
  <c r="AB1706" i="4"/>
  <c r="AR1706" i="4"/>
  <c r="AW1717" i="4"/>
  <c r="AP1718" i="4"/>
  <c r="AD1722" i="4"/>
  <c r="AB1722" i="4"/>
  <c r="AR1722" i="4"/>
  <c r="AW1733" i="4"/>
  <c r="AP1734" i="4"/>
  <c r="AD1738" i="4"/>
  <c r="AB1738" i="4"/>
  <c r="AR1738" i="4"/>
  <c r="AW1749" i="4"/>
  <c r="AP1750" i="4"/>
  <c r="AD1754" i="4"/>
  <c r="AB1754" i="4"/>
  <c r="AR1754" i="4"/>
  <c r="AR1769" i="4"/>
  <c r="AK1772" i="4"/>
  <c r="AV1775" i="4"/>
  <c r="AW1775" i="4"/>
  <c r="AV1777" i="4"/>
  <c r="AW1777" i="4"/>
  <c r="AK1782" i="4"/>
  <c r="AP1792" i="4"/>
  <c r="AP1793" i="4"/>
  <c r="AR1795" i="4"/>
  <c r="AR1798" i="4"/>
  <c r="AK1804" i="4"/>
  <c r="AR1819" i="4"/>
  <c r="AR1821" i="4"/>
  <c r="AP1827" i="4"/>
  <c r="AP1837" i="4"/>
  <c r="AR1839" i="4"/>
  <c r="AK1844" i="4"/>
  <c r="AP1849" i="4"/>
  <c r="AJ1856" i="4"/>
  <c r="AR1856" i="4"/>
  <c r="AP1859" i="4"/>
  <c r="AP1869" i="4"/>
  <c r="AR1871" i="4"/>
  <c r="AK1876" i="4"/>
  <c r="AP1881" i="4"/>
  <c r="AJ1888" i="4"/>
  <c r="AR1888" i="4"/>
  <c r="AP1891" i="4"/>
  <c r="AP1901" i="4"/>
  <c r="AR1903" i="4"/>
  <c r="AK1908" i="4"/>
  <c r="AP1913" i="4"/>
  <c r="AJ1920" i="4"/>
  <c r="AR1920" i="4"/>
  <c r="AP1923" i="4"/>
  <c r="AJ1934" i="4"/>
  <c r="AP1937" i="4"/>
  <c r="AJ1944" i="4"/>
  <c r="AR1944" i="4"/>
  <c r="AR1947" i="4"/>
  <c r="AK1958" i="4"/>
  <c r="AJ1960" i="4"/>
  <c r="AR1960" i="4"/>
  <c r="AJ1963" i="4"/>
  <c r="AK1963" i="4" s="1"/>
  <c r="AR1963" i="4"/>
  <c r="AP1965" i="4"/>
  <c r="AR1967" i="4"/>
  <c r="AP1993" i="4"/>
  <c r="AK1998" i="4"/>
  <c r="AW1594" i="4"/>
  <c r="AW1602" i="4"/>
  <c r="AP1605" i="4"/>
  <c r="AD1607" i="4"/>
  <c r="AW1610" i="4"/>
  <c r="AP1613" i="4"/>
  <c r="AD1615" i="4"/>
  <c r="AW1618" i="4"/>
  <c r="AP1621" i="4"/>
  <c r="AD1623" i="4"/>
  <c r="AW1626" i="4"/>
  <c r="AP1629" i="4"/>
  <c r="AD1631" i="4"/>
  <c r="AW1634" i="4"/>
  <c r="AP1637" i="4"/>
  <c r="AD1639" i="4"/>
  <c r="AW1642" i="4"/>
  <c r="AP1645" i="4"/>
  <c r="AD1647" i="4"/>
  <c r="AW1650" i="4"/>
  <c r="AJ1652" i="4"/>
  <c r="AK1652" i="4" s="1"/>
  <c r="AP1652" i="4"/>
  <c r="AD1653" i="4"/>
  <c r="AD1656" i="4"/>
  <c r="AB1656" i="4"/>
  <c r="AP1657" i="4"/>
  <c r="AD1660" i="4"/>
  <c r="AW1660" i="4"/>
  <c r="AW1661" i="4"/>
  <c r="AK1664" i="4"/>
  <c r="AP1664" i="4"/>
  <c r="AW1667" i="4"/>
  <c r="AB1671" i="4"/>
  <c r="AL1674" i="4"/>
  <c r="AW1675" i="4"/>
  <c r="AP1691" i="4"/>
  <c r="AC1696" i="4"/>
  <c r="AW1697" i="4"/>
  <c r="AP1698" i="4"/>
  <c r="AJ1698" i="4"/>
  <c r="AK1698" i="4" s="1"/>
  <c r="AD1700" i="4"/>
  <c r="AC1700" i="4"/>
  <c r="AB1700" i="4"/>
  <c r="AR1700" i="4"/>
  <c r="AL1703" i="4"/>
  <c r="AC1706" i="4"/>
  <c r="AD1712" i="4"/>
  <c r="AB1712" i="4"/>
  <c r="AD1716" i="4"/>
  <c r="AC1716" i="4"/>
  <c r="AB1716" i="4"/>
  <c r="AR1716" i="4"/>
  <c r="AL1719" i="4"/>
  <c r="AC1722" i="4"/>
  <c r="AD1728" i="4"/>
  <c r="AB1728" i="4"/>
  <c r="AD1732" i="4"/>
  <c r="AC1732" i="4"/>
  <c r="AB1732" i="4"/>
  <c r="AR1732" i="4"/>
  <c r="AP1733" i="4"/>
  <c r="AL1735" i="4"/>
  <c r="AC1738" i="4"/>
  <c r="AD1744" i="4"/>
  <c r="AB1744" i="4"/>
  <c r="AD1748" i="4"/>
  <c r="AC1748" i="4"/>
  <c r="AB1748" i="4"/>
  <c r="AR1748" i="4"/>
  <c r="AL1751" i="4"/>
  <c r="AC1754" i="4"/>
  <c r="AP1768" i="4"/>
  <c r="AJ1769" i="4"/>
  <c r="AK1769" i="4" s="1"/>
  <c r="AP1769" i="4"/>
  <c r="AR1771" i="4"/>
  <c r="AD1778" i="4"/>
  <c r="AB1778" i="4"/>
  <c r="AD1788" i="4"/>
  <c r="AC1788" i="4"/>
  <c r="AB1788" i="4"/>
  <c r="AR1788" i="4"/>
  <c r="AP1789" i="4"/>
  <c r="AL1791" i="4"/>
  <c r="AP1794" i="4"/>
  <c r="AJ1794" i="4"/>
  <c r="AR1811" i="4"/>
  <c r="AJ1813" i="4"/>
  <c r="AK1813" i="4" s="1"/>
  <c r="AR1813" i="4"/>
  <c r="AP1819" i="4"/>
  <c r="AJ1819" i="4"/>
  <c r="AK1819" i="4" s="1"/>
  <c r="AR1825" i="4"/>
  <c r="AJ1825" i="4"/>
  <c r="AK1825" i="4" s="1"/>
  <c r="AJ1835" i="4"/>
  <c r="AK1835" i="4" s="1"/>
  <c r="AR1835" i="4"/>
  <c r="AR1845" i="4"/>
  <c r="AR1857" i="4"/>
  <c r="AR1867" i="4"/>
  <c r="AR1889" i="4"/>
  <c r="AJ1899" i="4"/>
  <c r="AK1899" i="4" s="1"/>
  <c r="AR1899" i="4"/>
  <c r="AR1909" i="4"/>
  <c r="AR1921" i="4"/>
  <c r="AP1933" i="4"/>
  <c r="AR1935" i="4"/>
  <c r="AP1947" i="4"/>
  <c r="AJ1947" i="4"/>
  <c r="AK1947" i="4" s="1"/>
  <c r="AR1977" i="4"/>
  <c r="AR1986" i="4"/>
  <c r="AJ1987" i="4"/>
  <c r="AK1987" i="4" s="1"/>
  <c r="AR1987" i="4"/>
  <c r="AP1989" i="4"/>
  <c r="AR1991" i="4"/>
  <c r="AR2027" i="4"/>
  <c r="AV1604" i="4"/>
  <c r="AV1612" i="4"/>
  <c r="AV1620" i="4"/>
  <c r="AV1628" i="4"/>
  <c r="AV1636" i="4"/>
  <c r="AV1644" i="4"/>
  <c r="AR1660" i="4"/>
  <c r="AV1679" i="4"/>
  <c r="AW1681" i="4"/>
  <c r="AL1685" i="4"/>
  <c r="AD1688" i="4"/>
  <c r="AB1688" i="4"/>
  <c r="AW1693" i="4"/>
  <c r="AK1700" i="4"/>
  <c r="AP1704" i="4"/>
  <c r="AR1705" i="4"/>
  <c r="AJ1705" i="4"/>
  <c r="AK1705" i="4" s="1"/>
  <c r="AW1713" i="4"/>
  <c r="AP1714" i="4"/>
  <c r="AJ1714" i="4"/>
  <c r="AK1714" i="4" s="1"/>
  <c r="AK1716" i="4"/>
  <c r="AP1720" i="4"/>
  <c r="AR1721" i="4"/>
  <c r="AJ1721" i="4"/>
  <c r="AK1721" i="4" s="1"/>
  <c r="AL1725" i="4"/>
  <c r="AW1729" i="4"/>
  <c r="AP1730" i="4"/>
  <c r="AJ1730" i="4"/>
  <c r="AK1730" i="4" s="1"/>
  <c r="AK1732" i="4"/>
  <c r="AP1736" i="4"/>
  <c r="AR1737" i="4"/>
  <c r="AJ1737" i="4"/>
  <c r="AK1737" i="4" s="1"/>
  <c r="AL1741" i="4"/>
  <c r="AW1745" i="4"/>
  <c r="AP1746" i="4"/>
  <c r="AJ1746" i="4"/>
  <c r="AK1746" i="4" s="1"/>
  <c r="AK1748" i="4"/>
  <c r="AP1752" i="4"/>
  <c r="AR1753" i="4"/>
  <c r="AJ1753" i="4"/>
  <c r="AK1753" i="4" s="1"/>
  <c r="AD1764" i="4"/>
  <c r="AC1764" i="4"/>
  <c r="AB1764" i="4"/>
  <c r="AL1767" i="4"/>
  <c r="AP1770" i="4"/>
  <c r="AJ1770" i="4"/>
  <c r="AR1785" i="4"/>
  <c r="AK1788" i="4"/>
  <c r="AW1791" i="4"/>
  <c r="AV1791" i="4"/>
  <c r="AV1793" i="4"/>
  <c r="AW1793" i="4"/>
  <c r="AJ1795" i="4"/>
  <c r="AK1795" i="4" s="1"/>
  <c r="AK1798" i="4"/>
  <c r="AJ1803" i="4"/>
  <c r="AK1803" i="4" s="1"/>
  <c r="AR1803" i="4"/>
  <c r="AP1811" i="4"/>
  <c r="AJ1811" i="4"/>
  <c r="AK1811" i="4" s="1"/>
  <c r="AJ1814" i="4"/>
  <c r="AK1814" i="4" s="1"/>
  <c r="AR1817" i="4"/>
  <c r="AP1818" i="4"/>
  <c r="AJ1818" i="4"/>
  <c r="AJ1821" i="4"/>
  <c r="AK1821" i="4" s="1"/>
  <c r="AP1825" i="4"/>
  <c r="AJ1832" i="4"/>
  <c r="AR1832" i="4"/>
  <c r="AP1835" i="4"/>
  <c r="AJ1845" i="4"/>
  <c r="AK1845" i="4" s="1"/>
  <c r="AP1845" i="4"/>
  <c r="AR1847" i="4"/>
  <c r="AK1852" i="4"/>
  <c r="AJ1857" i="4"/>
  <c r="AK1857" i="4" s="1"/>
  <c r="AP1857" i="4"/>
  <c r="AJ1864" i="4"/>
  <c r="AR1864" i="4"/>
  <c r="AP1867" i="4"/>
  <c r="AJ1867" i="4"/>
  <c r="AK1867" i="4" s="1"/>
  <c r="AP1877" i="4"/>
  <c r="AR1879" i="4"/>
  <c r="AK1884" i="4"/>
  <c r="AJ1889" i="4"/>
  <c r="AK1889" i="4" s="1"/>
  <c r="AP1889" i="4"/>
  <c r="AJ1896" i="4"/>
  <c r="AR1896" i="4"/>
  <c r="AP1899" i="4"/>
  <c r="AJ1909" i="4"/>
  <c r="AK1909" i="4" s="1"/>
  <c r="AP1909" i="4"/>
  <c r="AR1911" i="4"/>
  <c r="AK1916" i="4"/>
  <c r="AJ1921" i="4"/>
  <c r="AK1921" i="4" s="1"/>
  <c r="AP1921" i="4"/>
  <c r="AJ1928" i="4"/>
  <c r="AR1928" i="4"/>
  <c r="AR1931" i="4"/>
  <c r="AK1940" i="4"/>
  <c r="AR1945" i="4"/>
  <c r="AJ1945" i="4"/>
  <c r="AK1945" i="4" s="1"/>
  <c r="AR1961" i="4"/>
  <c r="AJ1977" i="4"/>
  <c r="AK1977" i="4" s="1"/>
  <c r="AP1977" i="4"/>
  <c r="AK1982" i="4"/>
  <c r="AJ1984" i="4"/>
  <c r="AR1984" i="4"/>
  <c r="AP2000" i="4"/>
  <c r="AR2009" i="4"/>
  <c r="AR2023" i="4"/>
  <c r="AJ2027" i="4"/>
  <c r="AK2027" i="4" s="1"/>
  <c r="AP2027" i="4"/>
  <c r="AR2055" i="4"/>
  <c r="AW1576" i="4"/>
  <c r="AB1579" i="4"/>
  <c r="AW1584" i="4"/>
  <c r="AB1587" i="4"/>
  <c r="AW1592" i="4"/>
  <c r="AB1595" i="4"/>
  <c r="AW1600" i="4"/>
  <c r="AL1602" i="4"/>
  <c r="AB1603" i="4"/>
  <c r="AW1604" i="4"/>
  <c r="AW1608" i="4"/>
  <c r="AL1610" i="4"/>
  <c r="AB1611" i="4"/>
  <c r="AW1612" i="4"/>
  <c r="AW1616" i="4"/>
  <c r="AL1618" i="4"/>
  <c r="AB1619" i="4"/>
  <c r="AW1620" i="4"/>
  <c r="AW1624" i="4"/>
  <c r="AL1626" i="4"/>
  <c r="AB1627" i="4"/>
  <c r="AW1628" i="4"/>
  <c r="AW1632" i="4"/>
  <c r="AL1634" i="4"/>
  <c r="AB1635" i="4"/>
  <c r="AW1636" i="4"/>
  <c r="AW1640" i="4"/>
  <c r="AL1642" i="4"/>
  <c r="AB1643" i="4"/>
  <c r="AW1644" i="4"/>
  <c r="AW1648" i="4"/>
  <c r="AL1650" i="4"/>
  <c r="AW1659" i="4"/>
  <c r="AB1662" i="4"/>
  <c r="AC1674" i="4"/>
  <c r="AW1674" i="4"/>
  <c r="AB1679" i="4"/>
  <c r="AP1679" i="4"/>
  <c r="AP1683" i="4"/>
  <c r="AW1689" i="4"/>
  <c r="AP1690" i="4"/>
  <c r="AJ1690" i="4"/>
  <c r="AD1692" i="4"/>
  <c r="AC1692" i="4"/>
  <c r="AB1692" i="4"/>
  <c r="AR1692" i="4"/>
  <c r="AJ1694" i="4"/>
  <c r="AK1694" i="4" s="1"/>
  <c r="AP1694" i="4"/>
  <c r="AD1698" i="4"/>
  <c r="AB1698" i="4"/>
  <c r="AV1703" i="4"/>
  <c r="AW1703" i="4"/>
  <c r="AW1719" i="4"/>
  <c r="AV1719" i="4"/>
  <c r="AJ1726" i="4"/>
  <c r="AK1726" i="4" s="1"/>
  <c r="AV1735" i="4"/>
  <c r="AW1735" i="4"/>
  <c r="AJ1742" i="4"/>
  <c r="AK1742" i="4" s="1"/>
  <c r="AW1751" i="4"/>
  <c r="AV1751" i="4"/>
  <c r="AJ1758" i="4"/>
  <c r="AK1758" i="4" s="1"/>
  <c r="AR1761" i="4"/>
  <c r="AJ1761" i="4"/>
  <c r="AK1761" i="4" s="1"/>
  <c r="AK1764" i="4"/>
  <c r="AW1767" i="4"/>
  <c r="AV1767" i="4"/>
  <c r="AV1769" i="4"/>
  <c r="AW1769" i="4"/>
  <c r="AJ1771" i="4"/>
  <c r="AK1771" i="4" s="1"/>
  <c r="AP1784" i="4"/>
  <c r="AJ1785" i="4"/>
  <c r="AK1785" i="4" s="1"/>
  <c r="AP1785" i="4"/>
  <c r="AR1787" i="4"/>
  <c r="AR1790" i="4"/>
  <c r="AD1794" i="4"/>
  <c r="AB1794" i="4"/>
  <c r="AP1803" i="4"/>
  <c r="AJ1806" i="4"/>
  <c r="AK1806" i="4" s="1"/>
  <c r="AR1809" i="4"/>
  <c r="AP1810" i="4"/>
  <c r="AJ1810" i="4"/>
  <c r="AK1810" i="4" s="1"/>
  <c r="AJ1817" i="4"/>
  <c r="AK1817" i="4" s="1"/>
  <c r="AP1817" i="4"/>
  <c r="AL1823" i="4"/>
  <c r="AV1825" i="4"/>
  <c r="AW1825" i="4"/>
  <c r="AR1833" i="4"/>
  <c r="AR1843" i="4"/>
  <c r="AR1853" i="4"/>
  <c r="AJ1854" i="4"/>
  <c r="AK1854" i="4" s="1"/>
  <c r="AR1865" i="4"/>
  <c r="AR1875" i="4"/>
  <c r="AR1885" i="4"/>
  <c r="AJ1886" i="4"/>
  <c r="AK1886" i="4" s="1"/>
  <c r="AR1897" i="4"/>
  <c r="AJ1897" i="4"/>
  <c r="AK1897" i="4" s="1"/>
  <c r="AR1907" i="4"/>
  <c r="AR1917" i="4"/>
  <c r="AJ1918" i="4"/>
  <c r="AK1918" i="4" s="1"/>
  <c r="AP1931" i="4"/>
  <c r="AJ1931" i="4"/>
  <c r="AK1931" i="4" s="1"/>
  <c r="AJ1942" i="4"/>
  <c r="AK1942" i="4" s="1"/>
  <c r="AP1945" i="4"/>
  <c r="AJ1952" i="4"/>
  <c r="AR1952" i="4"/>
  <c r="AJ1955" i="4"/>
  <c r="AK1955" i="4" s="1"/>
  <c r="AR1955" i="4"/>
  <c r="AP1957" i="4"/>
  <c r="AJ1961" i="4"/>
  <c r="AK1961" i="4" s="1"/>
  <c r="AP1961" i="4"/>
  <c r="AR1970" i="4"/>
  <c r="AJ1971" i="4"/>
  <c r="AK1971" i="4" s="1"/>
  <c r="AR1971" i="4"/>
  <c r="AP1973" i="4"/>
  <c r="AR1975" i="4"/>
  <c r="AP2003" i="4"/>
  <c r="AP2043" i="4"/>
  <c r="AR2047" i="4"/>
  <c r="AR1652" i="4"/>
  <c r="AJ1657" i="4"/>
  <c r="AK1657" i="4" s="1"/>
  <c r="AJ1667" i="4"/>
  <c r="AR1667" i="4"/>
  <c r="AW1685" i="4"/>
  <c r="AJ1686" i="4"/>
  <c r="AK1686" i="4" s="1"/>
  <c r="AK1692" i="4"/>
  <c r="AL1695" i="4"/>
  <c r="AW1709" i="4"/>
  <c r="AJ1710" i="4"/>
  <c r="AK1710" i="4" s="1"/>
  <c r="AP1710" i="4"/>
  <c r="AD1714" i="4"/>
  <c r="AB1714" i="4"/>
  <c r="AW1725" i="4"/>
  <c r="AP1726" i="4"/>
  <c r="AD1730" i="4"/>
  <c r="AB1730" i="4"/>
  <c r="AW1741" i="4"/>
  <c r="AP1742" i="4"/>
  <c r="AD1746" i="4"/>
  <c r="AB1746" i="4"/>
  <c r="AW1757" i="4"/>
  <c r="AP1760" i="4"/>
  <c r="AP1761" i="4"/>
  <c r="AJ1763" i="4"/>
  <c r="AK1763" i="4" s="1"/>
  <c r="AR1763" i="4"/>
  <c r="AD1770" i="4"/>
  <c r="AB1770" i="4"/>
  <c r="AD1780" i="4"/>
  <c r="AC1780" i="4"/>
  <c r="AB1780" i="4"/>
  <c r="AL1783" i="4"/>
  <c r="AP1786" i="4"/>
  <c r="AJ1786" i="4"/>
  <c r="AK1786" i="4" s="1"/>
  <c r="AR1801" i="4"/>
  <c r="AP1802" i="4"/>
  <c r="AJ1802" i="4"/>
  <c r="AK1802" i="4" s="1"/>
  <c r="AJ1809" i="4"/>
  <c r="AK1809" i="4" s="1"/>
  <c r="AP1809" i="4"/>
  <c r="AL1815" i="4"/>
  <c r="AV1817" i="4"/>
  <c r="AW1817" i="4"/>
  <c r="AJ1833" i="4"/>
  <c r="AK1833" i="4" s="1"/>
  <c r="AP1833" i="4"/>
  <c r="AJ1840" i="4"/>
  <c r="AR1840" i="4"/>
  <c r="AP1843" i="4"/>
  <c r="AJ1843" i="4"/>
  <c r="AK1843" i="4" s="1"/>
  <c r="AJ1853" i="4"/>
  <c r="AK1853" i="4" s="1"/>
  <c r="AP1853" i="4"/>
  <c r="AR1855" i="4"/>
  <c r="AJ1865" i="4"/>
  <c r="AK1865" i="4" s="1"/>
  <c r="AP1865" i="4"/>
  <c r="AJ1872" i="4"/>
  <c r="AR1872" i="4"/>
  <c r="AP1875" i="4"/>
  <c r="AJ1875" i="4"/>
  <c r="AK1875" i="4" s="1"/>
  <c r="AJ1885" i="4"/>
  <c r="AK1885" i="4" s="1"/>
  <c r="AP1885" i="4"/>
  <c r="AR1887" i="4"/>
  <c r="AP1897" i="4"/>
  <c r="AJ1904" i="4"/>
  <c r="AR1904" i="4"/>
  <c r="AP1907" i="4"/>
  <c r="AJ1907" i="4"/>
  <c r="AK1907" i="4" s="1"/>
  <c r="AJ1917" i="4"/>
  <c r="AK1917" i="4" s="1"/>
  <c r="AP1917" i="4"/>
  <c r="AR1919" i="4"/>
  <c r="AR1929" i="4"/>
  <c r="AP1941" i="4"/>
  <c r="AR1943" i="4"/>
  <c r="AR1959" i="4"/>
  <c r="AJ1968" i="4"/>
  <c r="AR1968" i="4"/>
  <c r="AR1985" i="4"/>
  <c r="AR1994" i="4"/>
  <c r="AJ1995" i="4"/>
  <c r="AK1995" i="4" s="1"/>
  <c r="AR1995" i="4"/>
  <c r="AP1997" i="4"/>
  <c r="AR1999" i="4"/>
  <c r="AP2075" i="4"/>
  <c r="AR2077" i="4"/>
  <c r="AJ2077" i="4"/>
  <c r="AP1577" i="4"/>
  <c r="AP1585" i="4"/>
  <c r="AP1593" i="4"/>
  <c r="AB1597" i="4"/>
  <c r="AP1601" i="4"/>
  <c r="AB1605" i="4"/>
  <c r="AP1609" i="4"/>
  <c r="AB1613" i="4"/>
  <c r="AP1617" i="4"/>
  <c r="AB1621" i="4"/>
  <c r="AP1625" i="4"/>
  <c r="AB1629" i="4"/>
  <c r="AP1633" i="4"/>
  <c r="AB1637" i="4"/>
  <c r="AP1641" i="4"/>
  <c r="AB1645" i="4"/>
  <c r="AP1649" i="4"/>
  <c r="AW1651" i="4"/>
  <c r="AW1652" i="4"/>
  <c r="AB1654" i="4"/>
  <c r="AD1655" i="4"/>
  <c r="AC1658" i="4"/>
  <c r="AW1658" i="4"/>
  <c r="AV1659" i="4"/>
  <c r="AB1661" i="4"/>
  <c r="AV1663" i="4"/>
  <c r="AD1666" i="4"/>
  <c r="AP1666" i="4"/>
  <c r="AW1673" i="4"/>
  <c r="AB1676" i="4"/>
  <c r="AW1679" i="4"/>
  <c r="AV1681" i="4"/>
  <c r="AP1682" i="4"/>
  <c r="AJ1682" i="4"/>
  <c r="AK1682" i="4" s="1"/>
  <c r="AD1684" i="4"/>
  <c r="AC1684" i="4"/>
  <c r="AB1684" i="4"/>
  <c r="AP1686" i="4"/>
  <c r="AD1690" i="4"/>
  <c r="AB1690" i="4"/>
  <c r="AP1696" i="4"/>
  <c r="AR1697" i="4"/>
  <c r="AD1704" i="4"/>
  <c r="AB1704" i="4"/>
  <c r="AD1708" i="4"/>
  <c r="AC1708" i="4"/>
  <c r="AB1708" i="4"/>
  <c r="AL1711" i="4"/>
  <c r="AC1714" i="4"/>
  <c r="AD1720" i="4"/>
  <c r="AB1720" i="4"/>
  <c r="AD1724" i="4"/>
  <c r="AC1724" i="4"/>
  <c r="AB1724" i="4"/>
  <c r="AL1727" i="4"/>
  <c r="AC1730" i="4"/>
  <c r="AD1736" i="4"/>
  <c r="AB1736" i="4"/>
  <c r="AD1740" i="4"/>
  <c r="AC1740" i="4"/>
  <c r="AB1740" i="4"/>
  <c r="AL1743" i="4"/>
  <c r="AC1746" i="4"/>
  <c r="AD1752" i="4"/>
  <c r="AB1752" i="4"/>
  <c r="AD1756" i="4"/>
  <c r="AC1756" i="4"/>
  <c r="AB1756" i="4"/>
  <c r="AL1759" i="4"/>
  <c r="AP1762" i="4"/>
  <c r="AJ1762" i="4"/>
  <c r="AK1762" i="4" s="1"/>
  <c r="AC1770" i="4"/>
  <c r="AJ1774" i="4"/>
  <c r="AK1774" i="4" s="1"/>
  <c r="AR1777" i="4"/>
  <c r="AK1780" i="4"/>
  <c r="AW1783" i="4"/>
  <c r="AV1783" i="4"/>
  <c r="AV1785" i="4"/>
  <c r="AW1785" i="4"/>
  <c r="AJ1787" i="4"/>
  <c r="AK1787" i="4" s="1"/>
  <c r="AK1790" i="4"/>
  <c r="AK1794" i="4"/>
  <c r="AJ1801" i="4"/>
  <c r="AK1801" i="4" s="1"/>
  <c r="AP1801" i="4"/>
  <c r="AL1807" i="4"/>
  <c r="AV1809" i="4"/>
  <c r="AW1809" i="4"/>
  <c r="AD1820" i="4"/>
  <c r="AC1820" i="4"/>
  <c r="AB1820" i="4"/>
  <c r="AR1822" i="4"/>
  <c r="AR1829" i="4"/>
  <c r="AJ1830" i="4"/>
  <c r="AK1830" i="4" s="1"/>
  <c r="AK1838" i="4"/>
  <c r="AR1841" i="4"/>
  <c r="AR1851" i="4"/>
  <c r="AJ1862" i="4"/>
  <c r="AK1862" i="4" s="1"/>
  <c r="AK1870" i="4"/>
  <c r="AR1873" i="4"/>
  <c r="AR1883" i="4"/>
  <c r="AR1893" i="4"/>
  <c r="AJ1894" i="4"/>
  <c r="AK1894" i="4" s="1"/>
  <c r="AK1902" i="4"/>
  <c r="AR1905" i="4"/>
  <c r="AR1915" i="4"/>
  <c r="AJ1926" i="4"/>
  <c r="AK1926" i="4" s="1"/>
  <c r="AJ1929" i="4"/>
  <c r="AK1929" i="4" s="1"/>
  <c r="AP1929" i="4"/>
  <c r="AJ1936" i="4"/>
  <c r="AR1936" i="4"/>
  <c r="AR1939" i="4"/>
  <c r="AR1953" i="4"/>
  <c r="AJ1985" i="4"/>
  <c r="AK1985" i="4" s="1"/>
  <c r="AP1985" i="4"/>
  <c r="AK1990" i="4"/>
  <c r="AJ1992" i="4"/>
  <c r="AR1992" i="4"/>
  <c r="AP2006" i="4"/>
  <c r="AP2019" i="4"/>
  <c r="AP2059" i="4"/>
  <c r="AJ2083" i="4"/>
  <c r="AR2083" i="4"/>
  <c r="AK1666" i="4"/>
  <c r="AJ1668" i="4"/>
  <c r="AK1668" i="4" s="1"/>
  <c r="AP1668" i="4"/>
  <c r="AD1672" i="4"/>
  <c r="AB1672" i="4"/>
  <c r="AD1680" i="4"/>
  <c r="AB1680" i="4"/>
  <c r="AK1684" i="4"/>
  <c r="AL1687" i="4"/>
  <c r="AV1695" i="4"/>
  <c r="AW1695" i="4"/>
  <c r="AL1701" i="4"/>
  <c r="AW1705" i="4"/>
  <c r="AP1706" i="4"/>
  <c r="AJ1706" i="4"/>
  <c r="AK1706" i="4" s="1"/>
  <c r="AJ1707" i="4"/>
  <c r="AK1707" i="4" s="1"/>
  <c r="AR1707" i="4"/>
  <c r="AK1708" i="4"/>
  <c r="AP1712" i="4"/>
  <c r="AR1713" i="4"/>
  <c r="AJ1713" i="4"/>
  <c r="AK1713" i="4" s="1"/>
  <c r="AL1717" i="4"/>
  <c r="AW1721" i="4"/>
  <c r="AP1722" i="4"/>
  <c r="AJ1722" i="4"/>
  <c r="AK1722" i="4" s="1"/>
  <c r="AJ1723" i="4"/>
  <c r="AK1723" i="4" s="1"/>
  <c r="AR1723" i="4"/>
  <c r="AK1724" i="4"/>
  <c r="AP1728" i="4"/>
  <c r="AR1729" i="4"/>
  <c r="AJ1729" i="4"/>
  <c r="AK1729" i="4" s="1"/>
  <c r="AW1737" i="4"/>
  <c r="AP1738" i="4"/>
  <c r="AJ1738" i="4"/>
  <c r="AK1738" i="4" s="1"/>
  <c r="AJ1739" i="4"/>
  <c r="AK1739" i="4" s="1"/>
  <c r="AR1739" i="4"/>
  <c r="AK1740" i="4"/>
  <c r="AP1744" i="4"/>
  <c r="AR1745" i="4"/>
  <c r="AJ1745" i="4"/>
  <c r="AK1745" i="4" s="1"/>
  <c r="AL1749" i="4"/>
  <c r="AW1753" i="4"/>
  <c r="AP1754" i="4"/>
  <c r="AJ1754" i="4"/>
  <c r="AK1754" i="4" s="1"/>
  <c r="AJ1755" i="4"/>
  <c r="AK1755" i="4" s="1"/>
  <c r="AR1755" i="4"/>
  <c r="AK1756" i="4"/>
  <c r="AV1759" i="4"/>
  <c r="AW1759" i="4"/>
  <c r="AV1761" i="4"/>
  <c r="AW1761" i="4"/>
  <c r="AJ1765" i="4"/>
  <c r="AK1765" i="4" s="1"/>
  <c r="AR1765" i="4"/>
  <c r="AK1766" i="4"/>
  <c r="AK1770" i="4"/>
  <c r="AP1776" i="4"/>
  <c r="AJ1777" i="4"/>
  <c r="AK1777" i="4" s="1"/>
  <c r="AP1777" i="4"/>
  <c r="AJ1779" i="4"/>
  <c r="AK1779" i="4" s="1"/>
  <c r="AR1779" i="4"/>
  <c r="AD1786" i="4"/>
  <c r="AB1786" i="4"/>
  <c r="AD1796" i="4"/>
  <c r="AC1796" i="4"/>
  <c r="AB1796" i="4"/>
  <c r="AL1799" i="4"/>
  <c r="AV1801" i="4"/>
  <c r="AW1801" i="4"/>
  <c r="AD1812" i="4"/>
  <c r="AC1812" i="4"/>
  <c r="AB1812" i="4"/>
  <c r="AJ1829" i="4"/>
  <c r="AK1829" i="4" s="1"/>
  <c r="AP1829" i="4"/>
  <c r="AR1831" i="4"/>
  <c r="AJ1841" i="4"/>
  <c r="AK1841" i="4" s="1"/>
  <c r="AP1841" i="4"/>
  <c r="AJ1848" i="4"/>
  <c r="AR1848" i="4"/>
  <c r="AP1851" i="4"/>
  <c r="AJ1851" i="4"/>
  <c r="AK1851" i="4" s="1"/>
  <c r="AP1861" i="4"/>
  <c r="AR1863" i="4"/>
  <c r="AJ1873" i="4"/>
  <c r="AK1873" i="4" s="1"/>
  <c r="AP1873" i="4"/>
  <c r="AJ1880" i="4"/>
  <c r="AR1880" i="4"/>
  <c r="AP1883" i="4"/>
  <c r="AJ1883" i="4"/>
  <c r="AK1883" i="4" s="1"/>
  <c r="AJ1893" i="4"/>
  <c r="AK1893" i="4" s="1"/>
  <c r="AP1893" i="4"/>
  <c r="AR1895" i="4"/>
  <c r="AJ1905" i="4"/>
  <c r="AK1905" i="4" s="1"/>
  <c r="AP1905" i="4"/>
  <c r="AJ1912" i="4"/>
  <c r="AR1912" i="4"/>
  <c r="AP1915" i="4"/>
  <c r="AJ1915" i="4"/>
  <c r="AK1915" i="4" s="1"/>
  <c r="AP1925" i="4"/>
  <c r="AR1927" i="4"/>
  <c r="AK1934" i="4"/>
  <c r="AP1939" i="4"/>
  <c r="AJ1939" i="4"/>
  <c r="AK1939" i="4" s="1"/>
  <c r="AP1949" i="4"/>
  <c r="AJ1953" i="4"/>
  <c r="AK1953" i="4" s="1"/>
  <c r="AP1953" i="4"/>
  <c r="AR1969" i="4"/>
  <c r="AR1978" i="4"/>
  <c r="AJ1979" i="4"/>
  <c r="AK1979" i="4" s="1"/>
  <c r="AR1979" i="4"/>
  <c r="AP1981" i="4"/>
  <c r="AR1983" i="4"/>
  <c r="AP2011" i="4"/>
  <c r="AV1651" i="4"/>
  <c r="AL1653" i="4"/>
  <c r="AV1655" i="4"/>
  <c r="AW1657" i="4"/>
  <c r="AK1658" i="4"/>
  <c r="AJ1660" i="4"/>
  <c r="AK1660" i="4" s="1"/>
  <c r="AP1660" i="4"/>
  <c r="AD1664" i="4"/>
  <c r="AB1664" i="4"/>
  <c r="AW1665" i="4"/>
  <c r="AW1666" i="4"/>
  <c r="AK1667" i="4"/>
  <c r="AJ1670" i="4"/>
  <c r="AK1670" i="4" s="1"/>
  <c r="AC1672" i="4"/>
  <c r="AC1680" i="4"/>
  <c r="AJ1681" i="4"/>
  <c r="AK1681" i="4" s="1"/>
  <c r="AC1682" i="4"/>
  <c r="AP1688" i="4"/>
  <c r="AR1689" i="4"/>
  <c r="AJ1689" i="4"/>
  <c r="AK1689" i="4" s="1"/>
  <c r="AK1690" i="4"/>
  <c r="AJ1697" i="4"/>
  <c r="AK1697" i="4" s="1"/>
  <c r="AJ1702" i="4"/>
  <c r="AK1702" i="4" s="1"/>
  <c r="AV1705" i="4"/>
  <c r="AR1710" i="4"/>
  <c r="AV1711" i="4"/>
  <c r="AW1711" i="4"/>
  <c r="AJ1718" i="4"/>
  <c r="AK1718" i="4" s="1"/>
  <c r="AV1721" i="4"/>
  <c r="AR1726" i="4"/>
  <c r="AV1727" i="4"/>
  <c r="AW1727" i="4"/>
  <c r="AV1737" i="4"/>
  <c r="AR1742" i="4"/>
  <c r="AV1743" i="4"/>
  <c r="AW1743" i="4"/>
  <c r="AV1753" i="4"/>
  <c r="AR1758" i="4"/>
  <c r="AD1762" i="4"/>
  <c r="AB1762" i="4"/>
  <c r="AD1772" i="4"/>
  <c r="AC1772" i="4"/>
  <c r="AB1772" i="4"/>
  <c r="AL1775" i="4"/>
  <c r="AP1778" i="4"/>
  <c r="AJ1778" i="4"/>
  <c r="AK1778" i="4" s="1"/>
  <c r="AC1786" i="4"/>
  <c r="AR1793" i="4"/>
  <c r="AJ1793" i="4"/>
  <c r="AK1793" i="4" s="1"/>
  <c r="AK1796" i="4"/>
  <c r="AW1799" i="4"/>
  <c r="AV1799" i="4"/>
  <c r="AD1804" i="4"/>
  <c r="AC1804" i="4"/>
  <c r="AB1804" i="4"/>
  <c r="AR1806" i="4"/>
  <c r="AK1812" i="4"/>
  <c r="AK1818" i="4"/>
  <c r="AJ1827" i="4"/>
  <c r="AK1827" i="4" s="1"/>
  <c r="AR1827" i="4"/>
  <c r="AW1829" i="4"/>
  <c r="AJ1837" i="4"/>
  <c r="AK1837" i="4" s="1"/>
  <c r="AR1837" i="4"/>
  <c r="AR1849" i="4"/>
  <c r="AJ1849" i="4"/>
  <c r="AK1849" i="4" s="1"/>
  <c r="AJ1859" i="4"/>
  <c r="AK1859" i="4" s="1"/>
  <c r="AR1859" i="4"/>
  <c r="AW1861" i="4"/>
  <c r="AR1881" i="4"/>
  <c r="AJ1881" i="4"/>
  <c r="AK1881" i="4" s="1"/>
  <c r="AJ1891" i="4"/>
  <c r="AK1891" i="4" s="1"/>
  <c r="AR1891" i="4"/>
  <c r="AJ1901" i="4"/>
  <c r="AK1901" i="4" s="1"/>
  <c r="AR1901" i="4"/>
  <c r="AR1913" i="4"/>
  <c r="AJ1913" i="4"/>
  <c r="AK1913" i="4" s="1"/>
  <c r="AJ1923" i="4"/>
  <c r="AK1923" i="4" s="1"/>
  <c r="AR1923" i="4"/>
  <c r="AW1925" i="4"/>
  <c r="AR1937" i="4"/>
  <c r="AJ1937" i="4"/>
  <c r="AK1937" i="4" s="1"/>
  <c r="AR1951" i="4"/>
  <c r="AJ1969" i="4"/>
  <c r="AK1969" i="4" s="1"/>
  <c r="AP1969" i="4"/>
  <c r="AJ1976" i="4"/>
  <c r="AK1976" i="4" s="1"/>
  <c r="AR1976" i="4"/>
  <c r="AR1993" i="4"/>
  <c r="AJ1993" i="4"/>
  <c r="AK1993" i="4" s="1"/>
  <c r="AP1676" i="4"/>
  <c r="AV1682" i="4"/>
  <c r="AP1684" i="4"/>
  <c r="AV1690" i="4"/>
  <c r="AP1692" i="4"/>
  <c r="AV1698" i="4"/>
  <c r="AP1700" i="4"/>
  <c r="AD1702" i="4"/>
  <c r="AV1706" i="4"/>
  <c r="AP1708" i="4"/>
  <c r="AD1710" i="4"/>
  <c r="AV1714" i="4"/>
  <c r="AP1716" i="4"/>
  <c r="AD1718" i="4"/>
  <c r="AV1722" i="4"/>
  <c r="AP1724" i="4"/>
  <c r="AD1726" i="4"/>
  <c r="AV1730" i="4"/>
  <c r="AP1732" i="4"/>
  <c r="AD1734" i="4"/>
  <c r="AV1738" i="4"/>
  <c r="AP1740" i="4"/>
  <c r="AD1742" i="4"/>
  <c r="AV1746" i="4"/>
  <c r="AP1748" i="4"/>
  <c r="AD1750" i="4"/>
  <c r="AV1754" i="4"/>
  <c r="AP1756" i="4"/>
  <c r="AD1758" i="4"/>
  <c r="AB1760" i="4"/>
  <c r="AV1762" i="4"/>
  <c r="AP1764" i="4"/>
  <c r="AW1765" i="4"/>
  <c r="AD1766" i="4"/>
  <c r="AB1768" i="4"/>
  <c r="AV1770" i="4"/>
  <c r="AP1772" i="4"/>
  <c r="AW1773" i="4"/>
  <c r="AD1774" i="4"/>
  <c r="AB1776" i="4"/>
  <c r="AV1778" i="4"/>
  <c r="AP1780" i="4"/>
  <c r="AW1781" i="4"/>
  <c r="AD1782" i="4"/>
  <c r="AB1784" i="4"/>
  <c r="AV1786" i="4"/>
  <c r="AP1788" i="4"/>
  <c r="AW1789" i="4"/>
  <c r="AD1790" i="4"/>
  <c r="AB1792" i="4"/>
  <c r="AV1794" i="4"/>
  <c r="AP1796" i="4"/>
  <c r="AW1797" i="4"/>
  <c r="AD1798" i="4"/>
  <c r="AB1800" i="4"/>
  <c r="AV1802" i="4"/>
  <c r="AP1804" i="4"/>
  <c r="AW1805" i="4"/>
  <c r="AD1806" i="4"/>
  <c r="AB1808" i="4"/>
  <c r="AV1810" i="4"/>
  <c r="AP1812" i="4"/>
  <c r="AW1813" i="4"/>
  <c r="AD1814" i="4"/>
  <c r="AB1816" i="4"/>
  <c r="AV1818" i="4"/>
  <c r="AP1820" i="4"/>
  <c r="AW1821" i="4"/>
  <c r="AD1822" i="4"/>
  <c r="AB1824" i="4"/>
  <c r="AJ1826" i="4"/>
  <c r="AK1826" i="4" s="1"/>
  <c r="AV1826" i="4"/>
  <c r="AP1828" i="4"/>
  <c r="AD1830" i="4"/>
  <c r="AL1831" i="4"/>
  <c r="AB1832" i="4"/>
  <c r="AK1832" i="4"/>
  <c r="AJ1834" i="4"/>
  <c r="AK1834" i="4" s="1"/>
  <c r="AV1834" i="4"/>
  <c r="AP1836" i="4"/>
  <c r="AW1837" i="4"/>
  <c r="AD1838" i="4"/>
  <c r="AL1839" i="4"/>
  <c r="AB1840" i="4"/>
  <c r="AK1840" i="4"/>
  <c r="AJ1842" i="4"/>
  <c r="AK1842" i="4" s="1"/>
  <c r="AV1842" i="4"/>
  <c r="AP1844" i="4"/>
  <c r="AW1845" i="4"/>
  <c r="AD1846" i="4"/>
  <c r="AL1847" i="4"/>
  <c r="AB1848" i="4"/>
  <c r="AK1848" i="4"/>
  <c r="AJ1850" i="4"/>
  <c r="AK1850" i="4" s="1"/>
  <c r="AV1850" i="4"/>
  <c r="AP1852" i="4"/>
  <c r="AW1853" i="4"/>
  <c r="AD1854" i="4"/>
  <c r="AL1855" i="4"/>
  <c r="AB1856" i="4"/>
  <c r="AK1856" i="4"/>
  <c r="AJ1858" i="4"/>
  <c r="AK1858" i="4" s="1"/>
  <c r="AV1858" i="4"/>
  <c r="AP1860" i="4"/>
  <c r="AD1862" i="4"/>
  <c r="AL1863" i="4"/>
  <c r="AB1864" i="4"/>
  <c r="AK1864" i="4"/>
  <c r="AW1865" i="4"/>
  <c r="AJ1866" i="4"/>
  <c r="AK1866" i="4" s="1"/>
  <c r="AV1866" i="4"/>
  <c r="AP1868" i="4"/>
  <c r="AW1869" i="4"/>
  <c r="AD1870" i="4"/>
  <c r="AL1871" i="4"/>
  <c r="AB1872" i="4"/>
  <c r="AK1872" i="4"/>
  <c r="AJ1874" i="4"/>
  <c r="AK1874" i="4" s="1"/>
  <c r="AV1874" i="4"/>
  <c r="AP1876" i="4"/>
  <c r="AW1877" i="4"/>
  <c r="AD1878" i="4"/>
  <c r="AL1879" i="4"/>
  <c r="AB1880" i="4"/>
  <c r="AK1880" i="4"/>
  <c r="AJ1882" i="4"/>
  <c r="AK1882" i="4" s="1"/>
  <c r="AV1882" i="4"/>
  <c r="AP1884" i="4"/>
  <c r="AW1885" i="4"/>
  <c r="AD1886" i="4"/>
  <c r="AL1887" i="4"/>
  <c r="AB1888" i="4"/>
  <c r="AK1888" i="4"/>
  <c r="AJ1890" i="4"/>
  <c r="AK1890" i="4" s="1"/>
  <c r="AV1890" i="4"/>
  <c r="AP1892" i="4"/>
  <c r="AW1893" i="4"/>
  <c r="AD1894" i="4"/>
  <c r="AL1895" i="4"/>
  <c r="AB1896" i="4"/>
  <c r="AK1896" i="4"/>
  <c r="AJ1898" i="4"/>
  <c r="AK1898" i="4" s="1"/>
  <c r="AV1898" i="4"/>
  <c r="AP1900" i="4"/>
  <c r="AW1901" i="4"/>
  <c r="AD1902" i="4"/>
  <c r="AL1903" i="4"/>
  <c r="AB1904" i="4"/>
  <c r="AK1904" i="4"/>
  <c r="AJ1906" i="4"/>
  <c r="AK1906" i="4" s="1"/>
  <c r="AV1906" i="4"/>
  <c r="AP1908" i="4"/>
  <c r="AW1909" i="4"/>
  <c r="AD1910" i="4"/>
  <c r="AL1911" i="4"/>
  <c r="AB1912" i="4"/>
  <c r="AK1912" i="4"/>
  <c r="AJ1914" i="4"/>
  <c r="AK1914" i="4" s="1"/>
  <c r="AV1914" i="4"/>
  <c r="AP1916" i="4"/>
  <c r="AW1917" i="4"/>
  <c r="AD1918" i="4"/>
  <c r="AL1919" i="4"/>
  <c r="AB1920" i="4"/>
  <c r="AK1920" i="4"/>
  <c r="AJ1922" i="4"/>
  <c r="AK1922" i="4" s="1"/>
  <c r="AV1922" i="4"/>
  <c r="AP1924" i="4"/>
  <c r="AD1926" i="4"/>
  <c r="AL1927" i="4"/>
  <c r="AB1928" i="4"/>
  <c r="AK1928" i="4"/>
  <c r="AW1929" i="4"/>
  <c r="AJ1930" i="4"/>
  <c r="AK1930" i="4" s="1"/>
  <c r="AV1930" i="4"/>
  <c r="AP1932" i="4"/>
  <c r="AW1933" i="4"/>
  <c r="AD1934" i="4"/>
  <c r="AL1935" i="4"/>
  <c r="AB1936" i="4"/>
  <c r="AK1936" i="4"/>
  <c r="AJ1938" i="4"/>
  <c r="AK1938" i="4" s="1"/>
  <c r="AV1938" i="4"/>
  <c r="AP1940" i="4"/>
  <c r="AW1941" i="4"/>
  <c r="AD1942" i="4"/>
  <c r="AL1943" i="4"/>
  <c r="AB1944" i="4"/>
  <c r="AK1944" i="4"/>
  <c r="AJ1946" i="4"/>
  <c r="AK1946" i="4" s="1"/>
  <c r="AV1946" i="4"/>
  <c r="AP1948" i="4"/>
  <c r="AW1949" i="4"/>
  <c r="AD1950" i="4"/>
  <c r="AL1951" i="4"/>
  <c r="AB1952" i="4"/>
  <c r="AK1952" i="4"/>
  <c r="AJ1954" i="4"/>
  <c r="AK1954" i="4" s="1"/>
  <c r="AV1954" i="4"/>
  <c r="AP1956" i="4"/>
  <c r="AD1958" i="4"/>
  <c r="AL1959" i="4"/>
  <c r="AB1960" i="4"/>
  <c r="AK1960" i="4"/>
  <c r="AJ1962" i="4"/>
  <c r="AK1962" i="4" s="1"/>
  <c r="AV1962" i="4"/>
  <c r="AP1964" i="4"/>
  <c r="AD1966" i="4"/>
  <c r="AL1967" i="4"/>
  <c r="AB1968" i="4"/>
  <c r="AK1968" i="4"/>
  <c r="AJ1970" i="4"/>
  <c r="AK1970" i="4" s="1"/>
  <c r="AV1970" i="4"/>
  <c r="AP1972" i="4"/>
  <c r="AD1974" i="4"/>
  <c r="AL1975" i="4"/>
  <c r="AB1976" i="4"/>
  <c r="AJ1978" i="4"/>
  <c r="AK1978" i="4" s="1"/>
  <c r="AV1978" i="4"/>
  <c r="AP1980" i="4"/>
  <c r="AD1982" i="4"/>
  <c r="AL1983" i="4"/>
  <c r="AB1984" i="4"/>
  <c r="AK1984" i="4"/>
  <c r="AJ1986" i="4"/>
  <c r="AK1986" i="4" s="1"/>
  <c r="AV1986" i="4"/>
  <c r="AP1988" i="4"/>
  <c r="AD1990" i="4"/>
  <c r="AL1991" i="4"/>
  <c r="AB1992" i="4"/>
  <c r="AK1992" i="4"/>
  <c r="AJ1994" i="4"/>
  <c r="AK1994" i="4" s="1"/>
  <c r="AV1994" i="4"/>
  <c r="AP1996" i="4"/>
  <c r="AD1998" i="4"/>
  <c r="AL1999" i="4"/>
  <c r="AD2001" i="4"/>
  <c r="AD2002" i="4"/>
  <c r="AW2006" i="4"/>
  <c r="AD2013" i="4"/>
  <c r="AR2013" i="4"/>
  <c r="AC2015" i="4"/>
  <c r="AP2021" i="4"/>
  <c r="AD2024" i="4"/>
  <c r="AV2024" i="4"/>
  <c r="AW2026" i="4"/>
  <c r="AW2028" i="4"/>
  <c r="AL2030" i="4"/>
  <c r="AP2035" i="4"/>
  <c r="AC2037" i="4"/>
  <c r="AR2038" i="4"/>
  <c r="AJ2038" i="4"/>
  <c r="AK2038" i="4" s="1"/>
  <c r="AB2039" i="4"/>
  <c r="AD2041" i="4"/>
  <c r="AB2041" i="4"/>
  <c r="AR2042" i="4"/>
  <c r="AP2044" i="4"/>
  <c r="AB2048" i="4"/>
  <c r="AP2048" i="4"/>
  <c r="AB2059" i="4"/>
  <c r="AD2059" i="4"/>
  <c r="AC2061" i="4"/>
  <c r="AB2061" i="4"/>
  <c r="AR2062" i="4"/>
  <c r="AV2064" i="4"/>
  <c r="AP2068" i="4"/>
  <c r="AJ2072" i="4"/>
  <c r="AK2072" i="4" s="1"/>
  <c r="AW2076" i="4"/>
  <c r="AJ2082" i="4"/>
  <c r="AK2082" i="4" s="1"/>
  <c r="AK2083" i="4"/>
  <c r="AW2088" i="4"/>
  <c r="AV2088" i="4"/>
  <c r="AP2091" i="4"/>
  <c r="AW2096" i="4"/>
  <c r="AV2096" i="4"/>
  <c r="AP2099" i="4"/>
  <c r="AW2104" i="4"/>
  <c r="AV2104" i="4"/>
  <c r="AP2107" i="4"/>
  <c r="AW2112" i="4"/>
  <c r="AV2112" i="4"/>
  <c r="AP2115" i="4"/>
  <c r="AW2138" i="4"/>
  <c r="AL2166" i="4"/>
  <c r="AR2183" i="4"/>
  <c r="AP2184" i="4"/>
  <c r="AP2186" i="4"/>
  <c r="AR2199" i="4"/>
  <c r="AP2200" i="4"/>
  <c r="AP2202" i="4"/>
  <c r="AR2215" i="4"/>
  <c r="AJ2215" i="4"/>
  <c r="AK2215" i="4" s="1"/>
  <c r="AP2216" i="4"/>
  <c r="AP2218" i="4"/>
  <c r="AR2231" i="4"/>
  <c r="AP2232" i="4"/>
  <c r="AP2234" i="4"/>
  <c r="AJ2285" i="4"/>
  <c r="AK2285" i="4" s="1"/>
  <c r="AR2317" i="4"/>
  <c r="AJ2009" i="4"/>
  <c r="AK2009" i="4" s="1"/>
  <c r="AR2015" i="4"/>
  <c r="AK2017" i="4"/>
  <c r="AR2017" i="4"/>
  <c r="AB2019" i="4"/>
  <c r="AD2019" i="4"/>
  <c r="AJ2020" i="4"/>
  <c r="AR2020" i="4"/>
  <c r="AP2023" i="4"/>
  <c r="AJ2023" i="4"/>
  <c r="AK2023" i="4" s="1"/>
  <c r="AW2030" i="4"/>
  <c r="AK2035" i="4"/>
  <c r="AR2035" i="4"/>
  <c r="AP2045" i="4"/>
  <c r="AW2050" i="4"/>
  <c r="AW2052" i="4"/>
  <c r="AW2074" i="4"/>
  <c r="AP2079" i="4"/>
  <c r="AC2091" i="4"/>
  <c r="AB2091" i="4"/>
  <c r="AD2091" i="4"/>
  <c r="AC2099" i="4"/>
  <c r="AB2099" i="4"/>
  <c r="AD2099" i="4"/>
  <c r="AC2107" i="4"/>
  <c r="AB2107" i="4"/>
  <c r="AD2107" i="4"/>
  <c r="AC2115" i="4"/>
  <c r="AB2115" i="4"/>
  <c r="AD2115" i="4"/>
  <c r="AR2119" i="4"/>
  <c r="AR2127" i="4"/>
  <c r="AJ2127" i="4"/>
  <c r="AK2127" i="4" s="1"/>
  <c r="AR2135" i="4"/>
  <c r="AR2143" i="4"/>
  <c r="AR2151" i="4"/>
  <c r="AC2155" i="4"/>
  <c r="AB2155" i="4"/>
  <c r="AD2155" i="4"/>
  <c r="AK2181" i="4"/>
  <c r="AJ2186" i="4"/>
  <c r="AK2186" i="4" s="1"/>
  <c r="AK2197" i="4"/>
  <c r="AJ2202" i="4"/>
  <c r="AK2202" i="4" s="1"/>
  <c r="AK2213" i="4"/>
  <c r="AJ2218" i="4"/>
  <c r="AK2218" i="4" s="1"/>
  <c r="AK2229" i="4"/>
  <c r="AJ2234" i="4"/>
  <c r="AK2234" i="4" s="1"/>
  <c r="AR2341" i="4"/>
  <c r="AJ2341" i="4"/>
  <c r="AK2341" i="4" s="1"/>
  <c r="AW1707" i="4"/>
  <c r="AW1715" i="4"/>
  <c r="AW1723" i="4"/>
  <c r="AW1731" i="4"/>
  <c r="AW1739" i="4"/>
  <c r="AW1747" i="4"/>
  <c r="AW1755" i="4"/>
  <c r="AP1758" i="4"/>
  <c r="AW1763" i="4"/>
  <c r="AP1766" i="4"/>
  <c r="AW1771" i="4"/>
  <c r="AP1774" i="4"/>
  <c r="AW1779" i="4"/>
  <c r="AP1782" i="4"/>
  <c r="AW1787" i="4"/>
  <c r="AP1790" i="4"/>
  <c r="AW1795" i="4"/>
  <c r="AP1798" i="4"/>
  <c r="AB1802" i="4"/>
  <c r="AW1803" i="4"/>
  <c r="AP1806" i="4"/>
  <c r="AW1807" i="4"/>
  <c r="AB1810" i="4"/>
  <c r="AW1811" i="4"/>
  <c r="AP1814" i="4"/>
  <c r="AW1815" i="4"/>
  <c r="AB1818" i="4"/>
  <c r="AW1819" i="4"/>
  <c r="AP1822" i="4"/>
  <c r="AW1823" i="4"/>
  <c r="AB1826" i="4"/>
  <c r="AW1827" i="4"/>
  <c r="AP1830" i="4"/>
  <c r="AW1831" i="4"/>
  <c r="AB1834" i="4"/>
  <c r="AW1835" i="4"/>
  <c r="AP1838" i="4"/>
  <c r="AW1839" i="4"/>
  <c r="AB1842" i="4"/>
  <c r="AW1843" i="4"/>
  <c r="AP1846" i="4"/>
  <c r="AW1847" i="4"/>
  <c r="AB1850" i="4"/>
  <c r="AW1851" i="4"/>
  <c r="AP1854" i="4"/>
  <c r="AW1855" i="4"/>
  <c r="AB1858" i="4"/>
  <c r="AW1859" i="4"/>
  <c r="AP1862" i="4"/>
  <c r="AW1863" i="4"/>
  <c r="AB1866" i="4"/>
  <c r="AW1867" i="4"/>
  <c r="AP1870" i="4"/>
  <c r="AW1871" i="4"/>
  <c r="AB1874" i="4"/>
  <c r="AW1875" i="4"/>
  <c r="AP1878" i="4"/>
  <c r="AW1879" i="4"/>
  <c r="AB1882" i="4"/>
  <c r="AW1883" i="4"/>
  <c r="AP1886" i="4"/>
  <c r="AW1887" i="4"/>
  <c r="AB1890" i="4"/>
  <c r="AW1891" i="4"/>
  <c r="AP1894" i="4"/>
  <c r="AW1895" i="4"/>
  <c r="AB1898" i="4"/>
  <c r="AW1899" i="4"/>
  <c r="AP1902" i="4"/>
  <c r="AW1903" i="4"/>
  <c r="AB1906" i="4"/>
  <c r="AW1907" i="4"/>
  <c r="AP1910" i="4"/>
  <c r="AW1911" i="4"/>
  <c r="AB1914" i="4"/>
  <c r="AW1915" i="4"/>
  <c r="AP1918" i="4"/>
  <c r="AW1919" i="4"/>
  <c r="AB1922" i="4"/>
  <c r="AW1923" i="4"/>
  <c r="AP1926" i="4"/>
  <c r="AW1927" i="4"/>
  <c r="AB1930" i="4"/>
  <c r="AW1931" i="4"/>
  <c r="AP1934" i="4"/>
  <c r="AW1935" i="4"/>
  <c r="AB1938" i="4"/>
  <c r="AW1939" i="4"/>
  <c r="AP1942" i="4"/>
  <c r="AW1943" i="4"/>
  <c r="AB1946" i="4"/>
  <c r="AW1947" i="4"/>
  <c r="AW1951" i="4"/>
  <c r="AB1954" i="4"/>
  <c r="AW1955" i="4"/>
  <c r="AW1959" i="4"/>
  <c r="AB1962" i="4"/>
  <c r="AW1963" i="4"/>
  <c r="AW1967" i="4"/>
  <c r="AB1970" i="4"/>
  <c r="AW1971" i="4"/>
  <c r="AW1975" i="4"/>
  <c r="AB1978" i="4"/>
  <c r="AW1979" i="4"/>
  <c r="AW1983" i="4"/>
  <c r="AB1986" i="4"/>
  <c r="AW1987" i="4"/>
  <c r="AW1991" i="4"/>
  <c r="AB1994" i="4"/>
  <c r="AW1995" i="4"/>
  <c r="AR2001" i="4"/>
  <c r="AR2002" i="4"/>
  <c r="AW2010" i="4"/>
  <c r="AW2012" i="4"/>
  <c r="AL2014" i="4"/>
  <c r="AC2019" i="4"/>
  <c r="AC2021" i="4"/>
  <c r="AR2022" i="4"/>
  <c r="AJ2022" i="4"/>
  <c r="AK2022" i="4" s="1"/>
  <c r="AB2023" i="4"/>
  <c r="AD2025" i="4"/>
  <c r="AB2025" i="4"/>
  <c r="AP2028" i="4"/>
  <c r="AB2032" i="4"/>
  <c r="AP2032" i="4"/>
  <c r="AJ2033" i="4"/>
  <c r="AW2037" i="4"/>
  <c r="AR2039" i="4"/>
  <c r="AJ2040" i="4"/>
  <c r="AK2040" i="4" s="1"/>
  <c r="AK2041" i="4"/>
  <c r="AR2041" i="4"/>
  <c r="AB2043" i="4"/>
  <c r="AD2043" i="4"/>
  <c r="AP2047" i="4"/>
  <c r="AJ2047" i="4"/>
  <c r="AK2047" i="4" s="1"/>
  <c r="AW2048" i="4"/>
  <c r="AP2050" i="4"/>
  <c r="AJ2051" i="4"/>
  <c r="AW2054" i="4"/>
  <c r="AJ2058" i="4"/>
  <c r="AK2058" i="4" s="1"/>
  <c r="AK2061" i="4"/>
  <c r="AW2061" i="4"/>
  <c r="AL2062" i="4"/>
  <c r="AB2064" i="4"/>
  <c r="AW2064" i="4"/>
  <c r="AB2067" i="4"/>
  <c r="AD2067" i="4"/>
  <c r="AC2069" i="4"/>
  <c r="AB2069" i="4"/>
  <c r="AR2070" i="4"/>
  <c r="AJ2070" i="4"/>
  <c r="AK2070" i="4" s="1"/>
  <c r="AW2072" i="4"/>
  <c r="AV2072" i="4"/>
  <c r="AR2074" i="4"/>
  <c r="AW2084" i="4"/>
  <c r="AB2088" i="4"/>
  <c r="AD2089" i="4"/>
  <c r="AB2089" i="4"/>
  <c r="AW2092" i="4"/>
  <c r="AJ2093" i="4"/>
  <c r="AK2093" i="4" s="1"/>
  <c r="AB2096" i="4"/>
  <c r="AD2097" i="4"/>
  <c r="AB2097" i="4"/>
  <c r="AW2100" i="4"/>
  <c r="AJ2101" i="4"/>
  <c r="AK2101" i="4" s="1"/>
  <c r="AB2104" i="4"/>
  <c r="AD2105" i="4"/>
  <c r="AB2105" i="4"/>
  <c r="AW2108" i="4"/>
  <c r="AJ2109" i="4"/>
  <c r="AK2109" i="4" s="1"/>
  <c r="AB2112" i="4"/>
  <c r="AD2113" i="4"/>
  <c r="AB2113" i="4"/>
  <c r="AW2116" i="4"/>
  <c r="AR2118" i="4"/>
  <c r="AJ2118" i="4"/>
  <c r="AK2118" i="4" s="1"/>
  <c r="AP2120" i="4"/>
  <c r="AJ2120" i="4"/>
  <c r="AK2120" i="4" s="1"/>
  <c r="AW2124" i="4"/>
  <c r="AR2126" i="4"/>
  <c r="AJ2126" i="4"/>
  <c r="AK2126" i="4" s="1"/>
  <c r="AP2128" i="4"/>
  <c r="AJ2128" i="4"/>
  <c r="AK2128" i="4" s="1"/>
  <c r="AW2132" i="4"/>
  <c r="AR2134" i="4"/>
  <c r="AJ2134" i="4"/>
  <c r="AK2134" i="4" s="1"/>
  <c r="AP2136" i="4"/>
  <c r="AJ2136" i="4"/>
  <c r="AK2136" i="4" s="1"/>
  <c r="AW2140" i="4"/>
  <c r="AR2142" i="4"/>
  <c r="AJ2142" i="4"/>
  <c r="AK2142" i="4" s="1"/>
  <c r="AP2144" i="4"/>
  <c r="AJ2144" i="4"/>
  <c r="AK2144" i="4" s="1"/>
  <c r="AW2148" i="4"/>
  <c r="AR2150" i="4"/>
  <c r="AJ2150" i="4"/>
  <c r="AK2150" i="4" s="1"/>
  <c r="AP2152" i="4"/>
  <c r="AJ2152" i="4"/>
  <c r="AK2152" i="4" s="1"/>
  <c r="AP2153" i="4"/>
  <c r="AC2163" i="4"/>
  <c r="AB2163" i="4"/>
  <c r="AD2163" i="4"/>
  <c r="AR2165" i="4"/>
  <c r="AP2179" i="4"/>
  <c r="AP2195" i="4"/>
  <c r="AP2211" i="4"/>
  <c r="AP2227" i="4"/>
  <c r="AJ2243" i="4"/>
  <c r="AK2243" i="4" s="1"/>
  <c r="AP2243" i="4"/>
  <c r="AR2246" i="4"/>
  <c r="AR2255" i="4"/>
  <c r="AP2267" i="4"/>
  <c r="AR2301" i="4"/>
  <c r="AR2383" i="4"/>
  <c r="AR1830" i="4"/>
  <c r="AR1838" i="4"/>
  <c r="AR1846" i="4"/>
  <c r="AR1854" i="4"/>
  <c r="AR1862" i="4"/>
  <c r="AR1870" i="4"/>
  <c r="AR1878" i="4"/>
  <c r="AR1886" i="4"/>
  <c r="AR1894" i="4"/>
  <c r="AR1902" i="4"/>
  <c r="AR1910" i="4"/>
  <c r="AR1918" i="4"/>
  <c r="AR1926" i="4"/>
  <c r="AR1934" i="4"/>
  <c r="AR1942" i="4"/>
  <c r="AR1950" i="4"/>
  <c r="AR1958" i="4"/>
  <c r="AR1966" i="4"/>
  <c r="AR1974" i="4"/>
  <c r="AR1982" i="4"/>
  <c r="AR1990" i="4"/>
  <c r="AR1998" i="4"/>
  <c r="AR2006" i="4"/>
  <c r="AJ2006" i="4"/>
  <c r="AK2006" i="4" s="1"/>
  <c r="AP2007" i="4"/>
  <c r="AW2014" i="4"/>
  <c r="AJ2029" i="4"/>
  <c r="AK2029" i="4" s="1"/>
  <c r="AP2029" i="4"/>
  <c r="AW2034" i="4"/>
  <c r="AW2036" i="4"/>
  <c r="AR2046" i="4"/>
  <c r="AD2049" i="4"/>
  <c r="AB2049" i="4"/>
  <c r="AW2062" i="4"/>
  <c r="AD2065" i="4"/>
  <c r="AB2065" i="4"/>
  <c r="AW2082" i="4"/>
  <c r="AR2087" i="4"/>
  <c r="AR2095" i="4"/>
  <c r="AR2103" i="4"/>
  <c r="AR2111" i="4"/>
  <c r="AV2117" i="4"/>
  <c r="AW2117" i="4"/>
  <c r="AC2123" i="4"/>
  <c r="AB2123" i="4"/>
  <c r="AD2123" i="4"/>
  <c r="AW2125" i="4"/>
  <c r="AV2125" i="4"/>
  <c r="AC2131" i="4"/>
  <c r="AB2131" i="4"/>
  <c r="AD2131" i="4"/>
  <c r="AV2133" i="4"/>
  <c r="AW2133" i="4"/>
  <c r="AC2139" i="4"/>
  <c r="AB2139" i="4"/>
  <c r="AD2139" i="4"/>
  <c r="AW2141" i="4"/>
  <c r="AV2141" i="4"/>
  <c r="AC2147" i="4"/>
  <c r="AB2147" i="4"/>
  <c r="AD2147" i="4"/>
  <c r="AV2149" i="4"/>
  <c r="AW2149" i="4"/>
  <c r="AP2155" i="4"/>
  <c r="AP2161" i="4"/>
  <c r="AC2171" i="4"/>
  <c r="AB2171" i="4"/>
  <c r="AD2171" i="4"/>
  <c r="AR2176" i="4"/>
  <c r="AP2180" i="4"/>
  <c r="AR2182" i="4"/>
  <c r="AR2192" i="4"/>
  <c r="AP2196" i="4"/>
  <c r="AR2198" i="4"/>
  <c r="AR2208" i="4"/>
  <c r="AP2212" i="4"/>
  <c r="AR2214" i="4"/>
  <c r="AJ2224" i="4"/>
  <c r="AK2224" i="4" s="1"/>
  <c r="AR2224" i="4"/>
  <c r="AP2228" i="4"/>
  <c r="AR2230" i="4"/>
  <c r="AR2239" i="4"/>
  <c r="AR2240" i="4"/>
  <c r="AR2245" i="4"/>
  <c r="AP2246" i="4"/>
  <c r="AJ2246" i="4"/>
  <c r="AK2246" i="4" s="1"/>
  <c r="AR2277" i="4"/>
  <c r="AR2279" i="4"/>
  <c r="AR2325" i="4"/>
  <c r="AP1800" i="4"/>
  <c r="AP1808" i="4"/>
  <c r="AP1816" i="4"/>
  <c r="AP1824" i="4"/>
  <c r="AB1828" i="4"/>
  <c r="AP1832" i="4"/>
  <c r="AW1833" i="4"/>
  <c r="AB1836" i="4"/>
  <c r="AP1840" i="4"/>
  <c r="AW1841" i="4"/>
  <c r="AB1844" i="4"/>
  <c r="AP1848" i="4"/>
  <c r="AW1849" i="4"/>
  <c r="AB1852" i="4"/>
  <c r="AP1856" i="4"/>
  <c r="AW1857" i="4"/>
  <c r="AB1860" i="4"/>
  <c r="AP1864" i="4"/>
  <c r="AB1868" i="4"/>
  <c r="AP1872" i="4"/>
  <c r="AW1873" i="4"/>
  <c r="AB1876" i="4"/>
  <c r="AP1880" i="4"/>
  <c r="AW1881" i="4"/>
  <c r="AB1884" i="4"/>
  <c r="AP1888" i="4"/>
  <c r="AW1889" i="4"/>
  <c r="AB1892" i="4"/>
  <c r="AP1896" i="4"/>
  <c r="AW1897" i="4"/>
  <c r="AB1900" i="4"/>
  <c r="AP1904" i="4"/>
  <c r="AW1905" i="4"/>
  <c r="AB1908" i="4"/>
  <c r="AP1912" i="4"/>
  <c r="AW1913" i="4"/>
  <c r="AB1916" i="4"/>
  <c r="AP1920" i="4"/>
  <c r="AW1921" i="4"/>
  <c r="AB1924" i="4"/>
  <c r="AP1928" i="4"/>
  <c r="AB1932" i="4"/>
  <c r="AP1936" i="4"/>
  <c r="AW1937" i="4"/>
  <c r="AB1940" i="4"/>
  <c r="AP1944" i="4"/>
  <c r="AW1945" i="4"/>
  <c r="AB1948" i="4"/>
  <c r="AP1952" i="4"/>
  <c r="AW1953" i="4"/>
  <c r="AB1956" i="4"/>
  <c r="AP1960" i="4"/>
  <c r="AW1961" i="4"/>
  <c r="AB1964" i="4"/>
  <c r="AP1968" i="4"/>
  <c r="AW1969" i="4"/>
  <c r="AB1972" i="4"/>
  <c r="AP1976" i="4"/>
  <c r="AW1977" i="4"/>
  <c r="AB1980" i="4"/>
  <c r="AP1984" i="4"/>
  <c r="AW1985" i="4"/>
  <c r="AB1988" i="4"/>
  <c r="AP1992" i="4"/>
  <c r="AW1993" i="4"/>
  <c r="AB1996" i="4"/>
  <c r="AP2005" i="4"/>
  <c r="AB2007" i="4"/>
  <c r="AD2009" i="4"/>
  <c r="AB2009" i="4"/>
  <c r="AB2016" i="4"/>
  <c r="AK2020" i="4"/>
  <c r="AW2021" i="4"/>
  <c r="AJ2024" i="4"/>
  <c r="AK2024" i="4" s="1"/>
  <c r="AB2027" i="4"/>
  <c r="AD2027" i="4"/>
  <c r="AJ2028" i="4"/>
  <c r="AR2028" i="4"/>
  <c r="AP2031" i="4"/>
  <c r="AJ2031" i="4"/>
  <c r="AK2031" i="4" s="1"/>
  <c r="AW2032" i="4"/>
  <c r="AW2038" i="4"/>
  <c r="AC2049" i="4"/>
  <c r="AV2050" i="4"/>
  <c r="AV2052" i="4"/>
  <c r="AP2053" i="4"/>
  <c r="AW2058" i="4"/>
  <c r="AW2060" i="4"/>
  <c r="AC2065" i="4"/>
  <c r="AK2067" i="4"/>
  <c r="AW2069" i="4"/>
  <c r="AB2072" i="4"/>
  <c r="AB2075" i="4"/>
  <c r="AD2075" i="4"/>
  <c r="AJ2076" i="4"/>
  <c r="AR2076" i="4"/>
  <c r="AC2077" i="4"/>
  <c r="AB2077" i="4"/>
  <c r="AW2077" i="4"/>
  <c r="AR2078" i="4"/>
  <c r="AW2080" i="4"/>
  <c r="AV2080" i="4"/>
  <c r="AV2085" i="4"/>
  <c r="AR2086" i="4"/>
  <c r="AW2093" i="4"/>
  <c r="AV2093" i="4"/>
  <c r="AR2094" i="4"/>
  <c r="AV2101" i="4"/>
  <c r="AR2102" i="4"/>
  <c r="AJ2106" i="4"/>
  <c r="AK2106" i="4" s="1"/>
  <c r="AW2109" i="4"/>
  <c r="AV2109" i="4"/>
  <c r="AR2110" i="4"/>
  <c r="AJ2110" i="4"/>
  <c r="AK2110" i="4" s="1"/>
  <c r="AJ2114" i="4"/>
  <c r="AK2114" i="4" s="1"/>
  <c r="AR2117" i="4"/>
  <c r="AW2120" i="4"/>
  <c r="AV2120" i="4"/>
  <c r="AR2125" i="4"/>
  <c r="AW2128" i="4"/>
  <c r="AV2128" i="4"/>
  <c r="AR2133" i="4"/>
  <c r="AW2136" i="4"/>
  <c r="AV2136" i="4"/>
  <c r="AR2141" i="4"/>
  <c r="AW2144" i="4"/>
  <c r="AV2144" i="4"/>
  <c r="AR2149" i="4"/>
  <c r="AW2152" i="4"/>
  <c r="AV2152" i="4"/>
  <c r="AP2154" i="4"/>
  <c r="AR2160" i="4"/>
  <c r="AP2163" i="4"/>
  <c r="AP2169" i="4"/>
  <c r="AR2175" i="4"/>
  <c r="AP2176" i="4"/>
  <c r="AJ2176" i="4"/>
  <c r="AK2176" i="4" s="1"/>
  <c r="AP2178" i="4"/>
  <c r="AR2191" i="4"/>
  <c r="AP2192" i="4"/>
  <c r="AJ2192" i="4"/>
  <c r="AK2192" i="4" s="1"/>
  <c r="AJ2194" i="4"/>
  <c r="AK2194" i="4" s="1"/>
  <c r="AP2194" i="4"/>
  <c r="AR2207" i="4"/>
  <c r="AP2208" i="4"/>
  <c r="AJ2208" i="4"/>
  <c r="AK2208" i="4" s="1"/>
  <c r="AP2210" i="4"/>
  <c r="AR2223" i="4"/>
  <c r="AP2224" i="4"/>
  <c r="AP2226" i="4"/>
  <c r="AP2240" i="4"/>
  <c r="AJ2240" i="4"/>
  <c r="AK2240" i="4" s="1"/>
  <c r="AJ2242" i="4"/>
  <c r="AK2242" i="4" s="1"/>
  <c r="AP2242" i="4"/>
  <c r="AP2245" i="4"/>
  <c r="AJ2245" i="4"/>
  <c r="AK2245" i="4" s="1"/>
  <c r="AP2275" i="4"/>
  <c r="AR2281" i="4"/>
  <c r="AR2375" i="4"/>
  <c r="AB1685" i="4"/>
  <c r="AB1693" i="4"/>
  <c r="AB1701" i="4"/>
  <c r="AB1709" i="4"/>
  <c r="AB1717" i="4"/>
  <c r="AB1725" i="4"/>
  <c r="AB1733" i="4"/>
  <c r="AB1741" i="4"/>
  <c r="AB1749" i="4"/>
  <c r="AB1757" i="4"/>
  <c r="AB1765" i="4"/>
  <c r="AB1773" i="4"/>
  <c r="AB1781" i="4"/>
  <c r="AB1789" i="4"/>
  <c r="AB1797" i="4"/>
  <c r="AB1805" i="4"/>
  <c r="AV1807" i="4"/>
  <c r="AB1813" i="4"/>
  <c r="AV1815" i="4"/>
  <c r="AB1821" i="4"/>
  <c r="AV1823" i="4"/>
  <c r="AC1828" i="4"/>
  <c r="AB1829" i="4"/>
  <c r="AV1831" i="4"/>
  <c r="AC1836" i="4"/>
  <c r="AB1837" i="4"/>
  <c r="AV1839" i="4"/>
  <c r="AC1844" i="4"/>
  <c r="AB1845" i="4"/>
  <c r="AV1847" i="4"/>
  <c r="AC1852" i="4"/>
  <c r="AB1853" i="4"/>
  <c r="AV1855" i="4"/>
  <c r="AC1860" i="4"/>
  <c r="AB1861" i="4"/>
  <c r="AV1863" i="4"/>
  <c r="AC1868" i="4"/>
  <c r="AB1869" i="4"/>
  <c r="AV1871" i="4"/>
  <c r="AC1876" i="4"/>
  <c r="AB1877" i="4"/>
  <c r="AV1879" i="4"/>
  <c r="AC1884" i="4"/>
  <c r="AB1885" i="4"/>
  <c r="AV1887" i="4"/>
  <c r="AC1892" i="4"/>
  <c r="AB1893" i="4"/>
  <c r="AV1895" i="4"/>
  <c r="AC1900" i="4"/>
  <c r="AB1901" i="4"/>
  <c r="AV1903" i="4"/>
  <c r="AC1908" i="4"/>
  <c r="AB1909" i="4"/>
  <c r="AV1911" i="4"/>
  <c r="AC1916" i="4"/>
  <c r="AB1917" i="4"/>
  <c r="AV1919" i="4"/>
  <c r="AC1924" i="4"/>
  <c r="AB1925" i="4"/>
  <c r="AV1927" i="4"/>
  <c r="AC1932" i="4"/>
  <c r="AB1933" i="4"/>
  <c r="AV1935" i="4"/>
  <c r="AC1940" i="4"/>
  <c r="AB1941" i="4"/>
  <c r="AV1943" i="4"/>
  <c r="AC1948" i="4"/>
  <c r="AB1949" i="4"/>
  <c r="AV1951" i="4"/>
  <c r="AC1956" i="4"/>
  <c r="AB1957" i="4"/>
  <c r="AV1959" i="4"/>
  <c r="AC1964" i="4"/>
  <c r="AB1965" i="4"/>
  <c r="AV1967" i="4"/>
  <c r="AC1972" i="4"/>
  <c r="AB1973" i="4"/>
  <c r="AV1975" i="4"/>
  <c r="AC1980" i="4"/>
  <c r="AB1981" i="4"/>
  <c r="AV1983" i="4"/>
  <c r="AC1988" i="4"/>
  <c r="AB1989" i="4"/>
  <c r="AV1991" i="4"/>
  <c r="AC1996" i="4"/>
  <c r="AB1997" i="4"/>
  <c r="AW1999" i="4"/>
  <c r="AC2007" i="4"/>
  <c r="AJ2013" i="4"/>
  <c r="AK2013" i="4" s="1"/>
  <c r="AP2013" i="4"/>
  <c r="AV2014" i="4"/>
  <c r="AD2016" i="4"/>
  <c r="AV2016" i="4"/>
  <c r="AW2018" i="4"/>
  <c r="AC2027" i="4"/>
  <c r="AC2029" i="4"/>
  <c r="AR2030" i="4"/>
  <c r="AB2031" i="4"/>
  <c r="AD2033" i="4"/>
  <c r="AB2033" i="4"/>
  <c r="AB2051" i="4"/>
  <c r="AD2051" i="4"/>
  <c r="AP2055" i="4"/>
  <c r="AJ2055" i="4"/>
  <c r="AK2055" i="4" s="1"/>
  <c r="AW2056" i="4"/>
  <c r="AV2062" i="4"/>
  <c r="AP2063" i="4"/>
  <c r="AJ2063" i="4"/>
  <c r="AK2063" i="4" s="1"/>
  <c r="AJ2066" i="4"/>
  <c r="AK2066" i="4" s="1"/>
  <c r="AW2070" i="4"/>
  <c r="AD2072" i="4"/>
  <c r="AD2073" i="4"/>
  <c r="AB2073" i="4"/>
  <c r="AC2075" i="4"/>
  <c r="AD2077" i="4"/>
  <c r="AP2080" i="4"/>
  <c r="AV2082" i="4"/>
  <c r="AW2085" i="4"/>
  <c r="AL2086" i="4"/>
  <c r="AP2088" i="4"/>
  <c r="AJ2088" i="4"/>
  <c r="AK2088" i="4" s="1"/>
  <c r="AL2094" i="4"/>
  <c r="AP2096" i="4"/>
  <c r="AJ2096" i="4"/>
  <c r="AK2096" i="4" s="1"/>
  <c r="AW2101" i="4"/>
  <c r="AL2102" i="4"/>
  <c r="AP2104" i="4"/>
  <c r="AJ2104" i="4"/>
  <c r="AK2104" i="4" s="1"/>
  <c r="AP2112" i="4"/>
  <c r="AJ2112" i="4"/>
  <c r="AK2112" i="4" s="1"/>
  <c r="AP2118" i="4"/>
  <c r="AJ2122" i="4"/>
  <c r="AK2122" i="4" s="1"/>
  <c r="AP2122" i="4"/>
  <c r="AL2123" i="4"/>
  <c r="AP2126" i="4"/>
  <c r="AJ2130" i="4"/>
  <c r="AK2130" i="4" s="1"/>
  <c r="AP2130" i="4"/>
  <c r="AL2131" i="4"/>
  <c r="AP2134" i="4"/>
  <c r="AP2138" i="4"/>
  <c r="AL2139" i="4"/>
  <c r="AP2142" i="4"/>
  <c r="AP2146" i="4"/>
  <c r="AL2147" i="4"/>
  <c r="AP2150" i="4"/>
  <c r="AJ2154" i="4"/>
  <c r="AK2154" i="4" s="1"/>
  <c r="AP2160" i="4"/>
  <c r="AJ2160" i="4"/>
  <c r="AK2160" i="4" s="1"/>
  <c r="AJ2162" i="4"/>
  <c r="AK2162" i="4" s="1"/>
  <c r="AP2162" i="4"/>
  <c r="AK2165" i="4"/>
  <c r="AR2168" i="4"/>
  <c r="AP2171" i="4"/>
  <c r="AK2173" i="4"/>
  <c r="AJ2178" i="4"/>
  <c r="AK2178" i="4" s="1"/>
  <c r="AK2189" i="4"/>
  <c r="AK2205" i="4"/>
  <c r="AJ2210" i="4"/>
  <c r="AK2210" i="4" s="1"/>
  <c r="AK2221" i="4"/>
  <c r="AJ2226" i="4"/>
  <c r="AK2226" i="4" s="1"/>
  <c r="AR2259" i="4"/>
  <c r="AJ2259" i="4"/>
  <c r="AR2309" i="4"/>
  <c r="AJ2309" i="4"/>
  <c r="AK2309" i="4" s="1"/>
  <c r="AC1949" i="4"/>
  <c r="AC1957" i="4"/>
  <c r="AC1965" i="4"/>
  <c r="AB1966" i="4"/>
  <c r="AC1973" i="4"/>
  <c r="AB1974" i="4"/>
  <c r="AC1981" i="4"/>
  <c r="AB1982" i="4"/>
  <c r="AC1989" i="4"/>
  <c r="AB1990" i="4"/>
  <c r="AC1997" i="4"/>
  <c r="AB1998" i="4"/>
  <c r="AB2001" i="4"/>
  <c r="AB2002" i="4"/>
  <c r="AB2003" i="4"/>
  <c r="AW2004" i="4"/>
  <c r="AJ2008" i="4"/>
  <c r="AK2008" i="4" s="1"/>
  <c r="AB2011" i="4"/>
  <c r="AD2011" i="4"/>
  <c r="AP2015" i="4"/>
  <c r="AJ2015" i="4"/>
  <c r="AK2015" i="4" s="1"/>
  <c r="AW2016" i="4"/>
  <c r="AW2020" i="4"/>
  <c r="AW2022" i="4"/>
  <c r="AD2029" i="4"/>
  <c r="AC2031" i="4"/>
  <c r="AC2033" i="4"/>
  <c r="AV2034" i="4"/>
  <c r="AV2036" i="4"/>
  <c r="AJ2037" i="4"/>
  <c r="AK2037" i="4" s="1"/>
  <c r="AP2037" i="4"/>
  <c r="AV2038" i="4"/>
  <c r="AD2040" i="4"/>
  <c r="AV2040" i="4"/>
  <c r="AW2042" i="4"/>
  <c r="AW2044" i="4"/>
  <c r="AL2046" i="4"/>
  <c r="AC2051" i="4"/>
  <c r="AP2051" i="4"/>
  <c r="AR2054" i="4"/>
  <c r="AJ2054" i="4"/>
  <c r="AK2054" i="4" s="1"/>
  <c r="AD2057" i="4"/>
  <c r="AB2057" i="4"/>
  <c r="AR2058" i="4"/>
  <c r="AJ2064" i="4"/>
  <c r="AK2064" i="4" s="1"/>
  <c r="AK2077" i="4"/>
  <c r="AL2078" i="4"/>
  <c r="AB2083" i="4"/>
  <c r="AD2083" i="4"/>
  <c r="AJ2084" i="4"/>
  <c r="AK2084" i="4" s="1"/>
  <c r="AR2084" i="4"/>
  <c r="AV2086" i="4"/>
  <c r="AW2086" i="4"/>
  <c r="AP2087" i="4"/>
  <c r="AJ2087" i="4"/>
  <c r="AK2087" i="4" s="1"/>
  <c r="AW2090" i="4"/>
  <c r="AV2094" i="4"/>
  <c r="AW2094" i="4"/>
  <c r="AP2095" i="4"/>
  <c r="AJ2095" i="4"/>
  <c r="AK2095" i="4" s="1"/>
  <c r="AV2102" i="4"/>
  <c r="AW2102" i="4"/>
  <c r="AP2103" i="4"/>
  <c r="AJ2103" i="4"/>
  <c r="AK2103" i="4" s="1"/>
  <c r="AV2110" i="4"/>
  <c r="AW2110" i="4"/>
  <c r="AP2111" i="4"/>
  <c r="AJ2111" i="4"/>
  <c r="AK2111" i="4" s="1"/>
  <c r="AJ2138" i="4"/>
  <c r="AK2138" i="4" s="1"/>
  <c r="AJ2146" i="4"/>
  <c r="AK2146" i="4" s="1"/>
  <c r="AJ2157" i="4"/>
  <c r="AK2157" i="4" s="1"/>
  <c r="AW2160" i="4"/>
  <c r="AV2160" i="4"/>
  <c r="AP2168" i="4"/>
  <c r="AJ2168" i="4"/>
  <c r="AK2168" i="4" s="1"/>
  <c r="AJ2170" i="4"/>
  <c r="AK2170" i="4" s="1"/>
  <c r="AP2170" i="4"/>
  <c r="AP2187" i="4"/>
  <c r="AW2194" i="4"/>
  <c r="AP2203" i="4"/>
  <c r="AP2219" i="4"/>
  <c r="AW2226" i="4"/>
  <c r="AP2235" i="4"/>
  <c r="AP2236" i="4"/>
  <c r="AJ2237" i="4"/>
  <c r="AK2237" i="4" s="1"/>
  <c r="AR2238" i="4"/>
  <c r="AW2242" i="4"/>
  <c r="AR2333" i="4"/>
  <c r="AC2003" i="4"/>
  <c r="AJ2010" i="4"/>
  <c r="AK2010" i="4" s="1"/>
  <c r="AR2014" i="4"/>
  <c r="AD2017" i="4"/>
  <c r="AB2017" i="4"/>
  <c r="AK2028" i="4"/>
  <c r="AW2029" i="4"/>
  <c r="AJ2032" i="4"/>
  <c r="AK2032" i="4" s="1"/>
  <c r="AK2033" i="4"/>
  <c r="AB2035" i="4"/>
  <c r="AD2035" i="4"/>
  <c r="AJ2036" i="4"/>
  <c r="AK2036" i="4" s="1"/>
  <c r="AR2036" i="4"/>
  <c r="AP2039" i="4"/>
  <c r="AJ2039" i="4"/>
  <c r="AK2039" i="4" s="1"/>
  <c r="AW2040" i="4"/>
  <c r="AW2046" i="4"/>
  <c r="AK2051" i="4"/>
  <c r="AV2058" i="4"/>
  <c r="AV2060" i="4"/>
  <c r="AW2066" i="4"/>
  <c r="AP2071" i="4"/>
  <c r="AK2076" i="4"/>
  <c r="AW2078" i="4"/>
  <c r="AJ2079" i="4"/>
  <c r="AK2079" i="4" s="1"/>
  <c r="AD2081" i="4"/>
  <c r="AB2081" i="4"/>
  <c r="AC2083" i="4"/>
  <c r="AP2083" i="4"/>
  <c r="AR2090" i="4"/>
  <c r="AR2098" i="4"/>
  <c r="AR2106" i="4"/>
  <c r="AR2114" i="4"/>
  <c r="AK2117" i="4"/>
  <c r="AC2120" i="4"/>
  <c r="AB2120" i="4"/>
  <c r="AC2128" i="4"/>
  <c r="AB2128" i="4"/>
  <c r="AC2136" i="4"/>
  <c r="AB2136" i="4"/>
  <c r="AC2144" i="4"/>
  <c r="AB2144" i="4"/>
  <c r="AC2152" i="4"/>
  <c r="AB2152" i="4"/>
  <c r="AL2158" i="4"/>
  <c r="AW2168" i="4"/>
  <c r="AV2168" i="4"/>
  <c r="AP2172" i="4"/>
  <c r="AR2174" i="4"/>
  <c r="AJ2184" i="4"/>
  <c r="AK2184" i="4" s="1"/>
  <c r="AR2184" i="4"/>
  <c r="AP2188" i="4"/>
  <c r="AR2190" i="4"/>
  <c r="AJ2200" i="4"/>
  <c r="AK2200" i="4" s="1"/>
  <c r="AR2200" i="4"/>
  <c r="AP2204" i="4"/>
  <c r="AR2206" i="4"/>
  <c r="AJ2216" i="4"/>
  <c r="AK2216" i="4" s="1"/>
  <c r="AR2216" i="4"/>
  <c r="AP2220" i="4"/>
  <c r="AR2222" i="4"/>
  <c r="AJ2232" i="4"/>
  <c r="AK2232" i="4" s="1"/>
  <c r="AR2232" i="4"/>
  <c r="AR2247" i="4"/>
  <c r="AJ2247" i="4"/>
  <c r="AK2247" i="4" s="1"/>
  <c r="AR2251" i="4"/>
  <c r="AJ2251" i="4"/>
  <c r="AK2251" i="4" s="1"/>
  <c r="AJ2283" i="4"/>
  <c r="AK2283" i="4" s="1"/>
  <c r="AP2283" i="4"/>
  <c r="AR2299" i="4"/>
  <c r="AJ2299" i="4"/>
  <c r="AB2085" i="4"/>
  <c r="AB2093" i="4"/>
  <c r="AW2098" i="4"/>
  <c r="AB2101" i="4"/>
  <c r="AW2106" i="4"/>
  <c r="AB2109" i="4"/>
  <c r="AW2114" i="4"/>
  <c r="AB2117" i="4"/>
  <c r="AJ2119" i="4"/>
  <c r="AK2119" i="4" s="1"/>
  <c r="AW2122" i="4"/>
  <c r="AB2125" i="4"/>
  <c r="AW2130" i="4"/>
  <c r="AB2133" i="4"/>
  <c r="AJ2135" i="4"/>
  <c r="AK2135" i="4" s="1"/>
  <c r="AB2141" i="4"/>
  <c r="AJ2143" i="4"/>
  <c r="AK2143" i="4" s="1"/>
  <c r="AW2146" i="4"/>
  <c r="AB2149" i="4"/>
  <c r="AJ2151" i="4"/>
  <c r="AK2151" i="4" s="1"/>
  <c r="AW2154" i="4"/>
  <c r="AB2157" i="4"/>
  <c r="AW2162" i="4"/>
  <c r="AB2165" i="4"/>
  <c r="AW2170" i="4"/>
  <c r="AB2173" i="4"/>
  <c r="AJ2175" i="4"/>
  <c r="AK2175" i="4" s="1"/>
  <c r="AP2177" i="4"/>
  <c r="AW2178" i="4"/>
  <c r="AD2179" i="4"/>
  <c r="AB2181" i="4"/>
  <c r="AJ2183" i="4"/>
  <c r="AK2183" i="4" s="1"/>
  <c r="AP2185" i="4"/>
  <c r="AW2186" i="4"/>
  <c r="AD2187" i="4"/>
  <c r="AB2189" i="4"/>
  <c r="AJ2191" i="4"/>
  <c r="AK2191" i="4" s="1"/>
  <c r="AP2193" i="4"/>
  <c r="AD2195" i="4"/>
  <c r="AB2197" i="4"/>
  <c r="AJ2199" i="4"/>
  <c r="AK2199" i="4" s="1"/>
  <c r="AP2201" i="4"/>
  <c r="AW2202" i="4"/>
  <c r="AD2203" i="4"/>
  <c r="AB2205" i="4"/>
  <c r="AJ2207" i="4"/>
  <c r="AK2207" i="4" s="1"/>
  <c r="AP2209" i="4"/>
  <c r="AW2210" i="4"/>
  <c r="AD2211" i="4"/>
  <c r="AB2213" i="4"/>
  <c r="AP2217" i="4"/>
  <c r="AW2218" i="4"/>
  <c r="AD2219" i="4"/>
  <c r="AB2221" i="4"/>
  <c r="AJ2223" i="4"/>
  <c r="AK2223" i="4" s="1"/>
  <c r="AP2225" i="4"/>
  <c r="AD2227" i="4"/>
  <c r="AB2229" i="4"/>
  <c r="AJ2231" i="4"/>
  <c r="AK2231" i="4" s="1"/>
  <c r="AP2233" i="4"/>
  <c r="AW2234" i="4"/>
  <c r="AD2235" i="4"/>
  <c r="AB2237" i="4"/>
  <c r="AJ2239" i="4"/>
  <c r="AK2239" i="4" s="1"/>
  <c r="AP2241" i="4"/>
  <c r="AD2249" i="4"/>
  <c r="AD2253" i="4"/>
  <c r="AB2256" i="4"/>
  <c r="AP2256" i="4"/>
  <c r="AR2263" i="4"/>
  <c r="AJ2264" i="4"/>
  <c r="AK2264" i="4" s="1"/>
  <c r="AR2265" i="4"/>
  <c r="AD2267" i="4"/>
  <c r="AB2267" i="4"/>
  <c r="AJ2271" i="4"/>
  <c r="AK2271" i="4" s="1"/>
  <c r="AP2271" i="4"/>
  <c r="AW2272" i="4"/>
  <c r="AW2278" i="4"/>
  <c r="AR2283" i="4"/>
  <c r="AD2285" i="4"/>
  <c r="AR2285" i="4"/>
  <c r="AC2287" i="4"/>
  <c r="AJ2293" i="4"/>
  <c r="AP2293" i="4"/>
  <c r="AD2296" i="4"/>
  <c r="AV2296" i="4"/>
  <c r="AJ2297" i="4"/>
  <c r="AK2297" i="4" s="1"/>
  <c r="AW2298" i="4"/>
  <c r="AW2300" i="4"/>
  <c r="AW2302" i="4"/>
  <c r="AD2305" i="4"/>
  <c r="AB2305" i="4"/>
  <c r="AR2307" i="4"/>
  <c r="AW2310" i="4"/>
  <c r="AD2313" i="4"/>
  <c r="AB2313" i="4"/>
  <c r="AR2315" i="4"/>
  <c r="AW2318" i="4"/>
  <c r="AD2321" i="4"/>
  <c r="AB2321" i="4"/>
  <c r="AR2323" i="4"/>
  <c r="AW2326" i="4"/>
  <c r="AD2329" i="4"/>
  <c r="AB2329" i="4"/>
  <c r="AR2331" i="4"/>
  <c r="AW2334" i="4"/>
  <c r="AD2337" i="4"/>
  <c r="AB2337" i="4"/>
  <c r="AR2339" i="4"/>
  <c r="AV2344" i="4"/>
  <c r="AW2344" i="4"/>
  <c r="AP2352" i="4"/>
  <c r="AR2354" i="4"/>
  <c r="AD2361" i="4"/>
  <c r="AB2361" i="4"/>
  <c r="AL2374" i="4"/>
  <c r="AW2378" i="4"/>
  <c r="AP2379" i="4"/>
  <c r="AJ2379" i="4"/>
  <c r="AD2381" i="4"/>
  <c r="AC2381" i="4"/>
  <c r="AB2381" i="4"/>
  <c r="AR2381" i="4"/>
  <c r="AV2458" i="4"/>
  <c r="AW2458" i="4"/>
  <c r="AJ2463" i="4"/>
  <c r="AR2466" i="4"/>
  <c r="AP2468" i="4"/>
  <c r="AP2475" i="4"/>
  <c r="AR2476" i="4"/>
  <c r="AK2479" i="4"/>
  <c r="AD2501" i="4"/>
  <c r="AC2501" i="4"/>
  <c r="AB2501" i="4"/>
  <c r="AP2504" i="4"/>
  <c r="AV2522" i="4"/>
  <c r="AW2522" i="4"/>
  <c r="AJ2527" i="4"/>
  <c r="AR2530" i="4"/>
  <c r="AP2532" i="4"/>
  <c r="AJ2535" i="4"/>
  <c r="AP2536" i="4"/>
  <c r="AJ2551" i="4"/>
  <c r="AK2551" i="4" s="1"/>
  <c r="AP2552" i="4"/>
  <c r="AJ2567" i="4"/>
  <c r="AP2568" i="4"/>
  <c r="AJ2583" i="4"/>
  <c r="AP2584" i="4"/>
  <c r="AJ2599" i="4"/>
  <c r="AP2600" i="4"/>
  <c r="AV2176" i="4"/>
  <c r="AV2184" i="4"/>
  <c r="AV2192" i="4"/>
  <c r="AV2200" i="4"/>
  <c r="AV2208" i="4"/>
  <c r="AV2216" i="4"/>
  <c r="AV2224" i="4"/>
  <c r="AV2232" i="4"/>
  <c r="AV2240" i="4"/>
  <c r="AR2244" i="4"/>
  <c r="AV2245" i="4"/>
  <c r="AK2249" i="4"/>
  <c r="AD2256" i="4"/>
  <c r="AV2256" i="4"/>
  <c r="AW2258" i="4"/>
  <c r="AW2260" i="4"/>
  <c r="AJ2266" i="4"/>
  <c r="AK2266" i="4" s="1"/>
  <c r="AR2270" i="4"/>
  <c r="AD2273" i="4"/>
  <c r="AB2273" i="4"/>
  <c r="AJ2281" i="4"/>
  <c r="AK2281" i="4" s="1"/>
  <c r="AR2287" i="4"/>
  <c r="AD2291" i="4"/>
  <c r="AB2291" i="4"/>
  <c r="AJ2295" i="4"/>
  <c r="AK2295" i="4" s="1"/>
  <c r="AP2295" i="4"/>
  <c r="AP2303" i="4"/>
  <c r="AL2306" i="4"/>
  <c r="AP2311" i="4"/>
  <c r="AL2314" i="4"/>
  <c r="AP2319" i="4"/>
  <c r="AL2322" i="4"/>
  <c r="AP2327" i="4"/>
  <c r="AL2330" i="4"/>
  <c r="AP2335" i="4"/>
  <c r="AL2338" i="4"/>
  <c r="AR2346" i="4"/>
  <c r="AD2353" i="4"/>
  <c r="AB2353" i="4"/>
  <c r="AP2356" i="4"/>
  <c r="AL2366" i="4"/>
  <c r="AW2370" i="4"/>
  <c r="AP2371" i="4"/>
  <c r="AJ2371" i="4"/>
  <c r="AK2371" i="4" s="1"/>
  <c r="AD2373" i="4"/>
  <c r="AC2373" i="4"/>
  <c r="AB2373" i="4"/>
  <c r="AK2381" i="4"/>
  <c r="AW2382" i="4"/>
  <c r="AJ2383" i="4"/>
  <c r="AK2383" i="4" s="1"/>
  <c r="AP2383" i="4"/>
  <c r="AV2466" i="4"/>
  <c r="AW2466" i="4"/>
  <c r="AJ2471" i="4"/>
  <c r="AK2471" i="4" s="1"/>
  <c r="AR2474" i="4"/>
  <c r="AP2476" i="4"/>
  <c r="AJ2476" i="4"/>
  <c r="AK2476" i="4" s="1"/>
  <c r="AP2483" i="4"/>
  <c r="AR2484" i="4"/>
  <c r="AD2509" i="4"/>
  <c r="AC2509" i="4"/>
  <c r="AB2509" i="4"/>
  <c r="AP2512" i="4"/>
  <c r="AV2530" i="4"/>
  <c r="AW2530" i="4"/>
  <c r="AP2534" i="4"/>
  <c r="AR2548" i="4"/>
  <c r="AP2550" i="4"/>
  <c r="AR2564" i="4"/>
  <c r="AP2566" i="4"/>
  <c r="AR2580" i="4"/>
  <c r="AP2582" i="4"/>
  <c r="AW2584" i="4"/>
  <c r="AJ2596" i="4"/>
  <c r="AK2596" i="4" s="1"/>
  <c r="AR2596" i="4"/>
  <c r="AP2598" i="4"/>
  <c r="AR2612" i="4"/>
  <c r="AP2614" i="4"/>
  <c r="AR2619" i="4"/>
  <c r="AR2154" i="4"/>
  <c r="AR2162" i="4"/>
  <c r="AR2170" i="4"/>
  <c r="AL2174" i="4"/>
  <c r="AW2176" i="4"/>
  <c r="AR2178" i="4"/>
  <c r="AL2182" i="4"/>
  <c r="AW2184" i="4"/>
  <c r="AR2186" i="4"/>
  <c r="AL2190" i="4"/>
  <c r="AW2192" i="4"/>
  <c r="AR2194" i="4"/>
  <c r="AL2198" i="4"/>
  <c r="AW2200" i="4"/>
  <c r="AR2202" i="4"/>
  <c r="AL2206" i="4"/>
  <c r="AW2208" i="4"/>
  <c r="AR2210" i="4"/>
  <c r="AL2214" i="4"/>
  <c r="AW2216" i="4"/>
  <c r="AR2218" i="4"/>
  <c r="AL2222" i="4"/>
  <c r="AW2224" i="4"/>
  <c r="AR2226" i="4"/>
  <c r="AL2230" i="4"/>
  <c r="AW2232" i="4"/>
  <c r="AR2234" i="4"/>
  <c r="AL2238" i="4"/>
  <c r="AW2240" i="4"/>
  <c r="AR2242" i="4"/>
  <c r="AR2243" i="4"/>
  <c r="AW2245" i="4"/>
  <c r="AJ2250" i="4"/>
  <c r="AK2250" i="4" s="1"/>
  <c r="AJ2255" i="4"/>
  <c r="AK2255" i="4" s="1"/>
  <c r="AP2255" i="4"/>
  <c r="AP2258" i="4"/>
  <c r="AW2262" i="4"/>
  <c r="AR2269" i="4"/>
  <c r="AJ2277" i="4"/>
  <c r="AK2277" i="4" s="1"/>
  <c r="AP2277" i="4"/>
  <c r="AW2282" i="4"/>
  <c r="AR2294" i="4"/>
  <c r="AD2297" i="4"/>
  <c r="AB2297" i="4"/>
  <c r="AR2298" i="4"/>
  <c r="AP2300" i="4"/>
  <c r="AW2308" i="4"/>
  <c r="AW2316" i="4"/>
  <c r="AW2324" i="4"/>
  <c r="AW2332" i="4"/>
  <c r="AW2340" i="4"/>
  <c r="AD2345" i="4"/>
  <c r="AB2345" i="4"/>
  <c r="AL2358" i="4"/>
  <c r="AW2362" i="4"/>
  <c r="AP2363" i="4"/>
  <c r="AJ2363" i="4"/>
  <c r="AD2365" i="4"/>
  <c r="AC2365" i="4"/>
  <c r="AB2365" i="4"/>
  <c r="AR2365" i="4"/>
  <c r="AJ2368" i="4"/>
  <c r="AK2368" i="4" s="1"/>
  <c r="AR2368" i="4"/>
  <c r="AJ2372" i="4"/>
  <c r="AK2372" i="4" s="1"/>
  <c r="AR2372" i="4"/>
  <c r="AW2374" i="4"/>
  <c r="AJ2375" i="4"/>
  <c r="AK2375" i="4" s="1"/>
  <c r="AP2375" i="4"/>
  <c r="AD2379" i="4"/>
  <c r="AB2379" i="4"/>
  <c r="AP2385" i="4"/>
  <c r="AJ2391" i="4"/>
  <c r="AK2391" i="4" s="1"/>
  <c r="AJ2392" i="4"/>
  <c r="AK2392" i="4" s="1"/>
  <c r="AR2392" i="4"/>
  <c r="AJ2399" i="4"/>
  <c r="AK2399" i="4" s="1"/>
  <c r="AJ2400" i="4"/>
  <c r="AK2400" i="4" s="1"/>
  <c r="AR2400" i="4"/>
  <c r="AJ2408" i="4"/>
  <c r="AK2408" i="4" s="1"/>
  <c r="AR2408" i="4"/>
  <c r="AJ2416" i="4"/>
  <c r="AK2416" i="4" s="1"/>
  <c r="AR2416" i="4"/>
  <c r="AJ2424" i="4"/>
  <c r="AK2424" i="4" s="1"/>
  <c r="AR2424" i="4"/>
  <c r="AJ2447" i="4"/>
  <c r="AK2447" i="4" s="1"/>
  <c r="AD2453" i="4"/>
  <c r="AC2453" i="4"/>
  <c r="AB2453" i="4"/>
  <c r="AV2474" i="4"/>
  <c r="AW2474" i="4"/>
  <c r="AJ2479" i="4"/>
  <c r="AR2482" i="4"/>
  <c r="AP2484" i="4"/>
  <c r="AJ2484" i="4"/>
  <c r="AK2484" i="4" s="1"/>
  <c r="AP2491" i="4"/>
  <c r="AR2492" i="4"/>
  <c r="AD2517" i="4"/>
  <c r="AC2517" i="4"/>
  <c r="AB2517" i="4"/>
  <c r="AK2539" i="4"/>
  <c r="AR2546" i="4"/>
  <c r="AP2548" i="4"/>
  <c r="AJ2548" i="4"/>
  <c r="AK2548" i="4" s="1"/>
  <c r="AR2562" i="4"/>
  <c r="AP2564" i="4"/>
  <c r="AJ2564" i="4"/>
  <c r="AK2564" i="4" s="1"/>
  <c r="AK2571" i="4"/>
  <c r="AR2578" i="4"/>
  <c r="AP2580" i="4"/>
  <c r="AJ2580" i="4"/>
  <c r="AK2580" i="4" s="1"/>
  <c r="AR2594" i="4"/>
  <c r="AP2596" i="4"/>
  <c r="AK2603" i="4"/>
  <c r="AR2610" i="4"/>
  <c r="AP2612" i="4"/>
  <c r="AJ2612" i="4"/>
  <c r="AK2612" i="4" s="1"/>
  <c r="AP2616" i="4"/>
  <c r="AP2622" i="4"/>
  <c r="AW2157" i="4"/>
  <c r="AB2160" i="4"/>
  <c r="AW2165" i="4"/>
  <c r="AB2168" i="4"/>
  <c r="AW2173" i="4"/>
  <c r="AB2176" i="4"/>
  <c r="AW2181" i="4"/>
  <c r="AB2184" i="4"/>
  <c r="AW2189" i="4"/>
  <c r="AB2192" i="4"/>
  <c r="AW2197" i="4"/>
  <c r="AB2200" i="4"/>
  <c r="AW2205" i="4"/>
  <c r="AB2208" i="4"/>
  <c r="AW2213" i="4"/>
  <c r="AB2216" i="4"/>
  <c r="AW2221" i="4"/>
  <c r="AB2224" i="4"/>
  <c r="AW2229" i="4"/>
  <c r="AB2232" i="4"/>
  <c r="AW2237" i="4"/>
  <c r="AB2240" i="4"/>
  <c r="AB2247" i="4"/>
  <c r="AP2248" i="4"/>
  <c r="AB2251" i="4"/>
  <c r="AP2252" i="4"/>
  <c r="AJ2254" i="4"/>
  <c r="AK2254" i="4" s="1"/>
  <c r="AB2255" i="4"/>
  <c r="AD2257" i="4"/>
  <c r="AB2257" i="4"/>
  <c r="AB2264" i="4"/>
  <c r="AJ2265" i="4"/>
  <c r="AK2265" i="4" s="1"/>
  <c r="AR2271" i="4"/>
  <c r="AK2273" i="4"/>
  <c r="AR2273" i="4"/>
  <c r="AD2275" i="4"/>
  <c r="AB2275" i="4"/>
  <c r="AJ2276" i="4"/>
  <c r="AR2276" i="4"/>
  <c r="AJ2279" i="4"/>
  <c r="AK2279" i="4" s="1"/>
  <c r="AP2279" i="4"/>
  <c r="AW2284" i="4"/>
  <c r="AW2286" i="4"/>
  <c r="AK2291" i="4"/>
  <c r="AR2291" i="4"/>
  <c r="AJ2294" i="4"/>
  <c r="AK2294" i="4" s="1"/>
  <c r="AC2297" i="4"/>
  <c r="AJ2301" i="4"/>
  <c r="AK2301" i="4" s="1"/>
  <c r="AP2301" i="4"/>
  <c r="AB2303" i="4"/>
  <c r="AD2303" i="4"/>
  <c r="AP2309" i="4"/>
  <c r="AB2311" i="4"/>
  <c r="AD2311" i="4"/>
  <c r="AJ2317" i="4"/>
  <c r="AK2317" i="4" s="1"/>
  <c r="AP2317" i="4"/>
  <c r="AB2319" i="4"/>
  <c r="AD2319" i="4"/>
  <c r="AJ2325" i="4"/>
  <c r="AK2325" i="4" s="1"/>
  <c r="AP2325" i="4"/>
  <c r="AB2327" i="4"/>
  <c r="AD2327" i="4"/>
  <c r="AJ2333" i="4"/>
  <c r="AK2333" i="4" s="1"/>
  <c r="AP2333" i="4"/>
  <c r="AB2335" i="4"/>
  <c r="AD2335" i="4"/>
  <c r="AC2345" i="4"/>
  <c r="AL2350" i="4"/>
  <c r="AW2354" i="4"/>
  <c r="AP2355" i="4"/>
  <c r="AJ2355" i="4"/>
  <c r="AD2357" i="4"/>
  <c r="AC2357" i="4"/>
  <c r="AB2357" i="4"/>
  <c r="AJ2360" i="4"/>
  <c r="AK2360" i="4" s="1"/>
  <c r="AR2360" i="4"/>
  <c r="AV2362" i="4"/>
  <c r="AJ2364" i="4"/>
  <c r="AK2364" i="4" s="1"/>
  <c r="AR2364" i="4"/>
  <c r="AK2365" i="4"/>
  <c r="AW2366" i="4"/>
  <c r="AJ2367" i="4"/>
  <c r="AK2367" i="4" s="1"/>
  <c r="AP2367" i="4"/>
  <c r="AD2371" i="4"/>
  <c r="AB2371" i="4"/>
  <c r="AP2377" i="4"/>
  <c r="AC2379" i="4"/>
  <c r="AV2384" i="4"/>
  <c r="AW2384" i="4"/>
  <c r="AP2391" i="4"/>
  <c r="AP2399" i="4"/>
  <c r="AJ2407" i="4"/>
  <c r="AK2407" i="4" s="1"/>
  <c r="AP2407" i="4"/>
  <c r="AJ2415" i="4"/>
  <c r="AK2415" i="4" s="1"/>
  <c r="AP2415" i="4"/>
  <c r="AJ2423" i="4"/>
  <c r="AK2423" i="4" s="1"/>
  <c r="AP2423" i="4"/>
  <c r="AJ2431" i="4"/>
  <c r="AK2431" i="4" s="1"/>
  <c r="AP2431" i="4"/>
  <c r="AJ2439" i="4"/>
  <c r="AK2439" i="4" s="1"/>
  <c r="AP2439" i="4"/>
  <c r="AP2447" i="4"/>
  <c r="AR2455" i="4"/>
  <c r="AD2461" i="4"/>
  <c r="AC2461" i="4"/>
  <c r="AB2461" i="4"/>
  <c r="AP2464" i="4"/>
  <c r="AV2482" i="4"/>
  <c r="AW2482" i="4"/>
  <c r="AJ2488" i="4"/>
  <c r="AK2488" i="4" s="1"/>
  <c r="AR2488" i="4"/>
  <c r="AR2490" i="4"/>
  <c r="AP2492" i="4"/>
  <c r="AJ2492" i="4"/>
  <c r="AK2492" i="4" s="1"/>
  <c r="AP2499" i="4"/>
  <c r="AJ2500" i="4"/>
  <c r="AK2500" i="4" s="1"/>
  <c r="AR2500" i="4"/>
  <c r="AR2519" i="4"/>
  <c r="AD2525" i="4"/>
  <c r="AC2525" i="4"/>
  <c r="AB2525" i="4"/>
  <c r="AP2528" i="4"/>
  <c r="AJ2537" i="4"/>
  <c r="AR2537" i="4"/>
  <c r="AR2544" i="4"/>
  <c r="AJ2553" i="4"/>
  <c r="AK2553" i="4" s="1"/>
  <c r="AR2553" i="4"/>
  <c r="AR2560" i="4"/>
  <c r="AJ2569" i="4"/>
  <c r="AR2569" i="4"/>
  <c r="AR2576" i="4"/>
  <c r="AJ2585" i="4"/>
  <c r="AK2585" i="4" s="1"/>
  <c r="AR2585" i="4"/>
  <c r="AR2592" i="4"/>
  <c r="AJ2601" i="4"/>
  <c r="AR2601" i="4"/>
  <c r="AR2608" i="4"/>
  <c r="AP2061" i="4"/>
  <c r="AP2069" i="4"/>
  <c r="AP2077" i="4"/>
  <c r="AP2085" i="4"/>
  <c r="AP2093" i="4"/>
  <c r="AP2101" i="4"/>
  <c r="AP2109" i="4"/>
  <c r="AP2117" i="4"/>
  <c r="AW2118" i="4"/>
  <c r="AB2121" i="4"/>
  <c r="AP2125" i="4"/>
  <c r="AW2126" i="4"/>
  <c r="AB2129" i="4"/>
  <c r="AP2133" i="4"/>
  <c r="AW2134" i="4"/>
  <c r="AB2137" i="4"/>
  <c r="AP2141" i="4"/>
  <c r="AW2142" i="4"/>
  <c r="AB2145" i="4"/>
  <c r="AP2149" i="4"/>
  <c r="AW2150" i="4"/>
  <c r="AB2153" i="4"/>
  <c r="AP2157" i="4"/>
  <c r="AW2158" i="4"/>
  <c r="AB2161" i="4"/>
  <c r="AP2165" i="4"/>
  <c r="AW2166" i="4"/>
  <c r="AB2169" i="4"/>
  <c r="AP2173" i="4"/>
  <c r="AW2174" i="4"/>
  <c r="AB2177" i="4"/>
  <c r="AP2181" i="4"/>
  <c r="AW2182" i="4"/>
  <c r="AB2185" i="4"/>
  <c r="AP2189" i="4"/>
  <c r="AW2190" i="4"/>
  <c r="AB2193" i="4"/>
  <c r="AP2197" i="4"/>
  <c r="AW2198" i="4"/>
  <c r="AB2201" i="4"/>
  <c r="AP2205" i="4"/>
  <c r="AW2206" i="4"/>
  <c r="AB2209" i="4"/>
  <c r="AP2213" i="4"/>
  <c r="AW2214" i="4"/>
  <c r="AB2217" i="4"/>
  <c r="AP2221" i="4"/>
  <c r="AW2222" i="4"/>
  <c r="AB2225" i="4"/>
  <c r="AP2229" i="4"/>
  <c r="AW2230" i="4"/>
  <c r="AB2233" i="4"/>
  <c r="AP2237" i="4"/>
  <c r="AW2238" i="4"/>
  <c r="AB2241" i="4"/>
  <c r="AJ2249" i="4"/>
  <c r="AC2251" i="4"/>
  <c r="AJ2253" i="4"/>
  <c r="AK2253" i="4" s="1"/>
  <c r="AC2255" i="4"/>
  <c r="AC2257" i="4"/>
  <c r="AV2258" i="4"/>
  <c r="AV2260" i="4"/>
  <c r="AJ2261" i="4"/>
  <c r="AK2261" i="4" s="1"/>
  <c r="AP2261" i="4"/>
  <c r="AV2262" i="4"/>
  <c r="AD2264" i="4"/>
  <c r="AV2264" i="4"/>
  <c r="AW2266" i="4"/>
  <c r="AW2268" i="4"/>
  <c r="AL2270" i="4"/>
  <c r="AC2275" i="4"/>
  <c r="AC2277" i="4"/>
  <c r="AW2277" i="4"/>
  <c r="AJ2278" i="4"/>
  <c r="AK2278" i="4" s="1"/>
  <c r="AR2278" i="4"/>
  <c r="AB2279" i="4"/>
  <c r="AD2281" i="4"/>
  <c r="AB2281" i="4"/>
  <c r="AB2288" i="4"/>
  <c r="AJ2289" i="4"/>
  <c r="AK2289" i="4" s="1"/>
  <c r="AK2293" i="4"/>
  <c r="AW2293" i="4"/>
  <c r="AD2299" i="4"/>
  <c r="AB2299" i="4"/>
  <c r="AC2303" i="4"/>
  <c r="AW2306" i="4"/>
  <c r="AV2308" i="4"/>
  <c r="AC2311" i="4"/>
  <c r="AW2314" i="4"/>
  <c r="AV2316" i="4"/>
  <c r="AC2319" i="4"/>
  <c r="AW2322" i="4"/>
  <c r="AV2324" i="4"/>
  <c r="AC2327" i="4"/>
  <c r="AW2330" i="4"/>
  <c r="AV2332" i="4"/>
  <c r="AC2335" i="4"/>
  <c r="AW2338" i="4"/>
  <c r="AV2340" i="4"/>
  <c r="AL2342" i="4"/>
  <c r="AW2346" i="4"/>
  <c r="AP2347" i="4"/>
  <c r="AJ2347" i="4"/>
  <c r="AK2347" i="4" s="1"/>
  <c r="AD2349" i="4"/>
  <c r="AC2349" i="4"/>
  <c r="AB2349" i="4"/>
  <c r="AV2354" i="4"/>
  <c r="AK2357" i="4"/>
  <c r="AW2358" i="4"/>
  <c r="AJ2359" i="4"/>
  <c r="AK2359" i="4" s="1"/>
  <c r="AP2359" i="4"/>
  <c r="AD2363" i="4"/>
  <c r="AB2363" i="4"/>
  <c r="AP2369" i="4"/>
  <c r="AC2371" i="4"/>
  <c r="AV2374" i="4"/>
  <c r="AV2376" i="4"/>
  <c r="AW2376" i="4"/>
  <c r="AK2379" i="4"/>
  <c r="AP2384" i="4"/>
  <c r="AR2386" i="4"/>
  <c r="AW2390" i="4"/>
  <c r="AW2398" i="4"/>
  <c r="AW2406" i="4"/>
  <c r="AW2414" i="4"/>
  <c r="AW2422" i="4"/>
  <c r="AW2430" i="4"/>
  <c r="AW2438" i="4"/>
  <c r="AW2446" i="4"/>
  <c r="AR2463" i="4"/>
  <c r="AD2469" i="4"/>
  <c r="AC2469" i="4"/>
  <c r="AB2469" i="4"/>
  <c r="AP2472" i="4"/>
  <c r="AV2490" i="4"/>
  <c r="AW2490" i="4"/>
  <c r="AJ2495" i="4"/>
  <c r="AK2495" i="4" s="1"/>
  <c r="AR2498" i="4"/>
  <c r="AP2500" i="4"/>
  <c r="AP2507" i="4"/>
  <c r="AJ2507" i="4"/>
  <c r="AK2507" i="4" s="1"/>
  <c r="AJ2508" i="4"/>
  <c r="AK2508" i="4" s="1"/>
  <c r="AR2508" i="4"/>
  <c r="AR2527" i="4"/>
  <c r="AD2533" i="4"/>
  <c r="AC2533" i="4"/>
  <c r="AB2533" i="4"/>
  <c r="AJ2543" i="4"/>
  <c r="AK2543" i="4" s="1"/>
  <c r="AJ2544" i="4"/>
  <c r="AK2544" i="4" s="1"/>
  <c r="AP2544" i="4"/>
  <c r="AJ2559" i="4"/>
  <c r="AK2559" i="4" s="1"/>
  <c r="AJ2560" i="4"/>
  <c r="AK2560" i="4" s="1"/>
  <c r="AP2560" i="4"/>
  <c r="AJ2575" i="4"/>
  <c r="AK2575" i="4" s="1"/>
  <c r="AJ2576" i="4"/>
  <c r="AK2576" i="4" s="1"/>
  <c r="AP2576" i="4"/>
  <c r="AJ2591" i="4"/>
  <c r="AK2591" i="4" s="1"/>
  <c r="AJ2592" i="4"/>
  <c r="AK2592" i="4" s="1"/>
  <c r="AP2592" i="4"/>
  <c r="AJ2607" i="4"/>
  <c r="AK2607" i="4" s="1"/>
  <c r="AJ2608" i="4"/>
  <c r="AK2608" i="4" s="1"/>
  <c r="AP2608" i="4"/>
  <c r="AR2173" i="4"/>
  <c r="AR2181" i="4"/>
  <c r="AR2189" i="4"/>
  <c r="AR2197" i="4"/>
  <c r="AR2205" i="4"/>
  <c r="AR2213" i="4"/>
  <c r="AR2221" i="4"/>
  <c r="AR2229" i="4"/>
  <c r="AR2237" i="4"/>
  <c r="AD2259" i="4"/>
  <c r="AB2259" i="4"/>
  <c r="AJ2260" i="4"/>
  <c r="AK2260" i="4" s="1"/>
  <c r="AR2260" i="4"/>
  <c r="AJ2263" i="4"/>
  <c r="AK2263" i="4" s="1"/>
  <c r="AP2263" i="4"/>
  <c r="AW2270" i="4"/>
  <c r="AP2285" i="4"/>
  <c r="AW2290" i="4"/>
  <c r="AL2302" i="4"/>
  <c r="AW2304" i="4"/>
  <c r="AP2307" i="4"/>
  <c r="AJ2307" i="4"/>
  <c r="AK2307" i="4" s="1"/>
  <c r="AD2309" i="4"/>
  <c r="AB2309" i="4"/>
  <c r="AL2310" i="4"/>
  <c r="AW2312" i="4"/>
  <c r="AP2315" i="4"/>
  <c r="AJ2315" i="4"/>
  <c r="AK2315" i="4" s="1"/>
  <c r="AD2317" i="4"/>
  <c r="AB2317" i="4"/>
  <c r="AL2318" i="4"/>
  <c r="AW2320" i="4"/>
  <c r="AP2323" i="4"/>
  <c r="AJ2323" i="4"/>
  <c r="AK2323" i="4" s="1"/>
  <c r="AD2325" i="4"/>
  <c r="AB2325" i="4"/>
  <c r="AL2326" i="4"/>
  <c r="AW2328" i="4"/>
  <c r="AP2331" i="4"/>
  <c r="AJ2331" i="4"/>
  <c r="AK2331" i="4" s="1"/>
  <c r="AD2333" i="4"/>
  <c r="AB2333" i="4"/>
  <c r="AL2334" i="4"/>
  <c r="AW2336" i="4"/>
  <c r="AP2339" i="4"/>
  <c r="AJ2339" i="4"/>
  <c r="AK2339" i="4" s="1"/>
  <c r="AD2341" i="4"/>
  <c r="AC2341" i="4"/>
  <c r="AB2341" i="4"/>
  <c r="AJ2344" i="4"/>
  <c r="AK2344" i="4" s="1"/>
  <c r="AR2344" i="4"/>
  <c r="AJ2348" i="4"/>
  <c r="AK2348" i="4" s="1"/>
  <c r="AR2348" i="4"/>
  <c r="AW2350" i="4"/>
  <c r="AP2351" i="4"/>
  <c r="AD2355" i="4"/>
  <c r="AB2355" i="4"/>
  <c r="AP2361" i="4"/>
  <c r="AW2368" i="4"/>
  <c r="AV2368" i="4"/>
  <c r="AR2378" i="4"/>
  <c r="AD2385" i="4"/>
  <c r="AB2385" i="4"/>
  <c r="AJ2387" i="4"/>
  <c r="AK2387" i="4" s="1"/>
  <c r="AD2389" i="4"/>
  <c r="AC2389" i="4"/>
  <c r="AB2389" i="4"/>
  <c r="AR2394" i="4"/>
  <c r="AD2397" i="4"/>
  <c r="AC2397" i="4"/>
  <c r="AB2397" i="4"/>
  <c r="AR2402" i="4"/>
  <c r="AD2405" i="4"/>
  <c r="AC2405" i="4"/>
  <c r="AB2405" i="4"/>
  <c r="AR2410" i="4"/>
  <c r="AD2413" i="4"/>
  <c r="AC2413" i="4"/>
  <c r="AB2413" i="4"/>
  <c r="AR2418" i="4"/>
  <c r="AD2421" i="4"/>
  <c r="AC2421" i="4"/>
  <c r="AB2421" i="4"/>
  <c r="AW2424" i="4"/>
  <c r="AR2426" i="4"/>
  <c r="AD2429" i="4"/>
  <c r="AC2429" i="4"/>
  <c r="AB2429" i="4"/>
  <c r="AR2434" i="4"/>
  <c r="AD2437" i="4"/>
  <c r="AC2437" i="4"/>
  <c r="AB2437" i="4"/>
  <c r="AR2442" i="4"/>
  <c r="AD2445" i="4"/>
  <c r="AC2445" i="4"/>
  <c r="AB2445" i="4"/>
  <c r="AR2450" i="4"/>
  <c r="AP2451" i="4"/>
  <c r="AR2452" i="4"/>
  <c r="AK2455" i="4"/>
  <c r="AK2475" i="4"/>
  <c r="AD2477" i="4"/>
  <c r="AC2477" i="4"/>
  <c r="AB2477" i="4"/>
  <c r="AP2480" i="4"/>
  <c r="AW2486" i="4"/>
  <c r="AV2498" i="4"/>
  <c r="AW2498" i="4"/>
  <c r="AJ2503" i="4"/>
  <c r="AK2503" i="4" s="1"/>
  <c r="AR2506" i="4"/>
  <c r="AP2508" i="4"/>
  <c r="AP2515" i="4"/>
  <c r="AR2516" i="4"/>
  <c r="AK2519" i="4"/>
  <c r="AJ2540" i="4"/>
  <c r="AK2540" i="4" s="1"/>
  <c r="AR2540" i="4"/>
  <c r="AP2542" i="4"/>
  <c r="AJ2556" i="4"/>
  <c r="AK2556" i="4" s="1"/>
  <c r="AR2556" i="4"/>
  <c r="AP2558" i="4"/>
  <c r="AR2572" i="4"/>
  <c r="AP2574" i="4"/>
  <c r="AR2588" i="4"/>
  <c r="AP2590" i="4"/>
  <c r="AR2604" i="4"/>
  <c r="AP2606" i="4"/>
  <c r="AW2608" i="4"/>
  <c r="AV2157" i="4"/>
  <c r="AV2165" i="4"/>
  <c r="AV2173" i="4"/>
  <c r="AB2179" i="4"/>
  <c r="AV2181" i="4"/>
  <c r="AB2187" i="4"/>
  <c r="AV2189" i="4"/>
  <c r="AB2195" i="4"/>
  <c r="AV2197" i="4"/>
  <c r="AB2203" i="4"/>
  <c r="AV2205" i="4"/>
  <c r="AB2211" i="4"/>
  <c r="AV2213" i="4"/>
  <c r="AB2219" i="4"/>
  <c r="AV2221" i="4"/>
  <c r="AB2227" i="4"/>
  <c r="AV2229" i="4"/>
  <c r="AB2235" i="4"/>
  <c r="AV2237" i="4"/>
  <c r="AB2243" i="4"/>
  <c r="AB2244" i="4"/>
  <c r="AW2246" i="4"/>
  <c r="AP2247" i="4"/>
  <c r="AW2250" i="4"/>
  <c r="AW2254" i="4"/>
  <c r="AC2259" i="4"/>
  <c r="AP2259" i="4"/>
  <c r="AC2261" i="4"/>
  <c r="AW2261" i="4"/>
  <c r="AJ2262" i="4"/>
  <c r="AK2262" i="4" s="1"/>
  <c r="AR2262" i="4"/>
  <c r="AB2263" i="4"/>
  <c r="AD2265" i="4"/>
  <c r="AB2265" i="4"/>
  <c r="AR2266" i="4"/>
  <c r="AB2272" i="4"/>
  <c r="AK2276" i="4"/>
  <c r="AJ2280" i="4"/>
  <c r="AK2280" i="4" s="1"/>
  <c r="AD2283" i="4"/>
  <c r="AB2283" i="4"/>
  <c r="AJ2287" i="4"/>
  <c r="AK2287" i="4" s="1"/>
  <c r="AP2287" i="4"/>
  <c r="AW2288" i="4"/>
  <c r="AW2292" i="4"/>
  <c r="AW2294" i="4"/>
  <c r="AK2299" i="4"/>
  <c r="AP2305" i="4"/>
  <c r="AC2309" i="4"/>
  <c r="AP2313" i="4"/>
  <c r="AC2317" i="4"/>
  <c r="AP2321" i="4"/>
  <c r="AC2325" i="4"/>
  <c r="AP2329" i="4"/>
  <c r="AC2333" i="4"/>
  <c r="AP2337" i="4"/>
  <c r="AW2342" i="4"/>
  <c r="AJ2343" i="4"/>
  <c r="AK2343" i="4" s="1"/>
  <c r="AP2343" i="4"/>
  <c r="AD2347" i="4"/>
  <c r="AB2347" i="4"/>
  <c r="AP2353" i="4"/>
  <c r="AC2355" i="4"/>
  <c r="AW2360" i="4"/>
  <c r="AV2360" i="4"/>
  <c r="AK2363" i="4"/>
  <c r="AR2367" i="4"/>
  <c r="AP2368" i="4"/>
  <c r="AR2370" i="4"/>
  <c r="AD2377" i="4"/>
  <c r="AB2377" i="4"/>
  <c r="AC2385" i="4"/>
  <c r="AP2387" i="4"/>
  <c r="AR2391" i="4"/>
  <c r="AP2392" i="4"/>
  <c r="AP2395" i="4"/>
  <c r="AJ2395" i="4"/>
  <c r="AK2395" i="4" s="1"/>
  <c r="AR2399" i="4"/>
  <c r="AP2400" i="4"/>
  <c r="AP2403" i="4"/>
  <c r="AJ2403" i="4"/>
  <c r="AK2403" i="4" s="1"/>
  <c r="AR2407" i="4"/>
  <c r="AP2408" i="4"/>
  <c r="AP2411" i="4"/>
  <c r="AJ2411" i="4"/>
  <c r="AK2411" i="4" s="1"/>
  <c r="AR2415" i="4"/>
  <c r="AP2416" i="4"/>
  <c r="AP2419" i="4"/>
  <c r="AJ2419" i="4"/>
  <c r="AK2419" i="4" s="1"/>
  <c r="AR2423" i="4"/>
  <c r="AP2424" i="4"/>
  <c r="AP2427" i="4"/>
  <c r="AJ2427" i="4"/>
  <c r="AK2427" i="4" s="1"/>
  <c r="AR2431" i="4"/>
  <c r="AP2432" i="4"/>
  <c r="AP2435" i="4"/>
  <c r="AJ2435" i="4"/>
  <c r="AK2435" i="4" s="1"/>
  <c r="AR2439" i="4"/>
  <c r="AP2440" i="4"/>
  <c r="AP2443" i="4"/>
  <c r="AJ2443" i="4"/>
  <c r="AK2443" i="4" s="1"/>
  <c r="AR2447" i="4"/>
  <c r="AP2448" i="4"/>
  <c r="AP2452" i="4"/>
  <c r="AJ2452" i="4"/>
  <c r="AK2452" i="4" s="1"/>
  <c r="AP2459" i="4"/>
  <c r="AJ2460" i="4"/>
  <c r="AK2460" i="4" s="1"/>
  <c r="AR2460" i="4"/>
  <c r="AK2463" i="4"/>
  <c r="AD2485" i="4"/>
  <c r="AC2485" i="4"/>
  <c r="AB2485" i="4"/>
  <c r="AV2506" i="4"/>
  <c r="AW2506" i="4"/>
  <c r="AJ2511" i="4"/>
  <c r="AK2511" i="4" s="1"/>
  <c r="AR2514" i="4"/>
  <c r="AP2516" i="4"/>
  <c r="AJ2516" i="4"/>
  <c r="AK2516" i="4" s="1"/>
  <c r="AP2523" i="4"/>
  <c r="AJ2524" i="4"/>
  <c r="AK2524" i="4" s="1"/>
  <c r="AR2524" i="4"/>
  <c r="AK2527" i="4"/>
  <c r="AK2535" i="4"/>
  <c r="AR2538" i="4"/>
  <c r="AP2540" i="4"/>
  <c r="AW2542" i="4"/>
  <c r="AR2554" i="4"/>
  <c r="AP2556" i="4"/>
  <c r="AW2558" i="4"/>
  <c r="AK2567" i="4"/>
  <c r="AR2570" i="4"/>
  <c r="AP2572" i="4"/>
  <c r="AJ2572" i="4"/>
  <c r="AK2572" i="4" s="1"/>
  <c r="AW2574" i="4"/>
  <c r="AK2583" i="4"/>
  <c r="AR2586" i="4"/>
  <c r="AP2588" i="4"/>
  <c r="AJ2588" i="4"/>
  <c r="AK2588" i="4" s="1"/>
  <c r="AW2590" i="4"/>
  <c r="AK2599" i="4"/>
  <c r="AR2602" i="4"/>
  <c r="AP2604" i="4"/>
  <c r="AJ2604" i="4"/>
  <c r="AK2604" i="4" s="1"/>
  <c r="AW2606" i="4"/>
  <c r="AP2627" i="4"/>
  <c r="AJ2628" i="4"/>
  <c r="AK2628" i="4" s="1"/>
  <c r="AR2628" i="4"/>
  <c r="AP2643" i="4"/>
  <c r="AP2651" i="4"/>
  <c r="AC2243" i="4"/>
  <c r="AD2244" i="4"/>
  <c r="AK2259" i="4"/>
  <c r="AD2261" i="4"/>
  <c r="AC2263" i="4"/>
  <c r="AJ2269" i="4"/>
  <c r="AK2269" i="4" s="1"/>
  <c r="AP2269" i="4"/>
  <c r="AV2270" i="4"/>
  <c r="AD2272" i="4"/>
  <c r="AV2272" i="4"/>
  <c r="AW2274" i="4"/>
  <c r="AW2276" i="4"/>
  <c r="AJ2282" i="4"/>
  <c r="AK2282" i="4" s="1"/>
  <c r="AJ2286" i="4"/>
  <c r="AK2286" i="4" s="1"/>
  <c r="AR2286" i="4"/>
  <c r="AD2289" i="4"/>
  <c r="AB2289" i="4"/>
  <c r="AR2290" i="4"/>
  <c r="AV2304" i="4"/>
  <c r="AD2307" i="4"/>
  <c r="AB2307" i="4"/>
  <c r="AV2312" i="4"/>
  <c r="AD2315" i="4"/>
  <c r="AB2315" i="4"/>
  <c r="AV2320" i="4"/>
  <c r="AD2323" i="4"/>
  <c r="AB2323" i="4"/>
  <c r="AV2328" i="4"/>
  <c r="AD2331" i="4"/>
  <c r="AB2331" i="4"/>
  <c r="AV2336" i="4"/>
  <c r="AD2339" i="4"/>
  <c r="AB2339" i="4"/>
  <c r="AP2345" i="4"/>
  <c r="AV2350" i="4"/>
  <c r="AV2352" i="4"/>
  <c r="AW2352" i="4"/>
  <c r="AK2355" i="4"/>
  <c r="AR2362" i="4"/>
  <c r="AD2369" i="4"/>
  <c r="AB2369" i="4"/>
  <c r="AL2382" i="4"/>
  <c r="AW2386" i="4"/>
  <c r="AJ2388" i="4"/>
  <c r="AK2388" i="4" s="1"/>
  <c r="AR2388" i="4"/>
  <c r="AD2393" i="4"/>
  <c r="AC2393" i="4"/>
  <c r="AB2393" i="4"/>
  <c r="AW2394" i="4"/>
  <c r="AJ2396" i="4"/>
  <c r="AK2396" i="4" s="1"/>
  <c r="AR2396" i="4"/>
  <c r="AD2401" i="4"/>
  <c r="AC2401" i="4"/>
  <c r="AB2401" i="4"/>
  <c r="AW2402" i="4"/>
  <c r="AJ2404" i="4"/>
  <c r="AK2404" i="4" s="1"/>
  <c r="AR2404" i="4"/>
  <c r="AD2409" i="4"/>
  <c r="AC2409" i="4"/>
  <c r="AB2409" i="4"/>
  <c r="AW2410" i="4"/>
  <c r="AJ2412" i="4"/>
  <c r="AK2412" i="4" s="1"/>
  <c r="AR2412" i="4"/>
  <c r="AD2417" i="4"/>
  <c r="AC2417" i="4"/>
  <c r="AB2417" i="4"/>
  <c r="AW2418" i="4"/>
  <c r="AJ2420" i="4"/>
  <c r="AK2420" i="4" s="1"/>
  <c r="AR2420" i="4"/>
  <c r="AD2425" i="4"/>
  <c r="AC2425" i="4"/>
  <c r="AB2425" i="4"/>
  <c r="AW2426" i="4"/>
  <c r="AJ2428" i="4"/>
  <c r="AK2428" i="4" s="1"/>
  <c r="AR2428" i="4"/>
  <c r="AD2433" i="4"/>
  <c r="AC2433" i="4"/>
  <c r="AB2433" i="4"/>
  <c r="AW2434" i="4"/>
  <c r="AJ2436" i="4"/>
  <c r="AK2436" i="4" s="1"/>
  <c r="AR2436" i="4"/>
  <c r="AD2441" i="4"/>
  <c r="AC2441" i="4"/>
  <c r="AB2441" i="4"/>
  <c r="AW2442" i="4"/>
  <c r="AJ2444" i="4"/>
  <c r="AK2444" i="4" s="1"/>
  <c r="AR2444" i="4"/>
  <c r="AD2449" i="4"/>
  <c r="AC2449" i="4"/>
  <c r="AB2449" i="4"/>
  <c r="AV2450" i="4"/>
  <c r="AW2450" i="4"/>
  <c r="AJ2456" i="4"/>
  <c r="AK2456" i="4" s="1"/>
  <c r="AR2456" i="4"/>
  <c r="AR2458" i="4"/>
  <c r="AP2460" i="4"/>
  <c r="AP2467" i="4"/>
  <c r="AJ2468" i="4"/>
  <c r="AK2468" i="4" s="1"/>
  <c r="AR2468" i="4"/>
  <c r="AK2491" i="4"/>
  <c r="AD2493" i="4"/>
  <c r="AC2493" i="4"/>
  <c r="AB2493" i="4"/>
  <c r="AW2502" i="4"/>
  <c r="AV2514" i="4"/>
  <c r="AW2514" i="4"/>
  <c r="AJ2520" i="4"/>
  <c r="AK2520" i="4" s="1"/>
  <c r="AR2520" i="4"/>
  <c r="AR2522" i="4"/>
  <c r="AP2524" i="4"/>
  <c r="AP2531" i="4"/>
  <c r="AJ2531" i="4"/>
  <c r="AK2531" i="4" s="1"/>
  <c r="AJ2532" i="4"/>
  <c r="AK2532" i="4" s="1"/>
  <c r="AR2532" i="4"/>
  <c r="AJ2536" i="4"/>
  <c r="AK2536" i="4" s="1"/>
  <c r="AR2536" i="4"/>
  <c r="AJ2545" i="4"/>
  <c r="AR2545" i="4"/>
  <c r="AJ2552" i="4"/>
  <c r="AK2552" i="4" s="1"/>
  <c r="AR2552" i="4"/>
  <c r="AJ2561" i="4"/>
  <c r="AK2561" i="4" s="1"/>
  <c r="AR2561" i="4"/>
  <c r="AJ2568" i="4"/>
  <c r="AK2568" i="4" s="1"/>
  <c r="AR2568" i="4"/>
  <c r="AJ2577" i="4"/>
  <c r="AR2577" i="4"/>
  <c r="AJ2584" i="4"/>
  <c r="AK2584" i="4" s="1"/>
  <c r="AR2584" i="4"/>
  <c r="AJ2593" i="4"/>
  <c r="AR2593" i="4"/>
  <c r="AJ2600" i="4"/>
  <c r="AK2600" i="4" s="1"/>
  <c r="AR2600" i="4"/>
  <c r="AJ2609" i="4"/>
  <c r="AR2609" i="4"/>
  <c r="AJ2627" i="4"/>
  <c r="AP2341" i="4"/>
  <c r="AD2343" i="4"/>
  <c r="AP2349" i="4"/>
  <c r="AD2351" i="4"/>
  <c r="AP2357" i="4"/>
  <c r="AD2359" i="4"/>
  <c r="AP2365" i="4"/>
  <c r="AD2367" i="4"/>
  <c r="AP2373" i="4"/>
  <c r="AD2375" i="4"/>
  <c r="AP2381" i="4"/>
  <c r="AD2383" i="4"/>
  <c r="AP2389" i="4"/>
  <c r="AD2391" i="4"/>
  <c r="AP2397" i="4"/>
  <c r="AD2399" i="4"/>
  <c r="AP2405" i="4"/>
  <c r="AD2407" i="4"/>
  <c r="AP2413" i="4"/>
  <c r="AD2415" i="4"/>
  <c r="AP2421" i="4"/>
  <c r="AD2423" i="4"/>
  <c r="AP2429" i="4"/>
  <c r="AD2431" i="4"/>
  <c r="AP2437" i="4"/>
  <c r="AD2439" i="4"/>
  <c r="AP2445" i="4"/>
  <c r="AD2447" i="4"/>
  <c r="AP2453" i="4"/>
  <c r="AW2454" i="4"/>
  <c r="AD2455" i="4"/>
  <c r="AB2457" i="4"/>
  <c r="AP2461" i="4"/>
  <c r="AW2462" i="4"/>
  <c r="AD2463" i="4"/>
  <c r="AB2465" i="4"/>
  <c r="AP2469" i="4"/>
  <c r="AW2470" i="4"/>
  <c r="AD2471" i="4"/>
  <c r="AB2473" i="4"/>
  <c r="AP2477" i="4"/>
  <c r="AW2478" i="4"/>
  <c r="AD2479" i="4"/>
  <c r="AB2481" i="4"/>
  <c r="AP2485" i="4"/>
  <c r="AD2487" i="4"/>
  <c r="AB2489" i="4"/>
  <c r="AP2493" i="4"/>
  <c r="AW2494" i="4"/>
  <c r="AD2495" i="4"/>
  <c r="AB2497" i="4"/>
  <c r="AP2501" i="4"/>
  <c r="AD2503" i="4"/>
  <c r="AB2505" i="4"/>
  <c r="AP2509" i="4"/>
  <c r="AW2510" i="4"/>
  <c r="AD2511" i="4"/>
  <c r="AB2513" i="4"/>
  <c r="AP2517" i="4"/>
  <c r="AW2518" i="4"/>
  <c r="AD2519" i="4"/>
  <c r="AB2521" i="4"/>
  <c r="AP2525" i="4"/>
  <c r="AW2526" i="4"/>
  <c r="AD2527" i="4"/>
  <c r="AB2529" i="4"/>
  <c r="AP2533" i="4"/>
  <c r="AW2534" i="4"/>
  <c r="AD2535" i="4"/>
  <c r="AB2537" i="4"/>
  <c r="AK2537" i="4"/>
  <c r="AP2541" i="4"/>
  <c r="AD2543" i="4"/>
  <c r="AB2545" i="4"/>
  <c r="AK2545" i="4"/>
  <c r="AP2549" i="4"/>
  <c r="AW2550" i="4"/>
  <c r="AD2551" i="4"/>
  <c r="AB2553" i="4"/>
  <c r="AJ2555" i="4"/>
  <c r="AK2555" i="4" s="1"/>
  <c r="AP2557" i="4"/>
  <c r="AD2559" i="4"/>
  <c r="AB2561" i="4"/>
  <c r="AP2565" i="4"/>
  <c r="AW2566" i="4"/>
  <c r="AD2567" i="4"/>
  <c r="AB2569" i="4"/>
  <c r="AK2569" i="4"/>
  <c r="AP2573" i="4"/>
  <c r="AD2575" i="4"/>
  <c r="AB2577" i="4"/>
  <c r="AK2577" i="4"/>
  <c r="AP2581" i="4"/>
  <c r="AW2582" i="4"/>
  <c r="AD2583" i="4"/>
  <c r="AB2585" i="4"/>
  <c r="AW2586" i="4"/>
  <c r="AP2589" i="4"/>
  <c r="AD2591" i="4"/>
  <c r="AB2593" i="4"/>
  <c r="AK2593" i="4"/>
  <c r="AJ2595" i="4"/>
  <c r="AK2595" i="4" s="1"/>
  <c r="AP2597" i="4"/>
  <c r="AW2598" i="4"/>
  <c r="AD2599" i="4"/>
  <c r="AB2601" i="4"/>
  <c r="AK2601" i="4"/>
  <c r="AP2605" i="4"/>
  <c r="AD2607" i="4"/>
  <c r="AB2609" i="4"/>
  <c r="AK2609" i="4"/>
  <c r="AP2613" i="4"/>
  <c r="AW2614" i="4"/>
  <c r="AD2615" i="4"/>
  <c r="AW2615" i="4"/>
  <c r="AJ2617" i="4"/>
  <c r="AK2617" i="4" s="1"/>
  <c r="AB2618" i="4"/>
  <c r="AR2621" i="4"/>
  <c r="AP2629" i="4"/>
  <c r="AB2632" i="4"/>
  <c r="AW2634" i="4"/>
  <c r="AC2637" i="4"/>
  <c r="AB2637" i="4"/>
  <c r="AW2638" i="4"/>
  <c r="AC2640" i="4"/>
  <c r="AC2645" i="4"/>
  <c r="AB2645" i="4"/>
  <c r="AW2646" i="4"/>
  <c r="AC2648" i="4"/>
  <c r="AC2653" i="4"/>
  <c r="AB2653" i="4"/>
  <c r="AW2654" i="4"/>
  <c r="AC2656" i="4"/>
  <c r="AP2663" i="4"/>
  <c r="AC2666" i="4"/>
  <c r="AB2666" i="4"/>
  <c r="AV2666" i="4"/>
  <c r="AW2670" i="4"/>
  <c r="AC2674" i="4"/>
  <c r="AB2674" i="4"/>
  <c r="AV2674" i="4"/>
  <c r="AW2678" i="4"/>
  <c r="AP2681" i="4"/>
  <c r="AJ2682" i="4"/>
  <c r="AP2682" i="4"/>
  <c r="AW2686" i="4"/>
  <c r="AP2689" i="4"/>
  <c r="AJ2690" i="4"/>
  <c r="AK2690" i="4" s="1"/>
  <c r="AP2690" i="4"/>
  <c r="AW2694" i="4"/>
  <c r="AP2697" i="4"/>
  <c r="AJ2698" i="4"/>
  <c r="AP2698" i="4"/>
  <c r="AW2702" i="4"/>
  <c r="AP2705" i="4"/>
  <c r="AJ2706" i="4"/>
  <c r="AK2706" i="4" s="1"/>
  <c r="AP2706" i="4"/>
  <c r="AP2720" i="4"/>
  <c r="AC2730" i="4"/>
  <c r="AB2730" i="4"/>
  <c r="AC2738" i="4"/>
  <c r="AB2738" i="4"/>
  <c r="AC2746" i="4"/>
  <c r="AB2746" i="4"/>
  <c r="AJ2751" i="4"/>
  <c r="AJ2752" i="4"/>
  <c r="AK2752" i="4" s="1"/>
  <c r="AR2752" i="4"/>
  <c r="AP2756" i="4"/>
  <c r="AP2758" i="4"/>
  <c r="AP2761" i="4"/>
  <c r="AV2775" i="4"/>
  <c r="AW2775" i="4"/>
  <c r="AP2778" i="4"/>
  <c r="AP2782" i="4"/>
  <c r="AP2784" i="4"/>
  <c r="AP2787" i="4"/>
  <c r="AP2800" i="4"/>
  <c r="AP2817" i="4"/>
  <c r="AP2881" i="4"/>
  <c r="AJ2451" i="4"/>
  <c r="AK2451" i="4" s="1"/>
  <c r="AC2457" i="4"/>
  <c r="AJ2459" i="4"/>
  <c r="AK2459" i="4" s="1"/>
  <c r="AC2465" i="4"/>
  <c r="AJ2467" i="4"/>
  <c r="AK2467" i="4" s="1"/>
  <c r="AC2473" i="4"/>
  <c r="AJ2475" i="4"/>
  <c r="AC2481" i="4"/>
  <c r="AJ2483" i="4"/>
  <c r="AK2483" i="4" s="1"/>
  <c r="AC2489" i="4"/>
  <c r="AJ2491" i="4"/>
  <c r="AC2497" i="4"/>
  <c r="AJ2499" i="4"/>
  <c r="AK2499" i="4" s="1"/>
  <c r="AC2505" i="4"/>
  <c r="AC2513" i="4"/>
  <c r="AJ2515" i="4"/>
  <c r="AK2515" i="4" s="1"/>
  <c r="AC2521" i="4"/>
  <c r="AJ2523" i="4"/>
  <c r="AK2523" i="4" s="1"/>
  <c r="AC2529" i="4"/>
  <c r="AC2537" i="4"/>
  <c r="AJ2539" i="4"/>
  <c r="AC2545" i="4"/>
  <c r="AJ2547" i="4"/>
  <c r="AK2547" i="4" s="1"/>
  <c r="AC2553" i="4"/>
  <c r="AC2561" i="4"/>
  <c r="AJ2563" i="4"/>
  <c r="AK2563" i="4" s="1"/>
  <c r="AC2569" i="4"/>
  <c r="AJ2571" i="4"/>
  <c r="AC2577" i="4"/>
  <c r="AJ2579" i="4"/>
  <c r="AK2579" i="4" s="1"/>
  <c r="AC2585" i="4"/>
  <c r="AJ2587" i="4"/>
  <c r="AK2587" i="4" s="1"/>
  <c r="AC2593" i="4"/>
  <c r="AC2601" i="4"/>
  <c r="AJ2603" i="4"/>
  <c r="AC2609" i="4"/>
  <c r="AJ2611" i="4"/>
  <c r="AK2611" i="4" s="1"/>
  <c r="AD2618" i="4"/>
  <c r="AJ2619" i="4"/>
  <c r="AK2619" i="4" s="1"/>
  <c r="AK2621" i="4"/>
  <c r="AW2622" i="4"/>
  <c r="AJ2626" i="4"/>
  <c r="AK2626" i="4" s="1"/>
  <c r="AK2627" i="4"/>
  <c r="AR2627" i="4"/>
  <c r="AC2629" i="4"/>
  <c r="AB2629" i="4"/>
  <c r="AC2632" i="4"/>
  <c r="AP2635" i="4"/>
  <c r="AJ2639" i="4"/>
  <c r="AK2639" i="4" s="1"/>
  <c r="AD2641" i="4"/>
  <c r="AC2641" i="4"/>
  <c r="AD2649" i="4"/>
  <c r="AC2649" i="4"/>
  <c r="AJ2655" i="4"/>
  <c r="AK2655" i="4" s="1"/>
  <c r="AD2657" i="4"/>
  <c r="AC2657" i="4"/>
  <c r="AV2663" i="4"/>
  <c r="AW2663" i="4"/>
  <c r="AL2664" i="4"/>
  <c r="AW2666" i="4"/>
  <c r="AD2669" i="4"/>
  <c r="AC2669" i="4"/>
  <c r="AB2669" i="4"/>
  <c r="AJ2672" i="4"/>
  <c r="AK2672" i="4" s="1"/>
  <c r="AR2672" i="4"/>
  <c r="AJ2673" i="4"/>
  <c r="AK2673" i="4" s="1"/>
  <c r="AP2673" i="4"/>
  <c r="AW2674" i="4"/>
  <c r="AD2677" i="4"/>
  <c r="AC2677" i="4"/>
  <c r="AB2677" i="4"/>
  <c r="AR2680" i="4"/>
  <c r="AD2685" i="4"/>
  <c r="AC2685" i="4"/>
  <c r="AB2685" i="4"/>
  <c r="AR2688" i="4"/>
  <c r="AD2693" i="4"/>
  <c r="AC2693" i="4"/>
  <c r="AB2693" i="4"/>
  <c r="AR2696" i="4"/>
  <c r="AD2701" i="4"/>
  <c r="AC2701" i="4"/>
  <c r="AB2701" i="4"/>
  <c r="AJ2704" i="4"/>
  <c r="AK2704" i="4" s="1"/>
  <c r="AR2704" i="4"/>
  <c r="AK2705" i="4"/>
  <c r="AP2709" i="4"/>
  <c r="AR2713" i="4"/>
  <c r="AC2722" i="4"/>
  <c r="AB2722" i="4"/>
  <c r="AK2735" i="4"/>
  <c r="AK2743" i="4"/>
  <c r="AP2749" i="4"/>
  <c r="AP2752" i="4"/>
  <c r="AJ2756" i="4"/>
  <c r="AK2756" i="4" s="1"/>
  <c r="AW2758" i="4"/>
  <c r="AR2769" i="4"/>
  <c r="AJ2770" i="4"/>
  <c r="AP2770" i="4"/>
  <c r="AR2794" i="4"/>
  <c r="AJ2810" i="4"/>
  <c r="AK2810" i="4" s="1"/>
  <c r="AP2857" i="4"/>
  <c r="AL2346" i="4"/>
  <c r="AW2348" i="4"/>
  <c r="AL2354" i="4"/>
  <c r="AW2356" i="4"/>
  <c r="AL2362" i="4"/>
  <c r="AW2364" i="4"/>
  <c r="AL2370" i="4"/>
  <c r="AW2372" i="4"/>
  <c r="AL2378" i="4"/>
  <c r="AW2380" i="4"/>
  <c r="AL2386" i="4"/>
  <c r="AB2387" i="4"/>
  <c r="AW2388" i="4"/>
  <c r="AW2392" i="4"/>
  <c r="AL2394" i="4"/>
  <c r="AB2395" i="4"/>
  <c r="AW2396" i="4"/>
  <c r="AW2400" i="4"/>
  <c r="AL2402" i="4"/>
  <c r="AB2403" i="4"/>
  <c r="AW2404" i="4"/>
  <c r="AW2408" i="4"/>
  <c r="AL2410" i="4"/>
  <c r="AB2411" i="4"/>
  <c r="AW2412" i="4"/>
  <c r="AW2416" i="4"/>
  <c r="AL2418" i="4"/>
  <c r="AB2419" i="4"/>
  <c r="AW2420" i="4"/>
  <c r="AL2426" i="4"/>
  <c r="AB2427" i="4"/>
  <c r="AW2428" i="4"/>
  <c r="AW2432" i="4"/>
  <c r="AL2434" i="4"/>
  <c r="AB2435" i="4"/>
  <c r="AW2436" i="4"/>
  <c r="AW2440" i="4"/>
  <c r="AL2442" i="4"/>
  <c r="AB2443" i="4"/>
  <c r="AW2444" i="4"/>
  <c r="AW2448" i="4"/>
  <c r="AL2450" i="4"/>
  <c r="AB2451" i="4"/>
  <c r="AW2452" i="4"/>
  <c r="AP2455" i="4"/>
  <c r="AW2456" i="4"/>
  <c r="AL2458" i="4"/>
  <c r="AB2459" i="4"/>
  <c r="AW2460" i="4"/>
  <c r="AP2463" i="4"/>
  <c r="AW2464" i="4"/>
  <c r="AL2466" i="4"/>
  <c r="AB2467" i="4"/>
  <c r="AW2468" i="4"/>
  <c r="AP2471" i="4"/>
  <c r="AW2472" i="4"/>
  <c r="AL2474" i="4"/>
  <c r="AB2475" i="4"/>
  <c r="AW2476" i="4"/>
  <c r="AP2479" i="4"/>
  <c r="AW2480" i="4"/>
  <c r="AL2482" i="4"/>
  <c r="AB2483" i="4"/>
  <c r="AW2484" i="4"/>
  <c r="AP2487" i="4"/>
  <c r="AW2488" i="4"/>
  <c r="AL2490" i="4"/>
  <c r="AB2491" i="4"/>
  <c r="AW2492" i="4"/>
  <c r="AP2495" i="4"/>
  <c r="AW2496" i="4"/>
  <c r="AL2498" i="4"/>
  <c r="AB2499" i="4"/>
  <c r="AW2500" i="4"/>
  <c r="AP2503" i="4"/>
  <c r="AW2504" i="4"/>
  <c r="AL2506" i="4"/>
  <c r="AB2507" i="4"/>
  <c r="AW2508" i="4"/>
  <c r="AP2511" i="4"/>
  <c r="AW2512" i="4"/>
  <c r="AL2514" i="4"/>
  <c r="AB2515" i="4"/>
  <c r="AW2516" i="4"/>
  <c r="AP2519" i="4"/>
  <c r="AW2520" i="4"/>
  <c r="AL2522" i="4"/>
  <c r="AB2523" i="4"/>
  <c r="AW2524" i="4"/>
  <c r="AP2527" i="4"/>
  <c r="AW2528" i="4"/>
  <c r="AL2530" i="4"/>
  <c r="AB2531" i="4"/>
  <c r="AW2532" i="4"/>
  <c r="AP2535" i="4"/>
  <c r="AW2536" i="4"/>
  <c r="AL2538" i="4"/>
  <c r="AB2539" i="4"/>
  <c r="AW2540" i="4"/>
  <c r="AP2543" i="4"/>
  <c r="AW2544" i="4"/>
  <c r="AL2546" i="4"/>
  <c r="AB2547" i="4"/>
  <c r="AW2548" i="4"/>
  <c r="AP2551" i="4"/>
  <c r="AW2552" i="4"/>
  <c r="AL2554" i="4"/>
  <c r="AB2555" i="4"/>
  <c r="AW2556" i="4"/>
  <c r="AP2559" i="4"/>
  <c r="AW2560" i="4"/>
  <c r="AL2562" i="4"/>
  <c r="AB2563" i="4"/>
  <c r="AW2564" i="4"/>
  <c r="AP2567" i="4"/>
  <c r="AW2568" i="4"/>
  <c r="AL2570" i="4"/>
  <c r="AB2571" i="4"/>
  <c r="AW2572" i="4"/>
  <c r="AP2575" i="4"/>
  <c r="AW2576" i="4"/>
  <c r="AL2578" i="4"/>
  <c r="AB2579" i="4"/>
  <c r="AW2580" i="4"/>
  <c r="AP2583" i="4"/>
  <c r="AL2586" i="4"/>
  <c r="AB2587" i="4"/>
  <c r="AW2588" i="4"/>
  <c r="AP2591" i="4"/>
  <c r="AW2592" i="4"/>
  <c r="AL2594" i="4"/>
  <c r="AB2595" i="4"/>
  <c r="AW2596" i="4"/>
  <c r="AP2599" i="4"/>
  <c r="AW2600" i="4"/>
  <c r="AL2602" i="4"/>
  <c r="AB2603" i="4"/>
  <c r="AW2604" i="4"/>
  <c r="AP2607" i="4"/>
  <c r="AL2610" i="4"/>
  <c r="AB2611" i="4"/>
  <c r="AW2612" i="4"/>
  <c r="AR2615" i="4"/>
  <c r="AW2620" i="4"/>
  <c r="AB2624" i="4"/>
  <c r="AV2624" i="4"/>
  <c r="AJ2625" i="4"/>
  <c r="AK2625" i="4" s="1"/>
  <c r="AD2629" i="4"/>
  <c r="AW2630" i="4"/>
  <c r="AD2633" i="4"/>
  <c r="AC2633" i="4"/>
  <c r="AB2641" i="4"/>
  <c r="AB2649" i="4"/>
  <c r="AB2657" i="4"/>
  <c r="AK2659" i="4"/>
  <c r="AK2665" i="4"/>
  <c r="AJ2671" i="4"/>
  <c r="AK2671" i="4" s="1"/>
  <c r="AP2671" i="4"/>
  <c r="AL2680" i="4"/>
  <c r="AP2684" i="4"/>
  <c r="AJ2684" i="4"/>
  <c r="AK2684" i="4" s="1"/>
  <c r="AL2688" i="4"/>
  <c r="AP2692" i="4"/>
  <c r="AJ2692" i="4"/>
  <c r="AK2692" i="4" s="1"/>
  <c r="AL2696" i="4"/>
  <c r="AJ2699" i="4"/>
  <c r="AK2699" i="4" s="1"/>
  <c r="AP2700" i="4"/>
  <c r="AW2710" i="4"/>
  <c r="AJ2713" i="4"/>
  <c r="AK2713" i="4" s="1"/>
  <c r="AP2713" i="4"/>
  <c r="AJ2714" i="4"/>
  <c r="AK2714" i="4" s="1"/>
  <c r="AP2714" i="4"/>
  <c r="AR2729" i="4"/>
  <c r="AW2734" i="4"/>
  <c r="AJ2737" i="4"/>
  <c r="AK2737" i="4" s="1"/>
  <c r="AR2737" i="4"/>
  <c r="AK2739" i="4"/>
  <c r="AW2742" i="4"/>
  <c r="AR2745" i="4"/>
  <c r="AW2751" i="4"/>
  <c r="AV2751" i="4"/>
  <c r="AJ2759" i="4"/>
  <c r="AK2759" i="4" s="1"/>
  <c r="AR2760" i="4"/>
  <c r="AP2764" i="4"/>
  <c r="AJ2764" i="4"/>
  <c r="AK2764" i="4" s="1"/>
  <c r="AP2766" i="4"/>
  <c r="AK2767" i="4"/>
  <c r="AJ2769" i="4"/>
  <c r="AK2769" i="4" s="1"/>
  <c r="AP2769" i="4"/>
  <c r="AJ2806" i="4"/>
  <c r="AK2806" i="4" s="1"/>
  <c r="AP2806" i="4"/>
  <c r="AR2535" i="4"/>
  <c r="AR2543" i="4"/>
  <c r="AR2551" i="4"/>
  <c r="AR2559" i="4"/>
  <c r="AR2567" i="4"/>
  <c r="AR2575" i="4"/>
  <c r="AR2583" i="4"/>
  <c r="AR2591" i="4"/>
  <c r="AR2599" i="4"/>
  <c r="AR2607" i="4"/>
  <c r="AP2639" i="4"/>
  <c r="AJ2647" i="4"/>
  <c r="AK2647" i="4" s="1"/>
  <c r="AP2647" i="4"/>
  <c r="AP2655" i="4"/>
  <c r="AV2671" i="4"/>
  <c r="AW2671" i="4"/>
  <c r="AV2679" i="4"/>
  <c r="AW2679" i="4"/>
  <c r="AV2682" i="4"/>
  <c r="AW2687" i="4"/>
  <c r="AV2687" i="4"/>
  <c r="AV2690" i="4"/>
  <c r="AW2690" i="4"/>
  <c r="AV2695" i="4"/>
  <c r="AW2695" i="4"/>
  <c r="AV2698" i="4"/>
  <c r="AJ2700" i="4"/>
  <c r="AK2700" i="4" s="1"/>
  <c r="AW2703" i="4"/>
  <c r="AV2703" i="4"/>
  <c r="AV2706" i="4"/>
  <c r="AD2709" i="4"/>
  <c r="AC2709" i="4"/>
  <c r="AB2709" i="4"/>
  <c r="AR2712" i="4"/>
  <c r="AR2721" i="4"/>
  <c r="AJ2729" i="4"/>
  <c r="AK2729" i="4" s="1"/>
  <c r="AP2729" i="4"/>
  <c r="AJ2730" i="4"/>
  <c r="AK2730" i="4" s="1"/>
  <c r="AP2730" i="4"/>
  <c r="AP2737" i="4"/>
  <c r="AP2738" i="4"/>
  <c r="AJ2745" i="4"/>
  <c r="AK2745" i="4" s="1"/>
  <c r="AP2745" i="4"/>
  <c r="AJ2746" i="4"/>
  <c r="AK2746" i="4" s="1"/>
  <c r="AP2746" i="4"/>
  <c r="AD2754" i="4"/>
  <c r="AC2754" i="4"/>
  <c r="AB2754" i="4"/>
  <c r="AJ2760" i="4"/>
  <c r="AK2760" i="4" s="1"/>
  <c r="AP2760" i="4"/>
  <c r="AP2795" i="4"/>
  <c r="AP2809" i="4"/>
  <c r="AP2849" i="4"/>
  <c r="AJ2873" i="4"/>
  <c r="AK2873" i="4" s="1"/>
  <c r="AP2873" i="4"/>
  <c r="AP2393" i="4"/>
  <c r="AP2401" i="4"/>
  <c r="AP2409" i="4"/>
  <c r="AP2417" i="4"/>
  <c r="AP2425" i="4"/>
  <c r="AP2433" i="4"/>
  <c r="AP2441" i="4"/>
  <c r="AP2449" i="4"/>
  <c r="AP2457" i="4"/>
  <c r="AP2465" i="4"/>
  <c r="AP2473" i="4"/>
  <c r="AP2481" i="4"/>
  <c r="AP2489" i="4"/>
  <c r="AP2497" i="4"/>
  <c r="AP2505" i="4"/>
  <c r="AP2513" i="4"/>
  <c r="AP2521" i="4"/>
  <c r="AP2529" i="4"/>
  <c r="AP2537" i="4"/>
  <c r="AW2538" i="4"/>
  <c r="AB2541" i="4"/>
  <c r="AP2545" i="4"/>
  <c r="AW2546" i="4"/>
  <c r="AB2549" i="4"/>
  <c r="AP2553" i="4"/>
  <c r="AW2554" i="4"/>
  <c r="AB2557" i="4"/>
  <c r="AP2561" i="4"/>
  <c r="AW2562" i="4"/>
  <c r="AB2565" i="4"/>
  <c r="AP2569" i="4"/>
  <c r="AW2570" i="4"/>
  <c r="AB2573" i="4"/>
  <c r="AP2577" i="4"/>
  <c r="AW2578" i="4"/>
  <c r="AB2581" i="4"/>
  <c r="AP2585" i="4"/>
  <c r="AB2589" i="4"/>
  <c r="AP2593" i="4"/>
  <c r="AW2594" i="4"/>
  <c r="AB2597" i="4"/>
  <c r="AP2601" i="4"/>
  <c r="AW2602" i="4"/>
  <c r="AB2605" i="4"/>
  <c r="AP2609" i="4"/>
  <c r="AW2610" i="4"/>
  <c r="AB2613" i="4"/>
  <c r="AJ2615" i="4"/>
  <c r="AK2615" i="4" s="1"/>
  <c r="AC2617" i="4"/>
  <c r="AD2619" i="4"/>
  <c r="AB2619" i="4"/>
  <c r="AV2622" i="4"/>
  <c r="AW2624" i="4"/>
  <c r="AD2626" i="4"/>
  <c r="AW2628" i="4"/>
  <c r="AJ2631" i="4"/>
  <c r="AK2631" i="4" s="1"/>
  <c r="AP2631" i="4"/>
  <c r="AJ2634" i="4"/>
  <c r="AK2634" i="4" s="1"/>
  <c r="AW2639" i="4"/>
  <c r="AV2639" i="4"/>
  <c r="AV2647" i="4"/>
  <c r="AW2647" i="4"/>
  <c r="AV2655" i="4"/>
  <c r="AW2655" i="4"/>
  <c r="AJ2659" i="4"/>
  <c r="AP2660" i="4"/>
  <c r="AD2665" i="4"/>
  <c r="AC2665" i="4"/>
  <c r="AR2671" i="4"/>
  <c r="AR2679" i="4"/>
  <c r="AW2682" i="4"/>
  <c r="AR2687" i="4"/>
  <c r="AR2695" i="4"/>
  <c r="AW2698" i="4"/>
  <c r="AR2703" i="4"/>
  <c r="AP2704" i="4"/>
  <c r="AW2706" i="4"/>
  <c r="AP2708" i="4"/>
  <c r="AL2712" i="4"/>
  <c r="AW2718" i="4"/>
  <c r="AJ2721" i="4"/>
  <c r="AK2721" i="4" s="1"/>
  <c r="AP2721" i="4"/>
  <c r="AJ2722" i="4"/>
  <c r="AK2722" i="4" s="1"/>
  <c r="AP2722" i="4"/>
  <c r="AJ2727" i="4"/>
  <c r="AK2727" i="4" s="1"/>
  <c r="AJ2728" i="4"/>
  <c r="AK2728" i="4" s="1"/>
  <c r="AR2728" i="4"/>
  <c r="AJ2736" i="4"/>
  <c r="AK2736" i="4" s="1"/>
  <c r="AR2736" i="4"/>
  <c r="AJ2738" i="4"/>
  <c r="AJ2744" i="4"/>
  <c r="AK2744" i="4" s="1"/>
  <c r="AR2744" i="4"/>
  <c r="AK2755" i="4"/>
  <c r="AR2756" i="4"/>
  <c r="AV2759" i="4"/>
  <c r="AW2759" i="4"/>
  <c r="AW2760" i="4"/>
  <c r="AJ2767" i="4"/>
  <c r="AR2768" i="4"/>
  <c r="AP2772" i="4"/>
  <c r="AP2825" i="4"/>
  <c r="AV2392" i="4"/>
  <c r="AV2400" i="4"/>
  <c r="AV2408" i="4"/>
  <c r="AV2416" i="4"/>
  <c r="AV2424" i="4"/>
  <c r="AV2432" i="4"/>
  <c r="AV2440" i="4"/>
  <c r="AV2448" i="4"/>
  <c r="AV2456" i="4"/>
  <c r="AV2464" i="4"/>
  <c r="AV2472" i="4"/>
  <c r="AV2480" i="4"/>
  <c r="AV2488" i="4"/>
  <c r="AV2496" i="4"/>
  <c r="AV2504" i="4"/>
  <c r="AV2512" i="4"/>
  <c r="AV2520" i="4"/>
  <c r="AV2528" i="4"/>
  <c r="AV2536" i="4"/>
  <c r="AC2541" i="4"/>
  <c r="AV2544" i="4"/>
  <c r="AC2549" i="4"/>
  <c r="AV2552" i="4"/>
  <c r="AC2557" i="4"/>
  <c r="AV2560" i="4"/>
  <c r="AC2565" i="4"/>
  <c r="AV2568" i="4"/>
  <c r="AC2573" i="4"/>
  <c r="AV2576" i="4"/>
  <c r="AC2581" i="4"/>
  <c r="AV2584" i="4"/>
  <c r="AC2589" i="4"/>
  <c r="AV2592" i="4"/>
  <c r="AC2597" i="4"/>
  <c r="AV2600" i="4"/>
  <c r="AC2605" i="4"/>
  <c r="AV2608" i="4"/>
  <c r="AC2613" i="4"/>
  <c r="AJ2618" i="4"/>
  <c r="AK2618" i="4" s="1"/>
  <c r="AJ2623" i="4"/>
  <c r="AK2623" i="4" s="1"/>
  <c r="AP2623" i="4"/>
  <c r="AV2626" i="4"/>
  <c r="AW2631" i="4"/>
  <c r="AV2631" i="4"/>
  <c r="AJ2635" i="4"/>
  <c r="AK2635" i="4" s="1"/>
  <c r="AR2639" i="4"/>
  <c r="AC2642" i="4"/>
  <c r="AB2642" i="4"/>
  <c r="AR2647" i="4"/>
  <c r="AC2650" i="4"/>
  <c r="AB2650" i="4"/>
  <c r="AR2655" i="4"/>
  <c r="AC2658" i="4"/>
  <c r="AB2658" i="4"/>
  <c r="AP2661" i="4"/>
  <c r="AJ2666" i="4"/>
  <c r="AK2666" i="4" s="1"/>
  <c r="AP2672" i="4"/>
  <c r="AJ2674" i="4"/>
  <c r="AK2674" i="4" s="1"/>
  <c r="AC2682" i="4"/>
  <c r="AB2682" i="4"/>
  <c r="AC2690" i="4"/>
  <c r="AB2690" i="4"/>
  <c r="AC2698" i="4"/>
  <c r="AB2698" i="4"/>
  <c r="AC2706" i="4"/>
  <c r="AB2706" i="4"/>
  <c r="AJ2708" i="4"/>
  <c r="AK2708" i="4" s="1"/>
  <c r="AV2711" i="4"/>
  <c r="AW2711" i="4"/>
  <c r="AV2714" i="4"/>
  <c r="AW2714" i="4"/>
  <c r="AD2717" i="4"/>
  <c r="AC2717" i="4"/>
  <c r="AB2717" i="4"/>
  <c r="AJ2719" i="4"/>
  <c r="AK2719" i="4" s="1"/>
  <c r="AJ2720" i="4"/>
  <c r="AK2720" i="4" s="1"/>
  <c r="AR2720" i="4"/>
  <c r="AV2730" i="4"/>
  <c r="AW2730" i="4"/>
  <c r="AD2733" i="4"/>
  <c r="AC2733" i="4"/>
  <c r="AB2733" i="4"/>
  <c r="AV2735" i="4"/>
  <c r="AW2735" i="4"/>
  <c r="AV2738" i="4"/>
  <c r="AW2738" i="4"/>
  <c r="AD2741" i="4"/>
  <c r="AC2741" i="4"/>
  <c r="AB2741" i="4"/>
  <c r="AV2743" i="4"/>
  <c r="AW2743" i="4"/>
  <c r="AV2746" i="4"/>
  <c r="AW2746" i="4"/>
  <c r="AJ2747" i="4"/>
  <c r="AK2747" i="4" s="1"/>
  <c r="AR2753" i="4"/>
  <c r="AJ2754" i="4"/>
  <c r="AP2754" i="4"/>
  <c r="AD2762" i="4"/>
  <c r="AC2762" i="4"/>
  <c r="AB2762" i="4"/>
  <c r="AJ2768" i="4"/>
  <c r="AK2768" i="4" s="1"/>
  <c r="AP2768" i="4"/>
  <c r="AJ2772" i="4"/>
  <c r="AK2772" i="4" s="1"/>
  <c r="AR2773" i="4"/>
  <c r="AP2793" i="4"/>
  <c r="AV2616" i="4"/>
  <c r="AW2616" i="4"/>
  <c r="AW2621" i="4"/>
  <c r="AW2623" i="4"/>
  <c r="AV2623" i="4"/>
  <c r="AB2625" i="4"/>
  <c r="AW2626" i="4"/>
  <c r="AR2631" i="4"/>
  <c r="AL2632" i="4"/>
  <c r="AC2634" i="4"/>
  <c r="AB2634" i="4"/>
  <c r="AW2637" i="4"/>
  <c r="AJ2641" i="4"/>
  <c r="AK2641" i="4" s="1"/>
  <c r="AD2642" i="4"/>
  <c r="AW2645" i="4"/>
  <c r="AJ2649" i="4"/>
  <c r="AD2650" i="4"/>
  <c r="AW2653" i="4"/>
  <c r="AJ2657" i="4"/>
  <c r="AK2657" i="4" s="1"/>
  <c r="AD2658" i="4"/>
  <c r="AW2662" i="4"/>
  <c r="AJ2667" i="4"/>
  <c r="AK2667" i="4" s="1"/>
  <c r="AP2668" i="4"/>
  <c r="AD2673" i="4"/>
  <c r="AC2673" i="4"/>
  <c r="AJ2675" i="4"/>
  <c r="AK2675" i="4" s="1"/>
  <c r="AP2676" i="4"/>
  <c r="AD2682" i="4"/>
  <c r="AD2690" i="4"/>
  <c r="AD2698" i="4"/>
  <c r="AD2706" i="4"/>
  <c r="AR2711" i="4"/>
  <c r="AP2716" i="4"/>
  <c r="AD2725" i="4"/>
  <c r="AC2725" i="4"/>
  <c r="AB2725" i="4"/>
  <c r="AV2727" i="4"/>
  <c r="AW2727" i="4"/>
  <c r="AW2728" i="4"/>
  <c r="AP2732" i="4"/>
  <c r="AR2735" i="4"/>
  <c r="AW2736" i="4"/>
  <c r="AP2740" i="4"/>
  <c r="AJ2740" i="4"/>
  <c r="AK2740" i="4" s="1"/>
  <c r="AR2743" i="4"/>
  <c r="AP2748" i="4"/>
  <c r="AJ2748" i="4"/>
  <c r="AK2748" i="4" s="1"/>
  <c r="AP2750" i="4"/>
  <c r="AK2751" i="4"/>
  <c r="AJ2753" i="4"/>
  <c r="AK2753" i="4" s="1"/>
  <c r="AP2753" i="4"/>
  <c r="AR2764" i="4"/>
  <c r="AW2767" i="4"/>
  <c r="AV2767" i="4"/>
  <c r="AW2768" i="4"/>
  <c r="AD2782" i="4"/>
  <c r="AB2782" i="4"/>
  <c r="AC2782" i="4"/>
  <c r="AR2788" i="4"/>
  <c r="AJ2788" i="4"/>
  <c r="AP2790" i="4"/>
  <c r="AR2791" i="4"/>
  <c r="AJ2865" i="4"/>
  <c r="AK2865" i="4" s="1"/>
  <c r="AP2865" i="4"/>
  <c r="AJ2620" i="4"/>
  <c r="AK2620" i="4" s="1"/>
  <c r="AC2621" i="4"/>
  <c r="AB2621" i="4"/>
  <c r="AD2627" i="4"/>
  <c r="AB2627" i="4"/>
  <c r="AP2637" i="4"/>
  <c r="AP2645" i="4"/>
  <c r="AK2649" i="4"/>
  <c r="AP2653" i="4"/>
  <c r="AD2661" i="4"/>
  <c r="AC2661" i="4"/>
  <c r="AB2661" i="4"/>
  <c r="AJ2663" i="4"/>
  <c r="AK2663" i="4" s="1"/>
  <c r="AR2664" i="4"/>
  <c r="AP2669" i="4"/>
  <c r="AP2677" i="4"/>
  <c r="AJ2681" i="4"/>
  <c r="AK2681" i="4" s="1"/>
  <c r="AR2681" i="4"/>
  <c r="AK2682" i="4"/>
  <c r="AK2683" i="4"/>
  <c r="AR2684" i="4"/>
  <c r="AP2685" i="4"/>
  <c r="AJ2689" i="4"/>
  <c r="AK2689" i="4" s="1"/>
  <c r="AR2689" i="4"/>
  <c r="AR2692" i="4"/>
  <c r="AP2693" i="4"/>
  <c r="AJ2697" i="4"/>
  <c r="AK2697" i="4" s="1"/>
  <c r="AR2697" i="4"/>
  <c r="AK2698" i="4"/>
  <c r="AR2700" i="4"/>
  <c r="AP2701" i="4"/>
  <c r="AJ2705" i="4"/>
  <c r="AR2705" i="4"/>
  <c r="AC2714" i="4"/>
  <c r="AB2714" i="4"/>
  <c r="AJ2716" i="4"/>
  <c r="AK2716" i="4" s="1"/>
  <c r="AW2719" i="4"/>
  <c r="AV2719" i="4"/>
  <c r="AV2722" i="4"/>
  <c r="AW2722" i="4"/>
  <c r="AP2724" i="4"/>
  <c r="AJ2724" i="4"/>
  <c r="AK2724" i="4" s="1"/>
  <c r="AJ2732" i="4"/>
  <c r="AK2732" i="4" s="1"/>
  <c r="AJ2761" i="4"/>
  <c r="AK2761" i="4" s="1"/>
  <c r="AR2761" i="4"/>
  <c r="AJ2762" i="4"/>
  <c r="AK2762" i="4" s="1"/>
  <c r="AP2762" i="4"/>
  <c r="AD2770" i="4"/>
  <c r="AC2770" i="4"/>
  <c r="AB2770" i="4"/>
  <c r="AR2780" i="4"/>
  <c r="AJ2801" i="4"/>
  <c r="AR2801" i="4"/>
  <c r="AJ2805" i="4"/>
  <c r="AK2805" i="4" s="1"/>
  <c r="AD2812" i="4"/>
  <c r="AB2812" i="4"/>
  <c r="AJ2857" i="4"/>
  <c r="AK2857" i="4" s="1"/>
  <c r="AR2857" i="4"/>
  <c r="AR2865" i="4"/>
  <c r="AJ2867" i="4"/>
  <c r="AK2867" i="4" s="1"/>
  <c r="AP2867" i="4"/>
  <c r="AR2873" i="4"/>
  <c r="AJ2881" i="4"/>
  <c r="AK2881" i="4" s="1"/>
  <c r="AR2881" i="4"/>
  <c r="AV2888" i="4"/>
  <c r="AW2888" i="4"/>
  <c r="AP2895" i="4"/>
  <c r="AR2897" i="4"/>
  <c r="AP2913" i="4"/>
  <c r="AJ2917" i="4"/>
  <c r="AK2917" i="4" s="1"/>
  <c r="AD2931" i="4"/>
  <c r="AC2931" i="4"/>
  <c r="AB2931" i="4"/>
  <c r="AK2932" i="4"/>
  <c r="AP2941" i="4"/>
  <c r="AJ2946" i="4"/>
  <c r="AK2946" i="4" s="1"/>
  <c r="AR2946" i="4"/>
  <c r="AW2952" i="4"/>
  <c r="AV2952" i="4"/>
  <c r="AW2953" i="4"/>
  <c r="AL2966" i="4"/>
  <c r="AV2973" i="4"/>
  <c r="AW2973" i="4"/>
  <c r="AD2980" i="4"/>
  <c r="AC2980" i="4"/>
  <c r="AB2980" i="4"/>
  <c r="AR2983" i="4"/>
  <c r="AR2986" i="4"/>
  <c r="AL2991" i="4"/>
  <c r="AW3025" i="4"/>
  <c r="AV3025" i="4"/>
  <c r="AP3070" i="4"/>
  <c r="AP3088" i="4"/>
  <c r="AP3100" i="4"/>
  <c r="AP3101" i="4"/>
  <c r="AR3103" i="4"/>
  <c r="AP3113" i="4"/>
  <c r="AP3115" i="4"/>
  <c r="AP3120" i="4"/>
  <c r="AP3132" i="4"/>
  <c r="AP3133" i="4"/>
  <c r="AR3135" i="4"/>
  <c r="AP3145" i="4"/>
  <c r="AP3147" i="4"/>
  <c r="AR3161" i="4"/>
  <c r="AR3205" i="4"/>
  <c r="AJ3205" i="4"/>
  <c r="AW2675" i="4"/>
  <c r="AC2681" i="4"/>
  <c r="AJ2683" i="4"/>
  <c r="AW2683" i="4"/>
  <c r="AC2689" i="4"/>
  <c r="AJ2691" i="4"/>
  <c r="AK2691" i="4" s="1"/>
  <c r="AW2691" i="4"/>
  <c r="AC2697" i="4"/>
  <c r="AW2699" i="4"/>
  <c r="AC2705" i="4"/>
  <c r="AJ2707" i="4"/>
  <c r="AK2707" i="4" s="1"/>
  <c r="AW2707" i="4"/>
  <c r="AC2713" i="4"/>
  <c r="AJ2715" i="4"/>
  <c r="AK2715" i="4" s="1"/>
  <c r="AW2715" i="4"/>
  <c r="AC2721" i="4"/>
  <c r="AJ2723" i="4"/>
  <c r="AK2723" i="4" s="1"/>
  <c r="AW2723" i="4"/>
  <c r="AC2729" i="4"/>
  <c r="AJ2731" i="4"/>
  <c r="AK2731" i="4" s="1"/>
  <c r="AW2731" i="4"/>
  <c r="AC2737" i="4"/>
  <c r="AK2738" i="4"/>
  <c r="AJ2739" i="4"/>
  <c r="AW2739" i="4"/>
  <c r="AC2745" i="4"/>
  <c r="AW2747" i="4"/>
  <c r="AC2753" i="4"/>
  <c r="AK2754" i="4"/>
  <c r="AJ2755" i="4"/>
  <c r="AW2755" i="4"/>
  <c r="AC2761" i="4"/>
  <c r="AJ2763" i="4"/>
  <c r="AK2763" i="4" s="1"/>
  <c r="AW2763" i="4"/>
  <c r="AC2769" i="4"/>
  <c r="AK2770" i="4"/>
  <c r="AJ2771" i="4"/>
  <c r="AK2771" i="4" s="1"/>
  <c r="AW2771" i="4"/>
  <c r="AJ2773" i="4"/>
  <c r="AK2773" i="4" s="1"/>
  <c r="AW2773" i="4"/>
  <c r="AC2778" i="4"/>
  <c r="AV2779" i="4"/>
  <c r="AJ2780" i="4"/>
  <c r="AK2780" i="4" s="1"/>
  <c r="AJ2781" i="4"/>
  <c r="AK2781" i="4" s="1"/>
  <c r="AR2783" i="4"/>
  <c r="AJ2784" i="4"/>
  <c r="AR2786" i="4"/>
  <c r="AK2788" i="4"/>
  <c r="AB2789" i="4"/>
  <c r="AC2796" i="4"/>
  <c r="AR2797" i="4"/>
  <c r="AD2800" i="4"/>
  <c r="AC2803" i="4"/>
  <c r="AR2806" i="4"/>
  <c r="AD2808" i="4"/>
  <c r="AR2808" i="4"/>
  <c r="AC2810" i="4"/>
  <c r="AC2812" i="4"/>
  <c r="AD2814" i="4"/>
  <c r="AB2814" i="4"/>
  <c r="AJ2818" i="4"/>
  <c r="AD2819" i="4"/>
  <c r="AW2819" i="4"/>
  <c r="AJ2849" i="4"/>
  <c r="AK2849" i="4" s="1"/>
  <c r="AR2849" i="4"/>
  <c r="AC2851" i="4"/>
  <c r="AB2851" i="4"/>
  <c r="AD2854" i="4"/>
  <c r="AC2854" i="4"/>
  <c r="AB2854" i="4"/>
  <c r="AW2855" i="4"/>
  <c r="AD2862" i="4"/>
  <c r="AC2862" i="4"/>
  <c r="AB2862" i="4"/>
  <c r="AD2870" i="4"/>
  <c r="AC2870" i="4"/>
  <c r="AB2870" i="4"/>
  <c r="AD2878" i="4"/>
  <c r="AC2878" i="4"/>
  <c r="AB2878" i="4"/>
  <c r="AD2891" i="4"/>
  <c r="AC2891" i="4"/>
  <c r="AB2891" i="4"/>
  <c r="AP2901" i="4"/>
  <c r="AJ2906" i="4"/>
  <c r="AK2906" i="4" s="1"/>
  <c r="AR2906" i="4"/>
  <c r="AW2912" i="4"/>
  <c r="AV2912" i="4"/>
  <c r="AP2918" i="4"/>
  <c r="AP2919" i="4"/>
  <c r="AR2921" i="4"/>
  <c r="AP2937" i="4"/>
  <c r="AJ2941" i="4"/>
  <c r="AK2941" i="4" s="1"/>
  <c r="AK2944" i="4"/>
  <c r="AD2955" i="4"/>
  <c r="AC2955" i="4"/>
  <c r="AB2955" i="4"/>
  <c r="AK2956" i="4"/>
  <c r="AJ2961" i="4"/>
  <c r="AK2961" i="4" s="1"/>
  <c r="AP2961" i="4"/>
  <c r="AP2965" i="4"/>
  <c r="AJ2965" i="4"/>
  <c r="AK2965" i="4" s="1"/>
  <c r="AK2968" i="4"/>
  <c r="AJ2970" i="4"/>
  <c r="AK2970" i="4" s="1"/>
  <c r="AR2970" i="4"/>
  <c r="AL2975" i="4"/>
  <c r="AP2995" i="4"/>
  <c r="AR2999" i="4"/>
  <c r="AP3002" i="4"/>
  <c r="AP3003" i="4"/>
  <c r="AR3007" i="4"/>
  <c r="AP3010" i="4"/>
  <c r="AP3033" i="4"/>
  <c r="AC3060" i="4"/>
  <c r="AB3060" i="4"/>
  <c r="AD3060" i="4"/>
  <c r="AW3069" i="4"/>
  <c r="AV3069" i="4"/>
  <c r="AW2632" i="4"/>
  <c r="AB2635" i="4"/>
  <c r="AW2640" i="4"/>
  <c r="AB2643" i="4"/>
  <c r="AW2648" i="4"/>
  <c r="AB2651" i="4"/>
  <c r="AW2656" i="4"/>
  <c r="AB2659" i="4"/>
  <c r="AW2664" i="4"/>
  <c r="AB2667" i="4"/>
  <c r="AW2672" i="4"/>
  <c r="AB2675" i="4"/>
  <c r="AP2679" i="4"/>
  <c r="AW2680" i="4"/>
  <c r="AB2683" i="4"/>
  <c r="AP2687" i="4"/>
  <c r="AW2688" i="4"/>
  <c r="AB2691" i="4"/>
  <c r="AP2695" i="4"/>
  <c r="AW2696" i="4"/>
  <c r="AB2699" i="4"/>
  <c r="AP2703" i="4"/>
  <c r="AW2704" i="4"/>
  <c r="AP2711" i="4"/>
  <c r="AW2712" i="4"/>
  <c r="AP2719" i="4"/>
  <c r="AW2720" i="4"/>
  <c r="AP2727" i="4"/>
  <c r="AP2735" i="4"/>
  <c r="AP2743" i="4"/>
  <c r="AW2744" i="4"/>
  <c r="AP2751" i="4"/>
  <c r="AW2752" i="4"/>
  <c r="AP2759" i="4"/>
  <c r="AP2767" i="4"/>
  <c r="AD2774" i="4"/>
  <c r="AB2774" i="4"/>
  <c r="AP2775" i="4"/>
  <c r="AW2778" i="4"/>
  <c r="AW2779" i="4"/>
  <c r="AW2785" i="4"/>
  <c r="AW2786" i="4"/>
  <c r="AB2788" i="4"/>
  <c r="AD2789" i="4"/>
  <c r="AP2789" i="4"/>
  <c r="AJ2791" i="4"/>
  <c r="AK2791" i="4" s="1"/>
  <c r="AC2792" i="4"/>
  <c r="AV2797" i="4"/>
  <c r="AJ2798" i="4"/>
  <c r="AW2799" i="4"/>
  <c r="AJ2802" i="4"/>
  <c r="AK2802" i="4" s="1"/>
  <c r="AP2802" i="4"/>
  <c r="AP2803" i="4"/>
  <c r="AW2808" i="4"/>
  <c r="AR2810" i="4"/>
  <c r="AR2812" i="4"/>
  <c r="AC2814" i="4"/>
  <c r="AP2814" i="4"/>
  <c r="AW2817" i="4"/>
  <c r="AV2817" i="4"/>
  <c r="AK2818" i="4"/>
  <c r="AD2820" i="4"/>
  <c r="AB2820" i="4"/>
  <c r="AV2825" i="4"/>
  <c r="AW2825" i="4"/>
  <c r="AK2826" i="4"/>
  <c r="AD2828" i="4"/>
  <c r="AB2828" i="4"/>
  <c r="AW2833" i="4"/>
  <c r="AV2833" i="4"/>
  <c r="AD2836" i="4"/>
  <c r="AB2836" i="4"/>
  <c r="AV2841" i="4"/>
  <c r="AW2841" i="4"/>
  <c r="AD2844" i="4"/>
  <c r="AB2844" i="4"/>
  <c r="AD2846" i="4"/>
  <c r="AC2846" i="4"/>
  <c r="AB2846" i="4"/>
  <c r="AW2847" i="4"/>
  <c r="AJ2848" i="4"/>
  <c r="AK2848" i="4" s="1"/>
  <c r="AP2848" i="4"/>
  <c r="AD2851" i="4"/>
  <c r="AV2855" i="4"/>
  <c r="AV2856" i="4"/>
  <c r="AW2856" i="4"/>
  <c r="AV2859" i="4"/>
  <c r="AW2859" i="4"/>
  <c r="AV2864" i="4"/>
  <c r="AW2864" i="4"/>
  <c r="AV2867" i="4"/>
  <c r="AW2867" i="4"/>
  <c r="AW2872" i="4"/>
  <c r="AV2872" i="4"/>
  <c r="AV2875" i="4"/>
  <c r="AW2875" i="4"/>
  <c r="AW2880" i="4"/>
  <c r="AV2880" i="4"/>
  <c r="AV2883" i="4"/>
  <c r="AW2883" i="4"/>
  <c r="AJ2897" i="4"/>
  <c r="AK2897" i="4" s="1"/>
  <c r="AP2897" i="4"/>
  <c r="AJ2901" i="4"/>
  <c r="AK2901" i="4" s="1"/>
  <c r="AK2904" i="4"/>
  <c r="AD2915" i="4"/>
  <c r="AC2915" i="4"/>
  <c r="AB2915" i="4"/>
  <c r="AR2917" i="4"/>
  <c r="AW2919" i="4"/>
  <c r="AJ2920" i="4"/>
  <c r="AK2920" i="4" s="1"/>
  <c r="AP2925" i="4"/>
  <c r="AJ2925" i="4"/>
  <c r="AK2925" i="4" s="1"/>
  <c r="AJ2930" i="4"/>
  <c r="AK2930" i="4" s="1"/>
  <c r="AR2930" i="4"/>
  <c r="AW2936" i="4"/>
  <c r="AV2936" i="4"/>
  <c r="AP2943" i="4"/>
  <c r="AR2945" i="4"/>
  <c r="AW2960" i="4"/>
  <c r="AV2960" i="4"/>
  <c r="AP2967" i="4"/>
  <c r="AJ2969" i="4"/>
  <c r="AK2969" i="4" s="1"/>
  <c r="AR2969" i="4"/>
  <c r="AJ2999" i="4"/>
  <c r="AK2999" i="4" s="1"/>
  <c r="AP2999" i="4"/>
  <c r="AJ3007" i="4"/>
  <c r="AK3007" i="4" s="1"/>
  <c r="AP3007" i="4"/>
  <c r="AP3053" i="4"/>
  <c r="AP3074" i="4"/>
  <c r="AC3084" i="4"/>
  <c r="AB3084" i="4"/>
  <c r="AD3084" i="4"/>
  <c r="AR2751" i="4"/>
  <c r="AR2759" i="4"/>
  <c r="AR2767" i="4"/>
  <c r="AP2785" i="4"/>
  <c r="AP2792" i="4"/>
  <c r="AK2801" i="4"/>
  <c r="AW2805" i="4"/>
  <c r="AW2807" i="4"/>
  <c r="AP2818" i="4"/>
  <c r="AD2822" i="4"/>
  <c r="AC2822" i="4"/>
  <c r="AB2822" i="4"/>
  <c r="AJ2826" i="4"/>
  <c r="AP2826" i="4"/>
  <c r="AD2830" i="4"/>
  <c r="AC2830" i="4"/>
  <c r="AB2830" i="4"/>
  <c r="AJ2834" i="4"/>
  <c r="AK2834" i="4" s="1"/>
  <c r="AP2834" i="4"/>
  <c r="AD2838" i="4"/>
  <c r="AC2838" i="4"/>
  <c r="AB2838" i="4"/>
  <c r="AJ2842" i="4"/>
  <c r="AK2842" i="4" s="1"/>
  <c r="AP2842" i="4"/>
  <c r="AW2848" i="4"/>
  <c r="AV2848" i="4"/>
  <c r="AR2856" i="4"/>
  <c r="AW2857" i="4"/>
  <c r="AP2861" i="4"/>
  <c r="AR2864" i="4"/>
  <c r="AP2869" i="4"/>
  <c r="AR2872" i="4"/>
  <c r="AP2877" i="4"/>
  <c r="AR2880" i="4"/>
  <c r="AP2885" i="4"/>
  <c r="AJ2890" i="4"/>
  <c r="AK2890" i="4" s="1"/>
  <c r="AR2890" i="4"/>
  <c r="AV2896" i="4"/>
  <c r="AW2896" i="4"/>
  <c r="AP2902" i="4"/>
  <c r="AP2903" i="4"/>
  <c r="AJ2905" i="4"/>
  <c r="AK2905" i="4" s="1"/>
  <c r="AR2905" i="4"/>
  <c r="AJ2921" i="4"/>
  <c r="AK2921" i="4" s="1"/>
  <c r="AP2921" i="4"/>
  <c r="AD2939" i="4"/>
  <c r="AC2939" i="4"/>
  <c r="AB2939" i="4"/>
  <c r="AK2940" i="4"/>
  <c r="AP2949" i="4"/>
  <c r="AJ2954" i="4"/>
  <c r="AK2954" i="4" s="1"/>
  <c r="AR2954" i="4"/>
  <c r="AP2980" i="4"/>
  <c r="AP2993" i="4"/>
  <c r="AV2994" i="4"/>
  <c r="AW2994" i="4"/>
  <c r="AC2996" i="4"/>
  <c r="AD2996" i="4"/>
  <c r="AB2996" i="4"/>
  <c r="AC3004" i="4"/>
  <c r="AD3004" i="4"/>
  <c r="AB3004" i="4"/>
  <c r="AP3017" i="4"/>
  <c r="AP3021" i="4"/>
  <c r="AP3032" i="4"/>
  <c r="AW3073" i="4"/>
  <c r="AV3073" i="4"/>
  <c r="AB2749" i="4"/>
  <c r="AW2754" i="4"/>
  <c r="AB2757" i="4"/>
  <c r="AW2762" i="4"/>
  <c r="AB2765" i="4"/>
  <c r="AW2770" i="4"/>
  <c r="AB2773" i="4"/>
  <c r="AW2777" i="4"/>
  <c r="AB2780" i="4"/>
  <c r="AC2784" i="4"/>
  <c r="AJ2785" i="4"/>
  <c r="AK2785" i="4" s="1"/>
  <c r="AR2785" i="4"/>
  <c r="AB2787" i="4"/>
  <c r="AB2794" i="4"/>
  <c r="AJ2794" i="4"/>
  <c r="AK2794" i="4" s="1"/>
  <c r="AP2794" i="4"/>
  <c r="AD2798" i="4"/>
  <c r="AB2798" i="4"/>
  <c r="AW2802" i="4"/>
  <c r="AW2809" i="4"/>
  <c r="AK2820" i="4"/>
  <c r="AK2822" i="4"/>
  <c r="AK2828" i="4"/>
  <c r="AK2830" i="4"/>
  <c r="AW2839" i="4"/>
  <c r="AR2848" i="4"/>
  <c r="AK2850" i="4"/>
  <c r="AJ2861" i="4"/>
  <c r="AK2861" i="4" s="1"/>
  <c r="AJ2869" i="4"/>
  <c r="AK2869" i="4" s="1"/>
  <c r="AJ2877" i="4"/>
  <c r="AK2877" i="4" s="1"/>
  <c r="AJ2885" i="4"/>
  <c r="AK2885" i="4" s="1"/>
  <c r="AK2888" i="4"/>
  <c r="AD2899" i="4"/>
  <c r="AC2899" i="4"/>
  <c r="AB2899" i="4"/>
  <c r="AP2909" i="4"/>
  <c r="AJ2914" i="4"/>
  <c r="AK2914" i="4" s="1"/>
  <c r="AR2914" i="4"/>
  <c r="AV2920" i="4"/>
  <c r="AW2920" i="4"/>
  <c r="AP2927" i="4"/>
  <c r="AJ2929" i="4"/>
  <c r="AK2929" i="4" s="1"/>
  <c r="AR2929" i="4"/>
  <c r="AJ2945" i="4"/>
  <c r="AK2945" i="4" s="1"/>
  <c r="AP2945" i="4"/>
  <c r="AJ2949" i="4"/>
  <c r="AK2949" i="4" s="1"/>
  <c r="AK2952" i="4"/>
  <c r="AD2963" i="4"/>
  <c r="AC2963" i="4"/>
  <c r="AB2963" i="4"/>
  <c r="AP2969" i="4"/>
  <c r="AD2972" i="4"/>
  <c r="AC2972" i="4"/>
  <c r="AB2972" i="4"/>
  <c r="AC2973" i="4"/>
  <c r="AD2973" i="4"/>
  <c r="AB2973" i="4"/>
  <c r="AR2979" i="4"/>
  <c r="AD2984" i="4"/>
  <c r="AC2984" i="4"/>
  <c r="AB2984" i="4"/>
  <c r="AP2988" i="4"/>
  <c r="AK2998" i="4"/>
  <c r="AB2726" i="4"/>
  <c r="AV2728" i="4"/>
  <c r="AB2734" i="4"/>
  <c r="AV2736" i="4"/>
  <c r="AB2742" i="4"/>
  <c r="AV2744" i="4"/>
  <c r="AC2749" i="4"/>
  <c r="AB2750" i="4"/>
  <c r="AV2752" i="4"/>
  <c r="AC2757" i="4"/>
  <c r="AB2758" i="4"/>
  <c r="AV2760" i="4"/>
  <c r="AC2765" i="4"/>
  <c r="AB2766" i="4"/>
  <c r="AV2768" i="4"/>
  <c r="AD2773" i="4"/>
  <c r="AC2780" i="4"/>
  <c r="AD2784" i="4"/>
  <c r="AC2787" i="4"/>
  <c r="AW2789" i="4"/>
  <c r="AW2791" i="4"/>
  <c r="AW2792" i="4"/>
  <c r="AC2794" i="4"/>
  <c r="AV2795" i="4"/>
  <c r="AJ2796" i="4"/>
  <c r="AK2796" i="4" s="1"/>
  <c r="AC2798" i="4"/>
  <c r="AW2801" i="4"/>
  <c r="AR2805" i="4"/>
  <c r="AB2811" i="4"/>
  <c r="AJ2812" i="4"/>
  <c r="AK2812" i="4" s="1"/>
  <c r="AW2813" i="4"/>
  <c r="AW2815" i="4"/>
  <c r="AB2818" i="4"/>
  <c r="AJ2819" i="4"/>
  <c r="AK2819" i="4" s="1"/>
  <c r="AW2823" i="4"/>
  <c r="AB2826" i="4"/>
  <c r="AW2831" i="4"/>
  <c r="AB2834" i="4"/>
  <c r="AJ2835" i="4"/>
  <c r="AK2835" i="4" s="1"/>
  <c r="AB2842" i="4"/>
  <c r="AC2859" i="4"/>
  <c r="AB2859" i="4"/>
  <c r="AC2867" i="4"/>
  <c r="AB2867" i="4"/>
  <c r="AC2875" i="4"/>
  <c r="AB2875" i="4"/>
  <c r="AC2883" i="4"/>
  <c r="AB2883" i="4"/>
  <c r="AP2887" i="4"/>
  <c r="AR2889" i="4"/>
  <c r="AP2905" i="4"/>
  <c r="AJ2909" i="4"/>
  <c r="AK2909" i="4" s="1"/>
  <c r="AD2923" i="4"/>
  <c r="AC2923" i="4"/>
  <c r="AB2923" i="4"/>
  <c r="AR2925" i="4"/>
  <c r="AP2933" i="4"/>
  <c r="AJ2938" i="4"/>
  <c r="AK2938" i="4" s="1"/>
  <c r="AR2938" i="4"/>
  <c r="AW2944" i="4"/>
  <c r="AV2944" i="4"/>
  <c r="AW2945" i="4"/>
  <c r="AP2951" i="4"/>
  <c r="AR2953" i="4"/>
  <c r="AL2958" i="4"/>
  <c r="AV2968" i="4"/>
  <c r="AW2968" i="4"/>
  <c r="AJ2972" i="4"/>
  <c r="AK2972" i="4" s="1"/>
  <c r="AR2972" i="4"/>
  <c r="AW3043" i="4"/>
  <c r="AV2777" i="4"/>
  <c r="AV2781" i="4"/>
  <c r="AW2783" i="4"/>
  <c r="AK2784" i="4"/>
  <c r="AJ2786" i="4"/>
  <c r="AK2786" i="4" s="1"/>
  <c r="AP2786" i="4"/>
  <c r="AD2790" i="4"/>
  <c r="AB2790" i="4"/>
  <c r="AW2795" i="4"/>
  <c r="AK2798" i="4"/>
  <c r="AJ2803" i="4"/>
  <c r="AK2803" i="4" s="1"/>
  <c r="AV2805" i="4"/>
  <c r="AV2807" i="4"/>
  <c r="AJ2808" i="4"/>
  <c r="AK2808" i="4" s="1"/>
  <c r="AP2808" i="4"/>
  <c r="AV2809" i="4"/>
  <c r="AD2811" i="4"/>
  <c r="AV2811" i="4"/>
  <c r="AP2816" i="4"/>
  <c r="AP2824" i="4"/>
  <c r="AP2832" i="4"/>
  <c r="AJ2833" i="4"/>
  <c r="AK2833" i="4" s="1"/>
  <c r="AR2833" i="4"/>
  <c r="AP2840" i="4"/>
  <c r="AJ2841" i="4"/>
  <c r="AK2841" i="4" s="1"/>
  <c r="AR2841" i="4"/>
  <c r="AP2853" i="4"/>
  <c r="AK2856" i="4"/>
  <c r="AK2860" i="4"/>
  <c r="AK2864" i="4"/>
  <c r="AK2872" i="4"/>
  <c r="AK2880" i="4"/>
  <c r="AP2886" i="4"/>
  <c r="AP2893" i="4"/>
  <c r="AJ2898" i="4"/>
  <c r="AK2898" i="4" s="1"/>
  <c r="AR2898" i="4"/>
  <c r="AW2904" i="4"/>
  <c r="AV2904" i="4"/>
  <c r="AP2910" i="4"/>
  <c r="AP2911" i="4"/>
  <c r="AJ2913" i="4"/>
  <c r="AK2913" i="4" s="1"/>
  <c r="AR2913" i="4"/>
  <c r="AP2929" i="4"/>
  <c r="AJ2933" i="4"/>
  <c r="AK2933" i="4" s="1"/>
  <c r="AK2936" i="4"/>
  <c r="AD2947" i="4"/>
  <c r="AC2947" i="4"/>
  <c r="AB2947" i="4"/>
  <c r="AP2957" i="4"/>
  <c r="AK2960" i="4"/>
  <c r="AJ2962" i="4"/>
  <c r="AK2962" i="4" s="1"/>
  <c r="AR2962" i="4"/>
  <c r="AJ2990" i="4"/>
  <c r="AJ3026" i="4"/>
  <c r="AK3026" i="4" s="1"/>
  <c r="AR3026" i="4"/>
  <c r="AL3031" i="4"/>
  <c r="AP3050" i="4"/>
  <c r="AP3077" i="4"/>
  <c r="AW2781" i="4"/>
  <c r="AW2784" i="4"/>
  <c r="AW2793" i="4"/>
  <c r="AJ2799" i="4"/>
  <c r="AK2799" i="4" s="1"/>
  <c r="AD2806" i="4"/>
  <c r="AB2806" i="4"/>
  <c r="AP2810" i="4"/>
  <c r="AW2816" i="4"/>
  <c r="AV2816" i="4"/>
  <c r="AW2824" i="4"/>
  <c r="AV2824" i="4"/>
  <c r="AJ2828" i="4"/>
  <c r="AW2832" i="4"/>
  <c r="AV2832" i="4"/>
  <c r="AJ2836" i="4"/>
  <c r="AK2836" i="4" s="1"/>
  <c r="AV2839" i="4"/>
  <c r="AW2840" i="4"/>
  <c r="AV2840" i="4"/>
  <c r="AJ2844" i="4"/>
  <c r="AK2844" i="4" s="1"/>
  <c r="AP2845" i="4"/>
  <c r="AD2850" i="4"/>
  <c r="AC2850" i="4"/>
  <c r="AJ2852" i="4"/>
  <c r="AK2852" i="4" s="1"/>
  <c r="AR2853" i="4"/>
  <c r="AP2854" i="4"/>
  <c r="AJ2858" i="4"/>
  <c r="AK2858" i="4" s="1"/>
  <c r="AR2858" i="4"/>
  <c r="AR2861" i="4"/>
  <c r="AP2862" i="4"/>
  <c r="AJ2866" i="4"/>
  <c r="AK2866" i="4" s="1"/>
  <c r="AR2866" i="4"/>
  <c r="AR2869" i="4"/>
  <c r="AP2870" i="4"/>
  <c r="AJ2874" i="4"/>
  <c r="AK2874" i="4" s="1"/>
  <c r="AR2874" i="4"/>
  <c r="AR2877" i="4"/>
  <c r="AP2878" i="4"/>
  <c r="AJ2882" i="4"/>
  <c r="AK2882" i="4" s="1"/>
  <c r="AR2882" i="4"/>
  <c r="AR2885" i="4"/>
  <c r="AJ2889" i="4"/>
  <c r="AK2889" i="4" s="1"/>
  <c r="AP2889" i="4"/>
  <c r="AJ2893" i="4"/>
  <c r="AK2893" i="4" s="1"/>
  <c r="AK2896" i="4"/>
  <c r="AD2907" i="4"/>
  <c r="AC2907" i="4"/>
  <c r="AB2907" i="4"/>
  <c r="AW2911" i="4"/>
  <c r="AJ2912" i="4"/>
  <c r="AK2912" i="4" s="1"/>
  <c r="AP2917" i="4"/>
  <c r="AJ2922" i="4"/>
  <c r="AK2922" i="4" s="1"/>
  <c r="AR2922" i="4"/>
  <c r="AV2928" i="4"/>
  <c r="AW2928" i="4"/>
  <c r="AW2929" i="4"/>
  <c r="AP2934" i="4"/>
  <c r="AP2935" i="4"/>
  <c r="AJ2937" i="4"/>
  <c r="AK2937" i="4" s="1"/>
  <c r="AR2937" i="4"/>
  <c r="AJ2953" i="4"/>
  <c r="AK2953" i="4" s="1"/>
  <c r="AP2953" i="4"/>
  <c r="AJ2957" i="4"/>
  <c r="AK2957" i="4" s="1"/>
  <c r="AP2959" i="4"/>
  <c r="AR2961" i="4"/>
  <c r="AD2971" i="4"/>
  <c r="AC2971" i="4"/>
  <c r="AB2971" i="4"/>
  <c r="AJ2976" i="4"/>
  <c r="AK2976" i="4" s="1"/>
  <c r="AR2976" i="4"/>
  <c r="AP2984" i="4"/>
  <c r="AP3000" i="4"/>
  <c r="AP3008" i="4"/>
  <c r="AJ3015" i="4"/>
  <c r="AK3015" i="4" s="1"/>
  <c r="AP3015" i="4"/>
  <c r="AP3030" i="4"/>
  <c r="AW3049" i="4"/>
  <c r="AV3049" i="4"/>
  <c r="AL3071" i="4"/>
  <c r="AC2858" i="4"/>
  <c r="AJ2860" i="4"/>
  <c r="AC2866" i="4"/>
  <c r="AJ2868" i="4"/>
  <c r="AK2868" i="4" s="1"/>
  <c r="AC2874" i="4"/>
  <c r="AJ2876" i="4"/>
  <c r="AK2876" i="4" s="1"/>
  <c r="AC2882" i="4"/>
  <c r="AJ2884" i="4"/>
  <c r="AK2884" i="4" s="1"/>
  <c r="AC2890" i="4"/>
  <c r="AJ2892" i="4"/>
  <c r="AK2892" i="4" s="1"/>
  <c r="AC2898" i="4"/>
  <c r="AJ2900" i="4"/>
  <c r="AK2900" i="4" s="1"/>
  <c r="AC2906" i="4"/>
  <c r="AJ2908" i="4"/>
  <c r="AK2908" i="4" s="1"/>
  <c r="AC2914" i="4"/>
  <c r="AJ2916" i="4"/>
  <c r="AK2916" i="4" s="1"/>
  <c r="AC2922" i="4"/>
  <c r="AJ2924" i="4"/>
  <c r="AK2924" i="4" s="1"/>
  <c r="AC2930" i="4"/>
  <c r="AJ2932" i="4"/>
  <c r="AC2938" i="4"/>
  <c r="AJ2940" i="4"/>
  <c r="AC2946" i="4"/>
  <c r="AJ2948" i="4"/>
  <c r="AK2948" i="4" s="1"/>
  <c r="AC2954" i="4"/>
  <c r="AP2977" i="4"/>
  <c r="AJ2979" i="4"/>
  <c r="AK2979" i="4" s="1"/>
  <c r="AP2981" i="4"/>
  <c r="AJ2983" i="4"/>
  <c r="AK2983" i="4" s="1"/>
  <c r="AJ2986" i="4"/>
  <c r="AK2986" i="4" s="1"/>
  <c r="AK2990" i="4"/>
  <c r="AD2992" i="4"/>
  <c r="AC2992" i="4"/>
  <c r="AW3002" i="4"/>
  <c r="AW3010" i="4"/>
  <c r="AD3024" i="4"/>
  <c r="AC3024" i="4"/>
  <c r="AC3028" i="4"/>
  <c r="AB3028" i="4"/>
  <c r="AD3028" i="4"/>
  <c r="AW3030" i="4"/>
  <c r="AV3030" i="4"/>
  <c r="AJ3034" i="4"/>
  <c r="AK3034" i="4" s="1"/>
  <c r="AP3036" i="4"/>
  <c r="AD3040" i="4"/>
  <c r="AC3040" i="4"/>
  <c r="AB3040" i="4"/>
  <c r="AL3051" i="4"/>
  <c r="AP3056" i="4"/>
  <c r="AL3075" i="4"/>
  <c r="AK3098" i="4"/>
  <c r="AR3112" i="4"/>
  <c r="AW3115" i="4"/>
  <c r="AK3130" i="4"/>
  <c r="AR3144" i="4"/>
  <c r="AW3147" i="4"/>
  <c r="AR3153" i="4"/>
  <c r="AJ3153" i="4"/>
  <c r="AK3153" i="4" s="1"/>
  <c r="AJ3173" i="4"/>
  <c r="AK3173" i="4" s="1"/>
  <c r="AP3173" i="4"/>
  <c r="AR3176" i="4"/>
  <c r="AR3221" i="4"/>
  <c r="AW2821" i="4"/>
  <c r="AL2827" i="4"/>
  <c r="AW2829" i="4"/>
  <c r="AW2837" i="4"/>
  <c r="AL2843" i="4"/>
  <c r="AW2845" i="4"/>
  <c r="AW2849" i="4"/>
  <c r="AL2851" i="4"/>
  <c r="AB2852" i="4"/>
  <c r="AW2853" i="4"/>
  <c r="AP2856" i="4"/>
  <c r="AL2859" i="4"/>
  <c r="AB2860" i="4"/>
  <c r="AW2861" i="4"/>
  <c r="AP2864" i="4"/>
  <c r="AW2865" i="4"/>
  <c r="AB2868" i="4"/>
  <c r="AW2869" i="4"/>
  <c r="AP2872" i="4"/>
  <c r="AW2873" i="4"/>
  <c r="AL2875" i="4"/>
  <c r="AB2876" i="4"/>
  <c r="AW2877" i="4"/>
  <c r="AP2880" i="4"/>
  <c r="AW2881" i="4"/>
  <c r="AL2883" i="4"/>
  <c r="AB2884" i="4"/>
  <c r="AW2885" i="4"/>
  <c r="AP2888" i="4"/>
  <c r="AW2889" i="4"/>
  <c r="AL2891" i="4"/>
  <c r="AB2892" i="4"/>
  <c r="AW2893" i="4"/>
  <c r="AP2896" i="4"/>
  <c r="AW2897" i="4"/>
  <c r="AL2899" i="4"/>
  <c r="AB2900" i="4"/>
  <c r="AW2901" i="4"/>
  <c r="AP2904" i="4"/>
  <c r="AW2905" i="4"/>
  <c r="AL2907" i="4"/>
  <c r="AB2908" i="4"/>
  <c r="AW2909" i="4"/>
  <c r="AP2912" i="4"/>
  <c r="AW2913" i="4"/>
  <c r="AL2915" i="4"/>
  <c r="AB2916" i="4"/>
  <c r="AW2917" i="4"/>
  <c r="AP2920" i="4"/>
  <c r="AW2921" i="4"/>
  <c r="AL2923" i="4"/>
  <c r="AB2924" i="4"/>
  <c r="AW2925" i="4"/>
  <c r="AP2928" i="4"/>
  <c r="AL2931" i="4"/>
  <c r="AB2932" i="4"/>
  <c r="AW2933" i="4"/>
  <c r="AP2936" i="4"/>
  <c r="AW2937" i="4"/>
  <c r="AL2939" i="4"/>
  <c r="AB2940" i="4"/>
  <c r="AW2941" i="4"/>
  <c r="AP2944" i="4"/>
  <c r="AL2947" i="4"/>
  <c r="AB2948" i="4"/>
  <c r="AW2949" i="4"/>
  <c r="AP2952" i="4"/>
  <c r="AL2955" i="4"/>
  <c r="AB2956" i="4"/>
  <c r="AW2957" i="4"/>
  <c r="AP2960" i="4"/>
  <c r="AW2961" i="4"/>
  <c r="AL2963" i="4"/>
  <c r="AB2964" i="4"/>
  <c r="AW2965" i="4"/>
  <c r="AP2968" i="4"/>
  <c r="AW2969" i="4"/>
  <c r="AL2971" i="4"/>
  <c r="AB2976" i="4"/>
  <c r="AW2987" i="4"/>
  <c r="AV2987" i="4"/>
  <c r="AW2990" i="4"/>
  <c r="AB2992" i="4"/>
  <c r="AW2997" i="4"/>
  <c r="AJ2998" i="4"/>
  <c r="AW3005" i="4"/>
  <c r="AJ3006" i="4"/>
  <c r="AK3006" i="4" s="1"/>
  <c r="AW3021" i="4"/>
  <c r="AB3024" i="4"/>
  <c r="AC3025" i="4"/>
  <c r="AB3025" i="4"/>
  <c r="AW3033" i="4"/>
  <c r="AP3034" i="4"/>
  <c r="AC3044" i="4"/>
  <c r="AB3044" i="4"/>
  <c r="AD3044" i="4"/>
  <c r="AW3053" i="4"/>
  <c r="AJ3054" i="4"/>
  <c r="AK3054" i="4" s="1"/>
  <c r="AP3054" i="4"/>
  <c r="AL3055" i="4"/>
  <c r="AP3060" i="4"/>
  <c r="AD3064" i="4"/>
  <c r="AC3064" i="4"/>
  <c r="AB3064" i="4"/>
  <c r="AL3079" i="4"/>
  <c r="AP3084" i="4"/>
  <c r="AP3092" i="4"/>
  <c r="AP3093" i="4"/>
  <c r="AJ3094" i="4"/>
  <c r="AK3094" i="4" s="1"/>
  <c r="AR3095" i="4"/>
  <c r="AP3105" i="4"/>
  <c r="AP3107" i="4"/>
  <c r="AP3112" i="4"/>
  <c r="AJ3112" i="4"/>
  <c r="AK3112" i="4" s="1"/>
  <c r="AP3124" i="4"/>
  <c r="AP3125" i="4"/>
  <c r="AJ3126" i="4"/>
  <c r="AK3126" i="4" s="1"/>
  <c r="AR3127" i="4"/>
  <c r="AW3134" i="4"/>
  <c r="AP3137" i="4"/>
  <c r="AP3139" i="4"/>
  <c r="AP3144" i="4"/>
  <c r="AJ3144" i="4"/>
  <c r="AK3144" i="4" s="1"/>
  <c r="AR3165" i="4"/>
  <c r="AR3187" i="4"/>
  <c r="AJ3187" i="4"/>
  <c r="AR3207" i="4"/>
  <c r="AR2888" i="4"/>
  <c r="AR2896" i="4"/>
  <c r="AR2904" i="4"/>
  <c r="AR2912" i="4"/>
  <c r="AR2920" i="4"/>
  <c r="AR2928" i="4"/>
  <c r="AR2936" i="4"/>
  <c r="AR2944" i="4"/>
  <c r="AR2952" i="4"/>
  <c r="AR2960" i="4"/>
  <c r="AR2968" i="4"/>
  <c r="AB2997" i="4"/>
  <c r="AC2997" i="4"/>
  <c r="AB3005" i="4"/>
  <c r="AC3005" i="4"/>
  <c r="AJ3018" i="4"/>
  <c r="AK3018" i="4" s="1"/>
  <c r="AJ3022" i="4"/>
  <c r="AK3022" i="4" s="1"/>
  <c r="AP3022" i="4"/>
  <c r="AR3023" i="4"/>
  <c r="AL3035" i="4"/>
  <c r="AJ3038" i="4"/>
  <c r="AK3038" i="4" s="1"/>
  <c r="AP3040" i="4"/>
  <c r="AW3057" i="4"/>
  <c r="AJ3058" i="4"/>
  <c r="AK3058" i="4" s="1"/>
  <c r="AP3058" i="4"/>
  <c r="AC3068" i="4"/>
  <c r="AB3068" i="4"/>
  <c r="AD3068" i="4"/>
  <c r="AR3104" i="4"/>
  <c r="AW3107" i="4"/>
  <c r="AR3136" i="4"/>
  <c r="AW3139" i="4"/>
  <c r="AR3157" i="4"/>
  <c r="AJ3157" i="4"/>
  <c r="AJ3168" i="4"/>
  <c r="AK3168" i="4" s="1"/>
  <c r="AR3168" i="4"/>
  <c r="AP3189" i="4"/>
  <c r="AP2850" i="4"/>
  <c r="AP2858" i="4"/>
  <c r="AP2866" i="4"/>
  <c r="AP2874" i="4"/>
  <c r="AP2882" i="4"/>
  <c r="AB2886" i="4"/>
  <c r="AP2890" i="4"/>
  <c r="AW2891" i="4"/>
  <c r="AB2894" i="4"/>
  <c r="AP2898" i="4"/>
  <c r="AW2899" i="4"/>
  <c r="AB2902" i="4"/>
  <c r="AP2906" i="4"/>
  <c r="AW2907" i="4"/>
  <c r="AB2910" i="4"/>
  <c r="AP2914" i="4"/>
  <c r="AW2915" i="4"/>
  <c r="AB2918" i="4"/>
  <c r="AP2922" i="4"/>
  <c r="AW2923" i="4"/>
  <c r="AB2926" i="4"/>
  <c r="AP2930" i="4"/>
  <c r="AW2931" i="4"/>
  <c r="AB2934" i="4"/>
  <c r="AP2938" i="4"/>
  <c r="AW2939" i="4"/>
  <c r="AB2942" i="4"/>
  <c r="AP2946" i="4"/>
  <c r="AW2947" i="4"/>
  <c r="AB2950" i="4"/>
  <c r="AP2954" i="4"/>
  <c r="AW2955" i="4"/>
  <c r="AB2958" i="4"/>
  <c r="AP2962" i="4"/>
  <c r="AW2963" i="4"/>
  <c r="AB2966" i="4"/>
  <c r="AP2970" i="4"/>
  <c r="AP2972" i="4"/>
  <c r="AP2976" i="4"/>
  <c r="AW2979" i="4"/>
  <c r="AW2983" i="4"/>
  <c r="AJ2985" i="4"/>
  <c r="AC2986" i="4"/>
  <c r="AD2989" i="4"/>
  <c r="AW2993" i="4"/>
  <c r="AD2997" i="4"/>
  <c r="AD3005" i="4"/>
  <c r="AW3011" i="4"/>
  <c r="AD3016" i="4"/>
  <c r="AC3016" i="4"/>
  <c r="AV3017" i="4"/>
  <c r="AC3020" i="4"/>
  <c r="AB3020" i="4"/>
  <c r="AD3020" i="4"/>
  <c r="AV3021" i="4"/>
  <c r="AV3022" i="4"/>
  <c r="AW3022" i="4"/>
  <c r="AP3024" i="4"/>
  <c r="AR3034" i="4"/>
  <c r="AW3037" i="4"/>
  <c r="AP3038" i="4"/>
  <c r="AL3039" i="4"/>
  <c r="AJ3042" i="4"/>
  <c r="AK3042" i="4" s="1"/>
  <c r="AP3044" i="4"/>
  <c r="AD3048" i="4"/>
  <c r="AC3048" i="4"/>
  <c r="AB3048" i="4"/>
  <c r="AR3054" i="4"/>
  <c r="AV3057" i="4"/>
  <c r="AL3059" i="4"/>
  <c r="AJ3062" i="4"/>
  <c r="AK3062" i="4" s="1"/>
  <c r="AP3064" i="4"/>
  <c r="AD3072" i="4"/>
  <c r="AC3072" i="4"/>
  <c r="AB3072" i="4"/>
  <c r="AR3078" i="4"/>
  <c r="AJ3086" i="4"/>
  <c r="AK3086" i="4" s="1"/>
  <c r="AR3087" i="4"/>
  <c r="AP3097" i="4"/>
  <c r="AP3099" i="4"/>
  <c r="AP3104" i="4"/>
  <c r="AJ3104" i="4"/>
  <c r="AK3104" i="4" s="1"/>
  <c r="AK3110" i="4"/>
  <c r="AP3116" i="4"/>
  <c r="AP3117" i="4"/>
  <c r="AJ3118" i="4"/>
  <c r="AK3118" i="4" s="1"/>
  <c r="AR3119" i="4"/>
  <c r="AP3129" i="4"/>
  <c r="AP3131" i="4"/>
  <c r="AP3136" i="4"/>
  <c r="AJ3136" i="4"/>
  <c r="AK3136" i="4" s="1"/>
  <c r="AK3142" i="4"/>
  <c r="AJ3225" i="4"/>
  <c r="AK3225" i="4" s="1"/>
  <c r="AV2849" i="4"/>
  <c r="AV2857" i="4"/>
  <c r="AV2865" i="4"/>
  <c r="AV2873" i="4"/>
  <c r="AV2881" i="4"/>
  <c r="AC2886" i="4"/>
  <c r="AV2889" i="4"/>
  <c r="AC2894" i="4"/>
  <c r="AV2897" i="4"/>
  <c r="AC2902" i="4"/>
  <c r="AV2905" i="4"/>
  <c r="AC2910" i="4"/>
  <c r="AV2913" i="4"/>
  <c r="AC2918" i="4"/>
  <c r="AV2921" i="4"/>
  <c r="AC2926" i="4"/>
  <c r="AV2929" i="4"/>
  <c r="AC2934" i="4"/>
  <c r="AV2937" i="4"/>
  <c r="AC2942" i="4"/>
  <c r="AV2945" i="4"/>
  <c r="AC2950" i="4"/>
  <c r="AV2953" i="4"/>
  <c r="AC2958" i="4"/>
  <c r="AV2961" i="4"/>
  <c r="AC2966" i="4"/>
  <c r="AV2969" i="4"/>
  <c r="AW2975" i="4"/>
  <c r="AK2985" i="4"/>
  <c r="AD2986" i="4"/>
  <c r="AC2993" i="4"/>
  <c r="AB2993" i="4"/>
  <c r="AW2998" i="4"/>
  <c r="AD3000" i="4"/>
  <c r="AC3000" i="4"/>
  <c r="AW3006" i="4"/>
  <c r="AD3008" i="4"/>
  <c r="AC3008" i="4"/>
  <c r="AP3011" i="4"/>
  <c r="AP3012" i="4"/>
  <c r="AC3017" i="4"/>
  <c r="AB3017" i="4"/>
  <c r="AW3017" i="4"/>
  <c r="AL3023" i="4"/>
  <c r="AJ3024" i="4"/>
  <c r="AW3041" i="4"/>
  <c r="AP3042" i="4"/>
  <c r="AK3050" i="4"/>
  <c r="AC3052" i="4"/>
  <c r="AB3052" i="4"/>
  <c r="AD3052" i="4"/>
  <c r="AW3061" i="4"/>
  <c r="AP3062" i="4"/>
  <c r="AL3063" i="4"/>
  <c r="AJ3066" i="4"/>
  <c r="AK3066" i="4" s="1"/>
  <c r="AP3068" i="4"/>
  <c r="AK3074" i="4"/>
  <c r="AC3076" i="4"/>
  <c r="AB3076" i="4"/>
  <c r="AD3076" i="4"/>
  <c r="AP3081" i="4"/>
  <c r="AJ3082" i="4"/>
  <c r="AK3082" i="4" s="1"/>
  <c r="AP3082" i="4"/>
  <c r="AP3083" i="4"/>
  <c r="AR3096" i="4"/>
  <c r="AJ3122" i="4"/>
  <c r="AK3122" i="4" s="1"/>
  <c r="AR3128" i="4"/>
  <c r="AJ3128" i="4"/>
  <c r="AK3128" i="4" s="1"/>
  <c r="AP3152" i="4"/>
  <c r="AP3169" i="4"/>
  <c r="AR3175" i="4"/>
  <c r="AJ3175" i="4"/>
  <c r="AV2971" i="4"/>
  <c r="AJ2973" i="4"/>
  <c r="AC2974" i="4"/>
  <c r="AB2988" i="4"/>
  <c r="AD2993" i="4"/>
  <c r="AV2993" i="4"/>
  <c r="AB3000" i="4"/>
  <c r="AJ3002" i="4"/>
  <c r="AK3002" i="4" s="1"/>
  <c r="AB3008" i="4"/>
  <c r="AJ3010" i="4"/>
  <c r="AK3010" i="4" s="1"/>
  <c r="AW3013" i="4"/>
  <c r="AJ3014" i="4"/>
  <c r="AK3014" i="4" s="1"/>
  <c r="AP3014" i="4"/>
  <c r="AR3015" i="4"/>
  <c r="AD3017" i="4"/>
  <c r="AK3024" i="4"/>
  <c r="AW3027" i="4"/>
  <c r="AD3032" i="4"/>
  <c r="AC3032" i="4"/>
  <c r="AB3032" i="4"/>
  <c r="AR3038" i="4"/>
  <c r="AV3041" i="4"/>
  <c r="AL3043" i="4"/>
  <c r="AP3048" i="4"/>
  <c r="AV3061" i="4"/>
  <c r="AW3065" i="4"/>
  <c r="AP3066" i="4"/>
  <c r="AP3072" i="4"/>
  <c r="AW3081" i="4"/>
  <c r="AV3081" i="4"/>
  <c r="AP3089" i="4"/>
  <c r="AP3091" i="4"/>
  <c r="AP3096" i="4"/>
  <c r="AJ3096" i="4"/>
  <c r="AK3096" i="4" s="1"/>
  <c r="AK3102" i="4"/>
  <c r="AP3108" i="4"/>
  <c r="AP3109" i="4"/>
  <c r="AR3111" i="4"/>
  <c r="AW3118" i="4"/>
  <c r="AP3121" i="4"/>
  <c r="AP3123" i="4"/>
  <c r="AP3128" i="4"/>
  <c r="AK3134" i="4"/>
  <c r="AP3140" i="4"/>
  <c r="AP3141" i="4"/>
  <c r="AR3143" i="4"/>
  <c r="AR3148" i="4"/>
  <c r="AJ3169" i="4"/>
  <c r="AK3169" i="4" s="1"/>
  <c r="AJ3223" i="4"/>
  <c r="AK3223" i="4" s="1"/>
  <c r="AW2971" i="4"/>
  <c r="AK2973" i="4"/>
  <c r="AK2978" i="4"/>
  <c r="AK2982" i="4"/>
  <c r="AJ2987" i="4"/>
  <c r="AK2987" i="4" s="1"/>
  <c r="AC3001" i="4"/>
  <c r="AB3001" i="4"/>
  <c r="AC3009" i="4"/>
  <c r="AB3009" i="4"/>
  <c r="AC3012" i="4"/>
  <c r="AB3012" i="4"/>
  <c r="AD3012" i="4"/>
  <c r="AW3014" i="4"/>
  <c r="AV3014" i="4"/>
  <c r="AP3016" i="4"/>
  <c r="AJ3016" i="4"/>
  <c r="AK3016" i="4" s="1"/>
  <c r="AR3018" i="4"/>
  <c r="AP3027" i="4"/>
  <c r="AP3028" i="4"/>
  <c r="AW3029" i="4"/>
  <c r="AJ3030" i="4"/>
  <c r="AK3030" i="4" s="1"/>
  <c r="AC3036" i="4"/>
  <c r="AB3036" i="4"/>
  <c r="AD3036" i="4"/>
  <c r="AW3045" i="4"/>
  <c r="AJ3046" i="4"/>
  <c r="AK3046" i="4" s="1"/>
  <c r="AP3046" i="4"/>
  <c r="AL3047" i="4"/>
  <c r="AJ3050" i="4"/>
  <c r="AP3052" i="4"/>
  <c r="AD3056" i="4"/>
  <c r="AC3056" i="4"/>
  <c r="AB3056" i="4"/>
  <c r="AL3067" i="4"/>
  <c r="AJ3070" i="4"/>
  <c r="AK3070" i="4" s="1"/>
  <c r="AJ3074" i="4"/>
  <c r="AP3076" i="4"/>
  <c r="AK3078" i="4"/>
  <c r="AP3080" i="4"/>
  <c r="AR3088" i="4"/>
  <c r="AJ3088" i="4"/>
  <c r="AW3091" i="4"/>
  <c r="AK3106" i="4"/>
  <c r="AJ3114" i="4"/>
  <c r="AK3114" i="4" s="1"/>
  <c r="AR3120" i="4"/>
  <c r="AJ3120" i="4"/>
  <c r="AK3120" i="4" s="1"/>
  <c r="AW3123" i="4"/>
  <c r="AK3138" i="4"/>
  <c r="AJ3146" i="4"/>
  <c r="AK3146" i="4" s="1"/>
  <c r="AJ3148" i="4"/>
  <c r="AK3148" i="4" s="1"/>
  <c r="AP3148" i="4"/>
  <c r="AJ3149" i="4"/>
  <c r="AK3149" i="4" s="1"/>
  <c r="AR3149" i="4"/>
  <c r="AP3156" i="4"/>
  <c r="AJ3172" i="4"/>
  <c r="AK3172" i="4" s="1"/>
  <c r="AR3172" i="4"/>
  <c r="AP3177" i="4"/>
  <c r="AR3185" i="4"/>
  <c r="AJ3185" i="4"/>
  <c r="AK3185" i="4" s="1"/>
  <c r="AR3245" i="4"/>
  <c r="AJ3245" i="4"/>
  <c r="AW2991" i="4"/>
  <c r="AW2995" i="4"/>
  <c r="AW2999" i="4"/>
  <c r="AW3003" i="4"/>
  <c r="AW3007" i="4"/>
  <c r="AC3013" i="4"/>
  <c r="AW3015" i="4"/>
  <c r="AW3019" i="4"/>
  <c r="AC3021" i="4"/>
  <c r="AW3023" i="4"/>
  <c r="AC3029" i="4"/>
  <c r="AW3031" i="4"/>
  <c r="AW3035" i="4"/>
  <c r="AC3037" i="4"/>
  <c r="AW3039" i="4"/>
  <c r="AC3045" i="4"/>
  <c r="AW3047" i="4"/>
  <c r="AW3051" i="4"/>
  <c r="AC3053" i="4"/>
  <c r="AW3055" i="4"/>
  <c r="AW3059" i="4"/>
  <c r="AC3061" i="4"/>
  <c r="AW3063" i="4"/>
  <c r="AW3067" i="4"/>
  <c r="AC3069" i="4"/>
  <c r="AW3075" i="4"/>
  <c r="AC3077" i="4"/>
  <c r="AW3083" i="4"/>
  <c r="AC3085" i="4"/>
  <c r="AP3090" i="4"/>
  <c r="AD3092" i="4"/>
  <c r="AC3093" i="4"/>
  <c r="AW3095" i="4"/>
  <c r="AP3098" i="4"/>
  <c r="AW3099" i="4"/>
  <c r="AD3100" i="4"/>
  <c r="AC3101" i="4"/>
  <c r="AP3106" i="4"/>
  <c r="AD3108" i="4"/>
  <c r="AC3109" i="4"/>
  <c r="AP3114" i="4"/>
  <c r="AD3116" i="4"/>
  <c r="AC3117" i="4"/>
  <c r="AP3122" i="4"/>
  <c r="AD3124" i="4"/>
  <c r="AC3125" i="4"/>
  <c r="AP3130" i="4"/>
  <c r="AW3131" i="4"/>
  <c r="AD3132" i="4"/>
  <c r="AC3133" i="4"/>
  <c r="AP3138" i="4"/>
  <c r="AD3140" i="4"/>
  <c r="AC3141" i="4"/>
  <c r="AP3146" i="4"/>
  <c r="AP3149" i="4"/>
  <c r="AV3150" i="4"/>
  <c r="AV3151" i="4"/>
  <c r="AV3152" i="4"/>
  <c r="AD3155" i="4"/>
  <c r="AR3159" i="4"/>
  <c r="AR3163" i="4"/>
  <c r="AB3166" i="4"/>
  <c r="AW3166" i="4"/>
  <c r="AV3167" i="4"/>
  <c r="AB3170" i="4"/>
  <c r="AV3171" i="4"/>
  <c r="AD3174" i="4"/>
  <c r="AP3174" i="4"/>
  <c r="AB3177" i="4"/>
  <c r="AW3178" i="4"/>
  <c r="AP3182" i="4"/>
  <c r="AP3184" i="4"/>
  <c r="AW3191" i="4"/>
  <c r="AR3193" i="4"/>
  <c r="AJ3194" i="4"/>
  <c r="AK3194" i="4" s="1"/>
  <c r="AP3201" i="4"/>
  <c r="AJ3201" i="4"/>
  <c r="AK3201" i="4" s="1"/>
  <c r="AD3202" i="4"/>
  <c r="AV3202" i="4"/>
  <c r="AJ3203" i="4"/>
  <c r="AK3203" i="4" s="1"/>
  <c r="AW3204" i="4"/>
  <c r="AW3208" i="4"/>
  <c r="AD3215" i="4"/>
  <c r="AC3217" i="4"/>
  <c r="AD3219" i="4"/>
  <c r="AB3219" i="4"/>
  <c r="AL3221" i="4"/>
  <c r="AP3223" i="4"/>
  <c r="AB3226" i="4"/>
  <c r="AP3226" i="4"/>
  <c r="AW3230" i="4"/>
  <c r="AL3232" i="4"/>
  <c r="AC3239" i="4"/>
  <c r="AB3239" i="4"/>
  <c r="AW3239" i="4"/>
  <c r="AR3240" i="4"/>
  <c r="AJ3240" i="4"/>
  <c r="AK3240" i="4" s="1"/>
  <c r="AW3244" i="4"/>
  <c r="AP3246" i="4"/>
  <c r="AW3252" i="4"/>
  <c r="AJ3253" i="4"/>
  <c r="AK3253" i="4" s="1"/>
  <c r="AP3253" i="4"/>
  <c r="AD3255" i="4"/>
  <c r="AC3255" i="4"/>
  <c r="AB3255" i="4"/>
  <c r="AW3260" i="4"/>
  <c r="AP3266" i="4"/>
  <c r="AR3278" i="4"/>
  <c r="AP3284" i="4"/>
  <c r="AP3286" i="4"/>
  <c r="AR3288" i="4"/>
  <c r="AR3290" i="4"/>
  <c r="AP3298" i="4"/>
  <c r="AK3325" i="4"/>
  <c r="AJ3327" i="4"/>
  <c r="AR3327" i="4"/>
  <c r="AJ3341" i="4"/>
  <c r="AR3342" i="4"/>
  <c r="AJ3348" i="4"/>
  <c r="AK3348" i="4" s="1"/>
  <c r="AP3348" i="4"/>
  <c r="AP3350" i="4"/>
  <c r="AR3352" i="4"/>
  <c r="AR3354" i="4"/>
  <c r="AR3361" i="4"/>
  <c r="AP3370" i="4"/>
  <c r="AR3082" i="4"/>
  <c r="AV3089" i="4"/>
  <c r="AR3090" i="4"/>
  <c r="AV3097" i="4"/>
  <c r="AR3098" i="4"/>
  <c r="AV3105" i="4"/>
  <c r="AR3106" i="4"/>
  <c r="AV3113" i="4"/>
  <c r="AR3114" i="4"/>
  <c r="AV3121" i="4"/>
  <c r="AR3122" i="4"/>
  <c r="AV3129" i="4"/>
  <c r="AR3130" i="4"/>
  <c r="AV3137" i="4"/>
  <c r="AR3138" i="4"/>
  <c r="AV3145" i="4"/>
  <c r="AR3146" i="4"/>
  <c r="AW3150" i="4"/>
  <c r="AW3151" i="4"/>
  <c r="AK3157" i="4"/>
  <c r="AL3161" i="4"/>
  <c r="AL3165" i="4"/>
  <c r="AW3167" i="4"/>
  <c r="AW3171" i="4"/>
  <c r="AD3179" i="4"/>
  <c r="AB3179" i="4"/>
  <c r="AP3183" i="4"/>
  <c r="AW3190" i="4"/>
  <c r="AB3197" i="4"/>
  <c r="AD3197" i="4"/>
  <c r="AR3200" i="4"/>
  <c r="AJ3222" i="4"/>
  <c r="AK3222" i="4" s="1"/>
  <c r="AR3222" i="4"/>
  <c r="AP3225" i="4"/>
  <c r="AW3228" i="4"/>
  <c r="AW3232" i="4"/>
  <c r="AJ3233" i="4"/>
  <c r="AK3233" i="4" s="1"/>
  <c r="AB3237" i="4"/>
  <c r="AD3237" i="4"/>
  <c r="AV3242" i="4"/>
  <c r="AW3256" i="4"/>
  <c r="AJ3257" i="4"/>
  <c r="AK3257" i="4" s="1"/>
  <c r="AJ3274" i="4"/>
  <c r="AK3274" i="4" s="1"/>
  <c r="AR3274" i="4"/>
  <c r="AP3276" i="4"/>
  <c r="AJ3277" i="4"/>
  <c r="AK3277" i="4" s="1"/>
  <c r="AP3277" i="4"/>
  <c r="AJ3278" i="4"/>
  <c r="AK3278" i="4" s="1"/>
  <c r="AP3278" i="4"/>
  <c r="AR3280" i="4"/>
  <c r="AR3282" i="4"/>
  <c r="AJ3284" i="4"/>
  <c r="AK3284" i="4" s="1"/>
  <c r="AP3290" i="4"/>
  <c r="AJ3290" i="4"/>
  <c r="AK3290" i="4" s="1"/>
  <c r="AW3292" i="4"/>
  <c r="AJ3319" i="4"/>
  <c r="AR3319" i="4"/>
  <c r="AR3334" i="4"/>
  <c r="AP3340" i="4"/>
  <c r="AJ3342" i="4"/>
  <c r="AK3342" i="4" s="1"/>
  <c r="AP3342" i="4"/>
  <c r="AR3344" i="4"/>
  <c r="AR3346" i="4"/>
  <c r="AP3354" i="4"/>
  <c r="AJ3354" i="4"/>
  <c r="AK3354" i="4" s="1"/>
  <c r="AP3362" i="4"/>
  <c r="AJ3365" i="4"/>
  <c r="AK3365" i="4" s="1"/>
  <c r="AR3365" i="4"/>
  <c r="AR3367" i="4"/>
  <c r="AP3369" i="4"/>
  <c r="AR3381" i="4"/>
  <c r="AJ3381" i="4"/>
  <c r="AK3381" i="4" s="1"/>
  <c r="AR3385" i="4"/>
  <c r="AJ3385" i="4"/>
  <c r="AK3385" i="4" s="1"/>
  <c r="AP3386" i="4"/>
  <c r="AW3077" i="4"/>
  <c r="AB3080" i="4"/>
  <c r="AW3085" i="4"/>
  <c r="AL3087" i="4"/>
  <c r="AB3088" i="4"/>
  <c r="AK3088" i="4"/>
  <c r="AW3089" i="4"/>
  <c r="AW3093" i="4"/>
  <c r="AL3095" i="4"/>
  <c r="AB3096" i="4"/>
  <c r="AW3097" i="4"/>
  <c r="AW3101" i="4"/>
  <c r="AL3103" i="4"/>
  <c r="AB3104" i="4"/>
  <c r="AW3105" i="4"/>
  <c r="AW3109" i="4"/>
  <c r="AL3111" i="4"/>
  <c r="AB3112" i="4"/>
  <c r="AW3113" i="4"/>
  <c r="AW3117" i="4"/>
  <c r="AL3119" i="4"/>
  <c r="AB3120" i="4"/>
  <c r="AW3121" i="4"/>
  <c r="AW3125" i="4"/>
  <c r="AL3127" i="4"/>
  <c r="AB3128" i="4"/>
  <c r="AW3129" i="4"/>
  <c r="AW3133" i="4"/>
  <c r="AL3135" i="4"/>
  <c r="AB3136" i="4"/>
  <c r="AW3137" i="4"/>
  <c r="AW3141" i="4"/>
  <c r="AL3143" i="4"/>
  <c r="AB3144" i="4"/>
  <c r="AW3145" i="4"/>
  <c r="AB3154" i="4"/>
  <c r="AW3154" i="4"/>
  <c r="AB3161" i="4"/>
  <c r="AB3165" i="4"/>
  <c r="AW3174" i="4"/>
  <c r="AL3176" i="4"/>
  <c r="AC3179" i="4"/>
  <c r="AJ3182" i="4"/>
  <c r="AK3182" i="4" s="1"/>
  <c r="AR3182" i="4"/>
  <c r="AP3185" i="4"/>
  <c r="AW3188" i="4"/>
  <c r="AW3192" i="4"/>
  <c r="AC3197" i="4"/>
  <c r="AR3199" i="4"/>
  <c r="AD3203" i="4"/>
  <c r="AB3203" i="4"/>
  <c r="AR3204" i="4"/>
  <c r="AJ3207" i="4"/>
  <c r="AK3207" i="4" s="1"/>
  <c r="AP3207" i="4"/>
  <c r="AB3210" i="4"/>
  <c r="AP3210" i="4"/>
  <c r="AB3221" i="4"/>
  <c r="AD3221" i="4"/>
  <c r="AC3223" i="4"/>
  <c r="AW3223" i="4"/>
  <c r="AR3224" i="4"/>
  <c r="AB3225" i="4"/>
  <c r="AP3228" i="4"/>
  <c r="AP3230" i="4"/>
  <c r="AD3235" i="4"/>
  <c r="AB3235" i="4"/>
  <c r="AC3237" i="4"/>
  <c r="AP3242" i="4"/>
  <c r="AJ3246" i="4"/>
  <c r="AK3246" i="4" s="1"/>
  <c r="AR3246" i="4"/>
  <c r="AC3247" i="4"/>
  <c r="AB3247" i="4"/>
  <c r="AW3247" i="4"/>
  <c r="AR3248" i="4"/>
  <c r="AP3251" i="4"/>
  <c r="AB3253" i="4"/>
  <c r="AD3253" i="4"/>
  <c r="AP3257" i="4"/>
  <c r="AJ3258" i="4"/>
  <c r="AK3258" i="4" s="1"/>
  <c r="AR3258" i="4"/>
  <c r="AD3271" i="4"/>
  <c r="AC3271" i="4"/>
  <c r="AB3271" i="4"/>
  <c r="AJ3276" i="4"/>
  <c r="AK3276" i="4" s="1"/>
  <c r="AP3282" i="4"/>
  <c r="AJ3282" i="4"/>
  <c r="AK3282" i="4" s="1"/>
  <c r="AK3309" i="4"/>
  <c r="AJ3311" i="4"/>
  <c r="AR3311" i="4"/>
  <c r="AR3326" i="4"/>
  <c r="AJ3332" i="4"/>
  <c r="AK3332" i="4" s="1"/>
  <c r="AP3332" i="4"/>
  <c r="AJ3334" i="4"/>
  <c r="AK3334" i="4" s="1"/>
  <c r="AP3334" i="4"/>
  <c r="AR3336" i="4"/>
  <c r="AR3338" i="4"/>
  <c r="AJ3340" i="4"/>
  <c r="AK3340" i="4" s="1"/>
  <c r="AP3346" i="4"/>
  <c r="AJ3346" i="4"/>
  <c r="AK3346" i="4" s="1"/>
  <c r="AP3383" i="4"/>
  <c r="AP3385" i="4"/>
  <c r="AR3393" i="4"/>
  <c r="AP3394" i="4"/>
  <c r="AR3397" i="4"/>
  <c r="AJ3397" i="4"/>
  <c r="AK3397" i="4" s="1"/>
  <c r="AV2995" i="4"/>
  <c r="AV3003" i="4"/>
  <c r="AV3011" i="4"/>
  <c r="AW3018" i="4"/>
  <c r="AV3019" i="4"/>
  <c r="AW3026" i="4"/>
  <c r="AV3027" i="4"/>
  <c r="AB3033" i="4"/>
  <c r="AW3034" i="4"/>
  <c r="AV3035" i="4"/>
  <c r="AW3038" i="4"/>
  <c r="AB3041" i="4"/>
  <c r="AW3042" i="4"/>
  <c r="AV3043" i="4"/>
  <c r="AW3046" i="4"/>
  <c r="AB3049" i="4"/>
  <c r="AW3050" i="4"/>
  <c r="AV3051" i="4"/>
  <c r="AW3054" i="4"/>
  <c r="AB3057" i="4"/>
  <c r="AW3058" i="4"/>
  <c r="AV3059" i="4"/>
  <c r="AW3062" i="4"/>
  <c r="AB3065" i="4"/>
  <c r="AW3066" i="4"/>
  <c r="AV3067" i="4"/>
  <c r="AW3070" i="4"/>
  <c r="AB3073" i="4"/>
  <c r="AW3074" i="4"/>
  <c r="AV3075" i="4"/>
  <c r="AW3078" i="4"/>
  <c r="AC3080" i="4"/>
  <c r="AB3081" i="4"/>
  <c r="AW3082" i="4"/>
  <c r="AV3083" i="4"/>
  <c r="AW3086" i="4"/>
  <c r="AC3088" i="4"/>
  <c r="AB3089" i="4"/>
  <c r="AW3090" i="4"/>
  <c r="AV3091" i="4"/>
  <c r="AW3094" i="4"/>
  <c r="AC3096" i="4"/>
  <c r="AB3097" i="4"/>
  <c r="AW3098" i="4"/>
  <c r="AV3099" i="4"/>
  <c r="AW3102" i="4"/>
  <c r="AC3104" i="4"/>
  <c r="AB3105" i="4"/>
  <c r="AW3106" i="4"/>
  <c r="AV3107" i="4"/>
  <c r="AW3110" i="4"/>
  <c r="AC3112" i="4"/>
  <c r="AB3113" i="4"/>
  <c r="AW3114" i="4"/>
  <c r="AV3115" i="4"/>
  <c r="AC3120" i="4"/>
  <c r="AB3121" i="4"/>
  <c r="AW3122" i="4"/>
  <c r="AV3123" i="4"/>
  <c r="AW3126" i="4"/>
  <c r="AC3128" i="4"/>
  <c r="AB3129" i="4"/>
  <c r="AW3130" i="4"/>
  <c r="AV3131" i="4"/>
  <c r="AC3136" i="4"/>
  <c r="AB3137" i="4"/>
  <c r="AW3138" i="4"/>
  <c r="AV3139" i="4"/>
  <c r="AW3142" i="4"/>
  <c r="AC3144" i="4"/>
  <c r="AB3145" i="4"/>
  <c r="AW3146" i="4"/>
  <c r="AV3147" i="4"/>
  <c r="AB3151" i="4"/>
  <c r="AB3152" i="4"/>
  <c r="AB3153" i="4"/>
  <c r="AD3154" i="4"/>
  <c r="AP3154" i="4"/>
  <c r="AB3157" i="4"/>
  <c r="AJ3159" i="4"/>
  <c r="AK3159" i="4" s="1"/>
  <c r="AC3161" i="4"/>
  <c r="AJ3163" i="4"/>
  <c r="AK3163" i="4" s="1"/>
  <c r="AC3165" i="4"/>
  <c r="AJ3167" i="4"/>
  <c r="AJ3171" i="4"/>
  <c r="AW3176" i="4"/>
  <c r="AK3179" i="4"/>
  <c r="AR3179" i="4"/>
  <c r="AB3181" i="4"/>
  <c r="AD3181" i="4"/>
  <c r="AC3183" i="4"/>
  <c r="AW3183" i="4"/>
  <c r="AR3184" i="4"/>
  <c r="AJ3184" i="4"/>
  <c r="AK3184" i="4" s="1"/>
  <c r="AB3185" i="4"/>
  <c r="AP3190" i="4"/>
  <c r="AP3192" i="4"/>
  <c r="AK3197" i="4"/>
  <c r="AR3197" i="4"/>
  <c r="AR3201" i="4"/>
  <c r="AC3203" i="4"/>
  <c r="AJ3206" i="4"/>
  <c r="AK3206" i="4" s="1"/>
  <c r="AR3206" i="4"/>
  <c r="AP3209" i="4"/>
  <c r="AD3210" i="4"/>
  <c r="AV3210" i="4"/>
  <c r="AJ3211" i="4"/>
  <c r="AW3212" i="4"/>
  <c r="AW3214" i="4"/>
  <c r="AW3216" i="4"/>
  <c r="AC3221" i="4"/>
  <c r="AD3223" i="4"/>
  <c r="AR3223" i="4"/>
  <c r="AJ3224" i="4"/>
  <c r="AK3224" i="4" s="1"/>
  <c r="AC3225" i="4"/>
  <c r="AD3227" i="4"/>
  <c r="AB3227" i="4"/>
  <c r="AJ3229" i="4"/>
  <c r="AK3229" i="4" s="1"/>
  <c r="AJ3231" i="4"/>
  <c r="AK3231" i="4" s="1"/>
  <c r="AP3231" i="4"/>
  <c r="AV3232" i="4"/>
  <c r="AP3233" i="4"/>
  <c r="AC3235" i="4"/>
  <c r="AK3237" i="4"/>
  <c r="AR3237" i="4"/>
  <c r="AW3240" i="4"/>
  <c r="AB3242" i="4"/>
  <c r="AW3242" i="4"/>
  <c r="AB3245" i="4"/>
  <c r="AD3245" i="4"/>
  <c r="AD3247" i="4"/>
  <c r="AR3247" i="4"/>
  <c r="AW3250" i="4"/>
  <c r="AV3250" i="4"/>
  <c r="AC3253" i="4"/>
  <c r="AR3253" i="4"/>
  <c r="AV3256" i="4"/>
  <c r="AR3264" i="4"/>
  <c r="AW3276" i="4"/>
  <c r="AV3276" i="4"/>
  <c r="AK3301" i="4"/>
  <c r="AJ3303" i="4"/>
  <c r="AK3303" i="4" s="1"/>
  <c r="AR3303" i="4"/>
  <c r="AJ3318" i="4"/>
  <c r="AK3318" i="4" s="1"/>
  <c r="AR3318" i="4"/>
  <c r="AP3324" i="4"/>
  <c r="AJ3326" i="4"/>
  <c r="AK3326" i="4" s="1"/>
  <c r="AP3326" i="4"/>
  <c r="AR3328" i="4"/>
  <c r="AJ3330" i="4"/>
  <c r="AK3330" i="4" s="1"/>
  <c r="AR3330" i="4"/>
  <c r="AP3338" i="4"/>
  <c r="AJ3338" i="4"/>
  <c r="AK3338" i="4" s="1"/>
  <c r="AW3340" i="4"/>
  <c r="AP3356" i="4"/>
  <c r="AR3375" i="4"/>
  <c r="AJ3377" i="4"/>
  <c r="AP3377" i="4"/>
  <c r="AP3378" i="4"/>
  <c r="AW3071" i="4"/>
  <c r="AP3078" i="4"/>
  <c r="AW3079" i="4"/>
  <c r="AP3086" i="4"/>
  <c r="AW3087" i="4"/>
  <c r="AP3094" i="4"/>
  <c r="AP3102" i="4"/>
  <c r="AW3103" i="4"/>
  <c r="AP3110" i="4"/>
  <c r="AW3111" i="4"/>
  <c r="AP3118" i="4"/>
  <c r="AW3119" i="4"/>
  <c r="AP3126" i="4"/>
  <c r="AW3127" i="4"/>
  <c r="AP3134" i="4"/>
  <c r="AW3135" i="4"/>
  <c r="AP3142" i="4"/>
  <c r="AW3143" i="4"/>
  <c r="AC3153" i="4"/>
  <c r="AV3154" i="4"/>
  <c r="AC3157" i="4"/>
  <c r="AW3168" i="4"/>
  <c r="AR3169" i="4"/>
  <c r="AW3172" i="4"/>
  <c r="AR3173" i="4"/>
  <c r="AJ3174" i="4"/>
  <c r="AK3174" i="4" s="1"/>
  <c r="AC3175" i="4"/>
  <c r="AC3181" i="4"/>
  <c r="AP3181" i="4"/>
  <c r="AD3183" i="4"/>
  <c r="AC3185" i="4"/>
  <c r="AD3187" i="4"/>
  <c r="AB3187" i="4"/>
  <c r="AV3190" i="4"/>
  <c r="AJ3191" i="4"/>
  <c r="AK3191" i="4" s="1"/>
  <c r="AP3191" i="4"/>
  <c r="AV3192" i="4"/>
  <c r="AB3194" i="4"/>
  <c r="AW3198" i="4"/>
  <c r="AL3200" i="4"/>
  <c r="AJ3202" i="4"/>
  <c r="AK3202" i="4" s="1"/>
  <c r="AB3205" i="4"/>
  <c r="AD3205" i="4"/>
  <c r="AC3207" i="4"/>
  <c r="AW3207" i="4"/>
  <c r="AR3208" i="4"/>
  <c r="AJ3208" i="4"/>
  <c r="AK3208" i="4" s="1"/>
  <c r="AB3209" i="4"/>
  <c r="AW3210" i="4"/>
  <c r="AR3225" i="4"/>
  <c r="AC3227" i="4"/>
  <c r="AV3228" i="4"/>
  <c r="AJ3236" i="4"/>
  <c r="AK3236" i="4" s="1"/>
  <c r="AW3238" i="4"/>
  <c r="AD3242" i="4"/>
  <c r="AD3243" i="4"/>
  <c r="AB3243" i="4"/>
  <c r="AC3245" i="4"/>
  <c r="AP3245" i="4"/>
  <c r="AK3247" i="4"/>
  <c r="AL3248" i="4"/>
  <c r="AP3250" i="4"/>
  <c r="AP3262" i="4"/>
  <c r="AR3270" i="4"/>
  <c r="AR3273" i="4"/>
  <c r="AP3274" i="4"/>
  <c r="AK3293" i="4"/>
  <c r="AJ3295" i="4"/>
  <c r="AR3295" i="4"/>
  <c r="AJ3309" i="4"/>
  <c r="AR3310" i="4"/>
  <c r="AJ3316" i="4"/>
  <c r="AK3316" i="4" s="1"/>
  <c r="AP3316" i="4"/>
  <c r="AP3318" i="4"/>
  <c r="AR3320" i="4"/>
  <c r="AR3322" i="4"/>
  <c r="AJ3324" i="4"/>
  <c r="AK3324" i="4" s="1"/>
  <c r="AP3330" i="4"/>
  <c r="AR3363" i="4"/>
  <c r="AJ3366" i="4"/>
  <c r="AK3366" i="4" s="1"/>
  <c r="AJ3399" i="4"/>
  <c r="AK3399" i="4" s="1"/>
  <c r="AP3399" i="4"/>
  <c r="AR3086" i="4"/>
  <c r="AR3094" i="4"/>
  <c r="AR3102" i="4"/>
  <c r="AR3110" i="4"/>
  <c r="AR3118" i="4"/>
  <c r="AR3126" i="4"/>
  <c r="AR3134" i="4"/>
  <c r="AR3142" i="4"/>
  <c r="AW3160" i="4"/>
  <c r="AW3164" i="4"/>
  <c r="AJ3190" i="4"/>
  <c r="AK3190" i="4" s="1"/>
  <c r="AR3190" i="4"/>
  <c r="AP3193" i="4"/>
  <c r="AJ3193" i="4"/>
  <c r="AK3193" i="4" s="1"/>
  <c r="AW3196" i="4"/>
  <c r="AW3200" i="4"/>
  <c r="AD3211" i="4"/>
  <c r="AB3211" i="4"/>
  <c r="AP3215" i="4"/>
  <c r="AW3222" i="4"/>
  <c r="AB3229" i="4"/>
  <c r="AD3229" i="4"/>
  <c r="AR3232" i="4"/>
  <c r="AP3241" i="4"/>
  <c r="AK3245" i="4"/>
  <c r="AW3248" i="4"/>
  <c r="AJ3249" i="4"/>
  <c r="AK3249" i="4" s="1"/>
  <c r="AD3251" i="4"/>
  <c r="AB3251" i="4"/>
  <c r="AW3264" i="4"/>
  <c r="AP3265" i="4"/>
  <c r="AJ3265" i="4"/>
  <c r="AK3265" i="4" s="1"/>
  <c r="AJ3266" i="4"/>
  <c r="AK3266" i="4" s="1"/>
  <c r="AR3266" i="4"/>
  <c r="AP3268" i="4"/>
  <c r="AJ3269" i="4"/>
  <c r="AK3269" i="4" s="1"/>
  <c r="AP3269" i="4"/>
  <c r="AJ3270" i="4"/>
  <c r="AK3270" i="4" s="1"/>
  <c r="AP3270" i="4"/>
  <c r="AJ3287" i="4"/>
  <c r="AR3287" i="4"/>
  <c r="AR3302" i="4"/>
  <c r="AP3308" i="4"/>
  <c r="AJ3310" i="4"/>
  <c r="AK3310" i="4" s="1"/>
  <c r="AP3310" i="4"/>
  <c r="AR3312" i="4"/>
  <c r="AR3314" i="4"/>
  <c r="AP3322" i="4"/>
  <c r="AJ3322" i="4"/>
  <c r="AK3322" i="4" s="1"/>
  <c r="AJ3351" i="4"/>
  <c r="AR3351" i="4"/>
  <c r="AJ3360" i="4"/>
  <c r="AK3360" i="4" s="1"/>
  <c r="AR3360" i="4"/>
  <c r="AR3395" i="4"/>
  <c r="AP3439" i="4"/>
  <c r="AV3038" i="4"/>
  <c r="AV3046" i="4"/>
  <c r="AV3054" i="4"/>
  <c r="AV3062" i="4"/>
  <c r="AV3070" i="4"/>
  <c r="AV3078" i="4"/>
  <c r="AV3086" i="4"/>
  <c r="AB3092" i="4"/>
  <c r="AV3094" i="4"/>
  <c r="AB3100" i="4"/>
  <c r="AV3102" i="4"/>
  <c r="AB3108" i="4"/>
  <c r="AV3110" i="4"/>
  <c r="AB3116" i="4"/>
  <c r="AV3118" i="4"/>
  <c r="AB3124" i="4"/>
  <c r="AV3126" i="4"/>
  <c r="AB3132" i="4"/>
  <c r="AV3134" i="4"/>
  <c r="AB3140" i="4"/>
  <c r="AV3142" i="4"/>
  <c r="AW3156" i="4"/>
  <c r="AC3159" i="4"/>
  <c r="AC3163" i="4"/>
  <c r="AK3166" i="4"/>
  <c r="AK3170" i="4"/>
  <c r="AK3175" i="4"/>
  <c r="AB3178" i="4"/>
  <c r="AK3187" i="4"/>
  <c r="AB3189" i="4"/>
  <c r="AD3189" i="4"/>
  <c r="AC3191" i="4"/>
  <c r="AR3192" i="4"/>
  <c r="AJ3192" i="4"/>
  <c r="AK3192" i="4" s="1"/>
  <c r="AB3193" i="4"/>
  <c r="AK3205" i="4"/>
  <c r="AC3211" i="4"/>
  <c r="AJ3214" i="4"/>
  <c r="AK3214" i="4" s="1"/>
  <c r="AR3214" i="4"/>
  <c r="AP3217" i="4"/>
  <c r="AW3220" i="4"/>
  <c r="AW3224" i="4"/>
  <c r="AC3229" i="4"/>
  <c r="AR3233" i="4"/>
  <c r="AW3236" i="4"/>
  <c r="AC3251" i="4"/>
  <c r="AD3263" i="4"/>
  <c r="AC3263" i="4"/>
  <c r="AB3263" i="4"/>
  <c r="AV3264" i="4"/>
  <c r="AJ3268" i="4"/>
  <c r="AK3268" i="4" s="1"/>
  <c r="AJ3279" i="4"/>
  <c r="AR3279" i="4"/>
  <c r="AJ3294" i="4"/>
  <c r="AK3294" i="4" s="1"/>
  <c r="AR3294" i="4"/>
  <c r="AJ3300" i="4"/>
  <c r="AK3300" i="4" s="1"/>
  <c r="AP3300" i="4"/>
  <c r="AJ3302" i="4"/>
  <c r="AK3302" i="4" s="1"/>
  <c r="AP3302" i="4"/>
  <c r="AR3304" i="4"/>
  <c r="AJ3306" i="4"/>
  <c r="AK3306" i="4" s="1"/>
  <c r="AR3306" i="4"/>
  <c r="AJ3308" i="4"/>
  <c r="AK3308" i="4" s="1"/>
  <c r="AP3314" i="4"/>
  <c r="AJ3314" i="4"/>
  <c r="AK3314" i="4" s="1"/>
  <c r="AK3341" i="4"/>
  <c r="AJ3343" i="4"/>
  <c r="AR3343" i="4"/>
  <c r="AP3380" i="4"/>
  <c r="AP3402" i="4"/>
  <c r="AW3148" i="4"/>
  <c r="AW3149" i="4"/>
  <c r="AC3155" i="4"/>
  <c r="AK3158" i="4"/>
  <c r="AD3159" i="4"/>
  <c r="AR3160" i="4"/>
  <c r="AK3162" i="4"/>
  <c r="AD3163" i="4"/>
  <c r="AR3164" i="4"/>
  <c r="AK3167" i="4"/>
  <c r="AK3171" i="4"/>
  <c r="AB3174" i="4"/>
  <c r="AD3178" i="4"/>
  <c r="AV3178" i="4"/>
  <c r="AW3180" i="4"/>
  <c r="AW3182" i="4"/>
  <c r="AW3184" i="4"/>
  <c r="AC3189" i="4"/>
  <c r="AD3191" i="4"/>
  <c r="AC3193" i="4"/>
  <c r="AD3195" i="4"/>
  <c r="AB3195" i="4"/>
  <c r="AJ3199" i="4"/>
  <c r="AK3199" i="4" s="1"/>
  <c r="AP3199" i="4"/>
  <c r="AV3200" i="4"/>
  <c r="AB3202" i="4"/>
  <c r="AW3206" i="4"/>
  <c r="AK3211" i="4"/>
  <c r="AB3213" i="4"/>
  <c r="AD3213" i="4"/>
  <c r="AC3215" i="4"/>
  <c r="AW3215" i="4"/>
  <c r="AR3216" i="4"/>
  <c r="AJ3216" i="4"/>
  <c r="AK3216" i="4" s="1"/>
  <c r="AB3217" i="4"/>
  <c r="AW3234" i="4"/>
  <c r="AV3234" i="4"/>
  <c r="AJ3242" i="4"/>
  <c r="AK3242" i="4" s="1"/>
  <c r="AV3248" i="4"/>
  <c r="AP3249" i="4"/>
  <c r="AL3256" i="4"/>
  <c r="AD3259" i="4"/>
  <c r="AC3259" i="4"/>
  <c r="AB3259" i="4"/>
  <c r="AJ3260" i="4"/>
  <c r="AK3260" i="4" s="1"/>
  <c r="AJ3261" i="4"/>
  <c r="AK3261" i="4" s="1"/>
  <c r="AP3261" i="4"/>
  <c r="AJ3262" i="4"/>
  <c r="AK3262" i="4" s="1"/>
  <c r="AR3262" i="4"/>
  <c r="AV3268" i="4"/>
  <c r="AW3268" i="4"/>
  <c r="AR3272" i="4"/>
  <c r="AJ3286" i="4"/>
  <c r="AK3286" i="4" s="1"/>
  <c r="AR3286" i="4"/>
  <c r="AJ3292" i="4"/>
  <c r="AK3292" i="4" s="1"/>
  <c r="AP3292" i="4"/>
  <c r="AP3294" i="4"/>
  <c r="AR3296" i="4"/>
  <c r="AJ3298" i="4"/>
  <c r="AK3298" i="4" s="1"/>
  <c r="AR3298" i="4"/>
  <c r="AP3306" i="4"/>
  <c r="AK3333" i="4"/>
  <c r="AJ3335" i="4"/>
  <c r="AK3335" i="4" s="1"/>
  <c r="AR3335" i="4"/>
  <c r="AJ3350" i="4"/>
  <c r="AK3350" i="4" s="1"/>
  <c r="AR3350" i="4"/>
  <c r="AJ3392" i="4"/>
  <c r="AK3392" i="4" s="1"/>
  <c r="AR3392" i="4"/>
  <c r="AP3259" i="4"/>
  <c r="AD3261" i="4"/>
  <c r="AP3267" i="4"/>
  <c r="AD3269" i="4"/>
  <c r="AK3271" i="4"/>
  <c r="AW3272" i="4"/>
  <c r="AJ3273" i="4"/>
  <c r="AK3273" i="4" s="1"/>
  <c r="AP3275" i="4"/>
  <c r="AD3277" i="4"/>
  <c r="AB3279" i="4"/>
  <c r="AK3279" i="4"/>
  <c r="AW3280" i="4"/>
  <c r="AJ3281" i="4"/>
  <c r="AK3281" i="4" s="1"/>
  <c r="AP3283" i="4"/>
  <c r="AW3284" i="4"/>
  <c r="AD3285" i="4"/>
  <c r="AB3287" i="4"/>
  <c r="AK3287" i="4"/>
  <c r="AW3288" i="4"/>
  <c r="AP3291" i="4"/>
  <c r="AD3293" i="4"/>
  <c r="AB3295" i="4"/>
  <c r="AK3295" i="4"/>
  <c r="AW3296" i="4"/>
  <c r="AJ3297" i="4"/>
  <c r="AK3297" i="4" s="1"/>
  <c r="AP3299" i="4"/>
  <c r="AW3300" i="4"/>
  <c r="AD3301" i="4"/>
  <c r="AB3303" i="4"/>
  <c r="AW3304" i="4"/>
  <c r="AP3307" i="4"/>
  <c r="AW3308" i="4"/>
  <c r="AD3309" i="4"/>
  <c r="AB3311" i="4"/>
  <c r="AK3311" i="4"/>
  <c r="AW3312" i="4"/>
  <c r="AP3315" i="4"/>
  <c r="AW3316" i="4"/>
  <c r="AD3317" i="4"/>
  <c r="AB3319" i="4"/>
  <c r="AK3319" i="4"/>
  <c r="AW3320" i="4"/>
  <c r="AP3323" i="4"/>
  <c r="AW3324" i="4"/>
  <c r="AD3325" i="4"/>
  <c r="AB3327" i="4"/>
  <c r="AK3327" i="4"/>
  <c r="AW3328" i="4"/>
  <c r="AP3331" i="4"/>
  <c r="AW3332" i="4"/>
  <c r="AD3333" i="4"/>
  <c r="AB3335" i="4"/>
  <c r="AW3336" i="4"/>
  <c r="AP3339" i="4"/>
  <c r="AD3341" i="4"/>
  <c r="AB3343" i="4"/>
  <c r="AK3343" i="4"/>
  <c r="AW3344" i="4"/>
  <c r="AJ3345" i="4"/>
  <c r="AK3345" i="4" s="1"/>
  <c r="AP3347" i="4"/>
  <c r="AW3348" i="4"/>
  <c r="AD3349" i="4"/>
  <c r="AB3351" i="4"/>
  <c r="AK3351" i="4"/>
  <c r="AW3352" i="4"/>
  <c r="AP3355" i="4"/>
  <c r="AW3356" i="4"/>
  <c r="AK3359" i="4"/>
  <c r="AL3361" i="4"/>
  <c r="AW3363" i="4"/>
  <c r="AJ3364" i="4"/>
  <c r="AK3364" i="4" s="1"/>
  <c r="AB3365" i="4"/>
  <c r="AD3366" i="4"/>
  <c r="AP3366" i="4"/>
  <c r="AC3369" i="4"/>
  <c r="AW3369" i="4"/>
  <c r="AB3372" i="4"/>
  <c r="AV3374" i="4"/>
  <c r="AW3376" i="4"/>
  <c r="AK3377" i="4"/>
  <c r="AB3379" i="4"/>
  <c r="AP3379" i="4"/>
  <c r="AD3380" i="4"/>
  <c r="AD3383" i="4"/>
  <c r="AB3383" i="4"/>
  <c r="AP3384" i="4"/>
  <c r="AD3387" i="4"/>
  <c r="AW3388" i="4"/>
  <c r="AK3391" i="4"/>
  <c r="AL3393" i="4"/>
  <c r="AW3394" i="4"/>
  <c r="AD3401" i="4"/>
  <c r="AR3401" i="4"/>
  <c r="AC3403" i="4"/>
  <c r="AK3405" i="4"/>
  <c r="AR3405" i="4"/>
  <c r="AP3409" i="4"/>
  <c r="AJ3410" i="4"/>
  <c r="AK3410" i="4" s="1"/>
  <c r="AR3410" i="4"/>
  <c r="AB3411" i="4"/>
  <c r="AK3413" i="4"/>
  <c r="AR3413" i="4"/>
  <c r="AP3417" i="4"/>
  <c r="AJ3418" i="4"/>
  <c r="AK3418" i="4" s="1"/>
  <c r="AR3418" i="4"/>
  <c r="AB3419" i="4"/>
  <c r="AK3421" i="4"/>
  <c r="AR3421" i="4"/>
  <c r="AP3425" i="4"/>
  <c r="AJ3426" i="4"/>
  <c r="AK3426" i="4" s="1"/>
  <c r="AR3426" i="4"/>
  <c r="AB3427" i="4"/>
  <c r="AK3429" i="4"/>
  <c r="AR3429" i="4"/>
  <c r="AK3431" i="4"/>
  <c r="AR3434" i="4"/>
  <c r="AR3450" i="4"/>
  <c r="AW3458" i="4"/>
  <c r="AV3458" i="4"/>
  <c r="AJ3482" i="4"/>
  <c r="AK3482" i="4" s="1"/>
  <c r="AR3482" i="4"/>
  <c r="AP3484" i="4"/>
  <c r="AJ3486" i="4"/>
  <c r="AK3486" i="4" s="1"/>
  <c r="AR3488" i="4"/>
  <c r="AJ3491" i="4"/>
  <c r="AK3491" i="4" s="1"/>
  <c r="AJ3514" i="4"/>
  <c r="AK3514" i="4" s="1"/>
  <c r="AR3514" i="4"/>
  <c r="AP3516" i="4"/>
  <c r="AV3258" i="4"/>
  <c r="AV3266" i="4"/>
  <c r="AV3274" i="4"/>
  <c r="AC3279" i="4"/>
  <c r="AV3282" i="4"/>
  <c r="AC3287" i="4"/>
  <c r="AJ3289" i="4"/>
  <c r="AK3289" i="4" s="1"/>
  <c r="AV3290" i="4"/>
  <c r="AC3295" i="4"/>
  <c r="AV3298" i="4"/>
  <c r="AC3303" i="4"/>
  <c r="AJ3305" i="4"/>
  <c r="AK3305" i="4" s="1"/>
  <c r="AV3306" i="4"/>
  <c r="AC3311" i="4"/>
  <c r="AJ3313" i="4"/>
  <c r="AK3313" i="4" s="1"/>
  <c r="AV3314" i="4"/>
  <c r="AC3319" i="4"/>
  <c r="AJ3321" i="4"/>
  <c r="AK3321" i="4" s="1"/>
  <c r="AV3322" i="4"/>
  <c r="AC3327" i="4"/>
  <c r="AJ3329" i="4"/>
  <c r="AK3329" i="4" s="1"/>
  <c r="AV3330" i="4"/>
  <c r="AC3335" i="4"/>
  <c r="AJ3337" i="4"/>
  <c r="AK3337" i="4" s="1"/>
  <c r="AV3338" i="4"/>
  <c r="AC3343" i="4"/>
  <c r="AV3346" i="4"/>
  <c r="AC3351" i="4"/>
  <c r="AJ3353" i="4"/>
  <c r="AK3353" i="4" s="1"/>
  <c r="AV3354" i="4"/>
  <c r="AR3359" i="4"/>
  <c r="AC3365" i="4"/>
  <c r="AR3366" i="4"/>
  <c r="AJ3367" i="4"/>
  <c r="AK3367" i="4" s="1"/>
  <c r="AD3369" i="4"/>
  <c r="AC3372" i="4"/>
  <c r="AR3373" i="4"/>
  <c r="AW3374" i="4"/>
  <c r="AL3375" i="4"/>
  <c r="AC3379" i="4"/>
  <c r="AV3380" i="4"/>
  <c r="AJ3382" i="4"/>
  <c r="AK3382" i="4" s="1"/>
  <c r="AW3386" i="4"/>
  <c r="AR3387" i="4"/>
  <c r="AR3391" i="4"/>
  <c r="AR3403" i="4"/>
  <c r="AP3408" i="4"/>
  <c r="AC3411" i="4"/>
  <c r="AP3416" i="4"/>
  <c r="AC3419" i="4"/>
  <c r="AP3424" i="4"/>
  <c r="AC3427" i="4"/>
  <c r="AP3452" i="4"/>
  <c r="AP3456" i="4"/>
  <c r="AK3471" i="4"/>
  <c r="AR3473" i="4"/>
  <c r="AP3478" i="4"/>
  <c r="AJ3488" i="4"/>
  <c r="AK3488" i="4" s="1"/>
  <c r="AP3488" i="4"/>
  <c r="AR3505" i="4"/>
  <c r="AP3510" i="4"/>
  <c r="AW3518" i="4"/>
  <c r="AP3520" i="4"/>
  <c r="AJ3521" i="4"/>
  <c r="AK3521" i="4" s="1"/>
  <c r="AR3521" i="4"/>
  <c r="AP3522" i="4"/>
  <c r="AR3252" i="4"/>
  <c r="AW3258" i="4"/>
  <c r="AR3260" i="4"/>
  <c r="AL3264" i="4"/>
  <c r="AW3266" i="4"/>
  <c r="AR3268" i="4"/>
  <c r="AL3272" i="4"/>
  <c r="AW3274" i="4"/>
  <c r="AR3276" i="4"/>
  <c r="AL3280" i="4"/>
  <c r="AW3282" i="4"/>
  <c r="AR3284" i="4"/>
  <c r="AP3285" i="4"/>
  <c r="AL3288" i="4"/>
  <c r="AW3290" i="4"/>
  <c r="AR3292" i="4"/>
  <c r="AP3293" i="4"/>
  <c r="AL3296" i="4"/>
  <c r="AW3298" i="4"/>
  <c r="AR3300" i="4"/>
  <c r="AP3301" i="4"/>
  <c r="AL3304" i="4"/>
  <c r="AW3306" i="4"/>
  <c r="AR3308" i="4"/>
  <c r="AP3309" i="4"/>
  <c r="AL3312" i="4"/>
  <c r="AW3314" i="4"/>
  <c r="AR3316" i="4"/>
  <c r="AP3317" i="4"/>
  <c r="AL3320" i="4"/>
  <c r="AW3322" i="4"/>
  <c r="AR3324" i="4"/>
  <c r="AP3325" i="4"/>
  <c r="AL3328" i="4"/>
  <c r="AW3330" i="4"/>
  <c r="AR3332" i="4"/>
  <c r="AP3333" i="4"/>
  <c r="AL3336" i="4"/>
  <c r="AW3338" i="4"/>
  <c r="AR3340" i="4"/>
  <c r="AP3341" i="4"/>
  <c r="AL3344" i="4"/>
  <c r="AW3346" i="4"/>
  <c r="AR3348" i="4"/>
  <c r="AP3349" i="4"/>
  <c r="AL3352" i="4"/>
  <c r="AW3354" i="4"/>
  <c r="AJ3356" i="4"/>
  <c r="AK3356" i="4" s="1"/>
  <c r="AV3366" i="4"/>
  <c r="AW3368" i="4"/>
  <c r="AJ3371" i="4"/>
  <c r="AK3371" i="4" s="1"/>
  <c r="AP3371" i="4"/>
  <c r="AD3375" i="4"/>
  <c r="AB3375" i="4"/>
  <c r="AW3380" i="4"/>
  <c r="AW3387" i="4"/>
  <c r="AW3398" i="4"/>
  <c r="AW3400" i="4"/>
  <c r="AW3406" i="4"/>
  <c r="AJ3407" i="4"/>
  <c r="AK3407" i="4" s="1"/>
  <c r="AW3414" i="4"/>
  <c r="AJ3415" i="4"/>
  <c r="AK3415" i="4" s="1"/>
  <c r="AW3422" i="4"/>
  <c r="AJ3423" i="4"/>
  <c r="AK3423" i="4" s="1"/>
  <c r="AW3430" i="4"/>
  <c r="AJ3431" i="4"/>
  <c r="AP3432" i="4"/>
  <c r="AJ3434" i="4"/>
  <c r="AK3434" i="4" s="1"/>
  <c r="AD3436" i="4"/>
  <c r="AC3436" i="4"/>
  <c r="AR3442" i="4"/>
  <c r="AR3447" i="4"/>
  <c r="AW3449" i="4"/>
  <c r="AJ3451" i="4"/>
  <c r="AK3451" i="4" s="1"/>
  <c r="AP3451" i="4"/>
  <c r="AJ3474" i="4"/>
  <c r="AK3474" i="4" s="1"/>
  <c r="AR3474" i="4"/>
  <c r="AP3476" i="4"/>
  <c r="AJ3478" i="4"/>
  <c r="AK3478" i="4" s="1"/>
  <c r="AR3480" i="4"/>
  <c r="AJ3480" i="4"/>
  <c r="AK3480" i="4" s="1"/>
  <c r="AJ3483" i="4"/>
  <c r="AK3483" i="4" s="1"/>
  <c r="AJ3506" i="4"/>
  <c r="AK3506" i="4" s="1"/>
  <c r="AR3506" i="4"/>
  <c r="AP3508" i="4"/>
  <c r="AJ3510" i="4"/>
  <c r="AK3510" i="4" s="1"/>
  <c r="AR3512" i="4"/>
  <c r="AJ3515" i="4"/>
  <c r="AK3515" i="4" s="1"/>
  <c r="AP3521" i="4"/>
  <c r="AJ3522" i="4"/>
  <c r="AK3522" i="4" s="1"/>
  <c r="AR3534" i="4"/>
  <c r="AR3536" i="4"/>
  <c r="AJ3536" i="4"/>
  <c r="AR3269" i="4"/>
  <c r="AR3277" i="4"/>
  <c r="AV3284" i="4"/>
  <c r="AR3285" i="4"/>
  <c r="AV3292" i="4"/>
  <c r="AR3293" i="4"/>
  <c r="AV3300" i="4"/>
  <c r="AR3301" i="4"/>
  <c r="AV3308" i="4"/>
  <c r="AR3309" i="4"/>
  <c r="AV3316" i="4"/>
  <c r="AR3317" i="4"/>
  <c r="AV3324" i="4"/>
  <c r="AR3325" i="4"/>
  <c r="AV3332" i="4"/>
  <c r="AR3333" i="4"/>
  <c r="AV3340" i="4"/>
  <c r="AR3341" i="4"/>
  <c r="AV3348" i="4"/>
  <c r="AR3349" i="4"/>
  <c r="AW3378" i="4"/>
  <c r="AJ3384" i="4"/>
  <c r="AK3384" i="4" s="1"/>
  <c r="AW3402" i="4"/>
  <c r="AC3433" i="4"/>
  <c r="AB3433" i="4"/>
  <c r="AJ3435" i="4"/>
  <c r="AK3435" i="4" s="1"/>
  <c r="AW3450" i="4"/>
  <c r="AV3450" i="4"/>
  <c r="AP3455" i="4"/>
  <c r="AR3465" i="4"/>
  <c r="AP3470" i="4"/>
  <c r="AP3480" i="4"/>
  <c r="AR3497" i="4"/>
  <c r="AJ3497" i="4"/>
  <c r="AP3502" i="4"/>
  <c r="AJ3512" i="4"/>
  <c r="AK3512" i="4" s="1"/>
  <c r="AP3512" i="4"/>
  <c r="AP3538" i="4"/>
  <c r="AP3546" i="4"/>
  <c r="AP3239" i="4"/>
  <c r="AP3247" i="4"/>
  <c r="AP3255" i="4"/>
  <c r="AP3263" i="4"/>
  <c r="AB3267" i="4"/>
  <c r="AP3271" i="4"/>
  <c r="AB3275" i="4"/>
  <c r="AP3279" i="4"/>
  <c r="AB3283" i="4"/>
  <c r="AP3287" i="4"/>
  <c r="AB3291" i="4"/>
  <c r="AP3295" i="4"/>
  <c r="AB3299" i="4"/>
  <c r="AP3303" i="4"/>
  <c r="AB3307" i="4"/>
  <c r="AP3311" i="4"/>
  <c r="AB3315" i="4"/>
  <c r="AP3319" i="4"/>
  <c r="AB3323" i="4"/>
  <c r="AP3327" i="4"/>
  <c r="AB3331" i="4"/>
  <c r="AP3335" i="4"/>
  <c r="AB3339" i="4"/>
  <c r="AP3343" i="4"/>
  <c r="AB3347" i="4"/>
  <c r="AP3351" i="4"/>
  <c r="AB3355" i="4"/>
  <c r="AB3356" i="4"/>
  <c r="AV3358" i="4"/>
  <c r="AW3360" i="4"/>
  <c r="AB3363" i="4"/>
  <c r="AJ3363" i="4"/>
  <c r="AK3363" i="4" s="1"/>
  <c r="AP3363" i="4"/>
  <c r="AD3367" i="4"/>
  <c r="AB3367" i="4"/>
  <c r="AW3371" i="4"/>
  <c r="AW3372" i="4"/>
  <c r="AV3376" i="4"/>
  <c r="AW3379" i="4"/>
  <c r="AB3381" i="4"/>
  <c r="AD3382" i="4"/>
  <c r="AC3385" i="4"/>
  <c r="AW3385" i="4"/>
  <c r="AV3386" i="4"/>
  <c r="AB3388" i="4"/>
  <c r="AL3388" i="4"/>
  <c r="AV3390" i="4"/>
  <c r="AW3392" i="4"/>
  <c r="AB3395" i="4"/>
  <c r="AJ3395" i="4"/>
  <c r="AK3395" i="4" s="1"/>
  <c r="AP3395" i="4"/>
  <c r="AW3396" i="4"/>
  <c r="AB3404" i="4"/>
  <c r="AD3409" i="4"/>
  <c r="AD3412" i="4"/>
  <c r="AC3412" i="4"/>
  <c r="AD3417" i="4"/>
  <c r="AD3420" i="4"/>
  <c r="AC3420" i="4"/>
  <c r="AD3425" i="4"/>
  <c r="AD3428" i="4"/>
  <c r="AC3428" i="4"/>
  <c r="AD3433" i="4"/>
  <c r="AW3434" i="4"/>
  <c r="AC3437" i="4"/>
  <c r="AB3437" i="4"/>
  <c r="AD3437" i="4"/>
  <c r="AJ3438" i="4"/>
  <c r="AK3438" i="4" s="1"/>
  <c r="AP3440" i="4"/>
  <c r="AJ3442" i="4"/>
  <c r="AK3442" i="4" s="1"/>
  <c r="AD3444" i="4"/>
  <c r="AC3444" i="4"/>
  <c r="AK3447" i="4"/>
  <c r="AP3448" i="4"/>
  <c r="AJ3455" i="4"/>
  <c r="AK3455" i="4" s="1"/>
  <c r="AJ3466" i="4"/>
  <c r="AK3466" i="4" s="1"/>
  <c r="AR3466" i="4"/>
  <c r="AP3468" i="4"/>
  <c r="AJ3470" i="4"/>
  <c r="AK3470" i="4" s="1"/>
  <c r="AR3472" i="4"/>
  <c r="AJ3475" i="4"/>
  <c r="AK3475" i="4" s="1"/>
  <c r="AJ3498" i="4"/>
  <c r="AK3498" i="4" s="1"/>
  <c r="AR3498" i="4"/>
  <c r="AP3500" i="4"/>
  <c r="AJ3502" i="4"/>
  <c r="AK3502" i="4" s="1"/>
  <c r="AR3504" i="4"/>
  <c r="AJ3507" i="4"/>
  <c r="AK3507" i="4" s="1"/>
  <c r="AC3267" i="4"/>
  <c r="AC3275" i="4"/>
  <c r="AC3283" i="4"/>
  <c r="AC3291" i="4"/>
  <c r="AC3299" i="4"/>
  <c r="AC3307" i="4"/>
  <c r="AC3315" i="4"/>
  <c r="AC3323" i="4"/>
  <c r="AC3331" i="4"/>
  <c r="AC3339" i="4"/>
  <c r="AC3347" i="4"/>
  <c r="AC3355" i="4"/>
  <c r="AC3356" i="4"/>
  <c r="AC3363" i="4"/>
  <c r="AV3364" i="4"/>
  <c r="AC3381" i="4"/>
  <c r="AD3385" i="4"/>
  <c r="AC3388" i="4"/>
  <c r="AC3395" i="4"/>
  <c r="AL3396" i="4"/>
  <c r="AB3397" i="4"/>
  <c r="AD3397" i="4"/>
  <c r="AV3398" i="4"/>
  <c r="AV3400" i="4"/>
  <c r="AP3401" i="4"/>
  <c r="AJ3401" i="4"/>
  <c r="AK3401" i="4" s="1"/>
  <c r="AV3402" i="4"/>
  <c r="AD3404" i="4"/>
  <c r="AV3404" i="4"/>
  <c r="AW3410" i="4"/>
  <c r="AV3414" i="4"/>
  <c r="AW3418" i="4"/>
  <c r="AV3422" i="4"/>
  <c r="AW3426" i="4"/>
  <c r="AV3430" i="4"/>
  <c r="AP3435" i="4"/>
  <c r="AL3436" i="4"/>
  <c r="AW3438" i="4"/>
  <c r="AC3441" i="4"/>
  <c r="AB3441" i="4"/>
  <c r="AW3441" i="4"/>
  <c r="AJ3443" i="4"/>
  <c r="AK3443" i="4" s="1"/>
  <c r="AJ3446" i="4"/>
  <c r="AK3446" i="4" s="1"/>
  <c r="AC3453" i="4"/>
  <c r="AB3453" i="4"/>
  <c r="AD3453" i="4"/>
  <c r="AJ3454" i="4"/>
  <c r="AK3454" i="4" s="1"/>
  <c r="AJ3458" i="4"/>
  <c r="AK3458" i="4" s="1"/>
  <c r="AR3458" i="4"/>
  <c r="AP3463" i="4"/>
  <c r="AJ3472" i="4"/>
  <c r="AK3472" i="4" s="1"/>
  <c r="AP3472" i="4"/>
  <c r="AK3487" i="4"/>
  <c r="AR3489" i="4"/>
  <c r="AP3494" i="4"/>
  <c r="AJ3504" i="4"/>
  <c r="AK3504" i="4" s="1"/>
  <c r="AP3504" i="4"/>
  <c r="AK3519" i="4"/>
  <c r="AJ3550" i="4"/>
  <c r="AR3550" i="4"/>
  <c r="AD3359" i="4"/>
  <c r="AB3359" i="4"/>
  <c r="AW3364" i="4"/>
  <c r="AV3368" i="4"/>
  <c r="AW3370" i="4"/>
  <c r="AB3373" i="4"/>
  <c r="AC3377" i="4"/>
  <c r="AW3377" i="4"/>
  <c r="AV3378" i="4"/>
  <c r="AV3382" i="4"/>
  <c r="AW3384" i="4"/>
  <c r="AJ3387" i="4"/>
  <c r="AK3387" i="4" s="1"/>
  <c r="AP3387" i="4"/>
  <c r="AD3391" i="4"/>
  <c r="AB3391" i="4"/>
  <c r="AC3397" i="4"/>
  <c r="AD3399" i="4"/>
  <c r="AB3399" i="4"/>
  <c r="AJ3403" i="4"/>
  <c r="AK3403" i="4" s="1"/>
  <c r="AP3403" i="4"/>
  <c r="AW3404" i="4"/>
  <c r="AP3407" i="4"/>
  <c r="AV3410" i="4"/>
  <c r="AP3415" i="4"/>
  <c r="AV3418" i="4"/>
  <c r="AP3423" i="4"/>
  <c r="AP3431" i="4"/>
  <c r="AR3438" i="4"/>
  <c r="AW3442" i="4"/>
  <c r="AC3445" i="4"/>
  <c r="AB3445" i="4"/>
  <c r="AD3445" i="4"/>
  <c r="AP3460" i="4"/>
  <c r="AJ3462" i="4"/>
  <c r="AK3462" i="4" s="1"/>
  <c r="AP3462" i="4"/>
  <c r="AJ3463" i="4"/>
  <c r="AK3463" i="4" s="1"/>
  <c r="AR3464" i="4"/>
  <c r="AJ3464" i="4"/>
  <c r="AJ3467" i="4"/>
  <c r="AK3467" i="4" s="1"/>
  <c r="AJ3490" i="4"/>
  <c r="AK3490" i="4" s="1"/>
  <c r="AR3490" i="4"/>
  <c r="AP3492" i="4"/>
  <c r="AJ3494" i="4"/>
  <c r="AK3494" i="4" s="1"/>
  <c r="AR3496" i="4"/>
  <c r="AJ3499" i="4"/>
  <c r="AK3499" i="4" s="1"/>
  <c r="AW3362" i="4"/>
  <c r="AJ3368" i="4"/>
  <c r="AK3368" i="4" s="1"/>
  <c r="AW3382" i="4"/>
  <c r="AJ3398" i="4"/>
  <c r="AK3398" i="4" s="1"/>
  <c r="AL3404" i="4"/>
  <c r="AC3405" i="4"/>
  <c r="AB3405" i="4"/>
  <c r="AD3405" i="4"/>
  <c r="AV3408" i="4"/>
  <c r="AW3408" i="4"/>
  <c r="AJ3411" i="4"/>
  <c r="AK3411" i="4" s="1"/>
  <c r="AP3411" i="4"/>
  <c r="AC3413" i="4"/>
  <c r="AB3413" i="4"/>
  <c r="AD3413" i="4"/>
  <c r="AV3416" i="4"/>
  <c r="AW3416" i="4"/>
  <c r="AJ3419" i="4"/>
  <c r="AK3419" i="4" s="1"/>
  <c r="AP3419" i="4"/>
  <c r="AL3420" i="4"/>
  <c r="AC3421" i="4"/>
  <c r="AB3421" i="4"/>
  <c r="AD3421" i="4"/>
  <c r="AV3424" i="4"/>
  <c r="AW3424" i="4"/>
  <c r="AJ3427" i="4"/>
  <c r="AK3427" i="4" s="1"/>
  <c r="AP3427" i="4"/>
  <c r="AL3428" i="4"/>
  <c r="AC3429" i="4"/>
  <c r="AB3429" i="4"/>
  <c r="AD3429" i="4"/>
  <c r="AR3440" i="4"/>
  <c r="AJ3440" i="4"/>
  <c r="AK3440" i="4" s="1"/>
  <c r="AV3442" i="4"/>
  <c r="AP3443" i="4"/>
  <c r="AL3444" i="4"/>
  <c r="AW3446" i="4"/>
  <c r="AJ3459" i="4"/>
  <c r="AK3459" i="4" s="1"/>
  <c r="AP3459" i="4"/>
  <c r="AP3464" i="4"/>
  <c r="AR3481" i="4"/>
  <c r="AP3486" i="4"/>
  <c r="AJ3496" i="4"/>
  <c r="AK3496" i="4" s="1"/>
  <c r="AP3496" i="4"/>
  <c r="AR3513" i="4"/>
  <c r="AJ3518" i="4"/>
  <c r="AK3518" i="4" s="1"/>
  <c r="AP3518" i="4"/>
  <c r="AP3523" i="4"/>
  <c r="AP3530" i="4"/>
  <c r="AR3542" i="4"/>
  <c r="AB3407" i="4"/>
  <c r="AB3415" i="4"/>
  <c r="AB3423" i="4"/>
  <c r="AB3431" i="4"/>
  <c r="AW3432" i="4"/>
  <c r="AB3439" i="4"/>
  <c r="AW3440" i="4"/>
  <c r="AB3447" i="4"/>
  <c r="AW3448" i="4"/>
  <c r="AV3449" i="4"/>
  <c r="AB3455" i="4"/>
  <c r="AW3456" i="4"/>
  <c r="AV3457" i="4"/>
  <c r="AD3461" i="4"/>
  <c r="AC3462" i="4"/>
  <c r="AB3463" i="4"/>
  <c r="AW3464" i="4"/>
  <c r="AJ3465" i="4"/>
  <c r="AK3465" i="4" s="1"/>
  <c r="AV3465" i="4"/>
  <c r="AP3467" i="4"/>
  <c r="AD3469" i="4"/>
  <c r="AC3470" i="4"/>
  <c r="AB3471" i="4"/>
  <c r="AW3472" i="4"/>
  <c r="AJ3473" i="4"/>
  <c r="AK3473" i="4" s="1"/>
  <c r="AP3475" i="4"/>
  <c r="AD3477" i="4"/>
  <c r="AC3478" i="4"/>
  <c r="AB3479" i="4"/>
  <c r="AW3480" i="4"/>
  <c r="AJ3481" i="4"/>
  <c r="AK3481" i="4" s="1"/>
  <c r="AP3483" i="4"/>
  <c r="AD3485" i="4"/>
  <c r="AC3486" i="4"/>
  <c r="AB3487" i="4"/>
  <c r="AW3488" i="4"/>
  <c r="AJ3489" i="4"/>
  <c r="AK3489" i="4" s="1"/>
  <c r="AP3491" i="4"/>
  <c r="AD3493" i="4"/>
  <c r="AC3494" i="4"/>
  <c r="AB3495" i="4"/>
  <c r="AW3496" i="4"/>
  <c r="AP3499" i="4"/>
  <c r="AD3501" i="4"/>
  <c r="AC3502" i="4"/>
  <c r="AB3503" i="4"/>
  <c r="AW3504" i="4"/>
  <c r="AJ3505" i="4"/>
  <c r="AK3505" i="4" s="1"/>
  <c r="AP3507" i="4"/>
  <c r="AD3509" i="4"/>
  <c r="AC3510" i="4"/>
  <c r="AB3511" i="4"/>
  <c r="AW3512" i="4"/>
  <c r="AJ3513" i="4"/>
  <c r="AK3513" i="4" s="1"/>
  <c r="AP3515" i="4"/>
  <c r="AD3517" i="4"/>
  <c r="AC3518" i="4"/>
  <c r="AB3519" i="4"/>
  <c r="AB3522" i="4"/>
  <c r="AC3523" i="4"/>
  <c r="AD3524" i="4"/>
  <c r="AD3525" i="4"/>
  <c r="AR3526" i="4"/>
  <c r="AD3528" i="4"/>
  <c r="AB3528" i="4"/>
  <c r="AD3540" i="4"/>
  <c r="AC3542" i="4"/>
  <c r="AL3543" i="4"/>
  <c r="AD3544" i="4"/>
  <c r="AB3544" i="4"/>
  <c r="AP3548" i="4"/>
  <c r="AK3550" i="4"/>
  <c r="AB3551" i="4"/>
  <c r="AW3555" i="4"/>
  <c r="AL3557" i="4"/>
  <c r="AC3562" i="4"/>
  <c r="AB3562" i="4"/>
  <c r="AD3562" i="4"/>
  <c r="AP3563" i="4"/>
  <c r="AP3564" i="4"/>
  <c r="AD3568" i="4"/>
  <c r="AB3568" i="4"/>
  <c r="AW3572" i="4"/>
  <c r="AL3573" i="4"/>
  <c r="AL3577" i="4"/>
  <c r="AJ3578" i="4"/>
  <c r="AK3578" i="4" s="1"/>
  <c r="AP3578" i="4"/>
  <c r="AD3590" i="4"/>
  <c r="AB3590" i="4"/>
  <c r="AJ3596" i="4"/>
  <c r="AK3596" i="4" s="1"/>
  <c r="AR3596" i="4"/>
  <c r="AR3607" i="4"/>
  <c r="AJ3608" i="4"/>
  <c r="AK3608" i="4" s="1"/>
  <c r="AR3613" i="4"/>
  <c r="AJ3620" i="4"/>
  <c r="AR3620" i="4"/>
  <c r="AP3623" i="4"/>
  <c r="AJ3623" i="4"/>
  <c r="AK3623" i="4" s="1"/>
  <c r="AJ3632" i="4"/>
  <c r="AP3634" i="4"/>
  <c r="AR3645" i="4"/>
  <c r="AJ3652" i="4"/>
  <c r="AR3652" i="4"/>
  <c r="AP3655" i="4"/>
  <c r="AJ3664" i="4"/>
  <c r="AP3666" i="4"/>
  <c r="AR3677" i="4"/>
  <c r="AP3691" i="4"/>
  <c r="AR3711" i="4"/>
  <c r="AK3716" i="4"/>
  <c r="AJ3450" i="4"/>
  <c r="AK3450" i="4" s="1"/>
  <c r="AR3451" i="4"/>
  <c r="AR3459" i="4"/>
  <c r="AK3464" i="4"/>
  <c r="AV3466" i="4"/>
  <c r="AR3467" i="4"/>
  <c r="AV3474" i="4"/>
  <c r="AR3475" i="4"/>
  <c r="AV3482" i="4"/>
  <c r="AR3483" i="4"/>
  <c r="AV3490" i="4"/>
  <c r="AR3491" i="4"/>
  <c r="AV3498" i="4"/>
  <c r="AR3499" i="4"/>
  <c r="AV3506" i="4"/>
  <c r="AR3507" i="4"/>
  <c r="AV3514" i="4"/>
  <c r="AR3515" i="4"/>
  <c r="AP3532" i="4"/>
  <c r="AJ3547" i="4"/>
  <c r="AR3547" i="4"/>
  <c r="AP3550" i="4"/>
  <c r="AW3553" i="4"/>
  <c r="AW3557" i="4"/>
  <c r="AJ3561" i="4"/>
  <c r="AK3561" i="4" s="1"/>
  <c r="AL3565" i="4"/>
  <c r="AL3569" i="4"/>
  <c r="AP3570" i="4"/>
  <c r="AP3574" i="4"/>
  <c r="AJ3575" i="4"/>
  <c r="AK3575" i="4" s="1"/>
  <c r="AR3575" i="4"/>
  <c r="AK3576" i="4"/>
  <c r="AV3581" i="4"/>
  <c r="AW3581" i="4"/>
  <c r="AJ3599" i="4"/>
  <c r="AK3599" i="4" s="1"/>
  <c r="AR3599" i="4"/>
  <c r="AJ3604" i="4"/>
  <c r="AK3604" i="4" s="1"/>
  <c r="AP3604" i="4"/>
  <c r="AR3605" i="4"/>
  <c r="AP3611" i="4"/>
  <c r="AP3625" i="4"/>
  <c r="AR3631" i="4"/>
  <c r="AR3638" i="4"/>
  <c r="AP3643" i="4"/>
  <c r="AP3657" i="4"/>
  <c r="AJ3663" i="4"/>
  <c r="AK3663" i="4" s="1"/>
  <c r="AR3663" i="4"/>
  <c r="AR3670" i="4"/>
  <c r="AP3675" i="4"/>
  <c r="AR3714" i="4"/>
  <c r="AP3720" i="4"/>
  <c r="AB3449" i="4"/>
  <c r="AW3454" i="4"/>
  <c r="AB3457" i="4"/>
  <c r="AW3462" i="4"/>
  <c r="AB3465" i="4"/>
  <c r="AW3466" i="4"/>
  <c r="AV3467" i="4"/>
  <c r="AW3470" i="4"/>
  <c r="AB3473" i="4"/>
  <c r="AW3474" i="4"/>
  <c r="AV3475" i="4"/>
  <c r="AW3478" i="4"/>
  <c r="AB3481" i="4"/>
  <c r="AW3482" i="4"/>
  <c r="AV3483" i="4"/>
  <c r="AW3486" i="4"/>
  <c r="AB3489" i="4"/>
  <c r="AW3490" i="4"/>
  <c r="AV3491" i="4"/>
  <c r="AW3494" i="4"/>
  <c r="AB3497" i="4"/>
  <c r="AK3497" i="4"/>
  <c r="AW3498" i="4"/>
  <c r="AV3499" i="4"/>
  <c r="AW3502" i="4"/>
  <c r="AB3505" i="4"/>
  <c r="AW3506" i="4"/>
  <c r="AV3507" i="4"/>
  <c r="AW3510" i="4"/>
  <c r="AB3513" i="4"/>
  <c r="AW3514" i="4"/>
  <c r="AV3515" i="4"/>
  <c r="AW3521" i="4"/>
  <c r="AW3522" i="4"/>
  <c r="AJ3526" i="4"/>
  <c r="AK3526" i="4" s="1"/>
  <c r="AK3528" i="4"/>
  <c r="AR3528" i="4"/>
  <c r="AB3530" i="4"/>
  <c r="AD3530" i="4"/>
  <c r="AP3534" i="4"/>
  <c r="AJ3534" i="4"/>
  <c r="AK3534" i="4" s="1"/>
  <c r="AW3537" i="4"/>
  <c r="AW3539" i="4"/>
  <c r="AL3541" i="4"/>
  <c r="AK3544" i="4"/>
  <c r="AR3544" i="4"/>
  <c r="AB3546" i="4"/>
  <c r="AD3546" i="4"/>
  <c r="AC3548" i="4"/>
  <c r="AR3549" i="4"/>
  <c r="AB3550" i="4"/>
  <c r="AW3551" i="4"/>
  <c r="AP3553" i="4"/>
  <c r="AJ3554" i="4"/>
  <c r="AP3555" i="4"/>
  <c r="AP3562" i="4"/>
  <c r="AP3566" i="4"/>
  <c r="AJ3567" i="4"/>
  <c r="AK3567" i="4" s="1"/>
  <c r="AR3567" i="4"/>
  <c r="AV3573" i="4"/>
  <c r="AW3573" i="4"/>
  <c r="AD3582" i="4"/>
  <c r="AB3582" i="4"/>
  <c r="AP3594" i="4"/>
  <c r="AP3596" i="4"/>
  <c r="AR3597" i="4"/>
  <c r="AP3603" i="4"/>
  <c r="AJ3607" i="4"/>
  <c r="AK3607" i="4" s="1"/>
  <c r="AP3610" i="4"/>
  <c r="AV3611" i="4"/>
  <c r="AW3611" i="4"/>
  <c r="AK3616" i="4"/>
  <c r="AR3621" i="4"/>
  <c r="AJ3628" i="4"/>
  <c r="AR3628" i="4"/>
  <c r="AP3631" i="4"/>
  <c r="AJ3631" i="4"/>
  <c r="AK3631" i="4" s="1"/>
  <c r="AJ3640" i="4"/>
  <c r="AK3640" i="4" s="1"/>
  <c r="AP3642" i="4"/>
  <c r="AR3653" i="4"/>
  <c r="AJ3660" i="4"/>
  <c r="AR3660" i="4"/>
  <c r="AP3663" i="4"/>
  <c r="AJ3672" i="4"/>
  <c r="AK3672" i="4" s="1"/>
  <c r="AP3674" i="4"/>
  <c r="AC3465" i="4"/>
  <c r="AC3473" i="4"/>
  <c r="AC3481" i="4"/>
  <c r="AC3489" i="4"/>
  <c r="AC3497" i="4"/>
  <c r="AC3505" i="4"/>
  <c r="AC3513" i="4"/>
  <c r="AJ3529" i="4"/>
  <c r="AK3529" i="4" s="1"/>
  <c r="AR3533" i="4"/>
  <c r="AJ3533" i="4"/>
  <c r="AK3533" i="4" s="1"/>
  <c r="AW3541" i="4"/>
  <c r="AJ3545" i="4"/>
  <c r="AK3545" i="4" s="1"/>
  <c r="AD3548" i="4"/>
  <c r="AJ3549" i="4"/>
  <c r="AK3549" i="4" s="1"/>
  <c r="AC3550" i="4"/>
  <c r="AD3552" i="4"/>
  <c r="AB3552" i="4"/>
  <c r="AJ3556" i="4"/>
  <c r="AK3556" i="4" s="1"/>
  <c r="AP3556" i="4"/>
  <c r="AV3557" i="4"/>
  <c r="AV3565" i="4"/>
  <c r="AW3565" i="4"/>
  <c r="AW3577" i="4"/>
  <c r="AD3592" i="4"/>
  <c r="AC3592" i="4"/>
  <c r="AB3592" i="4"/>
  <c r="AL3593" i="4"/>
  <c r="AP3595" i="4"/>
  <c r="AP3602" i="4"/>
  <c r="AV3603" i="4"/>
  <c r="AW3603" i="4"/>
  <c r="AR3614" i="4"/>
  <c r="AP3619" i="4"/>
  <c r="AP3633" i="4"/>
  <c r="AJ3639" i="4"/>
  <c r="AK3639" i="4" s="1"/>
  <c r="AR3639" i="4"/>
  <c r="AR3646" i="4"/>
  <c r="AP3651" i="4"/>
  <c r="AP3665" i="4"/>
  <c r="AR3671" i="4"/>
  <c r="AR3678" i="4"/>
  <c r="AJ3678" i="4"/>
  <c r="AK3678" i="4" s="1"/>
  <c r="AP3683" i="4"/>
  <c r="AP3702" i="4"/>
  <c r="AP3705" i="4"/>
  <c r="AJ3719" i="4"/>
  <c r="AK3719" i="4" s="1"/>
  <c r="AR3719" i="4"/>
  <c r="AR3454" i="4"/>
  <c r="AR3462" i="4"/>
  <c r="AR3470" i="4"/>
  <c r="AP3471" i="4"/>
  <c r="AR3478" i="4"/>
  <c r="AP3479" i="4"/>
  <c r="AR3486" i="4"/>
  <c r="AP3487" i="4"/>
  <c r="AR3494" i="4"/>
  <c r="AP3495" i="4"/>
  <c r="AR3502" i="4"/>
  <c r="AP3503" i="4"/>
  <c r="AR3510" i="4"/>
  <c r="AP3511" i="4"/>
  <c r="AR3518" i="4"/>
  <c r="AP3519" i="4"/>
  <c r="AR3522" i="4"/>
  <c r="AL3535" i="4"/>
  <c r="AD3536" i="4"/>
  <c r="AB3536" i="4"/>
  <c r="AK3547" i="4"/>
  <c r="AW3548" i="4"/>
  <c r="AV3553" i="4"/>
  <c r="AP3558" i="4"/>
  <c r="AJ3558" i="4"/>
  <c r="AK3558" i="4" s="1"/>
  <c r="AD3574" i="4"/>
  <c r="AB3574" i="4"/>
  <c r="AJ3586" i="4"/>
  <c r="AK3586" i="4" s="1"/>
  <c r="AP3586" i="4"/>
  <c r="AK3592" i="4"/>
  <c r="AW3595" i="4"/>
  <c r="AV3595" i="4"/>
  <c r="AD3606" i="4"/>
  <c r="AC3606" i="4"/>
  <c r="AB3606" i="4"/>
  <c r="AL3609" i="4"/>
  <c r="AJ3616" i="4"/>
  <c r="AP3618" i="4"/>
  <c r="AR3629" i="4"/>
  <c r="AW3633" i="4"/>
  <c r="AJ3636" i="4"/>
  <c r="AR3636" i="4"/>
  <c r="AP3639" i="4"/>
  <c r="AJ3648" i="4"/>
  <c r="AK3648" i="4" s="1"/>
  <c r="AP3650" i="4"/>
  <c r="AW3651" i="4"/>
  <c r="AR3661" i="4"/>
  <c r="AJ3668" i="4"/>
  <c r="AK3668" i="4" s="1"/>
  <c r="AR3668" i="4"/>
  <c r="AP3671" i="4"/>
  <c r="AJ3671" i="4"/>
  <c r="AK3671" i="4" s="1"/>
  <c r="AJ3680" i="4"/>
  <c r="AK3680" i="4" s="1"/>
  <c r="AP3682" i="4"/>
  <c r="AR3696" i="4"/>
  <c r="AJ3696" i="4"/>
  <c r="AR3704" i="4"/>
  <c r="AR3463" i="4"/>
  <c r="AR3471" i="4"/>
  <c r="AR3479" i="4"/>
  <c r="AR3487" i="4"/>
  <c r="AR3495" i="4"/>
  <c r="AR3503" i="4"/>
  <c r="AR3511" i="4"/>
  <c r="AR3519" i="4"/>
  <c r="AP3540" i="4"/>
  <c r="AB3554" i="4"/>
  <c r="AD3554" i="4"/>
  <c r="AR3557" i="4"/>
  <c r="AD3566" i="4"/>
  <c r="AB3566" i="4"/>
  <c r="AW3575" i="4"/>
  <c r="AJ3576" i="4"/>
  <c r="AP3576" i="4"/>
  <c r="AW3579" i="4"/>
  <c r="AD3584" i="4"/>
  <c r="AC3584" i="4"/>
  <c r="AB3584" i="4"/>
  <c r="AL3585" i="4"/>
  <c r="AP3588" i="4"/>
  <c r="AR3589" i="4"/>
  <c r="AP3590" i="4"/>
  <c r="AJ3590" i="4"/>
  <c r="AJ3591" i="4"/>
  <c r="AK3591" i="4" s="1"/>
  <c r="AR3591" i="4"/>
  <c r="AD3598" i="4"/>
  <c r="AC3598" i="4"/>
  <c r="AB3598" i="4"/>
  <c r="AL3601" i="4"/>
  <c r="AW3609" i="4"/>
  <c r="AR3615" i="4"/>
  <c r="AR3622" i="4"/>
  <c r="AP3627" i="4"/>
  <c r="AP3641" i="4"/>
  <c r="AR3647" i="4"/>
  <c r="AR3654" i="4"/>
  <c r="AJ3654" i="4"/>
  <c r="AP3659" i="4"/>
  <c r="AP3673" i="4"/>
  <c r="AR3679" i="4"/>
  <c r="AR3686" i="4"/>
  <c r="AJ3686" i="4"/>
  <c r="AP3688" i="4"/>
  <c r="AR3692" i="4"/>
  <c r="AJ3692" i="4"/>
  <c r="AK3692" i="4" s="1"/>
  <c r="AR3710" i="4"/>
  <c r="AJ3710" i="4"/>
  <c r="AP3758" i="4"/>
  <c r="AC3452" i="4"/>
  <c r="AC3460" i="4"/>
  <c r="AB3461" i="4"/>
  <c r="AC3468" i="4"/>
  <c r="AB3469" i="4"/>
  <c r="AC3476" i="4"/>
  <c r="AB3477" i="4"/>
  <c r="AC3484" i="4"/>
  <c r="AB3485" i="4"/>
  <c r="AC3492" i="4"/>
  <c r="AB3493" i="4"/>
  <c r="AC3500" i="4"/>
  <c r="AB3501" i="4"/>
  <c r="AC3508" i="4"/>
  <c r="AB3509" i="4"/>
  <c r="AC3516" i="4"/>
  <c r="AB3517" i="4"/>
  <c r="AB3524" i="4"/>
  <c r="AB3525" i="4"/>
  <c r="AC3526" i="4"/>
  <c r="AV3527" i="4"/>
  <c r="AW3529" i="4"/>
  <c r="AK3536" i="4"/>
  <c r="AB3538" i="4"/>
  <c r="AD3538" i="4"/>
  <c r="AJ3539" i="4"/>
  <c r="AK3539" i="4" s="1"/>
  <c r="AR3539" i="4"/>
  <c r="AP3542" i="4"/>
  <c r="AJ3542" i="4"/>
  <c r="AK3542" i="4" s="1"/>
  <c r="AD3543" i="4"/>
  <c r="AV3543" i="4"/>
  <c r="AW3545" i="4"/>
  <c r="AW3547" i="4"/>
  <c r="AW3549" i="4"/>
  <c r="AC3554" i="4"/>
  <c r="AP3554" i="4"/>
  <c r="AD3556" i="4"/>
  <c r="AC3558" i="4"/>
  <c r="AL3559" i="4"/>
  <c r="AD3560" i="4"/>
  <c r="AB3560" i="4"/>
  <c r="AR3561" i="4"/>
  <c r="AC3566" i="4"/>
  <c r="AW3567" i="4"/>
  <c r="AJ3568" i="4"/>
  <c r="AK3568" i="4" s="1"/>
  <c r="AP3568" i="4"/>
  <c r="AW3571" i="4"/>
  <c r="AV3575" i="4"/>
  <c r="AC3578" i="4"/>
  <c r="AB3578" i="4"/>
  <c r="AD3578" i="4"/>
  <c r="AJ3580" i="4"/>
  <c r="AK3580" i="4" s="1"/>
  <c r="AP3580" i="4"/>
  <c r="AK3584" i="4"/>
  <c r="AV3587" i="4"/>
  <c r="AW3587" i="4"/>
  <c r="AJ3612" i="4"/>
  <c r="AR3612" i="4"/>
  <c r="AP3615" i="4"/>
  <c r="AJ3615" i="4"/>
  <c r="AK3615" i="4" s="1"/>
  <c r="AP3626" i="4"/>
  <c r="AK3632" i="4"/>
  <c r="AR3637" i="4"/>
  <c r="AJ3644" i="4"/>
  <c r="AR3644" i="4"/>
  <c r="AP3647" i="4"/>
  <c r="AJ3647" i="4"/>
  <c r="AK3647" i="4" s="1"/>
  <c r="AP3658" i="4"/>
  <c r="AW3659" i="4"/>
  <c r="AK3664" i="4"/>
  <c r="AR3669" i="4"/>
  <c r="AJ3676" i="4"/>
  <c r="AR3676" i="4"/>
  <c r="AP3679" i="4"/>
  <c r="AJ3679" i="4"/>
  <c r="AK3679" i="4" s="1"/>
  <c r="AP3697" i="4"/>
  <c r="AP3713" i="4"/>
  <c r="AP3734" i="4"/>
  <c r="AW3527" i="4"/>
  <c r="AW3531" i="4"/>
  <c r="AW3533" i="4"/>
  <c r="AC3538" i="4"/>
  <c r="AC3540" i="4"/>
  <c r="AW3540" i="4"/>
  <c r="AR3541" i="4"/>
  <c r="AB3542" i="4"/>
  <c r="AW3543" i="4"/>
  <c r="AK3554" i="4"/>
  <c r="AW3556" i="4"/>
  <c r="AW3563" i="4"/>
  <c r="AV3567" i="4"/>
  <c r="AC3570" i="4"/>
  <c r="AB3570" i="4"/>
  <c r="AD3570" i="4"/>
  <c r="AP3572" i="4"/>
  <c r="AD3576" i="4"/>
  <c r="AB3576" i="4"/>
  <c r="AV3579" i="4"/>
  <c r="AR3581" i="4"/>
  <c r="AP3582" i="4"/>
  <c r="AJ3582" i="4"/>
  <c r="AK3582" i="4" s="1"/>
  <c r="AJ3583" i="4"/>
  <c r="AK3583" i="4" s="1"/>
  <c r="AR3583" i="4"/>
  <c r="AW3585" i="4"/>
  <c r="AP3587" i="4"/>
  <c r="AV3589" i="4"/>
  <c r="AW3589" i="4"/>
  <c r="AK3600" i="4"/>
  <c r="AR3604" i="4"/>
  <c r="AJ3606" i="4"/>
  <c r="AP3617" i="4"/>
  <c r="AR3623" i="4"/>
  <c r="AR3630" i="4"/>
  <c r="AP3635" i="4"/>
  <c r="AP3649" i="4"/>
  <c r="AJ3655" i="4"/>
  <c r="AK3655" i="4" s="1"/>
  <c r="AR3655" i="4"/>
  <c r="AR3662" i="4"/>
  <c r="AP3667" i="4"/>
  <c r="AP3681" i="4"/>
  <c r="AP3694" i="4"/>
  <c r="AJ3700" i="4"/>
  <c r="AK3700" i="4" s="1"/>
  <c r="AJ3709" i="4"/>
  <c r="AK3709" i="4" s="1"/>
  <c r="AP3712" i="4"/>
  <c r="AW3561" i="4"/>
  <c r="AW3569" i="4"/>
  <c r="AP3584" i="4"/>
  <c r="AD3586" i="4"/>
  <c r="AP3592" i="4"/>
  <c r="AW3593" i="4"/>
  <c r="AD3594" i="4"/>
  <c r="AJ3598" i="4"/>
  <c r="AK3598" i="4" s="1"/>
  <c r="AP3600" i="4"/>
  <c r="AW3601" i="4"/>
  <c r="AD3602" i="4"/>
  <c r="AP3608" i="4"/>
  <c r="AD3610" i="4"/>
  <c r="AK3612" i="4"/>
  <c r="AW3613" i="4"/>
  <c r="AJ3614" i="4"/>
  <c r="AK3614" i="4" s="1"/>
  <c r="AP3616" i="4"/>
  <c r="AW3617" i="4"/>
  <c r="AD3618" i="4"/>
  <c r="AK3620" i="4"/>
  <c r="AJ3622" i="4"/>
  <c r="AK3622" i="4" s="1"/>
  <c r="AP3624" i="4"/>
  <c r="AW3625" i="4"/>
  <c r="AD3626" i="4"/>
  <c r="AK3628" i="4"/>
  <c r="AJ3630" i="4"/>
  <c r="AK3630" i="4" s="1"/>
  <c r="AP3632" i="4"/>
  <c r="AD3634" i="4"/>
  <c r="AK3636" i="4"/>
  <c r="AJ3638" i="4"/>
  <c r="AK3638" i="4" s="1"/>
  <c r="AP3640" i="4"/>
  <c r="AW3641" i="4"/>
  <c r="AD3642" i="4"/>
  <c r="AK3644" i="4"/>
  <c r="AW3645" i="4"/>
  <c r="AJ3646" i="4"/>
  <c r="AK3646" i="4" s="1"/>
  <c r="AP3648" i="4"/>
  <c r="AW3649" i="4"/>
  <c r="AD3650" i="4"/>
  <c r="AK3652" i="4"/>
  <c r="AP3656" i="4"/>
  <c r="AW3657" i="4"/>
  <c r="AD3658" i="4"/>
  <c r="AK3660" i="4"/>
  <c r="AJ3662" i="4"/>
  <c r="AK3662" i="4" s="1"/>
  <c r="AP3664" i="4"/>
  <c r="AW3665" i="4"/>
  <c r="AD3666" i="4"/>
  <c r="AJ3670" i="4"/>
  <c r="AK3670" i="4" s="1"/>
  <c r="AP3672" i="4"/>
  <c r="AW3673" i="4"/>
  <c r="AD3674" i="4"/>
  <c r="AK3676" i="4"/>
  <c r="AW3677" i="4"/>
  <c r="AP3680" i="4"/>
  <c r="AW3681" i="4"/>
  <c r="AD3682" i="4"/>
  <c r="AV3685" i="4"/>
  <c r="AW3687" i="4"/>
  <c r="AP3690" i="4"/>
  <c r="AD3691" i="4"/>
  <c r="AJ3693" i="4"/>
  <c r="AK3693" i="4" s="1"/>
  <c r="AD3694" i="4"/>
  <c r="AB3694" i="4"/>
  <c r="AP3695" i="4"/>
  <c r="AD3698" i="4"/>
  <c r="AW3698" i="4"/>
  <c r="AW3699" i="4"/>
  <c r="AL3704" i="4"/>
  <c r="AW3706" i="4"/>
  <c r="AJ3707" i="4"/>
  <c r="AK3707" i="4" s="1"/>
  <c r="AB3708" i="4"/>
  <c r="AD3709" i="4"/>
  <c r="AP3709" i="4"/>
  <c r="AJ3711" i="4"/>
  <c r="AK3711" i="4" s="1"/>
  <c r="AC3712" i="4"/>
  <c r="AW3712" i="4"/>
  <c r="AR3716" i="4"/>
  <c r="AP3718" i="4"/>
  <c r="AD3720" i="4"/>
  <c r="AD3722" i="4"/>
  <c r="AR3722" i="4"/>
  <c r="AJ3729" i="4"/>
  <c r="AK3729" i="4" s="1"/>
  <c r="AP3771" i="4"/>
  <c r="AR3784" i="4"/>
  <c r="AR3785" i="4"/>
  <c r="AR3792" i="4"/>
  <c r="AJ3793" i="4"/>
  <c r="AK3793" i="4" s="1"/>
  <c r="AR3793" i="4"/>
  <c r="AR3800" i="4"/>
  <c r="AR3808" i="4"/>
  <c r="AJ3808" i="4"/>
  <c r="AK3808" i="4" s="1"/>
  <c r="AP3811" i="4"/>
  <c r="AR3842" i="4"/>
  <c r="AR3844" i="4"/>
  <c r="AJ3844" i="4"/>
  <c r="AP3853" i="4"/>
  <c r="AR3616" i="4"/>
  <c r="AR3624" i="4"/>
  <c r="AR3632" i="4"/>
  <c r="AR3640" i="4"/>
  <c r="AR3648" i="4"/>
  <c r="AR3656" i="4"/>
  <c r="AR3664" i="4"/>
  <c r="AR3672" i="4"/>
  <c r="AR3680" i="4"/>
  <c r="AR3709" i="4"/>
  <c r="AD3731" i="4"/>
  <c r="AC3731" i="4"/>
  <c r="AW3737" i="4"/>
  <c r="AR3743" i="4"/>
  <c r="AP3749" i="4"/>
  <c r="AR3751" i="4"/>
  <c r="AD3755" i="4"/>
  <c r="AC3755" i="4"/>
  <c r="AB3755" i="4"/>
  <c r="AC3760" i="4"/>
  <c r="AB3760" i="4"/>
  <c r="AR3776" i="4"/>
  <c r="AR3777" i="4"/>
  <c r="AP3800" i="4"/>
  <c r="AJ3800" i="4"/>
  <c r="AK3800" i="4" s="1"/>
  <c r="AP3808" i="4"/>
  <c r="AR3826" i="4"/>
  <c r="AJ3826" i="4"/>
  <c r="AK3826" i="4" s="1"/>
  <c r="AJ3838" i="4"/>
  <c r="AK3838" i="4" s="1"/>
  <c r="AR3838" i="4"/>
  <c r="AJ3846" i="4"/>
  <c r="AK3846" i="4" s="1"/>
  <c r="AR3846" i="4"/>
  <c r="AL3581" i="4"/>
  <c r="AW3583" i="4"/>
  <c r="AL3589" i="4"/>
  <c r="AK3590" i="4"/>
  <c r="AW3591" i="4"/>
  <c r="AL3597" i="4"/>
  <c r="AW3599" i="4"/>
  <c r="AL3605" i="4"/>
  <c r="AK3606" i="4"/>
  <c r="AW3607" i="4"/>
  <c r="AL3613" i="4"/>
  <c r="AB3614" i="4"/>
  <c r="AW3615" i="4"/>
  <c r="AW3619" i="4"/>
  <c r="AL3621" i="4"/>
  <c r="AB3622" i="4"/>
  <c r="AW3623" i="4"/>
  <c r="AW3627" i="4"/>
  <c r="AL3629" i="4"/>
  <c r="AB3630" i="4"/>
  <c r="AW3631" i="4"/>
  <c r="AW3635" i="4"/>
  <c r="AL3637" i="4"/>
  <c r="AB3638" i="4"/>
  <c r="AW3639" i="4"/>
  <c r="AW3643" i="4"/>
  <c r="AL3645" i="4"/>
  <c r="AB3646" i="4"/>
  <c r="AW3647" i="4"/>
  <c r="AL3653" i="4"/>
  <c r="AB3654" i="4"/>
  <c r="AK3654" i="4"/>
  <c r="AW3655" i="4"/>
  <c r="AL3661" i="4"/>
  <c r="AB3662" i="4"/>
  <c r="AW3663" i="4"/>
  <c r="AW3667" i="4"/>
  <c r="AL3669" i="4"/>
  <c r="AB3670" i="4"/>
  <c r="AW3671" i="4"/>
  <c r="AW3675" i="4"/>
  <c r="AL3677" i="4"/>
  <c r="AB3678" i="4"/>
  <c r="AW3679" i="4"/>
  <c r="AD3686" i="4"/>
  <c r="AB3686" i="4"/>
  <c r="AW3690" i="4"/>
  <c r="AW3697" i="4"/>
  <c r="AB3700" i="4"/>
  <c r="AC3704" i="4"/>
  <c r="AJ3706" i="4"/>
  <c r="AK3706" i="4" s="1"/>
  <c r="AB3707" i="4"/>
  <c r="AW3711" i="4"/>
  <c r="AB3714" i="4"/>
  <c r="AJ3714" i="4"/>
  <c r="AK3714" i="4" s="1"/>
  <c r="AP3714" i="4"/>
  <c r="AV3719" i="4"/>
  <c r="AW3719" i="4"/>
  <c r="AW3721" i="4"/>
  <c r="AB3731" i="4"/>
  <c r="AV3737" i="4"/>
  <c r="AC3740" i="4"/>
  <c r="AB3740" i="4"/>
  <c r="AD3740" i="4"/>
  <c r="AW3741" i="4"/>
  <c r="AV3741" i="4"/>
  <c r="AJ3743" i="4"/>
  <c r="AK3743" i="4" s="1"/>
  <c r="AP3743" i="4"/>
  <c r="AD3746" i="4"/>
  <c r="AC3746" i="4"/>
  <c r="AJ3749" i="4"/>
  <c r="AK3749" i="4" s="1"/>
  <c r="AJ3751" i="4"/>
  <c r="AK3751" i="4" s="1"/>
  <c r="AP3751" i="4"/>
  <c r="AR3753" i="4"/>
  <c r="AD3760" i="4"/>
  <c r="AR3768" i="4"/>
  <c r="AR3769" i="4"/>
  <c r="AR3783" i="4"/>
  <c r="AR3791" i="4"/>
  <c r="AR3799" i="4"/>
  <c r="AJ3799" i="4"/>
  <c r="AK3799" i="4" s="1"/>
  <c r="AP3826" i="4"/>
  <c r="AR3834" i="4"/>
  <c r="AP3838" i="4"/>
  <c r="AJ3845" i="4"/>
  <c r="AK3845" i="4" s="1"/>
  <c r="AR3845" i="4"/>
  <c r="AC3614" i="4"/>
  <c r="AC3622" i="4"/>
  <c r="AC3630" i="4"/>
  <c r="AC3638" i="4"/>
  <c r="AC3646" i="4"/>
  <c r="AC3654" i="4"/>
  <c r="AC3662" i="4"/>
  <c r="AC3670" i="4"/>
  <c r="AC3678" i="4"/>
  <c r="AV3683" i="4"/>
  <c r="AJ3685" i="4"/>
  <c r="AK3685" i="4" s="1"/>
  <c r="AC3700" i="4"/>
  <c r="AD3704" i="4"/>
  <c r="AC3714" i="4"/>
  <c r="AB3717" i="4"/>
  <c r="AC3717" i="4"/>
  <c r="AJ3725" i="4"/>
  <c r="AK3725" i="4" s="1"/>
  <c r="AW3729" i="4"/>
  <c r="AV3735" i="4"/>
  <c r="AJ3738" i="4"/>
  <c r="AK3738" i="4" s="1"/>
  <c r="AP3738" i="4"/>
  <c r="AJ3745" i="4"/>
  <c r="AK3745" i="4" s="1"/>
  <c r="AR3745" i="4"/>
  <c r="AB3746" i="4"/>
  <c r="AV3749" i="4"/>
  <c r="AW3749" i="4"/>
  <c r="AD3763" i="4"/>
  <c r="AC3763" i="4"/>
  <c r="AB3763" i="4"/>
  <c r="AJ3766" i="4"/>
  <c r="AR3766" i="4"/>
  <c r="AR3774" i="4"/>
  <c r="AR3775" i="4"/>
  <c r="AR3782" i="4"/>
  <c r="AJ3783" i="4"/>
  <c r="AK3783" i="4" s="1"/>
  <c r="AP3783" i="4"/>
  <c r="AR3790" i="4"/>
  <c r="AJ3791" i="4"/>
  <c r="AK3791" i="4" s="1"/>
  <c r="AP3791" i="4"/>
  <c r="AR3798" i="4"/>
  <c r="AP3799" i="4"/>
  <c r="AR3806" i="4"/>
  <c r="AR3807" i="4"/>
  <c r="AP3815" i="4"/>
  <c r="AP3825" i="4"/>
  <c r="AJ3834" i="4"/>
  <c r="AK3834" i="4" s="1"/>
  <c r="AP3834" i="4"/>
  <c r="AW3597" i="4"/>
  <c r="AB3600" i="4"/>
  <c r="AW3605" i="4"/>
  <c r="AB3608" i="4"/>
  <c r="AP3612" i="4"/>
  <c r="AB3616" i="4"/>
  <c r="AP3620" i="4"/>
  <c r="AW3621" i="4"/>
  <c r="AB3624" i="4"/>
  <c r="AP3628" i="4"/>
  <c r="AW3629" i="4"/>
  <c r="AB3632" i="4"/>
  <c r="AP3636" i="4"/>
  <c r="AW3637" i="4"/>
  <c r="AB3640" i="4"/>
  <c r="AP3644" i="4"/>
  <c r="AB3648" i="4"/>
  <c r="AP3652" i="4"/>
  <c r="AW3653" i="4"/>
  <c r="AB3656" i="4"/>
  <c r="AP3660" i="4"/>
  <c r="AW3661" i="4"/>
  <c r="AB3664" i="4"/>
  <c r="AP3668" i="4"/>
  <c r="AW3669" i="4"/>
  <c r="AB3672" i="4"/>
  <c r="AP3676" i="4"/>
  <c r="AB3680" i="4"/>
  <c r="AW3683" i="4"/>
  <c r="AK3686" i="4"/>
  <c r="AP3686" i="4"/>
  <c r="AV3687" i="4"/>
  <c r="AW3689" i="4"/>
  <c r="AJ3691" i="4"/>
  <c r="AK3691" i="4" s="1"/>
  <c r="AB3692" i="4"/>
  <c r="AD3693" i="4"/>
  <c r="AC3696" i="4"/>
  <c r="AV3697" i="4"/>
  <c r="AB3699" i="4"/>
  <c r="AV3701" i="4"/>
  <c r="AW3703" i="4"/>
  <c r="AB3706" i="4"/>
  <c r="AP3706" i="4"/>
  <c r="AP3707" i="4"/>
  <c r="AD3710" i="4"/>
  <c r="AB3710" i="4"/>
  <c r="AW3714" i="4"/>
  <c r="AD3717" i="4"/>
  <c r="AP3719" i="4"/>
  <c r="AV3721" i="4"/>
  <c r="AC3723" i="4"/>
  <c r="AP3723" i="4"/>
  <c r="AV3727" i="4"/>
  <c r="AW3727" i="4"/>
  <c r="AV3729" i="4"/>
  <c r="AC3732" i="4"/>
  <c r="AB3732" i="4"/>
  <c r="AD3732" i="4"/>
  <c r="AW3735" i="4"/>
  <c r="AP3736" i="4"/>
  <c r="AR3737" i="4"/>
  <c r="AB3738" i="4"/>
  <c r="AJ3739" i="4"/>
  <c r="AK3739" i="4" s="1"/>
  <c r="AR3741" i="4"/>
  <c r="AP3742" i="4"/>
  <c r="AV3743" i="4"/>
  <c r="AW3743" i="4"/>
  <c r="AP3744" i="4"/>
  <c r="AJ3744" i="4"/>
  <c r="AK3744" i="4" s="1"/>
  <c r="AR3749" i="4"/>
  <c r="AP3750" i="4"/>
  <c r="AW3752" i="4"/>
  <c r="AV3752" i="4"/>
  <c r="AJ3753" i="4"/>
  <c r="AK3753" i="4" s="1"/>
  <c r="AJ3754" i="4"/>
  <c r="AK3754" i="4" s="1"/>
  <c r="AP3757" i="4"/>
  <c r="AR3759" i="4"/>
  <c r="AR3767" i="4"/>
  <c r="AJ3774" i="4"/>
  <c r="AK3774" i="4" s="1"/>
  <c r="AP3774" i="4"/>
  <c r="AJ3775" i="4"/>
  <c r="AK3775" i="4" s="1"/>
  <c r="AP3775" i="4"/>
  <c r="AJ3807" i="4"/>
  <c r="AK3807" i="4" s="1"/>
  <c r="AP3807" i="4"/>
  <c r="AJ3816" i="4"/>
  <c r="AK3816" i="4" s="1"/>
  <c r="AR3830" i="4"/>
  <c r="AJ3830" i="4"/>
  <c r="AC3600" i="4"/>
  <c r="AC3608" i="4"/>
  <c r="AC3616" i="4"/>
  <c r="AV3619" i="4"/>
  <c r="AC3624" i="4"/>
  <c r="AV3627" i="4"/>
  <c r="AC3632" i="4"/>
  <c r="AV3635" i="4"/>
  <c r="AC3640" i="4"/>
  <c r="AV3643" i="4"/>
  <c r="AC3648" i="4"/>
  <c r="AV3651" i="4"/>
  <c r="AC3656" i="4"/>
  <c r="AV3659" i="4"/>
  <c r="AC3664" i="4"/>
  <c r="AV3667" i="4"/>
  <c r="AC3672" i="4"/>
  <c r="AV3675" i="4"/>
  <c r="AC3680" i="4"/>
  <c r="AC3692" i="4"/>
  <c r="AD3696" i="4"/>
  <c r="AC3699" i="4"/>
  <c r="AW3701" i="4"/>
  <c r="AW3704" i="4"/>
  <c r="AC3706" i="4"/>
  <c r="AV3707" i="4"/>
  <c r="AW3713" i="4"/>
  <c r="AC3716" i="4"/>
  <c r="AD3716" i="4"/>
  <c r="AR3721" i="4"/>
  <c r="AB3725" i="4"/>
  <c r="AC3725" i="4"/>
  <c r="AJ3730" i="4"/>
  <c r="AK3730" i="4" s="1"/>
  <c r="AP3730" i="4"/>
  <c r="AP3735" i="4"/>
  <c r="AC3738" i="4"/>
  <c r="AV3744" i="4"/>
  <c r="AD3747" i="4"/>
  <c r="AC3747" i="4"/>
  <c r="AB3747" i="4"/>
  <c r="AJ3757" i="4"/>
  <c r="AK3757" i="4" s="1"/>
  <c r="AJ3759" i="4"/>
  <c r="AK3759" i="4" s="1"/>
  <c r="AP3759" i="4"/>
  <c r="AJ3761" i="4"/>
  <c r="AK3761" i="4" s="1"/>
  <c r="AR3761" i="4"/>
  <c r="AJ3763" i="4"/>
  <c r="AK3763" i="4" s="1"/>
  <c r="AP3763" i="4"/>
  <c r="AP3765" i="4"/>
  <c r="AJ3767" i="4"/>
  <c r="AK3767" i="4" s="1"/>
  <c r="AP3767" i="4"/>
  <c r="AJ3781" i="4"/>
  <c r="AK3781" i="4" s="1"/>
  <c r="AP3781" i="4"/>
  <c r="AP3789" i="4"/>
  <c r="AP3797" i="4"/>
  <c r="AP3805" i="4"/>
  <c r="AP3830" i="4"/>
  <c r="AV3564" i="4"/>
  <c r="AV3572" i="4"/>
  <c r="AV3580" i="4"/>
  <c r="AB3586" i="4"/>
  <c r="AV3588" i="4"/>
  <c r="AB3594" i="4"/>
  <c r="AV3596" i="4"/>
  <c r="AB3602" i="4"/>
  <c r="AV3604" i="4"/>
  <c r="AB3610" i="4"/>
  <c r="AV3612" i="4"/>
  <c r="AB3618" i="4"/>
  <c r="AV3620" i="4"/>
  <c r="AB3626" i="4"/>
  <c r="AV3628" i="4"/>
  <c r="AB3634" i="4"/>
  <c r="AV3636" i="4"/>
  <c r="AB3642" i="4"/>
  <c r="AV3644" i="4"/>
  <c r="AB3650" i="4"/>
  <c r="AV3652" i="4"/>
  <c r="AB3658" i="4"/>
  <c r="AV3660" i="4"/>
  <c r="AB3666" i="4"/>
  <c r="AV3668" i="4"/>
  <c r="AB3674" i="4"/>
  <c r="AV3676" i="4"/>
  <c r="AB3682" i="4"/>
  <c r="AB3684" i="4"/>
  <c r="AC3688" i="4"/>
  <c r="AW3688" i="4"/>
  <c r="AV3689" i="4"/>
  <c r="AB3691" i="4"/>
  <c r="AV3693" i="4"/>
  <c r="AW3695" i="4"/>
  <c r="AK3696" i="4"/>
  <c r="AB3698" i="4"/>
  <c r="AP3698" i="4"/>
  <c r="AD3702" i="4"/>
  <c r="AB3702" i="4"/>
  <c r="AW3707" i="4"/>
  <c r="AK3710" i="4"/>
  <c r="AV3711" i="4"/>
  <c r="AJ3715" i="4"/>
  <c r="AK3715" i="4" s="1"/>
  <c r="AB3716" i="4"/>
  <c r="AW3717" i="4"/>
  <c r="AW3720" i="4"/>
  <c r="AB3722" i="4"/>
  <c r="AJ3722" i="4"/>
  <c r="AK3722" i="4" s="1"/>
  <c r="AP3722" i="4"/>
  <c r="AD3725" i="4"/>
  <c r="AP3727" i="4"/>
  <c r="AP3728" i="4"/>
  <c r="AR3729" i="4"/>
  <c r="AB3730" i="4"/>
  <c r="AJ3731" i="4"/>
  <c r="AK3731" i="4" s="1"/>
  <c r="AW3733" i="4"/>
  <c r="AJ3737" i="4"/>
  <c r="AK3737" i="4" s="1"/>
  <c r="AW3744" i="4"/>
  <c r="AC3752" i="4"/>
  <c r="AB3752" i="4"/>
  <c r="AP3755" i="4"/>
  <c r="AW3757" i="4"/>
  <c r="AV3757" i="4"/>
  <c r="AJ3765" i="4"/>
  <c r="AK3765" i="4" s="1"/>
  <c r="AP3773" i="4"/>
  <c r="AJ3789" i="4"/>
  <c r="AK3789" i="4" s="1"/>
  <c r="AJ3795" i="4"/>
  <c r="AK3795" i="4" s="1"/>
  <c r="AR3795" i="4"/>
  <c r="AJ3797" i="4"/>
  <c r="AK3797" i="4" s="1"/>
  <c r="AJ3805" i="4"/>
  <c r="AK3805" i="4" s="1"/>
  <c r="AP3813" i="4"/>
  <c r="AP3829" i="4"/>
  <c r="AC3684" i="4"/>
  <c r="AD3688" i="4"/>
  <c r="AW3693" i="4"/>
  <c r="AW3696" i="4"/>
  <c r="AV3699" i="4"/>
  <c r="AR3703" i="4"/>
  <c r="AW3705" i="4"/>
  <c r="AC3720" i="4"/>
  <c r="AJ3721" i="4"/>
  <c r="AK3721" i="4" s="1"/>
  <c r="AW3722" i="4"/>
  <c r="AV3722" i="4"/>
  <c r="AC3724" i="4"/>
  <c r="AD3724" i="4"/>
  <c r="AC3730" i="4"/>
  <c r="AW3736" i="4"/>
  <c r="AD3739" i="4"/>
  <c r="AC3739" i="4"/>
  <c r="AJ3750" i="4"/>
  <c r="AK3750" i="4" s="1"/>
  <c r="AR3750" i="4"/>
  <c r="AR3757" i="4"/>
  <c r="AW3760" i="4"/>
  <c r="AV3760" i="4"/>
  <c r="AJ3762" i="4"/>
  <c r="AK3762" i="4" s="1"/>
  <c r="AJ3771" i="4"/>
  <c r="AK3771" i="4" s="1"/>
  <c r="AR3771" i="4"/>
  <c r="AJ3773" i="4"/>
  <c r="AK3773" i="4" s="1"/>
  <c r="AP3779" i="4"/>
  <c r="AP3787" i="4"/>
  <c r="AW3789" i="4"/>
  <c r="AP3795" i="4"/>
  <c r="AW3797" i="4"/>
  <c r="AP3803" i="4"/>
  <c r="AJ3841" i="4"/>
  <c r="AK3841" i="4" s="1"/>
  <c r="AR3841" i="4"/>
  <c r="AB3718" i="4"/>
  <c r="AB3726" i="4"/>
  <c r="AC3733" i="4"/>
  <c r="AB3734" i="4"/>
  <c r="AC3741" i="4"/>
  <c r="AB3742" i="4"/>
  <c r="AP3746" i="4"/>
  <c r="AD3748" i="4"/>
  <c r="AC3749" i="4"/>
  <c r="AB3750" i="4"/>
  <c r="AW3751" i="4"/>
  <c r="AJ3752" i="4"/>
  <c r="AP3754" i="4"/>
  <c r="AD3756" i="4"/>
  <c r="AC3757" i="4"/>
  <c r="AB3758" i="4"/>
  <c r="AW3759" i="4"/>
  <c r="AJ3760" i="4"/>
  <c r="AK3760" i="4" s="1"/>
  <c r="AP3762" i="4"/>
  <c r="AD3764" i="4"/>
  <c r="AC3765" i="4"/>
  <c r="AB3766" i="4"/>
  <c r="AK3766" i="4"/>
  <c r="AW3767" i="4"/>
  <c r="AJ3768" i="4"/>
  <c r="AK3768" i="4" s="1"/>
  <c r="AV3768" i="4"/>
  <c r="AP3770" i="4"/>
  <c r="AD3772" i="4"/>
  <c r="AC3773" i="4"/>
  <c r="AB3774" i="4"/>
  <c r="AW3775" i="4"/>
  <c r="AJ3776" i="4"/>
  <c r="AK3776" i="4" s="1"/>
  <c r="AV3776" i="4"/>
  <c r="AP3778" i="4"/>
  <c r="AD3780" i="4"/>
  <c r="AC3781" i="4"/>
  <c r="AB3782" i="4"/>
  <c r="AW3783" i="4"/>
  <c r="AJ3784" i="4"/>
  <c r="AK3784" i="4" s="1"/>
  <c r="AV3784" i="4"/>
  <c r="AP3786" i="4"/>
  <c r="AD3788" i="4"/>
  <c r="AC3789" i="4"/>
  <c r="AB3790" i="4"/>
  <c r="AW3791" i="4"/>
  <c r="AJ3792" i="4"/>
  <c r="AK3792" i="4" s="1"/>
  <c r="AV3792" i="4"/>
  <c r="AP3794" i="4"/>
  <c r="AD3796" i="4"/>
  <c r="AC3797" i="4"/>
  <c r="AB3798" i="4"/>
  <c r="AW3799" i="4"/>
  <c r="AV3800" i="4"/>
  <c r="AP3802" i="4"/>
  <c r="AD3804" i="4"/>
  <c r="AC3805" i="4"/>
  <c r="AB3806" i="4"/>
  <c r="AW3807" i="4"/>
  <c r="AV3808" i="4"/>
  <c r="AP3810" i="4"/>
  <c r="AD3812" i="4"/>
  <c r="AC3813" i="4"/>
  <c r="AW3813" i="4"/>
  <c r="AD3814" i="4"/>
  <c r="AW3814" i="4"/>
  <c r="AR3816" i="4"/>
  <c r="AR3817" i="4"/>
  <c r="AJ3819" i="4"/>
  <c r="AK3819" i="4" s="1"/>
  <c r="AC3820" i="4"/>
  <c r="AD3824" i="4"/>
  <c r="AW3824" i="4"/>
  <c r="AD3828" i="4"/>
  <c r="AW3828" i="4"/>
  <c r="AB3839" i="4"/>
  <c r="AW3839" i="4"/>
  <c r="AV3840" i="4"/>
  <c r="AL3842" i="4"/>
  <c r="AB3843" i="4"/>
  <c r="AW3844" i="4"/>
  <c r="AP3846" i="4"/>
  <c r="AK3847" i="4"/>
  <c r="AW3853" i="4"/>
  <c r="AV3853" i="4"/>
  <c r="AK3854" i="4"/>
  <c r="AD3856" i="4"/>
  <c r="AW3860" i="4"/>
  <c r="AD3875" i="4"/>
  <c r="AC3875" i="4"/>
  <c r="AB3875" i="4"/>
  <c r="AD3891" i="4"/>
  <c r="AC3891" i="4"/>
  <c r="AB3891" i="4"/>
  <c r="AV3895" i="4"/>
  <c r="AW3895" i="4"/>
  <c r="AP3905" i="4"/>
  <c r="AR3762" i="4"/>
  <c r="AW3768" i="4"/>
  <c r="AJ3769" i="4"/>
  <c r="AK3769" i="4" s="1"/>
  <c r="AR3770" i="4"/>
  <c r="AW3776" i="4"/>
  <c r="AJ3777" i="4"/>
  <c r="AK3777" i="4" s="1"/>
  <c r="AR3778" i="4"/>
  <c r="AL3782" i="4"/>
  <c r="AW3784" i="4"/>
  <c r="AJ3785" i="4"/>
  <c r="AK3785" i="4" s="1"/>
  <c r="AR3786" i="4"/>
  <c r="AL3790" i="4"/>
  <c r="AW3792" i="4"/>
  <c r="AR3794" i="4"/>
  <c r="AL3798" i="4"/>
  <c r="AW3800" i="4"/>
  <c r="AR3802" i="4"/>
  <c r="AL3806" i="4"/>
  <c r="AW3808" i="4"/>
  <c r="AR3810" i="4"/>
  <c r="AK3830" i="4"/>
  <c r="AW3840" i="4"/>
  <c r="AJ3855" i="4"/>
  <c r="AK3855" i="4" s="1"/>
  <c r="AP3855" i="4"/>
  <c r="AP3869" i="4"/>
  <c r="AP3871" i="4"/>
  <c r="AP3878" i="4"/>
  <c r="AR3889" i="4"/>
  <c r="AJ3892" i="4"/>
  <c r="AK3892" i="4" s="1"/>
  <c r="AR3900" i="4"/>
  <c r="AJ3900" i="4"/>
  <c r="AK3900" i="4" s="1"/>
  <c r="AW3904" i="4"/>
  <c r="AV3904" i="4"/>
  <c r="AR3916" i="4"/>
  <c r="AP3921" i="4"/>
  <c r="AP3934" i="4"/>
  <c r="AV3730" i="4"/>
  <c r="AV3738" i="4"/>
  <c r="AW3745" i="4"/>
  <c r="AV3746" i="4"/>
  <c r="AK3752" i="4"/>
  <c r="AW3753" i="4"/>
  <c r="AV3754" i="4"/>
  <c r="AW3761" i="4"/>
  <c r="AV3762" i="4"/>
  <c r="AW3765" i="4"/>
  <c r="AB3768" i="4"/>
  <c r="AW3769" i="4"/>
  <c r="AV3770" i="4"/>
  <c r="AW3773" i="4"/>
  <c r="AB3776" i="4"/>
  <c r="AW3777" i="4"/>
  <c r="AV3778" i="4"/>
  <c r="AW3781" i="4"/>
  <c r="AB3784" i="4"/>
  <c r="AW3785" i="4"/>
  <c r="AV3786" i="4"/>
  <c r="AB3792" i="4"/>
  <c r="AW3793" i="4"/>
  <c r="AV3794" i="4"/>
  <c r="AB3800" i="4"/>
  <c r="AW3801" i="4"/>
  <c r="AV3802" i="4"/>
  <c r="AW3805" i="4"/>
  <c r="AB3808" i="4"/>
  <c r="AW3809" i="4"/>
  <c r="AV3810" i="4"/>
  <c r="AW3815" i="4"/>
  <c r="AW3816" i="4"/>
  <c r="AJ3817" i="4"/>
  <c r="AK3817" i="4" s="1"/>
  <c r="AW3817" i="4"/>
  <c r="AK3820" i="4"/>
  <c r="AR3820" i="4"/>
  <c r="AB3823" i="4"/>
  <c r="AW3823" i="4"/>
  <c r="AB3827" i="4"/>
  <c r="AW3827" i="4"/>
  <c r="AP3831" i="4"/>
  <c r="AW3832" i="4"/>
  <c r="AJ3833" i="4"/>
  <c r="AK3833" i="4" s="1"/>
  <c r="AB3834" i="4"/>
  <c r="AP3835" i="4"/>
  <c r="AW3836" i="4"/>
  <c r="AJ3837" i="4"/>
  <c r="AK3837" i="4" s="1"/>
  <c r="AB3838" i="4"/>
  <c r="AW3845" i="4"/>
  <c r="AW3847" i="4"/>
  <c r="AP3851" i="4"/>
  <c r="AR3860" i="4"/>
  <c r="AP3863" i="4"/>
  <c r="AP3864" i="4"/>
  <c r="AJ3866" i="4"/>
  <c r="AK3866" i="4" s="1"/>
  <c r="AP3866" i="4"/>
  <c r="AD3867" i="4"/>
  <c r="AC3867" i="4"/>
  <c r="AB3867" i="4"/>
  <c r="AJ3869" i="4"/>
  <c r="AK3869" i="4" s="1"/>
  <c r="AW3871" i="4"/>
  <c r="AV3872" i="4"/>
  <c r="AW3872" i="4"/>
  <c r="AJ3873" i="4"/>
  <c r="AK3873" i="4" s="1"/>
  <c r="AP3873" i="4"/>
  <c r="AP3875" i="4"/>
  <c r="AP3887" i="4"/>
  <c r="AJ3889" i="4"/>
  <c r="AK3889" i="4" s="1"/>
  <c r="AP3889" i="4"/>
  <c r="AJ3891" i="4"/>
  <c r="AK3891" i="4" s="1"/>
  <c r="AP3891" i="4"/>
  <c r="AD3894" i="4"/>
  <c r="AC3894" i="4"/>
  <c r="AB3894" i="4"/>
  <c r="AR3898" i="4"/>
  <c r="AP3918" i="4"/>
  <c r="AW3802" i="4"/>
  <c r="AC3808" i="4"/>
  <c r="AW3810" i="4"/>
  <c r="AJ3821" i="4"/>
  <c r="AK3821" i="4" s="1"/>
  <c r="AD3823" i="4"/>
  <c r="AP3823" i="4"/>
  <c r="AD3827" i="4"/>
  <c r="AP3827" i="4"/>
  <c r="AJ3832" i="4"/>
  <c r="AK3832" i="4" s="1"/>
  <c r="AC3834" i="4"/>
  <c r="AJ3836" i="4"/>
  <c r="AK3836" i="4" s="1"/>
  <c r="AC3838" i="4"/>
  <c r="AJ3840" i="4"/>
  <c r="AD3851" i="4"/>
  <c r="AC3851" i="4"/>
  <c r="AB3851" i="4"/>
  <c r="AD3858" i="4"/>
  <c r="AC3858" i="4"/>
  <c r="AK3860" i="4"/>
  <c r="AW3861" i="4"/>
  <c r="AV3861" i="4"/>
  <c r="AW3863" i="4"/>
  <c r="AV3863" i="4"/>
  <c r="AV3864" i="4"/>
  <c r="AW3864" i="4"/>
  <c r="AJ3875" i="4"/>
  <c r="AK3875" i="4" s="1"/>
  <c r="AP3885" i="4"/>
  <c r="AW3887" i="4"/>
  <c r="AV3888" i="4"/>
  <c r="AW3888" i="4"/>
  <c r="AJ3898" i="4"/>
  <c r="AK3898" i="4" s="1"/>
  <c r="AP3898" i="4"/>
  <c r="AP3901" i="4"/>
  <c r="AP3929" i="4"/>
  <c r="AR3773" i="4"/>
  <c r="AR3781" i="4"/>
  <c r="AR3789" i="4"/>
  <c r="AR3797" i="4"/>
  <c r="AR3805" i="4"/>
  <c r="AJ3813" i="4"/>
  <c r="AK3813" i="4" s="1"/>
  <c r="AW3841" i="4"/>
  <c r="AC3844" i="4"/>
  <c r="AB3844" i="4"/>
  <c r="AW3852" i="4"/>
  <c r="AW3855" i="4"/>
  <c r="AV3855" i="4"/>
  <c r="AP3856" i="4"/>
  <c r="AJ3865" i="4"/>
  <c r="AK3865" i="4" s="1"/>
  <c r="AP3865" i="4"/>
  <c r="AJ3885" i="4"/>
  <c r="AK3885" i="4" s="1"/>
  <c r="AD3893" i="4"/>
  <c r="AC3893" i="4"/>
  <c r="AB3893" i="4"/>
  <c r="AC3895" i="4"/>
  <c r="AD3895" i="4"/>
  <c r="AB3895" i="4"/>
  <c r="AJ3901" i="4"/>
  <c r="AK3901" i="4" s="1"/>
  <c r="AR3901" i="4"/>
  <c r="AW3915" i="4"/>
  <c r="AR3917" i="4"/>
  <c r="AC3754" i="4"/>
  <c r="AC3762" i="4"/>
  <c r="AV3765" i="4"/>
  <c r="AC3770" i="4"/>
  <c r="AB3771" i="4"/>
  <c r="AV3773" i="4"/>
  <c r="AC3778" i="4"/>
  <c r="AB3779" i="4"/>
  <c r="AV3781" i="4"/>
  <c r="AB3787" i="4"/>
  <c r="AV3789" i="4"/>
  <c r="AB3795" i="4"/>
  <c r="AV3797" i="4"/>
  <c r="AB3803" i="4"/>
  <c r="AV3805" i="4"/>
  <c r="AB3811" i="4"/>
  <c r="AB3815" i="4"/>
  <c r="AW3833" i="4"/>
  <c r="AW3837" i="4"/>
  <c r="AC3840" i="4"/>
  <c r="AD3844" i="4"/>
  <c r="AV3856" i="4"/>
  <c r="AJ3867" i="4"/>
  <c r="AK3867" i="4" s="1"/>
  <c r="AD3883" i="4"/>
  <c r="AC3883" i="4"/>
  <c r="AB3883" i="4"/>
  <c r="AD3892" i="4"/>
  <c r="AC3892" i="4"/>
  <c r="AB3892" i="4"/>
  <c r="AB3748" i="4"/>
  <c r="AB3756" i="4"/>
  <c r="AB3764" i="4"/>
  <c r="AC3771" i="4"/>
  <c r="AB3772" i="4"/>
  <c r="AC3779" i="4"/>
  <c r="AB3780" i="4"/>
  <c r="AC3787" i="4"/>
  <c r="AB3788" i="4"/>
  <c r="AC3795" i="4"/>
  <c r="AB3796" i="4"/>
  <c r="AC3803" i="4"/>
  <c r="AB3804" i="4"/>
  <c r="AC3811" i="4"/>
  <c r="AB3812" i="4"/>
  <c r="AB3814" i="4"/>
  <c r="AC3815" i="4"/>
  <c r="AP3818" i="4"/>
  <c r="AW3825" i="4"/>
  <c r="AW3829" i="4"/>
  <c r="AC3832" i="4"/>
  <c r="AC3836" i="4"/>
  <c r="AD3840" i="4"/>
  <c r="AK3844" i="4"/>
  <c r="AC3848" i="4"/>
  <c r="AW3848" i="4"/>
  <c r="AD3850" i="4"/>
  <c r="AC3850" i="4"/>
  <c r="AR3852" i="4"/>
  <c r="AJ3854" i="4"/>
  <c r="AR3854" i="4"/>
  <c r="AB3855" i="4"/>
  <c r="AW3856" i="4"/>
  <c r="AJ3858" i="4"/>
  <c r="AK3858" i="4" s="1"/>
  <c r="AP3858" i="4"/>
  <c r="AP3877" i="4"/>
  <c r="AP3879" i="4"/>
  <c r="AK3884" i="4"/>
  <c r="AR3885" i="4"/>
  <c r="AL3897" i="4"/>
  <c r="AJ3906" i="4"/>
  <c r="AK3906" i="4" s="1"/>
  <c r="AR3906" i="4"/>
  <c r="AJ3922" i="4"/>
  <c r="AK3922" i="4" s="1"/>
  <c r="AR3922" i="4"/>
  <c r="AW3821" i="4"/>
  <c r="AJ3823" i="4"/>
  <c r="AK3823" i="4" s="1"/>
  <c r="AC3824" i="4"/>
  <c r="AJ3827" i="4"/>
  <c r="AK3827" i="4" s="1"/>
  <c r="AC3828" i="4"/>
  <c r="AD3832" i="4"/>
  <c r="AR3833" i="4"/>
  <c r="AD3836" i="4"/>
  <c r="AR3837" i="4"/>
  <c r="AK3840" i="4"/>
  <c r="AV3841" i="4"/>
  <c r="AJ3847" i="4"/>
  <c r="AD3848" i="4"/>
  <c r="AJ3849" i="4"/>
  <c r="AK3849" i="4" s="1"/>
  <c r="AB3850" i="4"/>
  <c r="AP3850" i="4"/>
  <c r="AK3852" i="4"/>
  <c r="AV3852" i="4"/>
  <c r="AD3855" i="4"/>
  <c r="AC3856" i="4"/>
  <c r="AD3859" i="4"/>
  <c r="AC3859" i="4"/>
  <c r="AB3859" i="4"/>
  <c r="AD3866" i="4"/>
  <c r="AC3866" i="4"/>
  <c r="AJ3877" i="4"/>
  <c r="AK3877" i="4" s="1"/>
  <c r="AW3880" i="4"/>
  <c r="AV3880" i="4"/>
  <c r="AJ3881" i="4"/>
  <c r="AK3881" i="4" s="1"/>
  <c r="AP3881" i="4"/>
  <c r="AJ3883" i="4"/>
  <c r="AK3883" i="4" s="1"/>
  <c r="AP3883" i="4"/>
  <c r="AL3917" i="4"/>
  <c r="AD3922" i="4"/>
  <c r="AC3922" i="4"/>
  <c r="AW3925" i="4"/>
  <c r="AV3925" i="4"/>
  <c r="AJ3933" i="4"/>
  <c r="AK3933" i="4" s="1"/>
  <c r="AP3933" i="4"/>
  <c r="AD3935" i="4"/>
  <c r="AC3935" i="4"/>
  <c r="AJ3950" i="4"/>
  <c r="AK3950" i="4" s="1"/>
  <c r="AP3950" i="4"/>
  <c r="AR3954" i="4"/>
  <c r="AJ3954" i="4"/>
  <c r="AK3954" i="4" s="1"/>
  <c r="AR3961" i="4"/>
  <c r="AJ3982" i="4"/>
  <c r="AK3982" i="4" s="1"/>
  <c r="AR3982" i="4"/>
  <c r="AJ3994" i="4"/>
  <c r="AK3994" i="4" s="1"/>
  <c r="AR3994" i="4"/>
  <c r="AJ3868" i="4"/>
  <c r="AK3868" i="4" s="1"/>
  <c r="AV3869" i="4"/>
  <c r="AC3874" i="4"/>
  <c r="AJ3876" i="4"/>
  <c r="AK3876" i="4" s="1"/>
  <c r="AV3877" i="4"/>
  <c r="AC3882" i="4"/>
  <c r="AJ3884" i="4"/>
  <c r="AV3885" i="4"/>
  <c r="AC3890" i="4"/>
  <c r="AD3899" i="4"/>
  <c r="AW3900" i="4"/>
  <c r="AW3908" i="4"/>
  <c r="AJ3912" i="4"/>
  <c r="AC3915" i="4"/>
  <c r="AB3915" i="4"/>
  <c r="AW3917" i="4"/>
  <c r="AV3917" i="4"/>
  <c r="AJ3918" i="4"/>
  <c r="AK3918" i="4" s="1"/>
  <c r="AV3933" i="4"/>
  <c r="AW3933" i="4"/>
  <c r="AV3941" i="4"/>
  <c r="AW3941" i="4"/>
  <c r="AP3954" i="4"/>
  <c r="AJ3974" i="4"/>
  <c r="AK3974" i="4" s="1"/>
  <c r="AR3974" i="4"/>
  <c r="AR3983" i="4"/>
  <c r="AW3849" i="4"/>
  <c r="AB3852" i="4"/>
  <c r="AW3857" i="4"/>
  <c r="AB3860" i="4"/>
  <c r="AW3865" i="4"/>
  <c r="AB3868" i="4"/>
  <c r="AW3869" i="4"/>
  <c r="AP3872" i="4"/>
  <c r="AW3873" i="4"/>
  <c r="AB3876" i="4"/>
  <c r="AW3877" i="4"/>
  <c r="AP3880" i="4"/>
  <c r="AW3881" i="4"/>
  <c r="AB3884" i="4"/>
  <c r="AW3885" i="4"/>
  <c r="AP3888" i="4"/>
  <c r="AW3889" i="4"/>
  <c r="AL3893" i="4"/>
  <c r="AB3898" i="4"/>
  <c r="AV3899" i="4"/>
  <c r="AK3903" i="4"/>
  <c r="AK3904" i="4"/>
  <c r="AD3906" i="4"/>
  <c r="AC3906" i="4"/>
  <c r="AB3910" i="4"/>
  <c r="AP3913" i="4"/>
  <c r="AD3915" i="4"/>
  <c r="AV3915" i="4"/>
  <c r="AJ3916" i="4"/>
  <c r="AK3916" i="4" s="1"/>
  <c r="AB3919" i="4"/>
  <c r="AW3919" i="4"/>
  <c r="AC3928" i="4"/>
  <c r="AB3928" i="4"/>
  <c r="AB3942" i="4"/>
  <c r="AD3942" i="4"/>
  <c r="AV3949" i="4"/>
  <c r="AW3949" i="4"/>
  <c r="AJ3966" i="4"/>
  <c r="AK3966" i="4" s="1"/>
  <c r="AR3966" i="4"/>
  <c r="AR3975" i="4"/>
  <c r="AJ3983" i="4"/>
  <c r="AK3983" i="4" s="1"/>
  <c r="AP3983" i="4"/>
  <c r="AC3868" i="4"/>
  <c r="AV3871" i="4"/>
  <c r="AC3876" i="4"/>
  <c r="AV3879" i="4"/>
  <c r="AC3884" i="4"/>
  <c r="AV3887" i="4"/>
  <c r="AC3898" i="4"/>
  <c r="AW3901" i="4"/>
  <c r="AV3901" i="4"/>
  <c r="AJ3902" i="4"/>
  <c r="AK3902" i="4" s="1"/>
  <c r="AP3906" i="4"/>
  <c r="AJ3909" i="4"/>
  <c r="AK3909" i="4" s="1"/>
  <c r="AC3910" i="4"/>
  <c r="AP3910" i="4"/>
  <c r="AD3919" i="4"/>
  <c r="AV3919" i="4"/>
  <c r="AJ3920" i="4"/>
  <c r="AK3920" i="4" s="1"/>
  <c r="AP3923" i="4"/>
  <c r="AD3936" i="4"/>
  <c r="AC3936" i="4"/>
  <c r="AB3936" i="4"/>
  <c r="AJ3944" i="4"/>
  <c r="AK3944" i="4" s="1"/>
  <c r="AB3950" i="4"/>
  <c r="AD3950" i="4"/>
  <c r="AR3953" i="4"/>
  <c r="AJ3958" i="4"/>
  <c r="AK3958" i="4" s="1"/>
  <c r="AR3958" i="4"/>
  <c r="AR3967" i="4"/>
  <c r="AJ3975" i="4"/>
  <c r="AK3975" i="4" s="1"/>
  <c r="AP3975" i="4"/>
  <c r="AP3979" i="4"/>
  <c r="AJ3988" i="4"/>
  <c r="AK3988" i="4" s="1"/>
  <c r="AR3988" i="4"/>
  <c r="AP4006" i="4"/>
  <c r="AR3857" i="4"/>
  <c r="AR3865" i="4"/>
  <c r="AR3873" i="4"/>
  <c r="AP3874" i="4"/>
  <c r="AR3881" i="4"/>
  <c r="AP3882" i="4"/>
  <c r="AB3886" i="4"/>
  <c r="AP3890" i="4"/>
  <c r="AW3891" i="4"/>
  <c r="AW3892" i="4"/>
  <c r="AP3894" i="4"/>
  <c r="AV3908" i="4"/>
  <c r="AJ3911" i="4"/>
  <c r="AK3911" i="4" s="1"/>
  <c r="AW3916" i="4"/>
  <c r="AC3923" i="4"/>
  <c r="AB3923" i="4"/>
  <c r="AW3923" i="4"/>
  <c r="AW3924" i="4"/>
  <c r="AC3926" i="4"/>
  <c r="AP3926" i="4"/>
  <c r="AJ3927" i="4"/>
  <c r="AK3927" i="4" s="1"/>
  <c r="AK3928" i="4"/>
  <c r="AR3930" i="4"/>
  <c r="AP3931" i="4"/>
  <c r="AB3934" i="4"/>
  <c r="AJ3935" i="4"/>
  <c r="AK3935" i="4" s="1"/>
  <c r="AK3936" i="4"/>
  <c r="AC3950" i="4"/>
  <c r="AR3959" i="4"/>
  <c r="AJ3967" i="4"/>
  <c r="AK3967" i="4" s="1"/>
  <c r="AP3967" i="4"/>
  <c r="AP3971" i="4"/>
  <c r="AJ3973" i="4"/>
  <c r="AK3973" i="4" s="1"/>
  <c r="AP3978" i="4"/>
  <c r="AR3987" i="4"/>
  <c r="AR3894" i="4"/>
  <c r="AW3897" i="4"/>
  <c r="AK3912" i="4"/>
  <c r="AJ3913" i="4"/>
  <c r="AK3913" i="4" s="1"/>
  <c r="AD3914" i="4"/>
  <c r="AC3914" i="4"/>
  <c r="AJ3925" i="4"/>
  <c r="AK3925" i="4" s="1"/>
  <c r="AC3931" i="4"/>
  <c r="AB3931" i="4"/>
  <c r="AW3932" i="4"/>
  <c r="AP3938" i="4"/>
  <c r="AP3940" i="4"/>
  <c r="AJ3959" i="4"/>
  <c r="AK3959" i="4" s="1"/>
  <c r="AP3959" i="4"/>
  <c r="AP3963" i="4"/>
  <c r="AP3970" i="4"/>
  <c r="AJ3970" i="4"/>
  <c r="AK3970" i="4" s="1"/>
  <c r="AJ3987" i="4"/>
  <c r="AK3987" i="4" s="1"/>
  <c r="AP3987" i="4"/>
  <c r="AJ3990" i="4"/>
  <c r="AK3990" i="4" s="1"/>
  <c r="AR3990" i="4"/>
  <c r="AR3997" i="4"/>
  <c r="AP4014" i="4"/>
  <c r="AV3893" i="4"/>
  <c r="AC3896" i="4"/>
  <c r="AD3900" i="4"/>
  <c r="AC3907" i="4"/>
  <c r="AB3907" i="4"/>
  <c r="AW3909" i="4"/>
  <c r="AV3909" i="4"/>
  <c r="AW3912" i="4"/>
  <c r="AB3914" i="4"/>
  <c r="AP3914" i="4"/>
  <c r="AJ3919" i="4"/>
  <c r="AK3919" i="4" s="1"/>
  <c r="AC3920" i="4"/>
  <c r="AD3931" i="4"/>
  <c r="AW3939" i="4"/>
  <c r="AV3939" i="4"/>
  <c r="AW3940" i="4"/>
  <c r="AJ3941" i="4"/>
  <c r="AK3941" i="4" s="1"/>
  <c r="AJ3943" i="4"/>
  <c r="AK3943" i="4" s="1"/>
  <c r="AR3943" i="4"/>
  <c r="AD3944" i="4"/>
  <c r="AC3944" i="4"/>
  <c r="AB3944" i="4"/>
  <c r="AL3945" i="4"/>
  <c r="AP3946" i="4"/>
  <c r="AJ3946" i="4"/>
  <c r="AK3946" i="4" s="1"/>
  <c r="AP3948" i="4"/>
  <c r="AP3962" i="4"/>
  <c r="AR3977" i="4"/>
  <c r="AP3999" i="4"/>
  <c r="AR4002" i="4"/>
  <c r="AD3896" i="4"/>
  <c r="AP3925" i="4"/>
  <c r="AD3927" i="4"/>
  <c r="AC3927" i="4"/>
  <c r="AJ3942" i="4"/>
  <c r="AK3942" i="4" s="1"/>
  <c r="AP3942" i="4"/>
  <c r="AW3947" i="4"/>
  <c r="AV3947" i="4"/>
  <c r="AJ3951" i="4"/>
  <c r="AK3951" i="4" s="1"/>
  <c r="AR3951" i="4"/>
  <c r="AP3955" i="4"/>
  <c r="AW3965" i="4"/>
  <c r="AR3969" i="4"/>
  <c r="AJ4010" i="4"/>
  <c r="AK4010" i="4" s="1"/>
  <c r="AR4010" i="4"/>
  <c r="AW3905" i="4"/>
  <c r="AW3913" i="4"/>
  <c r="AW3921" i="4"/>
  <c r="AW3929" i="4"/>
  <c r="AW3937" i="4"/>
  <c r="AC3943" i="4"/>
  <c r="AW3945" i="4"/>
  <c r="AC3951" i="4"/>
  <c r="AB3952" i="4"/>
  <c r="AW3953" i="4"/>
  <c r="AP3956" i="4"/>
  <c r="AW3957" i="4"/>
  <c r="AD3958" i="4"/>
  <c r="AC3959" i="4"/>
  <c r="AB3960" i="4"/>
  <c r="AW3961" i="4"/>
  <c r="AP3964" i="4"/>
  <c r="AD3966" i="4"/>
  <c r="AC3967" i="4"/>
  <c r="AB3968" i="4"/>
  <c r="AW3969" i="4"/>
  <c r="AP3972" i="4"/>
  <c r="AW3973" i="4"/>
  <c r="AD3974" i="4"/>
  <c r="AC3975" i="4"/>
  <c r="AB3976" i="4"/>
  <c r="AW3977" i="4"/>
  <c r="AP3980" i="4"/>
  <c r="AW3981" i="4"/>
  <c r="AD3982" i="4"/>
  <c r="AC3983" i="4"/>
  <c r="AB3984" i="4"/>
  <c r="AB3985" i="4"/>
  <c r="AB3986" i="4"/>
  <c r="AB3987" i="4"/>
  <c r="AB3988" i="4"/>
  <c r="AD3989" i="4"/>
  <c r="AW3989" i="4"/>
  <c r="AP3991" i="4"/>
  <c r="AW3992" i="4"/>
  <c r="AJ3993" i="4"/>
  <c r="AK3993" i="4" s="1"/>
  <c r="AP3994" i="4"/>
  <c r="AB3996" i="4"/>
  <c r="AC3996" i="4"/>
  <c r="AP3996" i="4"/>
  <c r="AV3998" i="4"/>
  <c r="AW3998" i="4"/>
  <c r="AB4000" i="4"/>
  <c r="AW4000" i="4"/>
  <c r="AC4008" i="4"/>
  <c r="AB4008" i="4"/>
  <c r="AV4008" i="4"/>
  <c r="AJ4009" i="4"/>
  <c r="AK4009" i="4" s="1"/>
  <c r="AL4018" i="4"/>
  <c r="AW4024" i="4"/>
  <c r="AJ4025" i="4"/>
  <c r="AJ4027" i="4"/>
  <c r="AK4027" i="4" s="1"/>
  <c r="AR4027" i="4"/>
  <c r="AJ4053" i="4"/>
  <c r="AJ4061" i="4"/>
  <c r="AR4061" i="4"/>
  <c r="AP4063" i="4"/>
  <c r="AR4071" i="4"/>
  <c r="AP4074" i="4"/>
  <c r="AR4102" i="4"/>
  <c r="AP3941" i="4"/>
  <c r="AP3949" i="4"/>
  <c r="AC3952" i="4"/>
  <c r="AV3955" i="4"/>
  <c r="AP3957" i="4"/>
  <c r="AC3960" i="4"/>
  <c r="AJ3962" i="4"/>
  <c r="AK3962" i="4" s="1"/>
  <c r="AV3963" i="4"/>
  <c r="AP3965" i="4"/>
  <c r="AC3968" i="4"/>
  <c r="AV3971" i="4"/>
  <c r="AP3973" i="4"/>
  <c r="AC3976" i="4"/>
  <c r="AJ3978" i="4"/>
  <c r="AK3978" i="4" s="1"/>
  <c r="AV3979" i="4"/>
  <c r="AP3981" i="4"/>
  <c r="AC3984" i="4"/>
  <c r="AC3985" i="4"/>
  <c r="AC3986" i="4"/>
  <c r="AC3987" i="4"/>
  <c r="AD3988" i="4"/>
  <c r="AP3989" i="4"/>
  <c r="AP3990" i="4"/>
  <c r="AR3991" i="4"/>
  <c r="AJ3992" i="4"/>
  <c r="AK3992" i="4" s="1"/>
  <c r="AV3996" i="4"/>
  <c r="AJ3997" i="4"/>
  <c r="AK3997" i="4" s="1"/>
  <c r="AP3998" i="4"/>
  <c r="AD4000" i="4"/>
  <c r="AV4000" i="4"/>
  <c r="AL4002" i="4"/>
  <c r="AW4018" i="4"/>
  <c r="AP4023" i="4"/>
  <c r="AJ4026" i="4"/>
  <c r="AK4026" i="4" s="1"/>
  <c r="AR4026" i="4"/>
  <c r="AP4027" i="4"/>
  <c r="AP4028" i="4"/>
  <c r="AD4031" i="4"/>
  <c r="AC4031" i="4"/>
  <c r="AB4031" i="4"/>
  <c r="AD4039" i="4"/>
  <c r="AC4039" i="4"/>
  <c r="AB4039" i="4"/>
  <c r="AD4047" i="4"/>
  <c r="AC4047" i="4"/>
  <c r="AB4047" i="4"/>
  <c r="AP4052" i="4"/>
  <c r="AJ4069" i="4"/>
  <c r="AR4069" i="4"/>
  <c r="AP4071" i="4"/>
  <c r="AJ4071" i="4"/>
  <c r="AK4071" i="4" s="1"/>
  <c r="AV3940" i="4"/>
  <c r="AR3941" i="4"/>
  <c r="AV3948" i="4"/>
  <c r="AR3949" i="4"/>
  <c r="AL3953" i="4"/>
  <c r="AW3955" i="4"/>
  <c r="AV3956" i="4"/>
  <c r="AR3957" i="4"/>
  <c r="AP3958" i="4"/>
  <c r="AL3961" i="4"/>
  <c r="AW3963" i="4"/>
  <c r="AV3964" i="4"/>
  <c r="AR3965" i="4"/>
  <c r="AP3966" i="4"/>
  <c r="AL3969" i="4"/>
  <c r="AW3971" i="4"/>
  <c r="AV3972" i="4"/>
  <c r="AR3973" i="4"/>
  <c r="AP3974" i="4"/>
  <c r="AL3977" i="4"/>
  <c r="AW3979" i="4"/>
  <c r="AV3980" i="4"/>
  <c r="AR3981" i="4"/>
  <c r="AP3982" i="4"/>
  <c r="AW3991" i="4"/>
  <c r="AW4004" i="4"/>
  <c r="AW4009" i="4"/>
  <c r="AC4011" i="4"/>
  <c r="AD4011" i="4"/>
  <c r="AP4011" i="4"/>
  <c r="AK4021" i="4"/>
  <c r="AW4025" i="4"/>
  <c r="AV4025" i="4"/>
  <c r="AP4048" i="4"/>
  <c r="AP4051" i="4"/>
  <c r="AW4053" i="4"/>
  <c r="AR4077" i="4"/>
  <c r="AP4081" i="4"/>
  <c r="AC3930" i="4"/>
  <c r="AC3938" i="4"/>
  <c r="AB3939" i="4"/>
  <c r="AC3946" i="4"/>
  <c r="AB3947" i="4"/>
  <c r="AC3954" i="4"/>
  <c r="AB3955" i="4"/>
  <c r="AV3957" i="4"/>
  <c r="AC3962" i="4"/>
  <c r="AB3963" i="4"/>
  <c r="AV3965" i="4"/>
  <c r="AC3970" i="4"/>
  <c r="AB3971" i="4"/>
  <c r="AV3973" i="4"/>
  <c r="AC3978" i="4"/>
  <c r="AB3979" i="4"/>
  <c r="AV3981" i="4"/>
  <c r="AV3989" i="4"/>
  <c r="AD3993" i="4"/>
  <c r="AC3995" i="4"/>
  <c r="AD3995" i="4"/>
  <c r="AW3997" i="4"/>
  <c r="AB4004" i="4"/>
  <c r="AC4004" i="4"/>
  <c r="AB4011" i="4"/>
  <c r="AD4023" i="4"/>
  <c r="AC4023" i="4"/>
  <c r="AB4023" i="4"/>
  <c r="AV4028" i="4"/>
  <c r="AW4028" i="4"/>
  <c r="AJ4029" i="4"/>
  <c r="AK4029" i="4" s="1"/>
  <c r="AP4031" i="4"/>
  <c r="AJ4037" i="4"/>
  <c r="AK4037" i="4" s="1"/>
  <c r="AP4039" i="4"/>
  <c r="AJ4039" i="4"/>
  <c r="AK4039" i="4" s="1"/>
  <c r="AP4047" i="4"/>
  <c r="AK4057" i="4"/>
  <c r="AP4060" i="4"/>
  <c r="AP4080" i="4"/>
  <c r="AK4086" i="4"/>
  <c r="AV3993" i="4"/>
  <c r="AB3995" i="4"/>
  <c r="AB3999" i="4"/>
  <c r="AJ4000" i="4"/>
  <c r="AK4000" i="4" s="1"/>
  <c r="AC4001" i="4"/>
  <c r="AD4004" i="4"/>
  <c r="AV4009" i="4"/>
  <c r="AJ4013" i="4"/>
  <c r="AK4013" i="4" s="1"/>
  <c r="AC4019" i="4"/>
  <c r="AD4019" i="4"/>
  <c r="AJ4021" i="4"/>
  <c r="AP4026" i="4"/>
  <c r="AJ4030" i="4"/>
  <c r="AK4030" i="4" s="1"/>
  <c r="AP4030" i="4"/>
  <c r="AJ4031" i="4"/>
  <c r="AP4036" i="4"/>
  <c r="AP4037" i="4"/>
  <c r="AP4044" i="4"/>
  <c r="AJ4045" i="4"/>
  <c r="AK4045" i="4" s="1"/>
  <c r="AP4045" i="4"/>
  <c r="AJ4047" i="4"/>
  <c r="AK4047" i="4" s="1"/>
  <c r="AP4050" i="4"/>
  <c r="AP4059" i="4"/>
  <c r="AK4065" i="4"/>
  <c r="AP4068" i="4"/>
  <c r="AW4069" i="4"/>
  <c r="AR4104" i="4"/>
  <c r="AJ4104" i="4"/>
  <c r="AP4106" i="4"/>
  <c r="AR3952" i="4"/>
  <c r="AJ3998" i="4"/>
  <c r="AK3998" i="4" s="1"/>
  <c r="AB4012" i="4"/>
  <c r="AC4012" i="4"/>
  <c r="AW4016" i="4"/>
  <c r="AJ4017" i="4"/>
  <c r="AK4017" i="4" s="1"/>
  <c r="AP4035" i="4"/>
  <c r="AW4036" i="4"/>
  <c r="AV4036" i="4"/>
  <c r="AW4037" i="4"/>
  <c r="AP4043" i="4"/>
  <c r="AV4044" i="4"/>
  <c r="AW4044" i="4"/>
  <c r="AP4056" i="4"/>
  <c r="AP4067" i="4"/>
  <c r="AP4076" i="4"/>
  <c r="AP4122" i="4"/>
  <c r="AB3958" i="4"/>
  <c r="AJ3995" i="4"/>
  <c r="AK3995" i="4" s="1"/>
  <c r="AK4001" i="4"/>
  <c r="AC4003" i="4"/>
  <c r="AD4003" i="4"/>
  <c r="AW4005" i="4"/>
  <c r="AD4007" i="4"/>
  <c r="AC4007" i="4"/>
  <c r="AD4012" i="4"/>
  <c r="AD4015" i="4"/>
  <c r="AC4015" i="4"/>
  <c r="AP4017" i="4"/>
  <c r="AR4018" i="4"/>
  <c r="AB4020" i="4"/>
  <c r="AC4020" i="4"/>
  <c r="AP4022" i="4"/>
  <c r="AK4025" i="4"/>
  <c r="AB4028" i="4"/>
  <c r="AC4028" i="4"/>
  <c r="AL4034" i="4"/>
  <c r="AL4042" i="4"/>
  <c r="AK4053" i="4"/>
  <c r="AR4055" i="4"/>
  <c r="AP4058" i="4"/>
  <c r="AP4064" i="4"/>
  <c r="AP4075" i="4"/>
  <c r="AW4076" i="4"/>
  <c r="AP4078" i="4"/>
  <c r="AR4082" i="4"/>
  <c r="AW3990" i="4"/>
  <c r="AP4010" i="4"/>
  <c r="AW4013" i="4"/>
  <c r="AV4016" i="4"/>
  <c r="AW4017" i="4"/>
  <c r="AV4017" i="4"/>
  <c r="AJ4019" i="4"/>
  <c r="AK4019" i="4" s="1"/>
  <c r="AP4019" i="4"/>
  <c r="AW4021" i="4"/>
  <c r="AJ4022" i="4"/>
  <c r="AK4022" i="4" s="1"/>
  <c r="AP4055" i="4"/>
  <c r="AJ4055" i="4"/>
  <c r="AK4055" i="4" s="1"/>
  <c r="AR4063" i="4"/>
  <c r="AJ4063" i="4"/>
  <c r="AK4063" i="4" s="1"/>
  <c r="AP4066" i="4"/>
  <c r="AP4072" i="4"/>
  <c r="AJ4082" i="4"/>
  <c r="AK4082" i="4" s="1"/>
  <c r="AP4082" i="4"/>
  <c r="AP4114" i="4"/>
  <c r="AW3994" i="4"/>
  <c r="AW4002" i="4"/>
  <c r="AW4010" i="4"/>
  <c r="AP4025" i="4"/>
  <c r="AW4026" i="4"/>
  <c r="AD4027" i="4"/>
  <c r="AW4034" i="4"/>
  <c r="AD4035" i="4"/>
  <c r="AC4036" i="4"/>
  <c r="AJ4038" i="4"/>
  <c r="AK4038" i="4" s="1"/>
  <c r="AW4042" i="4"/>
  <c r="AD4043" i="4"/>
  <c r="AC4044" i="4"/>
  <c r="AJ4046" i="4"/>
  <c r="AK4046" i="4" s="1"/>
  <c r="AW4050" i="4"/>
  <c r="AD4051" i="4"/>
  <c r="AC4052" i="4"/>
  <c r="AJ4054" i="4"/>
  <c r="AK4054" i="4" s="1"/>
  <c r="AW4058" i="4"/>
  <c r="AD4059" i="4"/>
  <c r="AC4060" i="4"/>
  <c r="AK4061" i="4"/>
  <c r="AJ4062" i="4"/>
  <c r="AK4062" i="4" s="1"/>
  <c r="AW4062" i="4"/>
  <c r="AW4066" i="4"/>
  <c r="AD4067" i="4"/>
  <c r="AC4068" i="4"/>
  <c r="AK4069" i="4"/>
  <c r="AJ4070" i="4"/>
  <c r="AK4070" i="4" s="1"/>
  <c r="AW4074" i="4"/>
  <c r="AD4075" i="4"/>
  <c r="AC4076" i="4"/>
  <c r="AC4077" i="4"/>
  <c r="AL4077" i="4"/>
  <c r="AC4078" i="4"/>
  <c r="AD4079" i="4"/>
  <c r="AW4079" i="4"/>
  <c r="AK4084" i="4"/>
  <c r="AR4084" i="4"/>
  <c r="AK4088" i="4"/>
  <c r="AR4088" i="4"/>
  <c r="AD4090" i="4"/>
  <c r="AB4090" i="4"/>
  <c r="AC4092" i="4"/>
  <c r="AW4092" i="4"/>
  <c r="AJ4093" i="4"/>
  <c r="AK4093" i="4" s="1"/>
  <c r="AR4093" i="4"/>
  <c r="AB4094" i="4"/>
  <c r="AW4095" i="4"/>
  <c r="AP4097" i="4"/>
  <c r="AP4099" i="4"/>
  <c r="AP4101" i="4"/>
  <c r="AW4108" i="4"/>
  <c r="AR4110" i="4"/>
  <c r="AJ4111" i="4"/>
  <c r="AK4111" i="4" s="1"/>
  <c r="AJ4115" i="4"/>
  <c r="AK4115" i="4" s="1"/>
  <c r="AR4115" i="4"/>
  <c r="AC4116" i="4"/>
  <c r="AP4137" i="4"/>
  <c r="AW4139" i="4"/>
  <c r="AJ4157" i="4"/>
  <c r="AK4157" i="4" s="1"/>
  <c r="AR4157" i="4"/>
  <c r="AP4159" i="4"/>
  <c r="AP4168" i="4"/>
  <c r="AJ4192" i="4"/>
  <c r="AK4192" i="4" s="1"/>
  <c r="AR4192" i="4"/>
  <c r="AR4049" i="4"/>
  <c r="AR4057" i="4"/>
  <c r="AR4065" i="4"/>
  <c r="AR4073" i="4"/>
  <c r="AD4096" i="4"/>
  <c r="AB4096" i="4"/>
  <c r="AP4100" i="4"/>
  <c r="AD4114" i="4"/>
  <c r="AB4114" i="4"/>
  <c r="AB4119" i="4"/>
  <c r="AD4119" i="4"/>
  <c r="AC4119" i="4"/>
  <c r="AR4123" i="4"/>
  <c r="AJ4133" i="4"/>
  <c r="AK4133" i="4" s="1"/>
  <c r="AR4133" i="4"/>
  <c r="AJ4137" i="4"/>
  <c r="AK4137" i="4" s="1"/>
  <c r="AR4154" i="4"/>
  <c r="AP4155" i="4"/>
  <c r="AP4161" i="4"/>
  <c r="AJ4168" i="4"/>
  <c r="AK4168" i="4" s="1"/>
  <c r="AK4031" i="4"/>
  <c r="AV4033" i="4"/>
  <c r="AV4041" i="4"/>
  <c r="AV4049" i="4"/>
  <c r="AW4052" i="4"/>
  <c r="AB4055" i="4"/>
  <c r="AV4057" i="4"/>
  <c r="AW4060" i="4"/>
  <c r="AB4063" i="4"/>
  <c r="AV4065" i="4"/>
  <c r="AW4068" i="4"/>
  <c r="AB4071" i="4"/>
  <c r="AV4073" i="4"/>
  <c r="AV4080" i="4"/>
  <c r="AW4084" i="4"/>
  <c r="AB4086" i="4"/>
  <c r="AC4096" i="4"/>
  <c r="AJ4099" i="4"/>
  <c r="AR4099" i="4"/>
  <c r="AJ4102" i="4"/>
  <c r="AK4102" i="4" s="1"/>
  <c r="AP4102" i="4"/>
  <c r="AW4105" i="4"/>
  <c r="AW4107" i="4"/>
  <c r="AW4109" i="4"/>
  <c r="AC4114" i="4"/>
  <c r="AP4123" i="4"/>
  <c r="AJ4123" i="4"/>
  <c r="AK4123" i="4" s="1"/>
  <c r="AJ4125" i="4"/>
  <c r="AK4125" i="4" s="1"/>
  <c r="AR4125" i="4"/>
  <c r="AP4131" i="4"/>
  <c r="AP4132" i="4"/>
  <c r="AB4135" i="4"/>
  <c r="AD4135" i="4"/>
  <c r="AC4135" i="4"/>
  <c r="AP4138" i="4"/>
  <c r="AR4151" i="4"/>
  <c r="AP4154" i="4"/>
  <c r="AJ4154" i="4"/>
  <c r="AK4154" i="4" s="1"/>
  <c r="AB4016" i="4"/>
  <c r="AB4024" i="4"/>
  <c r="AW4029" i="4"/>
  <c r="AB4032" i="4"/>
  <c r="AW4033" i="4"/>
  <c r="AB4040" i="4"/>
  <c r="AW4041" i="4"/>
  <c r="AW4045" i="4"/>
  <c r="AB4048" i="4"/>
  <c r="AW4049" i="4"/>
  <c r="AC4055" i="4"/>
  <c r="AB4056" i="4"/>
  <c r="AW4057" i="4"/>
  <c r="AW4061" i="4"/>
  <c r="AC4063" i="4"/>
  <c r="AB4064" i="4"/>
  <c r="AW4065" i="4"/>
  <c r="AC4071" i="4"/>
  <c r="AB4072" i="4"/>
  <c r="AW4073" i="4"/>
  <c r="AW4080" i="4"/>
  <c r="AB4082" i="4"/>
  <c r="AC4086" i="4"/>
  <c r="AD4098" i="4"/>
  <c r="AB4098" i="4"/>
  <c r="AC4100" i="4"/>
  <c r="AJ4101" i="4"/>
  <c r="AK4101" i="4" s="1"/>
  <c r="AR4101" i="4"/>
  <c r="AB4102" i="4"/>
  <c r="AP4107" i="4"/>
  <c r="AP4109" i="4"/>
  <c r="AV4121" i="4"/>
  <c r="AW4121" i="4"/>
  <c r="AP4124" i="4"/>
  <c r="AB4127" i="4"/>
  <c r="AD4127" i="4"/>
  <c r="AC4127" i="4"/>
  <c r="AR4128" i="4"/>
  <c r="AV4131" i="4"/>
  <c r="AW4132" i="4"/>
  <c r="AV4132" i="4"/>
  <c r="AP4133" i="4"/>
  <c r="AR4137" i="4"/>
  <c r="AJ4149" i="4"/>
  <c r="AK4149" i="4" s="1"/>
  <c r="AR4149" i="4"/>
  <c r="AJ4151" i="4"/>
  <c r="AK4151" i="4" s="1"/>
  <c r="AP4151" i="4"/>
  <c r="AP4174" i="4"/>
  <c r="AW4006" i="4"/>
  <c r="AW4014" i="4"/>
  <c r="AW4022" i="4"/>
  <c r="AW4030" i="4"/>
  <c r="AC4032" i="4"/>
  <c r="AW4038" i="4"/>
  <c r="AC4040" i="4"/>
  <c r="AW4046" i="4"/>
  <c r="AC4048" i="4"/>
  <c r="AP4053" i="4"/>
  <c r="AW4054" i="4"/>
  <c r="AC4056" i="4"/>
  <c r="AB4057" i="4"/>
  <c r="AP4061" i="4"/>
  <c r="AC4064" i="4"/>
  <c r="AB4065" i="4"/>
  <c r="AP4069" i="4"/>
  <c r="AW4070" i="4"/>
  <c r="AC4072" i="4"/>
  <c r="AB4073" i="4"/>
  <c r="AV4076" i="4"/>
  <c r="AV4077" i="4"/>
  <c r="AC4082" i="4"/>
  <c r="AP4086" i="4"/>
  <c r="AW4089" i="4"/>
  <c r="AW4091" i="4"/>
  <c r="AW4093" i="4"/>
  <c r="AC4098" i="4"/>
  <c r="AP4098" i="4"/>
  <c r="AD4100" i="4"/>
  <c r="AC4102" i="4"/>
  <c r="AD4104" i="4"/>
  <c r="AB4104" i="4"/>
  <c r="AV4107" i="4"/>
  <c r="AJ4108" i="4"/>
  <c r="AK4108" i="4" s="1"/>
  <c r="AP4108" i="4"/>
  <c r="AV4109" i="4"/>
  <c r="AB4111" i="4"/>
  <c r="AC4118" i="4"/>
  <c r="AD4118" i="4"/>
  <c r="AJ4119" i="4"/>
  <c r="AK4119" i="4" s="1"/>
  <c r="AP4121" i="4"/>
  <c r="AW4123" i="4"/>
  <c r="AV4123" i="4"/>
  <c r="AW4124" i="4"/>
  <c r="AV4124" i="4"/>
  <c r="AP4125" i="4"/>
  <c r="AK4128" i="4"/>
  <c r="AW4131" i="4"/>
  <c r="AR4146" i="4"/>
  <c r="AP4147" i="4"/>
  <c r="AJ4153" i="4"/>
  <c r="AK4153" i="4" s="1"/>
  <c r="AP4153" i="4"/>
  <c r="AK4160" i="4"/>
  <c r="AR4164" i="4"/>
  <c r="AJ4176" i="4"/>
  <c r="AK4176" i="4" s="1"/>
  <c r="AR4176" i="4"/>
  <c r="AR4178" i="4"/>
  <c r="AJ4178" i="4"/>
  <c r="AP4179" i="4"/>
  <c r="AJ4180" i="4"/>
  <c r="AK4180" i="4" s="1"/>
  <c r="AR4180" i="4"/>
  <c r="AR4021" i="4"/>
  <c r="AR4029" i="4"/>
  <c r="AR4037" i="4"/>
  <c r="AP4038" i="4"/>
  <c r="AR4045" i="4"/>
  <c r="AP4046" i="4"/>
  <c r="AV4052" i="4"/>
  <c r="AR4053" i="4"/>
  <c r="AP4054" i="4"/>
  <c r="AV4060" i="4"/>
  <c r="AP4062" i="4"/>
  <c r="AV4068" i="4"/>
  <c r="AP4070" i="4"/>
  <c r="AW4077" i="4"/>
  <c r="AW4085" i="4"/>
  <c r="AR4086" i="4"/>
  <c r="AK4099" i="4"/>
  <c r="AW4100" i="4"/>
  <c r="AV4105" i="4"/>
  <c r="AJ4110" i="4"/>
  <c r="AK4110" i="4" s="1"/>
  <c r="AP4110" i="4"/>
  <c r="AD4111" i="4"/>
  <c r="AV4111" i="4"/>
  <c r="AW4113" i="4"/>
  <c r="AW4115" i="4"/>
  <c r="AW4125" i="4"/>
  <c r="AP4129" i="4"/>
  <c r="AP4130" i="4"/>
  <c r="AJ4136" i="4"/>
  <c r="AK4136" i="4" s="1"/>
  <c r="AR4143" i="4"/>
  <c r="AP4146" i="4"/>
  <c r="AJ4146" i="4"/>
  <c r="AK4146" i="4" s="1"/>
  <c r="AP4163" i="4"/>
  <c r="AP4164" i="4"/>
  <c r="AJ4164" i="4"/>
  <c r="AK4164" i="4" s="1"/>
  <c r="AJ4179" i="4"/>
  <c r="AP4182" i="4"/>
  <c r="AW4081" i="4"/>
  <c r="AR4089" i="4"/>
  <c r="AP4092" i="4"/>
  <c r="AW4099" i="4"/>
  <c r="AK4104" i="4"/>
  <c r="AD4106" i="4"/>
  <c r="AB4106" i="4"/>
  <c r="AJ4109" i="4"/>
  <c r="AK4109" i="4" s="1"/>
  <c r="AR4109" i="4"/>
  <c r="AJ4116" i="4"/>
  <c r="AK4116" i="4" s="1"/>
  <c r="AP4116" i="4"/>
  <c r="AR4117" i="4"/>
  <c r="AC4134" i="4"/>
  <c r="AD4134" i="4"/>
  <c r="AR4138" i="4"/>
  <c r="AJ4138" i="4"/>
  <c r="AJ4141" i="4"/>
  <c r="AK4141" i="4" s="1"/>
  <c r="AR4141" i="4"/>
  <c r="AJ4143" i="4"/>
  <c r="AK4143" i="4" s="1"/>
  <c r="AP4143" i="4"/>
  <c r="AR4162" i="4"/>
  <c r="AP4166" i="4"/>
  <c r="AR4171" i="4"/>
  <c r="AJ4172" i="4"/>
  <c r="AK4172" i="4" s="1"/>
  <c r="AP4172" i="4"/>
  <c r="AB4078" i="4"/>
  <c r="AB4079" i="4"/>
  <c r="AD4080" i="4"/>
  <c r="AK4083" i="4"/>
  <c r="AD4084" i="4"/>
  <c r="AR4085" i="4"/>
  <c r="AK4087" i="4"/>
  <c r="AJ4091" i="4"/>
  <c r="AK4091" i="4" s="1"/>
  <c r="AR4091" i="4"/>
  <c r="AP4094" i="4"/>
  <c r="AD4095" i="4"/>
  <c r="AV4095" i="4"/>
  <c r="AW4097" i="4"/>
  <c r="AW4101" i="4"/>
  <c r="AC4106" i="4"/>
  <c r="AD4108" i="4"/>
  <c r="AD4112" i="4"/>
  <c r="AB4112" i="4"/>
  <c r="AW4116" i="4"/>
  <c r="AV4116" i="4"/>
  <c r="AJ4117" i="4"/>
  <c r="AK4117" i="4" s="1"/>
  <c r="AC4126" i="4"/>
  <c r="AD4126" i="4"/>
  <c r="AB4134" i="4"/>
  <c r="AP4139" i="4"/>
  <c r="AP4145" i="4"/>
  <c r="AK4152" i="4"/>
  <c r="AJ4159" i="4"/>
  <c r="AK4159" i="4" s="1"/>
  <c r="AR4159" i="4"/>
  <c r="AP4162" i="4"/>
  <c r="AJ4162" i="4"/>
  <c r="AK4162" i="4" s="1"/>
  <c r="AP4185" i="4"/>
  <c r="AJ4187" i="4"/>
  <c r="AK4187" i="4" s="1"/>
  <c r="AR4187" i="4"/>
  <c r="AW4117" i="4"/>
  <c r="AB4120" i="4"/>
  <c r="AB4128" i="4"/>
  <c r="AW4133" i="4"/>
  <c r="AB4136" i="4"/>
  <c r="AP4140" i="4"/>
  <c r="AW4141" i="4"/>
  <c r="AD4142" i="4"/>
  <c r="AC4143" i="4"/>
  <c r="AB4144" i="4"/>
  <c r="AJ4145" i="4"/>
  <c r="AK4145" i="4" s="1"/>
  <c r="AW4145" i="4"/>
  <c r="AP4148" i="4"/>
  <c r="AW4149" i="4"/>
  <c r="AD4150" i="4"/>
  <c r="AC4151" i="4"/>
  <c r="AB4152" i="4"/>
  <c r="AW4153" i="4"/>
  <c r="AP4156" i="4"/>
  <c r="AW4157" i="4"/>
  <c r="AD4158" i="4"/>
  <c r="AC4159" i="4"/>
  <c r="AB4160" i="4"/>
  <c r="AJ4161" i="4"/>
  <c r="AK4161" i="4" s="1"/>
  <c r="AW4161" i="4"/>
  <c r="AW4163" i="4"/>
  <c r="AV4166" i="4"/>
  <c r="AC4169" i="4"/>
  <c r="AV4170" i="4"/>
  <c r="AD4173" i="4"/>
  <c r="AP4173" i="4"/>
  <c r="AC4176" i="4"/>
  <c r="AV4176" i="4"/>
  <c r="AW4176" i="4"/>
  <c r="AW4180" i="4"/>
  <c r="AP4184" i="4"/>
  <c r="AJ4186" i="4"/>
  <c r="AK4186" i="4" s="1"/>
  <c r="AC4187" i="4"/>
  <c r="AP4188" i="4"/>
  <c r="AJ4189" i="4"/>
  <c r="AK4189" i="4" s="1"/>
  <c r="AD4190" i="4"/>
  <c r="AV4190" i="4"/>
  <c r="AJ4191" i="4"/>
  <c r="AK4191" i="4" s="1"/>
  <c r="AB4192" i="4"/>
  <c r="AB4194" i="4"/>
  <c r="AC4194" i="4"/>
  <c r="AW4194" i="4"/>
  <c r="AV4198" i="4"/>
  <c r="AJ4199" i="4"/>
  <c r="AK4199" i="4" s="1"/>
  <c r="AP4204" i="4"/>
  <c r="AP4210" i="4"/>
  <c r="AK4211" i="4"/>
  <c r="AP4217" i="4"/>
  <c r="AK4227" i="4"/>
  <c r="AP4270" i="4"/>
  <c r="AC4120" i="4"/>
  <c r="AC4128" i="4"/>
  <c r="AC4136" i="4"/>
  <c r="AV4139" i="4"/>
  <c r="AP4141" i="4"/>
  <c r="AD4143" i="4"/>
  <c r="AC4144" i="4"/>
  <c r="AV4147" i="4"/>
  <c r="AP4149" i="4"/>
  <c r="AD4151" i="4"/>
  <c r="AC4152" i="4"/>
  <c r="AV4155" i="4"/>
  <c r="AP4157" i="4"/>
  <c r="AD4159" i="4"/>
  <c r="AC4160" i="4"/>
  <c r="AP4169" i="4"/>
  <c r="AR4173" i="4"/>
  <c r="AD4176" i="4"/>
  <c r="AP4176" i="4"/>
  <c r="AW4181" i="4"/>
  <c r="AR4184" i="4"/>
  <c r="AJ4185" i="4"/>
  <c r="AD4187" i="4"/>
  <c r="AP4187" i="4"/>
  <c r="AW4190" i="4"/>
  <c r="AC4192" i="4"/>
  <c r="AP4192" i="4"/>
  <c r="AJ4195" i="4"/>
  <c r="AK4195" i="4" s="1"/>
  <c r="AJ4197" i="4"/>
  <c r="AW4198" i="4"/>
  <c r="AC4201" i="4"/>
  <c r="AD4201" i="4"/>
  <c r="AJ4205" i="4"/>
  <c r="AK4205" i="4" s="1"/>
  <c r="AR4212" i="4"/>
  <c r="AP4226" i="4"/>
  <c r="AW4258" i="4"/>
  <c r="AP4267" i="4"/>
  <c r="AR4269" i="4"/>
  <c r="AP4118" i="4"/>
  <c r="AB4122" i="4"/>
  <c r="AP4126" i="4"/>
  <c r="AB4130" i="4"/>
  <c r="AP4134" i="4"/>
  <c r="AB4138" i="4"/>
  <c r="AK4138" i="4"/>
  <c r="AV4140" i="4"/>
  <c r="AP4142" i="4"/>
  <c r="AB4146" i="4"/>
  <c r="AV4148" i="4"/>
  <c r="AP4150" i="4"/>
  <c r="AB4154" i="4"/>
  <c r="AV4156" i="4"/>
  <c r="AP4158" i="4"/>
  <c r="AB4162" i="4"/>
  <c r="AV4168" i="4"/>
  <c r="AW4168" i="4"/>
  <c r="AL4171" i="4"/>
  <c r="AW4175" i="4"/>
  <c r="AJ4177" i="4"/>
  <c r="AK4177" i="4" s="1"/>
  <c r="AK4178" i="4"/>
  <c r="AW4183" i="4"/>
  <c r="AK4185" i="4"/>
  <c r="AB4186" i="4"/>
  <c r="AV4194" i="4"/>
  <c r="AP4196" i="4"/>
  <c r="AK4197" i="4"/>
  <c r="AB4201" i="4"/>
  <c r="AW4207" i="4"/>
  <c r="AJ4208" i="4"/>
  <c r="AK4208" i="4" s="1"/>
  <c r="AP4208" i="4"/>
  <c r="AP4222" i="4"/>
  <c r="AR4225" i="4"/>
  <c r="AJ4250" i="4"/>
  <c r="AK4250" i="4" s="1"/>
  <c r="AP4250" i="4"/>
  <c r="AW4140" i="4"/>
  <c r="AW4148" i="4"/>
  <c r="AW4156" i="4"/>
  <c r="AK4179" i="4"/>
  <c r="AR4179" i="4"/>
  <c r="AR4196" i="4"/>
  <c r="AW4199" i="4"/>
  <c r="AJ4200" i="4"/>
  <c r="AK4200" i="4" s="1"/>
  <c r="AW4202" i="4"/>
  <c r="AV4207" i="4"/>
  <c r="AJ4216" i="4"/>
  <c r="AK4216" i="4" s="1"/>
  <c r="AP4216" i="4"/>
  <c r="AR4221" i="4"/>
  <c r="AJ4225" i="4"/>
  <c r="AK4225" i="4" s="1"/>
  <c r="AP4225" i="4"/>
  <c r="AP4230" i="4"/>
  <c r="AK4231" i="4"/>
  <c r="AP4234" i="4"/>
  <c r="AR4257" i="4"/>
  <c r="AP4266" i="4"/>
  <c r="AW4129" i="4"/>
  <c r="AW4137" i="4"/>
  <c r="AD4163" i="4"/>
  <c r="AW4167" i="4"/>
  <c r="AR4168" i="4"/>
  <c r="AJ4169" i="4"/>
  <c r="AK4169" i="4" s="1"/>
  <c r="AD4171" i="4"/>
  <c r="AC4174" i="4"/>
  <c r="AR4175" i="4"/>
  <c r="AD4178" i="4"/>
  <c r="AV4179" i="4"/>
  <c r="AD4182" i="4"/>
  <c r="AV4183" i="4"/>
  <c r="AB4185" i="4"/>
  <c r="AB4189" i="4"/>
  <c r="AP4189" i="4"/>
  <c r="AW4191" i="4"/>
  <c r="AC4193" i="4"/>
  <c r="AD4193" i="4"/>
  <c r="AW4195" i="4"/>
  <c r="AB4202" i="4"/>
  <c r="AC4202" i="4"/>
  <c r="AJ4203" i="4"/>
  <c r="AK4203" i="4" s="1"/>
  <c r="AR4208" i="4"/>
  <c r="AW4215" i="4"/>
  <c r="AV4215" i="4"/>
  <c r="AP4221" i="4"/>
  <c r="AJ4221" i="4"/>
  <c r="AK4221" i="4" s="1"/>
  <c r="AR4229" i="4"/>
  <c r="AR4233" i="4"/>
  <c r="AK4243" i="4"/>
  <c r="AP4272" i="4"/>
  <c r="AR4136" i="4"/>
  <c r="AR4144" i="4"/>
  <c r="AR4152" i="4"/>
  <c r="AR4160" i="4"/>
  <c r="AJ4183" i="4"/>
  <c r="AK4183" i="4" s="1"/>
  <c r="AD4197" i="4"/>
  <c r="AC4197" i="4"/>
  <c r="AD4205" i="4"/>
  <c r="AC4205" i="4"/>
  <c r="AR4213" i="4"/>
  <c r="AJ4213" i="4"/>
  <c r="AK4213" i="4" s="1"/>
  <c r="AB4218" i="4"/>
  <c r="AD4218" i="4"/>
  <c r="AC4218" i="4"/>
  <c r="AP4229" i="4"/>
  <c r="AJ4229" i="4"/>
  <c r="AK4229" i="4" s="1"/>
  <c r="AJ4233" i="4"/>
  <c r="AK4233" i="4" s="1"/>
  <c r="AP4233" i="4"/>
  <c r="AP4238" i="4"/>
  <c r="AP4242" i="4"/>
  <c r="AJ4261" i="4"/>
  <c r="AK4261" i="4" s="1"/>
  <c r="AR4261" i="4"/>
  <c r="AR4263" i="4"/>
  <c r="AJ4263" i="4"/>
  <c r="AW4203" i="4"/>
  <c r="AJ4204" i="4"/>
  <c r="AK4204" i="4" s="1"/>
  <c r="AB4205" i="4"/>
  <c r="AB4210" i="4"/>
  <c r="AD4210" i="4"/>
  <c r="AC4210" i="4"/>
  <c r="AR4237" i="4"/>
  <c r="AR4241" i="4"/>
  <c r="AJ4249" i="4"/>
  <c r="AK4249" i="4" s="1"/>
  <c r="AR4249" i="4"/>
  <c r="AP4254" i="4"/>
  <c r="AP4259" i="4"/>
  <c r="AD4166" i="4"/>
  <c r="AB4169" i="4"/>
  <c r="AB4173" i="4"/>
  <c r="AW4173" i="4"/>
  <c r="AD4181" i="4"/>
  <c r="AV4184" i="4"/>
  <c r="AW4184" i="4"/>
  <c r="AC4190" i="4"/>
  <c r="AC4198" i="4"/>
  <c r="AB4198" i="4"/>
  <c r="AP4200" i="4"/>
  <c r="AV4203" i="4"/>
  <c r="AD4206" i="4"/>
  <c r="AC4206" i="4"/>
  <c r="AB4206" i="4"/>
  <c r="AJ4209" i="4"/>
  <c r="AK4209" i="4" s="1"/>
  <c r="AR4209" i="4"/>
  <c r="AJ4217" i="4"/>
  <c r="AK4217" i="4" s="1"/>
  <c r="AR4217" i="4"/>
  <c r="AP4218" i="4"/>
  <c r="AW4224" i="4"/>
  <c r="AP4237" i="4"/>
  <c r="AJ4237" i="4"/>
  <c r="AK4237" i="4" s="1"/>
  <c r="AJ4241" i="4"/>
  <c r="AK4241" i="4" s="1"/>
  <c r="AP4241" i="4"/>
  <c r="AP4251" i="4"/>
  <c r="AK4252" i="4"/>
  <c r="AJ4268" i="4"/>
  <c r="AK4268" i="4" s="1"/>
  <c r="AR4268" i="4"/>
  <c r="AP4274" i="4"/>
  <c r="AW4192" i="4"/>
  <c r="AW4200" i="4"/>
  <c r="AW4208" i="4"/>
  <c r="AD4209" i="4"/>
  <c r="AW4216" i="4"/>
  <c r="AD4217" i="4"/>
  <c r="AJ4220" i="4"/>
  <c r="AK4220" i="4" s="1"/>
  <c r="AD4225" i="4"/>
  <c r="AC4226" i="4"/>
  <c r="AJ4228" i="4"/>
  <c r="AK4228" i="4" s="1"/>
  <c r="AW4232" i="4"/>
  <c r="AD4233" i="4"/>
  <c r="AC4234" i="4"/>
  <c r="AJ4236" i="4"/>
  <c r="AK4236" i="4" s="1"/>
  <c r="AW4240" i="4"/>
  <c r="AD4241" i="4"/>
  <c r="AC4242" i="4"/>
  <c r="AJ4244" i="4"/>
  <c r="AK4244" i="4" s="1"/>
  <c r="AJ4245" i="4"/>
  <c r="AK4245" i="4" s="1"/>
  <c r="AC4248" i="4"/>
  <c r="AW4249" i="4"/>
  <c r="AR4250" i="4"/>
  <c r="AC4253" i="4"/>
  <c r="AB4260" i="4"/>
  <c r="AD4261" i="4"/>
  <c r="AP4261" i="4"/>
  <c r="AC4264" i="4"/>
  <c r="AW4264" i="4"/>
  <c r="AD4268" i="4"/>
  <c r="AD4272" i="4"/>
  <c r="AJ4275" i="4"/>
  <c r="AK4275" i="4" s="1"/>
  <c r="AV4276" i="4"/>
  <c r="AD4279" i="4"/>
  <c r="AC4279" i="4"/>
  <c r="AP4279" i="4"/>
  <c r="AB4289" i="4"/>
  <c r="AD4289" i="4"/>
  <c r="AC4289" i="4"/>
  <c r="AR4207" i="4"/>
  <c r="AR4215" i="4"/>
  <c r="AR4223" i="4"/>
  <c r="AP4224" i="4"/>
  <c r="AD4226" i="4"/>
  <c r="AR4231" i="4"/>
  <c r="AP4232" i="4"/>
  <c r="AD4234" i="4"/>
  <c r="AR4239" i="4"/>
  <c r="AP4240" i="4"/>
  <c r="AD4242" i="4"/>
  <c r="AJ4262" i="4"/>
  <c r="AK4262" i="4" s="1"/>
  <c r="AK4263" i="4"/>
  <c r="AP4264" i="4"/>
  <c r="AV4269" i="4"/>
  <c r="AV4272" i="4"/>
  <c r="AJ4273" i="4"/>
  <c r="AW4274" i="4"/>
  <c r="AW4276" i="4"/>
  <c r="AJ4281" i="4"/>
  <c r="AB4284" i="4"/>
  <c r="AD4284" i="4"/>
  <c r="AC4284" i="4"/>
  <c r="AR4286" i="4"/>
  <c r="AJ4286" i="4"/>
  <c r="AK4286" i="4" s="1"/>
  <c r="AP4297" i="4"/>
  <c r="AR4216" i="4"/>
  <c r="AV4223" i="4"/>
  <c r="AR4224" i="4"/>
  <c r="AV4231" i="4"/>
  <c r="AR4232" i="4"/>
  <c r="AV4239" i="4"/>
  <c r="AR4240" i="4"/>
  <c r="AJ4254" i="4"/>
  <c r="AK4254" i="4" s="1"/>
  <c r="AW4269" i="4"/>
  <c r="AB4271" i="4"/>
  <c r="AW4272" i="4"/>
  <c r="AW4277" i="4"/>
  <c r="AD4280" i="4"/>
  <c r="AC4280" i="4"/>
  <c r="AB4280" i="4"/>
  <c r="AJ4283" i="4"/>
  <c r="AK4283" i="4" s="1"/>
  <c r="AR4283" i="4"/>
  <c r="AW4285" i="4"/>
  <c r="AW4211" i="4"/>
  <c r="AC4213" i="4"/>
  <c r="AB4214" i="4"/>
  <c r="AW4219" i="4"/>
  <c r="AC4221" i="4"/>
  <c r="AB4222" i="4"/>
  <c r="AW4223" i="4"/>
  <c r="AV4224" i="4"/>
  <c r="AW4227" i="4"/>
  <c r="AC4229" i="4"/>
  <c r="AB4230" i="4"/>
  <c r="AW4231" i="4"/>
  <c r="AV4232" i="4"/>
  <c r="AW4235" i="4"/>
  <c r="AC4237" i="4"/>
  <c r="AB4238" i="4"/>
  <c r="AW4239" i="4"/>
  <c r="AV4240" i="4"/>
  <c r="AW4243" i="4"/>
  <c r="AB4251" i="4"/>
  <c r="AW4252" i="4"/>
  <c r="AC4259" i="4"/>
  <c r="AW4261" i="4"/>
  <c r="AB4263" i="4"/>
  <c r="AW4263" i="4"/>
  <c r="AJ4265" i="4"/>
  <c r="AK4265" i="4" s="1"/>
  <c r="AB4266" i="4"/>
  <c r="AJ4269" i="4"/>
  <c r="AK4269" i="4" s="1"/>
  <c r="AD4271" i="4"/>
  <c r="AP4271" i="4"/>
  <c r="AV4277" i="4"/>
  <c r="AJ4278" i="4"/>
  <c r="AK4278" i="4" s="1"/>
  <c r="AP4278" i="4"/>
  <c r="AV4285" i="4"/>
  <c r="AW4286" i="4"/>
  <c r="AJ4287" i="4"/>
  <c r="AK4287" i="4" s="1"/>
  <c r="AR4287" i="4"/>
  <c r="AJ4288" i="4"/>
  <c r="AK4288" i="4" s="1"/>
  <c r="AP4288" i="4"/>
  <c r="AR4290" i="4"/>
  <c r="AP4296" i="4"/>
  <c r="AP4302" i="4"/>
  <c r="AC4214" i="4"/>
  <c r="AC4222" i="4"/>
  <c r="AC4230" i="4"/>
  <c r="AC4238" i="4"/>
  <c r="AP4245" i="4"/>
  <c r="AR4247" i="4"/>
  <c r="AC4251" i="4"/>
  <c r="AR4252" i="4"/>
  <c r="AJ4257" i="4"/>
  <c r="AK4257" i="4" s="1"/>
  <c r="AV4260" i="4"/>
  <c r="AD4263" i="4"/>
  <c r="AP4263" i="4"/>
  <c r="AV4266" i="4"/>
  <c r="AW4266" i="4"/>
  <c r="AR4271" i="4"/>
  <c r="AW4273" i="4"/>
  <c r="AC4275" i="4"/>
  <c r="AD4275" i="4"/>
  <c r="AJ4279" i="4"/>
  <c r="AK4279" i="4" s="1"/>
  <c r="AW4281" i="4"/>
  <c r="AK4292" i="4"/>
  <c r="AK4301" i="4"/>
  <c r="AR4203" i="4"/>
  <c r="AR4211" i="4"/>
  <c r="AP4212" i="4"/>
  <c r="AR4219" i="4"/>
  <c r="AP4220" i="4"/>
  <c r="AR4227" i="4"/>
  <c r="AP4228" i="4"/>
  <c r="AR4235" i="4"/>
  <c r="AP4236" i="4"/>
  <c r="AR4243" i="4"/>
  <c r="AR4246" i="4"/>
  <c r="AV4258" i="4"/>
  <c r="AW4271" i="4"/>
  <c r="AJ4282" i="4"/>
  <c r="AK4282" i="4" s="1"/>
  <c r="AP4282" i="4"/>
  <c r="AW4287" i="4"/>
  <c r="AR4291" i="4"/>
  <c r="AP4304" i="4"/>
  <c r="AV4250" i="4"/>
  <c r="AW4250" i="4"/>
  <c r="AJ4274" i="4"/>
  <c r="AK4274" i="4" s="1"/>
  <c r="AW4282" i="4"/>
  <c r="AV4287" i="4"/>
  <c r="AJ4291" i="4"/>
  <c r="AK4291" i="4" s="1"/>
  <c r="AP4291" i="4"/>
  <c r="AR4293" i="4"/>
  <c r="AJ4293" i="4"/>
  <c r="AK4293" i="4" s="1"/>
  <c r="AJ4298" i="4"/>
  <c r="AK4298" i="4" s="1"/>
  <c r="AR4298" i="4"/>
  <c r="AP4300" i="4"/>
  <c r="AJ4304" i="4"/>
  <c r="AK4304" i="4" s="1"/>
  <c r="AW4257" i="4"/>
  <c r="AC4261" i="4"/>
  <c r="AW4265" i="4"/>
  <c r="AB4268" i="4"/>
  <c r="AD4269" i="4"/>
  <c r="AC4272" i="4"/>
  <c r="AK4273" i="4"/>
  <c r="AV4273" i="4"/>
  <c r="AB4276" i="4"/>
  <c r="AC4276" i="4"/>
  <c r="AJ4277" i="4"/>
  <c r="AK4277" i="4" s="1"/>
  <c r="AK4281" i="4"/>
  <c r="AR4282" i="4"/>
  <c r="AP4299" i="4"/>
  <c r="AJ4299" i="4"/>
  <c r="AK4299" i="4" s="1"/>
  <c r="AD4283" i="4"/>
  <c r="AC4294" i="4"/>
  <c r="AW4294" i="4"/>
  <c r="AD4298" i="4"/>
  <c r="AR4299" i="4"/>
  <c r="AD4302" i="4"/>
  <c r="AJ4306" i="4"/>
  <c r="AK4306" i="4" s="1"/>
  <c r="AC4307" i="4"/>
  <c r="AJ4311" i="4"/>
  <c r="AK4311" i="4" s="1"/>
  <c r="AP4311" i="4"/>
  <c r="AP4312" i="4"/>
  <c r="AR4316" i="4"/>
  <c r="AJ4316" i="4"/>
  <c r="AJ4333" i="4"/>
  <c r="AK4333" i="4" s="1"/>
  <c r="AR4333" i="4"/>
  <c r="AJ4337" i="4"/>
  <c r="AK4337" i="4" s="1"/>
  <c r="AR4337" i="4"/>
  <c r="AR4281" i="4"/>
  <c r="AJ4292" i="4"/>
  <c r="AP4294" i="4"/>
  <c r="AV4299" i="4"/>
  <c r="AV4304" i="4"/>
  <c r="AD4307" i="4"/>
  <c r="AC4308" i="4"/>
  <c r="AB4308" i="4"/>
  <c r="AW4308" i="4"/>
  <c r="AJ4309" i="4"/>
  <c r="AK4309" i="4" s="1"/>
  <c r="AJ4312" i="4"/>
  <c r="AR4312" i="4"/>
  <c r="AJ4313" i="4"/>
  <c r="AK4313" i="4" s="1"/>
  <c r="AP4313" i="4"/>
  <c r="AW4299" i="4"/>
  <c r="AW4312" i="4"/>
  <c r="AR4313" i="4"/>
  <c r="AR4326" i="4"/>
  <c r="AJ4326" i="4"/>
  <c r="AK4326" i="4" s="1"/>
  <c r="AV4274" i="4"/>
  <c r="AV4282" i="4"/>
  <c r="AW4291" i="4"/>
  <c r="AB4293" i="4"/>
  <c r="AW4293" i="4"/>
  <c r="AJ4295" i="4"/>
  <c r="AK4295" i="4" s="1"/>
  <c r="AB4296" i="4"/>
  <c r="AD4301" i="4"/>
  <c r="AP4301" i="4"/>
  <c r="AD4304" i="4"/>
  <c r="AR4304" i="4"/>
  <c r="AD4306" i="4"/>
  <c r="AP4307" i="4"/>
  <c r="AK4308" i="4"/>
  <c r="AV4312" i="4"/>
  <c r="AW4313" i="4"/>
  <c r="AP4315" i="4"/>
  <c r="AP4286" i="4"/>
  <c r="AP4287" i="4"/>
  <c r="AJ4290" i="4"/>
  <c r="AK4290" i="4" s="1"/>
  <c r="AD4293" i="4"/>
  <c r="AP4293" i="4"/>
  <c r="AC4296" i="4"/>
  <c r="AV4296" i="4"/>
  <c r="AR4301" i="4"/>
  <c r="AW4304" i="4"/>
  <c r="AD4309" i="4"/>
  <c r="AC4309" i="4"/>
  <c r="AB4309" i="4"/>
  <c r="AR4277" i="4"/>
  <c r="AR4285" i="4"/>
  <c r="AW4288" i="4"/>
  <c r="AJ4289" i="4"/>
  <c r="AK4289" i="4" s="1"/>
  <c r="AW4301" i="4"/>
  <c r="AW4303" i="4"/>
  <c r="AL4321" i="4"/>
  <c r="AP4325" i="4"/>
  <c r="AW4307" i="4"/>
  <c r="AD4310" i="4"/>
  <c r="AC4310" i="4"/>
  <c r="AB4310" i="4"/>
  <c r="AC4311" i="4"/>
  <c r="AD4311" i="4"/>
  <c r="AB4311" i="4"/>
  <c r="AW4295" i="4"/>
  <c r="AW4296" i="4"/>
  <c r="AB4298" i="4"/>
  <c r="AD4299" i="4"/>
  <c r="AC4302" i="4"/>
  <c r="AR4310" i="4"/>
  <c r="AJ4310" i="4"/>
  <c r="AK4310" i="4" s="1"/>
  <c r="AW4309" i="4"/>
  <c r="AD4315" i="4"/>
  <c r="AW4315" i="4"/>
  <c r="AV4316" i="4"/>
  <c r="AD4318" i="4"/>
  <c r="AC4318" i="4"/>
  <c r="AW4320" i="4"/>
  <c r="AC4327" i="4"/>
  <c r="AB4327" i="4"/>
  <c r="AJ4328" i="4"/>
  <c r="AW4329" i="4"/>
  <c r="AV4329" i="4"/>
  <c r="AB4331" i="4"/>
  <c r="AP4338" i="4"/>
  <c r="AJ4339" i="4"/>
  <c r="AK4339" i="4" s="1"/>
  <c r="AP4344" i="4"/>
  <c r="AD4350" i="4"/>
  <c r="AC4350" i="4"/>
  <c r="AB4350" i="4"/>
  <c r="AP4355" i="4"/>
  <c r="AP4358" i="4"/>
  <c r="AJ4358" i="4"/>
  <c r="AK4358" i="4" s="1"/>
  <c r="AP4367" i="4"/>
  <c r="AP4369" i="4"/>
  <c r="AJ4381" i="4"/>
  <c r="AK4381" i="4" s="1"/>
  <c r="AR4381" i="4"/>
  <c r="AP4399" i="4"/>
  <c r="AP4421" i="4"/>
  <c r="AJ4422" i="4"/>
  <c r="AK4422" i="4" s="1"/>
  <c r="AR4422" i="4"/>
  <c r="AW4538" i="4"/>
  <c r="AV4538" i="4"/>
  <c r="AV4344" i="4"/>
  <c r="AR4345" i="4"/>
  <c r="AD4348" i="4"/>
  <c r="AB4348" i="4"/>
  <c r="AJ4352" i="4"/>
  <c r="AK4352" i="4" s="1"/>
  <c r="AR4352" i="4"/>
  <c r="AP4354" i="4"/>
  <c r="AV4369" i="4"/>
  <c r="AW4369" i="4"/>
  <c r="AD4372" i="4"/>
  <c r="AC4372" i="4"/>
  <c r="AB4372" i="4"/>
  <c r="AP4390" i="4"/>
  <c r="AJ4408" i="4"/>
  <c r="AR4408" i="4"/>
  <c r="AD4452" i="4"/>
  <c r="AC4452" i="4"/>
  <c r="AB4452" i="4"/>
  <c r="AR4507" i="4"/>
  <c r="AP4314" i="4"/>
  <c r="AV4315" i="4"/>
  <c r="AR4329" i="4"/>
  <c r="AW4335" i="4"/>
  <c r="AJ4342" i="4"/>
  <c r="AW4344" i="4"/>
  <c r="AC4348" i="4"/>
  <c r="AJ4349" i="4"/>
  <c r="AK4349" i="4" s="1"/>
  <c r="AP4353" i="4"/>
  <c r="AR4363" i="4"/>
  <c r="AK4372" i="4"/>
  <c r="AP4398" i="4"/>
  <c r="AP4400" i="4"/>
  <c r="AD4411" i="4"/>
  <c r="AC4411" i="4"/>
  <c r="AB4411" i="4"/>
  <c r="AW4425" i="4"/>
  <c r="AV4425" i="4"/>
  <c r="AP4446" i="4"/>
  <c r="AR4471" i="4"/>
  <c r="AP4472" i="4"/>
  <c r="AL4474" i="4"/>
  <c r="AJ4479" i="4"/>
  <c r="AK4479" i="4" s="1"/>
  <c r="AR4479" i="4"/>
  <c r="AW4311" i="4"/>
  <c r="AK4312" i="4"/>
  <c r="AV4320" i="4"/>
  <c r="AK4323" i="4"/>
  <c r="AV4324" i="4"/>
  <c r="AD4326" i="4"/>
  <c r="AC4326" i="4"/>
  <c r="AW4328" i="4"/>
  <c r="AP4333" i="4"/>
  <c r="AC4335" i="4"/>
  <c r="AB4335" i="4"/>
  <c r="AW4337" i="4"/>
  <c r="AV4337" i="4"/>
  <c r="AJ4338" i="4"/>
  <c r="AK4338" i="4" s="1"/>
  <c r="AB4339" i="4"/>
  <c r="AV4339" i="4"/>
  <c r="AJ4340" i="4"/>
  <c r="AK4340" i="4" s="1"/>
  <c r="AL4345" i="4"/>
  <c r="AK4348" i="4"/>
  <c r="AW4352" i="4"/>
  <c r="AV4353" i="4"/>
  <c r="AW4353" i="4"/>
  <c r="AD4356" i="4"/>
  <c r="AC4356" i="4"/>
  <c r="AB4356" i="4"/>
  <c r="AJ4363" i="4"/>
  <c r="AK4363" i="4" s="1"/>
  <c r="AP4363" i="4"/>
  <c r="AR4374" i="4"/>
  <c r="AP4375" i="4"/>
  <c r="AP4377" i="4"/>
  <c r="AR4380" i="4"/>
  <c r="AJ4380" i="4"/>
  <c r="AD4382" i="4"/>
  <c r="AC4382" i="4"/>
  <c r="AB4382" i="4"/>
  <c r="AP4406" i="4"/>
  <c r="AW4407" i="4"/>
  <c r="AP4418" i="4"/>
  <c r="AR4420" i="4"/>
  <c r="AJ4420" i="4"/>
  <c r="AR4442" i="4"/>
  <c r="AR4443" i="4"/>
  <c r="AW4324" i="4"/>
  <c r="AV4335" i="4"/>
  <c r="AP4337" i="4"/>
  <c r="AD4339" i="4"/>
  <c r="AW4339" i="4"/>
  <c r="AR4341" i="4"/>
  <c r="AW4345" i="4"/>
  <c r="AV4345" i="4"/>
  <c r="AJ4347" i="4"/>
  <c r="AK4347" i="4" s="1"/>
  <c r="AP4347" i="4"/>
  <c r="AK4356" i="4"/>
  <c r="AR4358" i="4"/>
  <c r="AP4362" i="4"/>
  <c r="AP4366" i="4"/>
  <c r="AW4376" i="4"/>
  <c r="AW4377" i="4"/>
  <c r="AV4377" i="4"/>
  <c r="AR4382" i="4"/>
  <c r="AP4401" i="4"/>
  <c r="AJ4402" i="4"/>
  <c r="AK4402" i="4" s="1"/>
  <c r="AP4402" i="4"/>
  <c r="AR4405" i="4"/>
  <c r="AJ4413" i="4"/>
  <c r="AK4413" i="4" s="1"/>
  <c r="AR4413" i="4"/>
  <c r="AJ4414" i="4"/>
  <c r="AK4414" i="4" s="1"/>
  <c r="AR4414" i="4"/>
  <c r="AC4319" i="4"/>
  <c r="AB4319" i="4"/>
  <c r="AV4321" i="4"/>
  <c r="AW4321" i="4"/>
  <c r="AD4340" i="4"/>
  <c r="AB4340" i="4"/>
  <c r="AJ4346" i="4"/>
  <c r="AK4346" i="4" s="1"/>
  <c r="AP4346" i="4"/>
  <c r="AP4361" i="4"/>
  <c r="AJ4366" i="4"/>
  <c r="AK4366" i="4" s="1"/>
  <c r="AR4371" i="4"/>
  <c r="AR4384" i="4"/>
  <c r="AP4394" i="4"/>
  <c r="AJ4405" i="4"/>
  <c r="AK4405" i="4" s="1"/>
  <c r="AP4405" i="4"/>
  <c r="AP4423" i="4"/>
  <c r="AR4438" i="4"/>
  <c r="AJ4460" i="4"/>
  <c r="AK4460" i="4" s="1"/>
  <c r="AR4460" i="4"/>
  <c r="AV4311" i="4"/>
  <c r="AB4315" i="4"/>
  <c r="AD4316" i="4"/>
  <c r="AD4319" i="4"/>
  <c r="AJ4320" i="4"/>
  <c r="AK4320" i="4" s="1"/>
  <c r="AD4323" i="4"/>
  <c r="AJ4324" i="4"/>
  <c r="AK4324" i="4" s="1"/>
  <c r="AK4328" i="4"/>
  <c r="AV4328" i="4"/>
  <c r="AK4331" i="4"/>
  <c r="AK4332" i="4"/>
  <c r="AV4332" i="4"/>
  <c r="AD4334" i="4"/>
  <c r="AC4334" i="4"/>
  <c r="AW4336" i="4"/>
  <c r="AC4340" i="4"/>
  <c r="AD4342" i="4"/>
  <c r="AC4342" i="4"/>
  <c r="AB4342" i="4"/>
  <c r="AW4343" i="4"/>
  <c r="AJ4348" i="4"/>
  <c r="AR4349" i="4"/>
  <c r="AW4360" i="4"/>
  <c r="AW4361" i="4"/>
  <c r="AV4361" i="4"/>
  <c r="AD4364" i="4"/>
  <c r="AC4364" i="4"/>
  <c r="AB4364" i="4"/>
  <c r="AJ4371" i="4"/>
  <c r="AK4371" i="4" s="1"/>
  <c r="AP4371" i="4"/>
  <c r="AJ4382" i="4"/>
  <c r="AK4382" i="4" s="1"/>
  <c r="AP4382" i="4"/>
  <c r="AP4409" i="4"/>
  <c r="AP4434" i="4"/>
  <c r="AP4435" i="4"/>
  <c r="AK4316" i="4"/>
  <c r="AP4334" i="4"/>
  <c r="AK4342" i="4"/>
  <c r="AV4347" i="4"/>
  <c r="AW4347" i="4"/>
  <c r="AP4350" i="4"/>
  <c r="AJ4355" i="4"/>
  <c r="AK4355" i="4" s="1"/>
  <c r="AR4355" i="4"/>
  <c r="AK4364" i="4"/>
  <c r="AP4370" i="4"/>
  <c r="AP4374" i="4"/>
  <c r="AJ4374" i="4"/>
  <c r="AK4374" i="4" s="1"/>
  <c r="AP4381" i="4"/>
  <c r="AP4386" i="4"/>
  <c r="AR4388" i="4"/>
  <c r="AP4455" i="4"/>
  <c r="AW4317" i="4"/>
  <c r="AW4325" i="4"/>
  <c r="AW4333" i="4"/>
  <c r="AW4341" i="4"/>
  <c r="AW4349" i="4"/>
  <c r="AP4352" i="4"/>
  <c r="AJ4357" i="4"/>
  <c r="AK4357" i="4" s="1"/>
  <c r="AW4357" i="4"/>
  <c r="AJ4365" i="4"/>
  <c r="AK4365" i="4" s="1"/>
  <c r="AW4365" i="4"/>
  <c r="AJ4373" i="4"/>
  <c r="AK4373" i="4" s="1"/>
  <c r="AW4373" i="4"/>
  <c r="AJ4384" i="4"/>
  <c r="AK4384" i="4" s="1"/>
  <c r="AC4386" i="4"/>
  <c r="AJ4388" i="4"/>
  <c r="AK4388" i="4" s="1"/>
  <c r="AC4390" i="4"/>
  <c r="AJ4392" i="4"/>
  <c r="AJ4396" i="4"/>
  <c r="AW4400" i="4"/>
  <c r="AJ4404" i="4"/>
  <c r="AC4407" i="4"/>
  <c r="AB4407" i="4"/>
  <c r="AP4407" i="4"/>
  <c r="AV4409" i="4"/>
  <c r="AW4409" i="4"/>
  <c r="AJ4412" i="4"/>
  <c r="AP4413" i="4"/>
  <c r="AP4417" i="4"/>
  <c r="AD4419" i="4"/>
  <c r="AC4419" i="4"/>
  <c r="AP4439" i="4"/>
  <c r="AW4440" i="4"/>
  <c r="AJ4441" i="4"/>
  <c r="AK4441" i="4" s="1"/>
  <c r="AJ4442" i="4"/>
  <c r="AK4442" i="4" s="1"/>
  <c r="AP4442" i="4"/>
  <c r="AJ4443" i="4"/>
  <c r="AK4443" i="4" s="1"/>
  <c r="AP4443" i="4"/>
  <c r="AJ4446" i="4"/>
  <c r="AK4446" i="4" s="1"/>
  <c r="AR4450" i="4"/>
  <c r="AR4451" i="4"/>
  <c r="AK4452" i="4"/>
  <c r="AP4454" i="4"/>
  <c r="AJ4458" i="4"/>
  <c r="AK4458" i="4" s="1"/>
  <c r="AR4458" i="4"/>
  <c r="AR4459" i="4"/>
  <c r="AP4479" i="4"/>
  <c r="AP4480" i="4"/>
  <c r="AR4533" i="4"/>
  <c r="AW4393" i="4"/>
  <c r="AW4397" i="4"/>
  <c r="AV4417" i="4"/>
  <c r="AW4417" i="4"/>
  <c r="AW4433" i="4"/>
  <c r="AV4433" i="4"/>
  <c r="AJ4450" i="4"/>
  <c r="AK4450" i="4" s="1"/>
  <c r="AP4450" i="4"/>
  <c r="AJ4451" i="4"/>
  <c r="AK4451" i="4" s="1"/>
  <c r="AP4451" i="4"/>
  <c r="AJ4454" i="4"/>
  <c r="AK4454" i="4" s="1"/>
  <c r="AP4458" i="4"/>
  <c r="AJ4459" i="4"/>
  <c r="AK4459" i="4" s="1"/>
  <c r="AP4459" i="4"/>
  <c r="AP4463" i="4"/>
  <c r="AP4464" i="4"/>
  <c r="AJ4473" i="4"/>
  <c r="AK4473" i="4" s="1"/>
  <c r="AR4525" i="4"/>
  <c r="AV4352" i="4"/>
  <c r="AW4355" i="4"/>
  <c r="AB4358" i="4"/>
  <c r="AV4360" i="4"/>
  <c r="AW4363" i="4"/>
  <c r="AB4366" i="4"/>
  <c r="AV4368" i="4"/>
  <c r="AW4371" i="4"/>
  <c r="AB4374" i="4"/>
  <c r="AV4376" i="4"/>
  <c r="AW4385" i="4"/>
  <c r="AW4389" i="4"/>
  <c r="AC4392" i="4"/>
  <c r="AC4396" i="4"/>
  <c r="AJ4403" i="4"/>
  <c r="AC4404" i="4"/>
  <c r="AC4412" i="4"/>
  <c r="AB4412" i="4"/>
  <c r="AW4441" i="4"/>
  <c r="AV4441" i="4"/>
  <c r="AP4461" i="4"/>
  <c r="AV4481" i="4"/>
  <c r="AW4481" i="4"/>
  <c r="AL4485" i="4"/>
  <c r="AR4491" i="4"/>
  <c r="AB4343" i="4"/>
  <c r="AB4351" i="4"/>
  <c r="AC4358" i="4"/>
  <c r="AB4359" i="4"/>
  <c r="AC4366" i="4"/>
  <c r="AB4367" i="4"/>
  <c r="AC4374" i="4"/>
  <c r="AB4375" i="4"/>
  <c r="AW4381" i="4"/>
  <c r="AC4384" i="4"/>
  <c r="AC4388" i="4"/>
  <c r="AD4392" i="4"/>
  <c r="AW4392" i="4"/>
  <c r="AD4396" i="4"/>
  <c r="AW4396" i="4"/>
  <c r="AD4404" i="4"/>
  <c r="AB4410" i="4"/>
  <c r="AJ4411" i="4"/>
  <c r="AK4411" i="4" s="1"/>
  <c r="AD4412" i="4"/>
  <c r="AP4414" i="4"/>
  <c r="AW4415" i="4"/>
  <c r="AC4420" i="4"/>
  <c r="AB4420" i="4"/>
  <c r="AP4422" i="4"/>
  <c r="AJ4426" i="4"/>
  <c r="AK4426" i="4" s="1"/>
  <c r="AR4426" i="4"/>
  <c r="AD4427" i="4"/>
  <c r="AC4427" i="4"/>
  <c r="AV4449" i="4"/>
  <c r="AW4449" i="4"/>
  <c r="AW4457" i="4"/>
  <c r="AV4457" i="4"/>
  <c r="AR4518" i="4"/>
  <c r="AP4356" i="4"/>
  <c r="AP4364" i="4"/>
  <c r="AC4367" i="4"/>
  <c r="AP4372" i="4"/>
  <c r="AC4375" i="4"/>
  <c r="AC4380" i="4"/>
  <c r="AD4384" i="4"/>
  <c r="AD4388" i="4"/>
  <c r="AK4392" i="4"/>
  <c r="AV4393" i="4"/>
  <c r="AK4396" i="4"/>
  <c r="AV4397" i="4"/>
  <c r="AB4399" i="4"/>
  <c r="AK4403" i="4"/>
  <c r="AK4404" i="4"/>
  <c r="AV4404" i="4"/>
  <c r="AD4406" i="4"/>
  <c r="AC4406" i="4"/>
  <c r="AW4408" i="4"/>
  <c r="AC4410" i="4"/>
  <c r="AP4410" i="4"/>
  <c r="AK4412" i="4"/>
  <c r="AV4412" i="4"/>
  <c r="AP4415" i="4"/>
  <c r="AB4418" i="4"/>
  <c r="AJ4419" i="4"/>
  <c r="AK4419" i="4" s="1"/>
  <c r="AD4420" i="4"/>
  <c r="AW4424" i="4"/>
  <c r="AB4427" i="4"/>
  <c r="AR4454" i="4"/>
  <c r="AV4465" i="4"/>
  <c r="AW4465" i="4"/>
  <c r="AR4487" i="4"/>
  <c r="AP4502" i="4"/>
  <c r="AV4355" i="4"/>
  <c r="AV4363" i="4"/>
  <c r="AV4371" i="4"/>
  <c r="AV4385" i="4"/>
  <c r="AV4389" i="4"/>
  <c r="AV4392" i="4"/>
  <c r="AJ4393" i="4"/>
  <c r="AK4393" i="4" s="1"/>
  <c r="AV4396" i="4"/>
  <c r="AJ4397" i="4"/>
  <c r="AK4397" i="4" s="1"/>
  <c r="AJ4400" i="4"/>
  <c r="AK4400" i="4" s="1"/>
  <c r="AV4401" i="4"/>
  <c r="AW4401" i="4"/>
  <c r="AW4404" i="4"/>
  <c r="AJ4409" i="4"/>
  <c r="AK4409" i="4" s="1"/>
  <c r="AW4412" i="4"/>
  <c r="AC4415" i="4"/>
  <c r="AB4415" i="4"/>
  <c r="AW4416" i="4"/>
  <c r="AK4420" i="4"/>
  <c r="AJ4421" i="4"/>
  <c r="AK4421" i="4" s="1"/>
  <c r="AD4423" i="4"/>
  <c r="AC4423" i="4"/>
  <c r="AB4423" i="4"/>
  <c r="AJ4425" i="4"/>
  <c r="AK4425" i="4" s="1"/>
  <c r="AR4425" i="4"/>
  <c r="AD4428" i="4"/>
  <c r="AC4428" i="4"/>
  <c r="AB4428" i="4"/>
  <c r="AR4429" i="4"/>
  <c r="AJ4429" i="4"/>
  <c r="AK4429" i="4" s="1"/>
  <c r="AP4430" i="4"/>
  <c r="AJ4430" i="4"/>
  <c r="AK4430" i="4" s="1"/>
  <c r="AD4436" i="4"/>
  <c r="AC4436" i="4"/>
  <c r="AB4436" i="4"/>
  <c r="AP4487" i="4"/>
  <c r="AJ4487" i="4"/>
  <c r="AK4487" i="4" s="1"/>
  <c r="AK4380" i="4"/>
  <c r="AJ4385" i="4"/>
  <c r="AK4385" i="4" s="1"/>
  <c r="AJ4389" i="4"/>
  <c r="AK4389" i="4" s="1"/>
  <c r="AK4408" i="4"/>
  <c r="AJ4417" i="4"/>
  <c r="AK4417" i="4" s="1"/>
  <c r="AP4425" i="4"/>
  <c r="AP4426" i="4"/>
  <c r="AJ4427" i="4"/>
  <c r="AK4427" i="4" s="1"/>
  <c r="AP4427" i="4"/>
  <c r="AK4428" i="4"/>
  <c r="AJ4434" i="4"/>
  <c r="AK4434" i="4" s="1"/>
  <c r="AR4434" i="4"/>
  <c r="AJ4435" i="4"/>
  <c r="AK4435" i="4" s="1"/>
  <c r="AR4435" i="4"/>
  <c r="AP4438" i="4"/>
  <c r="AJ4438" i="4"/>
  <c r="AK4438" i="4" s="1"/>
  <c r="AD4444" i="4"/>
  <c r="AC4444" i="4"/>
  <c r="AB4444" i="4"/>
  <c r="AC4460" i="4"/>
  <c r="AD4460" i="4"/>
  <c r="AB4460" i="4"/>
  <c r="AJ4471" i="4"/>
  <c r="AK4471" i="4" s="1"/>
  <c r="AP4471" i="4"/>
  <c r="AR4483" i="4"/>
  <c r="AJ4483" i="4"/>
  <c r="AK4483" i="4" s="1"/>
  <c r="AP4494" i="4"/>
  <c r="AW4405" i="4"/>
  <c r="AW4413" i="4"/>
  <c r="AW4421" i="4"/>
  <c r="AW4429" i="4"/>
  <c r="AC4435" i="4"/>
  <c r="AJ4437" i="4"/>
  <c r="AK4437" i="4" s="1"/>
  <c r="AW4437" i="4"/>
  <c r="AC4443" i="4"/>
  <c r="AJ4445" i="4"/>
  <c r="AK4445" i="4" s="1"/>
  <c r="AW4445" i="4"/>
  <c r="AC4451" i="4"/>
  <c r="AJ4453" i="4"/>
  <c r="AK4453" i="4" s="1"/>
  <c r="AW4453" i="4"/>
  <c r="AC4459" i="4"/>
  <c r="AD4461" i="4"/>
  <c r="AP4462" i="4"/>
  <c r="AW4466" i="4"/>
  <c r="AJ4467" i="4"/>
  <c r="AK4467" i="4" s="1"/>
  <c r="AK4469" i="4"/>
  <c r="AR4470" i="4"/>
  <c r="AW4472" i="4"/>
  <c r="AR4473" i="4"/>
  <c r="AV4476" i="4"/>
  <c r="AJ4477" i="4"/>
  <c r="AW4486" i="4"/>
  <c r="AD4493" i="4"/>
  <c r="AC4493" i="4"/>
  <c r="AB4493" i="4"/>
  <c r="AP4495" i="4"/>
  <c r="AP4503" i="4"/>
  <c r="AJ4509" i="4"/>
  <c r="AK4509" i="4" s="1"/>
  <c r="AP4509" i="4"/>
  <c r="AV4514" i="4"/>
  <c r="AW4514" i="4"/>
  <c r="AJ4519" i="4"/>
  <c r="AK4519" i="4" s="1"/>
  <c r="AP4519" i="4"/>
  <c r="AB4521" i="4"/>
  <c r="AD4521" i="4"/>
  <c r="AC4521" i="4"/>
  <c r="AP4522" i="4"/>
  <c r="AJ4527" i="4"/>
  <c r="AK4527" i="4" s="1"/>
  <c r="AR4527" i="4"/>
  <c r="AP4433" i="4"/>
  <c r="AP4441" i="4"/>
  <c r="AP4449" i="4"/>
  <c r="AP4457" i="4"/>
  <c r="AW4464" i="4"/>
  <c r="AR4465" i="4"/>
  <c r="AR4469" i="4"/>
  <c r="AW4473" i="4"/>
  <c r="AW4476" i="4"/>
  <c r="AW4479" i="4"/>
  <c r="AV4479" i="4"/>
  <c r="AJ4482" i="4"/>
  <c r="AK4482" i="4" s="1"/>
  <c r="AP4482" i="4"/>
  <c r="AD4484" i="4"/>
  <c r="AC4484" i="4"/>
  <c r="AW4487" i="4"/>
  <c r="AJ4490" i="4"/>
  <c r="AK4490" i="4" s="1"/>
  <c r="AR4490" i="4"/>
  <c r="AD4501" i="4"/>
  <c r="AC4501" i="4"/>
  <c r="AB4501" i="4"/>
  <c r="AJ4507" i="4"/>
  <c r="AK4507" i="4" s="1"/>
  <c r="AP4507" i="4"/>
  <c r="AJ4508" i="4"/>
  <c r="AK4508" i="4" s="1"/>
  <c r="AP4508" i="4"/>
  <c r="AV4523" i="4"/>
  <c r="AW4523" i="4"/>
  <c r="AW4530" i="4"/>
  <c r="AV4530" i="4"/>
  <c r="AR4535" i="4"/>
  <c r="AJ4535" i="4"/>
  <c r="AK4535" i="4" s="1"/>
  <c r="AD4549" i="4"/>
  <c r="AB4549" i="4"/>
  <c r="AC4549" i="4"/>
  <c r="AP4597" i="4"/>
  <c r="AV4432" i="4"/>
  <c r="AR4433" i="4"/>
  <c r="AV4440" i="4"/>
  <c r="AR4441" i="4"/>
  <c r="AV4448" i="4"/>
  <c r="AR4449" i="4"/>
  <c r="AV4456" i="4"/>
  <c r="AR4457" i="4"/>
  <c r="AD4477" i="4"/>
  <c r="AB4477" i="4"/>
  <c r="AV4482" i="4"/>
  <c r="AW4488" i="4"/>
  <c r="AV4488" i="4"/>
  <c r="AP4489" i="4"/>
  <c r="AJ4491" i="4"/>
  <c r="AK4491" i="4" s="1"/>
  <c r="AP4491" i="4"/>
  <c r="AJ4493" i="4"/>
  <c r="AK4493" i="4" s="1"/>
  <c r="AP4493" i="4"/>
  <c r="AJ4498" i="4"/>
  <c r="AK4498" i="4" s="1"/>
  <c r="AR4498" i="4"/>
  <c r="AJ4506" i="4"/>
  <c r="AK4506" i="4" s="1"/>
  <c r="AR4506" i="4"/>
  <c r="AD4517" i="4"/>
  <c r="AC4517" i="4"/>
  <c r="AB4517" i="4"/>
  <c r="AK4520" i="4"/>
  <c r="AR4526" i="4"/>
  <c r="AD4541" i="4"/>
  <c r="AB4541" i="4"/>
  <c r="AC4541" i="4"/>
  <c r="AR4545" i="4"/>
  <c r="AP4591" i="4"/>
  <c r="AC4414" i="4"/>
  <c r="AC4422" i="4"/>
  <c r="AC4430" i="4"/>
  <c r="AB4431" i="4"/>
  <c r="AB4439" i="4"/>
  <c r="AB4447" i="4"/>
  <c r="AB4455" i="4"/>
  <c r="AC4471" i="4"/>
  <c r="AW4471" i="4"/>
  <c r="AJ4472" i="4"/>
  <c r="AK4472" i="4" s="1"/>
  <c r="AR4472" i="4"/>
  <c r="AB4474" i="4"/>
  <c r="AC4477" i="4"/>
  <c r="AR4481" i="4"/>
  <c r="AW4482" i="4"/>
  <c r="AW4496" i="4"/>
  <c r="AV4496" i="4"/>
  <c r="AP4497" i="4"/>
  <c r="AJ4499" i="4"/>
  <c r="AK4499" i="4" s="1"/>
  <c r="AP4499" i="4"/>
  <c r="AJ4501" i="4"/>
  <c r="AK4501" i="4" s="1"/>
  <c r="AP4501" i="4"/>
  <c r="AR4510" i="4"/>
  <c r="AP4511" i="4"/>
  <c r="AR4515" i="4"/>
  <c r="AJ4521" i="4"/>
  <c r="AK4521" i="4" s="1"/>
  <c r="AW4534" i="4"/>
  <c r="AV4534" i="4"/>
  <c r="AR4537" i="4"/>
  <c r="AC4431" i="4"/>
  <c r="AC4439" i="4"/>
  <c r="AC4447" i="4"/>
  <c r="AC4455" i="4"/>
  <c r="AB4456" i="4"/>
  <c r="AC4463" i="4"/>
  <c r="AW4463" i="4"/>
  <c r="AV4464" i="4"/>
  <c r="AV4468" i="4"/>
  <c r="AD4471" i="4"/>
  <c r="AC4474" i="4"/>
  <c r="AK4477" i="4"/>
  <c r="AW4480" i="4"/>
  <c r="AV4480" i="4"/>
  <c r="AW4490" i="4"/>
  <c r="AV4490" i="4"/>
  <c r="AJ4492" i="4"/>
  <c r="AK4492" i="4" s="1"/>
  <c r="AP4496" i="4"/>
  <c r="AW4497" i="4"/>
  <c r="AJ4500" i="4"/>
  <c r="AK4500" i="4" s="1"/>
  <c r="AP4504" i="4"/>
  <c r="AW4505" i="4"/>
  <c r="AV4506" i="4"/>
  <c r="AW4506" i="4"/>
  <c r="AJ4511" i="4"/>
  <c r="AK4511" i="4" s="1"/>
  <c r="AJ4517" i="4"/>
  <c r="AK4517" i="4" s="1"/>
  <c r="AP4517" i="4"/>
  <c r="AP4521" i="4"/>
  <c r="AL4550" i="4"/>
  <c r="AD4463" i="4"/>
  <c r="AW4470" i="4"/>
  <c r="AP4473" i="4"/>
  <c r="AD4485" i="4"/>
  <c r="AC4485" i="4"/>
  <c r="AB4485" i="4"/>
  <c r="AB4491" i="4"/>
  <c r="AD4491" i="4"/>
  <c r="AV4498" i="4"/>
  <c r="AW4498" i="4"/>
  <c r="AJ4515" i="4"/>
  <c r="AK4515" i="4" s="1"/>
  <c r="AP4515" i="4"/>
  <c r="AJ4516" i="4"/>
  <c r="AK4516" i="4" s="1"/>
  <c r="AP4516" i="4"/>
  <c r="AJ4531" i="4"/>
  <c r="AK4531" i="4" s="1"/>
  <c r="AP4531" i="4"/>
  <c r="AL4542" i="4"/>
  <c r="AW4462" i="4"/>
  <c r="AJ4465" i="4"/>
  <c r="AK4465" i="4" s="1"/>
  <c r="AP4465" i="4"/>
  <c r="AD4469" i="4"/>
  <c r="AB4469" i="4"/>
  <c r="AJ4481" i="4"/>
  <c r="AK4481" i="4" s="1"/>
  <c r="AP4481" i="4"/>
  <c r="AB4499" i="4"/>
  <c r="AD4499" i="4"/>
  <c r="AD4509" i="4"/>
  <c r="AC4509" i="4"/>
  <c r="AB4509" i="4"/>
  <c r="AJ4514" i="4"/>
  <c r="AK4514" i="4" s="1"/>
  <c r="AR4514" i="4"/>
  <c r="AJ4523" i="4"/>
  <c r="AK4523" i="4" s="1"/>
  <c r="AR4523" i="4"/>
  <c r="AR4531" i="4"/>
  <c r="AW4546" i="4"/>
  <c r="AV4546" i="4"/>
  <c r="AP4556" i="4"/>
  <c r="AV4487" i="4"/>
  <c r="AC4492" i="4"/>
  <c r="AV4495" i="4"/>
  <c r="AC4500" i="4"/>
  <c r="AV4503" i="4"/>
  <c r="AP4505" i="4"/>
  <c r="AD4507" i="4"/>
  <c r="AC4508" i="4"/>
  <c r="AV4511" i="4"/>
  <c r="AP4513" i="4"/>
  <c r="AD4515" i="4"/>
  <c r="AC4516" i="4"/>
  <c r="AW4522" i="4"/>
  <c r="AD4523" i="4"/>
  <c r="AV4524" i="4"/>
  <c r="AJ4525" i="4"/>
  <c r="AK4525" i="4" s="1"/>
  <c r="AC4527" i="4"/>
  <c r="AW4528" i="4"/>
  <c r="AP4534" i="4"/>
  <c r="AW4536" i="4"/>
  <c r="AP4539" i="4"/>
  <c r="AJ4539" i="4"/>
  <c r="AW4544" i="4"/>
  <c r="AP4547" i="4"/>
  <c r="AJ4547" i="4"/>
  <c r="AK4547" i="4" s="1"/>
  <c r="AW4552" i="4"/>
  <c r="AJ4553" i="4"/>
  <c r="AP4553" i="4"/>
  <c r="AP4557" i="4"/>
  <c r="AP4558" i="4"/>
  <c r="AP4559" i="4"/>
  <c r="AR4560" i="4"/>
  <c r="AR4584" i="4"/>
  <c r="AR4585" i="4"/>
  <c r="AR4592" i="4"/>
  <c r="AP4490" i="4"/>
  <c r="AP4498" i="4"/>
  <c r="AV4504" i="4"/>
  <c r="AP4506" i="4"/>
  <c r="AV4512" i="4"/>
  <c r="AP4514" i="4"/>
  <c r="AP4523" i="4"/>
  <c r="AW4524" i="4"/>
  <c r="AL4526" i="4"/>
  <c r="AP4527" i="4"/>
  <c r="AD4529" i="4"/>
  <c r="AB4529" i="4"/>
  <c r="AJ4533" i="4"/>
  <c r="AK4533" i="4" s="1"/>
  <c r="AP4533" i="4"/>
  <c r="AJ4537" i="4"/>
  <c r="AK4537" i="4" s="1"/>
  <c r="AP4537" i="4"/>
  <c r="AP4544" i="4"/>
  <c r="AJ4545" i="4"/>
  <c r="AK4545" i="4" s="1"/>
  <c r="AP4545" i="4"/>
  <c r="AD4555" i="4"/>
  <c r="AC4555" i="4"/>
  <c r="AB4555" i="4"/>
  <c r="AW4556" i="4"/>
  <c r="AJ4560" i="4"/>
  <c r="AK4560" i="4" s="1"/>
  <c r="AP4560" i="4"/>
  <c r="AP4567" i="4"/>
  <c r="AR4568" i="4"/>
  <c r="AR4576" i="4"/>
  <c r="AP4583" i="4"/>
  <c r="AB4594" i="4"/>
  <c r="AD4594" i="4"/>
  <c r="AC4594" i="4"/>
  <c r="AP4600" i="4"/>
  <c r="AB4479" i="4"/>
  <c r="AB4487" i="4"/>
  <c r="AV4489" i="4"/>
  <c r="AB4495" i="4"/>
  <c r="AV4497" i="4"/>
  <c r="AB4503" i="4"/>
  <c r="AW4504" i="4"/>
  <c r="AV4505" i="4"/>
  <c r="AL4510" i="4"/>
  <c r="AB4511" i="4"/>
  <c r="AW4512" i="4"/>
  <c r="AV4513" i="4"/>
  <c r="AL4518" i="4"/>
  <c r="AW4526" i="4"/>
  <c r="AC4529" i="4"/>
  <c r="AP4535" i="4"/>
  <c r="AD4536" i="4"/>
  <c r="AV4536" i="4"/>
  <c r="AD4539" i="4"/>
  <c r="AB4539" i="4"/>
  <c r="AW4542" i="4"/>
  <c r="AV4544" i="4"/>
  <c r="AD4547" i="4"/>
  <c r="AB4547" i="4"/>
  <c r="AW4550" i="4"/>
  <c r="AD4553" i="4"/>
  <c r="AB4553" i="4"/>
  <c r="AV4558" i="4"/>
  <c r="AW4558" i="4"/>
  <c r="AJ4568" i="4"/>
  <c r="AK4568" i="4" s="1"/>
  <c r="AP4568" i="4"/>
  <c r="AP4575" i="4"/>
  <c r="AJ4576" i="4"/>
  <c r="AK4576" i="4" s="1"/>
  <c r="AP4576" i="4"/>
  <c r="AP4520" i="4"/>
  <c r="AR4521" i="4"/>
  <c r="AK4529" i="4"/>
  <c r="AD4531" i="4"/>
  <c r="AB4531" i="4"/>
  <c r="AJ4534" i="4"/>
  <c r="AK4534" i="4" s="1"/>
  <c r="AR4534" i="4"/>
  <c r="AD4537" i="4"/>
  <c r="AB4537" i="4"/>
  <c r="AP4543" i="4"/>
  <c r="AD4545" i="4"/>
  <c r="AB4545" i="4"/>
  <c r="AP4551" i="4"/>
  <c r="AL4554" i="4"/>
  <c r="AV4556" i="4"/>
  <c r="AB4559" i="4"/>
  <c r="AD4559" i="4"/>
  <c r="AP4566" i="4"/>
  <c r="AJ4580" i="4"/>
  <c r="AK4580" i="4" s="1"/>
  <c r="AR4580" i="4"/>
  <c r="AP4608" i="4"/>
  <c r="AR4492" i="4"/>
  <c r="AR4500" i="4"/>
  <c r="AJ4522" i="4"/>
  <c r="AK4522" i="4" s="1"/>
  <c r="AJ4530" i="4"/>
  <c r="AK4530" i="4" s="1"/>
  <c r="AL4538" i="4"/>
  <c r="AK4539" i="4"/>
  <c r="AW4540" i="4"/>
  <c r="AL4546" i="4"/>
  <c r="AW4548" i="4"/>
  <c r="AR4552" i="4"/>
  <c r="AK4553" i="4"/>
  <c r="AR4562" i="4"/>
  <c r="AV4566" i="4"/>
  <c r="AW4566" i="4"/>
  <c r="AJ4571" i="4"/>
  <c r="AK4571" i="4" s="1"/>
  <c r="AP4574" i="4"/>
  <c r="AR4578" i="4"/>
  <c r="AL4625" i="4"/>
  <c r="AR4626" i="4"/>
  <c r="AP4541" i="4"/>
  <c r="AB4543" i="4"/>
  <c r="AD4543" i="4"/>
  <c r="AP4549" i="4"/>
  <c r="AB4551" i="4"/>
  <c r="AD4551" i="4"/>
  <c r="AD4561" i="4"/>
  <c r="AC4561" i="4"/>
  <c r="AB4561" i="4"/>
  <c r="AR4570" i="4"/>
  <c r="AV4574" i="4"/>
  <c r="AW4574" i="4"/>
  <c r="AD4577" i="4"/>
  <c r="AC4577" i="4"/>
  <c r="AB4577" i="4"/>
  <c r="AP4588" i="4"/>
  <c r="AJ4617" i="4"/>
  <c r="AR4617" i="4"/>
  <c r="AJ4618" i="4"/>
  <c r="AK4618" i="4" s="1"/>
  <c r="AR4618" i="4"/>
  <c r="AB4528" i="4"/>
  <c r="AW4532" i="4"/>
  <c r="AC4543" i="4"/>
  <c r="AC4551" i="4"/>
  <c r="AJ4552" i="4"/>
  <c r="AK4552" i="4" s="1"/>
  <c r="AD4569" i="4"/>
  <c r="AC4569" i="4"/>
  <c r="AB4569" i="4"/>
  <c r="AK4577" i="4"/>
  <c r="AJ4595" i="4"/>
  <c r="AK4595" i="4" s="1"/>
  <c r="AR4595" i="4"/>
  <c r="AW4554" i="4"/>
  <c r="AJ4555" i="4"/>
  <c r="AK4555" i="4" s="1"/>
  <c r="AW4562" i="4"/>
  <c r="AJ4563" i="4"/>
  <c r="AK4563" i="4" s="1"/>
  <c r="AP4565" i="4"/>
  <c r="AD4567" i="4"/>
  <c r="AW4570" i="4"/>
  <c r="AP4573" i="4"/>
  <c r="AD4575" i="4"/>
  <c r="AW4578" i="4"/>
  <c r="AJ4579" i="4"/>
  <c r="AK4579" i="4" s="1"/>
  <c r="AP4581" i="4"/>
  <c r="AJ4584" i="4"/>
  <c r="AK4584" i="4" s="1"/>
  <c r="AJ4585" i="4"/>
  <c r="AK4585" i="4" s="1"/>
  <c r="AW4585" i="4"/>
  <c r="AW4600" i="4"/>
  <c r="AP4604" i="4"/>
  <c r="AW4608" i="4"/>
  <c r="AP4618" i="4"/>
  <c r="AJ4626" i="4"/>
  <c r="AK4626" i="4" s="1"/>
  <c r="AP4626" i="4"/>
  <c r="AP4634" i="4"/>
  <c r="AV4564" i="4"/>
  <c r="AV4572" i="4"/>
  <c r="AV4580" i="4"/>
  <c r="AJ4592" i="4"/>
  <c r="AK4592" i="4" s="1"/>
  <c r="AP4592" i="4"/>
  <c r="AL4593" i="4"/>
  <c r="AP4598" i="4"/>
  <c r="AJ4598" i="4"/>
  <c r="AK4598" i="4" s="1"/>
  <c r="AV4601" i="4"/>
  <c r="AD4604" i="4"/>
  <c r="AC4604" i="4"/>
  <c r="AB4604" i="4"/>
  <c r="AV4609" i="4"/>
  <c r="AP4611" i="4"/>
  <c r="AV4616" i="4"/>
  <c r="AW4616" i="4"/>
  <c r="AB4628" i="4"/>
  <c r="AD4628" i="4"/>
  <c r="AC4628" i="4"/>
  <c r="AJ4634" i="4"/>
  <c r="AR4634" i="4"/>
  <c r="AR4640" i="4"/>
  <c r="AJ4640" i="4"/>
  <c r="AR4646" i="4"/>
  <c r="AR4674" i="4"/>
  <c r="AJ4674" i="4"/>
  <c r="AW4560" i="4"/>
  <c r="AL4562" i="4"/>
  <c r="AB4563" i="4"/>
  <c r="AW4564" i="4"/>
  <c r="AW4568" i="4"/>
  <c r="AL4570" i="4"/>
  <c r="AB4571" i="4"/>
  <c r="AW4572" i="4"/>
  <c r="AW4576" i="4"/>
  <c r="AL4578" i="4"/>
  <c r="AB4579" i="4"/>
  <c r="AW4580" i="4"/>
  <c r="AB4584" i="4"/>
  <c r="AB4585" i="4"/>
  <c r="AB4586" i="4"/>
  <c r="AC4590" i="4"/>
  <c r="AB4590" i="4"/>
  <c r="AP4590" i="4"/>
  <c r="AW4592" i="4"/>
  <c r="AW4595" i="4"/>
  <c r="AW4597" i="4"/>
  <c r="AW4601" i="4"/>
  <c r="AP4606" i="4"/>
  <c r="AW4609" i="4"/>
  <c r="AJ4611" i="4"/>
  <c r="AK4611" i="4" s="1"/>
  <c r="AR4613" i="4"/>
  <c r="AK4614" i="4"/>
  <c r="AC4563" i="4"/>
  <c r="AC4571" i="4"/>
  <c r="AC4579" i="4"/>
  <c r="AC4584" i="4"/>
  <c r="AC4585" i="4"/>
  <c r="AC4586" i="4"/>
  <c r="AB4602" i="4"/>
  <c r="AD4602" i="4"/>
  <c r="AJ4603" i="4"/>
  <c r="AK4603" i="4" s="1"/>
  <c r="AJ4606" i="4"/>
  <c r="AK4606" i="4" s="1"/>
  <c r="AP4614" i="4"/>
  <c r="AR4615" i="4"/>
  <c r="AJ4615" i="4"/>
  <c r="AD4619" i="4"/>
  <c r="AC4619" i="4"/>
  <c r="AB4619" i="4"/>
  <c r="AD4660" i="4"/>
  <c r="AB4660" i="4"/>
  <c r="AC4660" i="4"/>
  <c r="AB4662" i="4"/>
  <c r="AD4662" i="4"/>
  <c r="AC4662" i="4"/>
  <c r="AJ4664" i="4"/>
  <c r="AK4664" i="4" s="1"/>
  <c r="AR4664" i="4"/>
  <c r="AB4557" i="4"/>
  <c r="AP4561" i="4"/>
  <c r="AB4565" i="4"/>
  <c r="AP4569" i="4"/>
  <c r="AB4573" i="4"/>
  <c r="AP4577" i="4"/>
  <c r="AB4581" i="4"/>
  <c r="AB4582" i="4"/>
  <c r="AV4587" i="4"/>
  <c r="AV4593" i="4"/>
  <c r="AW4593" i="4"/>
  <c r="AV4595" i="4"/>
  <c r="AW4598" i="4"/>
  <c r="AV4598" i="4"/>
  <c r="AJ4600" i="4"/>
  <c r="AK4600" i="4" s="1"/>
  <c r="AR4600" i="4"/>
  <c r="AD4601" i="4"/>
  <c r="AC4602" i="4"/>
  <c r="AW4606" i="4"/>
  <c r="AV4606" i="4"/>
  <c r="AJ4608" i="4"/>
  <c r="AK4608" i="4" s="1"/>
  <c r="AR4608" i="4"/>
  <c r="AD4609" i="4"/>
  <c r="AJ4613" i="4"/>
  <c r="AK4613" i="4" s="1"/>
  <c r="AJ4614" i="4"/>
  <c r="AR4622" i="4"/>
  <c r="AV4576" i="4"/>
  <c r="AW4587" i="4"/>
  <c r="AD4596" i="4"/>
  <c r="AB4596" i="4"/>
  <c r="AR4630" i="4"/>
  <c r="AP4642" i="4"/>
  <c r="AW4581" i="4"/>
  <c r="AW4582" i="4"/>
  <c r="AD4588" i="4"/>
  <c r="AB4588" i="4"/>
  <c r="AW4591" i="4"/>
  <c r="AB4593" i="4"/>
  <c r="AC4596" i="4"/>
  <c r="AP4596" i="4"/>
  <c r="AC4598" i="4"/>
  <c r="AB4598" i="4"/>
  <c r="AW4599" i="4"/>
  <c r="AV4599" i="4"/>
  <c r="AP4601" i="4"/>
  <c r="AR4606" i="4"/>
  <c r="AW4607" i="4"/>
  <c r="AV4607" i="4"/>
  <c r="AP4609" i="4"/>
  <c r="AD4612" i="4"/>
  <c r="AC4612" i="4"/>
  <c r="AB4612" i="4"/>
  <c r="AP4619" i="4"/>
  <c r="AV4628" i="4"/>
  <c r="AW4628" i="4"/>
  <c r="AD4610" i="4"/>
  <c r="AC4616" i="4"/>
  <c r="AB4616" i="4"/>
  <c r="AK4617" i="4"/>
  <c r="AW4621" i="4"/>
  <c r="AD4623" i="4"/>
  <c r="AC4623" i="4"/>
  <c r="AW4626" i="4"/>
  <c r="AL4630" i="4"/>
  <c r="AD4636" i="4"/>
  <c r="AR4641" i="4"/>
  <c r="AP4646" i="4"/>
  <c r="AJ4646" i="4"/>
  <c r="AK4646" i="4" s="1"/>
  <c r="AD4650" i="4"/>
  <c r="AC4650" i="4"/>
  <c r="AB4650" i="4"/>
  <c r="AJ4663" i="4"/>
  <c r="AK4663" i="4" s="1"/>
  <c r="AR4663" i="4"/>
  <c r="AJ4665" i="4"/>
  <c r="AK4665" i="4" s="1"/>
  <c r="AR4665" i="4"/>
  <c r="AL4612" i="4"/>
  <c r="AK4615" i="4"/>
  <c r="AJ4621" i="4"/>
  <c r="AK4621" i="4" s="1"/>
  <c r="AV4624" i="4"/>
  <c r="AW4634" i="4"/>
  <c r="AD4639" i="4"/>
  <c r="AC4639" i="4"/>
  <c r="AW4642" i="4"/>
  <c r="AW4646" i="4"/>
  <c r="AP4647" i="4"/>
  <c r="AK4650" i="4"/>
  <c r="AP4664" i="4"/>
  <c r="AR4668" i="4"/>
  <c r="AV4592" i="4"/>
  <c r="AV4600" i="4"/>
  <c r="AW4603" i="4"/>
  <c r="AB4606" i="4"/>
  <c r="AV4608" i="4"/>
  <c r="AW4611" i="4"/>
  <c r="AB4614" i="4"/>
  <c r="AD4615" i="4"/>
  <c r="AC4615" i="4"/>
  <c r="AK4616" i="4"/>
  <c r="AR4616" i="4"/>
  <c r="AJ4620" i="4"/>
  <c r="AK4620" i="4" s="1"/>
  <c r="AB4622" i="4"/>
  <c r="AL4622" i="4"/>
  <c r="AW4624" i="4"/>
  <c r="AJ4629" i="4"/>
  <c r="AK4629" i="4" s="1"/>
  <c r="AC4632" i="4"/>
  <c r="AB4632" i="4"/>
  <c r="AW4637" i="4"/>
  <c r="AK4641" i="4"/>
  <c r="AV4643" i="4"/>
  <c r="AP4644" i="4"/>
  <c r="AP4648" i="4"/>
  <c r="AP4649" i="4"/>
  <c r="AD4682" i="4"/>
  <c r="AC4682" i="4"/>
  <c r="AB4682" i="4"/>
  <c r="AW4618" i="4"/>
  <c r="AV4618" i="4"/>
  <c r="AC4622" i="4"/>
  <c r="AR4623" i="4"/>
  <c r="AW4625" i="4"/>
  <c r="AD4632" i="4"/>
  <c r="AW4635" i="4"/>
  <c r="AV4635" i="4"/>
  <c r="AV4637" i="4"/>
  <c r="AW4643" i="4"/>
  <c r="AW4644" i="4"/>
  <c r="AW4645" i="4"/>
  <c r="AV4645" i="4"/>
  <c r="AR4648" i="4"/>
  <c r="AJ4648" i="4"/>
  <c r="AK4648" i="4" s="1"/>
  <c r="AC4651" i="4"/>
  <c r="AD4651" i="4"/>
  <c r="AB4651" i="4"/>
  <c r="AV4662" i="4"/>
  <c r="AW4662" i="4"/>
  <c r="AP4673" i="4"/>
  <c r="AR4611" i="4"/>
  <c r="AP4636" i="4"/>
  <c r="AJ4638" i="4"/>
  <c r="AK4638" i="4" s="1"/>
  <c r="AP4638" i="4"/>
  <c r="AD4640" i="4"/>
  <c r="AC4640" i="4"/>
  <c r="AB4640" i="4"/>
  <c r="AL4659" i="4"/>
  <c r="AB4620" i="4"/>
  <c r="AB4627" i="4"/>
  <c r="AW4629" i="4"/>
  <c r="AW4633" i="4"/>
  <c r="AK4634" i="4"/>
  <c r="AB4638" i="4"/>
  <c r="AK4640" i="4"/>
  <c r="AW4617" i="4"/>
  <c r="AC4624" i="4"/>
  <c r="AB4624" i="4"/>
  <c r="AD4627" i="4"/>
  <c r="AR4629" i="4"/>
  <c r="AD4631" i="4"/>
  <c r="AC4631" i="4"/>
  <c r="AW4636" i="4"/>
  <c r="AJ4637" i="4"/>
  <c r="AK4637" i="4" s="1"/>
  <c r="AC4638" i="4"/>
  <c r="AD4664" i="4"/>
  <c r="AC4664" i="4"/>
  <c r="AB4664" i="4"/>
  <c r="AW4669" i="4"/>
  <c r="AV4669" i="4"/>
  <c r="AV4626" i="4"/>
  <c r="AV4634" i="4"/>
  <c r="AW4641" i="4"/>
  <c r="AV4642" i="4"/>
  <c r="AV4646" i="4"/>
  <c r="AW4654" i="4"/>
  <c r="AR4658" i="4"/>
  <c r="AP4660" i="4"/>
  <c r="AJ4670" i="4"/>
  <c r="AP4670" i="4"/>
  <c r="AB4672" i="4"/>
  <c r="AD4672" i="4"/>
  <c r="AP4677" i="4"/>
  <c r="AW4653" i="4"/>
  <c r="AK4660" i="4"/>
  <c r="AR4660" i="4"/>
  <c r="AW4667" i="4"/>
  <c r="AC4672" i="4"/>
  <c r="AR4735" i="4"/>
  <c r="AR4637" i="4"/>
  <c r="AV4644" i="4"/>
  <c r="AW4655" i="4"/>
  <c r="AP4668" i="4"/>
  <c r="AJ4668" i="4"/>
  <c r="AK4668" i="4" s="1"/>
  <c r="AD4670" i="4"/>
  <c r="AB4670" i="4"/>
  <c r="AR4681" i="4"/>
  <c r="AJ4682" i="4"/>
  <c r="AK4682" i="4" s="1"/>
  <c r="AR4734" i="4"/>
  <c r="AJ4734" i="4"/>
  <c r="AK4734" i="4" s="1"/>
  <c r="AJ4658" i="4"/>
  <c r="AK4658" i="4" s="1"/>
  <c r="AW4659" i="4"/>
  <c r="AW4665" i="4"/>
  <c r="AJ4669" i="4"/>
  <c r="AK4669" i="4" s="1"/>
  <c r="AR4669" i="4"/>
  <c r="AC4670" i="4"/>
  <c r="AJ4680" i="4"/>
  <c r="AK4680" i="4" s="1"/>
  <c r="AP4680" i="4"/>
  <c r="AJ4681" i="4"/>
  <c r="AK4681" i="4" s="1"/>
  <c r="AP4681" i="4"/>
  <c r="AD4704" i="4"/>
  <c r="AC4704" i="4"/>
  <c r="AB4704" i="4"/>
  <c r="AC4646" i="4"/>
  <c r="AW4647" i="4"/>
  <c r="AW4648" i="4"/>
  <c r="AJ4654" i="4"/>
  <c r="AK4654" i="4" s="1"/>
  <c r="AP4654" i="4"/>
  <c r="AV4655" i="4"/>
  <c r="AD4657" i="4"/>
  <c r="AV4657" i="4"/>
  <c r="AW4661" i="4"/>
  <c r="AW4663" i="4"/>
  <c r="AJ4666" i="4"/>
  <c r="AK4666" i="4" s="1"/>
  <c r="AP4666" i="4"/>
  <c r="AD4668" i="4"/>
  <c r="AB4668" i="4"/>
  <c r="AK4670" i="4"/>
  <c r="AR4675" i="4"/>
  <c r="AP4679" i="4"/>
  <c r="AR4683" i="4"/>
  <c r="AJ4684" i="4"/>
  <c r="AK4684" i="4" s="1"/>
  <c r="AJ4691" i="4"/>
  <c r="AK4691" i="4" s="1"/>
  <c r="AR4691" i="4"/>
  <c r="AW4709" i="4"/>
  <c r="AD4652" i="4"/>
  <c r="AB4652" i="4"/>
  <c r="AJ4656" i="4"/>
  <c r="AK4656" i="4" s="1"/>
  <c r="AP4656" i="4"/>
  <c r="AW4671" i="4"/>
  <c r="AD4674" i="4"/>
  <c r="AC4674" i="4"/>
  <c r="AB4674" i="4"/>
  <c r="AJ4677" i="4"/>
  <c r="AK4677" i="4" s="1"/>
  <c r="AR4677" i="4"/>
  <c r="AV4679" i="4"/>
  <c r="AW4679" i="4"/>
  <c r="AR4686" i="4"/>
  <c r="AR4701" i="4"/>
  <c r="AJ4701" i="4"/>
  <c r="AK4701" i="4" s="1"/>
  <c r="AD4726" i="4"/>
  <c r="AC4726" i="4"/>
  <c r="AB4726" i="4"/>
  <c r="AC4652" i="4"/>
  <c r="AD4658" i="4"/>
  <c r="AB4658" i="4"/>
  <c r="AP4662" i="4"/>
  <c r="AD4666" i="4"/>
  <c r="AB4666" i="4"/>
  <c r="AL4667" i="4"/>
  <c r="AP4672" i="4"/>
  <c r="AK4674" i="4"/>
  <c r="AR4685" i="4"/>
  <c r="AJ4685" i="4"/>
  <c r="AK4685" i="4" s="1"/>
  <c r="AR4694" i="4"/>
  <c r="AW4675" i="4"/>
  <c r="AJ4676" i="4"/>
  <c r="AK4676" i="4" s="1"/>
  <c r="AP4678" i="4"/>
  <c r="AD4680" i="4"/>
  <c r="AW4683" i="4"/>
  <c r="AW4685" i="4"/>
  <c r="AP4694" i="4"/>
  <c r="AJ4694" i="4"/>
  <c r="AK4694" i="4" s="1"/>
  <c r="AC4696" i="4"/>
  <c r="AD4710" i="4"/>
  <c r="AC4710" i="4"/>
  <c r="AB4710" i="4"/>
  <c r="AR4715" i="4"/>
  <c r="AD4718" i="4"/>
  <c r="AC4718" i="4"/>
  <c r="AB4718" i="4"/>
  <c r="AR4727" i="4"/>
  <c r="AW4729" i="4"/>
  <c r="AW4737" i="4"/>
  <c r="AV4677" i="4"/>
  <c r="AL4686" i="4"/>
  <c r="AW4687" i="4"/>
  <c r="AW4694" i="4"/>
  <c r="AV4694" i="4"/>
  <c r="AJ4695" i="4"/>
  <c r="AK4695" i="4" s="1"/>
  <c r="AR4695" i="4"/>
  <c r="AJ4698" i="4"/>
  <c r="AJ4702" i="4"/>
  <c r="AK4702" i="4" s="1"/>
  <c r="AL4711" i="4"/>
  <c r="AJ4712" i="4"/>
  <c r="AK4712" i="4" s="1"/>
  <c r="AR4712" i="4"/>
  <c r="AJ4719" i="4"/>
  <c r="AK4719" i="4" s="1"/>
  <c r="AR4719" i="4"/>
  <c r="AW4721" i="4"/>
  <c r="AW4673" i="4"/>
  <c r="AL4675" i="4"/>
  <c r="AB4676" i="4"/>
  <c r="AW4677" i="4"/>
  <c r="AW4681" i="4"/>
  <c r="AL4683" i="4"/>
  <c r="AB4684" i="4"/>
  <c r="AC4686" i="4"/>
  <c r="AB4689" i="4"/>
  <c r="AP4689" i="4"/>
  <c r="AB4697" i="4"/>
  <c r="AV4697" i="4"/>
  <c r="AW4701" i="4"/>
  <c r="AP4702" i="4"/>
  <c r="AW4713" i="4"/>
  <c r="AR4733" i="4"/>
  <c r="AJ4733" i="4"/>
  <c r="AR4680" i="4"/>
  <c r="AD4700" i="4"/>
  <c r="AC4700" i="4"/>
  <c r="AB4700" i="4"/>
  <c r="AD4708" i="4"/>
  <c r="AC4708" i="4"/>
  <c r="AB4708" i="4"/>
  <c r="AR4725" i="4"/>
  <c r="AJ4725" i="4"/>
  <c r="AK4740" i="4"/>
  <c r="AR4741" i="4"/>
  <c r="AJ4741" i="4"/>
  <c r="AP4674" i="4"/>
  <c r="AB4678" i="4"/>
  <c r="AP4682" i="4"/>
  <c r="AD4685" i="4"/>
  <c r="AP4688" i="4"/>
  <c r="AW4689" i="4"/>
  <c r="AW4695" i="4"/>
  <c r="AV4695" i="4"/>
  <c r="AB4698" i="4"/>
  <c r="AD4698" i="4"/>
  <c r="AJ4706" i="4"/>
  <c r="AK4706" i="4" s="1"/>
  <c r="AP4706" i="4"/>
  <c r="AR4709" i="4"/>
  <c r="AJ4709" i="4"/>
  <c r="AR4717" i="4"/>
  <c r="AJ4717" i="4"/>
  <c r="AJ4729" i="4"/>
  <c r="AK4729" i="4" s="1"/>
  <c r="AR4729" i="4"/>
  <c r="AR4732" i="4"/>
  <c r="AJ4732" i="4"/>
  <c r="AK4732" i="4" s="1"/>
  <c r="AJ4737" i="4"/>
  <c r="AK4737" i="4" s="1"/>
  <c r="AR4737" i="4"/>
  <c r="AC4678" i="4"/>
  <c r="AJ4687" i="4"/>
  <c r="AK4687" i="4" s="1"/>
  <c r="AR4687" i="4"/>
  <c r="AB4690" i="4"/>
  <c r="AD4690" i="4"/>
  <c r="AP4695" i="4"/>
  <c r="AJ4696" i="4"/>
  <c r="AK4696" i="4" s="1"/>
  <c r="AP4696" i="4"/>
  <c r="AL4699" i="4"/>
  <c r="AJ4700" i="4"/>
  <c r="AK4700" i="4" s="1"/>
  <c r="AP4700" i="4"/>
  <c r="AW4705" i="4"/>
  <c r="AP4708" i="4"/>
  <c r="AJ4721" i="4"/>
  <c r="AK4721" i="4" s="1"/>
  <c r="AR4721" i="4"/>
  <c r="AR4724" i="4"/>
  <c r="AJ4724" i="4"/>
  <c r="AK4724" i="4" s="1"/>
  <c r="AR4740" i="4"/>
  <c r="AJ4740" i="4"/>
  <c r="AC4690" i="4"/>
  <c r="AD4692" i="4"/>
  <c r="AC4692" i="4"/>
  <c r="AB4692" i="4"/>
  <c r="AW4693" i="4"/>
  <c r="AJ4697" i="4"/>
  <c r="AK4697" i="4" s="1"/>
  <c r="AK4698" i="4"/>
  <c r="AP4703" i="4"/>
  <c r="AV4705" i="4"/>
  <c r="AL4707" i="4"/>
  <c r="AJ4713" i="4"/>
  <c r="AK4713" i="4" s="1"/>
  <c r="AR4713" i="4"/>
  <c r="AR4716" i="4"/>
  <c r="AJ4716" i="4"/>
  <c r="AK4716" i="4" s="1"/>
  <c r="AW4722" i="4"/>
  <c r="AR4731" i="4"/>
  <c r="AD4734" i="4"/>
  <c r="AC4734" i="4"/>
  <c r="AB4734" i="4"/>
  <c r="AJ4736" i="4"/>
  <c r="AK4736" i="4" s="1"/>
  <c r="AW4738" i="4"/>
  <c r="AV4702" i="4"/>
  <c r="AP4704" i="4"/>
  <c r="AD4706" i="4"/>
  <c r="AC4711" i="4"/>
  <c r="AD4712" i="4"/>
  <c r="AW4715" i="4"/>
  <c r="AK4718" i="4"/>
  <c r="AC4719" i="4"/>
  <c r="AL4719" i="4"/>
  <c r="AD4720" i="4"/>
  <c r="AW4723" i="4"/>
  <c r="AK4726" i="4"/>
  <c r="AC4727" i="4"/>
  <c r="AL4727" i="4"/>
  <c r="AJ4727" i="4" s="1"/>
  <c r="AK4727" i="4" s="1"/>
  <c r="AD4728" i="4"/>
  <c r="AW4731" i="4"/>
  <c r="AC4735" i="4"/>
  <c r="AL4735" i="4"/>
  <c r="AJ4735" i="4" s="1"/>
  <c r="AK4735" i="4" s="1"/>
  <c r="AD4736" i="4"/>
  <c r="AW4739" i="4"/>
  <c r="AV4703" i="4"/>
  <c r="AB4709" i="4"/>
  <c r="AK4709" i="4"/>
  <c r="AB4717" i="4"/>
  <c r="AK4717" i="4"/>
  <c r="AB4725" i="4"/>
  <c r="AK4725" i="4"/>
  <c r="AB4733" i="4"/>
  <c r="AK4733" i="4"/>
  <c r="AB4741" i="4"/>
  <c r="AK4741" i="4"/>
  <c r="AW4691" i="4"/>
  <c r="AW4699" i="4"/>
  <c r="AW4703" i="4"/>
  <c r="AW4707" i="4"/>
  <c r="AR4720" i="4"/>
  <c r="AR4728" i="4"/>
  <c r="AR4736" i="4"/>
  <c r="AB4714" i="4"/>
  <c r="AW4717" i="4"/>
  <c r="AB4722" i="4"/>
  <c r="AW4725" i="4"/>
  <c r="AB4730" i="4"/>
  <c r="AW4733" i="4"/>
  <c r="AB4738" i="4"/>
  <c r="AW4741" i="4"/>
  <c r="AB4713" i="4"/>
  <c r="AC4714" i="4"/>
  <c r="AB4721" i="4"/>
  <c r="AC4722" i="4"/>
  <c r="AB4729" i="4"/>
  <c r="AC4730" i="4"/>
  <c r="AJ4424" i="4" l="1"/>
  <c r="AK4424" i="4" s="1"/>
  <c r="AR4424" i="4"/>
  <c r="AR4330" i="4"/>
  <c r="AJ4330" i="4"/>
  <c r="AK4330" i="4" s="1"/>
  <c r="AP4321" i="4"/>
  <c r="AR4296" i="4"/>
  <c r="AJ4296" i="4"/>
  <c r="AK4296" i="4" s="1"/>
  <c r="AR4182" i="4"/>
  <c r="AJ4182" i="4"/>
  <c r="AK4182" i="4" s="1"/>
  <c r="AJ3887" i="4"/>
  <c r="AK3887" i="4" s="1"/>
  <c r="AR3887" i="4"/>
  <c r="AJ3690" i="4"/>
  <c r="AK3690" i="4" s="1"/>
  <c r="AR3690" i="4"/>
  <c r="AR3559" i="4"/>
  <c r="AR3432" i="4"/>
  <c r="AJ3432" i="4"/>
  <c r="AK3432" i="4" s="1"/>
  <c r="AJ3386" i="4"/>
  <c r="AK3386" i="4" s="1"/>
  <c r="AR3386" i="4"/>
  <c r="AJ3406" i="4"/>
  <c r="AK3406" i="4" s="1"/>
  <c r="AR3406" i="4"/>
  <c r="AR3183" i="4"/>
  <c r="AJ3183" i="4"/>
  <c r="AK3183" i="4" s="1"/>
  <c r="AJ3230" i="4"/>
  <c r="AK3230" i="4" s="1"/>
  <c r="AR3230" i="4"/>
  <c r="AR3154" i="4"/>
  <c r="AJ3154" i="4"/>
  <c r="AK3154" i="4" s="1"/>
  <c r="AJ3109" i="4"/>
  <c r="AK3109" i="4" s="1"/>
  <c r="AR3109" i="4"/>
  <c r="AJ3053" i="4"/>
  <c r="AK3053" i="4" s="1"/>
  <c r="AR3053" i="4"/>
  <c r="AJ3241" i="4"/>
  <c r="AK3241" i="4" s="1"/>
  <c r="AR3241" i="4"/>
  <c r="AJ3135" i="4"/>
  <c r="AK3135" i="4" s="1"/>
  <c r="AP3135" i="4"/>
  <c r="AJ3123" i="4"/>
  <c r="AK3123" i="4" s="1"/>
  <c r="AR3123" i="4"/>
  <c r="AJ3091" i="4"/>
  <c r="AK3091" i="4" s="1"/>
  <c r="AR3091" i="4"/>
  <c r="AJ3165" i="4"/>
  <c r="AK3165" i="4" s="1"/>
  <c r="AP3165" i="4"/>
  <c r="AR3259" i="4"/>
  <c r="AJ3259" i="4"/>
  <c r="AK3259" i="4" s="1"/>
  <c r="AR3178" i="4"/>
  <c r="AJ3178" i="4"/>
  <c r="AK3178" i="4" s="1"/>
  <c r="AJ3121" i="4"/>
  <c r="AK3121" i="4" s="1"/>
  <c r="AR3121" i="4"/>
  <c r="AJ3089" i="4"/>
  <c r="AK3089" i="4" s="1"/>
  <c r="AR3089" i="4"/>
  <c r="AJ3073" i="4"/>
  <c r="AK3073" i="4" s="1"/>
  <c r="AR3073" i="4"/>
  <c r="AJ3057" i="4"/>
  <c r="AK3057" i="4" s="1"/>
  <c r="AR3057" i="4"/>
  <c r="AJ3041" i="4"/>
  <c r="AK3041" i="4" s="1"/>
  <c r="AR3041" i="4"/>
  <c r="AR3025" i="4"/>
  <c r="AJ3025" i="4"/>
  <c r="AK3025" i="4" s="1"/>
  <c r="AR3000" i="4"/>
  <c r="AJ3000" i="4"/>
  <c r="AK3000" i="4" s="1"/>
  <c r="AR3043" i="4"/>
  <c r="AP3055" i="4"/>
  <c r="AJ3013" i="4"/>
  <c r="AK3013" i="4" s="1"/>
  <c r="AR3013" i="4"/>
  <c r="AR2981" i="4"/>
  <c r="AJ2981" i="4"/>
  <c r="AK2981" i="4" s="1"/>
  <c r="AJ2963" i="4"/>
  <c r="AK2963" i="4" s="1"/>
  <c r="AP2963" i="4"/>
  <c r="AJ2899" i="4"/>
  <c r="AK2899" i="4" s="1"/>
  <c r="AP2899" i="4"/>
  <c r="AJ2859" i="4"/>
  <c r="AK2859" i="4" s="1"/>
  <c r="AP2859" i="4"/>
  <c r="AP2843" i="4"/>
  <c r="AJ2843" i="4"/>
  <c r="AK2843" i="4" s="1"/>
  <c r="AR3009" i="4"/>
  <c r="AJ3009" i="4"/>
  <c r="AK3009" i="4" s="1"/>
  <c r="AJ2926" i="4"/>
  <c r="AK2926" i="4" s="1"/>
  <c r="AR2926" i="4"/>
  <c r="AR2862" i="4"/>
  <c r="AJ2862" i="4"/>
  <c r="AK2862" i="4" s="1"/>
  <c r="AJ2895" i="4"/>
  <c r="AK2895" i="4" s="1"/>
  <c r="AR2895" i="4"/>
  <c r="AJ2847" i="4"/>
  <c r="AK2847" i="4" s="1"/>
  <c r="AR2847" i="4"/>
  <c r="AJ2911" i="4"/>
  <c r="AK2911" i="4" s="1"/>
  <c r="AR2911" i="4"/>
  <c r="AJ2832" i="4"/>
  <c r="AK2832" i="4" s="1"/>
  <c r="AR2832" i="4"/>
  <c r="AJ2816" i="4"/>
  <c r="AK2816" i="4" s="1"/>
  <c r="AR2816" i="4"/>
  <c r="AR3012" i="4"/>
  <c r="AJ3012" i="4"/>
  <c r="AK3012" i="4" s="1"/>
  <c r="AJ2782" i="4"/>
  <c r="AK2782" i="4" s="1"/>
  <c r="AR2782" i="4"/>
  <c r="AR2846" i="4"/>
  <c r="AJ2846" i="4"/>
  <c r="AK2846" i="4" s="1"/>
  <c r="AJ2790" i="4"/>
  <c r="AK2790" i="4" s="1"/>
  <c r="AR2790" i="4"/>
  <c r="AJ2815" i="4"/>
  <c r="AK2815" i="4" s="1"/>
  <c r="AR2815" i="4"/>
  <c r="AJ2614" i="4"/>
  <c r="AK2614" i="4" s="1"/>
  <c r="AR2614" i="4"/>
  <c r="AJ2582" i="4"/>
  <c r="AK2582" i="4" s="1"/>
  <c r="AR2582" i="4"/>
  <c r="AJ2550" i="4"/>
  <c r="AK2550" i="4" s="1"/>
  <c r="AR2550" i="4"/>
  <c r="AJ2518" i="4"/>
  <c r="AK2518" i="4" s="1"/>
  <c r="AR2518" i="4"/>
  <c r="AJ2486" i="4"/>
  <c r="AK2486" i="4" s="1"/>
  <c r="AR2486" i="4"/>
  <c r="AJ2454" i="4"/>
  <c r="AK2454" i="4" s="1"/>
  <c r="AR2454" i="4"/>
  <c r="AP2442" i="4"/>
  <c r="AJ2442" i="4"/>
  <c r="AK2442" i="4" s="1"/>
  <c r="AJ2390" i="4"/>
  <c r="AK2390" i="4" s="1"/>
  <c r="AR2390" i="4"/>
  <c r="AJ2766" i="4"/>
  <c r="AK2766" i="4" s="1"/>
  <c r="AR2766" i="4"/>
  <c r="AJ2565" i="4"/>
  <c r="AK2565" i="4" s="1"/>
  <c r="AR2565" i="4"/>
  <c r="AR2501" i="4"/>
  <c r="AJ2501" i="4"/>
  <c r="AK2501" i="4" s="1"/>
  <c r="AJ2726" i="4"/>
  <c r="AK2726" i="4" s="1"/>
  <c r="AR2726" i="4"/>
  <c r="AP2382" i="4"/>
  <c r="AR2311" i="4"/>
  <c r="AJ2311" i="4"/>
  <c r="AK2311" i="4" s="1"/>
  <c r="AR2421" i="4"/>
  <c r="AJ2421" i="4"/>
  <c r="AK2421" i="4" s="1"/>
  <c r="AR2389" i="4"/>
  <c r="AJ2389" i="4"/>
  <c r="AK2389" i="4" s="1"/>
  <c r="AJ2258" i="4"/>
  <c r="AK2258" i="4" s="1"/>
  <c r="AR2258" i="4"/>
  <c r="AP2334" i="4"/>
  <c r="AR2326" i="4"/>
  <c r="AP2342" i="4"/>
  <c r="AJ2305" i="4"/>
  <c r="AK2305" i="4" s="1"/>
  <c r="AR2305" i="4"/>
  <c r="AP2350" i="4"/>
  <c r="AJ2187" i="4"/>
  <c r="AK2187" i="4" s="1"/>
  <c r="AR2187" i="4"/>
  <c r="AR2338" i="4"/>
  <c r="AR2306" i="4"/>
  <c r="AJ2233" i="4"/>
  <c r="AK2233" i="4" s="1"/>
  <c r="AR2233" i="4"/>
  <c r="AJ2201" i="4"/>
  <c r="AK2201" i="4" s="1"/>
  <c r="AR2201" i="4"/>
  <c r="AJ2169" i="4"/>
  <c r="AK2169" i="4" s="1"/>
  <c r="AR2169" i="4"/>
  <c r="AR2105" i="4"/>
  <c r="AJ2105" i="4"/>
  <c r="AK2105" i="4" s="1"/>
  <c r="AJ2528" i="4"/>
  <c r="AK2528" i="4" s="1"/>
  <c r="AR2528" i="4"/>
  <c r="AR2449" i="4"/>
  <c r="AJ2449" i="4"/>
  <c r="AK2449" i="4" s="1"/>
  <c r="AR2272" i="4"/>
  <c r="AJ2272" i="4"/>
  <c r="AK2272" i="4" s="1"/>
  <c r="AP2158" i="4"/>
  <c r="AJ2069" i="4"/>
  <c r="AK2069" i="4" s="1"/>
  <c r="AR2069" i="4"/>
  <c r="AR2016" i="4"/>
  <c r="AJ2016" i="4"/>
  <c r="AK2016" i="4" s="1"/>
  <c r="AR2131" i="4"/>
  <c r="AR2056" i="4"/>
  <c r="AJ2056" i="4"/>
  <c r="AK2056" i="4" s="1"/>
  <c r="AJ2026" i="4"/>
  <c r="AK2026" i="4" s="1"/>
  <c r="AR2026" i="4"/>
  <c r="AJ1997" i="4"/>
  <c r="AK1997" i="4" s="1"/>
  <c r="AR1997" i="4"/>
  <c r="AJ1957" i="4"/>
  <c r="AK1957" i="4" s="1"/>
  <c r="AR1957" i="4"/>
  <c r="AR2081" i="4"/>
  <c r="AJ2081" i="4"/>
  <c r="AK2081" i="4" s="1"/>
  <c r="AR2080" i="4"/>
  <c r="AJ2080" i="4"/>
  <c r="AK2080" i="4" s="1"/>
  <c r="AJ1999" i="4"/>
  <c r="AK1999" i="4" s="1"/>
  <c r="AP1999" i="4"/>
  <c r="AJ1991" i="4"/>
  <c r="AK1991" i="4" s="1"/>
  <c r="AP1991" i="4"/>
  <c r="AJ1983" i="4"/>
  <c r="AK1983" i="4" s="1"/>
  <c r="AP1983" i="4"/>
  <c r="AJ1975" i="4"/>
  <c r="AK1975" i="4" s="1"/>
  <c r="AP1975" i="4"/>
  <c r="AJ1967" i="4"/>
  <c r="AK1967" i="4" s="1"/>
  <c r="AP1967" i="4"/>
  <c r="AJ1959" i="4"/>
  <c r="AK1959" i="4" s="1"/>
  <c r="AP1959" i="4"/>
  <c r="AJ1951" i="4"/>
  <c r="AK1951" i="4" s="1"/>
  <c r="AP1951" i="4"/>
  <c r="AJ1887" i="4"/>
  <c r="AK1887" i="4" s="1"/>
  <c r="AP1887" i="4"/>
  <c r="AP1717" i="4"/>
  <c r="AR1727" i="4"/>
  <c r="AP1711" i="4"/>
  <c r="AJ1800" i="4"/>
  <c r="AK1800" i="4" s="1"/>
  <c r="AR1800" i="4"/>
  <c r="AJ1646" i="4"/>
  <c r="AK1646" i="4" s="1"/>
  <c r="AR1646" i="4"/>
  <c r="AP1634" i="4"/>
  <c r="AJ1634" i="4"/>
  <c r="AK1634" i="4" s="1"/>
  <c r="AJ1797" i="4"/>
  <c r="AK1797" i="4" s="1"/>
  <c r="AR1797" i="4"/>
  <c r="AP1741" i="4"/>
  <c r="AR1696" i="4"/>
  <c r="AJ1696" i="4"/>
  <c r="AK1696" i="4" s="1"/>
  <c r="AP1685" i="4"/>
  <c r="AP1751" i="4"/>
  <c r="AP1703" i="4"/>
  <c r="AJ1674" i="4"/>
  <c r="AK1674" i="4" s="1"/>
  <c r="AP1674" i="4"/>
  <c r="AJ1536" i="4"/>
  <c r="AK1536" i="4" s="1"/>
  <c r="AR1536" i="4"/>
  <c r="AJ1528" i="4"/>
  <c r="AK1528" i="4" s="1"/>
  <c r="AR1528" i="4"/>
  <c r="AR1539" i="4"/>
  <c r="AJ1539" i="4"/>
  <c r="AK1539" i="4" s="1"/>
  <c r="AJ1527" i="4"/>
  <c r="AK1527" i="4" s="1"/>
  <c r="AR1527" i="4"/>
  <c r="AJ1510" i="4"/>
  <c r="AK1510" i="4" s="1"/>
  <c r="AR1510" i="4"/>
  <c r="AJ1477" i="4"/>
  <c r="AK1477" i="4" s="1"/>
  <c r="AR1477" i="4"/>
  <c r="AJ1445" i="4"/>
  <c r="AK1445" i="4" s="1"/>
  <c r="AR1445" i="4"/>
  <c r="AJ1585" i="4"/>
  <c r="AK1585" i="4" s="1"/>
  <c r="AR1585" i="4"/>
  <c r="AJ1459" i="4"/>
  <c r="AK1459" i="4" s="1"/>
  <c r="AR1459" i="4"/>
  <c r="AJ1395" i="4"/>
  <c r="AK1395" i="4" s="1"/>
  <c r="AR1395" i="4"/>
  <c r="AJ1331" i="4"/>
  <c r="AK1331" i="4" s="1"/>
  <c r="AR1331" i="4"/>
  <c r="AJ1267" i="4"/>
  <c r="AK1267" i="4" s="1"/>
  <c r="AR1267" i="4"/>
  <c r="AR1571" i="4"/>
  <c r="AJ1571" i="4"/>
  <c r="AK1571" i="4" s="1"/>
  <c r="AR1555" i="4"/>
  <c r="AJ1555" i="4"/>
  <c r="AK1555" i="4" s="1"/>
  <c r="AJ1534" i="4"/>
  <c r="AK1534" i="4" s="1"/>
  <c r="AR1534" i="4"/>
  <c r="AJ1426" i="4"/>
  <c r="AK1426" i="4" s="1"/>
  <c r="AR1426" i="4"/>
  <c r="AJ1378" i="4"/>
  <c r="AK1378" i="4" s="1"/>
  <c r="AR1378" i="4"/>
  <c r="AJ1346" i="4"/>
  <c r="AK1346" i="4" s="1"/>
  <c r="AR1346" i="4"/>
  <c r="AJ1290" i="4"/>
  <c r="AK1290" i="4" s="1"/>
  <c r="AR1290" i="4"/>
  <c r="AP1594" i="4"/>
  <c r="AP1558" i="4"/>
  <c r="AJ1441" i="4"/>
  <c r="AK1441" i="4" s="1"/>
  <c r="AR1441" i="4"/>
  <c r="AJ1377" i="4"/>
  <c r="AK1377" i="4" s="1"/>
  <c r="AR1377" i="4"/>
  <c r="AJ1313" i="4"/>
  <c r="AK1313" i="4" s="1"/>
  <c r="AR1313" i="4"/>
  <c r="AJ1249" i="4"/>
  <c r="AK1249" i="4" s="1"/>
  <c r="AR1249" i="4"/>
  <c r="AJ1175" i="4"/>
  <c r="AK1175" i="4" s="1"/>
  <c r="AR1175" i="4"/>
  <c r="AJ1198" i="4"/>
  <c r="AK1198" i="4" s="1"/>
  <c r="AR1198" i="4"/>
  <c r="AJ1241" i="4"/>
  <c r="AK1241" i="4" s="1"/>
  <c r="AR1241" i="4"/>
  <c r="AR1192" i="4"/>
  <c r="AJ1192" i="4"/>
  <c r="AK1192" i="4" s="1"/>
  <c r="AJ1174" i="4"/>
  <c r="AK1174" i="4" s="1"/>
  <c r="AR1174" i="4"/>
  <c r="AJ1136" i="4"/>
  <c r="AK1136" i="4" s="1"/>
  <c r="AR1136" i="4"/>
  <c r="AJ1098" i="4"/>
  <c r="AK1098" i="4" s="1"/>
  <c r="AP1098" i="4"/>
  <c r="AJ1090" i="4"/>
  <c r="AK1090" i="4" s="1"/>
  <c r="AP1090" i="4"/>
  <c r="AJ1082" i="4"/>
  <c r="AK1082" i="4" s="1"/>
  <c r="AP1082" i="4"/>
  <c r="AJ1074" i="4"/>
  <c r="AK1074" i="4" s="1"/>
  <c r="AP1074" i="4"/>
  <c r="AJ1066" i="4"/>
  <c r="AK1066" i="4" s="1"/>
  <c r="AP1066" i="4"/>
  <c r="AJ1058" i="4"/>
  <c r="AK1058" i="4" s="1"/>
  <c r="AP1058" i="4"/>
  <c r="AJ1050" i="4"/>
  <c r="AK1050" i="4" s="1"/>
  <c r="AP1050" i="4"/>
  <c r="AJ1042" i="4"/>
  <c r="AK1042" i="4" s="1"/>
  <c r="AP1042" i="4"/>
  <c r="AJ1034" i="4"/>
  <c r="AK1034" i="4" s="1"/>
  <c r="AP1034" i="4"/>
  <c r="AJ1026" i="4"/>
  <c r="AK1026" i="4" s="1"/>
  <c r="AP1026" i="4"/>
  <c r="AJ1018" i="4"/>
  <c r="AK1018" i="4" s="1"/>
  <c r="AP1018" i="4"/>
  <c r="AJ1010" i="4"/>
  <c r="AK1010" i="4" s="1"/>
  <c r="AP1010" i="4"/>
  <c r="AJ982" i="4"/>
  <c r="AK982" i="4" s="1"/>
  <c r="AR982" i="4"/>
  <c r="AJ946" i="4"/>
  <c r="AK946" i="4" s="1"/>
  <c r="AP946" i="4"/>
  <c r="AJ926" i="4"/>
  <c r="AK926" i="4" s="1"/>
  <c r="AR926" i="4"/>
  <c r="AJ944" i="4"/>
  <c r="AK944" i="4" s="1"/>
  <c r="AP944" i="4"/>
  <c r="AR898" i="4"/>
  <c r="AR891" i="4"/>
  <c r="AJ891" i="4"/>
  <c r="AK891" i="4" s="1"/>
  <c r="AR875" i="4"/>
  <c r="AJ875" i="4"/>
  <c r="AK875" i="4" s="1"/>
  <c r="AR782" i="4"/>
  <c r="AJ771" i="4"/>
  <c r="AK771" i="4" s="1"/>
  <c r="AR771" i="4"/>
  <c r="AR790" i="4"/>
  <c r="AJ779" i="4"/>
  <c r="AK779" i="4" s="1"/>
  <c r="AR779" i="4"/>
  <c r="AJ748" i="4"/>
  <c r="AK748" i="4" s="1"/>
  <c r="AR748" i="4"/>
  <c r="AJ801" i="4"/>
  <c r="AK801" i="4" s="1"/>
  <c r="AR801" i="4"/>
  <c r="AJ787" i="4"/>
  <c r="AK787" i="4" s="1"/>
  <c r="AR787" i="4"/>
  <c r="AJ749" i="4"/>
  <c r="AK749" i="4" s="1"/>
  <c r="AR749" i="4"/>
  <c r="AP730" i="4"/>
  <c r="AJ730" i="4"/>
  <c r="AK730" i="4" s="1"/>
  <c r="AJ718" i="4"/>
  <c r="AK718" i="4" s="1"/>
  <c r="AR718" i="4"/>
  <c r="AP666" i="4"/>
  <c r="AJ666" i="4"/>
  <c r="AK666" i="4" s="1"/>
  <c r="AJ654" i="4"/>
  <c r="AK654" i="4" s="1"/>
  <c r="AR654" i="4"/>
  <c r="AP594" i="4"/>
  <c r="AJ594" i="4"/>
  <c r="AK594" i="4" s="1"/>
  <c r="AP562" i="4"/>
  <c r="AJ562" i="4"/>
  <c r="AK562" i="4" s="1"/>
  <c r="AP530" i="4"/>
  <c r="AJ530" i="4"/>
  <c r="AK530" i="4" s="1"/>
  <c r="AP514" i="4"/>
  <c r="AJ514" i="4"/>
  <c r="AK514" i="4" s="1"/>
  <c r="AP498" i="4"/>
  <c r="AJ498" i="4"/>
  <c r="AK498" i="4" s="1"/>
  <c r="AP906" i="4"/>
  <c r="AP840" i="4"/>
  <c r="AR809" i="4"/>
  <c r="AJ809" i="4"/>
  <c r="AK809" i="4" s="1"/>
  <c r="AJ461" i="4"/>
  <c r="AK461" i="4" s="1"/>
  <c r="AR461" i="4"/>
  <c r="AR848" i="4"/>
  <c r="AP874" i="4"/>
  <c r="AJ731" i="4"/>
  <c r="AK731" i="4" s="1"/>
  <c r="AR731" i="4"/>
  <c r="AJ667" i="4"/>
  <c r="AK667" i="4" s="1"/>
  <c r="AR667" i="4"/>
  <c r="AJ603" i="4"/>
  <c r="AK603" i="4" s="1"/>
  <c r="AR603" i="4"/>
  <c r="AJ539" i="4"/>
  <c r="AK539" i="4" s="1"/>
  <c r="AR539" i="4"/>
  <c r="AJ341" i="4"/>
  <c r="AK341" i="4" s="1"/>
  <c r="AR341" i="4"/>
  <c r="AJ102" i="4"/>
  <c r="AK102" i="4" s="1"/>
  <c r="AR102" i="4"/>
  <c r="AJ459" i="4"/>
  <c r="AK459" i="4" s="1"/>
  <c r="AR459" i="4"/>
  <c r="AJ451" i="4"/>
  <c r="AK451" i="4" s="1"/>
  <c r="AR451" i="4"/>
  <c r="AJ426" i="4"/>
  <c r="AK426" i="4" s="1"/>
  <c r="AR426" i="4"/>
  <c r="AR100" i="4"/>
  <c r="AJ100" i="4"/>
  <c r="AK100" i="4" s="1"/>
  <c r="AR450" i="4"/>
  <c r="AJ381" i="4"/>
  <c r="AK381" i="4" s="1"/>
  <c r="AR381" i="4"/>
  <c r="AJ437" i="4"/>
  <c r="AK437" i="4" s="1"/>
  <c r="AR437" i="4"/>
  <c r="AJ85" i="4"/>
  <c r="AK85" i="4" s="1"/>
  <c r="AR85" i="4"/>
  <c r="AJ300" i="4"/>
  <c r="AK300" i="4" s="1"/>
  <c r="AR300" i="4"/>
  <c r="AJ236" i="4"/>
  <c r="AK236" i="4" s="1"/>
  <c r="AR236" i="4"/>
  <c r="AJ140" i="4"/>
  <c r="AK140" i="4" s="1"/>
  <c r="AR140" i="4"/>
  <c r="AJ116" i="4"/>
  <c r="AK116" i="4" s="1"/>
  <c r="AR116" i="4"/>
  <c r="AJ405" i="4"/>
  <c r="AK405" i="4" s="1"/>
  <c r="AR405" i="4"/>
  <c r="AJ396" i="4"/>
  <c r="AK396" i="4" s="1"/>
  <c r="AR396" i="4"/>
  <c r="AJ231" i="4"/>
  <c r="AK231" i="4" s="1"/>
  <c r="AP231" i="4"/>
  <c r="AJ4705" i="4"/>
  <c r="AK4705" i="4" s="1"/>
  <c r="AR4705" i="4"/>
  <c r="AJ4624" i="4"/>
  <c r="AK4624" i="4" s="1"/>
  <c r="AR4624" i="4"/>
  <c r="AJ4542" i="4"/>
  <c r="AK4542" i="4" s="1"/>
  <c r="AR4542" i="4"/>
  <c r="AR4202" i="4"/>
  <c r="AJ4202" i="4"/>
  <c r="AK4202" i="4" s="1"/>
  <c r="AJ4090" i="4"/>
  <c r="AK4090" i="4" s="1"/>
  <c r="AR4090" i="4"/>
  <c r="AJ4024" i="4"/>
  <c r="AK4024" i="4" s="1"/>
  <c r="AR4024" i="4"/>
  <c r="AJ4018" i="4"/>
  <c r="AK4018" i="4" s="1"/>
  <c r="AP4018" i="4"/>
  <c r="AJ3864" i="4"/>
  <c r="AK3864" i="4" s="1"/>
  <c r="AR3864" i="4"/>
  <c r="AJ3764" i="4"/>
  <c r="AK3764" i="4" s="1"/>
  <c r="AR3764" i="4"/>
  <c r="AJ3650" i="4"/>
  <c r="AK3650" i="4" s="1"/>
  <c r="AR3650" i="4"/>
  <c r="AJ3665" i="4"/>
  <c r="AK3665" i="4" s="1"/>
  <c r="AR3665" i="4"/>
  <c r="AR3585" i="4"/>
  <c r="AR3573" i="4"/>
  <c r="AJ3402" i="4"/>
  <c r="AK3402" i="4" s="1"/>
  <c r="AR3402" i="4"/>
  <c r="AR3448" i="4"/>
  <c r="AJ3448" i="4"/>
  <c r="AK3448" i="4" s="1"/>
  <c r="AR4689" i="4"/>
  <c r="AJ4689" i="4"/>
  <c r="AK4689" i="4" s="1"/>
  <c r="AJ4722" i="4"/>
  <c r="AK4722" i="4" s="1"/>
  <c r="AR4722" i="4"/>
  <c r="AP4683" i="4"/>
  <c r="AJ4683" i="4"/>
  <c r="AK4683" i="4" s="1"/>
  <c r="AR4710" i="4"/>
  <c r="AJ4710" i="4"/>
  <c r="AK4710" i="4" s="1"/>
  <c r="AJ4688" i="4"/>
  <c r="AK4688" i="4" s="1"/>
  <c r="AR4688" i="4"/>
  <c r="AP4622" i="4"/>
  <c r="AJ4622" i="4"/>
  <c r="AK4622" i="4" s="1"/>
  <c r="AJ4612" i="4"/>
  <c r="AK4612" i="4" s="1"/>
  <c r="AP4612" i="4"/>
  <c r="AJ4607" i="4"/>
  <c r="AK4607" i="4" s="1"/>
  <c r="AR4607" i="4"/>
  <c r="AR4597" i="4"/>
  <c r="AJ4597" i="4"/>
  <c r="AK4597" i="4" s="1"/>
  <c r="AR4583" i="4"/>
  <c r="AJ4583" i="4"/>
  <c r="AK4583" i="4" s="1"/>
  <c r="AJ4588" i="4"/>
  <c r="AK4588" i="4" s="1"/>
  <c r="AR4588" i="4"/>
  <c r="AJ4574" i="4"/>
  <c r="AK4574" i="4" s="1"/>
  <c r="AR4574" i="4"/>
  <c r="AP4562" i="4"/>
  <c r="AJ4562" i="4"/>
  <c r="AK4562" i="4" s="1"/>
  <c r="AP4593" i="4"/>
  <c r="AR4605" i="4"/>
  <c r="AJ4605" i="4"/>
  <c r="AK4605" i="4" s="1"/>
  <c r="AJ4556" i="4"/>
  <c r="AK4556" i="4" s="1"/>
  <c r="AR4556" i="4"/>
  <c r="AP4625" i="4"/>
  <c r="AR4502" i="4"/>
  <c r="AJ4502" i="4"/>
  <c r="AK4502" i="4" s="1"/>
  <c r="AP4542" i="4"/>
  <c r="AR4550" i="4"/>
  <c r="AR4418" i="4"/>
  <c r="AJ4418" i="4"/>
  <c r="AK4418" i="4" s="1"/>
  <c r="AJ4495" i="4"/>
  <c r="AK4495" i="4" s="1"/>
  <c r="AR4495" i="4"/>
  <c r="AJ4440" i="4"/>
  <c r="AK4440" i="4" s="1"/>
  <c r="AR4440" i="4"/>
  <c r="AJ4354" i="4"/>
  <c r="AK4354" i="4" s="1"/>
  <c r="AR4354" i="4"/>
  <c r="AR4485" i="4"/>
  <c r="AJ4375" i="4"/>
  <c r="AK4375" i="4" s="1"/>
  <c r="AR4375" i="4"/>
  <c r="AJ4351" i="4"/>
  <c r="AK4351" i="4" s="1"/>
  <c r="AR4351" i="4"/>
  <c r="AJ4318" i="4"/>
  <c r="AK4318" i="4" s="1"/>
  <c r="AR4318" i="4"/>
  <c r="AJ4350" i="4"/>
  <c r="AK4350" i="4" s="1"/>
  <c r="AR4350" i="4"/>
  <c r="AP4474" i="4"/>
  <c r="AJ4378" i="4"/>
  <c r="AK4378" i="4" s="1"/>
  <c r="AR4378" i="4"/>
  <c r="AR4259" i="4"/>
  <c r="AJ4259" i="4"/>
  <c r="AK4259" i="4" s="1"/>
  <c r="AJ4230" i="4"/>
  <c r="AK4230" i="4" s="1"/>
  <c r="AR4230" i="4"/>
  <c r="AJ4181" i="4"/>
  <c r="AK4181" i="4" s="1"/>
  <c r="AR4181" i="4"/>
  <c r="AJ4140" i="4"/>
  <c r="AK4140" i="4" s="1"/>
  <c r="AR4140" i="4"/>
  <c r="AR4206" i="4"/>
  <c r="AJ4206" i="4"/>
  <c r="AK4206" i="4" s="1"/>
  <c r="AJ4060" i="4"/>
  <c r="AK4060" i="4" s="1"/>
  <c r="AR4060" i="4"/>
  <c r="AJ4044" i="4"/>
  <c r="AK4044" i="4" s="1"/>
  <c r="AR4044" i="4"/>
  <c r="AR4020" i="4"/>
  <c r="AJ4020" i="4"/>
  <c r="AK4020" i="4" s="1"/>
  <c r="AJ4081" i="4"/>
  <c r="AK4081" i="4" s="1"/>
  <c r="AR4081" i="4"/>
  <c r="AJ4066" i="4"/>
  <c r="AK4066" i="4" s="1"/>
  <c r="AR4066" i="4"/>
  <c r="AJ4050" i="4"/>
  <c r="AK4050" i="4" s="1"/>
  <c r="AR4050" i="4"/>
  <c r="AJ4131" i="4"/>
  <c r="AK4131" i="4" s="1"/>
  <c r="AR4131" i="4"/>
  <c r="AJ4056" i="4"/>
  <c r="AK4056" i="4" s="1"/>
  <c r="AR4056" i="4"/>
  <c r="AR4012" i="4"/>
  <c r="AJ4012" i="4"/>
  <c r="AK4012" i="4" s="1"/>
  <c r="AP4034" i="4"/>
  <c r="AJ3989" i="4"/>
  <c r="AK3989" i="4" s="1"/>
  <c r="AR3989" i="4"/>
  <c r="AR4015" i="4"/>
  <c r="AJ4015" i="4"/>
  <c r="AK4015" i="4" s="1"/>
  <c r="AJ3971" i="4"/>
  <c r="AK3971" i="4" s="1"/>
  <c r="AR3971" i="4"/>
  <c r="AJ3908" i="4"/>
  <c r="AK3908" i="4" s="1"/>
  <c r="AR3908" i="4"/>
  <c r="AJ3940" i="4"/>
  <c r="AK3940" i="4" s="1"/>
  <c r="AR3940" i="4"/>
  <c r="AR3856" i="4"/>
  <c r="AJ3856" i="4"/>
  <c r="AK3856" i="4" s="1"/>
  <c r="AP3897" i="4"/>
  <c r="AJ3824" i="4"/>
  <c r="AK3824" i="4" s="1"/>
  <c r="AR3824" i="4"/>
  <c r="AJ3782" i="4"/>
  <c r="AK3782" i="4" s="1"/>
  <c r="AP3782" i="4"/>
  <c r="AJ3871" i="4"/>
  <c r="AK3871" i="4" s="1"/>
  <c r="AR3871" i="4"/>
  <c r="AR3815" i="4"/>
  <c r="AJ3815" i="4"/>
  <c r="AK3815" i="4" s="1"/>
  <c r="AJ3726" i="4"/>
  <c r="AK3726" i="4" s="1"/>
  <c r="AR3726" i="4"/>
  <c r="AJ3687" i="4"/>
  <c r="AK3687" i="4" s="1"/>
  <c r="AR3687" i="4"/>
  <c r="AJ3712" i="4"/>
  <c r="AK3712" i="4" s="1"/>
  <c r="AR3712" i="4"/>
  <c r="AJ3694" i="4"/>
  <c r="AK3694" i="4" s="1"/>
  <c r="AR3694" i="4"/>
  <c r="AJ3563" i="4"/>
  <c r="AK3563" i="4" s="1"/>
  <c r="AR3563" i="4"/>
  <c r="AR3728" i="4"/>
  <c r="AJ3728" i="4"/>
  <c r="AK3728" i="4" s="1"/>
  <c r="AJ3758" i="4"/>
  <c r="AK3758" i="4" s="1"/>
  <c r="AR3758" i="4"/>
  <c r="AJ3705" i="4"/>
  <c r="AK3705" i="4" s="1"/>
  <c r="AR3705" i="4"/>
  <c r="AJ3688" i="4"/>
  <c r="AK3688" i="4" s="1"/>
  <c r="AR3688" i="4"/>
  <c r="AJ3589" i="4"/>
  <c r="AK3589" i="4" s="1"/>
  <c r="AP3589" i="4"/>
  <c r="AJ3559" i="4"/>
  <c r="AK3559" i="4" s="1"/>
  <c r="AP3559" i="4"/>
  <c r="AJ3548" i="4"/>
  <c r="AK3548" i="4" s="1"/>
  <c r="AR3548" i="4"/>
  <c r="AR3601" i="4"/>
  <c r="AJ3585" i="4"/>
  <c r="AK3585" i="4" s="1"/>
  <c r="AP3585" i="4"/>
  <c r="AP3609" i="4"/>
  <c r="AJ3509" i="4"/>
  <c r="AK3509" i="4" s="1"/>
  <c r="AR3509" i="4"/>
  <c r="AJ3477" i="4"/>
  <c r="AK3477" i="4" s="1"/>
  <c r="AR3477" i="4"/>
  <c r="AR3523" i="4"/>
  <c r="AJ3523" i="4"/>
  <c r="AK3523" i="4" s="1"/>
  <c r="AJ3500" i="4"/>
  <c r="AK3500" i="4" s="1"/>
  <c r="AR3500" i="4"/>
  <c r="AJ3468" i="4"/>
  <c r="AK3468" i="4" s="1"/>
  <c r="AR3468" i="4"/>
  <c r="AR3400" i="4"/>
  <c r="AJ3400" i="4"/>
  <c r="AK3400" i="4" s="1"/>
  <c r="AR3396" i="4"/>
  <c r="AJ3376" i="4"/>
  <c r="AK3376" i="4" s="1"/>
  <c r="AR3376" i="4"/>
  <c r="AJ3439" i="4"/>
  <c r="AK3439" i="4" s="1"/>
  <c r="AR3439" i="4"/>
  <c r="AJ3394" i="4"/>
  <c r="AK3394" i="4" s="1"/>
  <c r="AR3394" i="4"/>
  <c r="AP3264" i="4"/>
  <c r="AJ3264" i="4"/>
  <c r="AK3264" i="4" s="1"/>
  <c r="AJ3393" i="4"/>
  <c r="AK3393" i="4" s="1"/>
  <c r="AP3393" i="4"/>
  <c r="AR3227" i="4"/>
  <c r="AJ3227" i="4"/>
  <c r="AK3227" i="4" s="1"/>
  <c r="AJ3228" i="4"/>
  <c r="AK3228" i="4" s="1"/>
  <c r="AR3228" i="4"/>
  <c r="AJ3219" i="4"/>
  <c r="AK3219" i="4" s="1"/>
  <c r="AR3219" i="4"/>
  <c r="AJ3085" i="4"/>
  <c r="AK3085" i="4" s="1"/>
  <c r="AR3085" i="4"/>
  <c r="AJ3045" i="4"/>
  <c r="AK3045" i="4" s="1"/>
  <c r="AR3045" i="4"/>
  <c r="AJ3215" i="4"/>
  <c r="AK3215" i="4" s="1"/>
  <c r="AR3215" i="4"/>
  <c r="AJ3124" i="4"/>
  <c r="AK3124" i="4" s="1"/>
  <c r="AR3124" i="4"/>
  <c r="AJ3092" i="4"/>
  <c r="AK3092" i="4" s="1"/>
  <c r="AR3092" i="4"/>
  <c r="AJ3161" i="4"/>
  <c r="AK3161" i="4" s="1"/>
  <c r="AP3161" i="4"/>
  <c r="AR3151" i="4"/>
  <c r="AJ3151" i="4"/>
  <c r="AK3151" i="4" s="1"/>
  <c r="AR2993" i="4"/>
  <c r="AJ2993" i="4"/>
  <c r="AK2993" i="4" s="1"/>
  <c r="AJ3043" i="4"/>
  <c r="AK3043" i="4" s="1"/>
  <c r="AP3043" i="4"/>
  <c r="AP3063" i="4"/>
  <c r="AJ2992" i="4"/>
  <c r="AK2992" i="4" s="1"/>
  <c r="AR2992" i="4"/>
  <c r="AJ3029" i="4"/>
  <c r="AK3029" i="4" s="1"/>
  <c r="AR3029" i="4"/>
  <c r="AR3035" i="4"/>
  <c r="AR3055" i="4"/>
  <c r="AJ3055" i="4"/>
  <c r="AK3055" i="4" s="1"/>
  <c r="AR3028" i="4"/>
  <c r="AJ3028" i="4"/>
  <c r="AK3028" i="4" s="1"/>
  <c r="AR2996" i="4"/>
  <c r="AJ2996" i="4"/>
  <c r="AK2996" i="4" s="1"/>
  <c r="AR2977" i="4"/>
  <c r="AJ2977" i="4"/>
  <c r="AK2977" i="4" s="1"/>
  <c r="AJ2923" i="4"/>
  <c r="AK2923" i="4" s="1"/>
  <c r="AP2923" i="4"/>
  <c r="AR3075" i="4"/>
  <c r="AJ2902" i="4"/>
  <c r="AK2902" i="4" s="1"/>
  <c r="AR2902" i="4"/>
  <c r="AR3036" i="4"/>
  <c r="AJ3036" i="4"/>
  <c r="AK3036" i="4" s="1"/>
  <c r="AR2988" i="4"/>
  <c r="AJ2988" i="4"/>
  <c r="AK2988" i="4" s="1"/>
  <c r="AR2975" i="4"/>
  <c r="AJ2831" i="4"/>
  <c r="AK2831" i="4" s="1"/>
  <c r="AR2831" i="4"/>
  <c r="AR2741" i="4"/>
  <c r="AJ2741" i="4"/>
  <c r="AK2741" i="4" s="1"/>
  <c r="AJ2622" i="4"/>
  <c r="AK2622" i="4" s="1"/>
  <c r="AR2622" i="4"/>
  <c r="AJ2638" i="4"/>
  <c r="AK2638" i="4" s="1"/>
  <c r="AR2638" i="4"/>
  <c r="AJ2696" i="4"/>
  <c r="AK2696" i="4" s="1"/>
  <c r="AP2696" i="4"/>
  <c r="AR2669" i="4"/>
  <c r="AJ2669" i="4"/>
  <c r="AK2669" i="4" s="1"/>
  <c r="AR2653" i="4"/>
  <c r="AJ2653" i="4"/>
  <c r="AK2653" i="4" s="1"/>
  <c r="AR2637" i="4"/>
  <c r="AJ2637" i="4"/>
  <c r="AK2637" i="4" s="1"/>
  <c r="AJ2602" i="4"/>
  <c r="AK2602" i="4" s="1"/>
  <c r="AP2602" i="4"/>
  <c r="AJ2570" i="4"/>
  <c r="AK2570" i="4" s="1"/>
  <c r="AP2570" i="4"/>
  <c r="AJ2538" i="4"/>
  <c r="AK2538" i="4" s="1"/>
  <c r="AP2538" i="4"/>
  <c r="AJ2506" i="4"/>
  <c r="AK2506" i="4" s="1"/>
  <c r="AP2506" i="4"/>
  <c r="AJ2474" i="4"/>
  <c r="AK2474" i="4" s="1"/>
  <c r="AP2474" i="4"/>
  <c r="AJ2414" i="4"/>
  <c r="AK2414" i="4" s="1"/>
  <c r="AR2414" i="4"/>
  <c r="AP2402" i="4"/>
  <c r="AJ2402" i="4"/>
  <c r="AK2402" i="4" s="1"/>
  <c r="AP2362" i="4"/>
  <c r="AJ2362" i="4"/>
  <c r="AK2362" i="4" s="1"/>
  <c r="AJ2652" i="4"/>
  <c r="AK2652" i="4" s="1"/>
  <c r="AR2652" i="4"/>
  <c r="AJ2636" i="4"/>
  <c r="AK2636" i="4" s="1"/>
  <c r="AR2636" i="4"/>
  <c r="AJ2605" i="4"/>
  <c r="AK2605" i="4" s="1"/>
  <c r="AR2605" i="4"/>
  <c r="AJ2541" i="4"/>
  <c r="AK2541" i="4" s="1"/>
  <c r="AR2541" i="4"/>
  <c r="AR2477" i="4"/>
  <c r="AJ2477" i="4"/>
  <c r="AK2477" i="4" s="1"/>
  <c r="AR2335" i="4"/>
  <c r="AJ2335" i="4"/>
  <c r="AK2335" i="4" s="1"/>
  <c r="AR2257" i="4"/>
  <c r="AJ2257" i="4"/>
  <c r="AK2257" i="4" s="1"/>
  <c r="AJ2326" i="4"/>
  <c r="AK2326" i="4" s="1"/>
  <c r="AP2326" i="4"/>
  <c r="AR2318" i="4"/>
  <c r="AJ2329" i="4"/>
  <c r="AK2329" i="4" s="1"/>
  <c r="AR2329" i="4"/>
  <c r="AJ2227" i="4"/>
  <c r="AK2227" i="4" s="1"/>
  <c r="AR2227" i="4"/>
  <c r="AR2163" i="4"/>
  <c r="AJ2163" i="4"/>
  <c r="AK2163" i="4" s="1"/>
  <c r="AJ2440" i="4"/>
  <c r="AK2440" i="4" s="1"/>
  <c r="AR2440" i="4"/>
  <c r="AJ2238" i="4"/>
  <c r="AK2238" i="4" s="1"/>
  <c r="AP2238" i="4"/>
  <c r="AJ2222" i="4"/>
  <c r="AK2222" i="4" s="1"/>
  <c r="AP2222" i="4"/>
  <c r="AJ2206" i="4"/>
  <c r="AK2206" i="4" s="1"/>
  <c r="AP2206" i="4"/>
  <c r="AJ2190" i="4"/>
  <c r="AK2190" i="4" s="1"/>
  <c r="AP2190" i="4"/>
  <c r="AJ2174" i="4"/>
  <c r="AK2174" i="4" s="1"/>
  <c r="AP2174" i="4"/>
  <c r="AJ2336" i="4"/>
  <c r="AK2336" i="4" s="1"/>
  <c r="AR2336" i="4"/>
  <c r="AP2314" i="4"/>
  <c r="AJ2304" i="4"/>
  <c r="AK2304" i="4" s="1"/>
  <c r="AR2304" i="4"/>
  <c r="AJ2161" i="4"/>
  <c r="AK2161" i="4" s="1"/>
  <c r="AR2161" i="4"/>
  <c r="AR2097" i="4"/>
  <c r="AJ2097" i="4"/>
  <c r="AK2097" i="4" s="1"/>
  <c r="AJ2464" i="4"/>
  <c r="AK2464" i="4" s="1"/>
  <c r="AR2464" i="4"/>
  <c r="AR2425" i="4"/>
  <c r="AJ2425" i="4"/>
  <c r="AK2425" i="4" s="1"/>
  <c r="AR2377" i="4"/>
  <c r="AJ2377" i="4"/>
  <c r="AK2377" i="4" s="1"/>
  <c r="AR2158" i="4"/>
  <c r="AJ2158" i="4"/>
  <c r="AK2158" i="4" s="1"/>
  <c r="AJ2140" i="4"/>
  <c r="AK2140" i="4" s="1"/>
  <c r="AR2140" i="4"/>
  <c r="AJ2124" i="4"/>
  <c r="AK2124" i="4" s="1"/>
  <c r="AR2124" i="4"/>
  <c r="AJ2108" i="4"/>
  <c r="AK2108" i="4" s="1"/>
  <c r="AR2108" i="4"/>
  <c r="AJ2050" i="4"/>
  <c r="AK2050" i="4" s="1"/>
  <c r="AR2050" i="4"/>
  <c r="AJ2131" i="4"/>
  <c r="AK2131" i="4" s="1"/>
  <c r="AP2131" i="4"/>
  <c r="AJ2102" i="4"/>
  <c r="AK2102" i="4" s="1"/>
  <c r="AP2102" i="4"/>
  <c r="AR2065" i="4"/>
  <c r="AJ2065" i="4"/>
  <c r="AK2065" i="4" s="1"/>
  <c r="AJ2091" i="4"/>
  <c r="AK2091" i="4" s="1"/>
  <c r="AR2091" i="4"/>
  <c r="AJ2059" i="4"/>
  <c r="AK2059" i="4" s="1"/>
  <c r="AR2059" i="4"/>
  <c r="AJ2057" i="4"/>
  <c r="AK2057" i="4" s="1"/>
  <c r="AR2057" i="4"/>
  <c r="AR2048" i="4"/>
  <c r="AJ2048" i="4"/>
  <c r="AK2048" i="4" s="1"/>
  <c r="AJ1941" i="4"/>
  <c r="AK1941" i="4" s="1"/>
  <c r="AR1941" i="4"/>
  <c r="AJ1869" i="4"/>
  <c r="AK1869" i="4" s="1"/>
  <c r="AR1869" i="4"/>
  <c r="AP2166" i="4"/>
  <c r="AJ1943" i="4"/>
  <c r="AK1943" i="4" s="1"/>
  <c r="AP1943" i="4"/>
  <c r="AJ1879" i="4"/>
  <c r="AK1879" i="4" s="1"/>
  <c r="AP1879" i="4"/>
  <c r="AJ1711" i="4"/>
  <c r="AK1711" i="4" s="1"/>
  <c r="AR1711" i="4"/>
  <c r="AP1695" i="4"/>
  <c r="AR1712" i="4"/>
  <c r="AJ1712" i="4"/>
  <c r="AK1712" i="4" s="1"/>
  <c r="AJ1665" i="4"/>
  <c r="AK1665" i="4" s="1"/>
  <c r="AR1665" i="4"/>
  <c r="AJ1606" i="4"/>
  <c r="AK1606" i="4" s="1"/>
  <c r="AR1606" i="4"/>
  <c r="AJ1590" i="4"/>
  <c r="AK1590" i="4" s="1"/>
  <c r="AR1590" i="4"/>
  <c r="AJ1816" i="4"/>
  <c r="AK1816" i="4" s="1"/>
  <c r="AR1816" i="4"/>
  <c r="AJ1751" i="4"/>
  <c r="AK1751" i="4" s="1"/>
  <c r="AR1751" i="4"/>
  <c r="AJ1703" i="4"/>
  <c r="AK1703" i="4" s="1"/>
  <c r="AR1703" i="4"/>
  <c r="AJ1603" i="4"/>
  <c r="AK1603" i="4" s="1"/>
  <c r="AR1603" i="4"/>
  <c r="AJ1518" i="4"/>
  <c r="AK1518" i="4" s="1"/>
  <c r="AR1518" i="4"/>
  <c r="AJ1595" i="4"/>
  <c r="AK1595" i="4" s="1"/>
  <c r="AR1595" i="4"/>
  <c r="AJ1513" i="4"/>
  <c r="AK1513" i="4" s="1"/>
  <c r="AR1513" i="4"/>
  <c r="AJ1380" i="4"/>
  <c r="AK1380" i="4" s="1"/>
  <c r="AR1380" i="4"/>
  <c r="AJ1483" i="4"/>
  <c r="AK1483" i="4" s="1"/>
  <c r="AR1483" i="4"/>
  <c r="AJ1419" i="4"/>
  <c r="AK1419" i="4" s="1"/>
  <c r="AR1419" i="4"/>
  <c r="AJ1355" i="4"/>
  <c r="AK1355" i="4" s="1"/>
  <c r="AR1355" i="4"/>
  <c r="AJ1291" i="4"/>
  <c r="AK1291" i="4" s="1"/>
  <c r="AR1291" i="4"/>
  <c r="AJ1251" i="4"/>
  <c r="AK1251" i="4" s="1"/>
  <c r="AR1251" i="4"/>
  <c r="AJ1235" i="4"/>
  <c r="AK1235" i="4" s="1"/>
  <c r="AR1235" i="4"/>
  <c r="AJ1466" i="4"/>
  <c r="AK1466" i="4" s="1"/>
  <c r="AR1466" i="4"/>
  <c r="AJ1434" i="4"/>
  <c r="AK1434" i="4" s="1"/>
  <c r="AR1434" i="4"/>
  <c r="AJ1298" i="4"/>
  <c r="AK1298" i="4" s="1"/>
  <c r="AR1298" i="4"/>
  <c r="AJ1234" i="4"/>
  <c r="AK1234" i="4" s="1"/>
  <c r="AR1234" i="4"/>
  <c r="AR1594" i="4"/>
  <c r="AJ1594" i="4"/>
  <c r="AK1594" i="4" s="1"/>
  <c r="AJ1481" i="4"/>
  <c r="AK1481" i="4" s="1"/>
  <c r="AR1481" i="4"/>
  <c r="AJ1417" i="4"/>
  <c r="AK1417" i="4" s="1"/>
  <c r="AR1417" i="4"/>
  <c r="AJ1353" i="4"/>
  <c r="AK1353" i="4" s="1"/>
  <c r="AR1353" i="4"/>
  <c r="AJ1289" i="4"/>
  <c r="AK1289" i="4" s="1"/>
  <c r="AR1289" i="4"/>
  <c r="AR1168" i="4"/>
  <c r="AJ1168" i="4"/>
  <c r="AK1168" i="4" s="1"/>
  <c r="AR1216" i="4"/>
  <c r="AJ1216" i="4"/>
  <c r="AK1216" i="4" s="1"/>
  <c r="AJ1127" i="4"/>
  <c r="AK1127" i="4" s="1"/>
  <c r="AR1127" i="4"/>
  <c r="AJ990" i="4"/>
  <c r="AK990" i="4" s="1"/>
  <c r="AR990" i="4"/>
  <c r="AJ954" i="4"/>
  <c r="AK954" i="4" s="1"/>
  <c r="AP954" i="4"/>
  <c r="AJ862" i="4"/>
  <c r="AK862" i="4" s="1"/>
  <c r="AR862" i="4"/>
  <c r="AJ1257" i="4"/>
  <c r="AK1257" i="4" s="1"/>
  <c r="AR1257" i="4"/>
  <c r="AR1134" i="4"/>
  <c r="AJ1134" i="4"/>
  <c r="AK1134" i="4" s="1"/>
  <c r="AJ952" i="4"/>
  <c r="AK952" i="4" s="1"/>
  <c r="AP952" i="4"/>
  <c r="AJ822" i="4"/>
  <c r="AK822" i="4" s="1"/>
  <c r="AR822" i="4"/>
  <c r="AJ760" i="4"/>
  <c r="AK760" i="4" s="1"/>
  <c r="AR760" i="4"/>
  <c r="AR744" i="4"/>
  <c r="AJ744" i="4"/>
  <c r="AK744" i="4" s="1"/>
  <c r="AP914" i="4"/>
  <c r="AP888" i="4"/>
  <c r="AP872" i="4"/>
  <c r="AJ847" i="4"/>
  <c r="AK847" i="4" s="1"/>
  <c r="AR847" i="4"/>
  <c r="AJ782" i="4"/>
  <c r="AK782" i="4" s="1"/>
  <c r="AP782" i="4"/>
  <c r="AJ790" i="4"/>
  <c r="AK790" i="4" s="1"/>
  <c r="AP790" i="4"/>
  <c r="AJ769" i="4"/>
  <c r="AK769" i="4" s="1"/>
  <c r="AR769" i="4"/>
  <c r="AJ763" i="4"/>
  <c r="AK763" i="4" s="1"/>
  <c r="AR763" i="4"/>
  <c r="AJ746" i="4"/>
  <c r="AK746" i="4" s="1"/>
  <c r="AR746" i="4"/>
  <c r="AP690" i="4"/>
  <c r="AJ690" i="4"/>
  <c r="AK690" i="4" s="1"/>
  <c r="AJ678" i="4"/>
  <c r="AK678" i="4" s="1"/>
  <c r="AR678" i="4"/>
  <c r="AP626" i="4"/>
  <c r="AJ626" i="4"/>
  <c r="AK626" i="4" s="1"/>
  <c r="AJ614" i="4"/>
  <c r="AK614" i="4" s="1"/>
  <c r="AR614" i="4"/>
  <c r="AJ582" i="4"/>
  <c r="AK582" i="4" s="1"/>
  <c r="AR582" i="4"/>
  <c r="AJ550" i="4"/>
  <c r="AK550" i="4" s="1"/>
  <c r="AR550" i="4"/>
  <c r="AR906" i="4"/>
  <c r="AJ906" i="4"/>
  <c r="AK906" i="4" s="1"/>
  <c r="AJ840" i="4"/>
  <c r="AK840" i="4" s="1"/>
  <c r="AR840" i="4"/>
  <c r="AJ756" i="4"/>
  <c r="AK756" i="4" s="1"/>
  <c r="AR756" i="4"/>
  <c r="AJ733" i="4"/>
  <c r="AK733" i="4" s="1"/>
  <c r="AR733" i="4"/>
  <c r="AJ701" i="4"/>
  <c r="AK701" i="4" s="1"/>
  <c r="AR701" i="4"/>
  <c r="AJ669" i="4"/>
  <c r="AK669" i="4" s="1"/>
  <c r="AR669" i="4"/>
  <c r="AJ637" i="4"/>
  <c r="AK637" i="4" s="1"/>
  <c r="AR637" i="4"/>
  <c r="AJ605" i="4"/>
  <c r="AK605" i="4" s="1"/>
  <c r="AR605" i="4"/>
  <c r="AJ573" i="4"/>
  <c r="AK573" i="4" s="1"/>
  <c r="AR573" i="4"/>
  <c r="AJ541" i="4"/>
  <c r="AK541" i="4" s="1"/>
  <c r="AR541" i="4"/>
  <c r="AR874" i="4"/>
  <c r="AJ874" i="4"/>
  <c r="AK874" i="4" s="1"/>
  <c r="AJ707" i="4"/>
  <c r="AK707" i="4" s="1"/>
  <c r="AR707" i="4"/>
  <c r="AJ643" i="4"/>
  <c r="AK643" i="4" s="1"/>
  <c r="AR643" i="4"/>
  <c r="AJ579" i="4"/>
  <c r="AK579" i="4" s="1"/>
  <c r="AR579" i="4"/>
  <c r="AJ515" i="4"/>
  <c r="AK515" i="4" s="1"/>
  <c r="AR515" i="4"/>
  <c r="AJ413" i="4"/>
  <c r="AK413" i="4" s="1"/>
  <c r="AR413" i="4"/>
  <c r="AJ86" i="4"/>
  <c r="AK86" i="4" s="1"/>
  <c r="AR86" i="4"/>
  <c r="AJ421" i="4"/>
  <c r="AK421" i="4" s="1"/>
  <c r="AR421" i="4"/>
  <c r="AR118" i="4"/>
  <c r="AJ118" i="4"/>
  <c r="AK118" i="4" s="1"/>
  <c r="AJ325" i="4"/>
  <c r="AK325" i="4" s="1"/>
  <c r="AR325" i="4"/>
  <c r="AJ355" i="4"/>
  <c r="AK355" i="4" s="1"/>
  <c r="AR355" i="4"/>
  <c r="AJ338" i="4"/>
  <c r="AK338" i="4" s="1"/>
  <c r="AR338" i="4"/>
  <c r="AJ301" i="4"/>
  <c r="AK301" i="4" s="1"/>
  <c r="AR301" i="4"/>
  <c r="AJ285" i="4"/>
  <c r="AK285" i="4" s="1"/>
  <c r="AR285" i="4"/>
  <c r="AJ269" i="4"/>
  <c r="AK269" i="4" s="1"/>
  <c r="AR269" i="4"/>
  <c r="AJ253" i="4"/>
  <c r="AK253" i="4" s="1"/>
  <c r="AR253" i="4"/>
  <c r="AJ237" i="4"/>
  <c r="AK237" i="4" s="1"/>
  <c r="AR237" i="4"/>
  <c r="AJ221" i="4"/>
  <c r="AK221" i="4" s="1"/>
  <c r="AR221" i="4"/>
  <c r="AJ205" i="4"/>
  <c r="AK205" i="4" s="1"/>
  <c r="AR205" i="4"/>
  <c r="AJ189" i="4"/>
  <c r="AK189" i="4" s="1"/>
  <c r="AR189" i="4"/>
  <c r="AJ173" i="4"/>
  <c r="AK173" i="4" s="1"/>
  <c r="AR173" i="4"/>
  <c r="AJ157" i="4"/>
  <c r="AK157" i="4" s="1"/>
  <c r="AR157" i="4"/>
  <c r="AJ141" i="4"/>
  <c r="AK141" i="4" s="1"/>
  <c r="AR141" i="4"/>
  <c r="AJ125" i="4"/>
  <c r="AK125" i="4" s="1"/>
  <c r="AR125" i="4"/>
  <c r="AJ109" i="4"/>
  <c r="AK109" i="4" s="1"/>
  <c r="AR109" i="4"/>
  <c r="AJ108" i="4"/>
  <c r="AK108" i="4" s="1"/>
  <c r="AR108" i="4"/>
  <c r="AJ435" i="4"/>
  <c r="AK435" i="4" s="1"/>
  <c r="AR435" i="4"/>
  <c r="AJ347" i="4"/>
  <c r="AK347" i="4" s="1"/>
  <c r="AR347" i="4"/>
  <c r="AJ276" i="4"/>
  <c r="AK276" i="4" s="1"/>
  <c r="AR276" i="4"/>
  <c r="AJ212" i="4"/>
  <c r="AK212" i="4" s="1"/>
  <c r="AR212" i="4"/>
  <c r="AJ164" i="4"/>
  <c r="AK164" i="4" s="1"/>
  <c r="AR164" i="4"/>
  <c r="AJ239" i="4"/>
  <c r="AK239" i="4" s="1"/>
  <c r="AP239" i="4"/>
  <c r="AJ123" i="4"/>
  <c r="AK123" i="4" s="1"/>
  <c r="AR123" i="4"/>
  <c r="AJ4714" i="4"/>
  <c r="AK4714" i="4" s="1"/>
  <c r="AR4714" i="4"/>
  <c r="AJ4643" i="4"/>
  <c r="AK4643" i="4" s="1"/>
  <c r="AR4643" i="4"/>
  <c r="AJ4564" i="4"/>
  <c r="AK4564" i="4" s="1"/>
  <c r="AR4564" i="4"/>
  <c r="AJ4565" i="4"/>
  <c r="AK4565" i="4" s="1"/>
  <c r="AR4565" i="4"/>
  <c r="AR4276" i="4"/>
  <c r="AJ4276" i="4"/>
  <c r="AK4276" i="4" s="1"/>
  <c r="AR4122" i="4"/>
  <c r="AJ4122" i="4"/>
  <c r="AK4122" i="4" s="1"/>
  <c r="AJ4034" i="4"/>
  <c r="AK4034" i="4" s="1"/>
  <c r="AR4034" i="4"/>
  <c r="AJ3977" i="4"/>
  <c r="AK3977" i="4" s="1"/>
  <c r="AP3977" i="4"/>
  <c r="AJ3878" i="4"/>
  <c r="AK3878" i="4" s="1"/>
  <c r="AR3878" i="4"/>
  <c r="AJ3897" i="4"/>
  <c r="AK3897" i="4" s="1"/>
  <c r="AR3897" i="4"/>
  <c r="AJ3645" i="4"/>
  <c r="AK3645" i="4" s="1"/>
  <c r="AP3645" i="4"/>
  <c r="AR3416" i="4"/>
  <c r="AJ3416" i="4"/>
  <c r="AK3416" i="4" s="1"/>
  <c r="AP4707" i="4"/>
  <c r="AP4699" i="4"/>
  <c r="AP4667" i="4"/>
  <c r="AJ4655" i="4"/>
  <c r="AK4655" i="4" s="1"/>
  <c r="AR4655" i="4"/>
  <c r="AR4639" i="4"/>
  <c r="AJ4639" i="4"/>
  <c r="AK4639" i="4" s="1"/>
  <c r="AR4609" i="4"/>
  <c r="AJ4609" i="4"/>
  <c r="AK4609" i="4" s="1"/>
  <c r="AJ4599" i="4"/>
  <c r="AK4599" i="4" s="1"/>
  <c r="AR4599" i="4"/>
  <c r="AR4627" i="4"/>
  <c r="AJ4627" i="4"/>
  <c r="AK4627" i="4" s="1"/>
  <c r="AJ4549" i="4"/>
  <c r="AK4549" i="4" s="1"/>
  <c r="AR4549" i="4"/>
  <c r="AR4536" i="4"/>
  <c r="AJ4536" i="4"/>
  <c r="AK4536" i="4" s="1"/>
  <c r="AJ4504" i="4"/>
  <c r="AK4504" i="4" s="1"/>
  <c r="AR4504" i="4"/>
  <c r="AP4550" i="4"/>
  <c r="AJ4550" i="4"/>
  <c r="AK4550" i="4" s="1"/>
  <c r="AJ4497" i="4"/>
  <c r="AK4497" i="4" s="1"/>
  <c r="AR4497" i="4"/>
  <c r="AJ4455" i="4"/>
  <c r="AK4455" i="4" s="1"/>
  <c r="AR4455" i="4"/>
  <c r="AJ4439" i="4"/>
  <c r="AK4439" i="4" s="1"/>
  <c r="AR4439" i="4"/>
  <c r="AJ4456" i="4"/>
  <c r="AK4456" i="4" s="1"/>
  <c r="AR4456" i="4"/>
  <c r="AP4485" i="4"/>
  <c r="AJ4485" i="4"/>
  <c r="AK4485" i="4" s="1"/>
  <c r="AJ4401" i="4"/>
  <c r="AK4401" i="4" s="1"/>
  <c r="AR4401" i="4"/>
  <c r="AJ4344" i="4"/>
  <c r="AK4344" i="4" s="1"/>
  <c r="AR4344" i="4"/>
  <c r="AR4314" i="4"/>
  <c r="AJ4314" i="4"/>
  <c r="AK4314" i="4" s="1"/>
  <c r="AR4322" i="4"/>
  <c r="AJ4322" i="4"/>
  <c r="AK4322" i="4" s="1"/>
  <c r="AR4474" i="4"/>
  <c r="AJ4474" i="4"/>
  <c r="AK4474" i="4" s="1"/>
  <c r="AJ4234" i="4"/>
  <c r="AK4234" i="4" s="1"/>
  <c r="AR4234" i="4"/>
  <c r="AR4264" i="4"/>
  <c r="AJ4264" i="4"/>
  <c r="AK4264" i="4" s="1"/>
  <c r="AJ4270" i="4"/>
  <c r="AK4270" i="4" s="1"/>
  <c r="AR4270" i="4"/>
  <c r="AR4255" i="4"/>
  <c r="AJ4255" i="4"/>
  <c r="AK4255" i="4" s="1"/>
  <c r="AR4193" i="4"/>
  <c r="AJ4193" i="4"/>
  <c r="AK4193" i="4" s="1"/>
  <c r="AJ4214" i="4"/>
  <c r="AK4214" i="4" s="1"/>
  <c r="AR4214" i="4"/>
  <c r="AJ4194" i="4"/>
  <c r="AK4194" i="4" s="1"/>
  <c r="AR4194" i="4"/>
  <c r="AJ4155" i="4"/>
  <c r="AK4155" i="4" s="1"/>
  <c r="AR4155" i="4"/>
  <c r="AJ4147" i="4"/>
  <c r="AK4147" i="4" s="1"/>
  <c r="AR4147" i="4"/>
  <c r="AJ4105" i="4"/>
  <c r="AK4105" i="4" s="1"/>
  <c r="AR4105" i="4"/>
  <c r="AJ4097" i="4"/>
  <c r="AK4097" i="4" s="1"/>
  <c r="AR4097" i="4"/>
  <c r="AJ4067" i="4"/>
  <c r="AK4067" i="4" s="1"/>
  <c r="AR4067" i="4"/>
  <c r="AJ4064" i="4"/>
  <c r="AK4064" i="4" s="1"/>
  <c r="AR4064" i="4"/>
  <c r="AJ3961" i="4"/>
  <c r="AK3961" i="4" s="1"/>
  <c r="AP3961" i="4"/>
  <c r="AJ4014" i="4"/>
  <c r="AK4014" i="4" s="1"/>
  <c r="AR4014" i="4"/>
  <c r="AJ3979" i="4"/>
  <c r="AK3979" i="4" s="1"/>
  <c r="AR3979" i="4"/>
  <c r="AJ3938" i="4"/>
  <c r="AK3938" i="4" s="1"/>
  <c r="AR3938" i="4"/>
  <c r="AJ3948" i="4"/>
  <c r="AK3948" i="4" s="1"/>
  <c r="AR3948" i="4"/>
  <c r="AR3915" i="4"/>
  <c r="AJ3915" i="4"/>
  <c r="AK3915" i="4" s="1"/>
  <c r="AJ3880" i="4"/>
  <c r="AK3880" i="4" s="1"/>
  <c r="AR3880" i="4"/>
  <c r="AJ3917" i="4"/>
  <c r="AK3917" i="4" s="1"/>
  <c r="AP3917" i="4"/>
  <c r="AR3835" i="4"/>
  <c r="AJ3835" i="4"/>
  <c r="AK3835" i="4" s="1"/>
  <c r="AJ3804" i="4"/>
  <c r="AK3804" i="4" s="1"/>
  <c r="AR3804" i="4"/>
  <c r="AJ3825" i="4"/>
  <c r="AK3825" i="4" s="1"/>
  <c r="AR3825" i="4"/>
  <c r="AJ3803" i="4"/>
  <c r="AK3803" i="4" s="1"/>
  <c r="AR3803" i="4"/>
  <c r="AJ3863" i="4"/>
  <c r="AK3863" i="4" s="1"/>
  <c r="AR3863" i="4"/>
  <c r="AJ3740" i="4"/>
  <c r="AK3740" i="4" s="1"/>
  <c r="AR3740" i="4"/>
  <c r="AJ3603" i="4"/>
  <c r="AK3603" i="4" s="1"/>
  <c r="AR3603" i="4"/>
  <c r="AJ3674" i="4"/>
  <c r="AK3674" i="4" s="1"/>
  <c r="AR3674" i="4"/>
  <c r="AJ3642" i="4"/>
  <c r="AK3642" i="4" s="1"/>
  <c r="AR3642" i="4"/>
  <c r="AJ3756" i="4"/>
  <c r="AK3756" i="4" s="1"/>
  <c r="AR3756" i="4"/>
  <c r="AJ3673" i="4"/>
  <c r="AK3673" i="4" s="1"/>
  <c r="AR3673" i="4"/>
  <c r="AJ3653" i="4"/>
  <c r="AK3653" i="4" s="1"/>
  <c r="AP3653" i="4"/>
  <c r="AJ3641" i="4"/>
  <c r="AK3641" i="4" s="1"/>
  <c r="AR3641" i="4"/>
  <c r="AJ3621" i="4"/>
  <c r="AK3621" i="4" s="1"/>
  <c r="AP3621" i="4"/>
  <c r="AR3736" i="4"/>
  <c r="AJ3736" i="4"/>
  <c r="AK3736" i="4" s="1"/>
  <c r="AR3735" i="4"/>
  <c r="AJ3735" i="4"/>
  <c r="AK3735" i="4" s="1"/>
  <c r="AJ3601" i="4"/>
  <c r="AK3601" i="4" s="1"/>
  <c r="AP3601" i="4"/>
  <c r="AJ3540" i="4"/>
  <c r="AK3540" i="4" s="1"/>
  <c r="AR3540" i="4"/>
  <c r="AR3551" i="4"/>
  <c r="AJ3551" i="4"/>
  <c r="AK3551" i="4" s="1"/>
  <c r="AJ3452" i="4"/>
  <c r="AK3452" i="4" s="1"/>
  <c r="AR3452" i="4"/>
  <c r="AR3569" i="4"/>
  <c r="AR3449" i="4"/>
  <c r="AJ3449" i="4"/>
  <c r="AK3449" i="4" s="1"/>
  <c r="AR3428" i="4"/>
  <c r="AR3412" i="4"/>
  <c r="AJ3412" i="4"/>
  <c r="AK3412" i="4" s="1"/>
  <c r="AR3436" i="4"/>
  <c r="AR3417" i="4"/>
  <c r="AJ3417" i="4"/>
  <c r="AK3417" i="4" s="1"/>
  <c r="AJ3396" i="4"/>
  <c r="AK3396" i="4" s="1"/>
  <c r="AP3396" i="4"/>
  <c r="AR3380" i="4"/>
  <c r="AJ3380" i="4"/>
  <c r="AK3380" i="4" s="1"/>
  <c r="AJ3347" i="4"/>
  <c r="AK3347" i="4" s="1"/>
  <c r="AR3347" i="4"/>
  <c r="AJ3331" i="4"/>
  <c r="AK3331" i="4" s="1"/>
  <c r="AR3331" i="4"/>
  <c r="AJ3315" i="4"/>
  <c r="AK3315" i="4" s="1"/>
  <c r="AR3315" i="4"/>
  <c r="AJ3299" i="4"/>
  <c r="AK3299" i="4" s="1"/>
  <c r="AR3299" i="4"/>
  <c r="AJ3283" i="4"/>
  <c r="AK3283" i="4" s="1"/>
  <c r="AR3283" i="4"/>
  <c r="AR3181" i="4"/>
  <c r="AJ3181" i="4"/>
  <c r="AK3181" i="4" s="1"/>
  <c r="AR3243" i="4"/>
  <c r="AJ3243" i="4"/>
  <c r="AK3243" i="4" s="1"/>
  <c r="AJ3125" i="4"/>
  <c r="AK3125" i="4" s="1"/>
  <c r="AR3125" i="4"/>
  <c r="AJ3037" i="4"/>
  <c r="AK3037" i="4" s="1"/>
  <c r="AR3037" i="4"/>
  <c r="AJ3155" i="4"/>
  <c r="AK3155" i="4" s="1"/>
  <c r="AR3155" i="4"/>
  <c r="AJ3267" i="4"/>
  <c r="AK3267" i="4" s="1"/>
  <c r="AR3267" i="4"/>
  <c r="AJ3196" i="4"/>
  <c r="AK3196" i="4" s="1"/>
  <c r="AR3196" i="4"/>
  <c r="AJ3143" i="4"/>
  <c r="AK3143" i="4" s="1"/>
  <c r="AP3143" i="4"/>
  <c r="AJ3131" i="4"/>
  <c r="AK3131" i="4" s="1"/>
  <c r="AR3131" i="4"/>
  <c r="AJ3111" i="4"/>
  <c r="AK3111" i="4" s="1"/>
  <c r="AP3111" i="4"/>
  <c r="AJ3099" i="4"/>
  <c r="AK3099" i="4" s="1"/>
  <c r="AR3099" i="4"/>
  <c r="AJ3212" i="4"/>
  <c r="AK3212" i="4" s="1"/>
  <c r="AR3212" i="4"/>
  <c r="AJ3129" i="4"/>
  <c r="AK3129" i="4" s="1"/>
  <c r="AR3129" i="4"/>
  <c r="AJ3097" i="4"/>
  <c r="AK3097" i="4" s="1"/>
  <c r="AR3097" i="4"/>
  <c r="AR3032" i="4"/>
  <c r="AJ3032" i="4"/>
  <c r="AK3032" i="4" s="1"/>
  <c r="AR3052" i="4"/>
  <c r="AJ3052" i="4"/>
  <c r="AK3052" i="4" s="1"/>
  <c r="AR3063" i="4"/>
  <c r="AJ3063" i="4"/>
  <c r="AK3063" i="4" s="1"/>
  <c r="AP3039" i="4"/>
  <c r="AJ3035" i="4"/>
  <c r="AK3035" i="4" s="1"/>
  <c r="AP3035" i="4"/>
  <c r="AJ3011" i="4"/>
  <c r="AK3011" i="4" s="1"/>
  <c r="AR3011" i="4"/>
  <c r="AJ2995" i="4"/>
  <c r="AK2995" i="4" s="1"/>
  <c r="AR2995" i="4"/>
  <c r="AJ2947" i="4"/>
  <c r="AK2947" i="4" s="1"/>
  <c r="AP2947" i="4"/>
  <c r="AJ2883" i="4"/>
  <c r="AK2883" i="4" s="1"/>
  <c r="AP2883" i="4"/>
  <c r="AJ3075" i="4"/>
  <c r="AK3075" i="4" s="1"/>
  <c r="AP3075" i="4"/>
  <c r="AR3051" i="4"/>
  <c r="AJ2942" i="4"/>
  <c r="AK2942" i="4" s="1"/>
  <c r="AR2942" i="4"/>
  <c r="AR2878" i="4"/>
  <c r="AJ2878" i="4"/>
  <c r="AK2878" i="4" s="1"/>
  <c r="AR3056" i="4"/>
  <c r="AJ3056" i="4"/>
  <c r="AK3056" i="4" s="1"/>
  <c r="AJ2935" i="4"/>
  <c r="AK2935" i="4" s="1"/>
  <c r="AR2935" i="4"/>
  <c r="AR2958" i="4"/>
  <c r="AJ2814" i="4"/>
  <c r="AK2814" i="4" s="1"/>
  <c r="AR2814" i="4"/>
  <c r="AJ2789" i="4"/>
  <c r="AK2789" i="4" s="1"/>
  <c r="AR2789" i="4"/>
  <c r="AJ2837" i="4"/>
  <c r="AK2837" i="4" s="1"/>
  <c r="AR2837" i="4"/>
  <c r="AP2975" i="4"/>
  <c r="AJ2975" i="4"/>
  <c r="AK2975" i="4" s="1"/>
  <c r="AJ2765" i="4"/>
  <c r="AK2765" i="4" s="1"/>
  <c r="AR2765" i="4"/>
  <c r="AR2991" i="4"/>
  <c r="AJ2742" i="4"/>
  <c r="AK2742" i="4" s="1"/>
  <c r="AR2742" i="4"/>
  <c r="AJ2710" i="4"/>
  <c r="AK2710" i="4" s="1"/>
  <c r="AR2710" i="4"/>
  <c r="AJ2590" i="4"/>
  <c r="AK2590" i="4" s="1"/>
  <c r="AR2590" i="4"/>
  <c r="AJ2558" i="4"/>
  <c r="AK2558" i="4" s="1"/>
  <c r="AR2558" i="4"/>
  <c r="AJ2526" i="4"/>
  <c r="AK2526" i="4" s="1"/>
  <c r="AR2526" i="4"/>
  <c r="AJ2494" i="4"/>
  <c r="AK2494" i="4" s="1"/>
  <c r="AR2494" i="4"/>
  <c r="AJ2462" i="4"/>
  <c r="AK2462" i="4" s="1"/>
  <c r="AR2462" i="4"/>
  <c r="AJ2438" i="4"/>
  <c r="AK2438" i="4" s="1"/>
  <c r="AR2438" i="4"/>
  <c r="AP2426" i="4"/>
  <c r="AJ2426" i="4"/>
  <c r="AK2426" i="4" s="1"/>
  <c r="AJ2664" i="4"/>
  <c r="AK2664" i="4" s="1"/>
  <c r="AP2664" i="4"/>
  <c r="AJ2581" i="4"/>
  <c r="AK2581" i="4" s="1"/>
  <c r="AR2581" i="4"/>
  <c r="AR2517" i="4"/>
  <c r="AJ2517" i="4"/>
  <c r="AK2517" i="4" s="1"/>
  <c r="AR2453" i="4"/>
  <c r="AJ2453" i="4"/>
  <c r="AK2453" i="4" s="1"/>
  <c r="AR2429" i="4"/>
  <c r="AJ2429" i="4"/>
  <c r="AK2429" i="4" s="1"/>
  <c r="AR2397" i="4"/>
  <c r="AJ2397" i="4"/>
  <c r="AK2397" i="4" s="1"/>
  <c r="AJ2340" i="4"/>
  <c r="AK2340" i="4" s="1"/>
  <c r="AR2340" i="4"/>
  <c r="AJ2324" i="4"/>
  <c r="AK2324" i="4" s="1"/>
  <c r="AR2324" i="4"/>
  <c r="AJ2308" i="4"/>
  <c r="AK2308" i="4" s="1"/>
  <c r="AR2308" i="4"/>
  <c r="AR2288" i="4"/>
  <c r="AJ2288" i="4"/>
  <c r="AK2288" i="4" s="1"/>
  <c r="AJ2318" i="4"/>
  <c r="AK2318" i="4" s="1"/>
  <c r="AP2318" i="4"/>
  <c r="AR2310" i="4"/>
  <c r="AJ2356" i="4"/>
  <c r="AK2356" i="4" s="1"/>
  <c r="AR2356" i="4"/>
  <c r="AJ2300" i="4"/>
  <c r="AK2300" i="4" s="1"/>
  <c r="AR2300" i="4"/>
  <c r="AJ2236" i="4"/>
  <c r="AK2236" i="4" s="1"/>
  <c r="AR2236" i="4"/>
  <c r="AJ2220" i="4"/>
  <c r="AK2220" i="4" s="1"/>
  <c r="AR2220" i="4"/>
  <c r="AJ2204" i="4"/>
  <c r="AK2204" i="4" s="1"/>
  <c r="AR2204" i="4"/>
  <c r="AJ2188" i="4"/>
  <c r="AK2188" i="4" s="1"/>
  <c r="AR2188" i="4"/>
  <c r="AJ2172" i="4"/>
  <c r="AK2172" i="4" s="1"/>
  <c r="AR2172" i="4"/>
  <c r="AJ2156" i="4"/>
  <c r="AK2156" i="4" s="1"/>
  <c r="AR2156" i="4"/>
  <c r="AJ2203" i="4"/>
  <c r="AK2203" i="4" s="1"/>
  <c r="AR2203" i="4"/>
  <c r="AJ2505" i="4"/>
  <c r="AK2505" i="4" s="1"/>
  <c r="AR2505" i="4"/>
  <c r="AR2314" i="4"/>
  <c r="AJ2314" i="4"/>
  <c r="AK2314" i="4" s="1"/>
  <c r="AJ2225" i="4"/>
  <c r="AK2225" i="4" s="1"/>
  <c r="AR2225" i="4"/>
  <c r="AJ2193" i="4"/>
  <c r="AK2193" i="4" s="1"/>
  <c r="AR2193" i="4"/>
  <c r="AJ2153" i="4"/>
  <c r="AK2153" i="4" s="1"/>
  <c r="AR2153" i="4"/>
  <c r="AR2089" i="4"/>
  <c r="AJ2089" i="4"/>
  <c r="AK2089" i="4" s="1"/>
  <c r="AR2401" i="4"/>
  <c r="AJ2401" i="4"/>
  <c r="AK2401" i="4" s="1"/>
  <c r="AR2374" i="4"/>
  <c r="AR2073" i="4"/>
  <c r="AJ2073" i="4"/>
  <c r="AK2073" i="4" s="1"/>
  <c r="AR2005" i="4"/>
  <c r="AJ2005" i="4"/>
  <c r="AK2005" i="4" s="1"/>
  <c r="AJ2046" i="4"/>
  <c r="AK2046" i="4" s="1"/>
  <c r="AP2046" i="4"/>
  <c r="AR2025" i="4"/>
  <c r="AJ2025" i="4"/>
  <c r="AK2025" i="4" s="1"/>
  <c r="AJ2019" i="4"/>
  <c r="AK2019" i="4" s="1"/>
  <c r="AR2019" i="4"/>
  <c r="AJ2004" i="4"/>
  <c r="AK2004" i="4" s="1"/>
  <c r="AR2004" i="4"/>
  <c r="AJ1981" i="4"/>
  <c r="AK1981" i="4" s="1"/>
  <c r="AR1981" i="4"/>
  <c r="AR2166" i="4"/>
  <c r="AJ2166" i="4"/>
  <c r="AK2166" i="4" s="1"/>
  <c r="AR2075" i="4"/>
  <c r="AJ2075" i="4"/>
  <c r="AK2075" i="4" s="1"/>
  <c r="AJ1935" i="4"/>
  <c r="AK1935" i="4" s="1"/>
  <c r="AP1935" i="4"/>
  <c r="AJ1871" i="4"/>
  <c r="AK1871" i="4" s="1"/>
  <c r="AP1871" i="4"/>
  <c r="AR1752" i="4"/>
  <c r="AJ1752" i="4"/>
  <c r="AK1752" i="4" s="1"/>
  <c r="AR1736" i="4"/>
  <c r="AJ1736" i="4"/>
  <c r="AK1736" i="4" s="1"/>
  <c r="AR1720" i="4"/>
  <c r="AJ1720" i="4"/>
  <c r="AK1720" i="4" s="1"/>
  <c r="AR1704" i="4"/>
  <c r="AJ1704" i="4"/>
  <c r="AK1704" i="4" s="1"/>
  <c r="AJ1653" i="4"/>
  <c r="AK1653" i="4" s="1"/>
  <c r="AP1653" i="4"/>
  <c r="AJ1792" i="4"/>
  <c r="AK1792" i="4" s="1"/>
  <c r="AR1792" i="4"/>
  <c r="AP1687" i="4"/>
  <c r="AJ1659" i="4"/>
  <c r="AK1659" i="4" s="1"/>
  <c r="AR1659" i="4"/>
  <c r="AJ1695" i="4"/>
  <c r="AK1695" i="4" s="1"/>
  <c r="AR1695" i="4"/>
  <c r="AJ1630" i="4"/>
  <c r="AK1630" i="4" s="1"/>
  <c r="AR1630" i="4"/>
  <c r="AP1618" i="4"/>
  <c r="AJ1618" i="4"/>
  <c r="AK1618" i="4" s="1"/>
  <c r="AJ1747" i="4"/>
  <c r="AK1747" i="4" s="1"/>
  <c r="AR1747" i="4"/>
  <c r="AP1791" i="4"/>
  <c r="AJ1784" i="4"/>
  <c r="AK1784" i="4" s="1"/>
  <c r="AR1784" i="4"/>
  <c r="AP1735" i="4"/>
  <c r="AJ1611" i="4"/>
  <c r="AK1611" i="4" s="1"/>
  <c r="AR1611" i="4"/>
  <c r="AR1546" i="4"/>
  <c r="AJ1546" i="4"/>
  <c r="AK1546" i="4" s="1"/>
  <c r="AJ1537" i="4"/>
  <c r="AK1537" i="4" s="1"/>
  <c r="AR1537" i="4"/>
  <c r="AJ1469" i="4"/>
  <c r="AK1469" i="4" s="1"/>
  <c r="AR1469" i="4"/>
  <c r="AJ1437" i="4"/>
  <c r="AK1437" i="4" s="1"/>
  <c r="AR1437" i="4"/>
  <c r="AR1542" i="4"/>
  <c r="AJ1521" i="4"/>
  <c r="AK1521" i="4" s="1"/>
  <c r="AR1521" i="4"/>
  <c r="AJ1496" i="4"/>
  <c r="AK1496" i="4" s="1"/>
  <c r="AR1496" i="4"/>
  <c r="AJ1443" i="4"/>
  <c r="AK1443" i="4" s="1"/>
  <c r="AR1443" i="4"/>
  <c r="AJ1379" i="4"/>
  <c r="AK1379" i="4" s="1"/>
  <c r="AR1379" i="4"/>
  <c r="AJ1315" i="4"/>
  <c r="AK1315" i="4" s="1"/>
  <c r="AR1315" i="4"/>
  <c r="AR1511" i="4"/>
  <c r="AJ1511" i="4"/>
  <c r="AK1511" i="4" s="1"/>
  <c r="AJ1386" i="4"/>
  <c r="AK1386" i="4" s="1"/>
  <c r="AR1386" i="4"/>
  <c r="AJ1354" i="4"/>
  <c r="AK1354" i="4" s="1"/>
  <c r="AR1354" i="4"/>
  <c r="AJ1306" i="4"/>
  <c r="AK1306" i="4" s="1"/>
  <c r="AR1306" i="4"/>
  <c r="AJ1258" i="4"/>
  <c r="AK1258" i="4" s="1"/>
  <c r="AR1258" i="4"/>
  <c r="AJ1457" i="4"/>
  <c r="AK1457" i="4" s="1"/>
  <c r="AR1457" i="4"/>
  <c r="AJ1393" i="4"/>
  <c r="AK1393" i="4" s="1"/>
  <c r="AR1393" i="4"/>
  <c r="AJ1329" i="4"/>
  <c r="AK1329" i="4" s="1"/>
  <c r="AR1329" i="4"/>
  <c r="AJ1265" i="4"/>
  <c r="AK1265" i="4" s="1"/>
  <c r="AR1265" i="4"/>
  <c r="AJ1150" i="4"/>
  <c r="AK1150" i="4" s="1"/>
  <c r="AR1150" i="4"/>
  <c r="AJ1128" i="4"/>
  <c r="AK1128" i="4" s="1"/>
  <c r="AR1128" i="4"/>
  <c r="AR1144" i="4"/>
  <c r="AJ1144" i="4"/>
  <c r="AK1144" i="4" s="1"/>
  <c r="AJ1112" i="4"/>
  <c r="AK1112" i="4" s="1"/>
  <c r="AR1112" i="4"/>
  <c r="AJ998" i="4"/>
  <c r="AK998" i="4" s="1"/>
  <c r="AR998" i="4"/>
  <c r="AJ962" i="4"/>
  <c r="AK962" i="4" s="1"/>
  <c r="AP962" i="4"/>
  <c r="AR1184" i="4"/>
  <c r="AJ1184" i="4"/>
  <c r="AK1184" i="4" s="1"/>
  <c r="AJ960" i="4"/>
  <c r="AK960" i="4" s="1"/>
  <c r="AP960" i="4"/>
  <c r="AP912" i="4"/>
  <c r="AJ912" i="4"/>
  <c r="AK912" i="4" s="1"/>
  <c r="AR794" i="4"/>
  <c r="AJ794" i="4"/>
  <c r="AK794" i="4" s="1"/>
  <c r="AR742" i="4"/>
  <c r="AJ742" i="4"/>
  <c r="AK742" i="4" s="1"/>
  <c r="AR914" i="4"/>
  <c r="AJ914" i="4"/>
  <c r="AK914" i="4" s="1"/>
  <c r="AJ888" i="4"/>
  <c r="AK888" i="4" s="1"/>
  <c r="AR888" i="4"/>
  <c r="AJ872" i="4"/>
  <c r="AK872" i="4" s="1"/>
  <c r="AR872" i="4"/>
  <c r="AP842" i="4"/>
  <c r="AR758" i="4"/>
  <c r="AJ855" i="4"/>
  <c r="AK855" i="4" s="1"/>
  <c r="AR855" i="4"/>
  <c r="AR818" i="4"/>
  <c r="AJ818" i="4"/>
  <c r="AK818" i="4" s="1"/>
  <c r="AP776" i="4"/>
  <c r="AR843" i="4"/>
  <c r="AJ843" i="4"/>
  <c r="AK843" i="4" s="1"/>
  <c r="AP784" i="4"/>
  <c r="AJ773" i="4"/>
  <c r="AK773" i="4" s="1"/>
  <c r="AR773" i="4"/>
  <c r="AP714" i="4"/>
  <c r="AJ714" i="4"/>
  <c r="AK714" i="4" s="1"/>
  <c r="AJ702" i="4"/>
  <c r="AK702" i="4" s="1"/>
  <c r="AR702" i="4"/>
  <c r="AP650" i="4"/>
  <c r="AJ650" i="4"/>
  <c r="AK650" i="4" s="1"/>
  <c r="AJ638" i="4"/>
  <c r="AK638" i="4" s="1"/>
  <c r="AR638" i="4"/>
  <c r="AP602" i="4"/>
  <c r="AJ602" i="4"/>
  <c r="AK602" i="4" s="1"/>
  <c r="AP570" i="4"/>
  <c r="AJ570" i="4"/>
  <c r="AK570" i="4" s="1"/>
  <c r="AP538" i="4"/>
  <c r="AJ538" i="4"/>
  <c r="AK538" i="4" s="1"/>
  <c r="AJ477" i="4"/>
  <c r="AK477" i="4" s="1"/>
  <c r="AR477" i="4"/>
  <c r="AP882" i="4"/>
  <c r="AP856" i="4"/>
  <c r="AJ683" i="4"/>
  <c r="AK683" i="4" s="1"/>
  <c r="AR683" i="4"/>
  <c r="AJ619" i="4"/>
  <c r="AK619" i="4" s="1"/>
  <c r="AR619" i="4"/>
  <c r="AJ555" i="4"/>
  <c r="AK555" i="4" s="1"/>
  <c r="AR555" i="4"/>
  <c r="AJ491" i="4"/>
  <c r="AK491" i="4" s="1"/>
  <c r="AR491" i="4"/>
  <c r="AJ387" i="4"/>
  <c r="AK387" i="4" s="1"/>
  <c r="AR387" i="4"/>
  <c r="AJ467" i="4"/>
  <c r="AK467" i="4" s="1"/>
  <c r="AR467" i="4"/>
  <c r="AP466" i="4"/>
  <c r="AP458" i="4"/>
  <c r="AJ324" i="4"/>
  <c r="AK324" i="4" s="1"/>
  <c r="AR324" i="4"/>
  <c r="AJ429" i="4"/>
  <c r="AK429" i="4" s="1"/>
  <c r="AR429" i="4"/>
  <c r="AJ364" i="4"/>
  <c r="AK364" i="4" s="1"/>
  <c r="AR364" i="4"/>
  <c r="AJ317" i="4"/>
  <c r="AK317" i="4" s="1"/>
  <c r="AR317" i="4"/>
  <c r="AJ252" i="4"/>
  <c r="AK252" i="4" s="1"/>
  <c r="AR252" i="4"/>
  <c r="AJ188" i="4"/>
  <c r="AK188" i="4" s="1"/>
  <c r="AR188" i="4"/>
  <c r="AR359" i="4"/>
  <c r="AJ359" i="4"/>
  <c r="AK359" i="4" s="1"/>
  <c r="AJ247" i="4"/>
  <c r="AK247" i="4" s="1"/>
  <c r="AP247" i="4"/>
  <c r="AR4593" i="4"/>
  <c r="AJ4593" i="4"/>
  <c r="AK4593" i="4" s="1"/>
  <c r="AR4210" i="4"/>
  <c r="AJ4210" i="4"/>
  <c r="AK4210" i="4" s="1"/>
  <c r="AJ4113" i="4"/>
  <c r="AK4113" i="4" s="1"/>
  <c r="AR4113" i="4"/>
  <c r="AJ4043" i="4"/>
  <c r="AK4043" i="4" s="1"/>
  <c r="AR4043" i="4"/>
  <c r="AR3996" i="4"/>
  <c r="AJ3996" i="4"/>
  <c r="AK3996" i="4" s="1"/>
  <c r="AJ3964" i="4"/>
  <c r="AK3964" i="4" s="1"/>
  <c r="AR3964" i="4"/>
  <c r="AJ3682" i="4"/>
  <c r="AK3682" i="4" s="1"/>
  <c r="AR3682" i="4"/>
  <c r="AJ3677" i="4"/>
  <c r="AK3677" i="4" s="1"/>
  <c r="AP3677" i="4"/>
  <c r="AJ3609" i="4"/>
  <c r="AK3609" i="4" s="1"/>
  <c r="AR3609" i="4"/>
  <c r="AJ3103" i="4"/>
  <c r="AK3103" i="4" s="1"/>
  <c r="AP3103" i="4"/>
  <c r="AP4686" i="4"/>
  <c r="AJ4686" i="4"/>
  <c r="AK4686" i="4" s="1"/>
  <c r="AJ4575" i="4"/>
  <c r="AK4575" i="4" s="1"/>
  <c r="AR4575" i="4"/>
  <c r="AJ4489" i="4"/>
  <c r="AK4489" i="4" s="1"/>
  <c r="AR4489" i="4"/>
  <c r="AJ4390" i="4"/>
  <c r="AK4390" i="4" s="1"/>
  <c r="AR4390" i="4"/>
  <c r="AJ4370" i="4"/>
  <c r="AK4370" i="4" s="1"/>
  <c r="AR4370" i="4"/>
  <c r="AJ4398" i="4"/>
  <c r="AK4398" i="4" s="1"/>
  <c r="AR4398" i="4"/>
  <c r="AJ4361" i="4"/>
  <c r="AK4361" i="4" s="1"/>
  <c r="AR4361" i="4"/>
  <c r="AR4307" i="4"/>
  <c r="AJ4307" i="4"/>
  <c r="AK4307" i="4" s="1"/>
  <c r="AJ4368" i="4"/>
  <c r="AK4368" i="4" s="1"/>
  <c r="AR4368" i="4"/>
  <c r="AR4395" i="4"/>
  <c r="AJ4395" i="4"/>
  <c r="AK4395" i="4" s="1"/>
  <c r="AJ4360" i="4"/>
  <c r="AK4360" i="4" s="1"/>
  <c r="AR4360" i="4"/>
  <c r="AJ4376" i="4"/>
  <c r="AK4376" i="4" s="1"/>
  <c r="AR4376" i="4"/>
  <c r="AR4297" i="4"/>
  <c r="AJ4297" i="4"/>
  <c r="AK4297" i="4" s="1"/>
  <c r="AR4305" i="4"/>
  <c r="AJ4305" i="4"/>
  <c r="AK4305" i="4" s="1"/>
  <c r="AR4174" i="4"/>
  <c r="AJ4174" i="4"/>
  <c r="AK4174" i="4" s="1"/>
  <c r="AJ4188" i="4"/>
  <c r="AK4188" i="4" s="1"/>
  <c r="AR4188" i="4"/>
  <c r="AJ4094" i="4"/>
  <c r="AK4094" i="4" s="1"/>
  <c r="AR4094" i="4"/>
  <c r="AJ4112" i="4"/>
  <c r="AK4112" i="4" s="1"/>
  <c r="AR4112" i="4"/>
  <c r="AJ4079" i="4"/>
  <c r="AK4079" i="4" s="1"/>
  <c r="AR4079" i="4"/>
  <c r="AJ4121" i="4"/>
  <c r="AK4121" i="4" s="1"/>
  <c r="AR4121" i="4"/>
  <c r="AJ4080" i="4"/>
  <c r="AK4080" i="4" s="1"/>
  <c r="AR4080" i="4"/>
  <c r="AJ4072" i="4"/>
  <c r="AK4072" i="4" s="1"/>
  <c r="AR4072" i="4"/>
  <c r="AJ4032" i="4"/>
  <c r="AK4032" i="4" s="1"/>
  <c r="AR4032" i="4"/>
  <c r="AJ4016" i="4"/>
  <c r="AK4016" i="4" s="1"/>
  <c r="AR4016" i="4"/>
  <c r="AR4008" i="4"/>
  <c r="AJ4008" i="4"/>
  <c r="AK4008" i="4" s="1"/>
  <c r="AJ3972" i="4"/>
  <c r="AK3972" i="4" s="1"/>
  <c r="AR3972" i="4"/>
  <c r="AJ3947" i="4"/>
  <c r="AK3947" i="4" s="1"/>
  <c r="AR3947" i="4"/>
  <c r="AR3934" i="4"/>
  <c r="AJ3934" i="4"/>
  <c r="AK3934" i="4" s="1"/>
  <c r="AJ3861" i="4"/>
  <c r="AK3861" i="4" s="1"/>
  <c r="AR3861" i="4"/>
  <c r="AJ3779" i="4"/>
  <c r="AK3779" i="4" s="1"/>
  <c r="AR3779" i="4"/>
  <c r="AJ3806" i="4"/>
  <c r="AK3806" i="4" s="1"/>
  <c r="AP3806" i="4"/>
  <c r="AR3822" i="4"/>
  <c r="AJ3822" i="4"/>
  <c r="AK3822" i="4" s="1"/>
  <c r="AR3732" i="4"/>
  <c r="AJ3732" i="4"/>
  <c r="AK3732" i="4" s="1"/>
  <c r="AJ3734" i="4"/>
  <c r="AK3734" i="4" s="1"/>
  <c r="AR3734" i="4"/>
  <c r="AR3683" i="4"/>
  <c r="AJ3683" i="4"/>
  <c r="AK3683" i="4" s="1"/>
  <c r="AJ3667" i="4"/>
  <c r="AK3667" i="4" s="1"/>
  <c r="AR3667" i="4"/>
  <c r="AJ3651" i="4"/>
  <c r="AK3651" i="4" s="1"/>
  <c r="AR3651" i="4"/>
  <c r="AJ3635" i="4"/>
  <c r="AK3635" i="4" s="1"/>
  <c r="AR3635" i="4"/>
  <c r="AJ3619" i="4"/>
  <c r="AK3619" i="4" s="1"/>
  <c r="AR3619" i="4"/>
  <c r="AJ3698" i="4"/>
  <c r="AK3698" i="4" s="1"/>
  <c r="AR3698" i="4"/>
  <c r="AJ3605" i="4"/>
  <c r="AK3605" i="4" s="1"/>
  <c r="AP3605" i="4"/>
  <c r="AJ3713" i="4"/>
  <c r="AK3713" i="4" s="1"/>
  <c r="AR3713" i="4"/>
  <c r="AJ3546" i="4"/>
  <c r="AK3546" i="4" s="1"/>
  <c r="AR3546" i="4"/>
  <c r="AJ3501" i="4"/>
  <c r="AK3501" i="4" s="1"/>
  <c r="AR3501" i="4"/>
  <c r="AJ3469" i="4"/>
  <c r="AK3469" i="4" s="1"/>
  <c r="AR3469" i="4"/>
  <c r="AR3570" i="4"/>
  <c r="AJ3570" i="4"/>
  <c r="AK3570" i="4" s="1"/>
  <c r="AJ3560" i="4"/>
  <c r="AK3560" i="4" s="1"/>
  <c r="AR3560" i="4"/>
  <c r="AJ3531" i="4"/>
  <c r="AK3531" i="4" s="1"/>
  <c r="AR3531" i="4"/>
  <c r="AJ3508" i="4"/>
  <c r="AK3508" i="4" s="1"/>
  <c r="AR3508" i="4"/>
  <c r="AJ3476" i="4"/>
  <c r="AK3476" i="4" s="1"/>
  <c r="AR3476" i="4"/>
  <c r="AP3569" i="4"/>
  <c r="AJ3569" i="4"/>
  <c r="AK3569" i="4" s="1"/>
  <c r="AP3428" i="4"/>
  <c r="AJ3428" i="4"/>
  <c r="AK3428" i="4" s="1"/>
  <c r="AR3420" i="4"/>
  <c r="AR3404" i="4"/>
  <c r="AJ3436" i="4"/>
  <c r="AK3436" i="4" s="1"/>
  <c r="AP3436" i="4"/>
  <c r="AJ3383" i="4"/>
  <c r="AK3383" i="4" s="1"/>
  <c r="AR3383" i="4"/>
  <c r="AJ3344" i="4"/>
  <c r="AK3344" i="4" s="1"/>
  <c r="AP3344" i="4"/>
  <c r="AJ3328" i="4"/>
  <c r="AK3328" i="4" s="1"/>
  <c r="AP3328" i="4"/>
  <c r="AJ3312" i="4"/>
  <c r="AK3312" i="4" s="1"/>
  <c r="AP3312" i="4"/>
  <c r="AJ3296" i="4"/>
  <c r="AK3296" i="4" s="1"/>
  <c r="AP3296" i="4"/>
  <c r="AJ3280" i="4"/>
  <c r="AK3280" i="4" s="1"/>
  <c r="AP3280" i="4"/>
  <c r="AJ3370" i="4"/>
  <c r="AK3370" i="4" s="1"/>
  <c r="AR3370" i="4"/>
  <c r="AR3263" i="4"/>
  <c r="AJ3263" i="4"/>
  <c r="AK3263" i="4" s="1"/>
  <c r="AP3248" i="4"/>
  <c r="AJ3248" i="4"/>
  <c r="AK3248" i="4" s="1"/>
  <c r="AJ3239" i="4"/>
  <c r="AK3239" i="4" s="1"/>
  <c r="AR3239" i="4"/>
  <c r="AR3210" i="4"/>
  <c r="AJ3210" i="4"/>
  <c r="AK3210" i="4" s="1"/>
  <c r="AJ3180" i="4"/>
  <c r="AK3180" i="4" s="1"/>
  <c r="AR3180" i="4"/>
  <c r="AJ3101" i="4"/>
  <c r="AK3101" i="4" s="1"/>
  <c r="AR3101" i="4"/>
  <c r="AJ3213" i="4"/>
  <c r="AK3213" i="4" s="1"/>
  <c r="AR3213" i="4"/>
  <c r="AJ3132" i="4"/>
  <c r="AK3132" i="4" s="1"/>
  <c r="AR3132" i="4"/>
  <c r="AJ3100" i="4"/>
  <c r="AK3100" i="4" s="1"/>
  <c r="AR3100" i="4"/>
  <c r="AJ3156" i="4"/>
  <c r="AK3156" i="4" s="1"/>
  <c r="AR3156" i="4"/>
  <c r="AJ3238" i="4"/>
  <c r="AK3238" i="4" s="1"/>
  <c r="AR3238" i="4"/>
  <c r="AJ3221" i="4"/>
  <c r="AK3221" i="4" s="1"/>
  <c r="AP3221" i="4"/>
  <c r="AR3209" i="4"/>
  <c r="AJ3209" i="4"/>
  <c r="AK3209" i="4" s="1"/>
  <c r="AR3072" i="4"/>
  <c r="AJ3072" i="4"/>
  <c r="AK3072" i="4" s="1"/>
  <c r="AR2997" i="4"/>
  <c r="AJ2997" i="4"/>
  <c r="AK2997" i="4" s="1"/>
  <c r="AR3039" i="4"/>
  <c r="AJ3039" i="4"/>
  <c r="AK3039" i="4" s="1"/>
  <c r="AJ3027" i="4"/>
  <c r="AK3027" i="4" s="1"/>
  <c r="AR3027" i="4"/>
  <c r="AJ2971" i="4"/>
  <c r="AK2971" i="4" s="1"/>
  <c r="AP2971" i="4"/>
  <c r="AJ2907" i="4"/>
  <c r="AK2907" i="4" s="1"/>
  <c r="AP2907" i="4"/>
  <c r="AP2827" i="4"/>
  <c r="AJ2827" i="4"/>
  <c r="AK2827" i="4" s="1"/>
  <c r="AJ3051" i="4"/>
  <c r="AK3051" i="4" s="1"/>
  <c r="AP3051" i="4"/>
  <c r="AJ2918" i="4"/>
  <c r="AK2918" i="4" s="1"/>
  <c r="AR2918" i="4"/>
  <c r="AP3071" i="4"/>
  <c r="AR2811" i="4"/>
  <c r="AJ2811" i="4"/>
  <c r="AK2811" i="4" s="1"/>
  <c r="AJ2825" i="4"/>
  <c r="AK2825" i="4" s="1"/>
  <c r="AR2825" i="4"/>
  <c r="AJ2958" i="4"/>
  <c r="AK2958" i="4" s="1"/>
  <c r="AP2958" i="4"/>
  <c r="AJ2879" i="4"/>
  <c r="AK2879" i="4" s="1"/>
  <c r="AR2879" i="4"/>
  <c r="AJ2863" i="4"/>
  <c r="AK2863" i="4" s="1"/>
  <c r="AR2863" i="4"/>
  <c r="AJ2821" i="4"/>
  <c r="AK2821" i="4" s="1"/>
  <c r="AR2821" i="4"/>
  <c r="AJ2800" i="4"/>
  <c r="AK2800" i="4" s="1"/>
  <c r="AR2800" i="4"/>
  <c r="AJ2943" i="4"/>
  <c r="AK2943" i="4" s="1"/>
  <c r="AR2943" i="4"/>
  <c r="AJ2823" i="4"/>
  <c r="AK2823" i="4" s="1"/>
  <c r="AR2823" i="4"/>
  <c r="AR2725" i="4"/>
  <c r="AJ2725" i="4"/>
  <c r="AK2725" i="4" s="1"/>
  <c r="AR2709" i="4"/>
  <c r="AJ2709" i="4"/>
  <c r="AK2709" i="4" s="1"/>
  <c r="AR2693" i="4"/>
  <c r="AJ2693" i="4"/>
  <c r="AK2693" i="4" s="1"/>
  <c r="AP2991" i="4"/>
  <c r="AJ2991" i="4"/>
  <c r="AK2991" i="4" s="1"/>
  <c r="AJ2702" i="4"/>
  <c r="AK2702" i="4" s="1"/>
  <c r="AR2702" i="4"/>
  <c r="AJ2686" i="4"/>
  <c r="AK2686" i="4" s="1"/>
  <c r="AR2686" i="4"/>
  <c r="AJ2670" i="4"/>
  <c r="AK2670" i="4" s="1"/>
  <c r="AR2670" i="4"/>
  <c r="AJ2646" i="4"/>
  <c r="AK2646" i="4" s="1"/>
  <c r="AR2646" i="4"/>
  <c r="AJ2680" i="4"/>
  <c r="AK2680" i="4" s="1"/>
  <c r="AP2680" i="4"/>
  <c r="AJ2668" i="4"/>
  <c r="AK2668" i="4" s="1"/>
  <c r="AR2668" i="4"/>
  <c r="AJ2610" i="4"/>
  <c r="AK2610" i="4" s="1"/>
  <c r="AP2610" i="4"/>
  <c r="AJ2578" i="4"/>
  <c r="AK2578" i="4" s="1"/>
  <c r="AP2578" i="4"/>
  <c r="AJ2546" i="4"/>
  <c r="AK2546" i="4" s="1"/>
  <c r="AP2546" i="4"/>
  <c r="AJ2514" i="4"/>
  <c r="AK2514" i="4" s="1"/>
  <c r="AP2514" i="4"/>
  <c r="AJ2482" i="4"/>
  <c r="AK2482" i="4" s="1"/>
  <c r="AP2482" i="4"/>
  <c r="AP2450" i="4"/>
  <c r="AJ2450" i="4"/>
  <c r="AK2450" i="4" s="1"/>
  <c r="AJ2398" i="4"/>
  <c r="AK2398" i="4" s="1"/>
  <c r="AR2398" i="4"/>
  <c r="AP2386" i="4"/>
  <c r="AJ2386" i="4"/>
  <c r="AK2386" i="4" s="1"/>
  <c r="AP2354" i="4"/>
  <c r="AJ2354" i="4"/>
  <c r="AK2354" i="4" s="1"/>
  <c r="AJ2557" i="4"/>
  <c r="AK2557" i="4" s="1"/>
  <c r="AR2557" i="4"/>
  <c r="AR2493" i="4"/>
  <c r="AJ2493" i="4"/>
  <c r="AK2493" i="4" s="1"/>
  <c r="AR2349" i="4"/>
  <c r="AJ2349" i="4"/>
  <c r="AK2349" i="4" s="1"/>
  <c r="AR2319" i="4"/>
  <c r="AJ2319" i="4"/>
  <c r="AK2319" i="4" s="1"/>
  <c r="AJ2529" i="4"/>
  <c r="AK2529" i="4" s="1"/>
  <c r="AR2529" i="4"/>
  <c r="AJ2465" i="4"/>
  <c r="AK2465" i="4" s="1"/>
  <c r="AR2465" i="4"/>
  <c r="AJ2310" i="4"/>
  <c r="AK2310" i="4" s="1"/>
  <c r="AP2310" i="4"/>
  <c r="AR2302" i="4"/>
  <c r="AJ2313" i="4"/>
  <c r="AK2313" i="4" s="1"/>
  <c r="AR2313" i="4"/>
  <c r="AJ2274" i="4"/>
  <c r="AK2274" i="4" s="1"/>
  <c r="AR2274" i="4"/>
  <c r="AR2252" i="4"/>
  <c r="AJ2252" i="4"/>
  <c r="AK2252" i="4" s="1"/>
  <c r="AJ2179" i="4"/>
  <c r="AK2179" i="4" s="1"/>
  <c r="AR2179" i="4"/>
  <c r="AJ2432" i="4"/>
  <c r="AK2432" i="4" s="1"/>
  <c r="AR2432" i="4"/>
  <c r="AR2361" i="4"/>
  <c r="AJ2361" i="4"/>
  <c r="AK2361" i="4" s="1"/>
  <c r="AJ2380" i="4"/>
  <c r="AK2380" i="4" s="1"/>
  <c r="AR2380" i="4"/>
  <c r="AP2322" i="4"/>
  <c r="AJ2312" i="4"/>
  <c r="AK2312" i="4" s="1"/>
  <c r="AR2312" i="4"/>
  <c r="AJ2145" i="4"/>
  <c r="AK2145" i="4" s="1"/>
  <c r="AR2145" i="4"/>
  <c r="AR2441" i="4"/>
  <c r="AJ2441" i="4"/>
  <c r="AK2441" i="4" s="1"/>
  <c r="AP2374" i="4"/>
  <c r="AJ2374" i="4"/>
  <c r="AK2374" i="4" s="1"/>
  <c r="AJ2268" i="4"/>
  <c r="AK2268" i="4" s="1"/>
  <c r="AR2268" i="4"/>
  <c r="AR2167" i="4"/>
  <c r="AJ2167" i="4"/>
  <c r="AK2167" i="4" s="1"/>
  <c r="AJ2012" i="4"/>
  <c r="AK2012" i="4" s="1"/>
  <c r="AR2012" i="4"/>
  <c r="AR2159" i="4"/>
  <c r="AJ2159" i="4"/>
  <c r="AK2159" i="4" s="1"/>
  <c r="AR2139" i="4"/>
  <c r="AJ2086" i="4"/>
  <c r="AK2086" i="4" s="1"/>
  <c r="AP2086" i="4"/>
  <c r="AJ2052" i="4"/>
  <c r="AK2052" i="4" s="1"/>
  <c r="AR2052" i="4"/>
  <c r="AJ2099" i="4"/>
  <c r="AK2099" i="4" s="1"/>
  <c r="AR2099" i="4"/>
  <c r="AP2062" i="4"/>
  <c r="AJ2062" i="4"/>
  <c r="AK2062" i="4" s="1"/>
  <c r="AJ2003" i="4"/>
  <c r="AK2003" i="4" s="1"/>
  <c r="AR2003" i="4"/>
  <c r="AJ1925" i="4"/>
  <c r="AK1925" i="4" s="1"/>
  <c r="AR1925" i="4"/>
  <c r="AJ1805" i="4"/>
  <c r="AK1805" i="4" s="1"/>
  <c r="AR1805" i="4"/>
  <c r="AR2007" i="4"/>
  <c r="AJ2007" i="4"/>
  <c r="AK2007" i="4" s="1"/>
  <c r="AJ1927" i="4"/>
  <c r="AK1927" i="4" s="1"/>
  <c r="AP1927" i="4"/>
  <c r="AJ1863" i="4"/>
  <c r="AK1863" i="4" s="1"/>
  <c r="AP1863" i="4"/>
  <c r="AJ1750" i="4"/>
  <c r="AK1750" i="4" s="1"/>
  <c r="AR1750" i="4"/>
  <c r="AJ1734" i="4"/>
  <c r="AK1734" i="4" s="1"/>
  <c r="AR1734" i="4"/>
  <c r="AJ1687" i="4"/>
  <c r="AK1687" i="4" s="1"/>
  <c r="AR1687" i="4"/>
  <c r="AP1815" i="4"/>
  <c r="AP1823" i="4"/>
  <c r="AR1728" i="4"/>
  <c r="AJ1728" i="4"/>
  <c r="AK1728" i="4" s="1"/>
  <c r="AP1642" i="4"/>
  <c r="AJ1642" i="4"/>
  <c r="AK1642" i="4" s="1"/>
  <c r="AJ1760" i="4"/>
  <c r="AK1760" i="4" s="1"/>
  <c r="AR1760" i="4"/>
  <c r="AJ1791" i="4"/>
  <c r="AK1791" i="4" s="1"/>
  <c r="AR1791" i="4"/>
  <c r="AJ1735" i="4"/>
  <c r="AK1735" i="4" s="1"/>
  <c r="AR1735" i="4"/>
  <c r="AJ1619" i="4"/>
  <c r="AK1619" i="4" s="1"/>
  <c r="AR1619" i="4"/>
  <c r="AJ1579" i="4"/>
  <c r="AK1579" i="4" s="1"/>
  <c r="AR1579" i="4"/>
  <c r="AJ1542" i="4"/>
  <c r="AK1542" i="4" s="1"/>
  <c r="AP1542" i="4"/>
  <c r="AR1550" i="4"/>
  <c r="AJ1467" i="4"/>
  <c r="AK1467" i="4" s="1"/>
  <c r="AR1467" i="4"/>
  <c r="AJ1403" i="4"/>
  <c r="AK1403" i="4" s="1"/>
  <c r="AR1403" i="4"/>
  <c r="AJ1339" i="4"/>
  <c r="AK1339" i="4" s="1"/>
  <c r="AR1339" i="4"/>
  <c r="AJ1275" i="4"/>
  <c r="AK1275" i="4" s="1"/>
  <c r="AR1275" i="4"/>
  <c r="AJ1474" i="4"/>
  <c r="AK1474" i="4" s="1"/>
  <c r="AR1474" i="4"/>
  <c r="AJ1442" i="4"/>
  <c r="AK1442" i="4" s="1"/>
  <c r="AR1442" i="4"/>
  <c r="AJ1394" i="4"/>
  <c r="AK1394" i="4" s="1"/>
  <c r="AR1394" i="4"/>
  <c r="AJ1314" i="4"/>
  <c r="AK1314" i="4" s="1"/>
  <c r="AR1314" i="4"/>
  <c r="AJ1433" i="4"/>
  <c r="AK1433" i="4" s="1"/>
  <c r="AR1433" i="4"/>
  <c r="AJ1369" i="4"/>
  <c r="AK1369" i="4" s="1"/>
  <c r="AR1369" i="4"/>
  <c r="AJ1305" i="4"/>
  <c r="AK1305" i="4" s="1"/>
  <c r="AR1305" i="4"/>
  <c r="AJ1199" i="4"/>
  <c r="AK1199" i="4" s="1"/>
  <c r="AR1199" i="4"/>
  <c r="AJ1159" i="4"/>
  <c r="AK1159" i="4" s="1"/>
  <c r="AR1159" i="4"/>
  <c r="AR1240" i="4"/>
  <c r="AJ1240" i="4"/>
  <c r="AK1240" i="4" s="1"/>
  <c r="AJ1146" i="4"/>
  <c r="AK1146" i="4" s="1"/>
  <c r="AR1146" i="4"/>
  <c r="AJ1104" i="4"/>
  <c r="AK1104" i="4" s="1"/>
  <c r="AR1104" i="4"/>
  <c r="AJ1094" i="4"/>
  <c r="AK1094" i="4" s="1"/>
  <c r="AR1094" i="4"/>
  <c r="AJ1086" i="4"/>
  <c r="AK1086" i="4" s="1"/>
  <c r="AR1086" i="4"/>
  <c r="AJ1078" i="4"/>
  <c r="AK1078" i="4" s="1"/>
  <c r="AR1078" i="4"/>
  <c r="AJ1070" i="4"/>
  <c r="AK1070" i="4" s="1"/>
  <c r="AR1070" i="4"/>
  <c r="AJ1062" i="4"/>
  <c r="AK1062" i="4" s="1"/>
  <c r="AR1062" i="4"/>
  <c r="AJ1054" i="4"/>
  <c r="AK1054" i="4" s="1"/>
  <c r="AR1054" i="4"/>
  <c r="AJ1046" i="4"/>
  <c r="AK1046" i="4" s="1"/>
  <c r="AR1046" i="4"/>
  <c r="AJ1038" i="4"/>
  <c r="AK1038" i="4" s="1"/>
  <c r="AR1038" i="4"/>
  <c r="AJ1030" i="4"/>
  <c r="AK1030" i="4" s="1"/>
  <c r="AR1030" i="4"/>
  <c r="AJ1022" i="4"/>
  <c r="AK1022" i="4" s="1"/>
  <c r="AR1022" i="4"/>
  <c r="AJ1014" i="4"/>
  <c r="AK1014" i="4" s="1"/>
  <c r="AR1014" i="4"/>
  <c r="AJ1006" i="4"/>
  <c r="AK1006" i="4" s="1"/>
  <c r="AR1006" i="4"/>
  <c r="AJ970" i="4"/>
  <c r="AK970" i="4" s="1"/>
  <c r="AP970" i="4"/>
  <c r="AJ942" i="4"/>
  <c r="AK942" i="4" s="1"/>
  <c r="AR942" i="4"/>
  <c r="AJ910" i="4"/>
  <c r="AK910" i="4" s="1"/>
  <c r="AR910" i="4"/>
  <c r="AJ894" i="4"/>
  <c r="AK894" i="4" s="1"/>
  <c r="AR894" i="4"/>
  <c r="AJ968" i="4"/>
  <c r="AK968" i="4" s="1"/>
  <c r="AP968" i="4"/>
  <c r="AR907" i="4"/>
  <c r="AJ907" i="4"/>
  <c r="AK907" i="4" s="1"/>
  <c r="AR842" i="4"/>
  <c r="AJ842" i="4"/>
  <c r="AK842" i="4" s="1"/>
  <c r="AJ758" i="4"/>
  <c r="AK758" i="4" s="1"/>
  <c r="AP758" i="4"/>
  <c r="AJ807" i="4"/>
  <c r="AK807" i="4" s="1"/>
  <c r="AR807" i="4"/>
  <c r="AJ776" i="4"/>
  <c r="AK776" i="4" s="1"/>
  <c r="AR776" i="4"/>
  <c r="AJ745" i="4"/>
  <c r="AK745" i="4" s="1"/>
  <c r="AR745" i="4"/>
  <c r="AJ841" i="4"/>
  <c r="AK841" i="4" s="1"/>
  <c r="AR841" i="4"/>
  <c r="AJ784" i="4"/>
  <c r="AK784" i="4" s="1"/>
  <c r="AR784" i="4"/>
  <c r="AP738" i="4"/>
  <c r="AJ738" i="4"/>
  <c r="AK738" i="4" s="1"/>
  <c r="AJ726" i="4"/>
  <c r="AK726" i="4" s="1"/>
  <c r="AR726" i="4"/>
  <c r="AP674" i="4"/>
  <c r="AJ674" i="4"/>
  <c r="AK674" i="4" s="1"/>
  <c r="AJ662" i="4"/>
  <c r="AK662" i="4" s="1"/>
  <c r="AR662" i="4"/>
  <c r="AJ590" i="4"/>
  <c r="AK590" i="4" s="1"/>
  <c r="AR590" i="4"/>
  <c r="AJ558" i="4"/>
  <c r="AK558" i="4" s="1"/>
  <c r="AR558" i="4"/>
  <c r="AJ854" i="4"/>
  <c r="AK854" i="4" s="1"/>
  <c r="AR854" i="4"/>
  <c r="AR823" i="4"/>
  <c r="AJ823" i="4"/>
  <c r="AK823" i="4" s="1"/>
  <c r="AR795" i="4"/>
  <c r="AJ795" i="4"/>
  <c r="AK795" i="4" s="1"/>
  <c r="AJ741" i="4"/>
  <c r="AK741" i="4" s="1"/>
  <c r="AR741" i="4"/>
  <c r="AJ709" i="4"/>
  <c r="AK709" i="4" s="1"/>
  <c r="AR709" i="4"/>
  <c r="AJ677" i="4"/>
  <c r="AK677" i="4" s="1"/>
  <c r="AR677" i="4"/>
  <c r="AJ645" i="4"/>
  <c r="AK645" i="4" s="1"/>
  <c r="AR645" i="4"/>
  <c r="AJ613" i="4"/>
  <c r="AK613" i="4" s="1"/>
  <c r="AR613" i="4"/>
  <c r="AJ581" i="4"/>
  <c r="AK581" i="4" s="1"/>
  <c r="AR581" i="4"/>
  <c r="AJ549" i="4"/>
  <c r="AK549" i="4" s="1"/>
  <c r="AR549" i="4"/>
  <c r="AJ525" i="4"/>
  <c r="AK525" i="4" s="1"/>
  <c r="AR525" i="4"/>
  <c r="AJ509" i="4"/>
  <c r="AK509" i="4" s="1"/>
  <c r="AR509" i="4"/>
  <c r="AJ493" i="4"/>
  <c r="AK493" i="4" s="1"/>
  <c r="AR493" i="4"/>
  <c r="AJ453" i="4"/>
  <c r="AK453" i="4" s="1"/>
  <c r="AR453" i="4"/>
  <c r="AP800" i="4"/>
  <c r="AR882" i="4"/>
  <c r="AJ882" i="4"/>
  <c r="AK882" i="4" s="1"/>
  <c r="AJ856" i="4"/>
  <c r="AK856" i="4" s="1"/>
  <c r="AR856" i="4"/>
  <c r="AP808" i="4"/>
  <c r="AJ723" i="4"/>
  <c r="AK723" i="4" s="1"/>
  <c r="AR723" i="4"/>
  <c r="AJ659" i="4"/>
  <c r="AK659" i="4" s="1"/>
  <c r="AR659" i="4"/>
  <c r="AJ595" i="4"/>
  <c r="AK595" i="4" s="1"/>
  <c r="AR595" i="4"/>
  <c r="AJ531" i="4"/>
  <c r="AK531" i="4" s="1"/>
  <c r="AR531" i="4"/>
  <c r="AJ475" i="4"/>
  <c r="AK475" i="4" s="1"/>
  <c r="AR475" i="4"/>
  <c r="AP474" i="4"/>
  <c r="AP434" i="4"/>
  <c r="AJ412" i="4"/>
  <c r="AK412" i="4" s="1"/>
  <c r="AR412" i="4"/>
  <c r="AJ349" i="4"/>
  <c r="AK349" i="4" s="1"/>
  <c r="AR349" i="4"/>
  <c r="AJ358" i="4"/>
  <c r="AK358" i="4" s="1"/>
  <c r="AR358" i="4"/>
  <c r="AR466" i="4"/>
  <c r="AJ466" i="4"/>
  <c r="AK466" i="4" s="1"/>
  <c r="AR458" i="4"/>
  <c r="AJ458" i="4"/>
  <c r="AK458" i="4" s="1"/>
  <c r="AJ350" i="4"/>
  <c r="AK350" i="4" s="1"/>
  <c r="AR350" i="4"/>
  <c r="AJ334" i="4"/>
  <c r="AK334" i="4" s="1"/>
  <c r="AR334" i="4"/>
  <c r="AJ518" i="4"/>
  <c r="AK518" i="4" s="1"/>
  <c r="AR518" i="4"/>
  <c r="AJ389" i="4"/>
  <c r="AK389" i="4" s="1"/>
  <c r="AR389" i="4"/>
  <c r="AJ380" i="4"/>
  <c r="AK380" i="4" s="1"/>
  <c r="AR380" i="4"/>
  <c r="AJ93" i="4"/>
  <c r="AK93" i="4" s="1"/>
  <c r="AR93" i="4"/>
  <c r="AJ92" i="4"/>
  <c r="AK92" i="4" s="1"/>
  <c r="AR92" i="4"/>
  <c r="AJ328" i="4"/>
  <c r="AK328" i="4" s="1"/>
  <c r="AR328" i="4"/>
  <c r="AJ292" i="4"/>
  <c r="AK292" i="4" s="1"/>
  <c r="AR292" i="4"/>
  <c r="AJ228" i="4"/>
  <c r="AK228" i="4" s="1"/>
  <c r="AR228" i="4"/>
  <c r="AJ132" i="4"/>
  <c r="AK132" i="4" s="1"/>
  <c r="AR132" i="4"/>
  <c r="AR84" i="4"/>
  <c r="AJ84" i="4"/>
  <c r="AK84" i="4" s="1"/>
  <c r="AJ510" i="4"/>
  <c r="AK510" i="4" s="1"/>
  <c r="AR510" i="4"/>
  <c r="AJ371" i="4"/>
  <c r="AK371" i="4" s="1"/>
  <c r="AR371" i="4"/>
  <c r="AR331" i="4"/>
  <c r="AJ331" i="4"/>
  <c r="AK331" i="4" s="1"/>
  <c r="AJ255" i="4"/>
  <c r="AK255" i="4" s="1"/>
  <c r="AP255" i="4"/>
  <c r="AR4602" i="4"/>
  <c r="AJ4602" i="4"/>
  <c r="AK4602" i="4" s="1"/>
  <c r="AJ4642" i="4"/>
  <c r="AK4642" i="4" s="1"/>
  <c r="AR4642" i="4"/>
  <c r="AJ4589" i="4"/>
  <c r="AK4589" i="4" s="1"/>
  <c r="AR4589" i="4"/>
  <c r="AJ4625" i="4"/>
  <c r="AK4625" i="4" s="1"/>
  <c r="AR4625" i="4"/>
  <c r="AJ4488" i="4"/>
  <c r="AK4488" i="4" s="1"/>
  <c r="AR4488" i="4"/>
  <c r="AJ4242" i="4"/>
  <c r="AK4242" i="4" s="1"/>
  <c r="AR4242" i="4"/>
  <c r="AJ4006" i="4"/>
  <c r="AK4006" i="4" s="1"/>
  <c r="AR4006" i="4"/>
  <c r="AJ3633" i="4"/>
  <c r="AK3633" i="4" s="1"/>
  <c r="AR3633" i="4"/>
  <c r="AJ4699" i="4"/>
  <c r="AK4699" i="4" s="1"/>
  <c r="AR4699" i="4"/>
  <c r="AJ4679" i="4"/>
  <c r="AK4679" i="4" s="1"/>
  <c r="AR4679" i="4"/>
  <c r="AJ4651" i="4"/>
  <c r="AK4651" i="4" s="1"/>
  <c r="AR4651" i="4"/>
  <c r="AJ4558" i="4"/>
  <c r="AK4558" i="4" s="1"/>
  <c r="AR4558" i="4"/>
  <c r="AR4528" i="4"/>
  <c r="AJ4528" i="4"/>
  <c r="AK4528" i="4" s="1"/>
  <c r="AJ4723" i="4"/>
  <c r="AK4723" i="4" s="1"/>
  <c r="AR4723" i="4"/>
  <c r="AJ4738" i="4"/>
  <c r="AK4738" i="4" s="1"/>
  <c r="AR4738" i="4"/>
  <c r="AJ4703" i="4"/>
  <c r="AK4703" i="4" s="1"/>
  <c r="AR4703" i="4"/>
  <c r="AJ4672" i="4"/>
  <c r="AK4672" i="4" s="1"/>
  <c r="AR4672" i="4"/>
  <c r="AJ4662" i="4"/>
  <c r="AK4662" i="4" s="1"/>
  <c r="AR4662" i="4"/>
  <c r="AR4649" i="4"/>
  <c r="AJ4649" i="4"/>
  <c r="AK4649" i="4" s="1"/>
  <c r="AJ4671" i="4"/>
  <c r="AK4671" i="4" s="1"/>
  <c r="AR4671" i="4"/>
  <c r="AR4619" i="4"/>
  <c r="AJ4619" i="4"/>
  <c r="AK4619" i="4" s="1"/>
  <c r="AJ4645" i="4"/>
  <c r="AK4645" i="4" s="1"/>
  <c r="AR4645" i="4"/>
  <c r="AP4570" i="4"/>
  <c r="AJ4570" i="4"/>
  <c r="AK4570" i="4" s="1"/>
  <c r="AJ4591" i="4"/>
  <c r="AK4591" i="4" s="1"/>
  <c r="AR4591" i="4"/>
  <c r="AR4538" i="4"/>
  <c r="AJ4540" i="4"/>
  <c r="AK4540" i="4" s="1"/>
  <c r="AR4540" i="4"/>
  <c r="AR4494" i="4"/>
  <c r="AJ4494" i="4"/>
  <c r="AK4494" i="4" s="1"/>
  <c r="AJ4505" i="4"/>
  <c r="AK4505" i="4" s="1"/>
  <c r="AR4505" i="4"/>
  <c r="AR4551" i="4"/>
  <c r="AJ4551" i="4"/>
  <c r="AK4551" i="4" s="1"/>
  <c r="AR4399" i="4"/>
  <c r="AJ4399" i="4"/>
  <c r="AK4399" i="4" s="1"/>
  <c r="AJ4448" i="4"/>
  <c r="AK4448" i="4" s="1"/>
  <c r="AR4448" i="4"/>
  <c r="AR4463" i="4"/>
  <c r="AJ4463" i="4"/>
  <c r="AK4463" i="4" s="1"/>
  <c r="AJ4367" i="4"/>
  <c r="AK4367" i="4" s="1"/>
  <c r="AR4367" i="4"/>
  <c r="AR4391" i="4"/>
  <c r="AJ4391" i="4"/>
  <c r="AK4391" i="4" s="1"/>
  <c r="AJ4303" i="4"/>
  <c r="AK4303" i="4" s="1"/>
  <c r="AR4303" i="4"/>
  <c r="AR4315" i="4"/>
  <c r="AJ4315" i="4"/>
  <c r="AK4315" i="4" s="1"/>
  <c r="AR4251" i="4"/>
  <c r="AJ4251" i="4"/>
  <c r="AK4251" i="4" s="1"/>
  <c r="AJ4226" i="4"/>
  <c r="AK4226" i="4" s="1"/>
  <c r="AR4226" i="4"/>
  <c r="AR4256" i="4"/>
  <c r="AJ4256" i="4"/>
  <c r="AK4256" i="4" s="1"/>
  <c r="AR4266" i="4"/>
  <c r="AJ4266" i="4"/>
  <c r="AK4266" i="4" s="1"/>
  <c r="AJ4238" i="4"/>
  <c r="AK4238" i="4" s="1"/>
  <c r="AR4238" i="4"/>
  <c r="AR4163" i="4"/>
  <c r="AJ4163" i="4"/>
  <c r="AK4163" i="4" s="1"/>
  <c r="AR4190" i="4"/>
  <c r="AJ4190" i="4"/>
  <c r="AK4190" i="4" s="1"/>
  <c r="AJ4148" i="4"/>
  <c r="AK4148" i="4" s="1"/>
  <c r="AR4148" i="4"/>
  <c r="AJ4132" i="4"/>
  <c r="AK4132" i="4" s="1"/>
  <c r="AR4132" i="4"/>
  <c r="AJ4139" i="4"/>
  <c r="AK4139" i="4" s="1"/>
  <c r="AR4139" i="4"/>
  <c r="AJ4120" i="4"/>
  <c r="AK4120" i="4" s="1"/>
  <c r="AR4120" i="4"/>
  <c r="AJ4096" i="4"/>
  <c r="AK4096" i="4" s="1"/>
  <c r="AR4096" i="4"/>
  <c r="AJ4068" i="4"/>
  <c r="AK4068" i="4" s="1"/>
  <c r="AR4068" i="4"/>
  <c r="AJ4036" i="4"/>
  <c r="AK4036" i="4" s="1"/>
  <c r="AR4036" i="4"/>
  <c r="AJ4078" i="4"/>
  <c r="AK4078" i="4" s="1"/>
  <c r="AR4078" i="4"/>
  <c r="AJ4051" i="4"/>
  <c r="AK4051" i="4" s="1"/>
  <c r="AR4051" i="4"/>
  <c r="AJ4106" i="4"/>
  <c r="AK4106" i="4" s="1"/>
  <c r="AR4106" i="4"/>
  <c r="AR4130" i="4"/>
  <c r="AJ4130" i="4"/>
  <c r="AK4130" i="4" s="1"/>
  <c r="AR4011" i="4"/>
  <c r="AJ4011" i="4"/>
  <c r="AK4011" i="4" s="1"/>
  <c r="AJ3929" i="4"/>
  <c r="AK3929" i="4" s="1"/>
  <c r="AR3929" i="4"/>
  <c r="AR3899" i="4"/>
  <c r="AJ3899" i="4"/>
  <c r="AK3899" i="4" s="1"/>
  <c r="AJ3886" i="4"/>
  <c r="AK3886" i="4" s="1"/>
  <c r="AR3886" i="4"/>
  <c r="AJ3870" i="4"/>
  <c r="AK3870" i="4" s="1"/>
  <c r="AR3870" i="4"/>
  <c r="AJ3924" i="4"/>
  <c r="AK3924" i="4" s="1"/>
  <c r="AR3924" i="4"/>
  <c r="AR3907" i="4"/>
  <c r="AJ3907" i="4"/>
  <c r="AK3907" i="4" s="1"/>
  <c r="AJ3796" i="4"/>
  <c r="AK3796" i="4" s="1"/>
  <c r="AR3796" i="4"/>
  <c r="AR3843" i="4"/>
  <c r="AJ3843" i="4"/>
  <c r="AK3843" i="4" s="1"/>
  <c r="AJ3811" i="4"/>
  <c r="AK3811" i="4" s="1"/>
  <c r="AR3811" i="4"/>
  <c r="AJ3862" i="4"/>
  <c r="AK3862" i="4" s="1"/>
  <c r="AR3862" i="4"/>
  <c r="AJ3790" i="4"/>
  <c r="AK3790" i="4" s="1"/>
  <c r="AP3790" i="4"/>
  <c r="AJ3748" i="4"/>
  <c r="AK3748" i="4" s="1"/>
  <c r="AR3748" i="4"/>
  <c r="AJ3733" i="4"/>
  <c r="AK3733" i="4" s="1"/>
  <c r="AR3733" i="4"/>
  <c r="AJ3708" i="4"/>
  <c r="AK3708" i="4" s="1"/>
  <c r="AR3708" i="4"/>
  <c r="AJ3724" i="4"/>
  <c r="AK3724" i="4" s="1"/>
  <c r="AR3724" i="4"/>
  <c r="AJ3695" i="4"/>
  <c r="AK3695" i="4" s="1"/>
  <c r="AR3695" i="4"/>
  <c r="AJ3666" i="4"/>
  <c r="AK3666" i="4" s="1"/>
  <c r="AR3666" i="4"/>
  <c r="AJ3634" i="4"/>
  <c r="AK3634" i="4" s="1"/>
  <c r="AR3634" i="4"/>
  <c r="AR3755" i="4"/>
  <c r="AJ3755" i="4"/>
  <c r="AK3755" i="4" s="1"/>
  <c r="AJ3702" i="4"/>
  <c r="AK3702" i="4" s="1"/>
  <c r="AR3702" i="4"/>
  <c r="AJ3681" i="4"/>
  <c r="AK3681" i="4" s="1"/>
  <c r="AR3681" i="4"/>
  <c r="AJ3661" i="4"/>
  <c r="AK3661" i="4" s="1"/>
  <c r="AP3661" i="4"/>
  <c r="AJ3649" i="4"/>
  <c r="AK3649" i="4" s="1"/>
  <c r="AR3649" i="4"/>
  <c r="AJ3629" i="4"/>
  <c r="AK3629" i="4" s="1"/>
  <c r="AP3629" i="4"/>
  <c r="AJ3617" i="4"/>
  <c r="AK3617" i="4" s="1"/>
  <c r="AR3617" i="4"/>
  <c r="AJ3581" i="4"/>
  <c r="AK3581" i="4" s="1"/>
  <c r="AP3581" i="4"/>
  <c r="AJ3704" i="4"/>
  <c r="AK3704" i="4" s="1"/>
  <c r="AP3704" i="4"/>
  <c r="AR3574" i="4"/>
  <c r="AJ3574" i="4"/>
  <c r="AK3574" i="4" s="1"/>
  <c r="AJ3555" i="4"/>
  <c r="AK3555" i="4" s="1"/>
  <c r="AR3555" i="4"/>
  <c r="AR3535" i="4"/>
  <c r="AJ3602" i="4"/>
  <c r="AK3602" i="4" s="1"/>
  <c r="AR3602" i="4"/>
  <c r="AP3541" i="4"/>
  <c r="AJ3541" i="4"/>
  <c r="AK3541" i="4" s="1"/>
  <c r="AP3565" i="4"/>
  <c r="AJ3557" i="4"/>
  <c r="AK3557" i="4" s="1"/>
  <c r="AP3557" i="4"/>
  <c r="AR3445" i="4"/>
  <c r="AJ3445" i="4"/>
  <c r="AK3445" i="4" s="1"/>
  <c r="AR3441" i="4"/>
  <c r="AJ3441" i="4"/>
  <c r="AK3441" i="4" s="1"/>
  <c r="AP3420" i="4"/>
  <c r="AJ3420" i="4"/>
  <c r="AK3420" i="4" s="1"/>
  <c r="AP3404" i="4"/>
  <c r="AJ3404" i="4"/>
  <c r="AK3404" i="4" s="1"/>
  <c r="AR3456" i="4"/>
  <c r="AJ3456" i="4"/>
  <c r="AK3456" i="4" s="1"/>
  <c r="AR3424" i="4"/>
  <c r="AJ3424" i="4"/>
  <c r="AK3424" i="4" s="1"/>
  <c r="AR3408" i="4"/>
  <c r="AJ3408" i="4"/>
  <c r="AK3408" i="4" s="1"/>
  <c r="AJ3369" i="4"/>
  <c r="AK3369" i="4" s="1"/>
  <c r="AR3369" i="4"/>
  <c r="AJ3362" i="4"/>
  <c r="AK3362" i="4" s="1"/>
  <c r="AR3362" i="4"/>
  <c r="AJ3430" i="4"/>
  <c r="AK3430" i="4" s="1"/>
  <c r="AR3430" i="4"/>
  <c r="AJ3177" i="4"/>
  <c r="AK3177" i="4" s="1"/>
  <c r="AR3177" i="4"/>
  <c r="AJ3141" i="4"/>
  <c r="AK3141" i="4" s="1"/>
  <c r="AR3141" i="4"/>
  <c r="AJ3077" i="4"/>
  <c r="AK3077" i="4" s="1"/>
  <c r="AR3077" i="4"/>
  <c r="AJ3255" i="4"/>
  <c r="AK3255" i="4" s="1"/>
  <c r="AR3255" i="4"/>
  <c r="AJ3195" i="4"/>
  <c r="AK3195" i="4" s="1"/>
  <c r="AR3195" i="4"/>
  <c r="AJ3139" i="4"/>
  <c r="AK3139" i="4" s="1"/>
  <c r="AR3139" i="4"/>
  <c r="AJ3119" i="4"/>
  <c r="AK3119" i="4" s="1"/>
  <c r="AP3119" i="4"/>
  <c r="AJ3107" i="4"/>
  <c r="AK3107" i="4" s="1"/>
  <c r="AR3107" i="4"/>
  <c r="AJ3087" i="4"/>
  <c r="AK3087" i="4" s="1"/>
  <c r="AP3087" i="4"/>
  <c r="AJ3232" i="4"/>
  <c r="AK3232" i="4" s="1"/>
  <c r="AP3232" i="4"/>
  <c r="AJ3137" i="4"/>
  <c r="AK3137" i="4" s="1"/>
  <c r="AR3137" i="4"/>
  <c r="AJ3105" i="4"/>
  <c r="AK3105" i="4" s="1"/>
  <c r="AR3105" i="4"/>
  <c r="AJ3081" i="4"/>
  <c r="AK3081" i="4" s="1"/>
  <c r="AR3081" i="4"/>
  <c r="AJ3065" i="4"/>
  <c r="AK3065" i="4" s="1"/>
  <c r="AR3065" i="4"/>
  <c r="AJ3049" i="4"/>
  <c r="AK3049" i="4" s="1"/>
  <c r="AR3049" i="4"/>
  <c r="AJ3033" i="4"/>
  <c r="AK3033" i="4" s="1"/>
  <c r="AR3033" i="4"/>
  <c r="AR3017" i="4"/>
  <c r="AJ3017" i="4"/>
  <c r="AK3017" i="4" s="1"/>
  <c r="AR3067" i="4"/>
  <c r="AR3005" i="4"/>
  <c r="AJ3005" i="4"/>
  <c r="AK3005" i="4" s="1"/>
  <c r="AJ2984" i="4"/>
  <c r="AK2984" i="4" s="1"/>
  <c r="AR2984" i="4"/>
  <c r="AR3044" i="4"/>
  <c r="AJ3044" i="4"/>
  <c r="AK3044" i="4" s="1"/>
  <c r="AP3079" i="4"/>
  <c r="AR3040" i="4"/>
  <c r="AJ3040" i="4"/>
  <c r="AK3040" i="4" s="1"/>
  <c r="AJ2931" i="4"/>
  <c r="AK2931" i="4" s="1"/>
  <c r="AP2931" i="4"/>
  <c r="AR3001" i="4"/>
  <c r="AJ3001" i="4"/>
  <c r="AK3001" i="4" s="1"/>
  <c r="AJ2894" i="4"/>
  <c r="AK2894" i="4" s="1"/>
  <c r="AR2894" i="4"/>
  <c r="AR3071" i="4"/>
  <c r="AJ3071" i="4"/>
  <c r="AK3071" i="4" s="1"/>
  <c r="AR2787" i="4"/>
  <c r="AJ2787" i="4"/>
  <c r="AK2787" i="4" s="1"/>
  <c r="AJ2792" i="4"/>
  <c r="AK2792" i="4" s="1"/>
  <c r="AR2792" i="4"/>
  <c r="AJ2840" i="4"/>
  <c r="AK2840" i="4" s="1"/>
  <c r="AR2840" i="4"/>
  <c r="AJ2824" i="4"/>
  <c r="AK2824" i="4" s="1"/>
  <c r="AR2824" i="4"/>
  <c r="AR2795" i="4"/>
  <c r="AJ2795" i="4"/>
  <c r="AK2795" i="4" s="1"/>
  <c r="AR2854" i="4"/>
  <c r="AJ2854" i="4"/>
  <c r="AK2854" i="4" s="1"/>
  <c r="AJ2804" i="4"/>
  <c r="AK2804" i="4" s="1"/>
  <c r="AR2804" i="4"/>
  <c r="AJ2793" i="4"/>
  <c r="AK2793" i="4" s="1"/>
  <c r="AR2793" i="4"/>
  <c r="AJ2749" i="4"/>
  <c r="AK2749" i="4" s="1"/>
  <c r="AR2749" i="4"/>
  <c r="AJ2630" i="4"/>
  <c r="AK2630" i="4" s="1"/>
  <c r="AR2630" i="4"/>
  <c r="AJ2776" i="4"/>
  <c r="AK2776" i="4" s="1"/>
  <c r="AR2776" i="4"/>
  <c r="AJ2712" i="4"/>
  <c r="AK2712" i="4" s="1"/>
  <c r="AP2712" i="4"/>
  <c r="AR2629" i="4"/>
  <c r="AJ2629" i="4"/>
  <c r="AK2629" i="4" s="1"/>
  <c r="AR2677" i="4"/>
  <c r="AJ2677" i="4"/>
  <c r="AK2677" i="4" s="1"/>
  <c r="AJ2598" i="4"/>
  <c r="AK2598" i="4" s="1"/>
  <c r="AR2598" i="4"/>
  <c r="AJ2566" i="4"/>
  <c r="AK2566" i="4" s="1"/>
  <c r="AR2566" i="4"/>
  <c r="AJ2534" i="4"/>
  <c r="AK2534" i="4" s="1"/>
  <c r="AR2534" i="4"/>
  <c r="AJ2502" i="4"/>
  <c r="AK2502" i="4" s="1"/>
  <c r="AR2502" i="4"/>
  <c r="AJ2470" i="4"/>
  <c r="AK2470" i="4" s="1"/>
  <c r="AR2470" i="4"/>
  <c r="AJ2422" i="4"/>
  <c r="AK2422" i="4" s="1"/>
  <c r="AR2422" i="4"/>
  <c r="AP2410" i="4"/>
  <c r="AJ2410" i="4"/>
  <c r="AK2410" i="4" s="1"/>
  <c r="AJ2597" i="4"/>
  <c r="AK2597" i="4" s="1"/>
  <c r="AR2597" i="4"/>
  <c r="AR2533" i="4"/>
  <c r="AJ2533" i="4"/>
  <c r="AK2533" i="4" s="1"/>
  <c r="AR2469" i="4"/>
  <c r="AJ2469" i="4"/>
  <c r="AK2469" i="4" s="1"/>
  <c r="AJ2718" i="4"/>
  <c r="AK2718" i="4" s="1"/>
  <c r="AR2718" i="4"/>
  <c r="AR2661" i="4"/>
  <c r="AJ2661" i="4"/>
  <c r="AK2661" i="4" s="1"/>
  <c r="AJ2473" i="4"/>
  <c r="AK2473" i="4" s="1"/>
  <c r="AR2473" i="4"/>
  <c r="AR2437" i="4"/>
  <c r="AJ2437" i="4"/>
  <c r="AK2437" i="4" s="1"/>
  <c r="AR2405" i="4"/>
  <c r="AJ2405" i="4"/>
  <c r="AK2405" i="4" s="1"/>
  <c r="AJ2302" i="4"/>
  <c r="AK2302" i="4" s="1"/>
  <c r="AP2302" i="4"/>
  <c r="AJ2521" i="4"/>
  <c r="AK2521" i="4" s="1"/>
  <c r="AR2521" i="4"/>
  <c r="AJ2352" i="4"/>
  <c r="AK2352" i="4" s="1"/>
  <c r="AR2352" i="4"/>
  <c r="AJ2337" i="4"/>
  <c r="AK2337" i="4" s="1"/>
  <c r="AR2337" i="4"/>
  <c r="AP2270" i="4"/>
  <c r="AJ2270" i="4"/>
  <c r="AK2270" i="4" s="1"/>
  <c r="AJ2219" i="4"/>
  <c r="AK2219" i="4" s="1"/>
  <c r="AR2219" i="4"/>
  <c r="AR2155" i="4"/>
  <c r="AJ2155" i="4"/>
  <c r="AK2155" i="4" s="1"/>
  <c r="AJ2480" i="4"/>
  <c r="AK2480" i="4" s="1"/>
  <c r="AR2480" i="4"/>
  <c r="AR2358" i="4"/>
  <c r="AJ2376" i="4"/>
  <c r="AK2376" i="4" s="1"/>
  <c r="AR2376" i="4"/>
  <c r="AR2322" i="4"/>
  <c r="AJ2322" i="4"/>
  <c r="AK2322" i="4" s="1"/>
  <c r="AR2296" i="4"/>
  <c r="AJ2296" i="4"/>
  <c r="AK2296" i="4" s="1"/>
  <c r="AJ2217" i="4"/>
  <c r="AK2217" i="4" s="1"/>
  <c r="AR2217" i="4"/>
  <c r="AJ2185" i="4"/>
  <c r="AK2185" i="4" s="1"/>
  <c r="AR2185" i="4"/>
  <c r="AJ2137" i="4"/>
  <c r="AK2137" i="4" s="1"/>
  <c r="AR2137" i="4"/>
  <c r="AR2417" i="4"/>
  <c r="AJ2417" i="4"/>
  <c r="AK2417" i="4" s="1"/>
  <c r="AJ2100" i="4"/>
  <c r="AK2100" i="4" s="1"/>
  <c r="AR2100" i="4"/>
  <c r="AR2049" i="4"/>
  <c r="AJ2049" i="4"/>
  <c r="AK2049" i="4" s="1"/>
  <c r="AJ2078" i="4"/>
  <c r="AK2078" i="4" s="1"/>
  <c r="AP2078" i="4"/>
  <c r="AJ2043" i="4"/>
  <c r="AK2043" i="4" s="1"/>
  <c r="AR2043" i="4"/>
  <c r="AJ2139" i="4"/>
  <c r="AK2139" i="4" s="1"/>
  <c r="AP2139" i="4"/>
  <c r="AJ2071" i="4"/>
  <c r="AK2071" i="4" s="1"/>
  <c r="AR2071" i="4"/>
  <c r="AJ2107" i="4"/>
  <c r="AK2107" i="4" s="1"/>
  <c r="AR2107" i="4"/>
  <c r="AJ2085" i="4"/>
  <c r="AK2085" i="4" s="1"/>
  <c r="AR2085" i="4"/>
  <c r="AR2053" i="4"/>
  <c r="AJ2053" i="4"/>
  <c r="AK2053" i="4" s="1"/>
  <c r="AJ2044" i="4"/>
  <c r="AK2044" i="4" s="1"/>
  <c r="AR2044" i="4"/>
  <c r="AJ2018" i="4"/>
  <c r="AK2018" i="4" s="1"/>
  <c r="AR2018" i="4"/>
  <c r="AJ1965" i="4"/>
  <c r="AK1965" i="4" s="1"/>
  <c r="AR1965" i="4"/>
  <c r="AJ1949" i="4"/>
  <c r="AK1949" i="4" s="1"/>
  <c r="AR1949" i="4"/>
  <c r="AJ1877" i="4"/>
  <c r="AK1877" i="4" s="1"/>
  <c r="AR1877" i="4"/>
  <c r="AJ2060" i="4"/>
  <c r="AK2060" i="4" s="1"/>
  <c r="AR2060" i="4"/>
  <c r="AJ1919" i="4"/>
  <c r="AK1919" i="4" s="1"/>
  <c r="AP1919" i="4"/>
  <c r="AJ1855" i="4"/>
  <c r="AK1855" i="4" s="1"/>
  <c r="AP1855" i="4"/>
  <c r="AJ1768" i="4"/>
  <c r="AK1768" i="4" s="1"/>
  <c r="AR1768" i="4"/>
  <c r="AP1799" i="4"/>
  <c r="AP1807" i="4"/>
  <c r="AJ1789" i="4"/>
  <c r="AK1789" i="4" s="1"/>
  <c r="AR1789" i="4"/>
  <c r="AP1759" i="4"/>
  <c r="AJ1683" i="4"/>
  <c r="AK1683" i="4" s="1"/>
  <c r="AR1683" i="4"/>
  <c r="AJ1671" i="4"/>
  <c r="AK1671" i="4" s="1"/>
  <c r="AR1671" i="4"/>
  <c r="AJ1815" i="4"/>
  <c r="AK1815" i="4" s="1"/>
  <c r="AR1815" i="4"/>
  <c r="AJ1776" i="4"/>
  <c r="AK1776" i="4" s="1"/>
  <c r="AR1776" i="4"/>
  <c r="AJ1823" i="4"/>
  <c r="AK1823" i="4" s="1"/>
  <c r="AR1823" i="4"/>
  <c r="AJ1614" i="4"/>
  <c r="AK1614" i="4" s="1"/>
  <c r="AR1614" i="4"/>
  <c r="AP1602" i="4"/>
  <c r="AJ1602" i="4"/>
  <c r="AK1602" i="4" s="1"/>
  <c r="AJ1582" i="4"/>
  <c r="AK1582" i="4" s="1"/>
  <c r="AR1582" i="4"/>
  <c r="AJ1808" i="4"/>
  <c r="AK1808" i="4" s="1"/>
  <c r="AR1808" i="4"/>
  <c r="AR1725" i="4"/>
  <c r="AJ1715" i="4"/>
  <c r="AK1715" i="4" s="1"/>
  <c r="AR1715" i="4"/>
  <c r="AJ1627" i="4"/>
  <c r="AK1627" i="4" s="1"/>
  <c r="AR1627" i="4"/>
  <c r="AJ1544" i="4"/>
  <c r="AK1544" i="4" s="1"/>
  <c r="AR1544" i="4"/>
  <c r="AR1578" i="4"/>
  <c r="AJ1578" i="4"/>
  <c r="AK1578" i="4" s="1"/>
  <c r="AJ1567" i="4"/>
  <c r="AK1567" i="4" s="1"/>
  <c r="AR1567" i="4"/>
  <c r="AJ1520" i="4"/>
  <c r="AK1520" i="4" s="1"/>
  <c r="AR1520" i="4"/>
  <c r="AR1530" i="4"/>
  <c r="AJ1530" i="4"/>
  <c r="AK1530" i="4" s="1"/>
  <c r="AJ1493" i="4"/>
  <c r="AK1493" i="4" s="1"/>
  <c r="AR1493" i="4"/>
  <c r="AJ1461" i="4"/>
  <c r="AK1461" i="4" s="1"/>
  <c r="AR1461" i="4"/>
  <c r="AJ1429" i="4"/>
  <c r="AK1429" i="4" s="1"/>
  <c r="AR1429" i="4"/>
  <c r="AR1547" i="4"/>
  <c r="AJ1547" i="4"/>
  <c r="AK1547" i="4" s="1"/>
  <c r="AJ1519" i="4"/>
  <c r="AK1519" i="4" s="1"/>
  <c r="AR1519" i="4"/>
  <c r="AP1550" i="4"/>
  <c r="AJ1550" i="4"/>
  <c r="AK1550" i="4" s="1"/>
  <c r="AJ1491" i="4"/>
  <c r="AK1491" i="4" s="1"/>
  <c r="AR1491" i="4"/>
  <c r="AJ1427" i="4"/>
  <c r="AK1427" i="4" s="1"/>
  <c r="AR1427" i="4"/>
  <c r="AJ1363" i="4"/>
  <c r="AK1363" i="4" s="1"/>
  <c r="AR1363" i="4"/>
  <c r="AJ1299" i="4"/>
  <c r="AK1299" i="4" s="1"/>
  <c r="AR1299" i="4"/>
  <c r="AJ1576" i="4"/>
  <c r="AK1576" i="4" s="1"/>
  <c r="AR1576" i="4"/>
  <c r="AJ1362" i="4"/>
  <c r="AK1362" i="4" s="1"/>
  <c r="AR1362" i="4"/>
  <c r="AJ1322" i="4"/>
  <c r="AK1322" i="4" s="1"/>
  <c r="AR1322" i="4"/>
  <c r="AJ1242" i="4"/>
  <c r="AK1242" i="4" s="1"/>
  <c r="AR1242" i="4"/>
  <c r="AJ1473" i="4"/>
  <c r="AK1473" i="4" s="1"/>
  <c r="AR1473" i="4"/>
  <c r="AJ1409" i="4"/>
  <c r="AK1409" i="4" s="1"/>
  <c r="AR1409" i="4"/>
  <c r="AJ1345" i="4"/>
  <c r="AK1345" i="4" s="1"/>
  <c r="AR1345" i="4"/>
  <c r="AJ1281" i="4"/>
  <c r="AK1281" i="4" s="1"/>
  <c r="AR1281" i="4"/>
  <c r="AR1183" i="4"/>
  <c r="AJ1183" i="4"/>
  <c r="AK1183" i="4" s="1"/>
  <c r="AJ1142" i="4"/>
  <c r="AK1142" i="4" s="1"/>
  <c r="AR1142" i="4"/>
  <c r="AR1152" i="4"/>
  <c r="AJ1152" i="4"/>
  <c r="AK1152" i="4" s="1"/>
  <c r="AJ1129" i="4"/>
  <c r="AK1129" i="4" s="1"/>
  <c r="AR1129" i="4"/>
  <c r="AJ1219" i="4"/>
  <c r="AK1219" i="4" s="1"/>
  <c r="AR1219" i="4"/>
  <c r="AJ978" i="4"/>
  <c r="AK978" i="4" s="1"/>
  <c r="AP978" i="4"/>
  <c r="AJ950" i="4"/>
  <c r="AK950" i="4" s="1"/>
  <c r="AR950" i="4"/>
  <c r="AJ922" i="4"/>
  <c r="AK922" i="4" s="1"/>
  <c r="AP922" i="4"/>
  <c r="AJ976" i="4"/>
  <c r="AK976" i="4" s="1"/>
  <c r="AP976" i="4"/>
  <c r="AP896" i="4"/>
  <c r="AJ896" i="4"/>
  <c r="AK896" i="4" s="1"/>
  <c r="AJ780" i="4"/>
  <c r="AK780" i="4" s="1"/>
  <c r="AR780" i="4"/>
  <c r="AP824" i="4"/>
  <c r="AR883" i="4"/>
  <c r="AJ883" i="4"/>
  <c r="AK883" i="4" s="1"/>
  <c r="AR867" i="4"/>
  <c r="AJ867" i="4"/>
  <c r="AK867" i="4" s="1"/>
  <c r="AR810" i="4"/>
  <c r="AJ810" i="4"/>
  <c r="AK810" i="4" s="1"/>
  <c r="AP832" i="4"/>
  <c r="AP698" i="4"/>
  <c r="AJ698" i="4"/>
  <c r="AK698" i="4" s="1"/>
  <c r="AJ686" i="4"/>
  <c r="AK686" i="4" s="1"/>
  <c r="AR686" i="4"/>
  <c r="AP634" i="4"/>
  <c r="AJ634" i="4"/>
  <c r="AK634" i="4" s="1"/>
  <c r="AJ622" i="4"/>
  <c r="AK622" i="4" s="1"/>
  <c r="AR622" i="4"/>
  <c r="AP610" i="4"/>
  <c r="AJ610" i="4"/>
  <c r="AK610" i="4" s="1"/>
  <c r="AP578" i="4"/>
  <c r="AJ578" i="4"/>
  <c r="AK578" i="4" s="1"/>
  <c r="AP546" i="4"/>
  <c r="AJ546" i="4"/>
  <c r="AK546" i="4" s="1"/>
  <c r="AP522" i="4"/>
  <c r="AJ522" i="4"/>
  <c r="AK522" i="4" s="1"/>
  <c r="AP506" i="4"/>
  <c r="AJ506" i="4"/>
  <c r="AK506" i="4" s="1"/>
  <c r="AP490" i="4"/>
  <c r="AJ490" i="4"/>
  <c r="AK490" i="4" s="1"/>
  <c r="AR915" i="4"/>
  <c r="AJ915" i="4"/>
  <c r="AK915" i="4" s="1"/>
  <c r="AJ761" i="4"/>
  <c r="AK761" i="4" s="1"/>
  <c r="AR761" i="4"/>
  <c r="AJ753" i="4"/>
  <c r="AK753" i="4" s="1"/>
  <c r="AR753" i="4"/>
  <c r="AJ800" i="4"/>
  <c r="AK800" i="4" s="1"/>
  <c r="AR800" i="4"/>
  <c r="AP890" i="4"/>
  <c r="AP866" i="4"/>
  <c r="AJ808" i="4"/>
  <c r="AK808" i="4" s="1"/>
  <c r="AR808" i="4"/>
  <c r="AR743" i="4"/>
  <c r="AJ743" i="4"/>
  <c r="AK743" i="4" s="1"/>
  <c r="AJ699" i="4"/>
  <c r="AK699" i="4" s="1"/>
  <c r="AR699" i="4"/>
  <c r="AJ635" i="4"/>
  <c r="AK635" i="4" s="1"/>
  <c r="AR635" i="4"/>
  <c r="AJ571" i="4"/>
  <c r="AK571" i="4" s="1"/>
  <c r="AR571" i="4"/>
  <c r="AJ507" i="4"/>
  <c r="AK507" i="4" s="1"/>
  <c r="AR507" i="4"/>
  <c r="AR474" i="4"/>
  <c r="AJ474" i="4"/>
  <c r="AK474" i="4" s="1"/>
  <c r="AR434" i="4"/>
  <c r="AJ434" i="4"/>
  <c r="AK434" i="4" s="1"/>
  <c r="AJ395" i="4"/>
  <c r="AK395" i="4" s="1"/>
  <c r="AR395" i="4"/>
  <c r="AJ420" i="4"/>
  <c r="AK420" i="4" s="1"/>
  <c r="AR420" i="4"/>
  <c r="AJ110" i="4"/>
  <c r="AK110" i="4" s="1"/>
  <c r="AR110" i="4"/>
  <c r="AP442" i="4"/>
  <c r="AJ308" i="4"/>
  <c r="AK308" i="4" s="1"/>
  <c r="AR308" i="4"/>
  <c r="AJ268" i="4"/>
  <c r="AK268" i="4" s="1"/>
  <c r="AR268" i="4"/>
  <c r="AJ204" i="4"/>
  <c r="AK204" i="4" s="1"/>
  <c r="AR204" i="4"/>
  <c r="AJ180" i="4"/>
  <c r="AK180" i="4" s="1"/>
  <c r="AR180" i="4"/>
  <c r="AJ156" i="4"/>
  <c r="AK156" i="4" s="1"/>
  <c r="AR156" i="4"/>
  <c r="AJ330" i="4"/>
  <c r="AK330" i="4" s="1"/>
  <c r="AR330" i="4"/>
  <c r="AJ263" i="4"/>
  <c r="AK263" i="4" s="1"/>
  <c r="AP263" i="4"/>
  <c r="AJ4461" i="4"/>
  <c r="AK4461" i="4" s="1"/>
  <c r="AR4461" i="4"/>
  <c r="AR3999" i="4"/>
  <c r="AJ3999" i="4"/>
  <c r="AK3999" i="4" s="1"/>
  <c r="AJ3953" i="4"/>
  <c r="AK3953" i="4" s="1"/>
  <c r="AP3953" i="4"/>
  <c r="AJ3963" i="4"/>
  <c r="AK3963" i="4" s="1"/>
  <c r="AR3963" i="4"/>
  <c r="AJ3571" i="4"/>
  <c r="AK3571" i="4" s="1"/>
  <c r="AR3571" i="4"/>
  <c r="AJ3618" i="4"/>
  <c r="AK3618" i="4" s="1"/>
  <c r="AR3618" i="4"/>
  <c r="AR3532" i="4"/>
  <c r="AJ3532" i="4"/>
  <c r="AK3532" i="4" s="1"/>
  <c r="AP3593" i="4"/>
  <c r="AR3437" i="4"/>
  <c r="AJ3437" i="4"/>
  <c r="AK3437" i="4" s="1"/>
  <c r="AJ4707" i="4"/>
  <c r="AK4707" i="4" s="1"/>
  <c r="AR4707" i="4"/>
  <c r="AJ4653" i="4"/>
  <c r="AK4653" i="4" s="1"/>
  <c r="AR4653" i="4"/>
  <c r="AJ4739" i="4"/>
  <c r="AK4739" i="4" s="1"/>
  <c r="AR4739" i="4"/>
  <c r="AR4708" i="4"/>
  <c r="AJ4708" i="4"/>
  <c r="AK4708" i="4" s="1"/>
  <c r="AR4659" i="4"/>
  <c r="AJ4661" i="4"/>
  <c r="AK4661" i="4" s="1"/>
  <c r="AR4661" i="4"/>
  <c r="AR4628" i="4"/>
  <c r="AJ4628" i="4"/>
  <c r="AK4628" i="4" s="1"/>
  <c r="AJ4635" i="4"/>
  <c r="AK4635" i="4" s="1"/>
  <c r="AR4635" i="4"/>
  <c r="AJ4604" i="4"/>
  <c r="AK4604" i="4" s="1"/>
  <c r="AR4604" i="4"/>
  <c r="AJ4567" i="4"/>
  <c r="AK4567" i="4" s="1"/>
  <c r="AR4567" i="4"/>
  <c r="AP4546" i="4"/>
  <c r="AJ4512" i="4"/>
  <c r="AK4512" i="4" s="1"/>
  <c r="AR4512" i="4"/>
  <c r="AJ4496" i="4"/>
  <c r="AK4496" i="4" s="1"/>
  <c r="AR4496" i="4"/>
  <c r="AJ4480" i="4"/>
  <c r="AK4480" i="4" s="1"/>
  <c r="AR4480" i="4"/>
  <c r="AR4410" i="4"/>
  <c r="AJ4410" i="4"/>
  <c r="AK4410" i="4" s="1"/>
  <c r="AJ4432" i="4"/>
  <c r="AK4432" i="4" s="1"/>
  <c r="AR4432" i="4"/>
  <c r="AJ4386" i="4"/>
  <c r="AK4386" i="4" s="1"/>
  <c r="AR4386" i="4"/>
  <c r="AJ4503" i="4"/>
  <c r="AK4503" i="4" s="1"/>
  <c r="AR4503" i="4"/>
  <c r="AJ4394" i="4"/>
  <c r="AK4394" i="4" s="1"/>
  <c r="AR4394" i="4"/>
  <c r="AR4387" i="4"/>
  <c r="AJ4387" i="4"/>
  <c r="AK4387" i="4" s="1"/>
  <c r="AJ4345" i="4"/>
  <c r="AK4345" i="4" s="1"/>
  <c r="AP4345" i="4"/>
  <c r="AJ4379" i="4"/>
  <c r="AK4379" i="4" s="1"/>
  <c r="AR4379" i="4"/>
  <c r="AJ4334" i="4"/>
  <c r="AK4334" i="4" s="1"/>
  <c r="AR4334" i="4"/>
  <c r="AR4294" i="4"/>
  <c r="AJ4294" i="4"/>
  <c r="AK4294" i="4" s="1"/>
  <c r="AR4302" i="4"/>
  <c r="AJ4302" i="4"/>
  <c r="AK4302" i="4" s="1"/>
  <c r="AJ4300" i="4"/>
  <c r="AK4300" i="4" s="1"/>
  <c r="AR4300" i="4"/>
  <c r="AJ4248" i="4"/>
  <c r="AK4248" i="4" s="1"/>
  <c r="AR4248" i="4"/>
  <c r="AR4280" i="4"/>
  <c r="AJ4280" i="4"/>
  <c r="AK4280" i="4" s="1"/>
  <c r="AR4267" i="4"/>
  <c r="AJ4267" i="4"/>
  <c r="AK4267" i="4" s="1"/>
  <c r="AR4284" i="4"/>
  <c r="AJ4284" i="4"/>
  <c r="AK4284" i="4" s="1"/>
  <c r="AR4198" i="4"/>
  <c r="AJ4198" i="4"/>
  <c r="AK4198" i="4" s="1"/>
  <c r="AR4100" i="4"/>
  <c r="AJ4100" i="4"/>
  <c r="AK4100" i="4" s="1"/>
  <c r="AJ4129" i="4"/>
  <c r="AK4129" i="4" s="1"/>
  <c r="AR4129" i="4"/>
  <c r="AJ4075" i="4"/>
  <c r="AK4075" i="4" s="1"/>
  <c r="AR4075" i="4"/>
  <c r="AJ4074" i="4"/>
  <c r="AK4074" i="4" s="1"/>
  <c r="AR4074" i="4"/>
  <c r="AJ4058" i="4"/>
  <c r="AK4058" i="4" s="1"/>
  <c r="AR4058" i="4"/>
  <c r="AJ4040" i="4"/>
  <c r="AK4040" i="4" s="1"/>
  <c r="AR4040" i="4"/>
  <c r="AJ3969" i="4"/>
  <c r="AK3969" i="4" s="1"/>
  <c r="AP3969" i="4"/>
  <c r="AJ4002" i="4"/>
  <c r="AK4002" i="4" s="1"/>
  <c r="AP4002" i="4"/>
  <c r="AJ3956" i="4"/>
  <c r="AK3956" i="4" s="1"/>
  <c r="AR3956" i="4"/>
  <c r="AR3931" i="4"/>
  <c r="AJ3931" i="4"/>
  <c r="AK3931" i="4" s="1"/>
  <c r="AP3945" i="4"/>
  <c r="AJ3872" i="4"/>
  <c r="AK3872" i="4" s="1"/>
  <c r="AR3872" i="4"/>
  <c r="AJ3879" i="4"/>
  <c r="AK3879" i="4" s="1"/>
  <c r="AR3879" i="4"/>
  <c r="AR3851" i="4"/>
  <c r="AJ3851" i="4"/>
  <c r="AK3851" i="4" s="1"/>
  <c r="AR3831" i="4"/>
  <c r="AJ3831" i="4"/>
  <c r="AK3831" i="4" s="1"/>
  <c r="AJ3788" i="4"/>
  <c r="AK3788" i="4" s="1"/>
  <c r="AR3788" i="4"/>
  <c r="AJ3896" i="4"/>
  <c r="AK3896" i="4" s="1"/>
  <c r="AR3896" i="4"/>
  <c r="AJ3787" i="4"/>
  <c r="AK3787" i="4" s="1"/>
  <c r="AR3787" i="4"/>
  <c r="AJ3842" i="4"/>
  <c r="AK3842" i="4" s="1"/>
  <c r="AP3842" i="4"/>
  <c r="AJ3689" i="4"/>
  <c r="AK3689" i="4" s="1"/>
  <c r="AR3689" i="4"/>
  <c r="AJ3595" i="4"/>
  <c r="AK3595" i="4" s="1"/>
  <c r="AR3595" i="4"/>
  <c r="AJ3718" i="4"/>
  <c r="AK3718" i="4" s="1"/>
  <c r="AR3718" i="4"/>
  <c r="AR3566" i="4"/>
  <c r="AJ3566" i="4"/>
  <c r="AK3566" i="4" s="1"/>
  <c r="AR3552" i="4"/>
  <c r="AJ3552" i="4"/>
  <c r="AK3552" i="4" s="1"/>
  <c r="AJ3537" i="4"/>
  <c r="AK3537" i="4" s="1"/>
  <c r="AR3537" i="4"/>
  <c r="AJ3572" i="4"/>
  <c r="AK3572" i="4" s="1"/>
  <c r="AR3572" i="4"/>
  <c r="AJ3535" i="4"/>
  <c r="AK3535" i="4" s="1"/>
  <c r="AP3535" i="4"/>
  <c r="AJ3588" i="4"/>
  <c r="AK3588" i="4" s="1"/>
  <c r="AR3588" i="4"/>
  <c r="AR3562" i="4"/>
  <c r="AJ3562" i="4"/>
  <c r="AK3562" i="4" s="1"/>
  <c r="AJ3493" i="4"/>
  <c r="AK3493" i="4" s="1"/>
  <c r="AR3493" i="4"/>
  <c r="AJ3461" i="4"/>
  <c r="AK3461" i="4" s="1"/>
  <c r="AR3461" i="4"/>
  <c r="AJ3516" i="4"/>
  <c r="AK3516" i="4" s="1"/>
  <c r="AR3516" i="4"/>
  <c r="AJ3484" i="4"/>
  <c r="AK3484" i="4" s="1"/>
  <c r="AR3484" i="4"/>
  <c r="AR3565" i="4"/>
  <c r="AJ3565" i="4"/>
  <c r="AK3565" i="4" s="1"/>
  <c r="AR3577" i="4"/>
  <c r="AR3543" i="4"/>
  <c r="AR3527" i="4"/>
  <c r="AJ3527" i="4"/>
  <c r="AK3527" i="4" s="1"/>
  <c r="AJ3378" i="4"/>
  <c r="AK3378" i="4" s="1"/>
  <c r="AR3378" i="4"/>
  <c r="AR3425" i="4"/>
  <c r="AJ3425" i="4"/>
  <c r="AK3425" i="4" s="1"/>
  <c r="AP3388" i="4"/>
  <c r="AJ3388" i="4"/>
  <c r="AK3388" i="4" s="1"/>
  <c r="AJ3375" i="4"/>
  <c r="AK3375" i="4" s="1"/>
  <c r="AP3375" i="4"/>
  <c r="AJ3422" i="4"/>
  <c r="AK3422" i="4" s="1"/>
  <c r="AR3422" i="4"/>
  <c r="AJ3361" i="4"/>
  <c r="AK3361" i="4" s="1"/>
  <c r="AP3361" i="4"/>
  <c r="AP3256" i="4"/>
  <c r="AJ3188" i="4"/>
  <c r="AK3188" i="4" s="1"/>
  <c r="AR3188" i="4"/>
  <c r="AP3200" i="4"/>
  <c r="AJ3200" i="4"/>
  <c r="AK3200" i="4" s="1"/>
  <c r="AJ3117" i="4"/>
  <c r="AK3117" i="4" s="1"/>
  <c r="AR3117" i="4"/>
  <c r="AJ3220" i="4"/>
  <c r="AK3220" i="4" s="1"/>
  <c r="AR3220" i="4"/>
  <c r="AJ3140" i="4"/>
  <c r="AK3140" i="4" s="1"/>
  <c r="AR3140" i="4"/>
  <c r="AJ3108" i="4"/>
  <c r="AK3108" i="4" s="1"/>
  <c r="AR3108" i="4"/>
  <c r="AJ3254" i="4"/>
  <c r="AK3254" i="4" s="1"/>
  <c r="AR3254" i="4"/>
  <c r="AJ3198" i="4"/>
  <c r="AK3198" i="4" s="1"/>
  <c r="AR3198" i="4"/>
  <c r="AJ3067" i="4"/>
  <c r="AK3067" i="4" s="1"/>
  <c r="AP3067" i="4"/>
  <c r="AR3008" i="4"/>
  <c r="AJ3008" i="4"/>
  <c r="AK3008" i="4" s="1"/>
  <c r="AR3048" i="4"/>
  <c r="AJ3048" i="4"/>
  <c r="AK3048" i="4" s="1"/>
  <c r="AJ2980" i="4"/>
  <c r="AK2980" i="4" s="1"/>
  <c r="AR2980" i="4"/>
  <c r="AR3059" i="4"/>
  <c r="AR3064" i="4"/>
  <c r="AJ3064" i="4"/>
  <c r="AK3064" i="4" s="1"/>
  <c r="AR3079" i="4"/>
  <c r="AJ3079" i="4"/>
  <c r="AK3079" i="4" s="1"/>
  <c r="AR3004" i="4"/>
  <c r="AJ3004" i="4"/>
  <c r="AK3004" i="4" s="1"/>
  <c r="AJ2955" i="4"/>
  <c r="AK2955" i="4" s="1"/>
  <c r="AP2955" i="4"/>
  <c r="AJ2891" i="4"/>
  <c r="AK2891" i="4" s="1"/>
  <c r="AP2891" i="4"/>
  <c r="AP2851" i="4"/>
  <c r="AJ2851" i="4"/>
  <c r="AK2851" i="4" s="1"/>
  <c r="AR3060" i="4"/>
  <c r="AJ3060" i="4"/>
  <c r="AK3060" i="4" s="1"/>
  <c r="AJ2934" i="4"/>
  <c r="AK2934" i="4" s="1"/>
  <c r="AR2934" i="4"/>
  <c r="AR2870" i="4"/>
  <c r="AJ2870" i="4"/>
  <c r="AK2870" i="4" s="1"/>
  <c r="AP3031" i="4"/>
  <c r="AJ2777" i="4"/>
  <c r="AK2777" i="4" s="1"/>
  <c r="AR2777" i="4"/>
  <c r="AJ2974" i="4"/>
  <c r="AK2974" i="4" s="1"/>
  <c r="AR2974" i="4"/>
  <c r="AJ2951" i="4"/>
  <c r="AK2951" i="4" s="1"/>
  <c r="AR2951" i="4"/>
  <c r="AJ2887" i="4"/>
  <c r="AK2887" i="4" s="1"/>
  <c r="AR2887" i="4"/>
  <c r="AJ2927" i="4"/>
  <c r="AK2927" i="4" s="1"/>
  <c r="AR2927" i="4"/>
  <c r="AJ2734" i="4"/>
  <c r="AK2734" i="4" s="1"/>
  <c r="AR2734" i="4"/>
  <c r="AJ2632" i="4"/>
  <c r="AK2632" i="4" s="1"/>
  <c r="AP2632" i="4"/>
  <c r="AJ2750" i="4"/>
  <c r="AK2750" i="4" s="1"/>
  <c r="AR2750" i="4"/>
  <c r="AJ2654" i="4"/>
  <c r="AK2654" i="4" s="1"/>
  <c r="AR2654" i="4"/>
  <c r="AJ2643" i="4"/>
  <c r="AK2643" i="4" s="1"/>
  <c r="AR2643" i="4"/>
  <c r="AJ2662" i="4"/>
  <c r="AK2662" i="4" s="1"/>
  <c r="AR2662" i="4"/>
  <c r="AR2645" i="4"/>
  <c r="AJ2645" i="4"/>
  <c r="AK2645" i="4" s="1"/>
  <c r="AJ2586" i="4"/>
  <c r="AK2586" i="4" s="1"/>
  <c r="AP2586" i="4"/>
  <c r="AJ2554" i="4"/>
  <c r="AK2554" i="4" s="1"/>
  <c r="AP2554" i="4"/>
  <c r="AJ2522" i="4"/>
  <c r="AK2522" i="4" s="1"/>
  <c r="AP2522" i="4"/>
  <c r="AJ2490" i="4"/>
  <c r="AK2490" i="4" s="1"/>
  <c r="AP2490" i="4"/>
  <c r="AJ2458" i="4"/>
  <c r="AK2458" i="4" s="1"/>
  <c r="AP2458" i="4"/>
  <c r="AJ2446" i="4"/>
  <c r="AK2446" i="4" s="1"/>
  <c r="AR2446" i="4"/>
  <c r="AP2434" i="4"/>
  <c r="AJ2434" i="4"/>
  <c r="AK2434" i="4" s="1"/>
  <c r="AP2378" i="4"/>
  <c r="AJ2378" i="4"/>
  <c r="AK2378" i="4" s="1"/>
  <c r="AP2346" i="4"/>
  <c r="AJ2346" i="4"/>
  <c r="AK2346" i="4" s="1"/>
  <c r="AJ2644" i="4"/>
  <c r="AK2644" i="4" s="1"/>
  <c r="AR2644" i="4"/>
  <c r="AJ2573" i="4"/>
  <c r="AK2573" i="4" s="1"/>
  <c r="AR2573" i="4"/>
  <c r="AR2509" i="4"/>
  <c r="AJ2509" i="4"/>
  <c r="AK2509" i="4" s="1"/>
  <c r="AR2303" i="4"/>
  <c r="AJ2303" i="4"/>
  <c r="AK2303" i="4" s="1"/>
  <c r="AJ2284" i="4"/>
  <c r="AK2284" i="4" s="1"/>
  <c r="AR2284" i="4"/>
  <c r="AJ2504" i="4"/>
  <c r="AK2504" i="4" s="1"/>
  <c r="AR2504" i="4"/>
  <c r="AJ2351" i="4"/>
  <c r="AK2351" i="4" s="1"/>
  <c r="AR2351" i="4"/>
  <c r="AJ2513" i="4"/>
  <c r="AK2513" i="4" s="1"/>
  <c r="AR2513" i="4"/>
  <c r="AJ2195" i="4"/>
  <c r="AK2195" i="4" s="1"/>
  <c r="AR2195" i="4"/>
  <c r="AP2358" i="4"/>
  <c r="AJ2358" i="4"/>
  <c r="AK2358" i="4" s="1"/>
  <c r="AJ2230" i="4"/>
  <c r="AK2230" i="4" s="1"/>
  <c r="AP2230" i="4"/>
  <c r="AJ2214" i="4"/>
  <c r="AK2214" i="4" s="1"/>
  <c r="AP2214" i="4"/>
  <c r="AJ2198" i="4"/>
  <c r="AK2198" i="4" s="1"/>
  <c r="AP2198" i="4"/>
  <c r="AJ2182" i="4"/>
  <c r="AK2182" i="4" s="1"/>
  <c r="AP2182" i="4"/>
  <c r="AR2369" i="4"/>
  <c r="AJ2369" i="4"/>
  <c r="AK2369" i="4" s="1"/>
  <c r="AP2330" i="4"/>
  <c r="AJ2320" i="4"/>
  <c r="AK2320" i="4" s="1"/>
  <c r="AR2320" i="4"/>
  <c r="AJ2129" i="4"/>
  <c r="AK2129" i="4" s="1"/>
  <c r="AR2129" i="4"/>
  <c r="AR2393" i="4"/>
  <c r="AJ2393" i="4"/>
  <c r="AK2393" i="4" s="1"/>
  <c r="AJ2148" i="4"/>
  <c r="AK2148" i="4" s="1"/>
  <c r="AR2148" i="4"/>
  <c r="AJ2132" i="4"/>
  <c r="AK2132" i="4" s="1"/>
  <c r="AR2132" i="4"/>
  <c r="AJ2021" i="4"/>
  <c r="AK2021" i="4" s="1"/>
  <c r="AR2021" i="4"/>
  <c r="AR2123" i="4"/>
  <c r="AJ2115" i="4"/>
  <c r="AK2115" i="4" s="1"/>
  <c r="AR2115" i="4"/>
  <c r="AP2014" i="4"/>
  <c r="AJ2014" i="4"/>
  <c r="AK2014" i="4" s="1"/>
  <c r="AJ1989" i="4"/>
  <c r="AK1989" i="4" s="1"/>
  <c r="AR1989" i="4"/>
  <c r="AJ2034" i="4"/>
  <c r="AK2034" i="4" s="1"/>
  <c r="AR2034" i="4"/>
  <c r="AJ1911" i="4"/>
  <c r="AK1911" i="4" s="1"/>
  <c r="AP1911" i="4"/>
  <c r="AJ1847" i="4"/>
  <c r="AK1847" i="4" s="1"/>
  <c r="AP1847" i="4"/>
  <c r="AR1679" i="4"/>
  <c r="AJ1679" i="4"/>
  <c r="AK1679" i="4" s="1"/>
  <c r="AJ1799" i="4"/>
  <c r="AK1799" i="4" s="1"/>
  <c r="AR1799" i="4"/>
  <c r="AR1749" i="4"/>
  <c r="AR1701" i="4"/>
  <c r="AJ1807" i="4"/>
  <c r="AK1807" i="4" s="1"/>
  <c r="AR1807" i="4"/>
  <c r="AJ1759" i="4"/>
  <c r="AK1759" i="4" s="1"/>
  <c r="AR1759" i="4"/>
  <c r="AP1743" i="4"/>
  <c r="AJ1733" i="4"/>
  <c r="AK1733" i="4" s="1"/>
  <c r="AR1733" i="4"/>
  <c r="AJ1656" i="4"/>
  <c r="AK1656" i="4" s="1"/>
  <c r="AR1656" i="4"/>
  <c r="AR1688" i="4"/>
  <c r="AJ1688" i="4"/>
  <c r="AK1688" i="4" s="1"/>
  <c r="AJ1773" i="4"/>
  <c r="AK1773" i="4" s="1"/>
  <c r="AR1773" i="4"/>
  <c r="AR1744" i="4"/>
  <c r="AJ1744" i="4"/>
  <c r="AK1744" i="4" s="1"/>
  <c r="AJ1638" i="4"/>
  <c r="AK1638" i="4" s="1"/>
  <c r="AR1638" i="4"/>
  <c r="AP1626" i="4"/>
  <c r="AJ1626" i="4"/>
  <c r="AK1626" i="4" s="1"/>
  <c r="AP1767" i="4"/>
  <c r="AP1725" i="4"/>
  <c r="AJ1725" i="4"/>
  <c r="AK1725" i="4" s="1"/>
  <c r="AP1719" i="4"/>
  <c r="AJ1824" i="4"/>
  <c r="AK1824" i="4" s="1"/>
  <c r="AR1824" i="4"/>
  <c r="AR1693" i="4"/>
  <c r="AR1680" i="4"/>
  <c r="AJ1680" i="4"/>
  <c r="AK1680" i="4" s="1"/>
  <c r="AR1655" i="4"/>
  <c r="AJ1655" i="4"/>
  <c r="AK1655" i="4" s="1"/>
  <c r="AJ1635" i="4"/>
  <c r="AK1635" i="4" s="1"/>
  <c r="AR1635" i="4"/>
  <c r="AJ1584" i="4"/>
  <c r="AK1584" i="4" s="1"/>
  <c r="AR1584" i="4"/>
  <c r="AR1563" i="4"/>
  <c r="AJ1563" i="4"/>
  <c r="AK1563" i="4" s="1"/>
  <c r="AR1538" i="4"/>
  <c r="AJ1538" i="4"/>
  <c r="AK1538" i="4" s="1"/>
  <c r="AR1514" i="4"/>
  <c r="AJ1514" i="4"/>
  <c r="AK1514" i="4" s="1"/>
  <c r="AR1566" i="4"/>
  <c r="AJ1529" i="4"/>
  <c r="AK1529" i="4" s="1"/>
  <c r="AR1529" i="4"/>
  <c r="AJ1451" i="4"/>
  <c r="AK1451" i="4" s="1"/>
  <c r="AR1451" i="4"/>
  <c r="AJ1387" i="4"/>
  <c r="AK1387" i="4" s="1"/>
  <c r="AR1387" i="4"/>
  <c r="AJ1323" i="4"/>
  <c r="AK1323" i="4" s="1"/>
  <c r="AR1323" i="4"/>
  <c r="AJ1259" i="4"/>
  <c r="AK1259" i="4" s="1"/>
  <c r="AR1259" i="4"/>
  <c r="AJ1243" i="4"/>
  <c r="AK1243" i="4" s="1"/>
  <c r="AR1243" i="4"/>
  <c r="AJ1227" i="4"/>
  <c r="AK1227" i="4" s="1"/>
  <c r="AR1227" i="4"/>
  <c r="AJ1482" i="4"/>
  <c r="AK1482" i="4" s="1"/>
  <c r="AR1482" i="4"/>
  <c r="AJ1450" i="4"/>
  <c r="AK1450" i="4" s="1"/>
  <c r="AR1450" i="4"/>
  <c r="AJ1402" i="4"/>
  <c r="AK1402" i="4" s="1"/>
  <c r="AR1402" i="4"/>
  <c r="AJ1330" i="4"/>
  <c r="AK1330" i="4" s="1"/>
  <c r="AR1330" i="4"/>
  <c r="AJ1266" i="4"/>
  <c r="AK1266" i="4" s="1"/>
  <c r="AR1266" i="4"/>
  <c r="AJ1449" i="4"/>
  <c r="AK1449" i="4" s="1"/>
  <c r="AR1449" i="4"/>
  <c r="AJ1385" i="4"/>
  <c r="AK1385" i="4" s="1"/>
  <c r="AR1385" i="4"/>
  <c r="AJ1321" i="4"/>
  <c r="AK1321" i="4" s="1"/>
  <c r="AR1321" i="4"/>
  <c r="AJ1113" i="4"/>
  <c r="AK1113" i="4" s="1"/>
  <c r="AR1113" i="4"/>
  <c r="AJ986" i="4"/>
  <c r="AK986" i="4" s="1"/>
  <c r="AP986" i="4"/>
  <c r="AJ958" i="4"/>
  <c r="AK958" i="4" s="1"/>
  <c r="AR958" i="4"/>
  <c r="AJ930" i="4"/>
  <c r="AK930" i="4" s="1"/>
  <c r="AP930" i="4"/>
  <c r="AJ870" i="4"/>
  <c r="AK870" i="4" s="1"/>
  <c r="AR870" i="4"/>
  <c r="AR1200" i="4"/>
  <c r="AJ1200" i="4"/>
  <c r="AK1200" i="4" s="1"/>
  <c r="AR1176" i="4"/>
  <c r="AJ1176" i="4"/>
  <c r="AK1176" i="4" s="1"/>
  <c r="AJ984" i="4"/>
  <c r="AK984" i="4" s="1"/>
  <c r="AP984" i="4"/>
  <c r="AP920" i="4"/>
  <c r="AJ920" i="4"/>
  <c r="AK920" i="4" s="1"/>
  <c r="AP816" i="4"/>
  <c r="AJ824" i="4"/>
  <c r="AK824" i="4" s="1"/>
  <c r="AR824" i="4"/>
  <c r="AP880" i="4"/>
  <c r="AP864" i="4"/>
  <c r="AR835" i="4"/>
  <c r="AJ835" i="4"/>
  <c r="AK835" i="4" s="1"/>
  <c r="AJ799" i="4"/>
  <c r="AK799" i="4" s="1"/>
  <c r="AR799" i="4"/>
  <c r="AJ774" i="4"/>
  <c r="AK774" i="4" s="1"/>
  <c r="AR774" i="4"/>
  <c r="AP850" i="4"/>
  <c r="AJ832" i="4"/>
  <c r="AK832" i="4" s="1"/>
  <c r="AR832" i="4"/>
  <c r="AJ804" i="4"/>
  <c r="AK804" i="4" s="1"/>
  <c r="AR804" i="4"/>
  <c r="AJ815" i="4"/>
  <c r="AK815" i="4" s="1"/>
  <c r="AR815" i="4"/>
  <c r="AJ767" i="4"/>
  <c r="AK767" i="4" s="1"/>
  <c r="AR767" i="4"/>
  <c r="AP722" i="4"/>
  <c r="AJ722" i="4"/>
  <c r="AK722" i="4" s="1"/>
  <c r="AJ710" i="4"/>
  <c r="AK710" i="4" s="1"/>
  <c r="AR710" i="4"/>
  <c r="AP658" i="4"/>
  <c r="AJ658" i="4"/>
  <c r="AK658" i="4" s="1"/>
  <c r="AJ646" i="4"/>
  <c r="AK646" i="4" s="1"/>
  <c r="AR646" i="4"/>
  <c r="AJ598" i="4"/>
  <c r="AK598" i="4" s="1"/>
  <c r="AR598" i="4"/>
  <c r="AJ566" i="4"/>
  <c r="AK566" i="4" s="1"/>
  <c r="AR566" i="4"/>
  <c r="AJ534" i="4"/>
  <c r="AK534" i="4" s="1"/>
  <c r="AR534" i="4"/>
  <c r="AJ820" i="4"/>
  <c r="AK820" i="4" s="1"/>
  <c r="AR820" i="4"/>
  <c r="AP792" i="4"/>
  <c r="AJ717" i="4"/>
  <c r="AK717" i="4" s="1"/>
  <c r="AR717" i="4"/>
  <c r="AJ685" i="4"/>
  <c r="AK685" i="4" s="1"/>
  <c r="AR685" i="4"/>
  <c r="AJ653" i="4"/>
  <c r="AK653" i="4" s="1"/>
  <c r="AR653" i="4"/>
  <c r="AJ621" i="4"/>
  <c r="AK621" i="4" s="1"/>
  <c r="AR621" i="4"/>
  <c r="AJ589" i="4"/>
  <c r="AK589" i="4" s="1"/>
  <c r="AR589" i="4"/>
  <c r="AJ557" i="4"/>
  <c r="AK557" i="4" s="1"/>
  <c r="AR557" i="4"/>
  <c r="AJ469" i="4"/>
  <c r="AK469" i="4" s="1"/>
  <c r="AR469" i="4"/>
  <c r="AR890" i="4"/>
  <c r="AJ890" i="4"/>
  <c r="AK890" i="4" s="1"/>
  <c r="AR866" i="4"/>
  <c r="AJ866" i="4"/>
  <c r="AK866" i="4" s="1"/>
  <c r="AJ739" i="4"/>
  <c r="AK739" i="4" s="1"/>
  <c r="AR739" i="4"/>
  <c r="AJ675" i="4"/>
  <c r="AK675" i="4" s="1"/>
  <c r="AR675" i="4"/>
  <c r="AJ611" i="4"/>
  <c r="AK611" i="4" s="1"/>
  <c r="AR611" i="4"/>
  <c r="AJ547" i="4"/>
  <c r="AK547" i="4" s="1"/>
  <c r="AR547" i="4"/>
  <c r="AP482" i="4"/>
  <c r="AJ333" i="4"/>
  <c r="AK333" i="4" s="1"/>
  <c r="AR333" i="4"/>
  <c r="AJ418" i="4"/>
  <c r="AK418" i="4" s="1"/>
  <c r="AR418" i="4"/>
  <c r="AJ403" i="4"/>
  <c r="AK403" i="4" s="1"/>
  <c r="AR403" i="4"/>
  <c r="AJ373" i="4"/>
  <c r="AK373" i="4" s="1"/>
  <c r="AR373" i="4"/>
  <c r="AR94" i="4"/>
  <c r="AJ94" i="4"/>
  <c r="AK94" i="4" s="1"/>
  <c r="AJ443" i="4"/>
  <c r="AK443" i="4" s="1"/>
  <c r="AR443" i="4"/>
  <c r="AR442" i="4"/>
  <c r="AJ442" i="4"/>
  <c r="AK442" i="4" s="1"/>
  <c r="AJ346" i="4"/>
  <c r="AK346" i="4" s="1"/>
  <c r="AR346" i="4"/>
  <c r="AJ309" i="4"/>
  <c r="AK309" i="4" s="1"/>
  <c r="AR309" i="4"/>
  <c r="AJ293" i="4"/>
  <c r="AK293" i="4" s="1"/>
  <c r="AR293" i="4"/>
  <c r="AJ277" i="4"/>
  <c r="AK277" i="4" s="1"/>
  <c r="AR277" i="4"/>
  <c r="AJ261" i="4"/>
  <c r="AK261" i="4" s="1"/>
  <c r="AR261" i="4"/>
  <c r="AJ245" i="4"/>
  <c r="AK245" i="4" s="1"/>
  <c r="AR245" i="4"/>
  <c r="AJ229" i="4"/>
  <c r="AK229" i="4" s="1"/>
  <c r="AR229" i="4"/>
  <c r="AJ213" i="4"/>
  <c r="AK213" i="4" s="1"/>
  <c r="AR213" i="4"/>
  <c r="AJ197" i="4"/>
  <c r="AK197" i="4" s="1"/>
  <c r="AR197" i="4"/>
  <c r="AJ181" i="4"/>
  <c r="AK181" i="4" s="1"/>
  <c r="AR181" i="4"/>
  <c r="AJ165" i="4"/>
  <c r="AK165" i="4" s="1"/>
  <c r="AR165" i="4"/>
  <c r="AJ149" i="4"/>
  <c r="AK149" i="4" s="1"/>
  <c r="AR149" i="4"/>
  <c r="AJ133" i="4"/>
  <c r="AK133" i="4" s="1"/>
  <c r="AR133" i="4"/>
  <c r="AJ117" i="4"/>
  <c r="AK117" i="4" s="1"/>
  <c r="AR117" i="4"/>
  <c r="AJ339" i="4"/>
  <c r="AK339" i="4" s="1"/>
  <c r="AR339" i="4"/>
  <c r="AJ244" i="4"/>
  <c r="AK244" i="4" s="1"/>
  <c r="AR244" i="4"/>
  <c r="AJ124" i="4"/>
  <c r="AK124" i="4" s="1"/>
  <c r="AR124" i="4"/>
  <c r="AJ483" i="4"/>
  <c r="AK483" i="4" s="1"/>
  <c r="AR483" i="4"/>
  <c r="AR402" i="4"/>
  <c r="AJ402" i="4"/>
  <c r="AK402" i="4" s="1"/>
  <c r="AR327" i="4"/>
  <c r="AJ327" i="4"/>
  <c r="AK327" i="4" s="1"/>
  <c r="AJ319" i="4"/>
  <c r="AK319" i="4" s="1"/>
  <c r="AP319" i="4"/>
  <c r="AJ311" i="4"/>
  <c r="AK311" i="4" s="1"/>
  <c r="AP311" i="4"/>
  <c r="AJ303" i="4"/>
  <c r="AK303" i="4" s="1"/>
  <c r="AP303" i="4"/>
  <c r="AJ295" i="4"/>
  <c r="AK295" i="4" s="1"/>
  <c r="AP295" i="4"/>
  <c r="AJ287" i="4"/>
  <c r="AK287" i="4" s="1"/>
  <c r="AP287" i="4"/>
  <c r="AJ279" i="4"/>
  <c r="AK279" i="4" s="1"/>
  <c r="AP279" i="4"/>
  <c r="AJ271" i="4"/>
  <c r="AK271" i="4" s="1"/>
  <c r="AP271" i="4"/>
  <c r="AJ4730" i="4"/>
  <c r="AK4730" i="4" s="1"/>
  <c r="AR4730" i="4"/>
  <c r="AR4636" i="4"/>
  <c r="AJ4636" i="4"/>
  <c r="AK4636" i="4" s="1"/>
  <c r="AJ4582" i="4"/>
  <c r="AK4582" i="4" s="1"/>
  <c r="AR4582" i="4"/>
  <c r="AR4383" i="4"/>
  <c r="AJ4383" i="4"/>
  <c r="AK4383" i="4" s="1"/>
  <c r="AR4415" i="4"/>
  <c r="AJ4415" i="4"/>
  <c r="AK4415" i="4" s="1"/>
  <c r="AJ4005" i="4"/>
  <c r="AK4005" i="4" s="1"/>
  <c r="AR4005" i="4"/>
  <c r="AJ3809" i="4"/>
  <c r="AK3809" i="4" s="1"/>
  <c r="AR3809" i="4"/>
  <c r="AJ3613" i="4"/>
  <c r="AK3613" i="4" s="1"/>
  <c r="AP3613" i="4"/>
  <c r="AJ3530" i="4"/>
  <c r="AK3530" i="4" s="1"/>
  <c r="AR3530" i="4"/>
  <c r="AR4667" i="4"/>
  <c r="AJ4667" i="4"/>
  <c r="AK4667" i="4" s="1"/>
  <c r="AJ4690" i="4"/>
  <c r="AK4690" i="4" s="1"/>
  <c r="AR4690" i="4"/>
  <c r="AJ4538" i="4"/>
  <c r="AK4538" i="4" s="1"/>
  <c r="AP4538" i="4"/>
  <c r="AP4518" i="4"/>
  <c r="AJ4518" i="4"/>
  <c r="AK4518" i="4" s="1"/>
  <c r="AP4675" i="4"/>
  <c r="AJ4675" i="4"/>
  <c r="AK4675" i="4" s="1"/>
  <c r="AJ4673" i="4"/>
  <c r="AK4673" i="4" s="1"/>
  <c r="AR4673" i="4"/>
  <c r="AJ4647" i="4"/>
  <c r="AK4647" i="4" s="1"/>
  <c r="AR4647" i="4"/>
  <c r="AR4632" i="4"/>
  <c r="AJ4632" i="4"/>
  <c r="AK4632" i="4" s="1"/>
  <c r="AP4659" i="4"/>
  <c r="AJ4659" i="4"/>
  <c r="AK4659" i="4" s="1"/>
  <c r="AJ4633" i="4"/>
  <c r="AK4633" i="4" s="1"/>
  <c r="AR4633" i="4"/>
  <c r="AR4601" i="4"/>
  <c r="AJ4601" i="4"/>
  <c r="AK4601" i="4" s="1"/>
  <c r="AJ4644" i="4"/>
  <c r="AK4644" i="4" s="1"/>
  <c r="AR4644" i="4"/>
  <c r="AR4631" i="4"/>
  <c r="AJ4631" i="4"/>
  <c r="AK4631" i="4" s="1"/>
  <c r="AR4590" i="4"/>
  <c r="AJ4590" i="4"/>
  <c r="AK4590" i="4" s="1"/>
  <c r="AJ4566" i="4"/>
  <c r="AK4566" i="4" s="1"/>
  <c r="AR4566" i="4"/>
  <c r="AR4594" i="4"/>
  <c r="AJ4594" i="4"/>
  <c r="AK4594" i="4" s="1"/>
  <c r="AR4546" i="4"/>
  <c r="AJ4546" i="4"/>
  <c r="AK4546" i="4" s="1"/>
  <c r="AP4554" i="4"/>
  <c r="AJ4573" i="4"/>
  <c r="AK4573" i="4" s="1"/>
  <c r="AR4573" i="4"/>
  <c r="AJ4532" i="4"/>
  <c r="AK4532" i="4" s="1"/>
  <c r="AR4532" i="4"/>
  <c r="AP4526" i="4"/>
  <c r="AJ4526" i="4"/>
  <c r="AK4526" i="4" s="1"/>
  <c r="AR4486" i="4"/>
  <c r="AJ4486" i="4"/>
  <c r="AK4486" i="4" s="1"/>
  <c r="AJ4464" i="4"/>
  <c r="AK4464" i="4" s="1"/>
  <c r="AR4464" i="4"/>
  <c r="AR4543" i="4"/>
  <c r="AJ4543" i="4"/>
  <c r="AK4543" i="4" s="1"/>
  <c r="AJ4447" i="4"/>
  <c r="AK4447" i="4" s="1"/>
  <c r="AR4447" i="4"/>
  <c r="AJ4431" i="4"/>
  <c r="AK4431" i="4" s="1"/>
  <c r="AR4431" i="4"/>
  <c r="AJ4362" i="4"/>
  <c r="AK4362" i="4" s="1"/>
  <c r="AR4362" i="4"/>
  <c r="AR4407" i="4"/>
  <c r="AJ4407" i="4"/>
  <c r="AK4407" i="4" s="1"/>
  <c r="AR4406" i="4"/>
  <c r="AJ4406" i="4"/>
  <c r="AK4406" i="4" s="1"/>
  <c r="AR4319" i="4"/>
  <c r="AJ4319" i="4"/>
  <c r="AK4319" i="4" s="1"/>
  <c r="AJ4343" i="4"/>
  <c r="AK4343" i="4" s="1"/>
  <c r="AR4343" i="4"/>
  <c r="AJ4325" i="4"/>
  <c r="AK4325" i="4" s="1"/>
  <c r="AR4325" i="4"/>
  <c r="AR4218" i="4"/>
  <c r="AJ4218" i="4"/>
  <c r="AK4218" i="4" s="1"/>
  <c r="AR4272" i="4"/>
  <c r="AJ4272" i="4"/>
  <c r="AK4272" i="4" s="1"/>
  <c r="AJ4222" i="4"/>
  <c r="AK4222" i="4" s="1"/>
  <c r="AR4222" i="4"/>
  <c r="AP4171" i="4"/>
  <c r="AJ4171" i="4"/>
  <c r="AK4171" i="4" s="1"/>
  <c r="AJ4124" i="4"/>
  <c r="AK4124" i="4" s="1"/>
  <c r="AR4124" i="4"/>
  <c r="AJ4167" i="4"/>
  <c r="AK4167" i="4" s="1"/>
  <c r="AR4167" i="4"/>
  <c r="AJ4107" i="4"/>
  <c r="AK4107" i="4" s="1"/>
  <c r="AR4107" i="4"/>
  <c r="AJ4092" i="4"/>
  <c r="AK4092" i="4" s="1"/>
  <c r="AR4092" i="4"/>
  <c r="AJ4052" i="4"/>
  <c r="AK4052" i="4" s="1"/>
  <c r="AR4052" i="4"/>
  <c r="AR4095" i="4"/>
  <c r="AJ4095" i="4"/>
  <c r="AK4095" i="4" s="1"/>
  <c r="AJ4077" i="4"/>
  <c r="AK4077" i="4" s="1"/>
  <c r="AP4077" i="4"/>
  <c r="AR4042" i="4"/>
  <c r="AR4023" i="4"/>
  <c r="AJ4023" i="4"/>
  <c r="AK4023" i="4" s="1"/>
  <c r="AJ4003" i="4"/>
  <c r="AK4003" i="4" s="1"/>
  <c r="AR4003" i="4"/>
  <c r="AJ3980" i="4"/>
  <c r="AK3980" i="4" s="1"/>
  <c r="AR3980" i="4"/>
  <c r="AJ3939" i="4"/>
  <c r="AK3939" i="4" s="1"/>
  <c r="AR3939" i="4"/>
  <c r="AR3945" i="4"/>
  <c r="AJ3945" i="4"/>
  <c r="AK3945" i="4" s="1"/>
  <c r="AJ3937" i="4"/>
  <c r="AK3937" i="4" s="1"/>
  <c r="AR3937" i="4"/>
  <c r="AR3895" i="4"/>
  <c r="AJ3895" i="4"/>
  <c r="AK3895" i="4" s="1"/>
  <c r="AJ3893" i="4"/>
  <c r="AK3893" i="4" s="1"/>
  <c r="AP3893" i="4"/>
  <c r="AJ3932" i="4"/>
  <c r="AK3932" i="4" s="1"/>
  <c r="AR3932" i="4"/>
  <c r="AR3914" i="4"/>
  <c r="AJ3914" i="4"/>
  <c r="AK3914" i="4" s="1"/>
  <c r="AJ3828" i="4"/>
  <c r="AK3828" i="4" s="1"/>
  <c r="AR3828" i="4"/>
  <c r="AJ3814" i="4"/>
  <c r="AK3814" i="4" s="1"/>
  <c r="AR3814" i="4"/>
  <c r="AJ3780" i="4"/>
  <c r="AK3780" i="4" s="1"/>
  <c r="AR3780" i="4"/>
  <c r="AR3839" i="4"/>
  <c r="AJ3839" i="4"/>
  <c r="AK3839" i="4" s="1"/>
  <c r="AR3859" i="4"/>
  <c r="AJ3859" i="4"/>
  <c r="AK3859" i="4" s="1"/>
  <c r="AR3848" i="4"/>
  <c r="AJ3848" i="4"/>
  <c r="AK3848" i="4" s="1"/>
  <c r="AR3818" i="4"/>
  <c r="AJ3818" i="4"/>
  <c r="AK3818" i="4" s="1"/>
  <c r="AJ3697" i="4"/>
  <c r="AK3697" i="4" s="1"/>
  <c r="AR3697" i="4"/>
  <c r="AJ3587" i="4"/>
  <c r="AK3587" i="4" s="1"/>
  <c r="AR3587" i="4"/>
  <c r="AJ3658" i="4"/>
  <c r="AK3658" i="4" s="1"/>
  <c r="AR3658" i="4"/>
  <c r="AJ3626" i="4"/>
  <c r="AK3626" i="4" s="1"/>
  <c r="AR3626" i="4"/>
  <c r="AJ3727" i="4"/>
  <c r="AK3727" i="4" s="1"/>
  <c r="AR3727" i="4"/>
  <c r="AJ3669" i="4"/>
  <c r="AK3669" i="4" s="1"/>
  <c r="AP3669" i="4"/>
  <c r="AJ3657" i="4"/>
  <c r="AK3657" i="4" s="1"/>
  <c r="AR3657" i="4"/>
  <c r="AJ3637" i="4"/>
  <c r="AK3637" i="4" s="1"/>
  <c r="AP3637" i="4"/>
  <c r="AJ3625" i="4"/>
  <c r="AK3625" i="4" s="1"/>
  <c r="AR3625" i="4"/>
  <c r="AJ3597" i="4"/>
  <c r="AK3597" i="4" s="1"/>
  <c r="AP3597" i="4"/>
  <c r="AR3720" i="4"/>
  <c r="AJ3720" i="4"/>
  <c r="AK3720" i="4" s="1"/>
  <c r="AJ3564" i="4"/>
  <c r="AK3564" i="4" s="1"/>
  <c r="AR3564" i="4"/>
  <c r="AJ3553" i="4"/>
  <c r="AK3553" i="4" s="1"/>
  <c r="AR3553" i="4"/>
  <c r="AJ3594" i="4"/>
  <c r="AK3594" i="4" s="1"/>
  <c r="AR3594" i="4"/>
  <c r="AJ3524" i="4"/>
  <c r="AK3524" i="4" s="1"/>
  <c r="AR3524" i="4"/>
  <c r="AR3453" i="4"/>
  <c r="AJ3453" i="4"/>
  <c r="AK3453" i="4" s="1"/>
  <c r="AJ3538" i="4"/>
  <c r="AK3538" i="4" s="1"/>
  <c r="AR3538" i="4"/>
  <c r="AJ3610" i="4"/>
  <c r="AK3610" i="4" s="1"/>
  <c r="AR3610" i="4"/>
  <c r="AP3577" i="4"/>
  <c r="AJ3577" i="4"/>
  <c r="AK3577" i="4" s="1"/>
  <c r="AP3543" i="4"/>
  <c r="AJ3543" i="4"/>
  <c r="AK3543" i="4" s="1"/>
  <c r="AR3444" i="4"/>
  <c r="AP3272" i="4"/>
  <c r="AJ3272" i="4"/>
  <c r="AK3272" i="4" s="1"/>
  <c r="AJ3355" i="4"/>
  <c r="AK3355" i="4" s="1"/>
  <c r="AR3355" i="4"/>
  <c r="AJ3339" i="4"/>
  <c r="AK3339" i="4" s="1"/>
  <c r="AR3339" i="4"/>
  <c r="AJ3323" i="4"/>
  <c r="AK3323" i="4" s="1"/>
  <c r="AR3323" i="4"/>
  <c r="AJ3307" i="4"/>
  <c r="AK3307" i="4" s="1"/>
  <c r="AR3307" i="4"/>
  <c r="AJ3291" i="4"/>
  <c r="AK3291" i="4" s="1"/>
  <c r="AR3291" i="4"/>
  <c r="AJ3414" i="4"/>
  <c r="AK3414" i="4" s="1"/>
  <c r="AR3414" i="4"/>
  <c r="AR3256" i="4"/>
  <c r="AJ3256" i="4"/>
  <c r="AK3256" i="4" s="1"/>
  <c r="AR3235" i="4"/>
  <c r="AJ3235" i="4"/>
  <c r="AK3235" i="4" s="1"/>
  <c r="AJ3093" i="4"/>
  <c r="AK3093" i="4" s="1"/>
  <c r="AR3093" i="4"/>
  <c r="AJ3069" i="4"/>
  <c r="AK3069" i="4" s="1"/>
  <c r="AR3069" i="4"/>
  <c r="AJ3217" i="4"/>
  <c r="AK3217" i="4" s="1"/>
  <c r="AR3217" i="4"/>
  <c r="AJ3189" i="4"/>
  <c r="AK3189" i="4" s="1"/>
  <c r="AR3189" i="4"/>
  <c r="AJ3147" i="4"/>
  <c r="AK3147" i="4" s="1"/>
  <c r="AR3147" i="4"/>
  <c r="AJ3127" i="4"/>
  <c r="AK3127" i="4" s="1"/>
  <c r="AP3127" i="4"/>
  <c r="AJ3115" i="4"/>
  <c r="AK3115" i="4" s="1"/>
  <c r="AR3115" i="4"/>
  <c r="AJ3095" i="4"/>
  <c r="AK3095" i="4" s="1"/>
  <c r="AP3095" i="4"/>
  <c r="AJ3083" i="4"/>
  <c r="AK3083" i="4" s="1"/>
  <c r="AR3083" i="4"/>
  <c r="AJ3145" i="4"/>
  <c r="AK3145" i="4" s="1"/>
  <c r="AR3145" i="4"/>
  <c r="AJ3113" i="4"/>
  <c r="AK3113" i="4" s="1"/>
  <c r="AR3113" i="4"/>
  <c r="AP3047" i="4"/>
  <c r="AR3080" i="4"/>
  <c r="AJ3080" i="4"/>
  <c r="AK3080" i="4" s="1"/>
  <c r="AJ3023" i="4"/>
  <c r="AK3023" i="4" s="1"/>
  <c r="AP3023" i="4"/>
  <c r="AJ2994" i="4"/>
  <c r="AK2994" i="4" s="1"/>
  <c r="AR2994" i="4"/>
  <c r="AJ3059" i="4"/>
  <c r="AK3059" i="4" s="1"/>
  <c r="AP3059" i="4"/>
  <c r="AJ3003" i="4"/>
  <c r="AK3003" i="4" s="1"/>
  <c r="AR3003" i="4"/>
  <c r="AJ2915" i="4"/>
  <c r="AK2915" i="4" s="1"/>
  <c r="AP2915" i="4"/>
  <c r="AJ2910" i="4"/>
  <c r="AK2910" i="4" s="1"/>
  <c r="AR2910" i="4"/>
  <c r="AJ2809" i="4"/>
  <c r="AK2809" i="4" s="1"/>
  <c r="AR2809" i="4"/>
  <c r="AR3031" i="4"/>
  <c r="AJ3031" i="4"/>
  <c r="AK3031" i="4" s="1"/>
  <c r="AJ2838" i="4"/>
  <c r="AK2838" i="4" s="1"/>
  <c r="AR2838" i="4"/>
  <c r="AJ2817" i="4"/>
  <c r="AK2817" i="4" s="1"/>
  <c r="AR2817" i="4"/>
  <c r="AR2774" i="4"/>
  <c r="AJ2774" i="4"/>
  <c r="AK2774" i="4" s="1"/>
  <c r="AJ2778" i="4"/>
  <c r="AK2778" i="4" s="1"/>
  <c r="AR2778" i="4"/>
  <c r="AJ2845" i="4"/>
  <c r="AK2845" i="4" s="1"/>
  <c r="AR2845" i="4"/>
  <c r="AJ2903" i="4"/>
  <c r="AK2903" i="4" s="1"/>
  <c r="AR2903" i="4"/>
  <c r="AJ2813" i="4"/>
  <c r="AK2813" i="4" s="1"/>
  <c r="AR2813" i="4"/>
  <c r="AJ2967" i="4"/>
  <c r="AK2967" i="4" s="1"/>
  <c r="AR2967" i="4"/>
  <c r="AR2733" i="4"/>
  <c r="AJ2733" i="4"/>
  <c r="AK2733" i="4" s="1"/>
  <c r="AR2966" i="4"/>
  <c r="AJ2919" i="4"/>
  <c r="AK2919" i="4" s="1"/>
  <c r="AR2919" i="4"/>
  <c r="AJ2758" i="4"/>
  <c r="AK2758" i="4" s="1"/>
  <c r="AR2758" i="4"/>
  <c r="AJ2688" i="4"/>
  <c r="AK2688" i="4" s="1"/>
  <c r="AP2688" i="4"/>
  <c r="AJ2676" i="4"/>
  <c r="AK2676" i="4" s="1"/>
  <c r="AR2676" i="4"/>
  <c r="AJ2616" i="4"/>
  <c r="AK2616" i="4" s="1"/>
  <c r="AR2616" i="4"/>
  <c r="AJ2606" i="4"/>
  <c r="AK2606" i="4" s="1"/>
  <c r="AR2606" i="4"/>
  <c r="AJ2574" i="4"/>
  <c r="AK2574" i="4" s="1"/>
  <c r="AR2574" i="4"/>
  <c r="AJ2542" i="4"/>
  <c r="AK2542" i="4" s="1"/>
  <c r="AR2542" i="4"/>
  <c r="AJ2510" i="4"/>
  <c r="AK2510" i="4" s="1"/>
  <c r="AR2510" i="4"/>
  <c r="AJ2478" i="4"/>
  <c r="AK2478" i="4" s="1"/>
  <c r="AR2478" i="4"/>
  <c r="AJ2406" i="4"/>
  <c r="AK2406" i="4" s="1"/>
  <c r="AR2406" i="4"/>
  <c r="AP2394" i="4"/>
  <c r="AJ2394" i="4"/>
  <c r="AK2394" i="4" s="1"/>
  <c r="AJ2613" i="4"/>
  <c r="AK2613" i="4" s="1"/>
  <c r="AR2613" i="4"/>
  <c r="AJ2549" i="4"/>
  <c r="AK2549" i="4" s="1"/>
  <c r="AR2549" i="4"/>
  <c r="AR2485" i="4"/>
  <c r="AJ2485" i="4"/>
  <c r="AK2485" i="4" s="1"/>
  <c r="AJ2660" i="4"/>
  <c r="AK2660" i="4" s="1"/>
  <c r="AR2660" i="4"/>
  <c r="AJ2481" i="4"/>
  <c r="AK2481" i="4" s="1"/>
  <c r="AR2481" i="4"/>
  <c r="AR2385" i="4"/>
  <c r="AJ2385" i="4"/>
  <c r="AK2385" i="4" s="1"/>
  <c r="AR2327" i="4"/>
  <c r="AJ2327" i="4"/>
  <c r="AK2327" i="4" s="1"/>
  <c r="AR2275" i="4"/>
  <c r="AJ2275" i="4"/>
  <c r="AK2275" i="4" s="1"/>
  <c r="AR2445" i="4"/>
  <c r="AJ2445" i="4"/>
  <c r="AK2445" i="4" s="1"/>
  <c r="AR2413" i="4"/>
  <c r="AJ2413" i="4"/>
  <c r="AK2413" i="4" s="1"/>
  <c r="AJ2332" i="4"/>
  <c r="AK2332" i="4" s="1"/>
  <c r="AR2332" i="4"/>
  <c r="AJ2316" i="4"/>
  <c r="AK2316" i="4" s="1"/>
  <c r="AR2316" i="4"/>
  <c r="AJ2496" i="4"/>
  <c r="AK2496" i="4" s="1"/>
  <c r="AR2496" i="4"/>
  <c r="AJ2457" i="4"/>
  <c r="AK2457" i="4" s="1"/>
  <c r="AR2457" i="4"/>
  <c r="AR2345" i="4"/>
  <c r="AJ2345" i="4"/>
  <c r="AK2345" i="4" s="1"/>
  <c r="AJ2321" i="4"/>
  <c r="AK2321" i="4" s="1"/>
  <c r="AR2321" i="4"/>
  <c r="AJ2267" i="4"/>
  <c r="AK2267" i="4" s="1"/>
  <c r="AR2267" i="4"/>
  <c r="AR2248" i="4"/>
  <c r="AJ2248" i="4"/>
  <c r="AK2248" i="4" s="1"/>
  <c r="AJ2228" i="4"/>
  <c r="AK2228" i="4" s="1"/>
  <c r="AR2228" i="4"/>
  <c r="AJ2212" i="4"/>
  <c r="AK2212" i="4" s="1"/>
  <c r="AR2212" i="4"/>
  <c r="AJ2196" i="4"/>
  <c r="AK2196" i="4" s="1"/>
  <c r="AR2196" i="4"/>
  <c r="AJ2180" i="4"/>
  <c r="AK2180" i="4" s="1"/>
  <c r="AR2180" i="4"/>
  <c r="AJ2164" i="4"/>
  <c r="AK2164" i="4" s="1"/>
  <c r="AR2164" i="4"/>
  <c r="AR2353" i="4"/>
  <c r="AJ2353" i="4"/>
  <c r="AK2353" i="4" s="1"/>
  <c r="AJ2235" i="4"/>
  <c r="AK2235" i="4" s="1"/>
  <c r="AR2235" i="4"/>
  <c r="AR2171" i="4"/>
  <c r="AJ2171" i="4"/>
  <c r="AK2171" i="4" s="1"/>
  <c r="AJ2497" i="4"/>
  <c r="AK2497" i="4" s="1"/>
  <c r="AR2497" i="4"/>
  <c r="AR2366" i="4"/>
  <c r="AR2330" i="4"/>
  <c r="AJ2330" i="4"/>
  <c r="AK2330" i="4" s="1"/>
  <c r="AJ2241" i="4"/>
  <c r="AK2241" i="4" s="1"/>
  <c r="AR2241" i="4"/>
  <c r="AJ2209" i="4"/>
  <c r="AK2209" i="4" s="1"/>
  <c r="AR2209" i="4"/>
  <c r="AJ2177" i="4"/>
  <c r="AK2177" i="4" s="1"/>
  <c r="AR2177" i="4"/>
  <c r="AJ2121" i="4"/>
  <c r="AK2121" i="4" s="1"/>
  <c r="AR2121" i="4"/>
  <c r="AR2433" i="4"/>
  <c r="AJ2433" i="4"/>
  <c r="AK2433" i="4" s="1"/>
  <c r="AJ2116" i="4"/>
  <c r="AK2116" i="4" s="1"/>
  <c r="AR2116" i="4"/>
  <c r="AR2147" i="4"/>
  <c r="AJ2123" i="4"/>
  <c r="AK2123" i="4" s="1"/>
  <c r="AP2123" i="4"/>
  <c r="AJ2094" i="4"/>
  <c r="AK2094" i="4" s="1"/>
  <c r="AP2094" i="4"/>
  <c r="AJ2068" i="4"/>
  <c r="AK2068" i="4" s="1"/>
  <c r="AR2068" i="4"/>
  <c r="AR2000" i="4"/>
  <c r="AJ2000" i="4"/>
  <c r="AK2000" i="4" s="1"/>
  <c r="AJ1933" i="4"/>
  <c r="AK1933" i="4" s="1"/>
  <c r="AR1933" i="4"/>
  <c r="AJ1861" i="4"/>
  <c r="AK1861" i="4" s="1"/>
  <c r="AR1861" i="4"/>
  <c r="AJ2030" i="4"/>
  <c r="AK2030" i="4" s="1"/>
  <c r="AP2030" i="4"/>
  <c r="AJ1903" i="4"/>
  <c r="AK1903" i="4" s="1"/>
  <c r="AP1903" i="4"/>
  <c r="AJ1839" i="4"/>
  <c r="AK1839" i="4" s="1"/>
  <c r="AP1839" i="4"/>
  <c r="AP1775" i="4"/>
  <c r="AJ1749" i="4"/>
  <c r="AK1749" i="4" s="1"/>
  <c r="AP1749" i="4"/>
  <c r="AJ1701" i="4"/>
  <c r="AK1701" i="4" s="1"/>
  <c r="AP1701" i="4"/>
  <c r="AJ1743" i="4"/>
  <c r="AK1743" i="4" s="1"/>
  <c r="AR1743" i="4"/>
  <c r="AP1783" i="4"/>
  <c r="AJ1691" i="4"/>
  <c r="AK1691" i="4" s="1"/>
  <c r="AR1691" i="4"/>
  <c r="AJ1675" i="4"/>
  <c r="AK1675" i="4" s="1"/>
  <c r="AR1675" i="4"/>
  <c r="AP1650" i="4"/>
  <c r="AJ1650" i="4"/>
  <c r="AK1650" i="4" s="1"/>
  <c r="AJ1598" i="4"/>
  <c r="AK1598" i="4" s="1"/>
  <c r="AR1598" i="4"/>
  <c r="AJ1767" i="4"/>
  <c r="AK1767" i="4" s="1"/>
  <c r="AR1767" i="4"/>
  <c r="AJ1757" i="4"/>
  <c r="AK1757" i="4" s="1"/>
  <c r="AR1757" i="4"/>
  <c r="AJ1719" i="4"/>
  <c r="AK1719" i="4" s="1"/>
  <c r="AR1719" i="4"/>
  <c r="AJ1709" i="4"/>
  <c r="AK1709" i="4" s="1"/>
  <c r="AR1709" i="4"/>
  <c r="AJ1699" i="4"/>
  <c r="AK1699" i="4" s="1"/>
  <c r="AR1699" i="4"/>
  <c r="AP1693" i="4"/>
  <c r="AJ1693" i="4"/>
  <c r="AK1693" i="4" s="1"/>
  <c r="AJ1643" i="4"/>
  <c r="AK1643" i="4" s="1"/>
  <c r="AR1643" i="4"/>
  <c r="AJ1551" i="4"/>
  <c r="AK1551" i="4" s="1"/>
  <c r="AR1551" i="4"/>
  <c r="AJ1566" i="4"/>
  <c r="AK1566" i="4" s="1"/>
  <c r="AP1566" i="4"/>
  <c r="AJ1485" i="4"/>
  <c r="AK1485" i="4" s="1"/>
  <c r="AR1485" i="4"/>
  <c r="AJ1453" i="4"/>
  <c r="AK1453" i="4" s="1"/>
  <c r="AR1453" i="4"/>
  <c r="AJ1545" i="4"/>
  <c r="AK1545" i="4" s="1"/>
  <c r="AR1545" i="4"/>
  <c r="AJ1502" i="4"/>
  <c r="AK1502" i="4" s="1"/>
  <c r="AR1502" i="4"/>
  <c r="AJ1475" i="4"/>
  <c r="AK1475" i="4" s="1"/>
  <c r="AR1475" i="4"/>
  <c r="AJ1411" i="4"/>
  <c r="AK1411" i="4" s="1"/>
  <c r="AR1411" i="4"/>
  <c r="AJ1347" i="4"/>
  <c r="AK1347" i="4" s="1"/>
  <c r="AR1347" i="4"/>
  <c r="AJ1283" i="4"/>
  <c r="AK1283" i="4" s="1"/>
  <c r="AR1283" i="4"/>
  <c r="AJ1410" i="4"/>
  <c r="AK1410" i="4" s="1"/>
  <c r="AR1410" i="4"/>
  <c r="AJ1370" i="4"/>
  <c r="AK1370" i="4" s="1"/>
  <c r="AR1370" i="4"/>
  <c r="AJ1338" i="4"/>
  <c r="AK1338" i="4" s="1"/>
  <c r="AR1338" i="4"/>
  <c r="AJ1274" i="4"/>
  <c r="AK1274" i="4" s="1"/>
  <c r="AR1274" i="4"/>
  <c r="AJ1226" i="4"/>
  <c r="AK1226" i="4" s="1"/>
  <c r="AR1226" i="4"/>
  <c r="AJ1489" i="4"/>
  <c r="AK1489" i="4" s="1"/>
  <c r="AR1489" i="4"/>
  <c r="AJ1425" i="4"/>
  <c r="AK1425" i="4" s="1"/>
  <c r="AR1425" i="4"/>
  <c r="AJ1361" i="4"/>
  <c r="AK1361" i="4" s="1"/>
  <c r="AR1361" i="4"/>
  <c r="AJ1297" i="4"/>
  <c r="AK1297" i="4" s="1"/>
  <c r="AR1297" i="4"/>
  <c r="AJ1137" i="4"/>
  <c r="AK1137" i="4" s="1"/>
  <c r="AR1137" i="4"/>
  <c r="AJ1207" i="4"/>
  <c r="AK1207" i="4" s="1"/>
  <c r="AR1207" i="4"/>
  <c r="AR1160" i="4"/>
  <c r="AJ1160" i="4"/>
  <c r="AK1160" i="4" s="1"/>
  <c r="AR1143" i="4"/>
  <c r="AJ1143" i="4"/>
  <c r="AK1143" i="4" s="1"/>
  <c r="AR1107" i="4"/>
  <c r="AJ1107" i="4"/>
  <c r="AK1107" i="4" s="1"/>
  <c r="AJ994" i="4"/>
  <c r="AK994" i="4" s="1"/>
  <c r="AP994" i="4"/>
  <c r="AJ966" i="4"/>
  <c r="AK966" i="4" s="1"/>
  <c r="AR966" i="4"/>
  <c r="AR1208" i="4"/>
  <c r="AJ1208" i="4"/>
  <c r="AK1208" i="4" s="1"/>
  <c r="AJ992" i="4"/>
  <c r="AK992" i="4" s="1"/>
  <c r="AP992" i="4"/>
  <c r="AJ928" i="4"/>
  <c r="AK928" i="4" s="1"/>
  <c r="AP928" i="4"/>
  <c r="AR827" i="4"/>
  <c r="AJ827" i="4"/>
  <c r="AK827" i="4" s="1"/>
  <c r="AJ816" i="4"/>
  <c r="AK816" i="4" s="1"/>
  <c r="AR816" i="4"/>
  <c r="AR750" i="4"/>
  <c r="AJ750" i="4"/>
  <c r="AK750" i="4" s="1"/>
  <c r="AJ880" i="4"/>
  <c r="AK880" i="4" s="1"/>
  <c r="AR880" i="4"/>
  <c r="AJ864" i="4"/>
  <c r="AK864" i="4" s="1"/>
  <c r="AR864" i="4"/>
  <c r="AJ833" i="4"/>
  <c r="AK833" i="4" s="1"/>
  <c r="AR833" i="4"/>
  <c r="AJ821" i="4"/>
  <c r="AK821" i="4" s="1"/>
  <c r="AR821" i="4"/>
  <c r="AJ796" i="4"/>
  <c r="AK796" i="4" s="1"/>
  <c r="AR796" i="4"/>
  <c r="AJ785" i="4"/>
  <c r="AK785" i="4" s="1"/>
  <c r="AR785" i="4"/>
  <c r="AR899" i="4"/>
  <c r="AJ899" i="4"/>
  <c r="AK899" i="4" s="1"/>
  <c r="AR850" i="4"/>
  <c r="AJ850" i="4"/>
  <c r="AK850" i="4" s="1"/>
  <c r="AJ838" i="4"/>
  <c r="AK838" i="4" s="1"/>
  <c r="AR838" i="4"/>
  <c r="AJ793" i="4"/>
  <c r="AK793" i="4" s="1"/>
  <c r="AR793" i="4"/>
  <c r="AP858" i="4"/>
  <c r="AJ765" i="4"/>
  <c r="AK765" i="4" s="1"/>
  <c r="AR765" i="4"/>
  <c r="AJ734" i="4"/>
  <c r="AK734" i="4" s="1"/>
  <c r="AR734" i="4"/>
  <c r="AP682" i="4"/>
  <c r="AJ682" i="4"/>
  <c r="AK682" i="4" s="1"/>
  <c r="AJ670" i="4"/>
  <c r="AK670" i="4" s="1"/>
  <c r="AR670" i="4"/>
  <c r="AP618" i="4"/>
  <c r="AJ618" i="4"/>
  <c r="AK618" i="4" s="1"/>
  <c r="AP586" i="4"/>
  <c r="AJ586" i="4"/>
  <c r="AK586" i="4" s="1"/>
  <c r="AP554" i="4"/>
  <c r="AJ554" i="4"/>
  <c r="AK554" i="4" s="1"/>
  <c r="AR851" i="4"/>
  <c r="AJ851" i="4"/>
  <c r="AK851" i="4" s="1"/>
  <c r="AJ792" i="4"/>
  <c r="AK792" i="4" s="1"/>
  <c r="AR792" i="4"/>
  <c r="AJ445" i="4"/>
  <c r="AK445" i="4" s="1"/>
  <c r="AR445" i="4"/>
  <c r="AR859" i="4"/>
  <c r="AJ859" i="4"/>
  <c r="AK859" i="4" s="1"/>
  <c r="AR786" i="4"/>
  <c r="AJ786" i="4"/>
  <c r="AK786" i="4" s="1"/>
  <c r="AJ772" i="4"/>
  <c r="AK772" i="4" s="1"/>
  <c r="AR772" i="4"/>
  <c r="AJ715" i="4"/>
  <c r="AK715" i="4" s="1"/>
  <c r="AR715" i="4"/>
  <c r="AJ651" i="4"/>
  <c r="AK651" i="4" s="1"/>
  <c r="AR651" i="4"/>
  <c r="AJ587" i="4"/>
  <c r="AK587" i="4" s="1"/>
  <c r="AR587" i="4"/>
  <c r="AJ523" i="4"/>
  <c r="AK523" i="4" s="1"/>
  <c r="AR523" i="4"/>
  <c r="AR482" i="4"/>
  <c r="AJ482" i="4"/>
  <c r="AK482" i="4" s="1"/>
  <c r="AJ526" i="4"/>
  <c r="AK526" i="4" s="1"/>
  <c r="AR526" i="4"/>
  <c r="AJ502" i="4"/>
  <c r="AK502" i="4" s="1"/>
  <c r="AR502" i="4"/>
  <c r="AJ494" i="4"/>
  <c r="AK494" i="4" s="1"/>
  <c r="AR494" i="4"/>
  <c r="AJ101" i="4"/>
  <c r="AK101" i="4" s="1"/>
  <c r="AR101" i="4"/>
  <c r="AJ397" i="4"/>
  <c r="AK397" i="4" s="1"/>
  <c r="AR397" i="4"/>
  <c r="AJ284" i="4"/>
  <c r="AK284" i="4" s="1"/>
  <c r="AR284" i="4"/>
  <c r="AJ220" i="4"/>
  <c r="AK220" i="4" s="1"/>
  <c r="AR220" i="4"/>
  <c r="AJ172" i="4"/>
  <c r="AK172" i="4" s="1"/>
  <c r="AR172" i="4"/>
  <c r="AJ148" i="4"/>
  <c r="AK148" i="4" s="1"/>
  <c r="AR148" i="4"/>
  <c r="AR356" i="4"/>
  <c r="AJ356" i="4"/>
  <c r="AK356" i="4" s="1"/>
  <c r="AJ179" i="4"/>
  <c r="AK179" i="4" s="1"/>
  <c r="AR179" i="4"/>
  <c r="AR4335" i="4"/>
  <c r="AJ4335" i="4"/>
  <c r="AK4335" i="4" s="1"/>
  <c r="AJ4260" i="4"/>
  <c r="AK4260" i="4" s="1"/>
  <c r="AR4260" i="4"/>
  <c r="AR4170" i="4"/>
  <c r="AJ4170" i="4"/>
  <c r="AK4170" i="4" s="1"/>
  <c r="AR4166" i="4"/>
  <c r="AJ4166" i="4"/>
  <c r="AK4166" i="4" s="1"/>
  <c r="AJ3921" i="4"/>
  <c r="AK3921" i="4" s="1"/>
  <c r="AR3921" i="4"/>
  <c r="AJ3379" i="4"/>
  <c r="AK3379" i="4" s="1"/>
  <c r="AR3379" i="4"/>
  <c r="AR4693" i="4"/>
  <c r="AJ4693" i="4"/>
  <c r="AK4693" i="4" s="1"/>
  <c r="AR4704" i="4"/>
  <c r="AJ4704" i="4"/>
  <c r="AK4704" i="4" s="1"/>
  <c r="AJ4478" i="4"/>
  <c r="AK4478" i="4" s="1"/>
  <c r="AR4478" i="4"/>
  <c r="AJ4377" i="4"/>
  <c r="AK4377" i="4" s="1"/>
  <c r="AR4377" i="4"/>
  <c r="AJ4711" i="4"/>
  <c r="AK4711" i="4" s="1"/>
  <c r="AR4711" i="4"/>
  <c r="AR4657" i="4"/>
  <c r="AJ4657" i="4"/>
  <c r="AK4657" i="4" s="1"/>
  <c r="AJ4678" i="4"/>
  <c r="AK4678" i="4" s="1"/>
  <c r="AR4678" i="4"/>
  <c r="AR4692" i="4"/>
  <c r="AJ4692" i="4"/>
  <c r="AK4692" i="4" s="1"/>
  <c r="AJ4652" i="4"/>
  <c r="AK4652" i="4" s="1"/>
  <c r="AR4652" i="4"/>
  <c r="AJ4610" i="4"/>
  <c r="AK4610" i="4" s="1"/>
  <c r="AR4610" i="4"/>
  <c r="AJ4630" i="4"/>
  <c r="AK4630" i="4" s="1"/>
  <c r="AP4630" i="4"/>
  <c r="AR4559" i="4"/>
  <c r="AJ4559" i="4"/>
  <c r="AK4559" i="4" s="1"/>
  <c r="AP4578" i="4"/>
  <c r="AJ4578" i="4"/>
  <c r="AK4578" i="4" s="1"/>
  <c r="AJ4557" i="4"/>
  <c r="AK4557" i="4" s="1"/>
  <c r="AR4557" i="4"/>
  <c r="AJ4572" i="4"/>
  <c r="AK4572" i="4" s="1"/>
  <c r="AR4572" i="4"/>
  <c r="AJ4544" i="4"/>
  <c r="AK4544" i="4" s="1"/>
  <c r="AR4544" i="4"/>
  <c r="AR4554" i="4"/>
  <c r="AJ4554" i="4"/>
  <c r="AK4554" i="4" s="1"/>
  <c r="AJ4541" i="4"/>
  <c r="AK4541" i="4" s="1"/>
  <c r="AR4541" i="4"/>
  <c r="AP4510" i="4"/>
  <c r="AJ4510" i="4"/>
  <c r="AK4510" i="4" s="1"/>
  <c r="AJ4581" i="4"/>
  <c r="AK4581" i="4" s="1"/>
  <c r="AR4581" i="4"/>
  <c r="AJ4548" i="4"/>
  <c r="AK4548" i="4" s="1"/>
  <c r="AR4548" i="4"/>
  <c r="AR4524" i="4"/>
  <c r="AJ4524" i="4"/>
  <c r="AK4524" i="4" s="1"/>
  <c r="AJ4513" i="4"/>
  <c r="AK4513" i="4" s="1"/>
  <c r="AR4513" i="4"/>
  <c r="AJ4462" i="4"/>
  <c r="AK4462" i="4" s="1"/>
  <c r="AR4462" i="4"/>
  <c r="AR4423" i="4"/>
  <c r="AJ4423" i="4"/>
  <c r="AK4423" i="4" s="1"/>
  <c r="AJ4369" i="4"/>
  <c r="AK4369" i="4" s="1"/>
  <c r="AR4369" i="4"/>
  <c r="AJ4353" i="4"/>
  <c r="AK4353" i="4" s="1"/>
  <c r="AR4353" i="4"/>
  <c r="AJ4416" i="4"/>
  <c r="AK4416" i="4" s="1"/>
  <c r="AR4416" i="4"/>
  <c r="AJ4359" i="4"/>
  <c r="AK4359" i="4" s="1"/>
  <c r="AR4359" i="4"/>
  <c r="AJ4336" i="4"/>
  <c r="AK4336" i="4" s="1"/>
  <c r="AR4336" i="4"/>
  <c r="AR4327" i="4"/>
  <c r="AJ4327" i="4"/>
  <c r="AK4327" i="4" s="1"/>
  <c r="AJ4317" i="4"/>
  <c r="AK4317" i="4" s="1"/>
  <c r="AR4317" i="4"/>
  <c r="AJ4321" i="4"/>
  <c r="AK4321" i="4" s="1"/>
  <c r="AR4321" i="4"/>
  <c r="AJ4156" i="4"/>
  <c r="AK4156" i="4" s="1"/>
  <c r="AR4156" i="4"/>
  <c r="AR4098" i="4"/>
  <c r="AJ4098" i="4"/>
  <c r="AK4098" i="4" s="1"/>
  <c r="AJ4114" i="4"/>
  <c r="AK4114" i="4" s="1"/>
  <c r="AR4114" i="4"/>
  <c r="AJ4076" i="4"/>
  <c r="AK4076" i="4" s="1"/>
  <c r="AR4076" i="4"/>
  <c r="AR4028" i="4"/>
  <c r="AJ4028" i="4"/>
  <c r="AK4028" i="4" s="1"/>
  <c r="AJ4059" i="4"/>
  <c r="AK4059" i="4" s="1"/>
  <c r="AR4059" i="4"/>
  <c r="AJ4048" i="4"/>
  <c r="AK4048" i="4" s="1"/>
  <c r="AR4048" i="4"/>
  <c r="AJ4042" i="4"/>
  <c r="AK4042" i="4" s="1"/>
  <c r="AP4042" i="4"/>
  <c r="AR4004" i="4"/>
  <c r="AJ4004" i="4"/>
  <c r="AK4004" i="4" s="1"/>
  <c r="AJ4035" i="4"/>
  <c r="AK4035" i="4" s="1"/>
  <c r="AR4035" i="4"/>
  <c r="AR4007" i="4"/>
  <c r="AJ4007" i="4"/>
  <c r="AK4007" i="4" s="1"/>
  <c r="AJ3955" i="4"/>
  <c r="AK3955" i="4" s="1"/>
  <c r="AR3955" i="4"/>
  <c r="AR3923" i="4"/>
  <c r="AJ3923" i="4"/>
  <c r="AK3923" i="4" s="1"/>
  <c r="AR3910" i="4"/>
  <c r="AJ3910" i="4"/>
  <c r="AK3910" i="4" s="1"/>
  <c r="AJ3888" i="4"/>
  <c r="AK3888" i="4" s="1"/>
  <c r="AR3888" i="4"/>
  <c r="AJ3905" i="4"/>
  <c r="AK3905" i="4" s="1"/>
  <c r="AR3905" i="4"/>
  <c r="AJ3853" i="4"/>
  <c r="AK3853" i="4" s="1"/>
  <c r="AR3853" i="4"/>
  <c r="AJ3812" i="4"/>
  <c r="AK3812" i="4" s="1"/>
  <c r="AR3812" i="4"/>
  <c r="AJ3772" i="4"/>
  <c r="AK3772" i="4" s="1"/>
  <c r="AR3772" i="4"/>
  <c r="AJ3850" i="4"/>
  <c r="AK3850" i="4" s="1"/>
  <c r="AR3850" i="4"/>
  <c r="AJ3829" i="4"/>
  <c r="AK3829" i="4" s="1"/>
  <c r="AR3829" i="4"/>
  <c r="AJ3798" i="4"/>
  <c r="AK3798" i="4" s="1"/>
  <c r="AP3798" i="4"/>
  <c r="AJ3801" i="4"/>
  <c r="AK3801" i="4" s="1"/>
  <c r="AR3801" i="4"/>
  <c r="AJ3742" i="4"/>
  <c r="AK3742" i="4" s="1"/>
  <c r="AR3742" i="4"/>
  <c r="AR3747" i="4"/>
  <c r="AJ3747" i="4"/>
  <c r="AK3747" i="4" s="1"/>
  <c r="AJ3675" i="4"/>
  <c r="AK3675" i="4" s="1"/>
  <c r="AR3675" i="4"/>
  <c r="AJ3659" i="4"/>
  <c r="AK3659" i="4" s="1"/>
  <c r="AR3659" i="4"/>
  <c r="AJ3643" i="4"/>
  <c r="AK3643" i="4" s="1"/>
  <c r="AR3643" i="4"/>
  <c r="AJ3627" i="4"/>
  <c r="AK3627" i="4" s="1"/>
  <c r="AR3627" i="4"/>
  <c r="AJ3611" i="4"/>
  <c r="AK3611" i="4" s="1"/>
  <c r="AR3611" i="4"/>
  <c r="AJ3579" i="4"/>
  <c r="AK3579" i="4" s="1"/>
  <c r="AR3579" i="4"/>
  <c r="AR3520" i="4"/>
  <c r="AJ3520" i="4"/>
  <c r="AK3520" i="4" s="1"/>
  <c r="AJ3593" i="4"/>
  <c r="AK3593" i="4" s="1"/>
  <c r="AR3593" i="4"/>
  <c r="AJ3517" i="4"/>
  <c r="AK3517" i="4" s="1"/>
  <c r="AR3517" i="4"/>
  <c r="AJ3485" i="4"/>
  <c r="AK3485" i="4" s="1"/>
  <c r="AR3485" i="4"/>
  <c r="AJ3492" i="4"/>
  <c r="AK3492" i="4" s="1"/>
  <c r="AR3492" i="4"/>
  <c r="AJ3460" i="4"/>
  <c r="AK3460" i="4" s="1"/>
  <c r="AR3460" i="4"/>
  <c r="AJ3573" i="4"/>
  <c r="AK3573" i="4" s="1"/>
  <c r="AP3573" i="4"/>
  <c r="AJ3444" i="4"/>
  <c r="AK3444" i="4" s="1"/>
  <c r="AP3444" i="4"/>
  <c r="AR3433" i="4"/>
  <c r="AJ3433" i="4"/>
  <c r="AK3433" i="4" s="1"/>
  <c r="AR3409" i="4"/>
  <c r="AJ3409" i="4"/>
  <c r="AK3409" i="4" s="1"/>
  <c r="AR3457" i="4"/>
  <c r="AJ3457" i="4"/>
  <c r="AK3457" i="4" s="1"/>
  <c r="AJ3352" i="4"/>
  <c r="AK3352" i="4" s="1"/>
  <c r="AP3352" i="4"/>
  <c r="AJ3336" i="4"/>
  <c r="AK3336" i="4" s="1"/>
  <c r="AP3336" i="4"/>
  <c r="AJ3320" i="4"/>
  <c r="AK3320" i="4" s="1"/>
  <c r="AP3320" i="4"/>
  <c r="AJ3304" i="4"/>
  <c r="AK3304" i="4" s="1"/>
  <c r="AP3304" i="4"/>
  <c r="AJ3288" i="4"/>
  <c r="AK3288" i="4" s="1"/>
  <c r="AP3288" i="4"/>
  <c r="AR3251" i="4"/>
  <c r="AJ3251" i="4"/>
  <c r="AK3251" i="4" s="1"/>
  <c r="AJ3275" i="4"/>
  <c r="AK3275" i="4" s="1"/>
  <c r="AR3275" i="4"/>
  <c r="AJ3133" i="4"/>
  <c r="AK3133" i="4" s="1"/>
  <c r="AR3133" i="4"/>
  <c r="AJ3061" i="4"/>
  <c r="AK3061" i="4" s="1"/>
  <c r="AR3061" i="4"/>
  <c r="AJ3116" i="4"/>
  <c r="AK3116" i="4" s="1"/>
  <c r="AR3116" i="4"/>
  <c r="AR3084" i="4"/>
  <c r="AJ3084" i="4"/>
  <c r="AK3084" i="4" s="1"/>
  <c r="AP3176" i="4"/>
  <c r="AJ3176" i="4"/>
  <c r="AK3176" i="4" s="1"/>
  <c r="AR3152" i="4"/>
  <c r="AJ3152" i="4"/>
  <c r="AK3152" i="4" s="1"/>
  <c r="AR3047" i="4"/>
  <c r="AJ3047" i="4"/>
  <c r="AK3047" i="4" s="1"/>
  <c r="AJ3021" i="4"/>
  <c r="AK3021" i="4" s="1"/>
  <c r="AR3021" i="4"/>
  <c r="AR3076" i="4"/>
  <c r="AJ3076" i="4"/>
  <c r="AK3076" i="4" s="1"/>
  <c r="AR3020" i="4"/>
  <c r="AJ3020" i="4"/>
  <c r="AK3020" i="4" s="1"/>
  <c r="AR3068" i="4"/>
  <c r="AJ3068" i="4"/>
  <c r="AK3068" i="4" s="1"/>
  <c r="AJ2939" i="4"/>
  <c r="AK2939" i="4" s="1"/>
  <c r="AP2939" i="4"/>
  <c r="AJ2875" i="4"/>
  <c r="AK2875" i="4" s="1"/>
  <c r="AP2875" i="4"/>
  <c r="AJ2950" i="4"/>
  <c r="AK2950" i="4" s="1"/>
  <c r="AR2950" i="4"/>
  <c r="AJ2886" i="4"/>
  <c r="AK2886" i="4" s="1"/>
  <c r="AR2886" i="4"/>
  <c r="AJ2807" i="4"/>
  <c r="AK2807" i="4" s="1"/>
  <c r="AR2807" i="4"/>
  <c r="AJ2959" i="4"/>
  <c r="AK2959" i="4" s="1"/>
  <c r="AR2959" i="4"/>
  <c r="AJ2871" i="4"/>
  <c r="AK2871" i="4" s="1"/>
  <c r="AR2871" i="4"/>
  <c r="AJ2855" i="4"/>
  <c r="AK2855" i="4" s="1"/>
  <c r="AR2855" i="4"/>
  <c r="AJ2775" i="4"/>
  <c r="AK2775" i="4" s="1"/>
  <c r="AR2775" i="4"/>
  <c r="AJ2829" i="4"/>
  <c r="AK2829" i="4" s="1"/>
  <c r="AR2829" i="4"/>
  <c r="AJ2839" i="4"/>
  <c r="AK2839" i="4" s="1"/>
  <c r="AR2839" i="4"/>
  <c r="AJ2757" i="4"/>
  <c r="AK2757" i="4" s="1"/>
  <c r="AR2757" i="4"/>
  <c r="AR2717" i="4"/>
  <c r="AJ2717" i="4"/>
  <c r="AK2717" i="4" s="1"/>
  <c r="AR2701" i="4"/>
  <c r="AJ2701" i="4"/>
  <c r="AK2701" i="4" s="1"/>
  <c r="AR2685" i="4"/>
  <c r="AJ2685" i="4"/>
  <c r="AK2685" i="4" s="1"/>
  <c r="AJ2966" i="4"/>
  <c r="AK2966" i="4" s="1"/>
  <c r="AP2966" i="4"/>
  <c r="AJ2694" i="4"/>
  <c r="AK2694" i="4" s="1"/>
  <c r="AR2694" i="4"/>
  <c r="AJ2678" i="4"/>
  <c r="AK2678" i="4" s="1"/>
  <c r="AR2678" i="4"/>
  <c r="AJ2651" i="4"/>
  <c r="AK2651" i="4" s="1"/>
  <c r="AR2651" i="4"/>
  <c r="AJ2594" i="4"/>
  <c r="AK2594" i="4" s="1"/>
  <c r="AP2594" i="4"/>
  <c r="AJ2562" i="4"/>
  <c r="AK2562" i="4" s="1"/>
  <c r="AP2562" i="4"/>
  <c r="AJ2530" i="4"/>
  <c r="AK2530" i="4" s="1"/>
  <c r="AP2530" i="4"/>
  <c r="AJ2498" i="4"/>
  <c r="AK2498" i="4" s="1"/>
  <c r="AP2498" i="4"/>
  <c r="AJ2466" i="4"/>
  <c r="AK2466" i="4" s="1"/>
  <c r="AP2466" i="4"/>
  <c r="AJ2430" i="4"/>
  <c r="AK2430" i="4" s="1"/>
  <c r="AR2430" i="4"/>
  <c r="AP2418" i="4"/>
  <c r="AJ2418" i="4"/>
  <c r="AK2418" i="4" s="1"/>
  <c r="AP2370" i="4"/>
  <c r="AJ2370" i="4"/>
  <c r="AK2370" i="4" s="1"/>
  <c r="AJ2589" i="4"/>
  <c r="AK2589" i="4" s="1"/>
  <c r="AR2589" i="4"/>
  <c r="AR2525" i="4"/>
  <c r="AJ2525" i="4"/>
  <c r="AK2525" i="4" s="1"/>
  <c r="AR2461" i="4"/>
  <c r="AJ2461" i="4"/>
  <c r="AK2461" i="4" s="1"/>
  <c r="AJ2382" i="4"/>
  <c r="AK2382" i="4" s="1"/>
  <c r="AR2382" i="4"/>
  <c r="AJ2512" i="4"/>
  <c r="AK2512" i="4" s="1"/>
  <c r="AR2512" i="4"/>
  <c r="AJ2334" i="4"/>
  <c r="AK2334" i="4" s="1"/>
  <c r="AR2334" i="4"/>
  <c r="AJ2373" i="4"/>
  <c r="AK2373" i="4" s="1"/>
  <c r="AR2373" i="4"/>
  <c r="AJ2342" i="4"/>
  <c r="AK2342" i="4" s="1"/>
  <c r="AR2342" i="4"/>
  <c r="AJ2350" i="4"/>
  <c r="AK2350" i="4" s="1"/>
  <c r="AR2350" i="4"/>
  <c r="AJ2211" i="4"/>
  <c r="AK2211" i="4" s="1"/>
  <c r="AR2211" i="4"/>
  <c r="AJ2448" i="4"/>
  <c r="AK2448" i="4" s="1"/>
  <c r="AR2448" i="4"/>
  <c r="AJ2472" i="4"/>
  <c r="AK2472" i="4" s="1"/>
  <c r="AR2472" i="4"/>
  <c r="AP2366" i="4"/>
  <c r="AJ2366" i="4"/>
  <c r="AK2366" i="4" s="1"/>
  <c r="AP2338" i="4"/>
  <c r="AJ2338" i="4"/>
  <c r="AK2338" i="4" s="1"/>
  <c r="AJ2328" i="4"/>
  <c r="AK2328" i="4" s="1"/>
  <c r="AR2328" i="4"/>
  <c r="AP2306" i="4"/>
  <c r="AJ2306" i="4"/>
  <c r="AK2306" i="4" s="1"/>
  <c r="AJ2292" i="4"/>
  <c r="AK2292" i="4" s="1"/>
  <c r="AR2292" i="4"/>
  <c r="AR2113" i="4"/>
  <c r="AJ2113" i="4"/>
  <c r="AK2113" i="4" s="1"/>
  <c r="AJ2489" i="4"/>
  <c r="AK2489" i="4" s="1"/>
  <c r="AR2489" i="4"/>
  <c r="AR2409" i="4"/>
  <c r="AJ2409" i="4"/>
  <c r="AK2409" i="4" s="1"/>
  <c r="AJ2384" i="4"/>
  <c r="AK2384" i="4" s="1"/>
  <c r="AR2384" i="4"/>
  <c r="AJ2092" i="4"/>
  <c r="AK2092" i="4" s="1"/>
  <c r="AR2092" i="4"/>
  <c r="AR2045" i="4"/>
  <c r="AJ2045" i="4"/>
  <c r="AK2045" i="4" s="1"/>
  <c r="AJ2147" i="4"/>
  <c r="AK2147" i="4" s="1"/>
  <c r="AP2147" i="4"/>
  <c r="AJ2011" i="4"/>
  <c r="AK2011" i="4" s="1"/>
  <c r="AR2011" i="4"/>
  <c r="AJ1973" i="4"/>
  <c r="AK1973" i="4" s="1"/>
  <c r="AR1973" i="4"/>
  <c r="AJ1895" i="4"/>
  <c r="AK1895" i="4" s="1"/>
  <c r="AP1895" i="4"/>
  <c r="AJ1831" i="4"/>
  <c r="AK1831" i="4" s="1"/>
  <c r="AP1831" i="4"/>
  <c r="AJ1775" i="4"/>
  <c r="AK1775" i="4" s="1"/>
  <c r="AR1775" i="4"/>
  <c r="AJ1717" i="4"/>
  <c r="AK1717" i="4" s="1"/>
  <c r="AR1717" i="4"/>
  <c r="AJ1727" i="4"/>
  <c r="AK1727" i="4" s="1"/>
  <c r="AP1727" i="4"/>
  <c r="AJ1783" i="4"/>
  <c r="AK1783" i="4" s="1"/>
  <c r="AR1783" i="4"/>
  <c r="AJ1622" i="4"/>
  <c r="AK1622" i="4" s="1"/>
  <c r="AR1622" i="4"/>
  <c r="AP1610" i="4"/>
  <c r="AJ1610" i="4"/>
  <c r="AK1610" i="4" s="1"/>
  <c r="AJ1574" i="4"/>
  <c r="AK1574" i="4" s="1"/>
  <c r="AR1574" i="4"/>
  <c r="AJ1741" i="4"/>
  <c r="AK1741" i="4" s="1"/>
  <c r="AR1741" i="4"/>
  <c r="AJ1731" i="4"/>
  <c r="AK1731" i="4" s="1"/>
  <c r="AR1731" i="4"/>
  <c r="AJ1685" i="4"/>
  <c r="AK1685" i="4" s="1"/>
  <c r="AR1685" i="4"/>
  <c r="AJ1781" i="4"/>
  <c r="AK1781" i="4" s="1"/>
  <c r="AR1781" i="4"/>
  <c r="AJ1677" i="4"/>
  <c r="AK1677" i="4" s="1"/>
  <c r="AP1677" i="4"/>
  <c r="AJ1651" i="4"/>
  <c r="AK1651" i="4" s="1"/>
  <c r="AR1651" i="4"/>
  <c r="AJ1577" i="4"/>
  <c r="AK1577" i="4" s="1"/>
  <c r="AR1577" i="4"/>
  <c r="AJ1504" i="4"/>
  <c r="AK1504" i="4" s="1"/>
  <c r="AR1504" i="4"/>
  <c r="AJ1435" i="4"/>
  <c r="AK1435" i="4" s="1"/>
  <c r="AR1435" i="4"/>
  <c r="AJ1371" i="4"/>
  <c r="AK1371" i="4" s="1"/>
  <c r="AR1371" i="4"/>
  <c r="AJ1307" i="4"/>
  <c r="AK1307" i="4" s="1"/>
  <c r="AR1307" i="4"/>
  <c r="AJ1587" i="4"/>
  <c r="AK1587" i="4" s="1"/>
  <c r="AR1587" i="4"/>
  <c r="AJ1490" i="4"/>
  <c r="AK1490" i="4" s="1"/>
  <c r="AR1490" i="4"/>
  <c r="AJ1458" i="4"/>
  <c r="AK1458" i="4" s="1"/>
  <c r="AR1458" i="4"/>
  <c r="AJ1418" i="4"/>
  <c r="AK1418" i="4" s="1"/>
  <c r="AR1418" i="4"/>
  <c r="AJ1282" i="4"/>
  <c r="AK1282" i="4" s="1"/>
  <c r="AR1282" i="4"/>
  <c r="AJ1250" i="4"/>
  <c r="AK1250" i="4" s="1"/>
  <c r="AR1250" i="4"/>
  <c r="AJ1558" i="4"/>
  <c r="AK1558" i="4" s="1"/>
  <c r="AR1558" i="4"/>
  <c r="AJ1465" i="4"/>
  <c r="AK1465" i="4" s="1"/>
  <c r="AR1465" i="4"/>
  <c r="AJ1401" i="4"/>
  <c r="AK1401" i="4" s="1"/>
  <c r="AR1401" i="4"/>
  <c r="AJ1337" i="4"/>
  <c r="AK1337" i="4" s="1"/>
  <c r="AR1337" i="4"/>
  <c r="AJ1273" i="4"/>
  <c r="AK1273" i="4" s="1"/>
  <c r="AR1273" i="4"/>
  <c r="AJ1190" i="4"/>
  <c r="AK1190" i="4" s="1"/>
  <c r="AR1190" i="4"/>
  <c r="AJ1162" i="4"/>
  <c r="AK1162" i="4" s="1"/>
  <c r="AR1162" i="4"/>
  <c r="AJ1002" i="4"/>
  <c r="AK1002" i="4" s="1"/>
  <c r="AP1002" i="4"/>
  <c r="AJ974" i="4"/>
  <c r="AK974" i="4" s="1"/>
  <c r="AR974" i="4"/>
  <c r="AJ938" i="4"/>
  <c r="AK938" i="4" s="1"/>
  <c r="AP938" i="4"/>
  <c r="AJ918" i="4"/>
  <c r="AK918" i="4" s="1"/>
  <c r="AR918" i="4"/>
  <c r="AJ902" i="4"/>
  <c r="AK902" i="4" s="1"/>
  <c r="AR902" i="4"/>
  <c r="AR1256" i="4"/>
  <c r="AJ1256" i="4"/>
  <c r="AK1256" i="4" s="1"/>
  <c r="AJ1233" i="4"/>
  <c r="AK1233" i="4" s="1"/>
  <c r="AR1233" i="4"/>
  <c r="AJ1158" i="4"/>
  <c r="AK1158" i="4" s="1"/>
  <c r="AR1158" i="4"/>
  <c r="AJ1096" i="4"/>
  <c r="AK1096" i="4" s="1"/>
  <c r="AP1096" i="4"/>
  <c r="AJ1088" i="4"/>
  <c r="AK1088" i="4" s="1"/>
  <c r="AP1088" i="4"/>
  <c r="AJ1080" i="4"/>
  <c r="AK1080" i="4" s="1"/>
  <c r="AP1080" i="4"/>
  <c r="AJ1072" i="4"/>
  <c r="AK1072" i="4" s="1"/>
  <c r="AP1072" i="4"/>
  <c r="AJ1064" i="4"/>
  <c r="AK1064" i="4" s="1"/>
  <c r="AP1064" i="4"/>
  <c r="AJ1056" i="4"/>
  <c r="AK1056" i="4" s="1"/>
  <c r="AP1056" i="4"/>
  <c r="AJ1048" i="4"/>
  <c r="AK1048" i="4" s="1"/>
  <c r="AP1048" i="4"/>
  <c r="AJ1040" i="4"/>
  <c r="AK1040" i="4" s="1"/>
  <c r="AP1040" i="4"/>
  <c r="AJ1032" i="4"/>
  <c r="AK1032" i="4" s="1"/>
  <c r="AP1032" i="4"/>
  <c r="AJ1024" i="4"/>
  <c r="AK1024" i="4" s="1"/>
  <c r="AP1024" i="4"/>
  <c r="AJ1016" i="4"/>
  <c r="AK1016" i="4" s="1"/>
  <c r="AP1016" i="4"/>
  <c r="AJ1008" i="4"/>
  <c r="AK1008" i="4" s="1"/>
  <c r="AP1008" i="4"/>
  <c r="AJ1000" i="4"/>
  <c r="AK1000" i="4" s="1"/>
  <c r="AP1000" i="4"/>
  <c r="AJ936" i="4"/>
  <c r="AK936" i="4" s="1"/>
  <c r="AP936" i="4"/>
  <c r="AP904" i="4"/>
  <c r="AJ904" i="4"/>
  <c r="AK904" i="4" s="1"/>
  <c r="AJ898" i="4"/>
  <c r="AK898" i="4" s="1"/>
  <c r="AP898" i="4"/>
  <c r="AR858" i="4"/>
  <c r="AJ858" i="4"/>
  <c r="AK858" i="4" s="1"/>
  <c r="AP706" i="4"/>
  <c r="AJ706" i="4"/>
  <c r="AK706" i="4" s="1"/>
  <c r="AJ694" i="4"/>
  <c r="AK694" i="4" s="1"/>
  <c r="AR694" i="4"/>
  <c r="AP642" i="4"/>
  <c r="AJ642" i="4"/>
  <c r="AK642" i="4" s="1"/>
  <c r="AJ630" i="4"/>
  <c r="AK630" i="4" s="1"/>
  <c r="AR630" i="4"/>
  <c r="AJ606" i="4"/>
  <c r="AK606" i="4" s="1"/>
  <c r="AR606" i="4"/>
  <c r="AJ574" i="4"/>
  <c r="AK574" i="4" s="1"/>
  <c r="AR574" i="4"/>
  <c r="AJ542" i="4"/>
  <c r="AK542" i="4" s="1"/>
  <c r="AR542" i="4"/>
  <c r="AJ849" i="4"/>
  <c r="AK849" i="4" s="1"/>
  <c r="AR849" i="4"/>
  <c r="AJ798" i="4"/>
  <c r="AK798" i="4" s="1"/>
  <c r="AR798" i="4"/>
  <c r="AR781" i="4"/>
  <c r="AJ781" i="4"/>
  <c r="AK781" i="4" s="1"/>
  <c r="AJ725" i="4"/>
  <c r="AK725" i="4" s="1"/>
  <c r="AR725" i="4"/>
  <c r="AJ693" i="4"/>
  <c r="AK693" i="4" s="1"/>
  <c r="AR693" i="4"/>
  <c r="AJ661" i="4"/>
  <c r="AK661" i="4" s="1"/>
  <c r="AR661" i="4"/>
  <c r="AJ629" i="4"/>
  <c r="AK629" i="4" s="1"/>
  <c r="AR629" i="4"/>
  <c r="AJ597" i="4"/>
  <c r="AK597" i="4" s="1"/>
  <c r="AR597" i="4"/>
  <c r="AJ565" i="4"/>
  <c r="AK565" i="4" s="1"/>
  <c r="AR565" i="4"/>
  <c r="AJ533" i="4"/>
  <c r="AK533" i="4" s="1"/>
  <c r="AR533" i="4"/>
  <c r="AJ517" i="4"/>
  <c r="AK517" i="4" s="1"/>
  <c r="AR517" i="4"/>
  <c r="AJ501" i="4"/>
  <c r="AK501" i="4" s="1"/>
  <c r="AR501" i="4"/>
  <c r="AJ485" i="4"/>
  <c r="AK485" i="4" s="1"/>
  <c r="AR485" i="4"/>
  <c r="AP848" i="4"/>
  <c r="AJ848" i="4"/>
  <c r="AK848" i="4" s="1"/>
  <c r="AR826" i="4"/>
  <c r="AJ826" i="4"/>
  <c r="AK826" i="4" s="1"/>
  <c r="AJ814" i="4"/>
  <c r="AK814" i="4" s="1"/>
  <c r="AR814" i="4"/>
  <c r="AR770" i="4"/>
  <c r="AJ770" i="4"/>
  <c r="AK770" i="4" s="1"/>
  <c r="AJ691" i="4"/>
  <c r="AK691" i="4" s="1"/>
  <c r="AR691" i="4"/>
  <c r="AJ627" i="4"/>
  <c r="AK627" i="4" s="1"/>
  <c r="AR627" i="4"/>
  <c r="AJ563" i="4"/>
  <c r="AK563" i="4" s="1"/>
  <c r="AR563" i="4"/>
  <c r="AJ499" i="4"/>
  <c r="AK499" i="4" s="1"/>
  <c r="AR499" i="4"/>
  <c r="AJ363" i="4"/>
  <c r="AK363" i="4" s="1"/>
  <c r="AR363" i="4"/>
  <c r="AJ342" i="4"/>
  <c r="AK342" i="4" s="1"/>
  <c r="AR342" i="4"/>
  <c r="AJ450" i="4"/>
  <c r="AK450" i="4" s="1"/>
  <c r="AP450" i="4"/>
  <c r="AJ386" i="4"/>
  <c r="AK386" i="4" s="1"/>
  <c r="AR386" i="4"/>
  <c r="AJ316" i="4"/>
  <c r="AK316" i="4" s="1"/>
  <c r="AR316" i="4"/>
  <c r="AJ260" i="4"/>
  <c r="AK260" i="4" s="1"/>
  <c r="AR260" i="4"/>
  <c r="AJ196" i="4"/>
  <c r="AK196" i="4" s="1"/>
  <c r="AR196" i="4"/>
  <c r="AR362" i="4"/>
  <c r="AJ362" i="4"/>
  <c r="AK362" i="4" s="1"/>
  <c r="AJ315" i="4"/>
  <c r="AK315" i="4" s="1"/>
  <c r="AR315" i="4"/>
  <c r="AJ307" i="4"/>
  <c r="AK307" i="4" s="1"/>
  <c r="AR307" i="4"/>
  <c r="AJ299" i="4"/>
  <c r="AK299" i="4" s="1"/>
  <c r="AR299" i="4"/>
  <c r="AJ291" i="4"/>
  <c r="AK291" i="4" s="1"/>
  <c r="AR291" i="4"/>
  <c r="AJ283" i="4"/>
  <c r="AK283" i="4" s="1"/>
  <c r="AR283" i="4"/>
  <c r="AJ275" i="4"/>
  <c r="AK275" i="4" s="1"/>
  <c r="AR275" i="4"/>
  <c r="AN56" i="4" l="1"/>
  <c r="AV56" i="4" s="1"/>
  <c r="AJ56" i="4"/>
  <c r="AK56" i="4" s="1"/>
  <c r="AA56" i="4"/>
  <c r="AB56" i="4" s="1"/>
  <c r="AN55" i="4"/>
  <c r="AJ55" i="4"/>
  <c r="AK55" i="4" s="1"/>
  <c r="AA55" i="4"/>
  <c r="AB55" i="4" s="1"/>
  <c r="AB39" i="4"/>
  <c r="AB38" i="4"/>
  <c r="AB26" i="4"/>
  <c r="AP18" i="4"/>
  <c r="AN18" i="4"/>
  <c r="AJ18" i="4"/>
  <c r="AK18" i="4" s="1"/>
  <c r="AA18" i="4"/>
  <c r="AB18" i="4" s="1"/>
  <c r="AP17" i="4"/>
  <c r="AN17" i="4"/>
  <c r="AO17" i="4" s="1"/>
  <c r="AJ17" i="4"/>
  <c r="AK17" i="4" s="1"/>
  <c r="AA17" i="4"/>
  <c r="AB17" i="4" s="1"/>
  <c r="AP16" i="4"/>
  <c r="AN16" i="4"/>
  <c r="AV16" i="4" s="1"/>
  <c r="AJ16" i="4"/>
  <c r="AK16" i="4" s="1"/>
  <c r="AA16" i="4"/>
  <c r="AC16" i="4" s="1"/>
  <c r="H26" i="20"/>
  <c r="AO56" i="4" l="1"/>
  <c r="AW56" i="4" s="1"/>
  <c r="AO55" i="4"/>
  <c r="AW55" i="4" s="1"/>
  <c r="AV55" i="4"/>
  <c r="AB16" i="4"/>
  <c r="AC18" i="4"/>
  <c r="AC17" i="4"/>
  <c r="AW17" i="4"/>
  <c r="AO16" i="4"/>
  <c r="AW16" i="4" s="1"/>
  <c r="AV17" i="4"/>
  <c r="AO18" i="4"/>
  <c r="AW18" i="4" s="1"/>
  <c r="AV18" i="4"/>
  <c r="L26" i="6" l="1"/>
  <c r="L25" i="6"/>
  <c r="L27" i="6" s="1"/>
  <c r="I11" i="6" l="1"/>
  <c r="M7" i="6"/>
  <c r="M8" i="6"/>
  <c r="N13" i="6" s="1"/>
  <c r="M9" i="6"/>
  <c r="H10" i="6" s="1"/>
  <c r="G8" i="6"/>
  <c r="G10" i="6"/>
  <c r="G9" i="6"/>
  <c r="G7" i="6"/>
  <c r="M6" i="6"/>
  <c r="N11" i="6" s="1"/>
  <c r="H7" i="6" l="1"/>
  <c r="H8" i="6"/>
  <c r="M11" i="6"/>
  <c r="L11" i="6"/>
  <c r="H9" i="6"/>
  <c r="L12" i="6"/>
  <c r="N14" i="6"/>
  <c r="M14" i="6"/>
  <c r="M13" i="6"/>
  <c r="N12" i="6"/>
  <c r="L13" i="6"/>
  <c r="L14" i="6"/>
  <c r="M12" i="6"/>
  <c r="AV8" i="4"/>
  <c r="AV9" i="4"/>
  <c r="AV10" i="4"/>
  <c r="AV11" i="4"/>
  <c r="AV12" i="4"/>
  <c r="AV20" i="4"/>
  <c r="AV21" i="4"/>
  <c r="AV22" i="4"/>
  <c r="AV23" i="4"/>
  <c r="AV24" i="4"/>
  <c r="AV25" i="4"/>
  <c r="AV26" i="4"/>
  <c r="AV33" i="4"/>
  <c r="AV34" i="4"/>
  <c r="AV35" i="4"/>
  <c r="AV36" i="4"/>
  <c r="AV37" i="4"/>
  <c r="AV38" i="4"/>
  <c r="AV39" i="4"/>
  <c r="AV40" i="4"/>
  <c r="AV41" i="4"/>
  <c r="AV42" i="4"/>
  <c r="AV43" i="4"/>
  <c r="AV44" i="4"/>
  <c r="AV45" i="4"/>
  <c r="AV50" i="4"/>
  <c r="H11" i="6" l="1"/>
  <c r="I12" i="6" s="1"/>
  <c r="AN51" i="4"/>
  <c r="AN52" i="4"/>
  <c r="AN53" i="4"/>
  <c r="AN54" i="4"/>
  <c r="AN57" i="4"/>
  <c r="AN58" i="4"/>
  <c r="AN59" i="4"/>
  <c r="AN60" i="4"/>
  <c r="AN61" i="4"/>
  <c r="AN62" i="4"/>
  <c r="AN63" i="4"/>
  <c r="AN64" i="4"/>
  <c r="AN65" i="4"/>
  <c r="AN66" i="4"/>
  <c r="AN67" i="4"/>
  <c r="AN68" i="4"/>
  <c r="AN69" i="4"/>
  <c r="AN70" i="4"/>
  <c r="AN71" i="4"/>
  <c r="AN72" i="4"/>
  <c r="AN73" i="4"/>
  <c r="AN74" i="4"/>
  <c r="AN75" i="4"/>
  <c r="AN76" i="4"/>
  <c r="AN77" i="4"/>
  <c r="AN78" i="4"/>
  <c r="AN79" i="4"/>
  <c r="AN80" i="4"/>
  <c r="AN81" i="4"/>
  <c r="AN82" i="4"/>
  <c r="AN19" i="4"/>
  <c r="AF19" i="4"/>
  <c r="AR19" i="4"/>
  <c r="AE19" i="4"/>
  <c r="AA19" i="4"/>
  <c r="AD19" i="4" s="1"/>
  <c r="AO19" i="4" l="1"/>
  <c r="AW19" i="4" s="1"/>
  <c r="AV19" i="4"/>
  <c r="AO75" i="4"/>
  <c r="AW75" i="4" s="1"/>
  <c r="AV75" i="4"/>
  <c r="AO67" i="4"/>
  <c r="AW67" i="4" s="1"/>
  <c r="AV67" i="4"/>
  <c r="AV59" i="4"/>
  <c r="AV68" i="4"/>
  <c r="AV74" i="4"/>
  <c r="AO58" i="4"/>
  <c r="AW58" i="4" s="1"/>
  <c r="AV58" i="4"/>
  <c r="AO60" i="4"/>
  <c r="AW60" i="4" s="1"/>
  <c r="AV60" i="4"/>
  <c r="AO66" i="4"/>
  <c r="AW66" i="4" s="1"/>
  <c r="AV66" i="4"/>
  <c r="AO81" i="4"/>
  <c r="AW81" i="4" s="1"/>
  <c r="AV81" i="4"/>
  <c r="AV73" i="4"/>
  <c r="AV65" i="4"/>
  <c r="AV57" i="4"/>
  <c r="AO76" i="4"/>
  <c r="AW76" i="4" s="1"/>
  <c r="AV76" i="4"/>
  <c r="AO82" i="4"/>
  <c r="AW82" i="4" s="1"/>
  <c r="AV82" i="4"/>
  <c r="AO80" i="4"/>
  <c r="AW80" i="4" s="1"/>
  <c r="AV80" i="4"/>
  <c r="AO72" i="4"/>
  <c r="AW72" i="4" s="1"/>
  <c r="AV72" i="4"/>
  <c r="AO64" i="4"/>
  <c r="AW64" i="4" s="1"/>
  <c r="AV64" i="4"/>
  <c r="AO54" i="4"/>
  <c r="AW54" i="4" s="1"/>
  <c r="AV54" i="4"/>
  <c r="AO63" i="4"/>
  <c r="AW63" i="4" s="1"/>
  <c r="AV63" i="4"/>
  <c r="AO53" i="4"/>
  <c r="AW53" i="4" s="1"/>
  <c r="AV53" i="4"/>
  <c r="AV71" i="4"/>
  <c r="AV78" i="4"/>
  <c r="AV70" i="4"/>
  <c r="AV62" i="4"/>
  <c r="AV52" i="4"/>
  <c r="AV79" i="4"/>
  <c r="AO77" i="4"/>
  <c r="AW77" i="4" s="1"/>
  <c r="AV77" i="4"/>
  <c r="AO69" i="4"/>
  <c r="AW69" i="4" s="1"/>
  <c r="AV69" i="4"/>
  <c r="AO61" i="4"/>
  <c r="AW61" i="4" s="1"/>
  <c r="AV61" i="4"/>
  <c r="AO51" i="4"/>
  <c r="AW51" i="4" s="1"/>
  <c r="AV51" i="4"/>
  <c r="AG19" i="4"/>
  <c r="AO79" i="4"/>
  <c r="AW79" i="4" s="1"/>
  <c r="AO65" i="4"/>
  <c r="AW65" i="4" s="1"/>
  <c r="AO57" i="4"/>
  <c r="AW57" i="4" s="1"/>
  <c r="AO78" i="4"/>
  <c r="AW78" i="4" s="1"/>
  <c r="AO62" i="4"/>
  <c r="AW62" i="4" s="1"/>
  <c r="AO52" i="4"/>
  <c r="AW52" i="4" s="1"/>
  <c r="AO70" i="4"/>
  <c r="AW70" i="4" s="1"/>
  <c r="AO59" i="4"/>
  <c r="AW59" i="4" s="1"/>
  <c r="AO74" i="4"/>
  <c r="AW74" i="4" s="1"/>
  <c r="AO73" i="4"/>
  <c r="AW73" i="4" s="1"/>
  <c r="AO71" i="4"/>
  <c r="AW71" i="4" s="1"/>
  <c r="AO68" i="4"/>
  <c r="AW68" i="4" s="1"/>
  <c r="AL19" i="4"/>
  <c r="AH19" i="4" s="1"/>
  <c r="AP19" i="4" l="1"/>
  <c r="AP46" i="4" l="1"/>
  <c r="AN46" i="4"/>
  <c r="AJ46" i="4"/>
  <c r="AK46" i="4" s="1"/>
  <c r="AA46" i="4"/>
  <c r="AB46" i="4" s="1"/>
  <c r="AP45" i="4"/>
  <c r="AO45" i="4"/>
  <c r="AW45" i="4" s="1"/>
  <c r="AJ45" i="4"/>
  <c r="AK45" i="4" s="1"/>
  <c r="AA45" i="4"/>
  <c r="AP44" i="4"/>
  <c r="AO44" i="4"/>
  <c r="AW44" i="4" s="1"/>
  <c r="AJ44" i="4"/>
  <c r="AK44" i="4" s="1"/>
  <c r="AA44" i="4"/>
  <c r="AP43" i="4"/>
  <c r="AO43" i="4"/>
  <c r="AW43" i="4" s="1"/>
  <c r="AJ43" i="4"/>
  <c r="AK43" i="4" s="1"/>
  <c r="AA43" i="4"/>
  <c r="AP42" i="4"/>
  <c r="AO42" i="4"/>
  <c r="AW42" i="4" s="1"/>
  <c r="AJ42" i="4"/>
  <c r="AK42" i="4" s="1"/>
  <c r="AA42" i="4"/>
  <c r="AP41" i="4"/>
  <c r="AO41" i="4"/>
  <c r="AW41" i="4" s="1"/>
  <c r="AJ41" i="4"/>
  <c r="AA41" i="4"/>
  <c r="AP40" i="4"/>
  <c r="AO40" i="4"/>
  <c r="AW40" i="4" s="1"/>
  <c r="AJ40" i="4"/>
  <c r="AK40" i="4" s="1"/>
  <c r="AA40" i="4"/>
  <c r="AP39" i="4"/>
  <c r="AO39" i="4"/>
  <c r="AW39" i="4" s="1"/>
  <c r="AJ39" i="4"/>
  <c r="AK39" i="4" s="1"/>
  <c r="AP38" i="4"/>
  <c r="AO38" i="4"/>
  <c r="AW38" i="4" s="1"/>
  <c r="AJ38" i="4"/>
  <c r="AK38" i="4" s="1"/>
  <c r="AP37" i="4"/>
  <c r="AO37" i="4"/>
  <c r="AW37" i="4" s="1"/>
  <c r="AJ37" i="4"/>
  <c r="AK37" i="4" s="1"/>
  <c r="AA37" i="4"/>
  <c r="AP36" i="4"/>
  <c r="AO36" i="4"/>
  <c r="AW36" i="4" s="1"/>
  <c r="AJ36" i="4"/>
  <c r="AK36" i="4" s="1"/>
  <c r="AA36" i="4"/>
  <c r="AB36" i="4" s="1"/>
  <c r="AP35" i="4"/>
  <c r="AO35" i="4"/>
  <c r="AW35" i="4" s="1"/>
  <c r="AJ35" i="4"/>
  <c r="AK35" i="4" s="1"/>
  <c r="AA35" i="4"/>
  <c r="AP34" i="4"/>
  <c r="AO34" i="4"/>
  <c r="AW34" i="4" s="1"/>
  <c r="AJ34" i="4"/>
  <c r="AK34" i="4" s="1"/>
  <c r="AA34" i="4"/>
  <c r="AB34" i="4" s="1"/>
  <c r="AP33" i="4"/>
  <c r="AO33" i="4"/>
  <c r="AW33" i="4" s="1"/>
  <c r="AJ33" i="4"/>
  <c r="AK33" i="4" s="1"/>
  <c r="AA33" i="4"/>
  <c r="AP32" i="4"/>
  <c r="AN32" i="4"/>
  <c r="AJ32" i="4"/>
  <c r="AK32" i="4" s="1"/>
  <c r="AA32" i="4"/>
  <c r="AP31" i="4"/>
  <c r="AN31" i="4"/>
  <c r="AJ31" i="4"/>
  <c r="AK31" i="4" s="1"/>
  <c r="AA31" i="4"/>
  <c r="AP30" i="4"/>
  <c r="AN30" i="4"/>
  <c r="AJ30" i="4"/>
  <c r="AK30" i="4" s="1"/>
  <c r="AA30" i="4"/>
  <c r="AP29" i="4"/>
  <c r="AN29" i="4"/>
  <c r="AJ29" i="4"/>
  <c r="AK29" i="4" s="1"/>
  <c r="AA29" i="4"/>
  <c r="AP28" i="4"/>
  <c r="AN28" i="4"/>
  <c r="AJ28" i="4"/>
  <c r="AK28" i="4" s="1"/>
  <c r="AA28" i="4"/>
  <c r="AB28" i="4" s="1"/>
  <c r="AP27" i="4"/>
  <c r="AN27" i="4"/>
  <c r="AJ27" i="4"/>
  <c r="AK27" i="4" s="1"/>
  <c r="AA27" i="4"/>
  <c r="AP26" i="4"/>
  <c r="AO26" i="4"/>
  <c r="AW26" i="4" s="1"/>
  <c r="AJ26" i="4"/>
  <c r="AK26" i="4" s="1"/>
  <c r="AP25" i="4"/>
  <c r="AO25" i="4"/>
  <c r="AW25" i="4" s="1"/>
  <c r="AJ25" i="4"/>
  <c r="AK25" i="4" s="1"/>
  <c r="AA25" i="4"/>
  <c r="AP24" i="4"/>
  <c r="AO24" i="4"/>
  <c r="AW24" i="4" s="1"/>
  <c r="AJ24" i="4"/>
  <c r="AK24" i="4" s="1"/>
  <c r="AA24" i="4"/>
  <c r="AB24" i="4" s="1"/>
  <c r="AP23" i="4"/>
  <c r="AO23" i="4"/>
  <c r="AW23" i="4" s="1"/>
  <c r="AJ23" i="4"/>
  <c r="AK23" i="4" s="1"/>
  <c r="AA23" i="4"/>
  <c r="AP22" i="4"/>
  <c r="AO22" i="4"/>
  <c r="AW22" i="4" s="1"/>
  <c r="AJ22" i="4"/>
  <c r="AK22" i="4" s="1"/>
  <c r="AA22" i="4"/>
  <c r="AP21" i="4"/>
  <c r="AO21" i="4"/>
  <c r="AW21" i="4" s="1"/>
  <c r="AJ21" i="4"/>
  <c r="AK21" i="4" s="1"/>
  <c r="AA21" i="4"/>
  <c r="AB21" i="4" s="1"/>
  <c r="AP20" i="4"/>
  <c r="AO20" i="4"/>
  <c r="AW20" i="4" s="1"/>
  <c r="AJ20" i="4"/>
  <c r="AK20" i="4" s="1"/>
  <c r="AA20" i="4"/>
  <c r="AP15" i="4"/>
  <c r="AN15" i="4"/>
  <c r="AJ15" i="4"/>
  <c r="AK15" i="4" s="1"/>
  <c r="AA15" i="4"/>
  <c r="AB15" i="4" s="1"/>
  <c r="AP14" i="4"/>
  <c r="AN14" i="4"/>
  <c r="AJ14" i="4"/>
  <c r="AK14" i="4" s="1"/>
  <c r="AA14" i="4"/>
  <c r="AP13" i="4"/>
  <c r="AN13" i="4"/>
  <c r="AJ13" i="4"/>
  <c r="AK13" i="4" s="1"/>
  <c r="AA13" i="4"/>
  <c r="AP12" i="4"/>
  <c r="AO12" i="4"/>
  <c r="AW12" i="4" s="1"/>
  <c r="AJ12" i="4"/>
  <c r="AK12" i="4" s="1"/>
  <c r="AA12" i="4"/>
  <c r="AB12" i="4" s="1"/>
  <c r="AP11" i="4"/>
  <c r="AO11" i="4"/>
  <c r="AW11" i="4" s="1"/>
  <c r="AJ11" i="4"/>
  <c r="AK11" i="4" s="1"/>
  <c r="AA11" i="4"/>
  <c r="AP10" i="4"/>
  <c r="AO10" i="4"/>
  <c r="AW10" i="4" s="1"/>
  <c r="AJ10" i="4"/>
  <c r="AK10" i="4" s="1"/>
  <c r="AA10" i="4"/>
  <c r="AP9" i="4"/>
  <c r="AO9" i="4"/>
  <c r="AW9" i="4" s="1"/>
  <c r="AJ9" i="4"/>
  <c r="AK9" i="4" s="1"/>
  <c r="AA9" i="4"/>
  <c r="AB9" i="4" s="1"/>
  <c r="AP8" i="4"/>
  <c r="AO8" i="4"/>
  <c r="AW8" i="4" s="1"/>
  <c r="AJ8" i="4"/>
  <c r="AK8" i="4" s="1"/>
  <c r="AA8" i="4"/>
  <c r="AP7" i="4"/>
  <c r="AN7" i="4"/>
  <c r="AJ7" i="4"/>
  <c r="AK7" i="4" s="1"/>
  <c r="AA7" i="4"/>
  <c r="AP6" i="4"/>
  <c r="AN6" i="4"/>
  <c r="AJ6" i="4"/>
  <c r="AK6" i="4" s="1"/>
  <c r="AA6" i="4"/>
  <c r="AB6" i="4" s="1"/>
  <c r="AP5" i="4"/>
  <c r="AN5" i="4"/>
  <c r="AJ5" i="4"/>
  <c r="AK5" i="4" s="1"/>
  <c r="AA5" i="4"/>
  <c r="AP4" i="4"/>
  <c r="AN4" i="4"/>
  <c r="AJ4" i="4"/>
  <c r="AK4" i="4" s="1"/>
  <c r="AA4" i="4"/>
  <c r="AP3" i="4"/>
  <c r="AN3" i="4"/>
  <c r="AJ3" i="4"/>
  <c r="AK3" i="4" s="1"/>
  <c r="AA3" i="4"/>
  <c r="AP2" i="4"/>
  <c r="AN2" i="4"/>
  <c r="AJ2" i="4"/>
  <c r="AA2" i="4"/>
  <c r="AB2" i="4" s="1"/>
  <c r="AI19" i="4" l="1"/>
  <c r="AC41" i="4"/>
  <c r="AB41" i="4"/>
  <c r="AC43" i="4"/>
  <c r="AB43" i="4"/>
  <c r="AC45" i="4"/>
  <c r="AB45" i="4"/>
  <c r="AC27" i="4"/>
  <c r="AB27" i="4"/>
  <c r="AC29" i="4"/>
  <c r="AB29" i="4"/>
  <c r="AC31" i="4"/>
  <c r="AB31" i="4"/>
  <c r="AC33" i="4"/>
  <c r="AB33" i="4"/>
  <c r="AC35" i="4"/>
  <c r="AB35" i="4"/>
  <c r="AC37" i="4"/>
  <c r="AB37" i="4"/>
  <c r="AC3" i="4"/>
  <c r="AB3" i="4"/>
  <c r="AC5" i="4"/>
  <c r="AB5" i="4"/>
  <c r="AC7" i="4"/>
  <c r="AB7" i="4"/>
  <c r="AC11" i="4"/>
  <c r="AB11" i="4"/>
  <c r="AC13" i="4"/>
  <c r="AB13" i="4"/>
  <c r="AC23" i="4"/>
  <c r="AB23" i="4"/>
  <c r="AC25" i="4"/>
  <c r="AB25" i="4"/>
  <c r="AC40" i="4"/>
  <c r="AB40" i="4"/>
  <c r="AC42" i="4"/>
  <c r="AB42" i="4"/>
  <c r="AC44" i="4"/>
  <c r="AB44" i="4"/>
  <c r="AC30" i="4"/>
  <c r="AB30" i="4"/>
  <c r="AC32" i="4"/>
  <c r="AB32" i="4"/>
  <c r="AC4" i="4"/>
  <c r="AB4" i="4"/>
  <c r="AC8" i="4"/>
  <c r="AB8" i="4"/>
  <c r="AC10" i="4"/>
  <c r="AB10" i="4"/>
  <c r="AC14" i="4"/>
  <c r="AB14" i="4"/>
  <c r="AC20" i="4"/>
  <c r="AB20" i="4"/>
  <c r="AC22" i="4"/>
  <c r="AB22" i="4"/>
  <c r="AV3" i="4"/>
  <c r="AV4" i="4"/>
  <c r="AO6" i="4"/>
  <c r="AW6" i="4" s="1"/>
  <c r="AV6" i="4"/>
  <c r="AV14" i="4"/>
  <c r="AV7" i="4"/>
  <c r="AO32" i="4"/>
  <c r="AW32" i="4" s="1"/>
  <c r="AV32" i="4"/>
  <c r="AO2" i="4"/>
  <c r="AW2" i="4" s="1"/>
  <c r="AV2" i="4"/>
  <c r="AO28" i="4"/>
  <c r="AW28" i="4" s="1"/>
  <c r="AV28" i="4"/>
  <c r="AV5" i="4"/>
  <c r="AO30" i="4"/>
  <c r="AW30" i="4" s="1"/>
  <c r="AV30" i="4"/>
  <c r="AV27" i="4"/>
  <c r="AV29" i="4"/>
  <c r="AV31" i="4"/>
  <c r="AV13" i="4"/>
  <c r="AV15" i="4"/>
  <c r="AV46" i="4"/>
  <c r="AC21" i="4"/>
  <c r="AC24" i="4"/>
  <c r="AC36" i="4"/>
  <c r="AC46" i="4"/>
  <c r="AK2" i="4"/>
  <c r="AC34" i="4"/>
  <c r="AC28" i="4"/>
  <c r="AC9" i="4"/>
  <c r="AC12" i="4"/>
  <c r="AO13" i="4"/>
  <c r="AW13" i="4" s="1"/>
  <c r="AK41" i="4"/>
  <c r="AC15" i="4"/>
  <c r="AO29" i="4"/>
  <c r="AW29" i="4" s="1"/>
  <c r="AO4" i="4"/>
  <c r="AW4" i="4" s="1"/>
  <c r="AO46" i="4"/>
  <c r="AW46" i="4" s="1"/>
  <c r="AO27" i="4"/>
  <c r="AW27" i="4" s="1"/>
  <c r="AO31" i="4"/>
  <c r="AW31" i="4" s="1"/>
  <c r="AC2" i="4"/>
  <c r="AC6" i="4"/>
  <c r="AO3" i="4"/>
  <c r="AW3" i="4" s="1"/>
  <c r="AO7" i="4"/>
  <c r="AW7" i="4" s="1"/>
  <c r="AO14" i="4"/>
  <c r="AW14" i="4" s="1"/>
  <c r="AO15" i="4"/>
  <c r="AW15" i="4" s="1"/>
  <c r="AO5" i="4"/>
  <c r="AW5" i="4" s="1"/>
  <c r="AP50" i="4" l="1"/>
  <c r="AO50" i="4"/>
  <c r="AW50" i="4" s="1"/>
  <c r="AJ50" i="4"/>
  <c r="AK50" i="4" s="1"/>
  <c r="AA50" i="4"/>
  <c r="AB50" i="4" s="1"/>
  <c r="AP49" i="4"/>
  <c r="AN49" i="4"/>
  <c r="AJ49" i="4"/>
  <c r="AK49" i="4" s="1"/>
  <c r="AA49" i="4"/>
  <c r="AP48" i="4"/>
  <c r="AN48" i="4"/>
  <c r="AJ48" i="4"/>
  <c r="AK48" i="4" s="1"/>
  <c r="AA48" i="4"/>
  <c r="AP47" i="4"/>
  <c r="AN47" i="4"/>
  <c r="AJ47" i="4"/>
  <c r="AA47" i="4"/>
  <c r="AC47" i="4" l="1"/>
  <c r="AB47" i="4"/>
  <c r="AC49" i="4"/>
  <c r="AB49" i="4"/>
  <c r="AC48" i="4"/>
  <c r="AB48" i="4"/>
  <c r="AV49" i="4"/>
  <c r="AO47" i="4"/>
  <c r="AW47" i="4" s="1"/>
  <c r="AV47" i="4"/>
  <c r="AV48" i="4"/>
  <c r="AK47" i="4"/>
  <c r="AO48" i="4"/>
  <c r="AW48" i="4" s="1"/>
  <c r="AC50" i="4"/>
  <c r="AO49" i="4"/>
  <c r="AW49" i="4" s="1"/>
  <c r="AJ79" i="4" l="1"/>
  <c r="AK79" i="4" s="1"/>
  <c r="AJ80" i="4"/>
  <c r="AK80" i="4" s="1"/>
  <c r="AJ81" i="4"/>
  <c r="AK81" i="4" s="1"/>
  <c r="AJ76" i="4"/>
  <c r="AK76" i="4" s="1"/>
  <c r="AJ77" i="4"/>
  <c r="AK77" i="4" s="1"/>
  <c r="AJ78" i="4"/>
  <c r="AK78" i="4" s="1"/>
  <c r="AJ74" i="4"/>
  <c r="AK74" i="4" s="1"/>
  <c r="AJ75" i="4"/>
  <c r="AK75" i="4" s="1"/>
  <c r="AJ70" i="4"/>
  <c r="AK70" i="4" s="1"/>
  <c r="AJ71" i="4"/>
  <c r="AK71" i="4" s="1"/>
  <c r="AJ72" i="4"/>
  <c r="AK72" i="4" s="1"/>
  <c r="AJ73" i="4"/>
  <c r="AK73" i="4" s="1"/>
  <c r="AJ67" i="4"/>
  <c r="AK67" i="4" s="1"/>
  <c r="AJ68" i="4"/>
  <c r="AK68" i="4" s="1"/>
  <c r="AJ69" i="4"/>
  <c r="AK69" i="4" s="1"/>
  <c r="AJ63" i="4"/>
  <c r="AK63" i="4" s="1"/>
  <c r="AJ64" i="4"/>
  <c r="AK64" i="4" s="1"/>
  <c r="AJ65" i="4"/>
  <c r="AK65" i="4" s="1"/>
  <c r="AJ66" i="4"/>
  <c r="AK66" i="4" s="1"/>
  <c r="AJ61" i="4"/>
  <c r="AK61" i="4" s="1"/>
  <c r="AJ62" i="4"/>
  <c r="AK62" i="4" s="1"/>
  <c r="AJ59" i="4"/>
  <c r="AK59" i="4" s="1"/>
  <c r="AJ60" i="4"/>
  <c r="AK60" i="4" s="1"/>
  <c r="AJ52" i="4"/>
  <c r="AK52" i="4" s="1"/>
  <c r="AJ53" i="4"/>
  <c r="AK53" i="4" s="1"/>
  <c r="AJ54" i="4"/>
  <c r="AK54" i="4" s="1"/>
  <c r="AJ57" i="4"/>
  <c r="AK57" i="4" s="1"/>
  <c r="AJ58" i="4"/>
  <c r="AK58" i="4" s="1"/>
  <c r="AJ51" i="4"/>
  <c r="AK51" i="4" s="1"/>
  <c r="AJ82" i="4"/>
  <c r="AK82" i="4" s="1"/>
  <c r="AA52" i="4"/>
  <c r="AB52" i="4" s="1"/>
  <c r="AA53" i="4"/>
  <c r="AB53" i="4" s="1"/>
  <c r="AA54" i="4"/>
  <c r="AB54" i="4" s="1"/>
  <c r="AA57" i="4"/>
  <c r="AB57" i="4" s="1"/>
  <c r="AA58" i="4"/>
  <c r="AB58" i="4" s="1"/>
  <c r="AA59" i="4"/>
  <c r="AB59" i="4" s="1"/>
  <c r="AA60" i="4"/>
  <c r="AB60" i="4" s="1"/>
  <c r="AA61" i="4"/>
  <c r="AB61" i="4" s="1"/>
  <c r="AA62" i="4"/>
  <c r="AB62" i="4" s="1"/>
  <c r="AA63" i="4"/>
  <c r="AB63" i="4" s="1"/>
  <c r="AA64" i="4"/>
  <c r="AB64" i="4" s="1"/>
  <c r="AA65" i="4"/>
  <c r="AB65" i="4" s="1"/>
  <c r="AA66" i="4"/>
  <c r="AB66" i="4" s="1"/>
  <c r="AA67" i="4"/>
  <c r="AB67" i="4" s="1"/>
  <c r="AA68" i="4"/>
  <c r="AB68" i="4" s="1"/>
  <c r="AA69" i="4"/>
  <c r="AB69" i="4" s="1"/>
  <c r="AA70" i="4"/>
  <c r="AB70" i="4" s="1"/>
  <c r="AA71" i="4"/>
  <c r="AB71" i="4" s="1"/>
  <c r="AA72" i="4"/>
  <c r="AB72" i="4" s="1"/>
  <c r="AA73" i="4"/>
  <c r="AB73" i="4" s="1"/>
  <c r="AA74" i="4"/>
  <c r="AB74" i="4" s="1"/>
  <c r="AA75" i="4"/>
  <c r="AB75" i="4" s="1"/>
  <c r="AA76" i="4"/>
  <c r="AB76" i="4" s="1"/>
  <c r="AA77" i="4"/>
  <c r="AB77" i="4" s="1"/>
  <c r="AA78" i="4"/>
  <c r="AB78" i="4" s="1"/>
  <c r="AA79" i="4"/>
  <c r="AB79" i="4" s="1"/>
  <c r="AA80" i="4"/>
  <c r="AB80" i="4" s="1"/>
  <c r="AA81" i="4"/>
  <c r="AB81" i="4" s="1"/>
  <c r="AA82" i="4"/>
  <c r="AB82" i="4" s="1"/>
  <c r="AA51" i="4"/>
  <c r="AB51" i="4" s="1"/>
  <c r="G11" i="6" l="1"/>
  <c r="L16" i="6"/>
  <c r="M16" i="6" s="1"/>
  <c r="O16" i="6" l="1"/>
  <c r="F37" i="20" l="1"/>
  <c r="G87" i="20"/>
  <c r="E86" i="20"/>
  <c r="G37" i="20"/>
  <c r="F38" i="20"/>
  <c r="G39" i="20"/>
  <c r="G38" i="20"/>
  <c r="O579" i="20"/>
  <c r="F39" i="20" l="1"/>
  <c r="H87" i="20"/>
  <c r="F87" i="20"/>
  <c r="G86" i="20" s="1"/>
  <c r="H86" i="20" s="1"/>
  <c r="E10" i="10" l="1"/>
  <c r="E9" i="10"/>
  <c r="E8" i="10"/>
  <c r="E7" i="10"/>
  <c r="AJ19" i="4" l="1"/>
  <c r="AK19" i="4" s="1"/>
</calcChain>
</file>

<file path=xl/comments1.xml><?xml version="1.0" encoding="utf-8"?>
<comments xmlns="http://schemas.openxmlformats.org/spreadsheetml/2006/main">
  <authors>
    <author>Pritchett, Aaron Austin</author>
  </authors>
  <commentList>
    <comment ref="W1" authorId="0" shapeId="0">
      <text>
        <r>
          <rPr>
            <b/>
            <sz val="9"/>
            <color indexed="81"/>
            <rFont val="Tahoma"/>
            <family val="2"/>
          </rPr>
          <t>Pritchett, Aaron Austin:</t>
        </r>
        <r>
          <rPr>
            <sz val="9"/>
            <color indexed="81"/>
            <rFont val="Tahoma"/>
            <family val="2"/>
          </rPr>
          <t xml:space="preserve">
</t>
        </r>
        <r>
          <rPr>
            <sz val="11"/>
            <color indexed="81"/>
            <rFont val="Tahoma"/>
            <family val="2"/>
          </rPr>
          <t>FY16 data came down with Exp or Rev nomenclature. Because so many fields reference here changed to ol EX/IN for sake of expedie</t>
        </r>
        <r>
          <rPr>
            <sz val="9"/>
            <color indexed="81"/>
            <rFont val="Tahoma"/>
            <family val="2"/>
          </rPr>
          <t>ncy.</t>
        </r>
      </text>
    </comment>
    <comment ref="AB1" authorId="0" shapeId="0">
      <text>
        <r>
          <rPr>
            <b/>
            <sz val="9"/>
            <color indexed="81"/>
            <rFont val="Tahoma"/>
            <family val="2"/>
          </rPr>
          <t xml:space="preserve">Pritchett, Aaron Austin: </t>
        </r>
        <r>
          <rPr>
            <b/>
            <sz val="11"/>
            <color indexed="81"/>
            <rFont val="Tahoma"/>
            <family val="2"/>
          </rPr>
          <t>Seems to not be used</t>
        </r>
        <r>
          <rPr>
            <sz val="9"/>
            <color indexed="81"/>
            <rFont val="Tahoma"/>
            <family val="2"/>
          </rPr>
          <t xml:space="preserve">
</t>
        </r>
      </text>
    </comment>
    <comment ref="AC1" authorId="0" shapeId="0">
      <text>
        <r>
          <rPr>
            <b/>
            <sz val="9"/>
            <color indexed="81"/>
            <rFont val="Tahoma"/>
            <family val="2"/>
          </rPr>
          <t xml:space="preserve">Pritchett, Aaron Austin: </t>
        </r>
        <r>
          <rPr>
            <b/>
            <sz val="11"/>
            <color indexed="81"/>
            <rFont val="Tahoma"/>
            <family val="2"/>
          </rPr>
          <t>Seems to not be used</t>
        </r>
        <r>
          <rPr>
            <sz val="9"/>
            <color indexed="81"/>
            <rFont val="Tahoma"/>
            <family val="2"/>
          </rPr>
          <t xml:space="preserve">
</t>
        </r>
      </text>
    </comment>
  </commentList>
</comments>
</file>

<file path=xl/comments2.xml><?xml version="1.0" encoding="utf-8"?>
<comments xmlns="http://schemas.openxmlformats.org/spreadsheetml/2006/main">
  <authors>
    <author>Pritchett, Aaron Austin</author>
  </authors>
  <commentList>
    <comment ref="C14" authorId="0" shapeId="0">
      <text>
        <r>
          <rPr>
            <b/>
            <sz val="9"/>
            <color indexed="81"/>
            <rFont val="Tahoma"/>
            <family val="2"/>
          </rPr>
          <t>Pritchett, Aaron Austin:</t>
        </r>
        <r>
          <rPr>
            <sz val="9"/>
            <color indexed="81"/>
            <rFont val="Tahoma"/>
            <family val="2"/>
          </rPr>
          <t xml:space="preserve">
</t>
        </r>
        <r>
          <rPr>
            <b/>
            <sz val="11"/>
            <color indexed="81"/>
            <rFont val="Tahoma"/>
            <family val="2"/>
          </rPr>
          <t>In FY2014 was = VPPL</t>
        </r>
      </text>
    </comment>
  </commentList>
</comments>
</file>

<file path=xl/sharedStrings.xml><?xml version="1.0" encoding="utf-8"?>
<sst xmlns="http://schemas.openxmlformats.org/spreadsheetml/2006/main" count="128962" uniqueCount="1911">
  <si>
    <t>UNIV_FISCAL_YR</t>
  </si>
  <si>
    <t>FIN_COA_CD</t>
  </si>
  <si>
    <t>ORG_CD</t>
  </si>
  <si>
    <t>ORG_NM</t>
  </si>
  <si>
    <t>ACCOUNT_NBR</t>
  </si>
  <si>
    <t>SUB_ACCT_NBR</t>
  </si>
  <si>
    <t>SUB_ACCT_NM</t>
  </si>
  <si>
    <t>ACCOUNT_NM</t>
  </si>
  <si>
    <t>RC_CD</t>
  </si>
  <si>
    <t>RC_NM</t>
  </si>
  <si>
    <t>N</t>
  </si>
  <si>
    <t>SUB_FUND_GRP_CD</t>
  </si>
  <si>
    <t>FIN_OBJECT_CD</t>
  </si>
  <si>
    <t>FIN_OBJ_CD_SHRT_NM</t>
  </si>
  <si>
    <t>FIN_SUB_OBJ_CD</t>
  </si>
  <si>
    <t>FIN_OBJ_TYP_CD</t>
  </si>
  <si>
    <t>FIN_OBJ_LEVEL_CD</t>
  </si>
  <si>
    <t>FIN_OBJLVL_SHRT_NM</t>
  </si>
  <si>
    <t>FIN_OBJLVL_RSRT_CD</t>
  </si>
  <si>
    <t>Y</t>
  </si>
  <si>
    <t>FIN_CONS_OBJ_CD</t>
  </si>
  <si>
    <t>FIN_CONOBJ_SHRT_NM</t>
  </si>
  <si>
    <t>AA</t>
  </si>
  <si>
    <t>FIN_OBJCON_RSRT_CD</t>
  </si>
  <si>
    <t>AC</t>
  </si>
  <si>
    <t>AD</t>
  </si>
  <si>
    <t>FIN_HGH_ED_FUNC_CD</t>
  </si>
  <si>
    <t>AF</t>
  </si>
  <si>
    <t>IE_CODE</t>
  </si>
  <si>
    <t>ORIG_AMT</t>
  </si>
  <si>
    <t>REV_AMT</t>
  </si>
  <si>
    <t>IU_ACCOUNT_SHR_SRVCS_CD</t>
  </si>
  <si>
    <t>AK</t>
  </si>
  <si>
    <t>Inc/Exp</t>
  </si>
  <si>
    <t>SrtCd</t>
  </si>
  <si>
    <t>Budget Line</t>
  </si>
  <si>
    <t>AR</t>
  </si>
  <si>
    <t>restated July1 base</t>
  </si>
  <si>
    <t>restated adj base</t>
  </si>
  <si>
    <t>BenFctr</t>
  </si>
  <si>
    <t>CompBenIncr</t>
  </si>
  <si>
    <t>AV</t>
  </si>
  <si>
    <t>BENCHG</t>
  </si>
  <si>
    <t>OtherChg</t>
  </si>
  <si>
    <t>FndgChg</t>
  </si>
  <si>
    <t>Amount</t>
  </si>
  <si>
    <t>CmpnFlg</t>
  </si>
  <si>
    <t>RptOrgCd</t>
  </si>
  <si>
    <t>RptOrg</t>
  </si>
  <si>
    <t>RptRC</t>
  </si>
  <si>
    <t>Special Title</t>
  </si>
  <si>
    <t>Report Item</t>
  </si>
  <si>
    <t>Comments</t>
  </si>
  <si>
    <t>Record Type</t>
  </si>
  <si>
    <t>Record Source</t>
  </si>
  <si>
    <t>Vacant positions</t>
  </si>
  <si>
    <t>Look-up for Main Data</t>
  </si>
  <si>
    <t>FY2015</t>
  </si>
  <si>
    <t>RPT_CD</t>
  </si>
  <si>
    <t>RPT_NM</t>
  </si>
  <si>
    <t>01</t>
  </si>
  <si>
    <t>BALANCE SHEET</t>
  </si>
  <si>
    <t>BALS</t>
  </si>
  <si>
    <t>48</t>
  </si>
  <si>
    <t>SCHOOL OF CONTINUING STUDIES</t>
  </si>
  <si>
    <t>SCS</t>
  </si>
  <si>
    <t>77</t>
  </si>
  <si>
    <t>INCOME</t>
  </si>
  <si>
    <t>INCO</t>
  </si>
  <si>
    <t>86</t>
  </si>
  <si>
    <t>VP DIVERSITY,EQUITY&amp;MULTICULTURAL AFFRS</t>
  </si>
  <si>
    <t>VPDV</t>
  </si>
  <si>
    <t>88</t>
  </si>
  <si>
    <t>PRESIDENT'S OFFICE</t>
  </si>
  <si>
    <t>PRES</t>
  </si>
  <si>
    <t>91</t>
  </si>
  <si>
    <t>VP FOR RESEARCH</t>
  </si>
  <si>
    <t>VPR</t>
  </si>
  <si>
    <t>92</t>
  </si>
  <si>
    <t>VP AND CHIEF FINANCIAL OFFICER</t>
  </si>
  <si>
    <t>VPPF</t>
  </si>
  <si>
    <t>93</t>
  </si>
  <si>
    <t>VP FOR INTERNATIONAL AFFAIRS</t>
  </si>
  <si>
    <t>INTP</t>
  </si>
  <si>
    <t>94</t>
  </si>
  <si>
    <t>VP FOR INFORMATION TECHNOLOGY</t>
  </si>
  <si>
    <t>VPIT</t>
  </si>
  <si>
    <t>95</t>
  </si>
  <si>
    <t>VP UNIVERSITY ACADEMIC AFFAIRS</t>
  </si>
  <si>
    <t>UAVP</t>
  </si>
  <si>
    <t>96</t>
  </si>
  <si>
    <t>VP FOR PUBLIC AFFAIRS &amp; GOV'T RELATIONS</t>
  </si>
  <si>
    <t>VPUR</t>
  </si>
  <si>
    <t>98</t>
  </si>
  <si>
    <t>VP CAPITAL PROJECTS &amp; FACILITIES</t>
  </si>
  <si>
    <t>VPAD</t>
  </si>
  <si>
    <t>99</t>
  </si>
  <si>
    <t>SYSTEM CONTINGENCIES</t>
  </si>
  <si>
    <t>CONT</t>
  </si>
  <si>
    <t>8A</t>
  </si>
  <si>
    <t>BOARD OF TRUSTEES</t>
  </si>
  <si>
    <t>BDOT</t>
  </si>
  <si>
    <t>8B</t>
  </si>
  <si>
    <t>ALUMNI RELATIONS</t>
  </si>
  <si>
    <t>ALUM</t>
  </si>
  <si>
    <t>9A</t>
  </si>
  <si>
    <t>GENERAL COUNSEL</t>
  </si>
  <si>
    <t>UCOU</t>
  </si>
  <si>
    <t>9B</t>
  </si>
  <si>
    <t>ENGAGEMENT</t>
  </si>
  <si>
    <t>ENGA</t>
  </si>
  <si>
    <t>9C</t>
  </si>
  <si>
    <t>VP CLINICAL AFFAIRS</t>
  </si>
  <si>
    <t>CLSC</t>
  </si>
  <si>
    <t>89</t>
  </si>
  <si>
    <t>IU RESEARCH &amp; TECHNOLOGY CORP</t>
  </si>
  <si>
    <t>ARTI</t>
  </si>
  <si>
    <t>UNIVERSITY GRADUATE SCHOOL</t>
  </si>
  <si>
    <t>GRAD</t>
  </si>
  <si>
    <t>LIFE SCIENCES</t>
  </si>
  <si>
    <t>VPLS</t>
  </si>
  <si>
    <t>CY Benefit Factor</t>
  </si>
  <si>
    <t>Inflation Factor</t>
  </si>
  <si>
    <t>PY Benefit Factor</t>
  </si>
  <si>
    <t>BENCHG Factor</t>
  </si>
  <si>
    <t>2000</t>
  </si>
  <si>
    <t>2400</t>
  </si>
  <si>
    <t>2480</t>
  </si>
  <si>
    <t>2500</t>
  </si>
  <si>
    <t>Keep last year's table.  Make a fresh copy, re-label it, and insert prior year's "CY" values into "PY" cells of column D on your fresh copy.</t>
  </si>
  <si>
    <t>Then, insert new "CY" values by getting the appropriate values from the result of your Ben Rates Data pivot table.  Each object code should show a calculated value greater than 1.0000</t>
  </si>
  <si>
    <t>CY Benefit factor cells source:</t>
  </si>
  <si>
    <t>Account Number</t>
  </si>
  <si>
    <t>Chart of Accounts Code</t>
  </si>
  <si>
    <t>Account Name</t>
  </si>
  <si>
    <t>Shared Services Code</t>
  </si>
  <si>
    <t>SHARED SERVICE LKUP</t>
  </si>
  <si>
    <t>UA</t>
  </si>
  <si>
    <t>USSS SHARED SERVICES</t>
  </si>
  <si>
    <t>SS</t>
  </si>
  <si>
    <t>SB VPIT GF OPERATING</t>
  </si>
  <si>
    <t>IT</t>
  </si>
  <si>
    <t>SB STUDENT TECHNOLOGY FEES</t>
  </si>
  <si>
    <t>EA - VPIT- GF - OPERATING</t>
  </si>
  <si>
    <t>EA - STUDENT TECHNOLOGY FEEE</t>
  </si>
  <si>
    <t>EA UITS GF CAP REPLACEMENT</t>
  </si>
  <si>
    <t>BL UITS OPER ACCOUNT - GENERAL FUND</t>
  </si>
  <si>
    <t>BL - UITS GENERAL FUND-CAP EQUIP</t>
  </si>
  <si>
    <t>IT STRATEGIC PLAN - BL</t>
  </si>
  <si>
    <t>BL - STUDENT TECH FEE</t>
  </si>
  <si>
    <t>KO VPIT GENERAL FUND OPERATING</t>
  </si>
  <si>
    <t>KO STUDENT TECHNOLOGY FEE</t>
  </si>
  <si>
    <t>NW VPIT GF OPERATING</t>
  </si>
  <si>
    <t>NW STUDENT TECH FEE</t>
  </si>
  <si>
    <t>IN UITS OPERATING ACCOUNT - GEN FND</t>
  </si>
  <si>
    <t>EMPOWERING PEOPLE IT INITIATIVE - IN</t>
  </si>
  <si>
    <t>IN STUDENT TECH FEE</t>
  </si>
  <si>
    <t>SE VPIT GF OPERATING</t>
  </si>
  <si>
    <t>SE STUDENT TECHNOLOGY FEES</t>
  </si>
  <si>
    <t>CO-UITS OPERATING ACCOUNT - GENERAL FUND</t>
  </si>
  <si>
    <t>IN-CO STUDENT TECH FEE - GRAD ONLY</t>
  </si>
  <si>
    <t>SB - SPECIFIC INITIATIVES</t>
  </si>
  <si>
    <t>EAST CAMPUS SPECIFIC INTIATIVES</t>
  </si>
  <si>
    <t>NW SPECIFIC INITIATIVES</t>
  </si>
  <si>
    <t>NW STUDENT TECHNOLOGY FEE RESERVES</t>
  </si>
  <si>
    <t>SE-UITS ADMINISTRATION CASH ACCOUNT</t>
  </si>
  <si>
    <t>SE SPECIFIC INITIATIVES</t>
  </si>
  <si>
    <t>SE-STUDENT TECH-CONTROL ACCT</t>
  </si>
  <si>
    <t>IUPUC TELECOMMUNICATIONS</t>
  </si>
  <si>
    <t>VICE PRESIDENT INFO TECH EXTERNAL IUPUI</t>
  </si>
  <si>
    <t>IN DIAL TONE SERVICES OUTSIDE</t>
  </si>
  <si>
    <t>IN OTHER TELECOMM - OUTSIDE</t>
  </si>
  <si>
    <t>IN LONG DISTANCE OUTSIDE</t>
  </si>
  <si>
    <t>SB TELECOMMUNICATIONS</t>
  </si>
  <si>
    <t>EA TELECOMMUNICATIONS SERVICES</t>
  </si>
  <si>
    <t>EA AUXILLIARY ACTIVITY</t>
  </si>
  <si>
    <t>KO TELEPHONE SERV-KOKOMO</t>
  </si>
  <si>
    <t>KO MISC AUXILLIARY</t>
  </si>
  <si>
    <t>NW TELEPHONE SERVICE-NW</t>
  </si>
  <si>
    <t>NW TECHNOLOGY SERVCE</t>
  </si>
  <si>
    <t>TELECOMMUNICATIONS</t>
  </si>
  <si>
    <t>IUPUI DATA NETWORK SERVICES</t>
  </si>
  <si>
    <t>IN VOICE SERVICES IUPUI</t>
  </si>
  <si>
    <t>IN OTHER TELECOMMUNICATIONS SERVICES</t>
  </si>
  <si>
    <t>SE TELEPHONE DATA SERVICE</t>
  </si>
  <si>
    <t>SB DATA VOICE TELECOMMUNICATION</t>
  </si>
  <si>
    <t>SB STUDENT TECHNOLOGY LIFECYCLE</t>
  </si>
  <si>
    <t>SB DESKTOP REPLACEMENT</t>
  </si>
  <si>
    <t>SB CLASSROOM TECH LCF</t>
  </si>
  <si>
    <t>SB CLASSROOM TECHNOLOGY</t>
  </si>
  <si>
    <t>TELECOMMUNICATION EQUIPMENT REPLCMNT</t>
  </si>
  <si>
    <t>EA DESKTOP COMPUTER REPLCEMENT</t>
  </si>
  <si>
    <t>EA CLASSROOM INFO TECH REPLCMNT</t>
  </si>
  <si>
    <t>BL - CAPITAL REPLACEMENT</t>
  </si>
  <si>
    <t>KO TELECOM CAPITAL REPLACEMENT</t>
  </si>
  <si>
    <t>KO-STF RESERVE</t>
  </si>
  <si>
    <t>KO DESKTOP REPLACEMENT</t>
  </si>
  <si>
    <t>KO CLASSROOM TECHNOLGY NEW REPLACE RENEW</t>
  </si>
  <si>
    <t>NW - NMP RESERVE FUNDING</t>
  </si>
  <si>
    <t>NW CAMPUS DESK TOP</t>
  </si>
  <si>
    <t>NW CLASSROOM TECHNOLOGY</t>
  </si>
  <si>
    <t>IN - NMP EXTERNAL FUNDING RESERVE</t>
  </si>
  <si>
    <t>IN - CAPITAL REPLACEMENT</t>
  </si>
  <si>
    <t>IN - TEL EQUIPMENT REPLACEMENT</t>
  </si>
  <si>
    <t>IN - NMP FAC/STAFF FUNDING RESERVE</t>
  </si>
  <si>
    <t>SE-SAF-COMPUTER REPLACEMENT</t>
  </si>
  <si>
    <t>SE CAPITAL REPLACEMENT</t>
  </si>
  <si>
    <t>SE DESK TOP REPLACEMENT</t>
  </si>
  <si>
    <t>SE CLASSROOM TECHNOLOGY - REPLACEMENT</t>
  </si>
  <si>
    <t>CO DESKTOP REPL COLUMBUS</t>
  </si>
  <si>
    <t>FY2017</t>
  </si>
  <si>
    <t>n/a</t>
  </si>
  <si>
    <t>Generic inflation factors no longer used.  FinOC specific now.</t>
  </si>
  <si>
    <t>1-Adjusted Base Budget</t>
  </si>
  <si>
    <t>GENFND</t>
  </si>
  <si>
    <t>1800</t>
  </si>
  <si>
    <t>OTHR INC</t>
  </si>
  <si>
    <t>---</t>
  </si>
  <si>
    <t/>
  </si>
  <si>
    <t>IN</t>
  </si>
  <si>
    <t>OTHR</t>
  </si>
  <si>
    <t>OTHER REV</t>
  </si>
  <si>
    <t>DP</t>
  </si>
  <si>
    <t>OTRE</t>
  </si>
  <si>
    <t>OTH REVENUE</t>
  </si>
  <si>
    <t>03</t>
  </si>
  <si>
    <t>INCOME STATEMENT</t>
  </si>
  <si>
    <t>1917201</t>
  </si>
  <si>
    <t>-----</t>
  </si>
  <si>
    <t>ENDOWMENT INCOME</t>
  </si>
  <si>
    <t>1150</t>
  </si>
  <si>
    <t>ENDOWMENT</t>
  </si>
  <si>
    <t>INVR</t>
  </si>
  <si>
    <t>INVEST</t>
  </si>
  <si>
    <t>DA</t>
  </si>
  <si>
    <t>ISOI</t>
  </si>
  <si>
    <t>1917003</t>
  </si>
  <si>
    <t>ADMIN CHARGE-EXT AGENCY</t>
  </si>
  <si>
    <t>1200</t>
  </si>
  <si>
    <t>GF SERV REV</t>
  </si>
  <si>
    <t>CRIN</t>
  </si>
  <si>
    <t>COST REC INC</t>
  </si>
  <si>
    <t>EP</t>
  </si>
  <si>
    <t>1917301</t>
  </si>
  <si>
    <t>INTEREST INCOME</t>
  </si>
  <si>
    <t>1635</t>
  </si>
  <si>
    <t>INTEREST</t>
  </si>
  <si>
    <t>1917005</t>
  </si>
  <si>
    <t>UA-INTERCAMPUS TRANSFERS</t>
  </si>
  <si>
    <t>IS</t>
  </si>
  <si>
    <t>1917401</t>
  </si>
  <si>
    <t>OTHER INCOME</t>
  </si>
  <si>
    <t>1803</t>
  </si>
  <si>
    <t>IND CST RECV</t>
  </si>
  <si>
    <t>ICOR</t>
  </si>
  <si>
    <t>IND COST INC</t>
  </si>
  <si>
    <t>EA</t>
  </si>
  <si>
    <t>IDIN</t>
  </si>
  <si>
    <t>04</t>
  </si>
  <si>
    <t>1917102</t>
  </si>
  <si>
    <t>INDIRECT COST SHARING</t>
  </si>
  <si>
    <t>PRESIDENTS OFFICE</t>
  </si>
  <si>
    <t>VICE PRESIDENT-RESEARCH</t>
  </si>
  <si>
    <t>EX</t>
  </si>
  <si>
    <t>GENX</t>
  </si>
  <si>
    <t>GEN EXP</t>
  </si>
  <si>
    <t>09</t>
  </si>
  <si>
    <t>7900</t>
  </si>
  <si>
    <t>UNAL BAL</t>
  </si>
  <si>
    <t>RESV</t>
  </si>
  <si>
    <t>RESERVES</t>
  </si>
  <si>
    <t>NA</t>
  </si>
  <si>
    <t>RSRX</t>
  </si>
  <si>
    <t>15</t>
  </si>
  <si>
    <t>1917001</t>
  </si>
  <si>
    <t>SYSTEM SERVICE CHARGE</t>
  </si>
  <si>
    <t>9900</t>
  </si>
  <si>
    <t>TRANSFER OUT</t>
  </si>
  <si>
    <t>TREX</t>
  </si>
  <si>
    <t>TRSF-EXPENSE</t>
  </si>
  <si>
    <t>DZ</t>
  </si>
  <si>
    <t>TRSF</t>
  </si>
  <si>
    <t>TRANSFER</t>
  </si>
  <si>
    <t>21</t>
  </si>
  <si>
    <t>9912</t>
  </si>
  <si>
    <t>ADMIN CHG IN</t>
  </si>
  <si>
    <t>BLD</t>
  </si>
  <si>
    <t>CORI</t>
  </si>
  <si>
    <t>ALLOT/CHR:IN</t>
  </si>
  <si>
    <t>DT</t>
  </si>
  <si>
    <t>BLS</t>
  </si>
  <si>
    <t>1917004</t>
  </si>
  <si>
    <t>ADMIN CHARGE-SHARED SERVICES</t>
  </si>
  <si>
    <t>BLT</t>
  </si>
  <si>
    <t>EAS</t>
  </si>
  <si>
    <t>EAT</t>
  </si>
  <si>
    <t>IBS</t>
  </si>
  <si>
    <t>INS</t>
  </si>
  <si>
    <t>INT</t>
  </si>
  <si>
    <t>KOS</t>
  </si>
  <si>
    <t>KOT</t>
  </si>
  <si>
    <t>NWS</t>
  </si>
  <si>
    <t>NWT</t>
  </si>
  <si>
    <t>SBS</t>
  </si>
  <si>
    <t>SBT</t>
  </si>
  <si>
    <t>SES</t>
  </si>
  <si>
    <t>SET</t>
  </si>
  <si>
    <t>UAA</t>
  </si>
  <si>
    <t>VBL</t>
  </si>
  <si>
    <t>VEA</t>
  </si>
  <si>
    <t>VIN</t>
  </si>
  <si>
    <t>VKO</t>
  </si>
  <si>
    <t>VNW</t>
  </si>
  <si>
    <t>VSB</t>
  </si>
  <si>
    <t>VSE</t>
  </si>
  <si>
    <t>9915</t>
  </si>
  <si>
    <t>TRANSFER IN</t>
  </si>
  <si>
    <t>TRIN</t>
  </si>
  <si>
    <t>TRNSF-INCOME</t>
  </si>
  <si>
    <t>DV</t>
  </si>
  <si>
    <t>9918</t>
  </si>
  <si>
    <t>BUD ALLOT IN</t>
  </si>
  <si>
    <t>FCT</t>
  </si>
  <si>
    <t>PBL</t>
  </si>
  <si>
    <t>PEA</t>
  </si>
  <si>
    <t>PF</t>
  </si>
  <si>
    <t>PIN</t>
  </si>
  <si>
    <t>PKO</t>
  </si>
  <si>
    <t>PNW</t>
  </si>
  <si>
    <t>PSB</t>
  </si>
  <si>
    <t>PSE</t>
  </si>
  <si>
    <t>DIVERSITY,EQUITY,MULTICULTURAL</t>
  </si>
  <si>
    <t>1910007</t>
  </si>
  <si>
    <t>DIVERSITY,EQUITY,MULTICULTURAL AFFAIRS</t>
  </si>
  <si>
    <t>ACAD SALARY</t>
  </si>
  <si>
    <t>ACSA</t>
  </si>
  <si>
    <t>ACADEMIC SAL</t>
  </si>
  <si>
    <t>FA</t>
  </si>
  <si>
    <t>CMPN</t>
  </si>
  <si>
    <t>COMPENS</t>
  </si>
  <si>
    <t>07</t>
  </si>
  <si>
    <t>ADM</t>
  </si>
  <si>
    <t>2005</t>
  </si>
  <si>
    <t>ACAD SAL RES</t>
  </si>
  <si>
    <t>VP</t>
  </si>
  <si>
    <t>PROF SAL</t>
  </si>
  <si>
    <t>PRSA</t>
  </si>
  <si>
    <t>FP</t>
  </si>
  <si>
    <t>REPRE</t>
  </si>
  <si>
    <t>CAMPUS REPRESENTATION</t>
  </si>
  <si>
    <t>4013</t>
  </si>
  <si>
    <t>CONF/WRKSHPS</t>
  </si>
  <si>
    <t>OEXP</t>
  </si>
  <si>
    <t>OTHER EXP</t>
  </si>
  <si>
    <t>LP</t>
  </si>
  <si>
    <t>4025</t>
  </si>
  <si>
    <t>HOSPITALITY</t>
  </si>
  <si>
    <t>ADV</t>
  </si>
  <si>
    <t>ADVERT PROMO</t>
  </si>
  <si>
    <t>LA</t>
  </si>
  <si>
    <t>4050</t>
  </si>
  <si>
    <t>PUBL UNIV</t>
  </si>
  <si>
    <t>PRIN</t>
  </si>
  <si>
    <t>PRINT DUPL</t>
  </si>
  <si>
    <t>KA</t>
  </si>
  <si>
    <t>4089</t>
  </si>
  <si>
    <t>NON EMPLOYEE</t>
  </si>
  <si>
    <t>TRAV</t>
  </si>
  <si>
    <t>TRAVEL</t>
  </si>
  <si>
    <t>MK</t>
  </si>
  <si>
    <t>TRVL</t>
  </si>
  <si>
    <t>10</t>
  </si>
  <si>
    <t>4090</t>
  </si>
  <si>
    <t>OTHR UTIL</t>
  </si>
  <si>
    <t>UTIL</t>
  </si>
  <si>
    <t>UTILITIES</t>
  </si>
  <si>
    <t>HK</t>
  </si>
  <si>
    <t>4100</t>
  </si>
  <si>
    <t>OFF SUPPLIES</t>
  </si>
  <si>
    <t>S&amp;E</t>
  </si>
  <si>
    <t>LF</t>
  </si>
  <si>
    <t>4166</t>
  </si>
  <si>
    <t>PRINT/DUP</t>
  </si>
  <si>
    <t>4502</t>
  </si>
  <si>
    <t>ADVR 48</t>
  </si>
  <si>
    <t>4520</t>
  </si>
  <si>
    <t>CONTRACT SRV</t>
  </si>
  <si>
    <t>COSV</t>
  </si>
  <si>
    <t>KK</t>
  </si>
  <si>
    <t>4616</t>
  </si>
  <si>
    <t>SFTWR PURCH</t>
  </si>
  <si>
    <t>4620</t>
  </si>
  <si>
    <t>RENT EQUIP</t>
  </si>
  <si>
    <t>RENT</t>
  </si>
  <si>
    <t>RENTS</t>
  </si>
  <si>
    <t>KP</t>
  </si>
  <si>
    <t>4690</t>
  </si>
  <si>
    <t>PROJECT SUPP</t>
  </si>
  <si>
    <t>4824</t>
  </si>
  <si>
    <t>EXBT CONV</t>
  </si>
  <si>
    <t>4864</t>
  </si>
  <si>
    <t>PROM SUP EXP</t>
  </si>
  <si>
    <t>4880</t>
  </si>
  <si>
    <t>SPONSORSHIPS</t>
  </si>
  <si>
    <t>4926</t>
  </si>
  <si>
    <t>FLWRS DECO</t>
  </si>
  <si>
    <t>5027</t>
  </si>
  <si>
    <t>FRGHT HAUL</t>
  </si>
  <si>
    <t>5050</t>
  </si>
  <si>
    <t>MEMBR FEE</t>
  </si>
  <si>
    <t>5215</t>
  </si>
  <si>
    <t>EXPEND CMPTR</t>
  </si>
  <si>
    <t>5625</t>
  </si>
  <si>
    <t>FRNG BEN CST</t>
  </si>
  <si>
    <t>BENF</t>
  </si>
  <si>
    <t>BENEFITS</t>
  </si>
  <si>
    <t>GP</t>
  </si>
  <si>
    <t>5760</t>
  </si>
  <si>
    <t>FICA</t>
  </si>
  <si>
    <t>5772</t>
  </si>
  <si>
    <t>RETIRE EXMPT</t>
  </si>
  <si>
    <t>6000</t>
  </si>
  <si>
    <t>INSTATE TRVL</t>
  </si>
  <si>
    <t>6080</t>
  </si>
  <si>
    <t>INDY TRANSP</t>
  </si>
  <si>
    <t>6100</t>
  </si>
  <si>
    <t>OTST TRVL</t>
  </si>
  <si>
    <t>6180</t>
  </si>
  <si>
    <t>OTST TRANSP</t>
  </si>
  <si>
    <t>1910003</t>
  </si>
  <si>
    <t>EXECUTIVE SALARY MATCH</t>
  </si>
  <si>
    <t>1179</t>
  </si>
  <si>
    <t>IU FNDATION</t>
  </si>
  <si>
    <t>GIFT</t>
  </si>
  <si>
    <t>GIFTS</t>
  </si>
  <si>
    <t>DF</t>
  </si>
  <si>
    <t>1910001</t>
  </si>
  <si>
    <t>2300</t>
  </si>
  <si>
    <t>NONSTU SAL</t>
  </si>
  <si>
    <t>PART</t>
  </si>
  <si>
    <t>P-T INSTRUCT</t>
  </si>
  <si>
    <t>FF</t>
  </si>
  <si>
    <t>2310</t>
  </si>
  <si>
    <t>NONSTU SUMME</t>
  </si>
  <si>
    <t>2350</t>
  </si>
  <si>
    <t>ACA AS SAL</t>
  </si>
  <si>
    <t>SAAP</t>
  </si>
  <si>
    <t>STUDENT ACAD</t>
  </si>
  <si>
    <t>FK</t>
  </si>
  <si>
    <t>2370</t>
  </si>
  <si>
    <t>STD ACAD SUM</t>
  </si>
  <si>
    <t>1913020</t>
  </si>
  <si>
    <t>EXECUTIVE SERVICES</t>
  </si>
  <si>
    <t>2450</t>
  </si>
  <si>
    <t>EXMPT TERM</t>
  </si>
  <si>
    <t>PROF NONXMPT</t>
  </si>
  <si>
    <t>ES</t>
  </si>
  <si>
    <t>NON-EX STAFF</t>
  </si>
  <si>
    <t>BISA</t>
  </si>
  <si>
    <t>BIWEEK SAL</t>
  </si>
  <si>
    <t>FV</t>
  </si>
  <si>
    <t>2504</t>
  </si>
  <si>
    <t>NON-EX RES</t>
  </si>
  <si>
    <t>3000</t>
  </si>
  <si>
    <t>HRLY REGULAR</t>
  </si>
  <si>
    <t>HRCO</t>
  </si>
  <si>
    <t>HOURLY COMP</t>
  </si>
  <si>
    <t>GK</t>
  </si>
  <si>
    <t>3050</t>
  </si>
  <si>
    <t>PERF HOURLY</t>
  </si>
  <si>
    <t>3100</t>
  </si>
  <si>
    <t>PREM - STAFF</t>
  </si>
  <si>
    <t>3200</t>
  </si>
  <si>
    <t>O T - STAFF</t>
  </si>
  <si>
    <t>3210</t>
  </si>
  <si>
    <t>STF WRK HRS</t>
  </si>
  <si>
    <t>3500</t>
  </si>
  <si>
    <t>STUDENT</t>
  </si>
  <si>
    <t>4022</t>
  </si>
  <si>
    <t>PERMITS LICE</t>
  </si>
  <si>
    <t>1910005</t>
  </si>
  <si>
    <t>PRESIDENT - SPECIAL EXPENSE</t>
  </si>
  <si>
    <t>4040</t>
  </si>
  <si>
    <t>MTR VEH CHRG</t>
  </si>
  <si>
    <t>4055</t>
  </si>
  <si>
    <t>PUBL OUTSIDE</t>
  </si>
  <si>
    <t>4083</t>
  </si>
  <si>
    <t>TEL CELLULAR</t>
  </si>
  <si>
    <t>PHON</t>
  </si>
  <si>
    <t>TELE POST</t>
  </si>
  <si>
    <t>JV</t>
  </si>
  <si>
    <t>4084</t>
  </si>
  <si>
    <t>TEL SPEC SRV</t>
  </si>
  <si>
    <t>4085</t>
  </si>
  <si>
    <t>TEL MNTH RNT</t>
  </si>
  <si>
    <t>4086</t>
  </si>
  <si>
    <t>TEL LONG DIS</t>
  </si>
  <si>
    <t>4110</t>
  </si>
  <si>
    <t>COPY MACHINE</t>
  </si>
  <si>
    <t>4205</t>
  </si>
  <si>
    <t>ID CARD FEES</t>
  </si>
  <si>
    <t>4210</t>
  </si>
  <si>
    <t>PARK DECALS</t>
  </si>
  <si>
    <t>4215</t>
  </si>
  <si>
    <t>VISITOR PARK</t>
  </si>
  <si>
    <t>4240</t>
  </si>
  <si>
    <t>IU PARK CHGS</t>
  </si>
  <si>
    <t>4270</t>
  </si>
  <si>
    <t>UNIFORMS</t>
  </si>
  <si>
    <t>4300</t>
  </si>
  <si>
    <t>POSTAGE</t>
  </si>
  <si>
    <t>4509</t>
  </si>
  <si>
    <t>CONTRC SRV</t>
  </si>
  <si>
    <t>1910006</t>
  </si>
  <si>
    <t>UNIVERSITY PROJECTS</t>
  </si>
  <si>
    <t>4535</t>
  </si>
  <si>
    <t>HONORARIA</t>
  </si>
  <si>
    <t>SERV</t>
  </si>
  <si>
    <t>OTHER SERV</t>
  </si>
  <si>
    <t>KF</t>
  </si>
  <si>
    <t>4580</t>
  </si>
  <si>
    <t>SUPLMNTL PAY</t>
  </si>
  <si>
    <t>SUPL</t>
  </si>
  <si>
    <t>SUPPLMNT PAY</t>
  </si>
  <si>
    <t>GA</t>
  </si>
  <si>
    <t>4586</t>
  </si>
  <si>
    <t>NT DIG ALLOW</t>
  </si>
  <si>
    <t>4600</t>
  </si>
  <si>
    <t>RGHTS PERMS</t>
  </si>
  <si>
    <t>4680</t>
  </si>
  <si>
    <t>RENT SPACE</t>
  </si>
  <si>
    <t>4700</t>
  </si>
  <si>
    <t>REPAR MAIN</t>
  </si>
  <si>
    <t>R&amp;M</t>
  </si>
  <si>
    <t>REPAIR MAINT</t>
  </si>
  <si>
    <t>KV</t>
  </si>
  <si>
    <t>4723</t>
  </si>
  <si>
    <t>EQUIP MAIN</t>
  </si>
  <si>
    <t>4753</t>
  </si>
  <si>
    <t>MTR MAIN INT</t>
  </si>
  <si>
    <t>4768</t>
  </si>
  <si>
    <t>PHY PLNT SRV</t>
  </si>
  <si>
    <t>4776</t>
  </si>
  <si>
    <t>MAIN CNTRCTS</t>
  </si>
  <si>
    <t>4803</t>
  </si>
  <si>
    <t>SAFETY EXP</t>
  </si>
  <si>
    <t>4871</t>
  </si>
  <si>
    <t>BACKGRD CK</t>
  </si>
  <si>
    <t>4905</t>
  </si>
  <si>
    <t>CLEAN SUPPLY</t>
  </si>
  <si>
    <t>4906</t>
  </si>
  <si>
    <t>APPRL COSTUM</t>
  </si>
  <si>
    <t>4910</t>
  </si>
  <si>
    <t>DURABL GEN</t>
  </si>
  <si>
    <t>4920</t>
  </si>
  <si>
    <t>DURABL COMPT</t>
  </si>
  <si>
    <t>4928</t>
  </si>
  <si>
    <t>GAS OIL</t>
  </si>
  <si>
    <t>5033</t>
  </si>
  <si>
    <t>PRL PROC FEE</t>
  </si>
  <si>
    <t>1910065</t>
  </si>
  <si>
    <t>DUES</t>
  </si>
  <si>
    <t>5200</t>
  </si>
  <si>
    <t>EXPEND EQUIP</t>
  </si>
  <si>
    <t>5211</t>
  </si>
  <si>
    <t>FURNITURE</t>
  </si>
  <si>
    <t>5610</t>
  </si>
  <si>
    <t>GRAD HLTH IN</t>
  </si>
  <si>
    <t>5773</t>
  </si>
  <si>
    <t>RETIRE NXMPT</t>
  </si>
  <si>
    <t>6200</t>
  </si>
  <si>
    <t>FRGN TRVL</t>
  </si>
  <si>
    <t>E13</t>
  </si>
  <si>
    <t>HOU</t>
  </si>
  <si>
    <t>9940</t>
  </si>
  <si>
    <t>SUP &amp; EXP</t>
  </si>
  <si>
    <t>LCF</t>
  </si>
  <si>
    <t>UFAC</t>
  </si>
  <si>
    <t>UNIVERSITY FACULTY COUNCIL</t>
  </si>
  <si>
    <t>1910060</t>
  </si>
  <si>
    <t>1912010</t>
  </si>
  <si>
    <t>IURTC ADMINISTRATION</t>
  </si>
  <si>
    <t>OTHER UNIVERSITY ADMINISTRATION ACCOUNTS</t>
  </si>
  <si>
    <t>1912020</t>
  </si>
  <si>
    <t>IURTC: CORPORATE RELATIONS</t>
  </si>
  <si>
    <t>PRD</t>
  </si>
  <si>
    <t>1912030</t>
  </si>
  <si>
    <t>IURTC: OFFICE OF TECHNOLOGY TRANSFER</t>
  </si>
  <si>
    <t>RGS</t>
  </si>
  <si>
    <t>1911000</t>
  </si>
  <si>
    <t>UNIV GRADUATE SCHOOL</t>
  </si>
  <si>
    <t>0707</t>
  </si>
  <si>
    <t>NCR FEE APP</t>
  </si>
  <si>
    <t>STUF</t>
  </si>
  <si>
    <t>STUDENT FEES</t>
  </si>
  <si>
    <t>STFE</t>
  </si>
  <si>
    <t>0832</t>
  </si>
  <si>
    <t>FL NR GRAD</t>
  </si>
  <si>
    <t>INSF</t>
  </si>
  <si>
    <t>INSTRUC FALL</t>
  </si>
  <si>
    <t>BK</t>
  </si>
  <si>
    <t>INSS</t>
  </si>
  <si>
    <t>INSTR SPRING</t>
  </si>
  <si>
    <t>BV</t>
  </si>
  <si>
    <t>0932</t>
  </si>
  <si>
    <t>SP NR GRAD</t>
  </si>
  <si>
    <t>1859</t>
  </si>
  <si>
    <t>1911086</t>
  </si>
  <si>
    <t>PRESIDENT'S DIVERSITY FUNDING</t>
  </si>
  <si>
    <t>2200</t>
  </si>
  <si>
    <t>ACADEMIC</t>
  </si>
  <si>
    <t>2360</t>
  </si>
  <si>
    <t>WK STY SAL</t>
  </si>
  <si>
    <t>2380</t>
  </si>
  <si>
    <t>2405</t>
  </si>
  <si>
    <t>EXMPT RESERV</t>
  </si>
  <si>
    <t>2550</t>
  </si>
  <si>
    <t>NON-EX T PAY</t>
  </si>
  <si>
    <t>1911032</t>
  </si>
  <si>
    <t>GRADUATE EDUCATION DISCRETIONARY</t>
  </si>
  <si>
    <t>3800</t>
  </si>
  <si>
    <t>STU WRKSTUDY</t>
  </si>
  <si>
    <t>4006</t>
  </si>
  <si>
    <t>CR CARD PROC</t>
  </si>
  <si>
    <t>1911050</t>
  </si>
  <si>
    <t>GETTING U INTO IU</t>
  </si>
  <si>
    <t>4035</t>
  </si>
  <si>
    <t>LAB SUPPLIES</t>
  </si>
  <si>
    <t>4101</t>
  </si>
  <si>
    <t>REFER BOOKS</t>
  </si>
  <si>
    <t>4115</t>
  </si>
  <si>
    <t>CPTR FRM SUP</t>
  </si>
  <si>
    <t>4155</t>
  </si>
  <si>
    <t>SHREDDING</t>
  </si>
  <si>
    <t>4190</t>
  </si>
  <si>
    <t>PROC CARD</t>
  </si>
  <si>
    <t>4512</t>
  </si>
  <si>
    <t>COL FEE COMM</t>
  </si>
  <si>
    <t>4618</t>
  </si>
  <si>
    <t>COMPUTER EXP</t>
  </si>
  <si>
    <t>4694</t>
  </si>
  <si>
    <t>RENT WRHOUS</t>
  </si>
  <si>
    <t>4863</t>
  </si>
  <si>
    <t>PROM PRINT</t>
  </si>
  <si>
    <t>4866</t>
  </si>
  <si>
    <t>PRIZE AWARD</t>
  </si>
  <si>
    <t>4868</t>
  </si>
  <si>
    <t>PROMO HOSPIT</t>
  </si>
  <si>
    <t>4870</t>
  </si>
  <si>
    <t>RECRUIT EXP</t>
  </si>
  <si>
    <t>4967</t>
  </si>
  <si>
    <t>PHOTO XRAY</t>
  </si>
  <si>
    <t>5023</t>
  </si>
  <si>
    <t>EVAL TESTNG</t>
  </si>
  <si>
    <t>5028</t>
  </si>
  <si>
    <t>FRGHT SHIP</t>
  </si>
  <si>
    <t>5070</t>
  </si>
  <si>
    <t>RELOCA EXP</t>
  </si>
  <si>
    <t>5074</t>
  </si>
  <si>
    <t>SET UP EXP</t>
  </si>
  <si>
    <t>5327</t>
  </si>
  <si>
    <t>FOOD REFRESH</t>
  </si>
  <si>
    <t>EE</t>
  </si>
  <si>
    <t>RESA</t>
  </si>
  <si>
    <t>RESALE</t>
  </si>
  <si>
    <t>LV</t>
  </si>
  <si>
    <t>5820</t>
  </si>
  <si>
    <t>FEL DEG SEEK</t>
  </si>
  <si>
    <t>FINA</t>
  </si>
  <si>
    <t>FINANCE AID</t>
  </si>
  <si>
    <t>HA</t>
  </si>
  <si>
    <t>SCHL</t>
  </si>
  <si>
    <t>FIN AID</t>
  </si>
  <si>
    <t>08</t>
  </si>
  <si>
    <t>1911025</t>
  </si>
  <si>
    <t>GRADUATE EDUCATION RECRUITMENT</t>
  </si>
  <si>
    <t>1911035</t>
  </si>
  <si>
    <t>POST DOCTORATE OFFICE SUPPORT</t>
  </si>
  <si>
    <t>9920</t>
  </si>
  <si>
    <t>9956</t>
  </si>
  <si>
    <t>FRINGE BEN</t>
  </si>
  <si>
    <t>OUAA</t>
  </si>
  <si>
    <t>OTHER UNIVERSITY ADMIN ACCOUNT</t>
  </si>
  <si>
    <t>1911200</t>
  </si>
  <si>
    <t>AFFIRMATIVE ACTION/UA</t>
  </si>
  <si>
    <t>1910510</t>
  </si>
  <si>
    <t>1910512</t>
  </si>
  <si>
    <t>TRUSTEE ELECTIONS</t>
  </si>
  <si>
    <t>4042</t>
  </si>
  <si>
    <t>MISC FEES</t>
  </si>
  <si>
    <t>5007</t>
  </si>
  <si>
    <t>AUDIO VIS EX</t>
  </si>
  <si>
    <t>1910620</t>
  </si>
  <si>
    <t>3250</t>
  </si>
  <si>
    <t>O T - HRLY</t>
  </si>
  <si>
    <t>4010</t>
  </si>
  <si>
    <t>CONT ORD SUP</t>
  </si>
  <si>
    <t>4015</t>
  </si>
  <si>
    <t>DATA CHRGS</t>
  </si>
  <si>
    <t>COMP</t>
  </si>
  <si>
    <t>COMP SERV</t>
  </si>
  <si>
    <t>JP</t>
  </si>
  <si>
    <t>1910660</t>
  </si>
  <si>
    <t>FOUNDERS DAY</t>
  </si>
  <si>
    <t>5000</t>
  </si>
  <si>
    <t>SUPP EXP</t>
  </si>
  <si>
    <t>HSIN</t>
  </si>
  <si>
    <t>HUMAN SUBJECT</t>
  </si>
  <si>
    <t>1914022</t>
  </si>
  <si>
    <t>HUMAN SUBJECTS</t>
  </si>
  <si>
    <t>SPA</t>
  </si>
  <si>
    <t>4021</t>
  </si>
  <si>
    <t>CONV COMM</t>
  </si>
  <si>
    <t>4111</t>
  </si>
  <si>
    <t>PRINTER PAPR</t>
  </si>
  <si>
    <t>RCBL</t>
  </si>
  <si>
    <t>RESEARCH COMPLIANCE BL</t>
  </si>
  <si>
    <t>1914032</t>
  </si>
  <si>
    <t>INSTITUTIONAL BIOSAFETY COMMITTEE</t>
  </si>
  <si>
    <t>1500</t>
  </si>
  <si>
    <t>SALE SERVICE</t>
  </si>
  <si>
    <t>SASV</t>
  </si>
  <si>
    <t>SALESSERV</t>
  </si>
  <si>
    <t>DK</t>
  </si>
  <si>
    <t>1914013</t>
  </si>
  <si>
    <t>IACUC BL</t>
  </si>
  <si>
    <t>1914023</t>
  </si>
  <si>
    <t>IACUC IN</t>
  </si>
  <si>
    <t>1914031</t>
  </si>
  <si>
    <t>EXPORT CONTROL/CONFLICT OF INTEREST</t>
  </si>
  <si>
    <t>4749</t>
  </si>
  <si>
    <t>MAIN SUPPLY</t>
  </si>
  <si>
    <t>RCIN</t>
  </si>
  <si>
    <t>RESEARCH COMPLIANCE</t>
  </si>
  <si>
    <t>1914025</t>
  </si>
  <si>
    <t>RESEARCH INTEGRITY OFFICE</t>
  </si>
  <si>
    <t>1914020</t>
  </si>
  <si>
    <t>1914026</t>
  </si>
  <si>
    <t>QUALITY IMPROVEMENT OFFICE</t>
  </si>
  <si>
    <t>1914030</t>
  </si>
  <si>
    <t>RADIATION SAFETY COMMITTEE</t>
  </si>
  <si>
    <t>1914033</t>
  </si>
  <si>
    <t>IT PROJECT MANAGEMENT</t>
  </si>
  <si>
    <t>4519</t>
  </si>
  <si>
    <t>CONSULT FEE</t>
  </si>
  <si>
    <t>4562</t>
  </si>
  <si>
    <t>PROF FEE</t>
  </si>
  <si>
    <t>4802</t>
  </si>
  <si>
    <t>ADVR SUP EX</t>
  </si>
  <si>
    <t>RSCH</t>
  </si>
  <si>
    <t>RESEARCH ADMINISTRATION</t>
  </si>
  <si>
    <t>1914016</t>
  </si>
  <si>
    <t>GRANTS ADMINISTRATION AND REPORTING</t>
  </si>
  <si>
    <t>ADMIN</t>
  </si>
  <si>
    <t>ADMINISTRATION</t>
  </si>
  <si>
    <t>GFO</t>
  </si>
  <si>
    <t>GRANTS FINANCE OFFICE</t>
  </si>
  <si>
    <t>GS</t>
  </si>
  <si>
    <t>GRANT SERVICES PROPOSALS AND AWARDS</t>
  </si>
  <si>
    <t>INSRE</t>
  </si>
  <si>
    <t>INSTITUTIONAL REPORTING AND ANALYSIS</t>
  </si>
  <si>
    <t>RESCN</t>
  </si>
  <si>
    <t>RESEARCH CONTRACTING</t>
  </si>
  <si>
    <t>1914018</t>
  </si>
  <si>
    <t>UNIVERSITY GRANT ADMINISTRATION</t>
  </si>
  <si>
    <t>GRANT SERVICES PROPOSAL AND AWARDS</t>
  </si>
  <si>
    <t>4930</t>
  </si>
  <si>
    <t>GEN SUPPLIES</t>
  </si>
  <si>
    <t>5081</t>
  </si>
  <si>
    <t>TRAIN SUPP</t>
  </si>
  <si>
    <t>VPRO</t>
  </si>
  <si>
    <t>OFC OF VP RESEARCH</t>
  </si>
  <si>
    <t>1914000</t>
  </si>
  <si>
    <t>1914001</t>
  </si>
  <si>
    <t>VPR ADMINISTRATION</t>
  </si>
  <si>
    <t>2130</t>
  </si>
  <si>
    <t>CONTR SRVC</t>
  </si>
  <si>
    <t>1914002</t>
  </si>
  <si>
    <t>VPR INTERCAMPUS RESEARCH</t>
  </si>
  <si>
    <t>1914040</t>
  </si>
  <si>
    <t>RESEARCH TECHNOLOGY</t>
  </si>
  <si>
    <t>1914045</t>
  </si>
  <si>
    <t>RESEARCH SUPPORT TECHNICAL SERVICES</t>
  </si>
  <si>
    <t>4009</t>
  </si>
  <si>
    <t>WEB SERV</t>
  </si>
  <si>
    <t>4078</t>
  </si>
  <si>
    <t>4617</t>
  </si>
  <si>
    <t>SFTWR MAIN</t>
  </si>
  <si>
    <t>AAC</t>
  </si>
  <si>
    <t>AR,AUX &amp; CAP ASSETS</t>
  </si>
  <si>
    <t>1912820</t>
  </si>
  <si>
    <t>AR, AUX &amp; CAP ASSETS</t>
  </si>
  <si>
    <t>ACCOUNTS RECEIVABLE</t>
  </si>
  <si>
    <t>AUX</t>
  </si>
  <si>
    <t>AUXILIARY ACCOUNTING</t>
  </si>
  <si>
    <t>CAP</t>
  </si>
  <si>
    <t>CAPITAL ASSETS</t>
  </si>
  <si>
    <t>BUDU</t>
  </si>
  <si>
    <t>UNIVERSITY BUDGET OFFICE</t>
  </si>
  <si>
    <t>1912201</t>
  </si>
  <si>
    <t>1912750</t>
  </si>
  <si>
    <t>POSTAGE METER BRYAN-AD SERV</t>
  </si>
  <si>
    <t>HUMM</t>
  </si>
  <si>
    <t>TREA</t>
  </si>
  <si>
    <t>TRMS</t>
  </si>
  <si>
    <t>1912760</t>
  </si>
  <si>
    <t>INTRA CAMPUS MAIL SERVICE</t>
  </si>
  <si>
    <t>FW</t>
  </si>
  <si>
    <t>SB</t>
  </si>
  <si>
    <t>4670</t>
  </si>
  <si>
    <t>FAS</t>
  </si>
  <si>
    <t>FINANCIAL &amp; ADMINISTRATIVE</t>
  </si>
  <si>
    <t>1911560</t>
  </si>
  <si>
    <t>FINANCIAL &amp; ADMINISTRATIVE SERVICES</t>
  </si>
  <si>
    <t>FMOP</t>
  </si>
  <si>
    <t>FMS ADMINISTRATION</t>
  </si>
  <si>
    <t>1912610</t>
  </si>
  <si>
    <t>FICAT</t>
  </si>
  <si>
    <t>FINANCIAL INFORMATION/COST &amp; TAX ACCTG.</t>
  </si>
  <si>
    <t>ACPAY</t>
  </si>
  <si>
    <t>TRANSACTION PROCESSING - ACCTS PAYABLE</t>
  </si>
  <si>
    <t>3150</t>
  </si>
  <si>
    <t>PREM - HRLY</t>
  </si>
  <si>
    <t>CUSTR</t>
  </si>
  <si>
    <t>FMS Customer Service</t>
  </si>
  <si>
    <t>OPERA</t>
  </si>
  <si>
    <t>FMS Operations Division</t>
  </si>
  <si>
    <t>PAYRL</t>
  </si>
  <si>
    <t>TRANSACTION PROCESSING - PAYROLL</t>
  </si>
  <si>
    <t>FODS</t>
  </si>
  <si>
    <t>FISCAL OFCR DEV SERIES</t>
  </si>
  <si>
    <t>SYMAD</t>
  </si>
  <si>
    <t>FMS Syst. Mgmt./Decision Support</t>
  </si>
  <si>
    <t>4120</t>
  </si>
  <si>
    <t>ENVL STNERY</t>
  </si>
  <si>
    <t>CRI</t>
  </si>
  <si>
    <t>5010</t>
  </si>
  <si>
    <t>BNK SRV CHRG</t>
  </si>
  <si>
    <t>SSP</t>
  </si>
  <si>
    <t>9977</t>
  </si>
  <si>
    <t>BUD ALLOT EX</t>
  </si>
  <si>
    <t>CORE</t>
  </si>
  <si>
    <t>ALLOT/CHR:EX</t>
  </si>
  <si>
    <t>DX</t>
  </si>
  <si>
    <t>UNIVERSITY HUMAN RESOURCE SERV</t>
  </si>
  <si>
    <t>1912310</t>
  </si>
  <si>
    <t>HUMAN RESOURCES MANAGEMENT</t>
  </si>
  <si>
    <t>2403</t>
  </si>
  <si>
    <t>EXMPT SAVING</t>
  </si>
  <si>
    <t>5082</t>
  </si>
  <si>
    <t>TRAIN RM EX</t>
  </si>
  <si>
    <t>7015</t>
  </si>
  <si>
    <t>CMPTR EQUIP</t>
  </si>
  <si>
    <t>CAP ASSETS</t>
  </si>
  <si>
    <t>MP</t>
  </si>
  <si>
    <t>CPTL</t>
  </si>
  <si>
    <t>CAPITAL</t>
  </si>
  <si>
    <t>11</t>
  </si>
  <si>
    <t>PUR</t>
  </si>
  <si>
    <t>PURCHASING</t>
  </si>
  <si>
    <t>1915030</t>
  </si>
  <si>
    <t>AREA1</t>
  </si>
  <si>
    <t>PURCHASING AREA 1</t>
  </si>
  <si>
    <t>PURCHASING DEPARTMENT</t>
  </si>
  <si>
    <t>AREA4</t>
  </si>
  <si>
    <t>PURCHASING AREA 4</t>
  </si>
  <si>
    <t>AREA2</t>
  </si>
  <si>
    <t>PURCHASING AREA 2</t>
  </si>
  <si>
    <t>AREA3</t>
  </si>
  <si>
    <t>PURCHASING AREA 3</t>
  </si>
  <si>
    <t>4016</t>
  </si>
  <si>
    <t>SYS DEV SUP</t>
  </si>
  <si>
    <t>4126</t>
  </si>
  <si>
    <t>FRMS CHRT</t>
  </si>
  <si>
    <t>SLA</t>
  </si>
  <si>
    <t>STUD LOAN ADMIN</t>
  </si>
  <si>
    <t>1912810</t>
  </si>
  <si>
    <t>STUDENT LOANS</t>
  </si>
  <si>
    <t>1805</t>
  </si>
  <si>
    <t>1835</t>
  </si>
  <si>
    <t>HNDLN CHRGS</t>
  </si>
  <si>
    <t>1912815</t>
  </si>
  <si>
    <t>UNIVERSITY COLLECTIONS</t>
  </si>
  <si>
    <t>5110</t>
  </si>
  <si>
    <t>COLLECT EXP</t>
  </si>
  <si>
    <t>5114</t>
  </si>
  <si>
    <t>COLLECT-LITI</t>
  </si>
  <si>
    <t>TREASURER'S OFFICE</t>
  </si>
  <si>
    <t>1912800</t>
  </si>
  <si>
    <t>TREASURY OPERATIONS</t>
  </si>
  <si>
    <t>1912700</t>
  </si>
  <si>
    <t>TREASURERS OFFICE</t>
  </si>
  <si>
    <t>1912780</t>
  </si>
  <si>
    <t>CAPITAL FINANCE</t>
  </si>
  <si>
    <t>5034</t>
  </si>
  <si>
    <t>HANDL CHRG</t>
  </si>
  <si>
    <t>MFM</t>
  </si>
  <si>
    <t>TRAVEL MANAGEMENT SERVICES</t>
  </si>
  <si>
    <t>1912770</t>
  </si>
  <si>
    <t>4370</t>
  </si>
  <si>
    <t>SHIP POSTAGE</t>
  </si>
  <si>
    <t>UBUR</t>
  </si>
  <si>
    <t>UNIVERSITY BURSAR</t>
  </si>
  <si>
    <t>1912850</t>
  </si>
  <si>
    <t>VP &amp; CHIEF FINANCIAL OFFICER</t>
  </si>
  <si>
    <t>1911500</t>
  </si>
  <si>
    <t>VICE PRESIDENT &amp; CHIEF FINANCIAL OFFICER</t>
  </si>
  <si>
    <t>1911505</t>
  </si>
  <si>
    <t>PLANNING ASSISTANCE</t>
  </si>
  <si>
    <t>7000</t>
  </si>
  <si>
    <t>CAP EQUIP</t>
  </si>
  <si>
    <t>1911534</t>
  </si>
  <si>
    <t>ERIP SAVINGS</t>
  </si>
  <si>
    <t>INTERNATIONAL AFFAIRS</t>
  </si>
  <si>
    <t>1911101</t>
  </si>
  <si>
    <t>OFFICE OF INTERNAT PROGRAMS</t>
  </si>
  <si>
    <t>1911135</t>
  </si>
  <si>
    <t>FELLOWSHIPS-OVERSEAS EXCH</t>
  </si>
  <si>
    <t>S&amp;F</t>
  </si>
  <si>
    <t>1911160</t>
  </si>
  <si>
    <t>FACULTY EXCHANGES</t>
  </si>
  <si>
    <t>4861</t>
  </si>
  <si>
    <t>N-S FOR FELL</t>
  </si>
  <si>
    <t>5039</t>
  </si>
  <si>
    <t>INSURANCE</t>
  </si>
  <si>
    <t>CREX</t>
  </si>
  <si>
    <t>COST REC EXP</t>
  </si>
  <si>
    <t>JK</t>
  </si>
  <si>
    <t>5880</t>
  </si>
  <si>
    <t>SCHOL PRIZE</t>
  </si>
  <si>
    <t>LAC</t>
  </si>
  <si>
    <t>9924</t>
  </si>
  <si>
    <t>TRSF-PROF SA</t>
  </si>
  <si>
    <t>1911120</t>
  </si>
  <si>
    <t>OVPIA PROGRAM SUPPORT</t>
  </si>
  <si>
    <t>9979</t>
  </si>
  <si>
    <t>UNAPP BAL</t>
  </si>
  <si>
    <t>003</t>
  </si>
  <si>
    <t>INTS</t>
  </si>
  <si>
    <t>INTERNATIONAL SERVICES</t>
  </si>
  <si>
    <t>1911130</t>
  </si>
  <si>
    <t>OVER</t>
  </si>
  <si>
    <t>OVERSEAS STUDY</t>
  </si>
  <si>
    <t>1911140</t>
  </si>
  <si>
    <t>OVERSEAS STUDY - GENERAL</t>
  </si>
  <si>
    <t>ITGF</t>
  </si>
  <si>
    <t>IT GENERAL FUND</t>
  </si>
  <si>
    <t>1912400</t>
  </si>
  <si>
    <t>UITS OPERATING ACCOUNT - GENERAL FUND-UA</t>
  </si>
  <si>
    <t>VPO</t>
  </si>
  <si>
    <t>OFFICE OF VICE PRESIDENT FOR IT</t>
  </si>
  <si>
    <t>1912470</t>
  </si>
  <si>
    <t>AVLT</t>
  </si>
  <si>
    <t>AVP LEARNING TECHNOLOGIES</t>
  </si>
  <si>
    <t>COVID</t>
  </si>
  <si>
    <t>COMMUNICATIONS OFFICE VIDEO PROJECTS</t>
  </si>
  <si>
    <t>1912420</t>
  </si>
  <si>
    <t>ITO</t>
  </si>
  <si>
    <t>IT OPERATING</t>
  </si>
  <si>
    <t>ADELA</t>
  </si>
  <si>
    <t>ADOBE LICENSES</t>
  </si>
  <si>
    <t>FOSVS</t>
  </si>
  <si>
    <t>FINANCE OFFICE SERVICE</t>
  </si>
  <si>
    <t>LIBCB</t>
  </si>
  <si>
    <t>LIBRARY SYSTEMS CHARGEBACK ACCT</t>
  </si>
  <si>
    <t>MSELA</t>
  </si>
  <si>
    <t>MICROSOFT ENTERPRISE LICENSE AGREEMENT</t>
  </si>
  <si>
    <t>1912440</t>
  </si>
  <si>
    <t>CTS</t>
  </si>
  <si>
    <t>CLASSROOM TECH SERVICES</t>
  </si>
  <si>
    <t>BL</t>
  </si>
  <si>
    <t>EANDT</t>
  </si>
  <si>
    <t>ENGINEERING &amp; TECH EMBEDDED MGR</t>
  </si>
  <si>
    <t>EITS</t>
  </si>
  <si>
    <t>EXECUTIVE IT SUPPORT</t>
  </si>
  <si>
    <t>ITGEN</t>
  </si>
  <si>
    <t>UITS GENERAL ADMIN EXPENSE</t>
  </si>
  <si>
    <t>FINANCE OFFICE SERVICES</t>
  </si>
  <si>
    <t>1912430</t>
  </si>
  <si>
    <t>1912460</t>
  </si>
  <si>
    <t>NW</t>
  </si>
  <si>
    <t>1912480</t>
  </si>
  <si>
    <t>SE</t>
  </si>
  <si>
    <t>1912490</t>
  </si>
  <si>
    <t>LIBSD</t>
  </si>
  <si>
    <t>LIBRARY INFORMATION SYS-SYS DEVELOPMENT</t>
  </si>
  <si>
    <t>BIOS</t>
  </si>
  <si>
    <t>BIOINFORMATICS</t>
  </si>
  <si>
    <t>RACV</t>
  </si>
  <si>
    <t>RAC VISUALIZATION ADMIN</t>
  </si>
  <si>
    <t>CTL</t>
  </si>
  <si>
    <t>CENTER FOR TEACHING AND LEARNING</t>
  </si>
  <si>
    <t>SMCON</t>
  </si>
  <si>
    <t>STAT &amp; MATH CONSULTING SERVICES</t>
  </si>
  <si>
    <t>SISAA</t>
  </si>
  <si>
    <t>STUDENT INFO SYSTEM ACADEMIC ADVISING</t>
  </si>
  <si>
    <t>DLP</t>
  </si>
  <si>
    <t>DIGITAL LIBRARY PROGRAM</t>
  </si>
  <si>
    <t>ATEL</t>
  </si>
  <si>
    <t>APPLIED TECHNOLOGY LAB</t>
  </si>
  <si>
    <t>AMS</t>
  </si>
  <si>
    <t>ACCOUNT MANAGEMENT - BASE</t>
  </si>
  <si>
    <t>AVPN</t>
  </si>
  <si>
    <t>NETWORK AVP BUDGET</t>
  </si>
  <si>
    <t>BLNET</t>
  </si>
  <si>
    <t>BLOOMINGTON CAMPUS NETWORK</t>
  </si>
  <si>
    <t>CAITS</t>
  </si>
  <si>
    <t>CAITS-ASSOC VP, CAITS</t>
  </si>
  <si>
    <t>CL</t>
  </si>
  <si>
    <t>CLOUD SERVICES</t>
  </si>
  <si>
    <t>COLT</t>
  </si>
  <si>
    <t>COLLABORATION TECHNOLOGIES</t>
  </si>
  <si>
    <t>CRM</t>
  </si>
  <si>
    <t>CONSTITUENT RELATIONSIHP MANAGEMENT</t>
  </si>
  <si>
    <t>DBADM</t>
  </si>
  <si>
    <t>DATABASE ADMINISTRATION</t>
  </si>
  <si>
    <t>EBS</t>
  </si>
  <si>
    <t>ENTERPRISE BUSINESS SYSTEMS</t>
  </si>
  <si>
    <t>EDDEL</t>
  </si>
  <si>
    <t>EDUCATION DELIVERY</t>
  </si>
  <si>
    <t>EDSS</t>
  </si>
  <si>
    <t>ENTERPRISE DECISION SUPPORT SERVICES</t>
  </si>
  <si>
    <t>ERA</t>
  </si>
  <si>
    <t>ELECTRONIC RESEARCH ADMIN</t>
  </si>
  <si>
    <t>ENTERPRISE SYSTEMS</t>
  </si>
  <si>
    <t>ESERV</t>
  </si>
  <si>
    <t>STORAGE &amp; VIRTUALIZATION</t>
  </si>
  <si>
    <t>EVAA</t>
  </si>
  <si>
    <t>ENTERPRISE VENDED APPLICATION ADMIN</t>
  </si>
  <si>
    <t>EWT</t>
  </si>
  <si>
    <t>ENTERPRISE WEB TECH TEAM</t>
  </si>
  <si>
    <t>FSDS</t>
  </si>
  <si>
    <t>FINANCIAL SYSTEMS DEVELOPMENT &amp; SUPPORT</t>
  </si>
  <si>
    <t>HRSP</t>
  </si>
  <si>
    <t>HUMAN RESOURCE MANAGEMENT SYSTEMS</t>
  </si>
  <si>
    <t>ITCP</t>
  </si>
  <si>
    <t>IT COMMUNITY PARTNERSHIPS</t>
  </si>
  <si>
    <t>NETE</t>
  </si>
  <si>
    <t>CAMPUS NETWORK ENGINEERING</t>
  </si>
  <si>
    <t>RISAC</t>
  </si>
  <si>
    <t>REN INFO SHARE &amp; ANALYSIS</t>
  </si>
  <si>
    <t>SAS02</t>
  </si>
  <si>
    <t>STUDENT ACADEMIC SYSTEMS 2</t>
  </si>
  <si>
    <t>SIS01</t>
  </si>
  <si>
    <t>STUDENT INFORMATION SYSTEM</t>
  </si>
  <si>
    <t>SISAD</t>
  </si>
  <si>
    <t>STUDENT INFORMATION SYSTEM ADMISSIONS</t>
  </si>
  <si>
    <t>VTECS</t>
  </si>
  <si>
    <t>VOICE TECHNOLOGY SPECIAL SERVICES</t>
  </si>
  <si>
    <t>AFRT</t>
  </si>
  <si>
    <t>ACCUMULATED FUNDING RT</t>
  </si>
  <si>
    <t>AITC</t>
  </si>
  <si>
    <t>ADVANCED IT CORE</t>
  </si>
  <si>
    <t>AVL</t>
  </si>
  <si>
    <t>ADVANCED VISUALIZATION LABORATORY</t>
  </si>
  <si>
    <t>AVSTR</t>
  </si>
  <si>
    <t>ADVANCED STORAGE</t>
  </si>
  <si>
    <t>CAS</t>
  </si>
  <si>
    <t>COMPUTING ADVISING &amp; SUPPORT</t>
  </si>
  <si>
    <t>CITL</t>
  </si>
  <si>
    <t>CENTER FOR INNOVATION IN TEACH &amp; LEARN</t>
  </si>
  <si>
    <t>CLCS</t>
  </si>
  <si>
    <t>CLASSROOM CONFERENCE SUPPORT</t>
  </si>
  <si>
    <t>CO</t>
  </si>
  <si>
    <t>COMMUNICATIONS OFFICE</t>
  </si>
  <si>
    <t>DDM</t>
  </si>
  <si>
    <t>DEPLOYMENT AND DEVICE MGMT</t>
  </si>
  <si>
    <t>DSSG</t>
  </si>
  <si>
    <t>DISTRIBUTED STORAGE SERVICES</t>
  </si>
  <si>
    <t>EGI</t>
  </si>
  <si>
    <t>EGI-ENGAGE</t>
  </si>
  <si>
    <t>ESRI</t>
  </si>
  <si>
    <t>ESRI GEOGRAPHIC INFORMATION SYSTEMS</t>
  </si>
  <si>
    <t>FACIL</t>
  </si>
  <si>
    <t>PHYSICAL FACILITIES</t>
  </si>
  <si>
    <t>HNGF</t>
  </si>
  <si>
    <t>HELPNET GENERAL FUND</t>
  </si>
  <si>
    <t>HPCRA</t>
  </si>
  <si>
    <t>HIGH PERFORMANCE COMPUTING RESEARCH APPS</t>
  </si>
  <si>
    <t>HRO</t>
  </si>
  <si>
    <t>HUMAN RESOURCES</t>
  </si>
  <si>
    <t>INTL</t>
  </si>
  <si>
    <t>INTERNATIONAL NETWORK</t>
  </si>
  <si>
    <t>IPSO</t>
  </si>
  <si>
    <t>IT POLICY &amp; SECURITY OFFICE</t>
  </si>
  <si>
    <t>KBUS</t>
  </si>
  <si>
    <t>KELLEY SCHOOL OF BUSINESS</t>
  </si>
  <si>
    <t>NMDEV</t>
  </si>
  <si>
    <t>NETWORK MANAGEMENT DEVELOPMENT</t>
  </si>
  <si>
    <t>OPSVS</t>
  </si>
  <si>
    <t>OPERATIONS SERVICES-CENTRAL SYSTEMS</t>
  </si>
  <si>
    <t>OSG</t>
  </si>
  <si>
    <t>OPEN SCIENCE GRID</t>
  </si>
  <si>
    <t>RACAV</t>
  </si>
  <si>
    <t>AVP RESEARCH &amp; ACADEMIC COMPUTING</t>
  </si>
  <si>
    <t>RACS</t>
  </si>
  <si>
    <t>RESEARCH ACADEMIC COMPUTING SYSTEMS</t>
  </si>
  <si>
    <t>RECYC</t>
  </si>
  <si>
    <t>RESEARCH COMPUTING CYCLES</t>
  </si>
  <si>
    <t>SAVP</t>
  </si>
  <si>
    <t>SUPPORT AVP</t>
  </si>
  <si>
    <t>SC</t>
  </si>
  <si>
    <t>SUPPORT CENTER ADMINISTRATIVE SUPPORT</t>
  </si>
  <si>
    <t>SDS</t>
  </si>
  <si>
    <t>SCIENTIFIC DATA SERVICES</t>
  </si>
  <si>
    <t>TLT</t>
  </si>
  <si>
    <t>TEACHING &amp; LEARNING TECHNOLOGIES</t>
  </si>
  <si>
    <t>USD</t>
  </si>
  <si>
    <t>USER SUPPORT DIRECTOR</t>
  </si>
  <si>
    <t>UXCON</t>
  </si>
  <si>
    <t>UNIX SYSTEM ADMIN CONSULTING &amp; SUPPORT</t>
  </si>
  <si>
    <t>UXO</t>
  </si>
  <si>
    <t>USER EXPERIENCE OFFICE</t>
  </si>
  <si>
    <t>1912450</t>
  </si>
  <si>
    <t>KO</t>
  </si>
  <si>
    <t>APPS</t>
  </si>
  <si>
    <t>APPLICATION PACKAGING</t>
  </si>
  <si>
    <t>CRSG</t>
  </si>
  <si>
    <t>COMPUT-INTENSIVE RESEARCH SUPPORT GROUP</t>
  </si>
  <si>
    <t>CV</t>
  </si>
  <si>
    <t>CLIENT VIRTUALIZATION</t>
  </si>
  <si>
    <t>INNET</t>
  </si>
  <si>
    <t>INDIANAPOLIS NETWORKS</t>
  </si>
  <si>
    <t>LSSEC</t>
  </si>
  <si>
    <t>LEVERAGED SERVICES SECURITY</t>
  </si>
  <si>
    <t>LSUP</t>
  </si>
  <si>
    <t>LEVERAGED SUPPORT</t>
  </si>
  <si>
    <t>OPERATIONS SERVICES INDIANAPOLIS</t>
  </si>
  <si>
    <t>SUPPORT CENTER</t>
  </si>
  <si>
    <t>SCRLY</t>
  </si>
  <si>
    <t>ENTERPRISE SCHOLARLY SYSTEMS</t>
  </si>
  <si>
    <t>SCT</t>
  </si>
  <si>
    <t>SCIENCE COMMUNITY TOOLS</t>
  </si>
  <si>
    <t>TCADA</t>
  </si>
  <si>
    <t>ADAPTED DISABLED AIDS IN STUD TECH CENTR</t>
  </si>
  <si>
    <t>EII</t>
  </si>
  <si>
    <t>ENTERPRISE INTELLIGENT INFRASTRUCTURE</t>
  </si>
  <si>
    <t>SALRE</t>
  </si>
  <si>
    <t>SALARY RESERVE</t>
  </si>
  <si>
    <t>SALARY RESERVE AND PLANNED SAVINGS</t>
  </si>
  <si>
    <t>GFR</t>
  </si>
  <si>
    <t>GENERAL FUND RESIDUAL</t>
  </si>
  <si>
    <t>DCD</t>
  </si>
  <si>
    <t>DIGITAL COMMUNICATIONS DEVELOPMENT</t>
  </si>
  <si>
    <t>PCI</t>
  </si>
  <si>
    <t>ADMINISTRATIVE SUPPORT</t>
  </si>
  <si>
    <t>ADSUP</t>
  </si>
  <si>
    <t>SUPER</t>
  </si>
  <si>
    <t>SUPER COMPUTING CONFERENCE</t>
  </si>
  <si>
    <t>CS</t>
  </si>
  <si>
    <t>COMMON SERVICES-GEN FUND</t>
  </si>
  <si>
    <t>HD</t>
  </si>
  <si>
    <t>3700</t>
  </si>
  <si>
    <t>STU O T</t>
  </si>
  <si>
    <t>RTSUP</t>
  </si>
  <si>
    <t>RT SUPERCOMPUTING</t>
  </si>
  <si>
    <t>RCCPU</t>
  </si>
  <si>
    <t>REGIONAL CAMPUSES CPU USAGE</t>
  </si>
  <si>
    <t>NETUC</t>
  </si>
  <si>
    <t>NETWORK UTILITY CHARGE IUPUI</t>
  </si>
  <si>
    <t>4018</t>
  </si>
  <si>
    <t>HRDWARE POOL</t>
  </si>
  <si>
    <t>BBS</t>
  </si>
  <si>
    <t>BASIC BUNDLED COMM SERVICES</t>
  </si>
  <si>
    <t>CMP</t>
  </si>
  <si>
    <t>CACR</t>
  </si>
  <si>
    <t>CYBERSECURITY POLICY RESEARCH CENTER</t>
  </si>
  <si>
    <t>4082</t>
  </si>
  <si>
    <t>PAGERS</t>
  </si>
  <si>
    <t>NOC</t>
  </si>
  <si>
    <t>NETWORK OPERATIONS CENTER</t>
  </si>
  <si>
    <t>CINW</t>
  </si>
  <si>
    <t>COMMODITY INTERNET NETWORK</t>
  </si>
  <si>
    <t>4094</t>
  </si>
  <si>
    <t>FUEL OIL</t>
  </si>
  <si>
    <t>4200</t>
  </si>
  <si>
    <t>MISC EXP</t>
  </si>
  <si>
    <t>4263</t>
  </si>
  <si>
    <t>KEYS EXPENSE</t>
  </si>
  <si>
    <t>4500</t>
  </si>
  <si>
    <t>PERSONAL SRV</t>
  </si>
  <si>
    <t>SURVE</t>
  </si>
  <si>
    <t>UITS ANNUAL SURVEY</t>
  </si>
  <si>
    <t>4518</t>
  </si>
  <si>
    <t>LEGAL FEES</t>
  </si>
  <si>
    <t>SECRT</t>
  </si>
  <si>
    <t>SECURITY CERTIFICATES</t>
  </si>
  <si>
    <t>PSNAR</t>
  </si>
  <si>
    <t>PERFSONAR</t>
  </si>
  <si>
    <t>SD</t>
  </si>
  <si>
    <t>SYS</t>
  </si>
  <si>
    <t>IIAVP</t>
  </si>
  <si>
    <t>INFORMATION AND INFRASTRUCTURE ASSURANCE</t>
  </si>
  <si>
    <t>ESORC</t>
  </si>
  <si>
    <t>ES ORACLE EXPENSE</t>
  </si>
  <si>
    <t>ESS</t>
  </si>
  <si>
    <t>ENTERPRISE STUDENT SYSTEMS</t>
  </si>
  <si>
    <t>PRACQ</t>
  </si>
  <si>
    <t>PRIORITIZED ACQUISITIONS</t>
  </si>
  <si>
    <t>EXT</t>
  </si>
  <si>
    <t>FS</t>
  </si>
  <si>
    <t>VIDLC</t>
  </si>
  <si>
    <t>VIDEO LIFECYCLE FUNDING</t>
  </si>
  <si>
    <t>NMP</t>
  </si>
  <si>
    <t>NETWORK MASTER PLAN</t>
  </si>
  <si>
    <t>4915</t>
  </si>
  <si>
    <t>DUR TOOLS</t>
  </si>
  <si>
    <t>4927</t>
  </si>
  <si>
    <t>FUEL</t>
  </si>
  <si>
    <t>4947</t>
  </si>
  <si>
    <t>LAMP BULBS</t>
  </si>
  <si>
    <t>TRWK</t>
  </si>
  <si>
    <t>TRAVEL WORKSTATION HOLDING ACCOUNT</t>
  </si>
  <si>
    <t>5202</t>
  </si>
  <si>
    <t>NON-CAP GEN</t>
  </si>
  <si>
    <t>FTE</t>
  </si>
  <si>
    <t>NC</t>
  </si>
  <si>
    <t>NON-CAPITAL</t>
  </si>
  <si>
    <t>LK</t>
  </si>
  <si>
    <t>CF</t>
  </si>
  <si>
    <t>INC</t>
  </si>
  <si>
    <t>7970</t>
  </si>
  <si>
    <t>OP MARGIN</t>
  </si>
  <si>
    <t>NWK</t>
  </si>
  <si>
    <t>GFUND</t>
  </si>
  <si>
    <t>GENERAL FUND INCOME ALLOTMENT</t>
  </si>
  <si>
    <t>ICR</t>
  </si>
  <si>
    <t>LTE</t>
  </si>
  <si>
    <t>ORC</t>
  </si>
  <si>
    <t>SCP</t>
  </si>
  <si>
    <t>UAS</t>
  </si>
  <si>
    <t>SRF</t>
  </si>
  <si>
    <t>9970</t>
  </si>
  <si>
    <t>SNK</t>
  </si>
  <si>
    <t>UAC</t>
  </si>
  <si>
    <t>UACRF</t>
  </si>
  <si>
    <t>UA CAPITAL REPLACEMENT FUND</t>
  </si>
  <si>
    <t>ITSP</t>
  </si>
  <si>
    <t>IT STRATEGIC PLAN FUNDS</t>
  </si>
  <si>
    <t>1912472</t>
  </si>
  <si>
    <t>CTSGI</t>
  </si>
  <si>
    <t>CLASSROOM TECH SERVICE GENERAL INVENTORY</t>
  </si>
  <si>
    <t>1912442</t>
  </si>
  <si>
    <t>DLSP</t>
  </si>
  <si>
    <t>SP60-63 DIGITAL LIBRARIES IT</t>
  </si>
  <si>
    <t>1912401</t>
  </si>
  <si>
    <t>IT STRATEGIC PLAN</t>
  </si>
  <si>
    <t>COLLABORATION TECHNOLIGES</t>
  </si>
  <si>
    <t>CTLTL</t>
  </si>
  <si>
    <t>TEACH/LEARN</t>
  </si>
  <si>
    <t>DLDA</t>
  </si>
  <si>
    <t>DIGITAL LIBRARY DANKO ANTOLOVIC</t>
  </si>
  <si>
    <t>EASA</t>
  </si>
  <si>
    <t>ENTERPRISE APPLICATION SECURITY ADMIN</t>
  </si>
  <si>
    <t>EBI</t>
  </si>
  <si>
    <t>ENTERPRISE BUSINESS INTELLIGENCE</t>
  </si>
  <si>
    <t>EDCRT</t>
  </si>
  <si>
    <t>EDUCATION CERTIFICATION TRAINING</t>
  </si>
  <si>
    <t>ESI</t>
  </si>
  <si>
    <t>ENTERPRISE SERVICES INTEGRATION</t>
  </si>
  <si>
    <t>ESOFT</t>
  </si>
  <si>
    <t>ENTERPRISE SOFTWARE</t>
  </si>
  <si>
    <t>II28</t>
  </si>
  <si>
    <t>INFO ASSURANCE IT 28</t>
  </si>
  <si>
    <t>SECURITY ANALYSIS FOR ALL SERVICES</t>
  </si>
  <si>
    <t>ONE</t>
  </si>
  <si>
    <t>ONE.IU.EDU</t>
  </si>
  <si>
    <t>RCIO</t>
  </si>
  <si>
    <t>SP4A REGIONAL CAMPUS CHIEF INFOR OFFICER</t>
  </si>
  <si>
    <t>SAS01</t>
  </si>
  <si>
    <t>STUDENT ACADEMIC SYSTEMS 1</t>
  </si>
  <si>
    <t>1912402</t>
  </si>
  <si>
    <t>EMPOWERING PEOPLE IT INITIATIVE</t>
  </si>
  <si>
    <t>BR2SP</t>
  </si>
  <si>
    <t>BIG RED2 STORAGE POSITIONS</t>
  </si>
  <si>
    <t>CHE</t>
  </si>
  <si>
    <t>CONSOLIDATED HOSTING ENVIRONMENT</t>
  </si>
  <si>
    <t>ENTERPRISE DECISION SUPP SYS</t>
  </si>
  <si>
    <t>SUSTN</t>
  </si>
  <si>
    <t>SUSTAINABILITY</t>
  </si>
  <si>
    <t>AVPRT</t>
  </si>
  <si>
    <t>AVP POSITION FUNDING</t>
  </si>
  <si>
    <t>CESG</t>
  </si>
  <si>
    <t>COLLABORATION AND ENGAGEMENT SUPPORT GRP</t>
  </si>
  <si>
    <t>DPA</t>
  </si>
  <si>
    <t>DATA/POLICY ANALYST</t>
  </si>
  <si>
    <t>IDS</t>
  </si>
  <si>
    <t>ENHANCED IDS</t>
  </si>
  <si>
    <t>LSDG</t>
  </si>
  <si>
    <t>LEARNING SPACES DESIGN GROUP</t>
  </si>
  <si>
    <t>NDLRI</t>
  </si>
  <si>
    <t>SP59 NATIONAL DIGITAL LIBRARY RESEARCH</t>
  </si>
  <si>
    <t>RATS</t>
  </si>
  <si>
    <t>RESEARCH &amp; TECHNICAL SERVICES (ERC3)</t>
  </si>
  <si>
    <t>RTRS</t>
  </si>
  <si>
    <t>RESEARCH TECHNOLOGIES RESEARCH STORAGE</t>
  </si>
  <si>
    <t>CDRS</t>
  </si>
  <si>
    <t>SP30AND33 COMPUT &amp; DATA RESEARCH SOFTWAR</t>
  </si>
  <si>
    <t>SFUND</t>
  </si>
  <si>
    <t>ITSP FUNDING</t>
  </si>
  <si>
    <t>EMC</t>
  </si>
  <si>
    <t>EMERGENCY MANAGEMENT AND CONTINUITY</t>
  </si>
  <si>
    <t>RGNSD</t>
  </si>
  <si>
    <t>REGIONAL NOC SERVICE DESK</t>
  </si>
  <si>
    <t>CINSP</t>
  </si>
  <si>
    <t>SP48 COMMODITY INTERNET</t>
  </si>
  <si>
    <t>IUNSP</t>
  </si>
  <si>
    <t>SP48/49/50/52 UNIVERSITY FIBER</t>
  </si>
  <si>
    <t>FIBER</t>
  </si>
  <si>
    <t>NET</t>
  </si>
  <si>
    <t>STF</t>
  </si>
  <si>
    <t>STUDENT TECHNOLOGY FEES</t>
  </si>
  <si>
    <t>1912435</t>
  </si>
  <si>
    <t>STO</t>
  </si>
  <si>
    <t>STUDENT TECH FEE OPERATING</t>
  </si>
  <si>
    <t>1912485</t>
  </si>
  <si>
    <t>1912445</t>
  </si>
  <si>
    <t>SCBHW</t>
  </si>
  <si>
    <t>STUDENT COMPUTING BL LIFECYCLE HARDWARE</t>
  </si>
  <si>
    <t>1912425</t>
  </si>
  <si>
    <t>COMMON SERVICES-STF</t>
  </si>
  <si>
    <t>1912455</t>
  </si>
  <si>
    <t>1912465</t>
  </si>
  <si>
    <t>1912495</t>
  </si>
  <si>
    <t>CSI</t>
  </si>
  <si>
    <t>CLIENT SERVICES INFRASTRUCTURE</t>
  </si>
  <si>
    <t>IUPRT</t>
  </si>
  <si>
    <t>IU-PRINT</t>
  </si>
  <si>
    <t>KCTS</t>
  </si>
  <si>
    <t>KELLEY CLASSROOM TECH SERVICES</t>
  </si>
  <si>
    <t>LSPAC</t>
  </si>
  <si>
    <t>LEARNING SPACES</t>
  </si>
  <si>
    <t>SCADM</t>
  </si>
  <si>
    <t>STUDENT COMPUTING FACILITIES ADMIN SUPP</t>
  </si>
  <si>
    <t>SOSAV</t>
  </si>
  <si>
    <t>SCIENCE ON A SPHERE AV</t>
  </si>
  <si>
    <t>STCON</t>
  </si>
  <si>
    <t>STUDENT TECHNOLOGY CONSULTING</t>
  </si>
  <si>
    <t>1912475</t>
  </si>
  <si>
    <t>CLMBS</t>
  </si>
  <si>
    <t>STF FOR COLUMBUS</t>
  </si>
  <si>
    <t>GITHB</t>
  </si>
  <si>
    <t>GITHUB</t>
  </si>
  <si>
    <t>PRINT</t>
  </si>
  <si>
    <t>STUDENT TECHNOLOGY CENTERS PRINTING</t>
  </si>
  <si>
    <t>STCTR</t>
  </si>
  <si>
    <t>STUDENT TECHNOLOGY CENTERS</t>
  </si>
  <si>
    <t>STLCE</t>
  </si>
  <si>
    <t>STUDENT TECH LIFE CYCLE ENVIRONMENT</t>
  </si>
  <si>
    <t>STFR</t>
  </si>
  <si>
    <t>STUDENT TECH FEE RESERVE</t>
  </si>
  <si>
    <t>CTP</t>
  </si>
  <si>
    <t>CLASSROOM TELEPRESENCE</t>
  </si>
  <si>
    <t>SCIHW</t>
  </si>
  <si>
    <t>STUDENT COMPUTING IN LIFECYCLE HARDWARE</t>
  </si>
  <si>
    <t>CITLM</t>
  </si>
  <si>
    <t>CENTER FOR TEACHING AND LEARNING MANAGEM</t>
  </si>
  <si>
    <t>LSI</t>
  </si>
  <si>
    <t>LEVERAGED SERVICES INFRASTRUCTURE</t>
  </si>
  <si>
    <t>TCPRT</t>
  </si>
  <si>
    <t>TECHNOLOGY CENTERS-PRINTING</t>
  </si>
  <si>
    <t>SCMTC</t>
  </si>
  <si>
    <t>STUDENT COMPUTING HARDWARE MAINT SUP STC</t>
  </si>
  <si>
    <t>ACL</t>
  </si>
  <si>
    <t>UITS OWNED CLASSROOM LC-HDW/SFTW ONLY</t>
  </si>
  <si>
    <t>STFEE</t>
  </si>
  <si>
    <t>STUDENT TECHNOLOGY FEE INCOME</t>
  </si>
  <si>
    <t>TRNST</t>
  </si>
  <si>
    <t>STF TRANSITION</t>
  </si>
  <si>
    <t>HALRE</t>
  </si>
  <si>
    <t>ADO</t>
  </si>
  <si>
    <t>MSA</t>
  </si>
  <si>
    <t>ACAV</t>
  </si>
  <si>
    <t>FACET</t>
  </si>
  <si>
    <t>1910040</t>
  </si>
  <si>
    <t>2010</t>
  </si>
  <si>
    <t>SUM SES SAL</t>
  </si>
  <si>
    <t>LDR</t>
  </si>
  <si>
    <t>RET</t>
  </si>
  <si>
    <t>FCE</t>
  </si>
  <si>
    <t>BFE</t>
  </si>
  <si>
    <t>LIA</t>
  </si>
  <si>
    <t>MES</t>
  </si>
  <si>
    <t>ECM</t>
  </si>
  <si>
    <t>CTR</t>
  </si>
  <si>
    <t>EBM</t>
  </si>
  <si>
    <t>MTR</t>
  </si>
  <si>
    <t>ENHS</t>
  </si>
  <si>
    <t>ENVIRONMENTAL HEALTH &amp; SAFETY</t>
  </si>
  <si>
    <t>1915002</t>
  </si>
  <si>
    <t>PP</t>
  </si>
  <si>
    <t>1914015</t>
  </si>
  <si>
    <t>1914017</t>
  </si>
  <si>
    <t>BIOLOGICAL LAB SAFETY AT BL</t>
  </si>
  <si>
    <t>1915011</t>
  </si>
  <si>
    <t>REGIONAL ENVIRONMENTAL HEALTH &amp; SAFETY</t>
  </si>
  <si>
    <t>4012</t>
  </si>
  <si>
    <t>CHEM STR SUP</t>
  </si>
  <si>
    <t>4563</t>
  </si>
  <si>
    <t>DOCTR FEE</t>
  </si>
  <si>
    <t>4790</t>
  </si>
  <si>
    <t>WASTE DISPOS</t>
  </si>
  <si>
    <t>5047</t>
  </si>
  <si>
    <t>LAB SRV</t>
  </si>
  <si>
    <t>1914024</t>
  </si>
  <si>
    <t>RADIATION SAFETY IN</t>
  </si>
  <si>
    <t>OEC</t>
  </si>
  <si>
    <t>OFFICE OF ONLINE EDUCATION</t>
  </si>
  <si>
    <t>1911690</t>
  </si>
  <si>
    <t>ON-LINE EDUCATION</t>
  </si>
  <si>
    <t>OE</t>
  </si>
  <si>
    <t>0801</t>
  </si>
  <si>
    <t>FALL DIST ED</t>
  </si>
  <si>
    <t>0901</t>
  </si>
  <si>
    <t>SPR DIST ED</t>
  </si>
  <si>
    <t>1061</t>
  </si>
  <si>
    <t>SU D ED CRS</t>
  </si>
  <si>
    <t>OTH1</t>
  </si>
  <si>
    <t>OTHER SUM1</t>
  </si>
  <si>
    <t>PD</t>
  </si>
  <si>
    <t>IU POLICE DEPARTMENT</t>
  </si>
  <si>
    <t>1915070</t>
  </si>
  <si>
    <t>IU POLICE DEPT</t>
  </si>
  <si>
    <t>1911635</t>
  </si>
  <si>
    <t>POLICE DISPATCHERS</t>
  </si>
  <si>
    <t>4565</t>
  </si>
  <si>
    <t>EYEGLASSES</t>
  </si>
  <si>
    <t>5084</t>
  </si>
  <si>
    <t>TRAFFIC SECU</t>
  </si>
  <si>
    <t>PSIA</t>
  </si>
  <si>
    <t>PUBLIC SAFETY</t>
  </si>
  <si>
    <t>1911620</t>
  </si>
  <si>
    <t>EMERGENCY MANAGEMENT</t>
  </si>
  <si>
    <t>1911630</t>
  </si>
  <si>
    <t>1911640</t>
  </si>
  <si>
    <t>1911680</t>
  </si>
  <si>
    <t>PUBLIC SAFETY INSTITUTIONAL ASSURANCE</t>
  </si>
  <si>
    <t>HPN</t>
  </si>
  <si>
    <t>UNIVERSITY STUDENT SERVICES &amp; SYS</t>
  </si>
  <si>
    <t>1911400</t>
  </si>
  <si>
    <t>UNIVERSITY STUDENT SYSTEMS &amp; SERVICES</t>
  </si>
  <si>
    <t>1911410</t>
  </si>
  <si>
    <t>PRA</t>
  </si>
  <si>
    <t>VPPL</t>
  </si>
  <si>
    <t>EXEC VP UNIVERSITY ACADEMIC AFFAIRS</t>
  </si>
  <si>
    <t>1911600</t>
  </si>
  <si>
    <t>VICE PRESIDENT FOR PLANNING</t>
  </si>
  <si>
    <t>VP GOVERNMENT RELATIONS</t>
  </si>
  <si>
    <t>1913010</t>
  </si>
  <si>
    <t>GOVERNMENT RELATIONS COMPENSATION</t>
  </si>
  <si>
    <t>1913090</t>
  </si>
  <si>
    <t>GOV. REL. PERSONNEL RELATED EXPENSES</t>
  </si>
  <si>
    <t>1913032</t>
  </si>
  <si>
    <t>GOVERNMENT RELATIONS PROJECTS</t>
  </si>
  <si>
    <t>UART</t>
  </si>
  <si>
    <t>UNIVERSITY ARCHITECTS OFFICE</t>
  </si>
  <si>
    <t>1915020</t>
  </si>
  <si>
    <t>UNIV ARCHITECTS OFFICE</t>
  </si>
  <si>
    <t>URE</t>
  </si>
  <si>
    <t>UNIVERSITY REAL ESTATE</t>
  </si>
  <si>
    <t>1915050</t>
  </si>
  <si>
    <t>REAL ESTATE DEPT</t>
  </si>
  <si>
    <t>CAPITAL PLANNING &amp; FACILITIES</t>
  </si>
  <si>
    <t>1915001</t>
  </si>
  <si>
    <t>VP CAPITAL PROJECTS/FACILITIES</t>
  </si>
  <si>
    <t>1915005</t>
  </si>
  <si>
    <t>SPACE INFORMATION</t>
  </si>
  <si>
    <t>CONTINGENCIES &amp; INCOME</t>
  </si>
  <si>
    <t>1919305</t>
  </si>
  <si>
    <t>IUF DEVELOPMENT FEE</t>
  </si>
  <si>
    <t>1919330</t>
  </si>
  <si>
    <t>RESERVE FOR GENERAL EXP</t>
  </si>
  <si>
    <t>ALU</t>
  </si>
  <si>
    <t>ATH</t>
  </si>
  <si>
    <t>FND</t>
  </si>
  <si>
    <t>IUF</t>
  </si>
  <si>
    <t>001</t>
  </si>
  <si>
    <t>ASC</t>
  </si>
  <si>
    <t>BMI</t>
  </si>
  <si>
    <t>000</t>
  </si>
  <si>
    <t>002</t>
  </si>
  <si>
    <t>DFC</t>
  </si>
  <si>
    <t>1919310</t>
  </si>
  <si>
    <t>BLOOMINGTON SUBSIDIES</t>
  </si>
  <si>
    <t>037</t>
  </si>
  <si>
    <t>038</t>
  </si>
  <si>
    <t>040</t>
  </si>
  <si>
    <t>042</t>
  </si>
  <si>
    <t>070</t>
  </si>
  <si>
    <t>B10</t>
  </si>
  <si>
    <t>BPC</t>
  </si>
  <si>
    <t>DPR</t>
  </si>
  <si>
    <t>DST</t>
  </si>
  <si>
    <t>MTS</t>
  </si>
  <si>
    <t>IAUD</t>
  </si>
  <si>
    <t>INTERNAL AUDIT</t>
  </si>
  <si>
    <t>1911550</t>
  </si>
  <si>
    <t>INTERNAL AUDITING DEPT</t>
  </si>
  <si>
    <t>1910030</t>
  </si>
  <si>
    <t>1910034</t>
  </si>
  <si>
    <t>STUDENT WELFARE</t>
  </si>
  <si>
    <t>1910035</t>
  </si>
  <si>
    <t>UNIVERSITY COMPLIANCE</t>
  </si>
  <si>
    <t>1910032</t>
  </si>
  <si>
    <t>GENERAL COUNSEL LEGAL FEES</t>
  </si>
  <si>
    <t>VP FOR ENGAGEMENT</t>
  </si>
  <si>
    <t>1913014</t>
  </si>
  <si>
    <t>COMMUNICATIONS PERSONEL EXPENSESES</t>
  </si>
  <si>
    <t>1913011</t>
  </si>
  <si>
    <t>GEN MARKETING PROJECTS / CONTRACTS</t>
  </si>
  <si>
    <t>1913061</t>
  </si>
  <si>
    <t>LEGACY PERSONNEL EXPENSES</t>
  </si>
  <si>
    <t>1913050</t>
  </si>
  <si>
    <t>ENGAGEMENT-PERSONNEL RELATED EXPENSES</t>
  </si>
  <si>
    <t>1913060</t>
  </si>
  <si>
    <t>UNIVERSITY ENGAGEMENT</t>
  </si>
  <si>
    <t>1913013</t>
  </si>
  <si>
    <t>COMMUNICATIONS COMP</t>
  </si>
  <si>
    <t>1913035</t>
  </si>
  <si>
    <t>VPEN COMPENSATION</t>
  </si>
  <si>
    <t>1913040</t>
  </si>
  <si>
    <t>GRANDFATHERED &amp; CLIENT PORTFOLIO FUNDS</t>
  </si>
  <si>
    <t>1913030</t>
  </si>
  <si>
    <t>IT SUPPORT &amp; ENTERPRISE PROJECTS</t>
  </si>
  <si>
    <t>4093</t>
  </si>
  <si>
    <t>ELECTRICITY</t>
  </si>
  <si>
    <t>4710</t>
  </si>
  <si>
    <t>CUSTODIAL SV</t>
  </si>
  <si>
    <t>1913015</t>
  </si>
  <si>
    <t>COMMUNICATIONS PROJECTS</t>
  </si>
  <si>
    <t>UECO</t>
  </si>
  <si>
    <t>UNIVERSITY EVENTS AND CONFERENCES</t>
  </si>
  <si>
    <t>1913070</t>
  </si>
  <si>
    <t>CEREMONIES &amp; DEDICATIONS</t>
  </si>
  <si>
    <t>1911700</t>
  </si>
  <si>
    <t>CLTO</t>
  </si>
  <si>
    <t>CLINICAL TRIALS OFFICE</t>
  </si>
  <si>
    <t>1911702</t>
  </si>
  <si>
    <t>CLINICAL TRIALS OFFICE - UCA</t>
  </si>
  <si>
    <t>HIPA</t>
  </si>
  <si>
    <t>HIPAA PRIVACY &amp; SECURITY</t>
  </si>
  <si>
    <t>1911705</t>
  </si>
  <si>
    <t>IPED</t>
  </si>
  <si>
    <t>IU INTERPROFESSIONAL EDUCATION</t>
  </si>
  <si>
    <t>1911701</t>
  </si>
  <si>
    <t>CENTER FOR INTERPROFESSIONAL HEALTH EDUC</t>
  </si>
  <si>
    <t>GOAL1</t>
  </si>
  <si>
    <t>GOAL 1</t>
  </si>
  <si>
    <t>Sum of ORIG_AMT</t>
  </si>
  <si>
    <t>Sum of REV_AMT</t>
  </si>
  <si>
    <t>Grand Total</t>
  </si>
  <si>
    <t>SELECT DISTINCT</t>
  </si>
  <si>
    <t>t.UNIV_FISCAL_YR,     --COL A  - these markers are just to help insure everything is aligned.</t>
  </si>
  <si>
    <t>t.COA2 AS "FIN_COA_CD",</t>
  </si>
  <si>
    <t>t.ORG_CD,</t>
  </si>
  <si>
    <t>t.ORG_NM,</t>
  </si>
  <si>
    <t>t.ACCOUNT_NBR,</t>
  </si>
  <si>
    <t>t.SUB_ACCT_NBR,</t>
  </si>
  <si>
    <t>t.SUB_ACCT_NM,</t>
  </si>
  <si>
    <t>t.ACCOUNT_NM,</t>
  </si>
  <si>
    <t>t.RC_CD,</t>
  </si>
  <si>
    <t>t.RC_NM,</t>
  </si>
  <si>
    <t>t.FIN_OBJECT_CD,</t>
  </si>
  <si>
    <t>t.FIN_OBJ_CD_SHRT_NM,</t>
  </si>
  <si>
    <t>t.FIN_SUB_OBJ_CD,</t>
  </si>
  <si>
    <t>t.FIN_OBJ_TYP_CD,</t>
  </si>
  <si>
    <t>t.FIN_OBJLVL_SHRT_NM,</t>
  </si>
  <si>
    <t>t.FIN_CONOBJ_SHRT_NM,</t>
  </si>
  <si>
    <t>t.FIN_HGH_ED_FUNC_CD,</t>
  </si>
  <si>
    <t>t.IE_CODE,</t>
  </si>
  <si>
    <t>FROM</t>
  </si>
  <si>
    <t xml:space="preserve">  (</t>
  </si>
  <si>
    <t xml:space="preserve">    SELECT UNIV_FISCAL_YR, </t>
  </si>
  <si>
    <t xml:space="preserve">      decode(FIN_COA_CD, 'BA', 'BL',</t>
  </si>
  <si>
    <t xml:space="preserve">                         'BL', 'BL',</t>
  </si>
  <si>
    <t xml:space="preserve">                         'IA', 'IN',</t>
  </si>
  <si>
    <t xml:space="preserve">                         'IN', 'IN',</t>
  </si>
  <si>
    <t xml:space="preserve">                         'EA', 'EA',</t>
  </si>
  <si>
    <t xml:space="preserve">                         'KO', 'KO',</t>
  </si>
  <si>
    <t xml:space="preserve">                         'NW', 'NW',</t>
  </si>
  <si>
    <t xml:space="preserve">                         'SB', 'SB',</t>
  </si>
  <si>
    <t xml:space="preserve">                         'SE', 'SE',</t>
  </si>
  <si>
    <t xml:space="preserve">                         'UA', 'UA',</t>
  </si>
  <si>
    <t xml:space="preserve">                         'n/a') as "COA2",    </t>
  </si>
  <si>
    <t xml:space="preserve">      decode(FIN_OBJ_LEVEL_CD, 'TRIN', 'IN',</t>
  </si>
  <si>
    <t xml:space="preserve">                               'CORI', 'IN',</t>
  </si>
  <si>
    <t xml:space="preserve">        decode(FIN_OBJ_TYP_CD,   'IN', 'IN',</t>
  </si>
  <si>
    <t xml:space="preserve">                                 'CH', 'IN',</t>
  </si>
  <si>
    <t xml:space="preserve">                                 'IC', 'IN',</t>
  </si>
  <si>
    <t xml:space="preserve">                                 'TI', 'IN',</t>
  </si>
  <si>
    <t xml:space="preserve">                                 'ES', 'EX',</t>
  </si>
  <si>
    <t xml:space="preserve">                                 'EE', 'EX',</t>
  </si>
  <si>
    <t xml:space="preserve">                                 'TE', 'EX',</t>
  </si>
  <si>
    <t xml:space="preserve">                                 'EX', 'EX',</t>
  </si>
  <si>
    <t xml:space="preserve">                                 'n/a')) as IE_CODE,</t>
  </si>
  <si>
    <t xml:space="preserve">      --the below CASE statements grab the BASE and the ACTUAL and also conveniently add the two for us as ADJBASE. </t>
  </si>
  <si>
    <t xml:space="preserve">      CASE </t>
  </si>
  <si>
    <t xml:space="preserve">        WHEN FIN_BALANCE_TYP_CD = 'BB' THEN FIN_BEG_BAL_LN_AMT   --just the BASE budget amount</t>
  </si>
  <si>
    <t xml:space="preserve">        ELSE 0</t>
  </si>
  <si>
    <t xml:space="preserve">        WHEN FIN_BALANCE_TYP_CD = 'BB' THEN FIN_BEG_BAL_LN_AMT + ACLN_ANNL_BAL_AMT  -- BASE budget amount plus actual adjustments</t>
  </si>
  <si>
    <t xml:space="preserve">        WHEN FIN_BALANCE_TYP_CD = 'AC'  -- just the actual adjustments.  Usually we exclude these so this column will be all zeroes.</t>
  </si>
  <si>
    <t xml:space="preserve">          THEN ACLN_ANNL_BAL_AMT</t>
  </si>
  <si>
    <t xml:space="preserve">          ELSE 0</t>
  </si>
  <si>
    <t xml:space="preserve">    FROM DSS_KFS.GL_BALANCE_V</t>
  </si>
  <si>
    <t xml:space="preserve">    WHERE </t>
  </si>
  <si>
    <t xml:space="preserve">      (FIN_COA_CD = 'UA'</t>
  </si>
  <si>
    <t xml:space="preserve">         AND FUND_GRP_CD = 'GF'      --grab 4 major fund grps for All Funds Budgeting (not shown here, we only use GF for UA tax right now)</t>
  </si>
  <si>
    <t xml:space="preserve">         AND SUB_FUND_GRP_CD not in ('AUXCOM','AUXSER')--filter out eliminated Auxiliary units</t>
  </si>
  <si>
    <t>--         AND FIN_BALANCE_TYP_CD IN ('AC','BB')         -- grab Actual &amp; Budget Balances</t>
  </si>
  <si>
    <t xml:space="preserve">         AND FIN_BALANCE_TYP_CD IN ('BB')         --only grab Budget Balances</t>
  </si>
  <si>
    <t xml:space="preserve">         AND FIN_OBJ_TYP_CD NOT IN ('AS','LI','FB')    --exclude bal sheet bal's</t>
  </si>
  <si>
    <t xml:space="preserve">         AND ACCOUNT_NBR NOT IN ('2310013','2320013','2350013','2355013','2360013','2363013','2367013','2371013')  --addit'l criteria added at YE for DS fd grp</t>
  </si>
  <si>
    <t xml:space="preserve">      )</t>
  </si>
  <si>
    <t xml:space="preserve">      AND   --the following must be true in order to only get pertinent lines with non-zero amounts</t>
  </si>
  <si>
    <t xml:space="preserve">         AND </t>
  </si>
  <si>
    <t xml:space="preserve">      (ACLN_ANNL_BAL_AMT != 0 OR FIN_BEG_BAL_LN_AMT != 0)</t>
  </si>
  <si>
    <t xml:space="preserve">  ) t </t>
  </si>
  <si>
    <t xml:space="preserve">  t.FIN_OBJ_LEVEL_CD, t.FIN_OBJLVL_SHRT_NM, t.FIN_OBJLVL_RSRT_CD, t.FIN_CONS_OBJ_CD, t.FIN_CONOBJ_SHRT_NM, </t>
  </si>
  <si>
    <t>-- the following SUM statements perform the CORI-TRIN manipulation. should probably not use this SQL for general campus/University-level analysis.</t>
  </si>
  <si>
    <t>Income Adjustment</t>
  </si>
  <si>
    <t>3-Income Adjustment</t>
  </si>
  <si>
    <t>Inc Inc</t>
  </si>
  <si>
    <t>RC=77</t>
  </si>
  <si>
    <t>94-IT</t>
  </si>
  <si>
    <t>95-OE</t>
  </si>
  <si>
    <t>77-IT</t>
  </si>
  <si>
    <t>RptOrg II</t>
  </si>
  <si>
    <t>1617chg</t>
  </si>
  <si>
    <t>RptOrgCd II</t>
  </si>
  <si>
    <t>Approved requests</t>
  </si>
  <si>
    <t>University Tax</t>
  </si>
  <si>
    <t>SQL used to extract Inc Inc base data rows.  These are put in the "Inc Inc data holder" table of Aaron's Access tool, then processed into the summary lines found here using his 15-step query cycle.</t>
  </si>
  <si>
    <t>This SQL is obtained directly from the QBE Alicia uses to extract the data.</t>
  </si>
  <si>
    <t>PIVOT TABLE A</t>
  </si>
  <si>
    <t>RESTATED ADJ BASIS</t>
  </si>
  <si>
    <t>PIVOT TABLE B</t>
  </si>
  <si>
    <t>FNDING CHNG</t>
  </si>
  <si>
    <t>Restated_adj base</t>
  </si>
  <si>
    <t>Fndg_Chg</t>
  </si>
  <si>
    <t>(blank)</t>
  </si>
  <si>
    <t>2-Provision for Compensation Incr</t>
  </si>
  <si>
    <t>2-Provision for Compensation Incr - Confidential employees</t>
  </si>
  <si>
    <t>VPIT-SS</t>
  </si>
  <si>
    <t>VP FOR INFORMATION TECHNOLOGY-SHARED SERVICES</t>
  </si>
  <si>
    <t>UAVP-OE</t>
  </si>
  <si>
    <t>VP UNIVERSITY ACADEMIC AFFAIRS-ONLINE EDUCATION</t>
  </si>
  <si>
    <t>Restated_adj base' + 'FndgChg': 2 tbl Totals</t>
  </si>
  <si>
    <t>Pivot table reference field</t>
  </si>
  <si>
    <t>Report official nomenclature</t>
  </si>
  <si>
    <t>Adjusted Base Budget</t>
  </si>
  <si>
    <t>Provision for Compensation Incr</t>
  </si>
  <si>
    <t>Provision for Compensation Incr - Confidential employees</t>
  </si>
  <si>
    <t>1)</t>
  </si>
  <si>
    <t>CAN'T MOVE UP OR SUBOT FEATURE WOULD ATTEMPT TO INSERT PIVOT TBL ROWS</t>
  </si>
  <si>
    <t>2)</t>
  </si>
  <si>
    <t>Remove OLD SubTot function thus making data appear to be flat. Remove all data, bold and white fonts, borders/lines etc…</t>
  </si>
  <si>
    <t>3)</t>
  </si>
  <si>
    <t xml:space="preserve">STACK PIVOT TBL A &amp; B detail from above and beside - COPY^PASTE SPECIAL^VALUE </t>
  </si>
  <si>
    <t>4)</t>
  </si>
  <si>
    <t>DataSort: 1-'Reporting Unit Code'; 2-'Record Type'</t>
  </si>
  <si>
    <t>5)</t>
  </si>
  <si>
    <t>Copy down (COPY^PASTE SPECIAL^FORMULA) 'Report item' Column formula AND THEN - (COPY^PASTE SPECIAL^VALUE) the content of this field</t>
  </si>
  <si>
    <t>6)</t>
  </si>
  <si>
    <t>Copy down 'Univ Subsidy' column formula</t>
  </si>
  <si>
    <t>7)</t>
  </si>
  <si>
    <t>Reacclimate the top of column formula refs</t>
  </si>
  <si>
    <t>8)</t>
  </si>
  <si>
    <t>Then run macro named "MkReadyResSummaryData"</t>
  </si>
  <si>
    <t>9)</t>
  </si>
  <si>
    <t>Highlight subtot area and perform simple Copy to 'Pres Summary' tab. Subtotal grouping feature will disappear but the x and y axis subtots will remain intact. Do NOT copy/paste special value!</t>
  </si>
  <si>
    <t>===&gt; Once in 'Pres summary' tab…</t>
  </si>
  <si>
    <t>10)</t>
  </si>
  <si>
    <t xml:space="preserve">Once pasted HIDE 'Record Type' field used for sorting purposes. </t>
  </si>
  <si>
    <t>11)</t>
  </si>
  <si>
    <t>Change time sensitive header in destination</t>
  </si>
  <si>
    <t>CopyDown Formula template</t>
  </si>
  <si>
    <t>Primary sort fld</t>
  </si>
  <si>
    <t>SortOnly column to hide</t>
  </si>
  <si>
    <t>ENSURE THAT THE PIVOT TBLS ABOVE ARE FOCUSED ON THE PROPER/COMPLETE DATA RANGE!</t>
  </si>
  <si>
    <t>acct 1911701</t>
  </si>
  <si>
    <t>rc 9C</t>
  </si>
  <si>
    <t>NOTE: Inflation factors are FinOC specific now.</t>
  </si>
  <si>
    <t>2000 rate</t>
  </si>
  <si>
    <t>2400 rate</t>
  </si>
  <si>
    <t>2480 rate</t>
  </si>
  <si>
    <t>2500 rate</t>
  </si>
  <si>
    <t>Online Ed is Account_num 1911690</t>
  </si>
  <si>
    <t>BenChg</t>
  </si>
  <si>
    <t>ALL</t>
  </si>
  <si>
    <t>Except OE</t>
  </si>
  <si>
    <t>OE only</t>
  </si>
  <si>
    <t>Formulae for OE only valid when filters applied!! Use 1911690 and 1-Adjusted base</t>
  </si>
  <si>
    <t>ObjCd 2000</t>
  </si>
  <si>
    <t>ObjCd 2400</t>
  </si>
  <si>
    <t>ObjCd 2480</t>
  </si>
  <si>
    <t>ObjCd 2500</t>
  </si>
  <si>
    <t>Apply filters to confirm the above two numbers.</t>
  </si>
  <si>
    <t>HERE IS HOW I CALCULATED THE PROV FOR COMP INC ADJUSTMENT ON THE SECOND UNIV TAX LINE (OTHERCHG, Column AP)</t>
  </si>
  <si>
    <t>SOURCE: B3400 working copy, salary guidelines on tabs Att 9 Sal Pol pg1 and pg 2</t>
  </si>
  <si>
    <t>CALCULATE THE BENEFITS RATE CHANGE ADJUSTMENT (BENCHG amount)</t>
  </si>
  <si>
    <t>(All)</t>
  </si>
  <si>
    <t>Base salary increase rate for 2018</t>
  </si>
  <si>
    <t>MRKT</t>
  </si>
  <si>
    <t>DEMA MARKETING AND COMMUNICATIONS</t>
  </si>
  <si>
    <t>1910804</t>
  </si>
  <si>
    <t>MKTNG</t>
  </si>
  <si>
    <t>DEMA MARKETING &amp; COMMUNICATIONS</t>
  </si>
  <si>
    <t>IUIRS</t>
  </si>
  <si>
    <t>IU INCIDENT REPORTING SYSTEM</t>
  </si>
  <si>
    <t>BCT</t>
  </si>
  <si>
    <t>REN</t>
  </si>
  <si>
    <t>1914003</t>
  </si>
  <si>
    <t>VPR CORPORATE AND FOUNDATION RELATIONS</t>
  </si>
  <si>
    <t>EAUXS</t>
  </si>
  <si>
    <t>ENTERPRISE AUXILIARY SYSTEMS</t>
  </si>
  <si>
    <t>ELNX</t>
  </si>
  <si>
    <t>ENTERPRISE LINUX SYSTEMS</t>
  </si>
  <si>
    <t>EWS</t>
  </si>
  <si>
    <t>ENTERPRISE WINDOWS SYSTEMS</t>
  </si>
  <si>
    <t>CLCTR</t>
  </si>
  <si>
    <t>CALL CENTER - OPERATORS</t>
  </si>
  <si>
    <t>COCFP</t>
  </si>
  <si>
    <t>COMMUNICATIONS OFFICE-CASH FND POSITION</t>
  </si>
  <si>
    <t>COCMT</t>
  </si>
  <si>
    <t>COMMUNICATIONS OFFICE-CASH COMMITMENT</t>
  </si>
  <si>
    <t>RDATA</t>
  </si>
  <si>
    <t>RESEARCH DATA SERVICES</t>
  </si>
  <si>
    <t>COCF</t>
  </si>
  <si>
    <t>COMMUNICATIONS OFFICE-CASH FUNDING-LT</t>
  </si>
  <si>
    <t>COTMP</t>
  </si>
  <si>
    <t>COMMUNICATIONS OFFICE-TEMPORARY FUNDING</t>
  </si>
  <si>
    <t>COCP</t>
  </si>
  <si>
    <t>COMMUNICATIONS OFFICE-CASH POSITION</t>
  </si>
  <si>
    <t>TELDV</t>
  </si>
  <si>
    <t>TELECOMMUNICATIONS DIRECTOR - VOICE</t>
  </si>
  <si>
    <t>3801</t>
  </si>
  <si>
    <t>WKST SU REG</t>
  </si>
  <si>
    <t>3804</t>
  </si>
  <si>
    <t>SRC</t>
  </si>
  <si>
    <t>STAFF RECOG CELEBRATION</t>
  </si>
  <si>
    <t>4080</t>
  </si>
  <si>
    <t>TEACH SUPPLS</t>
  </si>
  <si>
    <t>4780</t>
  </si>
  <si>
    <t>INSTALL EXP</t>
  </si>
  <si>
    <t>5002</t>
  </si>
  <si>
    <t>ADM CST ALL</t>
  </si>
  <si>
    <t>LCFDS</t>
  </si>
  <si>
    <t>LCF FOR DIGITAL SIGNAGE</t>
  </si>
  <si>
    <t>5078</t>
  </si>
  <si>
    <t>T V EXPENSE</t>
  </si>
  <si>
    <t>5205</t>
  </si>
  <si>
    <t>TELECOM</t>
  </si>
  <si>
    <t>RCERF</t>
  </si>
  <si>
    <t>REG CAMPUS EXPENDITURE REVIEW FUNDS</t>
  </si>
  <si>
    <t>6040</t>
  </si>
  <si>
    <t>INST PERDIEM</t>
  </si>
  <si>
    <t>AFRTP</t>
  </si>
  <si>
    <t>ACCUMULATED FUNDING RT-POSITIONS</t>
  </si>
  <si>
    <t>SGRC</t>
  </si>
  <si>
    <t>SCIENCE GATEWAYS RESEARCH CENTER</t>
  </si>
  <si>
    <t>RSV</t>
  </si>
  <si>
    <t>SREC</t>
  </si>
  <si>
    <t>EP #53 SCHOLARLY RECORDS</t>
  </si>
  <si>
    <t>EDS</t>
  </si>
  <si>
    <t>ELEARNING DESIGN AND SERVICES</t>
  </si>
  <si>
    <t>MSAIC</t>
  </si>
  <si>
    <t>MOSAIC</t>
  </si>
  <si>
    <t>HIP</t>
  </si>
  <si>
    <t>HEALTH INFORMATION PROTECTION</t>
  </si>
  <si>
    <t>4087</t>
  </si>
  <si>
    <t>SUBJ PAYMENT</t>
  </si>
  <si>
    <t>HALLS LCF</t>
  </si>
  <si>
    <t>7022</t>
  </si>
  <si>
    <t>CAP LEASE</t>
  </si>
  <si>
    <t>7099</t>
  </si>
  <si>
    <t>LEASE PRCHSE</t>
  </si>
  <si>
    <t>RADIATION LAB SAFETY &amp; BIOLOGICAL</t>
  </si>
  <si>
    <t>4524</t>
  </si>
  <si>
    <t>MED TEC FEES</t>
  </si>
  <si>
    <t>9902</t>
  </si>
  <si>
    <t>RC TRANSFER</t>
  </si>
  <si>
    <t>SECURITY &amp; ACCESS CONTROL OPERATIONS</t>
  </si>
  <si>
    <t>TRA</t>
  </si>
  <si>
    <t>DSF</t>
  </si>
  <si>
    <t>NN</t>
  </si>
  <si>
    <t>5021</t>
  </si>
  <si>
    <t>VIDEO CONF</t>
  </si>
  <si>
    <t>HIPAA &amp; SECURITY COMPLIANCE OFFICE</t>
  </si>
  <si>
    <t>PFEIF</t>
  </si>
  <si>
    <t>ANDREA PFEIFLE MOU</t>
  </si>
  <si>
    <t>503</t>
  </si>
  <si>
    <t>5870</t>
  </si>
  <si>
    <t>SPON STU FEE</t>
  </si>
  <si>
    <t>RES</t>
  </si>
  <si>
    <t>this is the SQL saved as J:\B0865UA\FY2019\UA_adjBase_comp_for_2019.sql</t>
  </si>
  <si>
    <t>t.SUB_FUND_GRP_CD, --col K</t>
  </si>
  <si>
    <t>t.FIN_OBJ_LEVEL_CD, --col P</t>
  </si>
  <si>
    <t>t.FIN_OBJLVL_RSRT_CD,</t>
  </si>
  <si>
    <t>t.FIN_CONS_OBJ_CD, --col S</t>
  </si>
  <si>
    <t>t.FIN_OBJCON_RSRT_CD, -- COL U</t>
  </si>
  <si>
    <t>SUM(decode(FIN_OBJ_LEVEL_CD, 'CORI', (-1 * t.JUL1BASE), 'TRIN', (-1 * t.JUL1BASE), t.JUL1BASE)) as ORIG_AMT,  -- col X</t>
  </si>
  <si>
    <t>SUM(decode(FIN_OBJ_LEVEL_CD, 'CORI', (-1 * t.ADJBASE), 'TRIN', (-1 * t.ADJBASE), t.ADJBASE)) as REV_AMT,      -- col Y</t>
  </si>
  <si>
    <t>SUM(decode(FIN_OBJ_LEVEL_CD, 'CORI', (-1 * t.ACTUAL), 'TRIN', (-1 * t.ACTUAL), t.ACTUAL)) as ACTUAL_AMT,      -- col Z</t>
  </si>
  <si>
    <t>t.IU_ACCOUNT_SHR_SRVCS_CD    -- col AA</t>
  </si>
  <si>
    <t xml:space="preserve">      ORG_CD, ORG_NM, ACCOUNT_NBR, SUB_ACCT_NBR, SUB_ACCT_NM, ACCOUNT_NM, RC_CD, RC_NM, SUB_FUND_GRP_CD, </t>
  </si>
  <si>
    <t xml:space="preserve">      FIN_OBJECT_CD, FIN_OBJ_CD_SHRT_NM, FIN_SUB_OBJ_CD, FIN_OBJ_TYP_CD, FIN_OBJ_LEVEL_CD, FIN_OBJLVL_SHRT_NM, FIN_OBJLVL_RSRT_CD, </t>
  </si>
  <si>
    <t xml:space="preserve">      FIN_CONS_OBJ_CD, FIN_CONOBJ_SHRT_NM, FIN_OBJCON_RSRT_CD, FIN_HGH_ED_FUNC_CD, </t>
  </si>
  <si>
    <t xml:space="preserve">      END as "JUL1BASE",  --ORIG_AMT</t>
  </si>
  <si>
    <t xml:space="preserve">      END as "ADJBASE", -- REV_AMT</t>
  </si>
  <si>
    <t xml:space="preserve">      END as "ACTUAL", --ACTUAL_AMT</t>
  </si>
  <si>
    <t xml:space="preserve">      IU_ACCOUNT_SHR_SRVCS_CD</t>
  </si>
  <si>
    <t xml:space="preserve">      (UNIV_FISCAL_YR IN ('2018')</t>
  </si>
  <si>
    <t xml:space="preserve">GROUP BY t.UNIV_FISCAL_YR, t.COA2, t.ORG_CD, t.ORG_NM, t.ACCOUNT_NBR, t.SUB_ACCT_NBR, t.SUB_ACCT_NM, t.ACCOUNT_NM, </t>
  </si>
  <si>
    <t xml:space="preserve">  t.RC_CD, t.RC_NM, t.SUB_FUND_GRP_CD, t.FIN_OBJECT_CD, t.FIN_OBJ_CD_SHRT_NM, t.FIN_SUB_OBJ_CD, t.FIN_OBJ_TYP_CD, </t>
  </si>
  <si>
    <t xml:space="preserve">  t.FIN_OBJCON_RSRT_CD, t.FIN_HGH_ED_FUNC_CD, t.IE_CODE, t.IU_ACCOUNT_SHR_SRVCS_CD</t>
  </si>
  <si>
    <t>ORDER BY t.COA2, t.RC_CD, t.ORG_CD, t.SUB_FUND_GRP_CD, t.FIN_OBJECT_CD, t.FIN_SUB_OBJ_CD, t.ACCOUNT_NBR</t>
  </si>
  <si>
    <t>;</t>
  </si>
  <si>
    <t>1910021</t>
  </si>
  <si>
    <t>UAPL EXPENSES</t>
  </si>
  <si>
    <t>1911641</t>
  </si>
  <si>
    <t>UNIVERSITY SECURITY SOFTWARE SUPPORT</t>
  </si>
  <si>
    <t>95-SS</t>
  </si>
  <si>
    <t>JBURGOON note: The numbers in B7 thru B10 are currently taken directly from Peggy's tableau calculation: H:\1718tableau\B0865UA_Compensation_03092018.twb</t>
  </si>
  <si>
    <t>FY2018</t>
  </si>
  <si>
    <t>CY Benefit factor cells were hard-copied from above</t>
  </si>
  <si>
    <t>FY19 Compensation</t>
  </si>
  <si>
    <t>1-Adjust Based Budget</t>
  </si>
  <si>
    <t>Adj Base</t>
  </si>
  <si>
    <t>2018 Sum:</t>
  </si>
  <si>
    <t>SOURCE: H:\1718tableau\B0865UA_Compensation_03092018.twb</t>
  </si>
  <si>
    <t>Assistive Technology and Accessibility Center</t>
  </si>
  <si>
    <t xml:space="preserve">5-FY19 Approved Cash Request </t>
  </si>
  <si>
    <t xml:space="preserve">UA - Budget Administration and Planning Transition </t>
  </si>
  <si>
    <t>Sales Force</t>
  </si>
  <si>
    <t>Ongoing Support for international travel</t>
  </si>
  <si>
    <t>Trustee professional development</t>
  </si>
  <si>
    <t>Director of State Relations and Communications</t>
  </si>
  <si>
    <t xml:space="preserve">Executive Director of Collections </t>
  </si>
  <si>
    <t xml:space="preserve">ORA- Bring salaries to Market Median </t>
  </si>
  <si>
    <t>Additional Dispatcher</t>
  </si>
  <si>
    <t>VP General Counsel</t>
  </si>
  <si>
    <t>Audit Staffing &amp; IT Support needs</t>
  </si>
  <si>
    <t>Compensation difference on OVPIA Transfer</t>
  </si>
  <si>
    <t>New Travel &amp; Purchasing Software and Implementation cost</t>
  </si>
  <si>
    <t>CFO Chief of Staff</t>
  </si>
  <si>
    <t>SELECT PARAM_CD, PARAM_VAL FROM budu001.sys_parms_t;</t>
  </si>
  <si>
    <t>-- if BCN_II_LOADED = 'N', use BDGT_PROJ_AMT, else if BCN_II_LOADED = 'Y', use PBGL_REQUEST_AMT</t>
  </si>
  <si>
    <t xml:space="preserve">SELECT DISTINCT T1.FIN_COA_CD AS "COA",'' AS "Change", T1.ACCOUNT_NBR AS "ACCOUNT", T1.SUB_ACCT_NBR AS "SUB ACCNT", T1.FIN_OBJECT_CD, </t>
  </si>
  <si>
    <t xml:space="preserve">  T1.FIN_SUB_OBJ_CD AS "SUB OBJECT CD", T1.ADJ_BASE_AMT AS "ADJ BASE", </t>
  </si>
  <si>
    <t xml:space="preserve">  T1.BDGT_PROJ_AMT AS "BDGT PROJ AMT",  -- the source for this is PBGL_REQUEST_AMT until LOADED is true, then it should be BDGT_PROJ_AMT</t>
  </si>
  <si>
    <t xml:space="preserve">  T5.RC_CD, T5.RC_NM, '0' AS "AB_Restated", </t>
  </si>
  <si>
    <t xml:space="preserve">  '0' AS "PROJ_Restated", ' ' AS "ObjectType", X.IU_ACCOUNT_SHR_SRVCS_CD AS "SHARED SERVICE CD"</t>
  </si>
  <si>
    <t xml:space="preserve">  -- Inc Inc query for UTAx data prep tool stops here</t>
  </si>
  <si>
    <t xml:space="preserve">  --, t2.FUND_GRP_CD, T2.FUND_GRP_NM, T2.SUB_FUND_GRP_CD, T2.SUB_FUND_GRP_DESC, t3.RPTS_TO_ORG_CD</t>
  </si>
  <si>
    <t>FROM BUDU001.BCN_II_DETAIL_T t1</t>
  </si>
  <si>
    <t>INNER JOIN dss_kfs.ca_acctorg_gt t2</t>
  </si>
  <si>
    <t xml:space="preserve">  ON t1.FIN_COA_CD = t2.FIN_COA_CD AND t1.ACCOUNT_NBR = t2.ACCOUNT_NBR</t>
  </si>
  <si>
    <t>LEFT OUTER JOIN ODS_KFS_BC.LD_BCN_ACCT_RPTS_T t3</t>
  </si>
  <si>
    <t xml:space="preserve">  ON t1.FIN_COA_CD = t3.FIN_COA_CD AND t1.ACCOUNT_NBR = t3.ACCOUNT_NBR</t>
  </si>
  <si>
    <t>LEFT OUTER JOIN ODS_KFS_BC.LD_BCN_ORG_RPTS_T t4</t>
  </si>
  <si>
    <t xml:space="preserve">  ON t3.FIN_COA_CD = T4.FIN_COA_CD AND t3.RPTS_TO_ORG_CD = T4.ORG_CD </t>
  </si>
  <si>
    <t>LEFT OUTER JOIN (</t>
  </si>
  <si>
    <t xml:space="preserve">  SELECT RC_CD, RC_NM</t>
  </si>
  <si>
    <t xml:space="preserve">  FROM  DSS_KFS.CA_RC_GT</t>
  </si>
  <si>
    <t xml:space="preserve">  WHERE RC_ACTIVE_CD = 'Y'</t>
  </si>
  <si>
    <t>) t5</t>
  </si>
  <si>
    <t xml:space="preserve">  ON t4.RC_CD = t5.RC_CD</t>
  </si>
  <si>
    <t>LEFT OUTER JOIN ods_kfs.iu_ca_account_ext_t x</t>
  </si>
  <si>
    <t xml:space="preserve">  ON t1.account_nbr = x.account_nbr AND t1.fin_coa_cd = x.fin_coa_cd</t>
  </si>
  <si>
    <t>WHERE T1.FIN_COA_CD = 'UA'</t>
  </si>
  <si>
    <t>2-Provision for Compensation</t>
  </si>
  <si>
    <t>Provision for Low Earner Increase</t>
  </si>
  <si>
    <t>Director of Media Relations and Executive Director of Strategic Communications</t>
  </si>
  <si>
    <t>Edelman Group - public relations firm</t>
  </si>
  <si>
    <t>VP engagement Special Projects</t>
  </si>
  <si>
    <t>University Marketing</t>
  </si>
  <si>
    <t>Sease-Gerig</t>
  </si>
  <si>
    <t xml:space="preserve">International Travel </t>
  </si>
  <si>
    <t>Travel &amp; Hospitality - Student Trustee Search</t>
  </si>
  <si>
    <t>Cybersecurity Professional HIPAA Specialist</t>
  </si>
  <si>
    <t>Adobe License Support</t>
  </si>
  <si>
    <t xml:space="preserve">International Gateway offices </t>
  </si>
  <si>
    <t>Indiana Black Expo</t>
  </si>
  <si>
    <t>Indiana Latino Expo</t>
  </si>
  <si>
    <t>Fathom - student marketing</t>
  </si>
  <si>
    <t>Distinguished Professor Research Fund</t>
  </si>
  <si>
    <t xml:space="preserve">IU Network Science Institute (IUNI) Funding </t>
  </si>
  <si>
    <t>IU Travels</t>
  </si>
  <si>
    <t>IU on Tour</t>
  </si>
  <si>
    <t>IUPD-BL Radio Replacement Lease</t>
  </si>
  <si>
    <t xml:space="preserve">Associate Vice President </t>
  </si>
  <si>
    <t>EdFinancials (loan default aversion service)</t>
  </si>
  <si>
    <t xml:space="preserve">Salesforce Consultants </t>
  </si>
  <si>
    <t xml:space="preserve">Regional Campus Fellowships </t>
  </si>
  <si>
    <t xml:space="preserve">Student Professional Development Research Travel </t>
  </si>
  <si>
    <t xml:space="preserve">4-FY19 Approved Base Request </t>
  </si>
  <si>
    <t>Allot/Xfer IN</t>
  </si>
  <si>
    <t>Prof Salary increase</t>
  </si>
  <si>
    <t>Non-exempt salary increase</t>
  </si>
  <si>
    <t>FY19 Benefit Cost</t>
  </si>
  <si>
    <t>FY18 Benefit Cost</t>
  </si>
  <si>
    <t>delta:</t>
  </si>
  <si>
    <t>Increases</t>
  </si>
  <si>
    <t>DEMA Reorg to UA</t>
  </si>
  <si>
    <t>5-FY19 Expense Adjustment</t>
  </si>
  <si>
    <t>6-FY19 Reorg</t>
  </si>
  <si>
    <t>correcting adjustment to IURTC expenses</t>
  </si>
  <si>
    <t>correcting adjustment to University subsidy expenses</t>
  </si>
  <si>
    <t>delta</t>
  </si>
  <si>
    <t>DO NOT USE</t>
  </si>
  <si>
    <t>This template exists only for UA Tax automation development.  The data are from 2018, but should not be considered accurate.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</si>
</sst>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5" formatCode="&quot;$&quot;#,##0_);\(&quot;$&quot;#,##0\)"/>
    <numFmt numFmtId="44" formatCode="_(&quot;$&quot;* #,##0.00_);_(&quot;$&quot;* \(#,##0.00\);_(&quot;$&quot;* &quot;-&quot;??_);_(@_)"/>
    <numFmt numFmtId="43" formatCode="_(* #,##0.00_);_(* \(#,##0.00\);_(* &quot;-&quot;??_);_(@_)"/>
    <numFmt numFmtId="164" formatCode="_(* #,##0.0000_);_(* \(#,##0.0000\);_(* &quot;-&quot;??_);_(@_)"/>
    <numFmt numFmtId="165" formatCode="_(* #,##0.000_);_(* \(#,##0.000\);_(* &quot;-&quot;??_);_(@_)"/>
    <numFmt numFmtId="166" formatCode="&quot;$&quot;#,##0"/>
    <numFmt numFmtId="167" formatCode="_(&quot;$&quot;* #,##0_);_(&quot;$&quot;* \(#,##0\);_(&quot;$&quot;* &quot;-&quot;??_);_(@_)"/>
    <numFmt numFmtId="168" formatCode="&quot;$&quot;#,##0.00"/>
    <numFmt numFmtId="169" formatCode="#,##0.0000"/>
  </numFmts>
  <fonts count="3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b/>
      <sz val="9"/>
      <color indexed="81"/>
      <name val="Tahoma"/>
      <family val="2"/>
    </font>
    <font>
      <sz val="9"/>
      <color indexed="81"/>
      <name val="Tahoma"/>
      <family val="2"/>
    </font>
    <font>
      <sz val="11"/>
      <color indexed="81"/>
      <name val="Tahoma"/>
      <family val="2"/>
    </font>
    <font>
      <sz val="8"/>
      <color theme="1"/>
      <name val="Calibri"/>
      <family val="2"/>
      <scheme val="minor"/>
    </font>
    <font>
      <b/>
      <sz val="8"/>
      <color theme="1"/>
      <name val="Calibri"/>
      <family val="2"/>
      <scheme val="minor"/>
    </font>
    <font>
      <b/>
      <sz val="8"/>
      <name val="Calibri"/>
      <family val="2"/>
      <scheme val="minor"/>
    </font>
    <font>
      <b/>
      <sz val="11"/>
      <color indexed="81"/>
      <name val="Tahoma"/>
      <family val="2"/>
    </font>
    <font>
      <b/>
      <i/>
      <u/>
      <sz val="8"/>
      <name val="Calibri"/>
      <family val="2"/>
      <scheme val="minor"/>
    </font>
    <font>
      <b/>
      <i/>
      <sz val="8"/>
      <color theme="3"/>
      <name val="Calibri"/>
      <family val="2"/>
      <scheme val="minor"/>
    </font>
    <font>
      <b/>
      <sz val="9"/>
      <color theme="1"/>
      <name val="Arial"/>
      <family val="2"/>
    </font>
    <font>
      <sz val="9"/>
      <color theme="1"/>
      <name val="Arial"/>
      <family val="2"/>
    </font>
    <font>
      <sz val="11"/>
      <color indexed="8"/>
      <name val="Calibri"/>
      <family val="2"/>
      <scheme val="minor"/>
    </font>
    <font>
      <sz val="11"/>
      <name val="Dialog"/>
    </font>
    <font>
      <i/>
      <sz val="11"/>
      <color theme="1"/>
      <name val="Calibri"/>
      <family val="2"/>
      <scheme val="minor"/>
    </font>
    <font>
      <i/>
      <sz val="11"/>
      <color rgb="FFFF0000"/>
      <name val="Calibri"/>
      <family val="2"/>
      <scheme val="minor"/>
    </font>
    <font>
      <sz val="10"/>
      <name val="Arial"/>
      <family val="2"/>
    </font>
    <font>
      <sz val="11"/>
      <name val="Calibri"/>
      <family val="2"/>
      <scheme val="minor"/>
    </font>
    <font>
      <sz val="10"/>
      <color theme="1"/>
      <name val="Calibri"/>
      <family val="2"/>
      <scheme val="minor"/>
    </font>
    <font>
      <b/>
      <sz val="10"/>
      <color theme="1"/>
      <name val="Calibri"/>
      <family val="2"/>
      <scheme val="minor"/>
    </font>
    <font>
      <sz val="11"/>
      <color theme="4" tint="-0.499984740745262"/>
      <name val="Calibri"/>
      <family val="2"/>
      <scheme val="minor"/>
    </font>
    <font>
      <b/>
      <sz val="14"/>
      <color theme="1"/>
      <name val="Calibri"/>
      <family val="2"/>
      <scheme val="minor"/>
    </font>
    <font>
      <u/>
      <sz val="11"/>
      <color theme="10"/>
      <name val="Calibri"/>
      <family val="2"/>
      <scheme val="minor"/>
    </font>
    <font>
      <b/>
      <i/>
      <sz val="14"/>
      <color theme="1"/>
      <name val="Calibri"/>
      <family val="2"/>
      <scheme val="minor"/>
    </font>
    <font>
      <sz val="11"/>
      <color indexed="8"/>
      <name val="Calibri"/>
    </font>
    <font>
      <sz val="10"/>
      <color indexed="8"/>
      <name val="Arial"/>
    </font>
    <font>
      <sz val="11"/>
      <color rgb="FFFF0000"/>
      <name val="Dialog"/>
    </font>
    <font>
      <sz val="24"/>
      <color theme="1"/>
      <name val="Calibri"/>
      <family val="2"/>
      <scheme val="minor"/>
    </font>
  </fonts>
  <fills count="18">
    <fill>
      <patternFill patternType="none"/>
    </fill>
    <fill>
      <patternFill patternType="gray125"/>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theme="2"/>
        <bgColor indexed="64"/>
      </patternFill>
    </fill>
    <fill>
      <patternFill patternType="solid">
        <fgColor theme="7" tint="0.59999389629810485"/>
        <bgColor indexed="64"/>
      </patternFill>
    </fill>
    <fill>
      <patternFill patternType="solid">
        <fgColor rgb="FFFFFFFF"/>
        <bgColor indexed="64"/>
      </patternFill>
    </fill>
    <fill>
      <patternFill patternType="solid">
        <fgColor rgb="FF92D050"/>
        <bgColor indexed="64"/>
      </patternFill>
    </fill>
    <fill>
      <patternFill patternType="solid">
        <fgColor theme="3"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66FF99"/>
        <bgColor indexed="64"/>
      </patternFill>
    </fill>
    <fill>
      <patternFill patternType="solid">
        <fgColor rgb="FFFFC000"/>
        <bgColor indexed="64"/>
      </patternFill>
    </fill>
    <fill>
      <patternFill patternType="solid">
        <fgColor theme="9" tint="0.79998168889431442"/>
        <bgColor indexed="64"/>
      </patternFill>
    </fill>
    <fill>
      <patternFill patternType="solid">
        <fgColor theme="5" tint="-9.9978637043366805E-2"/>
        <bgColor indexed="64"/>
      </patternFill>
    </fill>
  </fills>
  <borders count="18">
    <border>
      <left/>
      <right/>
      <top/>
      <bottom/>
      <diagonal/>
    </border>
    <border>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rgb="FFCCCCCC"/>
      </left>
      <right style="thin">
        <color rgb="FFCCCCCC"/>
      </right>
      <top style="thin">
        <color rgb="FFCCCCCC"/>
      </top>
      <bottom style="thin">
        <color rgb="FFCCCCCC"/>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s>
  <cellStyleXfs count="9">
    <xf numFmtId="0" fontId="0" fillId="0" borderId="0"/>
    <xf numFmtId="43" fontId="1" fillId="0" borderId="0" applyFont="0" applyFill="0" applyBorder="0" applyAlignment="0" applyProtection="0"/>
    <xf numFmtId="44" fontId="1" fillId="0" borderId="0" applyFont="0" applyFill="0" applyBorder="0" applyAlignment="0" applyProtection="0"/>
    <xf numFmtId="0" fontId="15" fillId="0" borderId="0"/>
    <xf numFmtId="44" fontId="15" fillId="0" borderId="0" applyFont="0" applyFill="0" applyBorder="0" applyAlignment="0" applyProtection="0"/>
    <xf numFmtId="43" fontId="15" fillId="0" borderId="0" applyFont="0" applyFill="0" applyBorder="0" applyAlignment="0" applyProtection="0"/>
    <xf numFmtId="0" fontId="19" fillId="0" borderId="0"/>
    <xf numFmtId="0" fontId="25" fillId="0" borderId="0" applyNumberFormat="0" applyFill="0" applyBorder="0" applyAlignment="0" applyProtection="0"/>
    <xf numFmtId="0" fontId="28" fillId="0" borderId="0"/>
  </cellStyleXfs>
  <cellXfs count="177">
    <xf numFmtId="0" fontId="0" fillId="0" borderId="0" xfId="0"/>
    <xf numFmtId="0" fontId="0" fillId="0" borderId="0" xfId="0" applyAlignment="1">
      <alignment horizontal="center"/>
    </xf>
    <xf numFmtId="0" fontId="7" fillId="0" borderId="0" xfId="0" applyFont="1" applyAlignment="1">
      <alignment horizontal="center"/>
    </xf>
    <xf numFmtId="0" fontId="7" fillId="0" borderId="0" xfId="0" applyFont="1"/>
    <xf numFmtId="0" fontId="8" fillId="0" borderId="0" xfId="0" applyFont="1" applyAlignment="1">
      <alignment horizontal="center" wrapText="1"/>
    </xf>
    <xf numFmtId="0" fontId="8" fillId="0" borderId="0" xfId="0" applyFont="1" applyFill="1" applyAlignment="1">
      <alignment horizontal="center" wrapText="1"/>
    </xf>
    <xf numFmtId="44" fontId="8" fillId="0" borderId="0" xfId="2" applyFont="1" applyAlignment="1">
      <alignment horizontal="center" wrapText="1"/>
    </xf>
    <xf numFmtId="0" fontId="9" fillId="3" borderId="0" xfId="0" applyFont="1" applyFill="1" applyAlignment="1" applyProtection="1">
      <alignment horizontal="center" wrapText="1"/>
      <protection locked="0"/>
    </xf>
    <xf numFmtId="0" fontId="11" fillId="3" borderId="0" xfId="0" applyFont="1" applyFill="1" applyAlignment="1" applyProtection="1">
      <alignment horizontal="center" wrapText="1"/>
      <protection locked="0"/>
    </xf>
    <xf numFmtId="43" fontId="9" fillId="3" borderId="0" xfId="1" applyFont="1" applyFill="1" applyAlignment="1" applyProtection="1">
      <alignment horizontal="center" wrapText="1"/>
      <protection locked="0"/>
    </xf>
    <xf numFmtId="44" fontId="9" fillId="3" borderId="0" xfId="2" applyFont="1" applyFill="1" applyAlignment="1" applyProtection="1">
      <alignment horizontal="center" wrapText="1"/>
      <protection locked="0"/>
    </xf>
    <xf numFmtId="0" fontId="8" fillId="8" borderId="0" xfId="0" applyFont="1" applyFill="1" applyAlignment="1" applyProtection="1">
      <alignment horizontal="center" wrapText="1"/>
      <protection locked="0"/>
    </xf>
    <xf numFmtId="0" fontId="9" fillId="3" borderId="0" xfId="0" applyFont="1" applyFill="1" applyAlignment="1" applyProtection="1">
      <alignment horizontal="center" wrapText="1"/>
    </xf>
    <xf numFmtId="0" fontId="0" fillId="0" borderId="0" xfId="0" applyBorder="1" applyAlignment="1">
      <alignment horizontal="center"/>
    </xf>
    <xf numFmtId="0" fontId="12" fillId="0" borderId="0" xfId="0" applyFont="1" applyAlignment="1">
      <alignment horizontal="left"/>
    </xf>
    <xf numFmtId="0" fontId="8" fillId="0" borderId="0" xfId="0" applyFont="1" applyFill="1" applyBorder="1" applyAlignment="1">
      <alignment horizontal="center"/>
    </xf>
    <xf numFmtId="0" fontId="8" fillId="2" borderId="2" xfId="0" applyFont="1" applyFill="1" applyBorder="1" applyAlignment="1">
      <alignment horizontal="center"/>
    </xf>
    <xf numFmtId="0" fontId="8" fillId="2" borderId="3" xfId="0" applyFont="1" applyFill="1" applyBorder="1"/>
    <xf numFmtId="0" fontId="8" fillId="2" borderId="3" xfId="0" applyFont="1" applyFill="1" applyBorder="1" applyAlignment="1">
      <alignment horizontal="center"/>
    </xf>
    <xf numFmtId="0" fontId="8" fillId="2" borderId="4" xfId="0" applyFont="1" applyFill="1" applyBorder="1" applyAlignment="1">
      <alignment horizontal="center"/>
    </xf>
    <xf numFmtId="0" fontId="7" fillId="0" borderId="5" xfId="0" applyFont="1" applyBorder="1"/>
    <xf numFmtId="0" fontId="7" fillId="0" borderId="0" xfId="0" applyFont="1" applyBorder="1" applyAlignment="1">
      <alignment horizontal="center"/>
    </xf>
    <xf numFmtId="0" fontId="7" fillId="0" borderId="6" xfId="0" applyFont="1" applyBorder="1"/>
    <xf numFmtId="0" fontId="7" fillId="0" borderId="0" xfId="0" applyFont="1" applyFill="1" applyBorder="1" applyAlignment="1">
      <alignment horizontal="center"/>
    </xf>
    <xf numFmtId="0" fontId="7" fillId="5" borderId="5" xfId="0" applyFont="1" applyFill="1" applyBorder="1"/>
    <xf numFmtId="0" fontId="7" fillId="5" borderId="0" xfId="0" applyFont="1" applyFill="1" applyBorder="1" applyAlignment="1">
      <alignment horizontal="center"/>
    </xf>
    <xf numFmtId="0" fontId="7" fillId="5" borderId="6" xfId="0" applyFont="1" applyFill="1" applyBorder="1"/>
    <xf numFmtId="0" fontId="7" fillId="0" borderId="0" xfId="0" quotePrefix="1" applyFont="1" applyAlignment="1">
      <alignment horizontal="center"/>
    </xf>
    <xf numFmtId="0" fontId="7" fillId="0" borderId="7" xfId="0" applyFont="1" applyBorder="1"/>
    <xf numFmtId="0" fontId="7" fillId="0" borderId="8" xfId="0" applyFont="1" applyBorder="1" applyAlignment="1" applyProtection="1">
      <alignment horizontal="center" vertical="center"/>
      <protection locked="0"/>
    </xf>
    <xf numFmtId="0" fontId="7" fillId="0" borderId="9" xfId="0" applyFont="1" applyBorder="1"/>
    <xf numFmtId="0" fontId="2" fillId="0" borderId="0" xfId="0" applyFont="1"/>
    <xf numFmtId="1" fontId="13" fillId="9" borderId="10" xfId="1" applyNumberFormat="1" applyFont="1" applyFill="1" applyBorder="1" applyAlignment="1">
      <alignment horizontal="center" vertical="center" wrapText="1"/>
    </xf>
    <xf numFmtId="164" fontId="14" fillId="0" borderId="0" xfId="1" applyNumberFormat="1" applyFont="1" applyFill="1" applyBorder="1" applyAlignment="1">
      <alignment vertical="center" wrapText="1"/>
    </xf>
    <xf numFmtId="165" fontId="14" fillId="0" borderId="0" xfId="1" applyNumberFormat="1" applyFont="1" applyFill="1" applyBorder="1" applyAlignment="1">
      <alignment horizontal="center" vertical="center" wrapText="1"/>
    </xf>
    <xf numFmtId="0" fontId="3" fillId="0" borderId="0" xfId="0" applyFont="1" applyAlignment="1">
      <alignment horizontal="left"/>
    </xf>
    <xf numFmtId="165" fontId="0" fillId="0" borderId="0" xfId="1" applyNumberFormat="1" applyFont="1" applyAlignment="1">
      <alignment horizontal="center"/>
    </xf>
    <xf numFmtId="0" fontId="3" fillId="0" borderId="2" xfId="0" applyFont="1" applyBorder="1" applyAlignment="1">
      <alignment horizontal="center" wrapText="1"/>
    </xf>
    <xf numFmtId="164" fontId="3" fillId="0" borderId="3" xfId="1" applyNumberFormat="1" applyFont="1" applyBorder="1" applyAlignment="1">
      <alignment horizontal="center" wrapText="1"/>
    </xf>
    <xf numFmtId="165" fontId="3" fillId="0" borderId="3" xfId="1" applyNumberFormat="1" applyFont="1" applyBorder="1" applyAlignment="1">
      <alignment horizontal="center" wrapText="1"/>
    </xf>
    <xf numFmtId="164" fontId="3" fillId="0" borderId="4" xfId="1" applyNumberFormat="1" applyFont="1" applyBorder="1" applyAlignment="1">
      <alignment horizontal="center" wrapText="1"/>
    </xf>
    <xf numFmtId="164" fontId="3" fillId="0" borderId="0" xfId="1" applyNumberFormat="1" applyFont="1" applyAlignment="1">
      <alignment horizontal="center" wrapText="1"/>
    </xf>
    <xf numFmtId="164" fontId="3" fillId="2" borderId="11" xfId="1" applyNumberFormat="1" applyFont="1" applyFill="1" applyBorder="1" applyAlignment="1">
      <alignment horizontal="center" wrapText="1"/>
    </xf>
    <xf numFmtId="0" fontId="0" fillId="0" borderId="5" xfId="0" applyBorder="1" applyAlignment="1">
      <alignment horizontal="center"/>
    </xf>
    <xf numFmtId="164" fontId="14" fillId="10" borderId="0" xfId="1" applyNumberFormat="1" applyFont="1" applyFill="1" applyBorder="1" applyAlignment="1">
      <alignment vertical="center" wrapText="1"/>
    </xf>
    <xf numFmtId="0" fontId="0" fillId="2" borderId="0" xfId="0" applyFill="1" applyBorder="1" applyAlignment="1">
      <alignment horizontal="center"/>
    </xf>
    <xf numFmtId="164" fontId="0" fillId="0" borderId="6" xfId="0" applyNumberFormat="1" applyBorder="1" applyAlignment="1">
      <alignment horizontal="center"/>
    </xf>
    <xf numFmtId="10" fontId="0" fillId="0" borderId="0" xfId="0" applyNumberFormat="1" applyAlignment="1">
      <alignment horizontal="center"/>
    </xf>
    <xf numFmtId="10" fontId="0" fillId="2" borderId="12" xfId="0" applyNumberFormat="1" applyFill="1" applyBorder="1" applyAlignment="1">
      <alignment horizontal="center"/>
    </xf>
    <xf numFmtId="0" fontId="0" fillId="0" borderId="7" xfId="0" applyBorder="1" applyAlignment="1">
      <alignment horizontal="center"/>
    </xf>
    <xf numFmtId="164" fontId="14" fillId="10" borderId="8" xfId="1" applyNumberFormat="1" applyFont="1" applyFill="1" applyBorder="1" applyAlignment="1">
      <alignment vertical="center" wrapText="1"/>
    </xf>
    <xf numFmtId="165" fontId="14" fillId="0" borderId="8" xfId="1" applyNumberFormat="1" applyFont="1" applyFill="1" applyBorder="1" applyAlignment="1">
      <alignment horizontal="center" vertical="center" wrapText="1"/>
    </xf>
    <xf numFmtId="0" fontId="0" fillId="2" borderId="8" xfId="0" applyFill="1" applyBorder="1" applyAlignment="1">
      <alignment horizontal="center"/>
    </xf>
    <xf numFmtId="164" fontId="0" fillId="0" borderId="9" xfId="0" applyNumberFormat="1" applyBorder="1" applyAlignment="1">
      <alignment horizontal="center"/>
    </xf>
    <xf numFmtId="164" fontId="14" fillId="0" borderId="8" xfId="1" applyNumberFormat="1" applyFont="1" applyFill="1" applyBorder="1" applyAlignment="1">
      <alignment vertical="center" wrapText="1"/>
    </xf>
    <xf numFmtId="0" fontId="0" fillId="0" borderId="8" xfId="0" applyBorder="1" applyAlignment="1">
      <alignment horizontal="center"/>
    </xf>
    <xf numFmtId="0" fontId="0" fillId="12" borderId="0" xfId="0" applyFill="1"/>
    <xf numFmtId="0" fontId="8" fillId="7" borderId="0" xfId="3" applyFont="1" applyFill="1" applyAlignment="1">
      <alignment horizontal="center" wrapText="1"/>
    </xf>
    <xf numFmtId="4" fontId="0" fillId="0" borderId="0" xfId="0" applyNumberFormat="1"/>
    <xf numFmtId="0" fontId="16" fillId="0" borderId="0" xfId="0" applyFont="1" applyAlignment="1">
      <alignment horizontal="right"/>
    </xf>
    <xf numFmtId="0" fontId="0" fillId="0" borderId="0" xfId="0" pivotButton="1"/>
    <xf numFmtId="0" fontId="0" fillId="0" borderId="0" xfId="0" applyAlignment="1">
      <alignment horizontal="left"/>
    </xf>
    <xf numFmtId="166" fontId="0" fillId="0" borderId="0" xfId="0" applyNumberFormat="1"/>
    <xf numFmtId="0" fontId="0" fillId="0" borderId="0" xfId="0" quotePrefix="1"/>
    <xf numFmtId="0" fontId="0" fillId="0" borderId="0" xfId="0" applyFill="1"/>
    <xf numFmtId="0" fontId="20" fillId="0" borderId="0" xfId="0" applyFont="1" applyFill="1" applyBorder="1" applyAlignment="1">
      <alignment horizontal="left"/>
    </xf>
    <xf numFmtId="0" fontId="2" fillId="13" borderId="0" xfId="0" applyFont="1" applyFill="1"/>
    <xf numFmtId="0" fontId="2" fillId="13" borderId="0" xfId="3" applyFont="1" applyFill="1"/>
    <xf numFmtId="0" fontId="2" fillId="13" borderId="0" xfId="0" applyFont="1" applyFill="1" applyBorder="1" applyAlignment="1">
      <alignment wrapText="1"/>
    </xf>
    <xf numFmtId="37" fontId="2" fillId="13" borderId="0" xfId="0" applyNumberFormat="1" applyFont="1" applyFill="1"/>
    <xf numFmtId="37" fontId="2" fillId="13" borderId="0" xfId="3" applyNumberFormat="1" applyFont="1" applyFill="1"/>
    <xf numFmtId="0" fontId="8" fillId="0" borderId="0" xfId="0" applyFont="1" applyAlignment="1">
      <alignment horizontal="left" wrapText="1"/>
    </xf>
    <xf numFmtId="0" fontId="2" fillId="13" borderId="0" xfId="0" applyFont="1" applyFill="1" applyAlignment="1">
      <alignment horizontal="left"/>
    </xf>
    <xf numFmtId="5" fontId="9" fillId="3" borderId="0" xfId="0" applyNumberFormat="1" applyFont="1" applyFill="1" applyAlignment="1" applyProtection="1">
      <alignment horizontal="center" wrapText="1"/>
      <protection locked="0"/>
    </xf>
    <xf numFmtId="5" fontId="0" fillId="0" borderId="0" xfId="0" applyNumberFormat="1"/>
    <xf numFmtId="5" fontId="9" fillId="3" borderId="0" xfId="2" applyNumberFormat="1" applyFont="1" applyFill="1" applyAlignment="1" applyProtection="1">
      <alignment horizontal="center" wrapText="1"/>
      <protection locked="0"/>
    </xf>
    <xf numFmtId="5" fontId="9" fillId="3" borderId="0" xfId="1" applyNumberFormat="1" applyFont="1" applyFill="1" applyAlignment="1" applyProtection="1">
      <alignment horizontal="center" wrapText="1"/>
      <protection locked="0"/>
    </xf>
    <xf numFmtId="0" fontId="0" fillId="0" borderId="0" xfId="0" applyFill="1" applyAlignment="1">
      <alignment horizontal="center"/>
    </xf>
    <xf numFmtId="5" fontId="8" fillId="0" borderId="0" xfId="2" applyNumberFormat="1" applyFont="1" applyAlignment="1">
      <alignment horizontal="center" wrapText="1"/>
    </xf>
    <xf numFmtId="0" fontId="21" fillId="0" borderId="0" xfId="0" applyFont="1"/>
    <xf numFmtId="37" fontId="21" fillId="0" borderId="0" xfId="0" applyNumberFormat="1" applyFont="1"/>
    <xf numFmtId="0" fontId="22" fillId="0" borderId="0" xfId="0" applyFont="1"/>
    <xf numFmtId="37" fontId="22" fillId="0" borderId="0" xfId="0" applyNumberFormat="1" applyFont="1"/>
    <xf numFmtId="0" fontId="21" fillId="0" borderId="0" xfId="0" pivotButton="1" applyFont="1"/>
    <xf numFmtId="0" fontId="21" fillId="4" borderId="0" xfId="0" applyFont="1" applyFill="1"/>
    <xf numFmtId="0" fontId="23" fillId="0" borderId="0" xfId="0" applyFont="1" applyAlignment="1">
      <alignment wrapText="1"/>
    </xf>
    <xf numFmtId="0" fontId="23" fillId="0" borderId="0" xfId="0" applyFont="1"/>
    <xf numFmtId="0" fontId="24" fillId="0" borderId="0" xfId="0" applyFont="1"/>
    <xf numFmtId="40" fontId="0" fillId="0" borderId="0" xfId="0" applyNumberFormat="1"/>
    <xf numFmtId="0" fontId="3" fillId="0" borderId="0" xfId="0" applyFont="1"/>
    <xf numFmtId="40" fontId="0" fillId="0" borderId="15" xfId="0" applyNumberFormat="1" applyBorder="1"/>
    <xf numFmtId="167" fontId="3" fillId="14" borderId="1" xfId="0" applyNumberFormat="1" applyFont="1" applyFill="1" applyBorder="1"/>
    <xf numFmtId="0" fontId="3" fillId="0" borderId="0" xfId="0" quotePrefix="1" applyFont="1" applyAlignment="1">
      <alignment horizontal="right"/>
    </xf>
    <xf numFmtId="44" fontId="0" fillId="0" borderId="14" xfId="0" applyNumberFormat="1" applyBorder="1"/>
    <xf numFmtId="40" fontId="0" fillId="0" borderId="15" xfId="0" applyNumberFormat="1" applyFill="1" applyBorder="1"/>
    <xf numFmtId="0" fontId="3" fillId="0" borderId="13" xfId="0" applyFont="1" applyBorder="1"/>
    <xf numFmtId="0" fontId="25" fillId="0" borderId="0" xfId="7"/>
    <xf numFmtId="0" fontId="3" fillId="0" borderId="0" xfId="0" applyFont="1" applyAlignment="1">
      <alignment horizontal="right"/>
    </xf>
    <xf numFmtId="0" fontId="26" fillId="0" borderId="0" xfId="0" quotePrefix="1" applyFont="1" applyFill="1"/>
    <xf numFmtId="44" fontId="3" fillId="0" borderId="0" xfId="0" applyNumberFormat="1" applyFont="1" applyBorder="1"/>
    <xf numFmtId="0" fontId="0" fillId="4" borderId="0" xfId="0" applyFont="1" applyFill="1"/>
    <xf numFmtId="43" fontId="3" fillId="4" borderId="0" xfId="0" applyNumberFormat="1" applyFont="1" applyFill="1"/>
    <xf numFmtId="0" fontId="3" fillId="0" borderId="0" xfId="0" applyFont="1" applyFill="1" applyBorder="1" applyAlignment="1">
      <alignment horizontal="center"/>
    </xf>
    <xf numFmtId="40" fontId="3" fillId="0" borderId="1" xfId="0" applyNumberFormat="1" applyFont="1" applyBorder="1"/>
    <xf numFmtId="0" fontId="20" fillId="0" borderId="0" xfId="0" applyFont="1" applyBorder="1" applyAlignment="1">
      <alignment horizontal="center"/>
    </xf>
    <xf numFmtId="0" fontId="20" fillId="0" borderId="0" xfId="0" applyFont="1" applyBorder="1" applyAlignment="1">
      <alignment horizontal="left"/>
    </xf>
    <xf numFmtId="168" fontId="20" fillId="0" borderId="0" xfId="0" applyNumberFormat="1" applyFont="1" applyBorder="1" applyAlignment="1">
      <alignment horizontal="left"/>
    </xf>
    <xf numFmtId="0" fontId="20" fillId="0" borderId="0" xfId="0" applyFont="1" applyAlignment="1">
      <alignment horizontal="center"/>
    </xf>
    <xf numFmtId="0" fontId="20" fillId="0" borderId="0" xfId="0" applyFont="1" applyAlignment="1">
      <alignment horizontal="left"/>
    </xf>
    <xf numFmtId="168" fontId="20" fillId="0" borderId="0" xfId="0" applyNumberFormat="1" applyFont="1" applyAlignment="1">
      <alignment horizontal="left"/>
    </xf>
    <xf numFmtId="0" fontId="20" fillId="0" borderId="0" xfId="0" applyFont="1" applyFill="1" applyBorder="1" applyAlignment="1">
      <alignment horizontal="center"/>
    </xf>
    <xf numFmtId="0" fontId="20" fillId="0" borderId="0" xfId="0" applyFont="1"/>
    <xf numFmtId="0" fontId="20" fillId="0" borderId="0" xfId="0" applyFont="1" applyBorder="1"/>
    <xf numFmtId="0" fontId="0" fillId="0" borderId="0" xfId="0" applyBorder="1" applyAlignment="1">
      <alignment horizontal="left"/>
    </xf>
    <xf numFmtId="0" fontId="0" fillId="0" borderId="0" xfId="0" applyBorder="1"/>
    <xf numFmtId="0" fontId="3" fillId="0" borderId="0" xfId="0" applyFont="1" applyBorder="1" applyAlignment="1">
      <alignment horizontal="center"/>
    </xf>
    <xf numFmtId="0" fontId="3" fillId="0" borderId="0" xfId="0" applyFont="1" applyBorder="1" applyAlignment="1">
      <alignment horizontal="left"/>
    </xf>
    <xf numFmtId="43" fontId="0" fillId="0" borderId="0" xfId="1" applyNumberFormat="1" applyFont="1" applyBorder="1" applyAlignment="1">
      <alignment horizontal="left"/>
    </xf>
    <xf numFmtId="43" fontId="0" fillId="0" borderId="0" xfId="1" applyNumberFormat="1" applyFont="1" applyBorder="1"/>
    <xf numFmtId="0" fontId="3" fillId="0" borderId="0" xfId="0" applyFont="1" applyFill="1" applyBorder="1" applyAlignment="1">
      <alignment horizontal="left"/>
    </xf>
    <xf numFmtId="43" fontId="3" fillId="0" borderId="0" xfId="1" applyFont="1" applyFill="1" applyBorder="1" applyAlignment="1">
      <alignment horizontal="left"/>
    </xf>
    <xf numFmtId="43" fontId="3" fillId="0" borderId="0" xfId="0" applyNumberFormat="1" applyFont="1" applyFill="1" applyBorder="1" applyAlignment="1">
      <alignment horizontal="center"/>
    </xf>
    <xf numFmtId="0" fontId="0" fillId="0" borderId="0" xfId="0" applyFill="1" applyBorder="1" applyAlignment="1">
      <alignment horizontal="center"/>
    </xf>
    <xf numFmtId="0" fontId="0" fillId="0" borderId="0" xfId="0" applyFill="1" applyBorder="1" applyAlignment="1">
      <alignment horizontal="left"/>
    </xf>
    <xf numFmtId="0" fontId="0" fillId="0" borderId="0" xfId="0" applyFill="1" applyBorder="1"/>
    <xf numFmtId="0" fontId="3" fillId="0" borderId="0" xfId="0" applyFont="1" applyFill="1" applyBorder="1" applyAlignment="1">
      <alignment horizontal="center" wrapText="1"/>
    </xf>
    <xf numFmtId="43" fontId="3" fillId="0" borderId="0" xfId="1" applyFont="1" applyFill="1" applyBorder="1" applyAlignment="1">
      <alignment horizontal="center"/>
    </xf>
    <xf numFmtId="43" fontId="0" fillId="0" borderId="0" xfId="1" applyFont="1"/>
    <xf numFmtId="43" fontId="0" fillId="0" borderId="0" xfId="0" applyNumberFormat="1" applyFont="1" applyFill="1" applyAlignment="1">
      <alignment horizontal="center"/>
    </xf>
    <xf numFmtId="0" fontId="3" fillId="0" borderId="0" xfId="0" applyFont="1" applyFill="1" applyBorder="1"/>
    <xf numFmtId="0" fontId="0" fillId="0" borderId="0" xfId="0" pivotButton="1" applyAlignment="1">
      <alignment horizontal="center"/>
    </xf>
    <xf numFmtId="5" fontId="0" fillId="0" borderId="14" xfId="1" applyNumberFormat="1" applyFont="1" applyBorder="1"/>
    <xf numFmtId="169" fontId="22" fillId="0" borderId="0" xfId="0" applyNumberFormat="1" applyFont="1"/>
    <xf numFmtId="169" fontId="21" fillId="0" borderId="0" xfId="0" applyNumberFormat="1" applyFont="1"/>
    <xf numFmtId="169" fontId="0" fillId="0" borderId="0" xfId="0" applyNumberFormat="1"/>
    <xf numFmtId="39" fontId="0" fillId="0" borderId="0" xfId="0" applyNumberFormat="1"/>
    <xf numFmtId="169" fontId="2" fillId="0" borderId="0" xfId="0" applyNumberFormat="1" applyFont="1"/>
    <xf numFmtId="0" fontId="21" fillId="15" borderId="0" xfId="0" applyFont="1" applyFill="1"/>
    <xf numFmtId="5" fontId="0" fillId="15" borderId="0" xfId="0" applyNumberFormat="1" applyFill="1"/>
    <xf numFmtId="0" fontId="27" fillId="16" borderId="16" xfId="8" applyFont="1" applyFill="1" applyBorder="1" applyAlignment="1">
      <alignment horizontal="right" wrapText="1"/>
    </xf>
    <xf numFmtId="0" fontId="27" fillId="16" borderId="16" xfId="8" applyFont="1" applyFill="1" applyBorder="1" applyAlignment="1">
      <alignment wrapText="1"/>
    </xf>
    <xf numFmtId="37" fontId="2" fillId="16" borderId="0" xfId="0" applyNumberFormat="1" applyFont="1" applyFill="1"/>
    <xf numFmtId="37" fontId="0" fillId="16" borderId="0" xfId="0" applyNumberFormat="1" applyFill="1"/>
    <xf numFmtId="37" fontId="17" fillId="16" borderId="0" xfId="0" applyNumberFormat="1" applyFont="1" applyFill="1"/>
    <xf numFmtId="37" fontId="18" fillId="16" borderId="0" xfId="0" applyNumberFormat="1" applyFont="1" applyFill="1"/>
    <xf numFmtId="0" fontId="27" fillId="0" borderId="17" xfId="8" applyFont="1" applyFill="1" applyBorder="1" applyAlignment="1">
      <alignment wrapText="1"/>
    </xf>
    <xf numFmtId="0" fontId="27" fillId="0" borderId="16" xfId="8" applyFont="1" applyFill="1" applyBorder="1" applyAlignment="1">
      <alignment wrapText="1"/>
    </xf>
    <xf numFmtId="0" fontId="2" fillId="17" borderId="0" xfId="0" applyFont="1" applyFill="1"/>
    <xf numFmtId="0" fontId="2" fillId="17" borderId="0" xfId="0" applyFont="1" applyFill="1" applyAlignment="1">
      <alignment horizontal="left"/>
    </xf>
    <xf numFmtId="0" fontId="2" fillId="17" borderId="0" xfId="3" applyFont="1" applyFill="1"/>
    <xf numFmtId="37" fontId="2" fillId="17" borderId="0" xfId="0" applyNumberFormat="1" applyFont="1" applyFill="1"/>
    <xf numFmtId="37" fontId="2" fillId="17" borderId="0" xfId="3" applyNumberFormat="1" applyFont="1" applyFill="1"/>
    <xf numFmtId="0" fontId="2" fillId="17" borderId="0" xfId="0" applyFont="1" applyFill="1" applyBorder="1" applyAlignment="1">
      <alignment wrapText="1"/>
    </xf>
    <xf numFmtId="0" fontId="2" fillId="11" borderId="0" xfId="0" applyFont="1" applyFill="1"/>
    <xf numFmtId="0" fontId="2" fillId="11" borderId="0" xfId="0" applyFont="1" applyFill="1" applyAlignment="1">
      <alignment horizontal="left"/>
    </xf>
    <xf numFmtId="0" fontId="2" fillId="11" borderId="0" xfId="3" applyFont="1" applyFill="1"/>
    <xf numFmtId="37" fontId="2" fillId="11" borderId="0" xfId="0" applyNumberFormat="1" applyFont="1" applyFill="1"/>
    <xf numFmtId="37" fontId="2" fillId="11" borderId="0" xfId="3" applyNumberFormat="1" applyFont="1" applyFill="1"/>
    <xf numFmtId="0" fontId="2" fillId="11" borderId="0" xfId="0" applyFont="1" applyFill="1" applyBorder="1" applyAlignment="1">
      <alignment wrapText="1"/>
    </xf>
    <xf numFmtId="0" fontId="29" fillId="5" borderId="0" xfId="0" applyFont="1" applyFill="1" applyAlignment="1">
      <alignment horizontal="right"/>
    </xf>
    <xf numFmtId="0" fontId="2" fillId="5" borderId="0" xfId="0" applyFont="1" applyFill="1"/>
    <xf numFmtId="0" fontId="2" fillId="5" borderId="0" xfId="0" applyFont="1" applyFill="1" applyAlignment="1">
      <alignment horizontal="center"/>
    </xf>
    <xf numFmtId="5" fontId="2" fillId="5" borderId="0" xfId="0" applyNumberFormat="1" applyFont="1" applyFill="1" applyAlignment="1">
      <alignment horizontal="right"/>
    </xf>
    <xf numFmtId="0" fontId="2" fillId="5" borderId="0" xfId="3" applyFont="1" applyFill="1"/>
    <xf numFmtId="5" fontId="2" fillId="5" borderId="0" xfId="3" applyNumberFormat="1" applyFont="1" applyFill="1"/>
    <xf numFmtId="0" fontId="8" fillId="0" borderId="0" xfId="0" applyFont="1" applyAlignment="1">
      <alignment horizontal="right" wrapText="1"/>
    </xf>
    <xf numFmtId="0" fontId="2" fillId="13" borderId="0" xfId="0" applyFont="1" applyFill="1" applyAlignment="1">
      <alignment horizontal="right"/>
    </xf>
    <xf numFmtId="0" fontId="2" fillId="11" borderId="0" xfId="0" applyFont="1" applyFill="1" applyAlignment="1">
      <alignment horizontal="right"/>
    </xf>
    <xf numFmtId="0" fontId="2" fillId="17" borderId="0" xfId="0" applyFont="1" applyFill="1" applyAlignment="1">
      <alignment horizontal="right"/>
    </xf>
    <xf numFmtId="0" fontId="2" fillId="5" borderId="0" xfId="0" applyFont="1" applyFill="1" applyAlignment="1">
      <alignment horizontal="right"/>
    </xf>
    <xf numFmtId="0" fontId="0" fillId="0" borderId="0" xfId="0" applyAlignment="1">
      <alignment horizontal="right"/>
    </xf>
    <xf numFmtId="0" fontId="2" fillId="5" borderId="0" xfId="0" applyFont="1" applyFill="1" applyAlignment="1">
      <alignment horizontal="left"/>
    </xf>
    <xf numFmtId="0" fontId="27" fillId="16" borderId="16" xfId="8" applyFont="1" applyFill="1" applyBorder="1" applyAlignment="1">
      <alignment horizontal="left" wrapText="1"/>
    </xf>
    <xf numFmtId="0" fontId="0" fillId="16" borderId="0" xfId="0" applyFill="1"/>
    <xf numFmtId="0" fontId="27" fillId="6" borderId="16" xfId="8" applyFont="1" applyFill="1" applyBorder="1" applyAlignment="1">
      <alignment horizontal="right" wrapText="1"/>
    </xf>
    <xf numFmtId="0" fontId="27" fillId="6" borderId="16" xfId="8" applyFont="1" applyFill="1" applyBorder="1" applyAlignment="1">
      <alignment wrapText="1"/>
    </xf>
    <xf numFmtId="0" fontId="30" fillId="12" borderId="0" xfId="0" applyFont="1" applyFill="1"/>
  </cellXfs>
  <cellStyles count="9">
    <cellStyle name="Comma" xfId="1" builtinId="3"/>
    <cellStyle name="Comma 2" xfId="5"/>
    <cellStyle name="Currency" xfId="2" builtinId="4"/>
    <cellStyle name="Currency 2" xfId="4"/>
    <cellStyle name="Hyperlink" xfId="7" builtinId="8"/>
    <cellStyle name="Normal" xfId="0" builtinId="0"/>
    <cellStyle name="Normal 2" xfId="3"/>
    <cellStyle name="Normal 2 2" xfId="6"/>
    <cellStyle name="Normal_UA INC INC Rows" xfId="8"/>
  </cellStyles>
  <dxfs count="62">
    <dxf>
      <alignment horizontal="center" readingOrder="0"/>
    </dxf>
    <dxf>
      <alignment horizontal="center" readingOrder="0"/>
    </dxf>
    <dxf>
      <alignment horizontal="center" readingOrder="0"/>
    </dxf>
    <dxf>
      <alignment horizontal="center" readingOrder="0"/>
    </dxf>
    <dxf>
      <numFmt numFmtId="8" formatCode="#,##0.00_);[Red]\(#,##0.00\)"/>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ill>
        <patternFill patternType="solid">
          <bgColor theme="9" tint="0.59999389629810485"/>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5" formatCode="#,##0_);\(#,##0\)"/>
    </dxf>
    <dxf>
      <numFmt numFmtId="5" formatCode="#,##0_);\(#,##0\)"/>
    </dxf>
  </dxfs>
  <tableStyles count="0" defaultTableStyle="TableStyleMedium2" defaultPivotStyle="PivotStyleLight16"/>
  <colors>
    <mruColors>
      <color rgb="FFE0CEAE"/>
      <color rgb="FFD3BA8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Burgoon, John" refreshedDate="43187.502778125003" createdVersion="6" refreshedVersion="6" minRefreshableVersion="3" recordCount="4740">
  <cacheSource type="worksheet">
    <worksheetSource ref="A1:AX4741" sheet="Current Year UA Data _All"/>
  </cacheSource>
  <cacheFields count="53">
    <cacheField name="UNIV_FISCAL_YR" numFmtId="0">
      <sharedItems containsSemiMixedTypes="0" containsString="0" containsNumber="1" containsInteger="1" minValue="2017" maxValue="2018"/>
    </cacheField>
    <cacheField name="FIN_COA_CD" numFmtId="0">
      <sharedItems/>
    </cacheField>
    <cacheField name="ORG_CD" numFmtId="0">
      <sharedItems/>
    </cacheField>
    <cacheField name="ORG_NM" numFmtId="0">
      <sharedItems/>
    </cacheField>
    <cacheField name="ACCOUNT_NBR" numFmtId="0">
      <sharedItems containsMixedTypes="1" containsNumber="1" containsInteger="1" minValue="1910510" maxValue="1919305" count="166">
        <s v="1912400"/>
        <n v="1912201"/>
        <n v="1911101"/>
        <n v="1910510"/>
        <n v="1913010"/>
        <n v="1914000"/>
        <n v="1915070"/>
        <n v="1911550"/>
        <n v="1915030"/>
        <n v="1911500"/>
        <n v="1910804"/>
        <n v="1912030"/>
        <n v="1919305"/>
        <s v="1917001"/>
        <n v="1913013"/>
        <n v="1913011"/>
        <n v="1910620"/>
        <n v="1911600"/>
        <n v="1911000"/>
        <n v="1912440"/>
        <n v="1912445"/>
        <n v="1912470"/>
        <n v="1911410"/>
        <s v="1910620"/>
        <s v="1912030"/>
        <n v="1912010"/>
        <n v="1912020"/>
        <s v="1919305"/>
        <s v="1911701"/>
        <s v="1912442"/>
        <s v="1910804"/>
        <s v="1911690"/>
        <s v="1910021"/>
        <s v="1911641"/>
        <s v="1911410"/>
        <s v="1914003"/>
        <s v="1913010"/>
        <n v="1917301"/>
        <s v="1917004"/>
        <s v="1917201"/>
        <s v="1917003"/>
        <s v="1917301"/>
        <s v="1917005"/>
        <s v="1917102"/>
        <s v="1917401"/>
        <s v="1910007"/>
        <s v="1910003"/>
        <s v="1910001"/>
        <s v="1913020"/>
        <s v="1910005"/>
        <s v="1910065"/>
        <s v="1910006"/>
        <s v="1910060"/>
        <s v="1912010"/>
        <s v="1912020"/>
        <s v="1911000"/>
        <s v="1911086"/>
        <s v="1911050"/>
        <s v="1911025"/>
        <s v="1911032"/>
        <s v="1911035"/>
        <s v="1911200"/>
        <s v="1910510"/>
        <s v="1910512"/>
        <s v="1910660"/>
        <s v="1914022"/>
        <s v="1914013"/>
        <s v="1914023"/>
        <s v="1914031"/>
        <s v="1914032"/>
        <s v="1914020"/>
        <s v="1914025"/>
        <s v="1914026"/>
        <s v="1914030"/>
        <s v="1914033"/>
        <s v="1914016"/>
        <s v="1914018"/>
        <s v="1914000"/>
        <s v="1914001"/>
        <s v="1914002"/>
        <s v="1914040"/>
        <s v="1914045"/>
        <s v="1912820"/>
        <s v="1912201"/>
        <s v="1912750"/>
        <s v="1912760"/>
        <s v="1911560"/>
        <s v="1912610"/>
        <s v="1912310"/>
        <s v="1915030"/>
        <s v="1912810"/>
        <s v="1912815"/>
        <s v="1912800"/>
        <s v="1912700"/>
        <s v="1912780"/>
        <s v="1912770"/>
        <s v="1912850"/>
        <s v="1911500"/>
        <s v="1911505"/>
        <s v="1911534"/>
        <s v="1911101"/>
        <s v="1911160"/>
        <s v="1911135"/>
        <s v="1911120"/>
        <s v="1911130"/>
        <s v="1911140"/>
        <s v="1912440"/>
        <s v="1912470"/>
        <s v="1912420"/>
        <s v="1912430"/>
        <s v="1912450"/>
        <s v="1912460"/>
        <s v="1912480"/>
        <s v="1912490"/>
        <s v="1912401"/>
        <s v="1912402"/>
        <s v="1912472"/>
        <s v="1912445"/>
        <s v="1912425"/>
        <s v="1912435"/>
        <s v="1912455"/>
        <s v="1912465"/>
        <s v="1912475"/>
        <s v="1912485"/>
        <s v="1912495"/>
        <s v="1910040"/>
        <s v="1914015"/>
        <s v="1914017"/>
        <s v="1914024"/>
        <s v="1915002"/>
        <s v="1915011"/>
        <s v="1915070"/>
        <s v="1911635"/>
        <s v="1911620"/>
        <s v="1911630"/>
        <s v="1911640"/>
        <s v="1911680"/>
        <s v="1911400"/>
        <s v="1911600"/>
        <s v="1913090"/>
        <s v="1913032"/>
        <s v="1915020"/>
        <s v="1915050"/>
        <s v="1915001"/>
        <s v="1915005"/>
        <s v="1919330"/>
        <s v="1919310"/>
        <s v="1911550"/>
        <s v="1910030"/>
        <s v="1910034"/>
        <s v="1910035"/>
        <s v="1910032"/>
        <s v="1913060"/>
        <s v="1913035"/>
        <s v="1913013"/>
        <s v="1913011"/>
        <s v="1913040"/>
        <s v="1913061"/>
        <s v="1913014"/>
        <s v="1913050"/>
        <s v="1913030"/>
        <s v="1913015"/>
        <s v="1913070"/>
        <s v="1911700"/>
        <s v="1911702"/>
        <s v="1911705"/>
      </sharedItems>
    </cacheField>
    <cacheField name="SUB_ACCT_NBR" numFmtId="0">
      <sharedItems containsBlank="1"/>
    </cacheField>
    <cacheField name="SUB_ACCT_NM" numFmtId="0">
      <sharedItems containsBlank="1"/>
    </cacheField>
    <cacheField name="ACCOUNT_NM" numFmtId="0">
      <sharedItems/>
    </cacheField>
    <cacheField name="RC_CD" numFmtId="0">
      <sharedItems containsMixedTypes="1" containsNumber="1" containsInteger="1" minValue="86" maxValue="99" count="30">
        <n v="94"/>
        <n v="92"/>
        <n v="93"/>
        <s v="8A"/>
        <n v="96"/>
        <n v="91"/>
        <n v="95"/>
        <s v="9A"/>
        <n v="86"/>
        <n v="89"/>
        <n v="99"/>
        <s v="77"/>
        <s v="9B"/>
        <s v="8B"/>
        <s v="89"/>
        <s v="99"/>
        <s v="9C"/>
        <s v="94"/>
        <s v="94-IT"/>
        <s v="86"/>
        <s v="95-OE"/>
        <s v="88"/>
        <s v="95"/>
        <s v="95-SS"/>
        <s v="91"/>
        <s v="96"/>
        <s v="77-IT"/>
        <s v="92"/>
        <s v="93"/>
        <s v="98"/>
      </sharedItems>
    </cacheField>
    <cacheField name="RC_NM" numFmtId="0">
      <sharedItems/>
    </cacheField>
    <cacheField name="SUB_FUND_GRP_CD" numFmtId="0">
      <sharedItems/>
    </cacheField>
    <cacheField name="FIN_OBJECT_CD" numFmtId="0">
      <sharedItems containsMixedTypes="1" containsNumber="1" containsInteger="1" minValue="9918" maxValue="9918" count="208">
        <s v="7900"/>
        <s v="9912"/>
        <s v="9915"/>
        <n v="9918"/>
        <s v="1150"/>
        <s v="1200"/>
        <s v="1635"/>
        <s v="1800"/>
        <s v="1803"/>
        <s v="9900"/>
        <s v="9918"/>
        <s v="4025"/>
        <s v="4166"/>
        <s v="4520"/>
        <s v="4824"/>
        <s v="4864"/>
        <s v="4880"/>
        <s v="5050"/>
        <s v="2000"/>
        <s v="2005"/>
        <s v="4013"/>
        <s v="4050"/>
        <s v="4100"/>
        <s v="4926"/>
        <s v="5625"/>
        <s v="5760"/>
        <s v="5772"/>
        <s v="6000"/>
        <s v="6100"/>
        <s v="1179"/>
        <s v="2300"/>
        <s v="2310"/>
        <s v="2350"/>
        <s v="2370"/>
        <s v="2400"/>
        <s v="2450"/>
        <s v="2480"/>
        <s v="2500"/>
        <s v="3000"/>
        <s v="3200"/>
        <s v="3500"/>
        <s v="4055"/>
        <s v="4084"/>
        <s v="4085"/>
        <s v="4086"/>
        <s v="4089"/>
        <s v="4110"/>
        <s v="4210"/>
        <s v="4240"/>
        <s v="4270"/>
        <s v="4300"/>
        <s v="4509"/>
        <s v="4580"/>
        <s v="4586"/>
        <s v="4600"/>
        <s v="4616"/>
        <s v="4680"/>
        <s v="4700"/>
        <s v="4753"/>
        <s v="4768"/>
        <s v="4910"/>
        <s v="4920"/>
        <s v="4928"/>
        <s v="5027"/>
        <s v="5033"/>
        <s v="5215"/>
        <s v="5610"/>
        <s v="5773"/>
        <s v="6080"/>
        <s v="6180"/>
        <s v="9940"/>
        <s v="0707"/>
        <s v="0832"/>
        <s v="0932"/>
        <s v="2200"/>
        <s v="2360"/>
        <s v="2380"/>
        <s v="2504"/>
        <s v="3800"/>
        <s v="4006"/>
        <s v="4155"/>
        <s v="4512"/>
        <s v="4535"/>
        <s v="4618"/>
        <s v="4620"/>
        <s v="4694"/>
        <s v="4863"/>
        <s v="4870"/>
        <s v="4871"/>
        <s v="5327"/>
        <s v="5820"/>
        <s v="6200"/>
        <s v="5007"/>
        <s v="5074"/>
        <s v="4010"/>
        <s v="4015"/>
        <s v="4083"/>
        <s v="4190"/>
        <s v="4866"/>
        <s v="2405"/>
        <s v="4205"/>
        <s v="4115"/>
        <s v="4215"/>
        <s v="4021"/>
        <s v="4111"/>
        <s v="4519"/>
        <s v="4562"/>
        <s v="4723"/>
        <s v="4802"/>
        <s v="5200"/>
        <s v="5211"/>
        <s v="2130"/>
        <s v="4040"/>
        <s v="4078"/>
        <s v="4502"/>
        <s v="4617"/>
        <s v="3050"/>
        <s v="5000"/>
        <s v="4670"/>
        <s v="3150"/>
        <s v="4120"/>
        <s v="4776"/>
        <s v="5010"/>
        <s v="5081"/>
        <s v="9977"/>
        <s v="2403"/>
        <s v="5070"/>
        <s v="5082"/>
        <s v="4016"/>
        <s v="4126"/>
        <s v="1805"/>
        <s v="1835"/>
        <s v="1859"/>
        <s v="5110"/>
        <s v="5114"/>
        <s v="4009"/>
        <s v="5034"/>
        <s v="4861"/>
        <s v="5039"/>
        <s v="5880"/>
        <s v="9979"/>
        <s v="1500"/>
        <s v="2550"/>
        <s v="3100"/>
        <s v="3210"/>
        <s v="3250"/>
        <s v="3801"/>
        <s v="3804"/>
        <s v="4018"/>
        <s v="4022"/>
        <s v="4042"/>
        <s v="4080"/>
        <s v="4082"/>
        <s v="4094"/>
        <s v="4101"/>
        <s v="4263"/>
        <s v="4500"/>
        <s v="4690"/>
        <s v="4749"/>
        <s v="4780"/>
        <s v="4868"/>
        <s v="4905"/>
        <s v="4915"/>
        <s v="4927"/>
        <s v="4930"/>
        <s v="4947"/>
        <s v="5002"/>
        <s v="5028"/>
        <s v="5078"/>
        <s v="5202"/>
        <s v="5205"/>
        <s v="6040"/>
        <s v="7000"/>
        <s v="7015"/>
        <s v="9920"/>
        <s v="9970"/>
        <s v="7970"/>
        <s v="4087"/>
        <s v="4906"/>
        <s v="7022"/>
        <s v="7099"/>
        <s v="2010"/>
        <s v="4012"/>
        <s v="4035"/>
        <s v="4200"/>
        <s v="4524"/>
        <s v="4563"/>
        <s v="4790"/>
        <s v="4803"/>
        <s v="5047"/>
        <s v="0801"/>
        <s v="0901"/>
        <s v="1061"/>
        <s v="9902"/>
        <s v="3700"/>
        <s v="4518"/>
        <s v="4565"/>
        <s v="5084"/>
        <s v="4090"/>
        <s v="5023"/>
        <s v="4370"/>
        <s v="9956"/>
        <s v="9924"/>
        <s v="4093"/>
        <s v="4710"/>
        <s v="4967"/>
        <s v="5021"/>
        <s v="5870"/>
      </sharedItems>
    </cacheField>
    <cacheField name="FIN_OBJ_CD_SHRT_NM" numFmtId="0">
      <sharedItems count="200">
        <s v="UNAL BAL"/>
        <s v="ADMIN CHG IN"/>
        <s v="TRANSFER IN"/>
        <s v="ENDOWMENT"/>
        <s v="GF SERV REV"/>
        <s v="INTEREST"/>
        <s v="OTHR INC"/>
        <s v="IND CST RECV"/>
        <s v="TRANSFER OUT"/>
        <s v="BUD ALLOT IN"/>
        <s v="HOSPITALITY"/>
        <s v="PRINT/DUP"/>
        <s v="CONTRACT SRV"/>
        <s v="EXBT CONV"/>
        <s v="PROM SUP EXP"/>
        <s v="SPONSORSHIPS"/>
        <s v="MEMBR FEE"/>
        <s v="ACAD SALARY"/>
        <s v="ACAD SAL RES"/>
        <s v="CONF/WRKSHPS"/>
        <s v="PUBL UNIV"/>
        <s v="OFF SUPPLIES"/>
        <s v="FLWRS DECO"/>
        <s v="FRNG BEN CST"/>
        <s v="FICA"/>
        <s v="RETIRE EXMPT"/>
        <s v="INSTATE TRVL"/>
        <s v="OTST TRVL"/>
        <s v="IU FNDATION"/>
        <s v="NONSTU SAL"/>
        <s v="NONSTU SUMME"/>
        <s v="ACA AS SAL"/>
        <s v="STD ACAD SUM"/>
        <s v="PROF SAL"/>
        <s v="EXMPT TERM"/>
        <s v="PROF NONXMPT"/>
        <s v="NON-EX STAFF"/>
        <s v="HRLY REGULAR"/>
        <s v="O T - STAFF"/>
        <s v="STUDENT"/>
        <s v="PUBL OUTSIDE"/>
        <s v="TEL SPEC SRV"/>
        <s v="TEL MNTH RNT"/>
        <s v="TEL LONG DIS"/>
        <s v="NON EMPLOYEE"/>
        <s v="COPY MACHINE"/>
        <s v="PARK DECALS"/>
        <s v="IU PARK CHGS"/>
        <s v="UNIFORMS"/>
        <s v="POSTAGE"/>
        <s v="CONTRC SRV"/>
        <s v="SUPLMNTL PAY"/>
        <s v="NT DIG ALLOW"/>
        <s v="RGHTS PERMS"/>
        <s v="SFTWR PURCH"/>
        <s v="RENT SPACE"/>
        <s v="REPAR MAIN"/>
        <s v="MTR MAIN INT"/>
        <s v="PHY PLNT SRV"/>
        <s v="DURABL GEN"/>
        <s v="DURABL COMPT"/>
        <s v="GAS OIL"/>
        <s v="FRGHT HAUL"/>
        <s v="PRL PROC FEE"/>
        <s v="EXPEND CMPTR"/>
        <s v="GRAD HLTH IN"/>
        <s v="RETIRE NXMPT"/>
        <s v="INDY TRANSP"/>
        <s v="OTST TRANSP"/>
        <s v="SUP &amp; EXP"/>
        <s v="NCR FEE APP"/>
        <s v="FL NR GRAD"/>
        <s v="SP NR GRAD"/>
        <s v="ACADEMIC"/>
        <s v="WK STY SAL"/>
        <s v="NON-EX RES"/>
        <s v="STU WRKSTUDY"/>
        <s v="CR CARD PROC"/>
        <s v="SHREDDING"/>
        <s v="COL FEE COMM"/>
        <s v="HONORARIA"/>
        <s v="COMPUTER EXP"/>
        <s v="RENT EQUIP"/>
        <s v="RENT WRHOUS"/>
        <s v="PROM PRINT"/>
        <s v="RECRUIT EXP"/>
        <s v="BACKGRD CK"/>
        <s v="FOOD REFRESH"/>
        <s v="FEL DEG SEEK"/>
        <s v="FRGN TRVL"/>
        <s v="AUDIO VIS EX"/>
        <s v="SET UP EXP"/>
        <s v="CONT ORD SUP"/>
        <s v="DATA CHRGS"/>
        <s v="TEL CELLULAR"/>
        <s v="PROC CARD"/>
        <s v="PRIZE AWARD"/>
        <s v="EXMPT RESERV"/>
        <s v="ID CARD FEES"/>
        <s v="CPTR FRM SUP"/>
        <s v="VISITOR PARK"/>
        <s v="CONV COMM"/>
        <s v="PRINTER PAPR"/>
        <s v="CONSULT FEE"/>
        <s v="PROF FEE"/>
        <s v="EQUIP MAIN"/>
        <s v="ADVR SUP EX"/>
        <s v="EXPEND EQUIP"/>
        <s v="FURNITURE"/>
        <s v="CONTR SRVC"/>
        <s v="MTR VEH CHRG"/>
        <s v="ADVR 48"/>
        <s v="SFTWR MAIN"/>
        <s v="PERF HOURLY"/>
        <s v="SUPP EXP"/>
        <s v="PREM - HRLY"/>
        <s v="ENVL STNERY"/>
        <s v="MAIN CNTRCTS"/>
        <s v="BNK SRV CHRG"/>
        <s v="TRAIN SUPP"/>
        <s v="BUD ALLOT EX"/>
        <s v="EXMPT SAVING"/>
        <s v="RELOCA EXP"/>
        <s v="TRAIN RM EX"/>
        <s v="SYS DEV SUP"/>
        <s v="FRMS CHRT"/>
        <s v="HNDLN CHRGS"/>
        <s v="COLLECT EXP"/>
        <s v="COLLECT-LITI"/>
        <s v="WEB SERV"/>
        <s v="HANDL CHRG"/>
        <s v="N-S FOR FELL"/>
        <s v="INSURANCE"/>
        <s v="SCHOL PRIZE"/>
        <s v="UNAPP BAL"/>
        <s v="SALE SERVICE"/>
        <s v="NON-EX T PAY"/>
        <s v="PREM - STAFF"/>
        <s v="STF WRK HRS"/>
        <s v="O T - HRLY"/>
        <s v="WKST SU REG"/>
        <s v="HRDWARE POOL"/>
        <s v="PERMITS LICE"/>
        <s v="MISC FEES"/>
        <s v="TEACH SUPPLS"/>
        <s v="PAGERS"/>
        <s v="FUEL OIL"/>
        <s v="REFER BOOKS"/>
        <s v="KEYS EXPENSE"/>
        <s v="PERSONAL SRV"/>
        <s v="PROJECT SUPP"/>
        <s v="MAIN SUPPLY"/>
        <s v="INSTALL EXP"/>
        <s v="PROMO HOSPIT"/>
        <s v="CLEAN SUPPLY"/>
        <s v="DUR TOOLS"/>
        <s v="FUEL"/>
        <s v="GEN SUPPLIES"/>
        <s v="LAMP BULBS"/>
        <s v="ADM CST ALL"/>
        <s v="FRGHT SHIP"/>
        <s v="T V EXPENSE"/>
        <s v="NON-CAP GEN"/>
        <s v="TELECOM"/>
        <s v="INST PERDIEM"/>
        <s v="CAP EQUIP"/>
        <s v="CMPTR EQUIP"/>
        <s v="CAPITAL"/>
        <s v="OP MARGIN"/>
        <s v="SUBJ PAYMENT"/>
        <s v="APPRL COSTUM"/>
        <s v="CAP LEASE"/>
        <s v="LEASE PRCHSE"/>
        <s v="SUM SES SAL"/>
        <s v="CHEM STR SUP"/>
        <s v="LAB SUPPLIES"/>
        <s v="MISC EXP"/>
        <s v="MED TEC FEES"/>
        <s v="DOCTR FEE"/>
        <s v="WASTE DISPOS"/>
        <s v="SAFETY EXP"/>
        <s v="LAB SRV"/>
        <s v="FALL DIST ED"/>
        <s v="SPR DIST ED"/>
        <s v="SU D ED CRS"/>
        <s v="RC TRANSFER"/>
        <s v="STU O T"/>
        <s v="LEGAL FEES"/>
        <s v="EYEGLASSES"/>
        <s v="TRAFFIC SECU"/>
        <s v="OTHR UTIL"/>
        <s v="EVAL TESTNG"/>
        <s v="SHIP POSTAGE"/>
        <s v="FRINGE BEN"/>
        <s v="TRSF-PROF SA"/>
        <s v="ELECTRICITY"/>
        <s v="CUSTODIAL SV"/>
        <s v="PHOTO XRAY"/>
        <s v="VIDEO CONF"/>
        <s v="SPON STU FEE"/>
      </sharedItems>
    </cacheField>
    <cacheField name="FIN_SUB_OBJ_CD" numFmtId="0">
      <sharedItems/>
    </cacheField>
    <cacheField name="FIN_OBJ_TYP_CD" numFmtId="0">
      <sharedItems/>
    </cacheField>
    <cacheField name="FIN_OBJ_LEVEL_CD" numFmtId="0">
      <sharedItems/>
    </cacheField>
    <cacheField name="FIN_OBJLVL_SHRT_NM" numFmtId="0">
      <sharedItems/>
    </cacheField>
    <cacheField name="FIN_OBJLVL_RSRT_CD" numFmtId="0">
      <sharedItems/>
    </cacheField>
    <cacheField name="FIN_CONS_OBJ_CD" numFmtId="0">
      <sharedItems count="10">
        <s v="RSRX"/>
        <s v="TRSF"/>
        <s v="OTRE"/>
        <s v="IDIN"/>
        <s v="GENX"/>
        <s v="CMPN"/>
        <s v="TRVL"/>
        <s v="STFE"/>
        <s v="SCHL"/>
        <s v="CPTL"/>
      </sharedItems>
    </cacheField>
    <cacheField name="FIN_CONOBJ_SHRT_NM" numFmtId="0">
      <sharedItems/>
    </cacheField>
    <cacheField name="FIN_OBJCON_RSRT_CD" numFmtId="0">
      <sharedItems containsMixedTypes="1" containsNumber="1" containsInteger="1" minValue="19" maxValue="19"/>
    </cacheField>
    <cacheField name="FIN_HGH_ED_FUNC_CD" numFmtId="0">
      <sharedItems containsBlank="1"/>
    </cacheField>
    <cacheField name="IE_CODE" numFmtId="0">
      <sharedItems containsBlank="1" count="5">
        <m/>
        <s v="IN"/>
        <s v=""/>
        <s v="EX"/>
        <s v="RC=77 NOT USED" u="1"/>
      </sharedItems>
    </cacheField>
    <cacheField name="ORIG_AMT" numFmtId="0">
      <sharedItems containsSemiMixedTypes="0" containsString="0" containsNumber="1" containsInteger="1" minValue="-1528781" maxValue="25398661"/>
    </cacheField>
    <cacheField name="REV_AMT" numFmtId="0">
      <sharedItems containsSemiMixedTypes="0" containsString="0" containsNumber="1" containsInteger="1" minValue="-931549" maxValue="25398661"/>
    </cacheField>
    <cacheField name="IU_ACCOUNT_SHR_SRVCS_CD" numFmtId="0">
      <sharedItems containsBlank="1"/>
    </cacheField>
    <cacheField name="Inc/Exp" numFmtId="0">
      <sharedItems count="3">
        <s v="EX"/>
        <s v="IN"/>
        <s v="EE"/>
      </sharedItems>
    </cacheField>
    <cacheField name="SrtCd" numFmtId="0">
      <sharedItems containsBlank="1" containsMixedTypes="1" containsNumber="1" containsInteger="1" minValue="0" maxValue="0"/>
    </cacheField>
    <cacheField name="Budget Line" numFmtId="0">
      <sharedItems containsMixedTypes="1" containsNumber="1" containsInteger="1" minValue="0" maxValue="0"/>
    </cacheField>
    <cacheField name="restated July1 base" numFmtId="0">
      <sharedItems containsSemiMixedTypes="0" containsString="0" containsNumber="1" containsInteger="1" minValue="-25398661" maxValue="9863493"/>
    </cacheField>
    <cacheField name="restated adj base" numFmtId="0">
      <sharedItems containsSemiMixedTypes="0" containsString="0" containsNumber="1" containsInteger="1" minValue="-931549" maxValue="25398661"/>
    </cacheField>
    <cacheField name="BenFctr" numFmtId="0">
      <sharedItems containsSemiMixedTypes="0" containsString="0" containsNumber="1" minValue="0" maxValue="1.3859999999999999" count="4">
        <n v="1"/>
        <n v="0"/>
        <n v="1.3809"/>
        <n v="1.3859999999999999"/>
      </sharedItems>
    </cacheField>
    <cacheField name="CompBenIncr" numFmtId="0">
      <sharedItems containsSemiMixedTypes="0" containsString="0" containsNumber="1" containsInteger="1" minValue="0" maxValue="82749"/>
    </cacheField>
    <cacheField name="BENCHG" numFmtId="0">
      <sharedItems containsSemiMixedTypes="0" containsString="0" containsNumber="1" minValue="-34775013" maxValue="8480000"/>
    </cacheField>
    <cacheField name="OtherChg" numFmtId="0">
      <sharedItems containsBlank="1" containsMixedTypes="1" containsNumber="1" containsInteger="1" minValue="-127206" maxValue="4100500"/>
    </cacheField>
    <cacheField name="FndgChg" numFmtId="0">
      <sharedItems containsSemiMixedTypes="0" containsString="0" containsNumber="1" minValue="-34775013" maxValue="8480000"/>
    </cacheField>
    <cacheField name="Amount" numFmtId="0">
      <sharedItems containsSemiMixedTypes="0" containsString="0" containsNumber="1" minValue="-34775012" maxValue="25398661"/>
    </cacheField>
    <cacheField name="CmpnFlg" numFmtId="0">
      <sharedItems/>
    </cacheField>
    <cacheField name="1617chg" numFmtId="0">
      <sharedItems containsBlank="1"/>
    </cacheField>
    <cacheField name="RptOrgCd" numFmtId="0">
      <sharedItems/>
    </cacheField>
    <cacheField name="RptOrg" numFmtId="0">
      <sharedItems/>
    </cacheField>
    <cacheField name="RptRC" numFmtId="0">
      <sharedItems containsBlank="1" containsMixedTypes="1" containsNumber="1" containsInteger="1" minValue="86" maxValue="99"/>
    </cacheField>
    <cacheField name="Special Title" numFmtId="0">
      <sharedItems/>
    </cacheField>
    <cacheField name="Report Item" numFmtId="0">
      <sharedItems count="44">
        <s v="Assistive Technology and Accessibility Center"/>
        <s v="Sales Force"/>
        <s v="UA - Budget Administration and Planning Transition "/>
        <s v="Ongoing Support for international travel"/>
        <s v="Trustee professional development"/>
        <s v="Director of State Relations and Communications"/>
        <s v="Executive Director of Collections "/>
        <s v="ORA- Bring salaries to Market Median "/>
        <s v="Additional Dispatcher"/>
        <s v="Audit Staffing &amp; IT Support needs"/>
        <s v="Compensation difference on OVPIA Transfer"/>
        <s v="New Travel &amp; Purchasing Software and Implementation cost"/>
        <s v="CFO Chief of Staff"/>
        <s v="DEMA Reorg to UA"/>
        <s v="correcting adjustment to IURTC expenses"/>
        <s v="correcting adjustment to University subsidy expenses"/>
        <s v="University Tax"/>
        <s v="Director of Media Relations and Executive Director of Strategic Communications"/>
        <s v="Edelman Group - public relations firm"/>
        <s v="VP engagement Special Projects"/>
        <s v="University Marketing"/>
        <s v="Sease-Gerig"/>
        <s v="International Travel "/>
        <s v="Travel &amp; Hospitality - Student Trustee Search"/>
        <s v="Cybersecurity Professional HIPAA Specialist"/>
        <s v="Adobe License Support"/>
        <s v="International Gateway offices "/>
        <s v="Indiana Black Expo"/>
        <s v="Indiana Latino Expo"/>
        <s v="Fathom - student marketing"/>
        <s v="Distinguished Professor Research Fund"/>
        <s v="IU Network Science Institute (IUNI) Funding "/>
        <s v="IU Travels"/>
        <s v="IU on Tour"/>
        <s v="Associate Vice President "/>
        <s v="EdFinancials (loan default aversion service)"/>
        <s v="IUPD-BL Radio Replacement Lease"/>
        <s v="Salesforce Consultants "/>
        <s v="Regional Campus Fellowships "/>
        <s v="Student Professional Development Research Travel "/>
        <s v="Provision for Low Earner Increase"/>
        <s v="3-Income Adjustment"/>
        <s v="1-Adjusted Base Budget"/>
        <s v="2-Provision for Compensation Incr"/>
      </sharedItems>
    </cacheField>
    <cacheField name="Comments" numFmtId="0">
      <sharedItems containsBlank="1" count="3">
        <m/>
        <s v="Inc Inc"/>
        <s v="Adj Base"/>
      </sharedItems>
    </cacheField>
    <cacheField name="Record Type" numFmtId="0">
      <sharedItems count="8">
        <s v="4-FY19 Approved Base Request "/>
        <s v="6-FY19 Reorg"/>
        <s v="5-FY19 Expense Adjustment"/>
        <s v="University Tax"/>
        <s v="5-FY19 Approved Cash Request "/>
        <s v="2-Provision for Compensation"/>
        <s v="3-Income Adjustment"/>
        <s v="1-Adjusted Base Budget"/>
      </sharedItems>
    </cacheField>
    <cacheField name="Record Source" numFmtId="0">
      <sharedItems containsBlank="1"/>
    </cacheField>
    <cacheField name="RptOrgCd II" numFmtId="0">
      <sharedItems containsBlank="1" count="24">
        <s v="VPIT"/>
        <s v="VPPF"/>
        <s v="INTP"/>
        <s v="BDOT"/>
        <s v="VPUR"/>
        <s v="VPR"/>
        <s v="UAVP"/>
        <s v="UCOU"/>
        <s v="VPDV"/>
        <s v="ARTI"/>
        <s v="CONT"/>
        <s v="INCO"/>
        <s v="ENGA"/>
        <s v="ALUM"/>
        <s v="GRAD"/>
        <s v="CLSC"/>
        <s v="VPIT-SS"/>
        <s v="UAVP-OE"/>
        <s v="PRES"/>
        <s v="OUAA"/>
        <s v="VPAD"/>
        <m/>
        <e v="#REF!" u="1"/>
        <e v="#N/A" u="1"/>
      </sharedItems>
    </cacheField>
    <cacheField name="RptOrg II" numFmtId="0">
      <sharedItems count="23">
        <s v="VP FOR INFORMATION TECHNOLOGY"/>
        <s v="VP AND CHIEF FINANCIAL OFFICER"/>
        <s v="VP FOR INTERNATIONAL AFFAIRS"/>
        <s v="BOARD OF TRUSTEES"/>
        <s v="VP FOR PUBLIC AFFAIRS &amp; GOV'T RELATIONS"/>
        <s v="VP FOR RESEARCH"/>
        <s v="VP UNIVERSITY ACADEMIC AFFAIRS"/>
        <s v="GENERAL COUNSEL"/>
        <s v="VP DIVERSITY,EQUITY&amp;MULTICULTURAL AFFRS"/>
        <s v="IU RESEARCH &amp; TECHNOLOGY CORP"/>
        <s v="SYSTEM CONTINGENCIES"/>
        <s v="INCOME"/>
        <s v="ENGAGEMENT"/>
        <s v="ALUMNI RELATIONS"/>
        <s v="UNIVERSITY GRADUATE SCHOOL"/>
        <s v="VP CLINICAL AFFAIRS"/>
        <s v="VP FOR INFORMATION TECHNOLOGY-SHARED SERVICES"/>
        <s v="VP UNIVERSITY ACADEMIC AFFAIRS-ONLINE EDUCATION"/>
        <s v="PRESIDENT'S OFFICE"/>
        <s v="AFFIRMATIVE ACTION/UA"/>
        <s v="VP CAPITAL PROJECTS &amp; FACILITIES"/>
        <e v="#REF!" u="1"/>
        <e v="#N/A" u="1"/>
      </sharedItems>
    </cacheField>
    <cacheField name="Vacant positions" numFmtId="0">
      <sharedItems containsNonDate="0" containsString="0" containsBlank="1"/>
    </cacheField>
    <cacheField name="RABplusFC" numFmtId="0" formula="'restated adj base'+FndgChg" databaseField="0"/>
    <cacheField name="Rstd_AdjBsPlusFndg_Chg" numFmtId="0" formula="FndgChg+'restated adj base'" databaseField="0"/>
    <cacheField name="Record Type Lkup" numFmtId="0" formula="IF('Record Type'=&quot;1-Adjusted Base Budget&quot;,&quot;Adjusted base budget&quot;,'Record Typ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740">
  <r>
    <n v="2018"/>
    <s v="UA"/>
    <s v="VPIT"/>
    <s v="ALUMNI RELATIONS"/>
    <x v="0"/>
    <m/>
    <m/>
    <s v="UITS OPERATING ACCOUNT - GENERAL FUND-UA"/>
    <x v="0"/>
    <s v="VP FOR INFORMATION TECHNOLOGY"/>
    <s v="GENFND"/>
    <x v="0"/>
    <x v="0"/>
    <s v="-----"/>
    <s v="EX"/>
    <s v="RESV"/>
    <s v="RESERVES"/>
    <s v="NA"/>
    <x v="0"/>
    <s v="RESERVES"/>
    <s v="15"/>
    <m/>
    <x v="0"/>
    <n v="0"/>
    <n v="0"/>
    <m/>
    <x v="0"/>
    <n v="0"/>
    <n v="0"/>
    <n v="0"/>
    <n v="0"/>
    <x v="0"/>
    <n v="0"/>
    <n v="0"/>
    <n v="164150"/>
    <n v="164150"/>
    <n v="164150"/>
    <s v="N"/>
    <s v="Y"/>
    <s v="VPIT"/>
    <s v="VP FOR INFORMATION TECHNOLOGY"/>
    <n v="94"/>
    <s v="Assistive Technology and Accessibility Center"/>
    <x v="0"/>
    <x v="0"/>
    <x v="0"/>
    <s v="Approved requests"/>
    <x v="0"/>
    <x v="0"/>
    <m/>
  </r>
  <r>
    <n v="2018"/>
    <s v="UA"/>
    <s v="VPIT"/>
    <s v="ALUMNI RELATIONS"/>
    <x v="0"/>
    <m/>
    <m/>
    <s v="UITS OPERATING ACCOUNT - GENERAL FUND-UA"/>
    <x v="0"/>
    <s v="VP FOR INFORMATION TECHNOLOGY"/>
    <s v="GENFND"/>
    <x v="0"/>
    <x v="0"/>
    <s v="-----"/>
    <s v="EX"/>
    <s v="RESV"/>
    <s v="RESERVES"/>
    <s v="NA"/>
    <x v="0"/>
    <s v="RESERVES"/>
    <s v="15"/>
    <m/>
    <x v="0"/>
    <n v="0"/>
    <n v="0"/>
    <m/>
    <x v="0"/>
    <n v="0"/>
    <n v="0"/>
    <n v="0"/>
    <n v="0"/>
    <x v="0"/>
    <n v="0"/>
    <n v="0"/>
    <n v="1300000"/>
    <n v="1300000"/>
    <n v="1300000"/>
    <s v="N"/>
    <s v="Y"/>
    <s v="VPIT"/>
    <s v="VP FOR INFORMATION TECHNOLOGY"/>
    <n v="94"/>
    <s v="Sales Force"/>
    <x v="1"/>
    <x v="0"/>
    <x v="0"/>
    <s v="Approved requests"/>
    <x v="0"/>
    <x v="0"/>
    <m/>
  </r>
  <r>
    <n v="2018"/>
    <s v="UA"/>
    <s v="UBUR"/>
    <s v="UNIVERSITY BUDGET OFFICE"/>
    <x v="1"/>
    <m/>
    <m/>
    <s v="UNIVERSITY BUDGET OFFICE"/>
    <x v="1"/>
    <s v="VP AND CHIEF FINANCIAL OFFICER"/>
    <s v="GENFND"/>
    <x v="0"/>
    <x v="0"/>
    <s v="-----"/>
    <s v="EX"/>
    <s v="RESV"/>
    <s v="RESERVES"/>
    <s v="NA"/>
    <x v="0"/>
    <s v="RESERVES"/>
    <s v="15"/>
    <m/>
    <x v="0"/>
    <n v="0"/>
    <n v="0"/>
    <m/>
    <x v="0"/>
    <n v="0"/>
    <n v="0"/>
    <n v="0"/>
    <n v="0"/>
    <x v="0"/>
    <n v="0"/>
    <n v="0"/>
    <n v="220000"/>
    <n v="220000"/>
    <n v="220000"/>
    <s v="N"/>
    <s v="Y"/>
    <s v="VPPF"/>
    <s v="VP AND CHIEF FINANCIAL OFFICER"/>
    <n v="92"/>
    <s v="UA - Budget Administration and Planning Transition "/>
    <x v="2"/>
    <x v="0"/>
    <x v="0"/>
    <s v="Approved requests"/>
    <x v="1"/>
    <x v="1"/>
    <m/>
  </r>
  <r>
    <n v="2018"/>
    <s v="UA"/>
    <s v="INTP"/>
    <s v="INTERNATIONAL AFFAIRS"/>
    <x v="2"/>
    <m/>
    <m/>
    <s v="OFFICE OF INTERNAT PROGRAMS"/>
    <x v="2"/>
    <s v="VP FOR INTERNATIONAL AFFAIRS"/>
    <s v="GENFND"/>
    <x v="0"/>
    <x v="0"/>
    <s v="-----"/>
    <s v="EX"/>
    <s v="RESV"/>
    <s v="RESERVES"/>
    <s v="NA"/>
    <x v="0"/>
    <s v="RESERVES"/>
    <s v="15"/>
    <m/>
    <x v="0"/>
    <n v="0"/>
    <n v="0"/>
    <m/>
    <x v="0"/>
    <n v="0"/>
    <n v="0"/>
    <n v="0"/>
    <n v="0"/>
    <x v="0"/>
    <n v="0"/>
    <n v="0"/>
    <n v="0"/>
    <n v="0"/>
    <n v="0"/>
    <s v="N"/>
    <s v="Y"/>
    <s v="INTP"/>
    <s v="VP FOR INTERNATIONAL AFFAIRS"/>
    <n v="93"/>
    <s v="Ongoing Support for international travel"/>
    <x v="3"/>
    <x v="0"/>
    <x v="0"/>
    <s v="Approved requests"/>
    <x v="2"/>
    <x v="2"/>
    <m/>
  </r>
  <r>
    <n v="2018"/>
    <s v="UA"/>
    <s v="BDOT"/>
    <s v="BOARD OF TRUSTEES"/>
    <x v="3"/>
    <m/>
    <m/>
    <s v="BOARD OF TRUSTEES"/>
    <x v="3"/>
    <s v="BOARD OF TRUSTEES"/>
    <s v="GENFND"/>
    <x v="0"/>
    <x v="0"/>
    <s v="-----"/>
    <s v="EX"/>
    <s v="RESV"/>
    <s v="RESERVES"/>
    <s v="NA"/>
    <x v="0"/>
    <s v="RESERVES"/>
    <s v="15"/>
    <m/>
    <x v="0"/>
    <n v="0"/>
    <n v="0"/>
    <m/>
    <x v="0"/>
    <n v="0"/>
    <n v="0"/>
    <n v="0"/>
    <n v="0"/>
    <x v="0"/>
    <n v="0"/>
    <n v="0"/>
    <n v="7500"/>
    <n v="7500"/>
    <n v="7500"/>
    <s v="N"/>
    <s v="Y"/>
    <s v="BDOT"/>
    <s v="BOARD OF TRUSTEES"/>
    <s v="8A"/>
    <s v="Trustee professional development"/>
    <x v="4"/>
    <x v="0"/>
    <x v="0"/>
    <s v="Approved requests"/>
    <x v="3"/>
    <x v="3"/>
    <m/>
  </r>
  <r>
    <n v="2018"/>
    <s v="UA"/>
    <s v="VPUR"/>
    <s v="VP GOVERNMENT RELATIONS"/>
    <x v="4"/>
    <m/>
    <m/>
    <s v="VP FOR PUBLIC AFFAIRS &amp; GOV'T RELATIONS"/>
    <x v="4"/>
    <s v="VP FOR PUBLIC AFFAIRS &amp; GOV'T RELATIONS"/>
    <s v="GENFND"/>
    <x v="0"/>
    <x v="0"/>
    <s v="-----"/>
    <s v="EX"/>
    <s v="RESV"/>
    <s v="RESERVES"/>
    <s v="NA"/>
    <x v="0"/>
    <s v="RESERVES"/>
    <s v="15"/>
    <m/>
    <x v="0"/>
    <n v="0"/>
    <n v="0"/>
    <m/>
    <x v="0"/>
    <n v="0"/>
    <n v="0"/>
    <n v="0"/>
    <n v="0"/>
    <x v="0"/>
    <n v="0"/>
    <n v="0"/>
    <n v="181844"/>
    <n v="181844"/>
    <n v="181844"/>
    <s v="N"/>
    <s v="Y"/>
    <s v="VPUR"/>
    <s v="VP FOR PUBLIC AFFAIRS &amp; GOV'T RELATIONS"/>
    <n v="96"/>
    <s v="Director of State Relations and Communications"/>
    <x v="5"/>
    <x v="0"/>
    <x v="0"/>
    <s v="Approved requests"/>
    <x v="4"/>
    <x v="4"/>
    <m/>
  </r>
  <r>
    <n v="2018"/>
    <s v="UA"/>
    <s v="VPRO"/>
    <s v="OFC OF VP RESEARCH"/>
    <x v="5"/>
    <m/>
    <m/>
    <s v="UITS OPERATING ACCOUNT - GENERAL FUND-UA"/>
    <x v="5"/>
    <s v="OFC OF VP RESEARCH"/>
    <s v="GENFND"/>
    <x v="0"/>
    <x v="0"/>
    <s v="-----"/>
    <s v="EX"/>
    <s v="RESV"/>
    <s v="RESERVES"/>
    <s v="NA"/>
    <x v="0"/>
    <s v="RESERVES"/>
    <s v="15"/>
    <m/>
    <x v="0"/>
    <n v="0"/>
    <n v="0"/>
    <m/>
    <x v="0"/>
    <n v="0"/>
    <n v="0"/>
    <n v="0"/>
    <n v="0"/>
    <x v="0"/>
    <n v="0"/>
    <n v="0"/>
    <n v="182299"/>
    <n v="182299"/>
    <n v="182299"/>
    <s v="N"/>
    <s v="Y"/>
    <s v="VPR"/>
    <s v="VP FOR RESEARCH"/>
    <n v="91"/>
    <s v="Executive Director of Collections "/>
    <x v="6"/>
    <x v="0"/>
    <x v="0"/>
    <s v="Approved requests"/>
    <x v="5"/>
    <x v="5"/>
    <m/>
  </r>
  <r>
    <n v="2018"/>
    <s v="UA"/>
    <s v="VPRO"/>
    <s v="OFC OF VP RESEARCH"/>
    <x v="5"/>
    <m/>
    <m/>
    <s v="UITS OPERATING ACCOUNT - GENERAL FUND-UA"/>
    <x v="5"/>
    <s v="OFC OF VP RESEARCH"/>
    <s v="GENFND"/>
    <x v="0"/>
    <x v="0"/>
    <s v="-----"/>
    <s v="EX"/>
    <s v="RESV"/>
    <s v="RESERVES"/>
    <s v="NA"/>
    <x v="0"/>
    <s v="RESERVES"/>
    <s v="15"/>
    <m/>
    <x v="0"/>
    <n v="0"/>
    <n v="0"/>
    <m/>
    <x v="0"/>
    <n v="0"/>
    <n v="0"/>
    <n v="0"/>
    <n v="0"/>
    <x v="0"/>
    <n v="0"/>
    <n v="0"/>
    <n v="450000"/>
    <n v="450000"/>
    <n v="450000"/>
    <s v="N"/>
    <s v="Y"/>
    <s v="VPR"/>
    <s v="VP FOR RESEARCH"/>
    <n v="91"/>
    <s v="ORA- Bring salaries to Market Median "/>
    <x v="7"/>
    <x v="0"/>
    <x v="0"/>
    <s v="Approved requests"/>
    <x v="5"/>
    <x v="5"/>
    <m/>
  </r>
  <r>
    <n v="2018"/>
    <s v="UA"/>
    <s v="PD"/>
    <s v="IU POLICE DEPARTMENT"/>
    <x v="6"/>
    <m/>
    <m/>
    <s v="IU POLICE DEPT"/>
    <x v="6"/>
    <s v="EXEC VP UNIVERSITY ACADEMIC AFFAIRS"/>
    <s v="GENFND"/>
    <x v="0"/>
    <x v="0"/>
    <s v="-----"/>
    <s v="EX"/>
    <s v="RESV"/>
    <s v="RESERVES"/>
    <s v="NA"/>
    <x v="0"/>
    <s v="RESERVES"/>
    <s v="15"/>
    <m/>
    <x v="0"/>
    <n v="0"/>
    <n v="0"/>
    <m/>
    <x v="0"/>
    <n v="0"/>
    <n v="0"/>
    <n v="0"/>
    <n v="0"/>
    <x v="0"/>
    <n v="0"/>
    <n v="0"/>
    <n v="50622"/>
    <n v="50622"/>
    <n v="50622"/>
    <s v="N"/>
    <s v="Y"/>
    <s v="UAVP"/>
    <s v="VP UNIVERSITY ACADEMIC AFFAIRS"/>
    <n v="95"/>
    <s v="Additional Dispatcher"/>
    <x v="8"/>
    <x v="0"/>
    <x v="0"/>
    <s v="Approved requests"/>
    <x v="6"/>
    <x v="6"/>
    <m/>
  </r>
  <r>
    <n v="2018"/>
    <s v="UA"/>
    <s v="IAUD"/>
    <s v="INTERNAL AUDIT"/>
    <x v="7"/>
    <m/>
    <m/>
    <s v="INTERNAL AUDITING DEPT"/>
    <x v="7"/>
    <s v="VP General Counsel"/>
    <s v="GENFND"/>
    <x v="0"/>
    <x v="0"/>
    <s v="-----"/>
    <s v="EX"/>
    <s v="RESV"/>
    <s v="RESERVES"/>
    <s v="NA"/>
    <x v="0"/>
    <s v="RESERVES"/>
    <s v="15"/>
    <m/>
    <x v="0"/>
    <n v="0"/>
    <n v="0"/>
    <m/>
    <x v="0"/>
    <n v="0"/>
    <n v="0"/>
    <n v="0"/>
    <n v="0"/>
    <x v="0"/>
    <n v="0"/>
    <n v="0"/>
    <n v="47000"/>
    <n v="47000"/>
    <n v="47000"/>
    <s v="N"/>
    <s v="Y"/>
    <s v="UCOU"/>
    <s v="GENERAL COUNSEL"/>
    <s v="9A"/>
    <s v="Audit Staffing &amp; IT Support needs"/>
    <x v="9"/>
    <x v="0"/>
    <x v="0"/>
    <s v="Approved requests"/>
    <x v="7"/>
    <x v="7"/>
    <m/>
  </r>
  <r>
    <n v="2018"/>
    <s v="UA"/>
    <s v="IAUD"/>
    <s v="INTERNAL AUDIT"/>
    <x v="7"/>
    <m/>
    <m/>
    <s v="INTERNAL AUDITING DEPT"/>
    <x v="7"/>
    <s v="VP General Counsel"/>
    <s v="GENFND"/>
    <x v="0"/>
    <x v="0"/>
    <s v="-----"/>
    <s v="EX"/>
    <s v="RESV"/>
    <s v="RESERVES"/>
    <s v="NA"/>
    <x v="0"/>
    <s v="RESERVES"/>
    <s v="15"/>
    <m/>
    <x v="0"/>
    <n v="0"/>
    <n v="0"/>
    <m/>
    <x v="0"/>
    <n v="0"/>
    <n v="0"/>
    <n v="0"/>
    <n v="0"/>
    <x v="0"/>
    <n v="0"/>
    <n v="0"/>
    <n v="8548"/>
    <n v="8548"/>
    <n v="8548"/>
    <s v="N"/>
    <s v="Y"/>
    <s v="UCOU"/>
    <s v="GENERAL COUNSEL"/>
    <s v="9A"/>
    <s v="Compensation difference on OVPIA Transfer"/>
    <x v="10"/>
    <x v="0"/>
    <x v="0"/>
    <s v="Approved requests"/>
    <x v="7"/>
    <x v="7"/>
    <m/>
  </r>
  <r>
    <n v="2018"/>
    <s v="UA"/>
    <s v="PUR"/>
    <s v="PURCHASING"/>
    <x v="8"/>
    <m/>
    <m/>
    <s v="PURCHASING DEPARTMENT"/>
    <x v="1"/>
    <s v="VP AND CHIEF FINANCIAL OFFICER"/>
    <s v="GENFND"/>
    <x v="0"/>
    <x v="0"/>
    <s v="-----"/>
    <s v="EX"/>
    <s v="RESV"/>
    <s v="RESERVES"/>
    <s v="NA"/>
    <x v="0"/>
    <s v="RESERVES"/>
    <s v="15"/>
    <m/>
    <x v="0"/>
    <n v="0"/>
    <n v="0"/>
    <m/>
    <x v="0"/>
    <n v="0"/>
    <n v="0"/>
    <n v="0"/>
    <n v="0"/>
    <x v="0"/>
    <n v="0"/>
    <n v="0"/>
    <n v="250000"/>
    <n v="250000"/>
    <n v="250000"/>
    <s v="N"/>
    <s v="Y"/>
    <s v="VPPF"/>
    <s v="VP AND CHIEF FINANCIAL OFFICER"/>
    <n v="92"/>
    <s v="New Travel &amp; Purchasing Software and Implementation cost"/>
    <x v="11"/>
    <x v="0"/>
    <x v="0"/>
    <s v="Approved requests"/>
    <x v="1"/>
    <x v="1"/>
    <m/>
  </r>
  <r>
    <n v="2018"/>
    <s v="UA"/>
    <s v="VPPF"/>
    <s v="VP &amp; CHIEF FINANCIAL OFFICER"/>
    <x v="9"/>
    <m/>
    <m/>
    <s v="VICE PRESIDENT &amp; CHIEF FINANCIAL OFFICER"/>
    <x v="1"/>
    <s v="VP AND CHIEF FINANCIAL OFFICER"/>
    <s v="GENFND"/>
    <x v="0"/>
    <x v="0"/>
    <s v="-----"/>
    <s v="EX"/>
    <s v="RESV"/>
    <s v="RESERVES"/>
    <s v="NA"/>
    <x v="0"/>
    <s v="RESERVES"/>
    <s v="15"/>
    <m/>
    <x v="0"/>
    <n v="0"/>
    <n v="0"/>
    <m/>
    <x v="0"/>
    <n v="0"/>
    <n v="0"/>
    <n v="0"/>
    <n v="0"/>
    <x v="0"/>
    <n v="0"/>
    <n v="0"/>
    <n v="150000"/>
    <n v="150000"/>
    <n v="150000"/>
    <s v="N"/>
    <s v="Y"/>
    <s v="VPPF"/>
    <s v="VP AND CHIEF FINANCIAL OFFICER"/>
    <n v="92"/>
    <s v="CFO Chief of Staff"/>
    <x v="12"/>
    <x v="0"/>
    <x v="0"/>
    <s v="Approved requests"/>
    <x v="1"/>
    <x v="1"/>
    <m/>
  </r>
  <r>
    <n v="2018"/>
    <s v="UA"/>
    <s v="VPPF"/>
    <s v="VP &amp; CHIEF FINANCIAL OFFICER"/>
    <x v="9"/>
    <m/>
    <m/>
    <s v="VICE PRESIDENT &amp; CHIEF FINANCIAL OFFICER"/>
    <x v="1"/>
    <s v="VP AND CHIEF FINANCIAL OFFICER"/>
    <s v="GENFND"/>
    <x v="0"/>
    <x v="0"/>
    <s v="-----"/>
    <s v="EX"/>
    <s v="RESV"/>
    <s v="RESERVES"/>
    <s v="NA"/>
    <x v="0"/>
    <s v="RESERVES"/>
    <s v="15"/>
    <m/>
    <x v="0"/>
    <n v="0"/>
    <n v="0"/>
    <m/>
    <x v="0"/>
    <n v="0"/>
    <n v="0"/>
    <n v="0"/>
    <n v="0"/>
    <x v="0"/>
    <n v="0"/>
    <n v="0"/>
    <n v="220000"/>
    <n v="220000"/>
    <n v="220000"/>
    <s v="N"/>
    <s v="Y"/>
    <s v="VPPF"/>
    <s v="VP AND CHIEF FINANCIAL OFFICER"/>
    <n v="92"/>
    <s v="UA - Budget Administration and Planning Transition "/>
    <x v="2"/>
    <x v="0"/>
    <x v="0"/>
    <s v="Approved requests"/>
    <x v="1"/>
    <x v="1"/>
    <m/>
  </r>
  <r>
    <n v="2018"/>
    <s v="UA"/>
    <s v="VPDV"/>
    <s v="VP DIVERSITY,EQUITY&amp;MULTICULTURAL AFFRS"/>
    <x v="10"/>
    <m/>
    <m/>
    <s v="DEMA MARKETING AND COMMUNICATIONS"/>
    <x v="8"/>
    <s v="VP DIVERSITY,EQUITY&amp;MULTICULTURAL AFFRS"/>
    <s v="GENFND"/>
    <x v="0"/>
    <x v="0"/>
    <s v="-----"/>
    <s v="EX"/>
    <s v="RESV"/>
    <s v="RESERVES"/>
    <s v="NA"/>
    <x v="0"/>
    <s v="RESERVES"/>
    <s v="15"/>
    <m/>
    <x v="0"/>
    <n v="0"/>
    <n v="0"/>
    <m/>
    <x v="0"/>
    <n v="0"/>
    <n v="0"/>
    <n v="0"/>
    <n v="0"/>
    <x v="0"/>
    <n v="0"/>
    <n v="0"/>
    <n v="1000001"/>
    <n v="1000001"/>
    <n v="1000001"/>
    <s v="N"/>
    <s v="Y"/>
    <s v="VPDV"/>
    <s v="VP DIVERSITY,EQUITY&amp;MULTICULTURAL AFFRS"/>
    <n v="86"/>
    <s v="DEMA Reorg to UA"/>
    <x v="13"/>
    <x v="0"/>
    <x v="1"/>
    <s v="Approved requests"/>
    <x v="8"/>
    <x v="8"/>
    <m/>
  </r>
  <r>
    <n v="2018"/>
    <s v="UA"/>
    <s v="ARTI"/>
    <s v="IU RESEARCH &amp; TECHNOLOGY CORP"/>
    <x v="11"/>
    <m/>
    <m/>
    <s v="IURTC: OFFICE OF TECHNOLOGY TRANSFER"/>
    <x v="9"/>
    <s v="OTHER UNIVERSITY ADMINISTRATION ACCOUNTS"/>
    <s v="GENFND"/>
    <x v="0"/>
    <x v="0"/>
    <s v="-----"/>
    <s v="EX"/>
    <s v="RESV"/>
    <s v="RESERVES"/>
    <s v="NA"/>
    <x v="0"/>
    <s v="RESERVES"/>
    <s v="15"/>
    <m/>
    <x v="0"/>
    <n v="0"/>
    <n v="0"/>
    <m/>
    <x v="0"/>
    <n v="0"/>
    <n v="0"/>
    <n v="0"/>
    <n v="0"/>
    <x v="0"/>
    <n v="0"/>
    <n v="0"/>
    <n v="-4258"/>
    <n v="-4258"/>
    <n v="-4258"/>
    <s v="N"/>
    <s v="Y"/>
    <s v="ARTI"/>
    <s v="IU RESEARCH &amp; TECHNOLOGY CORP"/>
    <n v="89"/>
    <s v="5-FY19 Expense Adjustment"/>
    <x v="14"/>
    <x v="0"/>
    <x v="2"/>
    <s v="Approved requests"/>
    <x v="9"/>
    <x v="9"/>
    <m/>
  </r>
  <r>
    <n v="2018"/>
    <s v="UA"/>
    <s v="CONT"/>
    <s v="CONTINGENCIES &amp; INCOME"/>
    <x v="12"/>
    <m/>
    <m/>
    <s v="BLOOMINGTON SUBSIDIES"/>
    <x v="10"/>
    <s v="SYSTEM CONTINGENCIES"/>
    <s v="GENFND"/>
    <x v="0"/>
    <x v="0"/>
    <s v="-----"/>
    <s v="EX"/>
    <s v="RESV"/>
    <s v="RESERVES"/>
    <s v="NA"/>
    <x v="0"/>
    <s v="RESERVES"/>
    <s v="15"/>
    <m/>
    <x v="0"/>
    <n v="0"/>
    <n v="0"/>
    <m/>
    <x v="0"/>
    <n v="0"/>
    <n v="0"/>
    <n v="0"/>
    <n v="0"/>
    <x v="0"/>
    <n v="0"/>
    <n v="0"/>
    <n v="-127206"/>
    <n v="-127206"/>
    <n v="-127206"/>
    <s v="N"/>
    <s v="Y"/>
    <s v="CONT"/>
    <s v="SYSTEM CONTINGENCIES"/>
    <n v="99"/>
    <s v="5-FY19 Expense Adjustment"/>
    <x v="15"/>
    <x v="0"/>
    <x v="2"/>
    <s v="Approved requests"/>
    <x v="10"/>
    <x v="10"/>
    <m/>
  </r>
  <r>
    <n v="2017"/>
    <s v="UA"/>
    <s v="INCO"/>
    <s v="INCOME STATEMENT"/>
    <x v="13"/>
    <m/>
    <m/>
    <s v="SYSTEM SERVICE CHARGE"/>
    <x v="11"/>
    <s v="INCOME"/>
    <s v="GENFND"/>
    <x v="1"/>
    <x v="1"/>
    <s v="-----"/>
    <s v="IN"/>
    <s v="CORI"/>
    <s v="RESERVES"/>
    <s v="NA"/>
    <x v="0"/>
    <s v="RESERVES"/>
    <n v="19"/>
    <m/>
    <x v="1"/>
    <n v="0"/>
    <n v="0"/>
    <m/>
    <x v="1"/>
    <m/>
    <s v="Allot/Xfer IN"/>
    <n v="0"/>
    <n v="0"/>
    <x v="0"/>
    <n v="0"/>
    <n v="0"/>
    <n v="4100500"/>
    <n v="4100500"/>
    <n v="4100500"/>
    <s v="N"/>
    <s v="Y"/>
    <s v="INCO"/>
    <s v="INCOME"/>
    <s v="77"/>
    <s v="University Tax"/>
    <x v="16"/>
    <x v="0"/>
    <x v="3"/>
    <s v="University Tax"/>
    <x v="11"/>
    <x v="11"/>
    <m/>
  </r>
  <r>
    <n v="2018"/>
    <s v="UA"/>
    <s v="ENGA"/>
    <s v="VP FOR ENGAGEMENT"/>
    <x v="14"/>
    <m/>
    <m/>
    <s v="COMMUNICATIONS COMP"/>
    <x v="12"/>
    <s v="ENGAGEMENT"/>
    <s v="GENFND"/>
    <x v="0"/>
    <x v="0"/>
    <s v="-----"/>
    <s v="EX"/>
    <s v="RESV"/>
    <s v="RESERVES"/>
    <s v="NA"/>
    <x v="0"/>
    <s v="RESERVES"/>
    <s v="15"/>
    <m/>
    <x v="0"/>
    <n v="0"/>
    <n v="0"/>
    <m/>
    <x v="0"/>
    <n v="0"/>
    <n v="0"/>
    <n v="0"/>
    <n v="0"/>
    <x v="0"/>
    <n v="0"/>
    <n v="0"/>
    <n v="150000"/>
    <n v="150000"/>
    <n v="150000"/>
    <s v="N"/>
    <s v="Y"/>
    <s v="ENGA"/>
    <s v="ENGAGEMENT"/>
    <s v="9B"/>
    <s v="Director of Media Relations and Executive Director of Strategic Communications"/>
    <x v="17"/>
    <x v="0"/>
    <x v="4"/>
    <s v="Approved requests"/>
    <x v="12"/>
    <x v="12"/>
    <m/>
  </r>
  <r>
    <n v="2018"/>
    <s v="UA"/>
    <s v="ENGA"/>
    <s v="VP FOR ENGAGEMENT"/>
    <x v="15"/>
    <m/>
    <m/>
    <s v="COMMUNICATIONS COMP"/>
    <x v="12"/>
    <s v="ENGAGEMENT"/>
    <s v="GENFND"/>
    <x v="0"/>
    <x v="0"/>
    <s v="-----"/>
    <s v="EX"/>
    <s v="RESV"/>
    <s v="RESERVES"/>
    <s v="NA"/>
    <x v="0"/>
    <s v="RESERVES"/>
    <s v="15"/>
    <m/>
    <x v="0"/>
    <n v="0"/>
    <n v="0"/>
    <m/>
    <x v="0"/>
    <n v="0"/>
    <n v="0"/>
    <n v="0"/>
    <n v="0"/>
    <x v="0"/>
    <n v="0"/>
    <n v="0"/>
    <n v="200000"/>
    <n v="200000"/>
    <n v="200000"/>
    <s v="N"/>
    <s v="Y"/>
    <s v="ENGA"/>
    <s v="ENGAGEMENT"/>
    <s v="9B"/>
    <s v="Edelman Group - public relations firm"/>
    <x v="18"/>
    <x v="0"/>
    <x v="4"/>
    <s v="Approved requests"/>
    <x v="12"/>
    <x v="12"/>
    <m/>
  </r>
  <r>
    <n v="2018"/>
    <s v="UA"/>
    <s v="ENGA"/>
    <s v="VP FOR ENGAGEMENT"/>
    <x v="15"/>
    <m/>
    <m/>
    <s v="COMMUNICATIONS COMP"/>
    <x v="12"/>
    <s v="ENGAGEMENT"/>
    <s v="GENFND"/>
    <x v="0"/>
    <x v="0"/>
    <s v="-----"/>
    <s v="EX"/>
    <s v="RESV"/>
    <s v="RESERVES"/>
    <s v="NA"/>
    <x v="0"/>
    <s v="RESERVES"/>
    <s v="15"/>
    <m/>
    <x v="0"/>
    <n v="0"/>
    <n v="0"/>
    <m/>
    <x v="0"/>
    <n v="0"/>
    <n v="0"/>
    <n v="0"/>
    <n v="0"/>
    <x v="0"/>
    <n v="0"/>
    <n v="0"/>
    <n v="290000"/>
    <n v="290000"/>
    <n v="290000"/>
    <s v="N"/>
    <s v="Y"/>
    <s v="ENGA"/>
    <s v="ENGAGEMENT"/>
    <s v="9B"/>
    <s v="VP engagement Special Projects"/>
    <x v="19"/>
    <x v="0"/>
    <x v="4"/>
    <s v="Approved requests"/>
    <x v="12"/>
    <x v="12"/>
    <m/>
  </r>
  <r>
    <n v="2018"/>
    <s v="UA"/>
    <s v="ENGA"/>
    <s v="VP FOR ENGAGEMENT"/>
    <x v="15"/>
    <m/>
    <m/>
    <s v="COMMUNICATIONS COMP"/>
    <x v="12"/>
    <s v="ENGAGEMENT"/>
    <s v="GENFND"/>
    <x v="0"/>
    <x v="0"/>
    <s v="-----"/>
    <s v="EX"/>
    <s v="RESV"/>
    <s v="RESERVES"/>
    <s v="NA"/>
    <x v="0"/>
    <s v="RESERVES"/>
    <s v="15"/>
    <m/>
    <x v="0"/>
    <n v="0"/>
    <n v="0"/>
    <m/>
    <x v="0"/>
    <n v="0"/>
    <n v="0"/>
    <n v="0"/>
    <n v="0"/>
    <x v="0"/>
    <n v="0"/>
    <n v="0"/>
    <n v="3000000"/>
    <n v="3000000"/>
    <n v="3000000"/>
    <s v="N"/>
    <s v="Y"/>
    <s v="ENGA"/>
    <s v="ENGAGEMENT"/>
    <s v="9B"/>
    <s v="University Marketing"/>
    <x v="20"/>
    <x v="0"/>
    <x v="4"/>
    <s v="Approved requests"/>
    <x v="12"/>
    <x v="12"/>
    <m/>
  </r>
  <r>
    <n v="2018"/>
    <s v="UA"/>
    <s v="ENGA"/>
    <s v="VP FOR ENGAGEMENT"/>
    <x v="15"/>
    <m/>
    <m/>
    <s v="COMMUNICATIONS COMP"/>
    <x v="12"/>
    <s v="ENGAGEMENT"/>
    <s v="GENFND"/>
    <x v="0"/>
    <x v="0"/>
    <s v="-----"/>
    <s v="EX"/>
    <s v="RESV"/>
    <s v="RESERVES"/>
    <s v="NA"/>
    <x v="0"/>
    <s v="RESERVES"/>
    <s v="15"/>
    <m/>
    <x v="0"/>
    <n v="0"/>
    <n v="0"/>
    <m/>
    <x v="0"/>
    <n v="0"/>
    <n v="0"/>
    <n v="0"/>
    <n v="0"/>
    <x v="0"/>
    <n v="0"/>
    <n v="0"/>
    <n v="57600"/>
    <n v="57600"/>
    <n v="57600"/>
    <s v="N"/>
    <s v="Y"/>
    <s v="ENGA"/>
    <s v="ENGAGEMENT"/>
    <s v="9B"/>
    <s v="Sease-Gerig"/>
    <x v="21"/>
    <x v="0"/>
    <x v="4"/>
    <s v="Approved requests"/>
    <x v="12"/>
    <x v="12"/>
    <m/>
  </r>
  <r>
    <n v="2018"/>
    <s v="UA"/>
    <s v="ENGA"/>
    <s v="VP FOR ENGAGEMENT"/>
    <x v="15"/>
    <m/>
    <m/>
    <s v="COMMUNICATIONS COMP"/>
    <x v="12"/>
    <s v="ENGAGEMENT"/>
    <s v="GENFND"/>
    <x v="0"/>
    <x v="0"/>
    <s v="-----"/>
    <s v="EX"/>
    <s v="RESV"/>
    <s v="RESERVES"/>
    <s v="NA"/>
    <x v="0"/>
    <s v="RESERVES"/>
    <s v="15"/>
    <m/>
    <x v="0"/>
    <n v="0"/>
    <n v="0"/>
    <m/>
    <x v="0"/>
    <n v="0"/>
    <n v="0"/>
    <n v="0"/>
    <n v="0"/>
    <x v="0"/>
    <n v="0"/>
    <n v="0"/>
    <n v="50000"/>
    <n v="50000"/>
    <n v="50000"/>
    <s v="N"/>
    <s v="Y"/>
    <s v="ENGA"/>
    <s v="ENGAGEMENT"/>
    <s v="9B"/>
    <s v="International Travel "/>
    <x v="22"/>
    <x v="0"/>
    <x v="4"/>
    <s v="Approved requests"/>
    <x v="12"/>
    <x v="12"/>
    <m/>
  </r>
  <r>
    <n v="2018"/>
    <s v="UA"/>
    <s v="BDOT"/>
    <s v="BOARD OF TRUSTEES"/>
    <x v="3"/>
    <m/>
    <m/>
    <s v="BOARD OF TRUSTEES"/>
    <x v="3"/>
    <s v="BOARD OF TRUSTEES"/>
    <s v="GENFND"/>
    <x v="0"/>
    <x v="0"/>
    <s v="-----"/>
    <s v="EX"/>
    <s v="RESV"/>
    <s v="RESERVES"/>
    <s v="NA"/>
    <x v="0"/>
    <s v="RESERVES"/>
    <s v="15"/>
    <m/>
    <x v="0"/>
    <n v="0"/>
    <n v="0"/>
    <m/>
    <x v="0"/>
    <n v="0"/>
    <n v="0"/>
    <n v="0"/>
    <n v="0"/>
    <x v="0"/>
    <n v="0"/>
    <n v="0"/>
    <n v="5000"/>
    <n v="5000"/>
    <n v="5000"/>
    <s v="N"/>
    <s v="Y"/>
    <s v="BDOT"/>
    <s v="BOARD OF TRUSTEES"/>
    <s v="8A"/>
    <s v="Travel &amp; Hospitality - Student Trustee Search"/>
    <x v="23"/>
    <x v="0"/>
    <x v="4"/>
    <s v="Approved requests"/>
    <x v="3"/>
    <x v="3"/>
    <m/>
  </r>
  <r>
    <n v="2018"/>
    <s v="UA"/>
    <s v="VPIT"/>
    <s v="ALUMNI RELATIONS"/>
    <x v="0"/>
    <m/>
    <m/>
    <s v="UITS OPERATING ACCOUNT - GENERAL FUND-UA"/>
    <x v="0"/>
    <s v="VP FOR INFORMATION TECHNOLOGY"/>
    <s v="GENFND"/>
    <x v="0"/>
    <x v="0"/>
    <s v="-----"/>
    <s v="EX"/>
    <s v="RESV"/>
    <s v="RESERVES"/>
    <s v="NA"/>
    <x v="0"/>
    <s v="RESERVES"/>
    <s v="15"/>
    <m/>
    <x v="0"/>
    <n v="0"/>
    <n v="0"/>
    <m/>
    <x v="0"/>
    <n v="0"/>
    <n v="0"/>
    <n v="0"/>
    <n v="0"/>
    <x v="0"/>
    <n v="0"/>
    <n v="0"/>
    <n v="164150"/>
    <n v="164150"/>
    <n v="164150"/>
    <s v="N"/>
    <s v="Y"/>
    <s v="VPIT"/>
    <s v="VP FOR INFORMATION TECHNOLOGY"/>
    <n v="94"/>
    <s v="Assistive Technology and Accessibility Center"/>
    <x v="0"/>
    <x v="0"/>
    <x v="4"/>
    <s v="Approved requests"/>
    <x v="0"/>
    <x v="0"/>
    <m/>
  </r>
  <r>
    <n v="2018"/>
    <s v="UA"/>
    <s v="VPIT"/>
    <s v="ALUMNI RELATIONS"/>
    <x v="0"/>
    <m/>
    <m/>
    <s v="UITS OPERATING ACCOUNT - GENERAL FUND-UA"/>
    <x v="0"/>
    <s v="VP FOR INFORMATION TECHNOLOGY"/>
    <s v="GENFND"/>
    <x v="0"/>
    <x v="0"/>
    <s v="-----"/>
    <s v="EX"/>
    <s v="RESV"/>
    <s v="RESERVES"/>
    <s v="NA"/>
    <x v="0"/>
    <s v="RESERVES"/>
    <s v="15"/>
    <m/>
    <x v="0"/>
    <n v="0"/>
    <n v="0"/>
    <m/>
    <x v="0"/>
    <n v="0"/>
    <n v="0"/>
    <n v="0"/>
    <n v="0"/>
    <x v="0"/>
    <n v="0"/>
    <n v="0"/>
    <n v="115000"/>
    <n v="115000"/>
    <n v="115000"/>
    <s v="N"/>
    <s v="Y"/>
    <s v="VPIT"/>
    <s v="VP FOR INFORMATION TECHNOLOGY"/>
    <n v="94"/>
    <s v="Cybersecurity Professional HIPAA Specialist"/>
    <x v="24"/>
    <x v="0"/>
    <x v="4"/>
    <s v="Approved requests"/>
    <x v="0"/>
    <x v="0"/>
    <m/>
  </r>
  <r>
    <n v="2018"/>
    <s v="UA"/>
    <s v="VPIT"/>
    <s v="ALUMNI RELATIONS"/>
    <x v="0"/>
    <m/>
    <m/>
    <s v="UITS OPERATING ACCOUNT - GENERAL FUND-UA"/>
    <x v="0"/>
    <s v="VP FOR INFORMATION TECHNOLOGY"/>
    <s v="GENFND"/>
    <x v="0"/>
    <x v="0"/>
    <s v="-----"/>
    <s v="EX"/>
    <s v="RESV"/>
    <s v="RESERVES"/>
    <s v="NA"/>
    <x v="0"/>
    <s v="RESERVES"/>
    <s v="15"/>
    <m/>
    <x v="0"/>
    <n v="0"/>
    <n v="0"/>
    <m/>
    <x v="0"/>
    <n v="0"/>
    <n v="0"/>
    <n v="0"/>
    <n v="0"/>
    <x v="0"/>
    <n v="0"/>
    <n v="0"/>
    <n v="187500"/>
    <n v="187500"/>
    <n v="187500"/>
    <s v="N"/>
    <s v="Y"/>
    <s v="VPIT"/>
    <s v="VP FOR INFORMATION TECHNOLOGY"/>
    <n v="94"/>
    <s v="Adobe License Support"/>
    <x v="25"/>
    <x v="0"/>
    <x v="4"/>
    <s v="Approved requests"/>
    <x v="0"/>
    <x v="0"/>
    <m/>
  </r>
  <r>
    <n v="2018"/>
    <s v="UA"/>
    <s v="VPIT"/>
    <s v="ALUMNI RELATIONS"/>
    <x v="0"/>
    <m/>
    <m/>
    <s v="UITS OPERATING ACCOUNT - GENERAL FUND-UA"/>
    <x v="0"/>
    <s v="VP FOR INFORMATION TECHNOLOGY"/>
    <s v="GENFND"/>
    <x v="0"/>
    <x v="0"/>
    <s v="-----"/>
    <s v="EX"/>
    <s v="RESV"/>
    <s v="RESERVES"/>
    <s v="NA"/>
    <x v="0"/>
    <s v="RESERVES"/>
    <s v="15"/>
    <m/>
    <x v="0"/>
    <n v="0"/>
    <n v="0"/>
    <m/>
    <x v="0"/>
    <n v="0"/>
    <n v="0"/>
    <n v="0"/>
    <n v="0"/>
    <x v="0"/>
    <n v="0"/>
    <n v="0"/>
    <n v="2600000"/>
    <n v="2600000"/>
    <n v="2600000"/>
    <s v="N"/>
    <s v="Y"/>
    <s v="VPIT"/>
    <s v="VP FOR INFORMATION TECHNOLOGY"/>
    <n v="94"/>
    <s v="Sales Force"/>
    <x v="1"/>
    <x v="0"/>
    <x v="4"/>
    <s v="Approved requests"/>
    <x v="0"/>
    <x v="0"/>
    <m/>
  </r>
  <r>
    <n v="2018"/>
    <s v="UA"/>
    <s v="INTP"/>
    <s v="INTERNATIONAL AFFAIRS"/>
    <x v="2"/>
    <m/>
    <m/>
    <s v="OFFICE OF INTERNAT PROGRAMS"/>
    <x v="2"/>
    <s v="VP FOR INTERNATIONAL AFFAIRS"/>
    <s v="GENFND"/>
    <x v="0"/>
    <x v="0"/>
    <s v="-----"/>
    <s v="EX"/>
    <s v="RESV"/>
    <s v="RESERVES"/>
    <s v="NA"/>
    <x v="0"/>
    <s v="RESERVES"/>
    <s v="15"/>
    <m/>
    <x v="0"/>
    <n v="0"/>
    <n v="0"/>
    <m/>
    <x v="0"/>
    <n v="0"/>
    <n v="0"/>
    <n v="0"/>
    <n v="0"/>
    <x v="0"/>
    <n v="0"/>
    <n v="0"/>
    <n v="220000"/>
    <n v="220000"/>
    <n v="220000"/>
    <s v="N"/>
    <s v="Y"/>
    <s v="INTP"/>
    <s v="VP FOR INTERNATIONAL AFFAIRS"/>
    <n v="93"/>
    <s v="Ongoing Support for international travel"/>
    <x v="3"/>
    <x v="0"/>
    <x v="4"/>
    <s v="Approved requests"/>
    <x v="2"/>
    <x v="2"/>
    <m/>
  </r>
  <r>
    <n v="2018"/>
    <s v="UA"/>
    <s v="INTP"/>
    <s v="INTERNATIONAL AFFAIRS"/>
    <x v="2"/>
    <m/>
    <m/>
    <s v="OFFICE OF INTERNAT PROGRAMS"/>
    <x v="2"/>
    <s v="VP FOR INTERNATIONAL AFFAIRS"/>
    <s v="GENFND"/>
    <x v="0"/>
    <x v="0"/>
    <s v="-----"/>
    <s v="EX"/>
    <s v="RESV"/>
    <s v="RESERVES"/>
    <s v="NA"/>
    <x v="0"/>
    <s v="RESERVES"/>
    <s v="15"/>
    <m/>
    <x v="0"/>
    <n v="0"/>
    <n v="0"/>
    <m/>
    <x v="0"/>
    <n v="0"/>
    <n v="0"/>
    <n v="0"/>
    <n v="0"/>
    <x v="0"/>
    <n v="0"/>
    <n v="0"/>
    <n v="1900000"/>
    <n v="1900000"/>
    <n v="1900000"/>
    <s v="N"/>
    <s v="Y"/>
    <s v="INTP"/>
    <s v="VP FOR INTERNATIONAL AFFAIRS"/>
    <n v="93"/>
    <s v="International Gateway offices "/>
    <x v="26"/>
    <x v="0"/>
    <x v="4"/>
    <s v="Approved requests"/>
    <x v="2"/>
    <x v="2"/>
    <m/>
  </r>
  <r>
    <n v="2018"/>
    <s v="UA"/>
    <s v="MRKT"/>
    <s v="DEMA MARKETING AND COMMUNICATIONS"/>
    <x v="10"/>
    <m/>
    <m/>
    <s v="DEMA MARKETING AND COMMUNICATIONS"/>
    <x v="8"/>
    <s v="VP DIVERSITY,EQUITY&amp;MULTICULTURAL AFFRS"/>
    <s v="GENFND"/>
    <x v="0"/>
    <x v="0"/>
    <s v="-----"/>
    <s v="EX"/>
    <s v="RESV"/>
    <s v="RESERVES"/>
    <s v="NA"/>
    <x v="0"/>
    <s v="RESERVES"/>
    <s v="15"/>
    <m/>
    <x v="0"/>
    <n v="0"/>
    <n v="0"/>
    <m/>
    <x v="0"/>
    <n v="0"/>
    <n v="0"/>
    <n v="0"/>
    <n v="0"/>
    <x v="0"/>
    <n v="0"/>
    <n v="0"/>
    <n v="256000"/>
    <n v="256000"/>
    <n v="256000"/>
    <s v="N"/>
    <s v="Y"/>
    <s v="VPDV"/>
    <s v="VP DIVERSITY,EQUITY&amp;MULTICULTURAL AFFRS"/>
    <n v="86"/>
    <s v="Indiana Black Expo"/>
    <x v="27"/>
    <x v="0"/>
    <x v="4"/>
    <s v="Approved requests"/>
    <x v="8"/>
    <x v="8"/>
    <m/>
  </r>
  <r>
    <n v="2018"/>
    <s v="UA"/>
    <s v="MRKT"/>
    <s v="DEMA MARKETING AND COMMUNICATIONS"/>
    <x v="10"/>
    <m/>
    <m/>
    <s v="DEMA MARKETING AND COMMUNICATIONS"/>
    <x v="8"/>
    <s v="VP DIVERSITY,EQUITY&amp;MULTICULTURAL AFFRS"/>
    <s v="GENFND"/>
    <x v="0"/>
    <x v="0"/>
    <s v="-----"/>
    <s v="EX"/>
    <s v="RESV"/>
    <s v="RESERVES"/>
    <s v="NA"/>
    <x v="0"/>
    <s v="RESERVES"/>
    <s v="15"/>
    <m/>
    <x v="0"/>
    <n v="0"/>
    <n v="0"/>
    <m/>
    <x v="0"/>
    <n v="0"/>
    <n v="0"/>
    <n v="0"/>
    <n v="0"/>
    <x v="0"/>
    <n v="0"/>
    <n v="0"/>
    <n v="32000"/>
    <n v="32000"/>
    <n v="32000"/>
    <s v="N"/>
    <s v="Y"/>
    <s v="VPDV"/>
    <s v="VP DIVERSITY,EQUITY&amp;MULTICULTURAL AFFRS"/>
    <n v="86"/>
    <s v="Indiana Latino Expo"/>
    <x v="28"/>
    <x v="0"/>
    <x v="4"/>
    <s v="Approved requests"/>
    <x v="8"/>
    <x v="8"/>
    <m/>
  </r>
  <r>
    <n v="2018"/>
    <s v="UA"/>
    <s v="MRKT"/>
    <s v="DEMA MARKETING AND COMMUNICATIONS"/>
    <x v="10"/>
    <m/>
    <m/>
    <s v="DEMA MARKETING AND COMMUNICATIONS"/>
    <x v="8"/>
    <s v="VP DIVERSITY,EQUITY&amp;MULTICULTURAL AFFRS"/>
    <s v="GENFND"/>
    <x v="0"/>
    <x v="0"/>
    <s v="-----"/>
    <s v="EX"/>
    <s v="RESV"/>
    <s v="RESERVES"/>
    <s v="NA"/>
    <x v="0"/>
    <s v="RESERVES"/>
    <s v="15"/>
    <m/>
    <x v="0"/>
    <n v="0"/>
    <n v="0"/>
    <m/>
    <x v="0"/>
    <n v="0"/>
    <n v="0"/>
    <n v="0"/>
    <n v="0"/>
    <x v="0"/>
    <n v="0"/>
    <n v="0"/>
    <n v="42000"/>
    <n v="42000"/>
    <n v="42000"/>
    <s v="N"/>
    <s v="Y"/>
    <s v="VPDV"/>
    <s v="VP DIVERSITY,EQUITY&amp;MULTICULTURAL AFFRS"/>
    <n v="86"/>
    <s v="Fathom - student marketing"/>
    <x v="29"/>
    <x v="0"/>
    <x v="4"/>
    <s v="Approved requests"/>
    <x v="8"/>
    <x v="8"/>
    <m/>
  </r>
  <r>
    <n v="2018"/>
    <s v="UA"/>
    <s v="VPRO"/>
    <s v="OFC OF VP RESEARCH"/>
    <x v="5"/>
    <m/>
    <m/>
    <s v="UITS OPERATING ACCOUNT - GENERAL FUND-UA"/>
    <x v="5"/>
    <s v="OFC OF VP RESEARCH"/>
    <s v="GENFND"/>
    <x v="0"/>
    <x v="0"/>
    <s v="-----"/>
    <s v="EX"/>
    <s v="RESV"/>
    <s v="RESERVES"/>
    <s v="NA"/>
    <x v="0"/>
    <s v="RESERVES"/>
    <s v="15"/>
    <m/>
    <x v="0"/>
    <n v="0"/>
    <n v="0"/>
    <m/>
    <x v="0"/>
    <n v="0"/>
    <n v="0"/>
    <n v="0"/>
    <n v="0"/>
    <x v="0"/>
    <n v="0"/>
    <n v="0"/>
    <n v="250000"/>
    <n v="250000"/>
    <n v="250000"/>
    <s v="N"/>
    <s v="Y"/>
    <s v="VPR"/>
    <s v="VP FOR RESEARCH"/>
    <n v="91"/>
    <s v="Distinguished Professor Research Fund"/>
    <x v="30"/>
    <x v="0"/>
    <x v="4"/>
    <s v="Approved requests"/>
    <x v="5"/>
    <x v="5"/>
    <m/>
  </r>
  <r>
    <n v="2018"/>
    <s v="UA"/>
    <s v="VPRO"/>
    <s v="OFC OF VP RESEARCH"/>
    <x v="5"/>
    <m/>
    <m/>
    <s v="UITS OPERATING ACCOUNT - GENERAL FUND-UA"/>
    <x v="5"/>
    <s v="OFC OF VP RESEARCH"/>
    <s v="GENFND"/>
    <x v="0"/>
    <x v="0"/>
    <s v="-----"/>
    <s v="EX"/>
    <s v="RESV"/>
    <s v="RESERVES"/>
    <s v="NA"/>
    <x v="0"/>
    <s v="RESERVES"/>
    <s v="15"/>
    <m/>
    <x v="0"/>
    <n v="0"/>
    <n v="0"/>
    <m/>
    <x v="0"/>
    <n v="0"/>
    <n v="0"/>
    <n v="0"/>
    <n v="0"/>
    <x v="0"/>
    <n v="0"/>
    <n v="0"/>
    <n v="450000"/>
    <n v="450000"/>
    <n v="450000"/>
    <s v="N"/>
    <s v="Y"/>
    <s v="VPR"/>
    <s v="VP FOR RESEARCH"/>
    <n v="91"/>
    <s v="IU Network Science Institute (IUNI) Funding "/>
    <x v="31"/>
    <x v="0"/>
    <x v="4"/>
    <s v="Approved requests"/>
    <x v="5"/>
    <x v="5"/>
    <m/>
  </r>
  <r>
    <n v="2018"/>
    <s v="UA"/>
    <s v="ALUM"/>
    <s v="ALUMNI RELATIONS"/>
    <x v="16"/>
    <m/>
    <m/>
    <s v="ALUMNI RELATIONS"/>
    <x v="13"/>
    <s v="ALUMNI RELATIONS"/>
    <s v="GENFND"/>
    <x v="0"/>
    <x v="0"/>
    <s v="-----"/>
    <s v="EX"/>
    <s v="RESV"/>
    <s v="RESERVES"/>
    <s v="NA"/>
    <x v="0"/>
    <s v="RESERVES"/>
    <s v="15"/>
    <m/>
    <x v="0"/>
    <n v="0"/>
    <n v="0"/>
    <m/>
    <x v="0"/>
    <n v="0"/>
    <n v="0"/>
    <n v="0"/>
    <n v="0"/>
    <x v="0"/>
    <n v="0"/>
    <n v="0"/>
    <n v="154536"/>
    <n v="154536"/>
    <n v="154536"/>
    <s v="N"/>
    <s v="Y"/>
    <s v="ALUM"/>
    <s v="ALUMNI RELATIONS"/>
    <s v="8B"/>
    <s v="IU Travels"/>
    <x v="32"/>
    <x v="0"/>
    <x v="4"/>
    <s v="Approved requests"/>
    <x v="13"/>
    <x v="13"/>
    <m/>
  </r>
  <r>
    <n v="2018"/>
    <s v="UA"/>
    <s v="ALUM"/>
    <s v="ALUMNI RELATIONS"/>
    <x v="16"/>
    <m/>
    <m/>
    <s v="ALUMNI RELATIONS"/>
    <x v="13"/>
    <s v="ALUMNI RELATIONS"/>
    <s v="GENFND"/>
    <x v="0"/>
    <x v="0"/>
    <s v="-----"/>
    <s v="EX"/>
    <s v="RESV"/>
    <s v="RESERVES"/>
    <s v="NA"/>
    <x v="0"/>
    <s v="RESERVES"/>
    <s v="15"/>
    <m/>
    <x v="0"/>
    <n v="0"/>
    <n v="0"/>
    <m/>
    <x v="0"/>
    <n v="0"/>
    <n v="0"/>
    <n v="0"/>
    <n v="0"/>
    <x v="0"/>
    <n v="0"/>
    <n v="0"/>
    <n v="250000"/>
    <n v="250000"/>
    <n v="250000"/>
    <s v="N"/>
    <s v="Y"/>
    <s v="ALUM"/>
    <s v="ALUMNI RELATIONS"/>
    <s v="8B"/>
    <s v="IU on Tour"/>
    <x v="33"/>
    <x v="0"/>
    <x v="4"/>
    <s v="Approved requests"/>
    <x v="13"/>
    <x v="13"/>
    <m/>
  </r>
  <r>
    <n v="2018"/>
    <s v="UA"/>
    <s v="VPPL"/>
    <s v="EXEC VP UNIVERSITY ACADEMIC AFFAIRS"/>
    <x v="17"/>
    <m/>
    <m/>
    <s v="EXEC VP UNIVERSITY ACADEMIC AFFAIRS"/>
    <x v="6"/>
    <s v="EXEC VP UNIVERSITY ACADEMIC AFFAIRS"/>
    <s v="GENFND"/>
    <x v="0"/>
    <x v="0"/>
    <s v="-----"/>
    <s v="EX"/>
    <s v="RESV"/>
    <s v="RESERVES"/>
    <s v="NA"/>
    <x v="0"/>
    <s v="RESERVES"/>
    <s v="15"/>
    <m/>
    <x v="0"/>
    <n v="0"/>
    <n v="0"/>
    <m/>
    <x v="0"/>
    <n v="0"/>
    <n v="0"/>
    <n v="0"/>
    <n v="0"/>
    <x v="0"/>
    <n v="0"/>
    <n v="0"/>
    <n v="251825"/>
    <n v="251825"/>
    <n v="251825"/>
    <s v="N"/>
    <s v="Y"/>
    <s v="UAVP"/>
    <s v="VP UNIVERSITY ACADEMIC AFFAIRS"/>
    <n v="95"/>
    <s v="Associate Vice President "/>
    <x v="34"/>
    <x v="0"/>
    <x v="4"/>
    <s v="Approved requests"/>
    <x v="6"/>
    <x v="6"/>
    <m/>
  </r>
  <r>
    <n v="2018"/>
    <s v="UA"/>
    <s v="VPPL"/>
    <s v="EXEC VP UNIVERSITY ACADEMIC AFFAIRS"/>
    <x v="17"/>
    <m/>
    <m/>
    <s v="EXEC VP UNIVERSITY ACADEMIC AFFAIRS"/>
    <x v="6"/>
    <s v="EXEC VP UNIVERSITY ACADEMIC AFFAIRS"/>
    <s v="GENFND"/>
    <x v="0"/>
    <x v="0"/>
    <s v="-----"/>
    <s v="EX"/>
    <s v="RESV"/>
    <s v="RESERVES"/>
    <s v="NA"/>
    <x v="0"/>
    <s v="RESERVES"/>
    <s v="15"/>
    <m/>
    <x v="0"/>
    <n v="0"/>
    <n v="0"/>
    <m/>
    <x v="0"/>
    <n v="0"/>
    <n v="0"/>
    <n v="0"/>
    <n v="0"/>
    <x v="0"/>
    <n v="0"/>
    <n v="0"/>
    <n v="180000"/>
    <n v="180000"/>
    <n v="180000"/>
    <s v="N"/>
    <s v="Y"/>
    <s v="UAVP"/>
    <s v="VP UNIVERSITY ACADEMIC AFFAIRS"/>
    <n v="95"/>
    <s v="EdFinancials (loan default aversion service)"/>
    <x v="35"/>
    <x v="0"/>
    <x v="4"/>
    <s v="Approved requests"/>
    <x v="6"/>
    <x v="6"/>
    <m/>
  </r>
  <r>
    <n v="2018"/>
    <s v="UA"/>
    <s v="PD"/>
    <s v="IU POLICE DEPARTMENT"/>
    <x v="6"/>
    <m/>
    <m/>
    <s v="IU POLICE DEPT"/>
    <x v="6"/>
    <s v="EXEC VP UNIVERSITY ACADEMIC AFFAIRS"/>
    <s v="GENFND"/>
    <x v="0"/>
    <x v="0"/>
    <s v="-----"/>
    <s v="EX"/>
    <s v="RESV"/>
    <s v="RESERVES"/>
    <s v="NA"/>
    <x v="0"/>
    <s v="RESERVES"/>
    <s v="15"/>
    <m/>
    <x v="0"/>
    <n v="0"/>
    <n v="0"/>
    <m/>
    <x v="0"/>
    <n v="0"/>
    <n v="0"/>
    <n v="0"/>
    <n v="0"/>
    <x v="0"/>
    <n v="0"/>
    <n v="0"/>
    <n v="88000"/>
    <n v="88000"/>
    <n v="88000"/>
    <s v="N"/>
    <s v="Y"/>
    <s v="UAVP"/>
    <s v="VP UNIVERSITY ACADEMIC AFFAIRS"/>
    <n v="95"/>
    <s v="IUPD-BL Radio Replacement Lease"/>
    <x v="36"/>
    <x v="0"/>
    <x v="4"/>
    <s v="Approved requests"/>
    <x v="6"/>
    <x v="6"/>
    <m/>
  </r>
  <r>
    <n v="2018"/>
    <s v="UA"/>
    <s v="GRAD"/>
    <s v="UNIVERSITY GRADUATE SCHOOL"/>
    <x v="18"/>
    <m/>
    <m/>
    <s v="UNIV GRADUATE SCHOOL"/>
    <x v="9"/>
    <s v="OTHER UNIVERSITY ADMINISTRATION ACCOUNTS"/>
    <s v="GENFND"/>
    <x v="0"/>
    <x v="0"/>
    <s v="-----"/>
    <s v="EX"/>
    <s v="RESV"/>
    <s v="RESERVES"/>
    <s v="NA"/>
    <x v="0"/>
    <s v="RESERVES"/>
    <s v="15"/>
    <m/>
    <x v="0"/>
    <n v="0"/>
    <n v="0"/>
    <m/>
    <x v="0"/>
    <n v="0"/>
    <n v="0"/>
    <n v="0"/>
    <n v="0"/>
    <x v="0"/>
    <n v="0"/>
    <n v="0"/>
    <n v="100000"/>
    <n v="100000"/>
    <n v="100000"/>
    <s v="N"/>
    <s v="Y"/>
    <s v="GRAD"/>
    <s v="UNIVERSITY GRADUATE SCHOOL"/>
    <n v="89"/>
    <s v="Salesforce Consultants "/>
    <x v="37"/>
    <x v="0"/>
    <x v="4"/>
    <s v="Approved requests"/>
    <x v="14"/>
    <x v="14"/>
    <m/>
  </r>
  <r>
    <n v="2018"/>
    <s v="UA"/>
    <s v="GRAD"/>
    <s v="UNIVERSITY GRADUATE SCHOOL"/>
    <x v="18"/>
    <m/>
    <m/>
    <s v="UNIV GRADUATE SCHOOL"/>
    <x v="9"/>
    <s v="OTHER UNIVERSITY ADMINISTRATION ACCOUNTS"/>
    <s v="GENFND"/>
    <x v="0"/>
    <x v="0"/>
    <s v="-----"/>
    <s v="EX"/>
    <s v="RESV"/>
    <s v="RESERVES"/>
    <s v="NA"/>
    <x v="0"/>
    <s v="RESERVES"/>
    <s v="15"/>
    <m/>
    <x v="0"/>
    <n v="0"/>
    <n v="0"/>
    <m/>
    <x v="0"/>
    <n v="0"/>
    <n v="0"/>
    <n v="0"/>
    <n v="0"/>
    <x v="0"/>
    <n v="0"/>
    <n v="0"/>
    <n v="50000"/>
    <n v="50000"/>
    <n v="50000"/>
    <s v="N"/>
    <s v="Y"/>
    <s v="GRAD"/>
    <s v="UNIVERSITY GRADUATE SCHOOL"/>
    <n v="89"/>
    <s v="Regional Campus Fellowships "/>
    <x v="38"/>
    <x v="0"/>
    <x v="4"/>
    <s v="Approved requests"/>
    <x v="14"/>
    <x v="14"/>
    <m/>
  </r>
  <r>
    <n v="2018"/>
    <s v="UA"/>
    <s v="GRAD"/>
    <s v="UNIVERSITY GRADUATE SCHOOL"/>
    <x v="18"/>
    <m/>
    <m/>
    <s v="UNIV GRADUATE SCHOOL"/>
    <x v="9"/>
    <s v="OTHER UNIVERSITY ADMINISTRATION ACCOUNTS"/>
    <s v="GENFND"/>
    <x v="0"/>
    <x v="0"/>
    <s v="-----"/>
    <s v="EX"/>
    <s v="RESV"/>
    <s v="RESERVES"/>
    <s v="NA"/>
    <x v="0"/>
    <s v="RESERVES"/>
    <s v="15"/>
    <m/>
    <x v="0"/>
    <n v="0"/>
    <n v="0"/>
    <m/>
    <x v="0"/>
    <n v="0"/>
    <n v="0"/>
    <n v="0"/>
    <n v="0"/>
    <x v="0"/>
    <n v="0"/>
    <n v="0"/>
    <n v="20000"/>
    <n v="20000"/>
    <n v="20000"/>
    <s v="N"/>
    <s v="Y"/>
    <s v="GRAD"/>
    <s v="UNIVERSITY GRADUATE SCHOOL"/>
    <n v="89"/>
    <s v="Student Professional Development Research Travel "/>
    <x v="39"/>
    <x v="0"/>
    <x v="4"/>
    <s v="Approved requests"/>
    <x v="14"/>
    <x v="14"/>
    <m/>
  </r>
  <r>
    <n v="2018"/>
    <s v="UA"/>
    <s v="VPPF"/>
    <s v="VP &amp; CHIEF FINANCIAL OFFICER"/>
    <x v="9"/>
    <m/>
    <m/>
    <s v="VICE PRESIDENT &amp; CHIEF FINANCIAL OFFICER"/>
    <x v="1"/>
    <s v="VP AND CHIEF FINANCIAL OFFICER"/>
    <s v="GENFND"/>
    <x v="0"/>
    <x v="0"/>
    <s v="-----"/>
    <s v="EX"/>
    <s v="RESV"/>
    <s v="RESERVES"/>
    <s v="NA"/>
    <x v="0"/>
    <s v="RESERVES"/>
    <s v="15"/>
    <m/>
    <x v="0"/>
    <n v="0"/>
    <n v="0"/>
    <m/>
    <x v="0"/>
    <n v="0"/>
    <n v="0"/>
    <n v="0"/>
    <n v="0"/>
    <x v="0"/>
    <n v="0"/>
    <n v="0"/>
    <n v="220000"/>
    <n v="220000"/>
    <n v="220000"/>
    <s v="N"/>
    <s v="Y"/>
    <s v="VPPF"/>
    <s v="VP AND CHIEF FINANCIAL OFFICER"/>
    <n v="92"/>
    <s v="UA - Budget Administration and Planning Transition "/>
    <x v="2"/>
    <x v="0"/>
    <x v="4"/>
    <s v="Approved requests"/>
    <x v="1"/>
    <x v="1"/>
    <m/>
  </r>
  <r>
    <n v="2018"/>
    <s v="UA"/>
    <s v="ITGF"/>
    <s v="IT GENERAL FUND"/>
    <x v="19"/>
    <m/>
    <m/>
    <s v="BL UITS OPER ACCOUNT - GENERAL FUND"/>
    <x v="0"/>
    <s v="VP FOR INFORMATION TECHNOLOGY"/>
    <s v="GENFND"/>
    <x v="0"/>
    <x v="0"/>
    <s v="-----"/>
    <s v="EX"/>
    <s v="RESV"/>
    <s v="RESERVES"/>
    <s v="NA"/>
    <x v="0"/>
    <s v="RESERVES"/>
    <s v="15"/>
    <m/>
    <x v="0"/>
    <n v="0"/>
    <n v="0"/>
    <m/>
    <x v="0"/>
    <n v="0"/>
    <n v="0"/>
    <n v="0"/>
    <n v="0"/>
    <x v="0"/>
    <n v="0"/>
    <n v="0"/>
    <n v="2508"/>
    <n v="2508"/>
    <n v="2508"/>
    <s v="N"/>
    <s v="Y"/>
    <s v="VPIT"/>
    <s v="VP FOR INFORMATION TECHNOLOGY"/>
    <n v="94"/>
    <s v="Provision for Low Earner Increase"/>
    <x v="40"/>
    <x v="0"/>
    <x v="5"/>
    <s v="Approved requests"/>
    <x v="0"/>
    <x v="0"/>
    <m/>
  </r>
  <r>
    <n v="2018"/>
    <s v="UA"/>
    <s v="ITGF"/>
    <s v="IT GENERAL FUND"/>
    <x v="20"/>
    <m/>
    <m/>
    <s v="BL UITS OPER ACCOUNT - GENERAL FUND"/>
    <x v="0"/>
    <s v="VP FOR INFORMATION TECHNOLOGY"/>
    <s v="GENFND"/>
    <x v="0"/>
    <x v="0"/>
    <s v="-----"/>
    <s v="EX"/>
    <s v="RESV"/>
    <s v="RESERVES"/>
    <s v="NA"/>
    <x v="0"/>
    <s v="RESERVES"/>
    <s v="15"/>
    <m/>
    <x v="0"/>
    <n v="0"/>
    <n v="0"/>
    <m/>
    <x v="0"/>
    <n v="0"/>
    <n v="0"/>
    <n v="0"/>
    <n v="0"/>
    <x v="0"/>
    <n v="0"/>
    <n v="0"/>
    <n v="0"/>
    <n v="0"/>
    <n v="0"/>
    <s v="N"/>
    <s v="Y"/>
    <s v="VPIT"/>
    <s v="VP FOR INFORMATION TECHNOLOGY"/>
    <n v="94"/>
    <s v="Provision for Low Earner Increase"/>
    <x v="40"/>
    <x v="0"/>
    <x v="5"/>
    <s v="Approved requests"/>
    <x v="0"/>
    <x v="0"/>
    <m/>
  </r>
  <r>
    <n v="2018"/>
    <s v="UA"/>
    <s v="ITGF"/>
    <s v="IT GENERAL FUND"/>
    <x v="21"/>
    <m/>
    <m/>
    <s v="BL UITS OPER ACCOUNT - GENERAL FUND"/>
    <x v="0"/>
    <s v="VP FOR INFORMATION TECHNOLOGY"/>
    <s v="GENFND"/>
    <x v="0"/>
    <x v="0"/>
    <s v="-----"/>
    <s v="EX"/>
    <s v="RESV"/>
    <s v="RESERVES"/>
    <s v="NA"/>
    <x v="0"/>
    <s v="RESERVES"/>
    <s v="15"/>
    <m/>
    <x v="0"/>
    <n v="0"/>
    <n v="0"/>
    <m/>
    <x v="0"/>
    <n v="0"/>
    <n v="0"/>
    <n v="0"/>
    <n v="0"/>
    <x v="0"/>
    <n v="0"/>
    <n v="0"/>
    <n v="836"/>
    <n v="836"/>
    <n v="836"/>
    <s v="N"/>
    <s v="Y"/>
    <s v="VPIT"/>
    <s v="VP FOR INFORMATION TECHNOLOGY"/>
    <n v="94"/>
    <s v="Provision for Low Earner Increase"/>
    <x v="40"/>
    <x v="0"/>
    <x v="5"/>
    <s v="Approved requests"/>
    <x v="0"/>
    <x v="0"/>
    <m/>
  </r>
  <r>
    <n v="2018"/>
    <s v="UA"/>
    <s v="SES"/>
    <s v="UNIVERSITY STUDENT SERVICES &amp; SYS"/>
    <x v="22"/>
    <m/>
    <m/>
    <s v="USSS SHARED SERVICES"/>
    <x v="6"/>
    <s v="EXEC VP UNIVERSITY ACADEMIC AFFAIRS"/>
    <s v="GENFND"/>
    <x v="0"/>
    <x v="0"/>
    <s v="-----"/>
    <s v="EX"/>
    <s v="RESV"/>
    <s v="RESERVES"/>
    <s v="NA"/>
    <x v="0"/>
    <s v="RESERVES"/>
    <s v="15"/>
    <m/>
    <x v="0"/>
    <n v="0"/>
    <n v="0"/>
    <m/>
    <x v="0"/>
    <n v="0"/>
    <n v="0"/>
    <n v="0"/>
    <n v="0"/>
    <x v="0"/>
    <n v="0"/>
    <n v="0"/>
    <n v="10008"/>
    <n v="10008"/>
    <n v="10008"/>
    <s v="N"/>
    <s v="Y"/>
    <s v="UAVP"/>
    <s v="VP UNIVERSITY ACADEMIC AFFAIRS"/>
    <n v="95"/>
    <s v="Provision for Low Earner Increase"/>
    <x v="40"/>
    <x v="0"/>
    <x v="5"/>
    <s v="Approved requests"/>
    <x v="6"/>
    <x v="6"/>
    <m/>
  </r>
  <r>
    <n v="2018"/>
    <s v="UA"/>
    <s v="ALUM"/>
    <s v="ALUMNI RELATIONS"/>
    <x v="23"/>
    <s v=""/>
    <s v=""/>
    <s v="ALUMNI RELATIONS"/>
    <x v="13"/>
    <s v="ALUMNI RELATIONS"/>
    <s v="GENFND"/>
    <x v="0"/>
    <x v="0"/>
    <s v="-----"/>
    <s v="EX"/>
    <s v="RESV"/>
    <s v="RESERVES"/>
    <s v="NA"/>
    <x v="0"/>
    <s v="RESERVES"/>
    <s v="15"/>
    <s v=""/>
    <x v="2"/>
    <n v="0"/>
    <n v="0"/>
    <s v=""/>
    <x v="0"/>
    <s v=""/>
    <n v="0"/>
    <n v="0"/>
    <n v="1"/>
    <x v="1"/>
    <n v="0"/>
    <n v="-67664"/>
    <s v=""/>
    <n v="-67664"/>
    <n v="-67663"/>
    <s v="Y"/>
    <s v=""/>
    <s v="ALUM"/>
    <s v="ALUMNI RELATIONS"/>
    <s v="Income Adjustment"/>
    <s v="3-Income Adjustment"/>
    <x v="41"/>
    <x v="1"/>
    <x v="6"/>
    <m/>
    <x v="13"/>
    <x v="13"/>
    <m/>
  </r>
  <r>
    <n v="2018"/>
    <s v="UA"/>
    <s v="ALUM"/>
    <s v="ALUMNI RELATIONS"/>
    <x v="23"/>
    <s v=""/>
    <s v=""/>
    <s v="ALUMNI RELATIONS"/>
    <x v="13"/>
    <s v="ALUMNI RELATIONS"/>
    <s v="GENFND"/>
    <x v="2"/>
    <x v="2"/>
    <s v="-----"/>
    <s v="EX"/>
    <s v="TRIN"/>
    <s v="TRNSF-INCOME"/>
    <s v="DV"/>
    <x v="1"/>
    <s v="TRANSFER"/>
    <s v="21"/>
    <s v=""/>
    <x v="2"/>
    <n v="0"/>
    <n v="0"/>
    <s v=""/>
    <x v="1"/>
    <s v="10cr"/>
    <n v="0"/>
    <n v="0"/>
    <n v="1"/>
    <x v="1"/>
    <n v="0"/>
    <n v="-67664"/>
    <s v=""/>
    <n v="-67664"/>
    <n v="-67663"/>
    <s v="Y"/>
    <s v=""/>
    <s v="ALUM"/>
    <s v="ALUMNI RELATIONS"/>
    <s v="Income Adjustment"/>
    <s v="3-Income Adjustment"/>
    <x v="41"/>
    <x v="1"/>
    <x v="6"/>
    <m/>
    <x v="13"/>
    <x v="13"/>
    <m/>
  </r>
  <r>
    <n v="2018"/>
    <s v="UA"/>
    <s v="ARTI"/>
    <s v="IU RESEARCH &amp; TECHNOLOGY CORP"/>
    <x v="24"/>
    <s v=""/>
    <s v=""/>
    <s v="IURTC: OFFICE OF TECHNOLOGY TRANSFER"/>
    <x v="14"/>
    <s v="OTHER UNIVERSITY ADMINISTRATION ACCOUNTS"/>
    <s v="GENFND"/>
    <x v="0"/>
    <x v="0"/>
    <s v="-----"/>
    <s v="EX"/>
    <s v="RESV"/>
    <s v="RESERVES"/>
    <s v="NA"/>
    <x v="0"/>
    <s v="RESERVES"/>
    <s v="15"/>
    <s v=""/>
    <x v="2"/>
    <n v="0"/>
    <n v="0"/>
    <s v=""/>
    <x v="0"/>
    <s v=""/>
    <n v="0"/>
    <n v="0"/>
    <n v="1"/>
    <x v="1"/>
    <n v="0"/>
    <n v="-955899"/>
    <s v=""/>
    <n v="-955899"/>
    <n v="-955898"/>
    <s v="Y"/>
    <s v=""/>
    <s v="ARTI"/>
    <s v="IU RESEARCH &amp; TECHNOLOGY CORP"/>
    <s v="Income Adjustment"/>
    <s v="3-Income Adjustment"/>
    <x v="41"/>
    <x v="1"/>
    <x v="6"/>
    <m/>
    <x v="9"/>
    <x v="9"/>
    <m/>
  </r>
  <r>
    <n v="2018"/>
    <s v="UA"/>
    <s v="ARTI"/>
    <s v="IU RESEARCH &amp; TECHNOLOGY CORP"/>
    <x v="25"/>
    <s v=""/>
    <s v=""/>
    <s v="IURTC: OFFICE OF TECHNOLOGY TRANSFER"/>
    <x v="14"/>
    <s v="OTHER UNIVERSITY ADMINISTRATION ACCOUNTS"/>
    <s v="GENFND"/>
    <x v="2"/>
    <x v="2"/>
    <s v="-----"/>
    <s v="EX"/>
    <s v="TRIN"/>
    <s v="TRNSF-INCOME"/>
    <s v="DV"/>
    <x v="1"/>
    <s v="TRANSFER"/>
    <s v="21"/>
    <s v=""/>
    <x v="2"/>
    <n v="0"/>
    <n v="0"/>
    <s v=""/>
    <x v="1"/>
    <s v="10cr"/>
    <n v="0"/>
    <n v="0"/>
    <n v="1"/>
    <x v="1"/>
    <n v="0"/>
    <n v="-200000"/>
    <s v=""/>
    <n v="-200000"/>
    <n v="-199999"/>
    <s v="Y"/>
    <s v=""/>
    <s v="ARTI"/>
    <s v="IU RESEARCH &amp; TECHNOLOGY CORP"/>
    <s v="Income Adjustment"/>
    <s v="3-Income Adjustment"/>
    <x v="41"/>
    <x v="1"/>
    <x v="6"/>
    <m/>
    <x v="9"/>
    <x v="9"/>
    <m/>
  </r>
  <r>
    <n v="2018"/>
    <s v="UA"/>
    <s v="ARTI"/>
    <s v="IU RESEARCH &amp; TECHNOLOGY CORP"/>
    <x v="26"/>
    <s v=""/>
    <s v=""/>
    <s v="IURTC: OFFICE OF TECHNOLOGY TRANSFER"/>
    <x v="14"/>
    <s v="OTHER UNIVERSITY ADMINISTRATION ACCOUNTS"/>
    <s v="GENFND"/>
    <x v="2"/>
    <x v="2"/>
    <s v="-----"/>
    <s v="EX"/>
    <s v="TRIN"/>
    <s v="TRNSF-INCOME"/>
    <s v="DV"/>
    <x v="1"/>
    <s v="TRANSFER"/>
    <s v="21"/>
    <s v=""/>
    <x v="2"/>
    <n v="0"/>
    <n v="0"/>
    <s v=""/>
    <x v="1"/>
    <s v="10cr"/>
    <n v="0"/>
    <n v="0"/>
    <n v="1"/>
    <x v="1"/>
    <n v="0"/>
    <n v="-288098"/>
    <s v=""/>
    <n v="-288098"/>
    <n v="-288097"/>
    <s v="Y"/>
    <s v=""/>
    <s v="ARTI"/>
    <s v="IU RESEARCH &amp; TECHNOLOGY CORP"/>
    <s v="Income Adjustment"/>
    <s v="3-Income Adjustment"/>
    <x v="41"/>
    <x v="1"/>
    <x v="6"/>
    <m/>
    <x v="9"/>
    <x v="9"/>
    <m/>
  </r>
  <r>
    <n v="2018"/>
    <s v="UA"/>
    <s v="ARTI"/>
    <s v="IU RESEARCH &amp; TECHNOLOGY CORP"/>
    <x v="25"/>
    <s v=""/>
    <s v=""/>
    <s v="IURTC: OFFICE OF TECHNOLOGY TRANSFER"/>
    <x v="14"/>
    <s v="OTHER UNIVERSITY ADMINISTRATION ACCOUNTS"/>
    <s v="GENFND"/>
    <x v="3"/>
    <x v="2"/>
    <s v="-----"/>
    <s v="EX"/>
    <s v="TRIN"/>
    <s v="TRNSF-INCOME"/>
    <s v="DV"/>
    <x v="1"/>
    <s v="TRANSFER"/>
    <s v="21"/>
    <s v=""/>
    <x v="2"/>
    <n v="0"/>
    <n v="0"/>
    <s v=""/>
    <x v="1"/>
    <s v="10cr"/>
    <n v="0"/>
    <n v="0"/>
    <n v="1"/>
    <x v="1"/>
    <n v="0"/>
    <n v="-467801"/>
    <s v=""/>
    <n v="-467801"/>
    <n v="-467800"/>
    <s v="Y"/>
    <s v=""/>
    <s v="ARTI"/>
    <s v="IU RESEARCH &amp; TECHNOLOGY CORP"/>
    <s v="Income Adjustment"/>
    <s v="3-Income Adjustment"/>
    <x v="41"/>
    <x v="1"/>
    <x v="6"/>
    <m/>
    <x v="9"/>
    <x v="9"/>
    <m/>
  </r>
  <r>
    <n v="2018"/>
    <s v="UA"/>
    <s v="CONT"/>
    <s v="CONTINGENCIES &amp; INCOME"/>
    <x v="27"/>
    <s v=""/>
    <s v=""/>
    <s v="IUF DEVELOPMENT FEE"/>
    <x v="15"/>
    <s v="SYSTEM CONTINGENCIES"/>
    <s v="GENFND"/>
    <x v="0"/>
    <x v="0"/>
    <s v="-----"/>
    <s v="EX"/>
    <s v="RESV"/>
    <s v="RESERVES"/>
    <s v="NA"/>
    <x v="0"/>
    <s v="RESERVES"/>
    <s v="15"/>
    <s v=""/>
    <x v="2"/>
    <n v="0"/>
    <n v="0"/>
    <s v=""/>
    <x v="0"/>
    <s v=""/>
    <n v="0"/>
    <n v="0"/>
    <n v="1"/>
    <x v="1"/>
    <n v="0"/>
    <n v="-5210130"/>
    <s v=""/>
    <n v="-5210130"/>
    <n v="-5210129"/>
    <s v="Y"/>
    <s v=""/>
    <s v="CONT"/>
    <s v="SYSTEM CONTINGENCIES"/>
    <s v="Income Adjustment"/>
    <s v="3-Income Adjustment"/>
    <x v="41"/>
    <x v="1"/>
    <x v="6"/>
    <m/>
    <x v="10"/>
    <x v="10"/>
    <m/>
  </r>
  <r>
    <n v="2018"/>
    <s v="UA"/>
    <s v="CONT"/>
    <s v="CONTINGENCIES &amp; INCOME"/>
    <x v="27"/>
    <s v=""/>
    <s v=""/>
    <s v="IUF DEVELOPMENT FEE"/>
    <x v="15"/>
    <s v="SYSTEM CONTINGENCIES"/>
    <s v="GENFND"/>
    <x v="2"/>
    <x v="2"/>
    <s v="-----"/>
    <s v="EX"/>
    <s v="TRIN"/>
    <s v="TRNSF-INCOME"/>
    <s v="DV"/>
    <x v="1"/>
    <s v="TRANSFER"/>
    <s v="21"/>
    <s v=""/>
    <x v="2"/>
    <n v="0"/>
    <n v="0"/>
    <s v=""/>
    <x v="1"/>
    <s v="10cr"/>
    <n v="0"/>
    <n v="0"/>
    <n v="1"/>
    <x v="1"/>
    <n v="0"/>
    <n v="-5210130"/>
    <s v=""/>
    <n v="-5210130"/>
    <n v="-5210129"/>
    <s v="Y"/>
    <s v=""/>
    <s v="CONT"/>
    <s v="SYSTEM CONTINGENCIES"/>
    <s v="Income Adjustment"/>
    <s v="3-Income Adjustment"/>
    <x v="41"/>
    <x v="1"/>
    <x v="6"/>
    <m/>
    <x v="10"/>
    <x v="10"/>
    <m/>
  </r>
  <r>
    <n v="2018"/>
    <s v="UA"/>
    <s v="IPED"/>
    <s v="IU INTERPROFESSIONAL EDUCATION"/>
    <x v="28"/>
    <s v=""/>
    <s v=""/>
    <s v="CENTER FOR INTERPROFESSIONAL HEALTH EDUC"/>
    <x v="16"/>
    <s v="VP CLINICAL AFFAIRS"/>
    <s v="GENFND"/>
    <x v="0"/>
    <x v="0"/>
    <s v="-----"/>
    <s v="EX"/>
    <s v="RESV"/>
    <s v="RESERVES"/>
    <s v="NA"/>
    <x v="0"/>
    <s v="RESERVES"/>
    <s v="15"/>
    <s v=""/>
    <x v="2"/>
    <n v="0"/>
    <n v="0"/>
    <s v=""/>
    <x v="0"/>
    <s v=""/>
    <n v="0"/>
    <n v="0"/>
    <n v="1"/>
    <x v="1"/>
    <n v="0"/>
    <n v="92701"/>
    <s v=""/>
    <n v="92701"/>
    <n v="92702"/>
    <s v="Y"/>
    <s v=""/>
    <s v="CLSC"/>
    <s v="VP CLINICAL AFFAIRS"/>
    <s v="Income Adjustment"/>
    <s v="3-Income Adjustment"/>
    <x v="41"/>
    <x v="1"/>
    <x v="6"/>
    <m/>
    <x v="15"/>
    <x v="15"/>
    <m/>
  </r>
  <r>
    <n v="2018"/>
    <s v="UA"/>
    <s v="IPED"/>
    <s v="IU INTERPROFESSIONAL EDUCATION"/>
    <x v="28"/>
    <s v=""/>
    <s v=""/>
    <s v="CENTER FOR INTERPROFESSIONAL HEALTH EDUC"/>
    <x v="16"/>
    <s v="VP CLINICAL AFFAIRS"/>
    <s v="GENFND"/>
    <x v="2"/>
    <x v="2"/>
    <s v="-----"/>
    <s v="EX"/>
    <s v="TRIN"/>
    <s v="TRNSF-INCOME"/>
    <s v="DV"/>
    <x v="1"/>
    <s v="TRANSFER"/>
    <s v="21"/>
    <s v=""/>
    <x v="2"/>
    <n v="0"/>
    <n v="0"/>
    <s v=""/>
    <x v="1"/>
    <s v="10cr"/>
    <n v="0"/>
    <n v="0"/>
    <n v="1"/>
    <x v="1"/>
    <n v="0"/>
    <n v="92701"/>
    <s v=""/>
    <n v="92701"/>
    <n v="92702"/>
    <s v="Y"/>
    <s v=""/>
    <s v="CLSC"/>
    <s v="VP CLINICAL AFFAIRS"/>
    <s v="Income Adjustment"/>
    <s v="3-Income Adjustment"/>
    <x v="41"/>
    <x v="1"/>
    <x v="6"/>
    <m/>
    <x v="15"/>
    <x v="15"/>
    <m/>
  </r>
  <r>
    <n v="2018"/>
    <s v="UA"/>
    <s v="ITGF"/>
    <s v="IT GENERAL FUND"/>
    <x v="0"/>
    <s v=""/>
    <s v=""/>
    <s v="UITS OPERATING ACCOUNT - GENERAL FUND-UA"/>
    <x v="17"/>
    <s v="VP FOR INFORMATION TECHNOLOGY"/>
    <s v="GENFND"/>
    <x v="0"/>
    <x v="0"/>
    <s v="-----"/>
    <s v="EX"/>
    <s v="RESV"/>
    <s v="RESERVES"/>
    <s v="NA"/>
    <x v="0"/>
    <s v="RESERVES"/>
    <s v="15"/>
    <s v=""/>
    <x v="2"/>
    <n v="0"/>
    <n v="0"/>
    <s v=""/>
    <x v="0"/>
    <s v=""/>
    <n v="0"/>
    <n v="0"/>
    <n v="1"/>
    <x v="1"/>
    <n v="0"/>
    <n v="4723767"/>
    <s v=""/>
    <n v="4723767"/>
    <n v="4723768"/>
    <s v="Y"/>
    <s v=""/>
    <s v="VPIT"/>
    <s v="VP FOR INFORMATION TECHNOLOGY"/>
    <s v="Income Adjustment"/>
    <s v="3-Income Adjustment"/>
    <x v="41"/>
    <x v="1"/>
    <x v="6"/>
    <m/>
    <x v="0"/>
    <x v="0"/>
    <m/>
  </r>
  <r>
    <n v="2018"/>
    <s v="UA"/>
    <s v="ITGF"/>
    <s v="IT GENERAL FUND"/>
    <x v="0"/>
    <s v=""/>
    <s v=""/>
    <s v="UITS OPERATING ACCOUNT - GENERAL FUND-UA"/>
    <x v="17"/>
    <s v="VP FOR INFORMATION TECHNOLOGY"/>
    <s v="GENFND"/>
    <x v="2"/>
    <x v="2"/>
    <s v="-----"/>
    <s v="EX"/>
    <s v="TRIN"/>
    <s v="TRNSF-INCOME"/>
    <s v="DV"/>
    <x v="1"/>
    <s v="TRANSFER"/>
    <s v="21"/>
    <s v=""/>
    <x v="2"/>
    <n v="0"/>
    <n v="0"/>
    <s v=""/>
    <x v="1"/>
    <s v="10cr"/>
    <n v="0"/>
    <n v="0"/>
    <n v="1"/>
    <x v="1"/>
    <n v="0"/>
    <n v="4723767"/>
    <s v=""/>
    <n v="4723767"/>
    <n v="4723768"/>
    <s v="Y"/>
    <s v=""/>
    <s v="VPIT"/>
    <s v="VP FOR INFORMATION TECHNOLOGY"/>
    <s v="Income Adjustment"/>
    <s v="3-Income Adjustment"/>
    <x v="41"/>
    <x v="1"/>
    <x v="6"/>
    <m/>
    <x v="0"/>
    <x v="0"/>
    <m/>
  </r>
  <r>
    <n v="2018"/>
    <s v="UA"/>
    <s v="ITSP"/>
    <s v="IT STRATEGIC PLAN FUNDS"/>
    <x v="29"/>
    <s v=""/>
    <s v=""/>
    <s v="IT STRATEGIC PLAN - BL"/>
    <x v="18"/>
    <s v="VP FOR INFORMATION TECHNOLOGY"/>
    <s v="GENFND"/>
    <x v="0"/>
    <x v="0"/>
    <s v="-----"/>
    <s v="EX"/>
    <s v="RESV"/>
    <s v="RESERVES"/>
    <s v="NA"/>
    <x v="0"/>
    <s v="RESERVES"/>
    <s v="15"/>
    <s v=""/>
    <x v="2"/>
    <n v="0"/>
    <n v="0"/>
    <s v="IT"/>
    <x v="0"/>
    <s v="IT"/>
    <n v="0"/>
    <n v="0"/>
    <n v="1"/>
    <x v="1"/>
    <n v="0"/>
    <n v="-7566332"/>
    <s v=""/>
    <n v="-7566332"/>
    <n v="-7566331"/>
    <s v="Y"/>
    <s v=""/>
    <s v="VPIT"/>
    <s v="VP FOR INFORMATION TECHNOLOGY"/>
    <s v="Income Adjustment"/>
    <s v="3-Income Adjustment"/>
    <x v="41"/>
    <x v="1"/>
    <x v="6"/>
    <m/>
    <x v="16"/>
    <x v="16"/>
    <m/>
  </r>
  <r>
    <n v="2018"/>
    <s v="UA"/>
    <s v="ITSP"/>
    <s v="IT STRATEGIC PLAN FUNDS"/>
    <x v="29"/>
    <s v=""/>
    <s v=""/>
    <s v="IT STRATEGIC PLAN - BL"/>
    <x v="18"/>
    <s v="VP FOR INFORMATION TECHNOLOGY"/>
    <s v="GENFND"/>
    <x v="2"/>
    <x v="2"/>
    <s v="-----"/>
    <s v="EX"/>
    <s v="TRIN"/>
    <s v="TRNSF-INCOME"/>
    <s v="DV"/>
    <x v="1"/>
    <s v="TRANSFER"/>
    <s v="21"/>
    <s v=""/>
    <x v="2"/>
    <n v="0"/>
    <n v="0"/>
    <s v="IT"/>
    <x v="1"/>
    <s v="10cr"/>
    <n v="0"/>
    <n v="0"/>
    <n v="1"/>
    <x v="1"/>
    <n v="0"/>
    <n v="-7566332"/>
    <s v=""/>
    <n v="-7566332"/>
    <n v="-7566331"/>
    <s v="Y"/>
    <s v=""/>
    <s v="VPIT"/>
    <s v="VP FOR INFORMATION TECHNOLOGY"/>
    <s v="Income Adjustment"/>
    <s v="3-Income Adjustment"/>
    <x v="41"/>
    <x v="1"/>
    <x v="6"/>
    <m/>
    <x v="16"/>
    <x v="16"/>
    <m/>
  </r>
  <r>
    <n v="2018"/>
    <s v="UA"/>
    <s v="MRKT"/>
    <s v="DEMA MARKETING AND COMMUNICATIONS"/>
    <x v="30"/>
    <s v=""/>
    <s v=""/>
    <s v="DEMA MARKETING AND COMMUNICATIONS"/>
    <x v="19"/>
    <s v="VP DIVERSITY,EQUITY&amp;MULTICULTURAL AFFRS"/>
    <s v="GENFND"/>
    <x v="0"/>
    <x v="0"/>
    <s v="-----"/>
    <s v="EX"/>
    <s v="RESV"/>
    <s v="RESERVES"/>
    <s v="NA"/>
    <x v="0"/>
    <s v="RESERVES"/>
    <s v="15"/>
    <s v=""/>
    <x v="2"/>
    <n v="0"/>
    <n v="0"/>
    <s v=""/>
    <x v="0"/>
    <s v=""/>
    <n v="0"/>
    <n v="0"/>
    <n v="1"/>
    <x v="1"/>
    <n v="0"/>
    <n v="-162905"/>
    <s v=""/>
    <n v="-162905"/>
    <n v="-162904"/>
    <s v="Y"/>
    <s v=""/>
    <s v="VPDV"/>
    <s v="VP DIVERSITY,EQUITY&amp;MULTICULTURAL AFFRS"/>
    <s v="Income Adjustment"/>
    <s v="3-Income Adjustment"/>
    <x v="41"/>
    <x v="1"/>
    <x v="6"/>
    <m/>
    <x v="8"/>
    <x v="8"/>
    <m/>
  </r>
  <r>
    <n v="2018"/>
    <s v="UA"/>
    <s v="MRKT"/>
    <s v="DEMA MARKETING AND COMMUNICATIONS"/>
    <x v="30"/>
    <s v=""/>
    <s v=""/>
    <s v="DEMA MARKETING AND COMMUNICATIONS"/>
    <x v="19"/>
    <s v="VP DIVERSITY,EQUITY&amp;MULTICULTURAL AFFRS"/>
    <s v="GENFND"/>
    <x v="2"/>
    <x v="2"/>
    <s v="-----"/>
    <s v="EX"/>
    <s v="TRIN"/>
    <s v="TRNSF-INCOME"/>
    <s v="DV"/>
    <x v="1"/>
    <s v="TRANSFER"/>
    <s v="21"/>
    <s v=""/>
    <x v="2"/>
    <n v="0"/>
    <n v="0"/>
    <s v=""/>
    <x v="1"/>
    <s v="10cr"/>
    <n v="0"/>
    <n v="0"/>
    <n v="1"/>
    <x v="1"/>
    <n v="0"/>
    <n v="-162905"/>
    <s v=""/>
    <n v="-162905"/>
    <n v="-162904"/>
    <s v="Y"/>
    <s v=""/>
    <s v="VPDV"/>
    <s v="VP DIVERSITY,EQUITY&amp;MULTICULTURAL AFFRS"/>
    <s v="Income Adjustment"/>
    <s v="3-Income Adjustment"/>
    <x v="41"/>
    <x v="1"/>
    <x v="6"/>
    <m/>
    <x v="8"/>
    <x v="8"/>
    <m/>
  </r>
  <r>
    <n v="2018"/>
    <s v="UA"/>
    <s v="OEC"/>
    <s v="OFFICE OF ONLINE EDUCATION"/>
    <x v="31"/>
    <s v=""/>
    <s v=""/>
    <s v="ON-LINE EDUCATION"/>
    <x v="20"/>
    <s v="VP UNIVERSITY ACADEMIC AFFAIRS"/>
    <s v="GENFND"/>
    <x v="0"/>
    <x v="0"/>
    <s v="-----"/>
    <s v="EX"/>
    <s v="RESV"/>
    <s v="RESERVES"/>
    <s v="NA"/>
    <x v="0"/>
    <s v="RESERVES"/>
    <s v="15"/>
    <s v=""/>
    <x v="2"/>
    <n v="0"/>
    <n v="0"/>
    <s v="OE"/>
    <x v="0"/>
    <s v="OE"/>
    <n v="0"/>
    <n v="0"/>
    <n v="1"/>
    <x v="1"/>
    <n v="0"/>
    <n v="8480000"/>
    <s v=""/>
    <n v="8480000"/>
    <n v="8480001"/>
    <s v="Y"/>
    <s v=""/>
    <s v="UAVP"/>
    <s v="VP UNIVERSITY ACADEMIC AFFAIRS"/>
    <s v="Income Adjustment"/>
    <s v="3-Income Adjustment"/>
    <x v="41"/>
    <x v="1"/>
    <x v="6"/>
    <m/>
    <x v="17"/>
    <x v="17"/>
    <m/>
  </r>
  <r>
    <n v="2018"/>
    <s v="UA"/>
    <s v="OEC"/>
    <s v="OFFICE OF ONLINE EDUCATION"/>
    <x v="31"/>
    <s v=""/>
    <s v=""/>
    <s v="ON-LINE EDUCATION"/>
    <x v="20"/>
    <s v="VP UNIVERSITY ACADEMIC AFFAIRS"/>
    <s v="GENFND"/>
    <x v="2"/>
    <x v="2"/>
    <s v="-----"/>
    <s v="EX"/>
    <s v="TRIN"/>
    <s v="TRNSF-INCOME"/>
    <s v="DV"/>
    <x v="1"/>
    <s v="TRANSFER"/>
    <s v="21"/>
    <s v=""/>
    <x v="2"/>
    <n v="0"/>
    <n v="0"/>
    <s v="OE"/>
    <x v="1"/>
    <s v="10cr"/>
    <n v="0"/>
    <n v="0"/>
    <n v="1"/>
    <x v="1"/>
    <n v="0"/>
    <n v="8480000"/>
    <s v=""/>
    <n v="8480000"/>
    <n v="8480001"/>
    <s v="Y"/>
    <s v=""/>
    <s v="UAVP"/>
    <s v="VP UNIVERSITY ACADEMIC AFFAIRS"/>
    <s v="Income Adjustment"/>
    <s v="3-Income Adjustment"/>
    <x v="41"/>
    <x v="1"/>
    <x v="6"/>
    <m/>
    <x v="17"/>
    <x v="17"/>
    <m/>
  </r>
  <r>
    <n v="2018"/>
    <s v="UA"/>
    <s v="PRES"/>
    <s v="PRESIDENT'S OFFICE"/>
    <x v="32"/>
    <s v=""/>
    <s v=""/>
    <s v="UAPL EXPENSES"/>
    <x v="21"/>
    <s v="PRESIDENT'S OFFICE"/>
    <s v="GENFND"/>
    <x v="0"/>
    <x v="0"/>
    <s v="-----"/>
    <s v="EX"/>
    <s v="RESV"/>
    <s v="RESERVES"/>
    <s v="NA"/>
    <x v="0"/>
    <s v="RESERVES"/>
    <s v="15"/>
    <s v=""/>
    <x v="2"/>
    <n v="0"/>
    <n v="0"/>
    <s v=""/>
    <x v="0"/>
    <s v=""/>
    <n v="0"/>
    <n v="0"/>
    <n v="1"/>
    <x v="1"/>
    <n v="0"/>
    <n v="-560"/>
    <s v=""/>
    <n v="-560"/>
    <n v="-559"/>
    <s v="Y"/>
    <s v=""/>
    <s v="PRES"/>
    <s v="PRESIDENT'S OFFICE"/>
    <s v="Income Adjustment"/>
    <s v="3-Income Adjustment"/>
    <x v="41"/>
    <x v="1"/>
    <x v="6"/>
    <m/>
    <x v="18"/>
    <x v="18"/>
    <m/>
  </r>
  <r>
    <n v="2018"/>
    <s v="UA"/>
    <s v="PRES"/>
    <s v="PRESIDENT'S OFFICE"/>
    <x v="32"/>
    <s v=""/>
    <s v=""/>
    <s v="UAPL EXPENSES"/>
    <x v="21"/>
    <s v="PRESIDENT'S OFFICE"/>
    <s v="GENFND"/>
    <x v="2"/>
    <x v="2"/>
    <s v="-----"/>
    <s v="EX"/>
    <s v="TRIN"/>
    <s v="TRNSF-INCOME"/>
    <s v="DV"/>
    <x v="1"/>
    <s v="TRANSFER"/>
    <s v="21"/>
    <s v=""/>
    <x v="2"/>
    <n v="0"/>
    <n v="0"/>
    <s v=""/>
    <x v="1"/>
    <s v="10cr"/>
    <n v="0"/>
    <n v="0"/>
    <n v="1"/>
    <x v="1"/>
    <n v="0"/>
    <n v="-560"/>
    <s v=""/>
    <n v="-560"/>
    <n v="-559"/>
    <s v="Y"/>
    <s v=""/>
    <s v="PRES"/>
    <s v="PRESIDENT'S OFFICE"/>
    <s v="Income Adjustment"/>
    <s v="3-Income Adjustment"/>
    <x v="41"/>
    <x v="1"/>
    <x v="6"/>
    <m/>
    <x v="18"/>
    <x v="18"/>
    <m/>
  </r>
  <r>
    <n v="2018"/>
    <s v="UA"/>
    <s v="PSIA"/>
    <s v="PUBLIC SAFETY"/>
    <x v="33"/>
    <s v=""/>
    <s v=""/>
    <s v="UNIVERSITY SECURITY SOFTWARE SUPPORT"/>
    <x v="22"/>
    <s v="VP UNIVERSITY ACADEMIC AFFAIRS"/>
    <s v="GENFND"/>
    <x v="0"/>
    <x v="0"/>
    <s v="-----"/>
    <s v="EX"/>
    <s v="RESV"/>
    <s v="RESERVES"/>
    <s v="NA"/>
    <x v="0"/>
    <s v="RESERVES"/>
    <s v="15"/>
    <s v=""/>
    <x v="2"/>
    <n v="0"/>
    <n v="0"/>
    <s v=""/>
    <x v="0"/>
    <s v=""/>
    <n v="0"/>
    <n v="0"/>
    <n v="1"/>
    <x v="1"/>
    <n v="0"/>
    <n v="320346"/>
    <s v=""/>
    <n v="320346"/>
    <n v="320347"/>
    <s v="Y"/>
    <s v=""/>
    <s v="UAVP"/>
    <s v="VP UNIVERSITY ACADEMIC AFFAIRS"/>
    <s v="Income Adjustment"/>
    <s v="3-Income Adjustment"/>
    <x v="41"/>
    <x v="1"/>
    <x v="6"/>
    <m/>
    <x v="6"/>
    <x v="6"/>
    <m/>
  </r>
  <r>
    <n v="2018"/>
    <s v="UA"/>
    <s v="PSIA"/>
    <s v="PUBLIC SAFETY"/>
    <x v="33"/>
    <s v=""/>
    <s v=""/>
    <s v="UNIVERSITY SECURITY SOFTWARE SUPPORT"/>
    <x v="22"/>
    <s v="VP UNIVERSITY ACADEMIC AFFAIRS"/>
    <s v="GENFND"/>
    <x v="2"/>
    <x v="2"/>
    <s v="-----"/>
    <s v="EX"/>
    <s v="TRIN"/>
    <s v="TRNSF-INCOME"/>
    <s v="DV"/>
    <x v="1"/>
    <s v="TRANSFER"/>
    <s v="21"/>
    <s v=""/>
    <x v="2"/>
    <n v="0"/>
    <n v="0"/>
    <s v=""/>
    <x v="1"/>
    <s v="10cr"/>
    <n v="0"/>
    <n v="0"/>
    <n v="1"/>
    <x v="1"/>
    <n v="0"/>
    <n v="320346"/>
    <s v=""/>
    <n v="320346"/>
    <n v="320347"/>
    <s v="Y"/>
    <s v=""/>
    <s v="UAVP"/>
    <s v="VP UNIVERSITY ACADEMIC AFFAIRS"/>
    <s v="Income Adjustment"/>
    <s v="3-Income Adjustment"/>
    <x v="41"/>
    <x v="1"/>
    <x v="6"/>
    <m/>
    <x v="6"/>
    <x v="6"/>
    <m/>
  </r>
  <r>
    <n v="2018"/>
    <s v="UA"/>
    <s v="SES"/>
    <s v="UNIVERSITY STUDENT SERVICES &amp; SYS"/>
    <x v="34"/>
    <s v=""/>
    <s v=""/>
    <s v="USSS SHARED SERVICES"/>
    <x v="23"/>
    <s v="VP UNIVERSITY ACADEMIC AFFAIRS"/>
    <s v="GENFND"/>
    <x v="0"/>
    <x v="0"/>
    <s v="-----"/>
    <s v="EX"/>
    <s v="RESV"/>
    <s v="RESERVES"/>
    <s v="NA"/>
    <x v="0"/>
    <s v="RESERVES"/>
    <s v="15"/>
    <s v=""/>
    <x v="2"/>
    <n v="0"/>
    <n v="0"/>
    <s v="SS"/>
    <x v="0"/>
    <s v="SS"/>
    <n v="0"/>
    <n v="0"/>
    <n v="1"/>
    <x v="1"/>
    <n v="0"/>
    <n v="149950"/>
    <s v=""/>
    <n v="149950"/>
    <n v="149951"/>
    <s v="Y"/>
    <s v=""/>
    <s v="UAVP"/>
    <s v="VP UNIVERSITY ACADEMIC AFFAIRS"/>
    <s v="Income Adjustment"/>
    <s v="3-Income Adjustment"/>
    <x v="41"/>
    <x v="1"/>
    <x v="6"/>
    <m/>
    <x v="6"/>
    <x v="6"/>
    <m/>
  </r>
  <r>
    <n v="2018"/>
    <s v="UA"/>
    <s v="SES"/>
    <s v="UNIVERSITY STUDENT SERVICES &amp; SYS"/>
    <x v="34"/>
    <s v=""/>
    <s v=""/>
    <s v="USSS SHARED SERVICES"/>
    <x v="23"/>
    <s v="VP UNIVERSITY ACADEMIC AFFAIRS"/>
    <s v="GENFND"/>
    <x v="2"/>
    <x v="2"/>
    <s v="-----"/>
    <s v="EX"/>
    <s v="TRIN"/>
    <s v="TRNSF-INCOME"/>
    <s v="DV"/>
    <x v="1"/>
    <s v="TRANSFER"/>
    <s v="21"/>
    <s v=""/>
    <x v="2"/>
    <n v="0"/>
    <n v="0"/>
    <s v="SS"/>
    <x v="1"/>
    <s v="10cr"/>
    <n v="0"/>
    <n v="0"/>
    <n v="1"/>
    <x v="1"/>
    <n v="0"/>
    <n v="149950"/>
    <s v=""/>
    <n v="149950"/>
    <n v="149951"/>
    <s v="Y"/>
    <s v=""/>
    <s v="UAVP"/>
    <s v="VP UNIVERSITY ACADEMIC AFFAIRS"/>
    <s v="Income Adjustment"/>
    <s v="3-Income Adjustment"/>
    <x v="41"/>
    <x v="1"/>
    <x v="6"/>
    <m/>
    <x v="6"/>
    <x v="6"/>
    <m/>
  </r>
  <r>
    <n v="2018"/>
    <s v="UA"/>
    <s v="VPRO"/>
    <s v="OFC OF VP RESEARCH"/>
    <x v="35"/>
    <s v=""/>
    <s v=""/>
    <s v="VPR CORPORATE AND FOUNDATION RELATIONS"/>
    <x v="24"/>
    <s v="VP FOR RESEARCH"/>
    <s v="GENFND"/>
    <x v="0"/>
    <x v="0"/>
    <s v="-----"/>
    <s v="EX"/>
    <s v="RESV"/>
    <s v="RESERVES"/>
    <s v="NA"/>
    <x v="0"/>
    <s v="RESERVES"/>
    <s v="15"/>
    <s v=""/>
    <x v="2"/>
    <n v="0"/>
    <n v="0"/>
    <s v=""/>
    <x v="0"/>
    <s v=""/>
    <n v="0"/>
    <n v="0"/>
    <n v="1"/>
    <x v="1"/>
    <n v="0"/>
    <n v="102586"/>
    <s v=""/>
    <n v="102586"/>
    <n v="102587"/>
    <s v="Y"/>
    <s v=""/>
    <s v="VPR"/>
    <s v="VP FOR RESEARCH"/>
    <s v="Income Adjustment"/>
    <s v="3-Income Adjustment"/>
    <x v="41"/>
    <x v="1"/>
    <x v="6"/>
    <m/>
    <x v="5"/>
    <x v="5"/>
    <m/>
  </r>
  <r>
    <n v="2018"/>
    <s v="UA"/>
    <s v="VPRO"/>
    <s v="OFC OF VP RESEARCH"/>
    <x v="35"/>
    <s v=""/>
    <s v=""/>
    <s v="VPR CORPORATE AND FOUNDATION RELATIONS"/>
    <x v="24"/>
    <s v="VP FOR RESEARCH"/>
    <s v="GENFND"/>
    <x v="2"/>
    <x v="2"/>
    <s v="-----"/>
    <s v="EX"/>
    <s v="TRIN"/>
    <s v="TRNSF-INCOME"/>
    <s v="DV"/>
    <x v="1"/>
    <s v="TRANSFER"/>
    <s v="21"/>
    <s v=""/>
    <x v="2"/>
    <n v="0"/>
    <n v="0"/>
    <s v=""/>
    <x v="1"/>
    <s v="10cr"/>
    <n v="0"/>
    <n v="0"/>
    <n v="1"/>
    <x v="1"/>
    <n v="0"/>
    <n v="102586"/>
    <s v=""/>
    <n v="102586"/>
    <n v="102587"/>
    <s v="Y"/>
    <s v=""/>
    <s v="VPR"/>
    <s v="VP FOR RESEARCH"/>
    <s v="Income Adjustment"/>
    <s v="3-Income Adjustment"/>
    <x v="41"/>
    <x v="1"/>
    <x v="6"/>
    <m/>
    <x v="5"/>
    <x v="5"/>
    <m/>
  </r>
  <r>
    <n v="2018"/>
    <s v="UA"/>
    <s v="VPUR"/>
    <s v="VP GOVERNMENT RELATIONS"/>
    <x v="36"/>
    <s v=""/>
    <s v=""/>
    <s v="GOVERNMENT RELATIONS COMPENSATION"/>
    <x v="25"/>
    <s v="VP FOR PUBLIC AFFAIRS &amp; GOV'T RELATIONS"/>
    <s v="GENFND"/>
    <x v="0"/>
    <x v="0"/>
    <s v="-----"/>
    <s v="EX"/>
    <s v="RESV"/>
    <s v="RESERVES"/>
    <s v="NA"/>
    <x v="0"/>
    <s v="RESERVES"/>
    <s v="15"/>
    <s v=""/>
    <x v="2"/>
    <n v="0"/>
    <n v="0"/>
    <s v=""/>
    <x v="0"/>
    <s v=""/>
    <n v="0"/>
    <n v="0"/>
    <n v="1"/>
    <x v="1"/>
    <n v="0"/>
    <n v="-181844"/>
    <s v=""/>
    <n v="-181844"/>
    <n v="-181843"/>
    <s v="Y"/>
    <s v=""/>
    <s v="VPUR"/>
    <s v="VP FOR PUBLIC AFFAIRS &amp; GOV'T RELATIONS"/>
    <s v="Income Adjustment"/>
    <s v="3-Income Adjustment"/>
    <x v="41"/>
    <x v="1"/>
    <x v="6"/>
    <m/>
    <x v="4"/>
    <x v="4"/>
    <m/>
  </r>
  <r>
    <n v="2018"/>
    <s v="UA"/>
    <s v="VPUR"/>
    <s v="VP GOVERNMENT RELATIONS"/>
    <x v="36"/>
    <s v=""/>
    <s v=""/>
    <s v="GOVERNMENT RELATIONS COMPENSATION"/>
    <x v="25"/>
    <s v="VP FOR PUBLIC AFFAIRS &amp; GOV'T RELATIONS"/>
    <s v="GENFND"/>
    <x v="2"/>
    <x v="2"/>
    <s v="-----"/>
    <s v="EX"/>
    <s v="TRIN"/>
    <s v="TRNSF-INCOME"/>
    <s v="DV"/>
    <x v="1"/>
    <s v="TRANSFER"/>
    <s v="21"/>
    <s v=""/>
    <x v="2"/>
    <n v="0"/>
    <n v="0"/>
    <s v=""/>
    <x v="1"/>
    <s v="10cr"/>
    <n v="0"/>
    <n v="0"/>
    <n v="1"/>
    <x v="1"/>
    <n v="0"/>
    <n v="-181844"/>
    <s v=""/>
    <n v="-181844"/>
    <n v="-181843"/>
    <s v="Y"/>
    <s v=""/>
    <s v="VPUR"/>
    <s v="VP FOR PUBLIC AFFAIRS &amp; GOV'T RELATIONS"/>
    <s v="Income Adjustment"/>
    <s v="3-Income Adjustment"/>
    <x v="41"/>
    <x v="1"/>
    <x v="6"/>
    <m/>
    <x v="4"/>
    <x v="4"/>
    <m/>
  </r>
  <r>
    <n v="2018"/>
    <s v="UA"/>
    <s v="INCO"/>
    <s v="INCOME STATEMENT"/>
    <x v="37"/>
    <s v=""/>
    <s v=""/>
    <s v="SYSTEM SERVICE CHARGE"/>
    <x v="11"/>
    <s v="INCOME"/>
    <s v="GENFND"/>
    <x v="0"/>
    <x v="0"/>
    <s v="-----"/>
    <s v="EX"/>
    <s v="RESV"/>
    <s v="RESERVES"/>
    <s v="NA"/>
    <x v="0"/>
    <s v="RESERVES"/>
    <s v="15"/>
    <s v=""/>
    <x v="0"/>
    <n v="0"/>
    <n v="0"/>
    <s v=""/>
    <x v="0"/>
    <s v=""/>
    <n v="0"/>
    <n v="0"/>
    <n v="1"/>
    <x v="1"/>
    <n v="0"/>
    <n v="-9732029"/>
    <s v="RC=77"/>
    <n v="-9732029"/>
    <n v="-9732028"/>
    <s v="Y"/>
    <s v=""/>
    <s v="INCO"/>
    <s v="INCOME"/>
    <s v="Income Adjustment"/>
    <s v="3-Income Adjustment"/>
    <x v="41"/>
    <x v="1"/>
    <x v="6"/>
    <m/>
    <x v="11"/>
    <x v="11"/>
    <m/>
  </r>
  <r>
    <n v="2018"/>
    <s v="UA"/>
    <s v="INCO"/>
    <s v="INCOME STATEMENT"/>
    <x v="37"/>
    <s v=""/>
    <s v=""/>
    <s v="SYSTEM SERVICE CHARGE"/>
    <x v="11"/>
    <s v="INCOME"/>
    <s v="GENFND"/>
    <x v="2"/>
    <x v="2"/>
    <s v="-----"/>
    <s v="EX"/>
    <s v="TRIN"/>
    <s v="TRNSF-INCOME"/>
    <s v="DV"/>
    <x v="1"/>
    <s v="TRANSFER"/>
    <s v="21"/>
    <s v=""/>
    <x v="0"/>
    <n v="0"/>
    <n v="0"/>
    <s v=""/>
    <x v="1"/>
    <s v="10cr"/>
    <n v="0"/>
    <n v="0"/>
    <n v="1"/>
    <x v="1"/>
    <n v="0"/>
    <n v="-9732029"/>
    <s v="RC=77"/>
    <n v="-9732029"/>
    <n v="-9732028"/>
    <s v="Y"/>
    <s v=""/>
    <s v="INCO"/>
    <s v="INCOME"/>
    <s v="Income Adjustment"/>
    <s v="3-Income Adjustment"/>
    <x v="41"/>
    <x v="1"/>
    <x v="6"/>
    <m/>
    <x v="11"/>
    <x v="11"/>
    <m/>
  </r>
  <r>
    <n v="2018"/>
    <s v="UA"/>
    <s v="INCO"/>
    <s v="INCOME STATEMENT"/>
    <x v="38"/>
    <s v=""/>
    <s v=""/>
    <s v="ADMIN CHARGE-SHARED SERVICES"/>
    <x v="26"/>
    <s v="INCOME"/>
    <s v="GENFND"/>
    <x v="0"/>
    <x v="0"/>
    <s v="-----"/>
    <s v="EX"/>
    <s v="RESV"/>
    <s v="RESERVES"/>
    <s v="NA"/>
    <x v="0"/>
    <s v="RESERVES"/>
    <s v="15"/>
    <s v=""/>
    <x v="0"/>
    <n v="0"/>
    <n v="0"/>
    <s v="IT"/>
    <x v="0"/>
    <s v="IT"/>
    <n v="0"/>
    <n v="0"/>
    <n v="1"/>
    <x v="1"/>
    <n v="0"/>
    <n v="-34775013"/>
    <s v="RC=77"/>
    <n v="-34775013"/>
    <n v="-34775012"/>
    <s v="Y"/>
    <s v=""/>
    <s v="INCO"/>
    <s v="INCOME"/>
    <s v="Income Adjustment"/>
    <s v="3-Income Adjustment"/>
    <x v="41"/>
    <x v="1"/>
    <x v="6"/>
    <m/>
    <x v="11"/>
    <x v="11"/>
    <m/>
  </r>
  <r>
    <n v="2018"/>
    <s v="UA"/>
    <s v="INCO"/>
    <s v="INCOME STATEMENT"/>
    <x v="38"/>
    <s v=""/>
    <s v=""/>
    <s v="ADMIN CHARGE-SHARED SERVICES"/>
    <x v="26"/>
    <s v="INCOME"/>
    <s v="GENFND"/>
    <x v="2"/>
    <x v="2"/>
    <s v="-----"/>
    <s v="EX"/>
    <s v="TRIN"/>
    <s v="TRNSF-INCOME"/>
    <s v="DV"/>
    <x v="1"/>
    <s v="TRANSFER"/>
    <s v="21"/>
    <s v=""/>
    <x v="0"/>
    <n v="0"/>
    <n v="0"/>
    <s v="IT"/>
    <x v="1"/>
    <s v="10cr"/>
    <n v="0"/>
    <n v="0"/>
    <n v="1"/>
    <x v="1"/>
    <n v="0"/>
    <n v="-34775013"/>
    <s v="RC=77"/>
    <n v="-34775013"/>
    <n v="-34775012"/>
    <s v="Y"/>
    <s v=""/>
    <s v="INCO"/>
    <s v="INCOME"/>
    <s v="Income Adjustment"/>
    <s v="3-Income Adjustment"/>
    <x v="41"/>
    <x v="1"/>
    <x v="6"/>
    <m/>
    <x v="11"/>
    <x v="11"/>
    <m/>
  </r>
  <r>
    <n v="2018"/>
    <s v="UA"/>
    <s v="INCO"/>
    <s v="INCOME STATEMENT"/>
    <x v="39"/>
    <s v="-----"/>
    <m/>
    <s v="ENDOWMENT INCOME"/>
    <x v="11"/>
    <s v="INCOME"/>
    <s v="GENFND"/>
    <x v="4"/>
    <x v="3"/>
    <s v="---"/>
    <s v="IN"/>
    <s v="INVR"/>
    <s v="INVEST"/>
    <s v="DA"/>
    <x v="2"/>
    <s v="OTH REVENUE"/>
    <s v="03"/>
    <s v="ISOI"/>
    <x v="1"/>
    <n v="20770"/>
    <n v="20770"/>
    <m/>
    <x v="1"/>
    <n v="0"/>
    <s v="IN"/>
    <n v="20770"/>
    <n v="20770"/>
    <x v="0"/>
    <n v="0"/>
    <n v="0"/>
    <m/>
    <n v="0"/>
    <n v="20770"/>
    <s v="N"/>
    <m/>
    <s v="INCO"/>
    <s v="INCOME"/>
    <s v="77"/>
    <s v="1-Adjust Based Budget"/>
    <x v="42"/>
    <x v="2"/>
    <x v="7"/>
    <m/>
    <x v="11"/>
    <x v="11"/>
    <m/>
  </r>
  <r>
    <n v="2018"/>
    <s v="UA"/>
    <s v="INCO"/>
    <s v="INCOME STATEMENT"/>
    <x v="40"/>
    <s v="-----"/>
    <m/>
    <s v="ADMIN CHARGE-EXT AGENCY"/>
    <x v="11"/>
    <s v="INCOME"/>
    <s v="GENFND"/>
    <x v="5"/>
    <x v="4"/>
    <s v="---"/>
    <s v="IN"/>
    <s v="CRIN"/>
    <s v="COST REC INC"/>
    <s v="EP"/>
    <x v="2"/>
    <s v="OTH REVENUE"/>
    <s v="03"/>
    <s v="ISOI"/>
    <x v="1"/>
    <n v="113343"/>
    <n v="113343"/>
    <m/>
    <x v="1"/>
    <n v="0"/>
    <s v="IN"/>
    <n v="113343"/>
    <n v="113343"/>
    <x v="0"/>
    <n v="0"/>
    <n v="0"/>
    <m/>
    <n v="0"/>
    <n v="113343"/>
    <s v="N"/>
    <m/>
    <s v="INCO"/>
    <s v="INCOME"/>
    <s v="77"/>
    <s v="1-Adjust Based Budget"/>
    <x v="42"/>
    <x v="2"/>
    <x v="7"/>
    <m/>
    <x v="11"/>
    <x v="11"/>
    <m/>
  </r>
  <r>
    <n v="2018"/>
    <s v="UA"/>
    <s v="INCO"/>
    <s v="INCOME STATEMENT"/>
    <x v="41"/>
    <s v="-----"/>
    <m/>
    <s v="INTEREST INCOME"/>
    <x v="11"/>
    <s v="INCOME"/>
    <s v="GENFND"/>
    <x v="6"/>
    <x v="5"/>
    <s v="---"/>
    <s v="IN"/>
    <s v="INVR"/>
    <s v="INVEST"/>
    <s v="DA"/>
    <x v="2"/>
    <s v="OTH REVENUE"/>
    <s v="03"/>
    <s v="ISOI"/>
    <x v="1"/>
    <n v="9863493"/>
    <n v="9863493"/>
    <m/>
    <x v="1"/>
    <n v="0"/>
    <s v="IN"/>
    <n v="9863493"/>
    <n v="9863493"/>
    <x v="0"/>
    <n v="0"/>
    <n v="0"/>
    <m/>
    <n v="0"/>
    <n v="9863493"/>
    <s v="N"/>
    <m/>
    <s v="INCO"/>
    <s v="INCOME"/>
    <s v="77"/>
    <s v="1-Adjust Based Budget"/>
    <x v="42"/>
    <x v="2"/>
    <x v="7"/>
    <m/>
    <x v="11"/>
    <x v="11"/>
    <m/>
  </r>
  <r>
    <n v="2018"/>
    <s v="UA"/>
    <s v="INCO"/>
    <s v="INCOME STATEMENT"/>
    <x v="42"/>
    <s v="-----"/>
    <m/>
    <s v="UA-INTERCAMPUS TRANSFERS"/>
    <x v="11"/>
    <s v="INCOME"/>
    <s v="GENFND"/>
    <x v="7"/>
    <x v="6"/>
    <s v="---"/>
    <s v="IN"/>
    <s v="OTHR"/>
    <s v="OTHER REV"/>
    <s v="DP"/>
    <x v="2"/>
    <s v="OTH REVENUE"/>
    <s v="03"/>
    <s v="IS"/>
    <x v="1"/>
    <n v="282374"/>
    <n v="282374"/>
    <m/>
    <x v="1"/>
    <n v="0"/>
    <s v="IN"/>
    <n v="282374"/>
    <n v="282374"/>
    <x v="0"/>
    <n v="0"/>
    <n v="0"/>
    <m/>
    <n v="0"/>
    <n v="282374"/>
    <s v="N"/>
    <m/>
    <s v="INCO"/>
    <s v="INCOME"/>
    <s v="77"/>
    <s v="1-Adjust Based Budget"/>
    <x v="42"/>
    <x v="2"/>
    <x v="7"/>
    <m/>
    <x v="11"/>
    <x v="11"/>
    <m/>
  </r>
  <r>
    <n v="2018"/>
    <s v="UA"/>
    <s v="INCO"/>
    <s v="INCOME STATEMENT"/>
    <x v="43"/>
    <s v="PRES"/>
    <s v="PRESIDENTS OFFICE"/>
    <s v="INDIRECT COST SHARING"/>
    <x v="11"/>
    <s v="INCOME"/>
    <s v="GENFND"/>
    <x v="8"/>
    <x v="7"/>
    <s v="---"/>
    <s v="IN"/>
    <s v="ICOR"/>
    <s v="IND COST INC"/>
    <s v="EA"/>
    <x v="3"/>
    <s v="IND COST INC"/>
    <s v="04"/>
    <s v="ISOI"/>
    <x v="1"/>
    <n v="565260"/>
    <n v="565260"/>
    <m/>
    <x v="1"/>
    <n v="0"/>
    <s v="IN"/>
    <n v="565260"/>
    <n v="565260"/>
    <x v="0"/>
    <n v="0"/>
    <n v="0"/>
    <m/>
    <n v="0"/>
    <n v="565260"/>
    <s v="N"/>
    <m/>
    <s v="INCO"/>
    <s v="INCOME"/>
    <s v="77"/>
    <s v="1-Adjust Based Budget"/>
    <x v="42"/>
    <x v="2"/>
    <x v="7"/>
    <m/>
    <x v="11"/>
    <x v="11"/>
    <m/>
  </r>
  <r>
    <n v="2018"/>
    <s v="UA"/>
    <s v="INCO"/>
    <s v="INCOME STATEMENT"/>
    <x v="43"/>
    <s v="VPR"/>
    <s v="VICE PRESIDENT-RESEARCH"/>
    <s v="INDIRECT COST SHARING"/>
    <x v="11"/>
    <s v="INCOME"/>
    <s v="GENFND"/>
    <x v="8"/>
    <x v="7"/>
    <s v="---"/>
    <s v="IN"/>
    <s v="ICOR"/>
    <s v="IND COST INC"/>
    <s v="EA"/>
    <x v="3"/>
    <s v="IND COST INC"/>
    <s v="04"/>
    <s v="ISOI"/>
    <x v="1"/>
    <n v="794740"/>
    <n v="794740"/>
    <m/>
    <x v="1"/>
    <n v="0"/>
    <s v="IN"/>
    <n v="794740"/>
    <n v="794740"/>
    <x v="0"/>
    <n v="0"/>
    <n v="0"/>
    <m/>
    <n v="0"/>
    <n v="794740"/>
    <s v="N"/>
    <m/>
    <s v="INCO"/>
    <s v="INCOME"/>
    <s v="77"/>
    <s v="1-Adjust Based Budget"/>
    <x v="42"/>
    <x v="2"/>
    <x v="7"/>
    <m/>
    <x v="11"/>
    <x v="11"/>
    <m/>
  </r>
  <r>
    <n v="2018"/>
    <s v="UA"/>
    <s v="INCO"/>
    <s v="INCOME STATEMENT"/>
    <x v="44"/>
    <s v="-----"/>
    <m/>
    <s v="OTHER INCOME"/>
    <x v="11"/>
    <s v="INCOME"/>
    <s v="GENFND"/>
    <x v="0"/>
    <x v="0"/>
    <s v="---"/>
    <s v="EX"/>
    <s v="RESV"/>
    <s v="RESERVES"/>
    <s v="NA"/>
    <x v="0"/>
    <s v="RESERVES"/>
    <s v="15"/>
    <s v="ISOI"/>
    <x v="3"/>
    <n v="15370"/>
    <n v="15370"/>
    <m/>
    <x v="0"/>
    <n v="0"/>
    <s v="EX"/>
    <n v="15370"/>
    <n v="15370"/>
    <x v="0"/>
    <n v="0"/>
    <n v="0"/>
    <m/>
    <n v="0"/>
    <n v="15370"/>
    <s v="N"/>
    <m/>
    <s v="INCO"/>
    <s v="INCOME"/>
    <s v="77"/>
    <s v="1-Adjust Based Budget"/>
    <x v="42"/>
    <x v="2"/>
    <x v="7"/>
    <m/>
    <x v="11"/>
    <x v="11"/>
    <m/>
  </r>
  <r>
    <n v="2018"/>
    <s v="UA"/>
    <s v="INCO"/>
    <s v="INCOME STATEMENT"/>
    <x v="13"/>
    <s v="-----"/>
    <m/>
    <s v="SYSTEM SERVICE CHARGE"/>
    <x v="11"/>
    <s v="INCOME"/>
    <s v="GENFND"/>
    <x v="9"/>
    <x v="8"/>
    <s v="---"/>
    <s v="EX"/>
    <s v="TREX"/>
    <s v="TRSF-EXPENSE"/>
    <s v="DZ"/>
    <x v="1"/>
    <s v="TRANSFER"/>
    <s v="21"/>
    <s v="ISOI"/>
    <x v="3"/>
    <n v="-114524"/>
    <n v="-114524"/>
    <m/>
    <x v="0"/>
    <n v="0"/>
    <s v="EX"/>
    <n v="-114524"/>
    <n v="-114524"/>
    <x v="0"/>
    <n v="0"/>
    <n v="0"/>
    <m/>
    <n v="0"/>
    <n v="-114524"/>
    <s v="N"/>
    <m/>
    <s v="INCO"/>
    <s v="INCOME"/>
    <s v="77"/>
    <s v="1-Adjust Based Budget"/>
    <x v="42"/>
    <x v="2"/>
    <x v="7"/>
    <m/>
    <x v="11"/>
    <x v="11"/>
    <m/>
  </r>
  <r>
    <n v="2018"/>
    <s v="UA"/>
    <s v="INCO"/>
    <s v="INCOME STATEMENT"/>
    <x v="13"/>
    <s v="-----"/>
    <m/>
    <s v="SYSTEM SERVICE CHARGE"/>
    <x v="11"/>
    <s v="INCOME"/>
    <s v="GENFND"/>
    <x v="1"/>
    <x v="1"/>
    <s v="BLD"/>
    <s v="EX"/>
    <s v="CORI"/>
    <s v="ALLOT/CHR:IN"/>
    <s v="DT"/>
    <x v="1"/>
    <s v="TRANSFER"/>
    <s v="21"/>
    <s v="ISOI"/>
    <x v="1"/>
    <n v="11440331"/>
    <n v="11440331"/>
    <m/>
    <x v="1"/>
    <s v="10cr"/>
    <s v="Allot/Xfer IN"/>
    <n v="-11440331"/>
    <n v="11440331"/>
    <x v="0"/>
    <n v="0"/>
    <n v="0"/>
    <m/>
    <n v="0"/>
    <n v="11440331"/>
    <s v="N"/>
    <m/>
    <s v="INCO"/>
    <s v="INCOME"/>
    <s v="77"/>
    <s v="1-Adjust Based Budget"/>
    <x v="42"/>
    <x v="2"/>
    <x v="7"/>
    <m/>
    <x v="11"/>
    <x v="11"/>
    <m/>
  </r>
  <r>
    <n v="2018"/>
    <s v="UA"/>
    <s v="INCO"/>
    <s v="INCOME STATEMENT"/>
    <x v="13"/>
    <s v="-----"/>
    <m/>
    <s v="SYSTEM SERVICE CHARGE"/>
    <x v="11"/>
    <s v="INCOME"/>
    <s v="GENFND"/>
    <x v="1"/>
    <x v="1"/>
    <s v="BLS"/>
    <s v="EX"/>
    <s v="CORI"/>
    <s v="ALLOT/CHR:IN"/>
    <s v="DT"/>
    <x v="1"/>
    <s v="TRANSFER"/>
    <s v="21"/>
    <s v="ISOI"/>
    <x v="1"/>
    <n v="20160175"/>
    <n v="20160175"/>
    <m/>
    <x v="1"/>
    <s v="10cr"/>
    <s v="Allot/Xfer IN"/>
    <n v="-20160175"/>
    <n v="20160175"/>
    <x v="0"/>
    <n v="0"/>
    <n v="0"/>
    <m/>
    <n v="0"/>
    <n v="20160175"/>
    <s v="N"/>
    <m/>
    <s v="INCO"/>
    <s v="INCOME"/>
    <s v="77"/>
    <s v="1-Adjust Based Budget"/>
    <x v="42"/>
    <x v="2"/>
    <x v="7"/>
    <m/>
    <x v="11"/>
    <x v="11"/>
    <m/>
  </r>
  <r>
    <n v="2018"/>
    <s v="UA"/>
    <s v="INCO"/>
    <s v="INCOME STATEMENT"/>
    <x v="38"/>
    <s v="-----"/>
    <m/>
    <s v="ADMIN CHARGE-SHARED SERVICES"/>
    <x v="11"/>
    <s v="INCOME"/>
    <s v="GENFND"/>
    <x v="1"/>
    <x v="1"/>
    <s v="BLS"/>
    <s v="EX"/>
    <s v="CORI"/>
    <s v="ALLOT/CHR:IN"/>
    <s v="DT"/>
    <x v="1"/>
    <s v="TRANSFER"/>
    <s v="21"/>
    <s v="ISOI"/>
    <x v="1"/>
    <n v="234249"/>
    <n v="234249"/>
    <s v="IT"/>
    <x v="1"/>
    <s v="10cr"/>
    <s v="Allot/Xfer IN"/>
    <n v="-234249"/>
    <n v="234249"/>
    <x v="0"/>
    <n v="0"/>
    <n v="0"/>
    <m/>
    <n v="0"/>
    <n v="234249"/>
    <s v="N"/>
    <m/>
    <s v="INCO"/>
    <s v="INCOME"/>
    <s v="77"/>
    <s v="1-Adjust Based Budget"/>
    <x v="42"/>
    <x v="2"/>
    <x v="7"/>
    <m/>
    <x v="11"/>
    <x v="11"/>
    <m/>
  </r>
  <r>
    <n v="2018"/>
    <s v="UA"/>
    <s v="INCO"/>
    <s v="INCOME STATEMENT"/>
    <x v="13"/>
    <s v="-----"/>
    <m/>
    <s v="SYSTEM SERVICE CHARGE"/>
    <x v="11"/>
    <s v="INCOME"/>
    <s v="GENFND"/>
    <x v="1"/>
    <x v="1"/>
    <s v="BLT"/>
    <s v="EX"/>
    <s v="CORI"/>
    <s v="ALLOT/CHR:IN"/>
    <s v="DT"/>
    <x v="1"/>
    <s v="TRANSFER"/>
    <s v="21"/>
    <s v="ISOI"/>
    <x v="1"/>
    <n v="25398661"/>
    <n v="25398661"/>
    <m/>
    <x v="1"/>
    <s v="10cr"/>
    <s v="Allot/Xfer IN"/>
    <n v="-25398661"/>
    <n v="25398661"/>
    <x v="0"/>
    <n v="0"/>
    <n v="0"/>
    <m/>
    <n v="0"/>
    <n v="25398661"/>
    <s v="N"/>
    <m/>
    <s v="INCO"/>
    <s v="INCOME"/>
    <s v="77"/>
    <s v="1-Adjust Based Budget"/>
    <x v="42"/>
    <x v="2"/>
    <x v="7"/>
    <m/>
    <x v="11"/>
    <x v="11"/>
    <m/>
  </r>
  <r>
    <n v="2018"/>
    <s v="UA"/>
    <s v="INCO"/>
    <s v="INCOME STATEMENT"/>
    <x v="13"/>
    <s v="-----"/>
    <m/>
    <s v="SYSTEM SERVICE CHARGE"/>
    <x v="11"/>
    <s v="INCOME"/>
    <s v="GENFND"/>
    <x v="1"/>
    <x v="1"/>
    <s v="EAS"/>
    <s v="EX"/>
    <s v="CORI"/>
    <s v="ALLOT/CHR:IN"/>
    <s v="DT"/>
    <x v="1"/>
    <s v="TRANSFER"/>
    <s v="21"/>
    <s v="ISOI"/>
    <x v="1"/>
    <n v="469226"/>
    <n v="469226"/>
    <m/>
    <x v="1"/>
    <s v="10cr"/>
    <s v="Allot/Xfer IN"/>
    <n v="-469226"/>
    <n v="469226"/>
    <x v="0"/>
    <n v="0"/>
    <n v="0"/>
    <m/>
    <n v="0"/>
    <n v="469226"/>
    <s v="N"/>
    <m/>
    <s v="INCO"/>
    <s v="INCOME"/>
    <s v="77"/>
    <s v="1-Adjust Based Budget"/>
    <x v="42"/>
    <x v="2"/>
    <x v="7"/>
    <m/>
    <x v="11"/>
    <x v="11"/>
    <m/>
  </r>
  <r>
    <n v="2018"/>
    <s v="UA"/>
    <s v="INCO"/>
    <s v="INCOME STATEMENT"/>
    <x v="38"/>
    <s v="-----"/>
    <m/>
    <s v="ADMIN CHARGE-SHARED SERVICES"/>
    <x v="11"/>
    <s v="INCOME"/>
    <s v="GENFND"/>
    <x v="1"/>
    <x v="1"/>
    <s v="EAS"/>
    <s v="EX"/>
    <s v="CORI"/>
    <s v="ALLOT/CHR:IN"/>
    <s v="DT"/>
    <x v="1"/>
    <s v="TRANSFER"/>
    <s v="21"/>
    <s v="ISOI"/>
    <x v="1"/>
    <n v="5467"/>
    <n v="5467"/>
    <s v="IT"/>
    <x v="1"/>
    <s v="10cr"/>
    <s v="Allot/Xfer IN"/>
    <n v="-5467"/>
    <n v="5467"/>
    <x v="0"/>
    <n v="0"/>
    <n v="0"/>
    <m/>
    <n v="0"/>
    <n v="5467"/>
    <s v="N"/>
    <m/>
    <s v="INCO"/>
    <s v="INCOME"/>
    <s v="77"/>
    <s v="1-Adjust Based Budget"/>
    <x v="42"/>
    <x v="2"/>
    <x v="7"/>
    <m/>
    <x v="11"/>
    <x v="11"/>
    <m/>
  </r>
  <r>
    <n v="2018"/>
    <s v="UA"/>
    <s v="INCO"/>
    <s v="INCOME STATEMENT"/>
    <x v="13"/>
    <s v="-----"/>
    <m/>
    <s v="SYSTEM SERVICE CHARGE"/>
    <x v="11"/>
    <s v="INCOME"/>
    <s v="GENFND"/>
    <x v="1"/>
    <x v="1"/>
    <s v="EAT"/>
    <s v="EX"/>
    <s v="CORI"/>
    <s v="ALLOT/CHR:IN"/>
    <s v="DT"/>
    <x v="1"/>
    <s v="TRANSFER"/>
    <s v="21"/>
    <s v="ISOI"/>
    <x v="1"/>
    <n v="544768"/>
    <n v="544768"/>
    <m/>
    <x v="1"/>
    <s v="10cr"/>
    <s v="Allot/Xfer IN"/>
    <n v="-544768"/>
    <n v="544768"/>
    <x v="0"/>
    <n v="0"/>
    <n v="0"/>
    <m/>
    <n v="0"/>
    <n v="544768"/>
    <s v="N"/>
    <m/>
    <s v="INCO"/>
    <s v="INCOME"/>
    <s v="77"/>
    <s v="1-Adjust Based Budget"/>
    <x v="42"/>
    <x v="2"/>
    <x v="7"/>
    <m/>
    <x v="11"/>
    <x v="11"/>
    <m/>
  </r>
  <r>
    <n v="2018"/>
    <s v="UA"/>
    <s v="INCO"/>
    <s v="INCOME STATEMENT"/>
    <x v="38"/>
    <s v="-----"/>
    <m/>
    <s v="ADMIN CHARGE-SHARED SERVICES"/>
    <x v="11"/>
    <s v="INCOME"/>
    <s v="GENFND"/>
    <x v="1"/>
    <x v="1"/>
    <s v="IBS"/>
    <s v="EX"/>
    <s v="CORI"/>
    <s v="ALLOT/CHR:IN"/>
    <s v="DT"/>
    <x v="1"/>
    <s v="TRANSFER"/>
    <s v="21"/>
    <s v="ISOI"/>
    <x v="1"/>
    <n v="2810940"/>
    <n v="2810940"/>
    <s v="IT"/>
    <x v="1"/>
    <s v="10cr"/>
    <s v="Allot/Xfer IN"/>
    <n v="-2810940"/>
    <n v="2810940"/>
    <x v="0"/>
    <n v="0"/>
    <n v="0"/>
    <m/>
    <n v="0"/>
    <n v="2810940"/>
    <s v="N"/>
    <m/>
    <s v="INCO"/>
    <s v="INCOME"/>
    <s v="77"/>
    <s v="1-Adjust Based Budget"/>
    <x v="42"/>
    <x v="2"/>
    <x v="7"/>
    <m/>
    <x v="11"/>
    <x v="11"/>
    <m/>
  </r>
  <r>
    <n v="2018"/>
    <s v="UA"/>
    <s v="INCO"/>
    <s v="INCOME STATEMENT"/>
    <x v="13"/>
    <s v="-----"/>
    <m/>
    <s v="SYSTEM SERVICE CHARGE"/>
    <x v="11"/>
    <s v="INCOME"/>
    <s v="GENFND"/>
    <x v="1"/>
    <x v="1"/>
    <s v="INS"/>
    <s v="EX"/>
    <s v="CORI"/>
    <s v="ALLOT/CHR:IN"/>
    <s v="DT"/>
    <x v="1"/>
    <s v="TRANSFER"/>
    <s v="21"/>
    <s v="ISOI"/>
    <x v="1"/>
    <n v="17587867"/>
    <n v="17587867"/>
    <m/>
    <x v="1"/>
    <s v="10cr"/>
    <s v="Allot/Xfer IN"/>
    <n v="-17587867"/>
    <n v="17587867"/>
    <x v="0"/>
    <n v="0"/>
    <n v="0"/>
    <m/>
    <n v="0"/>
    <n v="17587867"/>
    <s v="N"/>
    <m/>
    <s v="INCO"/>
    <s v="INCOME"/>
    <s v="77"/>
    <s v="1-Adjust Based Budget"/>
    <x v="42"/>
    <x v="2"/>
    <x v="7"/>
    <m/>
    <x v="11"/>
    <x v="11"/>
    <m/>
  </r>
  <r>
    <n v="2018"/>
    <s v="UA"/>
    <s v="INCO"/>
    <s v="INCOME STATEMENT"/>
    <x v="38"/>
    <s v="-----"/>
    <m/>
    <s v="ADMIN CHARGE-SHARED SERVICES"/>
    <x v="11"/>
    <s v="INCOME"/>
    <s v="GENFND"/>
    <x v="1"/>
    <x v="1"/>
    <s v="INS"/>
    <s v="EX"/>
    <s v="CORI"/>
    <s v="ALLOT/CHR:IN"/>
    <s v="DT"/>
    <x v="1"/>
    <s v="TRANSFER"/>
    <s v="21"/>
    <s v="ISOI"/>
    <x v="1"/>
    <n v="214596"/>
    <n v="214596"/>
    <s v="IT"/>
    <x v="1"/>
    <s v="10cr"/>
    <s v="Allot/Xfer IN"/>
    <n v="-214596"/>
    <n v="214596"/>
    <x v="0"/>
    <n v="0"/>
    <n v="0"/>
    <m/>
    <n v="0"/>
    <n v="214596"/>
    <s v="N"/>
    <m/>
    <s v="INCO"/>
    <s v="INCOME"/>
    <s v="77"/>
    <s v="1-Adjust Based Budget"/>
    <x v="42"/>
    <x v="2"/>
    <x v="7"/>
    <m/>
    <x v="11"/>
    <x v="11"/>
    <m/>
  </r>
  <r>
    <n v="2018"/>
    <s v="UA"/>
    <s v="INCO"/>
    <s v="INCOME STATEMENT"/>
    <x v="13"/>
    <s v="-----"/>
    <m/>
    <s v="SYSTEM SERVICE CHARGE"/>
    <x v="11"/>
    <s v="INCOME"/>
    <s v="GENFND"/>
    <x v="1"/>
    <x v="1"/>
    <s v="INT"/>
    <s v="EX"/>
    <s v="CORI"/>
    <s v="ALLOT/CHR:IN"/>
    <s v="DT"/>
    <x v="1"/>
    <s v="TRANSFER"/>
    <s v="21"/>
    <s v="ISOI"/>
    <x v="1"/>
    <n v="12848801"/>
    <n v="12848801"/>
    <m/>
    <x v="1"/>
    <s v="10cr"/>
    <s v="Allot/Xfer IN"/>
    <n v="-12848801"/>
    <n v="12848801"/>
    <x v="0"/>
    <n v="0"/>
    <n v="0"/>
    <m/>
    <n v="0"/>
    <n v="12848801"/>
    <s v="N"/>
    <m/>
    <s v="INCO"/>
    <s v="INCOME"/>
    <s v="77"/>
    <s v="1-Adjust Based Budget"/>
    <x v="42"/>
    <x v="2"/>
    <x v="7"/>
    <m/>
    <x v="11"/>
    <x v="11"/>
    <m/>
  </r>
  <r>
    <n v="2018"/>
    <s v="UA"/>
    <s v="INCO"/>
    <s v="INCOME STATEMENT"/>
    <x v="13"/>
    <s v="-----"/>
    <m/>
    <s v="SYSTEM SERVICE CHARGE"/>
    <x v="11"/>
    <s v="INCOME"/>
    <s v="GENFND"/>
    <x v="1"/>
    <x v="1"/>
    <s v="KOS"/>
    <s v="EX"/>
    <s v="CORI"/>
    <s v="ALLOT/CHR:IN"/>
    <s v="DT"/>
    <x v="1"/>
    <s v="TRANSFER"/>
    <s v="21"/>
    <s v="ISOI"/>
    <x v="1"/>
    <n v="548444"/>
    <n v="548444"/>
    <m/>
    <x v="1"/>
    <s v="10cr"/>
    <s v="Allot/Xfer IN"/>
    <n v="-548444"/>
    <n v="548444"/>
    <x v="0"/>
    <n v="0"/>
    <n v="0"/>
    <m/>
    <n v="0"/>
    <n v="548444"/>
    <s v="N"/>
    <m/>
    <s v="INCO"/>
    <s v="INCOME"/>
    <s v="77"/>
    <s v="1-Adjust Based Budget"/>
    <x v="42"/>
    <x v="2"/>
    <x v="7"/>
    <m/>
    <x v="11"/>
    <x v="11"/>
    <m/>
  </r>
  <r>
    <n v="2018"/>
    <s v="UA"/>
    <s v="INCO"/>
    <s v="INCOME STATEMENT"/>
    <x v="38"/>
    <s v="-----"/>
    <m/>
    <s v="ADMIN CHARGE-SHARED SERVICES"/>
    <x v="11"/>
    <s v="INCOME"/>
    <s v="GENFND"/>
    <x v="1"/>
    <x v="1"/>
    <s v="KOS"/>
    <s v="EX"/>
    <s v="CORI"/>
    <s v="ALLOT/CHR:IN"/>
    <s v="DT"/>
    <x v="1"/>
    <s v="TRANSFER"/>
    <s v="21"/>
    <s v="ISOI"/>
    <x v="1"/>
    <n v="6630"/>
    <n v="6630"/>
    <s v="IT"/>
    <x v="1"/>
    <s v="10cr"/>
    <s v="Allot/Xfer IN"/>
    <n v="-6630"/>
    <n v="6630"/>
    <x v="0"/>
    <n v="0"/>
    <n v="0"/>
    <m/>
    <n v="0"/>
    <n v="6630"/>
    <s v="N"/>
    <m/>
    <s v="INCO"/>
    <s v="INCOME"/>
    <s v="77"/>
    <s v="1-Adjust Based Budget"/>
    <x v="42"/>
    <x v="2"/>
    <x v="7"/>
    <m/>
    <x v="11"/>
    <x v="11"/>
    <m/>
  </r>
  <r>
    <n v="2018"/>
    <s v="UA"/>
    <s v="INCO"/>
    <s v="INCOME STATEMENT"/>
    <x v="13"/>
    <s v="-----"/>
    <m/>
    <s v="SYSTEM SERVICE CHARGE"/>
    <x v="11"/>
    <s v="INCOME"/>
    <s v="GENFND"/>
    <x v="1"/>
    <x v="1"/>
    <s v="KOT"/>
    <s v="EX"/>
    <s v="CORI"/>
    <s v="ALLOT/CHR:IN"/>
    <s v="DT"/>
    <x v="1"/>
    <s v="TRANSFER"/>
    <s v="21"/>
    <s v="ISOI"/>
    <x v="1"/>
    <n v="508700"/>
    <n v="508700"/>
    <m/>
    <x v="1"/>
    <s v="10cr"/>
    <s v="Allot/Xfer IN"/>
    <n v="-508700"/>
    <n v="508700"/>
    <x v="0"/>
    <n v="0"/>
    <n v="0"/>
    <m/>
    <n v="0"/>
    <n v="508700"/>
    <s v="N"/>
    <m/>
    <s v="INCO"/>
    <s v="INCOME"/>
    <s v="77"/>
    <s v="1-Adjust Based Budget"/>
    <x v="42"/>
    <x v="2"/>
    <x v="7"/>
    <m/>
    <x v="11"/>
    <x v="11"/>
    <m/>
  </r>
  <r>
    <n v="2018"/>
    <s v="UA"/>
    <s v="INCO"/>
    <s v="INCOME STATEMENT"/>
    <x v="13"/>
    <s v="-----"/>
    <m/>
    <s v="SYSTEM SERVICE CHARGE"/>
    <x v="11"/>
    <s v="INCOME"/>
    <s v="GENFND"/>
    <x v="1"/>
    <x v="1"/>
    <s v="NWS"/>
    <s v="EX"/>
    <s v="CORI"/>
    <s v="ALLOT/CHR:IN"/>
    <s v="DT"/>
    <x v="1"/>
    <s v="TRANSFER"/>
    <s v="21"/>
    <s v="ISOI"/>
    <x v="1"/>
    <n v="978874"/>
    <n v="978874"/>
    <m/>
    <x v="1"/>
    <s v="10cr"/>
    <s v="Allot/Xfer IN"/>
    <n v="-978874"/>
    <n v="978874"/>
    <x v="0"/>
    <n v="0"/>
    <n v="0"/>
    <m/>
    <n v="0"/>
    <n v="978874"/>
    <s v="N"/>
    <m/>
    <s v="INCO"/>
    <s v="INCOME"/>
    <s v="77"/>
    <s v="1-Adjust Based Budget"/>
    <x v="42"/>
    <x v="2"/>
    <x v="7"/>
    <m/>
    <x v="11"/>
    <x v="11"/>
    <m/>
  </r>
  <r>
    <n v="2018"/>
    <s v="UA"/>
    <s v="INCO"/>
    <s v="INCOME STATEMENT"/>
    <x v="38"/>
    <s v="-----"/>
    <m/>
    <s v="ADMIN CHARGE-SHARED SERVICES"/>
    <x v="11"/>
    <s v="INCOME"/>
    <s v="GENFND"/>
    <x v="1"/>
    <x v="1"/>
    <s v="NWS"/>
    <s v="EX"/>
    <s v="CORI"/>
    <s v="ALLOT/CHR:IN"/>
    <s v="DT"/>
    <x v="1"/>
    <s v="TRANSFER"/>
    <s v="21"/>
    <s v="ISOI"/>
    <x v="1"/>
    <n v="12068"/>
    <n v="12068"/>
    <s v="IT"/>
    <x v="1"/>
    <s v="10cr"/>
    <s v="Allot/Xfer IN"/>
    <n v="-12068"/>
    <n v="12068"/>
    <x v="0"/>
    <n v="0"/>
    <n v="0"/>
    <m/>
    <n v="0"/>
    <n v="12068"/>
    <s v="N"/>
    <m/>
    <s v="INCO"/>
    <s v="INCOME"/>
    <s v="77"/>
    <s v="1-Adjust Based Budget"/>
    <x v="42"/>
    <x v="2"/>
    <x v="7"/>
    <m/>
    <x v="11"/>
    <x v="11"/>
    <m/>
  </r>
  <r>
    <n v="2018"/>
    <s v="UA"/>
    <s v="INCO"/>
    <s v="INCOME STATEMENT"/>
    <x v="13"/>
    <s v="-----"/>
    <m/>
    <s v="SYSTEM SERVICE CHARGE"/>
    <x v="11"/>
    <s v="INCOME"/>
    <s v="GENFND"/>
    <x v="1"/>
    <x v="1"/>
    <s v="NWT"/>
    <s v="EX"/>
    <s v="CORI"/>
    <s v="ALLOT/CHR:IN"/>
    <s v="DT"/>
    <x v="1"/>
    <s v="TRANSFER"/>
    <s v="21"/>
    <s v="ISOI"/>
    <x v="1"/>
    <n v="714510"/>
    <n v="714510"/>
    <m/>
    <x v="1"/>
    <s v="10cr"/>
    <s v="Allot/Xfer IN"/>
    <n v="-714510"/>
    <n v="714510"/>
    <x v="0"/>
    <n v="0"/>
    <n v="0"/>
    <m/>
    <n v="0"/>
    <n v="714510"/>
    <s v="N"/>
    <m/>
    <s v="INCO"/>
    <s v="INCOME"/>
    <s v="77"/>
    <s v="1-Adjust Based Budget"/>
    <x v="42"/>
    <x v="2"/>
    <x v="7"/>
    <m/>
    <x v="11"/>
    <x v="11"/>
    <m/>
  </r>
  <r>
    <n v="2018"/>
    <s v="UA"/>
    <s v="INCO"/>
    <s v="INCOME STATEMENT"/>
    <x v="13"/>
    <s v="-----"/>
    <m/>
    <s v="SYSTEM SERVICE CHARGE"/>
    <x v="11"/>
    <s v="INCOME"/>
    <s v="GENFND"/>
    <x v="1"/>
    <x v="1"/>
    <s v="SBS"/>
    <s v="EX"/>
    <s v="CORI"/>
    <s v="ALLOT/CHR:IN"/>
    <s v="DT"/>
    <x v="1"/>
    <s v="TRANSFER"/>
    <s v="21"/>
    <s v="ISOI"/>
    <x v="1"/>
    <n v="1373342"/>
    <n v="1349673"/>
    <m/>
    <x v="1"/>
    <s v="10cr"/>
    <s v="Allot/Xfer IN"/>
    <n v="-1349673"/>
    <n v="1349673"/>
    <x v="0"/>
    <n v="0"/>
    <n v="0"/>
    <m/>
    <n v="0"/>
    <n v="1349673"/>
    <s v="N"/>
    <m/>
    <s v="INCO"/>
    <s v="INCOME"/>
    <s v="77"/>
    <s v="1-Adjust Based Budget"/>
    <x v="42"/>
    <x v="2"/>
    <x v="7"/>
    <m/>
    <x v="11"/>
    <x v="11"/>
    <m/>
  </r>
  <r>
    <n v="2018"/>
    <s v="UA"/>
    <s v="INCO"/>
    <s v="INCOME STATEMENT"/>
    <x v="38"/>
    <s v="-----"/>
    <m/>
    <s v="ADMIN CHARGE-SHARED SERVICES"/>
    <x v="11"/>
    <s v="INCOME"/>
    <s v="GENFND"/>
    <x v="1"/>
    <x v="1"/>
    <s v="SBS"/>
    <s v="EX"/>
    <s v="CORI"/>
    <s v="ALLOT/CHR:IN"/>
    <s v="DT"/>
    <x v="1"/>
    <s v="TRANSFER"/>
    <s v="21"/>
    <s v="ISOI"/>
    <x v="1"/>
    <n v="17081"/>
    <n v="17081"/>
    <s v="IT"/>
    <x v="1"/>
    <s v="10cr"/>
    <s v="Allot/Xfer IN"/>
    <n v="-17081"/>
    <n v="17081"/>
    <x v="0"/>
    <n v="0"/>
    <n v="0"/>
    <m/>
    <n v="0"/>
    <n v="17081"/>
    <s v="N"/>
    <m/>
    <s v="INCO"/>
    <s v="INCOME"/>
    <s v="77"/>
    <s v="1-Adjust Based Budget"/>
    <x v="42"/>
    <x v="2"/>
    <x v="7"/>
    <m/>
    <x v="11"/>
    <x v="11"/>
    <m/>
  </r>
  <r>
    <n v="2018"/>
    <s v="UA"/>
    <s v="INCO"/>
    <s v="INCOME STATEMENT"/>
    <x v="13"/>
    <s v="-----"/>
    <m/>
    <s v="SYSTEM SERVICE CHARGE"/>
    <x v="11"/>
    <s v="INCOME"/>
    <s v="GENFND"/>
    <x v="1"/>
    <x v="1"/>
    <s v="SBT"/>
    <s v="EX"/>
    <s v="CORI"/>
    <s v="ALLOT/CHR:IN"/>
    <s v="DT"/>
    <x v="1"/>
    <s v="TRANSFER"/>
    <s v="21"/>
    <s v="ISOI"/>
    <x v="1"/>
    <n v="977619"/>
    <n v="977619"/>
    <m/>
    <x v="1"/>
    <s v="10cr"/>
    <s v="Allot/Xfer IN"/>
    <n v="-977619"/>
    <n v="977619"/>
    <x v="0"/>
    <n v="0"/>
    <n v="0"/>
    <m/>
    <n v="0"/>
    <n v="977619"/>
    <s v="N"/>
    <m/>
    <s v="INCO"/>
    <s v="INCOME"/>
    <s v="77"/>
    <s v="1-Adjust Based Budget"/>
    <x v="42"/>
    <x v="2"/>
    <x v="7"/>
    <m/>
    <x v="11"/>
    <x v="11"/>
    <m/>
  </r>
  <r>
    <n v="2018"/>
    <s v="UA"/>
    <s v="INCO"/>
    <s v="INCOME STATEMENT"/>
    <x v="13"/>
    <s v="-----"/>
    <m/>
    <s v="SYSTEM SERVICE CHARGE"/>
    <x v="11"/>
    <s v="INCOME"/>
    <s v="GENFND"/>
    <x v="1"/>
    <x v="1"/>
    <s v="SES"/>
    <s v="EX"/>
    <s v="CORI"/>
    <s v="ALLOT/CHR:IN"/>
    <s v="DT"/>
    <x v="1"/>
    <s v="TRANSFER"/>
    <s v="21"/>
    <s v="ISOI"/>
    <x v="1"/>
    <n v="1103151"/>
    <n v="1103151"/>
    <m/>
    <x v="1"/>
    <s v="10cr"/>
    <s v="Allot/Xfer IN"/>
    <n v="-1103151"/>
    <n v="1103151"/>
    <x v="0"/>
    <n v="0"/>
    <n v="0"/>
    <m/>
    <n v="0"/>
    <n v="1103151"/>
    <s v="N"/>
    <m/>
    <s v="INCO"/>
    <s v="INCOME"/>
    <s v="77"/>
    <s v="1-Adjust Based Budget"/>
    <x v="42"/>
    <x v="2"/>
    <x v="7"/>
    <m/>
    <x v="11"/>
    <x v="11"/>
    <m/>
  </r>
  <r>
    <n v="2018"/>
    <s v="UA"/>
    <s v="INCO"/>
    <s v="INCOME STATEMENT"/>
    <x v="38"/>
    <s v="-----"/>
    <m/>
    <s v="ADMIN CHARGE-SHARED SERVICES"/>
    <x v="11"/>
    <s v="INCOME"/>
    <s v="GENFND"/>
    <x v="1"/>
    <x v="1"/>
    <s v="SES"/>
    <s v="EX"/>
    <s v="CORI"/>
    <s v="ALLOT/CHR:IN"/>
    <s v="DT"/>
    <x v="1"/>
    <s v="TRANSFER"/>
    <s v="21"/>
    <s v="ISOI"/>
    <x v="1"/>
    <n v="13524"/>
    <n v="13524"/>
    <s v="IT"/>
    <x v="1"/>
    <s v="10cr"/>
    <s v="Allot/Xfer IN"/>
    <n v="-13524"/>
    <n v="13524"/>
    <x v="0"/>
    <n v="0"/>
    <n v="0"/>
    <m/>
    <n v="0"/>
    <n v="13524"/>
    <s v="N"/>
    <m/>
    <s v="INCO"/>
    <s v="INCOME"/>
    <s v="77"/>
    <s v="1-Adjust Based Budget"/>
    <x v="42"/>
    <x v="2"/>
    <x v="7"/>
    <m/>
    <x v="11"/>
    <x v="11"/>
    <m/>
  </r>
  <r>
    <n v="2018"/>
    <s v="UA"/>
    <s v="INCO"/>
    <s v="INCOME STATEMENT"/>
    <x v="13"/>
    <s v="-----"/>
    <m/>
    <s v="SYSTEM SERVICE CHARGE"/>
    <x v="11"/>
    <s v="INCOME"/>
    <s v="GENFND"/>
    <x v="1"/>
    <x v="1"/>
    <s v="SET"/>
    <s v="EX"/>
    <s v="CORI"/>
    <s v="ALLOT/CHR:IN"/>
    <s v="DT"/>
    <x v="1"/>
    <s v="TRANSFER"/>
    <s v="21"/>
    <s v="ISOI"/>
    <x v="1"/>
    <n v="816862"/>
    <n v="767822"/>
    <m/>
    <x v="1"/>
    <s v="10cr"/>
    <s v="Allot/Xfer IN"/>
    <n v="-767822"/>
    <n v="767822"/>
    <x v="0"/>
    <n v="0"/>
    <n v="0"/>
    <m/>
    <n v="0"/>
    <n v="767822"/>
    <s v="N"/>
    <m/>
    <s v="INCO"/>
    <s v="INCOME"/>
    <s v="77"/>
    <s v="1-Adjust Based Budget"/>
    <x v="42"/>
    <x v="2"/>
    <x v="7"/>
    <m/>
    <x v="11"/>
    <x v="11"/>
    <m/>
  </r>
  <r>
    <n v="2018"/>
    <s v="UA"/>
    <s v="INCO"/>
    <s v="INCOME STATEMENT"/>
    <x v="13"/>
    <s v="-----"/>
    <m/>
    <s v="SYSTEM SERVICE CHARGE"/>
    <x v="11"/>
    <s v="INCOME"/>
    <s v="GENFND"/>
    <x v="1"/>
    <x v="1"/>
    <s v="UAA"/>
    <s v="EX"/>
    <s v="CORI"/>
    <s v="ALLOT/CHR:IN"/>
    <s v="DT"/>
    <x v="1"/>
    <s v="TRANSFER"/>
    <s v="21"/>
    <s v="ISOI"/>
    <x v="1"/>
    <n v="799800"/>
    <n v="799800"/>
    <m/>
    <x v="1"/>
    <s v="10cr"/>
    <s v="Allot/Xfer IN"/>
    <n v="-799800"/>
    <n v="799800"/>
    <x v="0"/>
    <n v="0"/>
    <n v="0"/>
    <m/>
    <n v="0"/>
    <n v="799800"/>
    <s v="N"/>
    <m/>
    <s v="INCO"/>
    <s v="INCOME"/>
    <s v="77"/>
    <s v="1-Adjust Based Budget"/>
    <x v="42"/>
    <x v="2"/>
    <x v="7"/>
    <m/>
    <x v="11"/>
    <x v="11"/>
    <m/>
  </r>
  <r>
    <n v="2018"/>
    <s v="UA"/>
    <s v="INCO"/>
    <s v="INCOME STATEMENT"/>
    <x v="38"/>
    <s v="-----"/>
    <m/>
    <s v="ADMIN CHARGE-SHARED SERVICES"/>
    <x v="11"/>
    <s v="INCOME"/>
    <s v="GENFND"/>
    <x v="1"/>
    <x v="1"/>
    <s v="VBL"/>
    <s v="EX"/>
    <s v="CORI"/>
    <s v="ALLOT/CHR:IN"/>
    <s v="DT"/>
    <x v="1"/>
    <s v="TRANSFER"/>
    <s v="21"/>
    <s v="ISOI"/>
    <x v="1"/>
    <n v="15799482"/>
    <n v="15799482"/>
    <s v="IT"/>
    <x v="1"/>
    <s v="10cr"/>
    <s v="Allot/Xfer IN"/>
    <n v="-15799482"/>
    <n v="15799482"/>
    <x v="0"/>
    <n v="0"/>
    <n v="0"/>
    <m/>
    <n v="0"/>
    <n v="15799482"/>
    <s v="N"/>
    <m/>
    <s v="INCO"/>
    <s v="INCOME"/>
    <s v="77"/>
    <s v="1-Adjust Based Budget"/>
    <x v="42"/>
    <x v="2"/>
    <x v="7"/>
    <m/>
    <x v="11"/>
    <x v="11"/>
    <m/>
  </r>
  <r>
    <n v="2018"/>
    <s v="UA"/>
    <s v="INCO"/>
    <s v="INCOME STATEMENT"/>
    <x v="38"/>
    <s v="-----"/>
    <m/>
    <s v="ADMIN CHARGE-SHARED SERVICES"/>
    <x v="11"/>
    <s v="INCOME"/>
    <s v="GENFND"/>
    <x v="1"/>
    <x v="1"/>
    <s v="VEA"/>
    <s v="EX"/>
    <s v="CORI"/>
    <s v="ALLOT/CHR:IN"/>
    <s v="DT"/>
    <x v="1"/>
    <s v="TRANSFER"/>
    <s v="21"/>
    <s v="ISOI"/>
    <x v="1"/>
    <n v="475238"/>
    <n v="475238"/>
    <s v="IT"/>
    <x v="1"/>
    <s v="10cr"/>
    <s v="Allot/Xfer IN"/>
    <n v="-475238"/>
    <n v="475238"/>
    <x v="0"/>
    <n v="0"/>
    <n v="0"/>
    <m/>
    <n v="0"/>
    <n v="475238"/>
    <s v="N"/>
    <m/>
    <s v="INCO"/>
    <s v="INCOME"/>
    <s v="77"/>
    <s v="1-Adjust Based Budget"/>
    <x v="42"/>
    <x v="2"/>
    <x v="7"/>
    <m/>
    <x v="11"/>
    <x v="11"/>
    <m/>
  </r>
  <r>
    <n v="2018"/>
    <s v="UA"/>
    <s v="INCO"/>
    <s v="INCOME STATEMENT"/>
    <x v="38"/>
    <s v="-----"/>
    <m/>
    <s v="ADMIN CHARGE-SHARED SERVICES"/>
    <x v="11"/>
    <s v="INCOME"/>
    <s v="GENFND"/>
    <x v="1"/>
    <x v="1"/>
    <s v="VIN"/>
    <s v="EX"/>
    <s v="CORI"/>
    <s v="ALLOT/CHR:IN"/>
    <s v="DT"/>
    <x v="1"/>
    <s v="TRANSFER"/>
    <s v="21"/>
    <s v="ISOI"/>
    <x v="1"/>
    <n v="10380606"/>
    <n v="10380606"/>
    <s v="IT"/>
    <x v="1"/>
    <s v="10cr"/>
    <s v="Allot/Xfer IN"/>
    <n v="-10380606"/>
    <n v="10380606"/>
    <x v="0"/>
    <n v="0"/>
    <n v="0"/>
    <m/>
    <n v="0"/>
    <n v="10380606"/>
    <s v="N"/>
    <m/>
    <s v="INCO"/>
    <s v="INCOME"/>
    <s v="77"/>
    <s v="1-Adjust Based Budget"/>
    <x v="42"/>
    <x v="2"/>
    <x v="7"/>
    <m/>
    <x v="11"/>
    <x v="11"/>
    <m/>
  </r>
  <r>
    <n v="2018"/>
    <s v="UA"/>
    <s v="INCO"/>
    <s v="INCOME STATEMENT"/>
    <x v="38"/>
    <s v="-----"/>
    <m/>
    <s v="ADMIN CHARGE-SHARED SERVICES"/>
    <x v="11"/>
    <s v="INCOME"/>
    <s v="GENFND"/>
    <x v="1"/>
    <x v="1"/>
    <s v="VKO"/>
    <s v="EX"/>
    <s v="CORI"/>
    <s v="ALLOT/CHR:IN"/>
    <s v="DT"/>
    <x v="1"/>
    <s v="TRANSFER"/>
    <s v="21"/>
    <s v="ISOI"/>
    <x v="1"/>
    <n v="647331"/>
    <n v="647331"/>
    <s v="IT"/>
    <x v="1"/>
    <s v="10cr"/>
    <s v="Allot/Xfer IN"/>
    <n v="-647331"/>
    <n v="647331"/>
    <x v="0"/>
    <n v="0"/>
    <n v="0"/>
    <m/>
    <n v="0"/>
    <n v="647331"/>
    <s v="N"/>
    <m/>
    <s v="INCO"/>
    <s v="INCOME"/>
    <s v="77"/>
    <s v="1-Adjust Based Budget"/>
    <x v="42"/>
    <x v="2"/>
    <x v="7"/>
    <m/>
    <x v="11"/>
    <x v="11"/>
    <m/>
  </r>
  <r>
    <n v="2018"/>
    <s v="UA"/>
    <s v="INCO"/>
    <s v="INCOME STATEMENT"/>
    <x v="38"/>
    <s v="-----"/>
    <m/>
    <s v="ADMIN CHARGE-SHARED SERVICES"/>
    <x v="11"/>
    <s v="INCOME"/>
    <s v="GENFND"/>
    <x v="1"/>
    <x v="1"/>
    <s v="VNW"/>
    <s v="EX"/>
    <s v="CORI"/>
    <s v="ALLOT/CHR:IN"/>
    <s v="DT"/>
    <x v="1"/>
    <s v="TRANSFER"/>
    <s v="21"/>
    <s v="ISOI"/>
    <x v="1"/>
    <n v="1172540"/>
    <n v="1172540"/>
    <s v="IT"/>
    <x v="1"/>
    <s v="10cr"/>
    <s v="Allot/Xfer IN"/>
    <n v="-1172540"/>
    <n v="1172540"/>
    <x v="0"/>
    <n v="0"/>
    <n v="0"/>
    <m/>
    <n v="0"/>
    <n v="1172540"/>
    <s v="N"/>
    <m/>
    <s v="INCO"/>
    <s v="INCOME"/>
    <s v="77"/>
    <s v="1-Adjust Based Budget"/>
    <x v="42"/>
    <x v="2"/>
    <x v="7"/>
    <m/>
    <x v="11"/>
    <x v="11"/>
    <m/>
  </r>
  <r>
    <n v="2018"/>
    <s v="UA"/>
    <s v="INCO"/>
    <s v="INCOME STATEMENT"/>
    <x v="38"/>
    <s v="-----"/>
    <m/>
    <s v="ADMIN CHARGE-SHARED SERVICES"/>
    <x v="11"/>
    <s v="INCOME"/>
    <s v="GENFND"/>
    <x v="1"/>
    <x v="1"/>
    <s v="VSB"/>
    <s v="EX"/>
    <s v="CORI"/>
    <s v="ALLOT/CHR:IN"/>
    <s v="DT"/>
    <x v="1"/>
    <s v="TRANSFER"/>
    <s v="21"/>
    <s v="ISOI"/>
    <x v="1"/>
    <n v="1187878"/>
    <n v="1187878"/>
    <s v="IT"/>
    <x v="1"/>
    <s v="10cr"/>
    <s v="Allot/Xfer IN"/>
    <n v="-1187878"/>
    <n v="1187878"/>
    <x v="0"/>
    <n v="0"/>
    <n v="0"/>
    <m/>
    <n v="0"/>
    <n v="1187878"/>
    <s v="N"/>
    <m/>
    <s v="INCO"/>
    <s v="INCOME"/>
    <s v="77"/>
    <s v="1-Adjust Based Budget"/>
    <x v="42"/>
    <x v="2"/>
    <x v="7"/>
    <m/>
    <x v="11"/>
    <x v="11"/>
    <m/>
  </r>
  <r>
    <n v="2018"/>
    <s v="UA"/>
    <s v="INCO"/>
    <s v="INCOME STATEMENT"/>
    <x v="38"/>
    <s v="-----"/>
    <m/>
    <s v="ADMIN CHARGE-SHARED SERVICES"/>
    <x v="11"/>
    <s v="INCOME"/>
    <s v="GENFND"/>
    <x v="1"/>
    <x v="1"/>
    <s v="VSE"/>
    <s v="EX"/>
    <s v="CORI"/>
    <s v="ALLOT/CHR:IN"/>
    <s v="DT"/>
    <x v="1"/>
    <s v="TRANSFER"/>
    <s v="21"/>
    <s v="ISOI"/>
    <x v="1"/>
    <n v="1797383"/>
    <n v="1797383"/>
    <s v="IT"/>
    <x v="1"/>
    <s v="10cr"/>
    <s v="Allot/Xfer IN"/>
    <n v="-1797383"/>
    <n v="1797383"/>
    <x v="0"/>
    <n v="0"/>
    <n v="0"/>
    <m/>
    <n v="0"/>
    <n v="1797383"/>
    <s v="N"/>
    <m/>
    <s v="INCO"/>
    <s v="INCOME"/>
    <s v="77"/>
    <s v="1-Adjust Based Budget"/>
    <x v="42"/>
    <x v="2"/>
    <x v="7"/>
    <m/>
    <x v="11"/>
    <x v="11"/>
    <m/>
  </r>
  <r>
    <n v="2018"/>
    <s v="UA"/>
    <s v="INCO"/>
    <s v="INCOME STATEMENT"/>
    <x v="41"/>
    <s v="-----"/>
    <m/>
    <s v="INTEREST INCOME"/>
    <x v="11"/>
    <s v="INCOME"/>
    <s v="GENFND"/>
    <x v="2"/>
    <x v="2"/>
    <s v="---"/>
    <s v="EX"/>
    <s v="TRIN"/>
    <s v="TRNSF-INCOME"/>
    <s v="DV"/>
    <x v="1"/>
    <s v="TRANSFER"/>
    <s v="21"/>
    <s v="ISOI"/>
    <x v="1"/>
    <n v="1500000"/>
    <n v="1500000"/>
    <m/>
    <x v="1"/>
    <s v="10cr"/>
    <s v="Allot/Xfer IN"/>
    <n v="-1500000"/>
    <n v="1500000"/>
    <x v="0"/>
    <n v="0"/>
    <n v="0"/>
    <m/>
    <n v="0"/>
    <n v="1500000"/>
    <s v="N"/>
    <m/>
    <s v="INCO"/>
    <s v="INCOME"/>
    <s v="77"/>
    <s v="1-Adjust Based Budget"/>
    <x v="42"/>
    <x v="2"/>
    <x v="7"/>
    <m/>
    <x v="11"/>
    <x v="11"/>
    <m/>
  </r>
  <r>
    <n v="2018"/>
    <s v="UA"/>
    <s v="INCO"/>
    <s v="INCOME STATEMENT"/>
    <x v="44"/>
    <s v="-----"/>
    <m/>
    <s v="OTHER INCOME"/>
    <x v="11"/>
    <s v="INCOME"/>
    <s v="GENFND"/>
    <x v="2"/>
    <x v="2"/>
    <s v="---"/>
    <s v="EX"/>
    <s v="TRIN"/>
    <s v="TRNSF-INCOME"/>
    <s v="DV"/>
    <x v="1"/>
    <s v="TRANSFER"/>
    <s v="21"/>
    <s v="ISOI"/>
    <x v="1"/>
    <n v="8863"/>
    <n v="8863"/>
    <m/>
    <x v="1"/>
    <s v="10cr"/>
    <s v="Allot/Xfer IN"/>
    <n v="-8863"/>
    <n v="8863"/>
    <x v="0"/>
    <n v="0"/>
    <n v="0"/>
    <m/>
    <n v="0"/>
    <n v="8863"/>
    <s v="N"/>
    <m/>
    <s v="INCO"/>
    <s v="INCOME"/>
    <s v="77"/>
    <s v="1-Adjust Based Budget"/>
    <x v="42"/>
    <x v="2"/>
    <x v="7"/>
    <m/>
    <x v="11"/>
    <x v="11"/>
    <m/>
  </r>
  <r>
    <n v="2018"/>
    <s v="UA"/>
    <s v="INCO"/>
    <s v="INCOME STATEMENT"/>
    <x v="39"/>
    <s v="-----"/>
    <m/>
    <s v="ENDOWMENT INCOME"/>
    <x v="11"/>
    <s v="INCOME"/>
    <s v="GENFND"/>
    <x v="10"/>
    <x v="9"/>
    <s v="---"/>
    <s v="EX"/>
    <s v="CORI"/>
    <s v="ALLOT/CHR:IN"/>
    <s v="DT"/>
    <x v="1"/>
    <s v="TRANSFER"/>
    <s v="21"/>
    <s v="ISOI"/>
    <x v="1"/>
    <n v="1100000"/>
    <n v="1100000"/>
    <m/>
    <x v="1"/>
    <s v="10cr"/>
    <s v="Allot/Xfer IN"/>
    <n v="-1100000"/>
    <n v="1100000"/>
    <x v="0"/>
    <n v="0"/>
    <n v="0"/>
    <m/>
    <n v="0"/>
    <n v="1100000"/>
    <s v="N"/>
    <m/>
    <s v="INCO"/>
    <s v="INCOME"/>
    <s v="77"/>
    <s v="1-Adjust Based Budget"/>
    <x v="42"/>
    <x v="2"/>
    <x v="7"/>
    <m/>
    <x v="11"/>
    <x v="11"/>
    <m/>
  </r>
  <r>
    <n v="2018"/>
    <s v="UA"/>
    <s v="INCO"/>
    <s v="INCOME STATEMENT"/>
    <x v="44"/>
    <s v="-----"/>
    <m/>
    <s v="OTHER INCOME"/>
    <x v="11"/>
    <s v="INCOME"/>
    <s v="GENFND"/>
    <x v="10"/>
    <x v="9"/>
    <s v="---"/>
    <s v="EX"/>
    <s v="CORI"/>
    <s v="ALLOT/CHR:IN"/>
    <s v="DT"/>
    <x v="1"/>
    <s v="TRANSFER"/>
    <s v="21"/>
    <s v="ISOI"/>
    <x v="1"/>
    <n v="180000"/>
    <n v="180000"/>
    <m/>
    <x v="1"/>
    <s v="10cr"/>
    <s v="Allot/Xfer IN"/>
    <n v="-180000"/>
    <n v="180000"/>
    <x v="0"/>
    <n v="0"/>
    <n v="0"/>
    <m/>
    <n v="0"/>
    <n v="180000"/>
    <s v="N"/>
    <m/>
    <s v="INCO"/>
    <s v="INCOME"/>
    <s v="77"/>
    <s v="1-Adjust Based Budget"/>
    <x v="42"/>
    <x v="2"/>
    <x v="7"/>
    <m/>
    <x v="11"/>
    <x v="11"/>
    <m/>
  </r>
  <r>
    <n v="2018"/>
    <s v="UA"/>
    <s v="INCO"/>
    <s v="INCOME STATEMENT"/>
    <x v="42"/>
    <s v="-----"/>
    <m/>
    <s v="UA-INTERCAMPUS TRANSFERS"/>
    <x v="11"/>
    <s v="INCOME"/>
    <s v="GENFND"/>
    <x v="10"/>
    <x v="9"/>
    <s v="FCT"/>
    <s v="EX"/>
    <s v="CORI"/>
    <s v="ALLOT/CHR:IN"/>
    <s v="DT"/>
    <x v="1"/>
    <s v="TRANSFER"/>
    <s v="21"/>
    <s v="IS"/>
    <x v="1"/>
    <n v="240486"/>
    <n v="240486"/>
    <m/>
    <x v="1"/>
    <s v="10cr"/>
    <s v="Allot/Xfer IN"/>
    <n v="-240486"/>
    <n v="240486"/>
    <x v="0"/>
    <n v="0"/>
    <n v="0"/>
    <m/>
    <n v="0"/>
    <n v="240486"/>
    <s v="N"/>
    <m/>
    <s v="INCO"/>
    <s v="INCOME"/>
    <s v="77"/>
    <s v="1-Adjust Based Budget"/>
    <x v="42"/>
    <x v="2"/>
    <x v="7"/>
    <m/>
    <x v="11"/>
    <x v="11"/>
    <m/>
  </r>
  <r>
    <n v="2018"/>
    <s v="UA"/>
    <s v="INCO"/>
    <s v="INCOME STATEMENT"/>
    <x v="42"/>
    <s v="-----"/>
    <m/>
    <s v="UA-INTERCAMPUS TRANSFERS"/>
    <x v="11"/>
    <s v="INCOME"/>
    <s v="GENFND"/>
    <x v="10"/>
    <x v="9"/>
    <s v="PBL"/>
    <s v="EX"/>
    <s v="CORI"/>
    <s v="ALLOT/CHR:IN"/>
    <s v="DT"/>
    <x v="1"/>
    <s v="TRANSFER"/>
    <s v="21"/>
    <s v="IS"/>
    <x v="1"/>
    <n v="1146201"/>
    <n v="1146201"/>
    <m/>
    <x v="1"/>
    <s v="10cr"/>
    <s v="Allot/Xfer IN"/>
    <n v="-1146201"/>
    <n v="1146201"/>
    <x v="0"/>
    <n v="0"/>
    <n v="0"/>
    <m/>
    <n v="0"/>
    <n v="1146201"/>
    <s v="N"/>
    <m/>
    <s v="INCO"/>
    <s v="INCOME"/>
    <s v="77"/>
    <s v="1-Adjust Based Budget"/>
    <x v="42"/>
    <x v="2"/>
    <x v="7"/>
    <m/>
    <x v="11"/>
    <x v="11"/>
    <m/>
  </r>
  <r>
    <n v="2018"/>
    <s v="UA"/>
    <s v="INCO"/>
    <s v="INCOME STATEMENT"/>
    <x v="42"/>
    <s v="-----"/>
    <m/>
    <s v="UA-INTERCAMPUS TRANSFERS"/>
    <x v="11"/>
    <s v="INCOME"/>
    <s v="GENFND"/>
    <x v="10"/>
    <x v="9"/>
    <s v="PEA"/>
    <s v="EX"/>
    <s v="CORI"/>
    <s v="ALLOT/CHR:IN"/>
    <s v="DT"/>
    <x v="1"/>
    <s v="TRANSFER"/>
    <s v="21"/>
    <s v="IS"/>
    <x v="1"/>
    <n v="-50572"/>
    <n v="-50572"/>
    <m/>
    <x v="1"/>
    <s v="10cr"/>
    <s v="Allot/Xfer IN"/>
    <n v="50572"/>
    <n v="-50572"/>
    <x v="0"/>
    <n v="0"/>
    <n v="0"/>
    <m/>
    <n v="0"/>
    <n v="-50572"/>
    <s v="N"/>
    <m/>
    <s v="INCO"/>
    <s v="INCOME"/>
    <s v="77"/>
    <s v="1-Adjust Based Budget"/>
    <x v="42"/>
    <x v="2"/>
    <x v="7"/>
    <m/>
    <x v="11"/>
    <x v="11"/>
    <m/>
  </r>
  <r>
    <n v="2018"/>
    <s v="UA"/>
    <s v="INCO"/>
    <s v="INCOME STATEMENT"/>
    <x v="44"/>
    <s v="-----"/>
    <m/>
    <s v="OTHER INCOME"/>
    <x v="11"/>
    <s v="INCOME"/>
    <s v="GENFND"/>
    <x v="10"/>
    <x v="9"/>
    <s v="PF"/>
    <s v="EX"/>
    <s v="CORI"/>
    <s v="ALLOT/CHR:IN"/>
    <s v="DT"/>
    <x v="1"/>
    <s v="TRANSFER"/>
    <s v="21"/>
    <s v="ISOI"/>
    <x v="1"/>
    <n v="400000"/>
    <n v="400000"/>
    <m/>
    <x v="1"/>
    <s v="10cr"/>
    <s v="Allot/Xfer IN"/>
    <n v="-400000"/>
    <n v="400000"/>
    <x v="0"/>
    <n v="0"/>
    <n v="0"/>
    <m/>
    <n v="0"/>
    <n v="400000"/>
    <s v="N"/>
    <m/>
    <s v="INCO"/>
    <s v="INCOME"/>
    <s v="77"/>
    <s v="1-Adjust Based Budget"/>
    <x v="42"/>
    <x v="2"/>
    <x v="7"/>
    <m/>
    <x v="11"/>
    <x v="11"/>
    <m/>
  </r>
  <r>
    <n v="2018"/>
    <s v="UA"/>
    <s v="INCO"/>
    <s v="INCOME STATEMENT"/>
    <x v="42"/>
    <s v="-----"/>
    <m/>
    <s v="UA-INTERCAMPUS TRANSFERS"/>
    <x v="11"/>
    <s v="INCOME"/>
    <s v="GENFND"/>
    <x v="10"/>
    <x v="9"/>
    <s v="PIN"/>
    <s v="EX"/>
    <s v="CORI"/>
    <s v="ALLOT/CHR:IN"/>
    <s v="DT"/>
    <x v="1"/>
    <s v="TRANSFER"/>
    <s v="21"/>
    <s v="IS"/>
    <x v="1"/>
    <n v="-931549"/>
    <n v="-931549"/>
    <m/>
    <x v="1"/>
    <s v="10cr"/>
    <s v="Allot/Xfer IN"/>
    <n v="931549"/>
    <n v="-931549"/>
    <x v="0"/>
    <n v="0"/>
    <n v="0"/>
    <m/>
    <n v="0"/>
    <n v="-931549"/>
    <s v="N"/>
    <m/>
    <s v="INCO"/>
    <s v="INCOME"/>
    <s v="77"/>
    <s v="1-Adjust Based Budget"/>
    <x v="42"/>
    <x v="2"/>
    <x v="7"/>
    <m/>
    <x v="11"/>
    <x v="11"/>
    <m/>
  </r>
  <r>
    <n v="2018"/>
    <s v="UA"/>
    <s v="INCO"/>
    <s v="INCOME STATEMENT"/>
    <x v="42"/>
    <s v="-----"/>
    <m/>
    <s v="UA-INTERCAMPUS TRANSFERS"/>
    <x v="11"/>
    <s v="INCOME"/>
    <s v="GENFND"/>
    <x v="10"/>
    <x v="9"/>
    <s v="PKO"/>
    <s v="EX"/>
    <s v="CORI"/>
    <s v="ALLOT/CHR:IN"/>
    <s v="DT"/>
    <x v="1"/>
    <s v="TRANSFER"/>
    <s v="21"/>
    <s v="IS"/>
    <x v="1"/>
    <n v="45738"/>
    <n v="45738"/>
    <m/>
    <x v="1"/>
    <s v="10cr"/>
    <s v="Allot/Xfer IN"/>
    <n v="-45738"/>
    <n v="45738"/>
    <x v="0"/>
    <n v="0"/>
    <n v="0"/>
    <m/>
    <n v="0"/>
    <n v="45738"/>
    <s v="N"/>
    <m/>
    <s v="INCO"/>
    <s v="INCOME"/>
    <s v="77"/>
    <s v="1-Adjust Based Budget"/>
    <x v="42"/>
    <x v="2"/>
    <x v="7"/>
    <m/>
    <x v="11"/>
    <x v="11"/>
    <m/>
  </r>
  <r>
    <n v="2018"/>
    <s v="UA"/>
    <s v="INCO"/>
    <s v="INCOME STATEMENT"/>
    <x v="42"/>
    <s v="-----"/>
    <m/>
    <s v="UA-INTERCAMPUS TRANSFERS"/>
    <x v="11"/>
    <s v="INCOME"/>
    <s v="GENFND"/>
    <x v="10"/>
    <x v="9"/>
    <s v="PNW"/>
    <s v="EX"/>
    <s v="CORI"/>
    <s v="ALLOT/CHR:IN"/>
    <s v="DT"/>
    <x v="1"/>
    <s v="TRANSFER"/>
    <s v="21"/>
    <s v="IS"/>
    <x v="1"/>
    <n v="230949"/>
    <n v="230949"/>
    <m/>
    <x v="1"/>
    <s v="10cr"/>
    <s v="Allot/Xfer IN"/>
    <n v="-230949"/>
    <n v="230949"/>
    <x v="0"/>
    <n v="0"/>
    <n v="0"/>
    <m/>
    <n v="0"/>
    <n v="230949"/>
    <s v="N"/>
    <m/>
    <s v="INCO"/>
    <s v="INCOME"/>
    <s v="77"/>
    <s v="1-Adjust Based Budget"/>
    <x v="42"/>
    <x v="2"/>
    <x v="7"/>
    <m/>
    <x v="11"/>
    <x v="11"/>
    <m/>
  </r>
  <r>
    <n v="2018"/>
    <s v="UA"/>
    <s v="INCO"/>
    <s v="INCOME STATEMENT"/>
    <x v="42"/>
    <s v="-----"/>
    <m/>
    <s v="UA-INTERCAMPUS TRANSFERS"/>
    <x v="11"/>
    <s v="INCOME"/>
    <s v="GENFND"/>
    <x v="10"/>
    <x v="9"/>
    <s v="PSB"/>
    <s v="EX"/>
    <s v="CORI"/>
    <s v="ALLOT/CHR:IN"/>
    <s v="DT"/>
    <x v="1"/>
    <s v="TRANSFER"/>
    <s v="21"/>
    <s v="IS"/>
    <x v="1"/>
    <n v="192026"/>
    <n v="192026"/>
    <m/>
    <x v="1"/>
    <s v="10cr"/>
    <s v="Allot/Xfer IN"/>
    <n v="-192026"/>
    <n v="192026"/>
    <x v="0"/>
    <n v="0"/>
    <n v="0"/>
    <m/>
    <n v="0"/>
    <n v="192026"/>
    <s v="N"/>
    <m/>
    <s v="INCO"/>
    <s v="INCOME"/>
    <s v="77"/>
    <s v="1-Adjust Based Budget"/>
    <x v="42"/>
    <x v="2"/>
    <x v="7"/>
    <m/>
    <x v="11"/>
    <x v="11"/>
    <m/>
  </r>
  <r>
    <n v="2018"/>
    <s v="UA"/>
    <s v="INCO"/>
    <s v="INCOME STATEMENT"/>
    <x v="42"/>
    <s v="-----"/>
    <m/>
    <s v="UA-INTERCAMPUS TRANSFERS"/>
    <x v="11"/>
    <s v="INCOME"/>
    <s v="GENFND"/>
    <x v="10"/>
    <x v="9"/>
    <s v="PSE"/>
    <s v="EX"/>
    <s v="CORI"/>
    <s v="ALLOT/CHR:IN"/>
    <s v="DT"/>
    <x v="1"/>
    <s v="TRANSFER"/>
    <s v="21"/>
    <s v="IS"/>
    <x v="1"/>
    <n v="200067"/>
    <n v="200067"/>
    <m/>
    <x v="1"/>
    <s v="10cr"/>
    <s v="Allot/Xfer IN"/>
    <n v="-200067"/>
    <n v="200067"/>
    <x v="0"/>
    <n v="0"/>
    <n v="0"/>
    <m/>
    <n v="0"/>
    <n v="200067"/>
    <s v="N"/>
    <m/>
    <s v="INCO"/>
    <s v="INCOME"/>
    <s v="77"/>
    <s v="1-Adjust Based Budget"/>
    <x v="42"/>
    <x v="2"/>
    <x v="7"/>
    <m/>
    <x v="11"/>
    <x v="11"/>
    <m/>
  </r>
  <r>
    <n v="2018"/>
    <s v="UA"/>
    <s v="INCO"/>
    <s v="INCOME STATEMENT"/>
    <x v="42"/>
    <s v="-----"/>
    <m/>
    <s v="UA-INTERCAMPUS TRANSFERS"/>
    <x v="11"/>
    <s v="INCOME"/>
    <s v="GENFND"/>
    <x v="10"/>
    <x v="9"/>
    <s v="SES"/>
    <s v="EX"/>
    <s v="CORI"/>
    <s v="ALLOT/CHR:IN"/>
    <s v="DT"/>
    <x v="1"/>
    <s v="TRANSFER"/>
    <s v="21"/>
    <s v="IS"/>
    <x v="1"/>
    <n v="4412280"/>
    <n v="4412280"/>
    <m/>
    <x v="1"/>
    <s v="10cr"/>
    <s v="Allot/Xfer IN"/>
    <n v="-4412280"/>
    <n v="4412280"/>
    <x v="0"/>
    <n v="0"/>
    <n v="0"/>
    <m/>
    <n v="0"/>
    <n v="4412280"/>
    <s v="N"/>
    <m/>
    <s v="INCO"/>
    <s v="INCOME"/>
    <s v="77"/>
    <s v="1-Adjust Based Budget"/>
    <x v="42"/>
    <x v="2"/>
    <x v="7"/>
    <m/>
    <x v="11"/>
    <x v="11"/>
    <m/>
  </r>
  <r>
    <n v="2018"/>
    <s v="UA"/>
    <s v="MRKT"/>
    <s v="DEMA MARKETING AND COMMUNICATIONS"/>
    <x v="10"/>
    <s v="-----"/>
    <m/>
    <s v="DEMA MARKETING AND COMMUNICATIONS"/>
    <x v="19"/>
    <s v="VP DIVERSITY,EQUITY&amp;MULTICULTURAL AFFRS"/>
    <s v="GENFND"/>
    <x v="11"/>
    <x v="10"/>
    <s v="---"/>
    <s v="EX"/>
    <s v="ADV"/>
    <s v="ADVERT PROMO"/>
    <s v="LA"/>
    <x v="4"/>
    <s v="GEN EXP"/>
    <s v="09"/>
    <s v="IN"/>
    <x v="3"/>
    <n v="0"/>
    <n v="20000"/>
    <m/>
    <x v="0"/>
    <n v="0"/>
    <s v="EX"/>
    <n v="20000"/>
    <n v="20000"/>
    <x v="0"/>
    <n v="0"/>
    <n v="0"/>
    <m/>
    <n v="0"/>
    <n v="20000"/>
    <s v="N"/>
    <m/>
    <s v="VPDV"/>
    <s v="VP DIVERSITY,EQUITY&amp;MULTICULTURAL AFFRS"/>
    <s v="86"/>
    <s v="1-Adjust Based Budget"/>
    <x v="42"/>
    <x v="2"/>
    <x v="7"/>
    <m/>
    <x v="8"/>
    <x v="8"/>
    <m/>
  </r>
  <r>
    <n v="2018"/>
    <s v="UA"/>
    <s v="MRKT"/>
    <s v="DEMA MARKETING AND COMMUNICATIONS"/>
    <x v="30"/>
    <s v="-----"/>
    <m/>
    <s v="DEMA MARKETING AND COMMUNICATIONS"/>
    <x v="19"/>
    <s v="VP DIVERSITY,EQUITY&amp;MULTICULTURAL AFFRS"/>
    <s v="GENFND"/>
    <x v="12"/>
    <x v="11"/>
    <s v="---"/>
    <s v="EX"/>
    <s v="PRIN"/>
    <s v="PRINT DUPL"/>
    <s v="KA"/>
    <x v="4"/>
    <s v="GEN EXP"/>
    <s v="09"/>
    <s v="IN"/>
    <x v="3"/>
    <n v="0"/>
    <n v="10000"/>
    <m/>
    <x v="0"/>
    <n v="0"/>
    <s v="EX"/>
    <n v="10000"/>
    <n v="10000"/>
    <x v="0"/>
    <n v="0"/>
    <n v="0"/>
    <m/>
    <n v="0"/>
    <n v="10000"/>
    <s v="N"/>
    <m/>
    <s v="VPDV"/>
    <s v="VP DIVERSITY,EQUITY&amp;MULTICULTURAL AFFRS"/>
    <s v="86"/>
    <s v="1-Adjust Based Budget"/>
    <x v="42"/>
    <x v="2"/>
    <x v="7"/>
    <m/>
    <x v="8"/>
    <x v="8"/>
    <m/>
  </r>
  <r>
    <n v="2018"/>
    <s v="UA"/>
    <s v="MRKT"/>
    <s v="DEMA MARKETING AND COMMUNICATIONS"/>
    <x v="30"/>
    <s v="-----"/>
    <m/>
    <s v="DEMA MARKETING AND COMMUNICATIONS"/>
    <x v="19"/>
    <s v="VP DIVERSITY,EQUITY&amp;MULTICULTURAL AFFRS"/>
    <s v="GENFND"/>
    <x v="13"/>
    <x v="12"/>
    <s v="---"/>
    <s v="EX"/>
    <s v="COSV"/>
    <s v="CONTRACT SRV"/>
    <s v="KK"/>
    <x v="4"/>
    <s v="GEN EXP"/>
    <s v="09"/>
    <s v="IN"/>
    <x v="3"/>
    <n v="0"/>
    <n v="10000"/>
    <m/>
    <x v="0"/>
    <n v="0"/>
    <s v="EX"/>
    <n v="10000"/>
    <n v="10000"/>
    <x v="0"/>
    <n v="0"/>
    <n v="0"/>
    <m/>
    <n v="0"/>
    <n v="10000"/>
    <s v="N"/>
    <m/>
    <s v="VPDV"/>
    <s v="VP DIVERSITY,EQUITY&amp;MULTICULTURAL AFFRS"/>
    <s v="86"/>
    <s v="1-Adjust Based Budget"/>
    <x v="42"/>
    <x v="2"/>
    <x v="7"/>
    <m/>
    <x v="8"/>
    <x v="8"/>
    <m/>
  </r>
  <r>
    <n v="2018"/>
    <s v="UA"/>
    <s v="MRKT"/>
    <s v="DEMA MARKETING AND COMMUNICATIONS"/>
    <x v="30"/>
    <s v="-----"/>
    <m/>
    <s v="DEMA MARKETING AND COMMUNICATIONS"/>
    <x v="19"/>
    <s v="VP DIVERSITY,EQUITY&amp;MULTICULTURAL AFFRS"/>
    <s v="GENFND"/>
    <x v="14"/>
    <x v="13"/>
    <s v="---"/>
    <s v="EX"/>
    <s v="OEXP"/>
    <s v="OTHER EXP"/>
    <s v="LP"/>
    <x v="4"/>
    <s v="GEN EXP"/>
    <s v="09"/>
    <s v="IN"/>
    <x v="3"/>
    <n v="0"/>
    <n v="5000"/>
    <m/>
    <x v="0"/>
    <n v="0"/>
    <s v="EX"/>
    <n v="5000"/>
    <n v="5000"/>
    <x v="0"/>
    <n v="0"/>
    <n v="0"/>
    <m/>
    <n v="0"/>
    <n v="5000"/>
    <s v="N"/>
    <m/>
    <s v="VPDV"/>
    <s v="VP DIVERSITY,EQUITY&amp;MULTICULTURAL AFFRS"/>
    <s v="86"/>
    <s v="1-Adjust Based Budget"/>
    <x v="42"/>
    <x v="2"/>
    <x v="7"/>
    <m/>
    <x v="8"/>
    <x v="8"/>
    <m/>
  </r>
  <r>
    <n v="2018"/>
    <s v="UA"/>
    <s v="MRKT"/>
    <s v="DEMA MARKETING AND COMMUNICATIONS"/>
    <x v="30"/>
    <s v="-----"/>
    <m/>
    <s v="DEMA MARKETING AND COMMUNICATIONS"/>
    <x v="19"/>
    <s v="VP DIVERSITY,EQUITY&amp;MULTICULTURAL AFFRS"/>
    <s v="GENFND"/>
    <x v="15"/>
    <x v="14"/>
    <s v="---"/>
    <s v="EX"/>
    <s v="ADV"/>
    <s v="ADVERT PROMO"/>
    <s v="LA"/>
    <x v="4"/>
    <s v="GEN EXP"/>
    <s v="09"/>
    <s v="IN"/>
    <x v="3"/>
    <n v="0"/>
    <n v="3692"/>
    <m/>
    <x v="0"/>
    <n v="0"/>
    <s v="EX"/>
    <n v="3692"/>
    <n v="3692"/>
    <x v="0"/>
    <n v="0"/>
    <n v="0"/>
    <m/>
    <n v="0"/>
    <n v="3692"/>
    <s v="N"/>
    <m/>
    <s v="VPDV"/>
    <s v="VP DIVERSITY,EQUITY&amp;MULTICULTURAL AFFRS"/>
    <s v="86"/>
    <s v="1-Adjust Based Budget"/>
    <x v="42"/>
    <x v="2"/>
    <x v="7"/>
    <m/>
    <x v="8"/>
    <x v="8"/>
    <m/>
  </r>
  <r>
    <n v="2018"/>
    <s v="UA"/>
    <s v="MRKT"/>
    <s v="DEMA MARKETING AND COMMUNICATIONS"/>
    <x v="30"/>
    <s v="-----"/>
    <m/>
    <s v="DEMA MARKETING AND COMMUNICATIONS"/>
    <x v="19"/>
    <s v="VP DIVERSITY,EQUITY&amp;MULTICULTURAL AFFRS"/>
    <s v="GENFND"/>
    <x v="16"/>
    <x v="15"/>
    <s v="---"/>
    <s v="EX"/>
    <s v="ADV"/>
    <s v="ADVERT PROMO"/>
    <s v="LA"/>
    <x v="4"/>
    <s v="GEN EXP"/>
    <s v="09"/>
    <s v="IN"/>
    <x v="3"/>
    <n v="0"/>
    <n v="5000"/>
    <m/>
    <x v="0"/>
    <n v="0"/>
    <s v="EX"/>
    <n v="5000"/>
    <n v="5000"/>
    <x v="0"/>
    <n v="0"/>
    <n v="0"/>
    <m/>
    <n v="0"/>
    <n v="5000"/>
    <s v="N"/>
    <m/>
    <s v="VPDV"/>
    <s v="VP DIVERSITY,EQUITY&amp;MULTICULTURAL AFFRS"/>
    <s v="86"/>
    <s v="1-Adjust Based Budget"/>
    <x v="42"/>
    <x v="2"/>
    <x v="7"/>
    <m/>
    <x v="8"/>
    <x v="8"/>
    <m/>
  </r>
  <r>
    <n v="2018"/>
    <s v="UA"/>
    <s v="MRKT"/>
    <s v="DEMA MARKETING AND COMMUNICATIONS"/>
    <x v="30"/>
    <s v="-----"/>
    <m/>
    <s v="DEMA MARKETING AND COMMUNICATIONS"/>
    <x v="19"/>
    <s v="VP DIVERSITY,EQUITY&amp;MULTICULTURAL AFFRS"/>
    <s v="GENFND"/>
    <x v="17"/>
    <x v="16"/>
    <s v="---"/>
    <s v="EX"/>
    <s v="OEXP"/>
    <s v="OTHER EXP"/>
    <s v="LP"/>
    <x v="4"/>
    <s v="GEN EXP"/>
    <s v="09"/>
    <s v="IN"/>
    <x v="3"/>
    <n v="0"/>
    <n v="1000"/>
    <m/>
    <x v="0"/>
    <n v="0"/>
    <s v="EX"/>
    <n v="1000"/>
    <n v="1000"/>
    <x v="0"/>
    <n v="0"/>
    <n v="0"/>
    <m/>
    <n v="0"/>
    <n v="1000"/>
    <s v="N"/>
    <m/>
    <s v="VPDV"/>
    <s v="VP DIVERSITY,EQUITY&amp;MULTICULTURAL AFFRS"/>
    <s v="86"/>
    <s v="1-Adjust Based Budget"/>
    <x v="42"/>
    <x v="2"/>
    <x v="7"/>
    <m/>
    <x v="8"/>
    <x v="8"/>
    <m/>
  </r>
  <r>
    <n v="2018"/>
    <s v="UA"/>
    <s v="MRKT"/>
    <s v="DEMA MARKETING AND COMMUNICATIONS"/>
    <x v="30"/>
    <s v="-----"/>
    <m/>
    <s v="DEMA MARKETING AND COMMUNICATIONS"/>
    <x v="19"/>
    <s v="VP DIVERSITY,EQUITY&amp;MULTICULTURAL AFFRS"/>
    <s v="GENFND"/>
    <x v="0"/>
    <x v="0"/>
    <s v="---"/>
    <s v="EX"/>
    <s v="RESV"/>
    <s v="RESERVES"/>
    <s v="NA"/>
    <x v="0"/>
    <s v="RESERVES"/>
    <s v="15"/>
    <s v="IN"/>
    <x v="3"/>
    <n v="0"/>
    <n v="121008"/>
    <m/>
    <x v="0"/>
    <n v="0"/>
    <s v="EX"/>
    <n v="121008"/>
    <n v="121008"/>
    <x v="0"/>
    <n v="0"/>
    <n v="0"/>
    <m/>
    <n v="0"/>
    <n v="121008"/>
    <s v="N"/>
    <m/>
    <s v="VPDV"/>
    <s v="VP DIVERSITY,EQUITY&amp;MULTICULTURAL AFFRS"/>
    <s v="86"/>
    <s v="1-Adjust Based Budget"/>
    <x v="42"/>
    <x v="2"/>
    <x v="7"/>
    <m/>
    <x v="8"/>
    <x v="8"/>
    <m/>
  </r>
  <r>
    <n v="2018"/>
    <s v="UA"/>
    <s v="MRKT"/>
    <s v="DEMA MARKETING AND COMMUNICATIONS"/>
    <x v="30"/>
    <s v="-----"/>
    <m/>
    <s v="DEMA MARKETING AND COMMUNICATIONS"/>
    <x v="19"/>
    <s v="VP DIVERSITY,EQUITY&amp;MULTICULTURAL AFFRS"/>
    <s v="GENFND"/>
    <x v="2"/>
    <x v="2"/>
    <s v="---"/>
    <s v="EX"/>
    <s v="TRIN"/>
    <s v="TRNSF-INCOME"/>
    <s v="DV"/>
    <x v="1"/>
    <s v="TRANSFER"/>
    <s v="21"/>
    <s v="IN"/>
    <x v="1"/>
    <n v="0"/>
    <n v="162905"/>
    <m/>
    <x v="1"/>
    <s v="10cr"/>
    <s v="Allot/Xfer IN"/>
    <n v="-162905"/>
    <n v="162905"/>
    <x v="0"/>
    <n v="0"/>
    <n v="0"/>
    <m/>
    <n v="0"/>
    <n v="162905"/>
    <s v="N"/>
    <m/>
    <s v="VPDV"/>
    <s v="VP DIVERSITY,EQUITY&amp;MULTICULTURAL AFFRS"/>
    <s v="86"/>
    <s v="1-Adjust Based Budget"/>
    <x v="42"/>
    <x v="2"/>
    <x v="7"/>
    <m/>
    <x v="8"/>
    <x v="8"/>
    <m/>
  </r>
  <r>
    <n v="2018"/>
    <s v="UA"/>
    <s v="VPDV"/>
    <s v="DIVERSITY,EQUITY,MULTICULTURAL"/>
    <x v="45"/>
    <s v="-----"/>
    <m/>
    <s v="DIVERSITY,EQUITY,MULTICULTURAL AFFAIRS"/>
    <x v="19"/>
    <s v="VP DIVERSITY,EQUITY&amp;MULTICULTURAL AFFRS"/>
    <s v="GENFND"/>
    <x v="18"/>
    <x v="17"/>
    <s v="---"/>
    <s v="EX"/>
    <s v="ACSA"/>
    <s v="ACADEMIC SAL"/>
    <s v="FA"/>
    <x v="5"/>
    <s v="COMPENS"/>
    <s v="07"/>
    <s v="IS"/>
    <x v="3"/>
    <n v="115168"/>
    <n v="115168"/>
    <m/>
    <x v="0"/>
    <n v="0"/>
    <s v="EX"/>
    <n v="115168"/>
    <n v="115168"/>
    <x v="2"/>
    <n v="3181"/>
    <n v="-2464.5952000000098"/>
    <m/>
    <n v="716.40479999999025"/>
    <n v="115884.40479999999"/>
    <s v="Y"/>
    <m/>
    <s v="VPDV"/>
    <s v="VP DIVERSITY,EQUITY&amp;MULTICULTURAL AFFRS"/>
    <s v="99"/>
    <s v="1-Adjust Based Budget"/>
    <x v="43"/>
    <x v="2"/>
    <x v="7"/>
    <m/>
    <x v="8"/>
    <x v="8"/>
    <m/>
  </r>
  <r>
    <n v="2018"/>
    <s v="UA"/>
    <s v="VPDV"/>
    <s v="DIVERSITY,EQUITY,MULTICULTURAL"/>
    <x v="45"/>
    <s v="-----"/>
    <m/>
    <s v="DIVERSITY,EQUITY,MULTICULTURAL AFFAIRS"/>
    <x v="19"/>
    <s v="VP DIVERSITY,EQUITY&amp;MULTICULTURAL AFFRS"/>
    <s v="GENFND"/>
    <x v="18"/>
    <x v="17"/>
    <s v="ADM"/>
    <s v="EX"/>
    <s v="ACSA"/>
    <s v="ACADEMIC SAL"/>
    <s v="FA"/>
    <x v="5"/>
    <s v="COMPENS"/>
    <s v="07"/>
    <s v="IS"/>
    <x v="3"/>
    <n v="34401"/>
    <n v="34401"/>
    <m/>
    <x v="0"/>
    <n v="0"/>
    <s v="EX"/>
    <n v="34401"/>
    <n v="34401"/>
    <x v="2"/>
    <n v="950"/>
    <n v="-736.1814000000029"/>
    <m/>
    <n v="213.8185999999971"/>
    <n v="34614.818599999999"/>
    <s v="Y"/>
    <m/>
    <s v="VPDV"/>
    <s v="VP DIVERSITY,EQUITY&amp;MULTICULTURAL AFFRS"/>
    <s v="99"/>
    <s v="1-Adjust Based Budget"/>
    <x v="43"/>
    <x v="2"/>
    <x v="7"/>
    <m/>
    <x v="8"/>
    <x v="8"/>
    <m/>
  </r>
  <r>
    <n v="2018"/>
    <s v="UA"/>
    <s v="VPDV"/>
    <s v="DIVERSITY,EQUITY,MULTICULTURAL"/>
    <x v="45"/>
    <s v="-----"/>
    <m/>
    <s v="DIVERSITY,EQUITY,MULTICULTURAL AFFAIRS"/>
    <x v="19"/>
    <s v="VP DIVERSITY,EQUITY&amp;MULTICULTURAL AFFRS"/>
    <s v="GENFND"/>
    <x v="19"/>
    <x v="18"/>
    <s v="VP"/>
    <s v="EX"/>
    <s v="ACSA"/>
    <s v="ACADEMIC SAL"/>
    <s v="FA"/>
    <x v="5"/>
    <s v="COMPENS"/>
    <s v="07"/>
    <s v="IS"/>
    <x v="3"/>
    <n v="64592"/>
    <n v="64592"/>
    <m/>
    <x v="0"/>
    <n v="0"/>
    <s v="EX"/>
    <n v="64592"/>
    <n v="64592"/>
    <x v="0"/>
    <n v="0"/>
    <n v="0"/>
    <m/>
    <n v="0"/>
    <n v="64592"/>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20"/>
    <x v="19"/>
    <s v="---"/>
    <s v="EX"/>
    <s v="OEXP"/>
    <s v="OTHER EXP"/>
    <s v="LP"/>
    <x v="4"/>
    <s v="GEN EXP"/>
    <s v="09"/>
    <s v="IS"/>
    <x v="3"/>
    <n v="1000"/>
    <n v="3000"/>
    <m/>
    <x v="0"/>
    <n v="0"/>
    <s v="EX"/>
    <n v="3000"/>
    <n v="3000"/>
    <x v="0"/>
    <n v="0"/>
    <n v="0"/>
    <m/>
    <n v="0"/>
    <n v="3000"/>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11"/>
    <x v="10"/>
    <s v="---"/>
    <s v="EX"/>
    <s v="ADV"/>
    <s v="ADVERT PROMO"/>
    <s v="LA"/>
    <x v="4"/>
    <s v="GEN EXP"/>
    <s v="09"/>
    <s v="IS"/>
    <x v="3"/>
    <n v="20000"/>
    <n v="0"/>
    <m/>
    <x v="0"/>
    <n v="0"/>
    <s v="EX"/>
    <n v="0"/>
    <n v="0"/>
    <x v="0"/>
    <n v="0"/>
    <n v="0"/>
    <m/>
    <n v="0"/>
    <n v="0"/>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11"/>
    <x v="10"/>
    <s v="---"/>
    <s v="EX"/>
    <s v="ADV"/>
    <s v="ADVERT PROMO"/>
    <s v="LA"/>
    <x v="4"/>
    <s v="GEN EXP"/>
    <s v="09"/>
    <s v="IS"/>
    <x v="3"/>
    <n v="0"/>
    <n v="25000"/>
    <m/>
    <x v="0"/>
    <n v="0"/>
    <s v="EX"/>
    <n v="25000"/>
    <n v="25000"/>
    <x v="0"/>
    <n v="0"/>
    <n v="0"/>
    <m/>
    <n v="0"/>
    <n v="25000"/>
    <s v="N"/>
    <m/>
    <s v="VPDV"/>
    <s v="VP DIVERSITY,EQUITY&amp;MULTICULTURAL AFFRS"/>
    <s v="86"/>
    <s v="1-Adjust Based Budget"/>
    <x v="42"/>
    <x v="2"/>
    <x v="7"/>
    <m/>
    <x v="8"/>
    <x v="8"/>
    <m/>
  </r>
  <r>
    <n v="2018"/>
    <s v="UA"/>
    <s v="VPDV"/>
    <s v="DIVERSITY,EQUITY,MULTICULTURAL"/>
    <x v="45"/>
    <s v="IUIRS"/>
    <s v="IU INCIDENT REPORTING SYSTEM"/>
    <s v="DIVERSITY,EQUITY,MULTICULTURAL AFFAIRS"/>
    <x v="19"/>
    <s v="VP DIVERSITY,EQUITY&amp;MULTICULTURAL AFFRS"/>
    <s v="GENFND"/>
    <x v="21"/>
    <x v="20"/>
    <s v="---"/>
    <s v="EX"/>
    <s v="PRIN"/>
    <s v="PRINT DUPL"/>
    <s v="KA"/>
    <x v="4"/>
    <s v="GEN EXP"/>
    <s v="09"/>
    <s v="IS"/>
    <x v="3"/>
    <n v="28000"/>
    <n v="28000"/>
    <m/>
    <x v="0"/>
    <n v="0"/>
    <s v="EX"/>
    <n v="28000"/>
    <n v="28000"/>
    <x v="0"/>
    <n v="0"/>
    <n v="0"/>
    <m/>
    <n v="0"/>
    <n v="28000"/>
    <s v="N"/>
    <m/>
    <s v="VPDV"/>
    <s v="VP DIVERSITY,EQUITY&amp;MULTICULTURAL AFFRS"/>
    <s v="86"/>
    <s v="1-Adjust Based Budget"/>
    <x v="42"/>
    <x v="2"/>
    <x v="7"/>
    <m/>
    <x v="8"/>
    <x v="8"/>
    <m/>
  </r>
  <r>
    <n v="2018"/>
    <s v="UA"/>
    <s v="VPDV"/>
    <s v="DIVERSITY,EQUITY,MULTICULTURAL"/>
    <x v="45"/>
    <s v="-----"/>
    <m/>
    <s v="DIVERSITY,EQUITY,MULTICULTURAL AFFAIRS"/>
    <x v="19"/>
    <s v="VP DIVERSITY,EQUITY&amp;MULTICULTURAL AFFRS"/>
    <s v="GENFND"/>
    <x v="22"/>
    <x v="21"/>
    <s v="---"/>
    <s v="EX"/>
    <s v="S&amp;E"/>
    <s v="S&amp;E"/>
    <s v="LF"/>
    <x v="4"/>
    <s v="GEN EXP"/>
    <s v="09"/>
    <s v="IS"/>
    <x v="3"/>
    <n v="395"/>
    <n v="395"/>
    <m/>
    <x v="0"/>
    <n v="0"/>
    <s v="EX"/>
    <n v="395"/>
    <n v="395"/>
    <x v="0"/>
    <n v="0"/>
    <n v="0"/>
    <m/>
    <n v="0"/>
    <n v="395"/>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12"/>
    <x v="11"/>
    <s v="---"/>
    <s v="EX"/>
    <s v="PRIN"/>
    <s v="PRINT DUPL"/>
    <s v="KA"/>
    <x v="4"/>
    <s v="GEN EXP"/>
    <s v="09"/>
    <s v="IS"/>
    <x v="3"/>
    <n v="10000"/>
    <n v="0"/>
    <m/>
    <x v="0"/>
    <n v="0"/>
    <s v="EX"/>
    <n v="0"/>
    <n v="0"/>
    <x v="0"/>
    <n v="0"/>
    <n v="0"/>
    <m/>
    <n v="0"/>
    <n v="0"/>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13"/>
    <x v="12"/>
    <s v="---"/>
    <s v="EX"/>
    <s v="COSV"/>
    <s v="CONTRACT SRV"/>
    <s v="KK"/>
    <x v="4"/>
    <s v="GEN EXP"/>
    <s v="09"/>
    <s v="IS"/>
    <x v="3"/>
    <n v="10000"/>
    <n v="0"/>
    <m/>
    <x v="0"/>
    <n v="0"/>
    <s v="EX"/>
    <n v="0"/>
    <n v="0"/>
    <x v="0"/>
    <n v="0"/>
    <n v="0"/>
    <m/>
    <n v="0"/>
    <n v="0"/>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13"/>
    <x v="12"/>
    <s v="---"/>
    <s v="EX"/>
    <s v="COSV"/>
    <s v="CONTRACT SRV"/>
    <s v="KK"/>
    <x v="4"/>
    <s v="GEN EXP"/>
    <s v="09"/>
    <s v="IS"/>
    <x v="3"/>
    <n v="0"/>
    <n v="3500"/>
    <m/>
    <x v="0"/>
    <n v="0"/>
    <s v="EX"/>
    <n v="3500"/>
    <n v="3500"/>
    <x v="0"/>
    <n v="0"/>
    <n v="0"/>
    <m/>
    <n v="0"/>
    <n v="3500"/>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14"/>
    <x v="13"/>
    <s v="---"/>
    <s v="EX"/>
    <s v="OEXP"/>
    <s v="OTHER EXP"/>
    <s v="LP"/>
    <x v="4"/>
    <s v="GEN EXP"/>
    <s v="09"/>
    <s v="IS"/>
    <x v="3"/>
    <n v="5000"/>
    <n v="0"/>
    <m/>
    <x v="0"/>
    <n v="0"/>
    <s v="EX"/>
    <n v="0"/>
    <n v="0"/>
    <x v="0"/>
    <n v="0"/>
    <n v="0"/>
    <m/>
    <n v="0"/>
    <n v="0"/>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15"/>
    <x v="14"/>
    <s v="---"/>
    <s v="EX"/>
    <s v="ADV"/>
    <s v="ADVERT PROMO"/>
    <s v="LA"/>
    <x v="4"/>
    <s v="GEN EXP"/>
    <s v="09"/>
    <s v="IS"/>
    <x v="3"/>
    <n v="3692"/>
    <n v="0"/>
    <m/>
    <x v="0"/>
    <n v="0"/>
    <s v="EX"/>
    <n v="0"/>
    <n v="0"/>
    <x v="0"/>
    <n v="0"/>
    <n v="0"/>
    <m/>
    <n v="0"/>
    <n v="0"/>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16"/>
    <x v="15"/>
    <s v="---"/>
    <s v="EX"/>
    <s v="ADV"/>
    <s v="ADVERT PROMO"/>
    <s v="LA"/>
    <x v="4"/>
    <s v="GEN EXP"/>
    <s v="09"/>
    <s v="IS"/>
    <x v="3"/>
    <n v="5000"/>
    <n v="0"/>
    <m/>
    <x v="0"/>
    <n v="0"/>
    <s v="EX"/>
    <n v="0"/>
    <n v="0"/>
    <x v="0"/>
    <n v="0"/>
    <n v="0"/>
    <m/>
    <n v="0"/>
    <n v="0"/>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16"/>
    <x v="15"/>
    <s v="---"/>
    <s v="EX"/>
    <s v="ADV"/>
    <s v="ADVERT PROMO"/>
    <s v="LA"/>
    <x v="4"/>
    <s v="GEN EXP"/>
    <s v="09"/>
    <s v="IS"/>
    <x v="3"/>
    <n v="0"/>
    <n v="5000"/>
    <m/>
    <x v="0"/>
    <n v="0"/>
    <s v="EX"/>
    <n v="5000"/>
    <n v="5000"/>
    <x v="0"/>
    <n v="0"/>
    <n v="0"/>
    <m/>
    <n v="0"/>
    <n v="5000"/>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23"/>
    <x v="22"/>
    <s v="---"/>
    <s v="EX"/>
    <s v="S&amp;E"/>
    <s v="S&amp;E"/>
    <s v="LF"/>
    <x v="4"/>
    <s v="GEN EXP"/>
    <s v="09"/>
    <s v="IS"/>
    <x v="3"/>
    <n v="0"/>
    <n v="500"/>
    <m/>
    <x v="0"/>
    <n v="0"/>
    <s v="EX"/>
    <n v="500"/>
    <n v="500"/>
    <x v="0"/>
    <n v="0"/>
    <n v="0"/>
    <m/>
    <n v="0"/>
    <n v="500"/>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17"/>
    <x v="16"/>
    <s v="---"/>
    <s v="EX"/>
    <s v="OEXP"/>
    <s v="OTHER EXP"/>
    <s v="LP"/>
    <x v="4"/>
    <s v="GEN EXP"/>
    <s v="09"/>
    <s v="IS"/>
    <x v="3"/>
    <n v="1000"/>
    <n v="0"/>
    <m/>
    <x v="0"/>
    <n v="0"/>
    <s v="EX"/>
    <n v="0"/>
    <n v="0"/>
    <x v="0"/>
    <n v="0"/>
    <n v="0"/>
    <m/>
    <n v="0"/>
    <n v="0"/>
    <s v="N"/>
    <m/>
    <s v="VPDV"/>
    <s v="VP DIVERSITY,EQUITY&amp;MULTICULTURAL AFFRS"/>
    <s v="86"/>
    <s v="1-Adjust Based Budget"/>
    <x v="42"/>
    <x v="2"/>
    <x v="7"/>
    <m/>
    <x v="8"/>
    <x v="8"/>
    <m/>
  </r>
  <r>
    <n v="2018"/>
    <s v="UA"/>
    <s v="VPDV"/>
    <s v="DIVERSITY,EQUITY,MULTICULTURAL"/>
    <x v="45"/>
    <s v="-----"/>
    <m/>
    <s v="DIVERSITY,EQUITY,MULTICULTURAL AFFAIRS"/>
    <x v="19"/>
    <s v="VP DIVERSITY,EQUITY&amp;MULTICULTURAL AFFRS"/>
    <s v="GENFND"/>
    <x v="24"/>
    <x v="23"/>
    <s v="---"/>
    <s v="EX"/>
    <s v="BENF"/>
    <s v="BENEFITS"/>
    <s v="GP"/>
    <x v="5"/>
    <s v="COMPENS"/>
    <s v="07"/>
    <s v="IS"/>
    <x v="3"/>
    <n v="43046"/>
    <n v="43046"/>
    <m/>
    <x v="0"/>
    <n v="0"/>
    <s v="EX"/>
    <n v="43046"/>
    <n v="43046"/>
    <x v="0"/>
    <n v="0"/>
    <n v="0"/>
    <m/>
    <n v="0"/>
    <n v="43046"/>
    <s v="N"/>
    <m/>
    <s v="VPDV"/>
    <s v="VP DIVERSITY,EQUITY&amp;MULTICULTURAL AFFRS"/>
    <s v="86"/>
    <s v="1-Adjust Based Budget"/>
    <x v="42"/>
    <x v="2"/>
    <x v="7"/>
    <m/>
    <x v="8"/>
    <x v="8"/>
    <m/>
  </r>
  <r>
    <n v="2018"/>
    <s v="UA"/>
    <s v="VPDV"/>
    <s v="DIVERSITY,EQUITY,MULTICULTURAL"/>
    <x v="45"/>
    <s v="-----"/>
    <m/>
    <s v="DIVERSITY,EQUITY,MULTICULTURAL AFFAIRS"/>
    <x v="19"/>
    <s v="VP DIVERSITY,EQUITY&amp;MULTICULTURAL AFFRS"/>
    <s v="GENFND"/>
    <x v="25"/>
    <x v="24"/>
    <s v="---"/>
    <s v="EX"/>
    <s v="BENF"/>
    <s v="BENEFITS"/>
    <s v="GP"/>
    <x v="5"/>
    <s v="COMPENS"/>
    <s v="07"/>
    <s v="IS"/>
    <x v="3"/>
    <n v="14670"/>
    <n v="14670"/>
    <m/>
    <x v="0"/>
    <n v="0"/>
    <s v="EX"/>
    <n v="14670"/>
    <n v="14670"/>
    <x v="0"/>
    <n v="0"/>
    <n v="0"/>
    <m/>
    <n v="0"/>
    <n v="14670"/>
    <s v="N"/>
    <m/>
    <s v="VPDV"/>
    <s v="VP DIVERSITY,EQUITY&amp;MULTICULTURAL AFFRS"/>
    <s v="86"/>
    <s v="1-Adjust Based Budget"/>
    <x v="42"/>
    <x v="2"/>
    <x v="7"/>
    <m/>
    <x v="8"/>
    <x v="8"/>
    <m/>
  </r>
  <r>
    <n v="2018"/>
    <s v="UA"/>
    <s v="VPDV"/>
    <s v="DIVERSITY,EQUITY,MULTICULTURAL"/>
    <x v="45"/>
    <s v="-----"/>
    <m/>
    <s v="DIVERSITY,EQUITY,MULTICULTURAL AFFAIRS"/>
    <x v="19"/>
    <s v="VP DIVERSITY,EQUITY&amp;MULTICULTURAL AFFRS"/>
    <s v="GENFND"/>
    <x v="26"/>
    <x v="25"/>
    <s v="---"/>
    <s v="EX"/>
    <s v="BENF"/>
    <s v="BENEFITS"/>
    <s v="GP"/>
    <x v="5"/>
    <s v="COMPENS"/>
    <s v="07"/>
    <s v="IS"/>
    <x v="3"/>
    <n v="28441"/>
    <n v="28441"/>
    <m/>
    <x v="0"/>
    <n v="0"/>
    <s v="EX"/>
    <n v="28441"/>
    <n v="28441"/>
    <x v="0"/>
    <n v="0"/>
    <n v="0"/>
    <m/>
    <n v="0"/>
    <n v="28441"/>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27"/>
    <x v="26"/>
    <s v="---"/>
    <s v="EX"/>
    <s v="TRAV"/>
    <s v="TRAVEL"/>
    <s v="MK"/>
    <x v="6"/>
    <s v="TRAVEL"/>
    <s v="10"/>
    <s v="IS"/>
    <x v="3"/>
    <n v="1500"/>
    <n v="2000"/>
    <m/>
    <x v="0"/>
    <n v="0"/>
    <s v="EX"/>
    <n v="2000"/>
    <n v="2000"/>
    <x v="0"/>
    <n v="0"/>
    <n v="0"/>
    <m/>
    <n v="0"/>
    <n v="2000"/>
    <s v="N"/>
    <m/>
    <s v="VPDV"/>
    <s v="VP DIVERSITY,EQUITY&amp;MULTICULTURAL AFFRS"/>
    <s v="86"/>
    <s v="1-Adjust Based Budget"/>
    <x v="42"/>
    <x v="2"/>
    <x v="7"/>
    <m/>
    <x v="8"/>
    <x v="8"/>
    <m/>
  </r>
  <r>
    <n v="2018"/>
    <s v="UA"/>
    <s v="VPDV"/>
    <s v="DIVERSITY,EQUITY,MULTICULTURAL"/>
    <x v="45"/>
    <s v="-----"/>
    <m/>
    <s v="DIVERSITY,EQUITY,MULTICULTURAL AFFAIRS"/>
    <x v="19"/>
    <s v="VP DIVERSITY,EQUITY&amp;MULTICULTURAL AFFRS"/>
    <s v="GENFND"/>
    <x v="28"/>
    <x v="27"/>
    <s v="---"/>
    <s v="EX"/>
    <s v="TRAV"/>
    <s v="TRAVEL"/>
    <s v="MK"/>
    <x v="6"/>
    <s v="TRAVEL"/>
    <s v="10"/>
    <s v="IS"/>
    <x v="3"/>
    <n v="10000"/>
    <n v="10000"/>
    <m/>
    <x v="0"/>
    <n v="0"/>
    <s v="EX"/>
    <n v="10000"/>
    <n v="10000"/>
    <x v="0"/>
    <n v="0"/>
    <n v="0"/>
    <m/>
    <n v="0"/>
    <n v="10000"/>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28"/>
    <x v="27"/>
    <s v="---"/>
    <s v="EX"/>
    <s v="TRAV"/>
    <s v="TRAVEL"/>
    <s v="MK"/>
    <x v="6"/>
    <s v="TRAVEL"/>
    <s v="10"/>
    <s v="IS"/>
    <x v="3"/>
    <n v="12000"/>
    <n v="12000"/>
    <m/>
    <x v="0"/>
    <n v="0"/>
    <s v="EX"/>
    <n v="12000"/>
    <n v="12000"/>
    <x v="0"/>
    <n v="0"/>
    <n v="0"/>
    <m/>
    <n v="0"/>
    <n v="12000"/>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0"/>
    <x v="0"/>
    <s v="---"/>
    <s v="EX"/>
    <s v="RESV"/>
    <s v="RESERVES"/>
    <s v="NA"/>
    <x v="0"/>
    <s v="RESERVES"/>
    <s v="15"/>
    <s v="IS"/>
    <x v="3"/>
    <n v="121008"/>
    <n v="0"/>
    <m/>
    <x v="0"/>
    <n v="0"/>
    <s v="EX"/>
    <n v="0"/>
    <n v="0"/>
    <x v="0"/>
    <n v="0"/>
    <n v="0"/>
    <m/>
    <n v="0"/>
    <n v="0"/>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0"/>
    <x v="0"/>
    <s v="BCT"/>
    <s v="EX"/>
    <s v="RESV"/>
    <s v="RESERVES"/>
    <s v="NA"/>
    <x v="0"/>
    <s v="RESERVES"/>
    <s v="15"/>
    <s v="IS"/>
    <x v="3"/>
    <n v="90000"/>
    <n v="0"/>
    <m/>
    <x v="0"/>
    <n v="0"/>
    <s v="EX"/>
    <n v="0"/>
    <n v="0"/>
    <x v="0"/>
    <n v="0"/>
    <n v="0"/>
    <m/>
    <n v="0"/>
    <n v="0"/>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9"/>
    <x v="8"/>
    <s v="---"/>
    <s v="EX"/>
    <s v="TREX"/>
    <s v="TRSF-EXPENSE"/>
    <s v="DZ"/>
    <x v="1"/>
    <s v="TRANSFER"/>
    <s v="21"/>
    <s v="IS"/>
    <x v="3"/>
    <n v="0"/>
    <n v="5000"/>
    <m/>
    <x v="0"/>
    <n v="0"/>
    <s v="EX"/>
    <n v="5000"/>
    <n v="5000"/>
    <x v="0"/>
    <n v="0"/>
    <n v="0"/>
    <m/>
    <n v="0"/>
    <n v="5000"/>
    <s v="N"/>
    <m/>
    <s v="VPDV"/>
    <s v="VP DIVERSITY,EQUITY&amp;MULTICULTURAL AFFRS"/>
    <s v="86"/>
    <s v="1-Adjust Based Budget"/>
    <x v="42"/>
    <x v="2"/>
    <x v="7"/>
    <m/>
    <x v="8"/>
    <x v="8"/>
    <m/>
  </r>
  <r>
    <n v="2018"/>
    <s v="UA"/>
    <s v="VPDV"/>
    <s v="DIVERSITY,EQUITY,MULTICULTURAL"/>
    <x v="45"/>
    <s v="MKTNG"/>
    <s v="DEMA MARKETING &amp; COMMUNICATIONS"/>
    <s v="DIVERSITY,EQUITY,MULTICULTURAL AFFAIRS"/>
    <x v="19"/>
    <s v="VP DIVERSITY,EQUITY&amp;MULTICULTURAL AFFRS"/>
    <s v="GENFND"/>
    <x v="2"/>
    <x v="2"/>
    <s v="---"/>
    <s v="EX"/>
    <s v="TRIN"/>
    <s v="TRNSF-INCOME"/>
    <s v="DV"/>
    <x v="1"/>
    <s v="TRANSFER"/>
    <s v="21"/>
    <s v="IS"/>
    <x v="1"/>
    <n v="162905"/>
    <n v="0"/>
    <m/>
    <x v="1"/>
    <s v="10cr"/>
    <s v="Allot/Xfer IN"/>
    <n v="0"/>
    <n v="0"/>
    <x v="0"/>
    <n v="0"/>
    <n v="0"/>
    <m/>
    <n v="0"/>
    <n v="0"/>
    <s v="N"/>
    <m/>
    <s v="VPDV"/>
    <s v="VP DIVERSITY,EQUITY&amp;MULTICULTURAL AFFRS"/>
    <s v="86"/>
    <s v="1-Adjust Based Budget"/>
    <x v="42"/>
    <x v="2"/>
    <x v="7"/>
    <m/>
    <x v="8"/>
    <x v="8"/>
    <m/>
  </r>
  <r>
    <n v="2018"/>
    <s v="UA"/>
    <s v="VPDV"/>
    <s v="DIVERSITY,EQUITY,MULTICULTURAL"/>
    <x v="45"/>
    <s v="REPRE"/>
    <s v="CAMPUS REPRESENTATION"/>
    <s v="DIVERSITY,EQUITY,MULTICULTURAL AFFAIRS"/>
    <x v="19"/>
    <s v="VP DIVERSITY,EQUITY&amp;MULTICULTURAL AFFRS"/>
    <s v="GENFND"/>
    <x v="2"/>
    <x v="2"/>
    <s v="---"/>
    <s v="EX"/>
    <s v="TRIN"/>
    <s v="TRNSF-INCOME"/>
    <s v="DV"/>
    <x v="1"/>
    <s v="TRANSFER"/>
    <s v="21"/>
    <s v="IS"/>
    <x v="1"/>
    <n v="48500"/>
    <n v="0"/>
    <m/>
    <x v="1"/>
    <s v="10cr"/>
    <s v="Allot/Xfer IN"/>
    <n v="0"/>
    <n v="0"/>
    <x v="0"/>
    <n v="0"/>
    <n v="0"/>
    <m/>
    <n v="0"/>
    <n v="0"/>
    <s v="N"/>
    <m/>
    <s v="VPDV"/>
    <s v="VP DIVERSITY,EQUITY&amp;MULTICULTURAL AFFRS"/>
    <s v="86"/>
    <s v="1-Adjust Based Budget"/>
    <x v="42"/>
    <x v="2"/>
    <x v="7"/>
    <m/>
    <x v="8"/>
    <x v="8"/>
    <m/>
  </r>
  <r>
    <n v="2018"/>
    <s v="UA"/>
    <s v="PRES"/>
    <s v="PRESIDENT'S OFFICE"/>
    <x v="46"/>
    <s v="-----"/>
    <m/>
    <s v="EXECUTIVE SALARY MATCH"/>
    <x v="21"/>
    <s v="PRESIDENT'S OFFICE"/>
    <s v="GENFND"/>
    <x v="29"/>
    <x v="28"/>
    <s v="---"/>
    <s v="IN"/>
    <s v="GIFT"/>
    <s v="GIFTS"/>
    <s v="DF"/>
    <x v="2"/>
    <s v="OTH REVENUE"/>
    <s v="03"/>
    <s v="IS"/>
    <x v="1"/>
    <n v="130560"/>
    <n v="130560"/>
    <m/>
    <x v="1"/>
    <n v="0"/>
    <s v="IN"/>
    <n v="130560"/>
    <n v="130560"/>
    <x v="0"/>
    <n v="0"/>
    <n v="0"/>
    <m/>
    <n v="0"/>
    <n v="130560"/>
    <s v="N"/>
    <m/>
    <s v="PRES"/>
    <s v="PRESIDENT'S OFFICE"/>
    <s v="88"/>
    <s v="1-Adjust Based Budget"/>
    <x v="42"/>
    <x v="2"/>
    <x v="7"/>
    <m/>
    <x v="18"/>
    <x v="18"/>
    <m/>
  </r>
  <r>
    <n v="2018"/>
    <s v="UA"/>
    <s v="PRES"/>
    <s v="PRESIDENT'S OFFICE"/>
    <x v="47"/>
    <s v="-----"/>
    <m/>
    <s v="PRESIDENTS OFFICE"/>
    <x v="21"/>
    <s v="PRESIDENT'S OFFICE"/>
    <s v="GENFND"/>
    <x v="18"/>
    <x v="17"/>
    <s v="---"/>
    <s v="EX"/>
    <s v="ACSA"/>
    <s v="ACADEMIC SAL"/>
    <s v="FA"/>
    <x v="5"/>
    <s v="COMPENS"/>
    <s v="07"/>
    <s v="IS"/>
    <x v="3"/>
    <n v="533205"/>
    <n v="533205"/>
    <m/>
    <x v="0"/>
    <n v="0"/>
    <s v="EX"/>
    <n v="533205"/>
    <n v="533205"/>
    <x v="2"/>
    <n v="14726"/>
    <n v="-11410.587000000045"/>
    <m/>
    <n v="3315.412999999955"/>
    <n v="536520.41299999994"/>
    <s v="Y"/>
    <m/>
    <s v="PRES"/>
    <s v="PRESIDENT'S OFFICE"/>
    <s v="99"/>
    <s v="1-Adjust Based Budget"/>
    <x v="43"/>
    <x v="2"/>
    <x v="7"/>
    <m/>
    <x v="18"/>
    <x v="18"/>
    <m/>
  </r>
  <r>
    <n v="2018"/>
    <s v="UA"/>
    <s v="PRES"/>
    <s v="PRESIDENT'S OFFICE"/>
    <x v="46"/>
    <s v="-----"/>
    <m/>
    <s v="EXECUTIVE SALARY MATCH"/>
    <x v="21"/>
    <s v="PRESIDENT'S OFFICE"/>
    <s v="GENFND"/>
    <x v="18"/>
    <x v="17"/>
    <s v="---"/>
    <s v="EX"/>
    <s v="ACSA"/>
    <s v="ACADEMIC SAL"/>
    <s v="FA"/>
    <x v="5"/>
    <s v="COMPENS"/>
    <s v="07"/>
    <s v="IS"/>
    <x v="3"/>
    <n v="94095"/>
    <n v="94095"/>
    <m/>
    <x v="0"/>
    <n v="0"/>
    <s v="EX"/>
    <n v="94095"/>
    <n v="94095"/>
    <x v="2"/>
    <n v="2599"/>
    <n v="-2013.633000000008"/>
    <m/>
    <n v="585.366999999992"/>
    <n v="94680.366999999998"/>
    <s v="Y"/>
    <m/>
    <s v="PRES"/>
    <s v="PRESIDENT'S OFFICE"/>
    <s v="99"/>
    <s v="1-Adjust Based Budget"/>
    <x v="43"/>
    <x v="2"/>
    <x v="7"/>
    <m/>
    <x v="18"/>
    <x v="18"/>
    <m/>
  </r>
  <r>
    <n v="2018"/>
    <s v="UA"/>
    <s v="PRES"/>
    <s v="PRESIDENT'S OFFICE"/>
    <x v="47"/>
    <s v="-----"/>
    <m/>
    <s v="PRESIDENTS OFFICE"/>
    <x v="21"/>
    <s v="PRESIDENT'S OFFICE"/>
    <s v="GENFND"/>
    <x v="30"/>
    <x v="29"/>
    <s v="---"/>
    <s v="EX"/>
    <s v="PART"/>
    <s v="P-T INSTRUCT"/>
    <s v="FF"/>
    <x v="5"/>
    <s v="COMPENS"/>
    <s v="07"/>
    <s v="IS"/>
    <x v="3"/>
    <n v="1000"/>
    <n v="1000"/>
    <m/>
    <x v="0"/>
    <n v="0"/>
    <s v="EX"/>
    <n v="1000"/>
    <n v="1000"/>
    <x v="0"/>
    <n v="0"/>
    <n v="0"/>
    <m/>
    <n v="0"/>
    <n v="1000"/>
    <s v="N"/>
    <m/>
    <s v="PRES"/>
    <s v="PRESIDENT'S OFFICE"/>
    <s v="88"/>
    <s v="1-Adjust Based Budget"/>
    <x v="42"/>
    <x v="2"/>
    <x v="7"/>
    <m/>
    <x v="18"/>
    <x v="18"/>
    <m/>
  </r>
  <r>
    <n v="2018"/>
    <s v="UA"/>
    <s v="PRES"/>
    <s v="PRESIDENT'S OFFICE"/>
    <x v="47"/>
    <s v="-----"/>
    <m/>
    <s v="PRESIDENTS OFFICE"/>
    <x v="21"/>
    <s v="PRESIDENT'S OFFICE"/>
    <s v="GENFND"/>
    <x v="31"/>
    <x v="30"/>
    <s v="---"/>
    <s v="EX"/>
    <s v="PART"/>
    <s v="P-T INSTRUCT"/>
    <s v="FF"/>
    <x v="5"/>
    <s v="COMPENS"/>
    <s v="07"/>
    <s v="IS"/>
    <x v="3"/>
    <n v="4000"/>
    <n v="4000"/>
    <m/>
    <x v="0"/>
    <n v="0"/>
    <s v="EX"/>
    <n v="4000"/>
    <n v="4000"/>
    <x v="0"/>
    <n v="0"/>
    <n v="0"/>
    <m/>
    <n v="0"/>
    <n v="4000"/>
    <s v="N"/>
    <m/>
    <s v="PRES"/>
    <s v="PRESIDENT'S OFFICE"/>
    <s v="88"/>
    <s v="1-Adjust Based Budget"/>
    <x v="42"/>
    <x v="2"/>
    <x v="7"/>
    <m/>
    <x v="18"/>
    <x v="18"/>
    <m/>
  </r>
  <r>
    <n v="2018"/>
    <s v="UA"/>
    <s v="PRES"/>
    <s v="PRESIDENT'S OFFICE"/>
    <x v="47"/>
    <s v="-----"/>
    <m/>
    <s v="PRESIDENTS OFFICE"/>
    <x v="21"/>
    <s v="PRESIDENT'S OFFICE"/>
    <s v="GENFND"/>
    <x v="32"/>
    <x v="31"/>
    <s v="---"/>
    <s v="EX"/>
    <s v="SAAP"/>
    <s v="STUDENT ACAD"/>
    <s v="FK"/>
    <x v="5"/>
    <s v="COMPENS"/>
    <s v="07"/>
    <s v="IS"/>
    <x v="3"/>
    <n v="78000"/>
    <n v="78000"/>
    <m/>
    <x v="0"/>
    <n v="0"/>
    <s v="EX"/>
    <n v="78000"/>
    <n v="78000"/>
    <x v="0"/>
    <n v="0"/>
    <n v="0"/>
    <m/>
    <n v="0"/>
    <n v="78000"/>
    <s v="N"/>
    <m/>
    <s v="PRES"/>
    <s v="PRESIDENT'S OFFICE"/>
    <s v="88"/>
    <s v="1-Adjust Based Budget"/>
    <x v="42"/>
    <x v="2"/>
    <x v="7"/>
    <m/>
    <x v="18"/>
    <x v="18"/>
    <m/>
  </r>
  <r>
    <n v="2018"/>
    <s v="UA"/>
    <s v="PRES"/>
    <s v="PRESIDENT'S OFFICE"/>
    <x v="47"/>
    <s v="-----"/>
    <m/>
    <s v="PRESIDENTS OFFICE"/>
    <x v="21"/>
    <s v="PRESIDENT'S OFFICE"/>
    <s v="GENFND"/>
    <x v="33"/>
    <x v="32"/>
    <s v="---"/>
    <s v="EX"/>
    <s v="SAAP"/>
    <s v="STUDENT ACAD"/>
    <s v="FK"/>
    <x v="5"/>
    <s v="COMPENS"/>
    <s v="07"/>
    <s v="IS"/>
    <x v="3"/>
    <n v="2000"/>
    <n v="2000"/>
    <m/>
    <x v="0"/>
    <n v="0"/>
    <s v="EX"/>
    <n v="2000"/>
    <n v="2000"/>
    <x v="0"/>
    <n v="0"/>
    <n v="0"/>
    <m/>
    <n v="0"/>
    <n v="2000"/>
    <s v="N"/>
    <m/>
    <s v="PRES"/>
    <s v="PRESIDENT'S OFFICE"/>
    <s v="88"/>
    <s v="1-Adjust Based Budget"/>
    <x v="42"/>
    <x v="2"/>
    <x v="7"/>
    <m/>
    <x v="18"/>
    <x v="18"/>
    <m/>
  </r>
  <r>
    <n v="2018"/>
    <s v="UA"/>
    <s v="PRES"/>
    <s v="PRESIDENT'S OFFICE"/>
    <x v="47"/>
    <s v="-----"/>
    <m/>
    <s v="PRESIDENTS OFFICE"/>
    <x v="21"/>
    <s v="PRESIDENT'S OFFICE"/>
    <s v="GENFND"/>
    <x v="34"/>
    <x v="33"/>
    <s v="---"/>
    <s v="EX"/>
    <s v="PRSA"/>
    <s v="PROF SAL"/>
    <s v="FP"/>
    <x v="5"/>
    <s v="COMPENS"/>
    <s v="07"/>
    <s v="IS"/>
    <x v="3"/>
    <n v="827127"/>
    <n v="752659"/>
    <m/>
    <x v="0"/>
    <n v="0"/>
    <s v="EX"/>
    <n v="752659"/>
    <n v="752659"/>
    <x v="2"/>
    <n v="20787"/>
    <n v="-16106.902600000065"/>
    <m/>
    <n v="4680.0973999999351"/>
    <n v="757339.09739999997"/>
    <s v="Y"/>
    <m/>
    <s v="PRES"/>
    <s v="PRESIDENT'S OFFICE"/>
    <s v="99"/>
    <s v="1-Adjust Based Budget"/>
    <x v="43"/>
    <x v="2"/>
    <x v="7"/>
    <m/>
    <x v="18"/>
    <x v="18"/>
    <m/>
  </r>
  <r>
    <n v="2018"/>
    <s v="UA"/>
    <s v="PRES"/>
    <s v="PRESIDENT'S OFFICE"/>
    <x v="48"/>
    <s v="-----"/>
    <m/>
    <s v="EXECUTIVE SERVICES"/>
    <x v="21"/>
    <s v="PRESIDENT'S OFFICE"/>
    <s v="GENFND"/>
    <x v="34"/>
    <x v="33"/>
    <s v="---"/>
    <s v="EX"/>
    <s v="PRSA"/>
    <s v="PROF SAL"/>
    <s v="FP"/>
    <x v="5"/>
    <s v="COMPENS"/>
    <s v="07"/>
    <s v="IS"/>
    <x v="3"/>
    <n v="0"/>
    <n v="172089"/>
    <m/>
    <x v="0"/>
    <n v="0"/>
    <s v="EX"/>
    <n v="172089"/>
    <n v="172089"/>
    <x v="2"/>
    <n v="4753"/>
    <n v="-3682.7046000000146"/>
    <m/>
    <n v="1070.2953999999854"/>
    <n v="173159.29539999997"/>
    <s v="Y"/>
    <m/>
    <s v="PRES"/>
    <s v="PRESIDENT'S OFFICE"/>
    <s v="99"/>
    <s v="1-Adjust Based Budget"/>
    <x v="43"/>
    <x v="2"/>
    <x v="7"/>
    <m/>
    <x v="18"/>
    <x v="18"/>
    <m/>
  </r>
  <r>
    <n v="2018"/>
    <s v="UA"/>
    <s v="PRES"/>
    <s v="PRESIDENT'S OFFICE"/>
    <x v="47"/>
    <s v="-----"/>
    <m/>
    <s v="PRESIDENTS OFFICE"/>
    <x v="21"/>
    <s v="PRESIDENT'S OFFICE"/>
    <s v="GENFND"/>
    <x v="35"/>
    <x v="34"/>
    <s v="---"/>
    <s v="EX"/>
    <s v="PRSA"/>
    <s v="PROF SAL"/>
    <s v="FP"/>
    <x v="5"/>
    <s v="COMPENS"/>
    <s v="07"/>
    <s v="IS"/>
    <x v="3"/>
    <n v="50000"/>
    <n v="50000"/>
    <m/>
    <x v="0"/>
    <n v="0"/>
    <s v="EX"/>
    <n v="50000"/>
    <n v="50000"/>
    <x v="0"/>
    <n v="0"/>
    <n v="0"/>
    <m/>
    <n v="0"/>
    <n v="50000"/>
    <s v="N"/>
    <m/>
    <s v="PRES"/>
    <s v="PRESIDENT'S OFFICE"/>
    <s v="88"/>
    <s v="1-Adjust Based Budget"/>
    <x v="42"/>
    <x v="2"/>
    <x v="7"/>
    <m/>
    <x v="18"/>
    <x v="18"/>
    <m/>
  </r>
  <r>
    <n v="2018"/>
    <s v="UA"/>
    <s v="PRES"/>
    <s v="PRESIDENT'S OFFICE"/>
    <x v="47"/>
    <s v="-----"/>
    <m/>
    <s v="PRESIDENTS OFFICE"/>
    <x v="21"/>
    <s v="PRESIDENT'S OFFICE"/>
    <s v="GENFND"/>
    <x v="36"/>
    <x v="35"/>
    <s v="---"/>
    <s v="EX"/>
    <s v="PRSA"/>
    <s v="PROF SAL"/>
    <s v="FP"/>
    <x v="5"/>
    <s v="COMPENS"/>
    <s v="07"/>
    <s v="IS"/>
    <x v="3"/>
    <n v="136614"/>
    <n v="136614"/>
    <m/>
    <x v="0"/>
    <n v="0"/>
    <s v="EX"/>
    <n v="136614"/>
    <n v="136614"/>
    <x v="2"/>
    <n v="3773"/>
    <n v="-2923.5396000000119"/>
    <m/>
    <n v="849.46039999998811"/>
    <n v="137463.46039999998"/>
    <s v="Y"/>
    <m/>
    <s v="PRES"/>
    <s v="PRESIDENT'S OFFICE"/>
    <s v="99"/>
    <s v="1-Adjust Based Budget"/>
    <x v="43"/>
    <x v="2"/>
    <x v="7"/>
    <m/>
    <x v="18"/>
    <x v="18"/>
    <m/>
  </r>
  <r>
    <n v="2018"/>
    <s v="UA"/>
    <s v="PRES"/>
    <s v="PRESIDENT'S OFFICE"/>
    <x v="47"/>
    <s v="-----"/>
    <m/>
    <s v="PRESIDENTS OFFICE"/>
    <x v="21"/>
    <s v="PRESIDENT'S OFFICE"/>
    <s v="GENFND"/>
    <x v="37"/>
    <x v="36"/>
    <s v="---"/>
    <s v="EX"/>
    <s v="BISA"/>
    <s v="BIWEEK SAL"/>
    <s v="FV"/>
    <x v="5"/>
    <s v="COMPENS"/>
    <s v="07"/>
    <s v="IS"/>
    <x v="3"/>
    <n v="299415"/>
    <n v="72384"/>
    <m/>
    <x v="0"/>
    <n v="0"/>
    <s v="EX"/>
    <n v="72384"/>
    <n v="72384"/>
    <x v="3"/>
    <n v="2006"/>
    <n v="-282.29760000000107"/>
    <m/>
    <n v="1723.702399999999"/>
    <n v="74107.702399999995"/>
    <s v="Y"/>
    <m/>
    <s v="PRES"/>
    <s v="PRESIDENT'S OFFICE"/>
    <s v="99"/>
    <s v="1-Adjust Based Budget"/>
    <x v="43"/>
    <x v="2"/>
    <x v="7"/>
    <m/>
    <x v="18"/>
    <x v="18"/>
    <m/>
  </r>
  <r>
    <n v="2018"/>
    <s v="UA"/>
    <s v="PRES"/>
    <s v="PRESIDENT'S OFFICE"/>
    <x v="48"/>
    <s v="-----"/>
    <m/>
    <s v="EXECUTIVE SERVICES"/>
    <x v="21"/>
    <s v="PRESIDENT'S OFFICE"/>
    <s v="GENFND"/>
    <x v="37"/>
    <x v="36"/>
    <s v="---"/>
    <s v="EX"/>
    <s v="BISA"/>
    <s v="BIWEEK SAL"/>
    <s v="FV"/>
    <x v="5"/>
    <s v="COMPENS"/>
    <s v="07"/>
    <s v="IS"/>
    <x v="3"/>
    <n v="0"/>
    <n v="227031"/>
    <m/>
    <x v="0"/>
    <n v="0"/>
    <s v="EX"/>
    <n v="227031"/>
    <n v="227031"/>
    <x v="3"/>
    <n v="6293"/>
    <n v="-885.42090000000326"/>
    <m/>
    <n v="5407.5790999999972"/>
    <n v="232438.5791"/>
    <s v="Y"/>
    <m/>
    <s v="PRES"/>
    <s v="PRESIDENT'S OFFICE"/>
    <s v="99"/>
    <s v="1-Adjust Based Budget"/>
    <x v="43"/>
    <x v="2"/>
    <x v="7"/>
    <m/>
    <x v="18"/>
    <x v="18"/>
    <m/>
  </r>
  <r>
    <n v="2018"/>
    <s v="UA"/>
    <s v="PRES"/>
    <s v="PRESIDENT'S OFFICE"/>
    <x v="47"/>
    <s v="-----"/>
    <m/>
    <s v="PRESIDENTS OFFICE"/>
    <x v="21"/>
    <s v="PRESIDENT'S OFFICE"/>
    <s v="GENFND"/>
    <x v="38"/>
    <x v="37"/>
    <s v="---"/>
    <s v="EX"/>
    <s v="HRCO"/>
    <s v="HOURLY COMP"/>
    <s v="GK"/>
    <x v="5"/>
    <s v="COMPENS"/>
    <s v="07"/>
    <s v="IS"/>
    <x v="3"/>
    <n v="3500"/>
    <n v="3500"/>
    <m/>
    <x v="0"/>
    <n v="0"/>
    <s v="EX"/>
    <n v="3500"/>
    <n v="3500"/>
    <x v="0"/>
    <n v="0"/>
    <n v="0"/>
    <m/>
    <n v="0"/>
    <n v="3500"/>
    <s v="N"/>
    <m/>
    <s v="PRES"/>
    <s v="PRESIDENT'S OFFICE"/>
    <s v="88"/>
    <s v="1-Adjust Based Budget"/>
    <x v="42"/>
    <x v="2"/>
    <x v="7"/>
    <m/>
    <x v="18"/>
    <x v="18"/>
    <m/>
  </r>
  <r>
    <n v="2018"/>
    <s v="UA"/>
    <s v="PRES"/>
    <s v="PRESIDENT'S OFFICE"/>
    <x v="47"/>
    <s v="-----"/>
    <m/>
    <s v="PRESIDENTS OFFICE"/>
    <x v="21"/>
    <s v="PRESIDENT'S OFFICE"/>
    <s v="GENFND"/>
    <x v="39"/>
    <x v="38"/>
    <s v="---"/>
    <s v="EX"/>
    <s v="HRCO"/>
    <s v="HOURLY COMP"/>
    <s v="GK"/>
    <x v="5"/>
    <s v="COMPENS"/>
    <s v="07"/>
    <s v="IS"/>
    <x v="3"/>
    <n v="7000"/>
    <n v="7000"/>
    <m/>
    <x v="0"/>
    <n v="0"/>
    <s v="EX"/>
    <n v="7000"/>
    <n v="7000"/>
    <x v="0"/>
    <n v="0"/>
    <n v="0"/>
    <m/>
    <n v="0"/>
    <n v="7000"/>
    <s v="N"/>
    <m/>
    <s v="PRES"/>
    <s v="PRESIDENT'S OFFICE"/>
    <s v="88"/>
    <s v="1-Adjust Based Budget"/>
    <x v="42"/>
    <x v="2"/>
    <x v="7"/>
    <m/>
    <x v="18"/>
    <x v="18"/>
    <m/>
  </r>
  <r>
    <n v="2018"/>
    <s v="UA"/>
    <s v="PRES"/>
    <s v="PRESIDENT'S OFFICE"/>
    <x v="47"/>
    <s v="-----"/>
    <m/>
    <s v="PRESIDENTS OFFICE"/>
    <x v="21"/>
    <s v="PRESIDENT'S OFFICE"/>
    <s v="GENFND"/>
    <x v="40"/>
    <x v="39"/>
    <s v="---"/>
    <s v="EX"/>
    <s v="HRCO"/>
    <s v="HOURLY COMP"/>
    <s v="GK"/>
    <x v="5"/>
    <s v="COMPENS"/>
    <s v="07"/>
    <s v="IS"/>
    <x v="3"/>
    <n v="2000"/>
    <n v="2000"/>
    <m/>
    <x v="0"/>
    <n v="0"/>
    <s v="EX"/>
    <n v="2000"/>
    <n v="2000"/>
    <x v="0"/>
    <n v="0"/>
    <n v="0"/>
    <m/>
    <n v="0"/>
    <n v="2000"/>
    <s v="N"/>
    <m/>
    <s v="PRES"/>
    <s v="PRESIDENT'S OFFICE"/>
    <s v="88"/>
    <s v="1-Adjust Based Budget"/>
    <x v="42"/>
    <x v="2"/>
    <x v="7"/>
    <m/>
    <x v="18"/>
    <x v="18"/>
    <m/>
  </r>
  <r>
    <n v="2018"/>
    <s v="UA"/>
    <s v="PRES"/>
    <s v="PRESIDENT'S OFFICE"/>
    <x v="47"/>
    <s v="-----"/>
    <m/>
    <s v="PRESIDENTS OFFICE"/>
    <x v="21"/>
    <s v="PRESIDENT'S OFFICE"/>
    <s v="GENFND"/>
    <x v="20"/>
    <x v="19"/>
    <s v="---"/>
    <s v="EX"/>
    <s v="OEXP"/>
    <s v="OTHER EXP"/>
    <s v="LP"/>
    <x v="4"/>
    <s v="GEN EXP"/>
    <s v="09"/>
    <s v="IS"/>
    <x v="3"/>
    <n v="500"/>
    <n v="500"/>
    <m/>
    <x v="0"/>
    <n v="0"/>
    <s v="EX"/>
    <n v="500"/>
    <n v="500"/>
    <x v="0"/>
    <n v="0"/>
    <n v="0"/>
    <m/>
    <n v="0"/>
    <n v="500"/>
    <s v="N"/>
    <m/>
    <s v="PRES"/>
    <s v="PRESIDENT'S OFFICE"/>
    <s v="88"/>
    <s v="1-Adjust Based Budget"/>
    <x v="42"/>
    <x v="2"/>
    <x v="7"/>
    <m/>
    <x v="18"/>
    <x v="18"/>
    <m/>
  </r>
  <r>
    <n v="2018"/>
    <s v="UA"/>
    <s v="PRES"/>
    <s v="PRESIDENT'S OFFICE"/>
    <x v="49"/>
    <s v="-----"/>
    <m/>
    <s v="PRESIDENT - SPECIAL EXPENSE"/>
    <x v="21"/>
    <s v="PRESIDENT'S OFFICE"/>
    <s v="GENFND"/>
    <x v="11"/>
    <x v="10"/>
    <s v="---"/>
    <s v="EX"/>
    <s v="ADV"/>
    <s v="ADVERT PROMO"/>
    <s v="LA"/>
    <x v="4"/>
    <s v="GEN EXP"/>
    <s v="09"/>
    <s v="IS"/>
    <x v="3"/>
    <n v="150000"/>
    <n v="150000"/>
    <m/>
    <x v="0"/>
    <n v="0"/>
    <s v="EX"/>
    <n v="150000"/>
    <n v="150000"/>
    <x v="0"/>
    <n v="0"/>
    <n v="0"/>
    <m/>
    <n v="0"/>
    <n v="150000"/>
    <s v="N"/>
    <m/>
    <s v="PRES"/>
    <s v="PRESIDENT'S OFFICE"/>
    <s v="88"/>
    <s v="1-Adjust Based Budget"/>
    <x v="42"/>
    <x v="2"/>
    <x v="7"/>
    <m/>
    <x v="18"/>
    <x v="18"/>
    <m/>
  </r>
  <r>
    <n v="2018"/>
    <s v="UA"/>
    <s v="PRES"/>
    <s v="PRESIDENT'S OFFICE"/>
    <x v="47"/>
    <s v="-----"/>
    <m/>
    <s v="PRESIDENTS OFFICE"/>
    <x v="21"/>
    <s v="PRESIDENT'S OFFICE"/>
    <s v="GENFND"/>
    <x v="21"/>
    <x v="20"/>
    <s v="---"/>
    <s v="EX"/>
    <s v="PRIN"/>
    <s v="PRINT DUPL"/>
    <s v="KA"/>
    <x v="4"/>
    <s v="GEN EXP"/>
    <s v="09"/>
    <s v="IS"/>
    <x v="3"/>
    <n v="47199"/>
    <n v="47199"/>
    <m/>
    <x v="0"/>
    <n v="0"/>
    <s v="EX"/>
    <n v="47199"/>
    <n v="47199"/>
    <x v="0"/>
    <n v="0"/>
    <n v="0"/>
    <m/>
    <n v="0"/>
    <n v="47199"/>
    <s v="N"/>
    <m/>
    <s v="PRES"/>
    <s v="PRESIDENT'S OFFICE"/>
    <s v="88"/>
    <s v="1-Adjust Based Budget"/>
    <x v="42"/>
    <x v="2"/>
    <x v="7"/>
    <m/>
    <x v="18"/>
    <x v="18"/>
    <m/>
  </r>
  <r>
    <n v="2018"/>
    <s v="UA"/>
    <s v="PRES"/>
    <s v="PRESIDENT'S OFFICE"/>
    <x v="47"/>
    <s v="-----"/>
    <m/>
    <s v="PRESIDENTS OFFICE"/>
    <x v="21"/>
    <s v="PRESIDENT'S OFFICE"/>
    <s v="GENFND"/>
    <x v="41"/>
    <x v="40"/>
    <s v="---"/>
    <s v="EX"/>
    <s v="PRIN"/>
    <s v="PRINT DUPL"/>
    <s v="KA"/>
    <x v="4"/>
    <s v="GEN EXP"/>
    <s v="09"/>
    <s v="IS"/>
    <x v="3"/>
    <n v="32000"/>
    <n v="32000"/>
    <m/>
    <x v="0"/>
    <n v="0"/>
    <s v="EX"/>
    <n v="32000"/>
    <n v="32000"/>
    <x v="0"/>
    <n v="0"/>
    <n v="0"/>
    <m/>
    <n v="0"/>
    <n v="32000"/>
    <s v="N"/>
    <m/>
    <s v="PRES"/>
    <s v="PRESIDENT'S OFFICE"/>
    <s v="88"/>
    <s v="1-Adjust Based Budget"/>
    <x v="42"/>
    <x v="2"/>
    <x v="7"/>
    <m/>
    <x v="18"/>
    <x v="18"/>
    <m/>
  </r>
  <r>
    <n v="2018"/>
    <s v="UA"/>
    <s v="PRES"/>
    <s v="PRESIDENT'S OFFICE"/>
    <x v="48"/>
    <s v="-----"/>
    <m/>
    <s v="EXECUTIVE SERVICES"/>
    <x v="21"/>
    <s v="PRESIDENT'S OFFICE"/>
    <s v="GENFND"/>
    <x v="42"/>
    <x v="41"/>
    <s v="---"/>
    <s v="EX"/>
    <s v="PHON"/>
    <s v="TELE POST"/>
    <s v="JV"/>
    <x v="4"/>
    <s v="GEN EXP"/>
    <s v="09"/>
    <s v="IS"/>
    <x v="3"/>
    <n v="100"/>
    <n v="100"/>
    <m/>
    <x v="0"/>
    <n v="0"/>
    <s v="EX"/>
    <n v="100"/>
    <n v="100"/>
    <x v="0"/>
    <n v="0"/>
    <n v="0"/>
    <m/>
    <n v="0"/>
    <n v="100"/>
    <s v="N"/>
    <m/>
    <s v="PRES"/>
    <s v="PRESIDENT'S OFFICE"/>
    <s v="88"/>
    <s v="1-Adjust Based Budget"/>
    <x v="42"/>
    <x v="2"/>
    <x v="7"/>
    <m/>
    <x v="18"/>
    <x v="18"/>
    <m/>
  </r>
  <r>
    <n v="2018"/>
    <s v="UA"/>
    <s v="PRES"/>
    <s v="PRESIDENT'S OFFICE"/>
    <x v="47"/>
    <s v="-----"/>
    <m/>
    <s v="PRESIDENTS OFFICE"/>
    <x v="21"/>
    <s v="PRESIDENT'S OFFICE"/>
    <s v="GENFND"/>
    <x v="43"/>
    <x v="42"/>
    <s v="---"/>
    <s v="EX"/>
    <s v="PHON"/>
    <s v="TELE POST"/>
    <s v="JV"/>
    <x v="4"/>
    <s v="GEN EXP"/>
    <s v="09"/>
    <s v="IS"/>
    <x v="3"/>
    <n v="21000"/>
    <n v="21000"/>
    <m/>
    <x v="0"/>
    <n v="0"/>
    <s v="EX"/>
    <n v="21000"/>
    <n v="21000"/>
    <x v="0"/>
    <n v="0"/>
    <n v="0"/>
    <m/>
    <n v="0"/>
    <n v="21000"/>
    <s v="N"/>
    <m/>
    <s v="PRES"/>
    <s v="PRESIDENT'S OFFICE"/>
    <s v="88"/>
    <s v="1-Adjust Based Budget"/>
    <x v="42"/>
    <x v="2"/>
    <x v="7"/>
    <m/>
    <x v="18"/>
    <x v="18"/>
    <m/>
  </r>
  <r>
    <n v="2018"/>
    <s v="UA"/>
    <s v="PRES"/>
    <s v="PRESIDENT'S OFFICE"/>
    <x v="47"/>
    <s v="-----"/>
    <m/>
    <s v="PRESIDENTS OFFICE"/>
    <x v="21"/>
    <s v="PRESIDENT'S OFFICE"/>
    <s v="GENFND"/>
    <x v="44"/>
    <x v="43"/>
    <s v="---"/>
    <s v="EX"/>
    <s v="PHON"/>
    <s v="TELE POST"/>
    <s v="JV"/>
    <x v="4"/>
    <s v="GEN EXP"/>
    <s v="09"/>
    <s v="IS"/>
    <x v="3"/>
    <n v="100"/>
    <n v="100"/>
    <m/>
    <x v="0"/>
    <n v="0"/>
    <s v="EX"/>
    <n v="100"/>
    <n v="100"/>
    <x v="0"/>
    <n v="0"/>
    <n v="0"/>
    <m/>
    <n v="0"/>
    <n v="100"/>
    <s v="N"/>
    <m/>
    <s v="PRES"/>
    <s v="PRESIDENT'S OFFICE"/>
    <s v="88"/>
    <s v="1-Adjust Based Budget"/>
    <x v="42"/>
    <x v="2"/>
    <x v="7"/>
    <m/>
    <x v="18"/>
    <x v="18"/>
    <m/>
  </r>
  <r>
    <n v="2018"/>
    <s v="UA"/>
    <s v="PRES"/>
    <s v="PRESIDENT'S OFFICE"/>
    <x v="47"/>
    <s v="-----"/>
    <m/>
    <s v="PRESIDENTS OFFICE"/>
    <x v="21"/>
    <s v="PRESIDENT'S OFFICE"/>
    <s v="GENFND"/>
    <x v="45"/>
    <x v="44"/>
    <s v="---"/>
    <s v="EX"/>
    <s v="TRAV"/>
    <s v="TRAVEL"/>
    <s v="MK"/>
    <x v="6"/>
    <s v="TRAVEL"/>
    <s v="10"/>
    <s v="IS"/>
    <x v="3"/>
    <n v="3200"/>
    <n v="3200"/>
    <m/>
    <x v="0"/>
    <n v="0"/>
    <s v="EX"/>
    <n v="3200"/>
    <n v="3200"/>
    <x v="0"/>
    <n v="0"/>
    <n v="0"/>
    <m/>
    <n v="0"/>
    <n v="3200"/>
    <s v="N"/>
    <m/>
    <s v="PRES"/>
    <s v="PRESIDENT'S OFFICE"/>
    <s v="88"/>
    <s v="1-Adjust Based Budget"/>
    <x v="42"/>
    <x v="2"/>
    <x v="7"/>
    <m/>
    <x v="18"/>
    <x v="18"/>
    <m/>
  </r>
  <r>
    <n v="2018"/>
    <s v="UA"/>
    <s v="PRES"/>
    <s v="PRESIDENT'S OFFICE"/>
    <x v="47"/>
    <s v="-----"/>
    <m/>
    <s v="PRESIDENTS OFFICE"/>
    <x v="21"/>
    <s v="PRESIDENT'S OFFICE"/>
    <s v="GENFND"/>
    <x v="22"/>
    <x v="21"/>
    <s v="---"/>
    <s v="EX"/>
    <s v="S&amp;E"/>
    <s v="S&amp;E"/>
    <s v="LF"/>
    <x v="4"/>
    <s v="GEN EXP"/>
    <s v="09"/>
    <s v="IS"/>
    <x v="3"/>
    <n v="6000"/>
    <n v="6000"/>
    <m/>
    <x v="0"/>
    <n v="0"/>
    <s v="EX"/>
    <n v="6000"/>
    <n v="6000"/>
    <x v="0"/>
    <n v="0"/>
    <n v="0"/>
    <m/>
    <n v="0"/>
    <n v="6000"/>
    <s v="N"/>
    <m/>
    <s v="PRES"/>
    <s v="PRESIDENT'S OFFICE"/>
    <s v="88"/>
    <s v="1-Adjust Based Budget"/>
    <x v="42"/>
    <x v="2"/>
    <x v="7"/>
    <m/>
    <x v="18"/>
    <x v="18"/>
    <m/>
  </r>
  <r>
    <n v="2018"/>
    <s v="UA"/>
    <s v="PRES"/>
    <s v="PRESIDENT'S OFFICE"/>
    <x v="48"/>
    <s v="-----"/>
    <m/>
    <s v="EXECUTIVE SERVICES"/>
    <x v="21"/>
    <s v="PRESIDENT'S OFFICE"/>
    <s v="GENFND"/>
    <x v="22"/>
    <x v="21"/>
    <s v="---"/>
    <s v="EX"/>
    <s v="S&amp;E"/>
    <s v="S&amp;E"/>
    <s v="LF"/>
    <x v="4"/>
    <s v="GEN EXP"/>
    <s v="09"/>
    <s v="IS"/>
    <x v="3"/>
    <n v="821"/>
    <n v="821"/>
    <m/>
    <x v="0"/>
    <n v="0"/>
    <s v="EX"/>
    <n v="821"/>
    <n v="821"/>
    <x v="0"/>
    <n v="0"/>
    <n v="0"/>
    <m/>
    <n v="0"/>
    <n v="821"/>
    <s v="N"/>
    <m/>
    <s v="PRES"/>
    <s v="PRESIDENT'S OFFICE"/>
    <s v="88"/>
    <s v="1-Adjust Based Budget"/>
    <x v="42"/>
    <x v="2"/>
    <x v="7"/>
    <m/>
    <x v="18"/>
    <x v="18"/>
    <m/>
  </r>
  <r>
    <n v="2018"/>
    <s v="UA"/>
    <s v="PRES"/>
    <s v="PRESIDENT'S OFFICE"/>
    <x v="47"/>
    <s v="-----"/>
    <m/>
    <s v="PRESIDENTS OFFICE"/>
    <x v="21"/>
    <s v="PRESIDENT'S OFFICE"/>
    <s v="GENFND"/>
    <x v="46"/>
    <x v="45"/>
    <s v="---"/>
    <s v="EX"/>
    <s v="PRIN"/>
    <s v="PRINT DUPL"/>
    <s v="KA"/>
    <x v="4"/>
    <s v="GEN EXP"/>
    <s v="09"/>
    <s v="IS"/>
    <x v="3"/>
    <n v="4100"/>
    <n v="4100"/>
    <m/>
    <x v="0"/>
    <n v="0"/>
    <s v="EX"/>
    <n v="4100"/>
    <n v="4100"/>
    <x v="0"/>
    <n v="0"/>
    <n v="0"/>
    <m/>
    <n v="0"/>
    <n v="4100"/>
    <s v="N"/>
    <m/>
    <s v="PRES"/>
    <s v="PRESIDENT'S OFFICE"/>
    <s v="88"/>
    <s v="1-Adjust Based Budget"/>
    <x v="42"/>
    <x v="2"/>
    <x v="7"/>
    <m/>
    <x v="18"/>
    <x v="18"/>
    <m/>
  </r>
  <r>
    <n v="2018"/>
    <s v="UA"/>
    <s v="PRES"/>
    <s v="PRESIDENT'S OFFICE"/>
    <x v="47"/>
    <s v="-----"/>
    <m/>
    <s v="PRESIDENTS OFFICE"/>
    <x v="21"/>
    <s v="PRESIDENT'S OFFICE"/>
    <s v="GENFND"/>
    <x v="12"/>
    <x v="11"/>
    <s v="---"/>
    <s v="EX"/>
    <s v="PRIN"/>
    <s v="PRINT DUPL"/>
    <s v="KA"/>
    <x v="4"/>
    <s v="GEN EXP"/>
    <s v="09"/>
    <s v="IS"/>
    <x v="3"/>
    <n v="5500"/>
    <n v="5500"/>
    <m/>
    <x v="0"/>
    <n v="0"/>
    <s v="EX"/>
    <n v="5500"/>
    <n v="5500"/>
    <x v="0"/>
    <n v="0"/>
    <n v="0"/>
    <m/>
    <n v="0"/>
    <n v="5500"/>
    <s v="N"/>
    <m/>
    <s v="PRES"/>
    <s v="PRESIDENT'S OFFICE"/>
    <s v="88"/>
    <s v="1-Adjust Based Budget"/>
    <x v="42"/>
    <x v="2"/>
    <x v="7"/>
    <m/>
    <x v="18"/>
    <x v="18"/>
    <m/>
  </r>
  <r>
    <n v="2018"/>
    <s v="UA"/>
    <s v="PRES"/>
    <s v="PRESIDENT'S OFFICE"/>
    <x v="47"/>
    <s v="-----"/>
    <m/>
    <s v="PRESIDENTS OFFICE"/>
    <x v="21"/>
    <s v="PRESIDENT'S OFFICE"/>
    <s v="GENFND"/>
    <x v="47"/>
    <x v="46"/>
    <s v="---"/>
    <s v="EX"/>
    <s v="S&amp;E"/>
    <s v="S&amp;E"/>
    <s v="LF"/>
    <x v="4"/>
    <s v="GEN EXP"/>
    <s v="09"/>
    <s v="IS"/>
    <x v="3"/>
    <n v="2000"/>
    <n v="2000"/>
    <m/>
    <x v="0"/>
    <n v="0"/>
    <s v="EX"/>
    <n v="2000"/>
    <n v="2000"/>
    <x v="0"/>
    <n v="0"/>
    <n v="0"/>
    <m/>
    <n v="0"/>
    <n v="2000"/>
    <s v="N"/>
    <m/>
    <s v="PRES"/>
    <s v="PRESIDENT'S OFFICE"/>
    <s v="88"/>
    <s v="1-Adjust Based Budget"/>
    <x v="42"/>
    <x v="2"/>
    <x v="7"/>
    <m/>
    <x v="18"/>
    <x v="18"/>
    <m/>
  </r>
  <r>
    <n v="2018"/>
    <s v="UA"/>
    <s v="PRES"/>
    <s v="PRESIDENT'S OFFICE"/>
    <x v="47"/>
    <s v="-----"/>
    <m/>
    <s v="PRESIDENTS OFFICE"/>
    <x v="21"/>
    <s v="PRESIDENT'S OFFICE"/>
    <s v="GENFND"/>
    <x v="48"/>
    <x v="47"/>
    <s v="---"/>
    <s v="EX"/>
    <s v="S&amp;E"/>
    <s v="S&amp;E"/>
    <s v="LF"/>
    <x v="4"/>
    <s v="GEN EXP"/>
    <s v="09"/>
    <s v="IS"/>
    <x v="3"/>
    <n v="800"/>
    <n v="800"/>
    <m/>
    <x v="0"/>
    <n v="0"/>
    <s v="EX"/>
    <n v="800"/>
    <n v="800"/>
    <x v="0"/>
    <n v="0"/>
    <n v="0"/>
    <m/>
    <n v="0"/>
    <n v="800"/>
    <s v="N"/>
    <m/>
    <s v="PRES"/>
    <s v="PRESIDENT'S OFFICE"/>
    <s v="88"/>
    <s v="1-Adjust Based Budget"/>
    <x v="42"/>
    <x v="2"/>
    <x v="7"/>
    <m/>
    <x v="18"/>
    <x v="18"/>
    <m/>
  </r>
  <r>
    <n v="2018"/>
    <s v="UA"/>
    <s v="PRES"/>
    <s v="PRESIDENT'S OFFICE"/>
    <x v="47"/>
    <s v="-----"/>
    <m/>
    <s v="PRESIDENTS OFFICE"/>
    <x v="21"/>
    <s v="PRESIDENT'S OFFICE"/>
    <s v="GENFND"/>
    <x v="49"/>
    <x v="48"/>
    <s v="---"/>
    <s v="EX"/>
    <s v="S&amp;E"/>
    <s v="S&amp;E"/>
    <s v="LF"/>
    <x v="4"/>
    <s v="GEN EXP"/>
    <s v="09"/>
    <s v="IS"/>
    <x v="3"/>
    <n v="200"/>
    <n v="200"/>
    <m/>
    <x v="0"/>
    <n v="0"/>
    <s v="EX"/>
    <n v="200"/>
    <n v="200"/>
    <x v="0"/>
    <n v="0"/>
    <n v="0"/>
    <m/>
    <n v="0"/>
    <n v="200"/>
    <s v="N"/>
    <m/>
    <s v="PRES"/>
    <s v="PRESIDENT'S OFFICE"/>
    <s v="88"/>
    <s v="1-Adjust Based Budget"/>
    <x v="42"/>
    <x v="2"/>
    <x v="7"/>
    <m/>
    <x v="18"/>
    <x v="18"/>
    <m/>
  </r>
  <r>
    <n v="2018"/>
    <s v="UA"/>
    <s v="PRES"/>
    <s v="PRESIDENT'S OFFICE"/>
    <x v="47"/>
    <s v="-----"/>
    <m/>
    <s v="PRESIDENTS OFFICE"/>
    <x v="21"/>
    <s v="PRESIDENT'S OFFICE"/>
    <s v="GENFND"/>
    <x v="50"/>
    <x v="49"/>
    <s v="---"/>
    <s v="EX"/>
    <s v="PHON"/>
    <s v="TELE POST"/>
    <s v="JV"/>
    <x v="4"/>
    <s v="GEN EXP"/>
    <s v="09"/>
    <s v="IS"/>
    <x v="3"/>
    <n v="2500"/>
    <n v="2500"/>
    <m/>
    <x v="0"/>
    <n v="0"/>
    <s v="EX"/>
    <n v="2500"/>
    <n v="2500"/>
    <x v="0"/>
    <n v="0"/>
    <n v="0"/>
    <m/>
    <n v="0"/>
    <n v="2500"/>
    <s v="N"/>
    <m/>
    <s v="PRES"/>
    <s v="PRESIDENT'S OFFICE"/>
    <s v="88"/>
    <s v="1-Adjust Based Budget"/>
    <x v="42"/>
    <x v="2"/>
    <x v="7"/>
    <m/>
    <x v="18"/>
    <x v="18"/>
    <m/>
  </r>
  <r>
    <n v="2018"/>
    <s v="UA"/>
    <s v="PRES"/>
    <s v="PRESIDENT'S OFFICE"/>
    <x v="47"/>
    <s v="-----"/>
    <m/>
    <s v="PRESIDENTS OFFICE"/>
    <x v="21"/>
    <s v="PRESIDENT'S OFFICE"/>
    <s v="GENFND"/>
    <x v="51"/>
    <x v="50"/>
    <s v="---"/>
    <s v="EX"/>
    <s v="COSV"/>
    <s v="CONTRACT SRV"/>
    <s v="KK"/>
    <x v="4"/>
    <s v="GEN EXP"/>
    <s v="09"/>
    <s v="IS"/>
    <x v="3"/>
    <n v="70000"/>
    <n v="22553"/>
    <m/>
    <x v="0"/>
    <n v="0"/>
    <s v="EX"/>
    <n v="22553"/>
    <n v="22553"/>
    <x v="0"/>
    <n v="0"/>
    <n v="0"/>
    <m/>
    <n v="0"/>
    <n v="22553"/>
    <s v="N"/>
    <m/>
    <s v="PRES"/>
    <s v="PRESIDENT'S OFFICE"/>
    <s v="88"/>
    <s v="1-Adjust Based Budget"/>
    <x v="42"/>
    <x v="2"/>
    <x v="7"/>
    <m/>
    <x v="18"/>
    <x v="18"/>
    <m/>
  </r>
  <r>
    <n v="2018"/>
    <s v="UA"/>
    <s v="PRES"/>
    <s v="PRESIDENT'S OFFICE"/>
    <x v="47"/>
    <s v="-----"/>
    <m/>
    <s v="PRESIDENTS OFFICE"/>
    <x v="21"/>
    <s v="PRESIDENT'S OFFICE"/>
    <s v="GENFND"/>
    <x v="13"/>
    <x v="12"/>
    <s v="---"/>
    <s v="EX"/>
    <s v="COSV"/>
    <s v="CONTRACT SRV"/>
    <s v="KK"/>
    <x v="4"/>
    <s v="GEN EXP"/>
    <s v="09"/>
    <s v="IS"/>
    <x v="3"/>
    <n v="30000"/>
    <n v="30000"/>
    <m/>
    <x v="0"/>
    <n v="0"/>
    <s v="EX"/>
    <n v="30000"/>
    <n v="30000"/>
    <x v="0"/>
    <n v="0"/>
    <n v="0"/>
    <m/>
    <n v="0"/>
    <n v="30000"/>
    <s v="N"/>
    <m/>
    <s v="PRES"/>
    <s v="PRESIDENT'S OFFICE"/>
    <s v="88"/>
    <s v="1-Adjust Based Budget"/>
    <x v="42"/>
    <x v="2"/>
    <x v="7"/>
    <m/>
    <x v="18"/>
    <x v="18"/>
    <m/>
  </r>
  <r>
    <n v="2018"/>
    <s v="UA"/>
    <s v="PRES"/>
    <s v="PRESIDENT'S OFFICE"/>
    <x v="47"/>
    <s v="-----"/>
    <m/>
    <s v="PRESIDENTS OFFICE"/>
    <x v="21"/>
    <s v="PRESIDENT'S OFFICE"/>
    <s v="GENFND"/>
    <x v="52"/>
    <x v="51"/>
    <s v="---"/>
    <s v="EX"/>
    <s v="SUPL"/>
    <s v="SUPPLMNT PAY"/>
    <s v="GA"/>
    <x v="5"/>
    <s v="COMPENS"/>
    <s v="07"/>
    <s v="IS"/>
    <x v="3"/>
    <n v="40000"/>
    <n v="40000"/>
    <m/>
    <x v="0"/>
    <n v="0"/>
    <s v="EX"/>
    <n v="40000"/>
    <n v="40000"/>
    <x v="0"/>
    <n v="0"/>
    <n v="0"/>
    <m/>
    <n v="0"/>
    <n v="40000"/>
    <s v="N"/>
    <m/>
    <s v="PRES"/>
    <s v="PRESIDENT'S OFFICE"/>
    <s v="88"/>
    <s v="1-Adjust Based Budget"/>
    <x v="42"/>
    <x v="2"/>
    <x v="7"/>
    <m/>
    <x v="18"/>
    <x v="18"/>
    <m/>
  </r>
  <r>
    <n v="2018"/>
    <s v="UA"/>
    <s v="PRES"/>
    <s v="PRESIDENT'S OFFICE"/>
    <x v="47"/>
    <s v="-----"/>
    <m/>
    <s v="PRESIDENTS OFFICE"/>
    <x v="21"/>
    <s v="PRESIDENT'S OFFICE"/>
    <s v="GENFND"/>
    <x v="53"/>
    <x v="52"/>
    <s v="---"/>
    <s v="EX"/>
    <s v="S&amp;E"/>
    <s v="S&amp;E"/>
    <s v="LF"/>
    <x v="4"/>
    <s v="GEN EXP"/>
    <s v="09"/>
    <s v="IS"/>
    <x v="3"/>
    <n v="6000"/>
    <n v="6000"/>
    <m/>
    <x v="0"/>
    <n v="0"/>
    <s v="EX"/>
    <n v="6000"/>
    <n v="6000"/>
    <x v="0"/>
    <n v="0"/>
    <n v="0"/>
    <m/>
    <n v="0"/>
    <n v="6000"/>
    <s v="N"/>
    <m/>
    <s v="PRES"/>
    <s v="PRESIDENT'S OFFICE"/>
    <s v="88"/>
    <s v="1-Adjust Based Budget"/>
    <x v="42"/>
    <x v="2"/>
    <x v="7"/>
    <m/>
    <x v="18"/>
    <x v="18"/>
    <m/>
  </r>
  <r>
    <n v="2018"/>
    <s v="UA"/>
    <s v="PRES"/>
    <s v="PRESIDENT'S OFFICE"/>
    <x v="47"/>
    <s v="-----"/>
    <m/>
    <s v="PRESIDENTS OFFICE"/>
    <x v="21"/>
    <s v="PRESIDENT'S OFFICE"/>
    <s v="GENFND"/>
    <x v="54"/>
    <x v="53"/>
    <s v="---"/>
    <s v="EX"/>
    <s v="ADV"/>
    <s v="ADVERT PROMO"/>
    <s v="LA"/>
    <x v="4"/>
    <s v="GEN EXP"/>
    <s v="09"/>
    <s v="IS"/>
    <x v="3"/>
    <n v="200"/>
    <n v="200"/>
    <m/>
    <x v="0"/>
    <n v="0"/>
    <s v="EX"/>
    <n v="200"/>
    <n v="200"/>
    <x v="0"/>
    <n v="0"/>
    <n v="0"/>
    <m/>
    <n v="0"/>
    <n v="200"/>
    <s v="N"/>
    <m/>
    <s v="PRES"/>
    <s v="PRESIDENT'S OFFICE"/>
    <s v="88"/>
    <s v="1-Adjust Based Budget"/>
    <x v="42"/>
    <x v="2"/>
    <x v="7"/>
    <m/>
    <x v="18"/>
    <x v="18"/>
    <m/>
  </r>
  <r>
    <n v="2018"/>
    <s v="UA"/>
    <s v="PRES"/>
    <s v="PRESIDENT'S OFFICE"/>
    <x v="47"/>
    <s v="-----"/>
    <m/>
    <s v="PRESIDENTS OFFICE"/>
    <x v="21"/>
    <s v="PRESIDENT'S OFFICE"/>
    <s v="GENFND"/>
    <x v="55"/>
    <x v="54"/>
    <s v="---"/>
    <s v="EX"/>
    <s v="S&amp;E"/>
    <s v="S&amp;E"/>
    <s v="LF"/>
    <x v="4"/>
    <s v="GEN EXP"/>
    <s v="09"/>
    <s v="IS"/>
    <x v="3"/>
    <n v="200"/>
    <n v="200"/>
    <m/>
    <x v="0"/>
    <n v="0"/>
    <s v="EX"/>
    <n v="200"/>
    <n v="200"/>
    <x v="0"/>
    <n v="0"/>
    <n v="0"/>
    <m/>
    <n v="0"/>
    <n v="200"/>
    <s v="N"/>
    <m/>
    <s v="PRES"/>
    <s v="PRESIDENT'S OFFICE"/>
    <s v="88"/>
    <s v="1-Adjust Based Budget"/>
    <x v="42"/>
    <x v="2"/>
    <x v="7"/>
    <m/>
    <x v="18"/>
    <x v="18"/>
    <m/>
  </r>
  <r>
    <n v="2018"/>
    <s v="UA"/>
    <s v="PRES"/>
    <s v="PRESIDENT'S OFFICE"/>
    <x v="47"/>
    <s v="-----"/>
    <m/>
    <s v="PRESIDENTS OFFICE"/>
    <x v="21"/>
    <s v="PRESIDENT'S OFFICE"/>
    <s v="GENFND"/>
    <x v="56"/>
    <x v="55"/>
    <s v="---"/>
    <s v="EX"/>
    <s v="RENT"/>
    <s v="RENTS"/>
    <s v="KP"/>
    <x v="4"/>
    <s v="GEN EXP"/>
    <s v="09"/>
    <s v="IS"/>
    <x v="3"/>
    <n v="7500"/>
    <n v="7500"/>
    <m/>
    <x v="0"/>
    <n v="0"/>
    <s v="EX"/>
    <n v="7500"/>
    <n v="7500"/>
    <x v="0"/>
    <n v="0"/>
    <n v="0"/>
    <m/>
    <n v="0"/>
    <n v="7500"/>
    <s v="N"/>
    <m/>
    <s v="PRES"/>
    <s v="PRESIDENT'S OFFICE"/>
    <s v="88"/>
    <s v="1-Adjust Based Budget"/>
    <x v="42"/>
    <x v="2"/>
    <x v="7"/>
    <m/>
    <x v="18"/>
    <x v="18"/>
    <m/>
  </r>
  <r>
    <n v="2018"/>
    <s v="UA"/>
    <s v="PRES"/>
    <s v="PRESIDENT'S OFFICE"/>
    <x v="49"/>
    <s v="-----"/>
    <m/>
    <s v="PRESIDENT - SPECIAL EXPENSE"/>
    <x v="21"/>
    <s v="PRESIDENT'S OFFICE"/>
    <s v="GENFND"/>
    <x v="56"/>
    <x v="55"/>
    <s v="---"/>
    <s v="EX"/>
    <s v="RENT"/>
    <s v="RENTS"/>
    <s v="KP"/>
    <x v="4"/>
    <s v="GEN EXP"/>
    <s v="09"/>
    <s v="IS"/>
    <x v="3"/>
    <n v="8000"/>
    <n v="8000"/>
    <m/>
    <x v="0"/>
    <n v="0"/>
    <s v="EX"/>
    <n v="8000"/>
    <n v="8000"/>
    <x v="0"/>
    <n v="0"/>
    <n v="0"/>
    <m/>
    <n v="0"/>
    <n v="8000"/>
    <s v="N"/>
    <m/>
    <s v="PRES"/>
    <s v="PRESIDENT'S OFFICE"/>
    <s v="88"/>
    <s v="1-Adjust Based Budget"/>
    <x v="42"/>
    <x v="2"/>
    <x v="7"/>
    <m/>
    <x v="18"/>
    <x v="18"/>
    <m/>
  </r>
  <r>
    <n v="2018"/>
    <s v="UA"/>
    <s v="PRES"/>
    <s v="PRESIDENT'S OFFICE"/>
    <x v="47"/>
    <s v="-----"/>
    <m/>
    <s v="PRESIDENTS OFFICE"/>
    <x v="21"/>
    <s v="PRESIDENT'S OFFICE"/>
    <s v="GENFND"/>
    <x v="56"/>
    <x v="55"/>
    <s v="REN"/>
    <s v="EX"/>
    <s v="RENT"/>
    <s v="RENTS"/>
    <s v="KP"/>
    <x v="4"/>
    <s v="GEN EXP"/>
    <s v="09"/>
    <s v="IS"/>
    <x v="3"/>
    <n v="500119"/>
    <n v="500119"/>
    <m/>
    <x v="0"/>
    <n v="0"/>
    <s v="EX"/>
    <n v="500119"/>
    <n v="500119"/>
    <x v="0"/>
    <n v="0"/>
    <n v="0"/>
    <m/>
    <n v="0"/>
    <n v="500119"/>
    <s v="N"/>
    <m/>
    <s v="PRES"/>
    <s v="PRESIDENT'S OFFICE"/>
    <s v="88"/>
    <s v="1-Adjust Based Budget"/>
    <x v="42"/>
    <x v="2"/>
    <x v="7"/>
    <m/>
    <x v="18"/>
    <x v="18"/>
    <m/>
  </r>
  <r>
    <n v="2018"/>
    <s v="UA"/>
    <s v="PRES"/>
    <s v="PRESIDENT'S OFFICE"/>
    <x v="47"/>
    <s v="-----"/>
    <m/>
    <s v="PRESIDENTS OFFICE"/>
    <x v="21"/>
    <s v="PRESIDENT'S OFFICE"/>
    <s v="GENFND"/>
    <x v="57"/>
    <x v="56"/>
    <s v="---"/>
    <s v="EX"/>
    <s v="R&amp;M"/>
    <s v="REPAIR MAINT"/>
    <s v="KV"/>
    <x v="4"/>
    <s v="GEN EXP"/>
    <s v="09"/>
    <s v="IS"/>
    <x v="3"/>
    <n v="10000"/>
    <n v="10000"/>
    <m/>
    <x v="0"/>
    <n v="0"/>
    <s v="EX"/>
    <n v="10000"/>
    <n v="10000"/>
    <x v="0"/>
    <n v="0"/>
    <n v="0"/>
    <m/>
    <n v="0"/>
    <n v="10000"/>
    <s v="N"/>
    <m/>
    <s v="PRES"/>
    <s v="PRESIDENT'S OFFICE"/>
    <s v="88"/>
    <s v="1-Adjust Based Budget"/>
    <x v="42"/>
    <x v="2"/>
    <x v="7"/>
    <m/>
    <x v="18"/>
    <x v="18"/>
    <m/>
  </r>
  <r>
    <n v="2018"/>
    <s v="UA"/>
    <s v="PRES"/>
    <s v="PRESIDENT'S OFFICE"/>
    <x v="48"/>
    <s v="-----"/>
    <m/>
    <s v="EXECUTIVE SERVICES"/>
    <x v="21"/>
    <s v="PRESIDENT'S OFFICE"/>
    <s v="GENFND"/>
    <x v="57"/>
    <x v="56"/>
    <s v="---"/>
    <s v="EX"/>
    <s v="R&amp;M"/>
    <s v="REPAIR MAINT"/>
    <s v="KV"/>
    <x v="4"/>
    <s v="GEN EXP"/>
    <s v="09"/>
    <s v="IS"/>
    <x v="3"/>
    <n v="10000"/>
    <n v="10000"/>
    <m/>
    <x v="0"/>
    <n v="0"/>
    <s v="EX"/>
    <n v="10000"/>
    <n v="10000"/>
    <x v="0"/>
    <n v="0"/>
    <n v="0"/>
    <m/>
    <n v="0"/>
    <n v="10000"/>
    <s v="N"/>
    <m/>
    <s v="PRES"/>
    <s v="PRESIDENT'S OFFICE"/>
    <s v="88"/>
    <s v="1-Adjust Based Budget"/>
    <x v="42"/>
    <x v="2"/>
    <x v="7"/>
    <m/>
    <x v="18"/>
    <x v="18"/>
    <m/>
  </r>
  <r>
    <n v="2018"/>
    <s v="UA"/>
    <s v="PRES"/>
    <s v="PRESIDENT'S OFFICE"/>
    <x v="47"/>
    <s v="-----"/>
    <m/>
    <s v="PRESIDENTS OFFICE"/>
    <x v="21"/>
    <s v="PRESIDENT'S OFFICE"/>
    <s v="GENFND"/>
    <x v="58"/>
    <x v="57"/>
    <s v="---"/>
    <s v="EX"/>
    <s v="R&amp;M"/>
    <s v="REPAIR MAINT"/>
    <s v="KV"/>
    <x v="4"/>
    <s v="GEN EXP"/>
    <s v="09"/>
    <s v="IS"/>
    <x v="3"/>
    <n v="200"/>
    <n v="200"/>
    <m/>
    <x v="0"/>
    <n v="0"/>
    <s v="EX"/>
    <n v="200"/>
    <n v="200"/>
    <x v="0"/>
    <n v="0"/>
    <n v="0"/>
    <m/>
    <n v="0"/>
    <n v="200"/>
    <s v="N"/>
    <m/>
    <s v="PRES"/>
    <s v="PRESIDENT'S OFFICE"/>
    <s v="88"/>
    <s v="1-Adjust Based Budget"/>
    <x v="42"/>
    <x v="2"/>
    <x v="7"/>
    <m/>
    <x v="18"/>
    <x v="18"/>
    <m/>
  </r>
  <r>
    <n v="2018"/>
    <s v="UA"/>
    <s v="PRES"/>
    <s v="PRESIDENT'S OFFICE"/>
    <x v="47"/>
    <s v="-----"/>
    <m/>
    <s v="PRESIDENTS OFFICE"/>
    <x v="21"/>
    <s v="PRESIDENT'S OFFICE"/>
    <s v="GENFND"/>
    <x v="59"/>
    <x v="58"/>
    <s v="---"/>
    <s v="EX"/>
    <s v="R&amp;M"/>
    <s v="REPAIR MAINT"/>
    <s v="KV"/>
    <x v="4"/>
    <s v="GEN EXP"/>
    <s v="09"/>
    <s v="IS"/>
    <x v="3"/>
    <n v="10000"/>
    <n v="10000"/>
    <m/>
    <x v="0"/>
    <n v="0"/>
    <s v="EX"/>
    <n v="10000"/>
    <n v="10000"/>
    <x v="0"/>
    <n v="0"/>
    <n v="0"/>
    <m/>
    <n v="0"/>
    <n v="10000"/>
    <s v="N"/>
    <m/>
    <s v="PRES"/>
    <s v="PRESIDENT'S OFFICE"/>
    <s v="88"/>
    <s v="1-Adjust Based Budget"/>
    <x v="42"/>
    <x v="2"/>
    <x v="7"/>
    <m/>
    <x v="18"/>
    <x v="18"/>
    <m/>
  </r>
  <r>
    <n v="2018"/>
    <s v="UA"/>
    <s v="PRES"/>
    <s v="PRESIDENT'S OFFICE"/>
    <x v="47"/>
    <s v="-----"/>
    <m/>
    <s v="PRESIDENTS OFFICE"/>
    <x v="21"/>
    <s v="PRESIDENT'S OFFICE"/>
    <s v="GENFND"/>
    <x v="15"/>
    <x v="14"/>
    <s v="---"/>
    <s v="EX"/>
    <s v="ADV"/>
    <s v="ADVERT PROMO"/>
    <s v="LA"/>
    <x v="4"/>
    <s v="GEN EXP"/>
    <s v="09"/>
    <s v="IS"/>
    <x v="3"/>
    <n v="500"/>
    <n v="500"/>
    <m/>
    <x v="0"/>
    <n v="0"/>
    <s v="EX"/>
    <n v="500"/>
    <n v="500"/>
    <x v="0"/>
    <n v="0"/>
    <n v="0"/>
    <m/>
    <n v="0"/>
    <n v="500"/>
    <s v="N"/>
    <m/>
    <s v="PRES"/>
    <s v="PRESIDENT'S OFFICE"/>
    <s v="88"/>
    <s v="1-Adjust Based Budget"/>
    <x v="42"/>
    <x v="2"/>
    <x v="7"/>
    <m/>
    <x v="18"/>
    <x v="18"/>
    <m/>
  </r>
  <r>
    <n v="2018"/>
    <s v="UA"/>
    <s v="PRES"/>
    <s v="PRESIDENT'S OFFICE"/>
    <x v="47"/>
    <s v="-----"/>
    <m/>
    <s v="PRESIDENTS OFFICE"/>
    <x v="21"/>
    <s v="PRESIDENT'S OFFICE"/>
    <s v="GENFND"/>
    <x v="60"/>
    <x v="59"/>
    <s v="---"/>
    <s v="EX"/>
    <s v="S&amp;E"/>
    <s v="S&amp;E"/>
    <s v="LF"/>
    <x v="4"/>
    <s v="GEN EXP"/>
    <s v="09"/>
    <s v="IS"/>
    <x v="3"/>
    <n v="900"/>
    <n v="900"/>
    <m/>
    <x v="0"/>
    <n v="0"/>
    <s v="EX"/>
    <n v="900"/>
    <n v="900"/>
    <x v="0"/>
    <n v="0"/>
    <n v="0"/>
    <m/>
    <n v="0"/>
    <n v="900"/>
    <s v="N"/>
    <m/>
    <s v="PRES"/>
    <s v="PRESIDENT'S OFFICE"/>
    <s v="88"/>
    <s v="1-Adjust Based Budget"/>
    <x v="42"/>
    <x v="2"/>
    <x v="7"/>
    <m/>
    <x v="18"/>
    <x v="18"/>
    <m/>
  </r>
  <r>
    <n v="2018"/>
    <s v="UA"/>
    <s v="PRES"/>
    <s v="PRESIDENT'S OFFICE"/>
    <x v="47"/>
    <s v="-----"/>
    <m/>
    <s v="PRESIDENTS OFFICE"/>
    <x v="21"/>
    <s v="PRESIDENT'S OFFICE"/>
    <s v="GENFND"/>
    <x v="61"/>
    <x v="60"/>
    <s v="---"/>
    <s v="EX"/>
    <s v="S&amp;E"/>
    <s v="S&amp;E"/>
    <s v="LF"/>
    <x v="4"/>
    <s v="GEN EXP"/>
    <s v="09"/>
    <s v="IS"/>
    <x v="3"/>
    <n v="1500"/>
    <n v="1500"/>
    <m/>
    <x v="0"/>
    <n v="0"/>
    <s v="EX"/>
    <n v="1500"/>
    <n v="1500"/>
    <x v="0"/>
    <n v="0"/>
    <n v="0"/>
    <m/>
    <n v="0"/>
    <n v="1500"/>
    <s v="N"/>
    <m/>
    <s v="PRES"/>
    <s v="PRESIDENT'S OFFICE"/>
    <s v="88"/>
    <s v="1-Adjust Based Budget"/>
    <x v="42"/>
    <x v="2"/>
    <x v="7"/>
    <m/>
    <x v="18"/>
    <x v="18"/>
    <m/>
  </r>
  <r>
    <n v="2018"/>
    <s v="UA"/>
    <s v="PRES"/>
    <s v="PRESIDENT'S OFFICE"/>
    <x v="47"/>
    <s v="-----"/>
    <m/>
    <s v="PRESIDENTS OFFICE"/>
    <x v="21"/>
    <s v="PRESIDENT'S OFFICE"/>
    <s v="GENFND"/>
    <x v="62"/>
    <x v="61"/>
    <s v="---"/>
    <s v="EX"/>
    <s v="UTIL"/>
    <s v="UTILITIES"/>
    <s v="HK"/>
    <x v="4"/>
    <s v="GEN EXP"/>
    <s v="09"/>
    <s v="IS"/>
    <x v="3"/>
    <n v="3500"/>
    <n v="3500"/>
    <m/>
    <x v="0"/>
    <n v="0"/>
    <s v="EX"/>
    <n v="3500"/>
    <n v="3500"/>
    <x v="0"/>
    <n v="0"/>
    <n v="0"/>
    <m/>
    <n v="0"/>
    <n v="3500"/>
    <s v="N"/>
    <m/>
    <s v="PRES"/>
    <s v="PRESIDENT'S OFFICE"/>
    <s v="88"/>
    <s v="1-Adjust Based Budget"/>
    <x v="42"/>
    <x v="2"/>
    <x v="7"/>
    <m/>
    <x v="18"/>
    <x v="18"/>
    <m/>
  </r>
  <r>
    <n v="2018"/>
    <s v="UA"/>
    <s v="PRES"/>
    <s v="PRESIDENT'S OFFICE"/>
    <x v="47"/>
    <s v="-----"/>
    <m/>
    <s v="PRESIDENTS OFFICE"/>
    <x v="21"/>
    <s v="PRESIDENT'S OFFICE"/>
    <s v="GENFND"/>
    <x v="63"/>
    <x v="62"/>
    <s v="---"/>
    <s v="EX"/>
    <s v="S&amp;E"/>
    <s v="S&amp;E"/>
    <s v="LF"/>
    <x v="4"/>
    <s v="GEN EXP"/>
    <s v="09"/>
    <s v="IS"/>
    <x v="3"/>
    <n v="1100"/>
    <n v="1100"/>
    <m/>
    <x v="0"/>
    <n v="0"/>
    <s v="EX"/>
    <n v="1100"/>
    <n v="1100"/>
    <x v="0"/>
    <n v="0"/>
    <n v="0"/>
    <m/>
    <n v="0"/>
    <n v="1100"/>
    <s v="N"/>
    <m/>
    <s v="PRES"/>
    <s v="PRESIDENT'S OFFICE"/>
    <s v="88"/>
    <s v="1-Adjust Based Budget"/>
    <x v="42"/>
    <x v="2"/>
    <x v="7"/>
    <m/>
    <x v="18"/>
    <x v="18"/>
    <m/>
  </r>
  <r>
    <n v="2018"/>
    <s v="UA"/>
    <s v="PRES"/>
    <s v="PRESIDENT'S OFFICE"/>
    <x v="47"/>
    <s v="-----"/>
    <m/>
    <s v="PRESIDENTS OFFICE"/>
    <x v="21"/>
    <s v="PRESIDENT'S OFFICE"/>
    <s v="GENFND"/>
    <x v="64"/>
    <x v="63"/>
    <s v="---"/>
    <s v="EX"/>
    <s v="S&amp;E"/>
    <s v="S&amp;E"/>
    <s v="LF"/>
    <x v="4"/>
    <s v="GEN EXP"/>
    <s v="09"/>
    <s v="IS"/>
    <x v="3"/>
    <n v="200"/>
    <n v="200"/>
    <m/>
    <x v="0"/>
    <n v="0"/>
    <s v="EX"/>
    <n v="200"/>
    <n v="200"/>
    <x v="0"/>
    <n v="0"/>
    <n v="0"/>
    <m/>
    <n v="0"/>
    <n v="200"/>
    <s v="N"/>
    <m/>
    <s v="PRES"/>
    <s v="PRESIDENT'S OFFICE"/>
    <s v="88"/>
    <s v="1-Adjust Based Budget"/>
    <x v="42"/>
    <x v="2"/>
    <x v="7"/>
    <m/>
    <x v="18"/>
    <x v="18"/>
    <m/>
  </r>
  <r>
    <n v="2018"/>
    <s v="UA"/>
    <s v="PRES"/>
    <s v="PRESIDENT'S OFFICE"/>
    <x v="50"/>
    <s v="-----"/>
    <m/>
    <s v="DUES"/>
    <x v="21"/>
    <s v="PRESIDENT'S OFFICE"/>
    <s v="GENFND"/>
    <x v="17"/>
    <x v="16"/>
    <s v="---"/>
    <s v="EX"/>
    <s v="OEXP"/>
    <s v="OTHER EXP"/>
    <s v="LP"/>
    <x v="4"/>
    <s v="GEN EXP"/>
    <s v="09"/>
    <s v="IS"/>
    <x v="3"/>
    <n v="340000"/>
    <n v="340000"/>
    <m/>
    <x v="0"/>
    <n v="0"/>
    <s v="EX"/>
    <n v="340000"/>
    <n v="340000"/>
    <x v="0"/>
    <n v="0"/>
    <n v="0"/>
    <m/>
    <n v="0"/>
    <n v="340000"/>
    <s v="N"/>
    <m/>
    <s v="PRES"/>
    <s v="PRESIDENT'S OFFICE"/>
    <s v="88"/>
    <s v="1-Adjust Based Budget"/>
    <x v="42"/>
    <x v="2"/>
    <x v="7"/>
    <m/>
    <x v="18"/>
    <x v="18"/>
    <m/>
  </r>
  <r>
    <n v="2018"/>
    <s v="UA"/>
    <s v="PRES"/>
    <s v="PRESIDENT'S OFFICE"/>
    <x v="47"/>
    <s v="-----"/>
    <m/>
    <s v="PRESIDENTS OFFICE"/>
    <x v="21"/>
    <s v="PRESIDENT'S OFFICE"/>
    <s v="GENFND"/>
    <x v="65"/>
    <x v="64"/>
    <s v="---"/>
    <s v="EX"/>
    <s v="S&amp;E"/>
    <s v="S&amp;E"/>
    <s v="LF"/>
    <x v="4"/>
    <s v="GEN EXP"/>
    <s v="09"/>
    <s v="IS"/>
    <x v="3"/>
    <n v="10000"/>
    <n v="10000"/>
    <m/>
    <x v="0"/>
    <n v="0"/>
    <s v="EX"/>
    <n v="10000"/>
    <n v="10000"/>
    <x v="0"/>
    <n v="0"/>
    <n v="0"/>
    <m/>
    <n v="0"/>
    <n v="10000"/>
    <s v="N"/>
    <m/>
    <s v="PRES"/>
    <s v="PRESIDENT'S OFFICE"/>
    <s v="88"/>
    <s v="1-Adjust Based Budget"/>
    <x v="42"/>
    <x v="2"/>
    <x v="7"/>
    <m/>
    <x v="18"/>
    <x v="18"/>
    <m/>
  </r>
  <r>
    <n v="2018"/>
    <s v="UA"/>
    <s v="PRES"/>
    <s v="PRESIDENT'S OFFICE"/>
    <x v="47"/>
    <s v="-----"/>
    <m/>
    <s v="PRESIDENTS OFFICE"/>
    <x v="21"/>
    <s v="PRESIDENT'S OFFICE"/>
    <s v="GENFND"/>
    <x v="66"/>
    <x v="65"/>
    <s v="---"/>
    <s v="EX"/>
    <s v="BENF"/>
    <s v="BENEFITS"/>
    <s v="GP"/>
    <x v="5"/>
    <s v="COMPENS"/>
    <s v="07"/>
    <s v="IS"/>
    <x v="3"/>
    <n v="12000"/>
    <n v="12000"/>
    <m/>
    <x v="0"/>
    <n v="0"/>
    <s v="EX"/>
    <n v="12000"/>
    <n v="12000"/>
    <x v="0"/>
    <n v="0"/>
    <n v="0"/>
    <m/>
    <n v="0"/>
    <n v="12000"/>
    <s v="N"/>
    <m/>
    <s v="PRES"/>
    <s v="PRESIDENT'S OFFICE"/>
    <s v="88"/>
    <s v="1-Adjust Based Budget"/>
    <x v="42"/>
    <x v="2"/>
    <x v="7"/>
    <m/>
    <x v="18"/>
    <x v="18"/>
    <m/>
  </r>
  <r>
    <n v="2018"/>
    <s v="UA"/>
    <s v="PRES"/>
    <s v="PRESIDENT'S OFFICE"/>
    <x v="47"/>
    <s v="-----"/>
    <m/>
    <s v="PRESIDENTS OFFICE"/>
    <x v="21"/>
    <s v="PRESIDENT'S OFFICE"/>
    <s v="GENFND"/>
    <x v="24"/>
    <x v="23"/>
    <s v="---"/>
    <s v="EX"/>
    <s v="BENF"/>
    <s v="BENEFITS"/>
    <s v="GP"/>
    <x v="5"/>
    <s v="COMPENS"/>
    <s v="07"/>
    <s v="IS"/>
    <x v="3"/>
    <n v="361069"/>
    <n v="299664"/>
    <m/>
    <x v="0"/>
    <n v="0"/>
    <s v="EX"/>
    <n v="299664"/>
    <n v="299664"/>
    <x v="0"/>
    <n v="0"/>
    <n v="0"/>
    <m/>
    <n v="0"/>
    <n v="299664"/>
    <s v="N"/>
    <m/>
    <s v="PRES"/>
    <s v="PRESIDENT'S OFFICE"/>
    <s v="88"/>
    <s v="1-Adjust Based Budget"/>
    <x v="42"/>
    <x v="2"/>
    <x v="7"/>
    <m/>
    <x v="18"/>
    <x v="18"/>
    <m/>
  </r>
  <r>
    <n v="2018"/>
    <s v="UA"/>
    <s v="PRES"/>
    <s v="PRESIDENT'S OFFICE"/>
    <x v="46"/>
    <s v="-----"/>
    <m/>
    <s v="EXECUTIVE SALARY MATCH"/>
    <x v="21"/>
    <s v="PRESIDENT'S OFFICE"/>
    <s v="GENFND"/>
    <x v="24"/>
    <x v="23"/>
    <s v="---"/>
    <s v="EX"/>
    <s v="BENF"/>
    <s v="BENEFITS"/>
    <s v="GP"/>
    <x v="5"/>
    <s v="COMPENS"/>
    <s v="07"/>
    <s v="IS"/>
    <x v="3"/>
    <n v="18913"/>
    <n v="18913"/>
    <m/>
    <x v="0"/>
    <n v="0"/>
    <s v="EX"/>
    <n v="18913"/>
    <n v="18913"/>
    <x v="0"/>
    <n v="0"/>
    <n v="0"/>
    <m/>
    <n v="0"/>
    <n v="18913"/>
    <s v="N"/>
    <m/>
    <s v="PRES"/>
    <s v="PRESIDENT'S OFFICE"/>
    <s v="88"/>
    <s v="1-Adjust Based Budget"/>
    <x v="42"/>
    <x v="2"/>
    <x v="7"/>
    <m/>
    <x v="18"/>
    <x v="18"/>
    <m/>
  </r>
  <r>
    <n v="2018"/>
    <s v="UA"/>
    <s v="PRES"/>
    <s v="PRESIDENT'S OFFICE"/>
    <x v="48"/>
    <s v="-----"/>
    <m/>
    <s v="EXECUTIVE SERVICES"/>
    <x v="21"/>
    <s v="PRESIDENT'S OFFICE"/>
    <s v="GENFND"/>
    <x v="24"/>
    <x v="23"/>
    <s v="---"/>
    <s v="EX"/>
    <s v="BENF"/>
    <s v="BENEFITS"/>
    <s v="GP"/>
    <x v="5"/>
    <s v="COMPENS"/>
    <s v="07"/>
    <s v="IS"/>
    <x v="3"/>
    <n v="0"/>
    <n v="80222"/>
    <m/>
    <x v="0"/>
    <n v="0"/>
    <s v="EX"/>
    <n v="80222"/>
    <n v="80222"/>
    <x v="0"/>
    <n v="0"/>
    <n v="0"/>
    <m/>
    <n v="0"/>
    <n v="80222"/>
    <s v="N"/>
    <m/>
    <s v="PRES"/>
    <s v="PRESIDENT'S OFFICE"/>
    <s v="88"/>
    <s v="1-Adjust Based Budget"/>
    <x v="42"/>
    <x v="2"/>
    <x v="7"/>
    <m/>
    <x v="18"/>
    <x v="18"/>
    <m/>
  </r>
  <r>
    <n v="2018"/>
    <s v="UA"/>
    <s v="PRES"/>
    <s v="PRESIDENT'S OFFICE"/>
    <x v="47"/>
    <s v="-----"/>
    <m/>
    <s v="PRESIDENTS OFFICE"/>
    <x v="21"/>
    <s v="PRESIDENT'S OFFICE"/>
    <s v="GENFND"/>
    <x v="25"/>
    <x v="24"/>
    <s v="---"/>
    <s v="EX"/>
    <s v="BENF"/>
    <s v="BENEFITS"/>
    <s v="GP"/>
    <x v="5"/>
    <s v="COMPENS"/>
    <s v="07"/>
    <s v="IS"/>
    <x v="3"/>
    <n v="130277"/>
    <n v="109651"/>
    <m/>
    <x v="0"/>
    <n v="0"/>
    <s v="EX"/>
    <n v="109651"/>
    <n v="109651"/>
    <x v="0"/>
    <n v="0"/>
    <n v="0"/>
    <m/>
    <n v="0"/>
    <n v="109651"/>
    <s v="N"/>
    <m/>
    <s v="PRES"/>
    <s v="PRESIDENT'S OFFICE"/>
    <s v="88"/>
    <s v="1-Adjust Based Budget"/>
    <x v="42"/>
    <x v="2"/>
    <x v="7"/>
    <m/>
    <x v="18"/>
    <x v="18"/>
    <m/>
  </r>
  <r>
    <n v="2018"/>
    <s v="UA"/>
    <s v="PRES"/>
    <s v="PRESIDENT'S OFFICE"/>
    <x v="46"/>
    <s v="-----"/>
    <m/>
    <s v="EXECUTIVE SALARY MATCH"/>
    <x v="21"/>
    <s v="PRESIDENT'S OFFICE"/>
    <s v="GENFND"/>
    <x v="25"/>
    <x v="24"/>
    <s v="---"/>
    <s v="EX"/>
    <s v="BENF"/>
    <s v="BENEFITS"/>
    <s v="GP"/>
    <x v="5"/>
    <s v="COMPENS"/>
    <s v="07"/>
    <s v="IS"/>
    <x v="3"/>
    <n v="6446"/>
    <n v="6446"/>
    <m/>
    <x v="0"/>
    <n v="0"/>
    <s v="EX"/>
    <n v="6446"/>
    <n v="6446"/>
    <x v="0"/>
    <n v="0"/>
    <n v="0"/>
    <m/>
    <n v="0"/>
    <n v="6446"/>
    <s v="N"/>
    <m/>
    <s v="PRES"/>
    <s v="PRESIDENT'S OFFICE"/>
    <s v="88"/>
    <s v="1-Adjust Based Budget"/>
    <x v="42"/>
    <x v="2"/>
    <x v="7"/>
    <m/>
    <x v="18"/>
    <x v="18"/>
    <m/>
  </r>
  <r>
    <n v="2018"/>
    <s v="UA"/>
    <s v="PRES"/>
    <s v="PRESIDENT'S OFFICE"/>
    <x v="48"/>
    <s v="-----"/>
    <m/>
    <s v="EXECUTIVE SERVICES"/>
    <x v="21"/>
    <s v="PRESIDENT'S OFFICE"/>
    <s v="GENFND"/>
    <x v="25"/>
    <x v="24"/>
    <s v="---"/>
    <s v="EX"/>
    <s v="BENF"/>
    <s v="BENEFITS"/>
    <s v="GP"/>
    <x v="5"/>
    <s v="COMPENS"/>
    <s v="07"/>
    <s v="IS"/>
    <x v="3"/>
    <n v="0"/>
    <n v="27342"/>
    <m/>
    <x v="0"/>
    <n v="0"/>
    <s v="EX"/>
    <n v="27342"/>
    <n v="27342"/>
    <x v="0"/>
    <n v="0"/>
    <n v="0"/>
    <m/>
    <n v="0"/>
    <n v="27342"/>
    <s v="N"/>
    <m/>
    <s v="PRES"/>
    <s v="PRESIDENT'S OFFICE"/>
    <s v="88"/>
    <s v="1-Adjust Based Budget"/>
    <x v="42"/>
    <x v="2"/>
    <x v="7"/>
    <m/>
    <x v="18"/>
    <x v="18"/>
    <m/>
  </r>
  <r>
    <n v="2018"/>
    <s v="UA"/>
    <s v="PRES"/>
    <s v="PRESIDENT'S OFFICE"/>
    <x v="47"/>
    <s v="-----"/>
    <m/>
    <s v="PRESIDENTS OFFICE"/>
    <x v="21"/>
    <s v="PRESIDENT'S OFFICE"/>
    <s v="GENFND"/>
    <x v="26"/>
    <x v="25"/>
    <s v="---"/>
    <s v="EX"/>
    <s v="BENF"/>
    <s v="BENEFITS"/>
    <s v="GP"/>
    <x v="5"/>
    <s v="COMPENS"/>
    <s v="07"/>
    <s v="IS"/>
    <x v="3"/>
    <n v="198794"/>
    <n v="189459"/>
    <m/>
    <x v="0"/>
    <n v="0"/>
    <s v="EX"/>
    <n v="189459"/>
    <n v="189459"/>
    <x v="0"/>
    <n v="0"/>
    <n v="0"/>
    <m/>
    <n v="0"/>
    <n v="189459"/>
    <s v="N"/>
    <m/>
    <s v="PRES"/>
    <s v="PRESIDENT'S OFFICE"/>
    <s v="88"/>
    <s v="1-Adjust Based Budget"/>
    <x v="42"/>
    <x v="2"/>
    <x v="7"/>
    <m/>
    <x v="18"/>
    <x v="18"/>
    <m/>
  </r>
  <r>
    <n v="2018"/>
    <s v="UA"/>
    <s v="PRES"/>
    <s v="PRESIDENT'S OFFICE"/>
    <x v="46"/>
    <s v="-----"/>
    <m/>
    <s v="EXECUTIVE SALARY MATCH"/>
    <x v="21"/>
    <s v="PRESIDENT'S OFFICE"/>
    <s v="GENFND"/>
    <x v="26"/>
    <x v="25"/>
    <s v="---"/>
    <s v="EX"/>
    <s v="BENF"/>
    <s v="BENEFITS"/>
    <s v="GP"/>
    <x v="5"/>
    <s v="COMPENS"/>
    <s v="07"/>
    <s v="IS"/>
    <x v="3"/>
    <n v="12496"/>
    <n v="12496"/>
    <m/>
    <x v="0"/>
    <n v="0"/>
    <s v="EX"/>
    <n v="12496"/>
    <n v="12496"/>
    <x v="0"/>
    <n v="0"/>
    <n v="0"/>
    <m/>
    <n v="0"/>
    <n v="12496"/>
    <s v="N"/>
    <m/>
    <s v="PRES"/>
    <s v="PRESIDENT'S OFFICE"/>
    <s v="88"/>
    <s v="1-Adjust Based Budget"/>
    <x v="42"/>
    <x v="2"/>
    <x v="7"/>
    <m/>
    <x v="18"/>
    <x v="18"/>
    <m/>
  </r>
  <r>
    <n v="2018"/>
    <s v="UA"/>
    <s v="PRES"/>
    <s v="PRESIDENT'S OFFICE"/>
    <x v="48"/>
    <s v="-----"/>
    <m/>
    <s v="EXECUTIVE SERVICES"/>
    <x v="21"/>
    <s v="PRESIDENT'S OFFICE"/>
    <s v="GENFND"/>
    <x v="26"/>
    <x v="25"/>
    <s v="---"/>
    <s v="EX"/>
    <s v="BENF"/>
    <s v="BENEFITS"/>
    <s v="GP"/>
    <x v="5"/>
    <s v="COMPENS"/>
    <s v="07"/>
    <s v="IS"/>
    <x v="3"/>
    <n v="0"/>
    <n v="22854"/>
    <m/>
    <x v="0"/>
    <n v="0"/>
    <s v="EX"/>
    <n v="22854"/>
    <n v="22854"/>
    <x v="0"/>
    <n v="0"/>
    <n v="0"/>
    <m/>
    <n v="0"/>
    <n v="22854"/>
    <s v="N"/>
    <m/>
    <s v="PRES"/>
    <s v="PRESIDENT'S OFFICE"/>
    <s v="88"/>
    <s v="1-Adjust Based Budget"/>
    <x v="42"/>
    <x v="2"/>
    <x v="7"/>
    <m/>
    <x v="18"/>
    <x v="18"/>
    <m/>
  </r>
  <r>
    <n v="2018"/>
    <s v="UA"/>
    <s v="PRES"/>
    <s v="PRESIDENT'S OFFICE"/>
    <x v="47"/>
    <s v="-----"/>
    <m/>
    <s v="PRESIDENTS OFFICE"/>
    <x v="21"/>
    <s v="PRESIDENT'S OFFICE"/>
    <s v="GENFND"/>
    <x v="67"/>
    <x v="66"/>
    <s v="---"/>
    <s v="EX"/>
    <s v="BENF"/>
    <s v="BENEFITS"/>
    <s v="GP"/>
    <x v="5"/>
    <s v="COMPENS"/>
    <s v="07"/>
    <s v="IS"/>
    <x v="3"/>
    <n v="36892"/>
    <n v="9558"/>
    <m/>
    <x v="0"/>
    <n v="0"/>
    <s v="EX"/>
    <n v="9558"/>
    <n v="9558"/>
    <x v="0"/>
    <n v="0"/>
    <n v="0"/>
    <m/>
    <n v="0"/>
    <n v="9558"/>
    <s v="N"/>
    <m/>
    <s v="PRES"/>
    <s v="PRESIDENT'S OFFICE"/>
    <s v="88"/>
    <s v="1-Adjust Based Budget"/>
    <x v="42"/>
    <x v="2"/>
    <x v="7"/>
    <m/>
    <x v="18"/>
    <x v="18"/>
    <m/>
  </r>
  <r>
    <n v="2018"/>
    <s v="UA"/>
    <s v="PRES"/>
    <s v="PRESIDENT'S OFFICE"/>
    <x v="48"/>
    <s v="-----"/>
    <m/>
    <s v="EXECUTIVE SERVICES"/>
    <x v="21"/>
    <s v="PRESIDENT'S OFFICE"/>
    <s v="GENFND"/>
    <x v="67"/>
    <x v="66"/>
    <s v="---"/>
    <s v="EX"/>
    <s v="BENF"/>
    <s v="BENEFITS"/>
    <s v="GP"/>
    <x v="5"/>
    <s v="COMPENS"/>
    <s v="07"/>
    <s v="IS"/>
    <x v="3"/>
    <n v="0"/>
    <n v="27334"/>
    <m/>
    <x v="0"/>
    <n v="0"/>
    <s v="EX"/>
    <n v="27334"/>
    <n v="27334"/>
    <x v="0"/>
    <n v="0"/>
    <n v="0"/>
    <m/>
    <n v="0"/>
    <n v="27334"/>
    <s v="N"/>
    <m/>
    <s v="PRES"/>
    <s v="PRESIDENT'S OFFICE"/>
    <s v="88"/>
    <s v="1-Adjust Based Budget"/>
    <x v="42"/>
    <x v="2"/>
    <x v="7"/>
    <m/>
    <x v="18"/>
    <x v="18"/>
    <m/>
  </r>
  <r>
    <n v="2018"/>
    <s v="UA"/>
    <s v="PRES"/>
    <s v="PRESIDENT'S OFFICE"/>
    <x v="47"/>
    <s v="-----"/>
    <m/>
    <s v="PRESIDENTS OFFICE"/>
    <x v="21"/>
    <s v="PRESIDENT'S OFFICE"/>
    <s v="GENFND"/>
    <x v="27"/>
    <x v="26"/>
    <s v="---"/>
    <s v="EX"/>
    <s v="TRAV"/>
    <s v="TRAVEL"/>
    <s v="MK"/>
    <x v="6"/>
    <s v="TRAVEL"/>
    <s v="10"/>
    <s v="IS"/>
    <x v="3"/>
    <n v="2200"/>
    <n v="2200"/>
    <m/>
    <x v="0"/>
    <n v="0"/>
    <s v="EX"/>
    <n v="2200"/>
    <n v="2200"/>
    <x v="0"/>
    <n v="0"/>
    <n v="0"/>
    <m/>
    <n v="0"/>
    <n v="2200"/>
    <s v="N"/>
    <m/>
    <s v="PRES"/>
    <s v="PRESIDENT'S OFFICE"/>
    <s v="88"/>
    <s v="1-Adjust Based Budget"/>
    <x v="42"/>
    <x v="2"/>
    <x v="7"/>
    <m/>
    <x v="18"/>
    <x v="18"/>
    <m/>
  </r>
  <r>
    <n v="2018"/>
    <s v="UA"/>
    <s v="PRES"/>
    <s v="PRESIDENT'S OFFICE"/>
    <x v="48"/>
    <s v="-----"/>
    <m/>
    <s v="EXECUTIVE SERVICES"/>
    <x v="21"/>
    <s v="PRESIDENT'S OFFICE"/>
    <s v="GENFND"/>
    <x v="27"/>
    <x v="26"/>
    <s v="---"/>
    <s v="EX"/>
    <s v="TRAV"/>
    <s v="TRAVEL"/>
    <s v="MK"/>
    <x v="6"/>
    <s v="TRAVEL"/>
    <s v="10"/>
    <s v="IS"/>
    <x v="3"/>
    <n v="5000"/>
    <n v="5000"/>
    <m/>
    <x v="0"/>
    <n v="0"/>
    <s v="EX"/>
    <n v="5000"/>
    <n v="5000"/>
    <x v="0"/>
    <n v="0"/>
    <n v="0"/>
    <m/>
    <n v="0"/>
    <n v="5000"/>
    <s v="N"/>
    <m/>
    <s v="PRES"/>
    <s v="PRESIDENT'S OFFICE"/>
    <s v="88"/>
    <s v="1-Adjust Based Budget"/>
    <x v="42"/>
    <x v="2"/>
    <x v="7"/>
    <m/>
    <x v="18"/>
    <x v="18"/>
    <m/>
  </r>
  <r>
    <n v="2018"/>
    <s v="UA"/>
    <s v="PRES"/>
    <s v="PRESIDENT'S OFFICE"/>
    <x v="47"/>
    <s v="-----"/>
    <m/>
    <s v="PRESIDENTS OFFICE"/>
    <x v="21"/>
    <s v="PRESIDENT'S OFFICE"/>
    <s v="GENFND"/>
    <x v="68"/>
    <x v="67"/>
    <s v="---"/>
    <s v="EX"/>
    <s v="TRAV"/>
    <s v="TRAVEL"/>
    <s v="MK"/>
    <x v="6"/>
    <s v="TRAVEL"/>
    <s v="10"/>
    <s v="IS"/>
    <x v="3"/>
    <n v="700"/>
    <n v="700"/>
    <m/>
    <x v="0"/>
    <n v="0"/>
    <s v="EX"/>
    <n v="700"/>
    <n v="700"/>
    <x v="0"/>
    <n v="0"/>
    <n v="0"/>
    <m/>
    <n v="0"/>
    <n v="700"/>
    <s v="N"/>
    <m/>
    <s v="PRES"/>
    <s v="PRESIDENT'S OFFICE"/>
    <s v="88"/>
    <s v="1-Adjust Based Budget"/>
    <x v="42"/>
    <x v="2"/>
    <x v="7"/>
    <m/>
    <x v="18"/>
    <x v="18"/>
    <m/>
  </r>
  <r>
    <n v="2018"/>
    <s v="UA"/>
    <s v="PRES"/>
    <s v="PRESIDENT'S OFFICE"/>
    <x v="47"/>
    <s v="-----"/>
    <m/>
    <s v="PRESIDENTS OFFICE"/>
    <x v="21"/>
    <s v="PRESIDENT'S OFFICE"/>
    <s v="GENFND"/>
    <x v="28"/>
    <x v="27"/>
    <s v="---"/>
    <s v="EX"/>
    <s v="TRAV"/>
    <s v="TRAVEL"/>
    <s v="MK"/>
    <x v="6"/>
    <s v="TRAVEL"/>
    <s v="10"/>
    <s v="IS"/>
    <x v="3"/>
    <n v="14500"/>
    <n v="14500"/>
    <m/>
    <x v="0"/>
    <n v="0"/>
    <s v="EX"/>
    <n v="14500"/>
    <n v="14500"/>
    <x v="0"/>
    <n v="0"/>
    <n v="0"/>
    <m/>
    <n v="0"/>
    <n v="14500"/>
    <s v="N"/>
    <m/>
    <s v="PRES"/>
    <s v="PRESIDENT'S OFFICE"/>
    <s v="88"/>
    <s v="1-Adjust Based Budget"/>
    <x v="42"/>
    <x v="2"/>
    <x v="7"/>
    <m/>
    <x v="18"/>
    <x v="18"/>
    <m/>
  </r>
  <r>
    <n v="2018"/>
    <s v="UA"/>
    <s v="PRES"/>
    <s v="PRESIDENT'S OFFICE"/>
    <x v="47"/>
    <s v="-----"/>
    <m/>
    <s v="PRESIDENTS OFFICE"/>
    <x v="21"/>
    <s v="PRESIDENT'S OFFICE"/>
    <s v="GENFND"/>
    <x v="69"/>
    <x v="68"/>
    <s v="---"/>
    <s v="EX"/>
    <s v="TRAV"/>
    <s v="TRAVEL"/>
    <s v="MK"/>
    <x v="6"/>
    <s v="TRAVEL"/>
    <s v="10"/>
    <s v="IS"/>
    <x v="3"/>
    <n v="300"/>
    <n v="300"/>
    <m/>
    <x v="0"/>
    <n v="0"/>
    <s v="EX"/>
    <n v="300"/>
    <n v="300"/>
    <x v="0"/>
    <n v="0"/>
    <n v="0"/>
    <m/>
    <n v="0"/>
    <n v="300"/>
    <s v="N"/>
    <m/>
    <s v="PRES"/>
    <s v="PRESIDENT'S OFFICE"/>
    <s v="88"/>
    <s v="1-Adjust Based Budget"/>
    <x v="42"/>
    <x v="2"/>
    <x v="7"/>
    <m/>
    <x v="18"/>
    <x v="18"/>
    <m/>
  </r>
  <r>
    <n v="2018"/>
    <s v="UA"/>
    <s v="PRES"/>
    <s v="PRESIDENT'S OFFICE"/>
    <x v="48"/>
    <s v="-----"/>
    <m/>
    <s v="EXECUTIVE SERVICES"/>
    <x v="21"/>
    <s v="PRESIDENT'S OFFICE"/>
    <s v="GENFND"/>
    <x v="0"/>
    <x v="0"/>
    <s v="---"/>
    <s v="EX"/>
    <s v="RESV"/>
    <s v="RESERVES"/>
    <s v="NA"/>
    <x v="0"/>
    <s v="RESERVES"/>
    <s v="15"/>
    <s v="IS"/>
    <x v="3"/>
    <n v="0"/>
    <n v="-12000"/>
    <m/>
    <x v="0"/>
    <n v="0"/>
    <s v="EX"/>
    <n v="-12000"/>
    <n v="-12000"/>
    <x v="0"/>
    <n v="0"/>
    <n v="0"/>
    <m/>
    <n v="0"/>
    <n v="-12000"/>
    <s v="N"/>
    <m/>
    <s v="PRES"/>
    <s v="PRESIDENT'S OFFICE"/>
    <s v="88"/>
    <s v="1-Adjust Based Budget"/>
    <x v="42"/>
    <x v="2"/>
    <x v="7"/>
    <m/>
    <x v="18"/>
    <x v="18"/>
    <m/>
  </r>
  <r>
    <n v="2018"/>
    <s v="UA"/>
    <s v="PRES"/>
    <s v="PRESIDENT'S OFFICE"/>
    <x v="48"/>
    <s v="-----"/>
    <m/>
    <s v="EXECUTIVE SERVICES"/>
    <x v="21"/>
    <s v="PRESIDENT'S OFFICE"/>
    <s v="GENFND"/>
    <x v="0"/>
    <x v="0"/>
    <s v="HOU"/>
    <s v="EX"/>
    <s v="RESV"/>
    <s v="RESERVES"/>
    <s v="NA"/>
    <x v="0"/>
    <s v="RESERVES"/>
    <s v="15"/>
    <s v="IS"/>
    <x v="3"/>
    <n v="12000"/>
    <n v="12000"/>
    <m/>
    <x v="0"/>
    <n v="0"/>
    <s v="EX"/>
    <n v="12000"/>
    <n v="12000"/>
    <x v="0"/>
    <n v="0"/>
    <n v="0"/>
    <m/>
    <n v="0"/>
    <n v="12000"/>
    <s v="N"/>
    <m/>
    <s v="PRES"/>
    <s v="PRESIDENT'S OFFICE"/>
    <s v="88"/>
    <s v="1-Adjust Based Budget"/>
    <x v="42"/>
    <x v="2"/>
    <x v="7"/>
    <m/>
    <x v="18"/>
    <x v="18"/>
    <m/>
  </r>
  <r>
    <n v="2018"/>
    <s v="UA"/>
    <s v="PRES"/>
    <s v="PRESIDENT'S OFFICE"/>
    <x v="47"/>
    <s v="-----"/>
    <m/>
    <s v="PRESIDENTS OFFICE"/>
    <x v="21"/>
    <s v="PRESIDENT'S OFFICE"/>
    <s v="GENFND"/>
    <x v="9"/>
    <x v="8"/>
    <s v="---"/>
    <s v="EX"/>
    <s v="TREX"/>
    <s v="TRSF-EXPENSE"/>
    <s v="DZ"/>
    <x v="1"/>
    <s v="TRANSFER"/>
    <s v="21"/>
    <s v="IS"/>
    <x v="3"/>
    <n v="33268"/>
    <n v="22202"/>
    <m/>
    <x v="0"/>
    <n v="0"/>
    <s v="EX"/>
    <n v="22202"/>
    <n v="22202"/>
    <x v="0"/>
    <n v="0"/>
    <n v="0"/>
    <m/>
    <n v="0"/>
    <n v="22202"/>
    <s v="N"/>
    <m/>
    <s v="PRES"/>
    <s v="PRESIDENT'S OFFICE"/>
    <s v="88"/>
    <s v="1-Adjust Based Budget"/>
    <x v="42"/>
    <x v="2"/>
    <x v="7"/>
    <m/>
    <x v="18"/>
    <x v="18"/>
    <m/>
  </r>
  <r>
    <n v="2018"/>
    <s v="UA"/>
    <s v="PRES"/>
    <s v="PRESIDENT'S OFFICE"/>
    <x v="51"/>
    <s v="-----"/>
    <m/>
    <s v="UNIVERSITY PROJECTS"/>
    <x v="21"/>
    <s v="PRESIDENT'S OFFICE"/>
    <s v="GENFND"/>
    <x v="9"/>
    <x v="8"/>
    <s v="---"/>
    <s v="EX"/>
    <s v="TREX"/>
    <s v="TRSF-EXPENSE"/>
    <s v="DZ"/>
    <x v="1"/>
    <s v="TRANSFER"/>
    <s v="21"/>
    <s v="AA"/>
    <x v="3"/>
    <n v="800000"/>
    <n v="800000"/>
    <m/>
    <x v="0"/>
    <n v="0"/>
    <s v="EX"/>
    <n v="800000"/>
    <n v="800000"/>
    <x v="0"/>
    <n v="0"/>
    <n v="0"/>
    <m/>
    <n v="0"/>
    <n v="800000"/>
    <s v="N"/>
    <m/>
    <s v="PRES"/>
    <s v="PRESIDENT'S OFFICE"/>
    <s v="88"/>
    <s v="1-Adjust Based Budget"/>
    <x v="42"/>
    <x v="2"/>
    <x v="7"/>
    <m/>
    <x v="18"/>
    <x v="18"/>
    <m/>
  </r>
  <r>
    <n v="2018"/>
    <s v="UA"/>
    <s v="PRES"/>
    <s v="PRESIDENT'S OFFICE"/>
    <x v="47"/>
    <s v="-----"/>
    <m/>
    <s v="PRESIDENTS OFFICE"/>
    <x v="21"/>
    <s v="PRESIDENT'S OFFICE"/>
    <s v="GENFND"/>
    <x v="2"/>
    <x v="2"/>
    <s v="---"/>
    <s v="EX"/>
    <s v="TRIN"/>
    <s v="TRNSF-INCOME"/>
    <s v="DV"/>
    <x v="1"/>
    <s v="TRANSFER"/>
    <s v="21"/>
    <s v="IS"/>
    <x v="1"/>
    <n v="158000"/>
    <n v="158000"/>
    <m/>
    <x v="1"/>
    <s v="10cr"/>
    <s v="Allot/Xfer IN"/>
    <n v="-158000"/>
    <n v="158000"/>
    <x v="0"/>
    <n v="0"/>
    <n v="0"/>
    <m/>
    <n v="0"/>
    <n v="158000"/>
    <s v="N"/>
    <m/>
    <s v="PRES"/>
    <s v="PRESIDENT'S OFFICE"/>
    <s v="88"/>
    <s v="1-Adjust Based Budget"/>
    <x v="42"/>
    <x v="2"/>
    <x v="7"/>
    <m/>
    <x v="18"/>
    <x v="18"/>
    <m/>
  </r>
  <r>
    <n v="2018"/>
    <s v="UA"/>
    <s v="PRES"/>
    <s v="PRESIDENT'S OFFICE"/>
    <x v="47"/>
    <s v="-----"/>
    <m/>
    <s v="PRESIDENTS OFFICE"/>
    <x v="21"/>
    <s v="PRESIDENT'S OFFICE"/>
    <s v="GENFND"/>
    <x v="70"/>
    <x v="69"/>
    <s v="LCF"/>
    <s v="EX"/>
    <s v="S&amp;E"/>
    <s v="S&amp;E"/>
    <s v="LF"/>
    <x v="4"/>
    <s v="GEN EXP"/>
    <s v="09"/>
    <s v="IS"/>
    <x v="3"/>
    <n v="20000"/>
    <n v="20000"/>
    <m/>
    <x v="0"/>
    <n v="0"/>
    <s v="EX"/>
    <n v="20000"/>
    <n v="20000"/>
    <x v="0"/>
    <n v="0"/>
    <n v="0"/>
    <m/>
    <n v="0"/>
    <n v="20000"/>
    <s v="N"/>
    <m/>
    <s v="PRES"/>
    <s v="PRESIDENT'S OFFICE"/>
    <s v="88"/>
    <s v="1-Adjust Based Budget"/>
    <x v="42"/>
    <x v="2"/>
    <x v="7"/>
    <m/>
    <x v="18"/>
    <x v="18"/>
    <m/>
  </r>
  <r>
    <n v="2018"/>
    <s v="UA"/>
    <s v="UFAC"/>
    <s v="UNIVERSITY FACULTY COUNCIL"/>
    <x v="52"/>
    <s v="-----"/>
    <m/>
    <s v="UNIVERSITY FACULTY COUNCIL"/>
    <x v="21"/>
    <s v="PRESIDENT'S OFFICE"/>
    <s v="GENFND"/>
    <x v="34"/>
    <x v="33"/>
    <s v="---"/>
    <s v="EX"/>
    <s v="PRSA"/>
    <s v="PROF SAL"/>
    <s v="FP"/>
    <x v="5"/>
    <s v="COMPENS"/>
    <s v="07"/>
    <s v="AA"/>
    <x v="3"/>
    <n v="34003"/>
    <n v="34003"/>
    <m/>
    <x v="0"/>
    <n v="0"/>
    <s v="EX"/>
    <n v="34003"/>
    <n v="34003"/>
    <x v="2"/>
    <n v="939"/>
    <n v="-727.66420000000289"/>
    <m/>
    <n v="211.33579999999711"/>
    <n v="34214.335800000001"/>
    <s v="Y"/>
    <m/>
    <s v="PRES"/>
    <s v="PRESIDENT'S OFFICE"/>
    <s v="99"/>
    <s v="1-Adjust Based Budget"/>
    <x v="43"/>
    <x v="2"/>
    <x v="7"/>
    <m/>
    <x v="18"/>
    <x v="18"/>
    <m/>
  </r>
  <r>
    <n v="2018"/>
    <s v="UA"/>
    <s v="UFAC"/>
    <s v="UNIVERSITY FACULTY COUNCIL"/>
    <x v="52"/>
    <s v="-----"/>
    <m/>
    <s v="UNIVERSITY FACULTY COUNCIL"/>
    <x v="21"/>
    <s v="PRESIDENT'S OFFICE"/>
    <s v="GENFND"/>
    <x v="11"/>
    <x v="10"/>
    <s v="---"/>
    <s v="EX"/>
    <s v="ADV"/>
    <s v="ADVERT PROMO"/>
    <s v="LA"/>
    <x v="4"/>
    <s v="GEN EXP"/>
    <s v="09"/>
    <s v="AA"/>
    <x v="3"/>
    <n v="700"/>
    <n v="700"/>
    <m/>
    <x v="0"/>
    <n v="0"/>
    <s v="EX"/>
    <n v="700"/>
    <n v="700"/>
    <x v="0"/>
    <n v="0"/>
    <n v="0"/>
    <m/>
    <n v="0"/>
    <n v="700"/>
    <s v="N"/>
    <m/>
    <s v="PRES"/>
    <s v="PRESIDENT'S OFFICE"/>
    <s v="88"/>
    <s v="1-Adjust Based Budget"/>
    <x v="42"/>
    <x v="2"/>
    <x v="7"/>
    <m/>
    <x v="18"/>
    <x v="18"/>
    <m/>
  </r>
  <r>
    <n v="2018"/>
    <s v="UA"/>
    <s v="UFAC"/>
    <s v="UNIVERSITY FACULTY COUNCIL"/>
    <x v="52"/>
    <s v="-----"/>
    <m/>
    <s v="UNIVERSITY FACULTY COUNCIL"/>
    <x v="21"/>
    <s v="PRESIDENT'S OFFICE"/>
    <s v="GENFND"/>
    <x v="44"/>
    <x v="43"/>
    <s v="---"/>
    <s v="EX"/>
    <s v="PHON"/>
    <s v="TELE POST"/>
    <s v="JV"/>
    <x v="4"/>
    <s v="GEN EXP"/>
    <s v="09"/>
    <s v="AA"/>
    <x v="3"/>
    <n v="50"/>
    <n v="50"/>
    <m/>
    <x v="0"/>
    <n v="0"/>
    <s v="EX"/>
    <n v="50"/>
    <n v="50"/>
    <x v="0"/>
    <n v="0"/>
    <n v="0"/>
    <m/>
    <n v="0"/>
    <n v="50"/>
    <s v="N"/>
    <m/>
    <s v="PRES"/>
    <s v="PRESIDENT'S OFFICE"/>
    <s v="88"/>
    <s v="1-Adjust Based Budget"/>
    <x v="42"/>
    <x v="2"/>
    <x v="7"/>
    <m/>
    <x v="18"/>
    <x v="18"/>
    <m/>
  </r>
  <r>
    <n v="2018"/>
    <s v="UA"/>
    <s v="UFAC"/>
    <s v="UNIVERSITY FACULTY COUNCIL"/>
    <x v="52"/>
    <s v="-----"/>
    <m/>
    <s v="UNIVERSITY FACULTY COUNCIL"/>
    <x v="21"/>
    <s v="PRESIDENT'S OFFICE"/>
    <s v="GENFND"/>
    <x v="22"/>
    <x v="21"/>
    <s v="---"/>
    <s v="EX"/>
    <s v="S&amp;E"/>
    <s v="S&amp;E"/>
    <s v="LF"/>
    <x v="4"/>
    <s v="GEN EXP"/>
    <s v="09"/>
    <s v="AA"/>
    <x v="3"/>
    <n v="170"/>
    <n v="170"/>
    <m/>
    <x v="0"/>
    <n v="0"/>
    <s v="EX"/>
    <n v="170"/>
    <n v="170"/>
    <x v="0"/>
    <n v="0"/>
    <n v="0"/>
    <m/>
    <n v="0"/>
    <n v="170"/>
    <s v="N"/>
    <m/>
    <s v="PRES"/>
    <s v="PRESIDENT'S OFFICE"/>
    <s v="88"/>
    <s v="1-Adjust Based Budget"/>
    <x v="42"/>
    <x v="2"/>
    <x v="7"/>
    <m/>
    <x v="18"/>
    <x v="18"/>
    <m/>
  </r>
  <r>
    <n v="2018"/>
    <s v="UA"/>
    <s v="UFAC"/>
    <s v="UNIVERSITY FACULTY COUNCIL"/>
    <x v="52"/>
    <s v="-----"/>
    <m/>
    <s v="UNIVERSITY FACULTY COUNCIL"/>
    <x v="21"/>
    <s v="PRESIDENT'S OFFICE"/>
    <s v="GENFND"/>
    <x v="24"/>
    <x v="23"/>
    <s v="---"/>
    <s v="EX"/>
    <s v="BENF"/>
    <s v="BENEFITS"/>
    <s v="GP"/>
    <x v="5"/>
    <s v="COMPENS"/>
    <s v="07"/>
    <s v="AA"/>
    <x v="3"/>
    <n v="6835"/>
    <n v="6835"/>
    <m/>
    <x v="0"/>
    <n v="0"/>
    <s v="EX"/>
    <n v="6835"/>
    <n v="6835"/>
    <x v="0"/>
    <n v="0"/>
    <n v="0"/>
    <m/>
    <n v="0"/>
    <n v="6835"/>
    <s v="N"/>
    <m/>
    <s v="PRES"/>
    <s v="PRESIDENT'S OFFICE"/>
    <s v="88"/>
    <s v="1-Adjust Based Budget"/>
    <x v="42"/>
    <x v="2"/>
    <x v="7"/>
    <m/>
    <x v="18"/>
    <x v="18"/>
    <m/>
  </r>
  <r>
    <n v="2018"/>
    <s v="UA"/>
    <s v="UFAC"/>
    <s v="UNIVERSITY FACULTY COUNCIL"/>
    <x v="52"/>
    <s v="-----"/>
    <m/>
    <s v="UNIVERSITY FACULTY COUNCIL"/>
    <x v="21"/>
    <s v="PRESIDENT'S OFFICE"/>
    <s v="GENFND"/>
    <x v="25"/>
    <x v="24"/>
    <s v="---"/>
    <s v="EX"/>
    <s v="BENF"/>
    <s v="BENEFITS"/>
    <s v="GP"/>
    <x v="5"/>
    <s v="COMPENS"/>
    <s v="07"/>
    <s v="AA"/>
    <x v="3"/>
    <n v="2329"/>
    <n v="2329"/>
    <m/>
    <x v="0"/>
    <n v="0"/>
    <s v="EX"/>
    <n v="2329"/>
    <n v="2329"/>
    <x v="0"/>
    <n v="0"/>
    <n v="0"/>
    <m/>
    <n v="0"/>
    <n v="2329"/>
    <s v="N"/>
    <m/>
    <s v="PRES"/>
    <s v="PRESIDENT'S OFFICE"/>
    <s v="88"/>
    <s v="1-Adjust Based Budget"/>
    <x v="42"/>
    <x v="2"/>
    <x v="7"/>
    <m/>
    <x v="18"/>
    <x v="18"/>
    <m/>
  </r>
  <r>
    <n v="2018"/>
    <s v="UA"/>
    <s v="UFAC"/>
    <s v="UNIVERSITY FACULTY COUNCIL"/>
    <x v="52"/>
    <s v="-----"/>
    <m/>
    <s v="UNIVERSITY FACULTY COUNCIL"/>
    <x v="21"/>
    <s v="PRESIDENT'S OFFICE"/>
    <s v="GENFND"/>
    <x v="26"/>
    <x v="25"/>
    <s v="---"/>
    <s v="EX"/>
    <s v="BENF"/>
    <s v="BENEFITS"/>
    <s v="GP"/>
    <x v="5"/>
    <s v="COMPENS"/>
    <s v="07"/>
    <s v="AA"/>
    <x v="3"/>
    <n v="4516"/>
    <n v="4516"/>
    <m/>
    <x v="0"/>
    <n v="0"/>
    <s v="EX"/>
    <n v="4516"/>
    <n v="4516"/>
    <x v="0"/>
    <n v="0"/>
    <n v="0"/>
    <m/>
    <n v="0"/>
    <n v="4516"/>
    <s v="N"/>
    <m/>
    <s v="PRES"/>
    <s v="PRESIDENT'S OFFICE"/>
    <s v="88"/>
    <s v="1-Adjust Based Budget"/>
    <x v="42"/>
    <x v="2"/>
    <x v="7"/>
    <m/>
    <x v="18"/>
    <x v="18"/>
    <m/>
  </r>
  <r>
    <n v="2018"/>
    <s v="UA"/>
    <s v="UFAC"/>
    <s v="UNIVERSITY FACULTY COUNCIL"/>
    <x v="52"/>
    <s v="-----"/>
    <m/>
    <s v="UNIVERSITY FACULTY COUNCIL"/>
    <x v="21"/>
    <s v="PRESIDENT'S OFFICE"/>
    <s v="GENFND"/>
    <x v="27"/>
    <x v="26"/>
    <s v="---"/>
    <s v="EX"/>
    <s v="TRAV"/>
    <s v="TRAVEL"/>
    <s v="MK"/>
    <x v="6"/>
    <s v="TRAVEL"/>
    <s v="10"/>
    <s v="AA"/>
    <x v="3"/>
    <n v="1500"/>
    <n v="1500"/>
    <m/>
    <x v="0"/>
    <n v="0"/>
    <s v="EX"/>
    <n v="1500"/>
    <n v="1500"/>
    <x v="0"/>
    <n v="0"/>
    <n v="0"/>
    <m/>
    <n v="0"/>
    <n v="1500"/>
    <s v="N"/>
    <m/>
    <s v="PRES"/>
    <s v="PRESIDENT'S OFFICE"/>
    <s v="88"/>
    <s v="1-Adjust Based Budget"/>
    <x v="42"/>
    <x v="2"/>
    <x v="7"/>
    <m/>
    <x v="18"/>
    <x v="18"/>
    <m/>
  </r>
  <r>
    <n v="2018"/>
    <s v="UA"/>
    <s v="ARTI"/>
    <s v="IU RESEARCH &amp; TECHNOLOGY CORP"/>
    <x v="53"/>
    <s v="-----"/>
    <m/>
    <s v="IURTC ADMINISTRATION"/>
    <x v="14"/>
    <s v="OTHER UNIVERSITY ADMINISTRATION ACCOUNTS"/>
    <s v="GENFND"/>
    <x v="9"/>
    <x v="8"/>
    <s v="---"/>
    <s v="EX"/>
    <s v="TREX"/>
    <s v="TRSF-EXPENSE"/>
    <s v="DZ"/>
    <x v="1"/>
    <s v="TRANSFER"/>
    <s v="21"/>
    <s v="IS"/>
    <x v="3"/>
    <n v="751003"/>
    <n v="751003"/>
    <m/>
    <x v="0"/>
    <n v="0"/>
    <s v="EX"/>
    <n v="751003"/>
    <n v="751003"/>
    <x v="0"/>
    <n v="0"/>
    <n v="0"/>
    <m/>
    <n v="0"/>
    <n v="751003"/>
    <s v="N"/>
    <m/>
    <s v="ARTI"/>
    <s v="IU RESEARCH &amp; TECHNOLOGY CORP"/>
    <s v="89"/>
    <s v="1-Adjust Based Budget"/>
    <x v="42"/>
    <x v="2"/>
    <x v="7"/>
    <m/>
    <x v="9"/>
    <x v="9"/>
    <m/>
  </r>
  <r>
    <n v="2018"/>
    <s v="UA"/>
    <s v="ARTI"/>
    <s v="IU RESEARCH &amp; TECHNOLOGY CORP"/>
    <x v="54"/>
    <s v="-----"/>
    <m/>
    <s v="IURTC: CORPORATE RELATIONS"/>
    <x v="14"/>
    <s v="OTHER UNIVERSITY ADMINISTRATION ACCOUNTS"/>
    <s v="GENFND"/>
    <x v="9"/>
    <x v="8"/>
    <s v="---"/>
    <s v="EX"/>
    <s v="TREX"/>
    <s v="TRSF-EXPENSE"/>
    <s v="DZ"/>
    <x v="1"/>
    <s v="TRANSFER"/>
    <s v="21"/>
    <s v="PRD"/>
    <x v="3"/>
    <n v="313563"/>
    <n v="313563"/>
    <m/>
    <x v="0"/>
    <n v="0"/>
    <s v="EX"/>
    <n v="313563"/>
    <n v="313563"/>
    <x v="0"/>
    <n v="0"/>
    <n v="0"/>
    <m/>
    <n v="0"/>
    <n v="313563"/>
    <s v="N"/>
    <m/>
    <s v="ARTI"/>
    <s v="IU RESEARCH &amp; TECHNOLOGY CORP"/>
    <s v="89"/>
    <s v="1-Adjust Based Budget"/>
    <x v="42"/>
    <x v="2"/>
    <x v="7"/>
    <m/>
    <x v="9"/>
    <x v="9"/>
    <m/>
  </r>
  <r>
    <n v="2018"/>
    <s v="UA"/>
    <s v="ARTI"/>
    <s v="IU RESEARCH &amp; TECHNOLOGY CORP"/>
    <x v="24"/>
    <s v="-----"/>
    <m/>
    <s v="IURTC: OFFICE OF TECHNOLOGY TRANSFER"/>
    <x v="14"/>
    <s v="OTHER UNIVERSITY ADMINISTRATION ACCOUNTS"/>
    <s v="GENFND"/>
    <x v="9"/>
    <x v="8"/>
    <s v="---"/>
    <s v="EX"/>
    <s v="TREX"/>
    <s v="TRSF-EXPENSE"/>
    <s v="DZ"/>
    <x v="1"/>
    <s v="TRANSFER"/>
    <s v="21"/>
    <s v="IS"/>
    <x v="3"/>
    <n v="779508"/>
    <n v="779508"/>
    <m/>
    <x v="0"/>
    <n v="0"/>
    <s v="EX"/>
    <n v="779508"/>
    <n v="779508"/>
    <x v="0"/>
    <n v="0"/>
    <n v="0"/>
    <m/>
    <n v="0"/>
    <n v="779508"/>
    <s v="N"/>
    <m/>
    <s v="ARTI"/>
    <s v="IU RESEARCH &amp; TECHNOLOGY CORP"/>
    <s v="89"/>
    <s v="1-Adjust Based Budget"/>
    <x v="42"/>
    <x v="2"/>
    <x v="7"/>
    <m/>
    <x v="9"/>
    <x v="9"/>
    <m/>
  </r>
  <r>
    <n v="2018"/>
    <s v="UA"/>
    <s v="ARTI"/>
    <s v="IU RESEARCH &amp; TECHNOLOGY CORP"/>
    <x v="53"/>
    <s v="-----"/>
    <m/>
    <s v="IURTC ADMINISTRATION"/>
    <x v="14"/>
    <s v="OTHER UNIVERSITY ADMINISTRATION ACCOUNTS"/>
    <s v="GENFND"/>
    <x v="2"/>
    <x v="2"/>
    <s v="---"/>
    <s v="EX"/>
    <s v="TRIN"/>
    <s v="TRNSF-INCOME"/>
    <s v="DV"/>
    <x v="1"/>
    <s v="TRANSFER"/>
    <s v="21"/>
    <s v="IS"/>
    <x v="1"/>
    <n v="200000"/>
    <n v="200000"/>
    <m/>
    <x v="1"/>
    <s v="10cr"/>
    <s v="Allot/Xfer IN"/>
    <n v="-200000"/>
    <n v="200000"/>
    <x v="0"/>
    <n v="0"/>
    <n v="0"/>
    <m/>
    <n v="0"/>
    <n v="200000"/>
    <s v="N"/>
    <m/>
    <s v="ARTI"/>
    <s v="IU RESEARCH &amp; TECHNOLOGY CORP"/>
    <s v="89"/>
    <s v="1-Adjust Based Budget"/>
    <x v="42"/>
    <x v="2"/>
    <x v="7"/>
    <m/>
    <x v="9"/>
    <x v="9"/>
    <m/>
  </r>
  <r>
    <n v="2018"/>
    <s v="UA"/>
    <s v="ARTI"/>
    <s v="IU RESEARCH &amp; TECHNOLOGY CORP"/>
    <x v="54"/>
    <s v="-----"/>
    <m/>
    <s v="IURTC: CORPORATE RELATIONS"/>
    <x v="14"/>
    <s v="OTHER UNIVERSITY ADMINISTRATION ACCOUNTS"/>
    <s v="GENFND"/>
    <x v="2"/>
    <x v="2"/>
    <s v="---"/>
    <s v="EX"/>
    <s v="TRIN"/>
    <s v="TRNSF-INCOME"/>
    <s v="DV"/>
    <x v="1"/>
    <s v="TRANSFER"/>
    <s v="21"/>
    <s v="PRD"/>
    <x v="1"/>
    <n v="288098"/>
    <n v="288098"/>
    <m/>
    <x v="1"/>
    <s v="10cr"/>
    <s v="Allot/Xfer IN"/>
    <n v="-288098"/>
    <n v="288098"/>
    <x v="0"/>
    <n v="0"/>
    <n v="0"/>
    <m/>
    <n v="0"/>
    <n v="288098"/>
    <s v="N"/>
    <m/>
    <s v="ARTI"/>
    <s v="IU RESEARCH &amp; TECHNOLOGY CORP"/>
    <s v="89"/>
    <s v="1-Adjust Based Budget"/>
    <x v="42"/>
    <x v="2"/>
    <x v="7"/>
    <m/>
    <x v="9"/>
    <x v="9"/>
    <m/>
  </r>
  <r>
    <n v="2018"/>
    <s v="UA"/>
    <s v="ARTI"/>
    <s v="IU RESEARCH &amp; TECHNOLOGY CORP"/>
    <x v="24"/>
    <s v="-----"/>
    <m/>
    <s v="IURTC: OFFICE OF TECHNOLOGY TRANSFER"/>
    <x v="14"/>
    <s v="OTHER UNIVERSITY ADMINISTRATION ACCOUNTS"/>
    <s v="GENFND"/>
    <x v="10"/>
    <x v="9"/>
    <s v="IN"/>
    <s v="EX"/>
    <s v="CORI"/>
    <s v="ALLOT/CHR:IN"/>
    <s v="DT"/>
    <x v="1"/>
    <s v="TRANSFER"/>
    <s v="21"/>
    <s v="IS"/>
    <x v="1"/>
    <n v="146000"/>
    <n v="146000"/>
    <m/>
    <x v="1"/>
    <s v="10cr"/>
    <s v="Allot/Xfer IN"/>
    <n v="-146000"/>
    <n v="146000"/>
    <x v="0"/>
    <n v="0"/>
    <n v="0"/>
    <m/>
    <n v="0"/>
    <n v="146000"/>
    <s v="N"/>
    <m/>
    <s v="ARTI"/>
    <s v="IU RESEARCH &amp; TECHNOLOGY CORP"/>
    <s v="89"/>
    <s v="1-Adjust Based Budget"/>
    <x v="42"/>
    <x v="2"/>
    <x v="7"/>
    <m/>
    <x v="9"/>
    <x v="9"/>
    <m/>
  </r>
  <r>
    <n v="2018"/>
    <s v="UA"/>
    <s v="ARTI"/>
    <s v="IU RESEARCH &amp; TECHNOLOGY CORP"/>
    <x v="24"/>
    <s v="-----"/>
    <m/>
    <s v="IURTC: OFFICE OF TECHNOLOGY TRANSFER"/>
    <x v="14"/>
    <s v="OTHER UNIVERSITY ADMINISTRATION ACCOUNTS"/>
    <s v="GENFND"/>
    <x v="10"/>
    <x v="9"/>
    <s v="RGS"/>
    <s v="EX"/>
    <s v="CORI"/>
    <s v="ALLOT/CHR:IN"/>
    <s v="DT"/>
    <x v="1"/>
    <s v="TRANSFER"/>
    <s v="21"/>
    <s v="IS"/>
    <x v="1"/>
    <n v="321801"/>
    <n v="321801"/>
    <m/>
    <x v="1"/>
    <s v="10cr"/>
    <s v="Allot/Xfer IN"/>
    <n v="-321801"/>
    <n v="321801"/>
    <x v="0"/>
    <n v="0"/>
    <n v="0"/>
    <m/>
    <n v="0"/>
    <n v="321801"/>
    <s v="N"/>
    <m/>
    <s v="ARTI"/>
    <s v="IU RESEARCH &amp; TECHNOLOGY CORP"/>
    <s v="89"/>
    <s v="1-Adjust Based Budget"/>
    <x v="42"/>
    <x v="2"/>
    <x v="7"/>
    <m/>
    <x v="9"/>
    <x v="9"/>
    <m/>
  </r>
  <r>
    <n v="2018"/>
    <s v="UA"/>
    <s v="GRAD"/>
    <s v="UNIVERSITY GRADUATE SCHOOL"/>
    <x v="18"/>
    <s v="-----"/>
    <m/>
    <s v="UNIV GRADUATE SCHOOL"/>
    <x v="14"/>
    <s v="OTHER UNIVERSITY ADMINISTRATION ACCOUNTS"/>
    <s v="GENFND"/>
    <x v="71"/>
    <x v="70"/>
    <s v="---"/>
    <s v="IN"/>
    <s v="STUF"/>
    <s v="STUDENT FEES"/>
    <s v="AK"/>
    <x v="7"/>
    <s v="STUDENT FEES"/>
    <s v="01"/>
    <s v="IN"/>
    <x v="1"/>
    <n v="335000"/>
    <n v="335000"/>
    <m/>
    <x v="1"/>
    <n v="0"/>
    <s v="IN"/>
    <n v="335000"/>
    <n v="335000"/>
    <x v="0"/>
    <n v="0"/>
    <n v="0"/>
    <m/>
    <n v="0"/>
    <n v="335000"/>
    <s v="N"/>
    <m/>
    <s v="GRAD"/>
    <s v="UNIVERSITY GRADUATE SCHOOL"/>
    <s v="89"/>
    <s v="1-Adjust Based Budget"/>
    <x v="42"/>
    <x v="2"/>
    <x v="7"/>
    <m/>
    <x v="14"/>
    <x v="14"/>
    <m/>
  </r>
  <r>
    <n v="2018"/>
    <s v="UA"/>
    <s v="GRAD"/>
    <s v="UNIVERSITY GRADUATE SCHOOL"/>
    <x v="55"/>
    <s v="-----"/>
    <m/>
    <s v="UNIV GRADUATE SCHOOL"/>
    <x v="14"/>
    <s v="OTHER UNIVERSITY ADMINISTRATION ACCOUNTS"/>
    <s v="GENFND"/>
    <x v="72"/>
    <x v="71"/>
    <s v="---"/>
    <s v="IN"/>
    <s v="INSF"/>
    <s v="INSTRUC FALL"/>
    <s v="BK"/>
    <x v="7"/>
    <s v="STUDENT FEES"/>
    <s v="01"/>
    <s v="IN"/>
    <x v="1"/>
    <n v="72800"/>
    <n v="72800"/>
    <m/>
    <x v="1"/>
    <n v="0"/>
    <s v="IN"/>
    <n v="72800"/>
    <n v="72800"/>
    <x v="0"/>
    <n v="0"/>
    <n v="0"/>
    <m/>
    <n v="0"/>
    <n v="72800"/>
    <s v="N"/>
    <m/>
    <s v="GRAD"/>
    <s v="UNIVERSITY GRADUATE SCHOOL"/>
    <s v="89"/>
    <s v="1-Adjust Based Budget"/>
    <x v="42"/>
    <x v="2"/>
    <x v="7"/>
    <m/>
    <x v="14"/>
    <x v="14"/>
    <m/>
  </r>
  <r>
    <n v="2018"/>
    <s v="UA"/>
    <s v="GRAD"/>
    <s v="UNIVERSITY GRADUATE SCHOOL"/>
    <x v="55"/>
    <s v="-----"/>
    <m/>
    <s v="UNIV GRADUATE SCHOOL"/>
    <x v="14"/>
    <s v="OTHER UNIVERSITY ADMINISTRATION ACCOUNTS"/>
    <s v="GENFND"/>
    <x v="73"/>
    <x v="72"/>
    <s v="---"/>
    <s v="IN"/>
    <s v="INSS"/>
    <s v="INSTR SPRING"/>
    <s v="BV"/>
    <x v="7"/>
    <s v="STUDENT FEES"/>
    <s v="01"/>
    <s v="IN"/>
    <x v="1"/>
    <n v="106500"/>
    <n v="106500"/>
    <m/>
    <x v="1"/>
    <n v="0"/>
    <s v="IN"/>
    <n v="106500"/>
    <n v="106500"/>
    <x v="0"/>
    <n v="0"/>
    <n v="0"/>
    <m/>
    <n v="0"/>
    <n v="106500"/>
    <s v="N"/>
    <m/>
    <s v="GRAD"/>
    <s v="UNIVERSITY GRADUATE SCHOOL"/>
    <s v="89"/>
    <s v="1-Adjust Based Budget"/>
    <x v="42"/>
    <x v="2"/>
    <x v="7"/>
    <m/>
    <x v="14"/>
    <x v="14"/>
    <m/>
  </r>
  <r>
    <n v="2018"/>
    <s v="UA"/>
    <s v="GRAD"/>
    <s v="UNIVERSITY GRADUATE SCHOOL"/>
    <x v="55"/>
    <s v="-----"/>
    <m/>
    <s v="UNIV GRADUATE SCHOOL"/>
    <x v="14"/>
    <s v="OTHER UNIVERSITY ADMINISTRATION ACCOUNTS"/>
    <s v="GENFND"/>
    <x v="18"/>
    <x v="17"/>
    <s v="---"/>
    <s v="EX"/>
    <s v="ACSA"/>
    <s v="ACADEMIC SAL"/>
    <s v="FA"/>
    <x v="5"/>
    <s v="COMPENS"/>
    <s v="07"/>
    <s v="IN"/>
    <x v="3"/>
    <n v="327945"/>
    <n v="327945"/>
    <m/>
    <x v="0"/>
    <n v="0"/>
    <s v="EX"/>
    <n v="327945"/>
    <n v="327945"/>
    <x v="2"/>
    <n v="9057"/>
    <n v="-7018.0230000000283"/>
    <m/>
    <n v="2038.9769999999717"/>
    <n v="329983.97699999996"/>
    <s v="Y"/>
    <m/>
    <s v="GRAD"/>
    <s v="UNIVERSITY GRADUATE SCHOOL"/>
    <s v="99"/>
    <s v="1-Adjust Based Budget"/>
    <x v="43"/>
    <x v="2"/>
    <x v="7"/>
    <m/>
    <x v="14"/>
    <x v="14"/>
    <m/>
  </r>
  <r>
    <n v="2018"/>
    <s v="UA"/>
    <s v="GRAD"/>
    <s v="UNIVERSITY GRADUATE SCHOOL"/>
    <x v="56"/>
    <s v="-----"/>
    <m/>
    <s v="PRESIDENT'S DIVERSITY FUNDING"/>
    <x v="14"/>
    <s v="OTHER UNIVERSITY ADMINISTRATION ACCOUNTS"/>
    <s v="GENFND"/>
    <x v="18"/>
    <x v="17"/>
    <s v="---"/>
    <s v="EX"/>
    <s v="ACSA"/>
    <s v="ACADEMIC SAL"/>
    <s v="FA"/>
    <x v="5"/>
    <s v="COMPENS"/>
    <s v="07"/>
    <s v="AA"/>
    <x v="3"/>
    <n v="42446"/>
    <n v="42446"/>
    <m/>
    <x v="0"/>
    <n v="0"/>
    <s v="EX"/>
    <n v="42446"/>
    <n v="42446"/>
    <x v="2"/>
    <n v="1172"/>
    <n v="-908.34440000000359"/>
    <m/>
    <n v="263.65559999999641"/>
    <n v="42709.655599999998"/>
    <s v="Y"/>
    <m/>
    <s v="GRAD"/>
    <s v="UNIVERSITY GRADUATE SCHOOL"/>
    <s v="99"/>
    <s v="1-Adjust Based Budget"/>
    <x v="43"/>
    <x v="2"/>
    <x v="7"/>
    <m/>
    <x v="14"/>
    <x v="14"/>
    <m/>
  </r>
  <r>
    <n v="2018"/>
    <s v="UA"/>
    <s v="GRAD"/>
    <s v="UNIVERSITY GRADUATE SCHOOL"/>
    <x v="55"/>
    <s v="-----"/>
    <m/>
    <s v="UNIV GRADUATE SCHOOL"/>
    <x v="14"/>
    <s v="OTHER UNIVERSITY ADMINISTRATION ACCOUNTS"/>
    <s v="GENFND"/>
    <x v="18"/>
    <x v="17"/>
    <s v="ADM"/>
    <s v="EX"/>
    <s v="ACSA"/>
    <s v="ACADEMIC SAL"/>
    <s v="FA"/>
    <x v="5"/>
    <s v="COMPENS"/>
    <s v="07"/>
    <s v="IN"/>
    <x v="3"/>
    <n v="34400"/>
    <n v="34400"/>
    <m/>
    <x v="0"/>
    <n v="0"/>
    <s v="EX"/>
    <n v="34400"/>
    <n v="34400"/>
    <x v="2"/>
    <n v="950"/>
    <n v="-736.16000000000292"/>
    <m/>
    <n v="213.83999999999708"/>
    <n v="34613.839999999997"/>
    <s v="Y"/>
    <m/>
    <s v="GRAD"/>
    <s v="UNIVERSITY GRADUATE SCHOOL"/>
    <s v="99"/>
    <s v="1-Adjust Based Budget"/>
    <x v="43"/>
    <x v="2"/>
    <x v="7"/>
    <m/>
    <x v="14"/>
    <x v="14"/>
    <m/>
  </r>
  <r>
    <n v="2018"/>
    <s v="UA"/>
    <s v="GRAD"/>
    <s v="UNIVERSITY GRADUATE SCHOOL"/>
    <x v="55"/>
    <s v="-----"/>
    <m/>
    <s v="UNIV GRADUATE SCHOOL"/>
    <x v="14"/>
    <s v="OTHER UNIVERSITY ADMINISTRATION ACCOUNTS"/>
    <s v="GENFND"/>
    <x v="19"/>
    <x v="18"/>
    <s v="---"/>
    <s v="EX"/>
    <s v="ACSA"/>
    <s v="ACADEMIC SAL"/>
    <s v="FA"/>
    <x v="5"/>
    <s v="COMPENS"/>
    <s v="07"/>
    <s v="IN"/>
    <x v="3"/>
    <n v="20000"/>
    <n v="20000"/>
    <m/>
    <x v="0"/>
    <n v="0"/>
    <s v="EX"/>
    <n v="20000"/>
    <n v="20000"/>
    <x v="0"/>
    <n v="0"/>
    <n v="0"/>
    <m/>
    <n v="0"/>
    <n v="20000"/>
    <s v="N"/>
    <m/>
    <s v="GRAD"/>
    <s v="UNIVERSITY GRADUATE SCHOOL"/>
    <s v="89"/>
    <s v="1-Adjust Based Budget"/>
    <x v="42"/>
    <x v="2"/>
    <x v="7"/>
    <m/>
    <x v="14"/>
    <x v="14"/>
    <m/>
  </r>
  <r>
    <n v="2018"/>
    <s v="UA"/>
    <s v="GRAD"/>
    <s v="UNIVERSITY GRADUATE SCHOOL"/>
    <x v="55"/>
    <s v="-----"/>
    <m/>
    <s v="UNIV GRADUATE SCHOOL"/>
    <x v="14"/>
    <s v="OTHER UNIVERSITY ADMINISTRATION ACCOUNTS"/>
    <s v="GENFND"/>
    <x v="74"/>
    <x v="73"/>
    <s v="---"/>
    <s v="EX"/>
    <s v="ACSA"/>
    <s v="ACADEMIC SAL"/>
    <s v="FA"/>
    <x v="5"/>
    <s v="COMPENS"/>
    <s v="07"/>
    <s v="IN"/>
    <x v="3"/>
    <n v="18000"/>
    <n v="18000"/>
    <m/>
    <x v="0"/>
    <n v="0"/>
    <s v="EX"/>
    <n v="18000"/>
    <n v="18000"/>
    <x v="0"/>
    <n v="0"/>
    <n v="0"/>
    <m/>
    <n v="0"/>
    <n v="18000"/>
    <s v="N"/>
    <m/>
    <s v="GRAD"/>
    <s v="UNIVERSITY GRADUATE SCHOOL"/>
    <s v="89"/>
    <s v="1-Adjust Based Budget"/>
    <x v="42"/>
    <x v="2"/>
    <x v="7"/>
    <m/>
    <x v="14"/>
    <x v="14"/>
    <m/>
  </r>
  <r>
    <n v="2018"/>
    <s v="UA"/>
    <s v="GRAD"/>
    <s v="UNIVERSITY GRADUATE SCHOOL"/>
    <x v="55"/>
    <s v="-----"/>
    <m/>
    <s v="UNIV GRADUATE SCHOOL"/>
    <x v="14"/>
    <s v="OTHER UNIVERSITY ADMINISTRATION ACCOUNTS"/>
    <s v="GENFND"/>
    <x v="32"/>
    <x v="31"/>
    <s v="---"/>
    <s v="EX"/>
    <s v="SAAP"/>
    <s v="STUDENT ACAD"/>
    <s v="FK"/>
    <x v="5"/>
    <s v="COMPENS"/>
    <s v="07"/>
    <s v="IN"/>
    <x v="3"/>
    <n v="25000"/>
    <n v="25000"/>
    <m/>
    <x v="0"/>
    <n v="0"/>
    <s v="EX"/>
    <n v="25000"/>
    <n v="25000"/>
    <x v="0"/>
    <n v="0"/>
    <n v="0"/>
    <m/>
    <n v="0"/>
    <n v="25000"/>
    <s v="N"/>
    <m/>
    <s v="GRAD"/>
    <s v="UNIVERSITY GRADUATE SCHOOL"/>
    <s v="89"/>
    <s v="1-Adjust Based Budget"/>
    <x v="42"/>
    <x v="2"/>
    <x v="7"/>
    <m/>
    <x v="14"/>
    <x v="14"/>
    <m/>
  </r>
  <r>
    <n v="2018"/>
    <s v="UA"/>
    <s v="GRAD"/>
    <s v="UNIVERSITY GRADUATE SCHOOL"/>
    <x v="56"/>
    <s v="-----"/>
    <m/>
    <s v="PRESIDENT'S DIVERSITY FUNDING"/>
    <x v="14"/>
    <s v="OTHER UNIVERSITY ADMINISTRATION ACCOUNTS"/>
    <s v="GENFND"/>
    <x v="32"/>
    <x v="31"/>
    <s v="---"/>
    <s v="EX"/>
    <s v="SAAP"/>
    <s v="STUDENT ACAD"/>
    <s v="FK"/>
    <x v="5"/>
    <s v="COMPENS"/>
    <s v="07"/>
    <s v="AA"/>
    <x v="3"/>
    <n v="60000"/>
    <n v="60000"/>
    <m/>
    <x v="0"/>
    <n v="0"/>
    <s v="EX"/>
    <n v="60000"/>
    <n v="60000"/>
    <x v="0"/>
    <n v="0"/>
    <n v="0"/>
    <m/>
    <n v="0"/>
    <n v="60000"/>
    <s v="N"/>
    <m/>
    <s v="GRAD"/>
    <s v="UNIVERSITY GRADUATE SCHOOL"/>
    <s v="89"/>
    <s v="1-Adjust Based Budget"/>
    <x v="42"/>
    <x v="2"/>
    <x v="7"/>
    <m/>
    <x v="14"/>
    <x v="14"/>
    <m/>
  </r>
  <r>
    <n v="2018"/>
    <s v="UA"/>
    <s v="GRAD"/>
    <s v="UNIVERSITY GRADUATE SCHOOL"/>
    <x v="55"/>
    <s v="-----"/>
    <m/>
    <s v="UNIV GRADUATE SCHOOL"/>
    <x v="14"/>
    <s v="OTHER UNIVERSITY ADMINISTRATION ACCOUNTS"/>
    <s v="GENFND"/>
    <x v="75"/>
    <x v="74"/>
    <s v="---"/>
    <s v="EX"/>
    <s v="SAAP"/>
    <s v="STUDENT ACAD"/>
    <s v="FK"/>
    <x v="5"/>
    <s v="COMPENS"/>
    <s v="07"/>
    <s v="IN"/>
    <x v="3"/>
    <n v="2200"/>
    <n v="2200"/>
    <m/>
    <x v="0"/>
    <n v="0"/>
    <s v="EX"/>
    <n v="2200"/>
    <n v="2200"/>
    <x v="0"/>
    <n v="0"/>
    <n v="0"/>
    <m/>
    <n v="0"/>
    <n v="2200"/>
    <s v="N"/>
    <m/>
    <s v="GRAD"/>
    <s v="UNIVERSITY GRADUATE SCHOOL"/>
    <s v="89"/>
    <s v="1-Adjust Based Budget"/>
    <x v="42"/>
    <x v="2"/>
    <x v="7"/>
    <m/>
    <x v="14"/>
    <x v="14"/>
    <m/>
  </r>
  <r>
    <n v="2018"/>
    <s v="UA"/>
    <s v="GRAD"/>
    <s v="UNIVERSITY GRADUATE SCHOOL"/>
    <x v="55"/>
    <s v="-----"/>
    <m/>
    <s v="UNIV GRADUATE SCHOOL"/>
    <x v="14"/>
    <s v="OTHER UNIVERSITY ADMINISTRATION ACCOUNTS"/>
    <s v="GENFND"/>
    <x v="33"/>
    <x v="32"/>
    <s v="---"/>
    <s v="EX"/>
    <s v="SAAP"/>
    <s v="STUDENT ACAD"/>
    <s v="FK"/>
    <x v="5"/>
    <s v="COMPENS"/>
    <s v="07"/>
    <s v="IN"/>
    <x v="3"/>
    <n v="3500"/>
    <n v="3500"/>
    <m/>
    <x v="0"/>
    <n v="0"/>
    <s v="EX"/>
    <n v="3500"/>
    <n v="3500"/>
    <x v="0"/>
    <n v="0"/>
    <n v="0"/>
    <m/>
    <n v="0"/>
    <n v="3500"/>
    <s v="N"/>
    <m/>
    <s v="GRAD"/>
    <s v="UNIVERSITY GRADUATE SCHOOL"/>
    <s v="89"/>
    <s v="1-Adjust Based Budget"/>
    <x v="42"/>
    <x v="2"/>
    <x v="7"/>
    <m/>
    <x v="14"/>
    <x v="14"/>
    <m/>
  </r>
  <r>
    <n v="2018"/>
    <s v="UA"/>
    <s v="GRAD"/>
    <s v="UNIVERSITY GRADUATE SCHOOL"/>
    <x v="56"/>
    <s v="-----"/>
    <m/>
    <s v="PRESIDENT'S DIVERSITY FUNDING"/>
    <x v="14"/>
    <s v="OTHER UNIVERSITY ADMINISTRATION ACCOUNTS"/>
    <s v="GENFND"/>
    <x v="76"/>
    <x v="31"/>
    <s v="---"/>
    <s v="EX"/>
    <s v="SAAP"/>
    <s v="STUDENT ACAD"/>
    <s v="FK"/>
    <x v="5"/>
    <s v="COMPENS"/>
    <s v="07"/>
    <s v="AA"/>
    <x v="3"/>
    <n v="10000"/>
    <n v="10000"/>
    <m/>
    <x v="0"/>
    <n v="0"/>
    <s v="EX"/>
    <n v="10000"/>
    <n v="10000"/>
    <x v="0"/>
    <n v="0"/>
    <n v="0"/>
    <m/>
    <n v="0"/>
    <n v="10000"/>
    <s v="N"/>
    <m/>
    <s v="GRAD"/>
    <s v="UNIVERSITY GRADUATE SCHOOL"/>
    <s v="89"/>
    <s v="1-Adjust Based Budget"/>
    <x v="42"/>
    <x v="2"/>
    <x v="7"/>
    <m/>
    <x v="14"/>
    <x v="14"/>
    <m/>
  </r>
  <r>
    <n v="2018"/>
    <s v="UA"/>
    <s v="GRAD"/>
    <s v="UNIVERSITY GRADUATE SCHOOL"/>
    <x v="55"/>
    <s v="-----"/>
    <m/>
    <s v="UNIV GRADUATE SCHOOL"/>
    <x v="14"/>
    <s v="OTHER UNIVERSITY ADMINISTRATION ACCOUNTS"/>
    <s v="GENFND"/>
    <x v="34"/>
    <x v="33"/>
    <s v="---"/>
    <s v="EX"/>
    <s v="PRSA"/>
    <s v="PROF SAL"/>
    <s v="FP"/>
    <x v="5"/>
    <s v="COMPENS"/>
    <s v="07"/>
    <s v="IN"/>
    <x v="3"/>
    <n v="386191"/>
    <n v="386191"/>
    <m/>
    <x v="0"/>
    <n v="0"/>
    <s v="EX"/>
    <n v="386191"/>
    <n v="386191"/>
    <x v="2"/>
    <n v="10666"/>
    <n v="-8264.4874000000327"/>
    <m/>
    <n v="2401.5125999999673"/>
    <n v="388592.51259999996"/>
    <s v="Y"/>
    <m/>
    <s v="GRAD"/>
    <s v="UNIVERSITY GRADUATE SCHOOL"/>
    <s v="99"/>
    <s v="1-Adjust Based Budget"/>
    <x v="43"/>
    <x v="2"/>
    <x v="7"/>
    <m/>
    <x v="14"/>
    <x v="14"/>
    <m/>
  </r>
  <r>
    <n v="2018"/>
    <s v="UA"/>
    <s v="GRAD"/>
    <s v="UNIVERSITY GRADUATE SCHOOL"/>
    <x v="55"/>
    <s v="-----"/>
    <m/>
    <s v="UNIV GRADUATE SCHOOL"/>
    <x v="14"/>
    <s v="OTHER UNIVERSITY ADMINISTRATION ACCOUNTS"/>
    <s v="GENFND"/>
    <x v="36"/>
    <x v="35"/>
    <s v="---"/>
    <s v="EX"/>
    <s v="PRSA"/>
    <s v="PROF SAL"/>
    <s v="FP"/>
    <x v="5"/>
    <s v="COMPENS"/>
    <s v="07"/>
    <s v="IN"/>
    <x v="3"/>
    <n v="114839"/>
    <n v="114839"/>
    <m/>
    <x v="0"/>
    <n v="0"/>
    <s v="EX"/>
    <n v="114839"/>
    <n v="114839"/>
    <x v="2"/>
    <n v="3172"/>
    <n v="-2457.5546000000099"/>
    <m/>
    <n v="714.44539999999006"/>
    <n v="115553.4454"/>
    <s v="Y"/>
    <m/>
    <s v="GRAD"/>
    <s v="UNIVERSITY GRADUATE SCHOOL"/>
    <s v="99"/>
    <s v="1-Adjust Based Budget"/>
    <x v="43"/>
    <x v="2"/>
    <x v="7"/>
    <m/>
    <x v="14"/>
    <x v="14"/>
    <m/>
  </r>
  <r>
    <n v="2018"/>
    <s v="UA"/>
    <s v="GRAD"/>
    <s v="UNIVERSITY GRADUATE SCHOOL"/>
    <x v="55"/>
    <s v="-----"/>
    <m/>
    <s v="UNIV GRADUATE SCHOOL"/>
    <x v="14"/>
    <s v="OTHER UNIVERSITY ADMINISTRATION ACCOUNTS"/>
    <s v="GENFND"/>
    <x v="37"/>
    <x v="36"/>
    <s v="---"/>
    <s v="EX"/>
    <s v="BISA"/>
    <s v="BIWEEK SAL"/>
    <s v="FV"/>
    <x v="5"/>
    <s v="COMPENS"/>
    <s v="07"/>
    <s v="IN"/>
    <x v="3"/>
    <n v="433494"/>
    <n v="433494"/>
    <m/>
    <x v="0"/>
    <n v="0"/>
    <s v="EX"/>
    <n v="433494"/>
    <n v="433494"/>
    <x v="3"/>
    <n v="12016"/>
    <n v="-1690.6266000000064"/>
    <m/>
    <n v="10325.373399999993"/>
    <n v="443819.37339999998"/>
    <s v="Y"/>
    <m/>
    <s v="GRAD"/>
    <s v="UNIVERSITY GRADUATE SCHOOL"/>
    <s v="99"/>
    <s v="1-Adjust Based Budget"/>
    <x v="43"/>
    <x v="2"/>
    <x v="7"/>
    <m/>
    <x v="14"/>
    <x v="14"/>
    <m/>
  </r>
  <r>
    <n v="2018"/>
    <s v="UA"/>
    <s v="GRAD"/>
    <s v="UNIVERSITY GRADUATE SCHOOL"/>
    <x v="55"/>
    <s v="-----"/>
    <m/>
    <s v="UNIV GRADUATE SCHOOL"/>
    <x v="14"/>
    <s v="OTHER UNIVERSITY ADMINISTRATION ACCOUNTS"/>
    <s v="GENFND"/>
    <x v="77"/>
    <x v="75"/>
    <s v="---"/>
    <s v="EX"/>
    <s v="BISA"/>
    <s v="BIWEEK SAL"/>
    <s v="FV"/>
    <x v="5"/>
    <s v="COMPENS"/>
    <s v="07"/>
    <s v="IN"/>
    <x v="3"/>
    <n v="-605"/>
    <n v="-605"/>
    <m/>
    <x v="0"/>
    <n v="0"/>
    <s v="EX"/>
    <n v="-605"/>
    <n v="-605"/>
    <x v="0"/>
    <n v="0"/>
    <n v="0"/>
    <m/>
    <n v="0"/>
    <n v="-605"/>
    <s v="N"/>
    <m/>
    <s v="GRAD"/>
    <s v="UNIVERSITY GRADUATE SCHOOL"/>
    <s v="89"/>
    <s v="1-Adjust Based Budget"/>
    <x v="42"/>
    <x v="2"/>
    <x v="7"/>
    <m/>
    <x v="14"/>
    <x v="14"/>
    <m/>
  </r>
  <r>
    <n v="2018"/>
    <s v="UA"/>
    <s v="GRAD"/>
    <s v="UNIVERSITY GRADUATE SCHOOL"/>
    <x v="55"/>
    <s v="-----"/>
    <m/>
    <s v="UNIV GRADUATE SCHOOL"/>
    <x v="14"/>
    <s v="OTHER UNIVERSITY ADMINISTRATION ACCOUNTS"/>
    <s v="GENFND"/>
    <x v="38"/>
    <x v="37"/>
    <s v="---"/>
    <s v="EX"/>
    <s v="HRCO"/>
    <s v="HOURLY COMP"/>
    <s v="GK"/>
    <x v="5"/>
    <s v="COMPENS"/>
    <s v="07"/>
    <s v="IN"/>
    <x v="3"/>
    <n v="10000"/>
    <n v="10000"/>
    <m/>
    <x v="0"/>
    <n v="0"/>
    <s v="EX"/>
    <n v="10000"/>
    <n v="10000"/>
    <x v="0"/>
    <n v="0"/>
    <n v="0"/>
    <m/>
    <n v="0"/>
    <n v="10000"/>
    <s v="N"/>
    <m/>
    <s v="GRAD"/>
    <s v="UNIVERSITY GRADUATE SCHOOL"/>
    <s v="89"/>
    <s v="1-Adjust Based Budget"/>
    <x v="42"/>
    <x v="2"/>
    <x v="7"/>
    <m/>
    <x v="14"/>
    <x v="14"/>
    <m/>
  </r>
  <r>
    <n v="2018"/>
    <s v="UA"/>
    <s v="GRAD"/>
    <s v="UNIVERSITY GRADUATE SCHOOL"/>
    <x v="56"/>
    <s v="-----"/>
    <m/>
    <s v="PRESIDENT'S DIVERSITY FUNDING"/>
    <x v="14"/>
    <s v="OTHER UNIVERSITY ADMINISTRATION ACCOUNTS"/>
    <s v="GENFND"/>
    <x v="38"/>
    <x v="37"/>
    <s v="---"/>
    <s v="EX"/>
    <s v="HRCO"/>
    <s v="HOURLY COMP"/>
    <s v="GK"/>
    <x v="5"/>
    <s v="COMPENS"/>
    <s v="07"/>
    <s v="AA"/>
    <x v="3"/>
    <n v="7000"/>
    <n v="7000"/>
    <m/>
    <x v="0"/>
    <n v="0"/>
    <s v="EX"/>
    <n v="7000"/>
    <n v="7000"/>
    <x v="0"/>
    <n v="0"/>
    <n v="0"/>
    <m/>
    <n v="0"/>
    <n v="7000"/>
    <s v="N"/>
    <m/>
    <s v="GRAD"/>
    <s v="UNIVERSITY GRADUATE SCHOOL"/>
    <s v="89"/>
    <s v="1-Adjust Based Budget"/>
    <x v="42"/>
    <x v="2"/>
    <x v="7"/>
    <m/>
    <x v="14"/>
    <x v="14"/>
    <m/>
  </r>
  <r>
    <n v="2018"/>
    <s v="UA"/>
    <s v="GRAD"/>
    <s v="UNIVERSITY GRADUATE SCHOOL"/>
    <x v="55"/>
    <s v="-----"/>
    <m/>
    <s v="UNIV GRADUATE SCHOOL"/>
    <x v="14"/>
    <s v="OTHER UNIVERSITY ADMINISTRATION ACCOUNTS"/>
    <s v="GENFND"/>
    <x v="40"/>
    <x v="39"/>
    <s v="---"/>
    <s v="EX"/>
    <s v="HRCO"/>
    <s v="HOURLY COMP"/>
    <s v="GK"/>
    <x v="5"/>
    <s v="COMPENS"/>
    <s v="07"/>
    <s v="IN"/>
    <x v="3"/>
    <n v="25000"/>
    <n v="25000"/>
    <m/>
    <x v="0"/>
    <n v="0"/>
    <s v="EX"/>
    <n v="25000"/>
    <n v="25000"/>
    <x v="0"/>
    <n v="0"/>
    <n v="0"/>
    <m/>
    <n v="0"/>
    <n v="25000"/>
    <s v="N"/>
    <m/>
    <s v="GRAD"/>
    <s v="UNIVERSITY GRADUATE SCHOOL"/>
    <s v="89"/>
    <s v="1-Adjust Based Budget"/>
    <x v="42"/>
    <x v="2"/>
    <x v="7"/>
    <m/>
    <x v="14"/>
    <x v="14"/>
    <m/>
  </r>
  <r>
    <n v="2018"/>
    <s v="UA"/>
    <s v="GRAD"/>
    <s v="UNIVERSITY GRADUATE SCHOOL"/>
    <x v="56"/>
    <s v="-----"/>
    <m/>
    <s v="PRESIDENT'S DIVERSITY FUNDING"/>
    <x v="14"/>
    <s v="OTHER UNIVERSITY ADMINISTRATION ACCOUNTS"/>
    <s v="GENFND"/>
    <x v="40"/>
    <x v="39"/>
    <s v="---"/>
    <s v="EX"/>
    <s v="HRCO"/>
    <s v="HOURLY COMP"/>
    <s v="GK"/>
    <x v="5"/>
    <s v="COMPENS"/>
    <s v="07"/>
    <s v="AA"/>
    <x v="3"/>
    <n v="6000"/>
    <n v="6000"/>
    <m/>
    <x v="0"/>
    <n v="0"/>
    <s v="EX"/>
    <n v="6000"/>
    <n v="6000"/>
    <x v="0"/>
    <n v="0"/>
    <n v="0"/>
    <m/>
    <n v="0"/>
    <n v="6000"/>
    <s v="N"/>
    <m/>
    <s v="GRAD"/>
    <s v="UNIVERSITY GRADUATE SCHOOL"/>
    <s v="89"/>
    <s v="1-Adjust Based Budget"/>
    <x v="42"/>
    <x v="2"/>
    <x v="7"/>
    <m/>
    <x v="14"/>
    <x v="14"/>
    <m/>
  </r>
  <r>
    <n v="2018"/>
    <s v="UA"/>
    <s v="GRAD"/>
    <s v="UNIVERSITY GRADUATE SCHOOL"/>
    <x v="55"/>
    <s v="-----"/>
    <m/>
    <s v="UNIV GRADUATE SCHOOL"/>
    <x v="14"/>
    <s v="OTHER UNIVERSITY ADMINISTRATION ACCOUNTS"/>
    <s v="GENFND"/>
    <x v="78"/>
    <x v="76"/>
    <s v="---"/>
    <s v="EX"/>
    <s v="HRCO"/>
    <s v="HOURLY COMP"/>
    <s v="GK"/>
    <x v="5"/>
    <s v="COMPENS"/>
    <s v="07"/>
    <s v="IN"/>
    <x v="3"/>
    <n v="2500"/>
    <n v="2500"/>
    <m/>
    <x v="0"/>
    <n v="0"/>
    <s v="EX"/>
    <n v="2500"/>
    <n v="2500"/>
    <x v="0"/>
    <n v="0"/>
    <n v="0"/>
    <m/>
    <n v="0"/>
    <n v="2500"/>
    <s v="N"/>
    <m/>
    <s v="GRAD"/>
    <s v="UNIVERSITY GRADUATE SCHOOL"/>
    <s v="89"/>
    <s v="1-Adjust Based Budget"/>
    <x v="42"/>
    <x v="2"/>
    <x v="7"/>
    <m/>
    <x v="14"/>
    <x v="14"/>
    <m/>
  </r>
  <r>
    <n v="2018"/>
    <s v="UA"/>
    <s v="GRAD"/>
    <s v="UNIVERSITY GRADUATE SCHOOL"/>
    <x v="55"/>
    <s v="-----"/>
    <m/>
    <s v="UNIV GRADUATE SCHOOL"/>
    <x v="14"/>
    <s v="OTHER UNIVERSITY ADMINISTRATION ACCOUNTS"/>
    <s v="GENFND"/>
    <x v="79"/>
    <x v="77"/>
    <s v="---"/>
    <s v="EX"/>
    <s v="S&amp;E"/>
    <s v="S&amp;E"/>
    <s v="LF"/>
    <x v="4"/>
    <s v="GEN EXP"/>
    <s v="09"/>
    <s v="IN"/>
    <x v="3"/>
    <n v="1500"/>
    <n v="1500"/>
    <m/>
    <x v="0"/>
    <n v="0"/>
    <s v="EX"/>
    <n v="1500"/>
    <n v="1500"/>
    <x v="0"/>
    <n v="0"/>
    <n v="0"/>
    <m/>
    <n v="0"/>
    <n v="1500"/>
    <s v="N"/>
    <m/>
    <s v="GRAD"/>
    <s v="UNIVERSITY GRADUATE SCHOOL"/>
    <s v="89"/>
    <s v="1-Adjust Based Budget"/>
    <x v="42"/>
    <x v="2"/>
    <x v="7"/>
    <m/>
    <x v="14"/>
    <x v="14"/>
    <m/>
  </r>
  <r>
    <n v="2018"/>
    <s v="UA"/>
    <s v="GRAD"/>
    <s v="UNIVERSITY GRADUATE SCHOOL"/>
    <x v="55"/>
    <s v="-----"/>
    <m/>
    <s v="UNIV GRADUATE SCHOOL"/>
    <x v="14"/>
    <s v="OTHER UNIVERSITY ADMINISTRATION ACCOUNTS"/>
    <s v="GENFND"/>
    <x v="20"/>
    <x v="19"/>
    <s v="---"/>
    <s v="EX"/>
    <s v="OEXP"/>
    <s v="OTHER EXP"/>
    <s v="LP"/>
    <x v="4"/>
    <s v="GEN EXP"/>
    <s v="09"/>
    <s v="IN"/>
    <x v="3"/>
    <n v="14500"/>
    <n v="14500"/>
    <m/>
    <x v="0"/>
    <n v="0"/>
    <s v="EX"/>
    <n v="14500"/>
    <n v="14500"/>
    <x v="0"/>
    <n v="0"/>
    <n v="0"/>
    <m/>
    <n v="0"/>
    <n v="14500"/>
    <s v="N"/>
    <m/>
    <s v="GRAD"/>
    <s v="UNIVERSITY GRADUATE SCHOOL"/>
    <s v="89"/>
    <s v="1-Adjust Based Budget"/>
    <x v="42"/>
    <x v="2"/>
    <x v="7"/>
    <m/>
    <x v="14"/>
    <x v="14"/>
    <m/>
  </r>
  <r>
    <n v="2018"/>
    <s v="UA"/>
    <s v="GRAD"/>
    <s v="UNIVERSITY GRADUATE SCHOOL"/>
    <x v="56"/>
    <s v="-----"/>
    <m/>
    <s v="PRESIDENT'S DIVERSITY FUNDING"/>
    <x v="14"/>
    <s v="OTHER UNIVERSITY ADMINISTRATION ACCOUNTS"/>
    <s v="GENFND"/>
    <x v="20"/>
    <x v="19"/>
    <s v="---"/>
    <s v="EX"/>
    <s v="OEXP"/>
    <s v="OTHER EXP"/>
    <s v="LP"/>
    <x v="4"/>
    <s v="GEN EXP"/>
    <s v="09"/>
    <s v="AA"/>
    <x v="3"/>
    <n v="50000"/>
    <n v="50000"/>
    <m/>
    <x v="0"/>
    <n v="0"/>
    <s v="EX"/>
    <n v="50000"/>
    <n v="50000"/>
    <x v="0"/>
    <n v="0"/>
    <n v="0"/>
    <m/>
    <n v="0"/>
    <n v="50000"/>
    <s v="N"/>
    <m/>
    <s v="GRAD"/>
    <s v="UNIVERSITY GRADUATE SCHOOL"/>
    <s v="89"/>
    <s v="1-Adjust Based Budget"/>
    <x v="42"/>
    <x v="2"/>
    <x v="7"/>
    <m/>
    <x v="14"/>
    <x v="14"/>
    <m/>
  </r>
  <r>
    <n v="2018"/>
    <s v="UA"/>
    <s v="GRAD"/>
    <s v="UNIVERSITY GRADUATE SCHOOL"/>
    <x v="55"/>
    <s v="-----"/>
    <m/>
    <s v="UNIV GRADUATE SCHOOL"/>
    <x v="14"/>
    <s v="OTHER UNIVERSITY ADMINISTRATION ACCOUNTS"/>
    <s v="GENFND"/>
    <x v="11"/>
    <x v="10"/>
    <s v="---"/>
    <s v="EX"/>
    <s v="ADV"/>
    <s v="ADVERT PROMO"/>
    <s v="LA"/>
    <x v="4"/>
    <s v="GEN EXP"/>
    <s v="09"/>
    <s v="IN"/>
    <x v="3"/>
    <n v="4000"/>
    <n v="4000"/>
    <m/>
    <x v="0"/>
    <n v="0"/>
    <s v="EX"/>
    <n v="4000"/>
    <n v="4000"/>
    <x v="0"/>
    <n v="0"/>
    <n v="0"/>
    <m/>
    <n v="0"/>
    <n v="4000"/>
    <s v="N"/>
    <m/>
    <s v="GRAD"/>
    <s v="UNIVERSITY GRADUATE SCHOOL"/>
    <s v="89"/>
    <s v="1-Adjust Based Budget"/>
    <x v="42"/>
    <x v="2"/>
    <x v="7"/>
    <m/>
    <x v="14"/>
    <x v="14"/>
    <m/>
  </r>
  <r>
    <n v="2018"/>
    <s v="UA"/>
    <s v="GRAD"/>
    <s v="UNIVERSITY GRADUATE SCHOOL"/>
    <x v="57"/>
    <s v="-----"/>
    <m/>
    <s v="GETTING U INTO IU"/>
    <x v="14"/>
    <s v="OTHER UNIVERSITY ADMINISTRATION ACCOUNTS"/>
    <s v="GENFND"/>
    <x v="11"/>
    <x v="10"/>
    <s v="---"/>
    <s v="EX"/>
    <s v="ADV"/>
    <s v="ADVERT PROMO"/>
    <s v="LA"/>
    <x v="4"/>
    <s v="GEN EXP"/>
    <s v="09"/>
    <s v="IN"/>
    <x v="3"/>
    <n v="5500"/>
    <n v="5500"/>
    <m/>
    <x v="0"/>
    <n v="0"/>
    <s v="EX"/>
    <n v="5500"/>
    <n v="5500"/>
    <x v="0"/>
    <n v="0"/>
    <n v="0"/>
    <m/>
    <n v="0"/>
    <n v="5500"/>
    <s v="N"/>
    <m/>
    <s v="GRAD"/>
    <s v="UNIVERSITY GRADUATE SCHOOL"/>
    <s v="89"/>
    <s v="1-Adjust Based Budget"/>
    <x v="42"/>
    <x v="2"/>
    <x v="7"/>
    <m/>
    <x v="14"/>
    <x v="14"/>
    <m/>
  </r>
  <r>
    <n v="2018"/>
    <s v="UA"/>
    <s v="GRAD"/>
    <s v="UNIVERSITY GRADUATE SCHOOL"/>
    <x v="56"/>
    <s v="-----"/>
    <m/>
    <s v="PRESIDENT'S DIVERSITY FUNDING"/>
    <x v="14"/>
    <s v="OTHER UNIVERSITY ADMINISTRATION ACCOUNTS"/>
    <s v="GENFND"/>
    <x v="11"/>
    <x v="10"/>
    <s v="---"/>
    <s v="EX"/>
    <s v="ADV"/>
    <s v="ADVERT PROMO"/>
    <s v="LA"/>
    <x v="4"/>
    <s v="GEN EXP"/>
    <s v="09"/>
    <s v="AA"/>
    <x v="3"/>
    <n v="15500"/>
    <n v="15500"/>
    <m/>
    <x v="0"/>
    <n v="0"/>
    <s v="EX"/>
    <n v="15500"/>
    <n v="15500"/>
    <x v="0"/>
    <n v="0"/>
    <n v="0"/>
    <m/>
    <n v="0"/>
    <n v="15500"/>
    <s v="N"/>
    <m/>
    <s v="GRAD"/>
    <s v="UNIVERSITY GRADUATE SCHOOL"/>
    <s v="89"/>
    <s v="1-Adjust Based Budget"/>
    <x v="42"/>
    <x v="2"/>
    <x v="7"/>
    <m/>
    <x v="14"/>
    <x v="14"/>
    <m/>
  </r>
  <r>
    <n v="2018"/>
    <s v="UA"/>
    <s v="GRAD"/>
    <s v="UNIVERSITY GRADUATE SCHOOL"/>
    <x v="55"/>
    <s v="-----"/>
    <m/>
    <s v="UNIV GRADUATE SCHOOL"/>
    <x v="14"/>
    <s v="OTHER UNIVERSITY ADMINISTRATION ACCOUNTS"/>
    <s v="GENFND"/>
    <x v="21"/>
    <x v="20"/>
    <s v="---"/>
    <s v="EX"/>
    <s v="PRIN"/>
    <s v="PRINT DUPL"/>
    <s v="KA"/>
    <x v="4"/>
    <s v="GEN EXP"/>
    <s v="09"/>
    <s v="IN"/>
    <x v="3"/>
    <n v="2200"/>
    <n v="2200"/>
    <m/>
    <x v="0"/>
    <n v="0"/>
    <s v="EX"/>
    <n v="2200"/>
    <n v="2200"/>
    <x v="0"/>
    <n v="0"/>
    <n v="0"/>
    <m/>
    <n v="0"/>
    <n v="2200"/>
    <s v="N"/>
    <m/>
    <s v="GRAD"/>
    <s v="UNIVERSITY GRADUATE SCHOOL"/>
    <s v="89"/>
    <s v="1-Adjust Based Budget"/>
    <x v="42"/>
    <x v="2"/>
    <x v="7"/>
    <m/>
    <x v="14"/>
    <x v="14"/>
    <m/>
  </r>
  <r>
    <n v="2018"/>
    <s v="UA"/>
    <s v="GRAD"/>
    <s v="UNIVERSITY GRADUATE SCHOOL"/>
    <x v="56"/>
    <s v="-----"/>
    <m/>
    <s v="PRESIDENT'S DIVERSITY FUNDING"/>
    <x v="14"/>
    <s v="OTHER UNIVERSITY ADMINISTRATION ACCOUNTS"/>
    <s v="GENFND"/>
    <x v="21"/>
    <x v="20"/>
    <s v="---"/>
    <s v="EX"/>
    <s v="PRIN"/>
    <s v="PRINT DUPL"/>
    <s v="KA"/>
    <x v="4"/>
    <s v="GEN EXP"/>
    <s v="09"/>
    <s v="AA"/>
    <x v="3"/>
    <n v="250"/>
    <n v="250"/>
    <m/>
    <x v="0"/>
    <n v="0"/>
    <s v="EX"/>
    <n v="250"/>
    <n v="250"/>
    <x v="0"/>
    <n v="0"/>
    <n v="0"/>
    <m/>
    <n v="0"/>
    <n v="250"/>
    <s v="N"/>
    <m/>
    <s v="GRAD"/>
    <s v="UNIVERSITY GRADUATE SCHOOL"/>
    <s v="89"/>
    <s v="1-Adjust Based Budget"/>
    <x v="42"/>
    <x v="2"/>
    <x v="7"/>
    <m/>
    <x v="14"/>
    <x v="14"/>
    <m/>
  </r>
  <r>
    <n v="2018"/>
    <s v="UA"/>
    <s v="GRAD"/>
    <s v="UNIVERSITY GRADUATE SCHOOL"/>
    <x v="55"/>
    <s v="-----"/>
    <m/>
    <s v="UNIV GRADUATE SCHOOL"/>
    <x v="14"/>
    <s v="OTHER UNIVERSITY ADMINISTRATION ACCOUNTS"/>
    <s v="GENFND"/>
    <x v="41"/>
    <x v="40"/>
    <s v="---"/>
    <s v="EX"/>
    <s v="PRIN"/>
    <s v="PRINT DUPL"/>
    <s v="KA"/>
    <x v="4"/>
    <s v="GEN EXP"/>
    <s v="09"/>
    <s v="IN"/>
    <x v="3"/>
    <n v="500"/>
    <n v="500"/>
    <m/>
    <x v="0"/>
    <n v="0"/>
    <s v="EX"/>
    <n v="500"/>
    <n v="500"/>
    <x v="0"/>
    <n v="0"/>
    <n v="0"/>
    <m/>
    <n v="0"/>
    <n v="500"/>
    <s v="N"/>
    <m/>
    <s v="GRAD"/>
    <s v="UNIVERSITY GRADUATE SCHOOL"/>
    <s v="89"/>
    <s v="1-Adjust Based Budget"/>
    <x v="42"/>
    <x v="2"/>
    <x v="7"/>
    <m/>
    <x v="14"/>
    <x v="14"/>
    <m/>
  </r>
  <r>
    <n v="2018"/>
    <s v="UA"/>
    <s v="GRAD"/>
    <s v="UNIVERSITY GRADUATE SCHOOL"/>
    <x v="55"/>
    <s v="-----"/>
    <m/>
    <s v="UNIV GRADUATE SCHOOL"/>
    <x v="14"/>
    <s v="OTHER UNIVERSITY ADMINISTRATION ACCOUNTS"/>
    <s v="GENFND"/>
    <x v="43"/>
    <x v="42"/>
    <s v="---"/>
    <s v="EX"/>
    <s v="PHON"/>
    <s v="TELE POST"/>
    <s v="JV"/>
    <x v="4"/>
    <s v="GEN EXP"/>
    <s v="09"/>
    <s v="IN"/>
    <x v="3"/>
    <n v="1100"/>
    <n v="1100"/>
    <m/>
    <x v="0"/>
    <n v="0"/>
    <s v="EX"/>
    <n v="1100"/>
    <n v="1100"/>
    <x v="0"/>
    <n v="0"/>
    <n v="0"/>
    <m/>
    <n v="0"/>
    <n v="1100"/>
    <s v="N"/>
    <m/>
    <s v="GRAD"/>
    <s v="UNIVERSITY GRADUATE SCHOOL"/>
    <s v="89"/>
    <s v="1-Adjust Based Budget"/>
    <x v="42"/>
    <x v="2"/>
    <x v="7"/>
    <m/>
    <x v="14"/>
    <x v="14"/>
    <m/>
  </r>
  <r>
    <n v="2018"/>
    <s v="UA"/>
    <s v="GRAD"/>
    <s v="UNIVERSITY GRADUATE SCHOOL"/>
    <x v="55"/>
    <s v="-----"/>
    <m/>
    <s v="UNIV GRADUATE SCHOOL"/>
    <x v="14"/>
    <s v="OTHER UNIVERSITY ADMINISTRATION ACCOUNTS"/>
    <s v="GENFND"/>
    <x v="45"/>
    <x v="44"/>
    <s v="---"/>
    <s v="EX"/>
    <s v="TRAV"/>
    <s v="TRAVEL"/>
    <s v="MK"/>
    <x v="6"/>
    <s v="TRAVEL"/>
    <s v="10"/>
    <s v="IN"/>
    <x v="3"/>
    <n v="4000"/>
    <n v="4000"/>
    <m/>
    <x v="0"/>
    <n v="0"/>
    <s v="EX"/>
    <n v="4000"/>
    <n v="4000"/>
    <x v="0"/>
    <n v="0"/>
    <n v="0"/>
    <m/>
    <n v="0"/>
    <n v="4000"/>
    <s v="N"/>
    <m/>
    <s v="GRAD"/>
    <s v="UNIVERSITY GRADUATE SCHOOL"/>
    <s v="89"/>
    <s v="1-Adjust Based Budget"/>
    <x v="42"/>
    <x v="2"/>
    <x v="7"/>
    <m/>
    <x v="14"/>
    <x v="14"/>
    <m/>
  </r>
  <r>
    <n v="2018"/>
    <s v="UA"/>
    <s v="GRAD"/>
    <s v="UNIVERSITY GRADUATE SCHOOL"/>
    <x v="57"/>
    <s v="-----"/>
    <m/>
    <s v="GETTING U INTO IU"/>
    <x v="14"/>
    <s v="OTHER UNIVERSITY ADMINISTRATION ACCOUNTS"/>
    <s v="GENFND"/>
    <x v="45"/>
    <x v="44"/>
    <s v="---"/>
    <s v="EX"/>
    <s v="TRAV"/>
    <s v="TRAVEL"/>
    <s v="MK"/>
    <x v="6"/>
    <s v="TRAVEL"/>
    <s v="10"/>
    <s v="IN"/>
    <x v="3"/>
    <n v="22000"/>
    <n v="22000"/>
    <m/>
    <x v="0"/>
    <n v="0"/>
    <s v="EX"/>
    <n v="22000"/>
    <n v="22000"/>
    <x v="0"/>
    <n v="0"/>
    <n v="0"/>
    <m/>
    <n v="0"/>
    <n v="22000"/>
    <s v="N"/>
    <m/>
    <s v="GRAD"/>
    <s v="UNIVERSITY GRADUATE SCHOOL"/>
    <s v="89"/>
    <s v="1-Adjust Based Budget"/>
    <x v="42"/>
    <x v="2"/>
    <x v="7"/>
    <m/>
    <x v="14"/>
    <x v="14"/>
    <m/>
  </r>
  <r>
    <n v="2018"/>
    <s v="UA"/>
    <s v="GRAD"/>
    <s v="UNIVERSITY GRADUATE SCHOOL"/>
    <x v="56"/>
    <s v="-----"/>
    <m/>
    <s v="PRESIDENT'S DIVERSITY FUNDING"/>
    <x v="14"/>
    <s v="OTHER UNIVERSITY ADMINISTRATION ACCOUNTS"/>
    <s v="GENFND"/>
    <x v="45"/>
    <x v="44"/>
    <s v="---"/>
    <s v="EX"/>
    <s v="TRAV"/>
    <s v="TRAVEL"/>
    <s v="MK"/>
    <x v="6"/>
    <s v="TRAVEL"/>
    <s v="10"/>
    <s v="AA"/>
    <x v="3"/>
    <n v="110000"/>
    <n v="110000"/>
    <m/>
    <x v="0"/>
    <n v="0"/>
    <s v="EX"/>
    <n v="110000"/>
    <n v="110000"/>
    <x v="0"/>
    <n v="0"/>
    <n v="0"/>
    <m/>
    <n v="0"/>
    <n v="110000"/>
    <s v="N"/>
    <m/>
    <s v="GRAD"/>
    <s v="UNIVERSITY GRADUATE SCHOOL"/>
    <s v="89"/>
    <s v="1-Adjust Based Budget"/>
    <x v="42"/>
    <x v="2"/>
    <x v="7"/>
    <m/>
    <x v="14"/>
    <x v="14"/>
    <m/>
  </r>
  <r>
    <n v="2018"/>
    <s v="UA"/>
    <s v="GRAD"/>
    <s v="UNIVERSITY GRADUATE SCHOOL"/>
    <x v="55"/>
    <s v="-----"/>
    <m/>
    <s v="UNIV GRADUATE SCHOOL"/>
    <x v="14"/>
    <s v="OTHER UNIVERSITY ADMINISTRATION ACCOUNTS"/>
    <s v="GENFND"/>
    <x v="22"/>
    <x v="21"/>
    <s v="---"/>
    <s v="EX"/>
    <s v="S&amp;E"/>
    <s v="S&amp;E"/>
    <s v="LF"/>
    <x v="4"/>
    <s v="GEN EXP"/>
    <s v="09"/>
    <s v="IN"/>
    <x v="3"/>
    <n v="8200"/>
    <n v="8200"/>
    <m/>
    <x v="0"/>
    <n v="0"/>
    <s v="EX"/>
    <n v="8200"/>
    <n v="8200"/>
    <x v="0"/>
    <n v="0"/>
    <n v="0"/>
    <m/>
    <n v="0"/>
    <n v="8200"/>
    <s v="N"/>
    <m/>
    <s v="GRAD"/>
    <s v="UNIVERSITY GRADUATE SCHOOL"/>
    <s v="89"/>
    <s v="1-Adjust Based Budget"/>
    <x v="42"/>
    <x v="2"/>
    <x v="7"/>
    <m/>
    <x v="14"/>
    <x v="14"/>
    <m/>
  </r>
  <r>
    <n v="2018"/>
    <s v="UA"/>
    <s v="GRAD"/>
    <s v="UNIVERSITY GRADUATE SCHOOL"/>
    <x v="56"/>
    <s v="-----"/>
    <m/>
    <s v="PRESIDENT'S DIVERSITY FUNDING"/>
    <x v="14"/>
    <s v="OTHER UNIVERSITY ADMINISTRATION ACCOUNTS"/>
    <s v="GENFND"/>
    <x v="22"/>
    <x v="21"/>
    <s v="---"/>
    <s v="EX"/>
    <s v="S&amp;E"/>
    <s v="S&amp;E"/>
    <s v="LF"/>
    <x v="4"/>
    <s v="GEN EXP"/>
    <s v="09"/>
    <s v="AA"/>
    <x v="3"/>
    <n v="200"/>
    <n v="200"/>
    <m/>
    <x v="0"/>
    <n v="0"/>
    <s v="EX"/>
    <n v="200"/>
    <n v="200"/>
    <x v="0"/>
    <n v="0"/>
    <n v="0"/>
    <m/>
    <n v="0"/>
    <n v="200"/>
    <s v="N"/>
    <m/>
    <s v="GRAD"/>
    <s v="UNIVERSITY GRADUATE SCHOOL"/>
    <s v="89"/>
    <s v="1-Adjust Based Budget"/>
    <x v="42"/>
    <x v="2"/>
    <x v="7"/>
    <m/>
    <x v="14"/>
    <x v="14"/>
    <m/>
  </r>
  <r>
    <n v="2018"/>
    <s v="UA"/>
    <s v="GRAD"/>
    <s v="UNIVERSITY GRADUATE SCHOOL"/>
    <x v="55"/>
    <s v="-----"/>
    <m/>
    <s v="UNIV GRADUATE SCHOOL"/>
    <x v="14"/>
    <s v="OTHER UNIVERSITY ADMINISTRATION ACCOUNTS"/>
    <s v="GENFND"/>
    <x v="46"/>
    <x v="45"/>
    <s v="---"/>
    <s v="EX"/>
    <s v="PRIN"/>
    <s v="PRINT DUPL"/>
    <s v="KA"/>
    <x v="4"/>
    <s v="GEN EXP"/>
    <s v="09"/>
    <s v="IN"/>
    <x v="3"/>
    <n v="1200"/>
    <n v="1200"/>
    <m/>
    <x v="0"/>
    <n v="0"/>
    <s v="EX"/>
    <n v="1200"/>
    <n v="1200"/>
    <x v="0"/>
    <n v="0"/>
    <n v="0"/>
    <m/>
    <n v="0"/>
    <n v="1200"/>
    <s v="N"/>
    <m/>
    <s v="GRAD"/>
    <s v="UNIVERSITY GRADUATE SCHOOL"/>
    <s v="89"/>
    <s v="1-Adjust Based Budget"/>
    <x v="42"/>
    <x v="2"/>
    <x v="7"/>
    <m/>
    <x v="14"/>
    <x v="14"/>
    <m/>
  </r>
  <r>
    <n v="2018"/>
    <s v="UA"/>
    <s v="GRAD"/>
    <s v="UNIVERSITY GRADUATE SCHOOL"/>
    <x v="55"/>
    <s v="-----"/>
    <m/>
    <s v="UNIV GRADUATE SCHOOL"/>
    <x v="14"/>
    <s v="OTHER UNIVERSITY ADMINISTRATION ACCOUNTS"/>
    <s v="GENFND"/>
    <x v="80"/>
    <x v="78"/>
    <s v="---"/>
    <s v="EX"/>
    <s v="S&amp;E"/>
    <s v="S&amp;E"/>
    <s v="LF"/>
    <x v="4"/>
    <s v="GEN EXP"/>
    <s v="09"/>
    <s v="IN"/>
    <x v="3"/>
    <n v="700"/>
    <n v="700"/>
    <m/>
    <x v="0"/>
    <n v="0"/>
    <s v="EX"/>
    <n v="700"/>
    <n v="700"/>
    <x v="0"/>
    <n v="0"/>
    <n v="0"/>
    <m/>
    <n v="0"/>
    <n v="700"/>
    <s v="N"/>
    <m/>
    <s v="GRAD"/>
    <s v="UNIVERSITY GRADUATE SCHOOL"/>
    <s v="89"/>
    <s v="1-Adjust Based Budget"/>
    <x v="42"/>
    <x v="2"/>
    <x v="7"/>
    <m/>
    <x v="14"/>
    <x v="14"/>
    <m/>
  </r>
  <r>
    <n v="2018"/>
    <s v="UA"/>
    <s v="GRAD"/>
    <s v="UNIVERSITY GRADUATE SCHOOL"/>
    <x v="55"/>
    <s v="-----"/>
    <m/>
    <s v="UNIV GRADUATE SCHOOL"/>
    <x v="14"/>
    <s v="OTHER UNIVERSITY ADMINISTRATION ACCOUNTS"/>
    <s v="GENFND"/>
    <x v="12"/>
    <x v="11"/>
    <s v="---"/>
    <s v="EX"/>
    <s v="PRIN"/>
    <s v="PRINT DUPL"/>
    <s v="KA"/>
    <x v="4"/>
    <s v="GEN EXP"/>
    <s v="09"/>
    <s v="IN"/>
    <x v="3"/>
    <n v="2000"/>
    <n v="2000"/>
    <m/>
    <x v="0"/>
    <n v="0"/>
    <s v="EX"/>
    <n v="2000"/>
    <n v="2000"/>
    <x v="0"/>
    <n v="0"/>
    <n v="0"/>
    <m/>
    <n v="0"/>
    <n v="2000"/>
    <s v="N"/>
    <m/>
    <s v="GRAD"/>
    <s v="UNIVERSITY GRADUATE SCHOOL"/>
    <s v="89"/>
    <s v="1-Adjust Based Budget"/>
    <x v="42"/>
    <x v="2"/>
    <x v="7"/>
    <m/>
    <x v="14"/>
    <x v="14"/>
    <m/>
  </r>
  <r>
    <n v="2018"/>
    <s v="UA"/>
    <s v="GRAD"/>
    <s v="UNIVERSITY GRADUATE SCHOOL"/>
    <x v="57"/>
    <s v="-----"/>
    <m/>
    <s v="GETTING U INTO IU"/>
    <x v="14"/>
    <s v="OTHER UNIVERSITY ADMINISTRATION ACCOUNTS"/>
    <s v="GENFND"/>
    <x v="12"/>
    <x v="11"/>
    <s v="---"/>
    <s v="EX"/>
    <s v="PRIN"/>
    <s v="PRINT DUPL"/>
    <s v="KA"/>
    <x v="4"/>
    <s v="GEN EXP"/>
    <s v="09"/>
    <s v="IN"/>
    <x v="3"/>
    <n v="300"/>
    <n v="300"/>
    <m/>
    <x v="0"/>
    <n v="0"/>
    <s v="EX"/>
    <n v="300"/>
    <n v="300"/>
    <x v="0"/>
    <n v="0"/>
    <n v="0"/>
    <m/>
    <n v="0"/>
    <n v="300"/>
    <s v="N"/>
    <m/>
    <s v="GRAD"/>
    <s v="UNIVERSITY GRADUATE SCHOOL"/>
    <s v="89"/>
    <s v="1-Adjust Based Budget"/>
    <x v="42"/>
    <x v="2"/>
    <x v="7"/>
    <m/>
    <x v="14"/>
    <x v="14"/>
    <m/>
  </r>
  <r>
    <n v="2018"/>
    <s v="UA"/>
    <s v="GRAD"/>
    <s v="UNIVERSITY GRADUATE SCHOOL"/>
    <x v="55"/>
    <s v="-----"/>
    <m/>
    <s v="UNIV GRADUATE SCHOOL"/>
    <x v="14"/>
    <s v="OTHER UNIVERSITY ADMINISTRATION ACCOUNTS"/>
    <s v="GENFND"/>
    <x v="50"/>
    <x v="49"/>
    <s v="---"/>
    <s v="EX"/>
    <s v="PHON"/>
    <s v="TELE POST"/>
    <s v="JV"/>
    <x v="4"/>
    <s v="GEN EXP"/>
    <s v="09"/>
    <s v="IN"/>
    <x v="3"/>
    <n v="700"/>
    <n v="700"/>
    <m/>
    <x v="0"/>
    <n v="0"/>
    <s v="EX"/>
    <n v="700"/>
    <n v="700"/>
    <x v="0"/>
    <n v="0"/>
    <n v="0"/>
    <m/>
    <n v="0"/>
    <n v="700"/>
    <s v="N"/>
    <m/>
    <s v="GRAD"/>
    <s v="UNIVERSITY GRADUATE SCHOOL"/>
    <s v="89"/>
    <s v="1-Adjust Based Budget"/>
    <x v="42"/>
    <x v="2"/>
    <x v="7"/>
    <m/>
    <x v="14"/>
    <x v="14"/>
    <m/>
  </r>
  <r>
    <n v="2018"/>
    <s v="UA"/>
    <s v="GRAD"/>
    <s v="UNIVERSITY GRADUATE SCHOOL"/>
    <x v="55"/>
    <s v="-----"/>
    <m/>
    <s v="UNIV GRADUATE SCHOOL"/>
    <x v="14"/>
    <s v="OTHER UNIVERSITY ADMINISTRATION ACCOUNTS"/>
    <s v="GENFND"/>
    <x v="81"/>
    <x v="79"/>
    <s v="---"/>
    <s v="EX"/>
    <s v="SERV"/>
    <s v="OTHER SERV"/>
    <s v="KF"/>
    <x v="4"/>
    <s v="GEN EXP"/>
    <s v="09"/>
    <s v="IN"/>
    <x v="3"/>
    <n v="7000"/>
    <n v="7000"/>
    <m/>
    <x v="0"/>
    <n v="0"/>
    <s v="EX"/>
    <n v="7000"/>
    <n v="7000"/>
    <x v="0"/>
    <n v="0"/>
    <n v="0"/>
    <m/>
    <n v="0"/>
    <n v="7000"/>
    <s v="N"/>
    <m/>
    <s v="GRAD"/>
    <s v="UNIVERSITY GRADUATE SCHOOL"/>
    <s v="89"/>
    <s v="1-Adjust Based Budget"/>
    <x v="42"/>
    <x v="2"/>
    <x v="7"/>
    <m/>
    <x v="14"/>
    <x v="14"/>
    <m/>
  </r>
  <r>
    <n v="2018"/>
    <s v="UA"/>
    <s v="GRAD"/>
    <s v="UNIVERSITY GRADUATE SCHOOL"/>
    <x v="55"/>
    <s v="-----"/>
    <m/>
    <s v="UNIV GRADUATE SCHOOL"/>
    <x v="14"/>
    <s v="OTHER UNIVERSITY ADMINISTRATION ACCOUNTS"/>
    <s v="GENFND"/>
    <x v="13"/>
    <x v="12"/>
    <s v="---"/>
    <s v="EX"/>
    <s v="COSV"/>
    <s v="CONTRACT SRV"/>
    <s v="KK"/>
    <x v="4"/>
    <s v="GEN EXP"/>
    <s v="09"/>
    <s v="IN"/>
    <x v="3"/>
    <n v="40000"/>
    <n v="40000"/>
    <m/>
    <x v="0"/>
    <n v="0"/>
    <s v="EX"/>
    <n v="40000"/>
    <n v="40000"/>
    <x v="0"/>
    <n v="0"/>
    <n v="0"/>
    <m/>
    <n v="0"/>
    <n v="40000"/>
    <s v="N"/>
    <m/>
    <s v="GRAD"/>
    <s v="UNIVERSITY GRADUATE SCHOOL"/>
    <s v="89"/>
    <s v="1-Adjust Based Budget"/>
    <x v="42"/>
    <x v="2"/>
    <x v="7"/>
    <m/>
    <x v="14"/>
    <x v="14"/>
    <m/>
  </r>
  <r>
    <n v="2018"/>
    <s v="UA"/>
    <s v="GRAD"/>
    <s v="UNIVERSITY GRADUATE SCHOOL"/>
    <x v="56"/>
    <s v="-----"/>
    <m/>
    <s v="PRESIDENT'S DIVERSITY FUNDING"/>
    <x v="14"/>
    <s v="OTHER UNIVERSITY ADMINISTRATION ACCOUNTS"/>
    <s v="GENFND"/>
    <x v="13"/>
    <x v="12"/>
    <s v="---"/>
    <s v="EX"/>
    <s v="COSV"/>
    <s v="CONTRACT SRV"/>
    <s v="KK"/>
    <x v="4"/>
    <s v="GEN EXP"/>
    <s v="09"/>
    <s v="AA"/>
    <x v="3"/>
    <n v="4000"/>
    <n v="4000"/>
    <m/>
    <x v="0"/>
    <n v="0"/>
    <s v="EX"/>
    <n v="4000"/>
    <n v="4000"/>
    <x v="0"/>
    <n v="0"/>
    <n v="0"/>
    <m/>
    <n v="0"/>
    <n v="4000"/>
    <s v="N"/>
    <m/>
    <s v="GRAD"/>
    <s v="UNIVERSITY GRADUATE SCHOOL"/>
    <s v="89"/>
    <s v="1-Adjust Based Budget"/>
    <x v="42"/>
    <x v="2"/>
    <x v="7"/>
    <m/>
    <x v="14"/>
    <x v="14"/>
    <m/>
  </r>
  <r>
    <n v="2018"/>
    <s v="UA"/>
    <s v="GRAD"/>
    <s v="UNIVERSITY GRADUATE SCHOOL"/>
    <x v="56"/>
    <s v="-----"/>
    <m/>
    <s v="PRESIDENT'S DIVERSITY FUNDING"/>
    <x v="14"/>
    <s v="OTHER UNIVERSITY ADMINISTRATION ACCOUNTS"/>
    <s v="GENFND"/>
    <x v="82"/>
    <x v="80"/>
    <s v="---"/>
    <s v="EX"/>
    <s v="SERV"/>
    <s v="OTHER SERV"/>
    <s v="KF"/>
    <x v="4"/>
    <s v="GEN EXP"/>
    <s v="09"/>
    <s v="AA"/>
    <x v="3"/>
    <n v="50000"/>
    <n v="50000"/>
    <m/>
    <x v="0"/>
    <n v="0"/>
    <s v="EX"/>
    <n v="50000"/>
    <n v="50000"/>
    <x v="0"/>
    <n v="0"/>
    <n v="0"/>
    <m/>
    <n v="0"/>
    <n v="50000"/>
    <s v="N"/>
    <m/>
    <s v="GRAD"/>
    <s v="UNIVERSITY GRADUATE SCHOOL"/>
    <s v="89"/>
    <s v="1-Adjust Based Budget"/>
    <x v="42"/>
    <x v="2"/>
    <x v="7"/>
    <m/>
    <x v="14"/>
    <x v="14"/>
    <m/>
  </r>
  <r>
    <n v="2018"/>
    <s v="UA"/>
    <s v="GRAD"/>
    <s v="UNIVERSITY GRADUATE SCHOOL"/>
    <x v="56"/>
    <s v="-----"/>
    <m/>
    <s v="PRESIDENT'S DIVERSITY FUNDING"/>
    <x v="14"/>
    <s v="OTHER UNIVERSITY ADMINISTRATION ACCOUNTS"/>
    <s v="GENFND"/>
    <x v="52"/>
    <x v="51"/>
    <s v="---"/>
    <s v="EX"/>
    <s v="SUPL"/>
    <s v="SUPPLMNT PAY"/>
    <s v="GA"/>
    <x v="5"/>
    <s v="COMPENS"/>
    <s v="07"/>
    <s v="AA"/>
    <x v="3"/>
    <n v="2000"/>
    <n v="2000"/>
    <m/>
    <x v="0"/>
    <n v="0"/>
    <s v="EX"/>
    <n v="2000"/>
    <n v="2000"/>
    <x v="0"/>
    <n v="0"/>
    <n v="0"/>
    <m/>
    <n v="0"/>
    <n v="2000"/>
    <s v="N"/>
    <m/>
    <s v="GRAD"/>
    <s v="UNIVERSITY GRADUATE SCHOOL"/>
    <s v="89"/>
    <s v="1-Adjust Based Budget"/>
    <x v="42"/>
    <x v="2"/>
    <x v="7"/>
    <m/>
    <x v="14"/>
    <x v="14"/>
    <m/>
  </r>
  <r>
    <n v="2018"/>
    <s v="UA"/>
    <s v="GRAD"/>
    <s v="UNIVERSITY GRADUATE SCHOOL"/>
    <x v="55"/>
    <s v="-----"/>
    <m/>
    <s v="UNIV GRADUATE SCHOOL"/>
    <x v="14"/>
    <s v="OTHER UNIVERSITY ADMINISTRATION ACCOUNTS"/>
    <s v="GENFND"/>
    <x v="83"/>
    <x v="81"/>
    <s v="---"/>
    <s v="EX"/>
    <s v="S&amp;E"/>
    <s v="S&amp;E"/>
    <s v="LF"/>
    <x v="4"/>
    <s v="GEN EXP"/>
    <s v="09"/>
    <s v="IN"/>
    <x v="3"/>
    <n v="8000"/>
    <n v="8000"/>
    <m/>
    <x v="0"/>
    <n v="0"/>
    <s v="EX"/>
    <n v="8000"/>
    <n v="8000"/>
    <x v="0"/>
    <n v="0"/>
    <n v="0"/>
    <m/>
    <n v="0"/>
    <n v="8000"/>
    <s v="N"/>
    <m/>
    <s v="GRAD"/>
    <s v="UNIVERSITY GRADUATE SCHOOL"/>
    <s v="89"/>
    <s v="1-Adjust Based Budget"/>
    <x v="42"/>
    <x v="2"/>
    <x v="7"/>
    <m/>
    <x v="14"/>
    <x v="14"/>
    <m/>
  </r>
  <r>
    <n v="2018"/>
    <s v="UA"/>
    <s v="GRAD"/>
    <s v="UNIVERSITY GRADUATE SCHOOL"/>
    <x v="55"/>
    <s v="-----"/>
    <m/>
    <s v="UNIV GRADUATE SCHOOL"/>
    <x v="14"/>
    <s v="OTHER UNIVERSITY ADMINISTRATION ACCOUNTS"/>
    <s v="GENFND"/>
    <x v="84"/>
    <x v="82"/>
    <s v="---"/>
    <s v="EX"/>
    <s v="RENT"/>
    <s v="RENTS"/>
    <s v="KP"/>
    <x v="4"/>
    <s v="GEN EXP"/>
    <s v="09"/>
    <s v="IN"/>
    <x v="3"/>
    <n v="546"/>
    <n v="546"/>
    <m/>
    <x v="0"/>
    <n v="0"/>
    <s v="EX"/>
    <n v="546"/>
    <n v="546"/>
    <x v="0"/>
    <n v="0"/>
    <n v="0"/>
    <m/>
    <n v="0"/>
    <n v="546"/>
    <s v="N"/>
    <m/>
    <s v="GRAD"/>
    <s v="UNIVERSITY GRADUATE SCHOOL"/>
    <s v="89"/>
    <s v="1-Adjust Based Budget"/>
    <x v="42"/>
    <x v="2"/>
    <x v="7"/>
    <m/>
    <x v="14"/>
    <x v="14"/>
    <m/>
  </r>
  <r>
    <n v="2018"/>
    <s v="UA"/>
    <s v="GRAD"/>
    <s v="UNIVERSITY GRADUATE SCHOOL"/>
    <x v="55"/>
    <s v="-----"/>
    <m/>
    <s v="UNIV GRADUATE SCHOOL"/>
    <x v="14"/>
    <s v="OTHER UNIVERSITY ADMINISTRATION ACCOUNTS"/>
    <s v="GENFND"/>
    <x v="56"/>
    <x v="55"/>
    <s v="---"/>
    <s v="EX"/>
    <s v="RENT"/>
    <s v="RENTS"/>
    <s v="KP"/>
    <x v="4"/>
    <s v="GEN EXP"/>
    <s v="09"/>
    <s v="IN"/>
    <x v="3"/>
    <n v="600"/>
    <n v="600"/>
    <m/>
    <x v="0"/>
    <n v="0"/>
    <s v="EX"/>
    <n v="600"/>
    <n v="600"/>
    <x v="0"/>
    <n v="0"/>
    <n v="0"/>
    <m/>
    <n v="0"/>
    <n v="600"/>
    <s v="N"/>
    <m/>
    <s v="GRAD"/>
    <s v="UNIVERSITY GRADUATE SCHOOL"/>
    <s v="89"/>
    <s v="1-Adjust Based Budget"/>
    <x v="42"/>
    <x v="2"/>
    <x v="7"/>
    <m/>
    <x v="14"/>
    <x v="14"/>
    <m/>
  </r>
  <r>
    <n v="2018"/>
    <s v="UA"/>
    <s v="GRAD"/>
    <s v="UNIVERSITY GRADUATE SCHOOL"/>
    <x v="57"/>
    <s v="-----"/>
    <m/>
    <s v="GETTING U INTO IU"/>
    <x v="14"/>
    <s v="OTHER UNIVERSITY ADMINISTRATION ACCOUNTS"/>
    <s v="GENFND"/>
    <x v="56"/>
    <x v="55"/>
    <s v="---"/>
    <s v="EX"/>
    <s v="RENT"/>
    <s v="RENTS"/>
    <s v="KP"/>
    <x v="4"/>
    <s v="GEN EXP"/>
    <s v="09"/>
    <s v="IN"/>
    <x v="3"/>
    <n v="2000"/>
    <n v="2000"/>
    <m/>
    <x v="0"/>
    <n v="0"/>
    <s v="EX"/>
    <n v="2000"/>
    <n v="2000"/>
    <x v="0"/>
    <n v="0"/>
    <n v="0"/>
    <m/>
    <n v="0"/>
    <n v="2000"/>
    <s v="N"/>
    <m/>
    <s v="GRAD"/>
    <s v="UNIVERSITY GRADUATE SCHOOL"/>
    <s v="89"/>
    <s v="1-Adjust Based Budget"/>
    <x v="42"/>
    <x v="2"/>
    <x v="7"/>
    <m/>
    <x v="14"/>
    <x v="14"/>
    <m/>
  </r>
  <r>
    <n v="2018"/>
    <s v="UA"/>
    <s v="GRAD"/>
    <s v="UNIVERSITY GRADUATE SCHOOL"/>
    <x v="56"/>
    <s v="-----"/>
    <m/>
    <s v="PRESIDENT'S DIVERSITY FUNDING"/>
    <x v="14"/>
    <s v="OTHER UNIVERSITY ADMINISTRATION ACCOUNTS"/>
    <s v="GENFND"/>
    <x v="56"/>
    <x v="55"/>
    <s v="---"/>
    <s v="EX"/>
    <s v="RENT"/>
    <s v="RENTS"/>
    <s v="KP"/>
    <x v="4"/>
    <s v="GEN EXP"/>
    <s v="09"/>
    <s v="AA"/>
    <x v="3"/>
    <n v="1500"/>
    <n v="1500"/>
    <m/>
    <x v="0"/>
    <n v="0"/>
    <s v="EX"/>
    <n v="1500"/>
    <n v="1500"/>
    <x v="0"/>
    <n v="0"/>
    <n v="0"/>
    <m/>
    <n v="0"/>
    <n v="1500"/>
    <s v="N"/>
    <m/>
    <s v="GRAD"/>
    <s v="UNIVERSITY GRADUATE SCHOOL"/>
    <s v="89"/>
    <s v="1-Adjust Based Budget"/>
    <x v="42"/>
    <x v="2"/>
    <x v="7"/>
    <m/>
    <x v="14"/>
    <x v="14"/>
    <m/>
  </r>
  <r>
    <n v="2018"/>
    <s v="UA"/>
    <s v="GRAD"/>
    <s v="UNIVERSITY GRADUATE SCHOOL"/>
    <x v="55"/>
    <s v="-----"/>
    <m/>
    <s v="UNIV GRADUATE SCHOOL"/>
    <x v="14"/>
    <s v="OTHER UNIVERSITY ADMINISTRATION ACCOUNTS"/>
    <s v="GENFND"/>
    <x v="85"/>
    <x v="83"/>
    <s v="---"/>
    <s v="EX"/>
    <s v="RENT"/>
    <s v="RENTS"/>
    <s v="KP"/>
    <x v="4"/>
    <s v="GEN EXP"/>
    <s v="09"/>
    <s v="IN"/>
    <x v="3"/>
    <n v="2600"/>
    <n v="2600"/>
    <m/>
    <x v="0"/>
    <n v="0"/>
    <s v="EX"/>
    <n v="2600"/>
    <n v="2600"/>
    <x v="0"/>
    <n v="0"/>
    <n v="0"/>
    <m/>
    <n v="0"/>
    <n v="2600"/>
    <s v="N"/>
    <m/>
    <s v="GRAD"/>
    <s v="UNIVERSITY GRADUATE SCHOOL"/>
    <s v="89"/>
    <s v="1-Adjust Based Budget"/>
    <x v="42"/>
    <x v="2"/>
    <x v="7"/>
    <m/>
    <x v="14"/>
    <x v="14"/>
    <m/>
  </r>
  <r>
    <n v="2018"/>
    <s v="UA"/>
    <s v="GRAD"/>
    <s v="UNIVERSITY GRADUATE SCHOOL"/>
    <x v="55"/>
    <s v="-----"/>
    <m/>
    <s v="UNIV GRADUATE SCHOOL"/>
    <x v="14"/>
    <s v="OTHER UNIVERSITY ADMINISTRATION ACCOUNTS"/>
    <s v="GENFND"/>
    <x v="57"/>
    <x v="56"/>
    <s v="---"/>
    <s v="EX"/>
    <s v="R&amp;M"/>
    <s v="REPAIR MAINT"/>
    <s v="KV"/>
    <x v="4"/>
    <s v="GEN EXP"/>
    <s v="09"/>
    <s v="IN"/>
    <x v="3"/>
    <n v="1000"/>
    <n v="1000"/>
    <m/>
    <x v="0"/>
    <n v="0"/>
    <s v="EX"/>
    <n v="1000"/>
    <n v="1000"/>
    <x v="0"/>
    <n v="0"/>
    <n v="0"/>
    <m/>
    <n v="0"/>
    <n v="1000"/>
    <s v="N"/>
    <m/>
    <s v="GRAD"/>
    <s v="UNIVERSITY GRADUATE SCHOOL"/>
    <s v="89"/>
    <s v="1-Adjust Based Budget"/>
    <x v="42"/>
    <x v="2"/>
    <x v="7"/>
    <m/>
    <x v="14"/>
    <x v="14"/>
    <m/>
  </r>
  <r>
    <n v="2018"/>
    <s v="UA"/>
    <s v="GRAD"/>
    <s v="UNIVERSITY GRADUATE SCHOOL"/>
    <x v="55"/>
    <s v="-----"/>
    <m/>
    <s v="UNIV GRADUATE SCHOOL"/>
    <x v="14"/>
    <s v="OTHER UNIVERSITY ADMINISTRATION ACCOUNTS"/>
    <s v="GENFND"/>
    <x v="59"/>
    <x v="58"/>
    <s v="---"/>
    <s v="EX"/>
    <s v="R&amp;M"/>
    <s v="REPAIR MAINT"/>
    <s v="KV"/>
    <x v="4"/>
    <s v="GEN EXP"/>
    <s v="09"/>
    <s v="IN"/>
    <x v="3"/>
    <n v="3000"/>
    <n v="3000"/>
    <m/>
    <x v="0"/>
    <n v="0"/>
    <s v="EX"/>
    <n v="3000"/>
    <n v="3000"/>
    <x v="0"/>
    <n v="0"/>
    <n v="0"/>
    <m/>
    <n v="0"/>
    <n v="3000"/>
    <s v="N"/>
    <m/>
    <s v="GRAD"/>
    <s v="UNIVERSITY GRADUATE SCHOOL"/>
    <s v="89"/>
    <s v="1-Adjust Based Budget"/>
    <x v="42"/>
    <x v="2"/>
    <x v="7"/>
    <m/>
    <x v="14"/>
    <x v="14"/>
    <m/>
  </r>
  <r>
    <n v="2018"/>
    <s v="UA"/>
    <s v="GRAD"/>
    <s v="UNIVERSITY GRADUATE SCHOOL"/>
    <x v="55"/>
    <s v="-----"/>
    <m/>
    <s v="UNIV GRADUATE SCHOOL"/>
    <x v="14"/>
    <s v="OTHER UNIVERSITY ADMINISTRATION ACCOUNTS"/>
    <s v="GENFND"/>
    <x v="86"/>
    <x v="84"/>
    <s v="---"/>
    <s v="EX"/>
    <s v="PRIN"/>
    <s v="PRINT DUPL"/>
    <s v="KA"/>
    <x v="4"/>
    <s v="GEN EXP"/>
    <s v="09"/>
    <s v="IN"/>
    <x v="3"/>
    <n v="6000"/>
    <n v="6000"/>
    <m/>
    <x v="0"/>
    <n v="0"/>
    <s v="EX"/>
    <n v="6000"/>
    <n v="6000"/>
    <x v="0"/>
    <n v="0"/>
    <n v="0"/>
    <m/>
    <n v="0"/>
    <n v="6000"/>
    <s v="N"/>
    <m/>
    <s v="GRAD"/>
    <s v="UNIVERSITY GRADUATE SCHOOL"/>
    <s v="89"/>
    <s v="1-Adjust Based Budget"/>
    <x v="42"/>
    <x v="2"/>
    <x v="7"/>
    <m/>
    <x v="14"/>
    <x v="14"/>
    <m/>
  </r>
  <r>
    <n v="2018"/>
    <s v="UA"/>
    <s v="GRAD"/>
    <s v="UNIVERSITY GRADUATE SCHOOL"/>
    <x v="57"/>
    <s v="-----"/>
    <m/>
    <s v="GETTING U INTO IU"/>
    <x v="14"/>
    <s v="OTHER UNIVERSITY ADMINISTRATION ACCOUNTS"/>
    <s v="GENFND"/>
    <x v="87"/>
    <x v="85"/>
    <s v="---"/>
    <s v="EX"/>
    <s v="S&amp;E"/>
    <s v="S&amp;E"/>
    <s v="LF"/>
    <x v="4"/>
    <s v="GEN EXP"/>
    <s v="09"/>
    <s v="IN"/>
    <x v="3"/>
    <n v="1500"/>
    <n v="1500"/>
    <m/>
    <x v="0"/>
    <n v="0"/>
    <s v="EX"/>
    <n v="1500"/>
    <n v="1500"/>
    <x v="0"/>
    <n v="0"/>
    <n v="0"/>
    <m/>
    <n v="0"/>
    <n v="1500"/>
    <s v="N"/>
    <m/>
    <s v="GRAD"/>
    <s v="UNIVERSITY GRADUATE SCHOOL"/>
    <s v="89"/>
    <s v="1-Adjust Based Budget"/>
    <x v="42"/>
    <x v="2"/>
    <x v="7"/>
    <m/>
    <x v="14"/>
    <x v="14"/>
    <m/>
  </r>
  <r>
    <n v="2018"/>
    <s v="UA"/>
    <s v="GRAD"/>
    <s v="UNIVERSITY GRADUATE SCHOOL"/>
    <x v="55"/>
    <s v="-----"/>
    <m/>
    <s v="UNIV GRADUATE SCHOOL"/>
    <x v="14"/>
    <s v="OTHER UNIVERSITY ADMINISTRATION ACCOUNTS"/>
    <s v="GENFND"/>
    <x v="88"/>
    <x v="86"/>
    <s v="---"/>
    <s v="EX"/>
    <s v="S&amp;E"/>
    <s v="S&amp;E"/>
    <s v="LF"/>
    <x v="4"/>
    <s v="GEN EXP"/>
    <s v="09"/>
    <s v="IN"/>
    <x v="3"/>
    <n v="600"/>
    <n v="600"/>
    <m/>
    <x v="0"/>
    <n v="0"/>
    <s v="EX"/>
    <n v="600"/>
    <n v="600"/>
    <x v="0"/>
    <n v="0"/>
    <n v="0"/>
    <m/>
    <n v="0"/>
    <n v="600"/>
    <s v="N"/>
    <m/>
    <s v="GRAD"/>
    <s v="UNIVERSITY GRADUATE SCHOOL"/>
    <s v="89"/>
    <s v="1-Adjust Based Budget"/>
    <x v="42"/>
    <x v="2"/>
    <x v="7"/>
    <m/>
    <x v="14"/>
    <x v="14"/>
    <m/>
  </r>
  <r>
    <n v="2018"/>
    <s v="UA"/>
    <s v="GRAD"/>
    <s v="UNIVERSITY GRADUATE SCHOOL"/>
    <x v="55"/>
    <s v="-----"/>
    <m/>
    <s v="UNIV GRADUATE SCHOOL"/>
    <x v="14"/>
    <s v="OTHER UNIVERSITY ADMINISTRATION ACCOUNTS"/>
    <s v="GENFND"/>
    <x v="63"/>
    <x v="62"/>
    <s v="---"/>
    <s v="EX"/>
    <s v="S&amp;E"/>
    <s v="S&amp;E"/>
    <s v="LF"/>
    <x v="4"/>
    <s v="GEN EXP"/>
    <s v="09"/>
    <s v="IN"/>
    <x v="3"/>
    <n v="3500"/>
    <n v="3500"/>
    <m/>
    <x v="0"/>
    <n v="0"/>
    <s v="EX"/>
    <n v="3500"/>
    <n v="3500"/>
    <x v="0"/>
    <n v="0"/>
    <n v="0"/>
    <m/>
    <n v="0"/>
    <n v="3500"/>
    <s v="N"/>
    <m/>
    <s v="GRAD"/>
    <s v="UNIVERSITY GRADUATE SCHOOL"/>
    <s v="89"/>
    <s v="1-Adjust Based Budget"/>
    <x v="42"/>
    <x v="2"/>
    <x v="7"/>
    <m/>
    <x v="14"/>
    <x v="14"/>
    <m/>
  </r>
  <r>
    <n v="2018"/>
    <s v="UA"/>
    <s v="GRAD"/>
    <s v="UNIVERSITY GRADUATE SCHOOL"/>
    <x v="55"/>
    <s v="-----"/>
    <m/>
    <s v="UNIV GRADUATE SCHOOL"/>
    <x v="14"/>
    <s v="OTHER UNIVERSITY ADMINISTRATION ACCOUNTS"/>
    <s v="GENFND"/>
    <x v="17"/>
    <x v="16"/>
    <s v="---"/>
    <s v="EX"/>
    <s v="OEXP"/>
    <s v="OTHER EXP"/>
    <s v="LP"/>
    <x v="4"/>
    <s v="GEN EXP"/>
    <s v="09"/>
    <s v="IN"/>
    <x v="3"/>
    <n v="30000"/>
    <n v="30000"/>
    <m/>
    <x v="0"/>
    <n v="0"/>
    <s v="EX"/>
    <n v="30000"/>
    <n v="30000"/>
    <x v="0"/>
    <n v="0"/>
    <n v="0"/>
    <m/>
    <n v="0"/>
    <n v="30000"/>
    <s v="N"/>
    <m/>
    <s v="GRAD"/>
    <s v="UNIVERSITY GRADUATE SCHOOL"/>
    <s v="89"/>
    <s v="1-Adjust Based Budget"/>
    <x v="42"/>
    <x v="2"/>
    <x v="7"/>
    <m/>
    <x v="14"/>
    <x v="14"/>
    <m/>
  </r>
  <r>
    <n v="2018"/>
    <s v="UA"/>
    <s v="GRAD"/>
    <s v="UNIVERSITY GRADUATE SCHOOL"/>
    <x v="56"/>
    <s v="-----"/>
    <m/>
    <s v="PRESIDENT'S DIVERSITY FUNDING"/>
    <x v="14"/>
    <s v="OTHER UNIVERSITY ADMINISTRATION ACCOUNTS"/>
    <s v="GENFND"/>
    <x v="17"/>
    <x v="16"/>
    <s v="---"/>
    <s v="EX"/>
    <s v="OEXP"/>
    <s v="OTHER EXP"/>
    <s v="LP"/>
    <x v="4"/>
    <s v="GEN EXP"/>
    <s v="09"/>
    <s v="AA"/>
    <x v="3"/>
    <n v="85000"/>
    <n v="85000"/>
    <m/>
    <x v="0"/>
    <n v="0"/>
    <s v="EX"/>
    <n v="85000"/>
    <n v="85000"/>
    <x v="0"/>
    <n v="0"/>
    <n v="0"/>
    <m/>
    <n v="0"/>
    <n v="85000"/>
    <s v="N"/>
    <m/>
    <s v="GRAD"/>
    <s v="UNIVERSITY GRADUATE SCHOOL"/>
    <s v="89"/>
    <s v="1-Adjust Based Budget"/>
    <x v="42"/>
    <x v="2"/>
    <x v="7"/>
    <m/>
    <x v="14"/>
    <x v="14"/>
    <m/>
  </r>
  <r>
    <n v="2018"/>
    <s v="UA"/>
    <s v="GRAD"/>
    <s v="UNIVERSITY GRADUATE SCHOOL"/>
    <x v="56"/>
    <s v="-----"/>
    <m/>
    <s v="PRESIDENT'S DIVERSITY FUNDING"/>
    <x v="14"/>
    <s v="OTHER UNIVERSITY ADMINISTRATION ACCOUNTS"/>
    <s v="GENFND"/>
    <x v="89"/>
    <x v="87"/>
    <s v="---"/>
    <s v="EE"/>
    <s v="RESA"/>
    <s v="RESALE"/>
    <s v="LV"/>
    <x v="4"/>
    <s v="GEN EXP"/>
    <s v="09"/>
    <s v="AA"/>
    <x v="3"/>
    <n v="4000"/>
    <n v="4000"/>
    <m/>
    <x v="2"/>
    <n v="0"/>
    <s v="EX"/>
    <n v="4000"/>
    <n v="4000"/>
    <x v="0"/>
    <n v="0"/>
    <n v="0"/>
    <m/>
    <n v="0"/>
    <n v="4000"/>
    <s v="N"/>
    <m/>
    <s v="GRAD"/>
    <s v="UNIVERSITY GRADUATE SCHOOL"/>
    <s v="89"/>
    <s v="1-Adjust Based Budget"/>
    <x v="42"/>
    <x v="2"/>
    <x v="7"/>
    <m/>
    <x v="14"/>
    <x v="14"/>
    <m/>
  </r>
  <r>
    <n v="2018"/>
    <s v="UA"/>
    <s v="GRAD"/>
    <s v="UNIVERSITY GRADUATE SCHOOL"/>
    <x v="55"/>
    <s v="-----"/>
    <m/>
    <s v="UNIV GRADUATE SCHOOL"/>
    <x v="14"/>
    <s v="OTHER UNIVERSITY ADMINISTRATION ACCOUNTS"/>
    <s v="GENFND"/>
    <x v="66"/>
    <x v="65"/>
    <s v="---"/>
    <s v="EX"/>
    <s v="BENF"/>
    <s v="BENEFITS"/>
    <s v="GP"/>
    <x v="5"/>
    <s v="COMPENS"/>
    <s v="07"/>
    <s v="IN"/>
    <x v="3"/>
    <n v="7000"/>
    <n v="7000"/>
    <m/>
    <x v="0"/>
    <n v="0"/>
    <s v="EX"/>
    <n v="7000"/>
    <n v="7000"/>
    <x v="0"/>
    <n v="0"/>
    <n v="0"/>
    <m/>
    <n v="0"/>
    <n v="7000"/>
    <s v="N"/>
    <m/>
    <s v="GRAD"/>
    <s v="UNIVERSITY GRADUATE SCHOOL"/>
    <s v="89"/>
    <s v="1-Adjust Based Budget"/>
    <x v="42"/>
    <x v="2"/>
    <x v="7"/>
    <m/>
    <x v="14"/>
    <x v="14"/>
    <m/>
  </r>
  <r>
    <n v="2018"/>
    <s v="UA"/>
    <s v="GRAD"/>
    <s v="UNIVERSITY GRADUATE SCHOOL"/>
    <x v="56"/>
    <s v="-----"/>
    <m/>
    <s v="PRESIDENT'S DIVERSITY FUNDING"/>
    <x v="14"/>
    <s v="OTHER UNIVERSITY ADMINISTRATION ACCOUNTS"/>
    <s v="GENFND"/>
    <x v="66"/>
    <x v="65"/>
    <s v="---"/>
    <s v="EX"/>
    <s v="BENF"/>
    <s v="BENEFITS"/>
    <s v="GP"/>
    <x v="5"/>
    <s v="COMPENS"/>
    <s v="07"/>
    <s v="AA"/>
    <x v="3"/>
    <n v="40000"/>
    <n v="40000"/>
    <m/>
    <x v="0"/>
    <n v="0"/>
    <s v="EX"/>
    <n v="40000"/>
    <n v="40000"/>
    <x v="0"/>
    <n v="0"/>
    <n v="0"/>
    <m/>
    <n v="0"/>
    <n v="40000"/>
    <s v="N"/>
    <m/>
    <s v="GRAD"/>
    <s v="UNIVERSITY GRADUATE SCHOOL"/>
    <s v="89"/>
    <s v="1-Adjust Based Budget"/>
    <x v="42"/>
    <x v="2"/>
    <x v="7"/>
    <m/>
    <x v="14"/>
    <x v="14"/>
    <m/>
  </r>
  <r>
    <n v="2018"/>
    <s v="UA"/>
    <s v="GRAD"/>
    <s v="UNIVERSITY GRADUATE SCHOOL"/>
    <x v="55"/>
    <s v="-----"/>
    <m/>
    <s v="UNIV GRADUATE SCHOOL"/>
    <x v="14"/>
    <s v="OTHER UNIVERSITY ADMINISTRATION ACCOUNTS"/>
    <s v="GENFND"/>
    <x v="24"/>
    <x v="23"/>
    <s v="---"/>
    <s v="EX"/>
    <s v="BENF"/>
    <s v="BENEFITS"/>
    <s v="GP"/>
    <x v="5"/>
    <s v="COMPENS"/>
    <s v="07"/>
    <s v="IN"/>
    <x v="3"/>
    <n v="264569"/>
    <n v="264569"/>
    <m/>
    <x v="0"/>
    <n v="0"/>
    <s v="EX"/>
    <n v="264569"/>
    <n v="264569"/>
    <x v="0"/>
    <n v="0"/>
    <n v="0"/>
    <m/>
    <n v="0"/>
    <n v="264569"/>
    <s v="N"/>
    <m/>
    <s v="GRAD"/>
    <s v="UNIVERSITY GRADUATE SCHOOL"/>
    <s v="89"/>
    <s v="1-Adjust Based Budget"/>
    <x v="42"/>
    <x v="2"/>
    <x v="7"/>
    <m/>
    <x v="14"/>
    <x v="14"/>
    <m/>
  </r>
  <r>
    <n v="2018"/>
    <s v="UA"/>
    <s v="GRAD"/>
    <s v="UNIVERSITY GRADUATE SCHOOL"/>
    <x v="56"/>
    <s v="-----"/>
    <m/>
    <s v="PRESIDENT'S DIVERSITY FUNDING"/>
    <x v="14"/>
    <s v="OTHER UNIVERSITY ADMINISTRATION ACCOUNTS"/>
    <s v="GENFND"/>
    <x v="24"/>
    <x v="23"/>
    <s v="---"/>
    <s v="EX"/>
    <s v="BENF"/>
    <s v="BENEFITS"/>
    <s v="GP"/>
    <x v="5"/>
    <s v="COMPENS"/>
    <s v="07"/>
    <s v="AA"/>
    <x v="3"/>
    <n v="8532"/>
    <n v="8532"/>
    <m/>
    <x v="0"/>
    <n v="0"/>
    <s v="EX"/>
    <n v="8532"/>
    <n v="8532"/>
    <x v="0"/>
    <n v="0"/>
    <n v="0"/>
    <m/>
    <n v="0"/>
    <n v="8532"/>
    <s v="N"/>
    <m/>
    <s v="GRAD"/>
    <s v="UNIVERSITY GRADUATE SCHOOL"/>
    <s v="89"/>
    <s v="1-Adjust Based Budget"/>
    <x v="42"/>
    <x v="2"/>
    <x v="7"/>
    <m/>
    <x v="14"/>
    <x v="14"/>
    <m/>
  </r>
  <r>
    <n v="2018"/>
    <s v="UA"/>
    <s v="GRAD"/>
    <s v="UNIVERSITY GRADUATE SCHOOL"/>
    <x v="55"/>
    <s v="-----"/>
    <m/>
    <s v="UNIV GRADUATE SCHOOL"/>
    <x v="14"/>
    <s v="OTHER UNIVERSITY ADMINISTRATION ACCOUNTS"/>
    <s v="GENFND"/>
    <x v="25"/>
    <x v="24"/>
    <s v="---"/>
    <s v="EX"/>
    <s v="BENF"/>
    <s v="BENEFITS"/>
    <s v="GP"/>
    <x v="5"/>
    <s v="COMPENS"/>
    <s v="07"/>
    <s v="IN"/>
    <x v="3"/>
    <n v="92082"/>
    <n v="92082"/>
    <m/>
    <x v="0"/>
    <n v="0"/>
    <s v="EX"/>
    <n v="92082"/>
    <n v="92082"/>
    <x v="0"/>
    <n v="0"/>
    <n v="0"/>
    <m/>
    <n v="0"/>
    <n v="92082"/>
    <s v="N"/>
    <m/>
    <s v="GRAD"/>
    <s v="UNIVERSITY GRADUATE SCHOOL"/>
    <s v="89"/>
    <s v="1-Adjust Based Budget"/>
    <x v="42"/>
    <x v="2"/>
    <x v="7"/>
    <m/>
    <x v="14"/>
    <x v="14"/>
    <m/>
  </r>
  <r>
    <n v="2018"/>
    <s v="UA"/>
    <s v="GRAD"/>
    <s v="UNIVERSITY GRADUATE SCHOOL"/>
    <x v="56"/>
    <s v="-----"/>
    <m/>
    <s v="PRESIDENT'S DIVERSITY FUNDING"/>
    <x v="14"/>
    <s v="OTHER UNIVERSITY ADMINISTRATION ACCOUNTS"/>
    <s v="GENFND"/>
    <x v="25"/>
    <x v="24"/>
    <s v="---"/>
    <s v="EX"/>
    <s v="BENF"/>
    <s v="BENEFITS"/>
    <s v="GP"/>
    <x v="5"/>
    <s v="COMPENS"/>
    <s v="07"/>
    <s v="AA"/>
    <x v="3"/>
    <n v="3524"/>
    <n v="3524"/>
    <m/>
    <x v="0"/>
    <n v="0"/>
    <s v="EX"/>
    <n v="3524"/>
    <n v="3524"/>
    <x v="0"/>
    <n v="0"/>
    <n v="0"/>
    <m/>
    <n v="0"/>
    <n v="3524"/>
    <s v="N"/>
    <m/>
    <s v="GRAD"/>
    <s v="UNIVERSITY GRADUATE SCHOOL"/>
    <s v="89"/>
    <s v="1-Adjust Based Budget"/>
    <x v="42"/>
    <x v="2"/>
    <x v="7"/>
    <m/>
    <x v="14"/>
    <x v="14"/>
    <m/>
  </r>
  <r>
    <n v="2018"/>
    <s v="UA"/>
    <s v="GRAD"/>
    <s v="UNIVERSITY GRADUATE SCHOOL"/>
    <x v="55"/>
    <s v="-----"/>
    <m/>
    <s v="UNIV GRADUATE SCHOOL"/>
    <x v="14"/>
    <s v="OTHER UNIVERSITY ADMINISTRATION ACCOUNTS"/>
    <s v="GENFND"/>
    <x v="26"/>
    <x v="25"/>
    <s v="---"/>
    <s v="EX"/>
    <s v="BENF"/>
    <s v="BENEFITS"/>
    <s v="GP"/>
    <x v="5"/>
    <s v="COMPENS"/>
    <s v="07"/>
    <s v="IN"/>
    <x v="3"/>
    <n v="117312"/>
    <n v="117312"/>
    <m/>
    <x v="0"/>
    <n v="0"/>
    <s v="EX"/>
    <n v="117312"/>
    <n v="117312"/>
    <x v="0"/>
    <n v="0"/>
    <n v="0"/>
    <m/>
    <n v="0"/>
    <n v="117312"/>
    <s v="N"/>
    <m/>
    <s v="GRAD"/>
    <s v="UNIVERSITY GRADUATE SCHOOL"/>
    <s v="89"/>
    <s v="1-Adjust Based Budget"/>
    <x v="42"/>
    <x v="2"/>
    <x v="7"/>
    <m/>
    <x v="14"/>
    <x v="14"/>
    <m/>
  </r>
  <r>
    <n v="2018"/>
    <s v="UA"/>
    <s v="GRAD"/>
    <s v="UNIVERSITY GRADUATE SCHOOL"/>
    <x v="56"/>
    <s v="-----"/>
    <m/>
    <s v="PRESIDENT'S DIVERSITY FUNDING"/>
    <x v="14"/>
    <s v="OTHER UNIVERSITY ADMINISTRATION ACCOUNTS"/>
    <s v="GENFND"/>
    <x v="26"/>
    <x v="25"/>
    <s v="---"/>
    <s v="EX"/>
    <s v="BENF"/>
    <s v="BENEFITS"/>
    <s v="GP"/>
    <x v="5"/>
    <s v="COMPENS"/>
    <s v="07"/>
    <s v="AA"/>
    <x v="3"/>
    <n v="5637"/>
    <n v="5637"/>
    <m/>
    <x v="0"/>
    <n v="0"/>
    <s v="EX"/>
    <n v="5637"/>
    <n v="5637"/>
    <x v="0"/>
    <n v="0"/>
    <n v="0"/>
    <m/>
    <n v="0"/>
    <n v="5637"/>
    <s v="N"/>
    <m/>
    <s v="GRAD"/>
    <s v="UNIVERSITY GRADUATE SCHOOL"/>
    <s v="89"/>
    <s v="1-Adjust Based Budget"/>
    <x v="42"/>
    <x v="2"/>
    <x v="7"/>
    <m/>
    <x v="14"/>
    <x v="14"/>
    <m/>
  </r>
  <r>
    <n v="2018"/>
    <s v="UA"/>
    <s v="GRAD"/>
    <s v="UNIVERSITY GRADUATE SCHOOL"/>
    <x v="55"/>
    <s v="-----"/>
    <m/>
    <s v="UNIV GRADUATE SCHOOL"/>
    <x v="14"/>
    <s v="OTHER UNIVERSITY ADMINISTRATION ACCOUNTS"/>
    <s v="GENFND"/>
    <x v="67"/>
    <x v="66"/>
    <s v="---"/>
    <s v="EX"/>
    <s v="BENF"/>
    <s v="BENEFITS"/>
    <s v="GP"/>
    <x v="5"/>
    <s v="COMPENS"/>
    <s v="07"/>
    <s v="IN"/>
    <x v="3"/>
    <n v="52120"/>
    <n v="52120"/>
    <m/>
    <x v="0"/>
    <n v="0"/>
    <s v="EX"/>
    <n v="52120"/>
    <n v="52120"/>
    <x v="0"/>
    <n v="0"/>
    <n v="0"/>
    <m/>
    <n v="0"/>
    <n v="52120"/>
    <s v="N"/>
    <m/>
    <s v="GRAD"/>
    <s v="UNIVERSITY GRADUATE SCHOOL"/>
    <s v="89"/>
    <s v="1-Adjust Based Budget"/>
    <x v="42"/>
    <x v="2"/>
    <x v="7"/>
    <m/>
    <x v="14"/>
    <x v="14"/>
    <m/>
  </r>
  <r>
    <n v="2018"/>
    <s v="UA"/>
    <s v="GRAD"/>
    <s v="UNIVERSITY GRADUATE SCHOOL"/>
    <x v="55"/>
    <s v="-----"/>
    <m/>
    <s v="UNIV GRADUATE SCHOOL"/>
    <x v="14"/>
    <s v="OTHER UNIVERSITY ADMINISTRATION ACCOUNTS"/>
    <s v="GENFND"/>
    <x v="90"/>
    <x v="88"/>
    <s v="---"/>
    <s v="EX"/>
    <s v="FINA"/>
    <s v="FINANCE AID"/>
    <s v="HA"/>
    <x v="8"/>
    <s v="FIN AID"/>
    <s v="08"/>
    <s v="IN"/>
    <x v="3"/>
    <n v="23000"/>
    <n v="23000"/>
    <m/>
    <x v="0"/>
    <n v="0"/>
    <s v="EX"/>
    <n v="23000"/>
    <n v="23000"/>
    <x v="0"/>
    <n v="0"/>
    <n v="0"/>
    <m/>
    <n v="0"/>
    <n v="23000"/>
    <s v="N"/>
    <m/>
    <s v="GRAD"/>
    <s v="UNIVERSITY GRADUATE SCHOOL"/>
    <s v="89"/>
    <s v="1-Adjust Based Budget"/>
    <x v="42"/>
    <x v="2"/>
    <x v="7"/>
    <m/>
    <x v="14"/>
    <x v="14"/>
    <m/>
  </r>
  <r>
    <n v="2018"/>
    <s v="UA"/>
    <s v="GRAD"/>
    <s v="UNIVERSITY GRADUATE SCHOOL"/>
    <x v="56"/>
    <s v="-----"/>
    <m/>
    <s v="PRESIDENT'S DIVERSITY FUNDING"/>
    <x v="14"/>
    <s v="OTHER UNIVERSITY ADMINISTRATION ACCOUNTS"/>
    <s v="GENFND"/>
    <x v="90"/>
    <x v="88"/>
    <s v="---"/>
    <s v="EX"/>
    <s v="FINA"/>
    <s v="FINANCE AID"/>
    <s v="HA"/>
    <x v="8"/>
    <s v="FIN AID"/>
    <s v="08"/>
    <s v="AA"/>
    <x v="3"/>
    <n v="390000"/>
    <n v="390000"/>
    <m/>
    <x v="0"/>
    <n v="0"/>
    <s v="EX"/>
    <n v="390000"/>
    <n v="390000"/>
    <x v="0"/>
    <n v="0"/>
    <n v="0"/>
    <m/>
    <n v="0"/>
    <n v="390000"/>
    <s v="N"/>
    <m/>
    <s v="GRAD"/>
    <s v="UNIVERSITY GRADUATE SCHOOL"/>
    <s v="89"/>
    <s v="1-Adjust Based Budget"/>
    <x v="42"/>
    <x v="2"/>
    <x v="7"/>
    <m/>
    <x v="14"/>
    <x v="14"/>
    <m/>
  </r>
  <r>
    <n v="2018"/>
    <s v="UA"/>
    <s v="GRAD"/>
    <s v="UNIVERSITY GRADUATE SCHOOL"/>
    <x v="55"/>
    <s v="-----"/>
    <m/>
    <s v="UNIV GRADUATE SCHOOL"/>
    <x v="14"/>
    <s v="OTHER UNIVERSITY ADMINISTRATION ACCOUNTS"/>
    <s v="GENFND"/>
    <x v="27"/>
    <x v="26"/>
    <s v="---"/>
    <s v="EX"/>
    <s v="TRAV"/>
    <s v="TRAVEL"/>
    <s v="MK"/>
    <x v="6"/>
    <s v="TRAVEL"/>
    <s v="10"/>
    <s v="IN"/>
    <x v="3"/>
    <n v="6000"/>
    <n v="6000"/>
    <m/>
    <x v="0"/>
    <n v="0"/>
    <s v="EX"/>
    <n v="6000"/>
    <n v="6000"/>
    <x v="0"/>
    <n v="0"/>
    <n v="0"/>
    <m/>
    <n v="0"/>
    <n v="6000"/>
    <s v="N"/>
    <m/>
    <s v="GRAD"/>
    <s v="UNIVERSITY GRADUATE SCHOOL"/>
    <s v="89"/>
    <s v="1-Adjust Based Budget"/>
    <x v="42"/>
    <x v="2"/>
    <x v="7"/>
    <m/>
    <x v="14"/>
    <x v="14"/>
    <m/>
  </r>
  <r>
    <n v="2018"/>
    <s v="UA"/>
    <s v="GRAD"/>
    <s v="UNIVERSITY GRADUATE SCHOOL"/>
    <x v="56"/>
    <s v="-----"/>
    <m/>
    <s v="PRESIDENT'S DIVERSITY FUNDING"/>
    <x v="14"/>
    <s v="OTHER UNIVERSITY ADMINISTRATION ACCOUNTS"/>
    <s v="GENFND"/>
    <x v="27"/>
    <x v="26"/>
    <s v="---"/>
    <s v="EX"/>
    <s v="TRAV"/>
    <s v="TRAVEL"/>
    <s v="MK"/>
    <x v="6"/>
    <s v="TRAVEL"/>
    <s v="10"/>
    <s v="AA"/>
    <x v="3"/>
    <n v="500"/>
    <n v="500"/>
    <m/>
    <x v="0"/>
    <n v="0"/>
    <s v="EX"/>
    <n v="500"/>
    <n v="500"/>
    <x v="0"/>
    <n v="0"/>
    <n v="0"/>
    <m/>
    <n v="0"/>
    <n v="500"/>
    <s v="N"/>
    <m/>
    <s v="GRAD"/>
    <s v="UNIVERSITY GRADUATE SCHOOL"/>
    <s v="89"/>
    <s v="1-Adjust Based Budget"/>
    <x v="42"/>
    <x v="2"/>
    <x v="7"/>
    <m/>
    <x v="14"/>
    <x v="14"/>
    <m/>
  </r>
  <r>
    <n v="2018"/>
    <s v="UA"/>
    <s v="GRAD"/>
    <s v="UNIVERSITY GRADUATE SCHOOL"/>
    <x v="55"/>
    <s v="-----"/>
    <m/>
    <s v="UNIV GRADUATE SCHOOL"/>
    <x v="14"/>
    <s v="OTHER UNIVERSITY ADMINISTRATION ACCOUNTS"/>
    <s v="GENFND"/>
    <x v="28"/>
    <x v="27"/>
    <s v="---"/>
    <s v="EX"/>
    <s v="TRAV"/>
    <s v="TRAVEL"/>
    <s v="MK"/>
    <x v="6"/>
    <s v="TRAVEL"/>
    <s v="10"/>
    <s v="IN"/>
    <x v="3"/>
    <n v="49000"/>
    <n v="49000"/>
    <m/>
    <x v="0"/>
    <n v="0"/>
    <s v="EX"/>
    <n v="49000"/>
    <n v="49000"/>
    <x v="0"/>
    <n v="0"/>
    <n v="0"/>
    <m/>
    <n v="0"/>
    <n v="49000"/>
    <s v="N"/>
    <m/>
    <s v="GRAD"/>
    <s v="UNIVERSITY GRADUATE SCHOOL"/>
    <s v="89"/>
    <s v="1-Adjust Based Budget"/>
    <x v="42"/>
    <x v="2"/>
    <x v="7"/>
    <m/>
    <x v="14"/>
    <x v="14"/>
    <m/>
  </r>
  <r>
    <n v="2018"/>
    <s v="UA"/>
    <s v="GRAD"/>
    <s v="UNIVERSITY GRADUATE SCHOOL"/>
    <x v="56"/>
    <s v="-----"/>
    <m/>
    <s v="PRESIDENT'S DIVERSITY FUNDING"/>
    <x v="14"/>
    <s v="OTHER UNIVERSITY ADMINISTRATION ACCOUNTS"/>
    <s v="GENFND"/>
    <x v="28"/>
    <x v="27"/>
    <s v="---"/>
    <s v="EX"/>
    <s v="TRAV"/>
    <s v="TRAVEL"/>
    <s v="MK"/>
    <x v="6"/>
    <s v="TRAVEL"/>
    <s v="10"/>
    <s v="AA"/>
    <x v="3"/>
    <n v="30000"/>
    <n v="30000"/>
    <m/>
    <x v="0"/>
    <n v="0"/>
    <s v="EX"/>
    <n v="30000"/>
    <n v="30000"/>
    <x v="0"/>
    <n v="0"/>
    <n v="0"/>
    <m/>
    <n v="0"/>
    <n v="30000"/>
    <s v="N"/>
    <m/>
    <s v="GRAD"/>
    <s v="UNIVERSITY GRADUATE SCHOOL"/>
    <s v="89"/>
    <s v="1-Adjust Based Budget"/>
    <x v="42"/>
    <x v="2"/>
    <x v="7"/>
    <m/>
    <x v="14"/>
    <x v="14"/>
    <m/>
  </r>
  <r>
    <n v="2018"/>
    <s v="UA"/>
    <s v="GRAD"/>
    <s v="UNIVERSITY GRADUATE SCHOOL"/>
    <x v="56"/>
    <s v="-----"/>
    <m/>
    <s v="PRESIDENT'S DIVERSITY FUNDING"/>
    <x v="14"/>
    <s v="OTHER UNIVERSITY ADMINISTRATION ACCOUNTS"/>
    <s v="GENFND"/>
    <x v="69"/>
    <x v="68"/>
    <s v="---"/>
    <s v="EX"/>
    <s v="TRAV"/>
    <s v="TRAVEL"/>
    <s v="MK"/>
    <x v="6"/>
    <s v="TRAVEL"/>
    <s v="10"/>
    <s v="AA"/>
    <x v="3"/>
    <n v="500"/>
    <n v="500"/>
    <m/>
    <x v="0"/>
    <n v="0"/>
    <s v="EX"/>
    <n v="500"/>
    <n v="500"/>
    <x v="0"/>
    <n v="0"/>
    <n v="0"/>
    <m/>
    <n v="0"/>
    <n v="500"/>
    <s v="N"/>
    <m/>
    <s v="GRAD"/>
    <s v="UNIVERSITY GRADUATE SCHOOL"/>
    <s v="89"/>
    <s v="1-Adjust Based Budget"/>
    <x v="42"/>
    <x v="2"/>
    <x v="7"/>
    <m/>
    <x v="14"/>
    <x v="14"/>
    <m/>
  </r>
  <r>
    <n v="2018"/>
    <s v="UA"/>
    <s v="GRAD"/>
    <s v="UNIVERSITY GRADUATE SCHOOL"/>
    <x v="55"/>
    <s v="-----"/>
    <m/>
    <s v="UNIV GRADUATE SCHOOL"/>
    <x v="14"/>
    <s v="OTHER UNIVERSITY ADMINISTRATION ACCOUNTS"/>
    <s v="GENFND"/>
    <x v="91"/>
    <x v="89"/>
    <s v="---"/>
    <s v="EX"/>
    <s v="TRAV"/>
    <s v="TRAVEL"/>
    <s v="MK"/>
    <x v="6"/>
    <s v="TRAVEL"/>
    <s v="10"/>
    <s v="IN"/>
    <x v="3"/>
    <n v="8000"/>
    <n v="8000"/>
    <m/>
    <x v="0"/>
    <n v="0"/>
    <s v="EX"/>
    <n v="8000"/>
    <n v="8000"/>
    <x v="0"/>
    <n v="0"/>
    <n v="0"/>
    <m/>
    <n v="0"/>
    <n v="8000"/>
    <s v="N"/>
    <m/>
    <s v="GRAD"/>
    <s v="UNIVERSITY GRADUATE SCHOOL"/>
    <s v="89"/>
    <s v="1-Adjust Based Budget"/>
    <x v="42"/>
    <x v="2"/>
    <x v="7"/>
    <m/>
    <x v="14"/>
    <x v="14"/>
    <m/>
  </r>
  <r>
    <n v="2018"/>
    <s v="UA"/>
    <s v="GRAD"/>
    <s v="UNIVERSITY GRADUATE SCHOOL"/>
    <x v="55"/>
    <s v="-----"/>
    <m/>
    <s v="UNIV GRADUATE SCHOOL"/>
    <x v="14"/>
    <s v="OTHER UNIVERSITY ADMINISTRATION ACCOUNTS"/>
    <s v="GENFND"/>
    <x v="0"/>
    <x v="0"/>
    <s v="---"/>
    <s v="EX"/>
    <s v="RESV"/>
    <s v="RESERVES"/>
    <s v="NA"/>
    <x v="0"/>
    <s v="RESERVES"/>
    <s v="15"/>
    <s v="IN"/>
    <x v="3"/>
    <n v="25466"/>
    <n v="25466"/>
    <m/>
    <x v="0"/>
    <n v="0"/>
    <s v="EX"/>
    <n v="25466"/>
    <n v="25466"/>
    <x v="0"/>
    <n v="0"/>
    <n v="0"/>
    <m/>
    <n v="0"/>
    <n v="25466"/>
    <s v="N"/>
    <m/>
    <s v="GRAD"/>
    <s v="UNIVERSITY GRADUATE SCHOOL"/>
    <s v="89"/>
    <s v="1-Adjust Based Budget"/>
    <x v="42"/>
    <x v="2"/>
    <x v="7"/>
    <m/>
    <x v="14"/>
    <x v="14"/>
    <m/>
  </r>
  <r>
    <n v="2018"/>
    <s v="UA"/>
    <s v="GRAD"/>
    <s v="UNIVERSITY GRADUATE SCHOOL"/>
    <x v="58"/>
    <s v="-----"/>
    <m/>
    <s v="GRADUATE EDUCATION RECRUITMENT"/>
    <x v="14"/>
    <s v="OTHER UNIVERSITY ADMINISTRATION ACCOUNTS"/>
    <s v="GENFND"/>
    <x v="0"/>
    <x v="0"/>
    <s v="---"/>
    <s v="EX"/>
    <s v="RESV"/>
    <s v="RESERVES"/>
    <s v="NA"/>
    <x v="0"/>
    <s v="RESERVES"/>
    <s v="15"/>
    <s v="IN"/>
    <x v="3"/>
    <n v="37000"/>
    <n v="37000"/>
    <m/>
    <x v="0"/>
    <n v="0"/>
    <s v="EX"/>
    <n v="37000"/>
    <n v="37000"/>
    <x v="0"/>
    <n v="0"/>
    <n v="0"/>
    <m/>
    <n v="0"/>
    <n v="37000"/>
    <s v="N"/>
    <m/>
    <s v="GRAD"/>
    <s v="UNIVERSITY GRADUATE SCHOOL"/>
    <s v="89"/>
    <s v="1-Adjust Based Budget"/>
    <x v="42"/>
    <x v="2"/>
    <x v="7"/>
    <m/>
    <x v="14"/>
    <x v="14"/>
    <m/>
  </r>
  <r>
    <n v="2018"/>
    <s v="UA"/>
    <s v="GRAD"/>
    <s v="UNIVERSITY GRADUATE SCHOOL"/>
    <x v="59"/>
    <s v="-----"/>
    <m/>
    <s v="GRADUATE EDUCATION DISCRETIONARY"/>
    <x v="14"/>
    <s v="OTHER UNIVERSITY ADMINISTRATION ACCOUNTS"/>
    <s v="GENFND"/>
    <x v="0"/>
    <x v="0"/>
    <s v="---"/>
    <s v="EX"/>
    <s v="RESV"/>
    <s v="RESERVES"/>
    <s v="NA"/>
    <x v="0"/>
    <s v="RESERVES"/>
    <s v="15"/>
    <s v="IN"/>
    <x v="3"/>
    <n v="2000"/>
    <n v="2000"/>
    <m/>
    <x v="0"/>
    <n v="0"/>
    <s v="EX"/>
    <n v="2000"/>
    <n v="2000"/>
    <x v="0"/>
    <n v="0"/>
    <n v="0"/>
    <m/>
    <n v="0"/>
    <n v="2000"/>
    <s v="N"/>
    <m/>
    <s v="GRAD"/>
    <s v="UNIVERSITY GRADUATE SCHOOL"/>
    <s v="89"/>
    <s v="1-Adjust Based Budget"/>
    <x v="42"/>
    <x v="2"/>
    <x v="7"/>
    <m/>
    <x v="14"/>
    <x v="14"/>
    <m/>
  </r>
  <r>
    <n v="2018"/>
    <s v="UA"/>
    <s v="GRAD"/>
    <s v="UNIVERSITY GRADUATE SCHOOL"/>
    <x v="60"/>
    <s v="-----"/>
    <m/>
    <s v="POST DOCTORATE OFFICE SUPPORT"/>
    <x v="14"/>
    <s v="OTHER UNIVERSITY ADMINISTRATION ACCOUNTS"/>
    <s v="GENFND"/>
    <x v="0"/>
    <x v="0"/>
    <s v="---"/>
    <s v="EX"/>
    <s v="RESV"/>
    <s v="RESERVES"/>
    <s v="NA"/>
    <x v="0"/>
    <s v="RESERVES"/>
    <s v="15"/>
    <s v="IN"/>
    <x v="3"/>
    <n v="6000"/>
    <n v="6000"/>
    <m/>
    <x v="0"/>
    <n v="0"/>
    <s v="EX"/>
    <n v="6000"/>
    <n v="6000"/>
    <x v="0"/>
    <n v="0"/>
    <n v="0"/>
    <m/>
    <n v="0"/>
    <n v="6000"/>
    <s v="N"/>
    <m/>
    <s v="GRAD"/>
    <s v="UNIVERSITY GRADUATE SCHOOL"/>
    <s v="89"/>
    <s v="1-Adjust Based Budget"/>
    <x v="42"/>
    <x v="2"/>
    <x v="7"/>
    <m/>
    <x v="14"/>
    <x v="14"/>
    <m/>
  </r>
  <r>
    <n v="2018"/>
    <s v="UA"/>
    <s v="GRAD"/>
    <s v="UNIVERSITY GRADUATE SCHOOL"/>
    <x v="57"/>
    <s v="-----"/>
    <m/>
    <s v="GETTING U INTO IU"/>
    <x v="14"/>
    <s v="OTHER UNIVERSITY ADMINISTRATION ACCOUNTS"/>
    <s v="GENFND"/>
    <x v="0"/>
    <x v="0"/>
    <s v="---"/>
    <s v="EX"/>
    <s v="RESV"/>
    <s v="RESERVES"/>
    <s v="NA"/>
    <x v="0"/>
    <s v="RESERVES"/>
    <s v="15"/>
    <s v="IN"/>
    <x v="3"/>
    <n v="5200"/>
    <n v="5200"/>
    <m/>
    <x v="0"/>
    <n v="0"/>
    <s v="EX"/>
    <n v="5200"/>
    <n v="5200"/>
    <x v="0"/>
    <n v="0"/>
    <n v="0"/>
    <m/>
    <n v="0"/>
    <n v="5200"/>
    <s v="N"/>
    <m/>
    <s v="GRAD"/>
    <s v="UNIVERSITY GRADUATE SCHOOL"/>
    <s v="89"/>
    <s v="1-Adjust Based Budget"/>
    <x v="42"/>
    <x v="2"/>
    <x v="7"/>
    <m/>
    <x v="14"/>
    <x v="14"/>
    <m/>
  </r>
  <r>
    <n v="2018"/>
    <s v="UA"/>
    <s v="GRAD"/>
    <s v="UNIVERSITY GRADUATE SCHOOL"/>
    <x v="56"/>
    <s v="-----"/>
    <m/>
    <s v="PRESIDENT'S DIVERSITY FUNDING"/>
    <x v="14"/>
    <s v="OTHER UNIVERSITY ADMINISTRATION ACCOUNTS"/>
    <s v="GENFND"/>
    <x v="0"/>
    <x v="0"/>
    <s v="---"/>
    <s v="EX"/>
    <s v="RESV"/>
    <s v="RESERVES"/>
    <s v="NA"/>
    <x v="0"/>
    <s v="RESERVES"/>
    <s v="15"/>
    <s v="AA"/>
    <x v="3"/>
    <n v="73411"/>
    <n v="73411"/>
    <m/>
    <x v="0"/>
    <n v="0"/>
    <s v="EX"/>
    <n v="73411"/>
    <n v="73411"/>
    <x v="0"/>
    <n v="0"/>
    <n v="0"/>
    <m/>
    <n v="0"/>
    <n v="73411"/>
    <s v="N"/>
    <m/>
    <s v="GRAD"/>
    <s v="UNIVERSITY GRADUATE SCHOOL"/>
    <s v="89"/>
    <s v="1-Adjust Based Budget"/>
    <x v="42"/>
    <x v="2"/>
    <x v="7"/>
    <m/>
    <x v="14"/>
    <x v="14"/>
    <m/>
  </r>
  <r>
    <n v="2018"/>
    <s v="UA"/>
    <s v="GRAD"/>
    <s v="UNIVERSITY GRADUATE SCHOOL"/>
    <x v="55"/>
    <s v="-----"/>
    <m/>
    <s v="UNIV GRADUATE SCHOOL"/>
    <x v="14"/>
    <s v="OTHER UNIVERSITY ADMINISTRATION ACCOUNTS"/>
    <s v="GENFND"/>
    <x v="9"/>
    <x v="8"/>
    <s v="---"/>
    <s v="EX"/>
    <s v="TREX"/>
    <s v="TRSF-EXPENSE"/>
    <s v="DZ"/>
    <x v="1"/>
    <s v="TRANSFER"/>
    <s v="21"/>
    <s v="IN"/>
    <x v="3"/>
    <n v="238952"/>
    <n v="238952"/>
    <m/>
    <x v="0"/>
    <n v="0"/>
    <s v="EX"/>
    <n v="238952"/>
    <n v="238952"/>
    <x v="0"/>
    <n v="0"/>
    <n v="0"/>
    <m/>
    <n v="0"/>
    <n v="238952"/>
    <s v="N"/>
    <m/>
    <s v="GRAD"/>
    <s v="UNIVERSITY GRADUATE SCHOOL"/>
    <s v="89"/>
    <s v="1-Adjust Based Budget"/>
    <x v="42"/>
    <x v="2"/>
    <x v="7"/>
    <m/>
    <x v="14"/>
    <x v="14"/>
    <m/>
  </r>
  <r>
    <n v="2018"/>
    <s v="UA"/>
    <s v="GRAD"/>
    <s v="UNIVERSITY GRADUATE SCHOOL"/>
    <x v="55"/>
    <s v="-----"/>
    <m/>
    <s v="UNIV GRADUATE SCHOOL"/>
    <x v="14"/>
    <s v="OTHER UNIVERSITY ADMINISTRATION ACCOUNTS"/>
    <s v="GENFND"/>
    <x v="2"/>
    <x v="2"/>
    <s v="---"/>
    <s v="EX"/>
    <s v="TRIN"/>
    <s v="TRNSF-INCOME"/>
    <s v="DV"/>
    <x v="1"/>
    <s v="TRANSFER"/>
    <s v="21"/>
    <s v="IN"/>
    <x v="1"/>
    <n v="185000"/>
    <n v="185000"/>
    <m/>
    <x v="1"/>
    <s v="10cr"/>
    <s v="Allot/Xfer IN"/>
    <n v="-185000"/>
    <n v="185000"/>
    <x v="0"/>
    <n v="0"/>
    <n v="0"/>
    <m/>
    <n v="0"/>
    <n v="185000"/>
    <s v="N"/>
    <m/>
    <s v="GRAD"/>
    <s v="UNIVERSITY GRADUATE SCHOOL"/>
    <s v="89"/>
    <s v="1-Adjust Based Budget"/>
    <x v="42"/>
    <x v="2"/>
    <x v="7"/>
    <m/>
    <x v="14"/>
    <x v="14"/>
    <m/>
  </r>
  <r>
    <n v="2018"/>
    <s v="UA"/>
    <s v="OUAA"/>
    <s v="OTHER UNIVERSITY ADMIN ACCOUNT"/>
    <x v="61"/>
    <s v="-----"/>
    <m/>
    <s v="AFFIRMATIVE ACTION/UA"/>
    <x v="14"/>
    <s v="OTHER UNIVERSITY ADMINISTRATION ACCOUNTS"/>
    <s v="GENFND"/>
    <x v="34"/>
    <x v="33"/>
    <s v="---"/>
    <s v="EX"/>
    <s v="PRSA"/>
    <s v="PROF SAL"/>
    <s v="FP"/>
    <x v="5"/>
    <s v="COMPENS"/>
    <s v="07"/>
    <s v="IS"/>
    <x v="3"/>
    <n v="214426"/>
    <n v="214426"/>
    <m/>
    <x v="0"/>
    <n v="0"/>
    <s v="EX"/>
    <n v="214426"/>
    <n v="214426"/>
    <x v="2"/>
    <n v="5922"/>
    <n v="-4588.7164000000184"/>
    <m/>
    <n v="1333.2835999999816"/>
    <n v="215759.2836"/>
    <s v="Y"/>
    <m/>
    <s v="OUAA"/>
    <s v="AFFIRMATIVE ACTION/UA"/>
    <s v="99"/>
    <s v="1-Adjust Based Budget"/>
    <x v="43"/>
    <x v="2"/>
    <x v="7"/>
    <m/>
    <x v="19"/>
    <x v="19"/>
    <m/>
  </r>
  <r>
    <n v="2018"/>
    <s v="UA"/>
    <s v="OUAA"/>
    <s v="OTHER UNIVERSITY ADMIN ACCOUNT"/>
    <x v="61"/>
    <s v="-----"/>
    <m/>
    <s v="AFFIRMATIVE ACTION/UA"/>
    <x v="14"/>
    <s v="OTHER UNIVERSITY ADMINISTRATION ACCOUNTS"/>
    <s v="GENFND"/>
    <x v="24"/>
    <x v="23"/>
    <s v="---"/>
    <s v="EX"/>
    <s v="BENF"/>
    <s v="BENEFITS"/>
    <s v="GP"/>
    <x v="5"/>
    <s v="COMPENS"/>
    <s v="07"/>
    <s v="IS"/>
    <x v="3"/>
    <n v="43100"/>
    <n v="43100"/>
    <m/>
    <x v="0"/>
    <n v="0"/>
    <s v="EX"/>
    <n v="43100"/>
    <n v="43100"/>
    <x v="0"/>
    <n v="0"/>
    <n v="0"/>
    <m/>
    <n v="0"/>
    <n v="43100"/>
    <s v="N"/>
    <m/>
    <s v="OUAA"/>
    <s v="AFFIRMATIVE ACTION/UA"/>
    <s v="89"/>
    <s v="1-Adjust Based Budget"/>
    <x v="42"/>
    <x v="2"/>
    <x v="7"/>
    <m/>
    <x v="19"/>
    <x v="19"/>
    <m/>
  </r>
  <r>
    <n v="2018"/>
    <s v="UA"/>
    <s v="OUAA"/>
    <s v="OTHER UNIVERSITY ADMIN ACCOUNT"/>
    <x v="61"/>
    <s v="-----"/>
    <m/>
    <s v="AFFIRMATIVE ACTION/UA"/>
    <x v="14"/>
    <s v="OTHER UNIVERSITY ADMINISTRATION ACCOUNTS"/>
    <s v="GENFND"/>
    <x v="25"/>
    <x v="24"/>
    <s v="---"/>
    <s v="EX"/>
    <s v="BENF"/>
    <s v="BENEFITS"/>
    <s v="GP"/>
    <x v="5"/>
    <s v="COMPENS"/>
    <s v="07"/>
    <s v="IS"/>
    <x v="3"/>
    <n v="14688"/>
    <n v="14688"/>
    <m/>
    <x v="0"/>
    <n v="0"/>
    <s v="EX"/>
    <n v="14688"/>
    <n v="14688"/>
    <x v="0"/>
    <n v="0"/>
    <n v="0"/>
    <m/>
    <n v="0"/>
    <n v="14688"/>
    <s v="N"/>
    <m/>
    <s v="OUAA"/>
    <s v="AFFIRMATIVE ACTION/UA"/>
    <s v="89"/>
    <s v="1-Adjust Based Budget"/>
    <x v="42"/>
    <x v="2"/>
    <x v="7"/>
    <m/>
    <x v="19"/>
    <x v="19"/>
    <m/>
  </r>
  <r>
    <n v="2018"/>
    <s v="UA"/>
    <s v="OUAA"/>
    <s v="OTHER UNIVERSITY ADMIN ACCOUNT"/>
    <x v="61"/>
    <s v="-----"/>
    <m/>
    <s v="AFFIRMATIVE ACTION/UA"/>
    <x v="14"/>
    <s v="OTHER UNIVERSITY ADMINISTRATION ACCOUNTS"/>
    <s v="GENFND"/>
    <x v="26"/>
    <x v="25"/>
    <s v="---"/>
    <s v="EX"/>
    <s v="BENF"/>
    <s v="BENEFITS"/>
    <s v="GP"/>
    <x v="5"/>
    <s v="COMPENS"/>
    <s v="07"/>
    <s v="IS"/>
    <x v="3"/>
    <n v="28476"/>
    <n v="28476"/>
    <m/>
    <x v="0"/>
    <n v="0"/>
    <s v="EX"/>
    <n v="28476"/>
    <n v="28476"/>
    <x v="0"/>
    <n v="0"/>
    <n v="0"/>
    <m/>
    <n v="0"/>
    <n v="28476"/>
    <s v="N"/>
    <m/>
    <s v="OUAA"/>
    <s v="AFFIRMATIVE ACTION/UA"/>
    <s v="89"/>
    <s v="1-Adjust Based Budget"/>
    <x v="42"/>
    <x v="2"/>
    <x v="7"/>
    <m/>
    <x v="19"/>
    <x v="19"/>
    <m/>
  </r>
  <r>
    <n v="2018"/>
    <s v="UA"/>
    <s v="OUAA"/>
    <s v="OTHER UNIVERSITY ADMIN ACCOUNT"/>
    <x v="61"/>
    <s v="-----"/>
    <m/>
    <s v="AFFIRMATIVE ACTION/UA"/>
    <x v="14"/>
    <s v="OTHER UNIVERSITY ADMINISTRATION ACCOUNTS"/>
    <s v="GENFND"/>
    <x v="9"/>
    <x v="8"/>
    <s v="---"/>
    <s v="EX"/>
    <s v="TREX"/>
    <s v="TRSF-EXPENSE"/>
    <s v="DZ"/>
    <x v="1"/>
    <s v="TRANSFER"/>
    <s v="21"/>
    <s v="IS"/>
    <x v="3"/>
    <n v="13170"/>
    <n v="13170"/>
    <m/>
    <x v="0"/>
    <n v="0"/>
    <s v="EX"/>
    <n v="13170"/>
    <n v="13170"/>
    <x v="0"/>
    <n v="0"/>
    <n v="0"/>
    <m/>
    <n v="0"/>
    <n v="13170"/>
    <s v="N"/>
    <m/>
    <s v="OUAA"/>
    <s v="AFFIRMATIVE ACTION/UA"/>
    <s v="89"/>
    <s v="1-Adjust Based Budget"/>
    <x v="42"/>
    <x v="2"/>
    <x v="7"/>
    <m/>
    <x v="19"/>
    <x v="19"/>
    <m/>
  </r>
  <r>
    <n v="2018"/>
    <s v="UA"/>
    <s v="BDOT"/>
    <s v="BOARD OF TRUSTEES"/>
    <x v="3"/>
    <s v="-----"/>
    <m/>
    <s v="BOARD OF TRUSTEES"/>
    <x v="3"/>
    <s v="BOARD OF TRUSTEES"/>
    <s v="GENFND"/>
    <x v="34"/>
    <x v="33"/>
    <s v="---"/>
    <s v="EX"/>
    <s v="PRSA"/>
    <s v="PROF SAL"/>
    <s v="FP"/>
    <x v="5"/>
    <s v="COMPENS"/>
    <s v="07"/>
    <s v="IS"/>
    <x v="3"/>
    <n v="118856"/>
    <n v="118856"/>
    <m/>
    <x v="0"/>
    <n v="0"/>
    <s v="EX"/>
    <n v="118856"/>
    <n v="118856"/>
    <x v="2"/>
    <n v="3283"/>
    <n v="-2543.5184000000104"/>
    <m/>
    <n v="739.48159999998961"/>
    <n v="119595.48159999998"/>
    <s v="Y"/>
    <m/>
    <s v="BDOT"/>
    <s v="BOARD OF TRUSTEES"/>
    <s v="99"/>
    <s v="1-Adjust Based Budget"/>
    <x v="43"/>
    <x v="2"/>
    <x v="7"/>
    <m/>
    <x v="3"/>
    <x v="3"/>
    <m/>
  </r>
  <r>
    <n v="2018"/>
    <s v="UA"/>
    <s v="BDOT"/>
    <s v="BOARD OF TRUSTEES"/>
    <x v="62"/>
    <s v="-----"/>
    <m/>
    <s v="BOARD OF TRUSTEES"/>
    <x v="3"/>
    <s v="BOARD OF TRUSTEES"/>
    <s v="GENFND"/>
    <x v="40"/>
    <x v="39"/>
    <s v="---"/>
    <s v="EX"/>
    <s v="HRCO"/>
    <s v="HOURLY COMP"/>
    <s v="GK"/>
    <x v="5"/>
    <s v="COMPENS"/>
    <s v="07"/>
    <s v="IS"/>
    <x v="3"/>
    <n v="5300"/>
    <n v="5300"/>
    <m/>
    <x v="0"/>
    <n v="0"/>
    <s v="EX"/>
    <n v="5300"/>
    <n v="5300"/>
    <x v="0"/>
    <n v="0"/>
    <n v="0"/>
    <m/>
    <n v="0"/>
    <n v="5300"/>
    <s v="N"/>
    <m/>
    <s v="BDOT"/>
    <s v="BOARD OF TRUSTEES"/>
    <s v="8A"/>
    <s v="1-Adjust Based Budget"/>
    <x v="42"/>
    <x v="2"/>
    <x v="7"/>
    <m/>
    <x v="3"/>
    <x v="3"/>
    <m/>
  </r>
  <r>
    <n v="2018"/>
    <s v="UA"/>
    <s v="BDOT"/>
    <s v="BOARD OF TRUSTEES"/>
    <x v="62"/>
    <s v="-----"/>
    <m/>
    <s v="BOARD OF TRUSTEES"/>
    <x v="3"/>
    <s v="BOARD OF TRUSTEES"/>
    <s v="GENFND"/>
    <x v="20"/>
    <x v="19"/>
    <s v="---"/>
    <s v="EX"/>
    <s v="OEXP"/>
    <s v="OTHER EXP"/>
    <s v="LP"/>
    <x v="4"/>
    <s v="GEN EXP"/>
    <s v="09"/>
    <s v="IS"/>
    <x v="3"/>
    <n v="2500"/>
    <n v="2500"/>
    <m/>
    <x v="0"/>
    <n v="0"/>
    <s v="EX"/>
    <n v="2500"/>
    <n v="2500"/>
    <x v="0"/>
    <n v="0"/>
    <n v="0"/>
    <m/>
    <n v="0"/>
    <n v="2500"/>
    <s v="N"/>
    <m/>
    <s v="BDOT"/>
    <s v="BOARD OF TRUSTEES"/>
    <s v="8A"/>
    <s v="1-Adjust Based Budget"/>
    <x v="42"/>
    <x v="2"/>
    <x v="7"/>
    <m/>
    <x v="3"/>
    <x v="3"/>
    <m/>
  </r>
  <r>
    <n v="2018"/>
    <s v="UA"/>
    <s v="BDOT"/>
    <s v="BOARD OF TRUSTEES"/>
    <x v="62"/>
    <s v="-----"/>
    <m/>
    <s v="BOARD OF TRUSTEES"/>
    <x v="3"/>
    <s v="BOARD OF TRUSTEES"/>
    <s v="GENFND"/>
    <x v="11"/>
    <x v="10"/>
    <s v="---"/>
    <s v="EX"/>
    <s v="ADV"/>
    <s v="ADVERT PROMO"/>
    <s v="LA"/>
    <x v="4"/>
    <s v="GEN EXP"/>
    <s v="09"/>
    <s v="IS"/>
    <x v="3"/>
    <n v="200"/>
    <n v="200"/>
    <m/>
    <x v="0"/>
    <n v="0"/>
    <s v="EX"/>
    <n v="200"/>
    <n v="200"/>
    <x v="0"/>
    <n v="0"/>
    <n v="0"/>
    <m/>
    <n v="0"/>
    <n v="200"/>
    <s v="N"/>
    <m/>
    <s v="BDOT"/>
    <s v="BOARD OF TRUSTEES"/>
    <s v="8A"/>
    <s v="1-Adjust Based Budget"/>
    <x v="42"/>
    <x v="2"/>
    <x v="7"/>
    <m/>
    <x v="3"/>
    <x v="3"/>
    <m/>
  </r>
  <r>
    <n v="2018"/>
    <s v="UA"/>
    <s v="BDOT"/>
    <s v="BOARD OF TRUSTEES"/>
    <x v="62"/>
    <s v="-----"/>
    <m/>
    <s v="BOARD OF TRUSTEES"/>
    <x v="3"/>
    <s v="BOARD OF TRUSTEES"/>
    <s v="GENFND"/>
    <x v="21"/>
    <x v="20"/>
    <s v="---"/>
    <s v="EX"/>
    <s v="PRIN"/>
    <s v="PRINT DUPL"/>
    <s v="KA"/>
    <x v="4"/>
    <s v="GEN EXP"/>
    <s v="09"/>
    <s v="IS"/>
    <x v="3"/>
    <n v="4000"/>
    <n v="4000"/>
    <m/>
    <x v="0"/>
    <n v="0"/>
    <s v="EX"/>
    <n v="4000"/>
    <n v="4000"/>
    <x v="0"/>
    <n v="0"/>
    <n v="0"/>
    <m/>
    <n v="0"/>
    <n v="4000"/>
    <s v="N"/>
    <m/>
    <s v="BDOT"/>
    <s v="BOARD OF TRUSTEES"/>
    <s v="8A"/>
    <s v="1-Adjust Based Budget"/>
    <x v="42"/>
    <x v="2"/>
    <x v="7"/>
    <m/>
    <x v="3"/>
    <x v="3"/>
    <m/>
  </r>
  <r>
    <n v="2018"/>
    <s v="UA"/>
    <s v="BDOT"/>
    <s v="BOARD OF TRUSTEES"/>
    <x v="62"/>
    <s v="-----"/>
    <m/>
    <s v="BOARD OF TRUSTEES"/>
    <x v="3"/>
    <s v="BOARD OF TRUSTEES"/>
    <s v="GENFND"/>
    <x v="41"/>
    <x v="40"/>
    <s v="---"/>
    <s v="EX"/>
    <s v="PRIN"/>
    <s v="PRINT DUPL"/>
    <s v="KA"/>
    <x v="4"/>
    <s v="GEN EXP"/>
    <s v="09"/>
    <s v="IS"/>
    <x v="3"/>
    <n v="1200"/>
    <n v="1200"/>
    <m/>
    <x v="0"/>
    <n v="0"/>
    <s v="EX"/>
    <n v="1200"/>
    <n v="1200"/>
    <x v="0"/>
    <n v="0"/>
    <n v="0"/>
    <m/>
    <n v="0"/>
    <n v="1200"/>
    <s v="N"/>
    <m/>
    <s v="BDOT"/>
    <s v="BOARD OF TRUSTEES"/>
    <s v="8A"/>
    <s v="1-Adjust Based Budget"/>
    <x v="42"/>
    <x v="2"/>
    <x v="7"/>
    <m/>
    <x v="3"/>
    <x v="3"/>
    <m/>
  </r>
  <r>
    <n v="2018"/>
    <s v="UA"/>
    <s v="BDOT"/>
    <s v="BOARD OF TRUSTEES"/>
    <x v="62"/>
    <s v="-----"/>
    <m/>
    <s v="BOARD OF TRUSTEES"/>
    <x v="3"/>
    <s v="BOARD OF TRUSTEES"/>
    <s v="GENFND"/>
    <x v="43"/>
    <x v="42"/>
    <s v="---"/>
    <s v="EX"/>
    <s v="PHON"/>
    <s v="TELE POST"/>
    <s v="JV"/>
    <x v="4"/>
    <s v="GEN EXP"/>
    <s v="09"/>
    <s v="IS"/>
    <x v="3"/>
    <n v="120"/>
    <n v="120"/>
    <m/>
    <x v="0"/>
    <n v="0"/>
    <s v="EX"/>
    <n v="120"/>
    <n v="120"/>
    <x v="0"/>
    <n v="0"/>
    <n v="0"/>
    <m/>
    <n v="0"/>
    <n v="120"/>
    <s v="N"/>
    <m/>
    <s v="BDOT"/>
    <s v="BOARD OF TRUSTEES"/>
    <s v="8A"/>
    <s v="1-Adjust Based Budget"/>
    <x v="42"/>
    <x v="2"/>
    <x v="7"/>
    <m/>
    <x v="3"/>
    <x v="3"/>
    <m/>
  </r>
  <r>
    <n v="2018"/>
    <s v="UA"/>
    <s v="BDOT"/>
    <s v="BOARD OF TRUSTEES"/>
    <x v="62"/>
    <s v="-----"/>
    <m/>
    <s v="BOARD OF TRUSTEES"/>
    <x v="3"/>
    <s v="BOARD OF TRUSTEES"/>
    <s v="GENFND"/>
    <x v="45"/>
    <x v="44"/>
    <s v="---"/>
    <s v="EX"/>
    <s v="TRAV"/>
    <s v="TRAVEL"/>
    <s v="MK"/>
    <x v="6"/>
    <s v="TRAVEL"/>
    <s v="10"/>
    <s v="IS"/>
    <x v="3"/>
    <n v="32087"/>
    <n v="32087"/>
    <m/>
    <x v="0"/>
    <n v="0"/>
    <s v="EX"/>
    <n v="32087"/>
    <n v="32087"/>
    <x v="0"/>
    <n v="0"/>
    <n v="0"/>
    <m/>
    <n v="0"/>
    <n v="32087"/>
    <s v="N"/>
    <m/>
    <s v="BDOT"/>
    <s v="BOARD OF TRUSTEES"/>
    <s v="8A"/>
    <s v="1-Adjust Based Budget"/>
    <x v="42"/>
    <x v="2"/>
    <x v="7"/>
    <m/>
    <x v="3"/>
    <x v="3"/>
    <m/>
  </r>
  <r>
    <n v="2018"/>
    <s v="UA"/>
    <s v="BDOT"/>
    <s v="BOARD OF TRUSTEES"/>
    <x v="62"/>
    <s v="-----"/>
    <m/>
    <s v="BOARD OF TRUSTEES"/>
    <x v="3"/>
    <s v="BOARD OF TRUSTEES"/>
    <s v="GENFND"/>
    <x v="22"/>
    <x v="21"/>
    <s v="---"/>
    <s v="EX"/>
    <s v="S&amp;E"/>
    <s v="S&amp;E"/>
    <s v="LF"/>
    <x v="4"/>
    <s v="GEN EXP"/>
    <s v="09"/>
    <s v="IS"/>
    <x v="3"/>
    <n v="750"/>
    <n v="750"/>
    <m/>
    <x v="0"/>
    <n v="0"/>
    <s v="EX"/>
    <n v="750"/>
    <n v="750"/>
    <x v="0"/>
    <n v="0"/>
    <n v="0"/>
    <m/>
    <n v="0"/>
    <n v="750"/>
    <s v="N"/>
    <m/>
    <s v="BDOT"/>
    <s v="BOARD OF TRUSTEES"/>
    <s v="8A"/>
    <s v="1-Adjust Based Budget"/>
    <x v="42"/>
    <x v="2"/>
    <x v="7"/>
    <m/>
    <x v="3"/>
    <x v="3"/>
    <m/>
  </r>
  <r>
    <n v="2018"/>
    <s v="UA"/>
    <s v="BDOT"/>
    <s v="BOARD OF TRUSTEES"/>
    <x v="62"/>
    <s v="-----"/>
    <m/>
    <s v="BOARD OF TRUSTEES"/>
    <x v="3"/>
    <s v="BOARD OF TRUSTEES"/>
    <s v="GENFND"/>
    <x v="46"/>
    <x v="45"/>
    <s v="---"/>
    <s v="EX"/>
    <s v="PRIN"/>
    <s v="PRINT DUPL"/>
    <s v="KA"/>
    <x v="4"/>
    <s v="GEN EXP"/>
    <s v="09"/>
    <s v="IS"/>
    <x v="3"/>
    <n v="1400"/>
    <n v="1400"/>
    <m/>
    <x v="0"/>
    <n v="0"/>
    <s v="EX"/>
    <n v="1400"/>
    <n v="1400"/>
    <x v="0"/>
    <n v="0"/>
    <n v="0"/>
    <m/>
    <n v="0"/>
    <n v="1400"/>
    <s v="N"/>
    <m/>
    <s v="BDOT"/>
    <s v="BOARD OF TRUSTEES"/>
    <s v="8A"/>
    <s v="1-Adjust Based Budget"/>
    <x v="42"/>
    <x v="2"/>
    <x v="7"/>
    <m/>
    <x v="3"/>
    <x v="3"/>
    <m/>
  </r>
  <r>
    <n v="2018"/>
    <s v="UA"/>
    <s v="BDOT"/>
    <s v="BOARD OF TRUSTEES"/>
    <x v="62"/>
    <s v="-----"/>
    <m/>
    <s v="BOARD OF TRUSTEES"/>
    <x v="3"/>
    <s v="BOARD OF TRUSTEES"/>
    <s v="GENFND"/>
    <x v="12"/>
    <x v="11"/>
    <s v="---"/>
    <s v="EX"/>
    <s v="PRIN"/>
    <s v="PRINT DUPL"/>
    <s v="KA"/>
    <x v="4"/>
    <s v="GEN EXP"/>
    <s v="09"/>
    <s v="IS"/>
    <x v="3"/>
    <n v="900"/>
    <n v="900"/>
    <m/>
    <x v="0"/>
    <n v="0"/>
    <s v="EX"/>
    <n v="900"/>
    <n v="900"/>
    <x v="0"/>
    <n v="0"/>
    <n v="0"/>
    <m/>
    <n v="0"/>
    <n v="900"/>
    <s v="N"/>
    <m/>
    <s v="BDOT"/>
    <s v="BOARD OF TRUSTEES"/>
    <s v="8A"/>
    <s v="1-Adjust Based Budget"/>
    <x v="42"/>
    <x v="2"/>
    <x v="7"/>
    <m/>
    <x v="3"/>
    <x v="3"/>
    <m/>
  </r>
  <r>
    <n v="2018"/>
    <s v="UA"/>
    <s v="BDOT"/>
    <s v="BOARD OF TRUSTEES"/>
    <x v="62"/>
    <s v="-----"/>
    <m/>
    <s v="BOARD OF TRUSTEES"/>
    <x v="3"/>
    <s v="BOARD OF TRUSTEES"/>
    <s v="GENFND"/>
    <x v="48"/>
    <x v="47"/>
    <s v="---"/>
    <s v="EX"/>
    <s v="S&amp;E"/>
    <s v="S&amp;E"/>
    <s v="LF"/>
    <x v="4"/>
    <s v="GEN EXP"/>
    <s v="09"/>
    <s v="IS"/>
    <x v="3"/>
    <n v="800"/>
    <n v="800"/>
    <m/>
    <x v="0"/>
    <n v="0"/>
    <s v="EX"/>
    <n v="800"/>
    <n v="800"/>
    <x v="0"/>
    <n v="0"/>
    <n v="0"/>
    <m/>
    <n v="0"/>
    <n v="800"/>
    <s v="N"/>
    <m/>
    <s v="BDOT"/>
    <s v="BOARD OF TRUSTEES"/>
    <s v="8A"/>
    <s v="1-Adjust Based Budget"/>
    <x v="42"/>
    <x v="2"/>
    <x v="7"/>
    <m/>
    <x v="3"/>
    <x v="3"/>
    <m/>
  </r>
  <r>
    <n v="2018"/>
    <s v="UA"/>
    <s v="BDOT"/>
    <s v="BOARD OF TRUSTEES"/>
    <x v="62"/>
    <s v="-----"/>
    <m/>
    <s v="BOARD OF TRUSTEES"/>
    <x v="3"/>
    <s v="BOARD OF TRUSTEES"/>
    <s v="GENFND"/>
    <x v="50"/>
    <x v="49"/>
    <s v="---"/>
    <s v="EX"/>
    <s v="PHON"/>
    <s v="TELE POST"/>
    <s v="JV"/>
    <x v="4"/>
    <s v="GEN EXP"/>
    <s v="09"/>
    <s v="IS"/>
    <x v="3"/>
    <n v="400"/>
    <n v="400"/>
    <m/>
    <x v="0"/>
    <n v="0"/>
    <s v="EX"/>
    <n v="400"/>
    <n v="400"/>
    <x v="0"/>
    <n v="0"/>
    <n v="0"/>
    <m/>
    <n v="0"/>
    <n v="400"/>
    <s v="N"/>
    <m/>
    <s v="BDOT"/>
    <s v="BOARD OF TRUSTEES"/>
    <s v="8A"/>
    <s v="1-Adjust Based Budget"/>
    <x v="42"/>
    <x v="2"/>
    <x v="7"/>
    <m/>
    <x v="3"/>
    <x v="3"/>
    <m/>
  </r>
  <r>
    <n v="2018"/>
    <s v="UA"/>
    <s v="BDOT"/>
    <s v="BOARD OF TRUSTEES"/>
    <x v="62"/>
    <s v="-----"/>
    <m/>
    <s v="BOARD OF TRUSTEES"/>
    <x v="3"/>
    <s v="BOARD OF TRUSTEES"/>
    <s v="GENFND"/>
    <x v="51"/>
    <x v="50"/>
    <s v="---"/>
    <s v="EX"/>
    <s v="COSV"/>
    <s v="CONTRACT SRV"/>
    <s v="KK"/>
    <x v="4"/>
    <s v="GEN EXP"/>
    <s v="09"/>
    <s v="IS"/>
    <x v="3"/>
    <n v="1000"/>
    <n v="1000"/>
    <m/>
    <x v="0"/>
    <n v="0"/>
    <s v="EX"/>
    <n v="1000"/>
    <n v="1000"/>
    <x v="0"/>
    <n v="0"/>
    <n v="0"/>
    <m/>
    <n v="0"/>
    <n v="1000"/>
    <s v="N"/>
    <m/>
    <s v="BDOT"/>
    <s v="BOARD OF TRUSTEES"/>
    <s v="8A"/>
    <s v="1-Adjust Based Budget"/>
    <x v="42"/>
    <x v="2"/>
    <x v="7"/>
    <m/>
    <x v="3"/>
    <x v="3"/>
    <m/>
  </r>
  <r>
    <n v="2018"/>
    <s v="UA"/>
    <s v="BDOT"/>
    <s v="BOARD OF TRUSTEES"/>
    <x v="62"/>
    <s v="-----"/>
    <m/>
    <s v="BOARD OF TRUSTEES"/>
    <x v="3"/>
    <s v="BOARD OF TRUSTEES"/>
    <s v="GENFND"/>
    <x v="13"/>
    <x v="12"/>
    <s v="---"/>
    <s v="EX"/>
    <s v="COSV"/>
    <s v="CONTRACT SRV"/>
    <s v="KK"/>
    <x v="4"/>
    <s v="GEN EXP"/>
    <s v="09"/>
    <s v="IS"/>
    <x v="3"/>
    <n v="1000"/>
    <n v="1000"/>
    <m/>
    <x v="0"/>
    <n v="0"/>
    <s v="EX"/>
    <n v="1000"/>
    <n v="1000"/>
    <x v="0"/>
    <n v="0"/>
    <n v="0"/>
    <m/>
    <n v="0"/>
    <n v="1000"/>
    <s v="N"/>
    <m/>
    <s v="BDOT"/>
    <s v="BOARD OF TRUSTEES"/>
    <s v="8A"/>
    <s v="1-Adjust Based Budget"/>
    <x v="42"/>
    <x v="2"/>
    <x v="7"/>
    <m/>
    <x v="3"/>
    <x v="3"/>
    <m/>
  </r>
  <r>
    <n v="2018"/>
    <s v="UA"/>
    <s v="BDOT"/>
    <s v="BOARD OF TRUSTEES"/>
    <x v="63"/>
    <s v="-----"/>
    <m/>
    <s v="TRUSTEE ELECTIONS"/>
    <x v="3"/>
    <s v="BOARD OF TRUSTEES"/>
    <s v="GENFND"/>
    <x v="13"/>
    <x v="12"/>
    <s v="---"/>
    <s v="EX"/>
    <s v="COSV"/>
    <s v="CONTRACT SRV"/>
    <s v="KK"/>
    <x v="4"/>
    <s v="GEN EXP"/>
    <s v="09"/>
    <s v="IS"/>
    <x v="3"/>
    <n v="15433"/>
    <n v="15433"/>
    <m/>
    <x v="0"/>
    <n v="0"/>
    <s v="EX"/>
    <n v="15433"/>
    <n v="15433"/>
    <x v="0"/>
    <n v="0"/>
    <n v="0"/>
    <m/>
    <n v="0"/>
    <n v="15433"/>
    <s v="N"/>
    <m/>
    <s v="BDOT"/>
    <s v="BOARD OF TRUSTEES"/>
    <s v="8A"/>
    <s v="1-Adjust Based Budget"/>
    <x v="42"/>
    <x v="2"/>
    <x v="7"/>
    <m/>
    <x v="3"/>
    <x v="3"/>
    <m/>
  </r>
  <r>
    <n v="2018"/>
    <s v="UA"/>
    <s v="BDOT"/>
    <s v="BOARD OF TRUSTEES"/>
    <x v="62"/>
    <s v="-----"/>
    <m/>
    <s v="BOARD OF TRUSTEES"/>
    <x v="3"/>
    <s v="BOARD OF TRUSTEES"/>
    <s v="GENFND"/>
    <x v="82"/>
    <x v="80"/>
    <s v="---"/>
    <s v="EX"/>
    <s v="SERV"/>
    <s v="OTHER SERV"/>
    <s v="KF"/>
    <x v="4"/>
    <s v="GEN EXP"/>
    <s v="09"/>
    <s v="IS"/>
    <x v="3"/>
    <n v="31000"/>
    <n v="31000"/>
    <m/>
    <x v="0"/>
    <n v="0"/>
    <s v="EX"/>
    <n v="31000"/>
    <n v="31000"/>
    <x v="0"/>
    <n v="0"/>
    <n v="0"/>
    <m/>
    <n v="0"/>
    <n v="31000"/>
    <s v="N"/>
    <m/>
    <s v="BDOT"/>
    <s v="BOARD OF TRUSTEES"/>
    <s v="8A"/>
    <s v="1-Adjust Based Budget"/>
    <x v="42"/>
    <x v="2"/>
    <x v="7"/>
    <m/>
    <x v="3"/>
    <x v="3"/>
    <m/>
  </r>
  <r>
    <n v="2018"/>
    <s v="UA"/>
    <s v="BDOT"/>
    <s v="BOARD OF TRUSTEES"/>
    <x v="62"/>
    <s v="-----"/>
    <m/>
    <s v="BOARD OF TRUSTEES"/>
    <x v="3"/>
    <s v="BOARD OF TRUSTEES"/>
    <s v="GENFND"/>
    <x v="84"/>
    <x v="82"/>
    <s v="---"/>
    <s v="EX"/>
    <s v="RENT"/>
    <s v="RENTS"/>
    <s v="KP"/>
    <x v="4"/>
    <s v="GEN EXP"/>
    <s v="09"/>
    <s v="IS"/>
    <x v="3"/>
    <n v="300"/>
    <n v="300"/>
    <m/>
    <x v="0"/>
    <n v="0"/>
    <s v="EX"/>
    <n v="300"/>
    <n v="300"/>
    <x v="0"/>
    <n v="0"/>
    <n v="0"/>
    <m/>
    <n v="0"/>
    <n v="300"/>
    <s v="N"/>
    <m/>
    <s v="BDOT"/>
    <s v="BOARD OF TRUSTEES"/>
    <s v="8A"/>
    <s v="1-Adjust Based Budget"/>
    <x v="42"/>
    <x v="2"/>
    <x v="7"/>
    <m/>
    <x v="3"/>
    <x v="3"/>
    <m/>
  </r>
  <r>
    <n v="2018"/>
    <s v="UA"/>
    <s v="BDOT"/>
    <s v="BOARD OF TRUSTEES"/>
    <x v="62"/>
    <s v="-----"/>
    <m/>
    <s v="BOARD OF TRUSTEES"/>
    <x v="3"/>
    <s v="BOARD OF TRUSTEES"/>
    <s v="GENFND"/>
    <x v="56"/>
    <x v="55"/>
    <s v="---"/>
    <s v="EX"/>
    <s v="RENT"/>
    <s v="RENTS"/>
    <s v="KP"/>
    <x v="4"/>
    <s v="GEN EXP"/>
    <s v="09"/>
    <s v="IS"/>
    <x v="3"/>
    <n v="15000"/>
    <n v="15000"/>
    <m/>
    <x v="0"/>
    <n v="0"/>
    <s v="EX"/>
    <n v="15000"/>
    <n v="15000"/>
    <x v="0"/>
    <n v="0"/>
    <n v="0"/>
    <m/>
    <n v="0"/>
    <n v="15000"/>
    <s v="N"/>
    <m/>
    <s v="BDOT"/>
    <s v="BOARD OF TRUSTEES"/>
    <s v="8A"/>
    <s v="1-Adjust Based Budget"/>
    <x v="42"/>
    <x v="2"/>
    <x v="7"/>
    <m/>
    <x v="3"/>
    <x v="3"/>
    <m/>
  </r>
  <r>
    <n v="2018"/>
    <s v="UA"/>
    <s v="BDOT"/>
    <s v="BOARD OF TRUSTEES"/>
    <x v="62"/>
    <s v="-----"/>
    <m/>
    <s v="BOARD OF TRUSTEES"/>
    <x v="3"/>
    <s v="BOARD OF TRUSTEES"/>
    <s v="GENFND"/>
    <x v="59"/>
    <x v="58"/>
    <s v="---"/>
    <s v="EX"/>
    <s v="R&amp;M"/>
    <s v="REPAIR MAINT"/>
    <s v="KV"/>
    <x v="4"/>
    <s v="GEN EXP"/>
    <s v="09"/>
    <s v="IS"/>
    <x v="3"/>
    <n v="1000"/>
    <n v="1000"/>
    <m/>
    <x v="0"/>
    <n v="0"/>
    <s v="EX"/>
    <n v="1000"/>
    <n v="1000"/>
    <x v="0"/>
    <n v="0"/>
    <n v="0"/>
    <m/>
    <n v="0"/>
    <n v="1000"/>
    <s v="N"/>
    <m/>
    <s v="BDOT"/>
    <s v="BOARD OF TRUSTEES"/>
    <s v="8A"/>
    <s v="1-Adjust Based Budget"/>
    <x v="42"/>
    <x v="2"/>
    <x v="7"/>
    <m/>
    <x v="3"/>
    <x v="3"/>
    <m/>
  </r>
  <r>
    <n v="2018"/>
    <s v="UA"/>
    <s v="BDOT"/>
    <s v="BOARD OF TRUSTEES"/>
    <x v="62"/>
    <s v="-----"/>
    <m/>
    <s v="BOARD OF TRUSTEES"/>
    <x v="3"/>
    <s v="BOARD OF TRUSTEES"/>
    <s v="GENFND"/>
    <x v="15"/>
    <x v="14"/>
    <s v="---"/>
    <s v="EX"/>
    <s v="ADV"/>
    <s v="ADVERT PROMO"/>
    <s v="LA"/>
    <x v="4"/>
    <s v="GEN EXP"/>
    <s v="09"/>
    <s v="IS"/>
    <x v="3"/>
    <n v="250"/>
    <n v="250"/>
    <m/>
    <x v="0"/>
    <n v="0"/>
    <s v="EX"/>
    <n v="250"/>
    <n v="250"/>
    <x v="0"/>
    <n v="0"/>
    <n v="0"/>
    <m/>
    <n v="0"/>
    <n v="250"/>
    <s v="N"/>
    <m/>
    <s v="BDOT"/>
    <s v="BOARD OF TRUSTEES"/>
    <s v="8A"/>
    <s v="1-Adjust Based Budget"/>
    <x v="42"/>
    <x v="2"/>
    <x v="7"/>
    <m/>
    <x v="3"/>
    <x v="3"/>
    <m/>
  </r>
  <r>
    <n v="2018"/>
    <s v="UA"/>
    <s v="BDOT"/>
    <s v="BOARD OF TRUSTEES"/>
    <x v="62"/>
    <s v="-----"/>
    <m/>
    <s v="BOARD OF TRUSTEES"/>
    <x v="3"/>
    <s v="BOARD OF TRUSTEES"/>
    <s v="GENFND"/>
    <x v="92"/>
    <x v="90"/>
    <s v="---"/>
    <s v="EX"/>
    <s v="S&amp;E"/>
    <s v="S&amp;E"/>
    <s v="LF"/>
    <x v="4"/>
    <s v="GEN EXP"/>
    <s v="09"/>
    <s v="IS"/>
    <x v="3"/>
    <n v="1400"/>
    <n v="1400"/>
    <m/>
    <x v="0"/>
    <n v="0"/>
    <s v="EX"/>
    <n v="1400"/>
    <n v="1400"/>
    <x v="0"/>
    <n v="0"/>
    <n v="0"/>
    <m/>
    <n v="0"/>
    <n v="1400"/>
    <s v="N"/>
    <m/>
    <s v="BDOT"/>
    <s v="BOARD OF TRUSTEES"/>
    <s v="8A"/>
    <s v="1-Adjust Based Budget"/>
    <x v="42"/>
    <x v="2"/>
    <x v="7"/>
    <m/>
    <x v="3"/>
    <x v="3"/>
    <m/>
  </r>
  <r>
    <n v="2018"/>
    <s v="UA"/>
    <s v="BDOT"/>
    <s v="BOARD OF TRUSTEES"/>
    <x v="62"/>
    <s v="-----"/>
    <m/>
    <s v="BOARD OF TRUSTEES"/>
    <x v="3"/>
    <s v="BOARD OF TRUSTEES"/>
    <s v="GENFND"/>
    <x v="63"/>
    <x v="62"/>
    <s v="---"/>
    <s v="EX"/>
    <s v="S&amp;E"/>
    <s v="S&amp;E"/>
    <s v="LF"/>
    <x v="4"/>
    <s v="GEN EXP"/>
    <s v="09"/>
    <s v="IS"/>
    <x v="3"/>
    <n v="750"/>
    <n v="750"/>
    <m/>
    <x v="0"/>
    <n v="0"/>
    <s v="EX"/>
    <n v="750"/>
    <n v="750"/>
    <x v="0"/>
    <n v="0"/>
    <n v="0"/>
    <m/>
    <n v="0"/>
    <n v="750"/>
    <s v="N"/>
    <m/>
    <s v="BDOT"/>
    <s v="BOARD OF TRUSTEES"/>
    <s v="8A"/>
    <s v="1-Adjust Based Budget"/>
    <x v="42"/>
    <x v="2"/>
    <x v="7"/>
    <m/>
    <x v="3"/>
    <x v="3"/>
    <m/>
  </r>
  <r>
    <n v="2018"/>
    <s v="UA"/>
    <s v="BDOT"/>
    <s v="BOARD OF TRUSTEES"/>
    <x v="62"/>
    <s v="-----"/>
    <m/>
    <s v="BOARD OF TRUSTEES"/>
    <x v="3"/>
    <s v="BOARD OF TRUSTEES"/>
    <s v="GENFND"/>
    <x v="17"/>
    <x v="16"/>
    <s v="---"/>
    <s v="EX"/>
    <s v="OEXP"/>
    <s v="OTHER EXP"/>
    <s v="LP"/>
    <x v="4"/>
    <s v="GEN EXP"/>
    <s v="09"/>
    <s v="IS"/>
    <x v="3"/>
    <n v="15000"/>
    <n v="15000"/>
    <m/>
    <x v="0"/>
    <n v="0"/>
    <s v="EX"/>
    <n v="15000"/>
    <n v="15000"/>
    <x v="0"/>
    <n v="0"/>
    <n v="0"/>
    <m/>
    <n v="0"/>
    <n v="15000"/>
    <s v="N"/>
    <m/>
    <s v="BDOT"/>
    <s v="BOARD OF TRUSTEES"/>
    <s v="8A"/>
    <s v="1-Adjust Based Budget"/>
    <x v="42"/>
    <x v="2"/>
    <x v="7"/>
    <m/>
    <x v="3"/>
    <x v="3"/>
    <m/>
  </r>
  <r>
    <n v="2018"/>
    <s v="UA"/>
    <s v="BDOT"/>
    <s v="BOARD OF TRUSTEES"/>
    <x v="62"/>
    <s v="-----"/>
    <m/>
    <s v="BOARD OF TRUSTEES"/>
    <x v="3"/>
    <s v="BOARD OF TRUSTEES"/>
    <s v="GENFND"/>
    <x v="93"/>
    <x v="91"/>
    <s v="---"/>
    <s v="EX"/>
    <s v="SERV"/>
    <s v="OTHER SERV"/>
    <s v="KF"/>
    <x v="4"/>
    <s v="GEN EXP"/>
    <s v="09"/>
    <s v="IS"/>
    <x v="3"/>
    <n v="2000"/>
    <n v="2000"/>
    <m/>
    <x v="0"/>
    <n v="0"/>
    <s v="EX"/>
    <n v="2000"/>
    <n v="2000"/>
    <x v="0"/>
    <n v="0"/>
    <n v="0"/>
    <m/>
    <n v="0"/>
    <n v="2000"/>
    <s v="N"/>
    <m/>
    <s v="BDOT"/>
    <s v="BOARD OF TRUSTEES"/>
    <s v="8A"/>
    <s v="1-Adjust Based Budget"/>
    <x v="42"/>
    <x v="2"/>
    <x v="7"/>
    <m/>
    <x v="3"/>
    <x v="3"/>
    <m/>
  </r>
  <r>
    <n v="2018"/>
    <s v="UA"/>
    <s v="BDOT"/>
    <s v="BOARD OF TRUSTEES"/>
    <x v="62"/>
    <s v="-----"/>
    <m/>
    <s v="BOARD OF TRUSTEES"/>
    <x v="3"/>
    <s v="BOARD OF TRUSTEES"/>
    <s v="GENFND"/>
    <x v="65"/>
    <x v="64"/>
    <s v="---"/>
    <s v="EX"/>
    <s v="S&amp;E"/>
    <s v="S&amp;E"/>
    <s v="LF"/>
    <x v="4"/>
    <s v="GEN EXP"/>
    <s v="09"/>
    <s v="IS"/>
    <x v="3"/>
    <n v="1000"/>
    <n v="1000"/>
    <m/>
    <x v="0"/>
    <n v="0"/>
    <s v="EX"/>
    <n v="1000"/>
    <n v="1000"/>
    <x v="0"/>
    <n v="0"/>
    <n v="0"/>
    <m/>
    <n v="0"/>
    <n v="1000"/>
    <s v="N"/>
    <m/>
    <s v="BDOT"/>
    <s v="BOARD OF TRUSTEES"/>
    <s v="8A"/>
    <s v="1-Adjust Based Budget"/>
    <x v="42"/>
    <x v="2"/>
    <x v="7"/>
    <m/>
    <x v="3"/>
    <x v="3"/>
    <m/>
  </r>
  <r>
    <n v="2018"/>
    <s v="UA"/>
    <s v="BDOT"/>
    <s v="BOARD OF TRUSTEES"/>
    <x v="62"/>
    <s v="-----"/>
    <m/>
    <s v="BOARD OF TRUSTEES"/>
    <x v="3"/>
    <s v="BOARD OF TRUSTEES"/>
    <s v="GENFND"/>
    <x v="24"/>
    <x v="23"/>
    <s v="---"/>
    <s v="EX"/>
    <s v="BENF"/>
    <s v="BENEFITS"/>
    <s v="GP"/>
    <x v="5"/>
    <s v="COMPENS"/>
    <s v="07"/>
    <s v="IS"/>
    <x v="3"/>
    <n v="23890"/>
    <n v="23890"/>
    <m/>
    <x v="0"/>
    <n v="0"/>
    <s v="EX"/>
    <n v="23890"/>
    <n v="23890"/>
    <x v="0"/>
    <n v="0"/>
    <n v="0"/>
    <m/>
    <n v="0"/>
    <n v="23890"/>
    <s v="N"/>
    <m/>
    <s v="BDOT"/>
    <s v="BOARD OF TRUSTEES"/>
    <s v="8A"/>
    <s v="1-Adjust Based Budget"/>
    <x v="42"/>
    <x v="2"/>
    <x v="7"/>
    <m/>
    <x v="3"/>
    <x v="3"/>
    <m/>
  </r>
  <r>
    <n v="2018"/>
    <s v="UA"/>
    <s v="BDOT"/>
    <s v="BOARD OF TRUSTEES"/>
    <x v="62"/>
    <s v="-----"/>
    <m/>
    <s v="BOARD OF TRUSTEES"/>
    <x v="3"/>
    <s v="BOARD OF TRUSTEES"/>
    <s v="GENFND"/>
    <x v="25"/>
    <x v="24"/>
    <s v="---"/>
    <s v="EX"/>
    <s v="BENF"/>
    <s v="BENEFITS"/>
    <s v="GP"/>
    <x v="5"/>
    <s v="COMPENS"/>
    <s v="07"/>
    <s v="IS"/>
    <x v="3"/>
    <n v="8142"/>
    <n v="8142"/>
    <m/>
    <x v="0"/>
    <n v="0"/>
    <s v="EX"/>
    <n v="8142"/>
    <n v="8142"/>
    <x v="0"/>
    <n v="0"/>
    <n v="0"/>
    <m/>
    <n v="0"/>
    <n v="8142"/>
    <s v="N"/>
    <m/>
    <s v="BDOT"/>
    <s v="BOARD OF TRUSTEES"/>
    <s v="8A"/>
    <s v="1-Adjust Based Budget"/>
    <x v="42"/>
    <x v="2"/>
    <x v="7"/>
    <m/>
    <x v="3"/>
    <x v="3"/>
    <m/>
  </r>
  <r>
    <n v="2018"/>
    <s v="UA"/>
    <s v="BDOT"/>
    <s v="BOARD OF TRUSTEES"/>
    <x v="62"/>
    <s v="-----"/>
    <m/>
    <s v="BOARD OF TRUSTEES"/>
    <x v="3"/>
    <s v="BOARD OF TRUSTEES"/>
    <s v="GENFND"/>
    <x v="26"/>
    <x v="25"/>
    <s v="---"/>
    <s v="EX"/>
    <s v="BENF"/>
    <s v="BENEFITS"/>
    <s v="GP"/>
    <x v="5"/>
    <s v="COMPENS"/>
    <s v="07"/>
    <s v="IS"/>
    <x v="3"/>
    <n v="15784"/>
    <n v="15784"/>
    <m/>
    <x v="0"/>
    <n v="0"/>
    <s v="EX"/>
    <n v="15784"/>
    <n v="15784"/>
    <x v="0"/>
    <n v="0"/>
    <n v="0"/>
    <m/>
    <n v="0"/>
    <n v="15784"/>
    <s v="N"/>
    <m/>
    <s v="BDOT"/>
    <s v="BOARD OF TRUSTEES"/>
    <s v="8A"/>
    <s v="1-Adjust Based Budget"/>
    <x v="42"/>
    <x v="2"/>
    <x v="7"/>
    <m/>
    <x v="3"/>
    <x v="3"/>
    <m/>
  </r>
  <r>
    <n v="2018"/>
    <s v="UA"/>
    <s v="BDOT"/>
    <s v="BOARD OF TRUSTEES"/>
    <x v="62"/>
    <s v="-----"/>
    <m/>
    <s v="BOARD OF TRUSTEES"/>
    <x v="3"/>
    <s v="BOARD OF TRUSTEES"/>
    <s v="GENFND"/>
    <x v="27"/>
    <x v="26"/>
    <s v="---"/>
    <s v="EX"/>
    <s v="TRAV"/>
    <s v="TRAVEL"/>
    <s v="MK"/>
    <x v="6"/>
    <s v="TRAVEL"/>
    <s v="10"/>
    <s v="IS"/>
    <x v="3"/>
    <n v="8000"/>
    <n v="8000"/>
    <m/>
    <x v="0"/>
    <n v="0"/>
    <s v="EX"/>
    <n v="8000"/>
    <n v="8000"/>
    <x v="0"/>
    <n v="0"/>
    <n v="0"/>
    <m/>
    <n v="0"/>
    <n v="8000"/>
    <s v="N"/>
    <m/>
    <s v="BDOT"/>
    <s v="BOARD OF TRUSTEES"/>
    <s v="8A"/>
    <s v="1-Adjust Based Budget"/>
    <x v="42"/>
    <x v="2"/>
    <x v="7"/>
    <m/>
    <x v="3"/>
    <x v="3"/>
    <m/>
  </r>
  <r>
    <n v="2018"/>
    <s v="UA"/>
    <s v="BDOT"/>
    <s v="BOARD OF TRUSTEES"/>
    <x v="62"/>
    <s v="-----"/>
    <m/>
    <s v="BOARD OF TRUSTEES"/>
    <x v="3"/>
    <s v="BOARD OF TRUSTEES"/>
    <s v="GENFND"/>
    <x v="28"/>
    <x v="27"/>
    <s v="---"/>
    <s v="EX"/>
    <s v="TRAV"/>
    <s v="TRAVEL"/>
    <s v="MK"/>
    <x v="6"/>
    <s v="TRAVEL"/>
    <s v="10"/>
    <s v="IS"/>
    <x v="3"/>
    <n v="4000"/>
    <n v="4000"/>
    <m/>
    <x v="0"/>
    <n v="0"/>
    <s v="EX"/>
    <n v="4000"/>
    <n v="4000"/>
    <x v="0"/>
    <n v="0"/>
    <n v="0"/>
    <m/>
    <n v="0"/>
    <n v="4000"/>
    <s v="N"/>
    <m/>
    <s v="BDOT"/>
    <s v="BOARD OF TRUSTEES"/>
    <s v="8A"/>
    <s v="1-Adjust Based Budget"/>
    <x v="42"/>
    <x v="2"/>
    <x v="7"/>
    <m/>
    <x v="3"/>
    <x v="3"/>
    <m/>
  </r>
  <r>
    <n v="2018"/>
    <s v="UA"/>
    <s v="BDOT"/>
    <s v="BOARD OF TRUSTEES"/>
    <x v="62"/>
    <s v="-----"/>
    <m/>
    <s v="BOARD OF TRUSTEES"/>
    <x v="3"/>
    <s v="BOARD OF TRUSTEES"/>
    <s v="GENFND"/>
    <x v="70"/>
    <x v="69"/>
    <s v="LCF"/>
    <s v="EX"/>
    <s v="S&amp;E"/>
    <s v="S&amp;E"/>
    <s v="LF"/>
    <x v="4"/>
    <s v="GEN EXP"/>
    <s v="09"/>
    <s v="IS"/>
    <x v="3"/>
    <n v="2400"/>
    <n v="2400"/>
    <m/>
    <x v="0"/>
    <n v="0"/>
    <s v="EX"/>
    <n v="2400"/>
    <n v="2400"/>
    <x v="0"/>
    <n v="0"/>
    <n v="0"/>
    <m/>
    <n v="0"/>
    <n v="2400"/>
    <s v="N"/>
    <m/>
    <s v="BDOT"/>
    <s v="BOARD OF TRUSTEES"/>
    <s v="8A"/>
    <s v="1-Adjust Based Budget"/>
    <x v="42"/>
    <x v="2"/>
    <x v="7"/>
    <m/>
    <x v="3"/>
    <x v="3"/>
    <m/>
  </r>
  <r>
    <n v="2018"/>
    <s v="UA"/>
    <s v="ALUM"/>
    <s v="ALUMNI RELATIONS"/>
    <x v="23"/>
    <s v="-----"/>
    <m/>
    <s v="ALUMNI RELATIONS"/>
    <x v="13"/>
    <s v="ALUMNI RELATIONS"/>
    <s v="GENFND"/>
    <x v="34"/>
    <x v="33"/>
    <s v="---"/>
    <s v="EX"/>
    <s v="PRSA"/>
    <s v="PROF SAL"/>
    <s v="FP"/>
    <x v="5"/>
    <s v="COMPENS"/>
    <s v="07"/>
    <s v="PRD"/>
    <x v="3"/>
    <n v="1562166"/>
    <n v="1562166"/>
    <m/>
    <x v="0"/>
    <n v="0"/>
    <s v="EX"/>
    <n v="1562166"/>
    <n v="1562166"/>
    <x v="2"/>
    <n v="43144"/>
    <n v="-33430.352400000134"/>
    <m/>
    <n v="9713.6475999998656"/>
    <n v="1571879.6475999998"/>
    <s v="Y"/>
    <m/>
    <s v="ALUM"/>
    <s v="ALUMNI RELATIONS"/>
    <s v="99"/>
    <s v="1-Adjust Based Budget"/>
    <x v="43"/>
    <x v="2"/>
    <x v="7"/>
    <m/>
    <x v="13"/>
    <x v="13"/>
    <m/>
  </r>
  <r>
    <n v="2018"/>
    <s v="UA"/>
    <s v="ALUM"/>
    <s v="ALUMNI RELATIONS"/>
    <x v="23"/>
    <s v="-----"/>
    <m/>
    <s v="ALUMNI RELATIONS"/>
    <x v="13"/>
    <s v="ALUMNI RELATIONS"/>
    <s v="GENFND"/>
    <x v="36"/>
    <x v="35"/>
    <s v="---"/>
    <s v="EX"/>
    <s v="PRSA"/>
    <s v="PROF SAL"/>
    <s v="FP"/>
    <x v="5"/>
    <s v="COMPENS"/>
    <s v="07"/>
    <s v="PRD"/>
    <x v="3"/>
    <n v="284920"/>
    <n v="284920"/>
    <m/>
    <x v="0"/>
    <n v="0"/>
    <s v="EX"/>
    <n v="284920"/>
    <n v="284920"/>
    <x v="2"/>
    <n v="7869"/>
    <n v="-6097.2880000000241"/>
    <m/>
    <n v="1771.7119999999759"/>
    <n v="286691.712"/>
    <s v="Y"/>
    <m/>
    <s v="ALUM"/>
    <s v="ALUMNI RELATIONS"/>
    <s v="99"/>
    <s v="1-Adjust Based Budget"/>
    <x v="43"/>
    <x v="2"/>
    <x v="7"/>
    <m/>
    <x v="13"/>
    <x v="13"/>
    <m/>
  </r>
  <r>
    <n v="2018"/>
    <s v="UA"/>
    <s v="ALUM"/>
    <s v="ALUMNI RELATIONS"/>
    <x v="23"/>
    <s v="-----"/>
    <m/>
    <s v="ALUMNI RELATIONS"/>
    <x v="13"/>
    <s v="ALUMNI RELATIONS"/>
    <s v="GENFND"/>
    <x v="37"/>
    <x v="36"/>
    <s v="---"/>
    <s v="EX"/>
    <s v="BISA"/>
    <s v="BIWEEK SAL"/>
    <s v="FV"/>
    <x v="5"/>
    <s v="COMPENS"/>
    <s v="07"/>
    <s v="PRD"/>
    <x v="3"/>
    <n v="365726"/>
    <n v="365726"/>
    <m/>
    <x v="0"/>
    <n v="0"/>
    <s v="EX"/>
    <n v="365726"/>
    <n v="365726"/>
    <x v="3"/>
    <n v="10138"/>
    <n v="-1426.3314000000053"/>
    <m/>
    <n v="8711.6685999999954"/>
    <n v="374437.66859999998"/>
    <s v="Y"/>
    <m/>
    <s v="ALUM"/>
    <s v="ALUMNI RELATIONS"/>
    <s v="99"/>
    <s v="1-Adjust Based Budget"/>
    <x v="43"/>
    <x v="2"/>
    <x v="7"/>
    <m/>
    <x v="13"/>
    <x v="13"/>
    <m/>
  </r>
  <r>
    <n v="2018"/>
    <s v="UA"/>
    <s v="ALUM"/>
    <s v="ALUMNI RELATIONS"/>
    <x v="23"/>
    <s v="-----"/>
    <m/>
    <s v="ALUMNI RELATIONS"/>
    <x v="13"/>
    <s v="ALUMNI RELATIONS"/>
    <s v="GENFND"/>
    <x v="77"/>
    <x v="75"/>
    <s v="---"/>
    <s v="EX"/>
    <s v="BISA"/>
    <s v="BIWEEK SAL"/>
    <s v="FV"/>
    <x v="5"/>
    <s v="COMPENS"/>
    <s v="07"/>
    <s v="PRD"/>
    <x v="3"/>
    <n v="197"/>
    <n v="197"/>
    <m/>
    <x v="0"/>
    <n v="0"/>
    <s v="EX"/>
    <n v="197"/>
    <n v="197"/>
    <x v="0"/>
    <n v="0"/>
    <n v="0"/>
    <m/>
    <n v="0"/>
    <n v="197"/>
    <s v="N"/>
    <m/>
    <s v="ALUM"/>
    <s v="ALUMNI RELATIONS"/>
    <s v="8B"/>
    <s v="1-Adjust Based Budget"/>
    <x v="42"/>
    <x v="2"/>
    <x v="7"/>
    <m/>
    <x v="13"/>
    <x v="13"/>
    <m/>
  </r>
  <r>
    <n v="2018"/>
    <s v="UA"/>
    <s v="ALUM"/>
    <s v="ALUMNI RELATIONS"/>
    <x v="23"/>
    <s v="-----"/>
    <m/>
    <s v="ALUMNI RELATIONS"/>
    <x v="13"/>
    <s v="ALUMNI RELATIONS"/>
    <s v="GENFND"/>
    <x v="94"/>
    <x v="92"/>
    <s v="---"/>
    <s v="EX"/>
    <s v="S&amp;E"/>
    <s v="S&amp;E"/>
    <s v="LF"/>
    <x v="4"/>
    <s v="GEN EXP"/>
    <s v="09"/>
    <s v="PRD"/>
    <x v="3"/>
    <n v="12001"/>
    <n v="12001"/>
    <m/>
    <x v="0"/>
    <n v="0"/>
    <s v="EX"/>
    <n v="12001"/>
    <n v="12001"/>
    <x v="0"/>
    <n v="0"/>
    <n v="0"/>
    <m/>
    <n v="0"/>
    <n v="12001"/>
    <s v="N"/>
    <m/>
    <s v="ALUM"/>
    <s v="ALUMNI RELATIONS"/>
    <s v="8B"/>
    <s v="1-Adjust Based Budget"/>
    <x v="42"/>
    <x v="2"/>
    <x v="7"/>
    <m/>
    <x v="13"/>
    <x v="13"/>
    <m/>
  </r>
  <r>
    <n v="2018"/>
    <s v="UA"/>
    <s v="ALUM"/>
    <s v="ALUMNI RELATIONS"/>
    <x v="23"/>
    <s v="-----"/>
    <m/>
    <s v="ALUMNI RELATIONS"/>
    <x v="13"/>
    <s v="ALUMNI RELATIONS"/>
    <s v="GENFND"/>
    <x v="95"/>
    <x v="93"/>
    <s v="---"/>
    <s v="EX"/>
    <s v="COMP"/>
    <s v="COMP SERV"/>
    <s v="JP"/>
    <x v="4"/>
    <s v="GEN EXP"/>
    <s v="09"/>
    <s v="PRD"/>
    <x v="3"/>
    <n v="2500"/>
    <n v="2500"/>
    <m/>
    <x v="0"/>
    <n v="0"/>
    <s v="EX"/>
    <n v="2500"/>
    <n v="2500"/>
    <x v="0"/>
    <n v="0"/>
    <n v="0"/>
    <m/>
    <n v="0"/>
    <n v="2500"/>
    <s v="N"/>
    <m/>
    <s v="ALUM"/>
    <s v="ALUMNI RELATIONS"/>
    <s v="8B"/>
    <s v="1-Adjust Based Budget"/>
    <x v="42"/>
    <x v="2"/>
    <x v="7"/>
    <m/>
    <x v="13"/>
    <x v="13"/>
    <m/>
  </r>
  <r>
    <n v="2018"/>
    <s v="UA"/>
    <s v="ALUM"/>
    <s v="ALUMNI RELATIONS"/>
    <x v="23"/>
    <s v="-----"/>
    <m/>
    <s v="ALUMNI RELATIONS"/>
    <x v="13"/>
    <s v="ALUMNI RELATIONS"/>
    <s v="GENFND"/>
    <x v="96"/>
    <x v="94"/>
    <s v="---"/>
    <s v="EX"/>
    <s v="PHON"/>
    <s v="TELE POST"/>
    <s v="JV"/>
    <x v="4"/>
    <s v="GEN EXP"/>
    <s v="09"/>
    <s v="PRD"/>
    <x v="3"/>
    <n v="1050"/>
    <n v="1050"/>
    <m/>
    <x v="0"/>
    <n v="0"/>
    <s v="EX"/>
    <n v="1050"/>
    <n v="1050"/>
    <x v="0"/>
    <n v="0"/>
    <n v="0"/>
    <m/>
    <n v="0"/>
    <n v="1050"/>
    <s v="N"/>
    <m/>
    <s v="ALUM"/>
    <s v="ALUMNI RELATIONS"/>
    <s v="8B"/>
    <s v="1-Adjust Based Budget"/>
    <x v="42"/>
    <x v="2"/>
    <x v="7"/>
    <m/>
    <x v="13"/>
    <x v="13"/>
    <m/>
  </r>
  <r>
    <n v="2018"/>
    <s v="UA"/>
    <s v="ALUM"/>
    <s v="ALUMNI RELATIONS"/>
    <x v="23"/>
    <s v="-----"/>
    <m/>
    <s v="ALUMNI RELATIONS"/>
    <x v="13"/>
    <s v="ALUMNI RELATIONS"/>
    <s v="GENFND"/>
    <x v="43"/>
    <x v="42"/>
    <s v="---"/>
    <s v="EX"/>
    <s v="PHON"/>
    <s v="TELE POST"/>
    <s v="JV"/>
    <x v="4"/>
    <s v="GEN EXP"/>
    <s v="09"/>
    <s v="PRD"/>
    <x v="3"/>
    <n v="1250"/>
    <n v="1250"/>
    <m/>
    <x v="0"/>
    <n v="0"/>
    <s v="EX"/>
    <n v="1250"/>
    <n v="1250"/>
    <x v="0"/>
    <n v="0"/>
    <n v="0"/>
    <m/>
    <n v="0"/>
    <n v="1250"/>
    <s v="N"/>
    <m/>
    <s v="ALUM"/>
    <s v="ALUMNI RELATIONS"/>
    <s v="8B"/>
    <s v="1-Adjust Based Budget"/>
    <x v="42"/>
    <x v="2"/>
    <x v="7"/>
    <m/>
    <x v="13"/>
    <x v="13"/>
    <m/>
  </r>
  <r>
    <n v="2018"/>
    <s v="UA"/>
    <s v="ALUM"/>
    <s v="ALUMNI RELATIONS"/>
    <x v="23"/>
    <s v="-----"/>
    <m/>
    <s v="ALUMNI RELATIONS"/>
    <x v="13"/>
    <s v="ALUMNI RELATIONS"/>
    <s v="GENFND"/>
    <x v="44"/>
    <x v="43"/>
    <s v="---"/>
    <s v="EX"/>
    <s v="PHON"/>
    <s v="TELE POST"/>
    <s v="JV"/>
    <x v="4"/>
    <s v="GEN EXP"/>
    <s v="09"/>
    <s v="PRD"/>
    <x v="3"/>
    <n v="750"/>
    <n v="750"/>
    <m/>
    <x v="0"/>
    <n v="0"/>
    <s v="EX"/>
    <n v="750"/>
    <n v="750"/>
    <x v="0"/>
    <n v="0"/>
    <n v="0"/>
    <m/>
    <n v="0"/>
    <n v="750"/>
    <s v="N"/>
    <m/>
    <s v="ALUM"/>
    <s v="ALUMNI RELATIONS"/>
    <s v="8B"/>
    <s v="1-Adjust Based Budget"/>
    <x v="42"/>
    <x v="2"/>
    <x v="7"/>
    <m/>
    <x v="13"/>
    <x v="13"/>
    <m/>
  </r>
  <r>
    <n v="2018"/>
    <s v="UA"/>
    <s v="ALUM"/>
    <s v="ALUMNI RELATIONS"/>
    <x v="23"/>
    <s v="-----"/>
    <m/>
    <s v="ALUMNI RELATIONS"/>
    <x v="13"/>
    <s v="ALUMNI RELATIONS"/>
    <s v="GENFND"/>
    <x v="97"/>
    <x v="95"/>
    <s v="---"/>
    <s v="EX"/>
    <s v="S&amp;E"/>
    <s v="S&amp;E"/>
    <s v="LF"/>
    <x v="4"/>
    <s v="GEN EXP"/>
    <s v="09"/>
    <s v="PRD"/>
    <x v="3"/>
    <n v="6000"/>
    <n v="6000"/>
    <m/>
    <x v="0"/>
    <n v="0"/>
    <s v="EX"/>
    <n v="6000"/>
    <n v="6000"/>
    <x v="0"/>
    <n v="0"/>
    <n v="0"/>
    <m/>
    <n v="0"/>
    <n v="6000"/>
    <s v="N"/>
    <m/>
    <s v="ALUM"/>
    <s v="ALUMNI RELATIONS"/>
    <s v="8B"/>
    <s v="1-Adjust Based Budget"/>
    <x v="42"/>
    <x v="2"/>
    <x v="7"/>
    <m/>
    <x v="13"/>
    <x v="13"/>
    <m/>
  </r>
  <r>
    <n v="2018"/>
    <s v="UA"/>
    <s v="ALUM"/>
    <s v="ALUMNI RELATIONS"/>
    <x v="23"/>
    <s v="-----"/>
    <m/>
    <s v="ALUMNI RELATIONS"/>
    <x v="13"/>
    <s v="ALUMNI RELATIONS"/>
    <s v="GENFND"/>
    <x v="50"/>
    <x v="49"/>
    <s v="---"/>
    <s v="EX"/>
    <s v="PHON"/>
    <s v="TELE POST"/>
    <s v="JV"/>
    <x v="4"/>
    <s v="GEN EXP"/>
    <s v="09"/>
    <s v="PRD"/>
    <x v="3"/>
    <n v="7500"/>
    <n v="7500"/>
    <m/>
    <x v="0"/>
    <n v="0"/>
    <s v="EX"/>
    <n v="7500"/>
    <n v="7500"/>
    <x v="0"/>
    <n v="0"/>
    <n v="0"/>
    <m/>
    <n v="0"/>
    <n v="7500"/>
    <s v="N"/>
    <m/>
    <s v="ALUM"/>
    <s v="ALUMNI RELATIONS"/>
    <s v="8B"/>
    <s v="1-Adjust Based Budget"/>
    <x v="42"/>
    <x v="2"/>
    <x v="7"/>
    <m/>
    <x v="13"/>
    <x v="13"/>
    <m/>
  </r>
  <r>
    <n v="2018"/>
    <s v="UA"/>
    <s v="ALUM"/>
    <s v="ALUMNI RELATIONS"/>
    <x v="23"/>
    <s v="-----"/>
    <m/>
    <s v="ALUMNI RELATIONS"/>
    <x v="13"/>
    <s v="ALUMNI RELATIONS"/>
    <s v="GENFND"/>
    <x v="54"/>
    <x v="53"/>
    <s v="---"/>
    <s v="EX"/>
    <s v="ADV"/>
    <s v="ADVERT PROMO"/>
    <s v="LA"/>
    <x v="4"/>
    <s v="GEN EXP"/>
    <s v="09"/>
    <s v="PRD"/>
    <x v="3"/>
    <n v="558"/>
    <n v="558"/>
    <m/>
    <x v="0"/>
    <n v="0"/>
    <s v="EX"/>
    <n v="558"/>
    <n v="558"/>
    <x v="0"/>
    <n v="0"/>
    <n v="0"/>
    <m/>
    <n v="0"/>
    <n v="558"/>
    <s v="N"/>
    <m/>
    <s v="ALUM"/>
    <s v="ALUMNI RELATIONS"/>
    <s v="8B"/>
    <s v="1-Adjust Based Budget"/>
    <x v="42"/>
    <x v="2"/>
    <x v="7"/>
    <m/>
    <x v="13"/>
    <x v="13"/>
    <m/>
  </r>
  <r>
    <n v="2018"/>
    <s v="UA"/>
    <s v="ALUM"/>
    <s v="ALUMNI RELATIONS"/>
    <x v="23"/>
    <s v="-----"/>
    <m/>
    <s v="ALUMNI RELATIONS"/>
    <x v="13"/>
    <s v="ALUMNI RELATIONS"/>
    <s v="GENFND"/>
    <x v="56"/>
    <x v="55"/>
    <s v="---"/>
    <s v="EX"/>
    <s v="RENT"/>
    <s v="RENTS"/>
    <s v="KP"/>
    <x v="4"/>
    <s v="GEN EXP"/>
    <s v="09"/>
    <s v="PRD"/>
    <x v="3"/>
    <n v="1650"/>
    <n v="1650"/>
    <m/>
    <x v="0"/>
    <n v="0"/>
    <s v="EX"/>
    <n v="1650"/>
    <n v="1650"/>
    <x v="0"/>
    <n v="0"/>
    <n v="0"/>
    <m/>
    <n v="0"/>
    <n v="1650"/>
    <s v="N"/>
    <m/>
    <s v="ALUM"/>
    <s v="ALUMNI RELATIONS"/>
    <s v="8B"/>
    <s v="1-Adjust Based Budget"/>
    <x v="42"/>
    <x v="2"/>
    <x v="7"/>
    <m/>
    <x v="13"/>
    <x v="13"/>
    <m/>
  </r>
  <r>
    <n v="2018"/>
    <s v="UA"/>
    <s v="ALUM"/>
    <s v="ALUMNI RELATIONS"/>
    <x v="64"/>
    <s v="-----"/>
    <m/>
    <s v="FOUNDERS DAY"/>
    <x v="13"/>
    <s v="ALUMNI RELATIONS"/>
    <s v="GENFND"/>
    <x v="98"/>
    <x v="96"/>
    <s v="---"/>
    <s v="EX"/>
    <s v="OEXP"/>
    <s v="OTHER EXP"/>
    <s v="LP"/>
    <x v="4"/>
    <s v="GEN EXP"/>
    <s v="09"/>
    <s v="ISOI"/>
    <x v="3"/>
    <n v="5000"/>
    <n v="5000"/>
    <m/>
    <x v="0"/>
    <n v="0"/>
    <s v="EX"/>
    <n v="5000"/>
    <n v="5000"/>
    <x v="0"/>
    <n v="0"/>
    <n v="0"/>
    <m/>
    <n v="0"/>
    <n v="5000"/>
    <s v="N"/>
    <m/>
    <s v="ALUM"/>
    <s v="ALUMNI RELATIONS"/>
    <s v="8B"/>
    <s v="1-Adjust Based Budget"/>
    <x v="42"/>
    <x v="2"/>
    <x v="7"/>
    <m/>
    <x v="13"/>
    <x v="13"/>
    <m/>
  </r>
  <r>
    <n v="2018"/>
    <s v="UA"/>
    <s v="ALUM"/>
    <s v="ALUMNI RELATIONS"/>
    <x v="23"/>
    <s v="-----"/>
    <m/>
    <s v="ALUMNI RELATIONS"/>
    <x v="13"/>
    <s v="ALUMNI RELATIONS"/>
    <s v="GENFND"/>
    <x v="65"/>
    <x v="64"/>
    <s v="---"/>
    <s v="EX"/>
    <s v="S&amp;E"/>
    <s v="S&amp;E"/>
    <s v="LF"/>
    <x v="4"/>
    <s v="GEN EXP"/>
    <s v="09"/>
    <s v="PRD"/>
    <x v="3"/>
    <n v="10000"/>
    <n v="10000"/>
    <m/>
    <x v="0"/>
    <n v="0"/>
    <s v="EX"/>
    <n v="10000"/>
    <n v="10000"/>
    <x v="0"/>
    <n v="0"/>
    <n v="0"/>
    <m/>
    <n v="0"/>
    <n v="10000"/>
    <s v="N"/>
    <m/>
    <s v="ALUM"/>
    <s v="ALUMNI RELATIONS"/>
    <s v="8B"/>
    <s v="1-Adjust Based Budget"/>
    <x v="42"/>
    <x v="2"/>
    <x v="7"/>
    <m/>
    <x v="13"/>
    <x v="13"/>
    <m/>
  </r>
  <r>
    <n v="2018"/>
    <s v="UA"/>
    <s v="ALUM"/>
    <s v="ALUMNI RELATIONS"/>
    <x v="23"/>
    <s v="-----"/>
    <m/>
    <s v="ALUMNI RELATIONS"/>
    <x v="13"/>
    <s v="ALUMNI RELATIONS"/>
    <s v="GENFND"/>
    <x v="24"/>
    <x v="23"/>
    <s v="---"/>
    <s v="EX"/>
    <s v="BENF"/>
    <s v="BENEFITS"/>
    <s v="GP"/>
    <x v="5"/>
    <s v="COMPENS"/>
    <s v="07"/>
    <s v="PRD"/>
    <x v="3"/>
    <n v="444815"/>
    <n v="444815"/>
    <m/>
    <x v="0"/>
    <n v="0"/>
    <s v="EX"/>
    <n v="444815"/>
    <n v="444815"/>
    <x v="0"/>
    <n v="0"/>
    <n v="0"/>
    <m/>
    <n v="0"/>
    <n v="444815"/>
    <s v="N"/>
    <m/>
    <s v="ALUM"/>
    <s v="ALUMNI RELATIONS"/>
    <s v="8B"/>
    <s v="1-Adjust Based Budget"/>
    <x v="42"/>
    <x v="2"/>
    <x v="7"/>
    <m/>
    <x v="13"/>
    <x v="13"/>
    <m/>
  </r>
  <r>
    <n v="2018"/>
    <s v="UA"/>
    <s v="ALUM"/>
    <s v="ALUMNI RELATIONS"/>
    <x v="23"/>
    <s v="-----"/>
    <m/>
    <s v="ALUMNI RELATIONS"/>
    <x v="13"/>
    <s v="ALUMNI RELATIONS"/>
    <s v="GENFND"/>
    <x v="25"/>
    <x v="24"/>
    <s v="---"/>
    <s v="EX"/>
    <s v="BENF"/>
    <s v="BENEFITS"/>
    <s v="GP"/>
    <x v="5"/>
    <s v="COMPENS"/>
    <s v="07"/>
    <s v="PRD"/>
    <x v="3"/>
    <n v="151591"/>
    <n v="151591"/>
    <m/>
    <x v="0"/>
    <n v="0"/>
    <s v="EX"/>
    <n v="151591"/>
    <n v="151591"/>
    <x v="0"/>
    <n v="0"/>
    <n v="0"/>
    <m/>
    <n v="0"/>
    <n v="151591"/>
    <s v="N"/>
    <m/>
    <s v="ALUM"/>
    <s v="ALUMNI RELATIONS"/>
    <s v="8B"/>
    <s v="1-Adjust Based Budget"/>
    <x v="42"/>
    <x v="2"/>
    <x v="7"/>
    <m/>
    <x v="13"/>
    <x v="13"/>
    <m/>
  </r>
  <r>
    <n v="2018"/>
    <s v="UA"/>
    <s v="ALUM"/>
    <s v="ALUMNI RELATIONS"/>
    <x v="23"/>
    <s v="-----"/>
    <m/>
    <s v="ALUMNI RELATIONS"/>
    <x v="13"/>
    <s v="ALUMNI RELATIONS"/>
    <s v="GENFND"/>
    <x v="26"/>
    <x v="25"/>
    <s v="---"/>
    <s v="EX"/>
    <s v="BENF"/>
    <s v="BENEFITS"/>
    <s v="GP"/>
    <x v="5"/>
    <s v="COMPENS"/>
    <s v="07"/>
    <s v="PRD"/>
    <x v="3"/>
    <n v="245293"/>
    <n v="245293"/>
    <m/>
    <x v="0"/>
    <n v="0"/>
    <s v="EX"/>
    <n v="245293"/>
    <n v="245293"/>
    <x v="0"/>
    <n v="0"/>
    <n v="0"/>
    <m/>
    <n v="0"/>
    <n v="245293"/>
    <s v="N"/>
    <m/>
    <s v="ALUM"/>
    <s v="ALUMNI RELATIONS"/>
    <s v="8B"/>
    <s v="1-Adjust Based Budget"/>
    <x v="42"/>
    <x v="2"/>
    <x v="7"/>
    <m/>
    <x v="13"/>
    <x v="13"/>
    <m/>
  </r>
  <r>
    <n v="2018"/>
    <s v="UA"/>
    <s v="ALUM"/>
    <s v="ALUMNI RELATIONS"/>
    <x v="23"/>
    <s v="-----"/>
    <m/>
    <s v="ALUMNI RELATIONS"/>
    <x v="13"/>
    <s v="ALUMNI RELATIONS"/>
    <s v="GENFND"/>
    <x v="67"/>
    <x v="66"/>
    <s v="---"/>
    <s v="EX"/>
    <s v="BENF"/>
    <s v="BENEFITS"/>
    <s v="GP"/>
    <x v="5"/>
    <s v="COMPENS"/>
    <s v="07"/>
    <s v="PRD"/>
    <x v="3"/>
    <n v="44057"/>
    <n v="44057"/>
    <m/>
    <x v="0"/>
    <n v="0"/>
    <s v="EX"/>
    <n v="44057"/>
    <n v="44057"/>
    <x v="0"/>
    <n v="0"/>
    <n v="0"/>
    <m/>
    <n v="0"/>
    <n v="44057"/>
    <s v="N"/>
    <m/>
    <s v="ALUM"/>
    <s v="ALUMNI RELATIONS"/>
    <s v="8B"/>
    <s v="1-Adjust Based Budget"/>
    <x v="42"/>
    <x v="2"/>
    <x v="7"/>
    <m/>
    <x v="13"/>
    <x v="13"/>
    <m/>
  </r>
  <r>
    <n v="2018"/>
    <s v="UA"/>
    <s v="ALUM"/>
    <s v="ALUMNI RELATIONS"/>
    <x v="23"/>
    <s v="-----"/>
    <m/>
    <s v="ALUMNI RELATIONS"/>
    <x v="13"/>
    <s v="ALUMNI RELATIONS"/>
    <s v="GENFND"/>
    <x v="2"/>
    <x v="2"/>
    <s v="---"/>
    <s v="EX"/>
    <s v="TRIN"/>
    <s v="TRNSF-INCOME"/>
    <s v="DV"/>
    <x v="1"/>
    <s v="TRANSFER"/>
    <s v="21"/>
    <s v="PRD"/>
    <x v="1"/>
    <n v="232200"/>
    <n v="232200"/>
    <m/>
    <x v="1"/>
    <s v="10cr"/>
    <s v="Allot/Xfer IN"/>
    <n v="-232200"/>
    <n v="232200"/>
    <x v="0"/>
    <n v="0"/>
    <n v="0"/>
    <m/>
    <n v="0"/>
    <n v="232200"/>
    <s v="N"/>
    <m/>
    <s v="ALUM"/>
    <s v="ALUMNI RELATIONS"/>
    <s v="8B"/>
    <s v="1-Adjust Based Budget"/>
    <x v="42"/>
    <x v="2"/>
    <x v="7"/>
    <m/>
    <x v="13"/>
    <x v="13"/>
    <m/>
  </r>
  <r>
    <n v="2018"/>
    <s v="UA"/>
    <s v="ALUM"/>
    <s v="ALUMNI RELATIONS"/>
    <x v="23"/>
    <s v="-----"/>
    <m/>
    <s v="ALUMNI RELATIONS"/>
    <x v="13"/>
    <s v="ALUMNI RELATIONS"/>
    <s v="GENFND"/>
    <x v="70"/>
    <x v="69"/>
    <s v="LCF"/>
    <s v="EX"/>
    <s v="S&amp;E"/>
    <s v="S&amp;E"/>
    <s v="LF"/>
    <x v="4"/>
    <s v="GEN EXP"/>
    <s v="09"/>
    <s v="PRD"/>
    <x v="3"/>
    <n v="8500"/>
    <n v="8500"/>
    <m/>
    <x v="0"/>
    <n v="0"/>
    <s v="EX"/>
    <n v="8500"/>
    <n v="8500"/>
    <x v="0"/>
    <n v="0"/>
    <n v="0"/>
    <m/>
    <n v="0"/>
    <n v="8500"/>
    <s v="N"/>
    <m/>
    <s v="ALUM"/>
    <s v="ALUMNI RELATIONS"/>
    <s v="8B"/>
    <s v="1-Adjust Based Budget"/>
    <x v="42"/>
    <x v="2"/>
    <x v="7"/>
    <m/>
    <x v="13"/>
    <x v="13"/>
    <m/>
  </r>
  <r>
    <n v="2018"/>
    <s v="UA"/>
    <s v="HSIN"/>
    <s v="HUMAN SUBJECT"/>
    <x v="65"/>
    <s v="-----"/>
    <m/>
    <s v="HUMAN SUBJECTS"/>
    <x v="24"/>
    <s v="VP FOR RESEARCH"/>
    <s v="GENFND"/>
    <x v="34"/>
    <x v="33"/>
    <s v="---"/>
    <s v="EX"/>
    <s v="PRSA"/>
    <s v="PROF SAL"/>
    <s v="FP"/>
    <x v="5"/>
    <s v="COMPENS"/>
    <s v="07"/>
    <s v="SPA"/>
    <x v="3"/>
    <n v="499560"/>
    <n v="676570"/>
    <m/>
    <x v="0"/>
    <n v="0"/>
    <s v="EX"/>
    <n v="676570"/>
    <n v="676570"/>
    <x v="2"/>
    <n v="18686"/>
    <n v="-14478.598000000058"/>
    <m/>
    <n v="4207.4019999999418"/>
    <n v="680777.40199999989"/>
    <s v="Y"/>
    <m/>
    <s v="VPR"/>
    <s v="VP FOR RESEARCH"/>
    <s v="99"/>
    <s v="1-Adjust Based Budget"/>
    <x v="43"/>
    <x v="2"/>
    <x v="7"/>
    <m/>
    <x v="5"/>
    <x v="5"/>
    <m/>
  </r>
  <r>
    <n v="2018"/>
    <s v="UA"/>
    <s v="HSIN"/>
    <s v="HUMAN SUBJECT"/>
    <x v="65"/>
    <s v="-----"/>
    <m/>
    <s v="HUMAN SUBJECTS"/>
    <x v="24"/>
    <s v="VP FOR RESEARCH"/>
    <s v="GENFND"/>
    <x v="99"/>
    <x v="97"/>
    <s v="---"/>
    <s v="EX"/>
    <s v="PRSA"/>
    <s v="PROF SAL"/>
    <s v="FP"/>
    <x v="5"/>
    <s v="COMPENS"/>
    <s v="07"/>
    <s v="SPA"/>
    <x v="3"/>
    <n v="-122115"/>
    <n v="-121116"/>
    <m/>
    <x v="0"/>
    <n v="0"/>
    <s v="EX"/>
    <n v="-121116"/>
    <n v="-121116"/>
    <x v="0"/>
    <n v="0"/>
    <n v="0"/>
    <m/>
    <n v="0"/>
    <n v="-121116"/>
    <s v="N"/>
    <m/>
    <s v="VPR"/>
    <s v="VP FOR RESEARCH"/>
    <s v="91"/>
    <s v="1-Adjust Based Budget"/>
    <x v="42"/>
    <x v="2"/>
    <x v="7"/>
    <m/>
    <x v="5"/>
    <x v="5"/>
    <m/>
  </r>
  <r>
    <n v="2018"/>
    <s v="UA"/>
    <s v="HSIN"/>
    <s v="HUMAN SUBJECT"/>
    <x v="65"/>
    <s v="-----"/>
    <m/>
    <s v="HUMAN SUBJECTS"/>
    <x v="24"/>
    <s v="VP FOR RESEARCH"/>
    <s v="GENFND"/>
    <x v="36"/>
    <x v="35"/>
    <s v="---"/>
    <s v="EX"/>
    <s v="PRSA"/>
    <s v="PROF SAL"/>
    <s v="FP"/>
    <x v="5"/>
    <s v="COMPENS"/>
    <s v="07"/>
    <s v="SPA"/>
    <x v="3"/>
    <n v="541653"/>
    <n v="394638"/>
    <m/>
    <x v="0"/>
    <n v="0"/>
    <s v="EX"/>
    <n v="394638"/>
    <n v="394638"/>
    <x v="2"/>
    <n v="10899"/>
    <n v="-8445.2532000000338"/>
    <m/>
    <n v="2453.7467999999662"/>
    <n v="397091.74679999996"/>
    <s v="Y"/>
    <m/>
    <s v="VPR"/>
    <s v="VP FOR RESEARCH"/>
    <s v="99"/>
    <s v="1-Adjust Based Budget"/>
    <x v="43"/>
    <x v="2"/>
    <x v="7"/>
    <m/>
    <x v="5"/>
    <x v="5"/>
    <m/>
  </r>
  <r>
    <n v="2018"/>
    <s v="UA"/>
    <s v="HSIN"/>
    <s v="HUMAN SUBJECT"/>
    <x v="65"/>
    <s v="-----"/>
    <m/>
    <s v="HUMAN SUBJECTS"/>
    <x v="24"/>
    <s v="VP FOR RESEARCH"/>
    <s v="GENFND"/>
    <x v="37"/>
    <x v="36"/>
    <s v="---"/>
    <s v="EX"/>
    <s v="BISA"/>
    <s v="BIWEEK SAL"/>
    <s v="FV"/>
    <x v="5"/>
    <s v="COMPENS"/>
    <s v="07"/>
    <s v="SPA"/>
    <x v="3"/>
    <n v="176176"/>
    <n v="146176"/>
    <m/>
    <x v="0"/>
    <n v="0"/>
    <s v="EX"/>
    <n v="146176"/>
    <n v="146176"/>
    <x v="3"/>
    <n v="4052"/>
    <n v="-570.08640000000219"/>
    <m/>
    <n v="3481.913599999998"/>
    <n v="149657.9136"/>
    <s v="Y"/>
    <m/>
    <s v="VPR"/>
    <s v="VP FOR RESEARCH"/>
    <s v="99"/>
    <s v="1-Adjust Based Budget"/>
    <x v="43"/>
    <x v="2"/>
    <x v="7"/>
    <m/>
    <x v="5"/>
    <x v="5"/>
    <m/>
  </r>
  <r>
    <n v="2018"/>
    <s v="UA"/>
    <s v="HSIN"/>
    <s v="HUMAN SUBJECT"/>
    <x v="65"/>
    <s v="-----"/>
    <m/>
    <s v="HUMAN SUBJECTS"/>
    <x v="24"/>
    <s v="VP FOR RESEARCH"/>
    <s v="GENFND"/>
    <x v="77"/>
    <x v="75"/>
    <s v="---"/>
    <s v="EX"/>
    <s v="BISA"/>
    <s v="BIWEEK SAL"/>
    <s v="FV"/>
    <x v="5"/>
    <s v="COMPENS"/>
    <s v="07"/>
    <s v="SPA"/>
    <x v="3"/>
    <n v="-8"/>
    <n v="-8"/>
    <m/>
    <x v="0"/>
    <n v="0"/>
    <s v="EX"/>
    <n v="-8"/>
    <n v="-8"/>
    <x v="0"/>
    <n v="0"/>
    <n v="0"/>
    <m/>
    <n v="0"/>
    <n v="-8"/>
    <s v="N"/>
    <m/>
    <s v="VPR"/>
    <s v="VP FOR RESEARCH"/>
    <s v="91"/>
    <s v="1-Adjust Based Budget"/>
    <x v="42"/>
    <x v="2"/>
    <x v="7"/>
    <m/>
    <x v="5"/>
    <x v="5"/>
    <m/>
  </r>
  <r>
    <n v="2018"/>
    <s v="UA"/>
    <s v="HSIN"/>
    <s v="HUMAN SUBJECT"/>
    <x v="65"/>
    <s v="-----"/>
    <m/>
    <s v="HUMAN SUBJECTS"/>
    <x v="24"/>
    <s v="VP FOR RESEARCH"/>
    <s v="GENFND"/>
    <x v="94"/>
    <x v="92"/>
    <s v="---"/>
    <s v="EX"/>
    <s v="S&amp;E"/>
    <s v="S&amp;E"/>
    <s v="LF"/>
    <x v="4"/>
    <s v="GEN EXP"/>
    <s v="09"/>
    <s v="SPA"/>
    <x v="3"/>
    <n v="350"/>
    <n v="350"/>
    <m/>
    <x v="0"/>
    <n v="0"/>
    <s v="EX"/>
    <n v="350"/>
    <n v="350"/>
    <x v="0"/>
    <n v="0"/>
    <n v="0"/>
    <m/>
    <n v="0"/>
    <n v="350"/>
    <s v="N"/>
    <m/>
    <s v="VPR"/>
    <s v="VP FOR RESEARCH"/>
    <s v="91"/>
    <s v="1-Adjust Based Budget"/>
    <x v="42"/>
    <x v="2"/>
    <x v="7"/>
    <m/>
    <x v="5"/>
    <x v="5"/>
    <m/>
  </r>
  <r>
    <n v="2018"/>
    <s v="UA"/>
    <s v="HSIN"/>
    <s v="HUMAN SUBJECT"/>
    <x v="65"/>
    <s v="-----"/>
    <m/>
    <s v="HUMAN SUBJECTS"/>
    <x v="24"/>
    <s v="VP FOR RESEARCH"/>
    <s v="GENFND"/>
    <x v="20"/>
    <x v="19"/>
    <s v="---"/>
    <s v="EX"/>
    <s v="OEXP"/>
    <s v="OTHER EXP"/>
    <s v="LP"/>
    <x v="4"/>
    <s v="GEN EXP"/>
    <s v="09"/>
    <s v="SPA"/>
    <x v="3"/>
    <n v="8000"/>
    <n v="6606"/>
    <m/>
    <x v="0"/>
    <n v="0"/>
    <s v="EX"/>
    <n v="6606"/>
    <n v="6606"/>
    <x v="0"/>
    <n v="0"/>
    <n v="0"/>
    <m/>
    <n v="0"/>
    <n v="6606"/>
    <s v="N"/>
    <m/>
    <s v="VPR"/>
    <s v="VP FOR RESEARCH"/>
    <s v="91"/>
    <s v="1-Adjust Based Budget"/>
    <x v="42"/>
    <x v="2"/>
    <x v="7"/>
    <m/>
    <x v="5"/>
    <x v="5"/>
    <m/>
  </r>
  <r>
    <n v="2018"/>
    <s v="UA"/>
    <s v="HSIN"/>
    <s v="HUMAN SUBJECT"/>
    <x v="65"/>
    <s v="-----"/>
    <m/>
    <s v="HUMAN SUBJECTS"/>
    <x v="24"/>
    <s v="VP FOR RESEARCH"/>
    <s v="GENFND"/>
    <x v="11"/>
    <x v="10"/>
    <s v="---"/>
    <s v="EX"/>
    <s v="ADV"/>
    <s v="ADVERT PROMO"/>
    <s v="LA"/>
    <x v="4"/>
    <s v="GEN EXP"/>
    <s v="09"/>
    <s v="SPA"/>
    <x v="3"/>
    <n v="10900"/>
    <n v="10900"/>
    <m/>
    <x v="0"/>
    <n v="0"/>
    <s v="EX"/>
    <n v="10900"/>
    <n v="10900"/>
    <x v="0"/>
    <n v="0"/>
    <n v="0"/>
    <m/>
    <n v="0"/>
    <n v="10900"/>
    <s v="N"/>
    <m/>
    <s v="VPR"/>
    <s v="VP FOR RESEARCH"/>
    <s v="91"/>
    <s v="1-Adjust Based Budget"/>
    <x v="42"/>
    <x v="2"/>
    <x v="7"/>
    <m/>
    <x v="5"/>
    <x v="5"/>
    <m/>
  </r>
  <r>
    <n v="2018"/>
    <s v="UA"/>
    <s v="HSIN"/>
    <s v="HUMAN SUBJECT"/>
    <x v="65"/>
    <s v="-----"/>
    <m/>
    <s v="HUMAN SUBJECTS"/>
    <x v="24"/>
    <s v="VP FOR RESEARCH"/>
    <s v="GENFND"/>
    <x v="22"/>
    <x v="21"/>
    <s v="---"/>
    <s v="EX"/>
    <s v="S&amp;E"/>
    <s v="S&amp;E"/>
    <s v="LF"/>
    <x v="4"/>
    <s v="GEN EXP"/>
    <s v="09"/>
    <s v="SPA"/>
    <x v="3"/>
    <n v="1000"/>
    <n v="1000"/>
    <m/>
    <x v="0"/>
    <n v="0"/>
    <s v="EX"/>
    <n v="1000"/>
    <n v="1000"/>
    <x v="0"/>
    <n v="0"/>
    <n v="0"/>
    <m/>
    <n v="0"/>
    <n v="1000"/>
    <s v="N"/>
    <m/>
    <s v="VPR"/>
    <s v="VP FOR RESEARCH"/>
    <s v="91"/>
    <s v="1-Adjust Based Budget"/>
    <x v="42"/>
    <x v="2"/>
    <x v="7"/>
    <m/>
    <x v="5"/>
    <x v="5"/>
    <m/>
  </r>
  <r>
    <n v="2018"/>
    <s v="UA"/>
    <s v="HSIN"/>
    <s v="HUMAN SUBJECT"/>
    <x v="65"/>
    <s v="-----"/>
    <m/>
    <s v="HUMAN SUBJECTS"/>
    <x v="24"/>
    <s v="VP FOR RESEARCH"/>
    <s v="GENFND"/>
    <x v="100"/>
    <x v="98"/>
    <s v="---"/>
    <s v="EX"/>
    <s v="S&amp;E"/>
    <s v="S&amp;E"/>
    <s v="LF"/>
    <x v="4"/>
    <s v="GEN EXP"/>
    <s v="09"/>
    <s v="SPA"/>
    <x v="3"/>
    <n v="60"/>
    <n v="60"/>
    <m/>
    <x v="0"/>
    <n v="0"/>
    <s v="EX"/>
    <n v="60"/>
    <n v="60"/>
    <x v="0"/>
    <n v="0"/>
    <n v="0"/>
    <m/>
    <n v="0"/>
    <n v="60"/>
    <s v="N"/>
    <m/>
    <s v="VPR"/>
    <s v="VP FOR RESEARCH"/>
    <s v="91"/>
    <s v="1-Adjust Based Budget"/>
    <x v="42"/>
    <x v="2"/>
    <x v="7"/>
    <m/>
    <x v="5"/>
    <x v="5"/>
    <m/>
  </r>
  <r>
    <n v="2018"/>
    <s v="UA"/>
    <s v="HSIN"/>
    <s v="HUMAN SUBJECT"/>
    <x v="65"/>
    <s v="-----"/>
    <m/>
    <s v="HUMAN SUBJECTS"/>
    <x v="24"/>
    <s v="VP FOR RESEARCH"/>
    <s v="GENFND"/>
    <x v="48"/>
    <x v="47"/>
    <s v="---"/>
    <s v="EX"/>
    <s v="S&amp;E"/>
    <s v="S&amp;E"/>
    <s v="LF"/>
    <x v="4"/>
    <s v="GEN EXP"/>
    <s v="09"/>
    <s v="SPA"/>
    <x v="3"/>
    <n v="1000"/>
    <n v="1000"/>
    <m/>
    <x v="0"/>
    <n v="0"/>
    <s v="EX"/>
    <n v="1000"/>
    <n v="1000"/>
    <x v="0"/>
    <n v="0"/>
    <n v="0"/>
    <m/>
    <n v="0"/>
    <n v="1000"/>
    <s v="N"/>
    <m/>
    <s v="VPR"/>
    <s v="VP FOR RESEARCH"/>
    <s v="91"/>
    <s v="1-Adjust Based Budget"/>
    <x v="42"/>
    <x v="2"/>
    <x v="7"/>
    <m/>
    <x v="5"/>
    <x v="5"/>
    <m/>
  </r>
  <r>
    <n v="2018"/>
    <s v="UA"/>
    <s v="HSIN"/>
    <s v="HUMAN SUBJECT"/>
    <x v="65"/>
    <s v="-----"/>
    <m/>
    <s v="HUMAN SUBJECTS"/>
    <x v="24"/>
    <s v="VP FOR RESEARCH"/>
    <s v="GENFND"/>
    <x v="13"/>
    <x v="12"/>
    <s v="---"/>
    <s v="EX"/>
    <s v="COSV"/>
    <s v="CONTRACT SRV"/>
    <s v="KK"/>
    <x v="4"/>
    <s v="GEN EXP"/>
    <s v="09"/>
    <s v="SPA"/>
    <x v="3"/>
    <n v="500"/>
    <n v="500"/>
    <m/>
    <x v="0"/>
    <n v="0"/>
    <s v="EX"/>
    <n v="500"/>
    <n v="500"/>
    <x v="0"/>
    <n v="0"/>
    <n v="0"/>
    <m/>
    <n v="0"/>
    <n v="500"/>
    <s v="N"/>
    <m/>
    <s v="VPR"/>
    <s v="VP FOR RESEARCH"/>
    <s v="91"/>
    <s v="1-Adjust Based Budget"/>
    <x v="42"/>
    <x v="2"/>
    <x v="7"/>
    <m/>
    <x v="5"/>
    <x v="5"/>
    <m/>
  </r>
  <r>
    <n v="2018"/>
    <s v="UA"/>
    <s v="HSIN"/>
    <s v="HUMAN SUBJECT"/>
    <x v="65"/>
    <s v="-----"/>
    <m/>
    <s v="HUMAN SUBJECTS"/>
    <x v="24"/>
    <s v="VP FOR RESEARCH"/>
    <s v="GENFND"/>
    <x v="57"/>
    <x v="56"/>
    <s v="---"/>
    <s v="EX"/>
    <s v="R&amp;M"/>
    <s v="REPAIR MAINT"/>
    <s v="KV"/>
    <x v="4"/>
    <s v="GEN EXP"/>
    <s v="09"/>
    <s v="SPA"/>
    <x v="3"/>
    <n v="500"/>
    <n v="500"/>
    <m/>
    <x v="0"/>
    <n v="0"/>
    <s v="EX"/>
    <n v="500"/>
    <n v="500"/>
    <x v="0"/>
    <n v="0"/>
    <n v="0"/>
    <m/>
    <n v="0"/>
    <n v="500"/>
    <s v="N"/>
    <m/>
    <s v="VPR"/>
    <s v="VP FOR RESEARCH"/>
    <s v="91"/>
    <s v="1-Adjust Based Budget"/>
    <x v="42"/>
    <x v="2"/>
    <x v="7"/>
    <m/>
    <x v="5"/>
    <x v="5"/>
    <m/>
  </r>
  <r>
    <n v="2018"/>
    <s v="UA"/>
    <s v="HSIN"/>
    <s v="HUMAN SUBJECT"/>
    <x v="65"/>
    <s v="-----"/>
    <m/>
    <s v="HUMAN SUBJECTS"/>
    <x v="24"/>
    <s v="VP FOR RESEARCH"/>
    <s v="GENFND"/>
    <x v="60"/>
    <x v="59"/>
    <s v="---"/>
    <s v="EX"/>
    <s v="S&amp;E"/>
    <s v="S&amp;E"/>
    <s v="LF"/>
    <x v="4"/>
    <s v="GEN EXP"/>
    <s v="09"/>
    <s v="SPA"/>
    <x v="3"/>
    <n v="100"/>
    <n v="100"/>
    <m/>
    <x v="0"/>
    <n v="0"/>
    <s v="EX"/>
    <n v="100"/>
    <n v="100"/>
    <x v="0"/>
    <n v="0"/>
    <n v="0"/>
    <m/>
    <n v="0"/>
    <n v="100"/>
    <s v="N"/>
    <m/>
    <s v="VPR"/>
    <s v="VP FOR RESEARCH"/>
    <s v="91"/>
    <s v="1-Adjust Based Budget"/>
    <x v="42"/>
    <x v="2"/>
    <x v="7"/>
    <m/>
    <x v="5"/>
    <x v="5"/>
    <m/>
  </r>
  <r>
    <n v="2018"/>
    <s v="UA"/>
    <s v="HSIN"/>
    <s v="HUMAN SUBJECT"/>
    <x v="65"/>
    <s v="-----"/>
    <m/>
    <s v="HUMAN SUBJECTS"/>
    <x v="24"/>
    <s v="VP FOR RESEARCH"/>
    <s v="GENFND"/>
    <x v="17"/>
    <x v="16"/>
    <s v="---"/>
    <s v="EX"/>
    <s v="OEXP"/>
    <s v="OTHER EXP"/>
    <s v="LP"/>
    <x v="4"/>
    <s v="GEN EXP"/>
    <s v="09"/>
    <s v="SPA"/>
    <x v="3"/>
    <n v="24390"/>
    <n v="24390"/>
    <m/>
    <x v="0"/>
    <n v="0"/>
    <s v="EX"/>
    <n v="24390"/>
    <n v="24390"/>
    <x v="0"/>
    <n v="0"/>
    <n v="0"/>
    <m/>
    <n v="0"/>
    <n v="24390"/>
    <s v="N"/>
    <m/>
    <s v="VPR"/>
    <s v="VP FOR RESEARCH"/>
    <s v="91"/>
    <s v="1-Adjust Based Budget"/>
    <x v="42"/>
    <x v="2"/>
    <x v="7"/>
    <m/>
    <x v="5"/>
    <x v="5"/>
    <m/>
  </r>
  <r>
    <n v="2018"/>
    <s v="UA"/>
    <s v="HSIN"/>
    <s v="HUMAN SUBJECT"/>
    <x v="65"/>
    <s v="-----"/>
    <m/>
    <s v="HUMAN SUBJECTS"/>
    <x v="24"/>
    <s v="VP FOR RESEARCH"/>
    <s v="GENFND"/>
    <x v="65"/>
    <x v="64"/>
    <s v="---"/>
    <s v="EX"/>
    <s v="S&amp;E"/>
    <s v="S&amp;E"/>
    <s v="LF"/>
    <x v="4"/>
    <s v="GEN EXP"/>
    <s v="09"/>
    <s v="SPA"/>
    <x v="3"/>
    <n v="500"/>
    <n v="500"/>
    <m/>
    <x v="0"/>
    <n v="0"/>
    <s v="EX"/>
    <n v="500"/>
    <n v="500"/>
    <x v="0"/>
    <n v="0"/>
    <n v="0"/>
    <m/>
    <n v="0"/>
    <n v="500"/>
    <s v="N"/>
    <m/>
    <s v="VPR"/>
    <s v="VP FOR RESEARCH"/>
    <s v="91"/>
    <s v="1-Adjust Based Budget"/>
    <x v="42"/>
    <x v="2"/>
    <x v="7"/>
    <m/>
    <x v="5"/>
    <x v="5"/>
    <m/>
  </r>
  <r>
    <n v="2018"/>
    <s v="UA"/>
    <s v="HSIN"/>
    <s v="HUMAN SUBJECT"/>
    <x v="65"/>
    <s v="-----"/>
    <m/>
    <s v="HUMAN SUBJECTS"/>
    <x v="24"/>
    <s v="VP FOR RESEARCH"/>
    <s v="GENFND"/>
    <x v="24"/>
    <x v="23"/>
    <s v="---"/>
    <s v="EX"/>
    <s v="BENF"/>
    <s v="BENEFITS"/>
    <s v="GP"/>
    <x v="5"/>
    <s v="COMPENS"/>
    <s v="07"/>
    <s v="SPA"/>
    <x v="3"/>
    <n v="220148"/>
    <n v="220348"/>
    <m/>
    <x v="0"/>
    <n v="0"/>
    <s v="EX"/>
    <n v="220348"/>
    <n v="220348"/>
    <x v="0"/>
    <n v="0"/>
    <n v="0"/>
    <m/>
    <n v="0"/>
    <n v="220348"/>
    <s v="N"/>
    <m/>
    <s v="VPR"/>
    <s v="VP FOR RESEARCH"/>
    <s v="91"/>
    <s v="1-Adjust Based Budget"/>
    <x v="42"/>
    <x v="2"/>
    <x v="7"/>
    <m/>
    <x v="5"/>
    <x v="5"/>
    <m/>
  </r>
  <r>
    <n v="2018"/>
    <s v="UA"/>
    <s v="HSIN"/>
    <s v="HUMAN SUBJECT"/>
    <x v="65"/>
    <s v="-----"/>
    <m/>
    <s v="HUMAN SUBJECTS"/>
    <x v="24"/>
    <s v="VP FOR RESEARCH"/>
    <s v="GENFND"/>
    <x v="25"/>
    <x v="24"/>
    <s v="---"/>
    <s v="EX"/>
    <s v="BENF"/>
    <s v="BENEFITS"/>
    <s v="GP"/>
    <x v="5"/>
    <s v="COMPENS"/>
    <s v="07"/>
    <s v="SPA"/>
    <x v="3"/>
    <n v="75026"/>
    <n v="75094"/>
    <m/>
    <x v="0"/>
    <n v="0"/>
    <s v="EX"/>
    <n v="75094"/>
    <n v="75094"/>
    <x v="0"/>
    <n v="0"/>
    <n v="0"/>
    <m/>
    <n v="0"/>
    <n v="75094"/>
    <s v="N"/>
    <m/>
    <s v="VPR"/>
    <s v="VP FOR RESEARCH"/>
    <s v="91"/>
    <s v="1-Adjust Based Budget"/>
    <x v="42"/>
    <x v="2"/>
    <x v="7"/>
    <m/>
    <x v="5"/>
    <x v="5"/>
    <m/>
  </r>
  <r>
    <n v="2018"/>
    <s v="UA"/>
    <s v="HSIN"/>
    <s v="HUMAN SUBJECT"/>
    <x v="65"/>
    <s v="-----"/>
    <m/>
    <s v="HUMAN SUBJECTS"/>
    <x v="24"/>
    <s v="VP FOR RESEARCH"/>
    <s v="GENFND"/>
    <x v="26"/>
    <x v="25"/>
    <s v="---"/>
    <s v="EX"/>
    <s v="BENF"/>
    <s v="BENEFITS"/>
    <s v="GP"/>
    <x v="5"/>
    <s v="COMPENS"/>
    <s v="07"/>
    <s v="SPA"/>
    <x v="3"/>
    <n v="122056"/>
    <n v="122188"/>
    <m/>
    <x v="0"/>
    <n v="0"/>
    <s v="EX"/>
    <n v="122188"/>
    <n v="122188"/>
    <x v="0"/>
    <n v="0"/>
    <n v="0"/>
    <m/>
    <n v="0"/>
    <n v="122188"/>
    <s v="N"/>
    <m/>
    <s v="VPR"/>
    <s v="VP FOR RESEARCH"/>
    <s v="91"/>
    <s v="1-Adjust Based Budget"/>
    <x v="42"/>
    <x v="2"/>
    <x v="7"/>
    <m/>
    <x v="5"/>
    <x v="5"/>
    <m/>
  </r>
  <r>
    <n v="2018"/>
    <s v="UA"/>
    <s v="HSIN"/>
    <s v="HUMAN SUBJECT"/>
    <x v="65"/>
    <s v="-----"/>
    <m/>
    <s v="HUMAN SUBJECTS"/>
    <x v="24"/>
    <s v="VP FOR RESEARCH"/>
    <s v="GENFND"/>
    <x v="67"/>
    <x v="66"/>
    <s v="---"/>
    <s v="EX"/>
    <s v="BENF"/>
    <s v="BENEFITS"/>
    <s v="GP"/>
    <x v="5"/>
    <s v="COMPENS"/>
    <s v="07"/>
    <s v="SPA"/>
    <x v="3"/>
    <n v="21211"/>
    <n v="21211"/>
    <m/>
    <x v="0"/>
    <n v="0"/>
    <s v="EX"/>
    <n v="21211"/>
    <n v="21211"/>
    <x v="0"/>
    <n v="0"/>
    <n v="0"/>
    <m/>
    <n v="0"/>
    <n v="21211"/>
    <s v="N"/>
    <m/>
    <s v="VPR"/>
    <s v="VP FOR RESEARCH"/>
    <s v="91"/>
    <s v="1-Adjust Based Budget"/>
    <x v="42"/>
    <x v="2"/>
    <x v="7"/>
    <m/>
    <x v="5"/>
    <x v="5"/>
    <m/>
  </r>
  <r>
    <n v="2018"/>
    <s v="UA"/>
    <s v="HSIN"/>
    <s v="HUMAN SUBJECT"/>
    <x v="65"/>
    <s v="-----"/>
    <m/>
    <s v="HUMAN SUBJECTS"/>
    <x v="24"/>
    <s v="VP FOR RESEARCH"/>
    <s v="GENFND"/>
    <x v="27"/>
    <x v="26"/>
    <s v="---"/>
    <s v="EX"/>
    <s v="TRAV"/>
    <s v="TRAVEL"/>
    <s v="MK"/>
    <x v="6"/>
    <s v="TRAVEL"/>
    <s v="10"/>
    <s v="SPA"/>
    <x v="3"/>
    <n v="3000"/>
    <n v="3000"/>
    <m/>
    <x v="0"/>
    <n v="0"/>
    <s v="EX"/>
    <n v="3000"/>
    <n v="3000"/>
    <x v="0"/>
    <n v="0"/>
    <n v="0"/>
    <m/>
    <n v="0"/>
    <n v="3000"/>
    <s v="N"/>
    <m/>
    <s v="VPR"/>
    <s v="VP FOR RESEARCH"/>
    <s v="91"/>
    <s v="1-Adjust Based Budget"/>
    <x v="42"/>
    <x v="2"/>
    <x v="7"/>
    <m/>
    <x v="5"/>
    <x v="5"/>
    <m/>
  </r>
  <r>
    <n v="2018"/>
    <s v="UA"/>
    <s v="HSIN"/>
    <s v="HUMAN SUBJECT"/>
    <x v="65"/>
    <s v="-----"/>
    <m/>
    <s v="HUMAN SUBJECTS"/>
    <x v="24"/>
    <s v="VP FOR RESEARCH"/>
    <s v="GENFND"/>
    <x v="28"/>
    <x v="27"/>
    <s v="---"/>
    <s v="EX"/>
    <s v="TRAV"/>
    <s v="TRAVEL"/>
    <s v="MK"/>
    <x v="6"/>
    <s v="TRAVEL"/>
    <s v="10"/>
    <s v="SPA"/>
    <x v="3"/>
    <n v="5000"/>
    <n v="5000"/>
    <m/>
    <x v="0"/>
    <n v="0"/>
    <s v="EX"/>
    <n v="5000"/>
    <n v="5000"/>
    <x v="0"/>
    <n v="0"/>
    <n v="0"/>
    <m/>
    <n v="0"/>
    <n v="5000"/>
    <s v="N"/>
    <m/>
    <s v="VPR"/>
    <s v="VP FOR RESEARCH"/>
    <s v="91"/>
    <s v="1-Adjust Based Budget"/>
    <x v="42"/>
    <x v="2"/>
    <x v="7"/>
    <m/>
    <x v="5"/>
    <x v="5"/>
    <m/>
  </r>
  <r>
    <n v="2018"/>
    <s v="UA"/>
    <s v="HSIN"/>
    <s v="HUMAN SUBJECT"/>
    <x v="65"/>
    <s v="-----"/>
    <m/>
    <s v="HUMAN SUBJECTS"/>
    <x v="24"/>
    <s v="VP FOR RESEARCH"/>
    <s v="GENFND"/>
    <x v="9"/>
    <x v="8"/>
    <s v="---"/>
    <s v="EX"/>
    <s v="TREX"/>
    <s v="TRSF-EXPENSE"/>
    <s v="DZ"/>
    <x v="1"/>
    <s v="TRANSFER"/>
    <s v="21"/>
    <s v="SPA"/>
    <x v="3"/>
    <n v="10000"/>
    <n v="10000"/>
    <m/>
    <x v="0"/>
    <n v="0"/>
    <s v="EX"/>
    <n v="10000"/>
    <n v="10000"/>
    <x v="0"/>
    <n v="0"/>
    <n v="0"/>
    <m/>
    <n v="0"/>
    <n v="10000"/>
    <s v="N"/>
    <m/>
    <s v="VPR"/>
    <s v="VP FOR RESEARCH"/>
    <s v="91"/>
    <s v="1-Adjust Based Budget"/>
    <x v="42"/>
    <x v="2"/>
    <x v="7"/>
    <m/>
    <x v="5"/>
    <x v="5"/>
    <m/>
  </r>
  <r>
    <n v="2018"/>
    <s v="UA"/>
    <s v="RCBL"/>
    <s v="RESEARCH COMPLIANCE BL"/>
    <x v="66"/>
    <s v="-----"/>
    <m/>
    <s v="IACUC BL"/>
    <x v="24"/>
    <s v="VP FOR RESEARCH"/>
    <s v="GENFND"/>
    <x v="18"/>
    <x v="17"/>
    <s v="---"/>
    <s v="EX"/>
    <s v="ACSA"/>
    <s v="ACADEMIC SAL"/>
    <s v="FA"/>
    <x v="5"/>
    <s v="COMPENS"/>
    <s v="07"/>
    <s v="SPA"/>
    <x v="3"/>
    <n v="89268"/>
    <n v="89268"/>
    <m/>
    <x v="0"/>
    <n v="0"/>
    <s v="EX"/>
    <n v="89268"/>
    <n v="89268"/>
    <x v="2"/>
    <n v="2465"/>
    <n v="-1910.3352000000077"/>
    <m/>
    <n v="554.66479999999228"/>
    <n v="89822.664799999999"/>
    <s v="Y"/>
    <m/>
    <s v="VPR"/>
    <s v="VP FOR RESEARCH"/>
    <s v="99"/>
    <s v="1-Adjust Based Budget"/>
    <x v="43"/>
    <x v="2"/>
    <x v="7"/>
    <m/>
    <x v="5"/>
    <x v="5"/>
    <m/>
  </r>
  <r>
    <n v="2018"/>
    <s v="UA"/>
    <s v="RCBL"/>
    <s v="RESEARCH COMPLIANCE BL"/>
    <x v="67"/>
    <s v="-----"/>
    <m/>
    <s v="IACUC IN"/>
    <x v="24"/>
    <s v="VP FOR RESEARCH"/>
    <s v="GENFND"/>
    <x v="18"/>
    <x v="17"/>
    <s v="---"/>
    <s v="EX"/>
    <s v="ACSA"/>
    <s v="ACADEMIC SAL"/>
    <s v="FA"/>
    <x v="5"/>
    <s v="COMPENS"/>
    <s v="07"/>
    <s v="SPA"/>
    <x v="3"/>
    <n v="81275"/>
    <n v="81275"/>
    <m/>
    <x v="0"/>
    <n v="0"/>
    <s v="EX"/>
    <n v="81275"/>
    <n v="81275"/>
    <x v="2"/>
    <n v="2245"/>
    <n v="-1739.2850000000069"/>
    <m/>
    <n v="505.7149999999931"/>
    <n v="81780.714999999997"/>
    <s v="Y"/>
    <m/>
    <s v="VPR"/>
    <s v="VP FOR RESEARCH"/>
    <s v="99"/>
    <s v="1-Adjust Based Budget"/>
    <x v="43"/>
    <x v="2"/>
    <x v="7"/>
    <m/>
    <x v="5"/>
    <x v="5"/>
    <m/>
  </r>
  <r>
    <n v="2018"/>
    <s v="UA"/>
    <s v="RCBL"/>
    <s v="RESEARCH COMPLIANCE BL"/>
    <x v="67"/>
    <s v="-----"/>
    <m/>
    <s v="IACUC IN"/>
    <x v="24"/>
    <s v="VP FOR RESEARCH"/>
    <s v="GENFND"/>
    <x v="19"/>
    <x v="18"/>
    <s v="---"/>
    <s v="EX"/>
    <s v="ACSA"/>
    <s v="ACADEMIC SAL"/>
    <s v="FA"/>
    <x v="5"/>
    <s v="COMPENS"/>
    <s v="07"/>
    <s v="SPA"/>
    <x v="3"/>
    <n v="-8626"/>
    <n v="-8626"/>
    <m/>
    <x v="0"/>
    <n v="0"/>
    <s v="EX"/>
    <n v="-8626"/>
    <n v="-8626"/>
    <x v="0"/>
    <n v="0"/>
    <n v="0"/>
    <m/>
    <n v="0"/>
    <n v="-8626"/>
    <s v="N"/>
    <m/>
    <s v="VPR"/>
    <s v="VP FOR RESEARCH"/>
    <s v="91"/>
    <s v="1-Adjust Based Budget"/>
    <x v="42"/>
    <x v="2"/>
    <x v="7"/>
    <m/>
    <x v="5"/>
    <x v="5"/>
    <m/>
  </r>
  <r>
    <n v="2018"/>
    <s v="UA"/>
    <s v="RCBL"/>
    <s v="RESEARCH COMPLIANCE BL"/>
    <x v="66"/>
    <s v="-----"/>
    <m/>
    <s v="IACUC BL"/>
    <x v="24"/>
    <s v="VP FOR RESEARCH"/>
    <s v="GENFND"/>
    <x v="34"/>
    <x v="33"/>
    <s v="---"/>
    <s v="EX"/>
    <s v="PRSA"/>
    <s v="PROF SAL"/>
    <s v="FP"/>
    <x v="5"/>
    <s v="COMPENS"/>
    <s v="07"/>
    <s v="SPA"/>
    <x v="3"/>
    <n v="95477"/>
    <n v="95477"/>
    <m/>
    <x v="0"/>
    <n v="0"/>
    <s v="EX"/>
    <n v="95477"/>
    <n v="95477"/>
    <x v="2"/>
    <n v="2637"/>
    <n v="-2043.2078000000081"/>
    <m/>
    <n v="593.79219999999191"/>
    <n v="96070.792199999996"/>
    <s v="Y"/>
    <m/>
    <s v="VPR"/>
    <s v="VP FOR RESEARCH"/>
    <s v="99"/>
    <s v="1-Adjust Based Budget"/>
    <x v="43"/>
    <x v="2"/>
    <x v="7"/>
    <m/>
    <x v="5"/>
    <x v="5"/>
    <m/>
  </r>
  <r>
    <n v="2018"/>
    <s v="UA"/>
    <s v="RCBL"/>
    <s v="RESEARCH COMPLIANCE BL"/>
    <x v="67"/>
    <s v="-----"/>
    <m/>
    <s v="IACUC IN"/>
    <x v="24"/>
    <s v="VP FOR RESEARCH"/>
    <s v="GENFND"/>
    <x v="34"/>
    <x v="33"/>
    <s v="---"/>
    <s v="EX"/>
    <s v="PRSA"/>
    <s v="PROF SAL"/>
    <s v="FP"/>
    <x v="5"/>
    <s v="COMPENS"/>
    <s v="07"/>
    <s v="SPA"/>
    <x v="3"/>
    <n v="101808"/>
    <n v="101808"/>
    <m/>
    <x v="0"/>
    <n v="0"/>
    <s v="EX"/>
    <n v="101808"/>
    <n v="101808"/>
    <x v="2"/>
    <n v="2812"/>
    <n v="-2178.6912000000088"/>
    <m/>
    <n v="633.30879999999115"/>
    <n v="102441.30879999998"/>
    <s v="Y"/>
    <m/>
    <s v="VPR"/>
    <s v="VP FOR RESEARCH"/>
    <s v="99"/>
    <s v="1-Adjust Based Budget"/>
    <x v="43"/>
    <x v="2"/>
    <x v="7"/>
    <m/>
    <x v="5"/>
    <x v="5"/>
    <m/>
  </r>
  <r>
    <n v="2018"/>
    <s v="UA"/>
    <s v="RCBL"/>
    <s v="RESEARCH COMPLIANCE BL"/>
    <x v="68"/>
    <s v="-----"/>
    <m/>
    <s v="EXPORT CONTROL/CONFLICT OF INTEREST"/>
    <x v="24"/>
    <s v="VP FOR RESEARCH"/>
    <s v="GENFND"/>
    <x v="34"/>
    <x v="33"/>
    <s v="---"/>
    <s v="EX"/>
    <s v="PRSA"/>
    <s v="PROF SAL"/>
    <s v="FP"/>
    <x v="5"/>
    <s v="COMPENS"/>
    <s v="07"/>
    <s v="SPA"/>
    <x v="3"/>
    <n v="230475"/>
    <n v="230475"/>
    <m/>
    <x v="0"/>
    <n v="0"/>
    <s v="EX"/>
    <n v="230475"/>
    <n v="230475"/>
    <x v="2"/>
    <n v="6365"/>
    <n v="-4932.16500000002"/>
    <m/>
    <n v="1432.83499999998"/>
    <n v="231907.83499999999"/>
    <s v="Y"/>
    <m/>
    <s v="VPR"/>
    <s v="VP FOR RESEARCH"/>
    <s v="99"/>
    <s v="1-Adjust Based Budget"/>
    <x v="43"/>
    <x v="2"/>
    <x v="7"/>
    <m/>
    <x v="5"/>
    <x v="5"/>
    <m/>
  </r>
  <r>
    <n v="2018"/>
    <s v="UA"/>
    <s v="RCBL"/>
    <s v="RESEARCH COMPLIANCE BL"/>
    <x v="69"/>
    <s v="-----"/>
    <m/>
    <s v="INSTITUTIONAL BIOSAFETY COMMITTEE"/>
    <x v="24"/>
    <s v="VP FOR RESEARCH"/>
    <s v="GENFND"/>
    <x v="34"/>
    <x v="33"/>
    <s v="---"/>
    <s v="EX"/>
    <s v="PRSA"/>
    <s v="PROF SAL"/>
    <s v="FP"/>
    <x v="5"/>
    <s v="COMPENS"/>
    <s v="07"/>
    <s v="SPA"/>
    <x v="3"/>
    <n v="132399"/>
    <n v="132399"/>
    <m/>
    <x v="0"/>
    <n v="0"/>
    <s v="EX"/>
    <n v="132399"/>
    <n v="132399"/>
    <x v="2"/>
    <n v="3657"/>
    <n v="-2833.3386000000114"/>
    <m/>
    <n v="823.66139999998859"/>
    <n v="133222.66139999998"/>
    <s v="Y"/>
    <m/>
    <s v="VPR"/>
    <s v="VP FOR RESEARCH"/>
    <s v="99"/>
    <s v="1-Adjust Based Budget"/>
    <x v="43"/>
    <x v="2"/>
    <x v="7"/>
    <m/>
    <x v="5"/>
    <x v="5"/>
    <m/>
  </r>
  <r>
    <n v="2018"/>
    <s v="UA"/>
    <s v="RCBL"/>
    <s v="RESEARCH COMPLIANCE BL"/>
    <x v="67"/>
    <s v="-----"/>
    <m/>
    <s v="IACUC IN"/>
    <x v="24"/>
    <s v="VP FOR RESEARCH"/>
    <s v="GENFND"/>
    <x v="99"/>
    <x v="97"/>
    <s v="---"/>
    <s v="EX"/>
    <s v="PRSA"/>
    <s v="PROF SAL"/>
    <s v="FP"/>
    <x v="5"/>
    <s v="COMPENS"/>
    <s v="07"/>
    <s v="SPA"/>
    <x v="3"/>
    <n v="-39964"/>
    <n v="-39964"/>
    <m/>
    <x v="0"/>
    <n v="0"/>
    <s v="EX"/>
    <n v="-39964"/>
    <n v="-39964"/>
    <x v="0"/>
    <n v="0"/>
    <n v="0"/>
    <m/>
    <n v="0"/>
    <n v="-39964"/>
    <s v="N"/>
    <m/>
    <s v="VPR"/>
    <s v="VP FOR RESEARCH"/>
    <s v="91"/>
    <s v="1-Adjust Based Budget"/>
    <x v="42"/>
    <x v="2"/>
    <x v="7"/>
    <m/>
    <x v="5"/>
    <x v="5"/>
    <m/>
  </r>
  <r>
    <n v="2018"/>
    <s v="UA"/>
    <s v="RCBL"/>
    <s v="RESEARCH COMPLIANCE BL"/>
    <x v="67"/>
    <s v="-----"/>
    <m/>
    <s v="IACUC IN"/>
    <x v="24"/>
    <s v="VP FOR RESEARCH"/>
    <s v="GENFND"/>
    <x v="36"/>
    <x v="35"/>
    <s v="---"/>
    <s v="EX"/>
    <s v="PRSA"/>
    <s v="PROF SAL"/>
    <s v="FP"/>
    <x v="5"/>
    <s v="COMPENS"/>
    <s v="07"/>
    <s v="SPA"/>
    <x v="3"/>
    <n v="187218"/>
    <n v="187218"/>
    <m/>
    <x v="0"/>
    <n v="0"/>
    <s v="EX"/>
    <n v="187218"/>
    <n v="187218"/>
    <x v="2"/>
    <n v="5171"/>
    <n v="-4006.465200000016"/>
    <m/>
    <n v="1164.534799999984"/>
    <n v="188382.53479999999"/>
    <s v="Y"/>
    <m/>
    <s v="VPR"/>
    <s v="VP FOR RESEARCH"/>
    <s v="99"/>
    <s v="1-Adjust Based Budget"/>
    <x v="43"/>
    <x v="2"/>
    <x v="7"/>
    <m/>
    <x v="5"/>
    <x v="5"/>
    <m/>
  </r>
  <r>
    <n v="2018"/>
    <s v="UA"/>
    <s v="RCBL"/>
    <s v="RESEARCH COMPLIANCE BL"/>
    <x v="68"/>
    <s v="-----"/>
    <m/>
    <s v="EXPORT CONTROL/CONFLICT OF INTEREST"/>
    <x v="24"/>
    <s v="VP FOR RESEARCH"/>
    <s v="GENFND"/>
    <x v="36"/>
    <x v="35"/>
    <s v="---"/>
    <s v="EX"/>
    <s v="PRSA"/>
    <s v="PROF SAL"/>
    <s v="FP"/>
    <x v="5"/>
    <s v="COMPENS"/>
    <s v="07"/>
    <s v="SPA"/>
    <x v="3"/>
    <n v="47715"/>
    <n v="47715"/>
    <m/>
    <x v="0"/>
    <n v="0"/>
    <s v="EX"/>
    <n v="47715"/>
    <n v="47715"/>
    <x v="2"/>
    <n v="1318"/>
    <n v="-1021.1010000000041"/>
    <m/>
    <n v="296.89899999999591"/>
    <n v="48011.898999999998"/>
    <s v="Y"/>
    <m/>
    <s v="VPR"/>
    <s v="VP FOR RESEARCH"/>
    <s v="99"/>
    <s v="1-Adjust Based Budget"/>
    <x v="43"/>
    <x v="2"/>
    <x v="7"/>
    <m/>
    <x v="5"/>
    <x v="5"/>
    <m/>
  </r>
  <r>
    <n v="2018"/>
    <s v="UA"/>
    <s v="RCBL"/>
    <s v="RESEARCH COMPLIANCE BL"/>
    <x v="69"/>
    <s v="-----"/>
    <m/>
    <s v="INSTITUTIONAL BIOSAFETY COMMITTEE"/>
    <x v="24"/>
    <s v="VP FOR RESEARCH"/>
    <s v="GENFND"/>
    <x v="37"/>
    <x v="36"/>
    <s v="---"/>
    <s v="EX"/>
    <s v="BISA"/>
    <s v="BIWEEK SAL"/>
    <s v="FV"/>
    <x v="5"/>
    <s v="COMPENS"/>
    <s v="07"/>
    <s v="SPA"/>
    <x v="3"/>
    <n v="32906"/>
    <n v="32906"/>
    <m/>
    <x v="0"/>
    <n v="0"/>
    <s v="EX"/>
    <n v="32906"/>
    <n v="32906"/>
    <x v="3"/>
    <n v="912"/>
    <n v="-128.33340000000047"/>
    <m/>
    <n v="783.66659999999956"/>
    <n v="33689.666599999997"/>
    <s v="Y"/>
    <m/>
    <s v="VPR"/>
    <s v="VP FOR RESEARCH"/>
    <s v="99"/>
    <s v="1-Adjust Based Budget"/>
    <x v="43"/>
    <x v="2"/>
    <x v="7"/>
    <m/>
    <x v="5"/>
    <x v="5"/>
    <m/>
  </r>
  <r>
    <n v="2018"/>
    <s v="UA"/>
    <s v="RCBL"/>
    <s v="RESEARCH COMPLIANCE BL"/>
    <x v="66"/>
    <s v="-----"/>
    <m/>
    <s v="IACUC BL"/>
    <x v="24"/>
    <s v="VP FOR RESEARCH"/>
    <s v="GENFND"/>
    <x v="94"/>
    <x v="92"/>
    <s v="---"/>
    <s v="EX"/>
    <s v="S&amp;E"/>
    <s v="S&amp;E"/>
    <s v="LF"/>
    <x v="4"/>
    <s v="GEN EXP"/>
    <s v="09"/>
    <s v="SPA"/>
    <x v="3"/>
    <n v="50"/>
    <n v="50"/>
    <m/>
    <x v="0"/>
    <n v="0"/>
    <s v="EX"/>
    <n v="50"/>
    <n v="50"/>
    <x v="0"/>
    <n v="0"/>
    <n v="0"/>
    <m/>
    <n v="0"/>
    <n v="50"/>
    <s v="N"/>
    <m/>
    <s v="VPR"/>
    <s v="VP FOR RESEARCH"/>
    <s v="91"/>
    <s v="1-Adjust Based Budget"/>
    <x v="42"/>
    <x v="2"/>
    <x v="7"/>
    <m/>
    <x v="5"/>
    <x v="5"/>
    <m/>
  </r>
  <r>
    <n v="2018"/>
    <s v="UA"/>
    <s v="RCBL"/>
    <s v="RESEARCH COMPLIANCE BL"/>
    <x v="67"/>
    <s v="-----"/>
    <m/>
    <s v="IACUC IN"/>
    <x v="24"/>
    <s v="VP FOR RESEARCH"/>
    <s v="GENFND"/>
    <x v="94"/>
    <x v="92"/>
    <s v="---"/>
    <s v="EX"/>
    <s v="S&amp;E"/>
    <s v="S&amp;E"/>
    <s v="LF"/>
    <x v="4"/>
    <s v="GEN EXP"/>
    <s v="09"/>
    <s v="SPA"/>
    <x v="3"/>
    <n v="880"/>
    <n v="880"/>
    <m/>
    <x v="0"/>
    <n v="0"/>
    <s v="EX"/>
    <n v="880"/>
    <n v="880"/>
    <x v="0"/>
    <n v="0"/>
    <n v="0"/>
    <m/>
    <n v="0"/>
    <n v="880"/>
    <s v="N"/>
    <m/>
    <s v="VPR"/>
    <s v="VP FOR RESEARCH"/>
    <s v="91"/>
    <s v="1-Adjust Based Budget"/>
    <x v="42"/>
    <x v="2"/>
    <x v="7"/>
    <m/>
    <x v="5"/>
    <x v="5"/>
    <m/>
  </r>
  <r>
    <n v="2018"/>
    <s v="UA"/>
    <s v="RCBL"/>
    <s v="RESEARCH COMPLIANCE BL"/>
    <x v="67"/>
    <s v="-----"/>
    <m/>
    <s v="IACUC IN"/>
    <x v="24"/>
    <s v="VP FOR RESEARCH"/>
    <s v="GENFND"/>
    <x v="20"/>
    <x v="19"/>
    <s v="---"/>
    <s v="EX"/>
    <s v="OEXP"/>
    <s v="OTHER EXP"/>
    <s v="LP"/>
    <x v="4"/>
    <s v="GEN EXP"/>
    <s v="09"/>
    <s v="SPA"/>
    <x v="3"/>
    <n v="1500"/>
    <n v="1500"/>
    <m/>
    <x v="0"/>
    <n v="0"/>
    <s v="EX"/>
    <n v="1500"/>
    <n v="1500"/>
    <x v="0"/>
    <n v="0"/>
    <n v="0"/>
    <m/>
    <n v="0"/>
    <n v="1500"/>
    <s v="N"/>
    <m/>
    <s v="VPR"/>
    <s v="VP FOR RESEARCH"/>
    <s v="91"/>
    <s v="1-Adjust Based Budget"/>
    <x v="42"/>
    <x v="2"/>
    <x v="7"/>
    <m/>
    <x v="5"/>
    <x v="5"/>
    <m/>
  </r>
  <r>
    <n v="2018"/>
    <s v="UA"/>
    <s v="RCBL"/>
    <s v="RESEARCH COMPLIANCE BL"/>
    <x v="68"/>
    <s v="-----"/>
    <m/>
    <s v="EXPORT CONTROL/CONFLICT OF INTEREST"/>
    <x v="24"/>
    <s v="VP FOR RESEARCH"/>
    <s v="GENFND"/>
    <x v="20"/>
    <x v="19"/>
    <s v="---"/>
    <s v="EX"/>
    <s v="OEXP"/>
    <s v="OTHER EXP"/>
    <s v="LP"/>
    <x v="4"/>
    <s v="GEN EXP"/>
    <s v="09"/>
    <s v="SPA"/>
    <x v="3"/>
    <n v="1000"/>
    <n v="1000"/>
    <m/>
    <x v="0"/>
    <n v="0"/>
    <s v="EX"/>
    <n v="1000"/>
    <n v="1000"/>
    <x v="0"/>
    <n v="0"/>
    <n v="0"/>
    <m/>
    <n v="0"/>
    <n v="1000"/>
    <s v="N"/>
    <m/>
    <s v="VPR"/>
    <s v="VP FOR RESEARCH"/>
    <s v="91"/>
    <s v="1-Adjust Based Budget"/>
    <x v="42"/>
    <x v="2"/>
    <x v="7"/>
    <m/>
    <x v="5"/>
    <x v="5"/>
    <m/>
  </r>
  <r>
    <n v="2018"/>
    <s v="UA"/>
    <s v="RCBL"/>
    <s v="RESEARCH COMPLIANCE BL"/>
    <x v="69"/>
    <s v="-----"/>
    <m/>
    <s v="INSTITUTIONAL BIOSAFETY COMMITTEE"/>
    <x v="24"/>
    <s v="VP FOR RESEARCH"/>
    <s v="GENFND"/>
    <x v="20"/>
    <x v="19"/>
    <s v="---"/>
    <s v="EX"/>
    <s v="OEXP"/>
    <s v="OTHER EXP"/>
    <s v="LP"/>
    <x v="4"/>
    <s v="GEN EXP"/>
    <s v="09"/>
    <s v="SPA"/>
    <x v="3"/>
    <n v="1500"/>
    <n v="1500"/>
    <m/>
    <x v="0"/>
    <n v="0"/>
    <s v="EX"/>
    <n v="1500"/>
    <n v="1500"/>
    <x v="0"/>
    <n v="0"/>
    <n v="0"/>
    <m/>
    <n v="0"/>
    <n v="1500"/>
    <s v="N"/>
    <m/>
    <s v="VPR"/>
    <s v="VP FOR RESEARCH"/>
    <s v="91"/>
    <s v="1-Adjust Based Budget"/>
    <x v="42"/>
    <x v="2"/>
    <x v="7"/>
    <m/>
    <x v="5"/>
    <x v="5"/>
    <m/>
  </r>
  <r>
    <n v="2018"/>
    <s v="UA"/>
    <s v="RCBL"/>
    <s v="RESEARCH COMPLIANCE BL"/>
    <x v="66"/>
    <s v="-----"/>
    <m/>
    <s v="IACUC BL"/>
    <x v="24"/>
    <s v="VP FOR RESEARCH"/>
    <s v="GENFND"/>
    <x v="11"/>
    <x v="10"/>
    <s v="---"/>
    <s v="EX"/>
    <s v="ADV"/>
    <s v="ADVERT PROMO"/>
    <s v="LA"/>
    <x v="4"/>
    <s v="GEN EXP"/>
    <s v="09"/>
    <s v="SPA"/>
    <x v="3"/>
    <n v="1675"/>
    <n v="1675"/>
    <m/>
    <x v="0"/>
    <n v="0"/>
    <s v="EX"/>
    <n v="1675"/>
    <n v="1675"/>
    <x v="0"/>
    <n v="0"/>
    <n v="0"/>
    <m/>
    <n v="0"/>
    <n v="1675"/>
    <s v="N"/>
    <m/>
    <s v="VPR"/>
    <s v="VP FOR RESEARCH"/>
    <s v="91"/>
    <s v="1-Adjust Based Budget"/>
    <x v="42"/>
    <x v="2"/>
    <x v="7"/>
    <m/>
    <x v="5"/>
    <x v="5"/>
    <m/>
  </r>
  <r>
    <n v="2018"/>
    <s v="UA"/>
    <s v="RCBL"/>
    <s v="RESEARCH COMPLIANCE BL"/>
    <x v="67"/>
    <s v="-----"/>
    <m/>
    <s v="IACUC IN"/>
    <x v="24"/>
    <s v="VP FOR RESEARCH"/>
    <s v="GENFND"/>
    <x v="11"/>
    <x v="10"/>
    <s v="---"/>
    <s v="EX"/>
    <s v="ADV"/>
    <s v="ADVERT PROMO"/>
    <s v="LA"/>
    <x v="4"/>
    <s v="GEN EXP"/>
    <s v="09"/>
    <s v="SPA"/>
    <x v="3"/>
    <n v="1620"/>
    <n v="1620"/>
    <m/>
    <x v="0"/>
    <n v="0"/>
    <s v="EX"/>
    <n v="1620"/>
    <n v="1620"/>
    <x v="0"/>
    <n v="0"/>
    <n v="0"/>
    <m/>
    <n v="0"/>
    <n v="1620"/>
    <s v="N"/>
    <m/>
    <s v="VPR"/>
    <s v="VP FOR RESEARCH"/>
    <s v="91"/>
    <s v="1-Adjust Based Budget"/>
    <x v="42"/>
    <x v="2"/>
    <x v="7"/>
    <m/>
    <x v="5"/>
    <x v="5"/>
    <m/>
  </r>
  <r>
    <n v="2018"/>
    <s v="UA"/>
    <s v="RCBL"/>
    <s v="RESEARCH COMPLIANCE BL"/>
    <x v="68"/>
    <s v="-----"/>
    <m/>
    <s v="EXPORT CONTROL/CONFLICT OF INTEREST"/>
    <x v="24"/>
    <s v="VP FOR RESEARCH"/>
    <s v="GENFND"/>
    <x v="11"/>
    <x v="10"/>
    <s v="---"/>
    <s v="EX"/>
    <s v="ADV"/>
    <s v="ADVERT PROMO"/>
    <s v="LA"/>
    <x v="4"/>
    <s v="GEN EXP"/>
    <s v="09"/>
    <s v="SPA"/>
    <x v="3"/>
    <n v="1320"/>
    <n v="1320"/>
    <m/>
    <x v="0"/>
    <n v="0"/>
    <s v="EX"/>
    <n v="1320"/>
    <n v="1320"/>
    <x v="0"/>
    <n v="0"/>
    <n v="0"/>
    <m/>
    <n v="0"/>
    <n v="1320"/>
    <s v="N"/>
    <m/>
    <s v="VPR"/>
    <s v="VP FOR RESEARCH"/>
    <s v="91"/>
    <s v="1-Adjust Based Budget"/>
    <x v="42"/>
    <x v="2"/>
    <x v="7"/>
    <m/>
    <x v="5"/>
    <x v="5"/>
    <m/>
  </r>
  <r>
    <n v="2018"/>
    <s v="UA"/>
    <s v="RCBL"/>
    <s v="RESEARCH COMPLIANCE BL"/>
    <x v="69"/>
    <s v="-----"/>
    <m/>
    <s v="INSTITUTIONAL BIOSAFETY COMMITTEE"/>
    <x v="24"/>
    <s v="VP FOR RESEARCH"/>
    <s v="GENFND"/>
    <x v="11"/>
    <x v="10"/>
    <s v="---"/>
    <s v="EX"/>
    <s v="ADV"/>
    <s v="ADVERT PROMO"/>
    <s v="LA"/>
    <x v="4"/>
    <s v="GEN EXP"/>
    <s v="09"/>
    <s v="SPA"/>
    <x v="3"/>
    <n v="4650"/>
    <n v="4650"/>
    <m/>
    <x v="0"/>
    <n v="0"/>
    <s v="EX"/>
    <n v="4650"/>
    <n v="4650"/>
    <x v="0"/>
    <n v="0"/>
    <n v="0"/>
    <m/>
    <n v="0"/>
    <n v="4650"/>
    <s v="N"/>
    <m/>
    <s v="VPR"/>
    <s v="VP FOR RESEARCH"/>
    <s v="91"/>
    <s v="1-Adjust Based Budget"/>
    <x v="42"/>
    <x v="2"/>
    <x v="7"/>
    <m/>
    <x v="5"/>
    <x v="5"/>
    <m/>
  </r>
  <r>
    <n v="2018"/>
    <s v="UA"/>
    <s v="RCBL"/>
    <s v="RESEARCH COMPLIANCE BL"/>
    <x v="68"/>
    <s v="-----"/>
    <m/>
    <s v="EXPORT CONTROL/CONFLICT OF INTEREST"/>
    <x v="24"/>
    <s v="VP FOR RESEARCH"/>
    <s v="GENFND"/>
    <x v="41"/>
    <x v="40"/>
    <s v="---"/>
    <s v="EX"/>
    <s v="PRIN"/>
    <s v="PRINT DUPL"/>
    <s v="KA"/>
    <x v="4"/>
    <s v="GEN EXP"/>
    <s v="09"/>
    <s v="SPA"/>
    <x v="3"/>
    <n v="2200"/>
    <n v="2200"/>
    <m/>
    <x v="0"/>
    <n v="0"/>
    <s v="EX"/>
    <n v="2200"/>
    <n v="2200"/>
    <x v="0"/>
    <n v="0"/>
    <n v="0"/>
    <m/>
    <n v="0"/>
    <n v="2200"/>
    <s v="N"/>
    <m/>
    <s v="VPR"/>
    <s v="VP FOR RESEARCH"/>
    <s v="91"/>
    <s v="1-Adjust Based Budget"/>
    <x v="42"/>
    <x v="2"/>
    <x v="7"/>
    <m/>
    <x v="5"/>
    <x v="5"/>
    <m/>
  </r>
  <r>
    <n v="2018"/>
    <s v="UA"/>
    <s v="RCBL"/>
    <s v="RESEARCH COMPLIANCE BL"/>
    <x v="68"/>
    <s v="-----"/>
    <m/>
    <s v="EXPORT CONTROL/CONFLICT OF INTEREST"/>
    <x v="24"/>
    <s v="VP FOR RESEARCH"/>
    <s v="GENFND"/>
    <x v="22"/>
    <x v="21"/>
    <s v="---"/>
    <s v="EX"/>
    <s v="S&amp;E"/>
    <s v="S&amp;E"/>
    <s v="LF"/>
    <x v="4"/>
    <s v="GEN EXP"/>
    <s v="09"/>
    <s v="SPA"/>
    <x v="3"/>
    <n v="150"/>
    <n v="150"/>
    <m/>
    <x v="0"/>
    <n v="0"/>
    <s v="EX"/>
    <n v="150"/>
    <n v="150"/>
    <x v="0"/>
    <n v="0"/>
    <n v="0"/>
    <m/>
    <n v="0"/>
    <n v="150"/>
    <s v="N"/>
    <m/>
    <s v="VPR"/>
    <s v="VP FOR RESEARCH"/>
    <s v="91"/>
    <s v="1-Adjust Based Budget"/>
    <x v="42"/>
    <x v="2"/>
    <x v="7"/>
    <m/>
    <x v="5"/>
    <x v="5"/>
    <m/>
  </r>
  <r>
    <n v="2018"/>
    <s v="UA"/>
    <s v="RCBL"/>
    <s v="RESEARCH COMPLIANCE BL"/>
    <x v="69"/>
    <s v="-----"/>
    <m/>
    <s v="INSTITUTIONAL BIOSAFETY COMMITTEE"/>
    <x v="24"/>
    <s v="VP FOR RESEARCH"/>
    <s v="GENFND"/>
    <x v="22"/>
    <x v="21"/>
    <s v="---"/>
    <s v="EX"/>
    <s v="S&amp;E"/>
    <s v="S&amp;E"/>
    <s v="LF"/>
    <x v="4"/>
    <s v="GEN EXP"/>
    <s v="09"/>
    <s v="SPA"/>
    <x v="3"/>
    <n v="250"/>
    <n v="250"/>
    <m/>
    <x v="0"/>
    <n v="0"/>
    <s v="EX"/>
    <n v="250"/>
    <n v="250"/>
    <x v="0"/>
    <n v="0"/>
    <n v="0"/>
    <m/>
    <n v="0"/>
    <n v="250"/>
    <s v="N"/>
    <m/>
    <s v="VPR"/>
    <s v="VP FOR RESEARCH"/>
    <s v="91"/>
    <s v="1-Adjust Based Budget"/>
    <x v="42"/>
    <x v="2"/>
    <x v="7"/>
    <m/>
    <x v="5"/>
    <x v="5"/>
    <m/>
  </r>
  <r>
    <n v="2018"/>
    <s v="UA"/>
    <s v="RCBL"/>
    <s v="RESEARCH COMPLIANCE BL"/>
    <x v="68"/>
    <s v="-----"/>
    <m/>
    <s v="EXPORT CONTROL/CONFLICT OF INTEREST"/>
    <x v="24"/>
    <s v="VP FOR RESEARCH"/>
    <s v="GENFND"/>
    <x v="101"/>
    <x v="99"/>
    <s v="---"/>
    <s v="EX"/>
    <s v="S&amp;E"/>
    <s v="S&amp;E"/>
    <s v="LF"/>
    <x v="4"/>
    <s v="GEN EXP"/>
    <s v="09"/>
    <s v="SPA"/>
    <x v="3"/>
    <n v="100"/>
    <n v="100"/>
    <m/>
    <x v="0"/>
    <n v="0"/>
    <s v="EX"/>
    <n v="100"/>
    <n v="100"/>
    <x v="0"/>
    <n v="0"/>
    <n v="0"/>
    <m/>
    <n v="0"/>
    <n v="100"/>
    <s v="N"/>
    <m/>
    <s v="VPR"/>
    <s v="VP FOR RESEARCH"/>
    <s v="91"/>
    <s v="1-Adjust Based Budget"/>
    <x v="42"/>
    <x v="2"/>
    <x v="7"/>
    <m/>
    <x v="5"/>
    <x v="5"/>
    <m/>
  </r>
  <r>
    <n v="2018"/>
    <s v="UA"/>
    <s v="RCBL"/>
    <s v="RESEARCH COMPLIANCE BL"/>
    <x v="66"/>
    <s v="-----"/>
    <m/>
    <s v="IACUC BL"/>
    <x v="24"/>
    <s v="VP FOR RESEARCH"/>
    <s v="GENFND"/>
    <x v="102"/>
    <x v="100"/>
    <s v="---"/>
    <s v="EX"/>
    <s v="S&amp;E"/>
    <s v="S&amp;E"/>
    <s v="LF"/>
    <x v="4"/>
    <s v="GEN EXP"/>
    <s v="09"/>
    <s v="SPA"/>
    <x v="3"/>
    <n v="100"/>
    <n v="100"/>
    <m/>
    <x v="0"/>
    <n v="0"/>
    <s v="EX"/>
    <n v="100"/>
    <n v="100"/>
    <x v="0"/>
    <n v="0"/>
    <n v="0"/>
    <m/>
    <n v="0"/>
    <n v="100"/>
    <s v="N"/>
    <m/>
    <s v="VPR"/>
    <s v="VP FOR RESEARCH"/>
    <s v="91"/>
    <s v="1-Adjust Based Budget"/>
    <x v="42"/>
    <x v="2"/>
    <x v="7"/>
    <m/>
    <x v="5"/>
    <x v="5"/>
    <m/>
  </r>
  <r>
    <n v="2018"/>
    <s v="UA"/>
    <s v="RCBL"/>
    <s v="RESEARCH COMPLIANCE BL"/>
    <x v="69"/>
    <s v="-----"/>
    <m/>
    <s v="INSTITUTIONAL BIOSAFETY COMMITTEE"/>
    <x v="24"/>
    <s v="VP FOR RESEARCH"/>
    <s v="GENFND"/>
    <x v="48"/>
    <x v="47"/>
    <s v="---"/>
    <s v="EX"/>
    <s v="S&amp;E"/>
    <s v="S&amp;E"/>
    <s v="LF"/>
    <x v="4"/>
    <s v="GEN EXP"/>
    <s v="09"/>
    <s v="SPA"/>
    <x v="3"/>
    <n v="600"/>
    <n v="600"/>
    <m/>
    <x v="0"/>
    <n v="0"/>
    <s v="EX"/>
    <n v="600"/>
    <n v="600"/>
    <x v="0"/>
    <n v="0"/>
    <n v="0"/>
    <m/>
    <n v="0"/>
    <n v="600"/>
    <s v="N"/>
    <m/>
    <s v="VPR"/>
    <s v="VP FOR RESEARCH"/>
    <s v="91"/>
    <s v="1-Adjust Based Budget"/>
    <x v="42"/>
    <x v="2"/>
    <x v="7"/>
    <m/>
    <x v="5"/>
    <x v="5"/>
    <m/>
  </r>
  <r>
    <n v="2018"/>
    <s v="UA"/>
    <s v="RCBL"/>
    <s v="RESEARCH COMPLIANCE BL"/>
    <x v="66"/>
    <s v="-----"/>
    <m/>
    <s v="IACUC BL"/>
    <x v="24"/>
    <s v="VP FOR RESEARCH"/>
    <s v="GENFND"/>
    <x v="13"/>
    <x v="12"/>
    <s v="---"/>
    <s v="EX"/>
    <s v="COSV"/>
    <s v="CONTRACT SRV"/>
    <s v="KK"/>
    <x v="4"/>
    <s v="GEN EXP"/>
    <s v="09"/>
    <s v="SPA"/>
    <x v="3"/>
    <n v="1200"/>
    <n v="1200"/>
    <m/>
    <x v="0"/>
    <n v="0"/>
    <s v="EX"/>
    <n v="1200"/>
    <n v="1200"/>
    <x v="0"/>
    <n v="0"/>
    <n v="0"/>
    <m/>
    <n v="0"/>
    <n v="1200"/>
    <s v="N"/>
    <m/>
    <s v="VPR"/>
    <s v="VP FOR RESEARCH"/>
    <s v="91"/>
    <s v="1-Adjust Based Budget"/>
    <x v="42"/>
    <x v="2"/>
    <x v="7"/>
    <m/>
    <x v="5"/>
    <x v="5"/>
    <m/>
  </r>
  <r>
    <n v="2018"/>
    <s v="UA"/>
    <s v="RCBL"/>
    <s v="RESEARCH COMPLIANCE BL"/>
    <x v="68"/>
    <s v="-----"/>
    <m/>
    <s v="EXPORT CONTROL/CONFLICT OF INTEREST"/>
    <x v="24"/>
    <s v="VP FOR RESEARCH"/>
    <s v="GENFND"/>
    <x v="13"/>
    <x v="12"/>
    <s v="---"/>
    <s v="EX"/>
    <s v="COSV"/>
    <s v="CONTRACT SRV"/>
    <s v="KK"/>
    <x v="4"/>
    <s v="GEN EXP"/>
    <s v="09"/>
    <s v="SPA"/>
    <x v="3"/>
    <n v="500"/>
    <n v="500"/>
    <m/>
    <x v="0"/>
    <n v="0"/>
    <s v="EX"/>
    <n v="500"/>
    <n v="500"/>
    <x v="0"/>
    <n v="0"/>
    <n v="0"/>
    <m/>
    <n v="0"/>
    <n v="500"/>
    <s v="N"/>
    <m/>
    <s v="VPR"/>
    <s v="VP FOR RESEARCH"/>
    <s v="91"/>
    <s v="1-Adjust Based Budget"/>
    <x v="42"/>
    <x v="2"/>
    <x v="7"/>
    <m/>
    <x v="5"/>
    <x v="5"/>
    <m/>
  </r>
  <r>
    <n v="2018"/>
    <s v="UA"/>
    <s v="RCBL"/>
    <s v="RESEARCH COMPLIANCE BL"/>
    <x v="66"/>
    <s v="-----"/>
    <m/>
    <s v="IACUC BL"/>
    <x v="24"/>
    <s v="VP FOR RESEARCH"/>
    <s v="GENFND"/>
    <x v="82"/>
    <x v="80"/>
    <s v="---"/>
    <s v="EX"/>
    <s v="SERV"/>
    <s v="OTHER SERV"/>
    <s v="KF"/>
    <x v="4"/>
    <s v="GEN EXP"/>
    <s v="09"/>
    <s v="SPA"/>
    <x v="3"/>
    <n v="405"/>
    <n v="405"/>
    <m/>
    <x v="0"/>
    <n v="0"/>
    <s v="EX"/>
    <n v="405"/>
    <n v="405"/>
    <x v="0"/>
    <n v="0"/>
    <n v="0"/>
    <m/>
    <n v="0"/>
    <n v="405"/>
    <s v="N"/>
    <m/>
    <s v="VPR"/>
    <s v="VP FOR RESEARCH"/>
    <s v="91"/>
    <s v="1-Adjust Based Budget"/>
    <x v="42"/>
    <x v="2"/>
    <x v="7"/>
    <m/>
    <x v="5"/>
    <x v="5"/>
    <m/>
  </r>
  <r>
    <n v="2018"/>
    <s v="UA"/>
    <s v="RCBL"/>
    <s v="RESEARCH COMPLIANCE BL"/>
    <x v="68"/>
    <s v="-----"/>
    <m/>
    <s v="EXPORT CONTROL/CONFLICT OF INTEREST"/>
    <x v="24"/>
    <s v="VP FOR RESEARCH"/>
    <s v="GENFND"/>
    <x v="53"/>
    <x v="52"/>
    <s v="---"/>
    <s v="EX"/>
    <s v="S&amp;E"/>
    <s v="S&amp;E"/>
    <s v="LF"/>
    <x v="4"/>
    <s v="GEN EXP"/>
    <s v="09"/>
    <s v="SPA"/>
    <x v="3"/>
    <n v="300"/>
    <n v="300"/>
    <m/>
    <x v="0"/>
    <n v="0"/>
    <s v="EX"/>
    <n v="300"/>
    <n v="300"/>
    <x v="0"/>
    <n v="0"/>
    <n v="0"/>
    <m/>
    <n v="0"/>
    <n v="300"/>
    <s v="N"/>
    <m/>
    <s v="VPR"/>
    <s v="VP FOR RESEARCH"/>
    <s v="91"/>
    <s v="1-Adjust Based Budget"/>
    <x v="42"/>
    <x v="2"/>
    <x v="7"/>
    <m/>
    <x v="5"/>
    <x v="5"/>
    <m/>
  </r>
  <r>
    <n v="2018"/>
    <s v="UA"/>
    <s v="RCBL"/>
    <s v="RESEARCH COMPLIANCE BL"/>
    <x v="66"/>
    <s v="-----"/>
    <m/>
    <s v="IACUC BL"/>
    <x v="24"/>
    <s v="VP FOR RESEARCH"/>
    <s v="GENFND"/>
    <x v="17"/>
    <x v="16"/>
    <s v="---"/>
    <s v="EX"/>
    <s v="OEXP"/>
    <s v="OTHER EXP"/>
    <s v="LP"/>
    <x v="4"/>
    <s v="GEN EXP"/>
    <s v="09"/>
    <s v="SPA"/>
    <x v="3"/>
    <n v="4000"/>
    <n v="4000"/>
    <m/>
    <x v="0"/>
    <n v="0"/>
    <s v="EX"/>
    <n v="4000"/>
    <n v="4000"/>
    <x v="0"/>
    <n v="0"/>
    <n v="0"/>
    <m/>
    <n v="0"/>
    <n v="4000"/>
    <s v="N"/>
    <m/>
    <s v="VPR"/>
    <s v="VP FOR RESEARCH"/>
    <s v="91"/>
    <s v="1-Adjust Based Budget"/>
    <x v="42"/>
    <x v="2"/>
    <x v="7"/>
    <m/>
    <x v="5"/>
    <x v="5"/>
    <m/>
  </r>
  <r>
    <n v="2018"/>
    <s v="UA"/>
    <s v="RCBL"/>
    <s v="RESEARCH COMPLIANCE BL"/>
    <x v="67"/>
    <s v="-----"/>
    <m/>
    <s v="IACUC IN"/>
    <x v="24"/>
    <s v="VP FOR RESEARCH"/>
    <s v="GENFND"/>
    <x v="17"/>
    <x v="16"/>
    <s v="---"/>
    <s v="EX"/>
    <s v="OEXP"/>
    <s v="OTHER EXP"/>
    <s v="LP"/>
    <x v="4"/>
    <s v="GEN EXP"/>
    <s v="09"/>
    <s v="SPA"/>
    <x v="3"/>
    <n v="3000"/>
    <n v="3000"/>
    <m/>
    <x v="0"/>
    <n v="0"/>
    <s v="EX"/>
    <n v="3000"/>
    <n v="3000"/>
    <x v="0"/>
    <n v="0"/>
    <n v="0"/>
    <m/>
    <n v="0"/>
    <n v="3000"/>
    <s v="N"/>
    <m/>
    <s v="VPR"/>
    <s v="VP FOR RESEARCH"/>
    <s v="91"/>
    <s v="1-Adjust Based Budget"/>
    <x v="42"/>
    <x v="2"/>
    <x v="7"/>
    <m/>
    <x v="5"/>
    <x v="5"/>
    <m/>
  </r>
  <r>
    <n v="2018"/>
    <s v="UA"/>
    <s v="RCBL"/>
    <s v="RESEARCH COMPLIANCE BL"/>
    <x v="68"/>
    <s v="-----"/>
    <m/>
    <s v="EXPORT CONTROL/CONFLICT OF INTEREST"/>
    <x v="24"/>
    <s v="VP FOR RESEARCH"/>
    <s v="GENFND"/>
    <x v="17"/>
    <x v="16"/>
    <s v="---"/>
    <s v="EX"/>
    <s v="OEXP"/>
    <s v="OTHER EXP"/>
    <s v="LP"/>
    <x v="4"/>
    <s v="GEN EXP"/>
    <s v="09"/>
    <s v="SPA"/>
    <x v="3"/>
    <n v="100"/>
    <n v="100"/>
    <m/>
    <x v="0"/>
    <n v="0"/>
    <s v="EX"/>
    <n v="100"/>
    <n v="100"/>
    <x v="0"/>
    <n v="0"/>
    <n v="0"/>
    <m/>
    <n v="0"/>
    <n v="100"/>
    <s v="N"/>
    <m/>
    <s v="VPR"/>
    <s v="VP FOR RESEARCH"/>
    <s v="91"/>
    <s v="1-Adjust Based Budget"/>
    <x v="42"/>
    <x v="2"/>
    <x v="7"/>
    <m/>
    <x v="5"/>
    <x v="5"/>
    <m/>
  </r>
  <r>
    <n v="2018"/>
    <s v="UA"/>
    <s v="RCBL"/>
    <s v="RESEARCH COMPLIANCE BL"/>
    <x v="66"/>
    <s v="-----"/>
    <m/>
    <s v="IACUC BL"/>
    <x v="24"/>
    <s v="VP FOR RESEARCH"/>
    <s v="GENFND"/>
    <x v="65"/>
    <x v="64"/>
    <s v="---"/>
    <s v="EX"/>
    <s v="S&amp;E"/>
    <s v="S&amp;E"/>
    <s v="LF"/>
    <x v="4"/>
    <s v="GEN EXP"/>
    <s v="09"/>
    <s v="SPA"/>
    <x v="3"/>
    <n v="300"/>
    <n v="300"/>
    <m/>
    <x v="0"/>
    <n v="0"/>
    <s v="EX"/>
    <n v="300"/>
    <n v="300"/>
    <x v="0"/>
    <n v="0"/>
    <n v="0"/>
    <m/>
    <n v="0"/>
    <n v="300"/>
    <s v="N"/>
    <m/>
    <s v="VPR"/>
    <s v="VP FOR RESEARCH"/>
    <s v="91"/>
    <s v="1-Adjust Based Budget"/>
    <x v="42"/>
    <x v="2"/>
    <x v="7"/>
    <m/>
    <x v="5"/>
    <x v="5"/>
    <m/>
  </r>
  <r>
    <n v="2018"/>
    <s v="UA"/>
    <s v="RCBL"/>
    <s v="RESEARCH COMPLIANCE BL"/>
    <x v="66"/>
    <s v="-----"/>
    <m/>
    <s v="IACUC BL"/>
    <x v="24"/>
    <s v="VP FOR RESEARCH"/>
    <s v="GENFND"/>
    <x v="24"/>
    <x v="23"/>
    <s v="---"/>
    <s v="EX"/>
    <s v="BENF"/>
    <s v="BENEFITS"/>
    <s v="GP"/>
    <x v="5"/>
    <s v="COMPENS"/>
    <s v="07"/>
    <s v="SPA"/>
    <x v="3"/>
    <n v="37134"/>
    <n v="37134"/>
    <m/>
    <x v="0"/>
    <n v="0"/>
    <s v="EX"/>
    <n v="37134"/>
    <n v="37134"/>
    <x v="0"/>
    <n v="0"/>
    <n v="0"/>
    <m/>
    <n v="0"/>
    <n v="37134"/>
    <s v="N"/>
    <m/>
    <s v="VPR"/>
    <s v="VP FOR RESEARCH"/>
    <s v="91"/>
    <s v="1-Adjust Based Budget"/>
    <x v="42"/>
    <x v="2"/>
    <x v="7"/>
    <m/>
    <x v="5"/>
    <x v="5"/>
    <m/>
  </r>
  <r>
    <n v="2018"/>
    <s v="UA"/>
    <s v="RCBL"/>
    <s v="RESEARCH COMPLIANCE BL"/>
    <x v="67"/>
    <s v="-----"/>
    <m/>
    <s v="IACUC IN"/>
    <x v="24"/>
    <s v="VP FOR RESEARCH"/>
    <s v="GENFND"/>
    <x v="24"/>
    <x v="23"/>
    <s v="---"/>
    <s v="EX"/>
    <s v="BENF"/>
    <s v="BENEFITS"/>
    <s v="GP"/>
    <x v="5"/>
    <s v="COMPENS"/>
    <s v="07"/>
    <s v="SPA"/>
    <x v="3"/>
    <n v="64664"/>
    <n v="64664"/>
    <m/>
    <x v="0"/>
    <n v="0"/>
    <s v="EX"/>
    <n v="64664"/>
    <n v="64664"/>
    <x v="0"/>
    <n v="0"/>
    <n v="0"/>
    <m/>
    <n v="0"/>
    <n v="64664"/>
    <s v="N"/>
    <m/>
    <s v="VPR"/>
    <s v="VP FOR RESEARCH"/>
    <s v="91"/>
    <s v="1-Adjust Based Budget"/>
    <x v="42"/>
    <x v="2"/>
    <x v="7"/>
    <m/>
    <x v="5"/>
    <x v="5"/>
    <m/>
  </r>
  <r>
    <n v="2018"/>
    <s v="UA"/>
    <s v="RCBL"/>
    <s v="RESEARCH COMPLIANCE BL"/>
    <x v="68"/>
    <s v="-----"/>
    <m/>
    <s v="EXPORT CONTROL/CONFLICT OF INTEREST"/>
    <x v="24"/>
    <s v="VP FOR RESEARCH"/>
    <s v="GENFND"/>
    <x v="24"/>
    <x v="23"/>
    <s v="---"/>
    <s v="EX"/>
    <s v="BENF"/>
    <s v="BENEFITS"/>
    <s v="GP"/>
    <x v="5"/>
    <s v="COMPENS"/>
    <s v="07"/>
    <s v="SPA"/>
    <x v="3"/>
    <n v="55916"/>
    <n v="55916"/>
    <m/>
    <x v="0"/>
    <n v="0"/>
    <s v="EX"/>
    <n v="55916"/>
    <n v="55916"/>
    <x v="0"/>
    <n v="0"/>
    <n v="0"/>
    <m/>
    <n v="0"/>
    <n v="55916"/>
    <s v="N"/>
    <m/>
    <s v="VPR"/>
    <s v="VP FOR RESEARCH"/>
    <s v="91"/>
    <s v="1-Adjust Based Budget"/>
    <x v="42"/>
    <x v="2"/>
    <x v="7"/>
    <m/>
    <x v="5"/>
    <x v="5"/>
    <m/>
  </r>
  <r>
    <n v="2018"/>
    <s v="UA"/>
    <s v="RCBL"/>
    <s v="RESEARCH COMPLIANCE BL"/>
    <x v="69"/>
    <s v="-----"/>
    <m/>
    <s v="INSTITUTIONAL BIOSAFETY COMMITTEE"/>
    <x v="24"/>
    <s v="VP FOR RESEARCH"/>
    <s v="GENFND"/>
    <x v="24"/>
    <x v="23"/>
    <s v="---"/>
    <s v="EX"/>
    <s v="BENF"/>
    <s v="BENEFITS"/>
    <s v="GP"/>
    <x v="5"/>
    <s v="COMPENS"/>
    <s v="07"/>
    <s v="SPA"/>
    <x v="3"/>
    <n v="33226"/>
    <n v="33226"/>
    <m/>
    <x v="0"/>
    <n v="0"/>
    <s v="EX"/>
    <n v="33226"/>
    <n v="33226"/>
    <x v="0"/>
    <n v="0"/>
    <n v="0"/>
    <m/>
    <n v="0"/>
    <n v="33226"/>
    <s v="N"/>
    <m/>
    <s v="VPR"/>
    <s v="VP FOR RESEARCH"/>
    <s v="91"/>
    <s v="1-Adjust Based Budget"/>
    <x v="42"/>
    <x v="2"/>
    <x v="7"/>
    <m/>
    <x v="5"/>
    <x v="5"/>
    <m/>
  </r>
  <r>
    <n v="2018"/>
    <s v="UA"/>
    <s v="RCBL"/>
    <s v="RESEARCH COMPLIANCE BL"/>
    <x v="66"/>
    <s v="-----"/>
    <m/>
    <s v="IACUC BL"/>
    <x v="24"/>
    <s v="VP FOR RESEARCH"/>
    <s v="GENFND"/>
    <x v="25"/>
    <x v="24"/>
    <s v="---"/>
    <s v="EX"/>
    <s v="BENF"/>
    <s v="BENEFITS"/>
    <s v="GP"/>
    <x v="5"/>
    <s v="COMPENS"/>
    <s v="07"/>
    <s v="SPA"/>
    <x v="3"/>
    <n v="12655"/>
    <n v="12655"/>
    <m/>
    <x v="0"/>
    <n v="0"/>
    <s v="EX"/>
    <n v="12655"/>
    <n v="12655"/>
    <x v="0"/>
    <n v="0"/>
    <n v="0"/>
    <m/>
    <n v="0"/>
    <n v="12655"/>
    <s v="N"/>
    <m/>
    <s v="VPR"/>
    <s v="VP FOR RESEARCH"/>
    <s v="91"/>
    <s v="1-Adjust Based Budget"/>
    <x v="42"/>
    <x v="2"/>
    <x v="7"/>
    <m/>
    <x v="5"/>
    <x v="5"/>
    <m/>
  </r>
  <r>
    <n v="2018"/>
    <s v="UA"/>
    <s v="RCBL"/>
    <s v="RESEARCH COMPLIANCE BL"/>
    <x v="67"/>
    <s v="-----"/>
    <m/>
    <s v="IACUC IN"/>
    <x v="24"/>
    <s v="VP FOR RESEARCH"/>
    <s v="GENFND"/>
    <x v="25"/>
    <x v="24"/>
    <s v="---"/>
    <s v="EX"/>
    <s v="BENF"/>
    <s v="BENEFITS"/>
    <s v="GP"/>
    <x v="5"/>
    <s v="COMPENS"/>
    <s v="07"/>
    <s v="SPA"/>
    <x v="3"/>
    <n v="22037"/>
    <n v="22037"/>
    <m/>
    <x v="0"/>
    <n v="0"/>
    <s v="EX"/>
    <n v="22037"/>
    <n v="22037"/>
    <x v="0"/>
    <n v="0"/>
    <n v="0"/>
    <m/>
    <n v="0"/>
    <n v="22037"/>
    <s v="N"/>
    <m/>
    <s v="VPR"/>
    <s v="VP FOR RESEARCH"/>
    <s v="91"/>
    <s v="1-Adjust Based Budget"/>
    <x v="42"/>
    <x v="2"/>
    <x v="7"/>
    <m/>
    <x v="5"/>
    <x v="5"/>
    <m/>
  </r>
  <r>
    <n v="2018"/>
    <s v="UA"/>
    <s v="RCBL"/>
    <s v="RESEARCH COMPLIANCE BL"/>
    <x v="68"/>
    <s v="-----"/>
    <m/>
    <s v="EXPORT CONTROL/CONFLICT OF INTEREST"/>
    <x v="24"/>
    <s v="VP FOR RESEARCH"/>
    <s v="GENFND"/>
    <x v="25"/>
    <x v="24"/>
    <s v="---"/>
    <s v="EX"/>
    <s v="BENF"/>
    <s v="BENEFITS"/>
    <s v="GP"/>
    <x v="5"/>
    <s v="COMPENS"/>
    <s v="07"/>
    <s v="SPA"/>
    <x v="3"/>
    <n v="19056"/>
    <n v="19056"/>
    <m/>
    <x v="0"/>
    <n v="0"/>
    <s v="EX"/>
    <n v="19056"/>
    <n v="19056"/>
    <x v="0"/>
    <n v="0"/>
    <n v="0"/>
    <m/>
    <n v="0"/>
    <n v="19056"/>
    <s v="N"/>
    <m/>
    <s v="VPR"/>
    <s v="VP FOR RESEARCH"/>
    <s v="91"/>
    <s v="1-Adjust Based Budget"/>
    <x v="42"/>
    <x v="2"/>
    <x v="7"/>
    <m/>
    <x v="5"/>
    <x v="5"/>
    <m/>
  </r>
  <r>
    <n v="2018"/>
    <s v="UA"/>
    <s v="RCBL"/>
    <s v="RESEARCH COMPLIANCE BL"/>
    <x v="69"/>
    <s v="-----"/>
    <m/>
    <s v="INSTITUTIONAL BIOSAFETY COMMITTEE"/>
    <x v="24"/>
    <s v="VP FOR RESEARCH"/>
    <s v="GENFND"/>
    <x v="25"/>
    <x v="24"/>
    <s v="---"/>
    <s v="EX"/>
    <s v="BENF"/>
    <s v="BENEFITS"/>
    <s v="GP"/>
    <x v="5"/>
    <s v="COMPENS"/>
    <s v="07"/>
    <s v="SPA"/>
    <x v="3"/>
    <n v="11323"/>
    <n v="11323"/>
    <m/>
    <x v="0"/>
    <n v="0"/>
    <s v="EX"/>
    <n v="11323"/>
    <n v="11323"/>
    <x v="0"/>
    <n v="0"/>
    <n v="0"/>
    <m/>
    <n v="0"/>
    <n v="11323"/>
    <s v="N"/>
    <m/>
    <s v="VPR"/>
    <s v="VP FOR RESEARCH"/>
    <s v="91"/>
    <s v="1-Adjust Based Budget"/>
    <x v="42"/>
    <x v="2"/>
    <x v="7"/>
    <m/>
    <x v="5"/>
    <x v="5"/>
    <m/>
  </r>
  <r>
    <n v="2018"/>
    <s v="UA"/>
    <s v="RCBL"/>
    <s v="RESEARCH COMPLIANCE BL"/>
    <x v="66"/>
    <s v="-----"/>
    <m/>
    <s v="IACUC BL"/>
    <x v="24"/>
    <s v="VP FOR RESEARCH"/>
    <s v="GENFND"/>
    <x v="26"/>
    <x v="25"/>
    <s v="---"/>
    <s v="EX"/>
    <s v="BENF"/>
    <s v="BENEFITS"/>
    <s v="GP"/>
    <x v="5"/>
    <s v="COMPENS"/>
    <s v="07"/>
    <s v="SPA"/>
    <x v="3"/>
    <n v="24534"/>
    <n v="24534"/>
    <m/>
    <x v="0"/>
    <n v="0"/>
    <s v="EX"/>
    <n v="24534"/>
    <n v="24534"/>
    <x v="0"/>
    <n v="0"/>
    <n v="0"/>
    <m/>
    <n v="0"/>
    <n v="24534"/>
    <s v="N"/>
    <m/>
    <s v="VPR"/>
    <s v="VP FOR RESEARCH"/>
    <s v="91"/>
    <s v="1-Adjust Based Budget"/>
    <x v="42"/>
    <x v="2"/>
    <x v="7"/>
    <m/>
    <x v="5"/>
    <x v="5"/>
    <m/>
  </r>
  <r>
    <n v="2018"/>
    <s v="UA"/>
    <s v="RCBL"/>
    <s v="RESEARCH COMPLIANCE BL"/>
    <x v="67"/>
    <s v="-----"/>
    <m/>
    <s v="IACUC IN"/>
    <x v="24"/>
    <s v="VP FOR RESEARCH"/>
    <s v="GENFND"/>
    <x v="26"/>
    <x v="25"/>
    <s v="---"/>
    <s v="EX"/>
    <s v="BENF"/>
    <s v="BENEFITS"/>
    <s v="GP"/>
    <x v="5"/>
    <s v="COMPENS"/>
    <s v="07"/>
    <s v="SPA"/>
    <x v="3"/>
    <n v="42723"/>
    <n v="42723"/>
    <m/>
    <x v="0"/>
    <n v="0"/>
    <s v="EX"/>
    <n v="42723"/>
    <n v="42723"/>
    <x v="0"/>
    <n v="0"/>
    <n v="0"/>
    <m/>
    <n v="0"/>
    <n v="42723"/>
    <s v="N"/>
    <m/>
    <s v="VPR"/>
    <s v="VP FOR RESEARCH"/>
    <s v="91"/>
    <s v="1-Adjust Based Budget"/>
    <x v="42"/>
    <x v="2"/>
    <x v="7"/>
    <m/>
    <x v="5"/>
    <x v="5"/>
    <m/>
  </r>
  <r>
    <n v="2018"/>
    <s v="UA"/>
    <s v="RCBL"/>
    <s v="RESEARCH COMPLIANCE BL"/>
    <x v="68"/>
    <s v="-----"/>
    <m/>
    <s v="EXPORT CONTROL/CONFLICT OF INTEREST"/>
    <x v="24"/>
    <s v="VP FOR RESEARCH"/>
    <s v="GENFND"/>
    <x v="26"/>
    <x v="25"/>
    <s v="---"/>
    <s v="EX"/>
    <s v="BENF"/>
    <s v="BENEFITS"/>
    <s v="GP"/>
    <x v="5"/>
    <s v="COMPENS"/>
    <s v="07"/>
    <s v="SPA"/>
    <x v="3"/>
    <n v="36944"/>
    <n v="36944"/>
    <m/>
    <x v="0"/>
    <n v="0"/>
    <s v="EX"/>
    <n v="36944"/>
    <n v="36944"/>
    <x v="0"/>
    <n v="0"/>
    <n v="0"/>
    <m/>
    <n v="0"/>
    <n v="36944"/>
    <s v="N"/>
    <m/>
    <s v="VPR"/>
    <s v="VP FOR RESEARCH"/>
    <s v="91"/>
    <s v="1-Adjust Based Budget"/>
    <x v="42"/>
    <x v="2"/>
    <x v="7"/>
    <m/>
    <x v="5"/>
    <x v="5"/>
    <m/>
  </r>
  <r>
    <n v="2018"/>
    <s v="UA"/>
    <s v="RCBL"/>
    <s v="RESEARCH COMPLIANCE BL"/>
    <x v="69"/>
    <s v="-----"/>
    <m/>
    <s v="INSTITUTIONAL BIOSAFETY COMMITTEE"/>
    <x v="24"/>
    <s v="VP FOR RESEARCH"/>
    <s v="GENFND"/>
    <x v="26"/>
    <x v="25"/>
    <s v="---"/>
    <s v="EX"/>
    <s v="BENF"/>
    <s v="BENEFITS"/>
    <s v="GP"/>
    <x v="5"/>
    <s v="COMPENS"/>
    <s v="07"/>
    <s v="SPA"/>
    <x v="3"/>
    <n v="17583"/>
    <n v="17583"/>
    <m/>
    <x v="0"/>
    <n v="0"/>
    <s v="EX"/>
    <n v="17583"/>
    <n v="17583"/>
    <x v="0"/>
    <n v="0"/>
    <n v="0"/>
    <m/>
    <n v="0"/>
    <n v="17583"/>
    <s v="N"/>
    <m/>
    <s v="VPR"/>
    <s v="VP FOR RESEARCH"/>
    <s v="91"/>
    <s v="1-Adjust Based Budget"/>
    <x v="42"/>
    <x v="2"/>
    <x v="7"/>
    <m/>
    <x v="5"/>
    <x v="5"/>
    <m/>
  </r>
  <r>
    <n v="2018"/>
    <s v="UA"/>
    <s v="RCBL"/>
    <s v="RESEARCH COMPLIANCE BL"/>
    <x v="69"/>
    <s v="-----"/>
    <m/>
    <s v="INSTITUTIONAL BIOSAFETY COMMITTEE"/>
    <x v="24"/>
    <s v="VP FOR RESEARCH"/>
    <s v="GENFND"/>
    <x v="67"/>
    <x v="66"/>
    <s v="---"/>
    <s v="EX"/>
    <s v="BENF"/>
    <s v="BENEFITS"/>
    <s v="GP"/>
    <x v="5"/>
    <s v="COMPENS"/>
    <s v="07"/>
    <s v="SPA"/>
    <x v="3"/>
    <n v="3962"/>
    <n v="3962"/>
    <m/>
    <x v="0"/>
    <n v="0"/>
    <s v="EX"/>
    <n v="3962"/>
    <n v="3962"/>
    <x v="0"/>
    <n v="0"/>
    <n v="0"/>
    <m/>
    <n v="0"/>
    <n v="3962"/>
    <s v="N"/>
    <m/>
    <s v="VPR"/>
    <s v="VP FOR RESEARCH"/>
    <s v="91"/>
    <s v="1-Adjust Based Budget"/>
    <x v="42"/>
    <x v="2"/>
    <x v="7"/>
    <m/>
    <x v="5"/>
    <x v="5"/>
    <m/>
  </r>
  <r>
    <n v="2018"/>
    <s v="UA"/>
    <s v="RCBL"/>
    <s v="RESEARCH COMPLIANCE BL"/>
    <x v="66"/>
    <s v="-----"/>
    <m/>
    <s v="IACUC BL"/>
    <x v="24"/>
    <s v="VP FOR RESEARCH"/>
    <s v="GENFND"/>
    <x v="27"/>
    <x v="26"/>
    <s v="---"/>
    <s v="EX"/>
    <s v="TRAV"/>
    <s v="TRAVEL"/>
    <s v="MK"/>
    <x v="6"/>
    <s v="TRAVEL"/>
    <s v="10"/>
    <s v="SPA"/>
    <x v="3"/>
    <n v="400"/>
    <n v="400"/>
    <m/>
    <x v="0"/>
    <n v="0"/>
    <s v="EX"/>
    <n v="400"/>
    <n v="400"/>
    <x v="0"/>
    <n v="0"/>
    <n v="0"/>
    <m/>
    <n v="0"/>
    <n v="400"/>
    <s v="N"/>
    <m/>
    <s v="VPR"/>
    <s v="VP FOR RESEARCH"/>
    <s v="91"/>
    <s v="1-Adjust Based Budget"/>
    <x v="42"/>
    <x v="2"/>
    <x v="7"/>
    <m/>
    <x v="5"/>
    <x v="5"/>
    <m/>
  </r>
  <r>
    <n v="2018"/>
    <s v="UA"/>
    <s v="RCBL"/>
    <s v="RESEARCH COMPLIANCE BL"/>
    <x v="67"/>
    <s v="-----"/>
    <m/>
    <s v="IACUC IN"/>
    <x v="24"/>
    <s v="VP FOR RESEARCH"/>
    <s v="GENFND"/>
    <x v="27"/>
    <x v="26"/>
    <s v="---"/>
    <s v="EX"/>
    <s v="TRAV"/>
    <s v="TRAVEL"/>
    <s v="MK"/>
    <x v="6"/>
    <s v="TRAVEL"/>
    <s v="10"/>
    <s v="SPA"/>
    <x v="3"/>
    <n v="500"/>
    <n v="500"/>
    <m/>
    <x v="0"/>
    <n v="0"/>
    <s v="EX"/>
    <n v="500"/>
    <n v="500"/>
    <x v="0"/>
    <n v="0"/>
    <n v="0"/>
    <m/>
    <n v="0"/>
    <n v="500"/>
    <s v="N"/>
    <m/>
    <s v="VPR"/>
    <s v="VP FOR RESEARCH"/>
    <s v="91"/>
    <s v="1-Adjust Based Budget"/>
    <x v="42"/>
    <x v="2"/>
    <x v="7"/>
    <m/>
    <x v="5"/>
    <x v="5"/>
    <m/>
  </r>
  <r>
    <n v="2018"/>
    <s v="UA"/>
    <s v="RCBL"/>
    <s v="RESEARCH COMPLIANCE BL"/>
    <x v="68"/>
    <s v="-----"/>
    <m/>
    <s v="EXPORT CONTROL/CONFLICT OF INTEREST"/>
    <x v="24"/>
    <s v="VP FOR RESEARCH"/>
    <s v="GENFND"/>
    <x v="27"/>
    <x v="26"/>
    <s v="---"/>
    <s v="EX"/>
    <s v="TRAV"/>
    <s v="TRAVEL"/>
    <s v="MK"/>
    <x v="6"/>
    <s v="TRAVEL"/>
    <s v="10"/>
    <s v="SPA"/>
    <x v="3"/>
    <n v="1030"/>
    <n v="1030"/>
    <m/>
    <x v="0"/>
    <n v="0"/>
    <s v="EX"/>
    <n v="1030"/>
    <n v="1030"/>
    <x v="0"/>
    <n v="0"/>
    <n v="0"/>
    <m/>
    <n v="0"/>
    <n v="1030"/>
    <s v="N"/>
    <m/>
    <s v="VPR"/>
    <s v="VP FOR RESEARCH"/>
    <s v="91"/>
    <s v="1-Adjust Based Budget"/>
    <x v="42"/>
    <x v="2"/>
    <x v="7"/>
    <m/>
    <x v="5"/>
    <x v="5"/>
    <m/>
  </r>
  <r>
    <n v="2018"/>
    <s v="UA"/>
    <s v="RCBL"/>
    <s v="RESEARCH COMPLIANCE BL"/>
    <x v="69"/>
    <s v="-----"/>
    <m/>
    <s v="INSTITUTIONAL BIOSAFETY COMMITTEE"/>
    <x v="24"/>
    <s v="VP FOR RESEARCH"/>
    <s v="GENFND"/>
    <x v="27"/>
    <x v="26"/>
    <s v="---"/>
    <s v="EX"/>
    <s v="TRAV"/>
    <s v="TRAVEL"/>
    <s v="MK"/>
    <x v="6"/>
    <s v="TRAVEL"/>
    <s v="10"/>
    <s v="SPA"/>
    <x v="3"/>
    <n v="1000"/>
    <n v="1000"/>
    <m/>
    <x v="0"/>
    <n v="0"/>
    <s v="EX"/>
    <n v="1000"/>
    <n v="1000"/>
    <x v="0"/>
    <n v="0"/>
    <n v="0"/>
    <m/>
    <n v="0"/>
    <n v="1000"/>
    <s v="N"/>
    <m/>
    <s v="VPR"/>
    <s v="VP FOR RESEARCH"/>
    <s v="91"/>
    <s v="1-Adjust Based Budget"/>
    <x v="42"/>
    <x v="2"/>
    <x v="7"/>
    <m/>
    <x v="5"/>
    <x v="5"/>
    <m/>
  </r>
  <r>
    <n v="2018"/>
    <s v="UA"/>
    <s v="RCBL"/>
    <s v="RESEARCH COMPLIANCE BL"/>
    <x v="66"/>
    <s v="-----"/>
    <m/>
    <s v="IACUC BL"/>
    <x v="24"/>
    <s v="VP FOR RESEARCH"/>
    <s v="GENFND"/>
    <x v="28"/>
    <x v="27"/>
    <s v="---"/>
    <s v="EX"/>
    <s v="TRAV"/>
    <s v="TRAVEL"/>
    <s v="MK"/>
    <x v="6"/>
    <s v="TRAVEL"/>
    <s v="10"/>
    <s v="SPA"/>
    <x v="3"/>
    <n v="1600"/>
    <n v="1600"/>
    <m/>
    <x v="0"/>
    <n v="0"/>
    <s v="EX"/>
    <n v="1600"/>
    <n v="1600"/>
    <x v="0"/>
    <n v="0"/>
    <n v="0"/>
    <m/>
    <n v="0"/>
    <n v="1600"/>
    <s v="N"/>
    <m/>
    <s v="VPR"/>
    <s v="VP FOR RESEARCH"/>
    <s v="91"/>
    <s v="1-Adjust Based Budget"/>
    <x v="42"/>
    <x v="2"/>
    <x v="7"/>
    <m/>
    <x v="5"/>
    <x v="5"/>
    <m/>
  </r>
  <r>
    <n v="2018"/>
    <s v="UA"/>
    <s v="RCBL"/>
    <s v="RESEARCH COMPLIANCE BL"/>
    <x v="67"/>
    <s v="-----"/>
    <m/>
    <s v="IACUC IN"/>
    <x v="24"/>
    <s v="VP FOR RESEARCH"/>
    <s v="GENFND"/>
    <x v="28"/>
    <x v="27"/>
    <s v="---"/>
    <s v="EX"/>
    <s v="TRAV"/>
    <s v="TRAVEL"/>
    <s v="MK"/>
    <x v="6"/>
    <s v="TRAVEL"/>
    <s v="10"/>
    <s v="SPA"/>
    <x v="3"/>
    <n v="1500"/>
    <n v="1500"/>
    <m/>
    <x v="0"/>
    <n v="0"/>
    <s v="EX"/>
    <n v="1500"/>
    <n v="1500"/>
    <x v="0"/>
    <n v="0"/>
    <n v="0"/>
    <m/>
    <n v="0"/>
    <n v="1500"/>
    <s v="N"/>
    <m/>
    <s v="VPR"/>
    <s v="VP FOR RESEARCH"/>
    <s v="91"/>
    <s v="1-Adjust Based Budget"/>
    <x v="42"/>
    <x v="2"/>
    <x v="7"/>
    <m/>
    <x v="5"/>
    <x v="5"/>
    <m/>
  </r>
  <r>
    <n v="2018"/>
    <s v="UA"/>
    <s v="RCBL"/>
    <s v="RESEARCH COMPLIANCE BL"/>
    <x v="68"/>
    <s v="-----"/>
    <m/>
    <s v="EXPORT CONTROL/CONFLICT OF INTEREST"/>
    <x v="24"/>
    <s v="VP FOR RESEARCH"/>
    <s v="GENFND"/>
    <x v="28"/>
    <x v="27"/>
    <s v="---"/>
    <s v="EX"/>
    <s v="TRAV"/>
    <s v="TRAVEL"/>
    <s v="MK"/>
    <x v="6"/>
    <s v="TRAVEL"/>
    <s v="10"/>
    <s v="SPA"/>
    <x v="3"/>
    <n v="3000"/>
    <n v="3000"/>
    <m/>
    <x v="0"/>
    <n v="0"/>
    <s v="EX"/>
    <n v="3000"/>
    <n v="3000"/>
    <x v="0"/>
    <n v="0"/>
    <n v="0"/>
    <m/>
    <n v="0"/>
    <n v="3000"/>
    <s v="N"/>
    <m/>
    <s v="VPR"/>
    <s v="VP FOR RESEARCH"/>
    <s v="91"/>
    <s v="1-Adjust Based Budget"/>
    <x v="42"/>
    <x v="2"/>
    <x v="7"/>
    <m/>
    <x v="5"/>
    <x v="5"/>
    <m/>
  </r>
  <r>
    <n v="2018"/>
    <s v="UA"/>
    <s v="RCBL"/>
    <s v="RESEARCH COMPLIANCE BL"/>
    <x v="69"/>
    <s v="-----"/>
    <m/>
    <s v="INSTITUTIONAL BIOSAFETY COMMITTEE"/>
    <x v="24"/>
    <s v="VP FOR RESEARCH"/>
    <s v="GENFND"/>
    <x v="28"/>
    <x v="27"/>
    <s v="---"/>
    <s v="EX"/>
    <s v="TRAV"/>
    <s v="TRAVEL"/>
    <s v="MK"/>
    <x v="6"/>
    <s v="TRAVEL"/>
    <s v="10"/>
    <s v="SPA"/>
    <x v="3"/>
    <n v="1000"/>
    <n v="1000"/>
    <m/>
    <x v="0"/>
    <n v="0"/>
    <s v="EX"/>
    <n v="1000"/>
    <n v="1000"/>
    <x v="0"/>
    <n v="0"/>
    <n v="0"/>
    <m/>
    <n v="0"/>
    <n v="1000"/>
    <s v="N"/>
    <m/>
    <s v="VPR"/>
    <s v="VP FOR RESEARCH"/>
    <s v="91"/>
    <s v="1-Adjust Based Budget"/>
    <x v="42"/>
    <x v="2"/>
    <x v="7"/>
    <m/>
    <x v="5"/>
    <x v="5"/>
    <m/>
  </r>
  <r>
    <n v="2018"/>
    <s v="UA"/>
    <s v="RCBL"/>
    <s v="RESEARCH COMPLIANCE BL"/>
    <x v="66"/>
    <s v="-----"/>
    <m/>
    <s v="IACUC BL"/>
    <x v="24"/>
    <s v="VP FOR RESEARCH"/>
    <s v="GENFND"/>
    <x v="9"/>
    <x v="8"/>
    <s v="---"/>
    <s v="EX"/>
    <s v="TREX"/>
    <s v="TRSF-EXPENSE"/>
    <s v="DZ"/>
    <x v="1"/>
    <s v="TRANSFER"/>
    <s v="21"/>
    <s v="SPA"/>
    <x v="3"/>
    <n v="20000"/>
    <n v="20000"/>
    <m/>
    <x v="0"/>
    <n v="0"/>
    <s v="EX"/>
    <n v="20000"/>
    <n v="20000"/>
    <x v="0"/>
    <n v="0"/>
    <n v="0"/>
    <m/>
    <n v="0"/>
    <n v="20000"/>
    <s v="N"/>
    <m/>
    <s v="VPR"/>
    <s v="VP FOR RESEARCH"/>
    <s v="91"/>
    <s v="1-Adjust Based Budget"/>
    <x v="42"/>
    <x v="2"/>
    <x v="7"/>
    <m/>
    <x v="5"/>
    <x v="5"/>
    <m/>
  </r>
  <r>
    <n v="2018"/>
    <s v="UA"/>
    <s v="RCIN"/>
    <s v="RESEARCH COMPLIANCE"/>
    <x v="70"/>
    <s v="-----"/>
    <m/>
    <s v="RESEARCH COMPLIANCE"/>
    <x v="24"/>
    <s v="VP FOR RESEARCH"/>
    <s v="GENFND"/>
    <x v="34"/>
    <x v="33"/>
    <s v="---"/>
    <s v="EX"/>
    <s v="PRSA"/>
    <s v="PROF SAL"/>
    <s v="FP"/>
    <x v="5"/>
    <s v="COMPENS"/>
    <s v="07"/>
    <s v="SPA"/>
    <x v="3"/>
    <n v="246404"/>
    <n v="246404"/>
    <m/>
    <x v="0"/>
    <n v="0"/>
    <s v="EX"/>
    <n v="246404"/>
    <n v="246404"/>
    <x v="2"/>
    <n v="6805"/>
    <n v="-5273.0456000000213"/>
    <m/>
    <n v="1531.9543999999787"/>
    <n v="247935.95439999999"/>
    <s v="Y"/>
    <m/>
    <s v="VPR"/>
    <s v="VP FOR RESEARCH"/>
    <s v="99"/>
    <s v="1-Adjust Based Budget"/>
    <x v="43"/>
    <x v="2"/>
    <x v="7"/>
    <m/>
    <x v="5"/>
    <x v="5"/>
    <m/>
  </r>
  <r>
    <n v="2018"/>
    <s v="UA"/>
    <s v="RCIN"/>
    <s v="RESEARCH COMPLIANCE"/>
    <x v="71"/>
    <s v="-----"/>
    <m/>
    <s v="RESEARCH INTEGRITY OFFICE"/>
    <x v="24"/>
    <s v="VP FOR RESEARCH"/>
    <s v="GENFND"/>
    <x v="34"/>
    <x v="33"/>
    <s v="---"/>
    <s v="EX"/>
    <s v="PRSA"/>
    <s v="PROF SAL"/>
    <s v="FP"/>
    <x v="5"/>
    <s v="COMPENS"/>
    <s v="07"/>
    <s v="SPA"/>
    <x v="3"/>
    <n v="156673"/>
    <n v="156673"/>
    <m/>
    <x v="0"/>
    <n v="0"/>
    <s v="EX"/>
    <n v="156673"/>
    <n v="156673"/>
    <x v="2"/>
    <n v="4327"/>
    <n v="-3352.8022000000133"/>
    <m/>
    <n v="974.19779999998673"/>
    <n v="157647.19779999999"/>
    <s v="Y"/>
    <m/>
    <s v="VPR"/>
    <s v="VP FOR RESEARCH"/>
    <s v="99"/>
    <s v="1-Adjust Based Budget"/>
    <x v="43"/>
    <x v="2"/>
    <x v="7"/>
    <m/>
    <x v="5"/>
    <x v="5"/>
    <m/>
  </r>
  <r>
    <n v="2018"/>
    <s v="UA"/>
    <s v="RCIN"/>
    <s v="RESEARCH COMPLIANCE"/>
    <x v="72"/>
    <s v="-----"/>
    <m/>
    <s v="QUALITY IMPROVEMENT OFFICE"/>
    <x v="24"/>
    <s v="VP FOR RESEARCH"/>
    <s v="GENFND"/>
    <x v="34"/>
    <x v="33"/>
    <s v="---"/>
    <s v="EX"/>
    <s v="PRSA"/>
    <s v="PROF SAL"/>
    <s v="FP"/>
    <x v="5"/>
    <s v="COMPENS"/>
    <s v="07"/>
    <s v="SPA"/>
    <x v="3"/>
    <n v="73692"/>
    <n v="73692"/>
    <m/>
    <x v="0"/>
    <n v="0"/>
    <s v="EX"/>
    <n v="73692"/>
    <n v="73692"/>
    <x v="2"/>
    <n v="2035"/>
    <n v="-1577.0088000000062"/>
    <m/>
    <n v="457.9911999999938"/>
    <n v="74149.991199999989"/>
    <s v="Y"/>
    <m/>
    <s v="VPR"/>
    <s v="VP FOR RESEARCH"/>
    <s v="99"/>
    <s v="1-Adjust Based Budget"/>
    <x v="43"/>
    <x v="2"/>
    <x v="7"/>
    <m/>
    <x v="5"/>
    <x v="5"/>
    <m/>
  </r>
  <r>
    <n v="2018"/>
    <s v="UA"/>
    <s v="RCIN"/>
    <s v="RESEARCH COMPLIANCE"/>
    <x v="73"/>
    <s v="-----"/>
    <m/>
    <s v="RADIATION SAFETY COMMITTEE"/>
    <x v="24"/>
    <s v="VP FOR RESEARCH"/>
    <s v="GENFND"/>
    <x v="34"/>
    <x v="33"/>
    <s v="---"/>
    <s v="EX"/>
    <s v="PRSA"/>
    <s v="PROF SAL"/>
    <s v="FP"/>
    <x v="5"/>
    <s v="COMPENS"/>
    <s v="07"/>
    <s v="SPA"/>
    <x v="3"/>
    <n v="13832"/>
    <n v="13832"/>
    <m/>
    <x v="0"/>
    <n v="0"/>
    <s v="EX"/>
    <n v="13832"/>
    <n v="13832"/>
    <x v="2"/>
    <n v="382"/>
    <n v="-296.00480000000118"/>
    <m/>
    <n v="85.995199999998817"/>
    <n v="13917.995199999999"/>
    <s v="Y"/>
    <m/>
    <s v="VPR"/>
    <s v="VP FOR RESEARCH"/>
    <s v="99"/>
    <s v="1-Adjust Based Budget"/>
    <x v="43"/>
    <x v="2"/>
    <x v="7"/>
    <m/>
    <x v="5"/>
    <x v="5"/>
    <m/>
  </r>
  <r>
    <n v="2018"/>
    <s v="UA"/>
    <s v="RCIN"/>
    <s v="RESEARCH COMPLIANCE"/>
    <x v="74"/>
    <s v="-----"/>
    <m/>
    <s v="IT PROJECT MANAGEMENT"/>
    <x v="24"/>
    <s v="VP FOR RESEARCH"/>
    <s v="GENFND"/>
    <x v="34"/>
    <x v="33"/>
    <s v="---"/>
    <s v="EX"/>
    <s v="PRSA"/>
    <s v="PROF SAL"/>
    <s v="FP"/>
    <x v="5"/>
    <s v="COMPENS"/>
    <s v="07"/>
    <s v="SPA"/>
    <x v="3"/>
    <n v="115020"/>
    <n v="115020"/>
    <m/>
    <x v="0"/>
    <n v="0"/>
    <s v="EX"/>
    <n v="115020"/>
    <n v="115020"/>
    <x v="2"/>
    <n v="3177"/>
    <n v="-2461.4280000000099"/>
    <m/>
    <n v="715.57199999999011"/>
    <n v="115735.57199999999"/>
    <s v="Y"/>
    <m/>
    <s v="VPR"/>
    <s v="VP FOR RESEARCH"/>
    <s v="99"/>
    <s v="1-Adjust Based Budget"/>
    <x v="43"/>
    <x v="2"/>
    <x v="7"/>
    <m/>
    <x v="5"/>
    <x v="5"/>
    <m/>
  </r>
  <r>
    <n v="2018"/>
    <s v="UA"/>
    <s v="RCIN"/>
    <s v="RESEARCH COMPLIANCE"/>
    <x v="70"/>
    <s v="-----"/>
    <m/>
    <s v="RESEARCH COMPLIANCE"/>
    <x v="24"/>
    <s v="VP FOR RESEARCH"/>
    <s v="GENFND"/>
    <x v="99"/>
    <x v="97"/>
    <s v="---"/>
    <s v="EX"/>
    <s v="PRSA"/>
    <s v="PROF SAL"/>
    <s v="FP"/>
    <x v="5"/>
    <s v="COMPENS"/>
    <s v="07"/>
    <s v="SPA"/>
    <x v="3"/>
    <n v="21936"/>
    <n v="21936"/>
    <m/>
    <x v="0"/>
    <n v="0"/>
    <s v="EX"/>
    <n v="21936"/>
    <n v="21936"/>
    <x v="0"/>
    <n v="0"/>
    <n v="0"/>
    <m/>
    <n v="0"/>
    <n v="21936"/>
    <s v="N"/>
    <m/>
    <s v="VPR"/>
    <s v="VP FOR RESEARCH"/>
    <s v="91"/>
    <s v="1-Adjust Based Budget"/>
    <x v="42"/>
    <x v="2"/>
    <x v="7"/>
    <m/>
    <x v="5"/>
    <x v="5"/>
    <m/>
  </r>
  <r>
    <n v="2018"/>
    <s v="UA"/>
    <s v="RCIN"/>
    <s v="RESEARCH COMPLIANCE"/>
    <x v="70"/>
    <s v="-----"/>
    <m/>
    <s v="RESEARCH COMPLIANCE"/>
    <x v="24"/>
    <s v="VP FOR RESEARCH"/>
    <s v="GENFND"/>
    <x v="36"/>
    <x v="35"/>
    <s v="---"/>
    <s v="EX"/>
    <s v="PRSA"/>
    <s v="PROF SAL"/>
    <s v="FP"/>
    <x v="5"/>
    <s v="COMPENS"/>
    <s v="07"/>
    <s v="SPA"/>
    <x v="3"/>
    <n v="45244"/>
    <n v="45244"/>
    <m/>
    <x v="0"/>
    <n v="0"/>
    <s v="EX"/>
    <n v="45244"/>
    <n v="45244"/>
    <x v="2"/>
    <n v="1250"/>
    <n v="-968.22160000000383"/>
    <m/>
    <n v="281.77839999999617"/>
    <n v="45525.778399999996"/>
    <s v="Y"/>
    <m/>
    <s v="VPR"/>
    <s v="VP FOR RESEARCH"/>
    <s v="99"/>
    <s v="1-Adjust Based Budget"/>
    <x v="43"/>
    <x v="2"/>
    <x v="7"/>
    <m/>
    <x v="5"/>
    <x v="5"/>
    <m/>
  </r>
  <r>
    <n v="2018"/>
    <s v="UA"/>
    <s v="RCIN"/>
    <s v="RESEARCH COMPLIANCE"/>
    <x v="71"/>
    <s v="-----"/>
    <m/>
    <s v="RESEARCH INTEGRITY OFFICE"/>
    <x v="24"/>
    <s v="VP FOR RESEARCH"/>
    <s v="GENFND"/>
    <x v="36"/>
    <x v="35"/>
    <s v="---"/>
    <s v="EX"/>
    <s v="PRSA"/>
    <s v="PROF SAL"/>
    <s v="FP"/>
    <x v="5"/>
    <s v="COMPENS"/>
    <s v="07"/>
    <s v="SPA"/>
    <x v="3"/>
    <n v="45906"/>
    <n v="45906"/>
    <m/>
    <x v="0"/>
    <n v="0"/>
    <s v="EX"/>
    <n v="45906"/>
    <n v="45906"/>
    <x v="2"/>
    <n v="1268"/>
    <n v="-982.38840000000391"/>
    <m/>
    <n v="285.61159999999609"/>
    <n v="46191.611599999997"/>
    <s v="Y"/>
    <m/>
    <s v="VPR"/>
    <s v="VP FOR RESEARCH"/>
    <s v="99"/>
    <s v="1-Adjust Based Budget"/>
    <x v="43"/>
    <x v="2"/>
    <x v="7"/>
    <m/>
    <x v="5"/>
    <x v="5"/>
    <m/>
  </r>
  <r>
    <n v="2018"/>
    <s v="UA"/>
    <s v="RCIN"/>
    <s v="RESEARCH COMPLIANCE"/>
    <x v="70"/>
    <s v="-----"/>
    <m/>
    <s v="RESEARCH COMPLIANCE"/>
    <x v="24"/>
    <s v="VP FOR RESEARCH"/>
    <s v="GENFND"/>
    <x v="94"/>
    <x v="92"/>
    <s v="---"/>
    <s v="EX"/>
    <s v="S&amp;E"/>
    <s v="S&amp;E"/>
    <s v="LF"/>
    <x v="4"/>
    <s v="GEN EXP"/>
    <s v="09"/>
    <s v="SPA"/>
    <x v="3"/>
    <n v="1500"/>
    <n v="1500"/>
    <m/>
    <x v="0"/>
    <n v="0"/>
    <s v="EX"/>
    <n v="1500"/>
    <n v="1500"/>
    <x v="0"/>
    <n v="0"/>
    <n v="0"/>
    <m/>
    <n v="0"/>
    <n v="1500"/>
    <s v="N"/>
    <m/>
    <s v="VPR"/>
    <s v="VP FOR RESEARCH"/>
    <s v="91"/>
    <s v="1-Adjust Based Budget"/>
    <x v="42"/>
    <x v="2"/>
    <x v="7"/>
    <m/>
    <x v="5"/>
    <x v="5"/>
    <m/>
  </r>
  <r>
    <n v="2018"/>
    <s v="UA"/>
    <s v="RCIN"/>
    <s v="RESEARCH COMPLIANCE"/>
    <x v="71"/>
    <s v="-----"/>
    <m/>
    <s v="RESEARCH INTEGRITY OFFICE"/>
    <x v="24"/>
    <s v="VP FOR RESEARCH"/>
    <s v="GENFND"/>
    <x v="94"/>
    <x v="92"/>
    <s v="---"/>
    <s v="EX"/>
    <s v="S&amp;E"/>
    <s v="S&amp;E"/>
    <s v="LF"/>
    <x v="4"/>
    <s v="GEN EXP"/>
    <s v="09"/>
    <s v="SPA"/>
    <x v="3"/>
    <n v="200"/>
    <n v="200"/>
    <m/>
    <x v="0"/>
    <n v="0"/>
    <s v="EX"/>
    <n v="200"/>
    <n v="200"/>
    <x v="0"/>
    <n v="0"/>
    <n v="0"/>
    <m/>
    <n v="0"/>
    <n v="200"/>
    <s v="N"/>
    <m/>
    <s v="VPR"/>
    <s v="VP FOR RESEARCH"/>
    <s v="91"/>
    <s v="1-Adjust Based Budget"/>
    <x v="42"/>
    <x v="2"/>
    <x v="7"/>
    <m/>
    <x v="5"/>
    <x v="5"/>
    <m/>
  </r>
  <r>
    <n v="2018"/>
    <s v="UA"/>
    <s v="RCIN"/>
    <s v="RESEARCH COMPLIANCE"/>
    <x v="70"/>
    <s v="-----"/>
    <m/>
    <s v="RESEARCH COMPLIANCE"/>
    <x v="24"/>
    <s v="VP FOR RESEARCH"/>
    <s v="GENFND"/>
    <x v="20"/>
    <x v="19"/>
    <s v="---"/>
    <s v="EX"/>
    <s v="OEXP"/>
    <s v="OTHER EXP"/>
    <s v="LP"/>
    <x v="4"/>
    <s v="GEN EXP"/>
    <s v="09"/>
    <s v="SPA"/>
    <x v="3"/>
    <n v="15000"/>
    <n v="15000"/>
    <m/>
    <x v="0"/>
    <n v="0"/>
    <s v="EX"/>
    <n v="15000"/>
    <n v="15000"/>
    <x v="0"/>
    <n v="0"/>
    <n v="0"/>
    <m/>
    <n v="0"/>
    <n v="15000"/>
    <s v="N"/>
    <m/>
    <s v="VPR"/>
    <s v="VP FOR RESEARCH"/>
    <s v="91"/>
    <s v="1-Adjust Based Budget"/>
    <x v="42"/>
    <x v="2"/>
    <x v="7"/>
    <m/>
    <x v="5"/>
    <x v="5"/>
    <m/>
  </r>
  <r>
    <n v="2018"/>
    <s v="UA"/>
    <s v="RCIN"/>
    <s v="RESEARCH COMPLIANCE"/>
    <x v="71"/>
    <s v="-----"/>
    <m/>
    <s v="RESEARCH INTEGRITY OFFICE"/>
    <x v="24"/>
    <s v="VP FOR RESEARCH"/>
    <s v="GENFND"/>
    <x v="20"/>
    <x v="19"/>
    <s v="---"/>
    <s v="EX"/>
    <s v="OEXP"/>
    <s v="OTHER EXP"/>
    <s v="LP"/>
    <x v="4"/>
    <s v="GEN EXP"/>
    <s v="09"/>
    <s v="SPA"/>
    <x v="3"/>
    <n v="2000"/>
    <n v="2000"/>
    <m/>
    <x v="0"/>
    <n v="0"/>
    <s v="EX"/>
    <n v="2000"/>
    <n v="2000"/>
    <x v="0"/>
    <n v="0"/>
    <n v="0"/>
    <m/>
    <n v="0"/>
    <n v="2000"/>
    <s v="N"/>
    <m/>
    <s v="VPR"/>
    <s v="VP FOR RESEARCH"/>
    <s v="91"/>
    <s v="1-Adjust Based Budget"/>
    <x v="42"/>
    <x v="2"/>
    <x v="7"/>
    <m/>
    <x v="5"/>
    <x v="5"/>
    <m/>
  </r>
  <r>
    <n v="2018"/>
    <s v="UA"/>
    <s v="RCIN"/>
    <s v="RESEARCH COMPLIANCE"/>
    <x v="72"/>
    <s v="-----"/>
    <m/>
    <s v="QUALITY IMPROVEMENT OFFICE"/>
    <x v="24"/>
    <s v="VP FOR RESEARCH"/>
    <s v="GENFND"/>
    <x v="20"/>
    <x v="19"/>
    <s v="---"/>
    <s v="EX"/>
    <s v="OEXP"/>
    <s v="OTHER EXP"/>
    <s v="LP"/>
    <x v="4"/>
    <s v="GEN EXP"/>
    <s v="09"/>
    <s v="SPA"/>
    <x v="3"/>
    <n v="2500"/>
    <n v="2500"/>
    <m/>
    <x v="0"/>
    <n v="0"/>
    <s v="EX"/>
    <n v="2500"/>
    <n v="2500"/>
    <x v="0"/>
    <n v="0"/>
    <n v="0"/>
    <m/>
    <n v="0"/>
    <n v="2500"/>
    <s v="N"/>
    <m/>
    <s v="VPR"/>
    <s v="VP FOR RESEARCH"/>
    <s v="91"/>
    <s v="1-Adjust Based Budget"/>
    <x v="42"/>
    <x v="2"/>
    <x v="7"/>
    <m/>
    <x v="5"/>
    <x v="5"/>
    <m/>
  </r>
  <r>
    <n v="2018"/>
    <s v="UA"/>
    <s v="RCIN"/>
    <s v="RESEARCH COMPLIANCE"/>
    <x v="74"/>
    <s v="-----"/>
    <m/>
    <s v="IT PROJECT MANAGEMENT"/>
    <x v="24"/>
    <s v="VP FOR RESEARCH"/>
    <s v="GENFND"/>
    <x v="20"/>
    <x v="19"/>
    <s v="---"/>
    <s v="EX"/>
    <s v="OEXP"/>
    <s v="OTHER EXP"/>
    <s v="LP"/>
    <x v="4"/>
    <s v="GEN EXP"/>
    <s v="09"/>
    <s v="SPA"/>
    <x v="3"/>
    <n v="1000"/>
    <n v="1000"/>
    <m/>
    <x v="0"/>
    <n v="0"/>
    <s v="EX"/>
    <n v="1000"/>
    <n v="1000"/>
    <x v="0"/>
    <n v="0"/>
    <n v="0"/>
    <m/>
    <n v="0"/>
    <n v="1000"/>
    <s v="N"/>
    <m/>
    <s v="VPR"/>
    <s v="VP FOR RESEARCH"/>
    <s v="91"/>
    <s v="1-Adjust Based Budget"/>
    <x v="42"/>
    <x v="2"/>
    <x v="7"/>
    <m/>
    <x v="5"/>
    <x v="5"/>
    <m/>
  </r>
  <r>
    <n v="2018"/>
    <s v="UA"/>
    <s v="RCIN"/>
    <s v="RESEARCH COMPLIANCE"/>
    <x v="70"/>
    <s v="-----"/>
    <m/>
    <s v="RESEARCH COMPLIANCE"/>
    <x v="24"/>
    <s v="VP FOR RESEARCH"/>
    <s v="GENFND"/>
    <x v="95"/>
    <x v="93"/>
    <s v="---"/>
    <s v="EX"/>
    <s v="COMP"/>
    <s v="COMP SERV"/>
    <s v="JP"/>
    <x v="4"/>
    <s v="GEN EXP"/>
    <s v="09"/>
    <s v="SPA"/>
    <x v="3"/>
    <n v="500"/>
    <n v="500"/>
    <m/>
    <x v="0"/>
    <n v="0"/>
    <s v="EX"/>
    <n v="500"/>
    <n v="500"/>
    <x v="0"/>
    <n v="0"/>
    <n v="0"/>
    <m/>
    <n v="0"/>
    <n v="500"/>
    <s v="N"/>
    <m/>
    <s v="VPR"/>
    <s v="VP FOR RESEARCH"/>
    <s v="91"/>
    <s v="1-Adjust Based Budget"/>
    <x v="42"/>
    <x v="2"/>
    <x v="7"/>
    <m/>
    <x v="5"/>
    <x v="5"/>
    <m/>
  </r>
  <r>
    <n v="2018"/>
    <s v="UA"/>
    <s v="RCIN"/>
    <s v="RESEARCH COMPLIANCE"/>
    <x v="70"/>
    <s v="-----"/>
    <m/>
    <s v="RESEARCH COMPLIANCE"/>
    <x v="24"/>
    <s v="VP FOR RESEARCH"/>
    <s v="GENFND"/>
    <x v="103"/>
    <x v="101"/>
    <s v="---"/>
    <s v="EX"/>
    <s v="COMP"/>
    <s v="COMP SERV"/>
    <s v="JP"/>
    <x v="4"/>
    <s v="GEN EXP"/>
    <s v="09"/>
    <s v="SPA"/>
    <x v="3"/>
    <n v="2000"/>
    <n v="2000"/>
    <m/>
    <x v="0"/>
    <n v="0"/>
    <s v="EX"/>
    <n v="2000"/>
    <n v="2000"/>
    <x v="0"/>
    <n v="0"/>
    <n v="0"/>
    <m/>
    <n v="0"/>
    <n v="2000"/>
    <s v="N"/>
    <m/>
    <s v="VPR"/>
    <s v="VP FOR RESEARCH"/>
    <s v="91"/>
    <s v="1-Adjust Based Budget"/>
    <x v="42"/>
    <x v="2"/>
    <x v="7"/>
    <m/>
    <x v="5"/>
    <x v="5"/>
    <m/>
  </r>
  <r>
    <n v="2018"/>
    <s v="UA"/>
    <s v="RCIN"/>
    <s v="RESEARCH COMPLIANCE"/>
    <x v="70"/>
    <s v="-----"/>
    <m/>
    <s v="RESEARCH COMPLIANCE"/>
    <x v="24"/>
    <s v="VP FOR RESEARCH"/>
    <s v="GENFND"/>
    <x v="11"/>
    <x v="10"/>
    <s v="---"/>
    <s v="EX"/>
    <s v="ADV"/>
    <s v="ADVERT PROMO"/>
    <s v="LA"/>
    <x v="4"/>
    <s v="GEN EXP"/>
    <s v="09"/>
    <s v="SPA"/>
    <x v="3"/>
    <n v="5000"/>
    <n v="5000"/>
    <m/>
    <x v="0"/>
    <n v="0"/>
    <s v="EX"/>
    <n v="5000"/>
    <n v="5000"/>
    <x v="0"/>
    <n v="0"/>
    <n v="0"/>
    <m/>
    <n v="0"/>
    <n v="5000"/>
    <s v="N"/>
    <m/>
    <s v="VPR"/>
    <s v="VP FOR RESEARCH"/>
    <s v="91"/>
    <s v="1-Adjust Based Budget"/>
    <x v="42"/>
    <x v="2"/>
    <x v="7"/>
    <m/>
    <x v="5"/>
    <x v="5"/>
    <m/>
  </r>
  <r>
    <n v="2018"/>
    <s v="UA"/>
    <s v="RCIN"/>
    <s v="RESEARCH COMPLIANCE"/>
    <x v="71"/>
    <s v="-----"/>
    <m/>
    <s v="RESEARCH INTEGRITY OFFICE"/>
    <x v="24"/>
    <s v="VP FOR RESEARCH"/>
    <s v="GENFND"/>
    <x v="11"/>
    <x v="10"/>
    <s v="---"/>
    <s v="EX"/>
    <s v="ADV"/>
    <s v="ADVERT PROMO"/>
    <s v="LA"/>
    <x v="4"/>
    <s v="GEN EXP"/>
    <s v="09"/>
    <s v="SPA"/>
    <x v="3"/>
    <n v="1150"/>
    <n v="1150"/>
    <m/>
    <x v="0"/>
    <n v="0"/>
    <s v="EX"/>
    <n v="1150"/>
    <n v="1150"/>
    <x v="0"/>
    <n v="0"/>
    <n v="0"/>
    <m/>
    <n v="0"/>
    <n v="1150"/>
    <s v="N"/>
    <m/>
    <s v="VPR"/>
    <s v="VP FOR RESEARCH"/>
    <s v="91"/>
    <s v="1-Adjust Based Budget"/>
    <x v="42"/>
    <x v="2"/>
    <x v="7"/>
    <m/>
    <x v="5"/>
    <x v="5"/>
    <m/>
  </r>
  <r>
    <n v="2018"/>
    <s v="UA"/>
    <s v="RCIN"/>
    <s v="RESEARCH COMPLIANCE"/>
    <x v="70"/>
    <s v="-----"/>
    <m/>
    <s v="RESEARCH COMPLIANCE"/>
    <x v="24"/>
    <s v="VP FOR RESEARCH"/>
    <s v="GENFND"/>
    <x v="41"/>
    <x v="40"/>
    <s v="---"/>
    <s v="EX"/>
    <s v="PRIN"/>
    <s v="PRINT DUPL"/>
    <s v="KA"/>
    <x v="4"/>
    <s v="GEN EXP"/>
    <s v="09"/>
    <s v="SPA"/>
    <x v="3"/>
    <n v="2212"/>
    <n v="2212"/>
    <m/>
    <x v="0"/>
    <n v="0"/>
    <s v="EX"/>
    <n v="2212"/>
    <n v="2212"/>
    <x v="0"/>
    <n v="0"/>
    <n v="0"/>
    <m/>
    <n v="0"/>
    <n v="2212"/>
    <s v="N"/>
    <m/>
    <s v="VPR"/>
    <s v="VP FOR RESEARCH"/>
    <s v="91"/>
    <s v="1-Adjust Based Budget"/>
    <x v="42"/>
    <x v="2"/>
    <x v="7"/>
    <m/>
    <x v="5"/>
    <x v="5"/>
    <m/>
  </r>
  <r>
    <n v="2018"/>
    <s v="UA"/>
    <s v="RCIN"/>
    <s v="RESEARCH COMPLIANCE"/>
    <x v="72"/>
    <s v="-----"/>
    <m/>
    <s v="QUALITY IMPROVEMENT OFFICE"/>
    <x v="24"/>
    <s v="VP FOR RESEARCH"/>
    <s v="GENFND"/>
    <x v="41"/>
    <x v="40"/>
    <s v="---"/>
    <s v="EX"/>
    <s v="PRIN"/>
    <s v="PRINT DUPL"/>
    <s v="KA"/>
    <x v="4"/>
    <s v="GEN EXP"/>
    <s v="09"/>
    <s v="SPA"/>
    <x v="3"/>
    <n v="350"/>
    <n v="350"/>
    <m/>
    <x v="0"/>
    <n v="0"/>
    <s v="EX"/>
    <n v="350"/>
    <n v="350"/>
    <x v="0"/>
    <n v="0"/>
    <n v="0"/>
    <m/>
    <n v="0"/>
    <n v="350"/>
    <s v="N"/>
    <m/>
    <s v="VPR"/>
    <s v="VP FOR RESEARCH"/>
    <s v="91"/>
    <s v="1-Adjust Based Budget"/>
    <x v="42"/>
    <x v="2"/>
    <x v="7"/>
    <m/>
    <x v="5"/>
    <x v="5"/>
    <m/>
  </r>
  <r>
    <n v="2018"/>
    <s v="UA"/>
    <s v="RCIN"/>
    <s v="RESEARCH COMPLIANCE"/>
    <x v="70"/>
    <s v="-----"/>
    <m/>
    <s v="RESEARCH COMPLIANCE"/>
    <x v="24"/>
    <s v="VP FOR RESEARCH"/>
    <s v="GENFND"/>
    <x v="96"/>
    <x v="94"/>
    <s v="---"/>
    <s v="EX"/>
    <s v="PHON"/>
    <s v="TELE POST"/>
    <s v="JV"/>
    <x v="4"/>
    <s v="GEN EXP"/>
    <s v="09"/>
    <s v="SPA"/>
    <x v="3"/>
    <n v="420"/>
    <n v="420"/>
    <m/>
    <x v="0"/>
    <n v="0"/>
    <s v="EX"/>
    <n v="420"/>
    <n v="420"/>
    <x v="0"/>
    <n v="0"/>
    <n v="0"/>
    <m/>
    <n v="0"/>
    <n v="420"/>
    <s v="N"/>
    <m/>
    <s v="VPR"/>
    <s v="VP FOR RESEARCH"/>
    <s v="91"/>
    <s v="1-Adjust Based Budget"/>
    <x v="42"/>
    <x v="2"/>
    <x v="7"/>
    <m/>
    <x v="5"/>
    <x v="5"/>
    <m/>
  </r>
  <r>
    <n v="2018"/>
    <s v="UA"/>
    <s v="RCIN"/>
    <s v="RESEARCH COMPLIANCE"/>
    <x v="70"/>
    <s v="-----"/>
    <m/>
    <s v="RESEARCH COMPLIANCE"/>
    <x v="24"/>
    <s v="VP FOR RESEARCH"/>
    <s v="GENFND"/>
    <x v="43"/>
    <x v="42"/>
    <s v="---"/>
    <s v="EX"/>
    <s v="PHON"/>
    <s v="TELE POST"/>
    <s v="JV"/>
    <x v="4"/>
    <s v="GEN EXP"/>
    <s v="09"/>
    <s v="SPA"/>
    <x v="3"/>
    <n v="1500"/>
    <n v="1500"/>
    <m/>
    <x v="0"/>
    <n v="0"/>
    <s v="EX"/>
    <n v="1500"/>
    <n v="1500"/>
    <x v="0"/>
    <n v="0"/>
    <n v="0"/>
    <m/>
    <n v="0"/>
    <n v="1500"/>
    <s v="N"/>
    <m/>
    <s v="VPR"/>
    <s v="VP FOR RESEARCH"/>
    <s v="91"/>
    <s v="1-Adjust Based Budget"/>
    <x v="42"/>
    <x v="2"/>
    <x v="7"/>
    <m/>
    <x v="5"/>
    <x v="5"/>
    <m/>
  </r>
  <r>
    <n v="2018"/>
    <s v="UA"/>
    <s v="RCIN"/>
    <s v="RESEARCH COMPLIANCE"/>
    <x v="70"/>
    <s v="-----"/>
    <m/>
    <s v="RESEARCH COMPLIANCE"/>
    <x v="24"/>
    <s v="VP FOR RESEARCH"/>
    <s v="GENFND"/>
    <x v="44"/>
    <x v="43"/>
    <s v="---"/>
    <s v="EX"/>
    <s v="PHON"/>
    <s v="TELE POST"/>
    <s v="JV"/>
    <x v="4"/>
    <s v="GEN EXP"/>
    <s v="09"/>
    <s v="SPA"/>
    <x v="3"/>
    <n v="100"/>
    <n v="100"/>
    <m/>
    <x v="0"/>
    <n v="0"/>
    <s v="EX"/>
    <n v="100"/>
    <n v="100"/>
    <x v="0"/>
    <n v="0"/>
    <n v="0"/>
    <m/>
    <n v="0"/>
    <n v="100"/>
    <s v="N"/>
    <m/>
    <s v="VPR"/>
    <s v="VP FOR RESEARCH"/>
    <s v="91"/>
    <s v="1-Adjust Based Budget"/>
    <x v="42"/>
    <x v="2"/>
    <x v="7"/>
    <m/>
    <x v="5"/>
    <x v="5"/>
    <m/>
  </r>
  <r>
    <n v="2018"/>
    <s v="UA"/>
    <s v="RCIN"/>
    <s v="RESEARCH COMPLIANCE"/>
    <x v="70"/>
    <s v="-----"/>
    <m/>
    <s v="RESEARCH COMPLIANCE"/>
    <x v="24"/>
    <s v="VP FOR RESEARCH"/>
    <s v="GENFND"/>
    <x v="22"/>
    <x v="21"/>
    <s v="---"/>
    <s v="EX"/>
    <s v="S&amp;E"/>
    <s v="S&amp;E"/>
    <s v="LF"/>
    <x v="4"/>
    <s v="GEN EXP"/>
    <s v="09"/>
    <s v="SPA"/>
    <x v="3"/>
    <n v="500"/>
    <n v="500"/>
    <m/>
    <x v="0"/>
    <n v="0"/>
    <s v="EX"/>
    <n v="500"/>
    <n v="500"/>
    <x v="0"/>
    <n v="0"/>
    <n v="0"/>
    <m/>
    <n v="0"/>
    <n v="500"/>
    <s v="N"/>
    <m/>
    <s v="VPR"/>
    <s v="VP FOR RESEARCH"/>
    <s v="91"/>
    <s v="1-Adjust Based Budget"/>
    <x v="42"/>
    <x v="2"/>
    <x v="7"/>
    <m/>
    <x v="5"/>
    <x v="5"/>
    <m/>
  </r>
  <r>
    <n v="2018"/>
    <s v="UA"/>
    <s v="RCIN"/>
    <s v="RESEARCH COMPLIANCE"/>
    <x v="71"/>
    <s v="-----"/>
    <m/>
    <s v="RESEARCH INTEGRITY OFFICE"/>
    <x v="24"/>
    <s v="VP FOR RESEARCH"/>
    <s v="GENFND"/>
    <x v="22"/>
    <x v="21"/>
    <s v="---"/>
    <s v="EX"/>
    <s v="S&amp;E"/>
    <s v="S&amp;E"/>
    <s v="LF"/>
    <x v="4"/>
    <s v="GEN EXP"/>
    <s v="09"/>
    <s v="SPA"/>
    <x v="3"/>
    <n v="600"/>
    <n v="600"/>
    <m/>
    <x v="0"/>
    <n v="0"/>
    <s v="EX"/>
    <n v="600"/>
    <n v="600"/>
    <x v="0"/>
    <n v="0"/>
    <n v="0"/>
    <m/>
    <n v="0"/>
    <n v="600"/>
    <s v="N"/>
    <m/>
    <s v="VPR"/>
    <s v="VP FOR RESEARCH"/>
    <s v="91"/>
    <s v="1-Adjust Based Budget"/>
    <x v="42"/>
    <x v="2"/>
    <x v="7"/>
    <m/>
    <x v="5"/>
    <x v="5"/>
    <m/>
  </r>
  <r>
    <n v="2018"/>
    <s v="UA"/>
    <s v="RCIN"/>
    <s v="RESEARCH COMPLIANCE"/>
    <x v="72"/>
    <s v="-----"/>
    <m/>
    <s v="QUALITY IMPROVEMENT OFFICE"/>
    <x v="24"/>
    <s v="VP FOR RESEARCH"/>
    <s v="GENFND"/>
    <x v="22"/>
    <x v="21"/>
    <s v="---"/>
    <s v="EX"/>
    <s v="S&amp;E"/>
    <s v="S&amp;E"/>
    <s v="LF"/>
    <x v="4"/>
    <s v="GEN EXP"/>
    <s v="09"/>
    <s v="SPA"/>
    <x v="3"/>
    <n v="400"/>
    <n v="400"/>
    <m/>
    <x v="0"/>
    <n v="0"/>
    <s v="EX"/>
    <n v="400"/>
    <n v="400"/>
    <x v="0"/>
    <n v="0"/>
    <n v="0"/>
    <m/>
    <n v="0"/>
    <n v="400"/>
    <s v="N"/>
    <m/>
    <s v="VPR"/>
    <s v="VP FOR RESEARCH"/>
    <s v="91"/>
    <s v="1-Adjust Based Budget"/>
    <x v="42"/>
    <x v="2"/>
    <x v="7"/>
    <m/>
    <x v="5"/>
    <x v="5"/>
    <m/>
  </r>
  <r>
    <n v="2018"/>
    <s v="UA"/>
    <s v="RCIN"/>
    <s v="RESEARCH COMPLIANCE"/>
    <x v="70"/>
    <s v="-----"/>
    <m/>
    <s v="RESEARCH COMPLIANCE"/>
    <x v="24"/>
    <s v="VP FOR RESEARCH"/>
    <s v="GENFND"/>
    <x v="46"/>
    <x v="45"/>
    <s v="---"/>
    <s v="EX"/>
    <s v="PRIN"/>
    <s v="PRINT DUPL"/>
    <s v="KA"/>
    <x v="4"/>
    <s v="GEN EXP"/>
    <s v="09"/>
    <s v="SPA"/>
    <x v="3"/>
    <n v="3270"/>
    <n v="3270"/>
    <m/>
    <x v="0"/>
    <n v="0"/>
    <s v="EX"/>
    <n v="3270"/>
    <n v="3270"/>
    <x v="0"/>
    <n v="0"/>
    <n v="0"/>
    <m/>
    <n v="0"/>
    <n v="3270"/>
    <s v="N"/>
    <m/>
    <s v="VPR"/>
    <s v="VP FOR RESEARCH"/>
    <s v="91"/>
    <s v="1-Adjust Based Budget"/>
    <x v="42"/>
    <x v="2"/>
    <x v="7"/>
    <m/>
    <x v="5"/>
    <x v="5"/>
    <m/>
  </r>
  <r>
    <n v="2018"/>
    <s v="UA"/>
    <s v="RCIN"/>
    <s v="RESEARCH COMPLIANCE"/>
    <x v="70"/>
    <s v="-----"/>
    <m/>
    <s v="RESEARCH COMPLIANCE"/>
    <x v="24"/>
    <s v="VP FOR RESEARCH"/>
    <s v="GENFND"/>
    <x v="104"/>
    <x v="102"/>
    <s v="---"/>
    <s v="EX"/>
    <s v="PRIN"/>
    <s v="PRINT DUPL"/>
    <s v="KA"/>
    <x v="4"/>
    <s v="GEN EXP"/>
    <s v="09"/>
    <s v="SPA"/>
    <x v="3"/>
    <n v="1000"/>
    <n v="1000"/>
    <m/>
    <x v="0"/>
    <n v="0"/>
    <s v="EX"/>
    <n v="1000"/>
    <n v="1000"/>
    <x v="0"/>
    <n v="0"/>
    <n v="0"/>
    <m/>
    <n v="0"/>
    <n v="1000"/>
    <s v="N"/>
    <m/>
    <s v="VPR"/>
    <s v="VP FOR RESEARCH"/>
    <s v="91"/>
    <s v="1-Adjust Based Budget"/>
    <x v="42"/>
    <x v="2"/>
    <x v="7"/>
    <m/>
    <x v="5"/>
    <x v="5"/>
    <m/>
  </r>
  <r>
    <n v="2018"/>
    <s v="UA"/>
    <s v="RCIN"/>
    <s v="RESEARCH COMPLIANCE"/>
    <x v="70"/>
    <s v="-----"/>
    <m/>
    <s v="RESEARCH COMPLIANCE"/>
    <x v="24"/>
    <s v="VP FOR RESEARCH"/>
    <s v="GENFND"/>
    <x v="101"/>
    <x v="99"/>
    <s v="---"/>
    <s v="EX"/>
    <s v="S&amp;E"/>
    <s v="S&amp;E"/>
    <s v="LF"/>
    <x v="4"/>
    <s v="GEN EXP"/>
    <s v="09"/>
    <s v="SPA"/>
    <x v="3"/>
    <n v="750"/>
    <n v="750"/>
    <m/>
    <x v="0"/>
    <n v="0"/>
    <s v="EX"/>
    <n v="750"/>
    <n v="750"/>
    <x v="0"/>
    <n v="0"/>
    <n v="0"/>
    <m/>
    <n v="0"/>
    <n v="750"/>
    <s v="N"/>
    <m/>
    <s v="VPR"/>
    <s v="VP FOR RESEARCH"/>
    <s v="91"/>
    <s v="1-Adjust Based Budget"/>
    <x v="42"/>
    <x v="2"/>
    <x v="7"/>
    <m/>
    <x v="5"/>
    <x v="5"/>
    <m/>
  </r>
  <r>
    <n v="2018"/>
    <s v="UA"/>
    <s v="RCIN"/>
    <s v="RESEARCH COMPLIANCE"/>
    <x v="70"/>
    <s v="-----"/>
    <m/>
    <s v="RESEARCH COMPLIANCE"/>
    <x v="24"/>
    <s v="VP FOR RESEARCH"/>
    <s v="GENFND"/>
    <x v="80"/>
    <x v="78"/>
    <s v="---"/>
    <s v="EX"/>
    <s v="S&amp;E"/>
    <s v="S&amp;E"/>
    <s v="LF"/>
    <x v="4"/>
    <s v="GEN EXP"/>
    <s v="09"/>
    <s v="SPA"/>
    <x v="3"/>
    <n v="600"/>
    <n v="600"/>
    <m/>
    <x v="0"/>
    <n v="0"/>
    <s v="EX"/>
    <n v="600"/>
    <n v="600"/>
    <x v="0"/>
    <n v="0"/>
    <n v="0"/>
    <m/>
    <n v="0"/>
    <n v="600"/>
    <s v="N"/>
    <m/>
    <s v="VPR"/>
    <s v="VP FOR RESEARCH"/>
    <s v="91"/>
    <s v="1-Adjust Based Budget"/>
    <x v="42"/>
    <x v="2"/>
    <x v="7"/>
    <m/>
    <x v="5"/>
    <x v="5"/>
    <m/>
  </r>
  <r>
    <n v="2018"/>
    <s v="UA"/>
    <s v="RCIN"/>
    <s v="RESEARCH COMPLIANCE"/>
    <x v="70"/>
    <s v="-----"/>
    <m/>
    <s v="RESEARCH COMPLIANCE"/>
    <x v="24"/>
    <s v="VP FOR RESEARCH"/>
    <s v="GENFND"/>
    <x v="12"/>
    <x v="11"/>
    <s v="---"/>
    <s v="EX"/>
    <s v="PRIN"/>
    <s v="PRINT DUPL"/>
    <s v="KA"/>
    <x v="4"/>
    <s v="GEN EXP"/>
    <s v="09"/>
    <s v="SPA"/>
    <x v="3"/>
    <n v="400"/>
    <n v="400"/>
    <m/>
    <x v="0"/>
    <n v="0"/>
    <s v="EX"/>
    <n v="400"/>
    <n v="400"/>
    <x v="0"/>
    <n v="0"/>
    <n v="0"/>
    <m/>
    <n v="0"/>
    <n v="400"/>
    <s v="N"/>
    <m/>
    <s v="VPR"/>
    <s v="VP FOR RESEARCH"/>
    <s v="91"/>
    <s v="1-Adjust Based Budget"/>
    <x v="42"/>
    <x v="2"/>
    <x v="7"/>
    <m/>
    <x v="5"/>
    <x v="5"/>
    <m/>
  </r>
  <r>
    <n v="2018"/>
    <s v="UA"/>
    <s v="RCIN"/>
    <s v="RESEARCH COMPLIANCE"/>
    <x v="72"/>
    <s v="-----"/>
    <m/>
    <s v="QUALITY IMPROVEMENT OFFICE"/>
    <x v="24"/>
    <s v="VP FOR RESEARCH"/>
    <s v="GENFND"/>
    <x v="12"/>
    <x v="11"/>
    <s v="---"/>
    <s v="EX"/>
    <s v="PRIN"/>
    <s v="PRINT DUPL"/>
    <s v="KA"/>
    <x v="4"/>
    <s v="GEN EXP"/>
    <s v="09"/>
    <s v="SPA"/>
    <x v="3"/>
    <n v="200"/>
    <n v="200"/>
    <m/>
    <x v="0"/>
    <n v="0"/>
    <s v="EX"/>
    <n v="200"/>
    <n v="200"/>
    <x v="0"/>
    <n v="0"/>
    <n v="0"/>
    <m/>
    <n v="0"/>
    <n v="200"/>
    <s v="N"/>
    <m/>
    <s v="VPR"/>
    <s v="VP FOR RESEARCH"/>
    <s v="91"/>
    <s v="1-Adjust Based Budget"/>
    <x v="42"/>
    <x v="2"/>
    <x v="7"/>
    <m/>
    <x v="5"/>
    <x v="5"/>
    <m/>
  </r>
  <r>
    <n v="2018"/>
    <s v="UA"/>
    <s v="RCIN"/>
    <s v="RESEARCH COMPLIANCE"/>
    <x v="70"/>
    <s v="-----"/>
    <m/>
    <s v="RESEARCH COMPLIANCE"/>
    <x v="24"/>
    <s v="VP FOR RESEARCH"/>
    <s v="GENFND"/>
    <x v="100"/>
    <x v="98"/>
    <s v="---"/>
    <s v="EX"/>
    <s v="S&amp;E"/>
    <s v="S&amp;E"/>
    <s v="LF"/>
    <x v="4"/>
    <s v="GEN EXP"/>
    <s v="09"/>
    <s v="SPA"/>
    <x v="3"/>
    <n v="60"/>
    <n v="60"/>
    <m/>
    <x v="0"/>
    <n v="0"/>
    <s v="EX"/>
    <n v="60"/>
    <n v="60"/>
    <x v="0"/>
    <n v="0"/>
    <n v="0"/>
    <m/>
    <n v="0"/>
    <n v="60"/>
    <s v="N"/>
    <m/>
    <s v="VPR"/>
    <s v="VP FOR RESEARCH"/>
    <s v="91"/>
    <s v="1-Adjust Based Budget"/>
    <x v="42"/>
    <x v="2"/>
    <x v="7"/>
    <m/>
    <x v="5"/>
    <x v="5"/>
    <m/>
  </r>
  <r>
    <n v="2018"/>
    <s v="UA"/>
    <s v="RCIN"/>
    <s v="RESEARCH COMPLIANCE"/>
    <x v="70"/>
    <s v="-----"/>
    <m/>
    <s v="RESEARCH COMPLIANCE"/>
    <x v="24"/>
    <s v="VP FOR RESEARCH"/>
    <s v="GENFND"/>
    <x v="47"/>
    <x v="46"/>
    <s v="---"/>
    <s v="EX"/>
    <s v="S&amp;E"/>
    <s v="S&amp;E"/>
    <s v="LF"/>
    <x v="4"/>
    <s v="GEN EXP"/>
    <s v="09"/>
    <s v="SPA"/>
    <x v="3"/>
    <n v="100"/>
    <n v="100"/>
    <m/>
    <x v="0"/>
    <n v="0"/>
    <s v="EX"/>
    <n v="100"/>
    <n v="100"/>
    <x v="0"/>
    <n v="0"/>
    <n v="0"/>
    <m/>
    <n v="0"/>
    <n v="100"/>
    <s v="N"/>
    <m/>
    <s v="VPR"/>
    <s v="VP FOR RESEARCH"/>
    <s v="91"/>
    <s v="1-Adjust Based Budget"/>
    <x v="42"/>
    <x v="2"/>
    <x v="7"/>
    <m/>
    <x v="5"/>
    <x v="5"/>
    <m/>
  </r>
  <r>
    <n v="2018"/>
    <s v="UA"/>
    <s v="RCIN"/>
    <s v="RESEARCH COMPLIANCE"/>
    <x v="70"/>
    <s v="-----"/>
    <m/>
    <s v="RESEARCH COMPLIANCE"/>
    <x v="24"/>
    <s v="VP FOR RESEARCH"/>
    <s v="GENFND"/>
    <x v="102"/>
    <x v="100"/>
    <s v="---"/>
    <s v="EX"/>
    <s v="S&amp;E"/>
    <s v="S&amp;E"/>
    <s v="LF"/>
    <x v="4"/>
    <s v="GEN EXP"/>
    <s v="09"/>
    <s v="SPA"/>
    <x v="3"/>
    <n v="100"/>
    <n v="100"/>
    <m/>
    <x v="0"/>
    <n v="0"/>
    <s v="EX"/>
    <n v="100"/>
    <n v="100"/>
    <x v="0"/>
    <n v="0"/>
    <n v="0"/>
    <m/>
    <n v="0"/>
    <n v="100"/>
    <s v="N"/>
    <m/>
    <s v="VPR"/>
    <s v="VP FOR RESEARCH"/>
    <s v="91"/>
    <s v="1-Adjust Based Budget"/>
    <x v="42"/>
    <x v="2"/>
    <x v="7"/>
    <m/>
    <x v="5"/>
    <x v="5"/>
    <m/>
  </r>
  <r>
    <n v="2018"/>
    <s v="UA"/>
    <s v="RCIN"/>
    <s v="RESEARCH COMPLIANCE"/>
    <x v="70"/>
    <s v="-----"/>
    <m/>
    <s v="RESEARCH COMPLIANCE"/>
    <x v="24"/>
    <s v="VP FOR RESEARCH"/>
    <s v="GENFND"/>
    <x v="105"/>
    <x v="103"/>
    <s v="---"/>
    <s v="EX"/>
    <s v="SERV"/>
    <s v="OTHER SERV"/>
    <s v="KF"/>
    <x v="4"/>
    <s v="GEN EXP"/>
    <s v="09"/>
    <s v="SPA"/>
    <x v="3"/>
    <n v="14919"/>
    <n v="14919"/>
    <m/>
    <x v="0"/>
    <n v="0"/>
    <s v="EX"/>
    <n v="14919"/>
    <n v="14919"/>
    <x v="0"/>
    <n v="0"/>
    <n v="0"/>
    <m/>
    <n v="0"/>
    <n v="14919"/>
    <s v="N"/>
    <m/>
    <s v="VPR"/>
    <s v="VP FOR RESEARCH"/>
    <s v="91"/>
    <s v="1-Adjust Based Budget"/>
    <x v="42"/>
    <x v="2"/>
    <x v="7"/>
    <m/>
    <x v="5"/>
    <x v="5"/>
    <m/>
  </r>
  <r>
    <n v="2018"/>
    <s v="UA"/>
    <s v="RCIN"/>
    <s v="RESEARCH COMPLIANCE"/>
    <x v="71"/>
    <s v="-----"/>
    <m/>
    <s v="RESEARCH INTEGRITY OFFICE"/>
    <x v="24"/>
    <s v="VP FOR RESEARCH"/>
    <s v="GENFND"/>
    <x v="106"/>
    <x v="104"/>
    <s v="---"/>
    <s v="EX"/>
    <s v="COSV"/>
    <s v="CONTRACT SRV"/>
    <s v="KK"/>
    <x v="4"/>
    <s v="GEN EXP"/>
    <s v="09"/>
    <s v="SPA"/>
    <x v="3"/>
    <n v="1500"/>
    <n v="1500"/>
    <m/>
    <x v="0"/>
    <n v="0"/>
    <s v="EX"/>
    <n v="1500"/>
    <n v="1500"/>
    <x v="0"/>
    <n v="0"/>
    <n v="0"/>
    <m/>
    <n v="0"/>
    <n v="1500"/>
    <s v="N"/>
    <m/>
    <s v="VPR"/>
    <s v="VP FOR RESEARCH"/>
    <s v="91"/>
    <s v="1-Adjust Based Budget"/>
    <x v="42"/>
    <x v="2"/>
    <x v="7"/>
    <m/>
    <x v="5"/>
    <x v="5"/>
    <m/>
  </r>
  <r>
    <n v="2018"/>
    <s v="UA"/>
    <s v="RCIN"/>
    <s v="RESEARCH COMPLIANCE"/>
    <x v="74"/>
    <s v="-----"/>
    <m/>
    <s v="IT PROJECT MANAGEMENT"/>
    <x v="24"/>
    <s v="VP FOR RESEARCH"/>
    <s v="GENFND"/>
    <x v="53"/>
    <x v="52"/>
    <s v="---"/>
    <s v="EX"/>
    <s v="S&amp;E"/>
    <s v="S&amp;E"/>
    <s v="LF"/>
    <x v="4"/>
    <s v="GEN EXP"/>
    <s v="09"/>
    <s v="SPA"/>
    <x v="3"/>
    <n v="1200"/>
    <n v="1200"/>
    <m/>
    <x v="0"/>
    <n v="0"/>
    <s v="EX"/>
    <n v="1200"/>
    <n v="1200"/>
    <x v="0"/>
    <n v="0"/>
    <n v="0"/>
    <m/>
    <n v="0"/>
    <n v="1200"/>
    <s v="N"/>
    <m/>
    <s v="VPR"/>
    <s v="VP FOR RESEARCH"/>
    <s v="91"/>
    <s v="1-Adjust Based Budget"/>
    <x v="42"/>
    <x v="2"/>
    <x v="7"/>
    <m/>
    <x v="5"/>
    <x v="5"/>
    <m/>
  </r>
  <r>
    <n v="2018"/>
    <s v="UA"/>
    <s v="RCIN"/>
    <s v="RESEARCH COMPLIANCE"/>
    <x v="70"/>
    <s v="-----"/>
    <m/>
    <s v="RESEARCH COMPLIANCE"/>
    <x v="24"/>
    <s v="VP FOR RESEARCH"/>
    <s v="GENFND"/>
    <x v="55"/>
    <x v="54"/>
    <s v="---"/>
    <s v="EX"/>
    <s v="S&amp;E"/>
    <s v="S&amp;E"/>
    <s v="LF"/>
    <x v="4"/>
    <s v="GEN EXP"/>
    <s v="09"/>
    <s v="SPA"/>
    <x v="3"/>
    <n v="4000"/>
    <n v="4000"/>
    <m/>
    <x v="0"/>
    <n v="0"/>
    <s v="EX"/>
    <n v="4000"/>
    <n v="4000"/>
    <x v="0"/>
    <n v="0"/>
    <n v="0"/>
    <m/>
    <n v="0"/>
    <n v="4000"/>
    <s v="N"/>
    <m/>
    <s v="VPR"/>
    <s v="VP FOR RESEARCH"/>
    <s v="91"/>
    <s v="1-Adjust Based Budget"/>
    <x v="42"/>
    <x v="2"/>
    <x v="7"/>
    <m/>
    <x v="5"/>
    <x v="5"/>
    <m/>
  </r>
  <r>
    <n v="2018"/>
    <s v="UA"/>
    <s v="RCIN"/>
    <s v="RESEARCH COMPLIANCE"/>
    <x v="71"/>
    <s v="-----"/>
    <m/>
    <s v="RESEARCH INTEGRITY OFFICE"/>
    <x v="24"/>
    <s v="VP FOR RESEARCH"/>
    <s v="GENFND"/>
    <x v="55"/>
    <x v="54"/>
    <s v="---"/>
    <s v="EX"/>
    <s v="S&amp;E"/>
    <s v="S&amp;E"/>
    <s v="LF"/>
    <x v="4"/>
    <s v="GEN EXP"/>
    <s v="09"/>
    <s v="SPA"/>
    <x v="3"/>
    <n v="600"/>
    <n v="600"/>
    <m/>
    <x v="0"/>
    <n v="0"/>
    <s v="EX"/>
    <n v="600"/>
    <n v="600"/>
    <x v="0"/>
    <n v="0"/>
    <n v="0"/>
    <m/>
    <n v="0"/>
    <n v="600"/>
    <s v="N"/>
    <m/>
    <s v="VPR"/>
    <s v="VP FOR RESEARCH"/>
    <s v="91"/>
    <s v="1-Adjust Based Budget"/>
    <x v="42"/>
    <x v="2"/>
    <x v="7"/>
    <m/>
    <x v="5"/>
    <x v="5"/>
    <m/>
  </r>
  <r>
    <n v="2018"/>
    <s v="UA"/>
    <s v="RCIN"/>
    <s v="RESEARCH COMPLIANCE"/>
    <x v="70"/>
    <s v="-----"/>
    <m/>
    <s v="RESEARCH COMPLIANCE"/>
    <x v="24"/>
    <s v="VP FOR RESEARCH"/>
    <s v="GENFND"/>
    <x v="56"/>
    <x v="55"/>
    <s v="---"/>
    <s v="EX"/>
    <s v="RENT"/>
    <s v="RENTS"/>
    <s v="KP"/>
    <x v="4"/>
    <s v="GEN EXP"/>
    <s v="09"/>
    <s v="SPA"/>
    <x v="3"/>
    <n v="50"/>
    <n v="50"/>
    <m/>
    <x v="0"/>
    <n v="0"/>
    <s v="EX"/>
    <n v="50"/>
    <n v="50"/>
    <x v="0"/>
    <n v="0"/>
    <n v="0"/>
    <m/>
    <n v="0"/>
    <n v="50"/>
    <s v="N"/>
    <m/>
    <s v="VPR"/>
    <s v="VP FOR RESEARCH"/>
    <s v="91"/>
    <s v="1-Adjust Based Budget"/>
    <x v="42"/>
    <x v="2"/>
    <x v="7"/>
    <m/>
    <x v="5"/>
    <x v="5"/>
    <m/>
  </r>
  <r>
    <n v="2018"/>
    <s v="UA"/>
    <s v="RCIN"/>
    <s v="RESEARCH COMPLIANCE"/>
    <x v="70"/>
    <s v="-----"/>
    <m/>
    <s v="RESEARCH COMPLIANCE"/>
    <x v="24"/>
    <s v="VP FOR RESEARCH"/>
    <s v="GENFND"/>
    <x v="57"/>
    <x v="56"/>
    <s v="---"/>
    <s v="EX"/>
    <s v="R&amp;M"/>
    <s v="REPAIR MAINT"/>
    <s v="KV"/>
    <x v="4"/>
    <s v="GEN EXP"/>
    <s v="09"/>
    <s v="SPA"/>
    <x v="3"/>
    <n v="500"/>
    <n v="500"/>
    <m/>
    <x v="0"/>
    <n v="0"/>
    <s v="EX"/>
    <n v="500"/>
    <n v="500"/>
    <x v="0"/>
    <n v="0"/>
    <n v="0"/>
    <m/>
    <n v="0"/>
    <n v="500"/>
    <s v="N"/>
    <m/>
    <s v="VPR"/>
    <s v="VP FOR RESEARCH"/>
    <s v="91"/>
    <s v="1-Adjust Based Budget"/>
    <x v="42"/>
    <x v="2"/>
    <x v="7"/>
    <m/>
    <x v="5"/>
    <x v="5"/>
    <m/>
  </r>
  <r>
    <n v="2018"/>
    <s v="UA"/>
    <s v="RCIN"/>
    <s v="RESEARCH COMPLIANCE"/>
    <x v="70"/>
    <s v="-----"/>
    <m/>
    <s v="RESEARCH COMPLIANCE"/>
    <x v="24"/>
    <s v="VP FOR RESEARCH"/>
    <s v="GENFND"/>
    <x v="107"/>
    <x v="105"/>
    <s v="---"/>
    <s v="EX"/>
    <s v="R&amp;M"/>
    <s v="REPAIR MAINT"/>
    <s v="KV"/>
    <x v="4"/>
    <s v="GEN EXP"/>
    <s v="09"/>
    <s v="SPA"/>
    <x v="3"/>
    <n v="99"/>
    <n v="99"/>
    <m/>
    <x v="0"/>
    <n v="0"/>
    <s v="EX"/>
    <n v="99"/>
    <n v="99"/>
    <x v="0"/>
    <n v="0"/>
    <n v="0"/>
    <m/>
    <n v="0"/>
    <n v="99"/>
    <s v="N"/>
    <m/>
    <s v="VPR"/>
    <s v="VP FOR RESEARCH"/>
    <s v="91"/>
    <s v="1-Adjust Based Budget"/>
    <x v="42"/>
    <x v="2"/>
    <x v="7"/>
    <m/>
    <x v="5"/>
    <x v="5"/>
    <m/>
  </r>
  <r>
    <n v="2018"/>
    <s v="UA"/>
    <s v="RCIN"/>
    <s v="RESEARCH COMPLIANCE"/>
    <x v="70"/>
    <s v="-----"/>
    <m/>
    <s v="RESEARCH COMPLIANCE"/>
    <x v="24"/>
    <s v="VP FOR RESEARCH"/>
    <s v="GENFND"/>
    <x v="59"/>
    <x v="58"/>
    <s v="---"/>
    <s v="EX"/>
    <s v="R&amp;M"/>
    <s v="REPAIR MAINT"/>
    <s v="KV"/>
    <x v="4"/>
    <s v="GEN EXP"/>
    <s v="09"/>
    <s v="SPA"/>
    <x v="3"/>
    <n v="298"/>
    <n v="298"/>
    <m/>
    <x v="0"/>
    <n v="0"/>
    <s v="EX"/>
    <n v="298"/>
    <n v="298"/>
    <x v="0"/>
    <n v="0"/>
    <n v="0"/>
    <m/>
    <n v="0"/>
    <n v="298"/>
    <s v="N"/>
    <m/>
    <s v="VPR"/>
    <s v="VP FOR RESEARCH"/>
    <s v="91"/>
    <s v="1-Adjust Based Budget"/>
    <x v="42"/>
    <x v="2"/>
    <x v="7"/>
    <m/>
    <x v="5"/>
    <x v="5"/>
    <m/>
  </r>
  <r>
    <n v="2018"/>
    <s v="UA"/>
    <s v="RCIN"/>
    <s v="RESEARCH COMPLIANCE"/>
    <x v="70"/>
    <s v="-----"/>
    <m/>
    <s v="RESEARCH COMPLIANCE"/>
    <x v="24"/>
    <s v="VP FOR RESEARCH"/>
    <s v="GENFND"/>
    <x v="108"/>
    <x v="106"/>
    <s v="---"/>
    <s v="EX"/>
    <s v="ADV"/>
    <s v="ADVERT PROMO"/>
    <s v="LA"/>
    <x v="4"/>
    <s v="GEN EXP"/>
    <s v="09"/>
    <s v="SPA"/>
    <x v="3"/>
    <n v="3000"/>
    <n v="3000"/>
    <m/>
    <x v="0"/>
    <n v="0"/>
    <s v="EX"/>
    <n v="3000"/>
    <n v="3000"/>
    <x v="0"/>
    <n v="0"/>
    <n v="0"/>
    <m/>
    <n v="0"/>
    <n v="3000"/>
    <s v="N"/>
    <m/>
    <s v="VPR"/>
    <s v="VP FOR RESEARCH"/>
    <s v="91"/>
    <s v="1-Adjust Based Budget"/>
    <x v="42"/>
    <x v="2"/>
    <x v="7"/>
    <m/>
    <x v="5"/>
    <x v="5"/>
    <m/>
  </r>
  <r>
    <n v="2018"/>
    <s v="UA"/>
    <s v="RCIN"/>
    <s v="RESEARCH COMPLIANCE"/>
    <x v="70"/>
    <s v="-----"/>
    <m/>
    <s v="RESEARCH COMPLIANCE"/>
    <x v="24"/>
    <s v="VP FOR RESEARCH"/>
    <s v="GENFND"/>
    <x v="98"/>
    <x v="96"/>
    <s v="---"/>
    <s v="EX"/>
    <s v="OEXP"/>
    <s v="OTHER EXP"/>
    <s v="LP"/>
    <x v="4"/>
    <s v="GEN EXP"/>
    <s v="09"/>
    <s v="SPA"/>
    <x v="3"/>
    <n v="750"/>
    <n v="750"/>
    <m/>
    <x v="0"/>
    <n v="0"/>
    <s v="EX"/>
    <n v="750"/>
    <n v="750"/>
    <x v="0"/>
    <n v="0"/>
    <n v="0"/>
    <m/>
    <n v="0"/>
    <n v="750"/>
    <s v="N"/>
    <m/>
    <s v="VPR"/>
    <s v="VP FOR RESEARCH"/>
    <s v="91"/>
    <s v="1-Adjust Based Budget"/>
    <x v="42"/>
    <x v="2"/>
    <x v="7"/>
    <m/>
    <x v="5"/>
    <x v="5"/>
    <m/>
  </r>
  <r>
    <n v="2018"/>
    <s v="UA"/>
    <s v="RCIN"/>
    <s v="RESEARCH COMPLIANCE"/>
    <x v="70"/>
    <s v="-----"/>
    <m/>
    <s v="RESEARCH COMPLIANCE"/>
    <x v="24"/>
    <s v="VP FOR RESEARCH"/>
    <s v="GENFND"/>
    <x v="88"/>
    <x v="86"/>
    <s v="---"/>
    <s v="EX"/>
    <s v="S&amp;E"/>
    <s v="S&amp;E"/>
    <s v="LF"/>
    <x v="4"/>
    <s v="GEN EXP"/>
    <s v="09"/>
    <s v="SPA"/>
    <x v="3"/>
    <n v="100"/>
    <n v="100"/>
    <m/>
    <x v="0"/>
    <n v="0"/>
    <s v="EX"/>
    <n v="100"/>
    <n v="100"/>
    <x v="0"/>
    <n v="0"/>
    <n v="0"/>
    <m/>
    <n v="0"/>
    <n v="100"/>
    <s v="N"/>
    <m/>
    <s v="VPR"/>
    <s v="VP FOR RESEARCH"/>
    <s v="91"/>
    <s v="1-Adjust Based Budget"/>
    <x v="42"/>
    <x v="2"/>
    <x v="7"/>
    <m/>
    <x v="5"/>
    <x v="5"/>
    <m/>
  </r>
  <r>
    <n v="2018"/>
    <s v="UA"/>
    <s v="RCIN"/>
    <s v="RESEARCH COMPLIANCE"/>
    <x v="70"/>
    <s v="-----"/>
    <m/>
    <s v="RESEARCH COMPLIANCE"/>
    <x v="24"/>
    <s v="VP FOR RESEARCH"/>
    <s v="GENFND"/>
    <x v="16"/>
    <x v="15"/>
    <s v="---"/>
    <s v="EX"/>
    <s v="ADV"/>
    <s v="ADVERT PROMO"/>
    <s v="LA"/>
    <x v="4"/>
    <s v="GEN EXP"/>
    <s v="09"/>
    <s v="SPA"/>
    <x v="3"/>
    <n v="35"/>
    <n v="35"/>
    <m/>
    <x v="0"/>
    <n v="0"/>
    <s v="EX"/>
    <n v="35"/>
    <n v="35"/>
    <x v="0"/>
    <n v="0"/>
    <n v="0"/>
    <m/>
    <n v="0"/>
    <n v="35"/>
    <s v="N"/>
    <m/>
    <s v="VPR"/>
    <s v="VP FOR RESEARCH"/>
    <s v="91"/>
    <s v="1-Adjust Based Budget"/>
    <x v="42"/>
    <x v="2"/>
    <x v="7"/>
    <m/>
    <x v="5"/>
    <x v="5"/>
    <m/>
  </r>
  <r>
    <n v="2018"/>
    <s v="UA"/>
    <s v="RCIN"/>
    <s v="RESEARCH COMPLIANCE"/>
    <x v="70"/>
    <s v="-----"/>
    <m/>
    <s v="RESEARCH COMPLIANCE"/>
    <x v="24"/>
    <s v="VP FOR RESEARCH"/>
    <s v="GENFND"/>
    <x v="63"/>
    <x v="62"/>
    <s v="---"/>
    <s v="EX"/>
    <s v="S&amp;E"/>
    <s v="S&amp;E"/>
    <s v="LF"/>
    <x v="4"/>
    <s v="GEN EXP"/>
    <s v="09"/>
    <s v="SPA"/>
    <x v="3"/>
    <n v="57"/>
    <n v="57"/>
    <m/>
    <x v="0"/>
    <n v="0"/>
    <s v="EX"/>
    <n v="57"/>
    <n v="57"/>
    <x v="0"/>
    <n v="0"/>
    <n v="0"/>
    <m/>
    <n v="0"/>
    <n v="57"/>
    <s v="N"/>
    <m/>
    <s v="VPR"/>
    <s v="VP FOR RESEARCH"/>
    <s v="91"/>
    <s v="1-Adjust Based Budget"/>
    <x v="42"/>
    <x v="2"/>
    <x v="7"/>
    <m/>
    <x v="5"/>
    <x v="5"/>
    <m/>
  </r>
  <r>
    <n v="2018"/>
    <s v="UA"/>
    <s v="RCIN"/>
    <s v="RESEARCH COMPLIANCE"/>
    <x v="70"/>
    <s v="-----"/>
    <m/>
    <s v="RESEARCH COMPLIANCE"/>
    <x v="24"/>
    <s v="VP FOR RESEARCH"/>
    <s v="GENFND"/>
    <x v="17"/>
    <x v="16"/>
    <s v="---"/>
    <s v="EX"/>
    <s v="OEXP"/>
    <s v="OTHER EXP"/>
    <s v="LP"/>
    <x v="4"/>
    <s v="GEN EXP"/>
    <s v="09"/>
    <s v="SPA"/>
    <x v="3"/>
    <n v="5520"/>
    <n v="5520"/>
    <m/>
    <x v="0"/>
    <n v="0"/>
    <s v="EX"/>
    <n v="5520"/>
    <n v="5520"/>
    <x v="0"/>
    <n v="0"/>
    <n v="0"/>
    <m/>
    <n v="0"/>
    <n v="5520"/>
    <s v="N"/>
    <m/>
    <s v="VPR"/>
    <s v="VP FOR RESEARCH"/>
    <s v="91"/>
    <s v="1-Adjust Based Budget"/>
    <x v="42"/>
    <x v="2"/>
    <x v="7"/>
    <m/>
    <x v="5"/>
    <x v="5"/>
    <m/>
  </r>
  <r>
    <n v="2018"/>
    <s v="UA"/>
    <s v="RCIN"/>
    <s v="RESEARCH COMPLIANCE"/>
    <x v="71"/>
    <s v="-----"/>
    <m/>
    <s v="RESEARCH INTEGRITY OFFICE"/>
    <x v="24"/>
    <s v="VP FOR RESEARCH"/>
    <s v="GENFND"/>
    <x v="17"/>
    <x v="16"/>
    <s v="---"/>
    <s v="EX"/>
    <s v="OEXP"/>
    <s v="OTHER EXP"/>
    <s v="LP"/>
    <x v="4"/>
    <s v="GEN EXP"/>
    <s v="09"/>
    <s v="SPA"/>
    <x v="3"/>
    <n v="100"/>
    <n v="100"/>
    <m/>
    <x v="0"/>
    <n v="0"/>
    <s v="EX"/>
    <n v="100"/>
    <n v="100"/>
    <x v="0"/>
    <n v="0"/>
    <n v="0"/>
    <m/>
    <n v="0"/>
    <n v="100"/>
    <s v="N"/>
    <m/>
    <s v="VPR"/>
    <s v="VP FOR RESEARCH"/>
    <s v="91"/>
    <s v="1-Adjust Based Budget"/>
    <x v="42"/>
    <x v="2"/>
    <x v="7"/>
    <m/>
    <x v="5"/>
    <x v="5"/>
    <m/>
  </r>
  <r>
    <n v="2018"/>
    <s v="UA"/>
    <s v="RCIN"/>
    <s v="RESEARCH COMPLIANCE"/>
    <x v="72"/>
    <s v="-----"/>
    <m/>
    <s v="QUALITY IMPROVEMENT OFFICE"/>
    <x v="24"/>
    <s v="VP FOR RESEARCH"/>
    <s v="GENFND"/>
    <x v="17"/>
    <x v="16"/>
    <s v="---"/>
    <s v="EX"/>
    <s v="OEXP"/>
    <s v="OTHER EXP"/>
    <s v="LP"/>
    <x v="4"/>
    <s v="GEN EXP"/>
    <s v="09"/>
    <s v="SPA"/>
    <x v="3"/>
    <n v="1000"/>
    <n v="1000"/>
    <m/>
    <x v="0"/>
    <n v="0"/>
    <s v="EX"/>
    <n v="1000"/>
    <n v="1000"/>
    <x v="0"/>
    <n v="0"/>
    <n v="0"/>
    <m/>
    <n v="0"/>
    <n v="1000"/>
    <s v="N"/>
    <m/>
    <s v="VPR"/>
    <s v="VP FOR RESEARCH"/>
    <s v="91"/>
    <s v="1-Adjust Based Budget"/>
    <x v="42"/>
    <x v="2"/>
    <x v="7"/>
    <m/>
    <x v="5"/>
    <x v="5"/>
    <m/>
  </r>
  <r>
    <n v="2018"/>
    <s v="UA"/>
    <s v="RCIN"/>
    <s v="RESEARCH COMPLIANCE"/>
    <x v="74"/>
    <s v="-----"/>
    <m/>
    <s v="IT PROJECT MANAGEMENT"/>
    <x v="24"/>
    <s v="VP FOR RESEARCH"/>
    <s v="GENFND"/>
    <x v="17"/>
    <x v="16"/>
    <s v="---"/>
    <s v="EX"/>
    <s v="OEXP"/>
    <s v="OTHER EXP"/>
    <s v="LP"/>
    <x v="4"/>
    <s v="GEN EXP"/>
    <s v="09"/>
    <s v="SPA"/>
    <x v="3"/>
    <n v="250"/>
    <n v="250"/>
    <m/>
    <x v="0"/>
    <n v="0"/>
    <s v="EX"/>
    <n v="250"/>
    <n v="250"/>
    <x v="0"/>
    <n v="0"/>
    <n v="0"/>
    <m/>
    <n v="0"/>
    <n v="250"/>
    <s v="N"/>
    <m/>
    <s v="VPR"/>
    <s v="VP FOR RESEARCH"/>
    <s v="91"/>
    <s v="1-Adjust Based Budget"/>
    <x v="42"/>
    <x v="2"/>
    <x v="7"/>
    <m/>
    <x v="5"/>
    <x v="5"/>
    <m/>
  </r>
  <r>
    <n v="2018"/>
    <s v="UA"/>
    <s v="RCIN"/>
    <s v="RESEARCH COMPLIANCE"/>
    <x v="70"/>
    <s v="-----"/>
    <m/>
    <s v="RESEARCH COMPLIANCE"/>
    <x v="24"/>
    <s v="VP FOR RESEARCH"/>
    <s v="GENFND"/>
    <x v="109"/>
    <x v="107"/>
    <s v="---"/>
    <s v="EX"/>
    <s v="S&amp;E"/>
    <s v="S&amp;E"/>
    <s v="LF"/>
    <x v="4"/>
    <s v="GEN EXP"/>
    <s v="09"/>
    <s v="SPA"/>
    <x v="3"/>
    <n v="850"/>
    <n v="850"/>
    <m/>
    <x v="0"/>
    <n v="0"/>
    <s v="EX"/>
    <n v="850"/>
    <n v="850"/>
    <x v="0"/>
    <n v="0"/>
    <n v="0"/>
    <m/>
    <n v="0"/>
    <n v="850"/>
    <s v="N"/>
    <m/>
    <s v="VPR"/>
    <s v="VP FOR RESEARCH"/>
    <s v="91"/>
    <s v="1-Adjust Based Budget"/>
    <x v="42"/>
    <x v="2"/>
    <x v="7"/>
    <m/>
    <x v="5"/>
    <x v="5"/>
    <m/>
  </r>
  <r>
    <n v="2018"/>
    <s v="UA"/>
    <s v="RCIN"/>
    <s v="RESEARCH COMPLIANCE"/>
    <x v="70"/>
    <s v="-----"/>
    <m/>
    <s v="RESEARCH COMPLIANCE"/>
    <x v="24"/>
    <s v="VP FOR RESEARCH"/>
    <s v="GENFND"/>
    <x v="65"/>
    <x v="64"/>
    <s v="---"/>
    <s v="EX"/>
    <s v="S&amp;E"/>
    <s v="S&amp;E"/>
    <s v="LF"/>
    <x v="4"/>
    <s v="GEN EXP"/>
    <s v="09"/>
    <s v="SPA"/>
    <x v="3"/>
    <n v="5500"/>
    <n v="5500"/>
    <m/>
    <x v="0"/>
    <n v="0"/>
    <s v="EX"/>
    <n v="5500"/>
    <n v="5500"/>
    <x v="0"/>
    <n v="0"/>
    <n v="0"/>
    <m/>
    <n v="0"/>
    <n v="5500"/>
    <s v="N"/>
    <m/>
    <s v="VPR"/>
    <s v="VP FOR RESEARCH"/>
    <s v="91"/>
    <s v="1-Adjust Based Budget"/>
    <x v="42"/>
    <x v="2"/>
    <x v="7"/>
    <m/>
    <x v="5"/>
    <x v="5"/>
    <m/>
  </r>
  <r>
    <n v="2018"/>
    <s v="UA"/>
    <s v="RCIN"/>
    <s v="RESEARCH COMPLIANCE"/>
    <x v="71"/>
    <s v="-----"/>
    <m/>
    <s v="RESEARCH INTEGRITY OFFICE"/>
    <x v="24"/>
    <s v="VP FOR RESEARCH"/>
    <s v="GENFND"/>
    <x v="65"/>
    <x v="64"/>
    <s v="---"/>
    <s v="EX"/>
    <s v="S&amp;E"/>
    <s v="S&amp;E"/>
    <s v="LF"/>
    <x v="4"/>
    <s v="GEN EXP"/>
    <s v="09"/>
    <s v="SPA"/>
    <x v="3"/>
    <n v="800"/>
    <n v="800"/>
    <m/>
    <x v="0"/>
    <n v="0"/>
    <s v="EX"/>
    <n v="800"/>
    <n v="800"/>
    <x v="0"/>
    <n v="0"/>
    <n v="0"/>
    <m/>
    <n v="0"/>
    <n v="800"/>
    <s v="N"/>
    <m/>
    <s v="VPR"/>
    <s v="VP FOR RESEARCH"/>
    <s v="91"/>
    <s v="1-Adjust Based Budget"/>
    <x v="42"/>
    <x v="2"/>
    <x v="7"/>
    <m/>
    <x v="5"/>
    <x v="5"/>
    <m/>
  </r>
  <r>
    <n v="2018"/>
    <s v="UA"/>
    <s v="RCIN"/>
    <s v="RESEARCH COMPLIANCE"/>
    <x v="72"/>
    <s v="-----"/>
    <m/>
    <s v="QUALITY IMPROVEMENT OFFICE"/>
    <x v="24"/>
    <s v="VP FOR RESEARCH"/>
    <s v="GENFND"/>
    <x v="65"/>
    <x v="64"/>
    <s v="---"/>
    <s v="EX"/>
    <s v="S&amp;E"/>
    <s v="S&amp;E"/>
    <s v="LF"/>
    <x v="4"/>
    <s v="GEN EXP"/>
    <s v="09"/>
    <s v="SPA"/>
    <x v="3"/>
    <n v="1000"/>
    <n v="1000"/>
    <m/>
    <x v="0"/>
    <n v="0"/>
    <s v="EX"/>
    <n v="1000"/>
    <n v="1000"/>
    <x v="0"/>
    <n v="0"/>
    <n v="0"/>
    <m/>
    <n v="0"/>
    <n v="1000"/>
    <s v="N"/>
    <m/>
    <s v="VPR"/>
    <s v="VP FOR RESEARCH"/>
    <s v="91"/>
    <s v="1-Adjust Based Budget"/>
    <x v="42"/>
    <x v="2"/>
    <x v="7"/>
    <m/>
    <x v="5"/>
    <x v="5"/>
    <m/>
  </r>
  <r>
    <n v="2018"/>
    <s v="UA"/>
    <s v="RCIN"/>
    <s v="RESEARCH COMPLIANCE"/>
    <x v="74"/>
    <s v="-----"/>
    <m/>
    <s v="IT PROJECT MANAGEMENT"/>
    <x v="24"/>
    <s v="VP FOR RESEARCH"/>
    <s v="GENFND"/>
    <x v="65"/>
    <x v="64"/>
    <s v="---"/>
    <s v="EX"/>
    <s v="S&amp;E"/>
    <s v="S&amp;E"/>
    <s v="LF"/>
    <x v="4"/>
    <s v="GEN EXP"/>
    <s v="09"/>
    <s v="SPA"/>
    <x v="3"/>
    <n v="250"/>
    <n v="250"/>
    <m/>
    <x v="0"/>
    <n v="0"/>
    <s v="EX"/>
    <n v="250"/>
    <n v="250"/>
    <x v="0"/>
    <n v="0"/>
    <n v="0"/>
    <m/>
    <n v="0"/>
    <n v="250"/>
    <s v="N"/>
    <m/>
    <s v="VPR"/>
    <s v="VP FOR RESEARCH"/>
    <s v="91"/>
    <s v="1-Adjust Based Budget"/>
    <x v="42"/>
    <x v="2"/>
    <x v="7"/>
    <m/>
    <x v="5"/>
    <x v="5"/>
    <m/>
  </r>
  <r>
    <n v="2018"/>
    <s v="UA"/>
    <s v="RCIN"/>
    <s v="RESEARCH COMPLIANCE"/>
    <x v="70"/>
    <s v="-----"/>
    <m/>
    <s v="RESEARCH COMPLIANCE"/>
    <x v="24"/>
    <s v="VP FOR RESEARCH"/>
    <s v="GENFND"/>
    <x v="24"/>
    <x v="23"/>
    <s v="---"/>
    <s v="EX"/>
    <s v="BENF"/>
    <s v="BENEFITS"/>
    <s v="GP"/>
    <x v="5"/>
    <s v="COMPENS"/>
    <s v="07"/>
    <s v="SPA"/>
    <x v="3"/>
    <n v="63030"/>
    <n v="63030"/>
    <m/>
    <x v="0"/>
    <n v="0"/>
    <s v="EX"/>
    <n v="63030"/>
    <n v="63030"/>
    <x v="0"/>
    <n v="0"/>
    <n v="0"/>
    <m/>
    <n v="0"/>
    <n v="63030"/>
    <s v="N"/>
    <m/>
    <s v="VPR"/>
    <s v="VP FOR RESEARCH"/>
    <s v="91"/>
    <s v="1-Adjust Based Budget"/>
    <x v="42"/>
    <x v="2"/>
    <x v="7"/>
    <m/>
    <x v="5"/>
    <x v="5"/>
    <m/>
  </r>
  <r>
    <n v="2018"/>
    <s v="UA"/>
    <s v="RCIN"/>
    <s v="RESEARCH COMPLIANCE"/>
    <x v="71"/>
    <s v="-----"/>
    <m/>
    <s v="RESEARCH INTEGRITY OFFICE"/>
    <x v="24"/>
    <s v="VP FOR RESEARCH"/>
    <s v="GENFND"/>
    <x v="24"/>
    <x v="23"/>
    <s v="---"/>
    <s v="EX"/>
    <s v="BENF"/>
    <s v="BENEFITS"/>
    <s v="GP"/>
    <x v="5"/>
    <s v="COMPENS"/>
    <s v="07"/>
    <s v="SPA"/>
    <x v="3"/>
    <n v="40718"/>
    <n v="40718"/>
    <m/>
    <x v="0"/>
    <n v="0"/>
    <s v="EX"/>
    <n v="40718"/>
    <n v="40718"/>
    <x v="0"/>
    <n v="0"/>
    <n v="0"/>
    <m/>
    <n v="0"/>
    <n v="40718"/>
    <s v="N"/>
    <m/>
    <s v="VPR"/>
    <s v="VP FOR RESEARCH"/>
    <s v="91"/>
    <s v="1-Adjust Based Budget"/>
    <x v="42"/>
    <x v="2"/>
    <x v="7"/>
    <m/>
    <x v="5"/>
    <x v="5"/>
    <m/>
  </r>
  <r>
    <n v="2018"/>
    <s v="UA"/>
    <s v="RCIN"/>
    <s v="RESEARCH COMPLIANCE"/>
    <x v="72"/>
    <s v="-----"/>
    <m/>
    <s v="QUALITY IMPROVEMENT OFFICE"/>
    <x v="24"/>
    <s v="VP FOR RESEARCH"/>
    <s v="GENFND"/>
    <x v="24"/>
    <x v="23"/>
    <s v="---"/>
    <s v="EX"/>
    <s v="BENF"/>
    <s v="BENEFITS"/>
    <s v="GP"/>
    <x v="5"/>
    <s v="COMPENS"/>
    <s v="07"/>
    <s v="SPA"/>
    <x v="3"/>
    <n v="14812"/>
    <n v="14812"/>
    <m/>
    <x v="0"/>
    <n v="0"/>
    <s v="EX"/>
    <n v="14812"/>
    <n v="14812"/>
    <x v="0"/>
    <n v="0"/>
    <n v="0"/>
    <m/>
    <n v="0"/>
    <n v="14812"/>
    <s v="N"/>
    <m/>
    <s v="VPR"/>
    <s v="VP FOR RESEARCH"/>
    <s v="91"/>
    <s v="1-Adjust Based Budget"/>
    <x v="42"/>
    <x v="2"/>
    <x v="7"/>
    <m/>
    <x v="5"/>
    <x v="5"/>
    <m/>
  </r>
  <r>
    <n v="2018"/>
    <s v="UA"/>
    <s v="RCIN"/>
    <s v="RESEARCH COMPLIANCE"/>
    <x v="73"/>
    <s v="-----"/>
    <m/>
    <s v="RADIATION SAFETY COMMITTEE"/>
    <x v="24"/>
    <s v="VP FOR RESEARCH"/>
    <s v="GENFND"/>
    <x v="24"/>
    <x v="23"/>
    <s v="---"/>
    <s v="EX"/>
    <s v="BENF"/>
    <s v="BENEFITS"/>
    <s v="GP"/>
    <x v="5"/>
    <s v="COMPENS"/>
    <s v="07"/>
    <s v="SPA"/>
    <x v="3"/>
    <n v="2780"/>
    <n v="2780"/>
    <m/>
    <x v="0"/>
    <n v="0"/>
    <s v="EX"/>
    <n v="2780"/>
    <n v="2780"/>
    <x v="0"/>
    <n v="0"/>
    <n v="0"/>
    <m/>
    <n v="0"/>
    <n v="2780"/>
    <s v="N"/>
    <m/>
    <s v="VPR"/>
    <s v="VP FOR RESEARCH"/>
    <s v="91"/>
    <s v="1-Adjust Based Budget"/>
    <x v="42"/>
    <x v="2"/>
    <x v="7"/>
    <m/>
    <x v="5"/>
    <x v="5"/>
    <m/>
  </r>
  <r>
    <n v="2018"/>
    <s v="UA"/>
    <s v="RCIN"/>
    <s v="RESEARCH COMPLIANCE"/>
    <x v="74"/>
    <s v="-----"/>
    <m/>
    <s v="IT PROJECT MANAGEMENT"/>
    <x v="24"/>
    <s v="VP FOR RESEARCH"/>
    <s v="GENFND"/>
    <x v="24"/>
    <x v="23"/>
    <s v="---"/>
    <s v="EX"/>
    <s v="BENF"/>
    <s v="BENEFITS"/>
    <s v="GP"/>
    <x v="5"/>
    <s v="COMPENS"/>
    <s v="07"/>
    <s v="SPA"/>
    <x v="3"/>
    <n v="23119"/>
    <n v="23119"/>
    <m/>
    <x v="0"/>
    <n v="0"/>
    <s v="EX"/>
    <n v="23119"/>
    <n v="23119"/>
    <x v="0"/>
    <n v="0"/>
    <n v="0"/>
    <m/>
    <n v="0"/>
    <n v="23119"/>
    <s v="N"/>
    <m/>
    <s v="VPR"/>
    <s v="VP FOR RESEARCH"/>
    <s v="91"/>
    <s v="1-Adjust Based Budget"/>
    <x v="42"/>
    <x v="2"/>
    <x v="7"/>
    <m/>
    <x v="5"/>
    <x v="5"/>
    <m/>
  </r>
  <r>
    <n v="2018"/>
    <s v="UA"/>
    <s v="RCIN"/>
    <s v="RESEARCH COMPLIANCE"/>
    <x v="70"/>
    <s v="-----"/>
    <m/>
    <s v="RESEARCH COMPLIANCE"/>
    <x v="24"/>
    <s v="VP FOR RESEARCH"/>
    <s v="GENFND"/>
    <x v="25"/>
    <x v="24"/>
    <s v="---"/>
    <s v="EX"/>
    <s v="BENF"/>
    <s v="BENEFITS"/>
    <s v="GP"/>
    <x v="5"/>
    <s v="COMPENS"/>
    <s v="07"/>
    <s v="SPA"/>
    <x v="3"/>
    <n v="21481"/>
    <n v="21481"/>
    <m/>
    <x v="0"/>
    <n v="0"/>
    <s v="EX"/>
    <n v="21481"/>
    <n v="21481"/>
    <x v="0"/>
    <n v="0"/>
    <n v="0"/>
    <m/>
    <n v="0"/>
    <n v="21481"/>
    <s v="N"/>
    <m/>
    <s v="VPR"/>
    <s v="VP FOR RESEARCH"/>
    <s v="91"/>
    <s v="1-Adjust Based Budget"/>
    <x v="42"/>
    <x v="2"/>
    <x v="7"/>
    <m/>
    <x v="5"/>
    <x v="5"/>
    <m/>
  </r>
  <r>
    <n v="2018"/>
    <s v="UA"/>
    <s v="RCIN"/>
    <s v="RESEARCH COMPLIANCE"/>
    <x v="71"/>
    <s v="-----"/>
    <m/>
    <s v="RESEARCH INTEGRITY OFFICE"/>
    <x v="24"/>
    <s v="VP FOR RESEARCH"/>
    <s v="GENFND"/>
    <x v="25"/>
    <x v="24"/>
    <s v="---"/>
    <s v="EX"/>
    <s v="BENF"/>
    <s v="BENEFITS"/>
    <s v="GP"/>
    <x v="5"/>
    <s v="COMPENS"/>
    <s v="07"/>
    <s v="SPA"/>
    <x v="3"/>
    <n v="13877"/>
    <n v="13877"/>
    <m/>
    <x v="0"/>
    <n v="0"/>
    <s v="EX"/>
    <n v="13877"/>
    <n v="13877"/>
    <x v="0"/>
    <n v="0"/>
    <n v="0"/>
    <m/>
    <n v="0"/>
    <n v="13877"/>
    <s v="N"/>
    <m/>
    <s v="VPR"/>
    <s v="VP FOR RESEARCH"/>
    <s v="91"/>
    <s v="1-Adjust Based Budget"/>
    <x v="42"/>
    <x v="2"/>
    <x v="7"/>
    <m/>
    <x v="5"/>
    <x v="5"/>
    <m/>
  </r>
  <r>
    <n v="2018"/>
    <s v="UA"/>
    <s v="RCIN"/>
    <s v="RESEARCH COMPLIANCE"/>
    <x v="72"/>
    <s v="-----"/>
    <m/>
    <s v="QUALITY IMPROVEMENT OFFICE"/>
    <x v="24"/>
    <s v="VP FOR RESEARCH"/>
    <s v="GENFND"/>
    <x v="25"/>
    <x v="24"/>
    <s v="---"/>
    <s v="EX"/>
    <s v="BENF"/>
    <s v="BENEFITS"/>
    <s v="GP"/>
    <x v="5"/>
    <s v="COMPENS"/>
    <s v="07"/>
    <s v="SPA"/>
    <x v="3"/>
    <n v="5048"/>
    <n v="5048"/>
    <m/>
    <x v="0"/>
    <n v="0"/>
    <s v="EX"/>
    <n v="5048"/>
    <n v="5048"/>
    <x v="0"/>
    <n v="0"/>
    <n v="0"/>
    <m/>
    <n v="0"/>
    <n v="5048"/>
    <s v="N"/>
    <m/>
    <s v="VPR"/>
    <s v="VP FOR RESEARCH"/>
    <s v="91"/>
    <s v="1-Adjust Based Budget"/>
    <x v="42"/>
    <x v="2"/>
    <x v="7"/>
    <m/>
    <x v="5"/>
    <x v="5"/>
    <m/>
  </r>
  <r>
    <n v="2018"/>
    <s v="UA"/>
    <s v="RCIN"/>
    <s v="RESEARCH COMPLIANCE"/>
    <x v="73"/>
    <s v="-----"/>
    <m/>
    <s v="RADIATION SAFETY COMMITTEE"/>
    <x v="24"/>
    <s v="VP FOR RESEARCH"/>
    <s v="GENFND"/>
    <x v="25"/>
    <x v="24"/>
    <s v="---"/>
    <s v="EX"/>
    <s v="BENF"/>
    <s v="BENEFITS"/>
    <s v="GP"/>
    <x v="5"/>
    <s v="COMPENS"/>
    <s v="07"/>
    <s v="SPA"/>
    <x v="3"/>
    <n v="947"/>
    <n v="947"/>
    <m/>
    <x v="0"/>
    <n v="0"/>
    <s v="EX"/>
    <n v="947"/>
    <n v="947"/>
    <x v="0"/>
    <n v="0"/>
    <n v="0"/>
    <m/>
    <n v="0"/>
    <n v="947"/>
    <s v="N"/>
    <m/>
    <s v="VPR"/>
    <s v="VP FOR RESEARCH"/>
    <s v="91"/>
    <s v="1-Adjust Based Budget"/>
    <x v="42"/>
    <x v="2"/>
    <x v="7"/>
    <m/>
    <x v="5"/>
    <x v="5"/>
    <m/>
  </r>
  <r>
    <n v="2018"/>
    <s v="UA"/>
    <s v="RCIN"/>
    <s v="RESEARCH COMPLIANCE"/>
    <x v="74"/>
    <s v="-----"/>
    <m/>
    <s v="IT PROJECT MANAGEMENT"/>
    <x v="24"/>
    <s v="VP FOR RESEARCH"/>
    <s v="GENFND"/>
    <x v="25"/>
    <x v="24"/>
    <s v="---"/>
    <s v="EX"/>
    <s v="BENF"/>
    <s v="BENEFITS"/>
    <s v="GP"/>
    <x v="5"/>
    <s v="COMPENS"/>
    <s v="07"/>
    <s v="SPA"/>
    <x v="3"/>
    <n v="7879"/>
    <n v="7879"/>
    <m/>
    <x v="0"/>
    <n v="0"/>
    <s v="EX"/>
    <n v="7879"/>
    <n v="7879"/>
    <x v="0"/>
    <n v="0"/>
    <n v="0"/>
    <m/>
    <n v="0"/>
    <n v="7879"/>
    <s v="N"/>
    <m/>
    <s v="VPR"/>
    <s v="VP FOR RESEARCH"/>
    <s v="91"/>
    <s v="1-Adjust Based Budget"/>
    <x v="42"/>
    <x v="2"/>
    <x v="7"/>
    <m/>
    <x v="5"/>
    <x v="5"/>
    <m/>
  </r>
  <r>
    <n v="2018"/>
    <s v="UA"/>
    <s v="RCIN"/>
    <s v="RESEARCH COMPLIANCE"/>
    <x v="70"/>
    <s v="-----"/>
    <m/>
    <s v="RESEARCH COMPLIANCE"/>
    <x v="24"/>
    <s v="VP FOR RESEARCH"/>
    <s v="GENFND"/>
    <x v="26"/>
    <x v="25"/>
    <s v="---"/>
    <s v="EX"/>
    <s v="BENF"/>
    <s v="BENEFITS"/>
    <s v="GP"/>
    <x v="5"/>
    <s v="COMPENS"/>
    <s v="07"/>
    <s v="SPA"/>
    <x v="3"/>
    <n v="41644"/>
    <n v="41644"/>
    <m/>
    <x v="0"/>
    <n v="0"/>
    <s v="EX"/>
    <n v="41644"/>
    <n v="41644"/>
    <x v="0"/>
    <n v="0"/>
    <n v="0"/>
    <m/>
    <n v="0"/>
    <n v="41644"/>
    <s v="N"/>
    <m/>
    <s v="VPR"/>
    <s v="VP FOR RESEARCH"/>
    <s v="91"/>
    <s v="1-Adjust Based Budget"/>
    <x v="42"/>
    <x v="2"/>
    <x v="7"/>
    <m/>
    <x v="5"/>
    <x v="5"/>
    <m/>
  </r>
  <r>
    <n v="2018"/>
    <s v="UA"/>
    <s v="RCIN"/>
    <s v="RESEARCH COMPLIANCE"/>
    <x v="71"/>
    <s v="-----"/>
    <m/>
    <s v="RESEARCH INTEGRITY OFFICE"/>
    <x v="24"/>
    <s v="VP FOR RESEARCH"/>
    <s v="GENFND"/>
    <x v="26"/>
    <x v="25"/>
    <s v="---"/>
    <s v="EX"/>
    <s v="BENF"/>
    <s v="BENEFITS"/>
    <s v="GP"/>
    <x v="5"/>
    <s v="COMPENS"/>
    <s v="07"/>
    <s v="SPA"/>
    <x v="3"/>
    <n v="26902"/>
    <n v="26902"/>
    <m/>
    <x v="0"/>
    <n v="0"/>
    <s v="EX"/>
    <n v="26902"/>
    <n v="26902"/>
    <x v="0"/>
    <n v="0"/>
    <n v="0"/>
    <m/>
    <n v="0"/>
    <n v="26902"/>
    <s v="N"/>
    <m/>
    <s v="VPR"/>
    <s v="VP FOR RESEARCH"/>
    <s v="91"/>
    <s v="1-Adjust Based Budget"/>
    <x v="42"/>
    <x v="2"/>
    <x v="7"/>
    <m/>
    <x v="5"/>
    <x v="5"/>
    <m/>
  </r>
  <r>
    <n v="2018"/>
    <s v="UA"/>
    <s v="RCIN"/>
    <s v="RESEARCH COMPLIANCE"/>
    <x v="72"/>
    <s v="-----"/>
    <m/>
    <s v="QUALITY IMPROVEMENT OFFICE"/>
    <x v="24"/>
    <s v="VP FOR RESEARCH"/>
    <s v="GENFND"/>
    <x v="26"/>
    <x v="25"/>
    <s v="---"/>
    <s v="EX"/>
    <s v="BENF"/>
    <s v="BENEFITS"/>
    <s v="GP"/>
    <x v="5"/>
    <s v="COMPENS"/>
    <s v="07"/>
    <s v="SPA"/>
    <x v="3"/>
    <n v="9786"/>
    <n v="9786"/>
    <m/>
    <x v="0"/>
    <n v="0"/>
    <s v="EX"/>
    <n v="9786"/>
    <n v="9786"/>
    <x v="0"/>
    <n v="0"/>
    <n v="0"/>
    <m/>
    <n v="0"/>
    <n v="9786"/>
    <s v="N"/>
    <m/>
    <s v="VPR"/>
    <s v="VP FOR RESEARCH"/>
    <s v="91"/>
    <s v="1-Adjust Based Budget"/>
    <x v="42"/>
    <x v="2"/>
    <x v="7"/>
    <m/>
    <x v="5"/>
    <x v="5"/>
    <m/>
  </r>
  <r>
    <n v="2018"/>
    <s v="UA"/>
    <s v="RCIN"/>
    <s v="RESEARCH COMPLIANCE"/>
    <x v="73"/>
    <s v="-----"/>
    <m/>
    <s v="RADIATION SAFETY COMMITTEE"/>
    <x v="24"/>
    <s v="VP FOR RESEARCH"/>
    <s v="GENFND"/>
    <x v="26"/>
    <x v="25"/>
    <s v="---"/>
    <s v="EX"/>
    <s v="BENF"/>
    <s v="BENEFITS"/>
    <s v="GP"/>
    <x v="5"/>
    <s v="COMPENS"/>
    <s v="07"/>
    <s v="SPA"/>
    <x v="3"/>
    <n v="1837"/>
    <n v="1837"/>
    <m/>
    <x v="0"/>
    <n v="0"/>
    <s v="EX"/>
    <n v="1837"/>
    <n v="1837"/>
    <x v="0"/>
    <n v="0"/>
    <n v="0"/>
    <m/>
    <n v="0"/>
    <n v="1837"/>
    <s v="N"/>
    <m/>
    <s v="VPR"/>
    <s v="VP FOR RESEARCH"/>
    <s v="91"/>
    <s v="1-Adjust Based Budget"/>
    <x v="42"/>
    <x v="2"/>
    <x v="7"/>
    <m/>
    <x v="5"/>
    <x v="5"/>
    <m/>
  </r>
  <r>
    <n v="2018"/>
    <s v="UA"/>
    <s v="RCIN"/>
    <s v="RESEARCH COMPLIANCE"/>
    <x v="74"/>
    <s v="-----"/>
    <m/>
    <s v="IT PROJECT MANAGEMENT"/>
    <x v="24"/>
    <s v="VP FOR RESEARCH"/>
    <s v="GENFND"/>
    <x v="26"/>
    <x v="25"/>
    <s v="---"/>
    <s v="EX"/>
    <s v="BENF"/>
    <s v="BENEFITS"/>
    <s v="GP"/>
    <x v="5"/>
    <s v="COMPENS"/>
    <s v="07"/>
    <s v="SPA"/>
    <x v="3"/>
    <n v="15275"/>
    <n v="15275"/>
    <m/>
    <x v="0"/>
    <n v="0"/>
    <s v="EX"/>
    <n v="15275"/>
    <n v="15275"/>
    <x v="0"/>
    <n v="0"/>
    <n v="0"/>
    <m/>
    <n v="0"/>
    <n v="15275"/>
    <s v="N"/>
    <m/>
    <s v="VPR"/>
    <s v="VP FOR RESEARCH"/>
    <s v="91"/>
    <s v="1-Adjust Based Budget"/>
    <x v="42"/>
    <x v="2"/>
    <x v="7"/>
    <m/>
    <x v="5"/>
    <x v="5"/>
    <m/>
  </r>
  <r>
    <n v="2018"/>
    <s v="UA"/>
    <s v="RCIN"/>
    <s v="RESEARCH COMPLIANCE"/>
    <x v="70"/>
    <s v="-----"/>
    <m/>
    <s v="RESEARCH COMPLIANCE"/>
    <x v="24"/>
    <s v="VP FOR RESEARCH"/>
    <s v="GENFND"/>
    <x v="27"/>
    <x v="26"/>
    <s v="---"/>
    <s v="EX"/>
    <s v="TRAV"/>
    <s v="TRAVEL"/>
    <s v="MK"/>
    <x v="6"/>
    <s v="TRAVEL"/>
    <s v="10"/>
    <s v="SPA"/>
    <x v="3"/>
    <n v="17900"/>
    <n v="17900"/>
    <m/>
    <x v="0"/>
    <n v="0"/>
    <s v="EX"/>
    <n v="17900"/>
    <n v="17900"/>
    <x v="0"/>
    <n v="0"/>
    <n v="0"/>
    <m/>
    <n v="0"/>
    <n v="17900"/>
    <s v="N"/>
    <m/>
    <s v="VPR"/>
    <s v="VP FOR RESEARCH"/>
    <s v="91"/>
    <s v="1-Adjust Based Budget"/>
    <x v="42"/>
    <x v="2"/>
    <x v="7"/>
    <m/>
    <x v="5"/>
    <x v="5"/>
    <m/>
  </r>
  <r>
    <n v="2018"/>
    <s v="UA"/>
    <s v="RCIN"/>
    <s v="RESEARCH COMPLIANCE"/>
    <x v="71"/>
    <s v="-----"/>
    <m/>
    <s v="RESEARCH INTEGRITY OFFICE"/>
    <x v="24"/>
    <s v="VP FOR RESEARCH"/>
    <s v="GENFND"/>
    <x v="27"/>
    <x v="26"/>
    <s v="---"/>
    <s v="EX"/>
    <s v="TRAV"/>
    <s v="TRAVEL"/>
    <s v="MK"/>
    <x v="6"/>
    <s v="TRAVEL"/>
    <s v="10"/>
    <s v="SPA"/>
    <x v="3"/>
    <n v="1000"/>
    <n v="1000"/>
    <m/>
    <x v="0"/>
    <n v="0"/>
    <s v="EX"/>
    <n v="1000"/>
    <n v="1000"/>
    <x v="0"/>
    <n v="0"/>
    <n v="0"/>
    <m/>
    <n v="0"/>
    <n v="1000"/>
    <s v="N"/>
    <m/>
    <s v="VPR"/>
    <s v="VP FOR RESEARCH"/>
    <s v="91"/>
    <s v="1-Adjust Based Budget"/>
    <x v="42"/>
    <x v="2"/>
    <x v="7"/>
    <m/>
    <x v="5"/>
    <x v="5"/>
    <m/>
  </r>
  <r>
    <n v="2018"/>
    <s v="UA"/>
    <s v="RCIN"/>
    <s v="RESEARCH COMPLIANCE"/>
    <x v="72"/>
    <s v="-----"/>
    <m/>
    <s v="QUALITY IMPROVEMENT OFFICE"/>
    <x v="24"/>
    <s v="VP FOR RESEARCH"/>
    <s v="GENFND"/>
    <x v="27"/>
    <x v="26"/>
    <s v="---"/>
    <s v="EX"/>
    <s v="TRAV"/>
    <s v="TRAVEL"/>
    <s v="MK"/>
    <x v="6"/>
    <s v="TRAVEL"/>
    <s v="10"/>
    <s v="SPA"/>
    <x v="3"/>
    <n v="250"/>
    <n v="250"/>
    <m/>
    <x v="0"/>
    <n v="0"/>
    <s v="EX"/>
    <n v="250"/>
    <n v="250"/>
    <x v="0"/>
    <n v="0"/>
    <n v="0"/>
    <m/>
    <n v="0"/>
    <n v="250"/>
    <s v="N"/>
    <m/>
    <s v="VPR"/>
    <s v="VP FOR RESEARCH"/>
    <s v="91"/>
    <s v="1-Adjust Based Budget"/>
    <x v="42"/>
    <x v="2"/>
    <x v="7"/>
    <m/>
    <x v="5"/>
    <x v="5"/>
    <m/>
  </r>
  <r>
    <n v="2018"/>
    <s v="UA"/>
    <s v="RCIN"/>
    <s v="RESEARCH COMPLIANCE"/>
    <x v="74"/>
    <s v="-----"/>
    <m/>
    <s v="IT PROJECT MANAGEMENT"/>
    <x v="24"/>
    <s v="VP FOR RESEARCH"/>
    <s v="GENFND"/>
    <x v="27"/>
    <x v="26"/>
    <s v="---"/>
    <s v="EX"/>
    <s v="TRAV"/>
    <s v="TRAVEL"/>
    <s v="MK"/>
    <x v="6"/>
    <s v="TRAVEL"/>
    <s v="10"/>
    <s v="SPA"/>
    <x v="3"/>
    <n v="1000"/>
    <n v="1000"/>
    <m/>
    <x v="0"/>
    <n v="0"/>
    <s v="EX"/>
    <n v="1000"/>
    <n v="1000"/>
    <x v="0"/>
    <n v="0"/>
    <n v="0"/>
    <m/>
    <n v="0"/>
    <n v="1000"/>
    <s v="N"/>
    <m/>
    <s v="VPR"/>
    <s v="VP FOR RESEARCH"/>
    <s v="91"/>
    <s v="1-Adjust Based Budget"/>
    <x v="42"/>
    <x v="2"/>
    <x v="7"/>
    <m/>
    <x v="5"/>
    <x v="5"/>
    <m/>
  </r>
  <r>
    <n v="2018"/>
    <s v="UA"/>
    <s v="RCIN"/>
    <s v="RESEARCH COMPLIANCE"/>
    <x v="70"/>
    <s v="-----"/>
    <m/>
    <s v="RESEARCH COMPLIANCE"/>
    <x v="24"/>
    <s v="VP FOR RESEARCH"/>
    <s v="GENFND"/>
    <x v="28"/>
    <x v="27"/>
    <s v="---"/>
    <s v="EX"/>
    <s v="TRAV"/>
    <s v="TRAVEL"/>
    <s v="MK"/>
    <x v="6"/>
    <s v="TRAVEL"/>
    <s v="10"/>
    <s v="SPA"/>
    <x v="3"/>
    <n v="22000"/>
    <n v="22000"/>
    <m/>
    <x v="0"/>
    <n v="0"/>
    <s v="EX"/>
    <n v="22000"/>
    <n v="22000"/>
    <x v="0"/>
    <n v="0"/>
    <n v="0"/>
    <m/>
    <n v="0"/>
    <n v="22000"/>
    <s v="N"/>
    <m/>
    <s v="VPR"/>
    <s v="VP FOR RESEARCH"/>
    <s v="91"/>
    <s v="1-Adjust Based Budget"/>
    <x v="42"/>
    <x v="2"/>
    <x v="7"/>
    <m/>
    <x v="5"/>
    <x v="5"/>
    <m/>
  </r>
  <r>
    <n v="2018"/>
    <s v="UA"/>
    <s v="RCIN"/>
    <s v="RESEARCH COMPLIANCE"/>
    <x v="71"/>
    <s v="-----"/>
    <m/>
    <s v="RESEARCH INTEGRITY OFFICE"/>
    <x v="24"/>
    <s v="VP FOR RESEARCH"/>
    <s v="GENFND"/>
    <x v="28"/>
    <x v="27"/>
    <s v="---"/>
    <s v="EX"/>
    <s v="TRAV"/>
    <s v="TRAVEL"/>
    <s v="MK"/>
    <x v="6"/>
    <s v="TRAVEL"/>
    <s v="10"/>
    <s v="SPA"/>
    <x v="3"/>
    <n v="1000"/>
    <n v="1000"/>
    <m/>
    <x v="0"/>
    <n v="0"/>
    <s v="EX"/>
    <n v="1000"/>
    <n v="1000"/>
    <x v="0"/>
    <n v="0"/>
    <n v="0"/>
    <m/>
    <n v="0"/>
    <n v="1000"/>
    <s v="N"/>
    <m/>
    <s v="VPR"/>
    <s v="VP FOR RESEARCH"/>
    <s v="91"/>
    <s v="1-Adjust Based Budget"/>
    <x v="42"/>
    <x v="2"/>
    <x v="7"/>
    <m/>
    <x v="5"/>
    <x v="5"/>
    <m/>
  </r>
  <r>
    <n v="2018"/>
    <s v="UA"/>
    <s v="RCIN"/>
    <s v="RESEARCH COMPLIANCE"/>
    <x v="72"/>
    <s v="-----"/>
    <m/>
    <s v="QUALITY IMPROVEMENT OFFICE"/>
    <x v="24"/>
    <s v="VP FOR RESEARCH"/>
    <s v="GENFND"/>
    <x v="28"/>
    <x v="27"/>
    <s v="---"/>
    <s v="EX"/>
    <s v="TRAV"/>
    <s v="TRAVEL"/>
    <s v="MK"/>
    <x v="6"/>
    <s v="TRAVEL"/>
    <s v="10"/>
    <s v="SPA"/>
    <x v="3"/>
    <n v="3000"/>
    <n v="3000"/>
    <m/>
    <x v="0"/>
    <n v="0"/>
    <s v="EX"/>
    <n v="3000"/>
    <n v="3000"/>
    <x v="0"/>
    <n v="0"/>
    <n v="0"/>
    <m/>
    <n v="0"/>
    <n v="3000"/>
    <s v="N"/>
    <m/>
    <s v="VPR"/>
    <s v="VP FOR RESEARCH"/>
    <s v="91"/>
    <s v="1-Adjust Based Budget"/>
    <x v="42"/>
    <x v="2"/>
    <x v="7"/>
    <m/>
    <x v="5"/>
    <x v="5"/>
    <m/>
  </r>
  <r>
    <n v="2018"/>
    <s v="UA"/>
    <s v="RCIN"/>
    <s v="RESEARCH COMPLIANCE"/>
    <x v="74"/>
    <s v="-----"/>
    <m/>
    <s v="IT PROJECT MANAGEMENT"/>
    <x v="24"/>
    <s v="VP FOR RESEARCH"/>
    <s v="GENFND"/>
    <x v="28"/>
    <x v="27"/>
    <s v="---"/>
    <s v="EX"/>
    <s v="TRAV"/>
    <s v="TRAVEL"/>
    <s v="MK"/>
    <x v="6"/>
    <s v="TRAVEL"/>
    <s v="10"/>
    <s v="SPA"/>
    <x v="3"/>
    <n v="1000"/>
    <n v="1000"/>
    <m/>
    <x v="0"/>
    <n v="0"/>
    <s v="EX"/>
    <n v="1000"/>
    <n v="1000"/>
    <x v="0"/>
    <n v="0"/>
    <n v="0"/>
    <m/>
    <n v="0"/>
    <n v="1000"/>
    <s v="N"/>
    <m/>
    <s v="VPR"/>
    <s v="VP FOR RESEARCH"/>
    <s v="91"/>
    <s v="1-Adjust Based Budget"/>
    <x v="42"/>
    <x v="2"/>
    <x v="7"/>
    <m/>
    <x v="5"/>
    <x v="5"/>
    <m/>
  </r>
  <r>
    <n v="2018"/>
    <s v="UA"/>
    <s v="RSCH"/>
    <s v="RESEARCH ADMINISTRATION"/>
    <x v="75"/>
    <s v="ADMIN"/>
    <s v="ADMINISTRATION"/>
    <s v="GRANTS ADMINISTRATION AND REPORTING"/>
    <x v="24"/>
    <s v="VP FOR RESEARCH"/>
    <s v="GENFND"/>
    <x v="34"/>
    <x v="33"/>
    <s v="---"/>
    <s v="EX"/>
    <s v="PRSA"/>
    <s v="PROF SAL"/>
    <s v="FP"/>
    <x v="5"/>
    <s v="COMPENS"/>
    <s v="07"/>
    <s v="SPA"/>
    <x v="3"/>
    <n v="600251"/>
    <n v="419320"/>
    <m/>
    <x v="0"/>
    <n v="0"/>
    <s v="EX"/>
    <n v="419320"/>
    <n v="419320"/>
    <x v="2"/>
    <n v="11581"/>
    <n v="-8973.4480000000367"/>
    <m/>
    <n v="2607.5519999999633"/>
    <n v="421927.55199999997"/>
    <s v="Y"/>
    <m/>
    <s v="VPR"/>
    <s v="VP FOR RESEARCH"/>
    <s v="99"/>
    <s v="1-Adjust Based Budget"/>
    <x v="43"/>
    <x v="2"/>
    <x v="7"/>
    <m/>
    <x v="5"/>
    <x v="5"/>
    <m/>
  </r>
  <r>
    <n v="2018"/>
    <s v="UA"/>
    <s v="RSCH"/>
    <s v="RESEARCH ADMINISTRATION"/>
    <x v="75"/>
    <s v="GFO"/>
    <s v="GRANTS FINANCE OFFICE"/>
    <s v="GRANTS ADMINISTRATION AND REPORTING"/>
    <x v="24"/>
    <s v="VP FOR RESEARCH"/>
    <s v="GENFND"/>
    <x v="34"/>
    <x v="33"/>
    <s v="---"/>
    <s v="EX"/>
    <s v="PRSA"/>
    <s v="PROF SAL"/>
    <s v="FP"/>
    <x v="5"/>
    <s v="COMPENS"/>
    <s v="07"/>
    <s v="SPA"/>
    <x v="3"/>
    <n v="881250"/>
    <n v="1037536"/>
    <m/>
    <x v="0"/>
    <n v="0"/>
    <s v="EX"/>
    <n v="1037536"/>
    <n v="1037536"/>
    <x v="2"/>
    <n v="28655"/>
    <n v="-22203.270400000089"/>
    <m/>
    <n v="6451.7295999999114"/>
    <n v="1043987.7296"/>
    <s v="Y"/>
    <m/>
    <s v="VPR"/>
    <s v="VP FOR RESEARCH"/>
    <s v="99"/>
    <s v="1-Adjust Based Budget"/>
    <x v="43"/>
    <x v="2"/>
    <x v="7"/>
    <m/>
    <x v="5"/>
    <x v="5"/>
    <m/>
  </r>
  <r>
    <n v="2018"/>
    <s v="UA"/>
    <s v="RSCH"/>
    <s v="RESEARCH ADMINISTRATION"/>
    <x v="75"/>
    <s v="GS"/>
    <s v="GRANT SERVICES PROPOSALS AND AWARDS"/>
    <s v="GRANTS ADMINISTRATION AND REPORTING"/>
    <x v="24"/>
    <s v="VP FOR RESEARCH"/>
    <s v="GENFND"/>
    <x v="34"/>
    <x v="33"/>
    <s v="---"/>
    <s v="EX"/>
    <s v="PRSA"/>
    <s v="PROF SAL"/>
    <s v="FP"/>
    <x v="5"/>
    <s v="COMPENS"/>
    <s v="07"/>
    <s v="SPA"/>
    <x v="3"/>
    <n v="1250197"/>
    <n v="1372119"/>
    <m/>
    <x v="0"/>
    <n v="0"/>
    <s v="EX"/>
    <n v="1372119"/>
    <n v="1372119"/>
    <x v="2"/>
    <n v="37895"/>
    <n v="-29363.346600000117"/>
    <m/>
    <n v="8531.6533999998828"/>
    <n v="1380650.6534"/>
    <s v="Y"/>
    <m/>
    <s v="VPR"/>
    <s v="VP FOR RESEARCH"/>
    <s v="99"/>
    <s v="1-Adjust Based Budget"/>
    <x v="43"/>
    <x v="2"/>
    <x v="7"/>
    <m/>
    <x v="5"/>
    <x v="5"/>
    <m/>
  </r>
  <r>
    <n v="2018"/>
    <s v="UA"/>
    <s v="RSCH"/>
    <s v="RESEARCH ADMINISTRATION"/>
    <x v="75"/>
    <s v="INSRE"/>
    <s v="INSTITUTIONAL REPORTING AND ANALYSIS"/>
    <s v="GRANTS ADMINISTRATION AND REPORTING"/>
    <x v="24"/>
    <s v="VP FOR RESEARCH"/>
    <s v="GENFND"/>
    <x v="34"/>
    <x v="33"/>
    <s v="---"/>
    <s v="EX"/>
    <s v="PRSA"/>
    <s v="PROF SAL"/>
    <s v="FP"/>
    <x v="5"/>
    <s v="COMPENS"/>
    <s v="07"/>
    <s v="SPA"/>
    <x v="3"/>
    <n v="178305"/>
    <n v="178305"/>
    <m/>
    <x v="0"/>
    <n v="0"/>
    <s v="EX"/>
    <n v="178305"/>
    <n v="178305"/>
    <x v="2"/>
    <n v="4924"/>
    <n v="-3815.7270000000153"/>
    <m/>
    <n v="1108.2729999999847"/>
    <n v="179413.27299999999"/>
    <s v="Y"/>
    <m/>
    <s v="VPR"/>
    <s v="VP FOR RESEARCH"/>
    <s v="99"/>
    <s v="1-Adjust Based Budget"/>
    <x v="43"/>
    <x v="2"/>
    <x v="7"/>
    <m/>
    <x v="5"/>
    <x v="5"/>
    <m/>
  </r>
  <r>
    <n v="2018"/>
    <s v="UA"/>
    <s v="RSCH"/>
    <s v="RESEARCH ADMINISTRATION"/>
    <x v="75"/>
    <s v="RESCN"/>
    <s v="RESEARCH CONTRACTING"/>
    <s v="GRANTS ADMINISTRATION AND REPORTING"/>
    <x v="24"/>
    <s v="VP FOR RESEARCH"/>
    <s v="GENFND"/>
    <x v="34"/>
    <x v="33"/>
    <s v="---"/>
    <s v="EX"/>
    <s v="PRSA"/>
    <s v="PROF SAL"/>
    <s v="FP"/>
    <x v="5"/>
    <s v="COMPENS"/>
    <s v="07"/>
    <s v="SPA"/>
    <x v="3"/>
    <n v="969566"/>
    <n v="937148"/>
    <m/>
    <x v="0"/>
    <n v="0"/>
    <s v="EX"/>
    <n v="937148"/>
    <n v="937148"/>
    <x v="2"/>
    <n v="25882"/>
    <n v="-20054.967200000079"/>
    <m/>
    <n v="5827.0327999999208"/>
    <n v="942975.03279999993"/>
    <s v="Y"/>
    <m/>
    <s v="VPR"/>
    <s v="VP FOR RESEARCH"/>
    <s v="99"/>
    <s v="1-Adjust Based Budget"/>
    <x v="43"/>
    <x v="2"/>
    <x v="7"/>
    <m/>
    <x v="5"/>
    <x v="5"/>
    <m/>
  </r>
  <r>
    <n v="2018"/>
    <s v="UA"/>
    <s v="RSCH"/>
    <s v="RESEARCH ADMINISTRATION"/>
    <x v="76"/>
    <s v="GFO"/>
    <s v="GRANTS FINANCE OFFICE"/>
    <s v="UNIVERSITY GRANT ADMINISTRATION"/>
    <x v="24"/>
    <s v="VP FOR RESEARCH"/>
    <s v="GENFND"/>
    <x v="34"/>
    <x v="33"/>
    <s v="---"/>
    <s v="EX"/>
    <s v="PRSA"/>
    <s v="PROF SAL"/>
    <s v="FP"/>
    <x v="5"/>
    <s v="COMPENS"/>
    <s v="07"/>
    <s v="SPA"/>
    <x v="3"/>
    <n v="49930"/>
    <n v="49930"/>
    <m/>
    <x v="0"/>
    <n v="0"/>
    <s v="EX"/>
    <n v="49930"/>
    <n v="49930"/>
    <x v="2"/>
    <n v="1379"/>
    <n v="-1068.5020000000043"/>
    <m/>
    <n v="310.49799999999573"/>
    <n v="50240.497999999992"/>
    <s v="Y"/>
    <m/>
    <s v="VPR"/>
    <s v="VP FOR RESEARCH"/>
    <s v="99"/>
    <s v="1-Adjust Based Budget"/>
    <x v="43"/>
    <x v="2"/>
    <x v="7"/>
    <m/>
    <x v="5"/>
    <x v="5"/>
    <m/>
  </r>
  <r>
    <n v="2018"/>
    <s v="UA"/>
    <s v="RSCH"/>
    <s v="RESEARCH ADMINISTRATION"/>
    <x v="76"/>
    <s v="GS"/>
    <s v="GRANT SERVICES PROPOSAL AND AWARDS"/>
    <s v="UNIVERSITY GRANT ADMINISTRATION"/>
    <x v="24"/>
    <s v="VP FOR RESEARCH"/>
    <s v="GENFND"/>
    <x v="34"/>
    <x v="33"/>
    <s v="---"/>
    <s v="EX"/>
    <s v="PRSA"/>
    <s v="PROF SAL"/>
    <s v="FP"/>
    <x v="5"/>
    <s v="COMPENS"/>
    <s v="07"/>
    <s v="SPA"/>
    <x v="3"/>
    <n v="48450"/>
    <n v="48450"/>
    <m/>
    <x v="0"/>
    <n v="0"/>
    <s v="EX"/>
    <n v="48450"/>
    <n v="48450"/>
    <x v="2"/>
    <n v="1338"/>
    <n v="-1036.8300000000042"/>
    <m/>
    <n v="301.16999999999575"/>
    <n v="48751.17"/>
    <s v="Y"/>
    <m/>
    <s v="VPR"/>
    <s v="VP FOR RESEARCH"/>
    <s v="99"/>
    <s v="1-Adjust Based Budget"/>
    <x v="43"/>
    <x v="2"/>
    <x v="7"/>
    <m/>
    <x v="5"/>
    <x v="5"/>
    <m/>
  </r>
  <r>
    <n v="2018"/>
    <s v="UA"/>
    <s v="RSCH"/>
    <s v="RESEARCH ADMINISTRATION"/>
    <x v="76"/>
    <s v="RESCN"/>
    <s v="RESEARCH CONTRACTING"/>
    <s v="UNIVERSITY GRANT ADMINISTRATION"/>
    <x v="24"/>
    <s v="VP FOR RESEARCH"/>
    <s v="GENFND"/>
    <x v="34"/>
    <x v="33"/>
    <s v="---"/>
    <s v="EX"/>
    <s v="PRSA"/>
    <s v="PROF SAL"/>
    <s v="FP"/>
    <x v="5"/>
    <s v="COMPENS"/>
    <s v="07"/>
    <s v="SPA"/>
    <x v="3"/>
    <n v="55080"/>
    <n v="55080"/>
    <m/>
    <x v="0"/>
    <n v="0"/>
    <s v="EX"/>
    <n v="55080"/>
    <n v="55080"/>
    <x v="2"/>
    <n v="1521"/>
    <n v="-1178.7120000000048"/>
    <m/>
    <n v="342.28799999999524"/>
    <n v="55422.287999999993"/>
    <s v="Y"/>
    <m/>
    <s v="VPR"/>
    <s v="VP FOR RESEARCH"/>
    <s v="99"/>
    <s v="1-Adjust Based Budget"/>
    <x v="43"/>
    <x v="2"/>
    <x v="7"/>
    <m/>
    <x v="5"/>
    <x v="5"/>
    <m/>
  </r>
  <r>
    <n v="2018"/>
    <s v="UA"/>
    <s v="RSCH"/>
    <s v="RESEARCH ADMINISTRATION"/>
    <x v="76"/>
    <s v="-----"/>
    <m/>
    <s v="UNIVERSITY GRANT ADMINISTRATION"/>
    <x v="24"/>
    <s v="VP FOR RESEARCH"/>
    <s v="GENFND"/>
    <x v="99"/>
    <x v="97"/>
    <s v="---"/>
    <s v="EX"/>
    <s v="PRSA"/>
    <s v="PROF SAL"/>
    <s v="FP"/>
    <x v="5"/>
    <s v="COMPENS"/>
    <s v="07"/>
    <s v="SPA"/>
    <x v="3"/>
    <n v="0"/>
    <n v="1997"/>
    <m/>
    <x v="0"/>
    <n v="0"/>
    <s v="EX"/>
    <n v="1997"/>
    <n v="1997"/>
    <x v="0"/>
    <n v="0"/>
    <n v="0"/>
    <m/>
    <n v="0"/>
    <n v="1997"/>
    <s v="N"/>
    <m/>
    <s v="VPR"/>
    <s v="VP FOR RESEARCH"/>
    <s v="91"/>
    <s v="1-Adjust Based Budget"/>
    <x v="42"/>
    <x v="2"/>
    <x v="7"/>
    <m/>
    <x v="5"/>
    <x v="5"/>
    <m/>
  </r>
  <r>
    <n v="2018"/>
    <s v="UA"/>
    <s v="RSCH"/>
    <s v="RESEARCH ADMINISTRATION"/>
    <x v="76"/>
    <s v="GFO"/>
    <s v="GRANTS FINANCE OFFICE"/>
    <s v="UNIVERSITY GRANT ADMINISTRATION"/>
    <x v="24"/>
    <s v="VP FOR RESEARCH"/>
    <s v="GENFND"/>
    <x v="99"/>
    <x v="97"/>
    <s v="---"/>
    <s v="EX"/>
    <s v="PRSA"/>
    <s v="PROF SAL"/>
    <s v="FP"/>
    <x v="5"/>
    <s v="COMPENS"/>
    <s v="07"/>
    <s v="SPA"/>
    <x v="3"/>
    <n v="-49930"/>
    <n v="-49930"/>
    <m/>
    <x v="0"/>
    <n v="0"/>
    <s v="EX"/>
    <n v="-49930"/>
    <n v="-49930"/>
    <x v="0"/>
    <n v="0"/>
    <n v="0"/>
    <m/>
    <n v="0"/>
    <n v="-49930"/>
    <s v="N"/>
    <m/>
    <s v="VPR"/>
    <s v="VP FOR RESEARCH"/>
    <s v="91"/>
    <s v="1-Adjust Based Budget"/>
    <x v="42"/>
    <x v="2"/>
    <x v="7"/>
    <m/>
    <x v="5"/>
    <x v="5"/>
    <m/>
  </r>
  <r>
    <n v="2018"/>
    <s v="UA"/>
    <s v="RSCH"/>
    <s v="RESEARCH ADMINISTRATION"/>
    <x v="76"/>
    <s v="GS"/>
    <s v="GRANT SERVICES PROPOSAL AND AWARDS"/>
    <s v="UNIVERSITY GRANT ADMINISTRATION"/>
    <x v="24"/>
    <s v="VP FOR RESEARCH"/>
    <s v="GENFND"/>
    <x v="99"/>
    <x v="97"/>
    <s v="---"/>
    <s v="EX"/>
    <s v="PRSA"/>
    <s v="PROF SAL"/>
    <s v="FP"/>
    <x v="5"/>
    <s v="COMPENS"/>
    <s v="07"/>
    <s v="SPA"/>
    <x v="3"/>
    <n v="-90466"/>
    <n v="-90466"/>
    <m/>
    <x v="0"/>
    <n v="0"/>
    <s v="EX"/>
    <n v="-90466"/>
    <n v="-90466"/>
    <x v="0"/>
    <n v="0"/>
    <n v="0"/>
    <m/>
    <n v="0"/>
    <n v="-90466"/>
    <s v="N"/>
    <m/>
    <s v="VPR"/>
    <s v="VP FOR RESEARCH"/>
    <s v="91"/>
    <s v="1-Adjust Based Budget"/>
    <x v="42"/>
    <x v="2"/>
    <x v="7"/>
    <m/>
    <x v="5"/>
    <x v="5"/>
    <m/>
  </r>
  <r>
    <n v="2018"/>
    <s v="UA"/>
    <s v="RSCH"/>
    <s v="RESEARCH ADMINISTRATION"/>
    <x v="76"/>
    <s v="RESCN"/>
    <s v="RESEARCH CONTRACTING"/>
    <s v="UNIVERSITY GRANT ADMINISTRATION"/>
    <x v="24"/>
    <s v="VP FOR RESEARCH"/>
    <s v="GENFND"/>
    <x v="99"/>
    <x v="97"/>
    <s v="---"/>
    <s v="EX"/>
    <s v="PRSA"/>
    <s v="PROF SAL"/>
    <s v="FP"/>
    <x v="5"/>
    <s v="COMPENS"/>
    <s v="07"/>
    <s v="SPA"/>
    <x v="3"/>
    <n v="-55080"/>
    <n v="-55080"/>
    <m/>
    <x v="0"/>
    <n v="0"/>
    <s v="EX"/>
    <n v="-55080"/>
    <n v="-55080"/>
    <x v="0"/>
    <n v="0"/>
    <n v="0"/>
    <m/>
    <n v="0"/>
    <n v="-55080"/>
    <s v="N"/>
    <m/>
    <s v="VPR"/>
    <s v="VP FOR RESEARCH"/>
    <s v="91"/>
    <s v="1-Adjust Based Budget"/>
    <x v="42"/>
    <x v="2"/>
    <x v="7"/>
    <m/>
    <x v="5"/>
    <x v="5"/>
    <m/>
  </r>
  <r>
    <n v="2018"/>
    <s v="UA"/>
    <s v="RSCH"/>
    <s v="RESEARCH ADMINISTRATION"/>
    <x v="75"/>
    <s v="GS"/>
    <s v="GRANT SERVICES PROPOSALS AND AWARDS"/>
    <s v="GRANTS ADMINISTRATION AND REPORTING"/>
    <x v="24"/>
    <s v="VP FOR RESEARCH"/>
    <s v="GENFND"/>
    <x v="36"/>
    <x v="35"/>
    <s v="---"/>
    <s v="EX"/>
    <s v="PRSA"/>
    <s v="PROF SAL"/>
    <s v="FP"/>
    <x v="5"/>
    <s v="COMPENS"/>
    <s v="07"/>
    <s v="SPA"/>
    <x v="3"/>
    <n v="421117"/>
    <n v="404821"/>
    <m/>
    <x v="0"/>
    <n v="0"/>
    <s v="EX"/>
    <n v="404821"/>
    <n v="404821"/>
    <x v="2"/>
    <n v="11180"/>
    <n v="-8663.1694000000352"/>
    <m/>
    <n v="2516.8305999999648"/>
    <n v="407337.83059999999"/>
    <s v="Y"/>
    <m/>
    <s v="VPR"/>
    <s v="VP FOR RESEARCH"/>
    <s v="99"/>
    <s v="1-Adjust Based Budget"/>
    <x v="43"/>
    <x v="2"/>
    <x v="7"/>
    <m/>
    <x v="5"/>
    <x v="5"/>
    <m/>
  </r>
  <r>
    <n v="2018"/>
    <s v="UA"/>
    <s v="RSCH"/>
    <s v="RESEARCH ADMINISTRATION"/>
    <x v="75"/>
    <s v="RESCN"/>
    <s v="RESEARCH CONTRACTING"/>
    <s v="GRANTS ADMINISTRATION AND REPORTING"/>
    <x v="24"/>
    <s v="VP FOR RESEARCH"/>
    <s v="GENFND"/>
    <x v="36"/>
    <x v="35"/>
    <s v="---"/>
    <s v="EX"/>
    <s v="PRSA"/>
    <s v="PROF SAL"/>
    <s v="FP"/>
    <x v="5"/>
    <s v="COMPENS"/>
    <s v="07"/>
    <s v="SPA"/>
    <x v="3"/>
    <n v="0"/>
    <n v="33255"/>
    <m/>
    <x v="0"/>
    <n v="0"/>
    <s v="EX"/>
    <n v="33255"/>
    <n v="33255"/>
    <x v="2"/>
    <n v="918"/>
    <n v="-711.65700000000288"/>
    <m/>
    <n v="206.34299999999712"/>
    <n v="33461.342999999993"/>
    <s v="Y"/>
    <m/>
    <s v="VPR"/>
    <s v="VP FOR RESEARCH"/>
    <s v="99"/>
    <s v="1-Adjust Based Budget"/>
    <x v="43"/>
    <x v="2"/>
    <x v="7"/>
    <m/>
    <x v="5"/>
    <x v="5"/>
    <m/>
  </r>
  <r>
    <n v="2018"/>
    <s v="UA"/>
    <s v="RSCH"/>
    <s v="RESEARCH ADMINISTRATION"/>
    <x v="76"/>
    <s v="GS"/>
    <s v="GRANT SERVICES PROPOSAL AND AWARDS"/>
    <s v="UNIVERSITY GRANT ADMINISTRATION"/>
    <x v="24"/>
    <s v="VP FOR RESEARCH"/>
    <s v="GENFND"/>
    <x v="36"/>
    <x v="35"/>
    <s v="---"/>
    <s v="EX"/>
    <s v="PRSA"/>
    <s v="PROF SAL"/>
    <s v="FP"/>
    <x v="5"/>
    <s v="COMPENS"/>
    <s v="07"/>
    <s v="SPA"/>
    <x v="3"/>
    <n v="42016"/>
    <n v="40019"/>
    <m/>
    <x v="0"/>
    <n v="0"/>
    <s v="EX"/>
    <n v="40019"/>
    <n v="40019"/>
    <x v="2"/>
    <n v="1105"/>
    <n v="-856.40660000000344"/>
    <m/>
    <n v="248.59339999999656"/>
    <n v="40267.593399999998"/>
    <s v="Y"/>
    <m/>
    <s v="VPR"/>
    <s v="VP FOR RESEARCH"/>
    <s v="99"/>
    <s v="1-Adjust Based Budget"/>
    <x v="43"/>
    <x v="2"/>
    <x v="7"/>
    <m/>
    <x v="5"/>
    <x v="5"/>
    <m/>
  </r>
  <r>
    <n v="2018"/>
    <s v="UA"/>
    <s v="RSCH"/>
    <s v="RESEARCH ADMINISTRATION"/>
    <x v="75"/>
    <s v="ADMIN"/>
    <s v="ADMINISTRATION"/>
    <s v="GRANTS ADMINISTRATION AND REPORTING"/>
    <x v="24"/>
    <s v="VP FOR RESEARCH"/>
    <s v="GENFND"/>
    <x v="37"/>
    <x v="36"/>
    <s v="---"/>
    <s v="EX"/>
    <s v="BISA"/>
    <s v="BIWEEK SAL"/>
    <s v="FV"/>
    <x v="5"/>
    <s v="COMPENS"/>
    <s v="07"/>
    <s v="SPA"/>
    <x v="3"/>
    <n v="31200"/>
    <n v="31200"/>
    <m/>
    <x v="0"/>
    <n v="0"/>
    <s v="EX"/>
    <n v="31200"/>
    <n v="31200"/>
    <x v="3"/>
    <n v="865"/>
    <n v="-121.68000000000046"/>
    <m/>
    <n v="743.31999999999948"/>
    <n v="31943.32"/>
    <s v="Y"/>
    <m/>
    <s v="VPR"/>
    <s v="VP FOR RESEARCH"/>
    <s v="99"/>
    <s v="1-Adjust Based Budget"/>
    <x v="43"/>
    <x v="2"/>
    <x v="7"/>
    <m/>
    <x v="5"/>
    <x v="5"/>
    <m/>
  </r>
  <r>
    <n v="2018"/>
    <s v="UA"/>
    <s v="RSCH"/>
    <s v="RESEARCH ADMINISTRATION"/>
    <x v="75"/>
    <s v="GFO"/>
    <s v="GRANTS FINANCE OFFICE"/>
    <s v="GRANTS ADMINISTRATION AND REPORTING"/>
    <x v="24"/>
    <s v="VP FOR RESEARCH"/>
    <s v="GENFND"/>
    <x v="37"/>
    <x v="36"/>
    <s v="---"/>
    <s v="EX"/>
    <s v="BISA"/>
    <s v="BIWEEK SAL"/>
    <s v="FV"/>
    <x v="5"/>
    <s v="COMPENS"/>
    <s v="07"/>
    <s v="SPA"/>
    <x v="3"/>
    <n v="71614"/>
    <n v="73320"/>
    <m/>
    <x v="0"/>
    <n v="0"/>
    <s v="EX"/>
    <n v="73320"/>
    <n v="73320"/>
    <x v="3"/>
    <n v="2032"/>
    <n v="-285.94800000000106"/>
    <m/>
    <n v="1746.051999999999"/>
    <n v="75066.051999999996"/>
    <s v="Y"/>
    <m/>
    <s v="VPR"/>
    <s v="VP FOR RESEARCH"/>
    <s v="99"/>
    <s v="1-Adjust Based Budget"/>
    <x v="43"/>
    <x v="2"/>
    <x v="7"/>
    <m/>
    <x v="5"/>
    <x v="5"/>
    <m/>
  </r>
  <r>
    <n v="2018"/>
    <s v="UA"/>
    <s v="RSCH"/>
    <s v="RESEARCH ADMINISTRATION"/>
    <x v="75"/>
    <s v="GS"/>
    <s v="GRANT SERVICES PROPOSALS AND AWARDS"/>
    <s v="GRANTS ADMINISTRATION AND REPORTING"/>
    <x v="24"/>
    <s v="VP FOR RESEARCH"/>
    <s v="GENFND"/>
    <x v="37"/>
    <x v="36"/>
    <s v="---"/>
    <s v="EX"/>
    <s v="BISA"/>
    <s v="BIWEEK SAL"/>
    <s v="FV"/>
    <x v="5"/>
    <s v="COMPENS"/>
    <s v="07"/>
    <s v="SPA"/>
    <x v="3"/>
    <n v="103377"/>
    <n v="70055"/>
    <m/>
    <x v="0"/>
    <n v="0"/>
    <s v="EX"/>
    <n v="70055"/>
    <n v="70055"/>
    <x v="3"/>
    <n v="1942"/>
    <n v="-273.21450000000101"/>
    <m/>
    <n v="1668.785499999999"/>
    <n v="71723.785499999998"/>
    <s v="Y"/>
    <m/>
    <s v="VPR"/>
    <s v="VP FOR RESEARCH"/>
    <s v="99"/>
    <s v="1-Adjust Based Budget"/>
    <x v="43"/>
    <x v="2"/>
    <x v="7"/>
    <m/>
    <x v="5"/>
    <x v="5"/>
    <m/>
  </r>
  <r>
    <n v="2018"/>
    <s v="UA"/>
    <s v="RSCH"/>
    <s v="RESEARCH ADMINISTRATION"/>
    <x v="75"/>
    <s v="GFO"/>
    <s v="GRANTS FINANCE OFFICE"/>
    <s v="GRANTS ADMINISTRATION AND REPORTING"/>
    <x v="24"/>
    <s v="VP FOR RESEARCH"/>
    <s v="GENFND"/>
    <x v="77"/>
    <x v="75"/>
    <s v="---"/>
    <s v="EX"/>
    <s v="BISA"/>
    <s v="BIWEEK SAL"/>
    <s v="FV"/>
    <x v="5"/>
    <s v="COMPENS"/>
    <s v="07"/>
    <s v="SPA"/>
    <x v="3"/>
    <n v="1"/>
    <n v="1"/>
    <m/>
    <x v="0"/>
    <n v="0"/>
    <s v="EX"/>
    <n v="1"/>
    <n v="1"/>
    <x v="0"/>
    <n v="0"/>
    <n v="0"/>
    <m/>
    <n v="0"/>
    <n v="1"/>
    <s v="N"/>
    <m/>
    <s v="VPR"/>
    <s v="VP FOR RESEARCH"/>
    <s v="91"/>
    <s v="1-Adjust Based Budget"/>
    <x v="42"/>
    <x v="2"/>
    <x v="7"/>
    <m/>
    <x v="5"/>
    <x v="5"/>
    <m/>
  </r>
  <r>
    <n v="2018"/>
    <s v="UA"/>
    <s v="RSCH"/>
    <s v="RESEARCH ADMINISTRATION"/>
    <x v="75"/>
    <s v="GS"/>
    <s v="GRANT SERVICES PROPOSALS AND AWARDS"/>
    <s v="GRANTS ADMINISTRATION AND REPORTING"/>
    <x v="24"/>
    <s v="VP FOR RESEARCH"/>
    <s v="GENFND"/>
    <x v="77"/>
    <x v="75"/>
    <s v="---"/>
    <s v="EX"/>
    <s v="BISA"/>
    <s v="BIWEEK SAL"/>
    <s v="FV"/>
    <x v="5"/>
    <s v="COMPENS"/>
    <s v="07"/>
    <s v="SPA"/>
    <x v="3"/>
    <n v="-8"/>
    <n v="-8"/>
    <m/>
    <x v="0"/>
    <n v="0"/>
    <s v="EX"/>
    <n v="-8"/>
    <n v="-8"/>
    <x v="0"/>
    <n v="0"/>
    <n v="0"/>
    <m/>
    <n v="0"/>
    <n v="-8"/>
    <s v="N"/>
    <m/>
    <s v="VPR"/>
    <s v="VP FOR RESEARCH"/>
    <s v="91"/>
    <s v="1-Adjust Based Budget"/>
    <x v="42"/>
    <x v="2"/>
    <x v="7"/>
    <m/>
    <x v="5"/>
    <x v="5"/>
    <m/>
  </r>
  <r>
    <n v="2018"/>
    <s v="UA"/>
    <s v="RSCH"/>
    <s v="RESEARCH ADMINISTRATION"/>
    <x v="75"/>
    <s v="-----"/>
    <m/>
    <s v="GRANTS ADMINISTRATION AND REPORTING"/>
    <x v="24"/>
    <s v="VP FOR RESEARCH"/>
    <s v="GENFND"/>
    <x v="94"/>
    <x v="92"/>
    <s v="---"/>
    <s v="EX"/>
    <s v="S&amp;E"/>
    <s v="S&amp;E"/>
    <s v="LF"/>
    <x v="4"/>
    <s v="GEN EXP"/>
    <s v="09"/>
    <s v="SPA"/>
    <x v="3"/>
    <n v="5337"/>
    <n v="37"/>
    <m/>
    <x v="0"/>
    <n v="0"/>
    <s v="EX"/>
    <n v="37"/>
    <n v="37"/>
    <x v="0"/>
    <n v="0"/>
    <n v="0"/>
    <m/>
    <n v="0"/>
    <n v="37"/>
    <s v="N"/>
    <m/>
    <s v="VPR"/>
    <s v="VP FOR RESEARCH"/>
    <s v="91"/>
    <s v="1-Adjust Based Budget"/>
    <x v="42"/>
    <x v="2"/>
    <x v="7"/>
    <m/>
    <x v="5"/>
    <x v="5"/>
    <m/>
  </r>
  <r>
    <n v="2018"/>
    <s v="UA"/>
    <s v="RSCH"/>
    <s v="RESEARCH ADMINISTRATION"/>
    <x v="75"/>
    <s v="-----"/>
    <m/>
    <s v="GRANTS ADMINISTRATION AND REPORTING"/>
    <x v="24"/>
    <s v="VP FOR RESEARCH"/>
    <s v="GENFND"/>
    <x v="20"/>
    <x v="19"/>
    <s v="---"/>
    <s v="EX"/>
    <s v="OEXP"/>
    <s v="OTHER EXP"/>
    <s v="LP"/>
    <x v="4"/>
    <s v="GEN EXP"/>
    <s v="09"/>
    <s v="SPA"/>
    <x v="3"/>
    <n v="9954"/>
    <n v="14837"/>
    <m/>
    <x v="0"/>
    <n v="0"/>
    <s v="EX"/>
    <n v="14837"/>
    <n v="14837"/>
    <x v="0"/>
    <n v="0"/>
    <n v="0"/>
    <m/>
    <n v="0"/>
    <n v="14837"/>
    <s v="N"/>
    <m/>
    <s v="VPR"/>
    <s v="VP FOR RESEARCH"/>
    <s v="91"/>
    <s v="1-Adjust Based Budget"/>
    <x v="42"/>
    <x v="2"/>
    <x v="7"/>
    <m/>
    <x v="5"/>
    <x v="5"/>
    <m/>
  </r>
  <r>
    <n v="2018"/>
    <s v="UA"/>
    <s v="RSCH"/>
    <s v="RESEARCH ADMINISTRATION"/>
    <x v="75"/>
    <s v="-----"/>
    <m/>
    <s v="GRANTS ADMINISTRATION AND REPORTING"/>
    <x v="24"/>
    <s v="VP FOR RESEARCH"/>
    <s v="GENFND"/>
    <x v="103"/>
    <x v="101"/>
    <s v="---"/>
    <s v="EX"/>
    <s v="COMP"/>
    <s v="COMP SERV"/>
    <s v="JP"/>
    <x v="4"/>
    <s v="GEN EXP"/>
    <s v="09"/>
    <s v="SPA"/>
    <x v="3"/>
    <n v="3000"/>
    <n v="75"/>
    <m/>
    <x v="0"/>
    <n v="0"/>
    <s v="EX"/>
    <n v="75"/>
    <n v="75"/>
    <x v="0"/>
    <n v="0"/>
    <n v="0"/>
    <m/>
    <n v="0"/>
    <n v="75"/>
    <s v="N"/>
    <m/>
    <s v="VPR"/>
    <s v="VP FOR RESEARCH"/>
    <s v="91"/>
    <s v="1-Adjust Based Budget"/>
    <x v="42"/>
    <x v="2"/>
    <x v="7"/>
    <m/>
    <x v="5"/>
    <x v="5"/>
    <m/>
  </r>
  <r>
    <n v="2018"/>
    <s v="UA"/>
    <s v="RSCH"/>
    <s v="RESEARCH ADMINISTRATION"/>
    <x v="75"/>
    <s v="-----"/>
    <m/>
    <s v="GRANTS ADMINISTRATION AND REPORTING"/>
    <x v="24"/>
    <s v="VP FOR RESEARCH"/>
    <s v="GENFND"/>
    <x v="11"/>
    <x v="10"/>
    <s v="---"/>
    <s v="EX"/>
    <s v="ADV"/>
    <s v="ADVERT PROMO"/>
    <s v="LA"/>
    <x v="4"/>
    <s v="GEN EXP"/>
    <s v="09"/>
    <s v="SPA"/>
    <x v="3"/>
    <n v="250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21"/>
    <x v="20"/>
    <s v="---"/>
    <s v="EX"/>
    <s v="PRIN"/>
    <s v="PRINT DUPL"/>
    <s v="KA"/>
    <x v="4"/>
    <s v="GEN EXP"/>
    <s v="09"/>
    <s v="SPA"/>
    <x v="3"/>
    <n v="30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41"/>
    <x v="40"/>
    <s v="---"/>
    <s v="EX"/>
    <s v="PRIN"/>
    <s v="PRINT DUPL"/>
    <s v="KA"/>
    <x v="4"/>
    <s v="GEN EXP"/>
    <s v="09"/>
    <s v="SPA"/>
    <x v="3"/>
    <n v="35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43"/>
    <x v="42"/>
    <s v="---"/>
    <s v="EX"/>
    <s v="PHON"/>
    <s v="TELE POST"/>
    <s v="JV"/>
    <x v="4"/>
    <s v="GEN EXP"/>
    <s v="09"/>
    <s v="SPA"/>
    <x v="3"/>
    <n v="2638"/>
    <n v="38"/>
    <m/>
    <x v="0"/>
    <n v="0"/>
    <s v="EX"/>
    <n v="38"/>
    <n v="38"/>
    <x v="0"/>
    <n v="0"/>
    <n v="0"/>
    <m/>
    <n v="0"/>
    <n v="38"/>
    <s v="N"/>
    <m/>
    <s v="VPR"/>
    <s v="VP FOR RESEARCH"/>
    <s v="91"/>
    <s v="1-Adjust Based Budget"/>
    <x v="42"/>
    <x v="2"/>
    <x v="7"/>
    <m/>
    <x v="5"/>
    <x v="5"/>
    <m/>
  </r>
  <r>
    <n v="2018"/>
    <s v="UA"/>
    <s v="RSCH"/>
    <s v="RESEARCH ADMINISTRATION"/>
    <x v="75"/>
    <s v="-----"/>
    <m/>
    <s v="GRANTS ADMINISTRATION AND REPORTING"/>
    <x v="24"/>
    <s v="VP FOR RESEARCH"/>
    <s v="GENFND"/>
    <x v="22"/>
    <x v="21"/>
    <s v="---"/>
    <s v="EX"/>
    <s v="S&amp;E"/>
    <s v="S&amp;E"/>
    <s v="LF"/>
    <x v="4"/>
    <s v="GEN EXP"/>
    <s v="09"/>
    <s v="SPA"/>
    <x v="3"/>
    <n v="2300"/>
    <n v="8"/>
    <m/>
    <x v="0"/>
    <n v="0"/>
    <s v="EX"/>
    <n v="8"/>
    <n v="8"/>
    <x v="0"/>
    <n v="0"/>
    <n v="0"/>
    <m/>
    <n v="0"/>
    <n v="8"/>
    <s v="N"/>
    <m/>
    <s v="VPR"/>
    <s v="VP FOR RESEARCH"/>
    <s v="91"/>
    <s v="1-Adjust Based Budget"/>
    <x v="42"/>
    <x v="2"/>
    <x v="7"/>
    <m/>
    <x v="5"/>
    <x v="5"/>
    <m/>
  </r>
  <r>
    <n v="2018"/>
    <s v="UA"/>
    <s v="RSCH"/>
    <s v="RESEARCH ADMINISTRATION"/>
    <x v="75"/>
    <s v="-----"/>
    <m/>
    <s v="GRANTS ADMINISTRATION AND REPORTING"/>
    <x v="24"/>
    <s v="VP FOR RESEARCH"/>
    <s v="GENFND"/>
    <x v="46"/>
    <x v="45"/>
    <s v="---"/>
    <s v="EX"/>
    <s v="PRIN"/>
    <s v="PRINT DUPL"/>
    <s v="KA"/>
    <x v="4"/>
    <s v="GEN EXP"/>
    <s v="09"/>
    <s v="SPA"/>
    <x v="3"/>
    <n v="3000"/>
    <n v="1000"/>
    <m/>
    <x v="0"/>
    <n v="0"/>
    <s v="EX"/>
    <n v="1000"/>
    <n v="1000"/>
    <x v="0"/>
    <n v="0"/>
    <n v="0"/>
    <m/>
    <n v="0"/>
    <n v="1000"/>
    <s v="N"/>
    <m/>
    <s v="VPR"/>
    <s v="VP FOR RESEARCH"/>
    <s v="91"/>
    <s v="1-Adjust Based Budget"/>
    <x v="42"/>
    <x v="2"/>
    <x v="7"/>
    <m/>
    <x v="5"/>
    <x v="5"/>
    <m/>
  </r>
  <r>
    <n v="2018"/>
    <s v="UA"/>
    <s v="RSCH"/>
    <s v="RESEARCH ADMINISTRATION"/>
    <x v="75"/>
    <s v="-----"/>
    <m/>
    <s v="GRANTS ADMINISTRATION AND REPORTING"/>
    <x v="24"/>
    <s v="VP FOR RESEARCH"/>
    <s v="GENFND"/>
    <x v="104"/>
    <x v="102"/>
    <s v="---"/>
    <s v="EX"/>
    <s v="PRIN"/>
    <s v="PRINT DUPL"/>
    <s v="KA"/>
    <x v="4"/>
    <s v="GEN EXP"/>
    <s v="09"/>
    <s v="SPA"/>
    <x v="3"/>
    <n v="1500"/>
    <n v="500"/>
    <m/>
    <x v="0"/>
    <n v="0"/>
    <s v="EX"/>
    <n v="500"/>
    <n v="500"/>
    <x v="0"/>
    <n v="0"/>
    <n v="0"/>
    <m/>
    <n v="0"/>
    <n v="500"/>
    <s v="N"/>
    <m/>
    <s v="VPR"/>
    <s v="VP FOR RESEARCH"/>
    <s v="91"/>
    <s v="1-Adjust Based Budget"/>
    <x v="42"/>
    <x v="2"/>
    <x v="7"/>
    <m/>
    <x v="5"/>
    <x v="5"/>
    <m/>
  </r>
  <r>
    <n v="2018"/>
    <s v="UA"/>
    <s v="RSCH"/>
    <s v="RESEARCH ADMINISTRATION"/>
    <x v="75"/>
    <s v="-----"/>
    <m/>
    <s v="GRANTS ADMINISTRATION AND REPORTING"/>
    <x v="24"/>
    <s v="VP FOR RESEARCH"/>
    <s v="GENFND"/>
    <x v="101"/>
    <x v="99"/>
    <s v="---"/>
    <s v="EX"/>
    <s v="S&amp;E"/>
    <s v="S&amp;E"/>
    <s v="LF"/>
    <x v="4"/>
    <s v="GEN EXP"/>
    <s v="09"/>
    <s v="SPA"/>
    <x v="3"/>
    <n v="4000"/>
    <n v="2000"/>
    <m/>
    <x v="0"/>
    <n v="0"/>
    <s v="EX"/>
    <n v="2000"/>
    <n v="2000"/>
    <x v="0"/>
    <n v="0"/>
    <n v="0"/>
    <m/>
    <n v="0"/>
    <n v="2000"/>
    <s v="N"/>
    <m/>
    <s v="VPR"/>
    <s v="VP FOR RESEARCH"/>
    <s v="91"/>
    <s v="1-Adjust Based Budget"/>
    <x v="42"/>
    <x v="2"/>
    <x v="7"/>
    <m/>
    <x v="5"/>
    <x v="5"/>
    <m/>
  </r>
  <r>
    <n v="2018"/>
    <s v="UA"/>
    <s v="RSCH"/>
    <s v="RESEARCH ADMINISTRATION"/>
    <x v="75"/>
    <s v="-----"/>
    <m/>
    <s v="GRANTS ADMINISTRATION AND REPORTING"/>
    <x v="24"/>
    <s v="VP FOR RESEARCH"/>
    <s v="GENFND"/>
    <x v="80"/>
    <x v="78"/>
    <s v="---"/>
    <s v="EX"/>
    <s v="S&amp;E"/>
    <s v="S&amp;E"/>
    <s v="LF"/>
    <x v="4"/>
    <s v="GEN EXP"/>
    <s v="09"/>
    <s v="SPA"/>
    <x v="3"/>
    <n v="3000"/>
    <n v="1500"/>
    <m/>
    <x v="0"/>
    <n v="0"/>
    <s v="EX"/>
    <n v="1500"/>
    <n v="1500"/>
    <x v="0"/>
    <n v="0"/>
    <n v="0"/>
    <m/>
    <n v="0"/>
    <n v="1500"/>
    <s v="N"/>
    <m/>
    <s v="VPR"/>
    <s v="VP FOR RESEARCH"/>
    <s v="91"/>
    <s v="1-Adjust Based Budget"/>
    <x v="42"/>
    <x v="2"/>
    <x v="7"/>
    <m/>
    <x v="5"/>
    <x v="5"/>
    <m/>
  </r>
  <r>
    <n v="2018"/>
    <s v="UA"/>
    <s v="RSCH"/>
    <s v="RESEARCH ADMINISTRATION"/>
    <x v="75"/>
    <s v="-----"/>
    <m/>
    <s v="GRANTS ADMINISTRATION AND REPORTING"/>
    <x v="24"/>
    <s v="VP FOR RESEARCH"/>
    <s v="GENFND"/>
    <x v="12"/>
    <x v="11"/>
    <s v="---"/>
    <s v="EX"/>
    <s v="PRIN"/>
    <s v="PRINT DUPL"/>
    <s v="KA"/>
    <x v="4"/>
    <s v="GEN EXP"/>
    <s v="09"/>
    <s v="SPA"/>
    <x v="3"/>
    <n v="100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100"/>
    <x v="98"/>
    <s v="---"/>
    <s v="EX"/>
    <s v="S&amp;E"/>
    <s v="S&amp;E"/>
    <s v="LF"/>
    <x v="4"/>
    <s v="GEN EXP"/>
    <s v="09"/>
    <s v="SPA"/>
    <x v="3"/>
    <n v="120"/>
    <n v="120"/>
    <m/>
    <x v="0"/>
    <n v="0"/>
    <s v="EX"/>
    <n v="120"/>
    <n v="120"/>
    <x v="0"/>
    <n v="0"/>
    <n v="0"/>
    <m/>
    <n v="0"/>
    <n v="120"/>
    <s v="N"/>
    <m/>
    <s v="VPR"/>
    <s v="VP FOR RESEARCH"/>
    <s v="91"/>
    <s v="1-Adjust Based Budget"/>
    <x v="42"/>
    <x v="2"/>
    <x v="7"/>
    <m/>
    <x v="5"/>
    <x v="5"/>
    <m/>
  </r>
  <r>
    <n v="2018"/>
    <s v="UA"/>
    <s v="RSCH"/>
    <s v="RESEARCH ADMINISTRATION"/>
    <x v="75"/>
    <s v="-----"/>
    <m/>
    <s v="GRANTS ADMINISTRATION AND REPORTING"/>
    <x v="24"/>
    <s v="VP FOR RESEARCH"/>
    <s v="GENFND"/>
    <x v="105"/>
    <x v="103"/>
    <s v="---"/>
    <s v="EX"/>
    <s v="SERV"/>
    <s v="OTHER SERV"/>
    <s v="KF"/>
    <x v="4"/>
    <s v="GEN EXP"/>
    <s v="09"/>
    <s v="SPA"/>
    <x v="3"/>
    <n v="100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52"/>
    <x v="51"/>
    <s v="---"/>
    <s v="EX"/>
    <s v="SUPL"/>
    <s v="SUPPLMNT PAY"/>
    <s v="GA"/>
    <x v="5"/>
    <s v="COMPENS"/>
    <s v="07"/>
    <s v="SPA"/>
    <x v="3"/>
    <n v="2500"/>
    <n v="1500"/>
    <m/>
    <x v="0"/>
    <n v="0"/>
    <s v="EX"/>
    <n v="1500"/>
    <n v="1500"/>
    <x v="0"/>
    <n v="0"/>
    <n v="0"/>
    <m/>
    <n v="0"/>
    <n v="1500"/>
    <s v="N"/>
    <m/>
    <s v="VPR"/>
    <s v="VP FOR RESEARCH"/>
    <s v="91"/>
    <s v="1-Adjust Based Budget"/>
    <x v="42"/>
    <x v="2"/>
    <x v="7"/>
    <m/>
    <x v="5"/>
    <x v="5"/>
    <m/>
  </r>
  <r>
    <n v="2018"/>
    <s v="UA"/>
    <s v="RSCH"/>
    <s v="RESEARCH ADMINISTRATION"/>
    <x v="75"/>
    <s v="-----"/>
    <m/>
    <s v="GRANTS ADMINISTRATION AND REPORTING"/>
    <x v="24"/>
    <s v="VP FOR RESEARCH"/>
    <s v="GENFND"/>
    <x v="53"/>
    <x v="52"/>
    <s v="---"/>
    <s v="EX"/>
    <s v="S&amp;E"/>
    <s v="S&amp;E"/>
    <s v="LF"/>
    <x v="4"/>
    <s v="GEN EXP"/>
    <s v="09"/>
    <s v="SPA"/>
    <x v="3"/>
    <n v="1200"/>
    <n v="1200"/>
    <m/>
    <x v="0"/>
    <n v="0"/>
    <s v="EX"/>
    <n v="1200"/>
    <n v="1200"/>
    <x v="0"/>
    <n v="0"/>
    <n v="0"/>
    <m/>
    <n v="0"/>
    <n v="1200"/>
    <s v="N"/>
    <m/>
    <s v="VPR"/>
    <s v="VP FOR RESEARCH"/>
    <s v="91"/>
    <s v="1-Adjust Based Budget"/>
    <x v="42"/>
    <x v="2"/>
    <x v="7"/>
    <m/>
    <x v="5"/>
    <x v="5"/>
    <m/>
  </r>
  <r>
    <n v="2018"/>
    <s v="UA"/>
    <s v="RSCH"/>
    <s v="RESEARCH ADMINISTRATION"/>
    <x v="75"/>
    <s v="-----"/>
    <m/>
    <s v="GRANTS ADMINISTRATION AND REPORTING"/>
    <x v="24"/>
    <s v="VP FOR RESEARCH"/>
    <s v="GENFND"/>
    <x v="55"/>
    <x v="54"/>
    <s v="---"/>
    <s v="EX"/>
    <s v="S&amp;E"/>
    <s v="S&amp;E"/>
    <s v="LF"/>
    <x v="4"/>
    <s v="GEN EXP"/>
    <s v="09"/>
    <s v="SPA"/>
    <x v="3"/>
    <n v="3000"/>
    <n v="3000"/>
    <m/>
    <x v="0"/>
    <n v="0"/>
    <s v="EX"/>
    <n v="3000"/>
    <n v="3000"/>
    <x v="0"/>
    <n v="0"/>
    <n v="0"/>
    <m/>
    <n v="0"/>
    <n v="3000"/>
    <s v="N"/>
    <m/>
    <s v="VPR"/>
    <s v="VP FOR RESEARCH"/>
    <s v="91"/>
    <s v="1-Adjust Based Budget"/>
    <x v="42"/>
    <x v="2"/>
    <x v="7"/>
    <m/>
    <x v="5"/>
    <x v="5"/>
    <m/>
  </r>
  <r>
    <n v="2018"/>
    <s v="UA"/>
    <s v="RSCH"/>
    <s v="RESEARCH ADMINISTRATION"/>
    <x v="75"/>
    <s v="-----"/>
    <m/>
    <s v="GRANTS ADMINISTRATION AND REPORTING"/>
    <x v="24"/>
    <s v="VP FOR RESEARCH"/>
    <s v="GENFND"/>
    <x v="84"/>
    <x v="82"/>
    <s v="---"/>
    <s v="EX"/>
    <s v="RENT"/>
    <s v="RENTS"/>
    <s v="KP"/>
    <x v="4"/>
    <s v="GEN EXP"/>
    <s v="09"/>
    <s v="SPA"/>
    <x v="3"/>
    <n v="20"/>
    <n v="20"/>
    <m/>
    <x v="0"/>
    <n v="0"/>
    <s v="EX"/>
    <n v="20"/>
    <n v="20"/>
    <x v="0"/>
    <n v="0"/>
    <n v="0"/>
    <m/>
    <n v="0"/>
    <n v="20"/>
    <s v="N"/>
    <m/>
    <s v="VPR"/>
    <s v="VP FOR RESEARCH"/>
    <s v="91"/>
    <s v="1-Adjust Based Budget"/>
    <x v="42"/>
    <x v="2"/>
    <x v="7"/>
    <m/>
    <x v="5"/>
    <x v="5"/>
    <m/>
  </r>
  <r>
    <n v="2018"/>
    <s v="UA"/>
    <s v="RSCH"/>
    <s v="RESEARCH ADMINISTRATION"/>
    <x v="75"/>
    <s v="-----"/>
    <m/>
    <s v="GRANTS ADMINISTRATION AND REPORTING"/>
    <x v="24"/>
    <s v="VP FOR RESEARCH"/>
    <s v="GENFND"/>
    <x v="56"/>
    <x v="55"/>
    <s v="---"/>
    <s v="EX"/>
    <s v="RENT"/>
    <s v="RENTS"/>
    <s v="KP"/>
    <x v="4"/>
    <s v="GEN EXP"/>
    <s v="09"/>
    <s v="SPA"/>
    <x v="3"/>
    <n v="80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85"/>
    <x v="83"/>
    <s v="---"/>
    <s v="EX"/>
    <s v="RENT"/>
    <s v="RENTS"/>
    <s v="KP"/>
    <x v="4"/>
    <s v="GEN EXP"/>
    <s v="09"/>
    <s v="SPA"/>
    <x v="3"/>
    <n v="1000"/>
    <n v="245"/>
    <m/>
    <x v="0"/>
    <n v="0"/>
    <s v="EX"/>
    <n v="245"/>
    <n v="245"/>
    <x v="0"/>
    <n v="0"/>
    <n v="0"/>
    <m/>
    <n v="0"/>
    <n v="245"/>
    <s v="N"/>
    <m/>
    <s v="VPR"/>
    <s v="VP FOR RESEARCH"/>
    <s v="91"/>
    <s v="1-Adjust Based Budget"/>
    <x v="42"/>
    <x v="2"/>
    <x v="7"/>
    <m/>
    <x v="5"/>
    <x v="5"/>
    <m/>
  </r>
  <r>
    <n v="2018"/>
    <s v="UA"/>
    <s v="RSCH"/>
    <s v="RESEARCH ADMINISTRATION"/>
    <x v="75"/>
    <s v="-----"/>
    <m/>
    <s v="GRANTS ADMINISTRATION AND REPORTING"/>
    <x v="24"/>
    <s v="VP FOR RESEARCH"/>
    <s v="GENFND"/>
    <x v="57"/>
    <x v="56"/>
    <s v="---"/>
    <s v="EX"/>
    <s v="R&amp;M"/>
    <s v="REPAIR MAINT"/>
    <s v="KV"/>
    <x v="4"/>
    <s v="GEN EXP"/>
    <s v="09"/>
    <s v="SPA"/>
    <x v="3"/>
    <n v="60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59"/>
    <x v="58"/>
    <s v="---"/>
    <s v="EX"/>
    <s v="R&amp;M"/>
    <s v="REPAIR MAINT"/>
    <s v="KV"/>
    <x v="4"/>
    <s v="GEN EXP"/>
    <s v="09"/>
    <s v="SPA"/>
    <x v="3"/>
    <n v="200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98"/>
    <x v="96"/>
    <s v="---"/>
    <s v="EX"/>
    <s v="OEXP"/>
    <s v="OTHER EXP"/>
    <s v="LP"/>
    <x v="4"/>
    <s v="GEN EXP"/>
    <s v="09"/>
    <s v="SPA"/>
    <x v="3"/>
    <n v="300"/>
    <n v="300"/>
    <m/>
    <x v="0"/>
    <n v="0"/>
    <s v="EX"/>
    <n v="300"/>
    <n v="300"/>
    <x v="0"/>
    <n v="0"/>
    <n v="0"/>
    <m/>
    <n v="0"/>
    <n v="300"/>
    <s v="N"/>
    <m/>
    <s v="VPR"/>
    <s v="VP FOR RESEARCH"/>
    <s v="91"/>
    <s v="1-Adjust Based Budget"/>
    <x v="42"/>
    <x v="2"/>
    <x v="7"/>
    <m/>
    <x v="5"/>
    <x v="5"/>
    <m/>
  </r>
  <r>
    <n v="2018"/>
    <s v="UA"/>
    <s v="RSCH"/>
    <s v="RESEARCH ADMINISTRATION"/>
    <x v="75"/>
    <s v="-----"/>
    <m/>
    <s v="GRANTS ADMINISTRATION AND REPORTING"/>
    <x v="24"/>
    <s v="VP FOR RESEARCH"/>
    <s v="GENFND"/>
    <x v="88"/>
    <x v="86"/>
    <s v="---"/>
    <s v="EX"/>
    <s v="S&amp;E"/>
    <s v="S&amp;E"/>
    <s v="LF"/>
    <x v="4"/>
    <s v="GEN EXP"/>
    <s v="09"/>
    <s v="SPA"/>
    <x v="3"/>
    <n v="550"/>
    <n v="550"/>
    <m/>
    <x v="0"/>
    <n v="0"/>
    <s v="EX"/>
    <n v="550"/>
    <n v="550"/>
    <x v="0"/>
    <n v="0"/>
    <n v="0"/>
    <m/>
    <n v="0"/>
    <n v="550"/>
    <s v="N"/>
    <m/>
    <s v="VPR"/>
    <s v="VP FOR RESEARCH"/>
    <s v="91"/>
    <s v="1-Adjust Based Budget"/>
    <x v="42"/>
    <x v="2"/>
    <x v="7"/>
    <m/>
    <x v="5"/>
    <x v="5"/>
    <m/>
  </r>
  <r>
    <n v="2018"/>
    <s v="UA"/>
    <s v="RSCH"/>
    <s v="RESEARCH ADMINISTRATION"/>
    <x v="75"/>
    <s v="-----"/>
    <m/>
    <s v="GRANTS ADMINISTRATION AND REPORTING"/>
    <x v="24"/>
    <s v="VP FOR RESEARCH"/>
    <s v="GENFND"/>
    <x v="60"/>
    <x v="59"/>
    <s v="---"/>
    <s v="EX"/>
    <s v="S&amp;E"/>
    <s v="S&amp;E"/>
    <s v="LF"/>
    <x v="4"/>
    <s v="GEN EXP"/>
    <s v="09"/>
    <s v="SPA"/>
    <x v="3"/>
    <n v="500"/>
    <n v="500"/>
    <m/>
    <x v="0"/>
    <n v="0"/>
    <s v="EX"/>
    <n v="500"/>
    <n v="500"/>
    <x v="0"/>
    <n v="0"/>
    <n v="0"/>
    <m/>
    <n v="0"/>
    <n v="500"/>
    <s v="N"/>
    <m/>
    <s v="VPR"/>
    <s v="VP FOR RESEARCH"/>
    <s v="91"/>
    <s v="1-Adjust Based Budget"/>
    <x v="42"/>
    <x v="2"/>
    <x v="7"/>
    <m/>
    <x v="5"/>
    <x v="5"/>
    <m/>
  </r>
  <r>
    <n v="2018"/>
    <s v="UA"/>
    <s v="RSCH"/>
    <s v="RESEARCH ADMINISTRATION"/>
    <x v="75"/>
    <s v="-----"/>
    <m/>
    <s v="GRANTS ADMINISTRATION AND REPORTING"/>
    <x v="24"/>
    <s v="VP FOR RESEARCH"/>
    <s v="GENFND"/>
    <x v="63"/>
    <x v="62"/>
    <s v="---"/>
    <s v="EX"/>
    <s v="S&amp;E"/>
    <s v="S&amp;E"/>
    <s v="LF"/>
    <x v="4"/>
    <s v="GEN EXP"/>
    <s v="09"/>
    <s v="SPA"/>
    <x v="3"/>
    <n v="2500"/>
    <n v="500"/>
    <m/>
    <x v="0"/>
    <n v="0"/>
    <s v="EX"/>
    <n v="500"/>
    <n v="500"/>
    <x v="0"/>
    <n v="0"/>
    <n v="0"/>
    <m/>
    <n v="0"/>
    <n v="500"/>
    <s v="N"/>
    <m/>
    <s v="VPR"/>
    <s v="VP FOR RESEARCH"/>
    <s v="91"/>
    <s v="1-Adjust Based Budget"/>
    <x v="42"/>
    <x v="2"/>
    <x v="7"/>
    <m/>
    <x v="5"/>
    <x v="5"/>
    <m/>
  </r>
  <r>
    <n v="2018"/>
    <s v="UA"/>
    <s v="RSCH"/>
    <s v="RESEARCH ADMINISTRATION"/>
    <x v="75"/>
    <s v="-----"/>
    <m/>
    <s v="GRANTS ADMINISTRATION AND REPORTING"/>
    <x v="24"/>
    <s v="VP FOR RESEARCH"/>
    <s v="GENFND"/>
    <x v="17"/>
    <x v="16"/>
    <s v="---"/>
    <s v="EX"/>
    <s v="OEXP"/>
    <s v="OTHER EXP"/>
    <s v="LP"/>
    <x v="4"/>
    <s v="GEN EXP"/>
    <s v="09"/>
    <s v="SPA"/>
    <x v="3"/>
    <n v="5000"/>
    <n v="30197"/>
    <m/>
    <x v="0"/>
    <n v="0"/>
    <s v="EX"/>
    <n v="30197"/>
    <n v="30197"/>
    <x v="0"/>
    <n v="0"/>
    <n v="0"/>
    <m/>
    <n v="0"/>
    <n v="30197"/>
    <s v="N"/>
    <m/>
    <s v="VPR"/>
    <s v="VP FOR RESEARCH"/>
    <s v="91"/>
    <s v="1-Adjust Based Budget"/>
    <x v="42"/>
    <x v="2"/>
    <x v="7"/>
    <m/>
    <x v="5"/>
    <x v="5"/>
    <m/>
  </r>
  <r>
    <n v="2018"/>
    <s v="UA"/>
    <s v="RSCH"/>
    <s v="RESEARCH ADMINISTRATION"/>
    <x v="75"/>
    <s v="-----"/>
    <m/>
    <s v="GRANTS ADMINISTRATION AND REPORTING"/>
    <x v="24"/>
    <s v="VP FOR RESEARCH"/>
    <s v="GENFND"/>
    <x v="110"/>
    <x v="108"/>
    <s v="---"/>
    <s v="EX"/>
    <s v="S&amp;E"/>
    <s v="S&amp;E"/>
    <s v="LF"/>
    <x v="4"/>
    <s v="GEN EXP"/>
    <s v="09"/>
    <s v="SPA"/>
    <x v="3"/>
    <n v="0"/>
    <n v="16000"/>
    <m/>
    <x v="0"/>
    <n v="0"/>
    <s v="EX"/>
    <n v="16000"/>
    <n v="16000"/>
    <x v="0"/>
    <n v="0"/>
    <n v="0"/>
    <m/>
    <n v="0"/>
    <n v="16000"/>
    <s v="N"/>
    <m/>
    <s v="VPR"/>
    <s v="VP FOR RESEARCH"/>
    <s v="91"/>
    <s v="1-Adjust Based Budget"/>
    <x v="42"/>
    <x v="2"/>
    <x v="7"/>
    <m/>
    <x v="5"/>
    <x v="5"/>
    <m/>
  </r>
  <r>
    <n v="2018"/>
    <s v="UA"/>
    <s v="RSCH"/>
    <s v="RESEARCH ADMINISTRATION"/>
    <x v="76"/>
    <s v="-----"/>
    <m/>
    <s v="UNIVERSITY GRANT ADMINISTRATION"/>
    <x v="24"/>
    <s v="VP FOR RESEARCH"/>
    <s v="GENFND"/>
    <x v="110"/>
    <x v="108"/>
    <s v="---"/>
    <s v="EX"/>
    <s v="S&amp;E"/>
    <s v="S&amp;E"/>
    <s v="LF"/>
    <x v="4"/>
    <s v="GEN EXP"/>
    <s v="09"/>
    <s v="SPA"/>
    <x v="3"/>
    <n v="4000"/>
    <n v="4000"/>
    <m/>
    <x v="0"/>
    <n v="0"/>
    <s v="EX"/>
    <n v="4000"/>
    <n v="4000"/>
    <x v="0"/>
    <n v="0"/>
    <n v="0"/>
    <m/>
    <n v="0"/>
    <n v="4000"/>
    <s v="N"/>
    <m/>
    <s v="VPR"/>
    <s v="VP FOR RESEARCH"/>
    <s v="91"/>
    <s v="1-Adjust Based Budget"/>
    <x v="42"/>
    <x v="2"/>
    <x v="7"/>
    <m/>
    <x v="5"/>
    <x v="5"/>
    <m/>
  </r>
  <r>
    <n v="2018"/>
    <s v="UA"/>
    <s v="RSCH"/>
    <s v="RESEARCH ADMINISTRATION"/>
    <x v="76"/>
    <s v="-----"/>
    <m/>
    <s v="UNIVERSITY GRANT ADMINISTRATION"/>
    <x v="24"/>
    <s v="VP FOR RESEARCH"/>
    <s v="GENFND"/>
    <x v="65"/>
    <x v="64"/>
    <s v="---"/>
    <s v="EX"/>
    <s v="S&amp;E"/>
    <s v="S&amp;E"/>
    <s v="LF"/>
    <x v="4"/>
    <s v="GEN EXP"/>
    <s v="09"/>
    <s v="SPA"/>
    <x v="3"/>
    <n v="11000"/>
    <n v="11000"/>
    <m/>
    <x v="0"/>
    <n v="0"/>
    <s v="EX"/>
    <n v="11000"/>
    <n v="11000"/>
    <x v="0"/>
    <n v="0"/>
    <n v="0"/>
    <m/>
    <n v="0"/>
    <n v="11000"/>
    <s v="N"/>
    <m/>
    <s v="VPR"/>
    <s v="VP FOR RESEARCH"/>
    <s v="91"/>
    <s v="1-Adjust Based Budget"/>
    <x v="42"/>
    <x v="2"/>
    <x v="7"/>
    <m/>
    <x v="5"/>
    <x v="5"/>
    <m/>
  </r>
  <r>
    <n v="2018"/>
    <s v="UA"/>
    <s v="RSCH"/>
    <s v="RESEARCH ADMINISTRATION"/>
    <x v="75"/>
    <s v="ADMIN"/>
    <s v="ADMINISTRATION"/>
    <s v="GRANTS ADMINISTRATION AND REPORTING"/>
    <x v="24"/>
    <s v="VP FOR RESEARCH"/>
    <s v="GENFND"/>
    <x v="24"/>
    <x v="23"/>
    <s v="---"/>
    <s v="EX"/>
    <s v="BENF"/>
    <s v="BENEFITS"/>
    <s v="GP"/>
    <x v="5"/>
    <s v="COMPENS"/>
    <s v="07"/>
    <s v="SPA"/>
    <x v="3"/>
    <n v="126922"/>
    <n v="128645"/>
    <m/>
    <x v="0"/>
    <n v="0"/>
    <s v="EX"/>
    <n v="128645"/>
    <n v="128645"/>
    <x v="0"/>
    <n v="0"/>
    <n v="0"/>
    <m/>
    <n v="0"/>
    <n v="128645"/>
    <s v="N"/>
    <m/>
    <s v="VPR"/>
    <s v="VP FOR RESEARCH"/>
    <s v="91"/>
    <s v="1-Adjust Based Budget"/>
    <x v="42"/>
    <x v="2"/>
    <x v="7"/>
    <m/>
    <x v="5"/>
    <x v="5"/>
    <m/>
  </r>
  <r>
    <n v="2018"/>
    <s v="UA"/>
    <s v="RSCH"/>
    <s v="RESEARCH ADMINISTRATION"/>
    <x v="75"/>
    <s v="GFO"/>
    <s v="GRANTS FINANCE OFFICE"/>
    <s v="GRANTS ADMINISTRATION AND REPORTING"/>
    <x v="24"/>
    <s v="VP FOR RESEARCH"/>
    <s v="GENFND"/>
    <x v="24"/>
    <x v="23"/>
    <s v="---"/>
    <s v="EX"/>
    <s v="BENF"/>
    <s v="BENEFITS"/>
    <s v="GP"/>
    <x v="5"/>
    <s v="COMPENS"/>
    <s v="07"/>
    <s v="SPA"/>
    <x v="3"/>
    <n v="191526"/>
    <n v="191526"/>
    <m/>
    <x v="0"/>
    <n v="0"/>
    <s v="EX"/>
    <n v="191526"/>
    <n v="191526"/>
    <x v="0"/>
    <n v="0"/>
    <n v="0"/>
    <m/>
    <n v="0"/>
    <n v="191526"/>
    <s v="N"/>
    <m/>
    <s v="VPR"/>
    <s v="VP FOR RESEARCH"/>
    <s v="91"/>
    <s v="1-Adjust Based Budget"/>
    <x v="42"/>
    <x v="2"/>
    <x v="7"/>
    <m/>
    <x v="5"/>
    <x v="5"/>
    <m/>
  </r>
  <r>
    <n v="2018"/>
    <s v="UA"/>
    <s v="RSCH"/>
    <s v="RESEARCH ADMINISTRATION"/>
    <x v="75"/>
    <s v="GS"/>
    <s v="GRANT SERVICES PROPOSALS AND AWARDS"/>
    <s v="GRANTS ADMINISTRATION AND REPORTING"/>
    <x v="24"/>
    <s v="VP FOR RESEARCH"/>
    <s v="GENFND"/>
    <x v="24"/>
    <x v="23"/>
    <s v="---"/>
    <s v="EX"/>
    <s v="BENF"/>
    <s v="BENEFITS"/>
    <s v="GP"/>
    <x v="5"/>
    <s v="COMPENS"/>
    <s v="07"/>
    <s v="SPA"/>
    <x v="3"/>
    <n v="356711"/>
    <n v="359273"/>
    <m/>
    <x v="0"/>
    <n v="0"/>
    <s v="EX"/>
    <n v="359273"/>
    <n v="359273"/>
    <x v="0"/>
    <n v="0"/>
    <n v="0"/>
    <m/>
    <n v="0"/>
    <n v="359273"/>
    <s v="N"/>
    <m/>
    <s v="VPR"/>
    <s v="VP FOR RESEARCH"/>
    <s v="91"/>
    <s v="1-Adjust Based Budget"/>
    <x v="42"/>
    <x v="2"/>
    <x v="7"/>
    <m/>
    <x v="5"/>
    <x v="5"/>
    <m/>
  </r>
  <r>
    <n v="2018"/>
    <s v="UA"/>
    <s v="RSCH"/>
    <s v="RESEARCH ADMINISTRATION"/>
    <x v="75"/>
    <s v="INSRE"/>
    <s v="INSTITUTIONAL REPORTING AND ANALYSIS"/>
    <s v="GRANTS ADMINISTRATION AND REPORTING"/>
    <x v="24"/>
    <s v="VP FOR RESEARCH"/>
    <s v="GENFND"/>
    <x v="24"/>
    <x v="23"/>
    <s v="---"/>
    <s v="EX"/>
    <s v="BENF"/>
    <s v="BENEFITS"/>
    <s v="GP"/>
    <x v="5"/>
    <s v="COMPENS"/>
    <s v="07"/>
    <s v="SPA"/>
    <x v="3"/>
    <n v="35839"/>
    <n v="35839"/>
    <m/>
    <x v="0"/>
    <n v="0"/>
    <s v="EX"/>
    <n v="35839"/>
    <n v="35839"/>
    <x v="0"/>
    <n v="0"/>
    <n v="0"/>
    <m/>
    <n v="0"/>
    <n v="35839"/>
    <s v="N"/>
    <m/>
    <s v="VPR"/>
    <s v="VP FOR RESEARCH"/>
    <s v="91"/>
    <s v="1-Adjust Based Budget"/>
    <x v="42"/>
    <x v="2"/>
    <x v="7"/>
    <m/>
    <x v="5"/>
    <x v="5"/>
    <m/>
  </r>
  <r>
    <n v="2018"/>
    <s v="UA"/>
    <s v="RSCH"/>
    <s v="RESEARCH ADMINISTRATION"/>
    <x v="75"/>
    <s v="RESCN"/>
    <s v="RESEARCH CONTRACTING"/>
    <s v="GRANTS ADMINISTRATION AND REPORTING"/>
    <x v="24"/>
    <s v="VP FOR RESEARCH"/>
    <s v="GENFND"/>
    <x v="24"/>
    <x v="23"/>
    <s v="---"/>
    <s v="EX"/>
    <s v="BENF"/>
    <s v="BENEFITS"/>
    <s v="GP"/>
    <x v="5"/>
    <s v="COMPENS"/>
    <s v="07"/>
    <s v="SPA"/>
    <x v="3"/>
    <n v="194883"/>
    <n v="200288"/>
    <m/>
    <x v="0"/>
    <n v="0"/>
    <s v="EX"/>
    <n v="200288"/>
    <n v="200288"/>
    <x v="0"/>
    <n v="0"/>
    <n v="0"/>
    <m/>
    <n v="0"/>
    <n v="200288"/>
    <s v="N"/>
    <m/>
    <s v="VPR"/>
    <s v="VP FOR RESEARCH"/>
    <s v="91"/>
    <s v="1-Adjust Based Budget"/>
    <x v="42"/>
    <x v="2"/>
    <x v="7"/>
    <m/>
    <x v="5"/>
    <x v="5"/>
    <m/>
  </r>
  <r>
    <n v="2018"/>
    <s v="UA"/>
    <s v="RSCH"/>
    <s v="RESEARCH ADMINISTRATION"/>
    <x v="75"/>
    <s v="-----"/>
    <m/>
    <s v="GRANTS ADMINISTRATION AND REPORTING"/>
    <x v="24"/>
    <s v="VP FOR RESEARCH"/>
    <s v="GENFND"/>
    <x v="25"/>
    <x v="24"/>
    <s v="---"/>
    <s v="EX"/>
    <s v="BENF"/>
    <s v="BENEFITS"/>
    <s v="GP"/>
    <x v="5"/>
    <s v="COMPENS"/>
    <s v="07"/>
    <s v="SPA"/>
    <x v="3"/>
    <n v="171"/>
    <n v="171"/>
    <m/>
    <x v="0"/>
    <n v="0"/>
    <s v="EX"/>
    <n v="171"/>
    <n v="171"/>
    <x v="0"/>
    <n v="0"/>
    <n v="0"/>
    <m/>
    <n v="0"/>
    <n v="171"/>
    <s v="N"/>
    <m/>
    <s v="VPR"/>
    <s v="VP FOR RESEARCH"/>
    <s v="91"/>
    <s v="1-Adjust Based Budget"/>
    <x v="42"/>
    <x v="2"/>
    <x v="7"/>
    <m/>
    <x v="5"/>
    <x v="5"/>
    <m/>
  </r>
  <r>
    <n v="2018"/>
    <s v="UA"/>
    <s v="RSCH"/>
    <s v="RESEARCH ADMINISTRATION"/>
    <x v="75"/>
    <s v="ADMIN"/>
    <s v="ADMINISTRATION"/>
    <s v="GRANTS ADMINISTRATION AND REPORTING"/>
    <x v="24"/>
    <s v="VP FOR RESEARCH"/>
    <s v="GENFND"/>
    <x v="25"/>
    <x v="24"/>
    <s v="---"/>
    <s v="EX"/>
    <s v="BENF"/>
    <s v="BENEFITS"/>
    <s v="GP"/>
    <x v="5"/>
    <s v="COMPENS"/>
    <s v="07"/>
    <s v="SPA"/>
    <x v="3"/>
    <n v="43254"/>
    <n v="43841"/>
    <m/>
    <x v="0"/>
    <n v="0"/>
    <s v="EX"/>
    <n v="43841"/>
    <n v="43841"/>
    <x v="0"/>
    <n v="0"/>
    <n v="0"/>
    <m/>
    <n v="0"/>
    <n v="43841"/>
    <s v="N"/>
    <m/>
    <s v="VPR"/>
    <s v="VP FOR RESEARCH"/>
    <s v="91"/>
    <s v="1-Adjust Based Budget"/>
    <x v="42"/>
    <x v="2"/>
    <x v="7"/>
    <m/>
    <x v="5"/>
    <x v="5"/>
    <m/>
  </r>
  <r>
    <n v="2018"/>
    <s v="UA"/>
    <s v="RSCH"/>
    <s v="RESEARCH ADMINISTRATION"/>
    <x v="75"/>
    <s v="GFO"/>
    <s v="GRANTS FINANCE OFFICE"/>
    <s v="GRANTS ADMINISTRATION AND REPORTING"/>
    <x v="24"/>
    <s v="VP FOR RESEARCH"/>
    <s v="GENFND"/>
    <x v="25"/>
    <x v="24"/>
    <s v="---"/>
    <s v="EX"/>
    <s v="BENF"/>
    <s v="BENEFITS"/>
    <s v="GP"/>
    <x v="5"/>
    <s v="COMPENS"/>
    <s v="07"/>
    <s v="SPA"/>
    <x v="3"/>
    <n v="65271"/>
    <n v="65271"/>
    <m/>
    <x v="0"/>
    <n v="0"/>
    <s v="EX"/>
    <n v="65271"/>
    <n v="65271"/>
    <x v="0"/>
    <n v="0"/>
    <n v="0"/>
    <m/>
    <n v="0"/>
    <n v="65271"/>
    <s v="N"/>
    <m/>
    <s v="VPR"/>
    <s v="VP FOR RESEARCH"/>
    <s v="91"/>
    <s v="1-Adjust Based Budget"/>
    <x v="42"/>
    <x v="2"/>
    <x v="7"/>
    <m/>
    <x v="5"/>
    <x v="5"/>
    <m/>
  </r>
  <r>
    <n v="2018"/>
    <s v="UA"/>
    <s v="RSCH"/>
    <s v="RESEARCH ADMINISTRATION"/>
    <x v="75"/>
    <s v="GS"/>
    <s v="GRANT SERVICES PROPOSALS AND AWARDS"/>
    <s v="GRANTS ADMINISTRATION AND REPORTING"/>
    <x v="24"/>
    <s v="VP FOR RESEARCH"/>
    <s v="GENFND"/>
    <x v="25"/>
    <x v="24"/>
    <s v="---"/>
    <s v="EX"/>
    <s v="BENF"/>
    <s v="BENEFITS"/>
    <s v="GP"/>
    <x v="5"/>
    <s v="COMPENS"/>
    <s v="07"/>
    <s v="SPA"/>
    <x v="3"/>
    <n v="121566"/>
    <n v="122439"/>
    <m/>
    <x v="0"/>
    <n v="0"/>
    <s v="EX"/>
    <n v="122439"/>
    <n v="122439"/>
    <x v="0"/>
    <n v="0"/>
    <n v="0"/>
    <m/>
    <n v="0"/>
    <n v="122439"/>
    <s v="N"/>
    <m/>
    <s v="VPR"/>
    <s v="VP FOR RESEARCH"/>
    <s v="91"/>
    <s v="1-Adjust Based Budget"/>
    <x v="42"/>
    <x v="2"/>
    <x v="7"/>
    <m/>
    <x v="5"/>
    <x v="5"/>
    <m/>
  </r>
  <r>
    <n v="2018"/>
    <s v="UA"/>
    <s v="RSCH"/>
    <s v="RESEARCH ADMINISTRATION"/>
    <x v="75"/>
    <s v="INSRE"/>
    <s v="INSTITUTIONAL REPORTING AND ANALYSIS"/>
    <s v="GRANTS ADMINISTRATION AND REPORTING"/>
    <x v="24"/>
    <s v="VP FOR RESEARCH"/>
    <s v="GENFND"/>
    <x v="25"/>
    <x v="24"/>
    <s v="---"/>
    <s v="EX"/>
    <s v="BENF"/>
    <s v="BENEFITS"/>
    <s v="GP"/>
    <x v="5"/>
    <s v="COMPENS"/>
    <s v="07"/>
    <s v="SPA"/>
    <x v="3"/>
    <n v="12214"/>
    <n v="12214"/>
    <m/>
    <x v="0"/>
    <n v="0"/>
    <s v="EX"/>
    <n v="12214"/>
    <n v="12214"/>
    <x v="0"/>
    <n v="0"/>
    <n v="0"/>
    <m/>
    <n v="0"/>
    <n v="12214"/>
    <s v="N"/>
    <m/>
    <s v="VPR"/>
    <s v="VP FOR RESEARCH"/>
    <s v="91"/>
    <s v="1-Adjust Based Budget"/>
    <x v="42"/>
    <x v="2"/>
    <x v="7"/>
    <m/>
    <x v="5"/>
    <x v="5"/>
    <m/>
  </r>
  <r>
    <n v="2018"/>
    <s v="UA"/>
    <s v="RSCH"/>
    <s v="RESEARCH ADMINISTRATION"/>
    <x v="75"/>
    <s v="RESCN"/>
    <s v="RESEARCH CONTRACTING"/>
    <s v="GRANTS ADMINISTRATION AND REPORTING"/>
    <x v="24"/>
    <s v="VP FOR RESEARCH"/>
    <s v="GENFND"/>
    <x v="25"/>
    <x v="24"/>
    <s v="---"/>
    <s v="EX"/>
    <s v="BENF"/>
    <s v="BENEFITS"/>
    <s v="GP"/>
    <x v="5"/>
    <s v="COMPENS"/>
    <s v="07"/>
    <s v="SPA"/>
    <x v="3"/>
    <n v="66415"/>
    <n v="68257"/>
    <m/>
    <x v="0"/>
    <n v="0"/>
    <s v="EX"/>
    <n v="68257"/>
    <n v="68257"/>
    <x v="0"/>
    <n v="0"/>
    <n v="0"/>
    <m/>
    <n v="0"/>
    <n v="68257"/>
    <s v="N"/>
    <m/>
    <s v="VPR"/>
    <s v="VP FOR RESEARCH"/>
    <s v="91"/>
    <s v="1-Adjust Based Budget"/>
    <x v="42"/>
    <x v="2"/>
    <x v="7"/>
    <m/>
    <x v="5"/>
    <x v="5"/>
    <m/>
  </r>
  <r>
    <n v="2018"/>
    <s v="UA"/>
    <s v="RSCH"/>
    <s v="RESEARCH ADMINISTRATION"/>
    <x v="75"/>
    <s v="ADMIN"/>
    <s v="ADMINISTRATION"/>
    <s v="GRANTS ADMINISTRATION AND REPORTING"/>
    <x v="24"/>
    <s v="VP FOR RESEARCH"/>
    <s v="GENFND"/>
    <x v="26"/>
    <x v="25"/>
    <s v="---"/>
    <s v="EX"/>
    <s v="BENF"/>
    <s v="BENEFITS"/>
    <s v="GP"/>
    <x v="5"/>
    <s v="COMPENS"/>
    <s v="07"/>
    <s v="SPA"/>
    <x v="3"/>
    <n v="79713"/>
    <n v="80851"/>
    <m/>
    <x v="0"/>
    <n v="0"/>
    <s v="EX"/>
    <n v="80851"/>
    <n v="80851"/>
    <x v="0"/>
    <n v="0"/>
    <n v="0"/>
    <m/>
    <n v="0"/>
    <n v="80851"/>
    <s v="N"/>
    <m/>
    <s v="VPR"/>
    <s v="VP FOR RESEARCH"/>
    <s v="91"/>
    <s v="1-Adjust Based Budget"/>
    <x v="42"/>
    <x v="2"/>
    <x v="7"/>
    <m/>
    <x v="5"/>
    <x v="5"/>
    <m/>
  </r>
  <r>
    <n v="2018"/>
    <s v="UA"/>
    <s v="RSCH"/>
    <s v="RESEARCH ADMINISTRATION"/>
    <x v="75"/>
    <s v="GFO"/>
    <s v="GRANTS FINANCE OFFICE"/>
    <s v="GRANTS ADMINISTRATION AND REPORTING"/>
    <x v="24"/>
    <s v="VP FOR RESEARCH"/>
    <s v="GENFND"/>
    <x v="26"/>
    <x v="25"/>
    <s v="---"/>
    <s v="EX"/>
    <s v="BENF"/>
    <s v="BENEFITS"/>
    <s v="GP"/>
    <x v="5"/>
    <s v="COMPENS"/>
    <s v="07"/>
    <s v="SPA"/>
    <x v="3"/>
    <n v="117030"/>
    <n v="117030"/>
    <m/>
    <x v="0"/>
    <n v="0"/>
    <s v="EX"/>
    <n v="117030"/>
    <n v="117030"/>
    <x v="0"/>
    <n v="0"/>
    <n v="0"/>
    <m/>
    <n v="0"/>
    <n v="117030"/>
    <s v="N"/>
    <m/>
    <s v="VPR"/>
    <s v="VP FOR RESEARCH"/>
    <s v="91"/>
    <s v="1-Adjust Based Budget"/>
    <x v="42"/>
    <x v="2"/>
    <x v="7"/>
    <m/>
    <x v="5"/>
    <x v="5"/>
    <m/>
  </r>
  <r>
    <n v="2018"/>
    <s v="UA"/>
    <s v="RSCH"/>
    <s v="RESEARCH ADMINISTRATION"/>
    <x v="75"/>
    <s v="GS"/>
    <s v="GRANT SERVICES PROPOSALS AND AWARDS"/>
    <s v="GRANTS ADMINISTRATION AND REPORTING"/>
    <x v="24"/>
    <s v="VP FOR RESEARCH"/>
    <s v="GENFND"/>
    <x v="26"/>
    <x v="25"/>
    <s v="---"/>
    <s v="EX"/>
    <s v="BENF"/>
    <s v="BENEFITS"/>
    <s v="GP"/>
    <x v="5"/>
    <s v="COMPENS"/>
    <s v="07"/>
    <s v="SPA"/>
    <x v="3"/>
    <n v="221950"/>
    <n v="223643"/>
    <m/>
    <x v="0"/>
    <n v="0"/>
    <s v="EX"/>
    <n v="223643"/>
    <n v="223643"/>
    <x v="0"/>
    <n v="0"/>
    <n v="0"/>
    <m/>
    <n v="0"/>
    <n v="223643"/>
    <s v="N"/>
    <m/>
    <s v="VPR"/>
    <s v="VP FOR RESEARCH"/>
    <s v="91"/>
    <s v="1-Adjust Based Budget"/>
    <x v="42"/>
    <x v="2"/>
    <x v="7"/>
    <m/>
    <x v="5"/>
    <x v="5"/>
    <m/>
  </r>
  <r>
    <n v="2018"/>
    <s v="UA"/>
    <s v="RSCH"/>
    <s v="RESEARCH ADMINISTRATION"/>
    <x v="75"/>
    <s v="INSRE"/>
    <s v="INSTITUTIONAL REPORTING AND ANALYSIS"/>
    <s v="GRANTS ADMINISTRATION AND REPORTING"/>
    <x v="24"/>
    <s v="VP FOR RESEARCH"/>
    <s v="GENFND"/>
    <x v="26"/>
    <x v="25"/>
    <s v="---"/>
    <s v="EX"/>
    <s v="BENF"/>
    <s v="BENEFITS"/>
    <s v="GP"/>
    <x v="5"/>
    <s v="COMPENS"/>
    <s v="07"/>
    <s v="SPA"/>
    <x v="3"/>
    <n v="23679"/>
    <n v="23679"/>
    <m/>
    <x v="0"/>
    <n v="0"/>
    <s v="EX"/>
    <n v="23679"/>
    <n v="23679"/>
    <x v="0"/>
    <n v="0"/>
    <n v="0"/>
    <m/>
    <n v="0"/>
    <n v="23679"/>
    <s v="N"/>
    <m/>
    <s v="VPR"/>
    <s v="VP FOR RESEARCH"/>
    <s v="91"/>
    <s v="1-Adjust Based Budget"/>
    <x v="42"/>
    <x v="2"/>
    <x v="7"/>
    <m/>
    <x v="5"/>
    <x v="5"/>
    <m/>
  </r>
  <r>
    <n v="2018"/>
    <s v="UA"/>
    <s v="RSCH"/>
    <s v="RESEARCH ADMINISTRATION"/>
    <x v="75"/>
    <s v="RESCN"/>
    <s v="RESEARCH CONTRACTING"/>
    <s v="GRANTS ADMINISTRATION AND REPORTING"/>
    <x v="24"/>
    <s v="VP FOR RESEARCH"/>
    <s v="GENFND"/>
    <x v="26"/>
    <x v="25"/>
    <s v="---"/>
    <s v="EX"/>
    <s v="BENF"/>
    <s v="BENEFITS"/>
    <s v="GP"/>
    <x v="5"/>
    <s v="COMPENS"/>
    <s v="07"/>
    <s v="SPA"/>
    <x v="3"/>
    <n v="128758"/>
    <n v="132328"/>
    <m/>
    <x v="0"/>
    <n v="0"/>
    <s v="EX"/>
    <n v="132328"/>
    <n v="132328"/>
    <x v="0"/>
    <n v="0"/>
    <n v="0"/>
    <m/>
    <n v="0"/>
    <n v="132328"/>
    <s v="N"/>
    <m/>
    <s v="VPR"/>
    <s v="VP FOR RESEARCH"/>
    <s v="91"/>
    <s v="1-Adjust Based Budget"/>
    <x v="42"/>
    <x v="2"/>
    <x v="7"/>
    <m/>
    <x v="5"/>
    <x v="5"/>
    <m/>
  </r>
  <r>
    <n v="2018"/>
    <s v="UA"/>
    <s v="RSCH"/>
    <s v="RESEARCH ADMINISTRATION"/>
    <x v="75"/>
    <s v="ADMIN"/>
    <s v="ADMINISTRATION"/>
    <s v="GRANTS ADMINISTRATION AND REPORTING"/>
    <x v="24"/>
    <s v="VP FOR RESEARCH"/>
    <s v="GENFND"/>
    <x v="67"/>
    <x v="66"/>
    <s v="---"/>
    <s v="EX"/>
    <s v="BENF"/>
    <s v="BENEFITS"/>
    <s v="GP"/>
    <x v="5"/>
    <s v="COMPENS"/>
    <s v="07"/>
    <s v="SPA"/>
    <x v="3"/>
    <n v="3756"/>
    <n v="3756"/>
    <m/>
    <x v="0"/>
    <n v="0"/>
    <s v="EX"/>
    <n v="3756"/>
    <n v="3756"/>
    <x v="0"/>
    <n v="0"/>
    <n v="0"/>
    <m/>
    <n v="0"/>
    <n v="3756"/>
    <s v="N"/>
    <m/>
    <s v="VPR"/>
    <s v="VP FOR RESEARCH"/>
    <s v="91"/>
    <s v="1-Adjust Based Budget"/>
    <x v="42"/>
    <x v="2"/>
    <x v="7"/>
    <m/>
    <x v="5"/>
    <x v="5"/>
    <m/>
  </r>
  <r>
    <n v="2018"/>
    <s v="UA"/>
    <s v="RSCH"/>
    <s v="RESEARCH ADMINISTRATION"/>
    <x v="75"/>
    <s v="GFO"/>
    <s v="GRANTS FINANCE OFFICE"/>
    <s v="GRANTS ADMINISTRATION AND REPORTING"/>
    <x v="24"/>
    <s v="VP FOR RESEARCH"/>
    <s v="GENFND"/>
    <x v="67"/>
    <x v="66"/>
    <s v="---"/>
    <s v="EX"/>
    <s v="BENF"/>
    <s v="BENEFITS"/>
    <s v="GP"/>
    <x v="5"/>
    <s v="COMPENS"/>
    <s v="07"/>
    <s v="SPA"/>
    <x v="3"/>
    <n v="8622"/>
    <n v="8622"/>
    <m/>
    <x v="0"/>
    <n v="0"/>
    <s v="EX"/>
    <n v="8622"/>
    <n v="8622"/>
    <x v="0"/>
    <n v="0"/>
    <n v="0"/>
    <m/>
    <n v="0"/>
    <n v="8622"/>
    <s v="N"/>
    <m/>
    <s v="VPR"/>
    <s v="VP FOR RESEARCH"/>
    <s v="91"/>
    <s v="1-Adjust Based Budget"/>
    <x v="42"/>
    <x v="2"/>
    <x v="7"/>
    <m/>
    <x v="5"/>
    <x v="5"/>
    <m/>
  </r>
  <r>
    <n v="2018"/>
    <s v="UA"/>
    <s v="RSCH"/>
    <s v="RESEARCH ADMINISTRATION"/>
    <x v="75"/>
    <s v="GS"/>
    <s v="GRANT SERVICES PROPOSALS AND AWARDS"/>
    <s v="GRANTS ADMINISTRATION AND REPORTING"/>
    <x v="24"/>
    <s v="VP FOR RESEARCH"/>
    <s v="GENFND"/>
    <x v="67"/>
    <x v="66"/>
    <s v="---"/>
    <s v="EX"/>
    <s v="BENF"/>
    <s v="BENEFITS"/>
    <s v="GP"/>
    <x v="5"/>
    <s v="COMPENS"/>
    <s v="07"/>
    <s v="SPA"/>
    <x v="3"/>
    <n v="12446"/>
    <n v="12446"/>
    <m/>
    <x v="0"/>
    <n v="0"/>
    <s v="EX"/>
    <n v="12446"/>
    <n v="12446"/>
    <x v="0"/>
    <n v="0"/>
    <n v="0"/>
    <m/>
    <n v="0"/>
    <n v="12446"/>
    <s v="N"/>
    <m/>
    <s v="VPR"/>
    <s v="VP FOR RESEARCH"/>
    <s v="91"/>
    <s v="1-Adjust Based Budget"/>
    <x v="42"/>
    <x v="2"/>
    <x v="7"/>
    <m/>
    <x v="5"/>
    <x v="5"/>
    <m/>
  </r>
  <r>
    <n v="2018"/>
    <s v="UA"/>
    <s v="RSCH"/>
    <s v="RESEARCH ADMINISTRATION"/>
    <x v="75"/>
    <s v="-----"/>
    <m/>
    <s v="GRANTS ADMINISTRATION AND REPORTING"/>
    <x v="24"/>
    <s v="VP FOR RESEARCH"/>
    <s v="GENFND"/>
    <x v="27"/>
    <x v="26"/>
    <s v="---"/>
    <s v="EX"/>
    <s v="TRAV"/>
    <s v="TRAVEL"/>
    <s v="MK"/>
    <x v="6"/>
    <s v="TRAVEL"/>
    <s v="10"/>
    <s v="SPA"/>
    <x v="3"/>
    <n v="8800"/>
    <n v="3800"/>
    <m/>
    <x v="0"/>
    <n v="0"/>
    <s v="EX"/>
    <n v="3800"/>
    <n v="3800"/>
    <x v="0"/>
    <n v="0"/>
    <n v="0"/>
    <m/>
    <n v="0"/>
    <n v="3800"/>
    <s v="N"/>
    <m/>
    <s v="VPR"/>
    <s v="VP FOR RESEARCH"/>
    <s v="91"/>
    <s v="1-Adjust Based Budget"/>
    <x v="42"/>
    <x v="2"/>
    <x v="7"/>
    <m/>
    <x v="5"/>
    <x v="5"/>
    <m/>
  </r>
  <r>
    <n v="2018"/>
    <s v="UA"/>
    <s v="RSCH"/>
    <s v="RESEARCH ADMINISTRATION"/>
    <x v="75"/>
    <s v="-----"/>
    <m/>
    <s v="GRANTS ADMINISTRATION AND REPORTING"/>
    <x v="24"/>
    <s v="VP FOR RESEARCH"/>
    <s v="GENFND"/>
    <x v="68"/>
    <x v="67"/>
    <s v="---"/>
    <s v="EX"/>
    <s v="TRAV"/>
    <s v="TRAVEL"/>
    <s v="MK"/>
    <x v="6"/>
    <s v="TRAVEL"/>
    <s v="10"/>
    <s v="SPA"/>
    <x v="3"/>
    <n v="2000"/>
    <n v="0"/>
    <m/>
    <x v="0"/>
    <n v="0"/>
    <s v="EX"/>
    <n v="0"/>
    <n v="0"/>
    <x v="0"/>
    <n v="0"/>
    <n v="0"/>
    <m/>
    <n v="0"/>
    <n v="0"/>
    <s v="N"/>
    <m/>
    <s v="VPR"/>
    <s v="VP FOR RESEARCH"/>
    <s v="91"/>
    <s v="1-Adjust Based Budget"/>
    <x v="42"/>
    <x v="2"/>
    <x v="7"/>
    <m/>
    <x v="5"/>
    <x v="5"/>
    <m/>
  </r>
  <r>
    <n v="2018"/>
    <s v="UA"/>
    <s v="RSCH"/>
    <s v="RESEARCH ADMINISTRATION"/>
    <x v="75"/>
    <s v="-----"/>
    <m/>
    <s v="GRANTS ADMINISTRATION AND REPORTING"/>
    <x v="24"/>
    <s v="VP FOR RESEARCH"/>
    <s v="GENFND"/>
    <x v="28"/>
    <x v="27"/>
    <s v="---"/>
    <s v="EX"/>
    <s v="TRAV"/>
    <s v="TRAVEL"/>
    <s v="MK"/>
    <x v="6"/>
    <s v="TRAVEL"/>
    <s v="10"/>
    <s v="SPA"/>
    <x v="3"/>
    <n v="29800"/>
    <n v="29800"/>
    <m/>
    <x v="0"/>
    <n v="0"/>
    <s v="EX"/>
    <n v="29800"/>
    <n v="29800"/>
    <x v="0"/>
    <n v="0"/>
    <n v="0"/>
    <m/>
    <n v="0"/>
    <n v="29800"/>
    <s v="N"/>
    <m/>
    <s v="VPR"/>
    <s v="VP FOR RESEARCH"/>
    <s v="91"/>
    <s v="1-Adjust Based Budget"/>
    <x v="42"/>
    <x v="2"/>
    <x v="7"/>
    <m/>
    <x v="5"/>
    <x v="5"/>
    <m/>
  </r>
  <r>
    <n v="2018"/>
    <s v="UA"/>
    <s v="RSCH"/>
    <s v="RESEARCH ADMINISTRATION"/>
    <x v="75"/>
    <s v="-----"/>
    <m/>
    <s v="GRANTS ADMINISTRATION AND REPORTING"/>
    <x v="24"/>
    <s v="VP FOR RESEARCH"/>
    <s v="GENFND"/>
    <x v="69"/>
    <x v="68"/>
    <s v="---"/>
    <s v="EX"/>
    <s v="TRAV"/>
    <s v="TRAVEL"/>
    <s v="MK"/>
    <x v="6"/>
    <s v="TRAVEL"/>
    <s v="10"/>
    <s v="SPA"/>
    <x v="3"/>
    <n v="300"/>
    <n v="300"/>
    <m/>
    <x v="0"/>
    <n v="0"/>
    <s v="EX"/>
    <n v="300"/>
    <n v="300"/>
    <x v="0"/>
    <n v="0"/>
    <n v="0"/>
    <m/>
    <n v="0"/>
    <n v="300"/>
    <s v="N"/>
    <m/>
    <s v="VPR"/>
    <s v="VP FOR RESEARCH"/>
    <s v="91"/>
    <s v="1-Adjust Based Budget"/>
    <x v="42"/>
    <x v="2"/>
    <x v="7"/>
    <m/>
    <x v="5"/>
    <x v="5"/>
    <m/>
  </r>
  <r>
    <n v="2018"/>
    <s v="UA"/>
    <s v="RSCH"/>
    <s v="RESEARCH ADMINISTRATION"/>
    <x v="75"/>
    <s v="-----"/>
    <m/>
    <s v="GRANTS ADMINISTRATION AND REPORTING"/>
    <x v="24"/>
    <s v="VP FOR RESEARCH"/>
    <s v="GENFND"/>
    <x v="2"/>
    <x v="2"/>
    <s v="---"/>
    <s v="EX"/>
    <s v="TRIN"/>
    <s v="TRNSF-INCOME"/>
    <s v="DV"/>
    <x v="1"/>
    <s v="TRANSFER"/>
    <s v="21"/>
    <s v="SPA"/>
    <x v="1"/>
    <n v="114702"/>
    <n v="114702"/>
    <m/>
    <x v="1"/>
    <s v="10cr"/>
    <s v="Allot/Xfer IN"/>
    <n v="-114702"/>
    <n v="114702"/>
    <x v="0"/>
    <n v="0"/>
    <n v="0"/>
    <m/>
    <n v="0"/>
    <n v="114702"/>
    <s v="N"/>
    <m/>
    <s v="VPR"/>
    <s v="VP FOR RESEARCH"/>
    <s v="91"/>
    <s v="1-Adjust Based Budget"/>
    <x v="42"/>
    <x v="2"/>
    <x v="7"/>
    <m/>
    <x v="5"/>
    <x v="5"/>
    <m/>
  </r>
  <r>
    <n v="2018"/>
    <s v="UA"/>
    <s v="VPRO"/>
    <s v="OFC OF VP RESEARCH"/>
    <x v="77"/>
    <s v="-----"/>
    <m/>
    <s v="OFC OF VP RESEARCH"/>
    <x v="24"/>
    <s v="VP FOR RESEARCH"/>
    <s v="GENFND"/>
    <x v="18"/>
    <x v="17"/>
    <s v="---"/>
    <s v="EX"/>
    <s v="ACSA"/>
    <s v="ACADEMIC SAL"/>
    <s v="FA"/>
    <x v="5"/>
    <s v="COMPENS"/>
    <s v="07"/>
    <s v="SPA"/>
    <x v="3"/>
    <n v="267639"/>
    <n v="267639"/>
    <m/>
    <x v="0"/>
    <n v="0"/>
    <s v="EX"/>
    <n v="267639"/>
    <n v="267639"/>
    <x v="2"/>
    <n v="7392"/>
    <n v="-5727.4746000000232"/>
    <m/>
    <n v="1664.5253999999768"/>
    <n v="269303.52539999998"/>
    <s v="Y"/>
    <m/>
    <s v="VPR"/>
    <s v="VP FOR RESEARCH"/>
    <s v="99"/>
    <s v="1-Adjust Based Budget"/>
    <x v="43"/>
    <x v="2"/>
    <x v="7"/>
    <m/>
    <x v="5"/>
    <x v="5"/>
    <m/>
  </r>
  <r>
    <n v="2018"/>
    <s v="UA"/>
    <s v="VPRO"/>
    <s v="OFC OF VP RESEARCH"/>
    <x v="77"/>
    <s v="-----"/>
    <m/>
    <s v="OFC OF VP RESEARCH"/>
    <x v="24"/>
    <s v="VP FOR RESEARCH"/>
    <s v="GENFND"/>
    <x v="18"/>
    <x v="17"/>
    <s v="ADM"/>
    <s v="EX"/>
    <s v="ACSA"/>
    <s v="ACADEMIC SAL"/>
    <s v="FA"/>
    <x v="5"/>
    <s v="COMPENS"/>
    <s v="07"/>
    <s v="SPA"/>
    <x v="3"/>
    <n v="139019"/>
    <n v="139019"/>
    <m/>
    <x v="0"/>
    <n v="0"/>
    <s v="EX"/>
    <n v="139019"/>
    <n v="139019"/>
    <x v="2"/>
    <n v="3839"/>
    <n v="-2975.006600000012"/>
    <m/>
    <n v="863.99339999998801"/>
    <n v="139882.99339999998"/>
    <s v="Y"/>
    <m/>
    <s v="VPR"/>
    <s v="VP FOR RESEARCH"/>
    <s v="99"/>
    <s v="1-Adjust Based Budget"/>
    <x v="43"/>
    <x v="2"/>
    <x v="7"/>
    <m/>
    <x v="5"/>
    <x v="5"/>
    <m/>
  </r>
  <r>
    <n v="2018"/>
    <s v="UA"/>
    <s v="VPRO"/>
    <s v="OFC OF VP RESEARCH"/>
    <x v="78"/>
    <s v="-----"/>
    <m/>
    <s v="VPR ADMINISTRATION"/>
    <x v="24"/>
    <s v="VP FOR RESEARCH"/>
    <s v="GENFND"/>
    <x v="111"/>
    <x v="109"/>
    <s v="---"/>
    <s v="EE"/>
    <s v="RESA"/>
    <s v="RESALE"/>
    <s v="LV"/>
    <x v="4"/>
    <s v="GEN EXP"/>
    <s v="09"/>
    <s v="SPA"/>
    <x v="3"/>
    <n v="5400"/>
    <n v="5400"/>
    <m/>
    <x v="2"/>
    <n v="0"/>
    <s v="EX"/>
    <n v="5400"/>
    <n v="5400"/>
    <x v="0"/>
    <n v="0"/>
    <n v="0"/>
    <m/>
    <n v="0"/>
    <n v="5400"/>
    <s v="N"/>
    <m/>
    <s v="VPR"/>
    <s v="VP FOR RESEARCH"/>
    <s v="91"/>
    <s v="1-Adjust Based Budget"/>
    <x v="42"/>
    <x v="2"/>
    <x v="7"/>
    <m/>
    <x v="5"/>
    <x v="5"/>
    <m/>
  </r>
  <r>
    <n v="2018"/>
    <s v="UA"/>
    <s v="VPRO"/>
    <s v="OFC OF VP RESEARCH"/>
    <x v="5"/>
    <s v="-----"/>
    <m/>
    <s v="OFC OF VP RESEARCH"/>
    <x v="24"/>
    <s v="VP FOR RESEARCH"/>
    <s v="GENFND"/>
    <x v="34"/>
    <x v="33"/>
    <s v="---"/>
    <s v="EX"/>
    <s v="PRSA"/>
    <s v="PROF SAL"/>
    <s v="FP"/>
    <x v="5"/>
    <s v="COMPENS"/>
    <s v="07"/>
    <s v="SPA"/>
    <x v="3"/>
    <n v="617061"/>
    <n v="699740"/>
    <m/>
    <x v="0"/>
    <n v="0"/>
    <s v="EX"/>
    <n v="699740"/>
    <n v="699740"/>
    <x v="2"/>
    <n v="19325"/>
    <n v="-14974.43600000006"/>
    <m/>
    <n v="4350.5639999999403"/>
    <n v="704090.5639999999"/>
    <s v="Y"/>
    <m/>
    <s v="VPR"/>
    <s v="VP FOR RESEARCH"/>
    <s v="99"/>
    <s v="1-Adjust Based Budget"/>
    <x v="43"/>
    <x v="2"/>
    <x v="7"/>
    <m/>
    <x v="5"/>
    <x v="5"/>
    <m/>
  </r>
  <r>
    <n v="2018"/>
    <s v="UA"/>
    <s v="VPRO"/>
    <s v="OFC OF VP RESEARCH"/>
    <x v="78"/>
    <s v="-----"/>
    <m/>
    <s v="VPR ADMINISTRATION"/>
    <x v="24"/>
    <s v="VP FOR RESEARCH"/>
    <s v="GENFND"/>
    <x v="34"/>
    <x v="33"/>
    <s v="---"/>
    <s v="EX"/>
    <s v="PRSA"/>
    <s v="PROF SAL"/>
    <s v="FP"/>
    <x v="5"/>
    <s v="COMPENS"/>
    <s v="07"/>
    <s v="SPA"/>
    <x v="3"/>
    <n v="128716"/>
    <n v="128716"/>
    <m/>
    <x v="0"/>
    <n v="0"/>
    <s v="EX"/>
    <n v="128716"/>
    <n v="128716"/>
    <x v="2"/>
    <n v="3555"/>
    <n v="-2754.5224000000112"/>
    <m/>
    <n v="800.4775999999888"/>
    <n v="129516.47759999998"/>
    <s v="Y"/>
    <m/>
    <s v="VPR"/>
    <s v="VP FOR RESEARCH"/>
    <s v="99"/>
    <s v="1-Adjust Based Budget"/>
    <x v="43"/>
    <x v="2"/>
    <x v="7"/>
    <m/>
    <x v="5"/>
    <x v="5"/>
    <m/>
  </r>
  <r>
    <n v="2018"/>
    <s v="UA"/>
    <s v="VPRO"/>
    <s v="OFC OF VP RESEARCH"/>
    <x v="79"/>
    <s v="-----"/>
    <m/>
    <s v="VPR INTERCAMPUS RESEARCH"/>
    <x v="24"/>
    <s v="VP FOR RESEARCH"/>
    <s v="GENFND"/>
    <x v="34"/>
    <x v="33"/>
    <s v="---"/>
    <s v="EX"/>
    <s v="PRSA"/>
    <s v="PROF SAL"/>
    <s v="FP"/>
    <x v="5"/>
    <s v="COMPENS"/>
    <s v="07"/>
    <s v="SPA"/>
    <x v="3"/>
    <n v="32800"/>
    <n v="32800"/>
    <m/>
    <x v="0"/>
    <n v="0"/>
    <s v="EX"/>
    <n v="32800"/>
    <n v="32800"/>
    <x v="2"/>
    <n v="906"/>
    <n v="-701.9200000000028"/>
    <m/>
    <n v="204.0799999999972"/>
    <n v="33004.079999999994"/>
    <s v="Y"/>
    <m/>
    <s v="VPR"/>
    <s v="VP FOR RESEARCH"/>
    <s v="99"/>
    <s v="1-Adjust Based Budget"/>
    <x v="43"/>
    <x v="2"/>
    <x v="7"/>
    <m/>
    <x v="5"/>
    <x v="5"/>
    <m/>
  </r>
  <r>
    <n v="2018"/>
    <s v="UA"/>
    <s v="VPRO"/>
    <s v="OFC OF VP RESEARCH"/>
    <x v="35"/>
    <s v="-----"/>
    <m/>
    <s v="VPR CORPORATE AND FOUNDATION RELATIONS"/>
    <x v="24"/>
    <s v="VP FOR RESEARCH"/>
    <s v="GENFND"/>
    <x v="34"/>
    <x v="33"/>
    <s v="---"/>
    <s v="EX"/>
    <s v="PRSA"/>
    <s v="PROF SAL"/>
    <s v="FP"/>
    <x v="5"/>
    <s v="COMPENS"/>
    <s v="07"/>
    <s v="PRD"/>
    <x v="3"/>
    <n v="499858"/>
    <n v="499858"/>
    <m/>
    <x v="0"/>
    <n v="0"/>
    <s v="EX"/>
    <n v="499858"/>
    <n v="499858"/>
    <x v="2"/>
    <n v="13805"/>
    <n v="-10696.961200000043"/>
    <m/>
    <n v="3108.0387999999566"/>
    <n v="502966.03879999998"/>
    <s v="Y"/>
    <m/>
    <s v="VPR"/>
    <s v="VP FOR RESEARCH"/>
    <s v="99"/>
    <s v="1-Adjust Based Budget"/>
    <x v="43"/>
    <x v="2"/>
    <x v="7"/>
    <m/>
    <x v="5"/>
    <x v="5"/>
    <m/>
  </r>
  <r>
    <n v="2018"/>
    <s v="UA"/>
    <s v="VPRO"/>
    <s v="OFC OF VP RESEARCH"/>
    <x v="80"/>
    <s v="-----"/>
    <m/>
    <s v="RESEARCH TECHNOLOGY"/>
    <x v="24"/>
    <s v="VP FOR RESEARCH"/>
    <s v="GENFND"/>
    <x v="34"/>
    <x v="33"/>
    <s v="---"/>
    <s v="EX"/>
    <s v="PRSA"/>
    <s v="PROF SAL"/>
    <s v="FP"/>
    <x v="5"/>
    <s v="COMPENS"/>
    <s v="07"/>
    <s v="SPA"/>
    <x v="3"/>
    <n v="1036864"/>
    <n v="1153589"/>
    <m/>
    <x v="0"/>
    <n v="0"/>
    <s v="EX"/>
    <n v="1153589"/>
    <n v="1153589"/>
    <x v="2"/>
    <n v="31860"/>
    <n v="-24686.804600000098"/>
    <m/>
    <n v="7173.1953999999023"/>
    <n v="1160762.1953999999"/>
    <s v="Y"/>
    <m/>
    <s v="VPR"/>
    <s v="VP FOR RESEARCH"/>
    <s v="99"/>
    <s v="1-Adjust Based Budget"/>
    <x v="43"/>
    <x v="2"/>
    <x v="7"/>
    <m/>
    <x v="5"/>
    <x v="5"/>
    <m/>
  </r>
  <r>
    <n v="2018"/>
    <s v="UA"/>
    <s v="VPRO"/>
    <s v="OFC OF VP RESEARCH"/>
    <x v="81"/>
    <s v="-----"/>
    <m/>
    <s v="RESEARCH SUPPORT TECHNICAL SERVICES"/>
    <x v="24"/>
    <s v="VP FOR RESEARCH"/>
    <s v="GENFND"/>
    <x v="34"/>
    <x v="33"/>
    <s v="---"/>
    <s v="EX"/>
    <s v="PRSA"/>
    <s v="PROF SAL"/>
    <s v="FP"/>
    <x v="5"/>
    <s v="COMPENS"/>
    <s v="07"/>
    <s v="SPA"/>
    <x v="3"/>
    <n v="233533"/>
    <n v="241962"/>
    <m/>
    <x v="0"/>
    <n v="0"/>
    <s v="EX"/>
    <n v="241962"/>
    <n v="241962"/>
    <x v="2"/>
    <n v="6683"/>
    <n v="-5177.9868000000206"/>
    <m/>
    <n v="1505.0131999999794"/>
    <n v="243467.01319999999"/>
    <s v="Y"/>
    <m/>
    <s v="VPR"/>
    <s v="VP FOR RESEARCH"/>
    <s v="99"/>
    <s v="1-Adjust Based Budget"/>
    <x v="43"/>
    <x v="2"/>
    <x v="7"/>
    <m/>
    <x v="5"/>
    <x v="5"/>
    <m/>
  </r>
  <r>
    <n v="2018"/>
    <s v="UA"/>
    <s v="VPRO"/>
    <s v="OFC OF VP RESEARCH"/>
    <x v="80"/>
    <s v="-----"/>
    <m/>
    <s v="RESEARCH TECHNOLOGY"/>
    <x v="24"/>
    <s v="VP FOR RESEARCH"/>
    <s v="GENFND"/>
    <x v="99"/>
    <x v="97"/>
    <s v="---"/>
    <s v="EX"/>
    <s v="PRSA"/>
    <s v="PROF SAL"/>
    <s v="FP"/>
    <x v="5"/>
    <s v="COMPENS"/>
    <s v="07"/>
    <s v="SPA"/>
    <x v="3"/>
    <n v="-5513"/>
    <n v="-5513"/>
    <m/>
    <x v="0"/>
    <n v="0"/>
    <s v="EX"/>
    <n v="-5513"/>
    <n v="-5513"/>
    <x v="0"/>
    <n v="0"/>
    <n v="0"/>
    <m/>
    <n v="0"/>
    <n v="-5513"/>
    <s v="N"/>
    <m/>
    <s v="VPR"/>
    <s v="VP FOR RESEARCH"/>
    <s v="91"/>
    <s v="1-Adjust Based Budget"/>
    <x v="42"/>
    <x v="2"/>
    <x v="7"/>
    <m/>
    <x v="5"/>
    <x v="5"/>
    <m/>
  </r>
  <r>
    <n v="2018"/>
    <s v="UA"/>
    <s v="VPRO"/>
    <s v="OFC OF VP RESEARCH"/>
    <x v="77"/>
    <s v="-----"/>
    <m/>
    <s v="OFC OF VP RESEARCH"/>
    <x v="24"/>
    <s v="VP FOR RESEARCH"/>
    <s v="GENFND"/>
    <x v="36"/>
    <x v="35"/>
    <s v="---"/>
    <s v="EX"/>
    <s v="PRSA"/>
    <s v="PROF SAL"/>
    <s v="FP"/>
    <x v="5"/>
    <s v="COMPENS"/>
    <s v="07"/>
    <s v="SPA"/>
    <x v="3"/>
    <n v="25386"/>
    <n v="25386"/>
    <m/>
    <x v="0"/>
    <n v="0"/>
    <s v="EX"/>
    <n v="25386"/>
    <n v="25386"/>
    <x v="2"/>
    <n v="701"/>
    <n v="-543.26040000000216"/>
    <m/>
    <n v="157.73959999999784"/>
    <n v="25543.739599999997"/>
    <s v="Y"/>
    <m/>
    <s v="VPR"/>
    <s v="VP FOR RESEARCH"/>
    <s v="99"/>
    <s v="1-Adjust Based Budget"/>
    <x v="43"/>
    <x v="2"/>
    <x v="7"/>
    <m/>
    <x v="5"/>
    <x v="5"/>
    <m/>
  </r>
  <r>
    <n v="2018"/>
    <s v="UA"/>
    <s v="VPRO"/>
    <s v="OFC OF VP RESEARCH"/>
    <x v="78"/>
    <s v="-----"/>
    <m/>
    <s v="VPR ADMINISTRATION"/>
    <x v="24"/>
    <s v="VP FOR RESEARCH"/>
    <s v="GENFND"/>
    <x v="36"/>
    <x v="35"/>
    <s v="---"/>
    <s v="EX"/>
    <s v="PRSA"/>
    <s v="PROF SAL"/>
    <s v="FP"/>
    <x v="5"/>
    <s v="COMPENS"/>
    <s v="07"/>
    <s v="SPA"/>
    <x v="3"/>
    <n v="22225"/>
    <n v="22225"/>
    <m/>
    <x v="0"/>
    <n v="0"/>
    <s v="EX"/>
    <n v="22225"/>
    <n v="22225"/>
    <x v="2"/>
    <n v="614"/>
    <n v="-475.61500000000188"/>
    <m/>
    <n v="138.38499999999812"/>
    <n v="22363.384999999998"/>
    <s v="Y"/>
    <m/>
    <s v="VPR"/>
    <s v="VP FOR RESEARCH"/>
    <s v="99"/>
    <s v="1-Adjust Based Budget"/>
    <x v="43"/>
    <x v="2"/>
    <x v="7"/>
    <m/>
    <x v="5"/>
    <x v="5"/>
    <m/>
  </r>
  <r>
    <n v="2018"/>
    <s v="UA"/>
    <s v="VPRO"/>
    <s v="OFC OF VP RESEARCH"/>
    <x v="35"/>
    <s v="-----"/>
    <m/>
    <s v="VPR CORPORATE AND FOUNDATION RELATIONS"/>
    <x v="24"/>
    <s v="VP FOR RESEARCH"/>
    <s v="GENFND"/>
    <x v="36"/>
    <x v="35"/>
    <s v="---"/>
    <s v="EX"/>
    <s v="PRSA"/>
    <s v="PROF SAL"/>
    <s v="FP"/>
    <x v="5"/>
    <s v="COMPENS"/>
    <s v="07"/>
    <s v="PRD"/>
    <x v="3"/>
    <n v="40019"/>
    <n v="40019"/>
    <m/>
    <x v="0"/>
    <n v="0"/>
    <s v="EX"/>
    <n v="40019"/>
    <n v="40019"/>
    <x v="2"/>
    <n v="1105"/>
    <n v="-856.40660000000344"/>
    <m/>
    <n v="248.59339999999656"/>
    <n v="40267.593399999998"/>
    <s v="Y"/>
    <m/>
    <s v="VPR"/>
    <s v="VP FOR RESEARCH"/>
    <s v="99"/>
    <s v="1-Adjust Based Budget"/>
    <x v="43"/>
    <x v="2"/>
    <x v="7"/>
    <m/>
    <x v="5"/>
    <x v="5"/>
    <m/>
  </r>
  <r>
    <n v="2018"/>
    <s v="UA"/>
    <s v="VPRO"/>
    <s v="OFC OF VP RESEARCH"/>
    <x v="81"/>
    <s v="-----"/>
    <m/>
    <s v="RESEARCH SUPPORT TECHNICAL SERVICES"/>
    <x v="24"/>
    <s v="VP FOR RESEARCH"/>
    <s v="GENFND"/>
    <x v="36"/>
    <x v="35"/>
    <s v="---"/>
    <s v="EX"/>
    <s v="PRSA"/>
    <s v="PROF SAL"/>
    <s v="FP"/>
    <x v="5"/>
    <s v="COMPENS"/>
    <s v="07"/>
    <s v="SPA"/>
    <x v="3"/>
    <n v="43597"/>
    <n v="43597"/>
    <m/>
    <x v="0"/>
    <n v="0"/>
    <s v="EX"/>
    <n v="43597"/>
    <n v="43597"/>
    <x v="2"/>
    <n v="1204"/>
    <n v="-932.97580000000369"/>
    <m/>
    <n v="271.02419999999631"/>
    <n v="43868.0242"/>
    <s v="Y"/>
    <m/>
    <s v="VPR"/>
    <s v="VP FOR RESEARCH"/>
    <s v="99"/>
    <s v="1-Adjust Based Budget"/>
    <x v="43"/>
    <x v="2"/>
    <x v="7"/>
    <m/>
    <x v="5"/>
    <x v="5"/>
    <m/>
  </r>
  <r>
    <n v="2018"/>
    <s v="UA"/>
    <s v="VPRO"/>
    <s v="OFC OF VP RESEARCH"/>
    <x v="77"/>
    <s v="-----"/>
    <m/>
    <s v="OFC OF VP RESEARCH"/>
    <x v="24"/>
    <s v="VP FOR RESEARCH"/>
    <s v="GENFND"/>
    <x v="37"/>
    <x v="36"/>
    <s v="---"/>
    <s v="EX"/>
    <s v="BISA"/>
    <s v="BIWEEK SAL"/>
    <s v="FV"/>
    <x v="5"/>
    <s v="COMPENS"/>
    <s v="07"/>
    <s v="SPA"/>
    <x v="3"/>
    <n v="40810"/>
    <n v="40810"/>
    <m/>
    <x v="0"/>
    <n v="0"/>
    <s v="EX"/>
    <n v="40810"/>
    <n v="40810"/>
    <x v="3"/>
    <n v="1131"/>
    <n v="-159.15900000000059"/>
    <m/>
    <n v="971.84099999999944"/>
    <n v="41781.841"/>
    <s v="Y"/>
    <m/>
    <s v="VPR"/>
    <s v="VP FOR RESEARCH"/>
    <s v="99"/>
    <s v="1-Adjust Based Budget"/>
    <x v="43"/>
    <x v="2"/>
    <x v="7"/>
    <m/>
    <x v="5"/>
    <x v="5"/>
    <m/>
  </r>
  <r>
    <n v="2018"/>
    <s v="UA"/>
    <s v="VPRO"/>
    <s v="OFC OF VP RESEARCH"/>
    <x v="78"/>
    <s v="-----"/>
    <m/>
    <s v="VPR ADMINISTRATION"/>
    <x v="24"/>
    <s v="VP FOR RESEARCH"/>
    <s v="GENFND"/>
    <x v="37"/>
    <x v="36"/>
    <s v="---"/>
    <s v="EX"/>
    <s v="BISA"/>
    <s v="BIWEEK SAL"/>
    <s v="FV"/>
    <x v="5"/>
    <s v="COMPENS"/>
    <s v="07"/>
    <s v="SPA"/>
    <x v="3"/>
    <n v="75088"/>
    <n v="75088"/>
    <m/>
    <x v="0"/>
    <n v="0"/>
    <s v="EX"/>
    <n v="75088"/>
    <n v="75088"/>
    <x v="3"/>
    <n v="2081"/>
    <n v="-292.8432000000011"/>
    <m/>
    <n v="1788.1567999999988"/>
    <n v="76876.156799999997"/>
    <s v="Y"/>
    <m/>
    <s v="VPR"/>
    <s v="VP FOR RESEARCH"/>
    <s v="99"/>
    <s v="1-Adjust Based Budget"/>
    <x v="43"/>
    <x v="2"/>
    <x v="7"/>
    <m/>
    <x v="5"/>
    <x v="5"/>
    <m/>
  </r>
  <r>
    <n v="2018"/>
    <s v="UA"/>
    <s v="VPRO"/>
    <s v="OFC OF VP RESEARCH"/>
    <x v="77"/>
    <s v="-----"/>
    <m/>
    <s v="OFC OF VP RESEARCH"/>
    <x v="24"/>
    <s v="VP FOR RESEARCH"/>
    <s v="GENFND"/>
    <x v="77"/>
    <x v="75"/>
    <s v="---"/>
    <s v="EX"/>
    <s v="BISA"/>
    <s v="BIWEEK SAL"/>
    <s v="FV"/>
    <x v="5"/>
    <s v="COMPENS"/>
    <s v="07"/>
    <s v="SPA"/>
    <x v="3"/>
    <n v="9"/>
    <n v="9"/>
    <m/>
    <x v="0"/>
    <n v="0"/>
    <s v="EX"/>
    <n v="9"/>
    <n v="9"/>
    <x v="0"/>
    <n v="0"/>
    <n v="0"/>
    <m/>
    <n v="0"/>
    <n v="9"/>
    <s v="N"/>
    <m/>
    <s v="VPR"/>
    <s v="VP FOR RESEARCH"/>
    <s v="91"/>
    <s v="1-Adjust Based Budget"/>
    <x v="42"/>
    <x v="2"/>
    <x v="7"/>
    <m/>
    <x v="5"/>
    <x v="5"/>
    <m/>
  </r>
  <r>
    <n v="2018"/>
    <s v="UA"/>
    <s v="VPRO"/>
    <s v="OFC OF VP RESEARCH"/>
    <x v="78"/>
    <s v="-----"/>
    <m/>
    <s v="VPR ADMINISTRATION"/>
    <x v="24"/>
    <s v="VP FOR RESEARCH"/>
    <s v="GENFND"/>
    <x v="77"/>
    <x v="75"/>
    <s v="---"/>
    <s v="EX"/>
    <s v="BISA"/>
    <s v="BIWEEK SAL"/>
    <s v="FV"/>
    <x v="5"/>
    <s v="COMPENS"/>
    <s v="07"/>
    <s v="SPA"/>
    <x v="3"/>
    <n v="17"/>
    <n v="17"/>
    <m/>
    <x v="0"/>
    <n v="0"/>
    <s v="EX"/>
    <n v="17"/>
    <n v="17"/>
    <x v="0"/>
    <n v="0"/>
    <n v="0"/>
    <m/>
    <n v="0"/>
    <n v="17"/>
    <s v="N"/>
    <m/>
    <s v="VPR"/>
    <s v="VP FOR RESEARCH"/>
    <s v="91"/>
    <s v="1-Adjust Based Budget"/>
    <x v="42"/>
    <x v="2"/>
    <x v="7"/>
    <m/>
    <x v="5"/>
    <x v="5"/>
    <m/>
  </r>
  <r>
    <n v="2018"/>
    <s v="UA"/>
    <s v="VPRO"/>
    <s v="OFC OF VP RESEARCH"/>
    <x v="80"/>
    <s v="-----"/>
    <m/>
    <s v="RESEARCH TECHNOLOGY"/>
    <x v="24"/>
    <s v="VP FOR RESEARCH"/>
    <s v="GENFND"/>
    <x v="40"/>
    <x v="39"/>
    <s v="---"/>
    <s v="EX"/>
    <s v="HRCO"/>
    <s v="HOURLY COMP"/>
    <s v="GK"/>
    <x v="5"/>
    <s v="COMPENS"/>
    <s v="07"/>
    <s v="SPA"/>
    <x v="3"/>
    <n v="4000"/>
    <n v="4000"/>
    <m/>
    <x v="0"/>
    <n v="0"/>
    <s v="EX"/>
    <n v="4000"/>
    <n v="4000"/>
    <x v="0"/>
    <n v="0"/>
    <n v="0"/>
    <m/>
    <n v="0"/>
    <n v="4000"/>
    <s v="N"/>
    <m/>
    <s v="VPR"/>
    <s v="VP FOR RESEARCH"/>
    <s v="91"/>
    <s v="1-Adjust Based Budget"/>
    <x v="42"/>
    <x v="2"/>
    <x v="7"/>
    <m/>
    <x v="5"/>
    <x v="5"/>
    <m/>
  </r>
  <r>
    <n v="2018"/>
    <s v="UA"/>
    <s v="VPRO"/>
    <s v="OFC OF VP RESEARCH"/>
    <x v="77"/>
    <s v="-----"/>
    <m/>
    <s v="OFC OF VP RESEARCH"/>
    <x v="24"/>
    <s v="VP FOR RESEARCH"/>
    <s v="GENFND"/>
    <x v="94"/>
    <x v="92"/>
    <s v="---"/>
    <s v="EX"/>
    <s v="S&amp;E"/>
    <s v="S&amp;E"/>
    <s v="LF"/>
    <x v="4"/>
    <s v="GEN EXP"/>
    <s v="09"/>
    <s v="SPA"/>
    <x v="3"/>
    <n v="300"/>
    <n v="300"/>
    <m/>
    <x v="0"/>
    <n v="0"/>
    <s v="EX"/>
    <n v="300"/>
    <n v="300"/>
    <x v="0"/>
    <n v="0"/>
    <n v="0"/>
    <m/>
    <n v="0"/>
    <n v="300"/>
    <s v="N"/>
    <m/>
    <s v="VPR"/>
    <s v="VP FOR RESEARCH"/>
    <s v="91"/>
    <s v="1-Adjust Based Budget"/>
    <x v="42"/>
    <x v="2"/>
    <x v="7"/>
    <m/>
    <x v="5"/>
    <x v="5"/>
    <m/>
  </r>
  <r>
    <n v="2018"/>
    <s v="UA"/>
    <s v="VPRO"/>
    <s v="OFC OF VP RESEARCH"/>
    <x v="80"/>
    <s v="-----"/>
    <m/>
    <s v="RESEARCH TECHNOLOGY"/>
    <x v="24"/>
    <s v="VP FOR RESEARCH"/>
    <s v="GENFND"/>
    <x v="94"/>
    <x v="92"/>
    <s v="---"/>
    <s v="EX"/>
    <s v="S&amp;E"/>
    <s v="S&amp;E"/>
    <s v="LF"/>
    <x v="4"/>
    <s v="GEN EXP"/>
    <s v="09"/>
    <s v="SPA"/>
    <x v="3"/>
    <n v="1700"/>
    <n v="1700"/>
    <m/>
    <x v="0"/>
    <n v="0"/>
    <s v="EX"/>
    <n v="1700"/>
    <n v="1700"/>
    <x v="0"/>
    <n v="0"/>
    <n v="0"/>
    <m/>
    <n v="0"/>
    <n v="1700"/>
    <s v="N"/>
    <m/>
    <s v="VPR"/>
    <s v="VP FOR RESEARCH"/>
    <s v="91"/>
    <s v="1-Adjust Based Budget"/>
    <x v="42"/>
    <x v="2"/>
    <x v="7"/>
    <m/>
    <x v="5"/>
    <x v="5"/>
    <m/>
  </r>
  <r>
    <n v="2018"/>
    <s v="UA"/>
    <s v="VPRO"/>
    <s v="OFC OF VP RESEARCH"/>
    <x v="77"/>
    <s v="-----"/>
    <m/>
    <s v="OFC OF VP RESEARCH"/>
    <x v="24"/>
    <s v="VP FOR RESEARCH"/>
    <s v="GENFND"/>
    <x v="20"/>
    <x v="19"/>
    <s v="---"/>
    <s v="EX"/>
    <s v="OEXP"/>
    <s v="OTHER EXP"/>
    <s v="LP"/>
    <x v="4"/>
    <s v="GEN EXP"/>
    <s v="09"/>
    <s v="SPA"/>
    <x v="3"/>
    <n v="5000"/>
    <n v="2500"/>
    <m/>
    <x v="0"/>
    <n v="0"/>
    <s v="EX"/>
    <n v="2500"/>
    <n v="2500"/>
    <x v="0"/>
    <n v="0"/>
    <n v="0"/>
    <m/>
    <n v="0"/>
    <n v="2500"/>
    <s v="N"/>
    <m/>
    <s v="VPR"/>
    <s v="VP FOR RESEARCH"/>
    <s v="91"/>
    <s v="1-Adjust Based Budget"/>
    <x v="42"/>
    <x v="2"/>
    <x v="7"/>
    <m/>
    <x v="5"/>
    <x v="5"/>
    <m/>
  </r>
  <r>
    <n v="2018"/>
    <s v="UA"/>
    <s v="VPRO"/>
    <s v="OFC OF VP RESEARCH"/>
    <x v="78"/>
    <s v="-----"/>
    <m/>
    <s v="VPR ADMINISTRATION"/>
    <x v="24"/>
    <s v="VP FOR RESEARCH"/>
    <s v="GENFND"/>
    <x v="20"/>
    <x v="19"/>
    <s v="---"/>
    <s v="EX"/>
    <s v="OEXP"/>
    <s v="OTHER EXP"/>
    <s v="LP"/>
    <x v="4"/>
    <s v="GEN EXP"/>
    <s v="09"/>
    <s v="SPA"/>
    <x v="3"/>
    <n v="1500"/>
    <n v="1500"/>
    <m/>
    <x v="0"/>
    <n v="0"/>
    <s v="EX"/>
    <n v="1500"/>
    <n v="1500"/>
    <x v="0"/>
    <n v="0"/>
    <n v="0"/>
    <m/>
    <n v="0"/>
    <n v="1500"/>
    <s v="N"/>
    <m/>
    <s v="VPR"/>
    <s v="VP FOR RESEARCH"/>
    <s v="91"/>
    <s v="1-Adjust Based Budget"/>
    <x v="42"/>
    <x v="2"/>
    <x v="7"/>
    <m/>
    <x v="5"/>
    <x v="5"/>
    <m/>
  </r>
  <r>
    <n v="2018"/>
    <s v="UA"/>
    <s v="VPRO"/>
    <s v="OFC OF VP RESEARCH"/>
    <x v="80"/>
    <s v="-----"/>
    <m/>
    <s v="RESEARCH TECHNOLOGY"/>
    <x v="24"/>
    <s v="VP FOR RESEARCH"/>
    <s v="GENFND"/>
    <x v="20"/>
    <x v="19"/>
    <s v="---"/>
    <s v="EX"/>
    <s v="OEXP"/>
    <s v="OTHER EXP"/>
    <s v="LP"/>
    <x v="4"/>
    <s v="GEN EXP"/>
    <s v="09"/>
    <s v="SPA"/>
    <x v="3"/>
    <n v="5275"/>
    <n v="5275"/>
    <m/>
    <x v="0"/>
    <n v="0"/>
    <s v="EX"/>
    <n v="5275"/>
    <n v="5275"/>
    <x v="0"/>
    <n v="0"/>
    <n v="0"/>
    <m/>
    <n v="0"/>
    <n v="5275"/>
    <s v="N"/>
    <m/>
    <s v="VPR"/>
    <s v="VP FOR RESEARCH"/>
    <s v="91"/>
    <s v="1-Adjust Based Budget"/>
    <x v="42"/>
    <x v="2"/>
    <x v="7"/>
    <m/>
    <x v="5"/>
    <x v="5"/>
    <m/>
  </r>
  <r>
    <n v="2018"/>
    <s v="UA"/>
    <s v="VPRO"/>
    <s v="OFC OF VP RESEARCH"/>
    <x v="81"/>
    <s v="-----"/>
    <m/>
    <s v="RESEARCH SUPPORT TECHNICAL SERVICES"/>
    <x v="24"/>
    <s v="VP FOR RESEARCH"/>
    <s v="GENFND"/>
    <x v="20"/>
    <x v="19"/>
    <s v="---"/>
    <s v="EX"/>
    <s v="OEXP"/>
    <s v="OTHER EXP"/>
    <s v="LP"/>
    <x v="4"/>
    <s v="GEN EXP"/>
    <s v="09"/>
    <s v="SPA"/>
    <x v="3"/>
    <n v="2150"/>
    <n v="2150"/>
    <m/>
    <x v="0"/>
    <n v="0"/>
    <s v="EX"/>
    <n v="2150"/>
    <n v="2150"/>
    <x v="0"/>
    <n v="0"/>
    <n v="0"/>
    <m/>
    <n v="0"/>
    <n v="2150"/>
    <s v="N"/>
    <m/>
    <s v="VPR"/>
    <s v="VP FOR RESEARCH"/>
    <s v="91"/>
    <s v="1-Adjust Based Budget"/>
    <x v="42"/>
    <x v="2"/>
    <x v="7"/>
    <m/>
    <x v="5"/>
    <x v="5"/>
    <m/>
  </r>
  <r>
    <n v="2018"/>
    <s v="UA"/>
    <s v="VPRO"/>
    <s v="OFC OF VP RESEARCH"/>
    <x v="80"/>
    <s v="-----"/>
    <m/>
    <s v="RESEARCH TECHNOLOGY"/>
    <x v="24"/>
    <s v="VP FOR RESEARCH"/>
    <s v="GENFND"/>
    <x v="95"/>
    <x v="93"/>
    <s v="---"/>
    <s v="EX"/>
    <s v="COMP"/>
    <s v="COMP SERV"/>
    <s v="JP"/>
    <x v="4"/>
    <s v="GEN EXP"/>
    <s v="09"/>
    <s v="SPA"/>
    <x v="3"/>
    <n v="6000"/>
    <n v="6000"/>
    <m/>
    <x v="0"/>
    <n v="0"/>
    <s v="EX"/>
    <n v="6000"/>
    <n v="6000"/>
    <x v="0"/>
    <n v="0"/>
    <n v="0"/>
    <m/>
    <n v="0"/>
    <n v="6000"/>
    <s v="N"/>
    <m/>
    <s v="VPR"/>
    <s v="VP FOR RESEARCH"/>
    <s v="91"/>
    <s v="1-Adjust Based Budget"/>
    <x v="42"/>
    <x v="2"/>
    <x v="7"/>
    <m/>
    <x v="5"/>
    <x v="5"/>
    <m/>
  </r>
  <r>
    <n v="2018"/>
    <s v="UA"/>
    <s v="VPRO"/>
    <s v="OFC OF VP RESEARCH"/>
    <x v="81"/>
    <s v="-----"/>
    <m/>
    <s v="RESEARCH SUPPORT TECHNICAL SERVICES"/>
    <x v="24"/>
    <s v="VP FOR RESEARCH"/>
    <s v="GENFND"/>
    <x v="95"/>
    <x v="93"/>
    <s v="---"/>
    <s v="EX"/>
    <s v="COMP"/>
    <s v="COMP SERV"/>
    <s v="JP"/>
    <x v="4"/>
    <s v="GEN EXP"/>
    <s v="09"/>
    <s v="SPA"/>
    <x v="3"/>
    <n v="15000"/>
    <n v="3181"/>
    <m/>
    <x v="0"/>
    <n v="0"/>
    <s v="EX"/>
    <n v="3181"/>
    <n v="3181"/>
    <x v="0"/>
    <n v="0"/>
    <n v="0"/>
    <m/>
    <n v="0"/>
    <n v="3181"/>
    <s v="N"/>
    <m/>
    <s v="VPR"/>
    <s v="VP FOR RESEARCH"/>
    <s v="91"/>
    <s v="1-Adjust Based Budget"/>
    <x v="42"/>
    <x v="2"/>
    <x v="7"/>
    <m/>
    <x v="5"/>
    <x v="5"/>
    <m/>
  </r>
  <r>
    <n v="2018"/>
    <s v="UA"/>
    <s v="VPRO"/>
    <s v="OFC OF VP RESEARCH"/>
    <x v="77"/>
    <s v="-----"/>
    <m/>
    <s v="OFC OF VP RESEARCH"/>
    <x v="24"/>
    <s v="VP FOR RESEARCH"/>
    <s v="GENFND"/>
    <x v="11"/>
    <x v="10"/>
    <s v="---"/>
    <s v="EX"/>
    <s v="ADV"/>
    <s v="ADVERT PROMO"/>
    <s v="LA"/>
    <x v="4"/>
    <s v="GEN EXP"/>
    <s v="09"/>
    <s v="SPA"/>
    <x v="3"/>
    <n v="4000"/>
    <n v="2000"/>
    <m/>
    <x v="0"/>
    <n v="0"/>
    <s v="EX"/>
    <n v="2000"/>
    <n v="2000"/>
    <x v="0"/>
    <n v="0"/>
    <n v="0"/>
    <m/>
    <n v="0"/>
    <n v="2000"/>
    <s v="N"/>
    <m/>
    <s v="VPR"/>
    <s v="VP FOR RESEARCH"/>
    <s v="91"/>
    <s v="1-Adjust Based Budget"/>
    <x v="42"/>
    <x v="2"/>
    <x v="7"/>
    <m/>
    <x v="5"/>
    <x v="5"/>
    <m/>
  </r>
  <r>
    <n v="2018"/>
    <s v="UA"/>
    <s v="VPRO"/>
    <s v="OFC OF VP RESEARCH"/>
    <x v="78"/>
    <s v="-----"/>
    <m/>
    <s v="VPR ADMINISTRATION"/>
    <x v="24"/>
    <s v="VP FOR RESEARCH"/>
    <s v="GENFND"/>
    <x v="112"/>
    <x v="110"/>
    <s v="---"/>
    <s v="EX"/>
    <s v="S&amp;E"/>
    <s v="S&amp;E"/>
    <s v="LF"/>
    <x v="4"/>
    <s v="GEN EXP"/>
    <s v="09"/>
    <s v="SPA"/>
    <x v="3"/>
    <n v="50"/>
    <n v="50"/>
    <m/>
    <x v="0"/>
    <n v="0"/>
    <s v="EX"/>
    <n v="50"/>
    <n v="50"/>
    <x v="0"/>
    <n v="0"/>
    <n v="0"/>
    <m/>
    <n v="0"/>
    <n v="50"/>
    <s v="N"/>
    <m/>
    <s v="VPR"/>
    <s v="VP FOR RESEARCH"/>
    <s v="91"/>
    <s v="1-Adjust Based Budget"/>
    <x v="42"/>
    <x v="2"/>
    <x v="7"/>
    <m/>
    <x v="5"/>
    <x v="5"/>
    <m/>
  </r>
  <r>
    <n v="2018"/>
    <s v="UA"/>
    <s v="VPRO"/>
    <s v="OFC OF VP RESEARCH"/>
    <x v="81"/>
    <s v="-----"/>
    <m/>
    <s v="RESEARCH SUPPORT TECHNICAL SERVICES"/>
    <x v="24"/>
    <s v="VP FOR RESEARCH"/>
    <s v="GENFND"/>
    <x v="112"/>
    <x v="110"/>
    <s v="---"/>
    <s v="EX"/>
    <s v="S&amp;E"/>
    <s v="S&amp;E"/>
    <s v="LF"/>
    <x v="4"/>
    <s v="GEN EXP"/>
    <s v="09"/>
    <s v="SPA"/>
    <x v="3"/>
    <n v="250"/>
    <n v="250"/>
    <m/>
    <x v="0"/>
    <n v="0"/>
    <s v="EX"/>
    <n v="250"/>
    <n v="250"/>
    <x v="0"/>
    <n v="0"/>
    <n v="0"/>
    <m/>
    <n v="0"/>
    <n v="250"/>
    <s v="N"/>
    <m/>
    <s v="VPR"/>
    <s v="VP FOR RESEARCH"/>
    <s v="91"/>
    <s v="1-Adjust Based Budget"/>
    <x v="42"/>
    <x v="2"/>
    <x v="7"/>
    <m/>
    <x v="5"/>
    <x v="5"/>
    <m/>
  </r>
  <r>
    <n v="2018"/>
    <s v="UA"/>
    <s v="VPRO"/>
    <s v="OFC OF VP RESEARCH"/>
    <x v="77"/>
    <s v="-----"/>
    <m/>
    <s v="OFC OF VP RESEARCH"/>
    <x v="24"/>
    <s v="VP FOR RESEARCH"/>
    <s v="GENFND"/>
    <x v="21"/>
    <x v="20"/>
    <s v="---"/>
    <s v="EX"/>
    <s v="PRIN"/>
    <s v="PRINT DUPL"/>
    <s v="KA"/>
    <x v="4"/>
    <s v="GEN EXP"/>
    <s v="09"/>
    <s v="SPA"/>
    <x v="3"/>
    <n v="17000"/>
    <n v="1817"/>
    <m/>
    <x v="0"/>
    <n v="0"/>
    <s v="EX"/>
    <n v="1817"/>
    <n v="1817"/>
    <x v="0"/>
    <n v="0"/>
    <n v="0"/>
    <m/>
    <n v="0"/>
    <n v="1817"/>
    <s v="N"/>
    <m/>
    <s v="VPR"/>
    <s v="VP FOR RESEARCH"/>
    <s v="91"/>
    <s v="1-Adjust Based Budget"/>
    <x v="42"/>
    <x v="2"/>
    <x v="7"/>
    <m/>
    <x v="5"/>
    <x v="5"/>
    <m/>
  </r>
  <r>
    <n v="2018"/>
    <s v="UA"/>
    <s v="VPRO"/>
    <s v="OFC OF VP RESEARCH"/>
    <x v="80"/>
    <s v="-----"/>
    <m/>
    <s v="RESEARCH TECHNOLOGY"/>
    <x v="24"/>
    <s v="VP FOR RESEARCH"/>
    <s v="GENFND"/>
    <x v="113"/>
    <x v="19"/>
    <s v="---"/>
    <s v="EX"/>
    <s v="OEXP"/>
    <s v="OTHER EXP"/>
    <s v="LP"/>
    <x v="4"/>
    <s v="GEN EXP"/>
    <s v="09"/>
    <s v="SPA"/>
    <x v="3"/>
    <n v="1400"/>
    <n v="1400"/>
    <m/>
    <x v="0"/>
    <n v="0"/>
    <s v="EX"/>
    <n v="1400"/>
    <n v="1400"/>
    <x v="0"/>
    <n v="0"/>
    <n v="0"/>
    <m/>
    <n v="0"/>
    <n v="1400"/>
    <s v="N"/>
    <m/>
    <s v="VPR"/>
    <s v="VP FOR RESEARCH"/>
    <s v="91"/>
    <s v="1-Adjust Based Budget"/>
    <x v="42"/>
    <x v="2"/>
    <x v="7"/>
    <m/>
    <x v="5"/>
    <x v="5"/>
    <m/>
  </r>
  <r>
    <n v="2018"/>
    <s v="UA"/>
    <s v="VPRO"/>
    <s v="OFC OF VP RESEARCH"/>
    <x v="80"/>
    <s v="-----"/>
    <m/>
    <s v="RESEARCH TECHNOLOGY"/>
    <x v="24"/>
    <s v="VP FOR RESEARCH"/>
    <s v="GENFND"/>
    <x v="43"/>
    <x v="42"/>
    <s v="---"/>
    <s v="EX"/>
    <s v="PHON"/>
    <s v="TELE POST"/>
    <s v="JV"/>
    <x v="4"/>
    <s v="GEN EXP"/>
    <s v="09"/>
    <s v="SPA"/>
    <x v="3"/>
    <n v="1000"/>
    <n v="1000"/>
    <m/>
    <x v="0"/>
    <n v="0"/>
    <s v="EX"/>
    <n v="1000"/>
    <n v="1000"/>
    <x v="0"/>
    <n v="0"/>
    <n v="0"/>
    <m/>
    <n v="0"/>
    <n v="1000"/>
    <s v="N"/>
    <m/>
    <s v="VPR"/>
    <s v="VP FOR RESEARCH"/>
    <s v="91"/>
    <s v="1-Adjust Based Budget"/>
    <x v="42"/>
    <x v="2"/>
    <x v="7"/>
    <m/>
    <x v="5"/>
    <x v="5"/>
    <m/>
  </r>
  <r>
    <n v="2018"/>
    <s v="UA"/>
    <s v="VPRO"/>
    <s v="OFC OF VP RESEARCH"/>
    <x v="77"/>
    <s v="-----"/>
    <m/>
    <s v="OFC OF VP RESEARCH"/>
    <x v="24"/>
    <s v="VP FOR RESEARCH"/>
    <s v="GENFND"/>
    <x v="45"/>
    <x v="44"/>
    <s v="---"/>
    <s v="EX"/>
    <s v="TRAV"/>
    <s v="TRAVEL"/>
    <s v="MK"/>
    <x v="6"/>
    <s v="TRAVEL"/>
    <s v="10"/>
    <s v="SPA"/>
    <x v="3"/>
    <n v="1000"/>
    <n v="1000"/>
    <m/>
    <x v="0"/>
    <n v="0"/>
    <s v="EX"/>
    <n v="1000"/>
    <n v="1000"/>
    <x v="0"/>
    <n v="0"/>
    <n v="0"/>
    <m/>
    <n v="0"/>
    <n v="1000"/>
    <s v="N"/>
    <m/>
    <s v="VPR"/>
    <s v="VP FOR RESEARCH"/>
    <s v="91"/>
    <s v="1-Adjust Based Budget"/>
    <x v="42"/>
    <x v="2"/>
    <x v="7"/>
    <m/>
    <x v="5"/>
    <x v="5"/>
    <m/>
  </r>
  <r>
    <n v="2018"/>
    <s v="UA"/>
    <s v="VPRO"/>
    <s v="OFC OF VP RESEARCH"/>
    <x v="77"/>
    <s v="-----"/>
    <m/>
    <s v="OFC OF VP RESEARCH"/>
    <x v="24"/>
    <s v="VP FOR RESEARCH"/>
    <s v="GENFND"/>
    <x v="22"/>
    <x v="21"/>
    <s v="---"/>
    <s v="EX"/>
    <s v="S&amp;E"/>
    <s v="S&amp;E"/>
    <s v="LF"/>
    <x v="4"/>
    <s v="GEN EXP"/>
    <s v="09"/>
    <s v="SPA"/>
    <x v="3"/>
    <n v="2500"/>
    <n v="500"/>
    <m/>
    <x v="0"/>
    <n v="0"/>
    <s v="EX"/>
    <n v="500"/>
    <n v="500"/>
    <x v="0"/>
    <n v="0"/>
    <n v="0"/>
    <m/>
    <n v="0"/>
    <n v="500"/>
    <s v="N"/>
    <m/>
    <s v="VPR"/>
    <s v="VP FOR RESEARCH"/>
    <s v="91"/>
    <s v="1-Adjust Based Budget"/>
    <x v="42"/>
    <x v="2"/>
    <x v="7"/>
    <m/>
    <x v="5"/>
    <x v="5"/>
    <m/>
  </r>
  <r>
    <n v="2018"/>
    <s v="UA"/>
    <s v="VPRO"/>
    <s v="OFC OF VP RESEARCH"/>
    <x v="78"/>
    <s v="-----"/>
    <m/>
    <s v="VPR ADMINISTRATION"/>
    <x v="24"/>
    <s v="VP FOR RESEARCH"/>
    <s v="GENFND"/>
    <x v="22"/>
    <x v="21"/>
    <s v="---"/>
    <s v="EX"/>
    <s v="S&amp;E"/>
    <s v="S&amp;E"/>
    <s v="LF"/>
    <x v="4"/>
    <s v="GEN EXP"/>
    <s v="09"/>
    <s v="SPA"/>
    <x v="3"/>
    <n v="400"/>
    <n v="400"/>
    <m/>
    <x v="0"/>
    <n v="0"/>
    <s v="EX"/>
    <n v="400"/>
    <n v="400"/>
    <x v="0"/>
    <n v="0"/>
    <n v="0"/>
    <m/>
    <n v="0"/>
    <n v="400"/>
    <s v="N"/>
    <m/>
    <s v="VPR"/>
    <s v="VP FOR RESEARCH"/>
    <s v="91"/>
    <s v="1-Adjust Based Budget"/>
    <x v="42"/>
    <x v="2"/>
    <x v="7"/>
    <m/>
    <x v="5"/>
    <x v="5"/>
    <m/>
  </r>
  <r>
    <n v="2018"/>
    <s v="UA"/>
    <s v="VPRO"/>
    <s v="OFC OF VP RESEARCH"/>
    <x v="80"/>
    <s v="-----"/>
    <m/>
    <s v="RESEARCH TECHNOLOGY"/>
    <x v="24"/>
    <s v="VP FOR RESEARCH"/>
    <s v="GENFND"/>
    <x v="22"/>
    <x v="21"/>
    <s v="---"/>
    <s v="EX"/>
    <s v="S&amp;E"/>
    <s v="S&amp;E"/>
    <s v="LF"/>
    <x v="4"/>
    <s v="GEN EXP"/>
    <s v="09"/>
    <s v="SPA"/>
    <x v="3"/>
    <n v="325"/>
    <n v="325"/>
    <m/>
    <x v="0"/>
    <n v="0"/>
    <s v="EX"/>
    <n v="325"/>
    <n v="325"/>
    <x v="0"/>
    <n v="0"/>
    <n v="0"/>
    <m/>
    <n v="0"/>
    <n v="325"/>
    <s v="N"/>
    <m/>
    <s v="VPR"/>
    <s v="VP FOR RESEARCH"/>
    <s v="91"/>
    <s v="1-Adjust Based Budget"/>
    <x v="42"/>
    <x v="2"/>
    <x v="7"/>
    <m/>
    <x v="5"/>
    <x v="5"/>
    <m/>
  </r>
  <r>
    <n v="2018"/>
    <s v="UA"/>
    <s v="VPRO"/>
    <s v="OFC OF VP RESEARCH"/>
    <x v="78"/>
    <s v="-----"/>
    <m/>
    <s v="VPR ADMINISTRATION"/>
    <x v="24"/>
    <s v="VP FOR RESEARCH"/>
    <s v="GENFND"/>
    <x v="46"/>
    <x v="45"/>
    <s v="---"/>
    <s v="EX"/>
    <s v="PRIN"/>
    <s v="PRINT DUPL"/>
    <s v="KA"/>
    <x v="4"/>
    <s v="GEN EXP"/>
    <s v="09"/>
    <s v="SPA"/>
    <x v="3"/>
    <n v="1400"/>
    <n v="1400"/>
    <m/>
    <x v="0"/>
    <n v="0"/>
    <s v="EX"/>
    <n v="1400"/>
    <n v="1400"/>
    <x v="0"/>
    <n v="0"/>
    <n v="0"/>
    <m/>
    <n v="0"/>
    <n v="1400"/>
    <s v="N"/>
    <m/>
    <s v="VPR"/>
    <s v="VP FOR RESEARCH"/>
    <s v="91"/>
    <s v="1-Adjust Based Budget"/>
    <x v="42"/>
    <x v="2"/>
    <x v="7"/>
    <m/>
    <x v="5"/>
    <x v="5"/>
    <m/>
  </r>
  <r>
    <n v="2018"/>
    <s v="UA"/>
    <s v="VPRO"/>
    <s v="OFC OF VP RESEARCH"/>
    <x v="77"/>
    <s v="-----"/>
    <m/>
    <s v="OFC OF VP RESEARCH"/>
    <x v="24"/>
    <s v="VP FOR RESEARCH"/>
    <s v="GENFND"/>
    <x v="104"/>
    <x v="102"/>
    <s v="---"/>
    <s v="EX"/>
    <s v="PRIN"/>
    <s v="PRINT DUPL"/>
    <s v="KA"/>
    <x v="4"/>
    <s v="GEN EXP"/>
    <s v="09"/>
    <s v="SPA"/>
    <x v="3"/>
    <n v="400"/>
    <n v="400"/>
    <m/>
    <x v="0"/>
    <n v="0"/>
    <s v="EX"/>
    <n v="400"/>
    <n v="400"/>
    <x v="0"/>
    <n v="0"/>
    <n v="0"/>
    <m/>
    <n v="0"/>
    <n v="400"/>
    <s v="N"/>
    <m/>
    <s v="VPR"/>
    <s v="VP FOR RESEARCH"/>
    <s v="91"/>
    <s v="1-Adjust Based Budget"/>
    <x v="42"/>
    <x v="2"/>
    <x v="7"/>
    <m/>
    <x v="5"/>
    <x v="5"/>
    <m/>
  </r>
  <r>
    <n v="2018"/>
    <s v="UA"/>
    <s v="VPRO"/>
    <s v="OFC OF VP RESEARCH"/>
    <x v="78"/>
    <s v="-----"/>
    <m/>
    <s v="VPR ADMINISTRATION"/>
    <x v="24"/>
    <s v="VP FOR RESEARCH"/>
    <s v="GENFND"/>
    <x v="104"/>
    <x v="102"/>
    <s v="---"/>
    <s v="EX"/>
    <s v="PRIN"/>
    <s v="PRINT DUPL"/>
    <s v="KA"/>
    <x v="4"/>
    <s v="GEN EXP"/>
    <s v="09"/>
    <s v="SPA"/>
    <x v="3"/>
    <n v="150"/>
    <n v="150"/>
    <m/>
    <x v="0"/>
    <n v="0"/>
    <s v="EX"/>
    <n v="150"/>
    <n v="150"/>
    <x v="0"/>
    <n v="0"/>
    <n v="0"/>
    <m/>
    <n v="0"/>
    <n v="150"/>
    <s v="N"/>
    <m/>
    <s v="VPR"/>
    <s v="VP FOR RESEARCH"/>
    <s v="91"/>
    <s v="1-Adjust Based Budget"/>
    <x v="42"/>
    <x v="2"/>
    <x v="7"/>
    <m/>
    <x v="5"/>
    <x v="5"/>
    <m/>
  </r>
  <r>
    <n v="2018"/>
    <s v="UA"/>
    <s v="VPRO"/>
    <s v="OFC OF VP RESEARCH"/>
    <x v="80"/>
    <s v="-----"/>
    <m/>
    <s v="RESEARCH TECHNOLOGY"/>
    <x v="24"/>
    <s v="VP FOR RESEARCH"/>
    <s v="GENFND"/>
    <x v="104"/>
    <x v="102"/>
    <s v="---"/>
    <s v="EX"/>
    <s v="PRIN"/>
    <s v="PRINT DUPL"/>
    <s v="KA"/>
    <x v="4"/>
    <s v="GEN EXP"/>
    <s v="09"/>
    <s v="SPA"/>
    <x v="3"/>
    <n v="90"/>
    <n v="90"/>
    <m/>
    <x v="0"/>
    <n v="0"/>
    <s v="EX"/>
    <n v="90"/>
    <n v="90"/>
    <x v="0"/>
    <n v="0"/>
    <n v="0"/>
    <m/>
    <n v="0"/>
    <n v="90"/>
    <s v="N"/>
    <m/>
    <s v="VPR"/>
    <s v="VP FOR RESEARCH"/>
    <s v="91"/>
    <s v="1-Adjust Based Budget"/>
    <x v="42"/>
    <x v="2"/>
    <x v="7"/>
    <m/>
    <x v="5"/>
    <x v="5"/>
    <m/>
  </r>
  <r>
    <n v="2018"/>
    <s v="UA"/>
    <s v="VPRO"/>
    <s v="OFC OF VP RESEARCH"/>
    <x v="77"/>
    <s v="-----"/>
    <m/>
    <s v="OFC OF VP RESEARCH"/>
    <x v="24"/>
    <s v="VP FOR RESEARCH"/>
    <s v="GENFND"/>
    <x v="101"/>
    <x v="99"/>
    <s v="---"/>
    <s v="EX"/>
    <s v="S&amp;E"/>
    <s v="S&amp;E"/>
    <s v="LF"/>
    <x v="4"/>
    <s v="GEN EXP"/>
    <s v="09"/>
    <s v="SPA"/>
    <x v="3"/>
    <n v="250"/>
    <n v="250"/>
    <m/>
    <x v="0"/>
    <n v="0"/>
    <s v="EX"/>
    <n v="250"/>
    <n v="250"/>
    <x v="0"/>
    <n v="0"/>
    <n v="0"/>
    <m/>
    <n v="0"/>
    <n v="250"/>
    <s v="N"/>
    <m/>
    <s v="VPR"/>
    <s v="VP FOR RESEARCH"/>
    <s v="91"/>
    <s v="1-Adjust Based Budget"/>
    <x v="42"/>
    <x v="2"/>
    <x v="7"/>
    <m/>
    <x v="5"/>
    <x v="5"/>
    <m/>
  </r>
  <r>
    <n v="2018"/>
    <s v="UA"/>
    <s v="VPRO"/>
    <s v="OFC OF VP RESEARCH"/>
    <x v="80"/>
    <s v="-----"/>
    <m/>
    <s v="RESEARCH TECHNOLOGY"/>
    <x v="24"/>
    <s v="VP FOR RESEARCH"/>
    <s v="GENFND"/>
    <x v="101"/>
    <x v="99"/>
    <s v="---"/>
    <s v="EX"/>
    <s v="S&amp;E"/>
    <s v="S&amp;E"/>
    <s v="LF"/>
    <x v="4"/>
    <s v="GEN EXP"/>
    <s v="09"/>
    <s v="SPA"/>
    <x v="3"/>
    <n v="1100"/>
    <n v="1100"/>
    <m/>
    <x v="0"/>
    <n v="0"/>
    <s v="EX"/>
    <n v="1100"/>
    <n v="1100"/>
    <x v="0"/>
    <n v="0"/>
    <n v="0"/>
    <m/>
    <n v="0"/>
    <n v="1100"/>
    <s v="N"/>
    <m/>
    <s v="VPR"/>
    <s v="VP FOR RESEARCH"/>
    <s v="91"/>
    <s v="1-Adjust Based Budget"/>
    <x v="42"/>
    <x v="2"/>
    <x v="7"/>
    <m/>
    <x v="5"/>
    <x v="5"/>
    <m/>
  </r>
  <r>
    <n v="2018"/>
    <s v="UA"/>
    <s v="VPRO"/>
    <s v="OFC OF VP RESEARCH"/>
    <x v="77"/>
    <s v="-----"/>
    <m/>
    <s v="OFC OF VP RESEARCH"/>
    <x v="24"/>
    <s v="VP FOR RESEARCH"/>
    <s v="GENFND"/>
    <x v="12"/>
    <x v="11"/>
    <s v="---"/>
    <s v="EX"/>
    <s v="PRIN"/>
    <s v="PRINT DUPL"/>
    <s v="KA"/>
    <x v="4"/>
    <s v="GEN EXP"/>
    <s v="09"/>
    <s v="SPA"/>
    <x v="3"/>
    <n v="400"/>
    <n v="400"/>
    <m/>
    <x v="0"/>
    <n v="0"/>
    <s v="EX"/>
    <n v="400"/>
    <n v="400"/>
    <x v="0"/>
    <n v="0"/>
    <n v="0"/>
    <m/>
    <n v="0"/>
    <n v="400"/>
    <s v="N"/>
    <m/>
    <s v="VPR"/>
    <s v="VP FOR RESEARCH"/>
    <s v="91"/>
    <s v="1-Adjust Based Budget"/>
    <x v="42"/>
    <x v="2"/>
    <x v="7"/>
    <m/>
    <x v="5"/>
    <x v="5"/>
    <m/>
  </r>
  <r>
    <n v="2018"/>
    <s v="UA"/>
    <s v="VPRO"/>
    <s v="OFC OF VP RESEARCH"/>
    <x v="77"/>
    <s v="-----"/>
    <m/>
    <s v="OFC OF VP RESEARCH"/>
    <x v="24"/>
    <s v="VP FOR RESEARCH"/>
    <s v="GENFND"/>
    <x v="47"/>
    <x v="46"/>
    <s v="---"/>
    <s v="EX"/>
    <s v="S&amp;E"/>
    <s v="S&amp;E"/>
    <s v="LF"/>
    <x v="4"/>
    <s v="GEN EXP"/>
    <s v="09"/>
    <s v="SPA"/>
    <x v="3"/>
    <n v="450"/>
    <n v="450"/>
    <m/>
    <x v="0"/>
    <n v="0"/>
    <s v="EX"/>
    <n v="450"/>
    <n v="450"/>
    <x v="0"/>
    <n v="0"/>
    <n v="0"/>
    <m/>
    <n v="0"/>
    <n v="450"/>
    <s v="N"/>
    <m/>
    <s v="VPR"/>
    <s v="VP FOR RESEARCH"/>
    <s v="91"/>
    <s v="1-Adjust Based Budget"/>
    <x v="42"/>
    <x v="2"/>
    <x v="7"/>
    <m/>
    <x v="5"/>
    <x v="5"/>
    <m/>
  </r>
  <r>
    <n v="2018"/>
    <s v="UA"/>
    <s v="VPRO"/>
    <s v="OFC OF VP RESEARCH"/>
    <x v="78"/>
    <s v="-----"/>
    <m/>
    <s v="VPR ADMINISTRATION"/>
    <x v="24"/>
    <s v="VP FOR RESEARCH"/>
    <s v="GENFND"/>
    <x v="102"/>
    <x v="100"/>
    <s v="---"/>
    <s v="EX"/>
    <s v="S&amp;E"/>
    <s v="S&amp;E"/>
    <s v="LF"/>
    <x v="4"/>
    <s v="GEN EXP"/>
    <s v="09"/>
    <s v="SPA"/>
    <x v="3"/>
    <n v="20"/>
    <n v="20"/>
    <m/>
    <x v="0"/>
    <n v="0"/>
    <s v="EX"/>
    <n v="20"/>
    <n v="20"/>
    <x v="0"/>
    <n v="0"/>
    <n v="0"/>
    <m/>
    <n v="0"/>
    <n v="20"/>
    <s v="N"/>
    <m/>
    <s v="VPR"/>
    <s v="VP FOR RESEARCH"/>
    <s v="91"/>
    <s v="1-Adjust Based Budget"/>
    <x v="42"/>
    <x v="2"/>
    <x v="7"/>
    <m/>
    <x v="5"/>
    <x v="5"/>
    <m/>
  </r>
  <r>
    <n v="2018"/>
    <s v="UA"/>
    <s v="VPRO"/>
    <s v="OFC OF VP RESEARCH"/>
    <x v="77"/>
    <s v="-----"/>
    <m/>
    <s v="OFC OF VP RESEARCH"/>
    <x v="24"/>
    <s v="VP FOR RESEARCH"/>
    <s v="GENFND"/>
    <x v="48"/>
    <x v="47"/>
    <s v="---"/>
    <s v="EX"/>
    <s v="S&amp;E"/>
    <s v="S&amp;E"/>
    <s v="LF"/>
    <x v="4"/>
    <s v="GEN EXP"/>
    <s v="09"/>
    <s v="SPA"/>
    <x v="3"/>
    <n v="400"/>
    <n v="400"/>
    <m/>
    <x v="0"/>
    <n v="0"/>
    <s v="EX"/>
    <n v="400"/>
    <n v="400"/>
    <x v="0"/>
    <n v="0"/>
    <n v="0"/>
    <m/>
    <n v="0"/>
    <n v="400"/>
    <s v="N"/>
    <m/>
    <s v="VPR"/>
    <s v="VP FOR RESEARCH"/>
    <s v="91"/>
    <s v="1-Adjust Based Budget"/>
    <x v="42"/>
    <x v="2"/>
    <x v="7"/>
    <m/>
    <x v="5"/>
    <x v="5"/>
    <m/>
  </r>
  <r>
    <n v="2018"/>
    <s v="UA"/>
    <s v="VPRO"/>
    <s v="OFC OF VP RESEARCH"/>
    <x v="81"/>
    <s v="-----"/>
    <m/>
    <s v="RESEARCH SUPPORT TECHNICAL SERVICES"/>
    <x v="24"/>
    <s v="VP FOR RESEARCH"/>
    <s v="GENFND"/>
    <x v="48"/>
    <x v="47"/>
    <s v="---"/>
    <s v="EX"/>
    <s v="S&amp;E"/>
    <s v="S&amp;E"/>
    <s v="LF"/>
    <x v="4"/>
    <s v="GEN EXP"/>
    <s v="09"/>
    <s v="SPA"/>
    <x v="3"/>
    <n v="500"/>
    <n v="500"/>
    <m/>
    <x v="0"/>
    <n v="0"/>
    <s v="EX"/>
    <n v="500"/>
    <n v="500"/>
    <x v="0"/>
    <n v="0"/>
    <n v="0"/>
    <m/>
    <n v="0"/>
    <n v="500"/>
    <s v="N"/>
    <m/>
    <s v="VPR"/>
    <s v="VP FOR RESEARCH"/>
    <s v="91"/>
    <s v="1-Adjust Based Budget"/>
    <x v="42"/>
    <x v="2"/>
    <x v="7"/>
    <m/>
    <x v="5"/>
    <x v="5"/>
    <m/>
  </r>
  <r>
    <n v="2018"/>
    <s v="UA"/>
    <s v="VPRO"/>
    <s v="OFC OF VP RESEARCH"/>
    <x v="80"/>
    <s v="-----"/>
    <m/>
    <s v="RESEARCH TECHNOLOGY"/>
    <x v="24"/>
    <s v="VP FOR RESEARCH"/>
    <s v="GENFND"/>
    <x v="114"/>
    <x v="111"/>
    <s v="---"/>
    <s v="EX"/>
    <s v="ADV"/>
    <s v="ADVERT PROMO"/>
    <s v="LA"/>
    <x v="4"/>
    <s v="GEN EXP"/>
    <s v="09"/>
    <s v="SPA"/>
    <x v="3"/>
    <n v="500"/>
    <n v="500"/>
    <m/>
    <x v="0"/>
    <n v="0"/>
    <s v="EX"/>
    <n v="500"/>
    <n v="500"/>
    <x v="0"/>
    <n v="0"/>
    <n v="0"/>
    <m/>
    <n v="0"/>
    <n v="500"/>
    <s v="N"/>
    <m/>
    <s v="VPR"/>
    <s v="VP FOR RESEARCH"/>
    <s v="91"/>
    <s v="1-Adjust Based Budget"/>
    <x v="42"/>
    <x v="2"/>
    <x v="7"/>
    <m/>
    <x v="5"/>
    <x v="5"/>
    <m/>
  </r>
  <r>
    <n v="2018"/>
    <s v="UA"/>
    <s v="VPRO"/>
    <s v="OFC OF VP RESEARCH"/>
    <x v="77"/>
    <s v="-----"/>
    <m/>
    <s v="OFC OF VP RESEARCH"/>
    <x v="24"/>
    <s v="VP FOR RESEARCH"/>
    <s v="GENFND"/>
    <x v="105"/>
    <x v="103"/>
    <s v="---"/>
    <s v="EX"/>
    <s v="SERV"/>
    <s v="OTHER SERV"/>
    <s v="KF"/>
    <x v="4"/>
    <s v="GEN EXP"/>
    <s v="09"/>
    <s v="SPA"/>
    <x v="3"/>
    <n v="224000"/>
    <n v="108059"/>
    <m/>
    <x v="0"/>
    <n v="0"/>
    <s v="EX"/>
    <n v="108059"/>
    <n v="108059"/>
    <x v="0"/>
    <n v="0"/>
    <n v="0"/>
    <m/>
    <n v="0"/>
    <n v="108059"/>
    <s v="N"/>
    <m/>
    <s v="VPR"/>
    <s v="VP FOR RESEARCH"/>
    <s v="91"/>
    <s v="1-Adjust Based Budget"/>
    <x v="42"/>
    <x v="2"/>
    <x v="7"/>
    <m/>
    <x v="5"/>
    <x v="5"/>
    <m/>
  </r>
  <r>
    <n v="2018"/>
    <s v="UA"/>
    <s v="VPRO"/>
    <s v="OFC OF VP RESEARCH"/>
    <x v="80"/>
    <s v="-----"/>
    <m/>
    <s v="RESEARCH TECHNOLOGY"/>
    <x v="24"/>
    <s v="VP FOR RESEARCH"/>
    <s v="GENFND"/>
    <x v="105"/>
    <x v="103"/>
    <s v="---"/>
    <s v="EX"/>
    <s v="SERV"/>
    <s v="OTHER SERV"/>
    <s v="KF"/>
    <x v="4"/>
    <s v="GEN EXP"/>
    <s v="09"/>
    <s v="SPA"/>
    <x v="3"/>
    <n v="4894"/>
    <n v="4894"/>
    <m/>
    <x v="0"/>
    <n v="0"/>
    <s v="EX"/>
    <n v="4894"/>
    <n v="4894"/>
    <x v="0"/>
    <n v="0"/>
    <n v="0"/>
    <m/>
    <n v="0"/>
    <n v="4894"/>
    <s v="N"/>
    <m/>
    <s v="VPR"/>
    <s v="VP FOR RESEARCH"/>
    <s v="91"/>
    <s v="1-Adjust Based Budget"/>
    <x v="42"/>
    <x v="2"/>
    <x v="7"/>
    <m/>
    <x v="5"/>
    <x v="5"/>
    <m/>
  </r>
  <r>
    <n v="2018"/>
    <s v="UA"/>
    <s v="VPRO"/>
    <s v="OFC OF VP RESEARCH"/>
    <x v="77"/>
    <s v="-----"/>
    <m/>
    <s v="OFC OF VP RESEARCH"/>
    <x v="24"/>
    <s v="VP FOR RESEARCH"/>
    <s v="GENFND"/>
    <x v="13"/>
    <x v="12"/>
    <s v="---"/>
    <s v="EX"/>
    <s v="COSV"/>
    <s v="CONTRACT SRV"/>
    <s v="KK"/>
    <x v="4"/>
    <s v="GEN EXP"/>
    <s v="09"/>
    <s v="SPA"/>
    <x v="3"/>
    <n v="5000"/>
    <n v="5000"/>
    <m/>
    <x v="0"/>
    <n v="0"/>
    <s v="EX"/>
    <n v="5000"/>
    <n v="5000"/>
    <x v="0"/>
    <n v="0"/>
    <n v="0"/>
    <m/>
    <n v="0"/>
    <n v="5000"/>
    <s v="N"/>
    <m/>
    <s v="VPR"/>
    <s v="VP FOR RESEARCH"/>
    <s v="91"/>
    <s v="1-Adjust Based Budget"/>
    <x v="42"/>
    <x v="2"/>
    <x v="7"/>
    <m/>
    <x v="5"/>
    <x v="5"/>
    <m/>
  </r>
  <r>
    <n v="2018"/>
    <s v="UA"/>
    <s v="VPRO"/>
    <s v="OFC OF VP RESEARCH"/>
    <x v="79"/>
    <s v="-----"/>
    <m/>
    <s v="VPR INTERCAMPUS RESEARCH"/>
    <x v="24"/>
    <s v="VP FOR RESEARCH"/>
    <s v="GENFND"/>
    <x v="13"/>
    <x v="12"/>
    <s v="---"/>
    <s v="EX"/>
    <s v="COSV"/>
    <s v="CONTRACT SRV"/>
    <s v="KK"/>
    <x v="4"/>
    <s v="GEN EXP"/>
    <s v="09"/>
    <s v="SPA"/>
    <x v="3"/>
    <n v="20000"/>
    <n v="20000"/>
    <m/>
    <x v="0"/>
    <n v="0"/>
    <s v="EX"/>
    <n v="20000"/>
    <n v="20000"/>
    <x v="0"/>
    <n v="0"/>
    <n v="0"/>
    <m/>
    <n v="0"/>
    <n v="20000"/>
    <s v="N"/>
    <m/>
    <s v="VPR"/>
    <s v="VP FOR RESEARCH"/>
    <s v="91"/>
    <s v="1-Adjust Based Budget"/>
    <x v="42"/>
    <x v="2"/>
    <x v="7"/>
    <m/>
    <x v="5"/>
    <x v="5"/>
    <m/>
  </r>
  <r>
    <n v="2018"/>
    <s v="UA"/>
    <s v="VPRO"/>
    <s v="OFC OF VP RESEARCH"/>
    <x v="80"/>
    <s v="-----"/>
    <m/>
    <s v="RESEARCH TECHNOLOGY"/>
    <x v="24"/>
    <s v="VP FOR RESEARCH"/>
    <s v="GENFND"/>
    <x v="13"/>
    <x v="12"/>
    <s v="---"/>
    <s v="EX"/>
    <s v="COSV"/>
    <s v="CONTRACT SRV"/>
    <s v="KK"/>
    <x v="4"/>
    <s v="GEN EXP"/>
    <s v="09"/>
    <s v="SPA"/>
    <x v="3"/>
    <n v="171628"/>
    <n v="7944"/>
    <m/>
    <x v="0"/>
    <n v="0"/>
    <s v="EX"/>
    <n v="7944"/>
    <n v="7944"/>
    <x v="0"/>
    <n v="0"/>
    <n v="0"/>
    <m/>
    <n v="0"/>
    <n v="7944"/>
    <s v="N"/>
    <m/>
    <s v="VPR"/>
    <s v="VP FOR RESEARCH"/>
    <s v="91"/>
    <s v="1-Adjust Based Budget"/>
    <x v="42"/>
    <x v="2"/>
    <x v="7"/>
    <m/>
    <x v="5"/>
    <x v="5"/>
    <m/>
  </r>
  <r>
    <n v="2018"/>
    <s v="UA"/>
    <s v="VPRO"/>
    <s v="OFC OF VP RESEARCH"/>
    <x v="77"/>
    <s v="-----"/>
    <m/>
    <s v="OFC OF VP RESEARCH"/>
    <x v="24"/>
    <s v="VP FOR RESEARCH"/>
    <s v="GENFND"/>
    <x v="52"/>
    <x v="51"/>
    <s v="---"/>
    <s v="EX"/>
    <s v="SUPL"/>
    <s v="SUPPLMNT PAY"/>
    <s v="GA"/>
    <x v="5"/>
    <s v="COMPENS"/>
    <s v="07"/>
    <s v="SPA"/>
    <x v="3"/>
    <n v="52500"/>
    <n v="5500"/>
    <m/>
    <x v="0"/>
    <n v="0"/>
    <s v="EX"/>
    <n v="5500"/>
    <n v="5500"/>
    <x v="0"/>
    <n v="0"/>
    <n v="0"/>
    <m/>
    <n v="0"/>
    <n v="5500"/>
    <s v="N"/>
    <m/>
    <s v="VPR"/>
    <s v="VP FOR RESEARCH"/>
    <s v="91"/>
    <s v="1-Adjust Based Budget"/>
    <x v="42"/>
    <x v="2"/>
    <x v="7"/>
    <m/>
    <x v="5"/>
    <x v="5"/>
    <m/>
  </r>
  <r>
    <n v="2018"/>
    <s v="UA"/>
    <s v="VPRO"/>
    <s v="OFC OF VP RESEARCH"/>
    <x v="77"/>
    <s v="-----"/>
    <m/>
    <s v="OFC OF VP RESEARCH"/>
    <x v="24"/>
    <s v="VP FOR RESEARCH"/>
    <s v="GENFND"/>
    <x v="53"/>
    <x v="52"/>
    <s v="---"/>
    <s v="EX"/>
    <s v="S&amp;E"/>
    <s v="S&amp;E"/>
    <s v="LF"/>
    <x v="4"/>
    <s v="GEN EXP"/>
    <s v="09"/>
    <s v="SPA"/>
    <x v="3"/>
    <n v="8004"/>
    <n v="6004"/>
    <m/>
    <x v="0"/>
    <n v="0"/>
    <s v="EX"/>
    <n v="6004"/>
    <n v="6004"/>
    <x v="0"/>
    <n v="0"/>
    <n v="0"/>
    <m/>
    <n v="0"/>
    <n v="6004"/>
    <s v="N"/>
    <m/>
    <s v="VPR"/>
    <s v="VP FOR RESEARCH"/>
    <s v="91"/>
    <s v="1-Adjust Based Budget"/>
    <x v="42"/>
    <x v="2"/>
    <x v="7"/>
    <m/>
    <x v="5"/>
    <x v="5"/>
    <m/>
  </r>
  <r>
    <n v="2018"/>
    <s v="UA"/>
    <s v="VPRO"/>
    <s v="OFC OF VP RESEARCH"/>
    <x v="78"/>
    <s v="-----"/>
    <m/>
    <s v="VPR ADMINISTRATION"/>
    <x v="24"/>
    <s v="VP FOR RESEARCH"/>
    <s v="GENFND"/>
    <x v="55"/>
    <x v="54"/>
    <s v="---"/>
    <s v="EX"/>
    <s v="S&amp;E"/>
    <s v="S&amp;E"/>
    <s v="LF"/>
    <x v="4"/>
    <s v="GEN EXP"/>
    <s v="09"/>
    <s v="SPA"/>
    <x v="3"/>
    <n v="1000"/>
    <n v="1000"/>
    <m/>
    <x v="0"/>
    <n v="0"/>
    <s v="EX"/>
    <n v="1000"/>
    <n v="1000"/>
    <x v="0"/>
    <n v="0"/>
    <n v="0"/>
    <m/>
    <n v="0"/>
    <n v="1000"/>
    <s v="N"/>
    <m/>
    <s v="VPR"/>
    <s v="VP FOR RESEARCH"/>
    <s v="91"/>
    <s v="1-Adjust Based Budget"/>
    <x v="42"/>
    <x v="2"/>
    <x v="7"/>
    <m/>
    <x v="5"/>
    <x v="5"/>
    <m/>
  </r>
  <r>
    <n v="2018"/>
    <s v="UA"/>
    <s v="VPRO"/>
    <s v="OFC OF VP RESEARCH"/>
    <x v="80"/>
    <s v="-----"/>
    <m/>
    <s v="RESEARCH TECHNOLOGY"/>
    <x v="24"/>
    <s v="VP FOR RESEARCH"/>
    <s v="GENFND"/>
    <x v="55"/>
    <x v="54"/>
    <s v="---"/>
    <s v="EX"/>
    <s v="S&amp;E"/>
    <s v="S&amp;E"/>
    <s v="LF"/>
    <x v="4"/>
    <s v="GEN EXP"/>
    <s v="09"/>
    <s v="SPA"/>
    <x v="3"/>
    <n v="3000"/>
    <n v="3000"/>
    <m/>
    <x v="0"/>
    <n v="0"/>
    <s v="EX"/>
    <n v="3000"/>
    <n v="3000"/>
    <x v="0"/>
    <n v="0"/>
    <n v="0"/>
    <m/>
    <n v="0"/>
    <n v="3000"/>
    <s v="N"/>
    <m/>
    <s v="VPR"/>
    <s v="VP FOR RESEARCH"/>
    <s v="91"/>
    <s v="1-Adjust Based Budget"/>
    <x v="42"/>
    <x v="2"/>
    <x v="7"/>
    <m/>
    <x v="5"/>
    <x v="5"/>
    <m/>
  </r>
  <r>
    <n v="2018"/>
    <s v="UA"/>
    <s v="VPRO"/>
    <s v="OFC OF VP RESEARCH"/>
    <x v="81"/>
    <s v="-----"/>
    <m/>
    <s v="RESEARCH SUPPORT TECHNICAL SERVICES"/>
    <x v="24"/>
    <s v="VP FOR RESEARCH"/>
    <s v="GENFND"/>
    <x v="55"/>
    <x v="54"/>
    <s v="---"/>
    <s v="EX"/>
    <s v="S&amp;E"/>
    <s v="S&amp;E"/>
    <s v="LF"/>
    <x v="4"/>
    <s v="GEN EXP"/>
    <s v="09"/>
    <s v="SPA"/>
    <x v="3"/>
    <n v="2000"/>
    <n v="2000"/>
    <m/>
    <x v="0"/>
    <n v="0"/>
    <s v="EX"/>
    <n v="2000"/>
    <n v="2000"/>
    <x v="0"/>
    <n v="0"/>
    <n v="0"/>
    <m/>
    <n v="0"/>
    <n v="2000"/>
    <s v="N"/>
    <m/>
    <s v="VPR"/>
    <s v="VP FOR RESEARCH"/>
    <s v="91"/>
    <s v="1-Adjust Based Budget"/>
    <x v="42"/>
    <x v="2"/>
    <x v="7"/>
    <m/>
    <x v="5"/>
    <x v="5"/>
    <m/>
  </r>
  <r>
    <n v="2018"/>
    <s v="UA"/>
    <s v="VPRO"/>
    <s v="OFC OF VP RESEARCH"/>
    <x v="81"/>
    <s v="-----"/>
    <m/>
    <s v="RESEARCH SUPPORT TECHNICAL SERVICES"/>
    <x v="24"/>
    <s v="VP FOR RESEARCH"/>
    <s v="GENFND"/>
    <x v="115"/>
    <x v="112"/>
    <s v="---"/>
    <s v="EX"/>
    <s v="R&amp;M"/>
    <s v="REPAIR MAINT"/>
    <s v="KV"/>
    <x v="4"/>
    <s v="GEN EXP"/>
    <s v="09"/>
    <s v="SPA"/>
    <x v="3"/>
    <n v="2000"/>
    <n v="2000"/>
    <m/>
    <x v="0"/>
    <n v="0"/>
    <s v="EX"/>
    <n v="2000"/>
    <n v="2000"/>
    <x v="0"/>
    <n v="0"/>
    <n v="0"/>
    <m/>
    <n v="0"/>
    <n v="2000"/>
    <s v="N"/>
    <m/>
    <s v="VPR"/>
    <s v="VP FOR RESEARCH"/>
    <s v="91"/>
    <s v="1-Adjust Based Budget"/>
    <x v="42"/>
    <x v="2"/>
    <x v="7"/>
    <m/>
    <x v="5"/>
    <x v="5"/>
    <m/>
  </r>
  <r>
    <n v="2018"/>
    <s v="UA"/>
    <s v="VPRO"/>
    <s v="OFC OF VP RESEARCH"/>
    <x v="77"/>
    <s v="-----"/>
    <m/>
    <s v="OFC OF VP RESEARCH"/>
    <x v="24"/>
    <s v="VP FOR RESEARCH"/>
    <s v="GENFND"/>
    <x v="56"/>
    <x v="55"/>
    <s v="---"/>
    <s v="EX"/>
    <s v="RENT"/>
    <s v="RENTS"/>
    <s v="KP"/>
    <x v="4"/>
    <s v="GEN EXP"/>
    <s v="09"/>
    <s v="SPA"/>
    <x v="3"/>
    <n v="41368"/>
    <n v="41368"/>
    <m/>
    <x v="0"/>
    <n v="0"/>
    <s v="EX"/>
    <n v="41368"/>
    <n v="41368"/>
    <x v="0"/>
    <n v="0"/>
    <n v="0"/>
    <m/>
    <n v="0"/>
    <n v="41368"/>
    <s v="N"/>
    <m/>
    <s v="VPR"/>
    <s v="VP FOR RESEARCH"/>
    <s v="91"/>
    <s v="1-Adjust Based Budget"/>
    <x v="42"/>
    <x v="2"/>
    <x v="7"/>
    <m/>
    <x v="5"/>
    <x v="5"/>
    <m/>
  </r>
  <r>
    <n v="2018"/>
    <s v="UA"/>
    <s v="VPRO"/>
    <s v="OFC OF VP RESEARCH"/>
    <x v="78"/>
    <s v="-----"/>
    <m/>
    <s v="VPR ADMINISTRATION"/>
    <x v="24"/>
    <s v="VP FOR RESEARCH"/>
    <s v="GENFND"/>
    <x v="56"/>
    <x v="55"/>
    <s v="---"/>
    <s v="EX"/>
    <s v="RENT"/>
    <s v="RENTS"/>
    <s v="KP"/>
    <x v="4"/>
    <s v="GEN EXP"/>
    <s v="09"/>
    <s v="SPA"/>
    <x v="3"/>
    <n v="537824"/>
    <n v="537824"/>
    <m/>
    <x v="0"/>
    <n v="0"/>
    <s v="EX"/>
    <n v="537824"/>
    <n v="537824"/>
    <x v="0"/>
    <n v="0"/>
    <n v="0"/>
    <m/>
    <n v="0"/>
    <n v="537824"/>
    <s v="N"/>
    <m/>
    <s v="VPR"/>
    <s v="VP FOR RESEARCH"/>
    <s v="91"/>
    <s v="1-Adjust Based Budget"/>
    <x v="42"/>
    <x v="2"/>
    <x v="7"/>
    <m/>
    <x v="5"/>
    <x v="5"/>
    <m/>
  </r>
  <r>
    <n v="2018"/>
    <s v="UA"/>
    <s v="VPRO"/>
    <s v="OFC OF VP RESEARCH"/>
    <x v="78"/>
    <s v="-----"/>
    <m/>
    <s v="VPR ADMINISTRATION"/>
    <x v="24"/>
    <s v="VP FOR RESEARCH"/>
    <s v="GENFND"/>
    <x v="57"/>
    <x v="56"/>
    <s v="---"/>
    <s v="EX"/>
    <s v="R&amp;M"/>
    <s v="REPAIR MAINT"/>
    <s v="KV"/>
    <x v="4"/>
    <s v="GEN EXP"/>
    <s v="09"/>
    <s v="SPA"/>
    <x v="3"/>
    <n v="300"/>
    <n v="300"/>
    <m/>
    <x v="0"/>
    <n v="0"/>
    <s v="EX"/>
    <n v="300"/>
    <n v="300"/>
    <x v="0"/>
    <n v="0"/>
    <n v="0"/>
    <m/>
    <n v="0"/>
    <n v="300"/>
    <s v="N"/>
    <m/>
    <s v="VPR"/>
    <s v="VP FOR RESEARCH"/>
    <s v="91"/>
    <s v="1-Adjust Based Budget"/>
    <x v="42"/>
    <x v="2"/>
    <x v="7"/>
    <m/>
    <x v="5"/>
    <x v="5"/>
    <m/>
  </r>
  <r>
    <n v="2018"/>
    <s v="UA"/>
    <s v="VPRO"/>
    <s v="OFC OF VP RESEARCH"/>
    <x v="77"/>
    <s v="-----"/>
    <m/>
    <s v="OFC OF VP RESEARCH"/>
    <x v="24"/>
    <s v="VP FOR RESEARCH"/>
    <s v="GENFND"/>
    <x v="59"/>
    <x v="58"/>
    <s v="---"/>
    <s v="EX"/>
    <s v="R&amp;M"/>
    <s v="REPAIR MAINT"/>
    <s v="KV"/>
    <x v="4"/>
    <s v="GEN EXP"/>
    <s v="09"/>
    <s v="SPA"/>
    <x v="3"/>
    <n v="250"/>
    <n v="250"/>
    <m/>
    <x v="0"/>
    <n v="0"/>
    <s v="EX"/>
    <n v="250"/>
    <n v="250"/>
    <x v="0"/>
    <n v="0"/>
    <n v="0"/>
    <m/>
    <n v="0"/>
    <n v="250"/>
    <s v="N"/>
    <m/>
    <s v="VPR"/>
    <s v="VP FOR RESEARCH"/>
    <s v="91"/>
    <s v="1-Adjust Based Budget"/>
    <x v="42"/>
    <x v="2"/>
    <x v="7"/>
    <m/>
    <x v="5"/>
    <x v="5"/>
    <m/>
  </r>
  <r>
    <n v="2018"/>
    <s v="UA"/>
    <s v="VPRO"/>
    <s v="OFC OF VP RESEARCH"/>
    <x v="80"/>
    <s v="-----"/>
    <m/>
    <s v="RESEARCH TECHNOLOGY"/>
    <x v="24"/>
    <s v="VP FOR RESEARCH"/>
    <s v="GENFND"/>
    <x v="59"/>
    <x v="58"/>
    <s v="---"/>
    <s v="EX"/>
    <s v="R&amp;M"/>
    <s v="REPAIR MAINT"/>
    <s v="KV"/>
    <x v="4"/>
    <s v="GEN EXP"/>
    <s v="09"/>
    <s v="SPA"/>
    <x v="3"/>
    <n v="1000"/>
    <n v="1000"/>
    <m/>
    <x v="0"/>
    <n v="0"/>
    <s v="EX"/>
    <n v="1000"/>
    <n v="1000"/>
    <x v="0"/>
    <n v="0"/>
    <n v="0"/>
    <m/>
    <n v="0"/>
    <n v="1000"/>
    <s v="N"/>
    <m/>
    <s v="VPR"/>
    <s v="VP FOR RESEARCH"/>
    <s v="91"/>
    <s v="1-Adjust Based Budget"/>
    <x v="42"/>
    <x v="2"/>
    <x v="7"/>
    <m/>
    <x v="5"/>
    <x v="5"/>
    <m/>
  </r>
  <r>
    <n v="2018"/>
    <s v="UA"/>
    <s v="VPRO"/>
    <s v="OFC OF VP RESEARCH"/>
    <x v="77"/>
    <s v="-----"/>
    <m/>
    <s v="OFC OF VP RESEARCH"/>
    <x v="24"/>
    <s v="VP FOR RESEARCH"/>
    <s v="GENFND"/>
    <x v="88"/>
    <x v="86"/>
    <s v="---"/>
    <s v="EX"/>
    <s v="S&amp;E"/>
    <s v="S&amp;E"/>
    <s v="LF"/>
    <x v="4"/>
    <s v="GEN EXP"/>
    <s v="09"/>
    <s v="SPA"/>
    <x v="3"/>
    <n v="20"/>
    <n v="20"/>
    <m/>
    <x v="0"/>
    <n v="0"/>
    <s v="EX"/>
    <n v="20"/>
    <n v="20"/>
    <x v="0"/>
    <n v="0"/>
    <n v="0"/>
    <m/>
    <n v="0"/>
    <n v="20"/>
    <s v="N"/>
    <m/>
    <s v="VPR"/>
    <s v="VP FOR RESEARCH"/>
    <s v="91"/>
    <s v="1-Adjust Based Budget"/>
    <x v="42"/>
    <x v="2"/>
    <x v="7"/>
    <m/>
    <x v="5"/>
    <x v="5"/>
    <m/>
  </r>
  <r>
    <n v="2018"/>
    <s v="UA"/>
    <s v="VPRO"/>
    <s v="OFC OF VP RESEARCH"/>
    <x v="80"/>
    <s v="-----"/>
    <m/>
    <s v="RESEARCH TECHNOLOGY"/>
    <x v="24"/>
    <s v="VP FOR RESEARCH"/>
    <s v="GENFND"/>
    <x v="88"/>
    <x v="86"/>
    <s v="---"/>
    <s v="EX"/>
    <s v="S&amp;E"/>
    <s v="S&amp;E"/>
    <s v="LF"/>
    <x v="4"/>
    <s v="GEN EXP"/>
    <s v="09"/>
    <s v="SPA"/>
    <x v="3"/>
    <n v="100"/>
    <n v="100"/>
    <m/>
    <x v="0"/>
    <n v="0"/>
    <s v="EX"/>
    <n v="100"/>
    <n v="100"/>
    <x v="0"/>
    <n v="0"/>
    <n v="0"/>
    <m/>
    <n v="0"/>
    <n v="100"/>
    <s v="N"/>
    <m/>
    <s v="VPR"/>
    <s v="VP FOR RESEARCH"/>
    <s v="91"/>
    <s v="1-Adjust Based Budget"/>
    <x v="42"/>
    <x v="2"/>
    <x v="7"/>
    <m/>
    <x v="5"/>
    <x v="5"/>
    <m/>
  </r>
  <r>
    <n v="2018"/>
    <s v="UA"/>
    <s v="VPRO"/>
    <s v="OFC OF VP RESEARCH"/>
    <x v="77"/>
    <s v="-----"/>
    <m/>
    <s v="OFC OF VP RESEARCH"/>
    <x v="24"/>
    <s v="VP FOR RESEARCH"/>
    <s v="GENFND"/>
    <x v="17"/>
    <x v="16"/>
    <s v="---"/>
    <s v="EX"/>
    <s v="OEXP"/>
    <s v="OTHER EXP"/>
    <s v="LP"/>
    <x v="4"/>
    <s v="GEN EXP"/>
    <s v="09"/>
    <s v="SPA"/>
    <x v="3"/>
    <n v="4000"/>
    <n v="4000"/>
    <m/>
    <x v="0"/>
    <n v="0"/>
    <s v="EX"/>
    <n v="4000"/>
    <n v="4000"/>
    <x v="0"/>
    <n v="0"/>
    <n v="0"/>
    <m/>
    <n v="0"/>
    <n v="4000"/>
    <s v="N"/>
    <m/>
    <s v="VPR"/>
    <s v="VP FOR RESEARCH"/>
    <s v="91"/>
    <s v="1-Adjust Based Budget"/>
    <x v="42"/>
    <x v="2"/>
    <x v="7"/>
    <m/>
    <x v="5"/>
    <x v="5"/>
    <m/>
  </r>
  <r>
    <n v="2018"/>
    <s v="UA"/>
    <s v="VPRO"/>
    <s v="OFC OF VP RESEARCH"/>
    <x v="78"/>
    <s v="-----"/>
    <m/>
    <s v="VPR ADMINISTRATION"/>
    <x v="24"/>
    <s v="VP FOR RESEARCH"/>
    <s v="GENFND"/>
    <x v="17"/>
    <x v="16"/>
    <s v="---"/>
    <s v="EX"/>
    <s v="OEXP"/>
    <s v="OTHER EXP"/>
    <s v="LP"/>
    <x v="4"/>
    <s v="GEN EXP"/>
    <s v="09"/>
    <s v="SPA"/>
    <x v="3"/>
    <n v="500"/>
    <n v="500"/>
    <m/>
    <x v="0"/>
    <n v="0"/>
    <s v="EX"/>
    <n v="500"/>
    <n v="500"/>
    <x v="0"/>
    <n v="0"/>
    <n v="0"/>
    <m/>
    <n v="0"/>
    <n v="500"/>
    <s v="N"/>
    <m/>
    <s v="VPR"/>
    <s v="VP FOR RESEARCH"/>
    <s v="91"/>
    <s v="1-Adjust Based Budget"/>
    <x v="42"/>
    <x v="2"/>
    <x v="7"/>
    <m/>
    <x v="5"/>
    <x v="5"/>
    <m/>
  </r>
  <r>
    <n v="2018"/>
    <s v="UA"/>
    <s v="VPRO"/>
    <s v="OFC OF VP RESEARCH"/>
    <x v="80"/>
    <s v="-----"/>
    <m/>
    <s v="RESEARCH TECHNOLOGY"/>
    <x v="24"/>
    <s v="VP FOR RESEARCH"/>
    <s v="GENFND"/>
    <x v="17"/>
    <x v="16"/>
    <s v="---"/>
    <s v="EX"/>
    <s v="OEXP"/>
    <s v="OTHER EXP"/>
    <s v="LP"/>
    <x v="4"/>
    <s v="GEN EXP"/>
    <s v="09"/>
    <s v="SPA"/>
    <x v="3"/>
    <n v="3000"/>
    <n v="3000"/>
    <m/>
    <x v="0"/>
    <n v="0"/>
    <s v="EX"/>
    <n v="3000"/>
    <n v="3000"/>
    <x v="0"/>
    <n v="0"/>
    <n v="0"/>
    <m/>
    <n v="0"/>
    <n v="3000"/>
    <s v="N"/>
    <m/>
    <s v="VPR"/>
    <s v="VP FOR RESEARCH"/>
    <s v="91"/>
    <s v="1-Adjust Based Budget"/>
    <x v="42"/>
    <x v="2"/>
    <x v="7"/>
    <m/>
    <x v="5"/>
    <x v="5"/>
    <m/>
  </r>
  <r>
    <n v="2018"/>
    <s v="UA"/>
    <s v="VPRO"/>
    <s v="OFC OF VP RESEARCH"/>
    <x v="81"/>
    <s v="-----"/>
    <m/>
    <s v="RESEARCH SUPPORT TECHNICAL SERVICES"/>
    <x v="24"/>
    <s v="VP FOR RESEARCH"/>
    <s v="GENFND"/>
    <x v="17"/>
    <x v="16"/>
    <s v="---"/>
    <s v="EX"/>
    <s v="OEXP"/>
    <s v="OTHER EXP"/>
    <s v="LP"/>
    <x v="4"/>
    <s v="GEN EXP"/>
    <s v="09"/>
    <s v="SPA"/>
    <x v="3"/>
    <n v="1000"/>
    <n v="1000"/>
    <m/>
    <x v="0"/>
    <n v="0"/>
    <s v="EX"/>
    <n v="1000"/>
    <n v="1000"/>
    <x v="0"/>
    <n v="0"/>
    <n v="0"/>
    <m/>
    <n v="0"/>
    <n v="1000"/>
    <s v="N"/>
    <m/>
    <s v="VPR"/>
    <s v="VP FOR RESEARCH"/>
    <s v="91"/>
    <s v="1-Adjust Based Budget"/>
    <x v="42"/>
    <x v="2"/>
    <x v="7"/>
    <m/>
    <x v="5"/>
    <x v="5"/>
    <m/>
  </r>
  <r>
    <n v="2018"/>
    <s v="UA"/>
    <s v="VPRO"/>
    <s v="OFC OF VP RESEARCH"/>
    <x v="77"/>
    <s v="-----"/>
    <m/>
    <s v="OFC OF VP RESEARCH"/>
    <x v="24"/>
    <s v="VP FOR RESEARCH"/>
    <s v="GENFND"/>
    <x v="109"/>
    <x v="107"/>
    <s v="---"/>
    <s v="EX"/>
    <s v="S&amp;E"/>
    <s v="S&amp;E"/>
    <s v="LF"/>
    <x v="4"/>
    <s v="GEN EXP"/>
    <s v="09"/>
    <s v="SPA"/>
    <x v="3"/>
    <n v="2000"/>
    <n v="850"/>
    <m/>
    <x v="0"/>
    <n v="0"/>
    <s v="EX"/>
    <n v="850"/>
    <n v="850"/>
    <x v="0"/>
    <n v="0"/>
    <n v="0"/>
    <m/>
    <n v="0"/>
    <n v="850"/>
    <s v="N"/>
    <m/>
    <s v="VPR"/>
    <s v="VP FOR RESEARCH"/>
    <s v="91"/>
    <s v="1-Adjust Based Budget"/>
    <x v="42"/>
    <x v="2"/>
    <x v="7"/>
    <m/>
    <x v="5"/>
    <x v="5"/>
    <m/>
  </r>
  <r>
    <n v="2018"/>
    <s v="UA"/>
    <s v="VPRO"/>
    <s v="OFC OF VP RESEARCH"/>
    <x v="80"/>
    <s v="-----"/>
    <m/>
    <s v="RESEARCH TECHNOLOGY"/>
    <x v="24"/>
    <s v="VP FOR RESEARCH"/>
    <s v="GENFND"/>
    <x v="109"/>
    <x v="107"/>
    <s v="---"/>
    <s v="EX"/>
    <s v="S&amp;E"/>
    <s v="S&amp;E"/>
    <s v="LF"/>
    <x v="4"/>
    <s v="GEN EXP"/>
    <s v="09"/>
    <s v="SPA"/>
    <x v="3"/>
    <n v="3500"/>
    <n v="3500"/>
    <m/>
    <x v="0"/>
    <n v="0"/>
    <s v="EX"/>
    <n v="3500"/>
    <n v="3500"/>
    <x v="0"/>
    <n v="0"/>
    <n v="0"/>
    <m/>
    <n v="0"/>
    <n v="3500"/>
    <s v="N"/>
    <m/>
    <s v="VPR"/>
    <s v="VP FOR RESEARCH"/>
    <s v="91"/>
    <s v="1-Adjust Based Budget"/>
    <x v="42"/>
    <x v="2"/>
    <x v="7"/>
    <m/>
    <x v="5"/>
    <x v="5"/>
    <m/>
  </r>
  <r>
    <n v="2018"/>
    <s v="UA"/>
    <s v="VPRO"/>
    <s v="OFC OF VP RESEARCH"/>
    <x v="77"/>
    <s v="-----"/>
    <m/>
    <s v="OFC OF VP RESEARCH"/>
    <x v="24"/>
    <s v="VP FOR RESEARCH"/>
    <s v="GENFND"/>
    <x v="65"/>
    <x v="64"/>
    <s v="---"/>
    <s v="EX"/>
    <s v="S&amp;E"/>
    <s v="S&amp;E"/>
    <s v="LF"/>
    <x v="4"/>
    <s v="GEN EXP"/>
    <s v="09"/>
    <s v="SPA"/>
    <x v="3"/>
    <n v="5000"/>
    <n v="5000"/>
    <m/>
    <x v="0"/>
    <n v="0"/>
    <s v="EX"/>
    <n v="5000"/>
    <n v="5000"/>
    <x v="0"/>
    <n v="0"/>
    <n v="0"/>
    <m/>
    <n v="0"/>
    <n v="5000"/>
    <s v="N"/>
    <m/>
    <s v="VPR"/>
    <s v="VP FOR RESEARCH"/>
    <s v="91"/>
    <s v="1-Adjust Based Budget"/>
    <x v="42"/>
    <x v="2"/>
    <x v="7"/>
    <m/>
    <x v="5"/>
    <x v="5"/>
    <m/>
  </r>
  <r>
    <n v="2018"/>
    <s v="UA"/>
    <s v="VPRO"/>
    <s v="OFC OF VP RESEARCH"/>
    <x v="78"/>
    <s v="-----"/>
    <m/>
    <s v="VPR ADMINISTRATION"/>
    <x v="24"/>
    <s v="VP FOR RESEARCH"/>
    <s v="GENFND"/>
    <x v="65"/>
    <x v="64"/>
    <s v="---"/>
    <s v="EX"/>
    <s v="S&amp;E"/>
    <s v="S&amp;E"/>
    <s v="LF"/>
    <x v="4"/>
    <s v="GEN EXP"/>
    <s v="09"/>
    <s v="SPA"/>
    <x v="3"/>
    <n v="300"/>
    <n v="300"/>
    <m/>
    <x v="0"/>
    <n v="0"/>
    <s v="EX"/>
    <n v="300"/>
    <n v="300"/>
    <x v="0"/>
    <n v="0"/>
    <n v="0"/>
    <m/>
    <n v="0"/>
    <n v="300"/>
    <s v="N"/>
    <m/>
    <s v="VPR"/>
    <s v="VP FOR RESEARCH"/>
    <s v="91"/>
    <s v="1-Adjust Based Budget"/>
    <x v="42"/>
    <x v="2"/>
    <x v="7"/>
    <m/>
    <x v="5"/>
    <x v="5"/>
    <m/>
  </r>
  <r>
    <n v="2018"/>
    <s v="UA"/>
    <s v="VPRO"/>
    <s v="OFC OF VP RESEARCH"/>
    <x v="80"/>
    <s v="-----"/>
    <m/>
    <s v="RESEARCH TECHNOLOGY"/>
    <x v="24"/>
    <s v="VP FOR RESEARCH"/>
    <s v="GENFND"/>
    <x v="65"/>
    <x v="64"/>
    <s v="---"/>
    <s v="EX"/>
    <s v="S&amp;E"/>
    <s v="S&amp;E"/>
    <s v="LF"/>
    <x v="4"/>
    <s v="GEN EXP"/>
    <s v="09"/>
    <s v="SPA"/>
    <x v="3"/>
    <n v="3500"/>
    <n v="3500"/>
    <m/>
    <x v="0"/>
    <n v="0"/>
    <s v="EX"/>
    <n v="3500"/>
    <n v="3500"/>
    <x v="0"/>
    <n v="0"/>
    <n v="0"/>
    <m/>
    <n v="0"/>
    <n v="3500"/>
    <s v="N"/>
    <m/>
    <s v="VPR"/>
    <s v="VP FOR RESEARCH"/>
    <s v="91"/>
    <s v="1-Adjust Based Budget"/>
    <x v="42"/>
    <x v="2"/>
    <x v="7"/>
    <m/>
    <x v="5"/>
    <x v="5"/>
    <m/>
  </r>
  <r>
    <n v="2018"/>
    <s v="UA"/>
    <s v="VPRO"/>
    <s v="OFC OF VP RESEARCH"/>
    <x v="81"/>
    <s v="-----"/>
    <m/>
    <s v="RESEARCH SUPPORT TECHNICAL SERVICES"/>
    <x v="24"/>
    <s v="VP FOR RESEARCH"/>
    <s v="GENFND"/>
    <x v="65"/>
    <x v="64"/>
    <s v="---"/>
    <s v="EX"/>
    <s v="S&amp;E"/>
    <s v="S&amp;E"/>
    <s v="LF"/>
    <x v="4"/>
    <s v="GEN EXP"/>
    <s v="09"/>
    <s v="SPA"/>
    <x v="3"/>
    <n v="5000"/>
    <n v="5000"/>
    <m/>
    <x v="0"/>
    <n v="0"/>
    <s v="EX"/>
    <n v="5000"/>
    <n v="5000"/>
    <x v="0"/>
    <n v="0"/>
    <n v="0"/>
    <m/>
    <n v="0"/>
    <n v="5000"/>
    <s v="N"/>
    <m/>
    <s v="VPR"/>
    <s v="VP FOR RESEARCH"/>
    <s v="91"/>
    <s v="1-Adjust Based Budget"/>
    <x v="42"/>
    <x v="2"/>
    <x v="7"/>
    <m/>
    <x v="5"/>
    <x v="5"/>
    <m/>
  </r>
  <r>
    <n v="2018"/>
    <s v="UA"/>
    <s v="VPRO"/>
    <s v="OFC OF VP RESEARCH"/>
    <x v="77"/>
    <s v="-----"/>
    <m/>
    <s v="OFC OF VP RESEARCH"/>
    <x v="24"/>
    <s v="VP FOR RESEARCH"/>
    <s v="GENFND"/>
    <x v="24"/>
    <x v="23"/>
    <s v="---"/>
    <s v="EX"/>
    <s v="BENF"/>
    <s v="BENEFITS"/>
    <s v="GP"/>
    <x v="5"/>
    <s v="COMPENS"/>
    <s v="07"/>
    <s v="SPA"/>
    <x v="3"/>
    <n v="219075"/>
    <n v="235693"/>
    <m/>
    <x v="0"/>
    <n v="0"/>
    <s v="EX"/>
    <n v="235693"/>
    <n v="235693"/>
    <x v="0"/>
    <n v="0"/>
    <n v="0"/>
    <m/>
    <n v="0"/>
    <n v="235693"/>
    <s v="N"/>
    <m/>
    <s v="VPR"/>
    <s v="VP FOR RESEARCH"/>
    <s v="91"/>
    <s v="1-Adjust Based Budget"/>
    <x v="42"/>
    <x v="2"/>
    <x v="7"/>
    <m/>
    <x v="5"/>
    <x v="5"/>
    <m/>
  </r>
  <r>
    <n v="2018"/>
    <s v="UA"/>
    <s v="VPRO"/>
    <s v="OFC OF VP RESEARCH"/>
    <x v="78"/>
    <s v="-----"/>
    <m/>
    <s v="VPR ADMINISTRATION"/>
    <x v="24"/>
    <s v="VP FOR RESEARCH"/>
    <s v="GENFND"/>
    <x v="24"/>
    <x v="23"/>
    <s v="---"/>
    <s v="EX"/>
    <s v="BENF"/>
    <s v="BENEFITS"/>
    <s v="GP"/>
    <x v="5"/>
    <s v="COMPENS"/>
    <s v="07"/>
    <s v="SPA"/>
    <x v="3"/>
    <n v="45435"/>
    <n v="45435"/>
    <m/>
    <x v="0"/>
    <n v="0"/>
    <s v="EX"/>
    <n v="45435"/>
    <n v="45435"/>
    <x v="0"/>
    <n v="0"/>
    <n v="0"/>
    <m/>
    <n v="0"/>
    <n v="45435"/>
    <s v="N"/>
    <m/>
    <s v="VPR"/>
    <s v="VP FOR RESEARCH"/>
    <s v="91"/>
    <s v="1-Adjust Based Budget"/>
    <x v="42"/>
    <x v="2"/>
    <x v="7"/>
    <m/>
    <x v="5"/>
    <x v="5"/>
    <m/>
  </r>
  <r>
    <n v="2018"/>
    <s v="UA"/>
    <s v="VPRO"/>
    <s v="OFC OF VP RESEARCH"/>
    <x v="79"/>
    <s v="-----"/>
    <m/>
    <s v="VPR INTERCAMPUS RESEARCH"/>
    <x v="24"/>
    <s v="VP FOR RESEARCH"/>
    <s v="GENFND"/>
    <x v="24"/>
    <x v="23"/>
    <s v="---"/>
    <s v="EX"/>
    <s v="BENF"/>
    <s v="BENEFITS"/>
    <s v="GP"/>
    <x v="5"/>
    <s v="COMPENS"/>
    <s v="07"/>
    <s v="SPA"/>
    <x v="3"/>
    <n v="6593"/>
    <n v="6593"/>
    <m/>
    <x v="0"/>
    <n v="0"/>
    <s v="EX"/>
    <n v="6593"/>
    <n v="6593"/>
    <x v="0"/>
    <n v="0"/>
    <n v="0"/>
    <m/>
    <n v="0"/>
    <n v="6593"/>
    <s v="N"/>
    <m/>
    <s v="VPR"/>
    <s v="VP FOR RESEARCH"/>
    <s v="91"/>
    <s v="1-Adjust Based Budget"/>
    <x v="42"/>
    <x v="2"/>
    <x v="7"/>
    <m/>
    <x v="5"/>
    <x v="5"/>
    <m/>
  </r>
  <r>
    <n v="2018"/>
    <s v="UA"/>
    <s v="VPRO"/>
    <s v="OFC OF VP RESEARCH"/>
    <x v="35"/>
    <s v="-----"/>
    <m/>
    <s v="VPR CORPORATE AND FOUNDATION RELATIONS"/>
    <x v="24"/>
    <s v="VP FOR RESEARCH"/>
    <s v="GENFND"/>
    <x v="24"/>
    <x v="23"/>
    <s v="---"/>
    <s v="EX"/>
    <s v="BENF"/>
    <s v="BENEFITS"/>
    <s v="GP"/>
    <x v="5"/>
    <s v="COMPENS"/>
    <s v="07"/>
    <s v="PRD"/>
    <x v="3"/>
    <n v="108515"/>
    <n v="108515"/>
    <m/>
    <x v="0"/>
    <n v="0"/>
    <s v="EX"/>
    <n v="108515"/>
    <n v="108515"/>
    <x v="0"/>
    <n v="0"/>
    <n v="0"/>
    <m/>
    <n v="0"/>
    <n v="108515"/>
    <s v="N"/>
    <m/>
    <s v="VPR"/>
    <s v="VP FOR RESEARCH"/>
    <s v="91"/>
    <s v="1-Adjust Based Budget"/>
    <x v="42"/>
    <x v="2"/>
    <x v="7"/>
    <m/>
    <x v="5"/>
    <x v="5"/>
    <m/>
  </r>
  <r>
    <n v="2018"/>
    <s v="UA"/>
    <s v="VPRO"/>
    <s v="OFC OF VP RESEARCH"/>
    <x v="80"/>
    <s v="-----"/>
    <m/>
    <s v="RESEARCH TECHNOLOGY"/>
    <x v="24"/>
    <s v="VP FOR RESEARCH"/>
    <s v="GENFND"/>
    <x v="24"/>
    <x v="23"/>
    <s v="---"/>
    <s v="EX"/>
    <s v="BENF"/>
    <s v="BENEFITS"/>
    <s v="GP"/>
    <x v="5"/>
    <s v="COMPENS"/>
    <s v="07"/>
    <s v="SPA"/>
    <x v="3"/>
    <n v="207302"/>
    <n v="230764"/>
    <m/>
    <x v="0"/>
    <n v="0"/>
    <s v="EX"/>
    <n v="230764"/>
    <n v="230764"/>
    <x v="0"/>
    <n v="0"/>
    <n v="0"/>
    <m/>
    <n v="0"/>
    <n v="230764"/>
    <s v="N"/>
    <m/>
    <s v="VPR"/>
    <s v="VP FOR RESEARCH"/>
    <s v="91"/>
    <s v="1-Adjust Based Budget"/>
    <x v="42"/>
    <x v="2"/>
    <x v="7"/>
    <m/>
    <x v="5"/>
    <x v="5"/>
    <m/>
  </r>
  <r>
    <n v="2018"/>
    <s v="UA"/>
    <s v="VPRO"/>
    <s v="OFC OF VP RESEARCH"/>
    <x v="81"/>
    <s v="-----"/>
    <m/>
    <s v="RESEARCH SUPPORT TECHNICAL SERVICES"/>
    <x v="24"/>
    <s v="VP FOR RESEARCH"/>
    <s v="GENFND"/>
    <x v="24"/>
    <x v="23"/>
    <s v="---"/>
    <s v="EX"/>
    <s v="BENF"/>
    <s v="BENEFITS"/>
    <s v="GP"/>
    <x v="5"/>
    <s v="COMPENS"/>
    <s v="07"/>
    <s v="SPA"/>
    <x v="3"/>
    <n v="55703"/>
    <n v="57397"/>
    <m/>
    <x v="0"/>
    <n v="0"/>
    <s v="EX"/>
    <n v="57397"/>
    <n v="57397"/>
    <x v="0"/>
    <n v="0"/>
    <n v="0"/>
    <m/>
    <n v="0"/>
    <n v="57397"/>
    <s v="N"/>
    <m/>
    <s v="VPR"/>
    <s v="VP FOR RESEARCH"/>
    <s v="91"/>
    <s v="1-Adjust Based Budget"/>
    <x v="42"/>
    <x v="2"/>
    <x v="7"/>
    <m/>
    <x v="5"/>
    <x v="5"/>
    <m/>
  </r>
  <r>
    <n v="2018"/>
    <s v="UA"/>
    <s v="VPRO"/>
    <s v="OFC OF VP RESEARCH"/>
    <x v="77"/>
    <s v="-----"/>
    <m/>
    <s v="OFC OF VP RESEARCH"/>
    <x v="24"/>
    <s v="VP FOR RESEARCH"/>
    <s v="GENFND"/>
    <x v="25"/>
    <x v="24"/>
    <s v="---"/>
    <s v="EX"/>
    <s v="BENF"/>
    <s v="BENEFITS"/>
    <s v="GP"/>
    <x v="5"/>
    <s v="COMPENS"/>
    <s v="07"/>
    <s v="SPA"/>
    <x v="3"/>
    <n v="78256"/>
    <n v="80700"/>
    <m/>
    <x v="0"/>
    <n v="0"/>
    <s v="EX"/>
    <n v="80700"/>
    <n v="80700"/>
    <x v="0"/>
    <n v="0"/>
    <n v="0"/>
    <m/>
    <n v="0"/>
    <n v="80700"/>
    <s v="N"/>
    <m/>
    <s v="VPR"/>
    <s v="VP FOR RESEARCH"/>
    <s v="91"/>
    <s v="1-Adjust Based Budget"/>
    <x v="42"/>
    <x v="2"/>
    <x v="7"/>
    <m/>
    <x v="5"/>
    <x v="5"/>
    <m/>
  </r>
  <r>
    <n v="2018"/>
    <s v="UA"/>
    <s v="VPRO"/>
    <s v="OFC OF VP RESEARCH"/>
    <x v="78"/>
    <s v="-----"/>
    <m/>
    <s v="VPR ADMINISTRATION"/>
    <x v="24"/>
    <s v="VP FOR RESEARCH"/>
    <s v="GENFND"/>
    <x v="25"/>
    <x v="24"/>
    <s v="---"/>
    <s v="EX"/>
    <s v="BENF"/>
    <s v="BENEFITS"/>
    <s v="GP"/>
    <x v="5"/>
    <s v="COMPENS"/>
    <s v="07"/>
    <s v="SPA"/>
    <x v="3"/>
    <n v="15484"/>
    <n v="15484"/>
    <m/>
    <x v="0"/>
    <n v="0"/>
    <s v="EX"/>
    <n v="15484"/>
    <n v="15484"/>
    <x v="0"/>
    <n v="0"/>
    <n v="0"/>
    <m/>
    <n v="0"/>
    <n v="15484"/>
    <s v="N"/>
    <m/>
    <s v="VPR"/>
    <s v="VP FOR RESEARCH"/>
    <s v="91"/>
    <s v="1-Adjust Based Budget"/>
    <x v="42"/>
    <x v="2"/>
    <x v="7"/>
    <m/>
    <x v="5"/>
    <x v="5"/>
    <m/>
  </r>
  <r>
    <n v="2018"/>
    <s v="UA"/>
    <s v="VPRO"/>
    <s v="OFC OF VP RESEARCH"/>
    <x v="79"/>
    <s v="-----"/>
    <m/>
    <s v="VPR INTERCAMPUS RESEARCH"/>
    <x v="24"/>
    <s v="VP FOR RESEARCH"/>
    <s v="GENFND"/>
    <x v="25"/>
    <x v="24"/>
    <s v="---"/>
    <s v="EX"/>
    <s v="BENF"/>
    <s v="BENEFITS"/>
    <s v="GP"/>
    <x v="5"/>
    <s v="COMPENS"/>
    <s v="07"/>
    <s v="SPA"/>
    <x v="3"/>
    <n v="2247"/>
    <n v="2247"/>
    <m/>
    <x v="0"/>
    <n v="0"/>
    <s v="EX"/>
    <n v="2247"/>
    <n v="2247"/>
    <x v="0"/>
    <n v="0"/>
    <n v="0"/>
    <m/>
    <n v="0"/>
    <n v="2247"/>
    <s v="N"/>
    <m/>
    <s v="VPR"/>
    <s v="VP FOR RESEARCH"/>
    <s v="91"/>
    <s v="1-Adjust Based Budget"/>
    <x v="42"/>
    <x v="2"/>
    <x v="7"/>
    <m/>
    <x v="5"/>
    <x v="5"/>
    <m/>
  </r>
  <r>
    <n v="2018"/>
    <s v="UA"/>
    <s v="VPRO"/>
    <s v="OFC OF VP RESEARCH"/>
    <x v="35"/>
    <s v="-----"/>
    <m/>
    <s v="VPR CORPORATE AND FOUNDATION RELATIONS"/>
    <x v="24"/>
    <s v="VP FOR RESEARCH"/>
    <s v="GENFND"/>
    <x v="25"/>
    <x v="24"/>
    <s v="---"/>
    <s v="EX"/>
    <s v="BENF"/>
    <s v="BENEFITS"/>
    <s v="GP"/>
    <x v="5"/>
    <s v="COMPENS"/>
    <s v="07"/>
    <s v="PRD"/>
    <x v="3"/>
    <n v="36982"/>
    <n v="36982"/>
    <m/>
    <x v="0"/>
    <n v="0"/>
    <s v="EX"/>
    <n v="36982"/>
    <n v="36982"/>
    <x v="0"/>
    <n v="0"/>
    <n v="0"/>
    <m/>
    <n v="0"/>
    <n v="36982"/>
    <s v="N"/>
    <m/>
    <s v="VPR"/>
    <s v="VP FOR RESEARCH"/>
    <s v="91"/>
    <s v="1-Adjust Based Budget"/>
    <x v="42"/>
    <x v="2"/>
    <x v="7"/>
    <m/>
    <x v="5"/>
    <x v="5"/>
    <m/>
  </r>
  <r>
    <n v="2018"/>
    <s v="UA"/>
    <s v="VPRO"/>
    <s v="OFC OF VP RESEARCH"/>
    <x v="80"/>
    <s v="-----"/>
    <m/>
    <s v="RESEARCH TECHNOLOGY"/>
    <x v="24"/>
    <s v="VP FOR RESEARCH"/>
    <s v="GENFND"/>
    <x v="25"/>
    <x v="24"/>
    <s v="---"/>
    <s v="EX"/>
    <s v="BENF"/>
    <s v="BENEFITS"/>
    <s v="GP"/>
    <x v="5"/>
    <s v="COMPENS"/>
    <s v="07"/>
    <s v="SPA"/>
    <x v="3"/>
    <n v="70648"/>
    <n v="78644"/>
    <m/>
    <x v="0"/>
    <n v="0"/>
    <s v="EX"/>
    <n v="78644"/>
    <n v="78644"/>
    <x v="0"/>
    <n v="0"/>
    <n v="0"/>
    <m/>
    <n v="0"/>
    <n v="78644"/>
    <s v="N"/>
    <m/>
    <s v="VPR"/>
    <s v="VP FOR RESEARCH"/>
    <s v="91"/>
    <s v="1-Adjust Based Budget"/>
    <x v="42"/>
    <x v="2"/>
    <x v="7"/>
    <m/>
    <x v="5"/>
    <x v="5"/>
    <m/>
  </r>
  <r>
    <n v="2018"/>
    <s v="UA"/>
    <s v="VPRO"/>
    <s v="OFC OF VP RESEARCH"/>
    <x v="81"/>
    <s v="-----"/>
    <m/>
    <s v="RESEARCH SUPPORT TECHNICAL SERVICES"/>
    <x v="24"/>
    <s v="VP FOR RESEARCH"/>
    <s v="GENFND"/>
    <x v="25"/>
    <x v="24"/>
    <s v="---"/>
    <s v="EX"/>
    <s v="BENF"/>
    <s v="BENEFITS"/>
    <s v="GP"/>
    <x v="5"/>
    <s v="COMPENS"/>
    <s v="07"/>
    <s v="SPA"/>
    <x v="3"/>
    <n v="18983"/>
    <n v="19560"/>
    <m/>
    <x v="0"/>
    <n v="0"/>
    <s v="EX"/>
    <n v="19560"/>
    <n v="19560"/>
    <x v="0"/>
    <n v="0"/>
    <n v="0"/>
    <m/>
    <n v="0"/>
    <n v="19560"/>
    <s v="N"/>
    <m/>
    <s v="VPR"/>
    <s v="VP FOR RESEARCH"/>
    <s v="91"/>
    <s v="1-Adjust Based Budget"/>
    <x v="42"/>
    <x v="2"/>
    <x v="7"/>
    <m/>
    <x v="5"/>
    <x v="5"/>
    <m/>
  </r>
  <r>
    <n v="2018"/>
    <s v="UA"/>
    <s v="VPRO"/>
    <s v="OFC OF VP RESEARCH"/>
    <x v="77"/>
    <s v="-----"/>
    <m/>
    <s v="OFC OF VP RESEARCH"/>
    <x v="24"/>
    <s v="VP FOR RESEARCH"/>
    <s v="GENFND"/>
    <x v="26"/>
    <x v="25"/>
    <s v="---"/>
    <s v="EX"/>
    <s v="BENF"/>
    <s v="BENEFITS"/>
    <s v="GP"/>
    <x v="5"/>
    <s v="COMPENS"/>
    <s v="07"/>
    <s v="SPA"/>
    <x v="3"/>
    <n v="139321"/>
    <n v="150301"/>
    <m/>
    <x v="0"/>
    <n v="0"/>
    <s v="EX"/>
    <n v="150301"/>
    <n v="150301"/>
    <x v="0"/>
    <n v="0"/>
    <n v="0"/>
    <m/>
    <n v="0"/>
    <n v="150301"/>
    <s v="N"/>
    <m/>
    <s v="VPR"/>
    <s v="VP FOR RESEARCH"/>
    <s v="91"/>
    <s v="1-Adjust Based Budget"/>
    <x v="42"/>
    <x v="2"/>
    <x v="7"/>
    <m/>
    <x v="5"/>
    <x v="5"/>
    <m/>
  </r>
  <r>
    <n v="2018"/>
    <s v="UA"/>
    <s v="VPRO"/>
    <s v="OFC OF VP RESEARCH"/>
    <x v="78"/>
    <s v="-----"/>
    <m/>
    <s v="VPR ADMINISTRATION"/>
    <x v="24"/>
    <s v="VP FOR RESEARCH"/>
    <s v="GENFND"/>
    <x v="26"/>
    <x v="25"/>
    <s v="---"/>
    <s v="EX"/>
    <s v="BENF"/>
    <s v="BENEFITS"/>
    <s v="GP"/>
    <x v="5"/>
    <s v="COMPENS"/>
    <s v="07"/>
    <s v="SPA"/>
    <x v="3"/>
    <n v="20045"/>
    <n v="20045"/>
    <m/>
    <x v="0"/>
    <n v="0"/>
    <s v="EX"/>
    <n v="20045"/>
    <n v="20045"/>
    <x v="0"/>
    <n v="0"/>
    <n v="0"/>
    <m/>
    <n v="0"/>
    <n v="20045"/>
    <s v="N"/>
    <m/>
    <s v="VPR"/>
    <s v="VP FOR RESEARCH"/>
    <s v="91"/>
    <s v="1-Adjust Based Budget"/>
    <x v="42"/>
    <x v="2"/>
    <x v="7"/>
    <m/>
    <x v="5"/>
    <x v="5"/>
    <m/>
  </r>
  <r>
    <n v="2018"/>
    <s v="UA"/>
    <s v="VPRO"/>
    <s v="OFC OF VP RESEARCH"/>
    <x v="79"/>
    <s v="-----"/>
    <m/>
    <s v="VPR INTERCAMPUS RESEARCH"/>
    <x v="24"/>
    <s v="VP FOR RESEARCH"/>
    <s v="GENFND"/>
    <x v="26"/>
    <x v="25"/>
    <s v="---"/>
    <s v="EX"/>
    <s v="BENF"/>
    <s v="BENEFITS"/>
    <s v="GP"/>
    <x v="5"/>
    <s v="COMPENS"/>
    <s v="07"/>
    <s v="SPA"/>
    <x v="3"/>
    <n v="4356"/>
    <n v="4356"/>
    <m/>
    <x v="0"/>
    <n v="0"/>
    <s v="EX"/>
    <n v="4356"/>
    <n v="4356"/>
    <x v="0"/>
    <n v="0"/>
    <n v="0"/>
    <m/>
    <n v="0"/>
    <n v="4356"/>
    <s v="N"/>
    <m/>
    <s v="VPR"/>
    <s v="VP FOR RESEARCH"/>
    <s v="91"/>
    <s v="1-Adjust Based Budget"/>
    <x v="42"/>
    <x v="2"/>
    <x v="7"/>
    <m/>
    <x v="5"/>
    <x v="5"/>
    <m/>
  </r>
  <r>
    <n v="2018"/>
    <s v="UA"/>
    <s v="VPRO"/>
    <s v="OFC OF VP RESEARCH"/>
    <x v="35"/>
    <s v="-----"/>
    <m/>
    <s v="VPR CORPORATE AND FOUNDATION RELATIONS"/>
    <x v="24"/>
    <s v="VP FOR RESEARCH"/>
    <s v="GENFND"/>
    <x v="26"/>
    <x v="25"/>
    <s v="---"/>
    <s v="EX"/>
    <s v="BENF"/>
    <s v="BENEFITS"/>
    <s v="GP"/>
    <x v="5"/>
    <s v="COMPENS"/>
    <s v="07"/>
    <s v="PRD"/>
    <x v="3"/>
    <n v="71696"/>
    <n v="71696"/>
    <m/>
    <x v="0"/>
    <n v="0"/>
    <s v="EX"/>
    <n v="71696"/>
    <n v="71696"/>
    <x v="0"/>
    <n v="0"/>
    <n v="0"/>
    <m/>
    <n v="0"/>
    <n v="71696"/>
    <s v="N"/>
    <m/>
    <s v="VPR"/>
    <s v="VP FOR RESEARCH"/>
    <s v="91"/>
    <s v="1-Adjust Based Budget"/>
    <x v="42"/>
    <x v="2"/>
    <x v="7"/>
    <m/>
    <x v="5"/>
    <x v="5"/>
    <m/>
  </r>
  <r>
    <n v="2018"/>
    <s v="UA"/>
    <s v="VPRO"/>
    <s v="OFC OF VP RESEARCH"/>
    <x v="80"/>
    <s v="-----"/>
    <m/>
    <s v="RESEARCH TECHNOLOGY"/>
    <x v="24"/>
    <s v="VP FOR RESEARCH"/>
    <s v="GENFND"/>
    <x v="26"/>
    <x v="25"/>
    <s v="---"/>
    <s v="EX"/>
    <s v="BENF"/>
    <s v="BENEFITS"/>
    <s v="GP"/>
    <x v="5"/>
    <s v="COMPENS"/>
    <s v="07"/>
    <s v="SPA"/>
    <x v="3"/>
    <n v="136963"/>
    <n v="152464"/>
    <m/>
    <x v="0"/>
    <n v="0"/>
    <s v="EX"/>
    <n v="152464"/>
    <n v="152464"/>
    <x v="0"/>
    <n v="0"/>
    <n v="0"/>
    <m/>
    <n v="0"/>
    <n v="152464"/>
    <s v="N"/>
    <m/>
    <s v="VPR"/>
    <s v="VP FOR RESEARCH"/>
    <s v="91"/>
    <s v="1-Adjust Based Budget"/>
    <x v="42"/>
    <x v="2"/>
    <x v="7"/>
    <m/>
    <x v="5"/>
    <x v="5"/>
    <m/>
  </r>
  <r>
    <n v="2018"/>
    <s v="UA"/>
    <s v="VPRO"/>
    <s v="OFC OF VP RESEARCH"/>
    <x v="81"/>
    <s v="-----"/>
    <m/>
    <s v="RESEARCH SUPPORT TECHNICAL SERVICES"/>
    <x v="24"/>
    <s v="VP FOR RESEARCH"/>
    <s v="GENFND"/>
    <x v="26"/>
    <x v="25"/>
    <s v="---"/>
    <s v="EX"/>
    <s v="BENF"/>
    <s v="BENEFITS"/>
    <s v="GP"/>
    <x v="5"/>
    <s v="COMPENS"/>
    <s v="07"/>
    <s v="SPA"/>
    <x v="3"/>
    <n v="36803"/>
    <n v="37922"/>
    <m/>
    <x v="0"/>
    <n v="0"/>
    <s v="EX"/>
    <n v="37922"/>
    <n v="37922"/>
    <x v="0"/>
    <n v="0"/>
    <n v="0"/>
    <m/>
    <n v="0"/>
    <n v="37922"/>
    <s v="N"/>
    <m/>
    <s v="VPR"/>
    <s v="VP FOR RESEARCH"/>
    <s v="91"/>
    <s v="1-Adjust Based Budget"/>
    <x v="42"/>
    <x v="2"/>
    <x v="7"/>
    <m/>
    <x v="5"/>
    <x v="5"/>
    <m/>
  </r>
  <r>
    <n v="2018"/>
    <s v="UA"/>
    <s v="VPRO"/>
    <s v="OFC OF VP RESEARCH"/>
    <x v="77"/>
    <s v="-----"/>
    <m/>
    <s v="OFC OF VP RESEARCH"/>
    <x v="24"/>
    <s v="VP FOR RESEARCH"/>
    <s v="GENFND"/>
    <x v="67"/>
    <x v="66"/>
    <s v="---"/>
    <s v="EX"/>
    <s v="BENF"/>
    <s v="BENEFITS"/>
    <s v="GP"/>
    <x v="5"/>
    <s v="COMPENS"/>
    <s v="07"/>
    <s v="SPA"/>
    <x v="3"/>
    <n v="4915"/>
    <n v="4915"/>
    <m/>
    <x v="0"/>
    <n v="0"/>
    <s v="EX"/>
    <n v="4915"/>
    <n v="4915"/>
    <x v="0"/>
    <n v="0"/>
    <n v="0"/>
    <m/>
    <n v="0"/>
    <n v="4915"/>
    <s v="N"/>
    <m/>
    <s v="VPR"/>
    <s v="VP FOR RESEARCH"/>
    <s v="91"/>
    <s v="1-Adjust Based Budget"/>
    <x v="42"/>
    <x v="2"/>
    <x v="7"/>
    <m/>
    <x v="5"/>
    <x v="5"/>
    <m/>
  </r>
  <r>
    <n v="2018"/>
    <s v="UA"/>
    <s v="VPRO"/>
    <s v="OFC OF VP RESEARCH"/>
    <x v="78"/>
    <s v="-----"/>
    <m/>
    <s v="VPR ADMINISTRATION"/>
    <x v="24"/>
    <s v="VP FOR RESEARCH"/>
    <s v="GENFND"/>
    <x v="67"/>
    <x v="66"/>
    <s v="---"/>
    <s v="EX"/>
    <s v="BENF"/>
    <s v="BENEFITS"/>
    <s v="GP"/>
    <x v="5"/>
    <s v="COMPENS"/>
    <s v="07"/>
    <s v="SPA"/>
    <x v="3"/>
    <n v="9043"/>
    <n v="9043"/>
    <m/>
    <x v="0"/>
    <n v="0"/>
    <s v="EX"/>
    <n v="9043"/>
    <n v="9043"/>
    <x v="0"/>
    <n v="0"/>
    <n v="0"/>
    <m/>
    <n v="0"/>
    <n v="9043"/>
    <s v="N"/>
    <m/>
    <s v="VPR"/>
    <s v="VP FOR RESEARCH"/>
    <s v="91"/>
    <s v="1-Adjust Based Budget"/>
    <x v="42"/>
    <x v="2"/>
    <x v="7"/>
    <m/>
    <x v="5"/>
    <x v="5"/>
    <m/>
  </r>
  <r>
    <n v="2018"/>
    <s v="UA"/>
    <s v="VPRO"/>
    <s v="OFC OF VP RESEARCH"/>
    <x v="77"/>
    <s v="-----"/>
    <m/>
    <s v="OFC OF VP RESEARCH"/>
    <x v="24"/>
    <s v="VP FOR RESEARCH"/>
    <s v="GENFND"/>
    <x v="27"/>
    <x v="26"/>
    <s v="---"/>
    <s v="EX"/>
    <s v="TRAV"/>
    <s v="TRAVEL"/>
    <s v="MK"/>
    <x v="6"/>
    <s v="TRAVEL"/>
    <s v="10"/>
    <s v="SPA"/>
    <x v="3"/>
    <n v="3000"/>
    <n v="3000"/>
    <m/>
    <x v="0"/>
    <n v="0"/>
    <s v="EX"/>
    <n v="3000"/>
    <n v="3000"/>
    <x v="0"/>
    <n v="0"/>
    <n v="0"/>
    <m/>
    <n v="0"/>
    <n v="3000"/>
    <s v="N"/>
    <m/>
    <s v="VPR"/>
    <s v="VP FOR RESEARCH"/>
    <s v="91"/>
    <s v="1-Adjust Based Budget"/>
    <x v="42"/>
    <x v="2"/>
    <x v="7"/>
    <m/>
    <x v="5"/>
    <x v="5"/>
    <m/>
  </r>
  <r>
    <n v="2018"/>
    <s v="UA"/>
    <s v="VPRO"/>
    <s v="OFC OF VP RESEARCH"/>
    <x v="78"/>
    <s v="-----"/>
    <m/>
    <s v="VPR ADMINISTRATION"/>
    <x v="24"/>
    <s v="VP FOR RESEARCH"/>
    <s v="GENFND"/>
    <x v="27"/>
    <x v="26"/>
    <s v="---"/>
    <s v="EX"/>
    <s v="TRAV"/>
    <s v="TRAVEL"/>
    <s v="MK"/>
    <x v="6"/>
    <s v="TRAVEL"/>
    <s v="10"/>
    <s v="SPA"/>
    <x v="3"/>
    <n v="1000"/>
    <n v="1000"/>
    <m/>
    <x v="0"/>
    <n v="0"/>
    <s v="EX"/>
    <n v="1000"/>
    <n v="1000"/>
    <x v="0"/>
    <n v="0"/>
    <n v="0"/>
    <m/>
    <n v="0"/>
    <n v="1000"/>
    <s v="N"/>
    <m/>
    <s v="VPR"/>
    <s v="VP FOR RESEARCH"/>
    <s v="91"/>
    <s v="1-Adjust Based Budget"/>
    <x v="42"/>
    <x v="2"/>
    <x v="7"/>
    <m/>
    <x v="5"/>
    <x v="5"/>
    <m/>
  </r>
  <r>
    <n v="2018"/>
    <s v="UA"/>
    <s v="VPRO"/>
    <s v="OFC OF VP RESEARCH"/>
    <x v="80"/>
    <s v="-----"/>
    <m/>
    <s v="RESEARCH TECHNOLOGY"/>
    <x v="24"/>
    <s v="VP FOR RESEARCH"/>
    <s v="GENFND"/>
    <x v="27"/>
    <x v="26"/>
    <s v="---"/>
    <s v="EX"/>
    <s v="TRAV"/>
    <s v="TRAVEL"/>
    <s v="MK"/>
    <x v="6"/>
    <s v="TRAVEL"/>
    <s v="10"/>
    <s v="SPA"/>
    <x v="3"/>
    <n v="2750"/>
    <n v="2750"/>
    <m/>
    <x v="0"/>
    <n v="0"/>
    <s v="EX"/>
    <n v="2750"/>
    <n v="2750"/>
    <x v="0"/>
    <n v="0"/>
    <n v="0"/>
    <m/>
    <n v="0"/>
    <n v="2750"/>
    <s v="N"/>
    <m/>
    <s v="VPR"/>
    <s v="VP FOR RESEARCH"/>
    <s v="91"/>
    <s v="1-Adjust Based Budget"/>
    <x v="42"/>
    <x v="2"/>
    <x v="7"/>
    <m/>
    <x v="5"/>
    <x v="5"/>
    <m/>
  </r>
  <r>
    <n v="2018"/>
    <s v="UA"/>
    <s v="VPRO"/>
    <s v="OFC OF VP RESEARCH"/>
    <x v="81"/>
    <s v="-----"/>
    <m/>
    <s v="RESEARCH SUPPORT TECHNICAL SERVICES"/>
    <x v="24"/>
    <s v="VP FOR RESEARCH"/>
    <s v="GENFND"/>
    <x v="27"/>
    <x v="26"/>
    <s v="---"/>
    <s v="EX"/>
    <s v="TRAV"/>
    <s v="TRAVEL"/>
    <s v="MK"/>
    <x v="6"/>
    <s v="TRAVEL"/>
    <s v="10"/>
    <s v="SPA"/>
    <x v="3"/>
    <n v="2000"/>
    <n v="2000"/>
    <m/>
    <x v="0"/>
    <n v="0"/>
    <s v="EX"/>
    <n v="2000"/>
    <n v="2000"/>
    <x v="0"/>
    <n v="0"/>
    <n v="0"/>
    <m/>
    <n v="0"/>
    <n v="2000"/>
    <s v="N"/>
    <m/>
    <s v="VPR"/>
    <s v="VP FOR RESEARCH"/>
    <s v="91"/>
    <s v="1-Adjust Based Budget"/>
    <x v="42"/>
    <x v="2"/>
    <x v="7"/>
    <m/>
    <x v="5"/>
    <x v="5"/>
    <m/>
  </r>
  <r>
    <n v="2018"/>
    <s v="UA"/>
    <s v="VPRO"/>
    <s v="OFC OF VP RESEARCH"/>
    <x v="78"/>
    <s v="-----"/>
    <m/>
    <s v="VPR ADMINISTRATION"/>
    <x v="24"/>
    <s v="VP FOR RESEARCH"/>
    <s v="GENFND"/>
    <x v="68"/>
    <x v="67"/>
    <s v="---"/>
    <s v="EX"/>
    <s v="TRAV"/>
    <s v="TRAVEL"/>
    <s v="MK"/>
    <x v="6"/>
    <s v="TRAVEL"/>
    <s v="10"/>
    <s v="SPA"/>
    <x v="3"/>
    <n v="1000"/>
    <n v="1000"/>
    <m/>
    <x v="0"/>
    <n v="0"/>
    <s v="EX"/>
    <n v="1000"/>
    <n v="1000"/>
    <x v="0"/>
    <n v="0"/>
    <n v="0"/>
    <m/>
    <n v="0"/>
    <n v="1000"/>
    <s v="N"/>
    <m/>
    <s v="VPR"/>
    <s v="VP FOR RESEARCH"/>
    <s v="91"/>
    <s v="1-Adjust Based Budget"/>
    <x v="42"/>
    <x v="2"/>
    <x v="7"/>
    <m/>
    <x v="5"/>
    <x v="5"/>
    <m/>
  </r>
  <r>
    <n v="2018"/>
    <s v="UA"/>
    <s v="VPRO"/>
    <s v="OFC OF VP RESEARCH"/>
    <x v="80"/>
    <s v="-----"/>
    <m/>
    <s v="RESEARCH TECHNOLOGY"/>
    <x v="24"/>
    <s v="VP FOR RESEARCH"/>
    <s v="GENFND"/>
    <x v="68"/>
    <x v="67"/>
    <s v="---"/>
    <s v="EX"/>
    <s v="TRAV"/>
    <s v="TRAVEL"/>
    <s v="MK"/>
    <x v="6"/>
    <s v="TRAVEL"/>
    <s v="10"/>
    <s v="SPA"/>
    <x v="3"/>
    <n v="200"/>
    <n v="200"/>
    <m/>
    <x v="0"/>
    <n v="0"/>
    <s v="EX"/>
    <n v="200"/>
    <n v="200"/>
    <x v="0"/>
    <n v="0"/>
    <n v="0"/>
    <m/>
    <n v="0"/>
    <n v="200"/>
    <s v="N"/>
    <m/>
    <s v="VPR"/>
    <s v="VP FOR RESEARCH"/>
    <s v="91"/>
    <s v="1-Adjust Based Budget"/>
    <x v="42"/>
    <x v="2"/>
    <x v="7"/>
    <m/>
    <x v="5"/>
    <x v="5"/>
    <m/>
  </r>
  <r>
    <n v="2018"/>
    <s v="UA"/>
    <s v="VPRO"/>
    <s v="OFC OF VP RESEARCH"/>
    <x v="81"/>
    <s v="-----"/>
    <m/>
    <s v="RESEARCH SUPPORT TECHNICAL SERVICES"/>
    <x v="24"/>
    <s v="VP FOR RESEARCH"/>
    <s v="GENFND"/>
    <x v="68"/>
    <x v="67"/>
    <s v="---"/>
    <s v="EX"/>
    <s v="TRAV"/>
    <s v="TRAVEL"/>
    <s v="MK"/>
    <x v="6"/>
    <s v="TRAVEL"/>
    <s v="10"/>
    <s v="SPA"/>
    <x v="3"/>
    <n v="1370"/>
    <n v="1370"/>
    <m/>
    <x v="0"/>
    <n v="0"/>
    <s v="EX"/>
    <n v="1370"/>
    <n v="1370"/>
    <x v="0"/>
    <n v="0"/>
    <n v="0"/>
    <m/>
    <n v="0"/>
    <n v="1370"/>
    <s v="N"/>
    <m/>
    <s v="VPR"/>
    <s v="VP FOR RESEARCH"/>
    <s v="91"/>
    <s v="1-Adjust Based Budget"/>
    <x v="42"/>
    <x v="2"/>
    <x v="7"/>
    <m/>
    <x v="5"/>
    <x v="5"/>
    <m/>
  </r>
  <r>
    <n v="2018"/>
    <s v="UA"/>
    <s v="VPRO"/>
    <s v="OFC OF VP RESEARCH"/>
    <x v="77"/>
    <s v="-----"/>
    <m/>
    <s v="OFC OF VP RESEARCH"/>
    <x v="24"/>
    <s v="VP FOR RESEARCH"/>
    <s v="GENFND"/>
    <x v="28"/>
    <x v="27"/>
    <s v="---"/>
    <s v="EX"/>
    <s v="TRAV"/>
    <s v="TRAVEL"/>
    <s v="MK"/>
    <x v="6"/>
    <s v="TRAVEL"/>
    <s v="10"/>
    <s v="SPA"/>
    <x v="3"/>
    <n v="16000"/>
    <n v="16000"/>
    <m/>
    <x v="0"/>
    <n v="0"/>
    <s v="EX"/>
    <n v="16000"/>
    <n v="16000"/>
    <x v="0"/>
    <n v="0"/>
    <n v="0"/>
    <m/>
    <n v="0"/>
    <n v="16000"/>
    <s v="N"/>
    <m/>
    <s v="VPR"/>
    <s v="VP FOR RESEARCH"/>
    <s v="91"/>
    <s v="1-Adjust Based Budget"/>
    <x v="42"/>
    <x v="2"/>
    <x v="7"/>
    <m/>
    <x v="5"/>
    <x v="5"/>
    <m/>
  </r>
  <r>
    <n v="2018"/>
    <s v="UA"/>
    <s v="VPRO"/>
    <s v="OFC OF VP RESEARCH"/>
    <x v="78"/>
    <s v="-----"/>
    <m/>
    <s v="VPR ADMINISTRATION"/>
    <x v="24"/>
    <s v="VP FOR RESEARCH"/>
    <s v="GENFND"/>
    <x v="28"/>
    <x v="27"/>
    <s v="---"/>
    <s v="EX"/>
    <s v="TRAV"/>
    <s v="TRAVEL"/>
    <s v="MK"/>
    <x v="6"/>
    <s v="TRAVEL"/>
    <s v="10"/>
    <s v="SPA"/>
    <x v="3"/>
    <n v="4748"/>
    <n v="3048"/>
    <m/>
    <x v="0"/>
    <n v="0"/>
    <s v="EX"/>
    <n v="3048"/>
    <n v="3048"/>
    <x v="0"/>
    <n v="0"/>
    <n v="0"/>
    <m/>
    <n v="0"/>
    <n v="3048"/>
    <s v="N"/>
    <m/>
    <s v="VPR"/>
    <s v="VP FOR RESEARCH"/>
    <s v="91"/>
    <s v="1-Adjust Based Budget"/>
    <x v="42"/>
    <x v="2"/>
    <x v="7"/>
    <m/>
    <x v="5"/>
    <x v="5"/>
    <m/>
  </r>
  <r>
    <n v="2018"/>
    <s v="UA"/>
    <s v="VPRO"/>
    <s v="OFC OF VP RESEARCH"/>
    <x v="80"/>
    <s v="-----"/>
    <m/>
    <s v="RESEARCH TECHNOLOGY"/>
    <x v="24"/>
    <s v="VP FOR RESEARCH"/>
    <s v="GENFND"/>
    <x v="28"/>
    <x v="27"/>
    <s v="---"/>
    <s v="EX"/>
    <s v="TRAV"/>
    <s v="TRAVEL"/>
    <s v="MK"/>
    <x v="6"/>
    <s v="TRAVEL"/>
    <s v="10"/>
    <s v="SPA"/>
    <x v="3"/>
    <n v="55"/>
    <n v="55"/>
    <m/>
    <x v="0"/>
    <n v="0"/>
    <s v="EX"/>
    <n v="55"/>
    <n v="55"/>
    <x v="0"/>
    <n v="0"/>
    <n v="0"/>
    <m/>
    <n v="0"/>
    <n v="55"/>
    <s v="N"/>
    <m/>
    <s v="VPR"/>
    <s v="VP FOR RESEARCH"/>
    <s v="91"/>
    <s v="1-Adjust Based Budget"/>
    <x v="42"/>
    <x v="2"/>
    <x v="7"/>
    <m/>
    <x v="5"/>
    <x v="5"/>
    <m/>
  </r>
  <r>
    <n v="2018"/>
    <s v="UA"/>
    <s v="VPRO"/>
    <s v="OFC OF VP RESEARCH"/>
    <x v="81"/>
    <s v="-----"/>
    <m/>
    <s v="RESEARCH SUPPORT TECHNICAL SERVICES"/>
    <x v="24"/>
    <s v="VP FOR RESEARCH"/>
    <s v="GENFND"/>
    <x v="28"/>
    <x v="27"/>
    <s v="---"/>
    <s v="EX"/>
    <s v="TRAV"/>
    <s v="TRAVEL"/>
    <s v="MK"/>
    <x v="6"/>
    <s v="TRAVEL"/>
    <s v="10"/>
    <s v="SPA"/>
    <x v="3"/>
    <n v="1380"/>
    <n v="1380"/>
    <m/>
    <x v="0"/>
    <n v="0"/>
    <s v="EX"/>
    <n v="1380"/>
    <n v="1380"/>
    <x v="0"/>
    <n v="0"/>
    <n v="0"/>
    <m/>
    <n v="0"/>
    <n v="1380"/>
    <s v="N"/>
    <m/>
    <s v="VPR"/>
    <s v="VP FOR RESEARCH"/>
    <s v="91"/>
    <s v="1-Adjust Based Budget"/>
    <x v="42"/>
    <x v="2"/>
    <x v="7"/>
    <m/>
    <x v="5"/>
    <x v="5"/>
    <m/>
  </r>
  <r>
    <n v="2018"/>
    <s v="UA"/>
    <s v="VPRO"/>
    <s v="OFC OF VP RESEARCH"/>
    <x v="80"/>
    <s v="-----"/>
    <m/>
    <s v="RESEARCH TECHNOLOGY"/>
    <x v="24"/>
    <s v="VP FOR RESEARCH"/>
    <s v="GENFND"/>
    <x v="91"/>
    <x v="89"/>
    <s v="---"/>
    <s v="EX"/>
    <s v="TRAV"/>
    <s v="TRAVEL"/>
    <s v="MK"/>
    <x v="6"/>
    <s v="TRAVEL"/>
    <s v="10"/>
    <s v="SPA"/>
    <x v="3"/>
    <n v="4200"/>
    <n v="4200"/>
    <m/>
    <x v="0"/>
    <n v="0"/>
    <s v="EX"/>
    <n v="4200"/>
    <n v="4200"/>
    <x v="0"/>
    <n v="0"/>
    <n v="0"/>
    <m/>
    <n v="0"/>
    <n v="4200"/>
    <s v="N"/>
    <m/>
    <s v="VPR"/>
    <s v="VP FOR RESEARCH"/>
    <s v="91"/>
    <s v="1-Adjust Based Budget"/>
    <x v="42"/>
    <x v="2"/>
    <x v="7"/>
    <m/>
    <x v="5"/>
    <x v="5"/>
    <m/>
  </r>
  <r>
    <n v="2018"/>
    <s v="UA"/>
    <s v="VPRO"/>
    <s v="OFC OF VP RESEARCH"/>
    <x v="77"/>
    <s v="-----"/>
    <m/>
    <s v="OFC OF VP RESEARCH"/>
    <x v="24"/>
    <s v="VP FOR RESEARCH"/>
    <s v="GENFND"/>
    <x v="0"/>
    <x v="0"/>
    <s v="---"/>
    <s v="EX"/>
    <s v="RESV"/>
    <s v="RESERVES"/>
    <s v="NA"/>
    <x v="0"/>
    <s v="RESERVES"/>
    <s v="15"/>
    <s v="SPA"/>
    <x v="3"/>
    <n v="-247733"/>
    <n v="-247733"/>
    <m/>
    <x v="0"/>
    <n v="0"/>
    <s v="EX"/>
    <n v="-247733"/>
    <n v="-247733"/>
    <x v="0"/>
    <n v="0"/>
    <n v="0"/>
    <m/>
    <n v="0"/>
    <n v="-247733"/>
    <s v="N"/>
    <m/>
    <s v="VPR"/>
    <s v="VP FOR RESEARCH"/>
    <s v="91"/>
    <s v="1-Adjust Based Budget"/>
    <x v="42"/>
    <x v="2"/>
    <x v="7"/>
    <m/>
    <x v="5"/>
    <x v="5"/>
    <m/>
  </r>
  <r>
    <n v="2018"/>
    <s v="UA"/>
    <s v="VPRO"/>
    <s v="OFC OF VP RESEARCH"/>
    <x v="79"/>
    <s v="-----"/>
    <m/>
    <s v="VPR INTERCAMPUS RESEARCH"/>
    <x v="24"/>
    <s v="VP FOR RESEARCH"/>
    <s v="GENFND"/>
    <x v="9"/>
    <x v="8"/>
    <s v="---"/>
    <s v="EX"/>
    <s v="TREX"/>
    <s v="TRSF-EXPENSE"/>
    <s v="DZ"/>
    <x v="1"/>
    <s v="TRANSFER"/>
    <s v="21"/>
    <s v="SPA"/>
    <x v="3"/>
    <n v="166287"/>
    <n v="166287"/>
    <m/>
    <x v="0"/>
    <n v="0"/>
    <s v="EX"/>
    <n v="166287"/>
    <n v="166287"/>
    <x v="0"/>
    <n v="0"/>
    <n v="0"/>
    <m/>
    <n v="0"/>
    <n v="166287"/>
    <s v="N"/>
    <m/>
    <s v="VPR"/>
    <s v="VP FOR RESEARCH"/>
    <s v="91"/>
    <s v="1-Adjust Based Budget"/>
    <x v="42"/>
    <x v="2"/>
    <x v="7"/>
    <m/>
    <x v="5"/>
    <x v="5"/>
    <m/>
  </r>
  <r>
    <n v="2018"/>
    <s v="UA"/>
    <s v="VPRO"/>
    <s v="OFC OF VP RESEARCH"/>
    <x v="77"/>
    <s v="-----"/>
    <m/>
    <s v="OFC OF VP RESEARCH"/>
    <x v="24"/>
    <s v="VP FOR RESEARCH"/>
    <s v="GENFND"/>
    <x v="2"/>
    <x v="2"/>
    <s v="---"/>
    <s v="EX"/>
    <s v="TRIN"/>
    <s v="TRNSF-INCOME"/>
    <s v="DV"/>
    <x v="1"/>
    <s v="TRANSFER"/>
    <s v="21"/>
    <s v="SPA"/>
    <x v="1"/>
    <n v="80000"/>
    <n v="80000"/>
    <m/>
    <x v="1"/>
    <s v="10cr"/>
    <s v="Allot/Xfer IN"/>
    <n v="-80000"/>
    <n v="80000"/>
    <x v="0"/>
    <n v="0"/>
    <n v="0"/>
    <m/>
    <n v="0"/>
    <n v="80000"/>
    <s v="N"/>
    <m/>
    <s v="VPR"/>
    <s v="VP FOR RESEARCH"/>
    <s v="91"/>
    <s v="1-Adjust Based Budget"/>
    <x v="42"/>
    <x v="2"/>
    <x v="7"/>
    <m/>
    <x v="5"/>
    <x v="5"/>
    <m/>
  </r>
  <r>
    <n v="2018"/>
    <s v="UA"/>
    <s v="VPRO"/>
    <s v="OFC OF VP RESEARCH"/>
    <x v="79"/>
    <s v="-----"/>
    <m/>
    <s v="VPR INTERCAMPUS RESEARCH"/>
    <x v="24"/>
    <s v="VP FOR RESEARCH"/>
    <s v="GENFND"/>
    <x v="10"/>
    <x v="9"/>
    <s v="---"/>
    <s v="EX"/>
    <s v="CORI"/>
    <s v="ALLOT/CHR:IN"/>
    <s v="DT"/>
    <x v="1"/>
    <s v="TRANSFER"/>
    <s v="21"/>
    <s v="SPA"/>
    <x v="1"/>
    <n v="232283"/>
    <n v="232283"/>
    <m/>
    <x v="1"/>
    <s v="10cr"/>
    <s v="Allot/Xfer IN"/>
    <n v="-232283"/>
    <n v="232283"/>
    <x v="0"/>
    <n v="0"/>
    <n v="0"/>
    <m/>
    <n v="0"/>
    <n v="232283"/>
    <s v="N"/>
    <m/>
    <s v="VPR"/>
    <s v="VP FOR RESEARCH"/>
    <s v="91"/>
    <s v="1-Adjust Based Budget"/>
    <x v="42"/>
    <x v="2"/>
    <x v="7"/>
    <m/>
    <x v="5"/>
    <x v="5"/>
    <m/>
  </r>
  <r>
    <n v="2018"/>
    <s v="UA"/>
    <s v="AAC"/>
    <s v="AR,AUX &amp; CAP ASSETS"/>
    <x v="82"/>
    <s v="-----"/>
    <m/>
    <s v="AR, AUX &amp; CAP ASSETS"/>
    <x v="27"/>
    <s v="VP AND CHIEF FINANCIAL OFFICER"/>
    <s v="GENFND"/>
    <x v="34"/>
    <x v="33"/>
    <s v="---"/>
    <s v="EX"/>
    <s v="PRSA"/>
    <s v="PROF SAL"/>
    <s v="FP"/>
    <x v="5"/>
    <s v="COMPENS"/>
    <s v="07"/>
    <s v="IS"/>
    <x v="3"/>
    <n v="125000"/>
    <n v="125000"/>
    <m/>
    <x v="0"/>
    <n v="0"/>
    <s v="EX"/>
    <n v="125000"/>
    <n v="125000"/>
    <x v="2"/>
    <n v="3452"/>
    <n v="-2675.0000000000109"/>
    <m/>
    <n v="776.99999999998909"/>
    <n v="125776.99999999999"/>
    <s v="Y"/>
    <m/>
    <s v="VPPF"/>
    <s v="VP AND CHIEF FINANCIAL OFFICER"/>
    <s v="99"/>
    <s v="1-Adjust Based Budget"/>
    <x v="43"/>
    <x v="2"/>
    <x v="7"/>
    <m/>
    <x v="1"/>
    <x v="1"/>
    <m/>
  </r>
  <r>
    <n v="2018"/>
    <s v="UA"/>
    <s v="AAC"/>
    <s v="AR,AUX &amp; CAP ASSETS"/>
    <x v="82"/>
    <s v="AR"/>
    <s v="ACCOUNTS RECEIVABLE"/>
    <s v="AR, AUX &amp; CAP ASSETS"/>
    <x v="27"/>
    <s v="VP AND CHIEF FINANCIAL OFFICER"/>
    <s v="GENFND"/>
    <x v="34"/>
    <x v="33"/>
    <s v="---"/>
    <s v="EX"/>
    <s v="PRSA"/>
    <s v="PROF SAL"/>
    <s v="FP"/>
    <x v="5"/>
    <s v="COMPENS"/>
    <s v="07"/>
    <s v="IS"/>
    <x v="3"/>
    <n v="65280"/>
    <n v="65280"/>
    <m/>
    <x v="0"/>
    <n v="0"/>
    <s v="EX"/>
    <n v="65280"/>
    <n v="65280"/>
    <x v="2"/>
    <n v="1803"/>
    <n v="-1396.9920000000056"/>
    <m/>
    <n v="406.00799999999435"/>
    <n v="65686.008000000002"/>
    <s v="Y"/>
    <m/>
    <s v="VPPF"/>
    <s v="VP AND CHIEF FINANCIAL OFFICER"/>
    <s v="99"/>
    <s v="1-Adjust Based Budget"/>
    <x v="43"/>
    <x v="2"/>
    <x v="7"/>
    <m/>
    <x v="1"/>
    <x v="1"/>
    <m/>
  </r>
  <r>
    <n v="2018"/>
    <s v="UA"/>
    <s v="AAC"/>
    <s v="AR,AUX &amp; CAP ASSETS"/>
    <x v="82"/>
    <s v="AUX"/>
    <s v="AUXILIARY ACCOUNTING"/>
    <s v="AR, AUX &amp; CAP ASSETS"/>
    <x v="27"/>
    <s v="VP AND CHIEF FINANCIAL OFFICER"/>
    <s v="GENFND"/>
    <x v="34"/>
    <x v="33"/>
    <s v="---"/>
    <s v="EX"/>
    <s v="PRSA"/>
    <s v="PROF SAL"/>
    <s v="FP"/>
    <x v="5"/>
    <s v="COMPENS"/>
    <s v="07"/>
    <s v="IS"/>
    <x v="3"/>
    <n v="243900"/>
    <n v="244800"/>
    <m/>
    <x v="0"/>
    <n v="0"/>
    <s v="EX"/>
    <n v="244800"/>
    <n v="244800"/>
    <x v="2"/>
    <n v="6761"/>
    <n v="-5238.7200000000212"/>
    <m/>
    <n v="1522.2799999999788"/>
    <n v="246322.27999999997"/>
    <s v="Y"/>
    <m/>
    <s v="VPPF"/>
    <s v="VP AND CHIEF FINANCIAL OFFICER"/>
    <s v="99"/>
    <s v="1-Adjust Based Budget"/>
    <x v="43"/>
    <x v="2"/>
    <x v="7"/>
    <m/>
    <x v="1"/>
    <x v="1"/>
    <m/>
  </r>
  <r>
    <n v="2018"/>
    <s v="UA"/>
    <s v="AAC"/>
    <s v="AR,AUX &amp; CAP ASSETS"/>
    <x v="82"/>
    <s v="CAP"/>
    <s v="CAPITAL ASSETS"/>
    <s v="AR, AUX &amp; CAP ASSETS"/>
    <x v="27"/>
    <s v="VP AND CHIEF FINANCIAL OFFICER"/>
    <s v="GENFND"/>
    <x v="34"/>
    <x v="33"/>
    <s v="---"/>
    <s v="EX"/>
    <s v="PRSA"/>
    <s v="PROF SAL"/>
    <s v="FP"/>
    <x v="5"/>
    <s v="COMPENS"/>
    <s v="07"/>
    <s v="IS"/>
    <x v="3"/>
    <n v="137000"/>
    <n v="137000"/>
    <m/>
    <x v="0"/>
    <n v="0"/>
    <s v="EX"/>
    <n v="137000"/>
    <n v="137000"/>
    <x v="2"/>
    <n v="3784"/>
    <n v="-2931.8000000000116"/>
    <m/>
    <n v="852.19999999998845"/>
    <n v="137852.19999999998"/>
    <s v="Y"/>
    <m/>
    <s v="VPPF"/>
    <s v="VP AND CHIEF FINANCIAL OFFICER"/>
    <s v="99"/>
    <s v="1-Adjust Based Budget"/>
    <x v="43"/>
    <x v="2"/>
    <x v="7"/>
    <m/>
    <x v="1"/>
    <x v="1"/>
    <m/>
  </r>
  <r>
    <n v="2018"/>
    <s v="UA"/>
    <s v="AAC"/>
    <s v="AR,AUX &amp; CAP ASSETS"/>
    <x v="82"/>
    <s v="AR"/>
    <s v="ACCOUNTS RECEIVABLE"/>
    <s v="AR, AUX &amp; CAP ASSETS"/>
    <x v="27"/>
    <s v="VP AND CHIEF FINANCIAL OFFICER"/>
    <s v="GENFND"/>
    <x v="37"/>
    <x v="36"/>
    <s v="---"/>
    <s v="EX"/>
    <s v="BISA"/>
    <s v="BIWEEK SAL"/>
    <s v="FV"/>
    <x v="5"/>
    <s v="COMPENS"/>
    <s v="07"/>
    <s v="IS"/>
    <x v="3"/>
    <n v="24430"/>
    <n v="24430"/>
    <m/>
    <x v="0"/>
    <n v="0"/>
    <s v="EX"/>
    <n v="24430"/>
    <n v="24430"/>
    <x v="3"/>
    <n v="677"/>
    <n v="-95.277000000000356"/>
    <m/>
    <n v="581.72299999999962"/>
    <n v="25011.722999999998"/>
    <s v="Y"/>
    <m/>
    <s v="VPPF"/>
    <s v="VP AND CHIEF FINANCIAL OFFICER"/>
    <s v="99"/>
    <s v="1-Adjust Based Budget"/>
    <x v="43"/>
    <x v="2"/>
    <x v="7"/>
    <m/>
    <x v="1"/>
    <x v="1"/>
    <m/>
  </r>
  <r>
    <n v="2018"/>
    <s v="UA"/>
    <s v="AAC"/>
    <s v="AR,AUX &amp; CAP ASSETS"/>
    <x v="82"/>
    <s v="CAP"/>
    <s v="CAPITAL ASSETS"/>
    <s v="AR, AUX &amp; CAP ASSETS"/>
    <x v="27"/>
    <s v="VP AND CHIEF FINANCIAL OFFICER"/>
    <s v="GENFND"/>
    <x v="37"/>
    <x v="36"/>
    <s v="---"/>
    <s v="EX"/>
    <s v="BISA"/>
    <s v="BIWEEK SAL"/>
    <s v="FV"/>
    <x v="5"/>
    <s v="COMPENS"/>
    <s v="07"/>
    <s v="IS"/>
    <x v="3"/>
    <n v="40893"/>
    <n v="75255"/>
    <m/>
    <x v="0"/>
    <n v="0"/>
    <s v="EX"/>
    <n v="75255"/>
    <n v="75255"/>
    <x v="3"/>
    <n v="2086"/>
    <n v="-293.4945000000011"/>
    <m/>
    <n v="1792.5054999999988"/>
    <n v="77047.505499999999"/>
    <s v="Y"/>
    <m/>
    <s v="VPPF"/>
    <s v="VP AND CHIEF FINANCIAL OFFICER"/>
    <s v="99"/>
    <s v="1-Adjust Based Budget"/>
    <x v="43"/>
    <x v="2"/>
    <x v="7"/>
    <m/>
    <x v="1"/>
    <x v="1"/>
    <m/>
  </r>
  <r>
    <n v="2018"/>
    <s v="UA"/>
    <s v="AAC"/>
    <s v="AR,AUX &amp; CAP ASSETS"/>
    <x v="82"/>
    <s v="AR"/>
    <s v="ACCOUNTS RECEIVABLE"/>
    <s v="AR, AUX &amp; CAP ASSETS"/>
    <x v="27"/>
    <s v="VP AND CHIEF FINANCIAL OFFICER"/>
    <s v="GENFND"/>
    <x v="77"/>
    <x v="75"/>
    <s v="---"/>
    <s v="EX"/>
    <s v="BISA"/>
    <s v="BIWEEK SAL"/>
    <s v="FV"/>
    <x v="5"/>
    <s v="COMPENS"/>
    <s v="07"/>
    <s v="IS"/>
    <x v="3"/>
    <n v="-5"/>
    <n v="0"/>
    <m/>
    <x v="0"/>
    <n v="0"/>
    <s v="EX"/>
    <n v="0"/>
    <n v="0"/>
    <x v="0"/>
    <n v="0"/>
    <n v="0"/>
    <m/>
    <n v="0"/>
    <n v="0"/>
    <s v="N"/>
    <m/>
    <s v="VPPF"/>
    <s v="VP AND CHIEF FINANCIAL OFFICER"/>
    <s v="92"/>
    <s v="1-Adjust Based Budget"/>
    <x v="42"/>
    <x v="2"/>
    <x v="7"/>
    <m/>
    <x v="1"/>
    <x v="1"/>
    <m/>
  </r>
  <r>
    <n v="2018"/>
    <s v="UA"/>
    <s v="AAC"/>
    <s v="AR,AUX &amp; CAP ASSETS"/>
    <x v="82"/>
    <s v="CAP"/>
    <s v="CAPITAL ASSETS"/>
    <s v="AR, AUX &amp; CAP ASSETS"/>
    <x v="27"/>
    <s v="VP AND CHIEF FINANCIAL OFFICER"/>
    <s v="GENFND"/>
    <x v="77"/>
    <x v="75"/>
    <s v="---"/>
    <s v="EX"/>
    <s v="BISA"/>
    <s v="BIWEEK SAL"/>
    <s v="FV"/>
    <x v="5"/>
    <s v="COMPENS"/>
    <s v="07"/>
    <s v="IS"/>
    <x v="3"/>
    <n v="-9"/>
    <n v="0"/>
    <m/>
    <x v="0"/>
    <n v="0"/>
    <s v="EX"/>
    <n v="0"/>
    <n v="0"/>
    <x v="0"/>
    <n v="0"/>
    <n v="0"/>
    <m/>
    <n v="0"/>
    <n v="0"/>
    <s v="N"/>
    <m/>
    <s v="VPPF"/>
    <s v="VP AND CHIEF FINANCIAL OFFICER"/>
    <s v="92"/>
    <s v="1-Adjust Based Budget"/>
    <x v="42"/>
    <x v="2"/>
    <x v="7"/>
    <m/>
    <x v="1"/>
    <x v="1"/>
    <m/>
  </r>
  <r>
    <n v="2018"/>
    <s v="UA"/>
    <s v="AAC"/>
    <s v="AR,AUX &amp; CAP ASSETS"/>
    <x v="82"/>
    <s v="CAP"/>
    <s v="CAPITAL ASSETS"/>
    <s v="AR, AUX &amp; CAP ASSETS"/>
    <x v="27"/>
    <s v="VP AND CHIEF FINANCIAL OFFICER"/>
    <s v="GENFND"/>
    <x v="116"/>
    <x v="113"/>
    <s v="---"/>
    <s v="EX"/>
    <s v="HRCO"/>
    <s v="HOURLY COMP"/>
    <s v="GK"/>
    <x v="5"/>
    <s v="COMPENS"/>
    <s v="07"/>
    <s v="IS"/>
    <x v="3"/>
    <n v="24000"/>
    <n v="0"/>
    <m/>
    <x v="0"/>
    <n v="0"/>
    <s v="EX"/>
    <n v="0"/>
    <n v="0"/>
    <x v="0"/>
    <n v="0"/>
    <n v="0"/>
    <m/>
    <n v="0"/>
    <n v="0"/>
    <s v="N"/>
    <m/>
    <s v="VPPF"/>
    <s v="VP AND CHIEF FINANCIAL OFFICER"/>
    <s v="92"/>
    <s v="1-Adjust Based Budget"/>
    <x v="42"/>
    <x v="2"/>
    <x v="7"/>
    <m/>
    <x v="1"/>
    <x v="1"/>
    <m/>
  </r>
  <r>
    <n v="2018"/>
    <s v="UA"/>
    <s v="AAC"/>
    <s v="AR,AUX &amp; CAP ASSETS"/>
    <x v="82"/>
    <s v="-----"/>
    <m/>
    <s v="AR, AUX &amp; CAP ASSETS"/>
    <x v="27"/>
    <s v="VP AND CHIEF FINANCIAL OFFICER"/>
    <s v="GENFND"/>
    <x v="94"/>
    <x v="92"/>
    <s v="---"/>
    <s v="EX"/>
    <s v="S&amp;E"/>
    <s v="S&amp;E"/>
    <s v="LF"/>
    <x v="4"/>
    <s v="GEN EXP"/>
    <s v="09"/>
    <s v="IS"/>
    <x v="3"/>
    <n v="153"/>
    <n v="153"/>
    <m/>
    <x v="0"/>
    <n v="0"/>
    <s v="EX"/>
    <n v="153"/>
    <n v="153"/>
    <x v="0"/>
    <n v="0"/>
    <n v="0"/>
    <m/>
    <n v="0"/>
    <n v="153"/>
    <s v="N"/>
    <m/>
    <s v="VPPF"/>
    <s v="VP AND CHIEF FINANCIAL OFFICER"/>
    <s v="92"/>
    <s v="1-Adjust Based Budget"/>
    <x v="42"/>
    <x v="2"/>
    <x v="7"/>
    <m/>
    <x v="1"/>
    <x v="1"/>
    <m/>
  </r>
  <r>
    <n v="2018"/>
    <s v="UA"/>
    <s v="AAC"/>
    <s v="AR,AUX &amp; CAP ASSETS"/>
    <x v="82"/>
    <s v="AR"/>
    <s v="ACCOUNTS RECEIVABLE"/>
    <s v="AR, AUX &amp; CAP ASSETS"/>
    <x v="27"/>
    <s v="VP AND CHIEF FINANCIAL OFFICER"/>
    <s v="GENFND"/>
    <x v="94"/>
    <x v="92"/>
    <s v="---"/>
    <s v="EX"/>
    <s v="S&amp;E"/>
    <s v="S&amp;E"/>
    <s v="LF"/>
    <x v="4"/>
    <s v="GEN EXP"/>
    <s v="09"/>
    <s v="IS"/>
    <x v="3"/>
    <n v="100"/>
    <n v="100"/>
    <m/>
    <x v="0"/>
    <n v="0"/>
    <s v="EX"/>
    <n v="100"/>
    <n v="100"/>
    <x v="0"/>
    <n v="0"/>
    <n v="0"/>
    <m/>
    <n v="0"/>
    <n v="100"/>
    <s v="N"/>
    <m/>
    <s v="VPPF"/>
    <s v="VP AND CHIEF FINANCIAL OFFICER"/>
    <s v="92"/>
    <s v="1-Adjust Based Budget"/>
    <x v="42"/>
    <x v="2"/>
    <x v="7"/>
    <m/>
    <x v="1"/>
    <x v="1"/>
    <m/>
  </r>
  <r>
    <n v="2018"/>
    <s v="UA"/>
    <s v="AAC"/>
    <s v="AR,AUX &amp; CAP ASSETS"/>
    <x v="82"/>
    <s v="AUX"/>
    <s v="AUXILIARY ACCOUNTING"/>
    <s v="AR, AUX &amp; CAP ASSETS"/>
    <x v="27"/>
    <s v="VP AND CHIEF FINANCIAL OFFICER"/>
    <s v="GENFND"/>
    <x v="94"/>
    <x v="92"/>
    <s v="---"/>
    <s v="EX"/>
    <s v="S&amp;E"/>
    <s v="S&amp;E"/>
    <s v="LF"/>
    <x v="4"/>
    <s v="GEN EXP"/>
    <s v="09"/>
    <s v="IS"/>
    <x v="3"/>
    <n v="100"/>
    <n v="100"/>
    <m/>
    <x v="0"/>
    <n v="0"/>
    <s v="EX"/>
    <n v="100"/>
    <n v="100"/>
    <x v="0"/>
    <n v="0"/>
    <n v="0"/>
    <m/>
    <n v="0"/>
    <n v="100"/>
    <s v="N"/>
    <m/>
    <s v="VPPF"/>
    <s v="VP AND CHIEF FINANCIAL OFFICER"/>
    <s v="92"/>
    <s v="1-Adjust Based Budget"/>
    <x v="42"/>
    <x v="2"/>
    <x v="7"/>
    <m/>
    <x v="1"/>
    <x v="1"/>
    <m/>
  </r>
  <r>
    <n v="2018"/>
    <s v="UA"/>
    <s v="AAC"/>
    <s v="AR,AUX &amp; CAP ASSETS"/>
    <x v="82"/>
    <s v="CAP"/>
    <s v="CAPITAL ASSETS"/>
    <s v="AR, AUX &amp; CAP ASSETS"/>
    <x v="27"/>
    <s v="VP AND CHIEF FINANCIAL OFFICER"/>
    <s v="GENFND"/>
    <x v="94"/>
    <x v="92"/>
    <s v="---"/>
    <s v="EX"/>
    <s v="S&amp;E"/>
    <s v="S&amp;E"/>
    <s v="LF"/>
    <x v="4"/>
    <s v="GEN EXP"/>
    <s v="09"/>
    <s v="IS"/>
    <x v="3"/>
    <n v="500"/>
    <n v="500"/>
    <m/>
    <x v="0"/>
    <n v="0"/>
    <s v="EX"/>
    <n v="500"/>
    <n v="500"/>
    <x v="0"/>
    <n v="0"/>
    <n v="0"/>
    <m/>
    <n v="0"/>
    <n v="500"/>
    <s v="N"/>
    <m/>
    <s v="VPPF"/>
    <s v="VP AND CHIEF FINANCIAL OFFICER"/>
    <s v="92"/>
    <s v="1-Adjust Based Budget"/>
    <x v="42"/>
    <x v="2"/>
    <x v="7"/>
    <m/>
    <x v="1"/>
    <x v="1"/>
    <m/>
  </r>
  <r>
    <n v="2018"/>
    <s v="UA"/>
    <s v="AAC"/>
    <s v="AR,AUX &amp; CAP ASSETS"/>
    <x v="82"/>
    <s v="-----"/>
    <m/>
    <s v="AR, AUX &amp; CAP ASSETS"/>
    <x v="27"/>
    <s v="VP AND CHIEF FINANCIAL OFFICER"/>
    <s v="GENFND"/>
    <x v="20"/>
    <x v="19"/>
    <s v="---"/>
    <s v="EX"/>
    <s v="OEXP"/>
    <s v="OTHER EXP"/>
    <s v="LP"/>
    <x v="4"/>
    <s v="GEN EXP"/>
    <s v="09"/>
    <s v="IS"/>
    <x v="3"/>
    <n v="850"/>
    <n v="850"/>
    <m/>
    <x v="0"/>
    <n v="0"/>
    <s v="EX"/>
    <n v="850"/>
    <n v="850"/>
    <x v="0"/>
    <n v="0"/>
    <n v="0"/>
    <m/>
    <n v="0"/>
    <n v="850"/>
    <s v="N"/>
    <m/>
    <s v="VPPF"/>
    <s v="VP AND CHIEF FINANCIAL OFFICER"/>
    <s v="92"/>
    <s v="1-Adjust Based Budget"/>
    <x v="42"/>
    <x v="2"/>
    <x v="7"/>
    <m/>
    <x v="1"/>
    <x v="1"/>
    <m/>
  </r>
  <r>
    <n v="2018"/>
    <s v="UA"/>
    <s v="AAC"/>
    <s v="AR,AUX &amp; CAP ASSETS"/>
    <x v="82"/>
    <s v="AR"/>
    <s v="ACCOUNTS RECEIVABLE"/>
    <s v="AR, AUX &amp; CAP ASSETS"/>
    <x v="27"/>
    <s v="VP AND CHIEF FINANCIAL OFFICER"/>
    <s v="GENFND"/>
    <x v="20"/>
    <x v="19"/>
    <s v="---"/>
    <s v="EX"/>
    <s v="OEXP"/>
    <s v="OTHER EXP"/>
    <s v="LP"/>
    <x v="4"/>
    <s v="GEN EXP"/>
    <s v="09"/>
    <s v="IS"/>
    <x v="3"/>
    <n v="350"/>
    <n v="350"/>
    <m/>
    <x v="0"/>
    <n v="0"/>
    <s v="EX"/>
    <n v="350"/>
    <n v="350"/>
    <x v="0"/>
    <n v="0"/>
    <n v="0"/>
    <m/>
    <n v="0"/>
    <n v="350"/>
    <s v="N"/>
    <m/>
    <s v="VPPF"/>
    <s v="VP AND CHIEF FINANCIAL OFFICER"/>
    <s v="92"/>
    <s v="1-Adjust Based Budget"/>
    <x v="42"/>
    <x v="2"/>
    <x v="7"/>
    <m/>
    <x v="1"/>
    <x v="1"/>
    <m/>
  </r>
  <r>
    <n v="2018"/>
    <s v="UA"/>
    <s v="AAC"/>
    <s v="AR,AUX &amp; CAP ASSETS"/>
    <x v="82"/>
    <s v="AUX"/>
    <s v="AUXILIARY ACCOUNTING"/>
    <s v="AR, AUX &amp; CAP ASSETS"/>
    <x v="27"/>
    <s v="VP AND CHIEF FINANCIAL OFFICER"/>
    <s v="GENFND"/>
    <x v="20"/>
    <x v="19"/>
    <s v="---"/>
    <s v="EX"/>
    <s v="OEXP"/>
    <s v="OTHER EXP"/>
    <s v="LP"/>
    <x v="4"/>
    <s v="GEN EXP"/>
    <s v="09"/>
    <s v="IS"/>
    <x v="3"/>
    <n v="750"/>
    <n v="750"/>
    <m/>
    <x v="0"/>
    <n v="0"/>
    <s v="EX"/>
    <n v="750"/>
    <n v="750"/>
    <x v="0"/>
    <n v="0"/>
    <n v="0"/>
    <m/>
    <n v="0"/>
    <n v="750"/>
    <s v="N"/>
    <m/>
    <s v="VPPF"/>
    <s v="VP AND CHIEF FINANCIAL OFFICER"/>
    <s v="92"/>
    <s v="1-Adjust Based Budget"/>
    <x v="42"/>
    <x v="2"/>
    <x v="7"/>
    <m/>
    <x v="1"/>
    <x v="1"/>
    <m/>
  </r>
  <r>
    <n v="2018"/>
    <s v="UA"/>
    <s v="AAC"/>
    <s v="AR,AUX &amp; CAP ASSETS"/>
    <x v="82"/>
    <s v="CAP"/>
    <s v="CAPITAL ASSETS"/>
    <s v="AR, AUX &amp; CAP ASSETS"/>
    <x v="27"/>
    <s v="VP AND CHIEF FINANCIAL OFFICER"/>
    <s v="GENFND"/>
    <x v="20"/>
    <x v="19"/>
    <s v="---"/>
    <s v="EX"/>
    <s v="OEXP"/>
    <s v="OTHER EXP"/>
    <s v="LP"/>
    <x v="4"/>
    <s v="GEN EXP"/>
    <s v="09"/>
    <s v="IS"/>
    <x v="3"/>
    <n v="450"/>
    <n v="450"/>
    <m/>
    <x v="0"/>
    <n v="0"/>
    <s v="EX"/>
    <n v="450"/>
    <n v="450"/>
    <x v="0"/>
    <n v="0"/>
    <n v="0"/>
    <m/>
    <n v="0"/>
    <n v="450"/>
    <s v="N"/>
    <m/>
    <s v="VPPF"/>
    <s v="VP AND CHIEF FINANCIAL OFFICER"/>
    <s v="92"/>
    <s v="1-Adjust Based Budget"/>
    <x v="42"/>
    <x v="2"/>
    <x v="7"/>
    <m/>
    <x v="1"/>
    <x v="1"/>
    <m/>
  </r>
  <r>
    <n v="2018"/>
    <s v="UA"/>
    <s v="AAC"/>
    <s v="AR,AUX &amp; CAP ASSETS"/>
    <x v="82"/>
    <s v="-----"/>
    <m/>
    <s v="AR, AUX &amp; CAP ASSETS"/>
    <x v="27"/>
    <s v="VP AND CHIEF FINANCIAL OFFICER"/>
    <s v="GENFND"/>
    <x v="46"/>
    <x v="45"/>
    <s v="---"/>
    <s v="EX"/>
    <s v="PRIN"/>
    <s v="PRINT DUPL"/>
    <s v="KA"/>
    <x v="4"/>
    <s v="GEN EXP"/>
    <s v="09"/>
    <s v="IS"/>
    <x v="3"/>
    <n v="25"/>
    <n v="25"/>
    <m/>
    <x v="0"/>
    <n v="0"/>
    <s v="EX"/>
    <n v="25"/>
    <n v="25"/>
    <x v="0"/>
    <n v="0"/>
    <n v="0"/>
    <m/>
    <n v="0"/>
    <n v="25"/>
    <s v="N"/>
    <m/>
    <s v="VPPF"/>
    <s v="VP AND CHIEF FINANCIAL OFFICER"/>
    <s v="92"/>
    <s v="1-Adjust Based Budget"/>
    <x v="42"/>
    <x v="2"/>
    <x v="7"/>
    <m/>
    <x v="1"/>
    <x v="1"/>
    <m/>
  </r>
  <r>
    <n v="2018"/>
    <s v="UA"/>
    <s v="AAC"/>
    <s v="AR,AUX &amp; CAP ASSETS"/>
    <x v="82"/>
    <s v="AUX"/>
    <s v="AUXILIARY ACCOUNTING"/>
    <s v="AR, AUX &amp; CAP ASSETS"/>
    <x v="27"/>
    <s v="VP AND CHIEF FINANCIAL OFFICER"/>
    <s v="GENFND"/>
    <x v="46"/>
    <x v="45"/>
    <s v="---"/>
    <s v="EX"/>
    <s v="PRIN"/>
    <s v="PRINT DUPL"/>
    <s v="KA"/>
    <x v="4"/>
    <s v="GEN EXP"/>
    <s v="09"/>
    <s v="IS"/>
    <x v="3"/>
    <n v="25"/>
    <n v="25"/>
    <m/>
    <x v="0"/>
    <n v="0"/>
    <s v="EX"/>
    <n v="25"/>
    <n v="25"/>
    <x v="0"/>
    <n v="0"/>
    <n v="0"/>
    <m/>
    <n v="0"/>
    <n v="25"/>
    <s v="N"/>
    <m/>
    <s v="VPPF"/>
    <s v="VP AND CHIEF FINANCIAL OFFICER"/>
    <s v="92"/>
    <s v="1-Adjust Based Budget"/>
    <x v="42"/>
    <x v="2"/>
    <x v="7"/>
    <m/>
    <x v="1"/>
    <x v="1"/>
    <m/>
  </r>
  <r>
    <n v="2018"/>
    <s v="UA"/>
    <s v="AAC"/>
    <s v="AR,AUX &amp; CAP ASSETS"/>
    <x v="82"/>
    <s v="CAP"/>
    <s v="CAPITAL ASSETS"/>
    <s v="AR, AUX &amp; CAP ASSETS"/>
    <x v="27"/>
    <s v="VP AND CHIEF FINANCIAL OFFICER"/>
    <s v="GENFND"/>
    <x v="46"/>
    <x v="45"/>
    <s v="---"/>
    <s v="EX"/>
    <s v="PRIN"/>
    <s v="PRINT DUPL"/>
    <s v="KA"/>
    <x v="4"/>
    <s v="GEN EXP"/>
    <s v="09"/>
    <s v="IS"/>
    <x v="3"/>
    <n v="25"/>
    <n v="25"/>
    <m/>
    <x v="0"/>
    <n v="0"/>
    <s v="EX"/>
    <n v="25"/>
    <n v="25"/>
    <x v="0"/>
    <n v="0"/>
    <n v="0"/>
    <m/>
    <n v="0"/>
    <n v="25"/>
    <s v="N"/>
    <m/>
    <s v="VPPF"/>
    <s v="VP AND CHIEF FINANCIAL OFFICER"/>
    <s v="92"/>
    <s v="1-Adjust Based Budget"/>
    <x v="42"/>
    <x v="2"/>
    <x v="7"/>
    <m/>
    <x v="1"/>
    <x v="1"/>
    <m/>
  </r>
  <r>
    <n v="2018"/>
    <s v="UA"/>
    <s v="AAC"/>
    <s v="AR,AUX &amp; CAP ASSETS"/>
    <x v="82"/>
    <s v="CAP"/>
    <s v="CAPITAL ASSETS"/>
    <s v="AR, AUX &amp; CAP ASSETS"/>
    <x v="27"/>
    <s v="VP AND CHIEF FINANCIAL OFFICER"/>
    <s v="GENFND"/>
    <x v="12"/>
    <x v="11"/>
    <s v="---"/>
    <s v="EX"/>
    <s v="PRIN"/>
    <s v="PRINT DUPL"/>
    <s v="KA"/>
    <x v="4"/>
    <s v="GEN EXP"/>
    <s v="09"/>
    <s v="IS"/>
    <x v="3"/>
    <n v="50"/>
    <n v="50"/>
    <m/>
    <x v="0"/>
    <n v="0"/>
    <s v="EX"/>
    <n v="50"/>
    <n v="50"/>
    <x v="0"/>
    <n v="0"/>
    <n v="0"/>
    <m/>
    <n v="0"/>
    <n v="50"/>
    <s v="N"/>
    <m/>
    <s v="VPPF"/>
    <s v="VP AND CHIEF FINANCIAL OFFICER"/>
    <s v="92"/>
    <s v="1-Adjust Based Budget"/>
    <x v="42"/>
    <x v="2"/>
    <x v="7"/>
    <m/>
    <x v="1"/>
    <x v="1"/>
    <m/>
  </r>
  <r>
    <n v="2018"/>
    <s v="UA"/>
    <s v="AAC"/>
    <s v="AR,AUX &amp; CAP ASSETS"/>
    <x v="82"/>
    <s v="-----"/>
    <m/>
    <s v="AR, AUX &amp; CAP ASSETS"/>
    <x v="27"/>
    <s v="VP AND CHIEF FINANCIAL OFFICER"/>
    <s v="GENFND"/>
    <x v="53"/>
    <x v="52"/>
    <s v="---"/>
    <s v="EX"/>
    <s v="S&amp;E"/>
    <s v="S&amp;E"/>
    <s v="LF"/>
    <x v="4"/>
    <s v="GEN EXP"/>
    <s v="09"/>
    <s v="IS"/>
    <x v="3"/>
    <n v="481"/>
    <n v="481"/>
    <m/>
    <x v="0"/>
    <n v="0"/>
    <s v="EX"/>
    <n v="481"/>
    <n v="481"/>
    <x v="0"/>
    <n v="0"/>
    <n v="0"/>
    <m/>
    <n v="0"/>
    <n v="481"/>
    <s v="N"/>
    <m/>
    <s v="VPPF"/>
    <s v="VP AND CHIEF FINANCIAL OFFICER"/>
    <s v="92"/>
    <s v="1-Adjust Based Budget"/>
    <x v="42"/>
    <x v="2"/>
    <x v="7"/>
    <m/>
    <x v="1"/>
    <x v="1"/>
    <m/>
  </r>
  <r>
    <n v="2018"/>
    <s v="UA"/>
    <s v="AAC"/>
    <s v="AR,AUX &amp; CAP ASSETS"/>
    <x v="82"/>
    <s v="CAP"/>
    <s v="CAPITAL ASSETS"/>
    <s v="AR, AUX &amp; CAP ASSETS"/>
    <x v="27"/>
    <s v="VP AND CHIEF FINANCIAL OFFICER"/>
    <s v="GENFND"/>
    <x v="115"/>
    <x v="112"/>
    <s v="---"/>
    <s v="EX"/>
    <s v="R&amp;M"/>
    <s v="REPAIR MAINT"/>
    <s v="KV"/>
    <x v="4"/>
    <s v="GEN EXP"/>
    <s v="09"/>
    <s v="IS"/>
    <x v="3"/>
    <n v="250"/>
    <n v="250"/>
    <m/>
    <x v="0"/>
    <n v="0"/>
    <s v="EX"/>
    <n v="250"/>
    <n v="250"/>
    <x v="0"/>
    <n v="0"/>
    <n v="0"/>
    <m/>
    <n v="0"/>
    <n v="250"/>
    <s v="N"/>
    <m/>
    <s v="VPPF"/>
    <s v="VP AND CHIEF FINANCIAL OFFICER"/>
    <s v="92"/>
    <s v="1-Adjust Based Budget"/>
    <x v="42"/>
    <x v="2"/>
    <x v="7"/>
    <m/>
    <x v="1"/>
    <x v="1"/>
    <m/>
  </r>
  <r>
    <n v="2018"/>
    <s v="UA"/>
    <s v="AAC"/>
    <s v="AR,AUX &amp; CAP ASSETS"/>
    <x v="82"/>
    <s v="-----"/>
    <m/>
    <s v="AR, AUX &amp; CAP ASSETS"/>
    <x v="27"/>
    <s v="VP AND CHIEF FINANCIAL OFFICER"/>
    <s v="GENFND"/>
    <x v="56"/>
    <x v="55"/>
    <s v="---"/>
    <s v="EX"/>
    <s v="RENT"/>
    <s v="RENTS"/>
    <s v="KP"/>
    <x v="4"/>
    <s v="GEN EXP"/>
    <s v="09"/>
    <s v="IS"/>
    <x v="3"/>
    <n v="2744"/>
    <n v="2744"/>
    <m/>
    <x v="0"/>
    <n v="0"/>
    <s v="EX"/>
    <n v="2744"/>
    <n v="2744"/>
    <x v="0"/>
    <n v="0"/>
    <n v="0"/>
    <m/>
    <n v="0"/>
    <n v="2744"/>
    <s v="N"/>
    <m/>
    <s v="VPPF"/>
    <s v="VP AND CHIEF FINANCIAL OFFICER"/>
    <s v="92"/>
    <s v="1-Adjust Based Budget"/>
    <x v="42"/>
    <x v="2"/>
    <x v="7"/>
    <m/>
    <x v="1"/>
    <x v="1"/>
    <m/>
  </r>
  <r>
    <n v="2018"/>
    <s v="UA"/>
    <s v="AAC"/>
    <s v="AR,AUX &amp; CAP ASSETS"/>
    <x v="82"/>
    <s v="AR"/>
    <s v="ACCOUNTS RECEIVABLE"/>
    <s v="AR, AUX &amp; CAP ASSETS"/>
    <x v="27"/>
    <s v="VP AND CHIEF FINANCIAL OFFICER"/>
    <s v="GENFND"/>
    <x v="56"/>
    <x v="55"/>
    <s v="---"/>
    <s v="EX"/>
    <s v="RENT"/>
    <s v="RENTS"/>
    <s v="KP"/>
    <x v="4"/>
    <s v="GEN EXP"/>
    <s v="09"/>
    <s v="IS"/>
    <x v="3"/>
    <n v="2309"/>
    <n v="2309"/>
    <m/>
    <x v="0"/>
    <n v="0"/>
    <s v="EX"/>
    <n v="2309"/>
    <n v="2309"/>
    <x v="0"/>
    <n v="0"/>
    <n v="0"/>
    <m/>
    <n v="0"/>
    <n v="2309"/>
    <s v="N"/>
    <m/>
    <s v="VPPF"/>
    <s v="VP AND CHIEF FINANCIAL OFFICER"/>
    <s v="92"/>
    <s v="1-Adjust Based Budget"/>
    <x v="42"/>
    <x v="2"/>
    <x v="7"/>
    <m/>
    <x v="1"/>
    <x v="1"/>
    <m/>
  </r>
  <r>
    <n v="2018"/>
    <s v="UA"/>
    <s v="AAC"/>
    <s v="AR,AUX &amp; CAP ASSETS"/>
    <x v="82"/>
    <s v="AUX"/>
    <s v="AUXILIARY ACCOUNTING"/>
    <s v="AR, AUX &amp; CAP ASSETS"/>
    <x v="27"/>
    <s v="VP AND CHIEF FINANCIAL OFFICER"/>
    <s v="GENFND"/>
    <x v="56"/>
    <x v="55"/>
    <s v="---"/>
    <s v="EX"/>
    <s v="RENT"/>
    <s v="RENTS"/>
    <s v="KP"/>
    <x v="4"/>
    <s v="GEN EXP"/>
    <s v="09"/>
    <s v="IS"/>
    <x v="3"/>
    <n v="5924"/>
    <n v="5924"/>
    <m/>
    <x v="0"/>
    <n v="0"/>
    <s v="EX"/>
    <n v="5924"/>
    <n v="5924"/>
    <x v="0"/>
    <n v="0"/>
    <n v="0"/>
    <m/>
    <n v="0"/>
    <n v="5924"/>
    <s v="N"/>
    <m/>
    <s v="VPPF"/>
    <s v="VP AND CHIEF FINANCIAL OFFICER"/>
    <s v="92"/>
    <s v="1-Adjust Based Budget"/>
    <x v="42"/>
    <x v="2"/>
    <x v="7"/>
    <m/>
    <x v="1"/>
    <x v="1"/>
    <m/>
  </r>
  <r>
    <n v="2018"/>
    <s v="UA"/>
    <s v="AAC"/>
    <s v="AR,AUX &amp; CAP ASSETS"/>
    <x v="82"/>
    <s v="CAP"/>
    <s v="CAPITAL ASSETS"/>
    <s v="AR, AUX &amp; CAP ASSETS"/>
    <x v="27"/>
    <s v="VP AND CHIEF FINANCIAL OFFICER"/>
    <s v="GENFND"/>
    <x v="56"/>
    <x v="55"/>
    <s v="---"/>
    <s v="EX"/>
    <s v="RENT"/>
    <s v="RENTS"/>
    <s v="KP"/>
    <x v="4"/>
    <s v="GEN EXP"/>
    <s v="09"/>
    <s v="IS"/>
    <x v="3"/>
    <n v="5710"/>
    <n v="5710"/>
    <m/>
    <x v="0"/>
    <n v="0"/>
    <s v="EX"/>
    <n v="5710"/>
    <n v="5710"/>
    <x v="0"/>
    <n v="0"/>
    <n v="0"/>
    <m/>
    <n v="0"/>
    <n v="5710"/>
    <s v="N"/>
    <m/>
    <s v="VPPF"/>
    <s v="VP AND CHIEF FINANCIAL OFFICER"/>
    <s v="92"/>
    <s v="1-Adjust Based Budget"/>
    <x v="42"/>
    <x v="2"/>
    <x v="7"/>
    <m/>
    <x v="1"/>
    <x v="1"/>
    <m/>
  </r>
  <r>
    <n v="2018"/>
    <s v="UA"/>
    <s v="AAC"/>
    <s v="AR,AUX &amp; CAP ASSETS"/>
    <x v="82"/>
    <s v="CAP"/>
    <s v="CAPITAL ASSETS"/>
    <s v="AR, AUX &amp; CAP ASSETS"/>
    <x v="27"/>
    <s v="VP AND CHIEF FINANCIAL OFFICER"/>
    <s v="GENFND"/>
    <x v="57"/>
    <x v="56"/>
    <s v="---"/>
    <s v="EX"/>
    <s v="R&amp;M"/>
    <s v="REPAIR MAINT"/>
    <s v="KV"/>
    <x v="4"/>
    <s v="GEN EXP"/>
    <s v="09"/>
    <s v="IS"/>
    <x v="3"/>
    <n v="100"/>
    <n v="100"/>
    <m/>
    <x v="0"/>
    <n v="0"/>
    <s v="EX"/>
    <n v="100"/>
    <n v="100"/>
    <x v="0"/>
    <n v="0"/>
    <n v="0"/>
    <m/>
    <n v="0"/>
    <n v="100"/>
    <s v="N"/>
    <m/>
    <s v="VPPF"/>
    <s v="VP AND CHIEF FINANCIAL OFFICER"/>
    <s v="92"/>
    <s v="1-Adjust Based Budget"/>
    <x v="42"/>
    <x v="2"/>
    <x v="7"/>
    <m/>
    <x v="1"/>
    <x v="1"/>
    <m/>
  </r>
  <r>
    <n v="2018"/>
    <s v="UA"/>
    <s v="AAC"/>
    <s v="AR,AUX &amp; CAP ASSETS"/>
    <x v="82"/>
    <s v="CAP"/>
    <s v="CAPITAL ASSETS"/>
    <s v="AR, AUX &amp; CAP ASSETS"/>
    <x v="27"/>
    <s v="VP AND CHIEF FINANCIAL OFFICER"/>
    <s v="GENFND"/>
    <x v="107"/>
    <x v="105"/>
    <s v="---"/>
    <s v="EX"/>
    <s v="R&amp;M"/>
    <s v="REPAIR MAINT"/>
    <s v="KV"/>
    <x v="4"/>
    <s v="GEN EXP"/>
    <s v="09"/>
    <s v="IS"/>
    <x v="3"/>
    <n v="200"/>
    <n v="200"/>
    <m/>
    <x v="0"/>
    <n v="0"/>
    <s v="EX"/>
    <n v="200"/>
    <n v="200"/>
    <x v="0"/>
    <n v="0"/>
    <n v="0"/>
    <m/>
    <n v="0"/>
    <n v="200"/>
    <s v="N"/>
    <m/>
    <s v="VPPF"/>
    <s v="VP AND CHIEF FINANCIAL OFFICER"/>
    <s v="92"/>
    <s v="1-Adjust Based Budget"/>
    <x v="42"/>
    <x v="2"/>
    <x v="7"/>
    <m/>
    <x v="1"/>
    <x v="1"/>
    <m/>
  </r>
  <r>
    <n v="2018"/>
    <s v="UA"/>
    <s v="AAC"/>
    <s v="AR,AUX &amp; CAP ASSETS"/>
    <x v="82"/>
    <s v="CAP"/>
    <s v="CAPITAL ASSETS"/>
    <s v="AR, AUX &amp; CAP ASSETS"/>
    <x v="27"/>
    <s v="VP AND CHIEF FINANCIAL OFFICER"/>
    <s v="GENFND"/>
    <x v="117"/>
    <x v="114"/>
    <s v="---"/>
    <s v="EX"/>
    <s v="S&amp;E"/>
    <s v="S&amp;E"/>
    <s v="LF"/>
    <x v="4"/>
    <s v="GEN EXP"/>
    <s v="09"/>
    <s v="IS"/>
    <x v="3"/>
    <n v="1000"/>
    <n v="1000"/>
    <m/>
    <x v="0"/>
    <n v="0"/>
    <s v="EX"/>
    <n v="1000"/>
    <n v="1000"/>
    <x v="0"/>
    <n v="0"/>
    <n v="0"/>
    <m/>
    <n v="0"/>
    <n v="1000"/>
    <s v="N"/>
    <m/>
    <s v="VPPF"/>
    <s v="VP AND CHIEF FINANCIAL OFFICER"/>
    <s v="92"/>
    <s v="1-Adjust Based Budget"/>
    <x v="42"/>
    <x v="2"/>
    <x v="7"/>
    <m/>
    <x v="1"/>
    <x v="1"/>
    <m/>
  </r>
  <r>
    <n v="2018"/>
    <s v="UA"/>
    <s v="AAC"/>
    <s v="AR,AUX &amp; CAP ASSETS"/>
    <x v="82"/>
    <s v="CAP"/>
    <s v="CAPITAL ASSETS"/>
    <s v="AR, AUX &amp; CAP ASSETS"/>
    <x v="27"/>
    <s v="VP AND CHIEF FINANCIAL OFFICER"/>
    <s v="GENFND"/>
    <x v="63"/>
    <x v="62"/>
    <s v="---"/>
    <s v="EX"/>
    <s v="S&amp;E"/>
    <s v="S&amp;E"/>
    <s v="LF"/>
    <x v="4"/>
    <s v="GEN EXP"/>
    <s v="09"/>
    <s v="IS"/>
    <x v="3"/>
    <n v="100"/>
    <n v="100"/>
    <m/>
    <x v="0"/>
    <n v="0"/>
    <s v="EX"/>
    <n v="100"/>
    <n v="100"/>
    <x v="0"/>
    <n v="0"/>
    <n v="0"/>
    <m/>
    <n v="0"/>
    <n v="100"/>
    <s v="N"/>
    <m/>
    <s v="VPPF"/>
    <s v="VP AND CHIEF FINANCIAL OFFICER"/>
    <s v="92"/>
    <s v="1-Adjust Based Budget"/>
    <x v="42"/>
    <x v="2"/>
    <x v="7"/>
    <m/>
    <x v="1"/>
    <x v="1"/>
    <m/>
  </r>
  <r>
    <n v="2018"/>
    <s v="UA"/>
    <s v="AAC"/>
    <s v="AR,AUX &amp; CAP ASSETS"/>
    <x v="82"/>
    <s v="-----"/>
    <m/>
    <s v="AR, AUX &amp; CAP ASSETS"/>
    <x v="27"/>
    <s v="VP AND CHIEF FINANCIAL OFFICER"/>
    <s v="GENFND"/>
    <x v="24"/>
    <x v="23"/>
    <s v="---"/>
    <s v="EX"/>
    <s v="BENF"/>
    <s v="BENEFITS"/>
    <s v="GP"/>
    <x v="5"/>
    <s v="COMPENS"/>
    <s v="07"/>
    <s v="IS"/>
    <x v="3"/>
    <n v="25125"/>
    <n v="25125"/>
    <m/>
    <x v="0"/>
    <n v="0"/>
    <s v="EX"/>
    <n v="25125"/>
    <n v="25125"/>
    <x v="0"/>
    <n v="0"/>
    <n v="0"/>
    <m/>
    <n v="0"/>
    <n v="25125"/>
    <s v="N"/>
    <m/>
    <s v="VPPF"/>
    <s v="VP AND CHIEF FINANCIAL OFFICER"/>
    <s v="92"/>
    <s v="1-Adjust Based Budget"/>
    <x v="42"/>
    <x v="2"/>
    <x v="7"/>
    <m/>
    <x v="1"/>
    <x v="1"/>
    <m/>
  </r>
  <r>
    <n v="2018"/>
    <s v="UA"/>
    <s v="AAC"/>
    <s v="AR,AUX &amp; CAP ASSETS"/>
    <x v="82"/>
    <s v="AR"/>
    <s v="ACCOUNTS RECEIVABLE"/>
    <s v="AR, AUX &amp; CAP ASSETS"/>
    <x v="27"/>
    <s v="VP AND CHIEF FINANCIAL OFFICER"/>
    <s v="GENFND"/>
    <x v="24"/>
    <x v="23"/>
    <s v="---"/>
    <s v="EX"/>
    <s v="BENF"/>
    <s v="BENEFITS"/>
    <s v="GP"/>
    <x v="5"/>
    <s v="COMPENS"/>
    <s v="07"/>
    <s v="IS"/>
    <x v="3"/>
    <n v="18031"/>
    <n v="18032"/>
    <m/>
    <x v="0"/>
    <n v="0"/>
    <s v="EX"/>
    <n v="18032"/>
    <n v="18032"/>
    <x v="0"/>
    <n v="0"/>
    <n v="0"/>
    <m/>
    <n v="0"/>
    <n v="18032"/>
    <s v="N"/>
    <m/>
    <s v="VPPF"/>
    <s v="VP AND CHIEF FINANCIAL OFFICER"/>
    <s v="92"/>
    <s v="1-Adjust Based Budget"/>
    <x v="42"/>
    <x v="2"/>
    <x v="7"/>
    <m/>
    <x v="1"/>
    <x v="1"/>
    <m/>
  </r>
  <r>
    <n v="2018"/>
    <s v="UA"/>
    <s v="AAC"/>
    <s v="AR,AUX &amp; CAP ASSETS"/>
    <x v="82"/>
    <s v="AUX"/>
    <s v="AUXILIARY ACCOUNTING"/>
    <s v="AR, AUX &amp; CAP ASSETS"/>
    <x v="27"/>
    <s v="VP AND CHIEF FINANCIAL OFFICER"/>
    <s v="GENFND"/>
    <x v="24"/>
    <x v="23"/>
    <s v="---"/>
    <s v="EX"/>
    <s v="BENF"/>
    <s v="BENEFITS"/>
    <s v="GP"/>
    <x v="5"/>
    <s v="COMPENS"/>
    <s v="07"/>
    <s v="IS"/>
    <x v="3"/>
    <n v="49024"/>
    <n v="49205"/>
    <m/>
    <x v="0"/>
    <n v="0"/>
    <s v="EX"/>
    <n v="49205"/>
    <n v="49205"/>
    <x v="0"/>
    <n v="0"/>
    <n v="0"/>
    <m/>
    <n v="0"/>
    <n v="49205"/>
    <s v="N"/>
    <m/>
    <s v="VPPF"/>
    <s v="VP AND CHIEF FINANCIAL OFFICER"/>
    <s v="92"/>
    <s v="1-Adjust Based Budget"/>
    <x v="42"/>
    <x v="2"/>
    <x v="7"/>
    <m/>
    <x v="1"/>
    <x v="1"/>
    <m/>
  </r>
  <r>
    <n v="2018"/>
    <s v="UA"/>
    <s v="AAC"/>
    <s v="AR,AUX &amp; CAP ASSETS"/>
    <x v="82"/>
    <s v="CAP"/>
    <s v="CAPITAL ASSETS"/>
    <s v="AR, AUX &amp; CAP ASSETS"/>
    <x v="27"/>
    <s v="VP AND CHIEF FINANCIAL OFFICER"/>
    <s v="GENFND"/>
    <x v="24"/>
    <x v="23"/>
    <s v="---"/>
    <s v="EX"/>
    <s v="BENF"/>
    <s v="BENEFITS"/>
    <s v="GP"/>
    <x v="5"/>
    <s v="COMPENS"/>
    <s v="07"/>
    <s v="IS"/>
    <x v="3"/>
    <n v="35755"/>
    <n v="42664"/>
    <m/>
    <x v="0"/>
    <n v="0"/>
    <s v="EX"/>
    <n v="42664"/>
    <n v="42664"/>
    <x v="0"/>
    <n v="0"/>
    <n v="0"/>
    <m/>
    <n v="0"/>
    <n v="42664"/>
    <s v="N"/>
    <m/>
    <s v="VPPF"/>
    <s v="VP AND CHIEF FINANCIAL OFFICER"/>
    <s v="92"/>
    <s v="1-Adjust Based Budget"/>
    <x v="42"/>
    <x v="2"/>
    <x v="7"/>
    <m/>
    <x v="1"/>
    <x v="1"/>
    <m/>
  </r>
  <r>
    <n v="2018"/>
    <s v="UA"/>
    <s v="AAC"/>
    <s v="AR,AUX &amp; CAP ASSETS"/>
    <x v="82"/>
    <s v="-----"/>
    <m/>
    <s v="AR, AUX &amp; CAP ASSETS"/>
    <x v="27"/>
    <s v="VP AND CHIEF FINANCIAL OFFICER"/>
    <s v="GENFND"/>
    <x v="25"/>
    <x v="24"/>
    <s v="---"/>
    <s v="EX"/>
    <s v="BENF"/>
    <s v="BENEFITS"/>
    <s v="GP"/>
    <x v="5"/>
    <s v="COMPENS"/>
    <s v="07"/>
    <s v="IS"/>
    <x v="3"/>
    <n v="8563"/>
    <n v="8563"/>
    <m/>
    <x v="0"/>
    <n v="0"/>
    <s v="EX"/>
    <n v="8563"/>
    <n v="8563"/>
    <x v="0"/>
    <n v="0"/>
    <n v="0"/>
    <m/>
    <n v="0"/>
    <n v="8563"/>
    <s v="N"/>
    <m/>
    <s v="VPPF"/>
    <s v="VP AND CHIEF FINANCIAL OFFICER"/>
    <s v="92"/>
    <s v="1-Adjust Based Budget"/>
    <x v="42"/>
    <x v="2"/>
    <x v="7"/>
    <m/>
    <x v="1"/>
    <x v="1"/>
    <m/>
  </r>
  <r>
    <n v="2018"/>
    <s v="UA"/>
    <s v="AAC"/>
    <s v="AR,AUX &amp; CAP ASSETS"/>
    <x v="82"/>
    <s v="AR"/>
    <s v="ACCOUNTS RECEIVABLE"/>
    <s v="AR, AUX &amp; CAP ASSETS"/>
    <x v="27"/>
    <s v="VP AND CHIEF FINANCIAL OFFICER"/>
    <s v="GENFND"/>
    <x v="25"/>
    <x v="24"/>
    <s v="---"/>
    <s v="EX"/>
    <s v="BENF"/>
    <s v="BENEFITS"/>
    <s v="GP"/>
    <x v="5"/>
    <s v="COMPENS"/>
    <s v="07"/>
    <s v="IS"/>
    <x v="3"/>
    <n v="6145"/>
    <n v="6145"/>
    <m/>
    <x v="0"/>
    <n v="0"/>
    <s v="EX"/>
    <n v="6145"/>
    <n v="6145"/>
    <x v="0"/>
    <n v="0"/>
    <n v="0"/>
    <m/>
    <n v="0"/>
    <n v="6145"/>
    <s v="N"/>
    <m/>
    <s v="VPPF"/>
    <s v="VP AND CHIEF FINANCIAL OFFICER"/>
    <s v="92"/>
    <s v="1-Adjust Based Budget"/>
    <x v="42"/>
    <x v="2"/>
    <x v="7"/>
    <m/>
    <x v="1"/>
    <x v="1"/>
    <m/>
  </r>
  <r>
    <n v="2018"/>
    <s v="UA"/>
    <s v="AAC"/>
    <s v="AR,AUX &amp; CAP ASSETS"/>
    <x v="82"/>
    <s v="AUX"/>
    <s v="AUXILIARY ACCOUNTING"/>
    <s v="AR, AUX &amp; CAP ASSETS"/>
    <x v="27"/>
    <s v="VP AND CHIEF FINANCIAL OFFICER"/>
    <s v="GENFND"/>
    <x v="25"/>
    <x v="24"/>
    <s v="---"/>
    <s v="EX"/>
    <s v="BENF"/>
    <s v="BENEFITS"/>
    <s v="GP"/>
    <x v="5"/>
    <s v="COMPENS"/>
    <s v="07"/>
    <s v="IS"/>
    <x v="3"/>
    <n v="16707"/>
    <n v="16769"/>
    <m/>
    <x v="0"/>
    <n v="0"/>
    <s v="EX"/>
    <n v="16769"/>
    <n v="16769"/>
    <x v="0"/>
    <n v="0"/>
    <n v="0"/>
    <m/>
    <n v="0"/>
    <n v="16769"/>
    <s v="N"/>
    <m/>
    <s v="VPPF"/>
    <s v="VP AND CHIEF FINANCIAL OFFICER"/>
    <s v="92"/>
    <s v="1-Adjust Based Budget"/>
    <x v="42"/>
    <x v="2"/>
    <x v="7"/>
    <m/>
    <x v="1"/>
    <x v="1"/>
    <m/>
  </r>
  <r>
    <n v="2018"/>
    <s v="UA"/>
    <s v="AAC"/>
    <s v="AR,AUX &amp; CAP ASSETS"/>
    <x v="82"/>
    <s v="CAP"/>
    <s v="CAPITAL ASSETS"/>
    <s v="AR, AUX &amp; CAP ASSETS"/>
    <x v="27"/>
    <s v="VP AND CHIEF FINANCIAL OFFICER"/>
    <s v="GENFND"/>
    <x v="25"/>
    <x v="24"/>
    <s v="---"/>
    <s v="EX"/>
    <s v="BENF"/>
    <s v="BENEFITS"/>
    <s v="GP"/>
    <x v="5"/>
    <s v="COMPENS"/>
    <s v="07"/>
    <s v="IS"/>
    <x v="3"/>
    <n v="13829"/>
    <n v="14540"/>
    <m/>
    <x v="0"/>
    <n v="0"/>
    <s v="EX"/>
    <n v="14540"/>
    <n v="14540"/>
    <x v="0"/>
    <n v="0"/>
    <n v="0"/>
    <m/>
    <n v="0"/>
    <n v="14540"/>
    <s v="N"/>
    <m/>
    <s v="VPPF"/>
    <s v="VP AND CHIEF FINANCIAL OFFICER"/>
    <s v="92"/>
    <s v="1-Adjust Based Budget"/>
    <x v="42"/>
    <x v="2"/>
    <x v="7"/>
    <m/>
    <x v="1"/>
    <x v="1"/>
    <m/>
  </r>
  <r>
    <n v="2018"/>
    <s v="UA"/>
    <s v="AAC"/>
    <s v="AR,AUX &amp; CAP ASSETS"/>
    <x v="82"/>
    <s v="-----"/>
    <m/>
    <s v="AR, AUX &amp; CAP ASSETS"/>
    <x v="27"/>
    <s v="VP AND CHIEF FINANCIAL OFFICER"/>
    <s v="GENFND"/>
    <x v="26"/>
    <x v="25"/>
    <s v="---"/>
    <s v="EX"/>
    <s v="BENF"/>
    <s v="BENEFITS"/>
    <s v="GP"/>
    <x v="5"/>
    <s v="COMPENS"/>
    <s v="07"/>
    <s v="IS"/>
    <x v="3"/>
    <n v="16600"/>
    <n v="16600"/>
    <m/>
    <x v="0"/>
    <n v="0"/>
    <s v="EX"/>
    <n v="16600"/>
    <n v="16600"/>
    <x v="0"/>
    <n v="0"/>
    <n v="0"/>
    <m/>
    <n v="0"/>
    <n v="16600"/>
    <s v="N"/>
    <m/>
    <s v="VPPF"/>
    <s v="VP AND CHIEF FINANCIAL OFFICER"/>
    <s v="92"/>
    <s v="1-Adjust Based Budget"/>
    <x v="42"/>
    <x v="2"/>
    <x v="7"/>
    <m/>
    <x v="1"/>
    <x v="1"/>
    <m/>
  </r>
  <r>
    <n v="2018"/>
    <s v="UA"/>
    <s v="AAC"/>
    <s v="AR,AUX &amp; CAP ASSETS"/>
    <x v="82"/>
    <s v="AR"/>
    <s v="ACCOUNTS RECEIVABLE"/>
    <s v="AR, AUX &amp; CAP ASSETS"/>
    <x v="27"/>
    <s v="VP AND CHIEF FINANCIAL OFFICER"/>
    <s v="GENFND"/>
    <x v="26"/>
    <x v="25"/>
    <s v="---"/>
    <s v="EX"/>
    <s v="BENF"/>
    <s v="BENEFITS"/>
    <s v="GP"/>
    <x v="5"/>
    <s v="COMPENS"/>
    <s v="07"/>
    <s v="IS"/>
    <x v="3"/>
    <n v="8669"/>
    <n v="8669"/>
    <m/>
    <x v="0"/>
    <n v="0"/>
    <s v="EX"/>
    <n v="8669"/>
    <n v="8669"/>
    <x v="0"/>
    <n v="0"/>
    <n v="0"/>
    <m/>
    <n v="0"/>
    <n v="8669"/>
    <s v="N"/>
    <m/>
    <s v="VPPF"/>
    <s v="VP AND CHIEF FINANCIAL OFFICER"/>
    <s v="92"/>
    <s v="1-Adjust Based Budget"/>
    <x v="42"/>
    <x v="2"/>
    <x v="7"/>
    <m/>
    <x v="1"/>
    <x v="1"/>
    <m/>
  </r>
  <r>
    <n v="2018"/>
    <s v="UA"/>
    <s v="AAC"/>
    <s v="AR,AUX &amp; CAP ASSETS"/>
    <x v="82"/>
    <s v="AUX"/>
    <s v="AUXILIARY ACCOUNTING"/>
    <s v="AR, AUX &amp; CAP ASSETS"/>
    <x v="27"/>
    <s v="VP AND CHIEF FINANCIAL OFFICER"/>
    <s v="GENFND"/>
    <x v="26"/>
    <x v="25"/>
    <s v="---"/>
    <s v="EX"/>
    <s v="BENF"/>
    <s v="BENEFITS"/>
    <s v="GP"/>
    <x v="5"/>
    <s v="COMPENS"/>
    <s v="07"/>
    <s v="IS"/>
    <x v="3"/>
    <n v="32390"/>
    <n v="32510"/>
    <m/>
    <x v="0"/>
    <n v="0"/>
    <s v="EX"/>
    <n v="32510"/>
    <n v="32510"/>
    <x v="0"/>
    <n v="0"/>
    <n v="0"/>
    <m/>
    <n v="0"/>
    <n v="32510"/>
    <s v="N"/>
    <m/>
    <s v="VPPF"/>
    <s v="VP AND CHIEF FINANCIAL OFFICER"/>
    <s v="92"/>
    <s v="1-Adjust Based Budget"/>
    <x v="42"/>
    <x v="2"/>
    <x v="7"/>
    <m/>
    <x v="1"/>
    <x v="1"/>
    <m/>
  </r>
  <r>
    <n v="2018"/>
    <s v="UA"/>
    <s v="AAC"/>
    <s v="AR,AUX &amp; CAP ASSETS"/>
    <x v="82"/>
    <s v="CAP"/>
    <s v="CAPITAL ASSETS"/>
    <s v="AR, AUX &amp; CAP ASSETS"/>
    <x v="27"/>
    <s v="VP AND CHIEF FINANCIAL OFFICER"/>
    <s v="GENFND"/>
    <x v="26"/>
    <x v="25"/>
    <s v="---"/>
    <s v="EX"/>
    <s v="BENF"/>
    <s v="BENEFITS"/>
    <s v="GP"/>
    <x v="5"/>
    <s v="COMPENS"/>
    <s v="07"/>
    <s v="IS"/>
    <x v="3"/>
    <n v="18194"/>
    <n v="18194"/>
    <m/>
    <x v="0"/>
    <n v="0"/>
    <s v="EX"/>
    <n v="18194"/>
    <n v="18194"/>
    <x v="0"/>
    <n v="0"/>
    <n v="0"/>
    <m/>
    <n v="0"/>
    <n v="18194"/>
    <s v="N"/>
    <m/>
    <s v="VPPF"/>
    <s v="VP AND CHIEF FINANCIAL OFFICER"/>
    <s v="92"/>
    <s v="1-Adjust Based Budget"/>
    <x v="42"/>
    <x v="2"/>
    <x v="7"/>
    <m/>
    <x v="1"/>
    <x v="1"/>
    <m/>
  </r>
  <r>
    <n v="2018"/>
    <s v="UA"/>
    <s v="AAC"/>
    <s v="AR,AUX &amp; CAP ASSETS"/>
    <x v="82"/>
    <s v="AR"/>
    <s v="ACCOUNTS RECEIVABLE"/>
    <s v="AR, AUX &amp; CAP ASSETS"/>
    <x v="27"/>
    <s v="VP AND CHIEF FINANCIAL OFFICER"/>
    <s v="GENFND"/>
    <x v="67"/>
    <x v="66"/>
    <s v="---"/>
    <s v="EX"/>
    <s v="BENF"/>
    <s v="BENEFITS"/>
    <s v="GP"/>
    <x v="5"/>
    <s v="COMPENS"/>
    <s v="07"/>
    <s v="IS"/>
    <x v="3"/>
    <n v="2941"/>
    <n v="2942"/>
    <m/>
    <x v="0"/>
    <n v="0"/>
    <s v="EX"/>
    <n v="2942"/>
    <n v="2942"/>
    <x v="0"/>
    <n v="0"/>
    <n v="0"/>
    <m/>
    <n v="0"/>
    <n v="2942"/>
    <s v="N"/>
    <m/>
    <s v="VPPF"/>
    <s v="VP AND CHIEF FINANCIAL OFFICER"/>
    <s v="92"/>
    <s v="1-Adjust Based Budget"/>
    <x v="42"/>
    <x v="2"/>
    <x v="7"/>
    <m/>
    <x v="1"/>
    <x v="1"/>
    <m/>
  </r>
  <r>
    <n v="2018"/>
    <s v="UA"/>
    <s v="AAC"/>
    <s v="AR,AUX &amp; CAP ASSETS"/>
    <x v="82"/>
    <s v="CAP"/>
    <s v="CAPITAL ASSETS"/>
    <s v="AR, AUX &amp; CAP ASSETS"/>
    <x v="27"/>
    <s v="VP AND CHIEF FINANCIAL OFFICER"/>
    <s v="GENFND"/>
    <x v="67"/>
    <x v="66"/>
    <s v="---"/>
    <s v="EX"/>
    <s v="BENF"/>
    <s v="BENEFITS"/>
    <s v="GP"/>
    <x v="5"/>
    <s v="COMPENS"/>
    <s v="07"/>
    <s v="IS"/>
    <x v="3"/>
    <n v="7812"/>
    <n v="9060"/>
    <m/>
    <x v="0"/>
    <n v="0"/>
    <s v="EX"/>
    <n v="9060"/>
    <n v="9060"/>
    <x v="0"/>
    <n v="0"/>
    <n v="0"/>
    <m/>
    <n v="0"/>
    <n v="9060"/>
    <s v="N"/>
    <m/>
    <s v="VPPF"/>
    <s v="VP AND CHIEF FINANCIAL OFFICER"/>
    <s v="92"/>
    <s v="1-Adjust Based Budget"/>
    <x v="42"/>
    <x v="2"/>
    <x v="7"/>
    <m/>
    <x v="1"/>
    <x v="1"/>
    <m/>
  </r>
  <r>
    <n v="2018"/>
    <s v="UA"/>
    <s v="AAC"/>
    <s v="AR,AUX &amp; CAP ASSETS"/>
    <x v="82"/>
    <s v="AR"/>
    <s v="ACCOUNTS RECEIVABLE"/>
    <s v="AR, AUX &amp; CAP ASSETS"/>
    <x v="27"/>
    <s v="VP AND CHIEF FINANCIAL OFFICER"/>
    <s v="GENFND"/>
    <x v="27"/>
    <x v="26"/>
    <s v="---"/>
    <s v="EX"/>
    <s v="TRAV"/>
    <s v="TRAVEL"/>
    <s v="MK"/>
    <x v="6"/>
    <s v="TRAVEL"/>
    <s v="10"/>
    <s v="IS"/>
    <x v="3"/>
    <n v="150"/>
    <n v="150"/>
    <m/>
    <x v="0"/>
    <n v="0"/>
    <s v="EX"/>
    <n v="150"/>
    <n v="150"/>
    <x v="0"/>
    <n v="0"/>
    <n v="0"/>
    <m/>
    <n v="0"/>
    <n v="150"/>
    <s v="N"/>
    <m/>
    <s v="VPPF"/>
    <s v="VP AND CHIEF FINANCIAL OFFICER"/>
    <s v="92"/>
    <s v="1-Adjust Based Budget"/>
    <x v="42"/>
    <x v="2"/>
    <x v="7"/>
    <m/>
    <x v="1"/>
    <x v="1"/>
    <m/>
  </r>
  <r>
    <n v="2018"/>
    <s v="UA"/>
    <s v="AAC"/>
    <s v="AR,AUX &amp; CAP ASSETS"/>
    <x v="82"/>
    <s v="AUX"/>
    <s v="AUXILIARY ACCOUNTING"/>
    <s v="AR, AUX &amp; CAP ASSETS"/>
    <x v="27"/>
    <s v="VP AND CHIEF FINANCIAL OFFICER"/>
    <s v="GENFND"/>
    <x v="27"/>
    <x v="26"/>
    <s v="---"/>
    <s v="EX"/>
    <s v="TRAV"/>
    <s v="TRAVEL"/>
    <s v="MK"/>
    <x v="6"/>
    <s v="TRAVEL"/>
    <s v="10"/>
    <s v="IS"/>
    <x v="3"/>
    <n v="500"/>
    <n v="500"/>
    <m/>
    <x v="0"/>
    <n v="0"/>
    <s v="EX"/>
    <n v="500"/>
    <n v="500"/>
    <x v="0"/>
    <n v="0"/>
    <n v="0"/>
    <m/>
    <n v="0"/>
    <n v="500"/>
    <s v="N"/>
    <m/>
    <s v="VPPF"/>
    <s v="VP AND CHIEF FINANCIAL OFFICER"/>
    <s v="92"/>
    <s v="1-Adjust Based Budget"/>
    <x v="42"/>
    <x v="2"/>
    <x v="7"/>
    <m/>
    <x v="1"/>
    <x v="1"/>
    <m/>
  </r>
  <r>
    <n v="2018"/>
    <s v="UA"/>
    <s v="AAC"/>
    <s v="AR,AUX &amp; CAP ASSETS"/>
    <x v="82"/>
    <s v="CAP"/>
    <s v="CAPITAL ASSETS"/>
    <s v="AR, AUX &amp; CAP ASSETS"/>
    <x v="27"/>
    <s v="VP AND CHIEF FINANCIAL OFFICER"/>
    <s v="GENFND"/>
    <x v="27"/>
    <x v="26"/>
    <s v="---"/>
    <s v="EX"/>
    <s v="TRAV"/>
    <s v="TRAVEL"/>
    <s v="MK"/>
    <x v="6"/>
    <s v="TRAVEL"/>
    <s v="10"/>
    <s v="IS"/>
    <x v="3"/>
    <n v="650"/>
    <n v="650"/>
    <m/>
    <x v="0"/>
    <n v="0"/>
    <s v="EX"/>
    <n v="650"/>
    <n v="650"/>
    <x v="0"/>
    <n v="0"/>
    <n v="0"/>
    <m/>
    <n v="0"/>
    <n v="650"/>
    <s v="N"/>
    <m/>
    <s v="VPPF"/>
    <s v="VP AND CHIEF FINANCIAL OFFICER"/>
    <s v="92"/>
    <s v="1-Adjust Based Budget"/>
    <x v="42"/>
    <x v="2"/>
    <x v="7"/>
    <m/>
    <x v="1"/>
    <x v="1"/>
    <m/>
  </r>
  <r>
    <n v="2018"/>
    <s v="UA"/>
    <s v="AAC"/>
    <s v="AR,AUX &amp; CAP ASSETS"/>
    <x v="82"/>
    <s v="-----"/>
    <m/>
    <s v="AR, AUX &amp; CAP ASSETS"/>
    <x v="27"/>
    <s v="VP AND CHIEF FINANCIAL OFFICER"/>
    <s v="GENFND"/>
    <x v="28"/>
    <x v="27"/>
    <s v="---"/>
    <s v="EX"/>
    <s v="TRAV"/>
    <s v="TRAVEL"/>
    <s v="MK"/>
    <x v="6"/>
    <s v="TRAVEL"/>
    <s v="10"/>
    <s v="IS"/>
    <x v="3"/>
    <n v="1400"/>
    <n v="1400"/>
    <m/>
    <x v="0"/>
    <n v="0"/>
    <s v="EX"/>
    <n v="1400"/>
    <n v="1400"/>
    <x v="0"/>
    <n v="0"/>
    <n v="0"/>
    <m/>
    <n v="0"/>
    <n v="1400"/>
    <s v="N"/>
    <m/>
    <s v="VPPF"/>
    <s v="VP AND CHIEF FINANCIAL OFFICER"/>
    <s v="92"/>
    <s v="1-Adjust Based Budget"/>
    <x v="42"/>
    <x v="2"/>
    <x v="7"/>
    <m/>
    <x v="1"/>
    <x v="1"/>
    <m/>
  </r>
  <r>
    <n v="2018"/>
    <s v="UA"/>
    <s v="AAC"/>
    <s v="AR,AUX &amp; CAP ASSETS"/>
    <x v="82"/>
    <s v="AR"/>
    <s v="ACCOUNTS RECEIVABLE"/>
    <s v="AR, AUX &amp; CAP ASSETS"/>
    <x v="27"/>
    <s v="VP AND CHIEF FINANCIAL OFFICER"/>
    <s v="GENFND"/>
    <x v="28"/>
    <x v="27"/>
    <s v="---"/>
    <s v="EX"/>
    <s v="TRAV"/>
    <s v="TRAVEL"/>
    <s v="MK"/>
    <x v="6"/>
    <s v="TRAVEL"/>
    <s v="10"/>
    <s v="IS"/>
    <x v="3"/>
    <n v="1050"/>
    <n v="1050"/>
    <m/>
    <x v="0"/>
    <n v="0"/>
    <s v="EX"/>
    <n v="1050"/>
    <n v="1050"/>
    <x v="0"/>
    <n v="0"/>
    <n v="0"/>
    <m/>
    <n v="0"/>
    <n v="1050"/>
    <s v="N"/>
    <m/>
    <s v="VPPF"/>
    <s v="VP AND CHIEF FINANCIAL OFFICER"/>
    <s v="92"/>
    <s v="1-Adjust Based Budget"/>
    <x v="42"/>
    <x v="2"/>
    <x v="7"/>
    <m/>
    <x v="1"/>
    <x v="1"/>
    <m/>
  </r>
  <r>
    <n v="2018"/>
    <s v="UA"/>
    <s v="AAC"/>
    <s v="AR,AUX &amp; CAP ASSETS"/>
    <x v="82"/>
    <s v="AUX"/>
    <s v="AUXILIARY ACCOUNTING"/>
    <s v="AR, AUX &amp; CAP ASSETS"/>
    <x v="27"/>
    <s v="VP AND CHIEF FINANCIAL OFFICER"/>
    <s v="GENFND"/>
    <x v="28"/>
    <x v="27"/>
    <s v="---"/>
    <s v="EX"/>
    <s v="TRAV"/>
    <s v="TRAVEL"/>
    <s v="MK"/>
    <x v="6"/>
    <s v="TRAVEL"/>
    <s v="10"/>
    <s v="IS"/>
    <x v="3"/>
    <n v="950"/>
    <n v="950"/>
    <m/>
    <x v="0"/>
    <n v="0"/>
    <s v="EX"/>
    <n v="950"/>
    <n v="950"/>
    <x v="0"/>
    <n v="0"/>
    <n v="0"/>
    <m/>
    <n v="0"/>
    <n v="950"/>
    <s v="N"/>
    <m/>
    <s v="VPPF"/>
    <s v="VP AND CHIEF FINANCIAL OFFICER"/>
    <s v="92"/>
    <s v="1-Adjust Based Budget"/>
    <x v="42"/>
    <x v="2"/>
    <x v="7"/>
    <m/>
    <x v="1"/>
    <x v="1"/>
    <m/>
  </r>
  <r>
    <n v="2018"/>
    <s v="UA"/>
    <s v="AAC"/>
    <s v="AR,AUX &amp; CAP ASSETS"/>
    <x v="82"/>
    <s v="CAP"/>
    <s v="CAPITAL ASSETS"/>
    <s v="AR, AUX &amp; CAP ASSETS"/>
    <x v="27"/>
    <s v="VP AND CHIEF FINANCIAL OFFICER"/>
    <s v="GENFND"/>
    <x v="28"/>
    <x v="27"/>
    <s v="---"/>
    <s v="EX"/>
    <s v="TRAV"/>
    <s v="TRAVEL"/>
    <s v="MK"/>
    <x v="6"/>
    <s v="TRAVEL"/>
    <s v="10"/>
    <s v="IS"/>
    <x v="3"/>
    <n v="1400"/>
    <n v="1400"/>
    <m/>
    <x v="0"/>
    <n v="0"/>
    <s v="EX"/>
    <n v="1400"/>
    <n v="1400"/>
    <x v="0"/>
    <n v="0"/>
    <n v="0"/>
    <m/>
    <n v="0"/>
    <n v="1400"/>
    <s v="N"/>
    <m/>
    <s v="VPPF"/>
    <s v="VP AND CHIEF FINANCIAL OFFICER"/>
    <s v="92"/>
    <s v="1-Adjust Based Budget"/>
    <x v="42"/>
    <x v="2"/>
    <x v="7"/>
    <m/>
    <x v="1"/>
    <x v="1"/>
    <m/>
  </r>
  <r>
    <n v="2018"/>
    <s v="UA"/>
    <s v="AAC"/>
    <s v="AR,AUX &amp; CAP ASSETS"/>
    <x v="82"/>
    <s v="-----"/>
    <m/>
    <s v="AR, AUX &amp; CAP ASSETS"/>
    <x v="27"/>
    <s v="VP AND CHIEF FINANCIAL OFFICER"/>
    <s v="GENFND"/>
    <x v="0"/>
    <x v="0"/>
    <s v="---"/>
    <s v="EX"/>
    <s v="RESV"/>
    <s v="RESERVES"/>
    <s v="NA"/>
    <x v="0"/>
    <s v="RESERVES"/>
    <s v="15"/>
    <s v="IS"/>
    <x v="3"/>
    <n v="145"/>
    <n v="145"/>
    <m/>
    <x v="0"/>
    <n v="0"/>
    <s v="EX"/>
    <n v="145"/>
    <n v="145"/>
    <x v="0"/>
    <n v="0"/>
    <n v="0"/>
    <m/>
    <n v="0"/>
    <n v="145"/>
    <s v="N"/>
    <m/>
    <s v="VPPF"/>
    <s v="VP AND CHIEF FINANCIAL OFFICER"/>
    <s v="92"/>
    <s v="1-Adjust Based Budget"/>
    <x v="42"/>
    <x v="2"/>
    <x v="7"/>
    <m/>
    <x v="1"/>
    <x v="1"/>
    <m/>
  </r>
  <r>
    <n v="2018"/>
    <s v="UA"/>
    <s v="AAC"/>
    <s v="AR,AUX &amp; CAP ASSETS"/>
    <x v="82"/>
    <s v="AR"/>
    <s v="ACCOUNTS RECEIVABLE"/>
    <s v="AR, AUX &amp; CAP ASSETS"/>
    <x v="27"/>
    <s v="VP AND CHIEF FINANCIAL OFFICER"/>
    <s v="GENFND"/>
    <x v="0"/>
    <x v="0"/>
    <s v="---"/>
    <s v="EX"/>
    <s v="RESV"/>
    <s v="RESERVES"/>
    <s v="NA"/>
    <x v="0"/>
    <s v="RESERVES"/>
    <s v="15"/>
    <s v="IS"/>
    <x v="3"/>
    <n v="0"/>
    <n v="-7"/>
    <m/>
    <x v="0"/>
    <n v="0"/>
    <s v="EX"/>
    <n v="-7"/>
    <n v="-7"/>
    <x v="0"/>
    <n v="0"/>
    <n v="0"/>
    <m/>
    <n v="0"/>
    <n v="-7"/>
    <s v="N"/>
    <m/>
    <s v="VPPF"/>
    <s v="VP AND CHIEF FINANCIAL OFFICER"/>
    <s v="92"/>
    <s v="1-Adjust Based Budget"/>
    <x v="42"/>
    <x v="2"/>
    <x v="7"/>
    <m/>
    <x v="1"/>
    <x v="1"/>
    <m/>
  </r>
  <r>
    <n v="2018"/>
    <s v="UA"/>
    <s v="AAC"/>
    <s v="AR,AUX &amp; CAP ASSETS"/>
    <x v="82"/>
    <s v="AUX"/>
    <s v="AUXILIARY ACCOUNTING"/>
    <s v="AR, AUX &amp; CAP ASSETS"/>
    <x v="27"/>
    <s v="VP AND CHIEF FINANCIAL OFFICER"/>
    <s v="GENFND"/>
    <x v="0"/>
    <x v="0"/>
    <s v="---"/>
    <s v="EX"/>
    <s v="RESV"/>
    <s v="RESERVES"/>
    <s v="NA"/>
    <x v="0"/>
    <s v="RESERVES"/>
    <s v="15"/>
    <s v="IS"/>
    <x v="3"/>
    <n v="0"/>
    <n v="-1263"/>
    <m/>
    <x v="0"/>
    <n v="0"/>
    <s v="EX"/>
    <n v="-1263"/>
    <n v="-1263"/>
    <x v="0"/>
    <n v="0"/>
    <n v="0"/>
    <m/>
    <n v="0"/>
    <n v="-1263"/>
    <s v="N"/>
    <m/>
    <s v="VPPF"/>
    <s v="VP AND CHIEF FINANCIAL OFFICER"/>
    <s v="92"/>
    <s v="1-Adjust Based Budget"/>
    <x v="42"/>
    <x v="2"/>
    <x v="7"/>
    <m/>
    <x v="1"/>
    <x v="1"/>
    <m/>
  </r>
  <r>
    <n v="2018"/>
    <s v="UA"/>
    <s v="AAC"/>
    <s v="AR,AUX &amp; CAP ASSETS"/>
    <x v="82"/>
    <s v="CAP"/>
    <s v="CAPITAL ASSETS"/>
    <s v="AR, AUX &amp; CAP ASSETS"/>
    <x v="27"/>
    <s v="VP AND CHIEF FINANCIAL OFFICER"/>
    <s v="GENFND"/>
    <x v="0"/>
    <x v="0"/>
    <s v="---"/>
    <s v="EX"/>
    <s v="RESV"/>
    <s v="RESERVES"/>
    <s v="NA"/>
    <x v="0"/>
    <s v="RESERVES"/>
    <s v="15"/>
    <s v="IS"/>
    <x v="3"/>
    <n v="0"/>
    <n v="-19239"/>
    <m/>
    <x v="0"/>
    <n v="0"/>
    <s v="EX"/>
    <n v="-19239"/>
    <n v="-19239"/>
    <x v="0"/>
    <n v="0"/>
    <n v="0"/>
    <m/>
    <n v="0"/>
    <n v="-19239"/>
    <s v="N"/>
    <m/>
    <s v="VPPF"/>
    <s v="VP AND CHIEF FINANCIAL OFFICER"/>
    <s v="92"/>
    <s v="1-Adjust Based Budget"/>
    <x v="42"/>
    <x v="2"/>
    <x v="7"/>
    <m/>
    <x v="1"/>
    <x v="1"/>
    <m/>
  </r>
  <r>
    <n v="2018"/>
    <s v="UA"/>
    <s v="AAC"/>
    <s v="AR,AUX &amp; CAP ASSETS"/>
    <x v="82"/>
    <s v="-----"/>
    <m/>
    <s v="AR, AUX &amp; CAP ASSETS"/>
    <x v="27"/>
    <s v="VP AND CHIEF FINANCIAL OFFICER"/>
    <s v="GENFND"/>
    <x v="2"/>
    <x v="2"/>
    <s v="---"/>
    <s v="EX"/>
    <s v="TRIN"/>
    <s v="TRNSF-INCOME"/>
    <s v="DV"/>
    <x v="1"/>
    <s v="TRANSFER"/>
    <s v="21"/>
    <s v="IS"/>
    <x v="1"/>
    <n v="18718"/>
    <n v="18718"/>
    <m/>
    <x v="1"/>
    <s v="10cr"/>
    <s v="Allot/Xfer IN"/>
    <n v="-18718"/>
    <n v="18718"/>
    <x v="0"/>
    <n v="0"/>
    <n v="0"/>
    <m/>
    <n v="0"/>
    <n v="18718"/>
    <s v="N"/>
    <m/>
    <s v="VPPF"/>
    <s v="VP AND CHIEF FINANCIAL OFFICER"/>
    <s v="92"/>
    <s v="1-Adjust Based Budget"/>
    <x v="42"/>
    <x v="2"/>
    <x v="7"/>
    <m/>
    <x v="1"/>
    <x v="1"/>
    <m/>
  </r>
  <r>
    <n v="2018"/>
    <s v="UA"/>
    <s v="AAC"/>
    <s v="AR,AUX &amp; CAP ASSETS"/>
    <x v="82"/>
    <s v="AUX"/>
    <s v="AUXILIARY ACCOUNTING"/>
    <s v="AR, AUX &amp; CAP ASSETS"/>
    <x v="27"/>
    <s v="VP AND CHIEF FINANCIAL OFFICER"/>
    <s v="GENFND"/>
    <x v="2"/>
    <x v="2"/>
    <s v="---"/>
    <s v="EX"/>
    <s v="TRIN"/>
    <s v="TRNSF-INCOME"/>
    <s v="DV"/>
    <x v="1"/>
    <s v="TRANSFER"/>
    <s v="21"/>
    <s v="IS"/>
    <x v="1"/>
    <n v="12039"/>
    <n v="12039"/>
    <m/>
    <x v="1"/>
    <s v="10cr"/>
    <s v="Allot/Xfer IN"/>
    <n v="-12039"/>
    <n v="12039"/>
    <x v="0"/>
    <n v="0"/>
    <n v="0"/>
    <m/>
    <n v="0"/>
    <n v="12039"/>
    <s v="N"/>
    <m/>
    <s v="VPPF"/>
    <s v="VP AND CHIEF FINANCIAL OFFICER"/>
    <s v="92"/>
    <s v="1-Adjust Based Budget"/>
    <x v="42"/>
    <x v="2"/>
    <x v="7"/>
    <m/>
    <x v="1"/>
    <x v="1"/>
    <m/>
  </r>
  <r>
    <n v="2018"/>
    <s v="UA"/>
    <s v="AAC"/>
    <s v="AR,AUX &amp; CAP ASSETS"/>
    <x v="82"/>
    <s v="CAP"/>
    <s v="CAPITAL ASSETS"/>
    <s v="AR, AUX &amp; CAP ASSETS"/>
    <x v="27"/>
    <s v="VP AND CHIEF FINANCIAL OFFICER"/>
    <s v="GENFND"/>
    <x v="2"/>
    <x v="2"/>
    <s v="---"/>
    <s v="EX"/>
    <s v="TRIN"/>
    <s v="TRNSF-INCOME"/>
    <s v="DV"/>
    <x v="1"/>
    <s v="TRANSFER"/>
    <s v="21"/>
    <s v="IS"/>
    <x v="1"/>
    <n v="21030"/>
    <n v="21030"/>
    <m/>
    <x v="1"/>
    <s v="10cr"/>
    <s v="Allot/Xfer IN"/>
    <n v="-21030"/>
    <n v="21030"/>
    <x v="0"/>
    <n v="0"/>
    <n v="0"/>
    <m/>
    <n v="0"/>
    <n v="21030"/>
    <s v="N"/>
    <m/>
    <s v="VPPF"/>
    <s v="VP AND CHIEF FINANCIAL OFFICER"/>
    <s v="92"/>
    <s v="1-Adjust Based Budget"/>
    <x v="42"/>
    <x v="2"/>
    <x v="7"/>
    <m/>
    <x v="1"/>
    <x v="1"/>
    <m/>
  </r>
  <r>
    <n v="2018"/>
    <s v="UA"/>
    <s v="AAC"/>
    <s v="AR,AUX &amp; CAP ASSETS"/>
    <x v="82"/>
    <s v="CAP"/>
    <s v="CAPITAL ASSETS"/>
    <s v="AR, AUX &amp; CAP ASSETS"/>
    <x v="27"/>
    <s v="VP AND CHIEF FINANCIAL OFFICER"/>
    <s v="GENFND"/>
    <x v="70"/>
    <x v="69"/>
    <s v="---"/>
    <s v="EX"/>
    <s v="S&amp;E"/>
    <s v="S&amp;E"/>
    <s v="LF"/>
    <x v="4"/>
    <s v="GEN EXP"/>
    <s v="09"/>
    <s v="IS"/>
    <x v="3"/>
    <n v="1467"/>
    <n v="1467"/>
    <m/>
    <x v="0"/>
    <n v="0"/>
    <s v="EX"/>
    <n v="1467"/>
    <n v="1467"/>
    <x v="0"/>
    <n v="0"/>
    <n v="0"/>
    <m/>
    <n v="0"/>
    <n v="1467"/>
    <s v="N"/>
    <m/>
    <s v="VPPF"/>
    <s v="VP AND CHIEF FINANCIAL OFFICER"/>
    <s v="92"/>
    <s v="1-Adjust Based Budget"/>
    <x v="42"/>
    <x v="2"/>
    <x v="7"/>
    <m/>
    <x v="1"/>
    <x v="1"/>
    <m/>
  </r>
  <r>
    <n v="2018"/>
    <s v="UA"/>
    <s v="AAC"/>
    <s v="AR,AUX &amp; CAP ASSETS"/>
    <x v="82"/>
    <s v="-----"/>
    <m/>
    <s v="AR, AUX &amp; CAP ASSETS"/>
    <x v="27"/>
    <s v="VP AND CHIEF FINANCIAL OFFICER"/>
    <s v="GENFND"/>
    <x v="70"/>
    <x v="69"/>
    <s v="LCF"/>
    <s v="EX"/>
    <s v="S&amp;E"/>
    <s v="S&amp;E"/>
    <s v="LF"/>
    <x v="4"/>
    <s v="GEN EXP"/>
    <s v="09"/>
    <s v="IS"/>
    <x v="3"/>
    <n v="367"/>
    <n v="367"/>
    <m/>
    <x v="0"/>
    <n v="0"/>
    <s v="EX"/>
    <n v="367"/>
    <n v="367"/>
    <x v="0"/>
    <n v="0"/>
    <n v="0"/>
    <m/>
    <n v="0"/>
    <n v="367"/>
    <s v="N"/>
    <m/>
    <s v="VPPF"/>
    <s v="VP AND CHIEF FINANCIAL OFFICER"/>
    <s v="92"/>
    <s v="1-Adjust Based Budget"/>
    <x v="42"/>
    <x v="2"/>
    <x v="7"/>
    <m/>
    <x v="1"/>
    <x v="1"/>
    <m/>
  </r>
  <r>
    <n v="2018"/>
    <s v="UA"/>
    <s v="AAC"/>
    <s v="AR,AUX &amp; CAP ASSETS"/>
    <x v="82"/>
    <s v="AR"/>
    <s v="ACCOUNTS RECEIVABLE"/>
    <s v="AR, AUX &amp; CAP ASSETS"/>
    <x v="27"/>
    <s v="VP AND CHIEF FINANCIAL OFFICER"/>
    <s v="GENFND"/>
    <x v="70"/>
    <x v="69"/>
    <s v="LCF"/>
    <s v="EX"/>
    <s v="S&amp;E"/>
    <s v="S&amp;E"/>
    <s v="LF"/>
    <x v="4"/>
    <s v="GEN EXP"/>
    <s v="09"/>
    <s v="IS"/>
    <x v="3"/>
    <n v="734"/>
    <n v="734"/>
    <m/>
    <x v="0"/>
    <n v="0"/>
    <s v="EX"/>
    <n v="734"/>
    <n v="734"/>
    <x v="0"/>
    <n v="0"/>
    <n v="0"/>
    <m/>
    <n v="0"/>
    <n v="734"/>
    <s v="N"/>
    <m/>
    <s v="VPPF"/>
    <s v="VP AND CHIEF FINANCIAL OFFICER"/>
    <s v="92"/>
    <s v="1-Adjust Based Budget"/>
    <x v="42"/>
    <x v="2"/>
    <x v="7"/>
    <m/>
    <x v="1"/>
    <x v="1"/>
    <m/>
  </r>
  <r>
    <n v="2018"/>
    <s v="UA"/>
    <s v="AAC"/>
    <s v="AR,AUX &amp; CAP ASSETS"/>
    <x v="82"/>
    <s v="AUX"/>
    <s v="AUXILIARY ACCOUNTING"/>
    <s v="AR, AUX &amp; CAP ASSETS"/>
    <x v="27"/>
    <s v="VP AND CHIEF FINANCIAL OFFICER"/>
    <s v="GENFND"/>
    <x v="70"/>
    <x v="69"/>
    <s v="LCF"/>
    <s v="EX"/>
    <s v="S&amp;E"/>
    <s v="S&amp;E"/>
    <s v="LF"/>
    <x v="4"/>
    <s v="GEN EXP"/>
    <s v="09"/>
    <s v="IS"/>
    <x v="3"/>
    <n v="1467"/>
    <n v="1467"/>
    <m/>
    <x v="0"/>
    <n v="0"/>
    <s v="EX"/>
    <n v="1467"/>
    <n v="1467"/>
    <x v="0"/>
    <n v="0"/>
    <n v="0"/>
    <m/>
    <n v="0"/>
    <n v="1467"/>
    <s v="N"/>
    <m/>
    <s v="VPPF"/>
    <s v="VP AND CHIEF FINANCIAL OFFICER"/>
    <s v="92"/>
    <s v="1-Adjust Based Budget"/>
    <x v="42"/>
    <x v="2"/>
    <x v="7"/>
    <m/>
    <x v="1"/>
    <x v="1"/>
    <m/>
  </r>
  <r>
    <n v="2018"/>
    <s v="UA"/>
    <s v="BUDU"/>
    <s v="UNIVERSITY BUDGET OFFICE"/>
    <x v="1"/>
    <s v="-----"/>
    <m/>
    <s v="UNIVERSITY BUDGET OFFICE"/>
    <x v="27"/>
    <s v="VP AND CHIEF FINANCIAL OFFICER"/>
    <s v="GENFND"/>
    <x v="34"/>
    <x v="33"/>
    <s v="---"/>
    <s v="EX"/>
    <s v="PRSA"/>
    <s v="PROF SAL"/>
    <s v="FP"/>
    <x v="5"/>
    <s v="COMPENS"/>
    <s v="07"/>
    <s v="IS"/>
    <x v="3"/>
    <n v="802549"/>
    <n v="838370"/>
    <m/>
    <x v="0"/>
    <n v="0"/>
    <s v="EX"/>
    <n v="838370"/>
    <n v="838370"/>
    <x v="2"/>
    <n v="23154"/>
    <n v="-17941.118000000071"/>
    <m/>
    <n v="5212.8819999999287"/>
    <n v="843582.88199999998"/>
    <s v="Y"/>
    <m/>
    <s v="VPPF"/>
    <s v="VP AND CHIEF FINANCIAL OFFICER"/>
    <s v="99"/>
    <s v="1-Adjust Based Budget"/>
    <x v="43"/>
    <x v="2"/>
    <x v="7"/>
    <m/>
    <x v="1"/>
    <x v="1"/>
    <m/>
  </r>
  <r>
    <n v="2018"/>
    <s v="UA"/>
    <s v="BUDU"/>
    <s v="UNIVERSITY BUDGET OFFICE"/>
    <x v="83"/>
    <s v="-----"/>
    <m/>
    <s v="UNIVERSITY BUDGET OFFICE"/>
    <x v="27"/>
    <s v="VP AND CHIEF FINANCIAL OFFICER"/>
    <s v="GENFND"/>
    <x v="38"/>
    <x v="37"/>
    <s v="---"/>
    <s v="EX"/>
    <s v="HRCO"/>
    <s v="HOURLY COMP"/>
    <s v="GK"/>
    <x v="5"/>
    <s v="COMPENS"/>
    <s v="07"/>
    <s v="IS"/>
    <x v="3"/>
    <n v="688"/>
    <n v="688"/>
    <m/>
    <x v="0"/>
    <n v="0"/>
    <s v="EX"/>
    <n v="688"/>
    <n v="688"/>
    <x v="0"/>
    <n v="0"/>
    <n v="0"/>
    <m/>
    <n v="0"/>
    <n v="688"/>
    <s v="N"/>
    <m/>
    <s v="VPPF"/>
    <s v="VP AND CHIEF FINANCIAL OFFICER"/>
    <s v="92"/>
    <s v="1-Adjust Based Budget"/>
    <x v="42"/>
    <x v="2"/>
    <x v="7"/>
    <m/>
    <x v="1"/>
    <x v="1"/>
    <m/>
  </r>
  <r>
    <n v="2018"/>
    <s v="UA"/>
    <s v="BUDU"/>
    <s v="UNIVERSITY BUDGET OFFICE"/>
    <x v="83"/>
    <s v="-----"/>
    <m/>
    <s v="UNIVERSITY BUDGET OFFICE"/>
    <x v="27"/>
    <s v="VP AND CHIEF FINANCIAL OFFICER"/>
    <s v="GENFND"/>
    <x v="94"/>
    <x v="92"/>
    <s v="---"/>
    <s v="EX"/>
    <s v="S&amp;E"/>
    <s v="S&amp;E"/>
    <s v="LF"/>
    <x v="4"/>
    <s v="GEN EXP"/>
    <s v="09"/>
    <s v="IS"/>
    <x v="3"/>
    <n v="2908"/>
    <n v="2908"/>
    <m/>
    <x v="0"/>
    <n v="0"/>
    <s v="EX"/>
    <n v="2908"/>
    <n v="2908"/>
    <x v="0"/>
    <n v="0"/>
    <n v="0"/>
    <m/>
    <n v="0"/>
    <n v="2908"/>
    <s v="N"/>
    <m/>
    <s v="VPPF"/>
    <s v="VP AND CHIEF FINANCIAL OFFICER"/>
    <s v="92"/>
    <s v="1-Adjust Based Budget"/>
    <x v="42"/>
    <x v="2"/>
    <x v="7"/>
    <m/>
    <x v="1"/>
    <x v="1"/>
    <m/>
  </r>
  <r>
    <n v="2018"/>
    <s v="UA"/>
    <s v="BUDU"/>
    <s v="UNIVERSITY BUDGET OFFICE"/>
    <x v="83"/>
    <s v="-----"/>
    <m/>
    <s v="UNIVERSITY BUDGET OFFICE"/>
    <x v="27"/>
    <s v="VP AND CHIEF FINANCIAL OFFICER"/>
    <s v="GENFND"/>
    <x v="95"/>
    <x v="93"/>
    <s v="---"/>
    <s v="EX"/>
    <s v="COMP"/>
    <s v="COMP SERV"/>
    <s v="JP"/>
    <x v="4"/>
    <s v="GEN EXP"/>
    <s v="09"/>
    <s v="IS"/>
    <x v="3"/>
    <n v="500"/>
    <n v="500"/>
    <m/>
    <x v="0"/>
    <n v="0"/>
    <s v="EX"/>
    <n v="500"/>
    <n v="500"/>
    <x v="0"/>
    <n v="0"/>
    <n v="0"/>
    <m/>
    <n v="0"/>
    <n v="500"/>
    <s v="N"/>
    <m/>
    <s v="VPPF"/>
    <s v="VP AND CHIEF FINANCIAL OFFICER"/>
    <s v="92"/>
    <s v="1-Adjust Based Budget"/>
    <x v="42"/>
    <x v="2"/>
    <x v="7"/>
    <m/>
    <x v="1"/>
    <x v="1"/>
    <m/>
  </r>
  <r>
    <n v="2018"/>
    <s v="UA"/>
    <s v="BUDU"/>
    <s v="UNIVERSITY BUDGET OFFICE"/>
    <x v="83"/>
    <s v="-----"/>
    <m/>
    <s v="UNIVERSITY BUDGET OFFICE"/>
    <x v="27"/>
    <s v="VP AND CHIEF FINANCIAL OFFICER"/>
    <s v="GENFND"/>
    <x v="41"/>
    <x v="40"/>
    <s v="---"/>
    <s v="EX"/>
    <s v="PRIN"/>
    <s v="PRINT DUPL"/>
    <s v="KA"/>
    <x v="4"/>
    <s v="GEN EXP"/>
    <s v="09"/>
    <s v="IS"/>
    <x v="3"/>
    <n v="680"/>
    <n v="680"/>
    <m/>
    <x v="0"/>
    <n v="0"/>
    <s v="EX"/>
    <n v="680"/>
    <n v="680"/>
    <x v="0"/>
    <n v="0"/>
    <n v="0"/>
    <m/>
    <n v="0"/>
    <n v="680"/>
    <s v="N"/>
    <m/>
    <s v="VPPF"/>
    <s v="VP AND CHIEF FINANCIAL OFFICER"/>
    <s v="92"/>
    <s v="1-Adjust Based Budget"/>
    <x v="42"/>
    <x v="2"/>
    <x v="7"/>
    <m/>
    <x v="1"/>
    <x v="1"/>
    <m/>
  </r>
  <r>
    <n v="2018"/>
    <s v="UA"/>
    <s v="BUDU"/>
    <s v="UNIVERSITY BUDGET OFFICE"/>
    <x v="83"/>
    <s v="-----"/>
    <m/>
    <s v="UNIVERSITY BUDGET OFFICE"/>
    <x v="27"/>
    <s v="VP AND CHIEF FINANCIAL OFFICER"/>
    <s v="GENFND"/>
    <x v="113"/>
    <x v="19"/>
    <s v="---"/>
    <s v="EX"/>
    <s v="OEXP"/>
    <s v="OTHER EXP"/>
    <s v="LP"/>
    <x v="4"/>
    <s v="GEN EXP"/>
    <s v="09"/>
    <s v="IS"/>
    <x v="3"/>
    <n v="1750"/>
    <n v="1750"/>
    <m/>
    <x v="0"/>
    <n v="0"/>
    <s v="EX"/>
    <n v="1750"/>
    <n v="1750"/>
    <x v="0"/>
    <n v="0"/>
    <n v="0"/>
    <m/>
    <n v="0"/>
    <n v="1750"/>
    <s v="N"/>
    <m/>
    <s v="VPPF"/>
    <s v="VP AND CHIEF FINANCIAL OFFICER"/>
    <s v="92"/>
    <s v="1-Adjust Based Budget"/>
    <x v="42"/>
    <x v="2"/>
    <x v="7"/>
    <m/>
    <x v="1"/>
    <x v="1"/>
    <m/>
  </r>
  <r>
    <n v="2018"/>
    <s v="UA"/>
    <s v="BUDU"/>
    <s v="UNIVERSITY BUDGET OFFICE"/>
    <x v="83"/>
    <s v="-----"/>
    <m/>
    <s v="UNIVERSITY BUDGET OFFICE"/>
    <x v="27"/>
    <s v="VP AND CHIEF FINANCIAL OFFICER"/>
    <s v="GENFND"/>
    <x v="43"/>
    <x v="42"/>
    <s v="---"/>
    <s v="EX"/>
    <s v="PHON"/>
    <s v="TELE POST"/>
    <s v="JV"/>
    <x v="4"/>
    <s v="GEN EXP"/>
    <s v="09"/>
    <s v="IS"/>
    <x v="3"/>
    <n v="6334"/>
    <n v="6334"/>
    <m/>
    <x v="0"/>
    <n v="0"/>
    <s v="EX"/>
    <n v="6334"/>
    <n v="6334"/>
    <x v="0"/>
    <n v="0"/>
    <n v="0"/>
    <m/>
    <n v="0"/>
    <n v="6334"/>
    <s v="N"/>
    <m/>
    <s v="VPPF"/>
    <s v="VP AND CHIEF FINANCIAL OFFICER"/>
    <s v="92"/>
    <s v="1-Adjust Based Budget"/>
    <x v="42"/>
    <x v="2"/>
    <x v="7"/>
    <m/>
    <x v="1"/>
    <x v="1"/>
    <m/>
  </r>
  <r>
    <n v="2018"/>
    <s v="UA"/>
    <s v="BUDU"/>
    <s v="UNIVERSITY BUDGET OFFICE"/>
    <x v="83"/>
    <s v="-----"/>
    <m/>
    <s v="UNIVERSITY BUDGET OFFICE"/>
    <x v="27"/>
    <s v="VP AND CHIEF FINANCIAL OFFICER"/>
    <s v="GENFND"/>
    <x v="44"/>
    <x v="43"/>
    <s v="---"/>
    <s v="EX"/>
    <s v="PHON"/>
    <s v="TELE POST"/>
    <s v="JV"/>
    <x v="4"/>
    <s v="GEN EXP"/>
    <s v="09"/>
    <s v="IS"/>
    <x v="3"/>
    <n v="212"/>
    <n v="212"/>
    <m/>
    <x v="0"/>
    <n v="0"/>
    <s v="EX"/>
    <n v="212"/>
    <n v="212"/>
    <x v="0"/>
    <n v="0"/>
    <n v="0"/>
    <m/>
    <n v="0"/>
    <n v="212"/>
    <s v="N"/>
    <m/>
    <s v="VPPF"/>
    <s v="VP AND CHIEF FINANCIAL OFFICER"/>
    <s v="92"/>
    <s v="1-Adjust Based Budget"/>
    <x v="42"/>
    <x v="2"/>
    <x v="7"/>
    <m/>
    <x v="1"/>
    <x v="1"/>
    <m/>
  </r>
  <r>
    <n v="2018"/>
    <s v="UA"/>
    <s v="BUDU"/>
    <s v="UNIVERSITY BUDGET OFFICE"/>
    <x v="83"/>
    <s v="-----"/>
    <m/>
    <s v="UNIVERSITY BUDGET OFFICE"/>
    <x v="27"/>
    <s v="VP AND CHIEF FINANCIAL OFFICER"/>
    <s v="GENFND"/>
    <x v="22"/>
    <x v="21"/>
    <s v="---"/>
    <s v="EX"/>
    <s v="S&amp;E"/>
    <s v="S&amp;E"/>
    <s v="LF"/>
    <x v="4"/>
    <s v="GEN EXP"/>
    <s v="09"/>
    <s v="IS"/>
    <x v="3"/>
    <n v="1850"/>
    <n v="1850"/>
    <m/>
    <x v="0"/>
    <n v="0"/>
    <s v="EX"/>
    <n v="1850"/>
    <n v="1850"/>
    <x v="0"/>
    <n v="0"/>
    <n v="0"/>
    <m/>
    <n v="0"/>
    <n v="1850"/>
    <s v="N"/>
    <m/>
    <s v="VPPF"/>
    <s v="VP AND CHIEF FINANCIAL OFFICER"/>
    <s v="92"/>
    <s v="1-Adjust Based Budget"/>
    <x v="42"/>
    <x v="2"/>
    <x v="7"/>
    <m/>
    <x v="1"/>
    <x v="1"/>
    <m/>
  </r>
  <r>
    <n v="2018"/>
    <s v="UA"/>
    <s v="BUDU"/>
    <s v="UNIVERSITY BUDGET OFFICE"/>
    <x v="83"/>
    <s v="-----"/>
    <m/>
    <s v="UNIVERSITY BUDGET OFFICE"/>
    <x v="27"/>
    <s v="VP AND CHIEF FINANCIAL OFFICER"/>
    <s v="GENFND"/>
    <x v="46"/>
    <x v="45"/>
    <s v="---"/>
    <s v="EX"/>
    <s v="PRIN"/>
    <s v="PRINT DUPL"/>
    <s v="KA"/>
    <x v="4"/>
    <s v="GEN EXP"/>
    <s v="09"/>
    <s v="IS"/>
    <x v="3"/>
    <n v="1600"/>
    <n v="1600"/>
    <m/>
    <x v="0"/>
    <n v="0"/>
    <s v="EX"/>
    <n v="1600"/>
    <n v="1600"/>
    <x v="0"/>
    <n v="0"/>
    <n v="0"/>
    <m/>
    <n v="0"/>
    <n v="1600"/>
    <s v="N"/>
    <m/>
    <s v="VPPF"/>
    <s v="VP AND CHIEF FINANCIAL OFFICER"/>
    <s v="92"/>
    <s v="1-Adjust Based Budget"/>
    <x v="42"/>
    <x v="2"/>
    <x v="7"/>
    <m/>
    <x v="1"/>
    <x v="1"/>
    <m/>
  </r>
  <r>
    <n v="2018"/>
    <s v="UA"/>
    <s v="BUDU"/>
    <s v="UNIVERSITY BUDGET OFFICE"/>
    <x v="83"/>
    <s v="-----"/>
    <m/>
    <s v="UNIVERSITY BUDGET OFFICE"/>
    <x v="27"/>
    <s v="VP AND CHIEF FINANCIAL OFFICER"/>
    <s v="GENFND"/>
    <x v="80"/>
    <x v="78"/>
    <s v="---"/>
    <s v="EX"/>
    <s v="S&amp;E"/>
    <s v="S&amp;E"/>
    <s v="LF"/>
    <x v="4"/>
    <s v="GEN EXP"/>
    <s v="09"/>
    <s v="IS"/>
    <x v="3"/>
    <n v="300"/>
    <n v="300"/>
    <m/>
    <x v="0"/>
    <n v="0"/>
    <s v="EX"/>
    <n v="300"/>
    <n v="300"/>
    <x v="0"/>
    <n v="0"/>
    <n v="0"/>
    <m/>
    <n v="0"/>
    <n v="300"/>
    <s v="N"/>
    <m/>
    <s v="VPPF"/>
    <s v="VP AND CHIEF FINANCIAL OFFICER"/>
    <s v="92"/>
    <s v="1-Adjust Based Budget"/>
    <x v="42"/>
    <x v="2"/>
    <x v="7"/>
    <m/>
    <x v="1"/>
    <x v="1"/>
    <m/>
  </r>
  <r>
    <n v="2018"/>
    <s v="UA"/>
    <s v="BUDU"/>
    <s v="UNIVERSITY BUDGET OFFICE"/>
    <x v="83"/>
    <s v="-----"/>
    <m/>
    <s v="UNIVERSITY BUDGET OFFICE"/>
    <x v="27"/>
    <s v="VP AND CHIEF FINANCIAL OFFICER"/>
    <s v="GENFND"/>
    <x v="12"/>
    <x v="11"/>
    <s v="---"/>
    <s v="EX"/>
    <s v="PRIN"/>
    <s v="PRINT DUPL"/>
    <s v="KA"/>
    <x v="4"/>
    <s v="GEN EXP"/>
    <s v="09"/>
    <s v="IS"/>
    <x v="3"/>
    <n v="8000"/>
    <n v="8000"/>
    <m/>
    <x v="0"/>
    <n v="0"/>
    <s v="EX"/>
    <n v="8000"/>
    <n v="8000"/>
    <x v="0"/>
    <n v="0"/>
    <n v="0"/>
    <m/>
    <n v="0"/>
    <n v="8000"/>
    <s v="N"/>
    <m/>
    <s v="VPPF"/>
    <s v="VP AND CHIEF FINANCIAL OFFICER"/>
    <s v="92"/>
    <s v="1-Adjust Based Budget"/>
    <x v="42"/>
    <x v="2"/>
    <x v="7"/>
    <m/>
    <x v="1"/>
    <x v="1"/>
    <m/>
  </r>
  <r>
    <n v="2018"/>
    <s v="UA"/>
    <s v="BUDU"/>
    <s v="UNIVERSITY BUDGET OFFICE"/>
    <x v="84"/>
    <s v="-----"/>
    <m/>
    <s v="POSTAGE METER BRYAN-AD SERV"/>
    <x v="27"/>
    <s v="VP AND CHIEF FINANCIAL OFFICER"/>
    <s v="GENFND"/>
    <x v="50"/>
    <x v="49"/>
    <s v="---"/>
    <s v="EX"/>
    <s v="PHON"/>
    <s v="TELE POST"/>
    <s v="JV"/>
    <x v="4"/>
    <s v="GEN EXP"/>
    <s v="09"/>
    <s v="IS"/>
    <x v="3"/>
    <n v="206824"/>
    <n v="206824"/>
    <m/>
    <x v="0"/>
    <n v="0"/>
    <s v="EX"/>
    <n v="206824"/>
    <n v="206824"/>
    <x v="0"/>
    <n v="0"/>
    <n v="0"/>
    <m/>
    <n v="0"/>
    <n v="206824"/>
    <s v="N"/>
    <m/>
    <s v="VPPF"/>
    <s v="VP AND CHIEF FINANCIAL OFFICER"/>
    <s v="92"/>
    <s v="1-Adjust Based Budget"/>
    <x v="42"/>
    <x v="2"/>
    <x v="7"/>
    <m/>
    <x v="1"/>
    <x v="1"/>
    <m/>
  </r>
  <r>
    <n v="2018"/>
    <s v="UA"/>
    <s v="BUDU"/>
    <s v="UNIVERSITY BUDGET OFFICE"/>
    <x v="85"/>
    <s v="-----"/>
    <m/>
    <s v="INTRA CAMPUS MAIL SERVICE"/>
    <x v="27"/>
    <s v="VP AND CHIEF FINANCIAL OFFICER"/>
    <s v="GENFND"/>
    <x v="50"/>
    <x v="49"/>
    <s v="---"/>
    <s v="EX"/>
    <s v="PHON"/>
    <s v="TELE POST"/>
    <s v="JV"/>
    <x v="4"/>
    <s v="GEN EXP"/>
    <s v="09"/>
    <s v="IS"/>
    <x v="3"/>
    <n v="29915"/>
    <n v="29915"/>
    <m/>
    <x v="0"/>
    <n v="0"/>
    <s v="EX"/>
    <n v="29915"/>
    <n v="29915"/>
    <x v="0"/>
    <n v="0"/>
    <n v="0"/>
    <m/>
    <n v="0"/>
    <n v="29915"/>
    <s v="N"/>
    <m/>
    <s v="VPPF"/>
    <s v="VP AND CHIEF FINANCIAL OFFICER"/>
    <s v="92"/>
    <s v="1-Adjust Based Budget"/>
    <x v="42"/>
    <x v="2"/>
    <x v="7"/>
    <m/>
    <x v="1"/>
    <x v="1"/>
    <m/>
  </r>
  <r>
    <n v="2018"/>
    <s v="UA"/>
    <s v="BUDU"/>
    <s v="UNIVERSITY BUDGET OFFICE"/>
    <x v="83"/>
    <s v="-----"/>
    <m/>
    <s v="UNIVERSITY BUDGET OFFICE"/>
    <x v="27"/>
    <s v="VP AND CHIEF FINANCIAL OFFICER"/>
    <s v="GENFND"/>
    <x v="55"/>
    <x v="54"/>
    <s v="---"/>
    <s v="EX"/>
    <s v="S&amp;E"/>
    <s v="S&amp;E"/>
    <s v="LF"/>
    <x v="4"/>
    <s v="GEN EXP"/>
    <s v="09"/>
    <s v="IS"/>
    <x v="3"/>
    <n v="2500"/>
    <n v="2500"/>
    <m/>
    <x v="0"/>
    <n v="0"/>
    <s v="EX"/>
    <n v="2500"/>
    <n v="2500"/>
    <x v="0"/>
    <n v="0"/>
    <n v="0"/>
    <m/>
    <n v="0"/>
    <n v="2500"/>
    <s v="N"/>
    <m/>
    <s v="VPPF"/>
    <s v="VP AND CHIEF FINANCIAL OFFICER"/>
    <s v="92"/>
    <s v="1-Adjust Based Budget"/>
    <x v="42"/>
    <x v="2"/>
    <x v="7"/>
    <m/>
    <x v="1"/>
    <x v="1"/>
    <m/>
  </r>
  <r>
    <n v="2018"/>
    <s v="UA"/>
    <s v="BUDU"/>
    <s v="UNIVERSITY BUDGET OFFICE"/>
    <x v="83"/>
    <s v="-----"/>
    <m/>
    <s v="UNIVERSITY BUDGET OFFICE"/>
    <x v="27"/>
    <s v="VP AND CHIEF FINANCIAL OFFICER"/>
    <s v="GENFND"/>
    <x v="118"/>
    <x v="53"/>
    <s v="---"/>
    <s v="EX"/>
    <s v="ADV"/>
    <s v="ADVERT PROMO"/>
    <s v="LA"/>
    <x v="4"/>
    <s v="GEN EXP"/>
    <s v="09"/>
    <s v="IS"/>
    <x v="3"/>
    <n v="1000"/>
    <n v="1000"/>
    <m/>
    <x v="0"/>
    <n v="0"/>
    <s v="EX"/>
    <n v="1000"/>
    <n v="1000"/>
    <x v="0"/>
    <n v="0"/>
    <n v="0"/>
    <m/>
    <n v="0"/>
    <n v="1000"/>
    <s v="N"/>
    <m/>
    <s v="VPPF"/>
    <s v="VP AND CHIEF FINANCIAL OFFICER"/>
    <s v="92"/>
    <s v="1-Adjust Based Budget"/>
    <x v="42"/>
    <x v="2"/>
    <x v="7"/>
    <m/>
    <x v="1"/>
    <x v="1"/>
    <m/>
  </r>
  <r>
    <n v="2018"/>
    <s v="UA"/>
    <s v="BUDU"/>
    <s v="UNIVERSITY BUDGET OFFICE"/>
    <x v="83"/>
    <s v="-----"/>
    <m/>
    <s v="UNIVERSITY BUDGET OFFICE"/>
    <x v="27"/>
    <s v="VP AND CHIEF FINANCIAL OFFICER"/>
    <s v="GENFND"/>
    <x v="56"/>
    <x v="55"/>
    <s v="---"/>
    <s v="EX"/>
    <s v="RENT"/>
    <s v="RENTS"/>
    <s v="KP"/>
    <x v="4"/>
    <s v="GEN EXP"/>
    <s v="09"/>
    <s v="IS"/>
    <x v="3"/>
    <n v="2200"/>
    <n v="2200"/>
    <m/>
    <x v="0"/>
    <n v="0"/>
    <s v="EX"/>
    <n v="2200"/>
    <n v="2200"/>
    <x v="0"/>
    <n v="0"/>
    <n v="0"/>
    <m/>
    <n v="0"/>
    <n v="2200"/>
    <s v="N"/>
    <m/>
    <s v="VPPF"/>
    <s v="VP AND CHIEF FINANCIAL OFFICER"/>
    <s v="92"/>
    <s v="1-Adjust Based Budget"/>
    <x v="42"/>
    <x v="2"/>
    <x v="7"/>
    <m/>
    <x v="1"/>
    <x v="1"/>
    <m/>
  </r>
  <r>
    <n v="2018"/>
    <s v="UA"/>
    <s v="BUDU"/>
    <s v="UNIVERSITY BUDGET OFFICE"/>
    <x v="83"/>
    <s v="-----"/>
    <m/>
    <s v="UNIVERSITY BUDGET OFFICE"/>
    <x v="27"/>
    <s v="VP AND CHIEF FINANCIAL OFFICER"/>
    <s v="GENFND"/>
    <x v="85"/>
    <x v="83"/>
    <s v="---"/>
    <s v="EX"/>
    <s v="RENT"/>
    <s v="RENTS"/>
    <s v="KP"/>
    <x v="4"/>
    <s v="GEN EXP"/>
    <s v="09"/>
    <s v="IS"/>
    <x v="3"/>
    <n v="500"/>
    <n v="500"/>
    <m/>
    <x v="0"/>
    <n v="0"/>
    <s v="EX"/>
    <n v="500"/>
    <n v="500"/>
    <x v="0"/>
    <n v="0"/>
    <n v="0"/>
    <m/>
    <n v="0"/>
    <n v="500"/>
    <s v="N"/>
    <m/>
    <s v="VPPF"/>
    <s v="VP AND CHIEF FINANCIAL OFFICER"/>
    <s v="92"/>
    <s v="1-Adjust Based Budget"/>
    <x v="42"/>
    <x v="2"/>
    <x v="7"/>
    <m/>
    <x v="1"/>
    <x v="1"/>
    <m/>
  </r>
  <r>
    <n v="2018"/>
    <s v="UA"/>
    <s v="BUDU"/>
    <s v="UNIVERSITY BUDGET OFFICE"/>
    <x v="83"/>
    <s v="-----"/>
    <m/>
    <s v="UNIVERSITY BUDGET OFFICE"/>
    <x v="27"/>
    <s v="VP AND CHIEF FINANCIAL OFFICER"/>
    <s v="GENFND"/>
    <x v="57"/>
    <x v="56"/>
    <s v="---"/>
    <s v="EX"/>
    <s v="R&amp;M"/>
    <s v="REPAIR MAINT"/>
    <s v="KV"/>
    <x v="4"/>
    <s v="GEN EXP"/>
    <s v="09"/>
    <s v="IS"/>
    <x v="3"/>
    <n v="1500"/>
    <n v="1500"/>
    <m/>
    <x v="0"/>
    <n v="0"/>
    <s v="EX"/>
    <n v="1500"/>
    <n v="1500"/>
    <x v="0"/>
    <n v="0"/>
    <n v="0"/>
    <m/>
    <n v="0"/>
    <n v="1500"/>
    <s v="N"/>
    <m/>
    <s v="VPPF"/>
    <s v="VP AND CHIEF FINANCIAL OFFICER"/>
    <s v="92"/>
    <s v="1-Adjust Based Budget"/>
    <x v="42"/>
    <x v="2"/>
    <x v="7"/>
    <m/>
    <x v="1"/>
    <x v="1"/>
    <m/>
  </r>
  <r>
    <n v="2018"/>
    <s v="UA"/>
    <s v="BUDU"/>
    <s v="UNIVERSITY BUDGET OFFICE"/>
    <x v="83"/>
    <s v="-----"/>
    <m/>
    <s v="UNIVERSITY BUDGET OFFICE"/>
    <x v="27"/>
    <s v="VP AND CHIEF FINANCIAL OFFICER"/>
    <s v="GENFND"/>
    <x v="107"/>
    <x v="105"/>
    <s v="---"/>
    <s v="EX"/>
    <s v="R&amp;M"/>
    <s v="REPAIR MAINT"/>
    <s v="KV"/>
    <x v="4"/>
    <s v="GEN EXP"/>
    <s v="09"/>
    <s v="IS"/>
    <x v="3"/>
    <n v="500"/>
    <n v="500"/>
    <m/>
    <x v="0"/>
    <n v="0"/>
    <s v="EX"/>
    <n v="500"/>
    <n v="500"/>
    <x v="0"/>
    <n v="0"/>
    <n v="0"/>
    <m/>
    <n v="0"/>
    <n v="500"/>
    <s v="N"/>
    <m/>
    <s v="VPPF"/>
    <s v="VP AND CHIEF FINANCIAL OFFICER"/>
    <s v="92"/>
    <s v="1-Adjust Based Budget"/>
    <x v="42"/>
    <x v="2"/>
    <x v="7"/>
    <m/>
    <x v="1"/>
    <x v="1"/>
    <m/>
  </r>
  <r>
    <n v="2018"/>
    <s v="UA"/>
    <s v="BUDU"/>
    <s v="UNIVERSITY BUDGET OFFICE"/>
    <x v="83"/>
    <s v="-----"/>
    <m/>
    <s v="UNIVERSITY BUDGET OFFICE"/>
    <x v="27"/>
    <s v="VP AND CHIEF FINANCIAL OFFICER"/>
    <s v="GENFND"/>
    <x v="60"/>
    <x v="59"/>
    <s v="---"/>
    <s v="EX"/>
    <s v="S&amp;E"/>
    <s v="S&amp;E"/>
    <s v="LF"/>
    <x v="4"/>
    <s v="GEN EXP"/>
    <s v="09"/>
    <s v="IS"/>
    <x v="3"/>
    <n v="600"/>
    <n v="600"/>
    <m/>
    <x v="0"/>
    <n v="0"/>
    <s v="EX"/>
    <n v="600"/>
    <n v="600"/>
    <x v="0"/>
    <n v="0"/>
    <n v="0"/>
    <m/>
    <n v="0"/>
    <n v="600"/>
    <s v="N"/>
    <m/>
    <s v="VPPF"/>
    <s v="VP AND CHIEF FINANCIAL OFFICER"/>
    <s v="92"/>
    <s v="1-Adjust Based Budget"/>
    <x v="42"/>
    <x v="2"/>
    <x v="7"/>
    <m/>
    <x v="1"/>
    <x v="1"/>
    <m/>
  </r>
  <r>
    <n v="2018"/>
    <s v="UA"/>
    <s v="BUDU"/>
    <s v="UNIVERSITY BUDGET OFFICE"/>
    <x v="83"/>
    <s v="-----"/>
    <m/>
    <s v="UNIVERSITY BUDGET OFFICE"/>
    <x v="27"/>
    <s v="VP AND CHIEF FINANCIAL OFFICER"/>
    <s v="GENFND"/>
    <x v="117"/>
    <x v="114"/>
    <s v="---"/>
    <s v="EX"/>
    <s v="S&amp;E"/>
    <s v="S&amp;E"/>
    <s v="LF"/>
    <x v="4"/>
    <s v="GEN EXP"/>
    <s v="09"/>
    <s v="IS"/>
    <x v="3"/>
    <n v="150"/>
    <n v="150"/>
    <m/>
    <x v="0"/>
    <n v="0"/>
    <s v="EX"/>
    <n v="150"/>
    <n v="150"/>
    <x v="0"/>
    <n v="0"/>
    <n v="0"/>
    <m/>
    <n v="0"/>
    <n v="150"/>
    <s v="N"/>
    <m/>
    <s v="VPPF"/>
    <s v="VP AND CHIEF FINANCIAL OFFICER"/>
    <s v="92"/>
    <s v="1-Adjust Based Budget"/>
    <x v="42"/>
    <x v="2"/>
    <x v="7"/>
    <m/>
    <x v="1"/>
    <x v="1"/>
    <m/>
  </r>
  <r>
    <n v="2018"/>
    <s v="UA"/>
    <s v="BUDU"/>
    <s v="UNIVERSITY BUDGET OFFICE"/>
    <x v="83"/>
    <s v="-----"/>
    <m/>
    <s v="UNIVERSITY BUDGET OFFICE"/>
    <x v="27"/>
    <s v="VP AND CHIEF FINANCIAL OFFICER"/>
    <s v="GENFND"/>
    <x v="63"/>
    <x v="62"/>
    <s v="---"/>
    <s v="EX"/>
    <s v="S&amp;E"/>
    <s v="S&amp;E"/>
    <s v="LF"/>
    <x v="4"/>
    <s v="GEN EXP"/>
    <s v="09"/>
    <s v="IS"/>
    <x v="3"/>
    <n v="100"/>
    <n v="100"/>
    <m/>
    <x v="0"/>
    <n v="0"/>
    <s v="EX"/>
    <n v="100"/>
    <n v="100"/>
    <x v="0"/>
    <n v="0"/>
    <n v="0"/>
    <m/>
    <n v="0"/>
    <n v="100"/>
    <s v="N"/>
    <m/>
    <s v="VPPF"/>
    <s v="VP AND CHIEF FINANCIAL OFFICER"/>
    <s v="92"/>
    <s v="1-Adjust Based Budget"/>
    <x v="42"/>
    <x v="2"/>
    <x v="7"/>
    <m/>
    <x v="1"/>
    <x v="1"/>
    <m/>
  </r>
  <r>
    <n v="2018"/>
    <s v="UA"/>
    <s v="BUDU"/>
    <s v="UNIVERSITY BUDGET OFFICE"/>
    <x v="83"/>
    <s v="-----"/>
    <m/>
    <s v="UNIVERSITY BUDGET OFFICE"/>
    <x v="27"/>
    <s v="VP AND CHIEF FINANCIAL OFFICER"/>
    <s v="GENFND"/>
    <x v="17"/>
    <x v="16"/>
    <s v="---"/>
    <s v="EX"/>
    <s v="OEXP"/>
    <s v="OTHER EXP"/>
    <s v="LP"/>
    <x v="4"/>
    <s v="GEN EXP"/>
    <s v="09"/>
    <s v="IS"/>
    <x v="3"/>
    <n v="575"/>
    <n v="575"/>
    <m/>
    <x v="0"/>
    <n v="0"/>
    <s v="EX"/>
    <n v="575"/>
    <n v="575"/>
    <x v="0"/>
    <n v="0"/>
    <n v="0"/>
    <m/>
    <n v="0"/>
    <n v="575"/>
    <s v="N"/>
    <m/>
    <s v="VPPF"/>
    <s v="VP AND CHIEF FINANCIAL OFFICER"/>
    <s v="92"/>
    <s v="1-Adjust Based Budget"/>
    <x v="42"/>
    <x v="2"/>
    <x v="7"/>
    <m/>
    <x v="1"/>
    <x v="1"/>
    <m/>
  </r>
  <r>
    <n v="2018"/>
    <s v="UA"/>
    <s v="BUDU"/>
    <s v="UNIVERSITY BUDGET OFFICE"/>
    <x v="83"/>
    <s v="-----"/>
    <m/>
    <s v="UNIVERSITY BUDGET OFFICE"/>
    <x v="27"/>
    <s v="VP AND CHIEF FINANCIAL OFFICER"/>
    <s v="GENFND"/>
    <x v="24"/>
    <x v="23"/>
    <s v="---"/>
    <s v="EX"/>
    <s v="BENF"/>
    <s v="BENEFITS"/>
    <s v="GP"/>
    <x v="5"/>
    <s v="COMPENS"/>
    <s v="07"/>
    <s v="IS"/>
    <x v="3"/>
    <n v="161312"/>
    <n v="168512"/>
    <m/>
    <x v="0"/>
    <n v="0"/>
    <s v="EX"/>
    <n v="168512"/>
    <n v="168512"/>
    <x v="0"/>
    <n v="0"/>
    <n v="0"/>
    <m/>
    <n v="0"/>
    <n v="168512"/>
    <s v="N"/>
    <m/>
    <s v="VPPF"/>
    <s v="VP AND CHIEF FINANCIAL OFFICER"/>
    <s v="92"/>
    <s v="1-Adjust Based Budget"/>
    <x v="42"/>
    <x v="2"/>
    <x v="7"/>
    <m/>
    <x v="1"/>
    <x v="1"/>
    <m/>
  </r>
  <r>
    <n v="2018"/>
    <s v="UA"/>
    <s v="BUDU"/>
    <s v="UNIVERSITY BUDGET OFFICE"/>
    <x v="83"/>
    <s v="-----"/>
    <m/>
    <s v="UNIVERSITY BUDGET OFFICE"/>
    <x v="27"/>
    <s v="VP AND CHIEF FINANCIAL OFFICER"/>
    <s v="GENFND"/>
    <x v="25"/>
    <x v="24"/>
    <s v="---"/>
    <s v="EX"/>
    <s v="BENF"/>
    <s v="BENEFITS"/>
    <s v="GP"/>
    <x v="5"/>
    <s v="COMPENS"/>
    <s v="07"/>
    <s v="IS"/>
    <x v="3"/>
    <n v="55022"/>
    <n v="57476"/>
    <m/>
    <x v="0"/>
    <n v="0"/>
    <s v="EX"/>
    <n v="57476"/>
    <n v="57476"/>
    <x v="0"/>
    <n v="0"/>
    <n v="0"/>
    <m/>
    <n v="0"/>
    <n v="57476"/>
    <s v="N"/>
    <m/>
    <s v="VPPF"/>
    <s v="VP AND CHIEF FINANCIAL OFFICER"/>
    <s v="92"/>
    <s v="1-Adjust Based Budget"/>
    <x v="42"/>
    <x v="2"/>
    <x v="7"/>
    <m/>
    <x v="1"/>
    <x v="1"/>
    <m/>
  </r>
  <r>
    <n v="2018"/>
    <s v="UA"/>
    <s v="BUDU"/>
    <s v="UNIVERSITY BUDGET OFFICE"/>
    <x v="83"/>
    <s v="-----"/>
    <m/>
    <s v="UNIVERSITY BUDGET OFFICE"/>
    <x v="27"/>
    <s v="VP AND CHIEF FINANCIAL OFFICER"/>
    <s v="GENFND"/>
    <x v="26"/>
    <x v="25"/>
    <s v="---"/>
    <s v="EX"/>
    <s v="BENF"/>
    <s v="BENEFITS"/>
    <s v="GP"/>
    <x v="5"/>
    <s v="COMPENS"/>
    <s v="07"/>
    <s v="IS"/>
    <x v="3"/>
    <n v="106579"/>
    <n v="111336"/>
    <m/>
    <x v="0"/>
    <n v="0"/>
    <s v="EX"/>
    <n v="111336"/>
    <n v="111336"/>
    <x v="0"/>
    <n v="0"/>
    <n v="0"/>
    <m/>
    <n v="0"/>
    <n v="111336"/>
    <s v="N"/>
    <m/>
    <s v="VPPF"/>
    <s v="VP AND CHIEF FINANCIAL OFFICER"/>
    <s v="92"/>
    <s v="1-Adjust Based Budget"/>
    <x v="42"/>
    <x v="2"/>
    <x v="7"/>
    <m/>
    <x v="1"/>
    <x v="1"/>
    <m/>
  </r>
  <r>
    <n v="2018"/>
    <s v="UA"/>
    <s v="BUDU"/>
    <s v="UNIVERSITY BUDGET OFFICE"/>
    <x v="83"/>
    <s v="-----"/>
    <m/>
    <s v="UNIVERSITY BUDGET OFFICE"/>
    <x v="27"/>
    <s v="VP AND CHIEF FINANCIAL OFFICER"/>
    <s v="GENFND"/>
    <x v="27"/>
    <x v="26"/>
    <s v="---"/>
    <s v="EX"/>
    <s v="TRAV"/>
    <s v="TRAVEL"/>
    <s v="MK"/>
    <x v="6"/>
    <s v="TRAVEL"/>
    <s v="10"/>
    <s v="IS"/>
    <x v="3"/>
    <n v="2100"/>
    <n v="2100"/>
    <m/>
    <x v="0"/>
    <n v="0"/>
    <s v="EX"/>
    <n v="2100"/>
    <n v="2100"/>
    <x v="0"/>
    <n v="0"/>
    <n v="0"/>
    <m/>
    <n v="0"/>
    <n v="2100"/>
    <s v="N"/>
    <m/>
    <s v="VPPF"/>
    <s v="VP AND CHIEF FINANCIAL OFFICER"/>
    <s v="92"/>
    <s v="1-Adjust Based Budget"/>
    <x v="42"/>
    <x v="2"/>
    <x v="7"/>
    <m/>
    <x v="1"/>
    <x v="1"/>
    <m/>
  </r>
  <r>
    <n v="2018"/>
    <s v="UA"/>
    <s v="BUDU"/>
    <s v="UNIVERSITY BUDGET OFFICE"/>
    <x v="83"/>
    <s v="-----"/>
    <m/>
    <s v="UNIVERSITY BUDGET OFFICE"/>
    <x v="27"/>
    <s v="VP AND CHIEF FINANCIAL OFFICER"/>
    <s v="GENFND"/>
    <x v="68"/>
    <x v="67"/>
    <s v="---"/>
    <s v="EX"/>
    <s v="TRAV"/>
    <s v="TRAVEL"/>
    <s v="MK"/>
    <x v="6"/>
    <s v="TRAVEL"/>
    <s v="10"/>
    <s v="IS"/>
    <x v="3"/>
    <n v="700"/>
    <n v="700"/>
    <m/>
    <x v="0"/>
    <n v="0"/>
    <s v="EX"/>
    <n v="700"/>
    <n v="700"/>
    <x v="0"/>
    <n v="0"/>
    <n v="0"/>
    <m/>
    <n v="0"/>
    <n v="700"/>
    <s v="N"/>
    <m/>
    <s v="VPPF"/>
    <s v="VP AND CHIEF FINANCIAL OFFICER"/>
    <s v="92"/>
    <s v="1-Adjust Based Budget"/>
    <x v="42"/>
    <x v="2"/>
    <x v="7"/>
    <m/>
    <x v="1"/>
    <x v="1"/>
    <m/>
  </r>
  <r>
    <n v="2018"/>
    <s v="UA"/>
    <s v="BUDU"/>
    <s v="UNIVERSITY BUDGET OFFICE"/>
    <x v="83"/>
    <s v="-----"/>
    <m/>
    <s v="UNIVERSITY BUDGET OFFICE"/>
    <x v="27"/>
    <s v="VP AND CHIEF FINANCIAL OFFICER"/>
    <s v="GENFND"/>
    <x v="28"/>
    <x v="27"/>
    <s v="---"/>
    <s v="EX"/>
    <s v="TRAV"/>
    <s v="TRAVEL"/>
    <s v="MK"/>
    <x v="6"/>
    <s v="TRAVEL"/>
    <s v="10"/>
    <s v="IS"/>
    <x v="3"/>
    <n v="4500"/>
    <n v="4500"/>
    <m/>
    <x v="0"/>
    <n v="0"/>
    <s v="EX"/>
    <n v="4500"/>
    <n v="4500"/>
    <x v="0"/>
    <n v="0"/>
    <n v="0"/>
    <m/>
    <n v="0"/>
    <n v="4500"/>
    <s v="N"/>
    <m/>
    <s v="VPPF"/>
    <s v="VP AND CHIEF FINANCIAL OFFICER"/>
    <s v="92"/>
    <s v="1-Adjust Based Budget"/>
    <x v="42"/>
    <x v="2"/>
    <x v="7"/>
    <m/>
    <x v="1"/>
    <x v="1"/>
    <m/>
  </r>
  <r>
    <n v="2018"/>
    <s v="UA"/>
    <s v="BUDU"/>
    <s v="UNIVERSITY BUDGET OFFICE"/>
    <x v="83"/>
    <s v="-----"/>
    <m/>
    <s v="UNIVERSITY BUDGET OFFICE"/>
    <x v="27"/>
    <s v="VP AND CHIEF FINANCIAL OFFICER"/>
    <s v="GENFND"/>
    <x v="0"/>
    <x v="0"/>
    <s v="---"/>
    <s v="EX"/>
    <s v="RESV"/>
    <s v="RESERVES"/>
    <s v="NA"/>
    <x v="0"/>
    <s v="RESERVES"/>
    <s v="15"/>
    <s v="IS"/>
    <x v="3"/>
    <n v="26360"/>
    <n v="26360"/>
    <m/>
    <x v="0"/>
    <n v="0"/>
    <s v="EX"/>
    <n v="26360"/>
    <n v="26360"/>
    <x v="0"/>
    <n v="0"/>
    <n v="0"/>
    <m/>
    <n v="0"/>
    <n v="26360"/>
    <s v="N"/>
    <m/>
    <s v="VPPF"/>
    <s v="VP AND CHIEF FINANCIAL OFFICER"/>
    <s v="92"/>
    <s v="1-Adjust Based Budget"/>
    <x v="42"/>
    <x v="2"/>
    <x v="7"/>
    <m/>
    <x v="1"/>
    <x v="1"/>
    <m/>
  </r>
  <r>
    <n v="2018"/>
    <s v="UA"/>
    <s v="BUDU"/>
    <s v="UNIVERSITY BUDGET OFFICE"/>
    <x v="83"/>
    <s v="-----"/>
    <m/>
    <s v="UNIVERSITY BUDGET OFFICE"/>
    <x v="27"/>
    <s v="VP AND CHIEF FINANCIAL OFFICER"/>
    <s v="GENFND"/>
    <x v="2"/>
    <x v="2"/>
    <s v="---"/>
    <s v="EX"/>
    <s v="TRIN"/>
    <s v="TRNSF-INCOME"/>
    <s v="DV"/>
    <x v="1"/>
    <s v="TRANSFER"/>
    <s v="21"/>
    <s v="IS"/>
    <x v="1"/>
    <n v="17960"/>
    <n v="270374"/>
    <m/>
    <x v="1"/>
    <s v="10cr"/>
    <s v="Allot/Xfer IN"/>
    <n v="-270374"/>
    <n v="270374"/>
    <x v="0"/>
    <n v="0"/>
    <n v="0"/>
    <m/>
    <n v="0"/>
    <n v="270374"/>
    <s v="N"/>
    <m/>
    <s v="VPPF"/>
    <s v="VP AND CHIEF FINANCIAL OFFICER"/>
    <s v="92"/>
    <s v="1-Adjust Based Budget"/>
    <x v="42"/>
    <x v="2"/>
    <x v="7"/>
    <m/>
    <x v="1"/>
    <x v="1"/>
    <m/>
  </r>
  <r>
    <n v="2018"/>
    <s v="UA"/>
    <s v="BUDU"/>
    <s v="UNIVERSITY BUDGET OFFICE"/>
    <x v="83"/>
    <s v="-----"/>
    <m/>
    <s v="UNIVERSITY BUDGET OFFICE"/>
    <x v="27"/>
    <s v="VP AND CHIEF FINANCIAL OFFICER"/>
    <s v="GENFND"/>
    <x v="70"/>
    <x v="69"/>
    <s v="LCF"/>
    <s v="EX"/>
    <s v="S&amp;E"/>
    <s v="S&amp;E"/>
    <s v="LF"/>
    <x v="4"/>
    <s v="GEN EXP"/>
    <s v="09"/>
    <s v="IS"/>
    <x v="3"/>
    <n v="17633"/>
    <n v="17633"/>
    <m/>
    <x v="0"/>
    <n v="0"/>
    <s v="EX"/>
    <n v="17633"/>
    <n v="17633"/>
    <x v="0"/>
    <n v="0"/>
    <n v="0"/>
    <m/>
    <n v="0"/>
    <n v="17633"/>
    <s v="N"/>
    <m/>
    <s v="VPPF"/>
    <s v="VP AND CHIEF FINANCIAL OFFICER"/>
    <s v="92"/>
    <s v="1-Adjust Based Budget"/>
    <x v="42"/>
    <x v="2"/>
    <x v="7"/>
    <m/>
    <x v="1"/>
    <x v="1"/>
    <m/>
  </r>
  <r>
    <n v="2018"/>
    <s v="UA"/>
    <s v="FAS"/>
    <s v="FINANCIAL &amp; ADMINISTRATIVE"/>
    <x v="86"/>
    <s v="-----"/>
    <m/>
    <s v="FINANCIAL &amp; ADMINISTRATIVE SERVICES"/>
    <x v="27"/>
    <s v="VP AND CHIEF FINANCIAL OFFICER"/>
    <s v="GENFND"/>
    <x v="34"/>
    <x v="33"/>
    <s v="---"/>
    <s v="EX"/>
    <s v="PRSA"/>
    <s v="PROF SAL"/>
    <s v="FP"/>
    <x v="5"/>
    <s v="COMPENS"/>
    <s v="07"/>
    <s v="IS"/>
    <x v="3"/>
    <n v="73413"/>
    <n v="73413"/>
    <m/>
    <x v="0"/>
    <n v="0"/>
    <s v="EX"/>
    <n v="73413"/>
    <n v="73413"/>
    <x v="2"/>
    <n v="2028"/>
    <n v="-1571.0382000000063"/>
    <m/>
    <n v="456.96179999999367"/>
    <n v="73869.96179999999"/>
    <s v="Y"/>
    <m/>
    <s v="VPPF"/>
    <s v="VP AND CHIEF FINANCIAL OFFICER"/>
    <s v="99"/>
    <s v="1-Adjust Based Budget"/>
    <x v="43"/>
    <x v="2"/>
    <x v="7"/>
    <m/>
    <x v="1"/>
    <x v="1"/>
    <m/>
  </r>
  <r>
    <n v="2018"/>
    <s v="UA"/>
    <s v="FAS"/>
    <s v="FINANCIAL &amp; ADMINISTRATIVE"/>
    <x v="86"/>
    <s v="-----"/>
    <m/>
    <s v="FINANCIAL &amp; ADMINISTRATIVE SERVICES"/>
    <x v="27"/>
    <s v="VP AND CHIEF FINANCIAL OFFICER"/>
    <s v="GENFND"/>
    <x v="37"/>
    <x v="36"/>
    <s v="---"/>
    <s v="EX"/>
    <s v="BISA"/>
    <s v="BIWEEK SAL"/>
    <s v="FV"/>
    <x v="5"/>
    <s v="COMPENS"/>
    <s v="07"/>
    <s v="IS"/>
    <x v="3"/>
    <n v="39894"/>
    <n v="39894"/>
    <m/>
    <x v="0"/>
    <n v="0"/>
    <s v="EX"/>
    <n v="39894"/>
    <n v="39894"/>
    <x v="3"/>
    <n v="1106"/>
    <n v="-155.58660000000057"/>
    <m/>
    <n v="950.41339999999946"/>
    <n v="40844.413399999998"/>
    <s v="Y"/>
    <m/>
    <s v="VPPF"/>
    <s v="VP AND CHIEF FINANCIAL OFFICER"/>
    <s v="99"/>
    <s v="1-Adjust Based Budget"/>
    <x v="43"/>
    <x v="2"/>
    <x v="7"/>
    <m/>
    <x v="1"/>
    <x v="1"/>
    <m/>
  </r>
  <r>
    <n v="2018"/>
    <s v="UA"/>
    <s v="FAS"/>
    <s v="FINANCIAL &amp; ADMINISTRATIVE"/>
    <x v="86"/>
    <s v="-----"/>
    <m/>
    <s v="FINANCIAL &amp; ADMINISTRATIVE SERVICES"/>
    <x v="27"/>
    <s v="VP AND CHIEF FINANCIAL OFFICER"/>
    <s v="GENFND"/>
    <x v="77"/>
    <x v="75"/>
    <s v="---"/>
    <s v="EX"/>
    <s v="BISA"/>
    <s v="BIWEEK SAL"/>
    <s v="FV"/>
    <x v="5"/>
    <s v="COMPENS"/>
    <s v="07"/>
    <s v="IS"/>
    <x v="3"/>
    <n v="-8"/>
    <n v="0"/>
    <m/>
    <x v="0"/>
    <n v="0"/>
    <s v="EX"/>
    <n v="0"/>
    <n v="0"/>
    <x v="0"/>
    <n v="0"/>
    <n v="0"/>
    <m/>
    <n v="0"/>
    <n v="0"/>
    <s v="N"/>
    <m/>
    <s v="VPPF"/>
    <s v="VP AND CHIEF FINANCIAL OFFICER"/>
    <s v="92"/>
    <s v="1-Adjust Based Budget"/>
    <x v="42"/>
    <x v="2"/>
    <x v="7"/>
    <m/>
    <x v="1"/>
    <x v="1"/>
    <m/>
  </r>
  <r>
    <n v="2018"/>
    <s v="UA"/>
    <s v="FAS"/>
    <s v="FINANCIAL &amp; ADMINISTRATIVE"/>
    <x v="86"/>
    <s v="-----"/>
    <m/>
    <s v="FINANCIAL &amp; ADMINISTRATIVE SERVICES"/>
    <x v="27"/>
    <s v="VP AND CHIEF FINANCIAL OFFICER"/>
    <s v="GENFND"/>
    <x v="94"/>
    <x v="92"/>
    <s v="---"/>
    <s v="EX"/>
    <s v="S&amp;E"/>
    <s v="S&amp;E"/>
    <s v="LF"/>
    <x v="4"/>
    <s v="GEN EXP"/>
    <s v="09"/>
    <s v="IS"/>
    <x v="3"/>
    <n v="102"/>
    <n v="90"/>
    <m/>
    <x v="0"/>
    <n v="0"/>
    <s v="EX"/>
    <n v="90"/>
    <n v="90"/>
    <x v="0"/>
    <n v="0"/>
    <n v="0"/>
    <m/>
    <n v="0"/>
    <n v="90"/>
    <s v="N"/>
    <m/>
    <s v="VPPF"/>
    <s v="VP AND CHIEF FINANCIAL OFFICER"/>
    <s v="92"/>
    <s v="1-Adjust Based Budget"/>
    <x v="42"/>
    <x v="2"/>
    <x v="7"/>
    <m/>
    <x v="1"/>
    <x v="1"/>
    <m/>
  </r>
  <r>
    <n v="2018"/>
    <s v="UA"/>
    <s v="FAS"/>
    <s v="FINANCIAL &amp; ADMINISTRATIVE"/>
    <x v="86"/>
    <s v="-----"/>
    <m/>
    <s v="FINANCIAL &amp; ADMINISTRATIVE SERVICES"/>
    <x v="27"/>
    <s v="VP AND CHIEF FINANCIAL OFFICER"/>
    <s v="GENFND"/>
    <x v="20"/>
    <x v="19"/>
    <s v="---"/>
    <s v="EX"/>
    <s v="OEXP"/>
    <s v="OTHER EXP"/>
    <s v="LP"/>
    <x v="4"/>
    <s v="GEN EXP"/>
    <s v="09"/>
    <s v="IS"/>
    <x v="3"/>
    <n v="250"/>
    <n v="250"/>
    <m/>
    <x v="0"/>
    <n v="0"/>
    <s v="EX"/>
    <n v="250"/>
    <n v="250"/>
    <x v="0"/>
    <n v="0"/>
    <n v="0"/>
    <m/>
    <n v="0"/>
    <n v="250"/>
    <s v="N"/>
    <m/>
    <s v="VPPF"/>
    <s v="VP AND CHIEF FINANCIAL OFFICER"/>
    <s v="92"/>
    <s v="1-Adjust Based Budget"/>
    <x v="42"/>
    <x v="2"/>
    <x v="7"/>
    <m/>
    <x v="1"/>
    <x v="1"/>
    <m/>
  </r>
  <r>
    <n v="2018"/>
    <s v="UA"/>
    <s v="FAS"/>
    <s v="FINANCIAL &amp; ADMINISTRATIVE"/>
    <x v="86"/>
    <s v="-----"/>
    <m/>
    <s v="FINANCIAL &amp; ADMINISTRATIVE SERVICES"/>
    <x v="27"/>
    <s v="VP AND CHIEF FINANCIAL OFFICER"/>
    <s v="GENFND"/>
    <x v="56"/>
    <x v="55"/>
    <s v="---"/>
    <s v="EX"/>
    <s v="RENT"/>
    <s v="RENTS"/>
    <s v="KP"/>
    <x v="4"/>
    <s v="GEN EXP"/>
    <s v="09"/>
    <s v="IS"/>
    <x v="3"/>
    <n v="3496"/>
    <n v="3496"/>
    <m/>
    <x v="0"/>
    <n v="0"/>
    <s v="EX"/>
    <n v="3496"/>
    <n v="3496"/>
    <x v="0"/>
    <n v="0"/>
    <n v="0"/>
    <m/>
    <n v="0"/>
    <n v="3496"/>
    <s v="N"/>
    <m/>
    <s v="VPPF"/>
    <s v="VP AND CHIEF FINANCIAL OFFICER"/>
    <s v="92"/>
    <s v="1-Adjust Based Budget"/>
    <x v="42"/>
    <x v="2"/>
    <x v="7"/>
    <m/>
    <x v="1"/>
    <x v="1"/>
    <m/>
  </r>
  <r>
    <n v="2018"/>
    <s v="UA"/>
    <s v="FAS"/>
    <s v="FINANCIAL &amp; ADMINISTRATIVE"/>
    <x v="86"/>
    <s v="-----"/>
    <m/>
    <s v="FINANCIAL &amp; ADMINISTRATIVE SERVICES"/>
    <x v="27"/>
    <s v="VP AND CHIEF FINANCIAL OFFICER"/>
    <s v="GENFND"/>
    <x v="24"/>
    <x v="23"/>
    <s v="---"/>
    <s v="EX"/>
    <s v="BENF"/>
    <s v="BENEFITS"/>
    <s v="GP"/>
    <x v="5"/>
    <s v="COMPENS"/>
    <s v="07"/>
    <s v="IS"/>
    <x v="3"/>
    <n v="22773"/>
    <n v="22775"/>
    <m/>
    <x v="0"/>
    <n v="0"/>
    <s v="EX"/>
    <n v="22775"/>
    <n v="22775"/>
    <x v="0"/>
    <n v="0"/>
    <n v="0"/>
    <m/>
    <n v="0"/>
    <n v="22775"/>
    <s v="N"/>
    <m/>
    <s v="VPPF"/>
    <s v="VP AND CHIEF FINANCIAL OFFICER"/>
    <s v="92"/>
    <s v="1-Adjust Based Budget"/>
    <x v="42"/>
    <x v="2"/>
    <x v="7"/>
    <m/>
    <x v="1"/>
    <x v="1"/>
    <m/>
  </r>
  <r>
    <n v="2018"/>
    <s v="UA"/>
    <s v="FAS"/>
    <s v="FINANCIAL &amp; ADMINISTRATIVE"/>
    <x v="86"/>
    <s v="-----"/>
    <m/>
    <s v="FINANCIAL &amp; ADMINISTRATIVE SERVICES"/>
    <x v="27"/>
    <s v="VP AND CHIEF FINANCIAL OFFICER"/>
    <s v="GENFND"/>
    <x v="25"/>
    <x v="24"/>
    <s v="---"/>
    <s v="EX"/>
    <s v="BENF"/>
    <s v="BENEFITS"/>
    <s v="GP"/>
    <x v="5"/>
    <s v="COMPENS"/>
    <s v="07"/>
    <s v="IS"/>
    <x v="3"/>
    <n v="7761"/>
    <n v="7762"/>
    <m/>
    <x v="0"/>
    <n v="0"/>
    <s v="EX"/>
    <n v="7762"/>
    <n v="7762"/>
    <x v="0"/>
    <n v="0"/>
    <n v="0"/>
    <m/>
    <n v="0"/>
    <n v="7762"/>
    <s v="N"/>
    <m/>
    <s v="VPPF"/>
    <s v="VP AND CHIEF FINANCIAL OFFICER"/>
    <s v="92"/>
    <s v="1-Adjust Based Budget"/>
    <x v="42"/>
    <x v="2"/>
    <x v="7"/>
    <m/>
    <x v="1"/>
    <x v="1"/>
    <m/>
  </r>
  <r>
    <n v="2018"/>
    <s v="UA"/>
    <s v="FAS"/>
    <s v="FINANCIAL &amp; ADMINISTRATIVE"/>
    <x v="86"/>
    <s v="-----"/>
    <m/>
    <s v="FINANCIAL &amp; ADMINISTRATIVE SERVICES"/>
    <x v="27"/>
    <s v="VP AND CHIEF FINANCIAL OFFICER"/>
    <s v="GENFND"/>
    <x v="26"/>
    <x v="25"/>
    <s v="---"/>
    <s v="EX"/>
    <s v="BENF"/>
    <s v="BENEFITS"/>
    <s v="GP"/>
    <x v="5"/>
    <s v="COMPENS"/>
    <s v="07"/>
    <s v="IS"/>
    <x v="3"/>
    <n v="9749"/>
    <n v="9749"/>
    <m/>
    <x v="0"/>
    <n v="0"/>
    <s v="EX"/>
    <n v="9749"/>
    <n v="9749"/>
    <x v="0"/>
    <n v="0"/>
    <n v="0"/>
    <m/>
    <n v="0"/>
    <n v="9749"/>
    <s v="N"/>
    <m/>
    <s v="VPPF"/>
    <s v="VP AND CHIEF FINANCIAL OFFICER"/>
    <s v="92"/>
    <s v="1-Adjust Based Budget"/>
    <x v="42"/>
    <x v="2"/>
    <x v="7"/>
    <m/>
    <x v="1"/>
    <x v="1"/>
    <m/>
  </r>
  <r>
    <n v="2018"/>
    <s v="UA"/>
    <s v="FAS"/>
    <s v="FINANCIAL &amp; ADMINISTRATIVE"/>
    <x v="86"/>
    <s v="-----"/>
    <m/>
    <s v="FINANCIAL &amp; ADMINISTRATIVE SERVICES"/>
    <x v="27"/>
    <s v="VP AND CHIEF FINANCIAL OFFICER"/>
    <s v="GENFND"/>
    <x v="67"/>
    <x v="66"/>
    <s v="---"/>
    <s v="EX"/>
    <s v="BENF"/>
    <s v="BENEFITS"/>
    <s v="GP"/>
    <x v="5"/>
    <s v="COMPENS"/>
    <s v="07"/>
    <s v="IS"/>
    <x v="3"/>
    <n v="4802"/>
    <n v="4803"/>
    <m/>
    <x v="0"/>
    <n v="0"/>
    <s v="EX"/>
    <n v="4803"/>
    <n v="4803"/>
    <x v="0"/>
    <n v="0"/>
    <n v="0"/>
    <m/>
    <n v="0"/>
    <n v="4803"/>
    <s v="N"/>
    <m/>
    <s v="VPPF"/>
    <s v="VP AND CHIEF FINANCIAL OFFICER"/>
    <s v="92"/>
    <s v="1-Adjust Based Budget"/>
    <x v="42"/>
    <x v="2"/>
    <x v="7"/>
    <m/>
    <x v="1"/>
    <x v="1"/>
    <m/>
  </r>
  <r>
    <n v="2018"/>
    <s v="UA"/>
    <s v="FAS"/>
    <s v="FINANCIAL &amp; ADMINISTRATIVE"/>
    <x v="86"/>
    <s v="-----"/>
    <m/>
    <s v="FINANCIAL &amp; ADMINISTRATIVE SERVICES"/>
    <x v="27"/>
    <s v="VP AND CHIEF FINANCIAL OFFICER"/>
    <s v="GENFND"/>
    <x v="27"/>
    <x v="26"/>
    <s v="---"/>
    <s v="EX"/>
    <s v="TRAV"/>
    <s v="TRAVEL"/>
    <s v="MK"/>
    <x v="6"/>
    <s v="TRAVEL"/>
    <s v="10"/>
    <s v="IS"/>
    <x v="3"/>
    <n v="47"/>
    <n v="47"/>
    <m/>
    <x v="0"/>
    <n v="0"/>
    <s v="EX"/>
    <n v="47"/>
    <n v="47"/>
    <x v="0"/>
    <n v="0"/>
    <n v="0"/>
    <m/>
    <n v="0"/>
    <n v="47"/>
    <s v="N"/>
    <m/>
    <s v="VPPF"/>
    <s v="VP AND CHIEF FINANCIAL OFFICER"/>
    <s v="92"/>
    <s v="1-Adjust Based Budget"/>
    <x v="42"/>
    <x v="2"/>
    <x v="7"/>
    <m/>
    <x v="1"/>
    <x v="1"/>
    <m/>
  </r>
  <r>
    <n v="2018"/>
    <s v="UA"/>
    <s v="FAS"/>
    <s v="FINANCIAL &amp; ADMINISTRATIVE"/>
    <x v="86"/>
    <s v="-----"/>
    <m/>
    <s v="FINANCIAL &amp; ADMINISTRATIVE SERVICES"/>
    <x v="27"/>
    <s v="VP AND CHIEF FINANCIAL OFFICER"/>
    <s v="GENFND"/>
    <x v="28"/>
    <x v="27"/>
    <s v="---"/>
    <s v="EX"/>
    <s v="TRAV"/>
    <s v="TRAVEL"/>
    <s v="MK"/>
    <x v="6"/>
    <s v="TRAVEL"/>
    <s v="10"/>
    <s v="IS"/>
    <x v="3"/>
    <n v="313"/>
    <n v="313"/>
    <m/>
    <x v="0"/>
    <n v="0"/>
    <s v="EX"/>
    <n v="313"/>
    <n v="313"/>
    <x v="0"/>
    <n v="0"/>
    <n v="0"/>
    <m/>
    <n v="0"/>
    <n v="313"/>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7"/>
    <x v="6"/>
    <s v="---"/>
    <s v="IN"/>
    <s v="OTHR"/>
    <s v="OTHER REV"/>
    <s v="DP"/>
    <x v="2"/>
    <s v="OTH REVENUE"/>
    <s v="03"/>
    <s v="IS"/>
    <x v="1"/>
    <n v="3500"/>
    <n v="3500"/>
    <m/>
    <x v="1"/>
    <n v="0"/>
    <s v="IN"/>
    <n v="3500"/>
    <n v="3500"/>
    <x v="0"/>
    <n v="0"/>
    <n v="0"/>
    <m/>
    <n v="0"/>
    <n v="3500"/>
    <s v="N"/>
    <m/>
    <s v="VPPF"/>
    <s v="VP AND CHIEF FINANCIAL OFFICER"/>
    <s v="92"/>
    <s v="1-Adjust Based Budget"/>
    <x v="42"/>
    <x v="2"/>
    <x v="7"/>
    <m/>
    <x v="1"/>
    <x v="1"/>
    <m/>
  </r>
  <r>
    <n v="2018"/>
    <s v="UA"/>
    <s v="FMOP"/>
    <s v="FMS ADMINISTRATION"/>
    <x v="87"/>
    <s v="-----"/>
    <m/>
    <s v="FMS ADMINISTRATION"/>
    <x v="27"/>
    <s v="VP AND CHIEF FINANCIAL OFFICER"/>
    <s v="GENFND"/>
    <x v="34"/>
    <x v="33"/>
    <s v="---"/>
    <s v="EX"/>
    <s v="PRSA"/>
    <s v="PROF SAL"/>
    <s v="FP"/>
    <x v="5"/>
    <s v="COMPENS"/>
    <s v="07"/>
    <s v="IS"/>
    <x v="3"/>
    <n v="2736512"/>
    <n v="2996191"/>
    <m/>
    <x v="0"/>
    <n v="0"/>
    <s v="EX"/>
    <n v="2996191"/>
    <n v="2996191"/>
    <x v="2"/>
    <n v="82749"/>
    <n v="-64118.48740000026"/>
    <m/>
    <n v="18630.51259999974"/>
    <n v="3014821.5125999996"/>
    <s v="Y"/>
    <m/>
    <s v="VPPF"/>
    <s v="VP AND CHIEF FINANCIAL OFFICER"/>
    <s v="99"/>
    <s v="1-Adjust Based Budget"/>
    <x v="43"/>
    <x v="2"/>
    <x v="7"/>
    <m/>
    <x v="1"/>
    <x v="1"/>
    <m/>
  </r>
  <r>
    <n v="2018"/>
    <s v="UA"/>
    <s v="FMOP"/>
    <s v="FMS ADMINISTRATION"/>
    <x v="87"/>
    <s v="-----"/>
    <m/>
    <s v="FMS ADMINISTRATION"/>
    <x v="27"/>
    <s v="VP AND CHIEF FINANCIAL OFFICER"/>
    <s v="GENFND"/>
    <x v="99"/>
    <x v="97"/>
    <s v="---"/>
    <s v="EX"/>
    <s v="PRSA"/>
    <s v="PROF SAL"/>
    <s v="FP"/>
    <x v="5"/>
    <s v="COMPENS"/>
    <s v="07"/>
    <s v="IS"/>
    <x v="3"/>
    <n v="107500"/>
    <n v="0"/>
    <m/>
    <x v="0"/>
    <n v="0"/>
    <s v="EX"/>
    <n v="0"/>
    <n v="0"/>
    <x v="0"/>
    <n v="0"/>
    <n v="0"/>
    <m/>
    <n v="0"/>
    <n v="0"/>
    <s v="N"/>
    <m/>
    <s v="VPPF"/>
    <s v="VP AND CHIEF FINANCIAL OFFICER"/>
    <s v="92"/>
    <s v="1-Adjust Based Budget"/>
    <x v="42"/>
    <x v="2"/>
    <x v="7"/>
    <m/>
    <x v="1"/>
    <x v="1"/>
    <m/>
  </r>
  <r>
    <n v="2018"/>
    <s v="UA"/>
    <s v="FMOP"/>
    <s v="FMS ADMINISTRATION"/>
    <x v="87"/>
    <s v="-----"/>
    <m/>
    <s v="FMS ADMINISTRATION"/>
    <x v="27"/>
    <s v="VP AND CHIEF FINANCIAL OFFICER"/>
    <s v="GENFND"/>
    <x v="36"/>
    <x v="35"/>
    <s v="---"/>
    <s v="EX"/>
    <s v="PRSA"/>
    <s v="PROF SAL"/>
    <s v="FP"/>
    <x v="5"/>
    <s v="COMPENS"/>
    <s v="07"/>
    <s v="IS"/>
    <x v="3"/>
    <n v="91208"/>
    <n v="91208"/>
    <m/>
    <x v="0"/>
    <n v="0"/>
    <s v="EX"/>
    <n v="91208"/>
    <n v="91208"/>
    <x v="2"/>
    <n v="2519"/>
    <n v="-1951.8512000000078"/>
    <m/>
    <n v="567.14879999999221"/>
    <n v="91775.148799999995"/>
    <s v="Y"/>
    <m/>
    <s v="VPPF"/>
    <s v="VP AND CHIEF FINANCIAL OFFICER"/>
    <s v="99"/>
    <s v="1-Adjust Based Budget"/>
    <x v="43"/>
    <x v="2"/>
    <x v="7"/>
    <m/>
    <x v="1"/>
    <x v="1"/>
    <m/>
  </r>
  <r>
    <n v="2018"/>
    <s v="UA"/>
    <s v="FMOP"/>
    <s v="FMS ADMINISTRATION"/>
    <x v="87"/>
    <s v="-----"/>
    <m/>
    <s v="FMS ADMINISTRATION"/>
    <x v="27"/>
    <s v="VP AND CHIEF FINANCIAL OFFICER"/>
    <s v="GENFND"/>
    <x v="37"/>
    <x v="36"/>
    <s v="---"/>
    <s v="EX"/>
    <s v="BISA"/>
    <s v="BIWEEK SAL"/>
    <s v="FV"/>
    <x v="5"/>
    <s v="COMPENS"/>
    <s v="07"/>
    <s v="IS"/>
    <x v="3"/>
    <n v="1043568"/>
    <n v="1035830"/>
    <m/>
    <x v="0"/>
    <n v="0"/>
    <s v="EX"/>
    <n v="1035830"/>
    <n v="1035830"/>
    <x v="3"/>
    <n v="28713"/>
    <n v="-4039.7370000000151"/>
    <m/>
    <n v="24673.262999999984"/>
    <n v="1060503.263"/>
    <s v="Y"/>
    <m/>
    <s v="VPPF"/>
    <s v="VP AND CHIEF FINANCIAL OFFICER"/>
    <s v="99"/>
    <s v="1-Adjust Based Budget"/>
    <x v="43"/>
    <x v="2"/>
    <x v="7"/>
    <m/>
    <x v="1"/>
    <x v="1"/>
    <m/>
  </r>
  <r>
    <n v="2018"/>
    <s v="UA"/>
    <s v="FMOP"/>
    <s v="FMS ADMINISTRATION"/>
    <x v="87"/>
    <s v="-----"/>
    <m/>
    <s v="FMS ADMINISTRATION"/>
    <x v="27"/>
    <s v="VP AND CHIEF FINANCIAL OFFICER"/>
    <s v="GENFND"/>
    <x v="77"/>
    <x v="75"/>
    <s v="---"/>
    <s v="EX"/>
    <s v="BISA"/>
    <s v="BIWEEK SAL"/>
    <s v="FV"/>
    <x v="5"/>
    <s v="COMPENS"/>
    <s v="07"/>
    <s v="IS"/>
    <x v="3"/>
    <n v="862"/>
    <n v="0"/>
    <m/>
    <x v="0"/>
    <n v="0"/>
    <s v="EX"/>
    <n v="0"/>
    <n v="0"/>
    <x v="0"/>
    <n v="0"/>
    <n v="0"/>
    <m/>
    <n v="0"/>
    <n v="0"/>
    <s v="N"/>
    <m/>
    <s v="VPPF"/>
    <s v="VP AND CHIEF FINANCIAL OFFICER"/>
    <s v="92"/>
    <s v="1-Adjust Based Budget"/>
    <x v="42"/>
    <x v="2"/>
    <x v="7"/>
    <m/>
    <x v="1"/>
    <x v="1"/>
    <m/>
  </r>
  <r>
    <n v="2018"/>
    <s v="UA"/>
    <s v="FMOP"/>
    <s v="FMS ADMINISTRATION"/>
    <x v="87"/>
    <s v="-----"/>
    <m/>
    <s v="FMS ADMINISTRATION"/>
    <x v="27"/>
    <s v="VP AND CHIEF FINANCIAL OFFICER"/>
    <s v="GENFND"/>
    <x v="38"/>
    <x v="37"/>
    <s v="---"/>
    <s v="EX"/>
    <s v="HRCO"/>
    <s v="HOURLY COMP"/>
    <s v="GK"/>
    <x v="5"/>
    <s v="COMPENS"/>
    <s v="07"/>
    <s v="IS"/>
    <x v="3"/>
    <n v="16500"/>
    <n v="16500"/>
    <m/>
    <x v="0"/>
    <n v="0"/>
    <s v="EX"/>
    <n v="16500"/>
    <n v="16500"/>
    <x v="0"/>
    <n v="0"/>
    <n v="0"/>
    <m/>
    <n v="0"/>
    <n v="16500"/>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38"/>
    <x v="37"/>
    <s v="---"/>
    <s v="EX"/>
    <s v="HRCO"/>
    <s v="HOURLY COMP"/>
    <s v="GK"/>
    <x v="5"/>
    <s v="COMPENS"/>
    <s v="07"/>
    <s v="IS"/>
    <x v="3"/>
    <n v="38449"/>
    <n v="38449"/>
    <m/>
    <x v="0"/>
    <n v="0"/>
    <s v="EX"/>
    <n v="38449"/>
    <n v="38449"/>
    <x v="0"/>
    <n v="0"/>
    <n v="0"/>
    <m/>
    <n v="0"/>
    <n v="38449"/>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38"/>
    <x v="37"/>
    <s v="---"/>
    <s v="EX"/>
    <s v="HRCO"/>
    <s v="HOURLY COMP"/>
    <s v="GK"/>
    <x v="5"/>
    <s v="COMPENS"/>
    <s v="07"/>
    <s v="IS"/>
    <x v="3"/>
    <n v="14374"/>
    <n v="6499"/>
    <m/>
    <x v="0"/>
    <n v="0"/>
    <s v="EX"/>
    <n v="6499"/>
    <n v="6499"/>
    <x v="0"/>
    <n v="0"/>
    <n v="0"/>
    <m/>
    <n v="0"/>
    <n v="6499"/>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116"/>
    <x v="113"/>
    <s v="---"/>
    <s v="EX"/>
    <s v="HRCO"/>
    <s v="HOURLY COMP"/>
    <s v="GK"/>
    <x v="5"/>
    <s v="COMPENS"/>
    <s v="07"/>
    <s v="IS"/>
    <x v="3"/>
    <n v="37775"/>
    <n v="37775"/>
    <m/>
    <x v="0"/>
    <n v="0"/>
    <s v="EX"/>
    <n v="37775"/>
    <n v="37775"/>
    <x v="0"/>
    <n v="0"/>
    <n v="0"/>
    <m/>
    <n v="0"/>
    <n v="37775"/>
    <s v="N"/>
    <m/>
    <s v="VPPF"/>
    <s v="VP AND CHIEF FINANCIAL OFFICER"/>
    <s v="92"/>
    <s v="1-Adjust Based Budget"/>
    <x v="42"/>
    <x v="2"/>
    <x v="7"/>
    <m/>
    <x v="1"/>
    <x v="1"/>
    <m/>
  </r>
  <r>
    <n v="2018"/>
    <s v="UA"/>
    <s v="FMOP"/>
    <s v="FMS ADMINISTRATION"/>
    <x v="87"/>
    <s v="-----"/>
    <m/>
    <s v="FMS ADMINISTRATION"/>
    <x v="27"/>
    <s v="VP AND CHIEF FINANCIAL OFFICER"/>
    <s v="GENFND"/>
    <x v="119"/>
    <x v="115"/>
    <s v="---"/>
    <s v="EX"/>
    <s v="HRCO"/>
    <s v="HOURLY COMP"/>
    <s v="GK"/>
    <x v="5"/>
    <s v="COMPENS"/>
    <s v="07"/>
    <s v="IS"/>
    <x v="3"/>
    <n v="750"/>
    <n v="750"/>
    <m/>
    <x v="0"/>
    <n v="0"/>
    <s v="EX"/>
    <n v="750"/>
    <n v="750"/>
    <x v="0"/>
    <n v="0"/>
    <n v="0"/>
    <m/>
    <n v="0"/>
    <n v="750"/>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39"/>
    <x v="38"/>
    <s v="---"/>
    <s v="EX"/>
    <s v="HRCO"/>
    <s v="HOURLY COMP"/>
    <s v="GK"/>
    <x v="5"/>
    <s v="COMPENS"/>
    <s v="07"/>
    <s v="IS"/>
    <x v="3"/>
    <n v="6000"/>
    <n v="6000"/>
    <m/>
    <x v="0"/>
    <n v="0"/>
    <s v="EX"/>
    <n v="6000"/>
    <n v="6000"/>
    <x v="0"/>
    <n v="0"/>
    <n v="0"/>
    <m/>
    <n v="0"/>
    <n v="6000"/>
    <s v="N"/>
    <m/>
    <s v="VPPF"/>
    <s v="VP AND CHIEF FINANCIAL OFFICER"/>
    <s v="92"/>
    <s v="1-Adjust Based Budget"/>
    <x v="42"/>
    <x v="2"/>
    <x v="7"/>
    <m/>
    <x v="1"/>
    <x v="1"/>
    <m/>
  </r>
  <r>
    <n v="2018"/>
    <s v="UA"/>
    <s v="FMOP"/>
    <s v="FMS ADMINISTRATION"/>
    <x v="87"/>
    <s v="CUSTR"/>
    <s v="FMS Customer Service"/>
    <s v="FMS ADMINISTRATION"/>
    <x v="27"/>
    <s v="VP AND CHIEF FINANCIAL OFFICER"/>
    <s v="GENFND"/>
    <x v="39"/>
    <x v="38"/>
    <s v="---"/>
    <s v="EX"/>
    <s v="HRCO"/>
    <s v="HOURLY COMP"/>
    <s v="GK"/>
    <x v="5"/>
    <s v="COMPENS"/>
    <s v="07"/>
    <s v="IS"/>
    <x v="3"/>
    <n v="2000"/>
    <n v="2000"/>
    <m/>
    <x v="0"/>
    <n v="0"/>
    <s v="EX"/>
    <n v="2000"/>
    <n v="2000"/>
    <x v="0"/>
    <n v="0"/>
    <n v="0"/>
    <m/>
    <n v="0"/>
    <n v="2000"/>
    <s v="N"/>
    <m/>
    <s v="VPPF"/>
    <s v="VP AND CHIEF FINANCIAL OFFICER"/>
    <s v="92"/>
    <s v="1-Adjust Based Budget"/>
    <x v="42"/>
    <x v="2"/>
    <x v="7"/>
    <m/>
    <x v="1"/>
    <x v="1"/>
    <m/>
  </r>
  <r>
    <n v="2018"/>
    <s v="UA"/>
    <s v="FMOP"/>
    <s v="FMS ADMINISTRATION"/>
    <x v="87"/>
    <s v="OPERA"/>
    <s v="FMS Operations Division"/>
    <s v="FMS ADMINISTRATION"/>
    <x v="27"/>
    <s v="VP AND CHIEF FINANCIAL OFFICER"/>
    <s v="GENFND"/>
    <x v="39"/>
    <x v="38"/>
    <s v="---"/>
    <s v="EX"/>
    <s v="HRCO"/>
    <s v="HOURLY COMP"/>
    <s v="GK"/>
    <x v="5"/>
    <s v="COMPENS"/>
    <s v="07"/>
    <s v="IS"/>
    <x v="3"/>
    <n v="500"/>
    <n v="500"/>
    <m/>
    <x v="0"/>
    <n v="0"/>
    <s v="EX"/>
    <n v="500"/>
    <n v="500"/>
    <x v="0"/>
    <n v="0"/>
    <n v="0"/>
    <m/>
    <n v="0"/>
    <n v="50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39"/>
    <x v="38"/>
    <s v="---"/>
    <s v="EX"/>
    <s v="HRCO"/>
    <s v="HOURLY COMP"/>
    <s v="GK"/>
    <x v="5"/>
    <s v="COMPENS"/>
    <s v="07"/>
    <s v="IS"/>
    <x v="3"/>
    <n v="2000"/>
    <n v="2000"/>
    <m/>
    <x v="0"/>
    <n v="0"/>
    <s v="EX"/>
    <n v="2000"/>
    <n v="2000"/>
    <x v="0"/>
    <n v="0"/>
    <n v="0"/>
    <m/>
    <n v="0"/>
    <n v="2000"/>
    <s v="N"/>
    <m/>
    <s v="VPPF"/>
    <s v="VP AND CHIEF FINANCIAL OFFICER"/>
    <s v="92"/>
    <s v="1-Adjust Based Budget"/>
    <x v="42"/>
    <x v="2"/>
    <x v="7"/>
    <m/>
    <x v="1"/>
    <x v="1"/>
    <m/>
  </r>
  <r>
    <n v="2018"/>
    <s v="UA"/>
    <s v="FMOP"/>
    <s v="FMS ADMINISTRATION"/>
    <x v="87"/>
    <s v="-----"/>
    <m/>
    <s v="FMS ADMINISTRATION"/>
    <x v="27"/>
    <s v="VP AND CHIEF FINANCIAL OFFICER"/>
    <s v="GENFND"/>
    <x v="94"/>
    <x v="92"/>
    <s v="---"/>
    <s v="EX"/>
    <s v="S&amp;E"/>
    <s v="S&amp;E"/>
    <s v="LF"/>
    <x v="4"/>
    <s v="GEN EXP"/>
    <s v="09"/>
    <s v="IS"/>
    <x v="3"/>
    <n v="12615"/>
    <n v="12615"/>
    <m/>
    <x v="0"/>
    <n v="0"/>
    <s v="EX"/>
    <n v="12615"/>
    <n v="12615"/>
    <x v="0"/>
    <n v="0"/>
    <n v="0"/>
    <m/>
    <n v="0"/>
    <n v="12615"/>
    <s v="N"/>
    <m/>
    <s v="VPPF"/>
    <s v="VP AND CHIEF FINANCIAL OFFICER"/>
    <s v="92"/>
    <s v="1-Adjust Based Budget"/>
    <x v="42"/>
    <x v="2"/>
    <x v="7"/>
    <m/>
    <x v="1"/>
    <x v="1"/>
    <m/>
  </r>
  <r>
    <n v="2018"/>
    <s v="UA"/>
    <s v="FMOP"/>
    <s v="FMS ADMINISTRATION"/>
    <x v="87"/>
    <s v="CUSTR"/>
    <s v="FMS Customer Service"/>
    <s v="FMS ADMINISTRATION"/>
    <x v="27"/>
    <s v="VP AND CHIEF FINANCIAL OFFICER"/>
    <s v="GENFND"/>
    <x v="94"/>
    <x v="92"/>
    <s v="---"/>
    <s v="EX"/>
    <s v="S&amp;E"/>
    <s v="S&amp;E"/>
    <s v="LF"/>
    <x v="4"/>
    <s v="GEN EXP"/>
    <s v="09"/>
    <s v="IS"/>
    <x v="3"/>
    <n v="532"/>
    <n v="532"/>
    <m/>
    <x v="0"/>
    <n v="0"/>
    <s v="EX"/>
    <n v="532"/>
    <n v="532"/>
    <x v="0"/>
    <n v="0"/>
    <n v="0"/>
    <m/>
    <n v="0"/>
    <n v="532"/>
    <s v="N"/>
    <m/>
    <s v="VPPF"/>
    <s v="VP AND CHIEF FINANCIAL OFFICER"/>
    <s v="92"/>
    <s v="1-Adjust Based Budget"/>
    <x v="42"/>
    <x v="2"/>
    <x v="7"/>
    <m/>
    <x v="1"/>
    <x v="1"/>
    <m/>
  </r>
  <r>
    <n v="2018"/>
    <s v="UA"/>
    <s v="FMOP"/>
    <s v="FMS ADMINISTRATION"/>
    <x v="87"/>
    <s v="OPERA"/>
    <s v="FMS Operations Division"/>
    <s v="FMS ADMINISTRATION"/>
    <x v="27"/>
    <s v="VP AND CHIEF FINANCIAL OFFICER"/>
    <s v="GENFND"/>
    <x v="94"/>
    <x v="92"/>
    <s v="---"/>
    <s v="EX"/>
    <s v="S&amp;E"/>
    <s v="S&amp;E"/>
    <s v="LF"/>
    <x v="4"/>
    <s v="GEN EXP"/>
    <s v="09"/>
    <s v="IS"/>
    <x v="3"/>
    <n v="500"/>
    <n v="500"/>
    <m/>
    <x v="0"/>
    <n v="0"/>
    <s v="EX"/>
    <n v="500"/>
    <n v="500"/>
    <x v="0"/>
    <n v="0"/>
    <n v="0"/>
    <m/>
    <n v="0"/>
    <n v="50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94"/>
    <x v="92"/>
    <s v="---"/>
    <s v="EX"/>
    <s v="S&amp;E"/>
    <s v="S&amp;E"/>
    <s v="LF"/>
    <x v="4"/>
    <s v="GEN EXP"/>
    <s v="09"/>
    <s v="IS"/>
    <x v="3"/>
    <n v="500"/>
    <n v="500"/>
    <m/>
    <x v="0"/>
    <n v="0"/>
    <s v="EX"/>
    <n v="500"/>
    <n v="500"/>
    <x v="0"/>
    <n v="0"/>
    <n v="0"/>
    <m/>
    <n v="0"/>
    <n v="50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94"/>
    <x v="92"/>
    <s v="---"/>
    <s v="EX"/>
    <s v="S&amp;E"/>
    <s v="S&amp;E"/>
    <s v="LF"/>
    <x v="4"/>
    <s v="GEN EXP"/>
    <s v="09"/>
    <s v="IS"/>
    <x v="3"/>
    <n v="1500"/>
    <n v="1500"/>
    <m/>
    <x v="0"/>
    <n v="0"/>
    <s v="EX"/>
    <n v="1500"/>
    <n v="1500"/>
    <x v="0"/>
    <n v="0"/>
    <n v="0"/>
    <m/>
    <n v="0"/>
    <n v="1500"/>
    <s v="N"/>
    <m/>
    <s v="VPPF"/>
    <s v="VP AND CHIEF FINANCIAL OFFICER"/>
    <s v="92"/>
    <s v="1-Adjust Based Budget"/>
    <x v="42"/>
    <x v="2"/>
    <x v="7"/>
    <m/>
    <x v="1"/>
    <x v="1"/>
    <m/>
  </r>
  <r>
    <n v="2018"/>
    <s v="UA"/>
    <s v="FMOP"/>
    <s v="FMS ADMINISTRATION"/>
    <x v="87"/>
    <s v="-----"/>
    <m/>
    <s v="FMS ADMINISTRATION"/>
    <x v="27"/>
    <s v="VP AND CHIEF FINANCIAL OFFICER"/>
    <s v="GENFND"/>
    <x v="20"/>
    <x v="19"/>
    <s v="---"/>
    <s v="EX"/>
    <s v="OEXP"/>
    <s v="OTHER EXP"/>
    <s v="LP"/>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20"/>
    <x v="19"/>
    <s v="---"/>
    <s v="EX"/>
    <s v="OEXP"/>
    <s v="OTHER EXP"/>
    <s v="LP"/>
    <x v="4"/>
    <s v="GEN EXP"/>
    <s v="09"/>
    <s v="IS"/>
    <x v="3"/>
    <n v="449"/>
    <n v="449"/>
    <m/>
    <x v="0"/>
    <n v="0"/>
    <s v="EX"/>
    <n v="449"/>
    <n v="449"/>
    <x v="0"/>
    <n v="0"/>
    <n v="0"/>
    <m/>
    <n v="0"/>
    <n v="449"/>
    <s v="N"/>
    <m/>
    <s v="VPPF"/>
    <s v="VP AND CHIEF FINANCIAL OFFICER"/>
    <s v="92"/>
    <s v="1-Adjust Based Budget"/>
    <x v="42"/>
    <x v="2"/>
    <x v="7"/>
    <m/>
    <x v="1"/>
    <x v="1"/>
    <m/>
  </r>
  <r>
    <n v="2018"/>
    <s v="UA"/>
    <s v="FMOP"/>
    <s v="FMS ADMINISTRATION"/>
    <x v="87"/>
    <s v="CUSTR"/>
    <s v="FMS Customer Service"/>
    <s v="FMS ADMINISTRATION"/>
    <x v="27"/>
    <s v="VP AND CHIEF FINANCIAL OFFICER"/>
    <s v="GENFND"/>
    <x v="20"/>
    <x v="19"/>
    <s v="---"/>
    <s v="EX"/>
    <s v="OEXP"/>
    <s v="OTHER EXP"/>
    <s v="LP"/>
    <x v="4"/>
    <s v="GEN EXP"/>
    <s v="09"/>
    <s v="IS"/>
    <x v="3"/>
    <n v="800"/>
    <n v="800"/>
    <m/>
    <x v="0"/>
    <n v="0"/>
    <s v="EX"/>
    <n v="800"/>
    <n v="800"/>
    <x v="0"/>
    <n v="0"/>
    <n v="0"/>
    <m/>
    <n v="0"/>
    <n v="8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20"/>
    <x v="19"/>
    <s v="---"/>
    <s v="EX"/>
    <s v="OEXP"/>
    <s v="OTHER EXP"/>
    <s v="LP"/>
    <x v="4"/>
    <s v="GEN EXP"/>
    <s v="09"/>
    <s v="IS"/>
    <x v="3"/>
    <n v="6287"/>
    <n v="6287"/>
    <m/>
    <x v="0"/>
    <n v="0"/>
    <s v="EX"/>
    <n v="6287"/>
    <n v="6287"/>
    <x v="0"/>
    <n v="0"/>
    <n v="0"/>
    <m/>
    <n v="0"/>
    <n v="6287"/>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20"/>
    <x v="19"/>
    <s v="---"/>
    <s v="EX"/>
    <s v="OEXP"/>
    <s v="OTHER EXP"/>
    <s v="LP"/>
    <x v="4"/>
    <s v="GEN EXP"/>
    <s v="09"/>
    <s v="IS"/>
    <x v="3"/>
    <n v="3028"/>
    <n v="1625"/>
    <m/>
    <x v="0"/>
    <n v="0"/>
    <s v="EX"/>
    <n v="1625"/>
    <n v="1625"/>
    <x v="0"/>
    <n v="0"/>
    <n v="0"/>
    <m/>
    <n v="0"/>
    <n v="1625"/>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20"/>
    <x v="19"/>
    <s v="---"/>
    <s v="EX"/>
    <s v="OEXP"/>
    <s v="OTHER EXP"/>
    <s v="LP"/>
    <x v="4"/>
    <s v="GEN EXP"/>
    <s v="09"/>
    <s v="IS"/>
    <x v="3"/>
    <n v="4000"/>
    <n v="4000"/>
    <m/>
    <x v="0"/>
    <n v="0"/>
    <s v="EX"/>
    <n v="4000"/>
    <n v="4000"/>
    <x v="0"/>
    <n v="0"/>
    <n v="0"/>
    <m/>
    <n v="0"/>
    <n v="4000"/>
    <s v="N"/>
    <m/>
    <s v="VPPF"/>
    <s v="VP AND CHIEF FINANCIAL OFFICER"/>
    <s v="92"/>
    <s v="1-Adjust Based Budget"/>
    <x v="42"/>
    <x v="2"/>
    <x v="7"/>
    <m/>
    <x v="1"/>
    <x v="1"/>
    <m/>
  </r>
  <r>
    <n v="2018"/>
    <s v="UA"/>
    <s v="FMOP"/>
    <s v="FMS ADMINISTRATION"/>
    <x v="87"/>
    <s v="-----"/>
    <m/>
    <s v="FMS ADMINISTRATION"/>
    <x v="27"/>
    <s v="VP AND CHIEF FINANCIAL OFFICER"/>
    <s v="GENFND"/>
    <x v="95"/>
    <x v="93"/>
    <s v="---"/>
    <s v="EX"/>
    <s v="COMP"/>
    <s v="COMP SERV"/>
    <s v="JP"/>
    <x v="4"/>
    <s v="GEN EXP"/>
    <s v="09"/>
    <s v="IS"/>
    <x v="3"/>
    <n v="2550"/>
    <n v="2550"/>
    <m/>
    <x v="0"/>
    <n v="0"/>
    <s v="EX"/>
    <n v="2550"/>
    <n v="2550"/>
    <x v="0"/>
    <n v="0"/>
    <n v="0"/>
    <m/>
    <n v="0"/>
    <n v="255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95"/>
    <x v="93"/>
    <s v="---"/>
    <s v="EX"/>
    <s v="COMP"/>
    <s v="COMP SERV"/>
    <s v="JP"/>
    <x v="4"/>
    <s v="GEN EXP"/>
    <s v="09"/>
    <s v="IS"/>
    <x v="3"/>
    <n v="23500"/>
    <n v="23500"/>
    <m/>
    <x v="0"/>
    <n v="0"/>
    <s v="EX"/>
    <n v="23500"/>
    <n v="23500"/>
    <x v="0"/>
    <n v="0"/>
    <n v="0"/>
    <m/>
    <n v="0"/>
    <n v="23500"/>
    <s v="N"/>
    <m/>
    <s v="VPPF"/>
    <s v="VP AND CHIEF FINANCIAL OFFICER"/>
    <s v="92"/>
    <s v="1-Adjust Based Budget"/>
    <x v="42"/>
    <x v="2"/>
    <x v="7"/>
    <m/>
    <x v="1"/>
    <x v="1"/>
    <m/>
  </r>
  <r>
    <n v="2018"/>
    <s v="UA"/>
    <s v="FMOP"/>
    <s v="FMS ADMINISTRATION"/>
    <x v="87"/>
    <s v="OPERA"/>
    <s v="FMS Operations Division"/>
    <s v="FMS ADMINISTRATION"/>
    <x v="27"/>
    <s v="VP AND CHIEF FINANCIAL OFFICER"/>
    <s v="GENFND"/>
    <x v="95"/>
    <x v="93"/>
    <s v="---"/>
    <s v="EX"/>
    <s v="COMP"/>
    <s v="COMP SERV"/>
    <s v="JP"/>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95"/>
    <x v="93"/>
    <s v="---"/>
    <s v="EX"/>
    <s v="COMP"/>
    <s v="COMP SERV"/>
    <s v="JP"/>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FODS"/>
    <s v="FISCAL OFCR DEV SERIES"/>
    <s v="FMS ADMINISTRATION"/>
    <x v="27"/>
    <s v="VP AND CHIEF FINANCIAL OFFICER"/>
    <s v="GENFND"/>
    <x v="11"/>
    <x v="10"/>
    <s v="---"/>
    <s v="EX"/>
    <s v="ADV"/>
    <s v="ADVERT PROMO"/>
    <s v="LA"/>
    <x v="4"/>
    <s v="GEN EXP"/>
    <s v="09"/>
    <s v="IS"/>
    <x v="3"/>
    <n v="22500"/>
    <n v="22500"/>
    <m/>
    <x v="0"/>
    <n v="0"/>
    <s v="EX"/>
    <n v="22500"/>
    <n v="22500"/>
    <x v="0"/>
    <n v="0"/>
    <n v="0"/>
    <m/>
    <n v="0"/>
    <n v="22500"/>
    <s v="N"/>
    <m/>
    <s v="VPPF"/>
    <s v="VP AND CHIEF FINANCIAL OFFICER"/>
    <s v="92"/>
    <s v="1-Adjust Based Budget"/>
    <x v="42"/>
    <x v="2"/>
    <x v="7"/>
    <m/>
    <x v="1"/>
    <x v="1"/>
    <m/>
  </r>
  <r>
    <n v="2018"/>
    <s v="UA"/>
    <s v="FMOP"/>
    <s v="FMS ADMINISTRATION"/>
    <x v="87"/>
    <s v="-----"/>
    <m/>
    <s v="FMS ADMINISTRATION"/>
    <x v="27"/>
    <s v="VP AND CHIEF FINANCIAL OFFICER"/>
    <s v="GENFND"/>
    <x v="41"/>
    <x v="40"/>
    <s v="---"/>
    <s v="EX"/>
    <s v="PRIN"/>
    <s v="PRINT DUPL"/>
    <s v="KA"/>
    <x v="4"/>
    <s v="GEN EXP"/>
    <s v="09"/>
    <s v="IS"/>
    <x v="3"/>
    <n v="500"/>
    <n v="500"/>
    <m/>
    <x v="0"/>
    <n v="0"/>
    <s v="EX"/>
    <n v="500"/>
    <n v="500"/>
    <x v="0"/>
    <n v="0"/>
    <n v="0"/>
    <m/>
    <n v="0"/>
    <n v="500"/>
    <s v="N"/>
    <m/>
    <s v="VPPF"/>
    <s v="VP AND CHIEF FINANCIAL OFFICER"/>
    <s v="92"/>
    <s v="1-Adjust Based Budget"/>
    <x v="42"/>
    <x v="2"/>
    <x v="7"/>
    <m/>
    <x v="1"/>
    <x v="1"/>
    <m/>
  </r>
  <r>
    <n v="2018"/>
    <s v="UA"/>
    <s v="FMOP"/>
    <s v="FMS ADMINISTRATION"/>
    <x v="87"/>
    <s v="CUSTR"/>
    <s v="FMS Customer Service"/>
    <s v="FMS ADMINISTRATION"/>
    <x v="27"/>
    <s v="VP AND CHIEF FINANCIAL OFFICER"/>
    <s v="GENFND"/>
    <x v="41"/>
    <x v="40"/>
    <s v="---"/>
    <s v="EX"/>
    <s v="PRIN"/>
    <s v="PRINT DUPL"/>
    <s v="KA"/>
    <x v="4"/>
    <s v="GEN EXP"/>
    <s v="09"/>
    <s v="IS"/>
    <x v="3"/>
    <n v="500"/>
    <n v="500"/>
    <m/>
    <x v="0"/>
    <n v="0"/>
    <s v="EX"/>
    <n v="500"/>
    <n v="500"/>
    <x v="0"/>
    <n v="0"/>
    <n v="0"/>
    <m/>
    <n v="0"/>
    <n v="5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41"/>
    <x v="40"/>
    <s v="---"/>
    <s v="EX"/>
    <s v="PRIN"/>
    <s v="PRINT DUPL"/>
    <s v="KA"/>
    <x v="4"/>
    <s v="GEN EXP"/>
    <s v="09"/>
    <s v="IS"/>
    <x v="3"/>
    <n v="7140"/>
    <n v="7140"/>
    <m/>
    <x v="0"/>
    <n v="0"/>
    <s v="EX"/>
    <n v="7140"/>
    <n v="7140"/>
    <x v="0"/>
    <n v="0"/>
    <n v="0"/>
    <m/>
    <n v="0"/>
    <n v="714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41"/>
    <x v="40"/>
    <s v="---"/>
    <s v="EX"/>
    <s v="PRIN"/>
    <s v="PRINT DUPL"/>
    <s v="KA"/>
    <x v="4"/>
    <s v="GEN EXP"/>
    <s v="09"/>
    <s v="IS"/>
    <x v="3"/>
    <n v="500"/>
    <n v="500"/>
    <m/>
    <x v="0"/>
    <n v="0"/>
    <s v="EX"/>
    <n v="500"/>
    <n v="500"/>
    <x v="0"/>
    <n v="0"/>
    <n v="0"/>
    <m/>
    <n v="0"/>
    <n v="500"/>
    <s v="N"/>
    <m/>
    <s v="VPPF"/>
    <s v="VP AND CHIEF FINANCIAL OFFICER"/>
    <s v="92"/>
    <s v="1-Adjust Based Budget"/>
    <x v="42"/>
    <x v="2"/>
    <x v="7"/>
    <m/>
    <x v="1"/>
    <x v="1"/>
    <m/>
  </r>
  <r>
    <n v="2018"/>
    <s v="UA"/>
    <s v="FMOP"/>
    <s v="FMS ADMINISTRATION"/>
    <x v="87"/>
    <s v="CUSTR"/>
    <s v="FMS Customer Service"/>
    <s v="FMS ADMINISTRATION"/>
    <x v="27"/>
    <s v="VP AND CHIEF FINANCIAL OFFICER"/>
    <s v="GENFND"/>
    <x v="113"/>
    <x v="19"/>
    <s v="---"/>
    <s v="EX"/>
    <s v="OEXP"/>
    <s v="OTHER EXP"/>
    <s v="LP"/>
    <x v="4"/>
    <s v="GEN EXP"/>
    <s v="09"/>
    <s v="IS"/>
    <x v="3"/>
    <n v="800"/>
    <n v="800"/>
    <m/>
    <x v="0"/>
    <n v="0"/>
    <s v="EX"/>
    <n v="800"/>
    <n v="800"/>
    <x v="0"/>
    <n v="0"/>
    <n v="0"/>
    <m/>
    <n v="0"/>
    <n v="800"/>
    <s v="N"/>
    <m/>
    <s v="VPPF"/>
    <s v="VP AND CHIEF FINANCIAL OFFICER"/>
    <s v="92"/>
    <s v="1-Adjust Based Budget"/>
    <x v="42"/>
    <x v="2"/>
    <x v="7"/>
    <m/>
    <x v="1"/>
    <x v="1"/>
    <m/>
  </r>
  <r>
    <n v="2018"/>
    <s v="UA"/>
    <s v="FMOP"/>
    <s v="FMS ADMINISTRATION"/>
    <x v="87"/>
    <s v="OPERA"/>
    <s v="FMS Operations Division"/>
    <s v="FMS ADMINISTRATION"/>
    <x v="27"/>
    <s v="VP AND CHIEF FINANCIAL OFFICER"/>
    <s v="GENFND"/>
    <x v="113"/>
    <x v="19"/>
    <s v="---"/>
    <s v="EX"/>
    <s v="OEXP"/>
    <s v="OTHER EXP"/>
    <s v="LP"/>
    <x v="4"/>
    <s v="GEN EXP"/>
    <s v="09"/>
    <s v="IS"/>
    <x v="3"/>
    <n v="4000"/>
    <n v="4000"/>
    <m/>
    <x v="0"/>
    <n v="0"/>
    <s v="EX"/>
    <n v="4000"/>
    <n v="4000"/>
    <x v="0"/>
    <n v="0"/>
    <n v="0"/>
    <m/>
    <n v="0"/>
    <n v="400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113"/>
    <x v="19"/>
    <s v="---"/>
    <s v="EX"/>
    <s v="OEXP"/>
    <s v="OTHER EXP"/>
    <s v="LP"/>
    <x v="4"/>
    <s v="GEN EXP"/>
    <s v="09"/>
    <s v="IS"/>
    <x v="3"/>
    <n v="850"/>
    <n v="850"/>
    <m/>
    <x v="0"/>
    <n v="0"/>
    <s v="EX"/>
    <n v="850"/>
    <n v="850"/>
    <x v="0"/>
    <n v="0"/>
    <n v="0"/>
    <m/>
    <n v="0"/>
    <n v="85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113"/>
    <x v="19"/>
    <s v="---"/>
    <s v="EX"/>
    <s v="OEXP"/>
    <s v="OTHER EXP"/>
    <s v="LP"/>
    <x v="4"/>
    <s v="GEN EXP"/>
    <s v="09"/>
    <s v="IS"/>
    <x v="3"/>
    <n v="1500"/>
    <n v="1500"/>
    <m/>
    <x v="0"/>
    <n v="0"/>
    <s v="EX"/>
    <n v="1500"/>
    <n v="1500"/>
    <x v="0"/>
    <n v="0"/>
    <n v="0"/>
    <m/>
    <n v="0"/>
    <n v="1500"/>
    <s v="N"/>
    <m/>
    <s v="VPPF"/>
    <s v="VP AND CHIEF FINANCIAL OFFICER"/>
    <s v="92"/>
    <s v="1-Adjust Based Budget"/>
    <x v="42"/>
    <x v="2"/>
    <x v="7"/>
    <m/>
    <x v="1"/>
    <x v="1"/>
    <m/>
  </r>
  <r>
    <n v="2018"/>
    <s v="UA"/>
    <s v="FMOP"/>
    <s v="FMS ADMINISTRATION"/>
    <x v="87"/>
    <s v="-----"/>
    <m/>
    <s v="FMS ADMINISTRATION"/>
    <x v="27"/>
    <s v="VP AND CHIEF FINANCIAL OFFICER"/>
    <s v="GENFND"/>
    <x v="43"/>
    <x v="42"/>
    <s v="---"/>
    <s v="EX"/>
    <s v="PHON"/>
    <s v="TELE POST"/>
    <s v="JV"/>
    <x v="4"/>
    <s v="GEN EXP"/>
    <s v="09"/>
    <s v="IS"/>
    <x v="3"/>
    <n v="6000"/>
    <n v="6000"/>
    <m/>
    <x v="0"/>
    <n v="0"/>
    <s v="EX"/>
    <n v="6000"/>
    <n v="6000"/>
    <x v="0"/>
    <n v="0"/>
    <n v="0"/>
    <m/>
    <n v="0"/>
    <n v="6000"/>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43"/>
    <x v="42"/>
    <s v="---"/>
    <s v="EX"/>
    <s v="PHON"/>
    <s v="TELE POST"/>
    <s v="JV"/>
    <x v="4"/>
    <s v="GEN EXP"/>
    <s v="09"/>
    <s v="IS"/>
    <x v="3"/>
    <n v="1800"/>
    <n v="1800"/>
    <m/>
    <x v="0"/>
    <n v="0"/>
    <s v="EX"/>
    <n v="1800"/>
    <n v="1800"/>
    <x v="0"/>
    <n v="0"/>
    <n v="0"/>
    <m/>
    <n v="0"/>
    <n v="1800"/>
    <s v="N"/>
    <m/>
    <s v="VPPF"/>
    <s v="VP AND CHIEF FINANCIAL OFFICER"/>
    <s v="92"/>
    <s v="1-Adjust Based Budget"/>
    <x v="42"/>
    <x v="2"/>
    <x v="7"/>
    <m/>
    <x v="1"/>
    <x v="1"/>
    <m/>
  </r>
  <r>
    <n v="2018"/>
    <s v="UA"/>
    <s v="FMOP"/>
    <s v="FMS ADMINISTRATION"/>
    <x v="87"/>
    <s v="CUSTR"/>
    <s v="FMS Customer Service"/>
    <s v="FMS ADMINISTRATION"/>
    <x v="27"/>
    <s v="VP AND CHIEF FINANCIAL OFFICER"/>
    <s v="GENFND"/>
    <x v="43"/>
    <x v="42"/>
    <s v="---"/>
    <s v="EX"/>
    <s v="PHON"/>
    <s v="TELE POST"/>
    <s v="JV"/>
    <x v="4"/>
    <s v="GEN EXP"/>
    <s v="09"/>
    <s v="IS"/>
    <x v="3"/>
    <n v="3500"/>
    <n v="3500"/>
    <m/>
    <x v="0"/>
    <n v="0"/>
    <s v="EX"/>
    <n v="3500"/>
    <n v="3500"/>
    <x v="0"/>
    <n v="0"/>
    <n v="0"/>
    <m/>
    <n v="0"/>
    <n v="3500"/>
    <s v="N"/>
    <m/>
    <s v="VPPF"/>
    <s v="VP AND CHIEF FINANCIAL OFFICER"/>
    <s v="92"/>
    <s v="1-Adjust Based Budget"/>
    <x v="42"/>
    <x v="2"/>
    <x v="7"/>
    <m/>
    <x v="1"/>
    <x v="1"/>
    <m/>
  </r>
  <r>
    <n v="2018"/>
    <s v="UA"/>
    <s v="FMOP"/>
    <s v="FMS ADMINISTRATION"/>
    <x v="87"/>
    <s v="-----"/>
    <m/>
    <s v="FMS ADMINISTRATION"/>
    <x v="27"/>
    <s v="VP AND CHIEF FINANCIAL OFFICER"/>
    <s v="GENFND"/>
    <x v="44"/>
    <x v="43"/>
    <s v="---"/>
    <s v="EX"/>
    <s v="PHON"/>
    <s v="TELE POST"/>
    <s v="JV"/>
    <x v="4"/>
    <s v="GEN EXP"/>
    <s v="09"/>
    <s v="IS"/>
    <x v="3"/>
    <n v="100"/>
    <n v="100"/>
    <m/>
    <x v="0"/>
    <n v="0"/>
    <s v="EX"/>
    <n v="100"/>
    <n v="100"/>
    <x v="0"/>
    <n v="0"/>
    <n v="0"/>
    <m/>
    <n v="0"/>
    <n v="100"/>
    <s v="N"/>
    <m/>
    <s v="VPPF"/>
    <s v="VP AND CHIEF FINANCIAL OFFICER"/>
    <s v="92"/>
    <s v="1-Adjust Based Budget"/>
    <x v="42"/>
    <x v="2"/>
    <x v="7"/>
    <m/>
    <x v="1"/>
    <x v="1"/>
    <m/>
  </r>
  <r>
    <n v="2018"/>
    <s v="UA"/>
    <s v="FMOP"/>
    <s v="FMS ADMINISTRATION"/>
    <x v="87"/>
    <s v="-----"/>
    <m/>
    <s v="FMS ADMINISTRATION"/>
    <x v="27"/>
    <s v="VP AND CHIEF FINANCIAL OFFICER"/>
    <s v="GENFND"/>
    <x v="22"/>
    <x v="21"/>
    <s v="---"/>
    <s v="EX"/>
    <s v="S&amp;E"/>
    <s v="S&amp;E"/>
    <s v="LF"/>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CUSTR"/>
    <s v="FMS Customer Service"/>
    <s v="FMS ADMINISTRATION"/>
    <x v="27"/>
    <s v="VP AND CHIEF FINANCIAL OFFICER"/>
    <s v="GENFND"/>
    <x v="22"/>
    <x v="21"/>
    <s v="---"/>
    <s v="EX"/>
    <s v="S&amp;E"/>
    <s v="S&amp;E"/>
    <s v="LF"/>
    <x v="4"/>
    <s v="GEN EXP"/>
    <s v="09"/>
    <s v="IS"/>
    <x v="3"/>
    <n v="500"/>
    <n v="500"/>
    <m/>
    <x v="0"/>
    <n v="0"/>
    <s v="EX"/>
    <n v="500"/>
    <n v="500"/>
    <x v="0"/>
    <n v="0"/>
    <n v="0"/>
    <m/>
    <n v="0"/>
    <n v="5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22"/>
    <x v="21"/>
    <s v="---"/>
    <s v="EX"/>
    <s v="S&amp;E"/>
    <s v="S&amp;E"/>
    <s v="LF"/>
    <x v="4"/>
    <s v="GEN EXP"/>
    <s v="09"/>
    <s v="IS"/>
    <x v="3"/>
    <n v="770"/>
    <n v="770"/>
    <m/>
    <x v="0"/>
    <n v="0"/>
    <s v="EX"/>
    <n v="770"/>
    <n v="770"/>
    <x v="0"/>
    <n v="0"/>
    <n v="0"/>
    <m/>
    <n v="0"/>
    <n v="770"/>
    <s v="N"/>
    <m/>
    <s v="VPPF"/>
    <s v="VP AND CHIEF FINANCIAL OFFICER"/>
    <s v="92"/>
    <s v="1-Adjust Based Budget"/>
    <x v="42"/>
    <x v="2"/>
    <x v="7"/>
    <m/>
    <x v="1"/>
    <x v="1"/>
    <m/>
  </r>
  <r>
    <n v="2018"/>
    <s v="UA"/>
    <s v="FMOP"/>
    <s v="FMS ADMINISTRATION"/>
    <x v="87"/>
    <s v="FODS"/>
    <s v="FISCAL OFCR DEV SERIES"/>
    <s v="FMS ADMINISTRATION"/>
    <x v="27"/>
    <s v="VP AND CHIEF FINANCIAL OFFICER"/>
    <s v="GENFND"/>
    <x v="22"/>
    <x v="21"/>
    <s v="---"/>
    <s v="EX"/>
    <s v="S&amp;E"/>
    <s v="S&amp;E"/>
    <s v="LF"/>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OPERA"/>
    <s v="FMS Operations Division"/>
    <s v="FMS ADMINISTRATION"/>
    <x v="27"/>
    <s v="VP AND CHIEF FINANCIAL OFFICER"/>
    <s v="GENFND"/>
    <x v="22"/>
    <x v="21"/>
    <s v="---"/>
    <s v="EX"/>
    <s v="S&amp;E"/>
    <s v="S&amp;E"/>
    <s v="LF"/>
    <x v="4"/>
    <s v="GEN EXP"/>
    <s v="09"/>
    <s v="IS"/>
    <x v="3"/>
    <n v="2500"/>
    <n v="2500"/>
    <m/>
    <x v="0"/>
    <n v="0"/>
    <s v="EX"/>
    <n v="2500"/>
    <n v="2500"/>
    <x v="0"/>
    <n v="0"/>
    <n v="0"/>
    <m/>
    <n v="0"/>
    <n v="250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22"/>
    <x v="21"/>
    <s v="---"/>
    <s v="EX"/>
    <s v="S&amp;E"/>
    <s v="S&amp;E"/>
    <s v="LF"/>
    <x v="4"/>
    <s v="GEN EXP"/>
    <s v="09"/>
    <s v="IS"/>
    <x v="3"/>
    <n v="200"/>
    <n v="200"/>
    <m/>
    <x v="0"/>
    <n v="0"/>
    <s v="EX"/>
    <n v="200"/>
    <n v="200"/>
    <x v="0"/>
    <n v="0"/>
    <n v="0"/>
    <m/>
    <n v="0"/>
    <n v="200"/>
    <s v="N"/>
    <m/>
    <s v="VPPF"/>
    <s v="VP AND CHIEF FINANCIAL OFFICER"/>
    <s v="92"/>
    <s v="1-Adjust Based Budget"/>
    <x v="42"/>
    <x v="2"/>
    <x v="7"/>
    <m/>
    <x v="1"/>
    <x v="1"/>
    <m/>
  </r>
  <r>
    <n v="2018"/>
    <s v="UA"/>
    <s v="FMOP"/>
    <s v="FMS ADMINISTRATION"/>
    <x v="87"/>
    <s v="-----"/>
    <m/>
    <s v="FMS ADMINISTRATION"/>
    <x v="27"/>
    <s v="VP AND CHIEF FINANCIAL OFFICER"/>
    <s v="GENFND"/>
    <x v="46"/>
    <x v="45"/>
    <s v="---"/>
    <s v="EX"/>
    <s v="PRIN"/>
    <s v="PRINT DUPL"/>
    <s v="KA"/>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46"/>
    <x v="45"/>
    <s v="---"/>
    <s v="EX"/>
    <s v="PRIN"/>
    <s v="PRINT DUPL"/>
    <s v="KA"/>
    <x v="4"/>
    <s v="GEN EXP"/>
    <s v="09"/>
    <s v="IS"/>
    <x v="3"/>
    <n v="12"/>
    <n v="12"/>
    <m/>
    <x v="0"/>
    <n v="0"/>
    <s v="EX"/>
    <n v="12"/>
    <n v="12"/>
    <x v="0"/>
    <n v="0"/>
    <n v="0"/>
    <m/>
    <n v="0"/>
    <n v="12"/>
    <s v="N"/>
    <m/>
    <s v="VPPF"/>
    <s v="VP AND CHIEF FINANCIAL OFFICER"/>
    <s v="92"/>
    <s v="1-Adjust Based Budget"/>
    <x v="42"/>
    <x v="2"/>
    <x v="7"/>
    <m/>
    <x v="1"/>
    <x v="1"/>
    <m/>
  </r>
  <r>
    <n v="2018"/>
    <s v="UA"/>
    <s v="FMOP"/>
    <s v="FMS ADMINISTRATION"/>
    <x v="87"/>
    <s v="CUSTR"/>
    <s v="FMS Customer Service"/>
    <s v="FMS ADMINISTRATION"/>
    <x v="27"/>
    <s v="VP AND CHIEF FINANCIAL OFFICER"/>
    <s v="GENFND"/>
    <x v="46"/>
    <x v="45"/>
    <s v="---"/>
    <s v="EX"/>
    <s v="PRIN"/>
    <s v="PRINT DUPL"/>
    <s v="KA"/>
    <x v="4"/>
    <s v="GEN EXP"/>
    <s v="09"/>
    <s v="IS"/>
    <x v="3"/>
    <n v="300"/>
    <n v="300"/>
    <m/>
    <x v="0"/>
    <n v="0"/>
    <s v="EX"/>
    <n v="300"/>
    <n v="300"/>
    <x v="0"/>
    <n v="0"/>
    <n v="0"/>
    <m/>
    <n v="0"/>
    <n v="3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46"/>
    <x v="45"/>
    <s v="---"/>
    <s v="EX"/>
    <s v="PRIN"/>
    <s v="PRINT DUPL"/>
    <s v="KA"/>
    <x v="4"/>
    <s v="GEN EXP"/>
    <s v="09"/>
    <s v="IS"/>
    <x v="3"/>
    <n v="500"/>
    <n v="500"/>
    <m/>
    <x v="0"/>
    <n v="0"/>
    <s v="EX"/>
    <n v="500"/>
    <n v="500"/>
    <x v="0"/>
    <n v="0"/>
    <n v="0"/>
    <m/>
    <n v="0"/>
    <n v="500"/>
    <s v="N"/>
    <m/>
    <s v="VPPF"/>
    <s v="VP AND CHIEF FINANCIAL OFFICER"/>
    <s v="92"/>
    <s v="1-Adjust Based Budget"/>
    <x v="42"/>
    <x v="2"/>
    <x v="7"/>
    <m/>
    <x v="1"/>
    <x v="1"/>
    <m/>
  </r>
  <r>
    <n v="2018"/>
    <s v="UA"/>
    <s v="FMOP"/>
    <s v="FMS ADMINISTRATION"/>
    <x v="87"/>
    <s v="FODS"/>
    <s v="FISCAL OFCR DEV SERIES"/>
    <s v="FMS ADMINISTRATION"/>
    <x v="27"/>
    <s v="VP AND CHIEF FINANCIAL OFFICER"/>
    <s v="GENFND"/>
    <x v="46"/>
    <x v="45"/>
    <s v="---"/>
    <s v="EX"/>
    <s v="PRIN"/>
    <s v="PRINT DUPL"/>
    <s v="KA"/>
    <x v="4"/>
    <s v="GEN EXP"/>
    <s v="09"/>
    <s v="IS"/>
    <x v="3"/>
    <n v="500"/>
    <n v="500"/>
    <m/>
    <x v="0"/>
    <n v="0"/>
    <s v="EX"/>
    <n v="500"/>
    <n v="500"/>
    <x v="0"/>
    <n v="0"/>
    <n v="0"/>
    <m/>
    <n v="0"/>
    <n v="500"/>
    <s v="N"/>
    <m/>
    <s v="VPPF"/>
    <s v="VP AND CHIEF FINANCIAL OFFICER"/>
    <s v="92"/>
    <s v="1-Adjust Based Budget"/>
    <x v="42"/>
    <x v="2"/>
    <x v="7"/>
    <m/>
    <x v="1"/>
    <x v="1"/>
    <m/>
  </r>
  <r>
    <n v="2018"/>
    <s v="UA"/>
    <s v="FMOP"/>
    <s v="FMS ADMINISTRATION"/>
    <x v="87"/>
    <s v="OPERA"/>
    <s v="FMS Operations Division"/>
    <s v="FMS ADMINISTRATION"/>
    <x v="27"/>
    <s v="VP AND CHIEF FINANCIAL OFFICER"/>
    <s v="GENFND"/>
    <x v="46"/>
    <x v="45"/>
    <s v="---"/>
    <s v="EX"/>
    <s v="PRIN"/>
    <s v="PRINT DUPL"/>
    <s v="KA"/>
    <x v="4"/>
    <s v="GEN EXP"/>
    <s v="09"/>
    <s v="IS"/>
    <x v="3"/>
    <n v="250"/>
    <n v="250"/>
    <m/>
    <x v="0"/>
    <n v="0"/>
    <s v="EX"/>
    <n v="250"/>
    <n v="250"/>
    <x v="0"/>
    <n v="0"/>
    <n v="0"/>
    <m/>
    <n v="0"/>
    <n v="25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46"/>
    <x v="45"/>
    <s v="---"/>
    <s v="EX"/>
    <s v="PRIN"/>
    <s v="PRINT DUPL"/>
    <s v="KA"/>
    <x v="4"/>
    <s v="GEN EXP"/>
    <s v="09"/>
    <s v="IS"/>
    <x v="3"/>
    <n v="200"/>
    <n v="200"/>
    <m/>
    <x v="0"/>
    <n v="0"/>
    <s v="EX"/>
    <n v="200"/>
    <n v="200"/>
    <x v="0"/>
    <n v="0"/>
    <n v="0"/>
    <m/>
    <n v="0"/>
    <n v="20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46"/>
    <x v="45"/>
    <s v="---"/>
    <s v="EX"/>
    <s v="PRIN"/>
    <s v="PRINT DUPL"/>
    <s v="KA"/>
    <x v="4"/>
    <s v="GEN EXP"/>
    <s v="09"/>
    <s v="IS"/>
    <x v="3"/>
    <n v="92"/>
    <n v="92"/>
    <m/>
    <x v="0"/>
    <n v="0"/>
    <s v="EX"/>
    <n v="92"/>
    <n v="92"/>
    <x v="0"/>
    <n v="0"/>
    <n v="0"/>
    <m/>
    <n v="0"/>
    <n v="92"/>
    <s v="N"/>
    <m/>
    <s v="VPPF"/>
    <s v="VP AND CHIEF FINANCIAL OFFICER"/>
    <s v="92"/>
    <s v="1-Adjust Based Budget"/>
    <x v="42"/>
    <x v="2"/>
    <x v="7"/>
    <m/>
    <x v="1"/>
    <x v="1"/>
    <m/>
  </r>
  <r>
    <n v="2018"/>
    <s v="UA"/>
    <s v="FMOP"/>
    <s v="FMS ADMINISTRATION"/>
    <x v="87"/>
    <s v="OPERA"/>
    <s v="FMS Operations Division"/>
    <s v="FMS ADMINISTRATION"/>
    <x v="27"/>
    <s v="VP AND CHIEF FINANCIAL OFFICER"/>
    <s v="GENFND"/>
    <x v="101"/>
    <x v="99"/>
    <s v="---"/>
    <s v="EX"/>
    <s v="S&amp;E"/>
    <s v="S&amp;E"/>
    <s v="LF"/>
    <x v="4"/>
    <s v="GEN EXP"/>
    <s v="09"/>
    <s v="IS"/>
    <x v="3"/>
    <n v="25000"/>
    <n v="25000"/>
    <m/>
    <x v="0"/>
    <n v="0"/>
    <s v="EX"/>
    <n v="25000"/>
    <n v="25000"/>
    <x v="0"/>
    <n v="0"/>
    <n v="0"/>
    <m/>
    <n v="0"/>
    <n v="25000"/>
    <s v="N"/>
    <m/>
    <s v="VPPF"/>
    <s v="VP AND CHIEF FINANCIAL OFFICER"/>
    <s v="92"/>
    <s v="1-Adjust Based Budget"/>
    <x v="42"/>
    <x v="2"/>
    <x v="7"/>
    <m/>
    <x v="1"/>
    <x v="1"/>
    <m/>
  </r>
  <r>
    <n v="2018"/>
    <s v="UA"/>
    <s v="FMOP"/>
    <s v="FMS ADMINISTRATION"/>
    <x v="87"/>
    <s v="OPERA"/>
    <s v="FMS Operations Division"/>
    <s v="FMS ADMINISTRATION"/>
    <x v="27"/>
    <s v="VP AND CHIEF FINANCIAL OFFICER"/>
    <s v="GENFND"/>
    <x v="120"/>
    <x v="116"/>
    <s v="---"/>
    <s v="EX"/>
    <s v="S&amp;E"/>
    <s v="S&amp;E"/>
    <s v="LF"/>
    <x v="4"/>
    <s v="GEN EXP"/>
    <s v="09"/>
    <s v="IS"/>
    <x v="3"/>
    <n v="9000"/>
    <n v="9000"/>
    <m/>
    <x v="0"/>
    <n v="0"/>
    <s v="EX"/>
    <n v="9000"/>
    <n v="9000"/>
    <x v="0"/>
    <n v="0"/>
    <n v="0"/>
    <m/>
    <n v="0"/>
    <n v="9000"/>
    <s v="N"/>
    <m/>
    <s v="VPPF"/>
    <s v="VP AND CHIEF FINANCIAL OFFICER"/>
    <s v="92"/>
    <s v="1-Adjust Based Budget"/>
    <x v="42"/>
    <x v="2"/>
    <x v="7"/>
    <m/>
    <x v="1"/>
    <x v="1"/>
    <m/>
  </r>
  <r>
    <n v="2018"/>
    <s v="UA"/>
    <s v="FMOP"/>
    <s v="FMS ADMINISTRATION"/>
    <x v="87"/>
    <s v="-----"/>
    <m/>
    <s v="FMS ADMINISTRATION"/>
    <x v="27"/>
    <s v="VP AND CHIEF FINANCIAL OFFICER"/>
    <s v="GENFND"/>
    <x v="12"/>
    <x v="11"/>
    <s v="---"/>
    <s v="EX"/>
    <s v="PRIN"/>
    <s v="PRINT DUPL"/>
    <s v="KA"/>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CUSTR"/>
    <s v="FMS Customer Service"/>
    <s v="FMS ADMINISTRATION"/>
    <x v="27"/>
    <s v="VP AND CHIEF FINANCIAL OFFICER"/>
    <s v="GENFND"/>
    <x v="12"/>
    <x v="11"/>
    <s v="---"/>
    <s v="EX"/>
    <s v="PRIN"/>
    <s v="PRINT DUPL"/>
    <s v="KA"/>
    <x v="4"/>
    <s v="GEN EXP"/>
    <s v="09"/>
    <s v="IS"/>
    <x v="3"/>
    <n v="200"/>
    <n v="200"/>
    <m/>
    <x v="0"/>
    <n v="0"/>
    <s v="EX"/>
    <n v="200"/>
    <n v="200"/>
    <x v="0"/>
    <n v="0"/>
    <n v="0"/>
    <m/>
    <n v="0"/>
    <n v="2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12"/>
    <x v="11"/>
    <s v="---"/>
    <s v="EX"/>
    <s v="PRIN"/>
    <s v="PRINT DUPL"/>
    <s v="KA"/>
    <x v="4"/>
    <s v="GEN EXP"/>
    <s v="09"/>
    <s v="IS"/>
    <x v="3"/>
    <n v="9000"/>
    <n v="9000"/>
    <m/>
    <x v="0"/>
    <n v="0"/>
    <s v="EX"/>
    <n v="9000"/>
    <n v="9000"/>
    <x v="0"/>
    <n v="0"/>
    <n v="0"/>
    <m/>
    <n v="0"/>
    <n v="900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12"/>
    <x v="11"/>
    <s v="---"/>
    <s v="EX"/>
    <s v="PRIN"/>
    <s v="PRINT DUPL"/>
    <s v="KA"/>
    <x v="4"/>
    <s v="GEN EXP"/>
    <s v="09"/>
    <s v="IS"/>
    <x v="3"/>
    <n v="200"/>
    <n v="200"/>
    <m/>
    <x v="0"/>
    <n v="0"/>
    <s v="EX"/>
    <n v="200"/>
    <n v="200"/>
    <x v="0"/>
    <n v="0"/>
    <n v="0"/>
    <m/>
    <n v="0"/>
    <n v="200"/>
    <s v="N"/>
    <m/>
    <s v="VPPF"/>
    <s v="VP AND CHIEF FINANCIAL OFFICER"/>
    <s v="92"/>
    <s v="1-Adjust Based Budget"/>
    <x v="42"/>
    <x v="2"/>
    <x v="7"/>
    <m/>
    <x v="1"/>
    <x v="1"/>
    <m/>
  </r>
  <r>
    <n v="2018"/>
    <s v="UA"/>
    <s v="FMOP"/>
    <s v="FMS ADMINISTRATION"/>
    <x v="87"/>
    <s v="-----"/>
    <m/>
    <s v="FMS ADMINISTRATION"/>
    <x v="27"/>
    <s v="VP AND CHIEF FINANCIAL OFFICER"/>
    <s v="GENFND"/>
    <x v="102"/>
    <x v="100"/>
    <s v="---"/>
    <s v="EX"/>
    <s v="S&amp;E"/>
    <s v="S&amp;E"/>
    <s v="LF"/>
    <x v="4"/>
    <s v="GEN EXP"/>
    <s v="09"/>
    <s v="IS"/>
    <x v="3"/>
    <n v="450"/>
    <n v="450"/>
    <m/>
    <x v="0"/>
    <n v="0"/>
    <s v="EX"/>
    <n v="450"/>
    <n v="450"/>
    <x v="0"/>
    <n v="0"/>
    <n v="0"/>
    <m/>
    <n v="0"/>
    <n v="450"/>
    <s v="N"/>
    <m/>
    <s v="VPPF"/>
    <s v="VP AND CHIEF FINANCIAL OFFICER"/>
    <s v="92"/>
    <s v="1-Adjust Based Budget"/>
    <x v="42"/>
    <x v="2"/>
    <x v="7"/>
    <m/>
    <x v="1"/>
    <x v="1"/>
    <m/>
  </r>
  <r>
    <n v="2018"/>
    <s v="UA"/>
    <s v="FMOP"/>
    <s v="FMS ADMINISTRATION"/>
    <x v="87"/>
    <s v="-----"/>
    <m/>
    <s v="FMS ADMINISTRATION"/>
    <x v="27"/>
    <s v="VP AND CHIEF FINANCIAL OFFICER"/>
    <s v="GENFND"/>
    <x v="13"/>
    <x v="12"/>
    <s v="---"/>
    <s v="EX"/>
    <s v="COSV"/>
    <s v="CONTRACT SRV"/>
    <s v="KK"/>
    <x v="4"/>
    <s v="GEN EXP"/>
    <s v="09"/>
    <s v="IS"/>
    <x v="3"/>
    <n v="23766"/>
    <n v="23766"/>
    <m/>
    <x v="0"/>
    <n v="0"/>
    <s v="EX"/>
    <n v="23766"/>
    <n v="23766"/>
    <x v="0"/>
    <n v="0"/>
    <n v="0"/>
    <m/>
    <n v="0"/>
    <n v="23766"/>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13"/>
    <x v="12"/>
    <s v="---"/>
    <s v="EX"/>
    <s v="COSV"/>
    <s v="CONTRACT SRV"/>
    <s v="KK"/>
    <x v="4"/>
    <s v="GEN EXP"/>
    <s v="09"/>
    <s v="IS"/>
    <x v="3"/>
    <n v="5360"/>
    <n v="5360"/>
    <m/>
    <x v="0"/>
    <n v="0"/>
    <s v="EX"/>
    <n v="5360"/>
    <n v="5360"/>
    <x v="0"/>
    <n v="0"/>
    <n v="0"/>
    <m/>
    <n v="0"/>
    <n v="5360"/>
    <s v="N"/>
    <m/>
    <s v="VPPF"/>
    <s v="VP AND CHIEF FINANCIAL OFFICER"/>
    <s v="92"/>
    <s v="1-Adjust Based Budget"/>
    <x v="42"/>
    <x v="2"/>
    <x v="7"/>
    <m/>
    <x v="1"/>
    <x v="1"/>
    <m/>
  </r>
  <r>
    <n v="2018"/>
    <s v="UA"/>
    <s v="FMOP"/>
    <s v="FMS ADMINISTRATION"/>
    <x v="87"/>
    <s v="-----"/>
    <m/>
    <s v="FMS ADMINISTRATION"/>
    <x v="27"/>
    <s v="VP AND CHIEF FINANCIAL OFFICER"/>
    <s v="GENFND"/>
    <x v="53"/>
    <x v="52"/>
    <s v="---"/>
    <s v="EX"/>
    <s v="S&amp;E"/>
    <s v="S&amp;E"/>
    <s v="LF"/>
    <x v="4"/>
    <s v="GEN EXP"/>
    <s v="09"/>
    <s v="IS"/>
    <x v="3"/>
    <n v="2100"/>
    <n v="2100"/>
    <m/>
    <x v="0"/>
    <n v="0"/>
    <s v="EX"/>
    <n v="2100"/>
    <n v="2100"/>
    <x v="0"/>
    <n v="0"/>
    <n v="0"/>
    <m/>
    <n v="0"/>
    <n v="210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55"/>
    <x v="54"/>
    <s v="---"/>
    <s v="EX"/>
    <s v="S&amp;E"/>
    <s v="S&amp;E"/>
    <s v="LF"/>
    <x v="4"/>
    <s v="GEN EXP"/>
    <s v="09"/>
    <s v="IS"/>
    <x v="3"/>
    <n v="2500"/>
    <n v="2500"/>
    <m/>
    <x v="0"/>
    <n v="0"/>
    <s v="EX"/>
    <n v="2500"/>
    <n v="2500"/>
    <x v="0"/>
    <n v="0"/>
    <n v="0"/>
    <m/>
    <n v="0"/>
    <n v="25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115"/>
    <x v="112"/>
    <s v="---"/>
    <s v="EX"/>
    <s v="R&amp;M"/>
    <s v="REPAIR MAINT"/>
    <s v="KV"/>
    <x v="4"/>
    <s v="GEN EXP"/>
    <s v="09"/>
    <s v="IS"/>
    <x v="3"/>
    <n v="16500"/>
    <n v="16500"/>
    <m/>
    <x v="0"/>
    <n v="0"/>
    <s v="EX"/>
    <n v="16500"/>
    <n v="16500"/>
    <x v="0"/>
    <n v="0"/>
    <n v="0"/>
    <m/>
    <n v="0"/>
    <n v="16500"/>
    <s v="N"/>
    <m/>
    <s v="VPPF"/>
    <s v="VP AND CHIEF FINANCIAL OFFICER"/>
    <s v="92"/>
    <s v="1-Adjust Based Budget"/>
    <x v="42"/>
    <x v="2"/>
    <x v="7"/>
    <m/>
    <x v="1"/>
    <x v="1"/>
    <m/>
  </r>
  <r>
    <n v="2018"/>
    <s v="UA"/>
    <s v="FMOP"/>
    <s v="FMS ADMINISTRATION"/>
    <x v="87"/>
    <s v="OPERA"/>
    <s v="FMS Operations Division"/>
    <s v="FMS ADMINISTRATION"/>
    <x v="27"/>
    <s v="VP AND CHIEF FINANCIAL OFFICER"/>
    <s v="GENFND"/>
    <x v="115"/>
    <x v="112"/>
    <s v="---"/>
    <s v="EX"/>
    <s v="R&amp;M"/>
    <s v="REPAIR MAINT"/>
    <s v="KV"/>
    <x v="4"/>
    <s v="GEN EXP"/>
    <s v="09"/>
    <s v="IS"/>
    <x v="3"/>
    <n v="21700"/>
    <n v="21700"/>
    <m/>
    <x v="0"/>
    <n v="0"/>
    <s v="EX"/>
    <n v="21700"/>
    <n v="21700"/>
    <x v="0"/>
    <n v="0"/>
    <n v="0"/>
    <m/>
    <n v="0"/>
    <n v="2170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115"/>
    <x v="112"/>
    <s v="---"/>
    <s v="EX"/>
    <s v="R&amp;M"/>
    <s v="REPAIR MAINT"/>
    <s v="KV"/>
    <x v="4"/>
    <s v="GEN EXP"/>
    <s v="09"/>
    <s v="IS"/>
    <x v="3"/>
    <n v="2000"/>
    <n v="2000"/>
    <m/>
    <x v="0"/>
    <n v="0"/>
    <s v="EX"/>
    <n v="2000"/>
    <n v="2000"/>
    <x v="0"/>
    <n v="0"/>
    <n v="0"/>
    <m/>
    <n v="0"/>
    <n v="20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115"/>
    <x v="112"/>
    <s v="CRI"/>
    <s v="EX"/>
    <s v="R&amp;M"/>
    <s v="REPAIR MAINT"/>
    <s v="KV"/>
    <x v="4"/>
    <s v="GEN EXP"/>
    <s v="09"/>
    <s v="IS"/>
    <x v="3"/>
    <n v="10000"/>
    <n v="10000"/>
    <m/>
    <x v="0"/>
    <n v="0"/>
    <s v="EX"/>
    <n v="10000"/>
    <n v="10000"/>
    <x v="0"/>
    <n v="0"/>
    <n v="0"/>
    <m/>
    <n v="0"/>
    <n v="10000"/>
    <s v="N"/>
    <m/>
    <s v="VPPF"/>
    <s v="VP AND CHIEF FINANCIAL OFFICER"/>
    <s v="92"/>
    <s v="1-Adjust Based Budget"/>
    <x v="42"/>
    <x v="2"/>
    <x v="7"/>
    <m/>
    <x v="1"/>
    <x v="1"/>
    <m/>
  </r>
  <r>
    <n v="2018"/>
    <s v="UA"/>
    <s v="FMOP"/>
    <s v="FMS ADMINISTRATION"/>
    <x v="87"/>
    <s v="-----"/>
    <m/>
    <s v="FMS ADMINISTRATION"/>
    <x v="27"/>
    <s v="VP AND CHIEF FINANCIAL OFFICER"/>
    <s v="GENFND"/>
    <x v="56"/>
    <x v="55"/>
    <s v="---"/>
    <s v="EX"/>
    <s v="RENT"/>
    <s v="RENTS"/>
    <s v="KP"/>
    <x v="4"/>
    <s v="GEN EXP"/>
    <s v="09"/>
    <s v="IS"/>
    <x v="3"/>
    <n v="143000"/>
    <n v="143000"/>
    <m/>
    <x v="0"/>
    <n v="0"/>
    <s v="EX"/>
    <n v="143000"/>
    <n v="143000"/>
    <x v="0"/>
    <n v="0"/>
    <n v="0"/>
    <m/>
    <n v="0"/>
    <n v="143000"/>
    <s v="N"/>
    <m/>
    <s v="VPPF"/>
    <s v="VP AND CHIEF FINANCIAL OFFICER"/>
    <s v="92"/>
    <s v="1-Adjust Based Budget"/>
    <x v="42"/>
    <x v="2"/>
    <x v="7"/>
    <m/>
    <x v="1"/>
    <x v="1"/>
    <m/>
  </r>
  <r>
    <n v="2018"/>
    <s v="UA"/>
    <s v="FMOP"/>
    <s v="FMS ADMINISTRATION"/>
    <x v="87"/>
    <s v="FODS"/>
    <s v="FISCAL OFCR DEV SERIES"/>
    <s v="FMS ADMINISTRATION"/>
    <x v="27"/>
    <s v="VP AND CHIEF FINANCIAL OFFICER"/>
    <s v="GENFND"/>
    <x v="56"/>
    <x v="55"/>
    <s v="---"/>
    <s v="EX"/>
    <s v="RENT"/>
    <s v="RENTS"/>
    <s v="KP"/>
    <x v="4"/>
    <s v="GEN EXP"/>
    <s v="09"/>
    <s v="IS"/>
    <x v="3"/>
    <n v="6000"/>
    <n v="6000"/>
    <m/>
    <x v="0"/>
    <n v="0"/>
    <s v="EX"/>
    <n v="6000"/>
    <n v="6000"/>
    <x v="0"/>
    <n v="0"/>
    <n v="0"/>
    <m/>
    <n v="0"/>
    <n v="6000"/>
    <s v="N"/>
    <m/>
    <s v="VPPF"/>
    <s v="VP AND CHIEF FINANCIAL OFFICER"/>
    <s v="92"/>
    <s v="1-Adjust Based Budget"/>
    <x v="42"/>
    <x v="2"/>
    <x v="7"/>
    <m/>
    <x v="1"/>
    <x v="1"/>
    <m/>
  </r>
  <r>
    <n v="2018"/>
    <s v="UA"/>
    <s v="FMOP"/>
    <s v="FMS ADMINISTRATION"/>
    <x v="87"/>
    <s v="OPERA"/>
    <s v="FMS Operations Division"/>
    <s v="FMS ADMINISTRATION"/>
    <x v="27"/>
    <s v="VP AND CHIEF FINANCIAL OFFICER"/>
    <s v="GENFND"/>
    <x v="85"/>
    <x v="83"/>
    <s v="---"/>
    <s v="EX"/>
    <s v="RENT"/>
    <s v="RENTS"/>
    <s v="KP"/>
    <x v="4"/>
    <s v="GEN EXP"/>
    <s v="09"/>
    <s v="IS"/>
    <x v="3"/>
    <n v="4500"/>
    <n v="4500"/>
    <m/>
    <x v="0"/>
    <n v="0"/>
    <s v="EX"/>
    <n v="4500"/>
    <n v="4500"/>
    <x v="0"/>
    <n v="0"/>
    <n v="0"/>
    <m/>
    <n v="0"/>
    <n v="4500"/>
    <s v="N"/>
    <m/>
    <s v="VPPF"/>
    <s v="VP AND CHIEF FINANCIAL OFFICER"/>
    <s v="92"/>
    <s v="1-Adjust Based Budget"/>
    <x v="42"/>
    <x v="2"/>
    <x v="7"/>
    <m/>
    <x v="1"/>
    <x v="1"/>
    <m/>
  </r>
  <r>
    <n v="2018"/>
    <s v="UA"/>
    <s v="FMOP"/>
    <s v="FMS ADMINISTRATION"/>
    <x v="87"/>
    <s v="-----"/>
    <m/>
    <s v="FMS ADMINISTRATION"/>
    <x v="27"/>
    <s v="VP AND CHIEF FINANCIAL OFFICER"/>
    <s v="GENFND"/>
    <x v="57"/>
    <x v="56"/>
    <s v="---"/>
    <s v="EX"/>
    <s v="R&amp;M"/>
    <s v="REPAIR MAINT"/>
    <s v="KV"/>
    <x v="4"/>
    <s v="GEN EXP"/>
    <s v="09"/>
    <s v="IS"/>
    <x v="3"/>
    <n v="2000"/>
    <n v="2000"/>
    <m/>
    <x v="0"/>
    <n v="0"/>
    <s v="EX"/>
    <n v="2000"/>
    <n v="2000"/>
    <x v="0"/>
    <n v="0"/>
    <n v="0"/>
    <m/>
    <n v="0"/>
    <n v="2000"/>
    <s v="N"/>
    <m/>
    <s v="VPPF"/>
    <s v="VP AND CHIEF FINANCIAL OFFICER"/>
    <s v="92"/>
    <s v="1-Adjust Based Budget"/>
    <x v="42"/>
    <x v="2"/>
    <x v="7"/>
    <m/>
    <x v="1"/>
    <x v="1"/>
    <m/>
  </r>
  <r>
    <n v="2018"/>
    <s v="UA"/>
    <s v="FMOP"/>
    <s v="FMS ADMINISTRATION"/>
    <x v="87"/>
    <s v="OPERA"/>
    <s v="FMS Operations Division"/>
    <s v="FMS ADMINISTRATION"/>
    <x v="27"/>
    <s v="VP AND CHIEF FINANCIAL OFFICER"/>
    <s v="GENFND"/>
    <x v="57"/>
    <x v="56"/>
    <s v="---"/>
    <s v="EX"/>
    <s v="R&amp;M"/>
    <s v="REPAIR MAINT"/>
    <s v="KV"/>
    <x v="4"/>
    <s v="GEN EXP"/>
    <s v="09"/>
    <s v="IS"/>
    <x v="3"/>
    <n v="4000"/>
    <n v="4000"/>
    <m/>
    <x v="0"/>
    <n v="0"/>
    <s v="EX"/>
    <n v="4000"/>
    <n v="4000"/>
    <x v="0"/>
    <n v="0"/>
    <n v="0"/>
    <m/>
    <n v="0"/>
    <n v="4000"/>
    <s v="N"/>
    <m/>
    <s v="VPPF"/>
    <s v="VP AND CHIEF FINANCIAL OFFICER"/>
    <s v="92"/>
    <s v="1-Adjust Based Budget"/>
    <x v="42"/>
    <x v="2"/>
    <x v="7"/>
    <m/>
    <x v="1"/>
    <x v="1"/>
    <m/>
  </r>
  <r>
    <n v="2018"/>
    <s v="UA"/>
    <s v="FMOP"/>
    <s v="FMS ADMINISTRATION"/>
    <x v="87"/>
    <s v="-----"/>
    <m/>
    <s v="FMS ADMINISTRATION"/>
    <x v="27"/>
    <s v="VP AND CHIEF FINANCIAL OFFICER"/>
    <s v="GENFND"/>
    <x v="107"/>
    <x v="105"/>
    <s v="---"/>
    <s v="EX"/>
    <s v="R&amp;M"/>
    <s v="REPAIR MAINT"/>
    <s v="KV"/>
    <x v="4"/>
    <s v="GEN EXP"/>
    <s v="09"/>
    <s v="IS"/>
    <x v="3"/>
    <n v="500"/>
    <n v="500"/>
    <m/>
    <x v="0"/>
    <n v="0"/>
    <s v="EX"/>
    <n v="500"/>
    <n v="500"/>
    <x v="0"/>
    <n v="0"/>
    <n v="0"/>
    <m/>
    <n v="0"/>
    <n v="500"/>
    <s v="N"/>
    <m/>
    <s v="VPPF"/>
    <s v="VP AND CHIEF FINANCIAL OFFICER"/>
    <s v="92"/>
    <s v="1-Adjust Based Budget"/>
    <x v="42"/>
    <x v="2"/>
    <x v="7"/>
    <m/>
    <x v="1"/>
    <x v="1"/>
    <m/>
  </r>
  <r>
    <n v="2018"/>
    <s v="UA"/>
    <s v="FMOP"/>
    <s v="FMS ADMINISTRATION"/>
    <x v="87"/>
    <s v="OPERA"/>
    <s v="FMS Operations Division"/>
    <s v="FMS ADMINISTRATION"/>
    <x v="27"/>
    <s v="VP AND CHIEF FINANCIAL OFFICER"/>
    <s v="GENFND"/>
    <x v="107"/>
    <x v="105"/>
    <s v="---"/>
    <s v="EX"/>
    <s v="R&amp;M"/>
    <s v="REPAIR MAINT"/>
    <s v="KV"/>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
    <m/>
    <s v="FMS ADMINISTRATION"/>
    <x v="27"/>
    <s v="VP AND CHIEF FINANCIAL OFFICER"/>
    <s v="GENFND"/>
    <x v="59"/>
    <x v="58"/>
    <s v="---"/>
    <s v="EX"/>
    <s v="R&amp;M"/>
    <s v="REPAIR MAINT"/>
    <s v="KV"/>
    <x v="4"/>
    <s v="GEN EXP"/>
    <s v="09"/>
    <s v="IS"/>
    <x v="3"/>
    <n v="500"/>
    <n v="500"/>
    <m/>
    <x v="0"/>
    <n v="0"/>
    <s v="EX"/>
    <n v="500"/>
    <n v="500"/>
    <x v="0"/>
    <n v="0"/>
    <n v="0"/>
    <m/>
    <n v="0"/>
    <n v="500"/>
    <s v="N"/>
    <m/>
    <s v="VPPF"/>
    <s v="VP AND CHIEF FINANCIAL OFFICER"/>
    <s v="92"/>
    <s v="1-Adjust Based Budget"/>
    <x v="42"/>
    <x v="2"/>
    <x v="7"/>
    <m/>
    <x v="1"/>
    <x v="1"/>
    <m/>
  </r>
  <r>
    <n v="2018"/>
    <s v="UA"/>
    <s v="FMOP"/>
    <s v="FMS ADMINISTRATION"/>
    <x v="87"/>
    <s v="OPERA"/>
    <s v="FMS Operations Division"/>
    <s v="FMS ADMINISTRATION"/>
    <x v="27"/>
    <s v="VP AND CHIEF FINANCIAL OFFICER"/>
    <s v="GENFND"/>
    <x v="121"/>
    <x v="117"/>
    <s v="---"/>
    <s v="EX"/>
    <s v="COSV"/>
    <s v="CONTRACT SRV"/>
    <s v="KK"/>
    <x v="4"/>
    <s v="GEN EXP"/>
    <s v="09"/>
    <s v="IS"/>
    <x v="3"/>
    <n v="2500"/>
    <n v="2500"/>
    <m/>
    <x v="0"/>
    <n v="0"/>
    <s v="EX"/>
    <n v="2500"/>
    <n v="2500"/>
    <x v="0"/>
    <n v="0"/>
    <n v="0"/>
    <m/>
    <n v="0"/>
    <n v="2500"/>
    <s v="N"/>
    <m/>
    <s v="VPPF"/>
    <s v="VP AND CHIEF FINANCIAL OFFICER"/>
    <s v="92"/>
    <s v="1-Adjust Based Budget"/>
    <x v="42"/>
    <x v="2"/>
    <x v="7"/>
    <m/>
    <x v="1"/>
    <x v="1"/>
    <m/>
  </r>
  <r>
    <n v="2018"/>
    <s v="UA"/>
    <s v="FMOP"/>
    <s v="FMS ADMINISTRATION"/>
    <x v="87"/>
    <s v="-----"/>
    <m/>
    <s v="FMS ADMINISTRATION"/>
    <x v="27"/>
    <s v="VP AND CHIEF FINANCIAL OFFICER"/>
    <s v="GENFND"/>
    <x v="88"/>
    <x v="86"/>
    <s v="---"/>
    <s v="EX"/>
    <s v="S&amp;E"/>
    <s v="S&amp;E"/>
    <s v="LF"/>
    <x v="4"/>
    <s v="GEN EXP"/>
    <s v="09"/>
    <s v="IS"/>
    <x v="3"/>
    <n v="250"/>
    <n v="250"/>
    <m/>
    <x v="0"/>
    <n v="0"/>
    <s v="EX"/>
    <n v="250"/>
    <n v="250"/>
    <x v="0"/>
    <n v="0"/>
    <n v="0"/>
    <m/>
    <n v="0"/>
    <n v="250"/>
    <s v="N"/>
    <m/>
    <s v="VPPF"/>
    <s v="VP AND CHIEF FINANCIAL OFFICER"/>
    <s v="92"/>
    <s v="1-Adjust Based Budget"/>
    <x v="42"/>
    <x v="2"/>
    <x v="7"/>
    <m/>
    <x v="1"/>
    <x v="1"/>
    <m/>
  </r>
  <r>
    <n v="2018"/>
    <s v="UA"/>
    <s v="FMOP"/>
    <s v="FMS ADMINISTRATION"/>
    <x v="87"/>
    <s v="OPERA"/>
    <s v="FMS Operations Division"/>
    <s v="FMS ADMINISTRATION"/>
    <x v="27"/>
    <s v="VP AND CHIEF FINANCIAL OFFICER"/>
    <s v="GENFND"/>
    <x v="117"/>
    <x v="114"/>
    <s v="---"/>
    <s v="EX"/>
    <s v="S&amp;E"/>
    <s v="S&amp;E"/>
    <s v="LF"/>
    <x v="4"/>
    <s v="GEN EXP"/>
    <s v="09"/>
    <s v="IS"/>
    <x v="3"/>
    <n v="545"/>
    <n v="545"/>
    <m/>
    <x v="0"/>
    <n v="0"/>
    <s v="EX"/>
    <n v="545"/>
    <n v="545"/>
    <x v="0"/>
    <n v="0"/>
    <n v="0"/>
    <m/>
    <n v="0"/>
    <n v="545"/>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122"/>
    <x v="118"/>
    <s v="---"/>
    <s v="EX"/>
    <s v="S&amp;E"/>
    <s v="S&amp;E"/>
    <s v="LF"/>
    <x v="4"/>
    <s v="GEN EXP"/>
    <s v="09"/>
    <s v="IS"/>
    <x v="3"/>
    <n v="200"/>
    <n v="200"/>
    <m/>
    <x v="0"/>
    <n v="0"/>
    <s v="EX"/>
    <n v="200"/>
    <n v="200"/>
    <x v="0"/>
    <n v="0"/>
    <n v="0"/>
    <m/>
    <n v="0"/>
    <n v="2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63"/>
    <x v="62"/>
    <s v="---"/>
    <s v="EX"/>
    <s v="S&amp;E"/>
    <s v="S&amp;E"/>
    <s v="LF"/>
    <x v="4"/>
    <s v="GEN EXP"/>
    <s v="09"/>
    <s v="IS"/>
    <x v="3"/>
    <n v="200"/>
    <n v="200"/>
    <m/>
    <x v="0"/>
    <n v="0"/>
    <s v="EX"/>
    <n v="200"/>
    <n v="200"/>
    <x v="0"/>
    <n v="0"/>
    <n v="0"/>
    <m/>
    <n v="0"/>
    <n v="20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63"/>
    <x v="62"/>
    <s v="---"/>
    <s v="EX"/>
    <s v="S&amp;E"/>
    <s v="S&amp;E"/>
    <s v="LF"/>
    <x v="4"/>
    <s v="GEN EXP"/>
    <s v="09"/>
    <s v="IS"/>
    <x v="3"/>
    <n v="1600"/>
    <n v="1600"/>
    <m/>
    <x v="0"/>
    <n v="0"/>
    <s v="EX"/>
    <n v="1600"/>
    <n v="1600"/>
    <x v="0"/>
    <n v="0"/>
    <n v="0"/>
    <m/>
    <n v="0"/>
    <n v="1600"/>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17"/>
    <x v="16"/>
    <s v="---"/>
    <s v="EX"/>
    <s v="OEXP"/>
    <s v="OTHER EXP"/>
    <s v="LP"/>
    <x v="4"/>
    <s v="GEN EXP"/>
    <s v="09"/>
    <s v="IS"/>
    <x v="3"/>
    <n v="495"/>
    <n v="495"/>
    <m/>
    <x v="0"/>
    <n v="0"/>
    <s v="EX"/>
    <n v="495"/>
    <n v="495"/>
    <x v="0"/>
    <n v="0"/>
    <n v="0"/>
    <m/>
    <n v="0"/>
    <n v="495"/>
    <s v="N"/>
    <m/>
    <s v="VPPF"/>
    <s v="VP AND CHIEF FINANCIAL OFFICER"/>
    <s v="92"/>
    <s v="1-Adjust Based Budget"/>
    <x v="42"/>
    <x v="2"/>
    <x v="7"/>
    <m/>
    <x v="1"/>
    <x v="1"/>
    <m/>
  </r>
  <r>
    <n v="2018"/>
    <s v="UA"/>
    <s v="FMOP"/>
    <s v="FMS ADMINISTRATION"/>
    <x v="87"/>
    <s v="CUSTR"/>
    <s v="FMS Customer Service"/>
    <s v="FMS ADMINISTRATION"/>
    <x v="27"/>
    <s v="VP AND CHIEF FINANCIAL OFFICER"/>
    <s v="GENFND"/>
    <x v="17"/>
    <x v="16"/>
    <s v="---"/>
    <s v="EX"/>
    <s v="OEXP"/>
    <s v="OTHER EXP"/>
    <s v="LP"/>
    <x v="4"/>
    <s v="GEN EXP"/>
    <s v="09"/>
    <s v="IS"/>
    <x v="3"/>
    <n v="450"/>
    <n v="450"/>
    <m/>
    <x v="0"/>
    <n v="0"/>
    <s v="EX"/>
    <n v="450"/>
    <n v="450"/>
    <x v="0"/>
    <n v="0"/>
    <n v="0"/>
    <m/>
    <n v="0"/>
    <n v="45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17"/>
    <x v="16"/>
    <s v="---"/>
    <s v="EX"/>
    <s v="OEXP"/>
    <s v="OTHER EXP"/>
    <s v="LP"/>
    <x v="4"/>
    <s v="GEN EXP"/>
    <s v="09"/>
    <s v="IS"/>
    <x v="3"/>
    <n v="1000"/>
    <n v="1000"/>
    <m/>
    <x v="0"/>
    <n v="0"/>
    <s v="EX"/>
    <n v="1000"/>
    <n v="1000"/>
    <x v="0"/>
    <n v="0"/>
    <n v="0"/>
    <m/>
    <n v="0"/>
    <n v="1000"/>
    <s v="N"/>
    <m/>
    <s v="VPPF"/>
    <s v="VP AND CHIEF FINANCIAL OFFICER"/>
    <s v="92"/>
    <s v="1-Adjust Based Budget"/>
    <x v="42"/>
    <x v="2"/>
    <x v="7"/>
    <m/>
    <x v="1"/>
    <x v="1"/>
    <m/>
  </r>
  <r>
    <n v="2018"/>
    <s v="UA"/>
    <s v="FMOP"/>
    <s v="FMS ADMINISTRATION"/>
    <x v="87"/>
    <s v="CUSTR"/>
    <s v="FMS Customer Service"/>
    <s v="FMS ADMINISTRATION"/>
    <x v="27"/>
    <s v="VP AND CHIEF FINANCIAL OFFICER"/>
    <s v="GENFND"/>
    <x v="123"/>
    <x v="119"/>
    <s v="---"/>
    <s v="EX"/>
    <s v="S&amp;E"/>
    <s v="S&amp;E"/>
    <s v="LF"/>
    <x v="4"/>
    <s v="GEN EXP"/>
    <s v="09"/>
    <s v="IS"/>
    <x v="3"/>
    <n v="500"/>
    <n v="500"/>
    <m/>
    <x v="0"/>
    <n v="0"/>
    <s v="EX"/>
    <n v="500"/>
    <n v="500"/>
    <x v="0"/>
    <n v="0"/>
    <n v="0"/>
    <m/>
    <n v="0"/>
    <n v="500"/>
    <s v="N"/>
    <m/>
    <s v="VPPF"/>
    <s v="VP AND CHIEF FINANCIAL OFFICER"/>
    <s v="92"/>
    <s v="1-Adjust Based Budget"/>
    <x v="42"/>
    <x v="2"/>
    <x v="7"/>
    <m/>
    <x v="1"/>
    <x v="1"/>
    <m/>
  </r>
  <r>
    <n v="2018"/>
    <s v="UA"/>
    <s v="FMOP"/>
    <s v="FMS ADMINISTRATION"/>
    <x v="87"/>
    <s v="-----"/>
    <m/>
    <s v="FMS ADMINISTRATION"/>
    <x v="27"/>
    <s v="VP AND CHIEF FINANCIAL OFFICER"/>
    <s v="GENFND"/>
    <x v="109"/>
    <x v="107"/>
    <s v="---"/>
    <s v="EX"/>
    <s v="S&amp;E"/>
    <s v="S&amp;E"/>
    <s v="LF"/>
    <x v="4"/>
    <s v="GEN EXP"/>
    <s v="09"/>
    <s v="IS"/>
    <x v="3"/>
    <n v="10000"/>
    <n v="10000"/>
    <m/>
    <x v="0"/>
    <n v="0"/>
    <s v="EX"/>
    <n v="10000"/>
    <n v="10000"/>
    <x v="0"/>
    <n v="0"/>
    <n v="0"/>
    <m/>
    <n v="0"/>
    <n v="10000"/>
    <s v="N"/>
    <m/>
    <s v="VPPF"/>
    <s v="VP AND CHIEF FINANCIAL OFFICER"/>
    <s v="92"/>
    <s v="1-Adjust Based Budget"/>
    <x v="42"/>
    <x v="2"/>
    <x v="7"/>
    <m/>
    <x v="1"/>
    <x v="1"/>
    <m/>
  </r>
  <r>
    <n v="2018"/>
    <s v="UA"/>
    <s v="FMOP"/>
    <s v="FMS ADMINISTRATION"/>
    <x v="87"/>
    <s v="-----"/>
    <m/>
    <s v="FMS ADMINISTRATION"/>
    <x v="27"/>
    <s v="VP AND CHIEF FINANCIAL OFFICER"/>
    <s v="GENFND"/>
    <x v="65"/>
    <x v="64"/>
    <s v="---"/>
    <s v="EX"/>
    <s v="S&amp;E"/>
    <s v="S&amp;E"/>
    <s v="LF"/>
    <x v="4"/>
    <s v="GEN EXP"/>
    <s v="09"/>
    <s v="IS"/>
    <x v="3"/>
    <n v="400"/>
    <n v="400"/>
    <m/>
    <x v="0"/>
    <n v="0"/>
    <s v="EX"/>
    <n v="400"/>
    <n v="400"/>
    <x v="0"/>
    <n v="0"/>
    <n v="0"/>
    <m/>
    <n v="0"/>
    <n v="40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65"/>
    <x v="64"/>
    <s v="---"/>
    <s v="EX"/>
    <s v="S&amp;E"/>
    <s v="S&amp;E"/>
    <s v="LF"/>
    <x v="4"/>
    <s v="GEN EXP"/>
    <s v="09"/>
    <s v="IS"/>
    <x v="3"/>
    <n v="2000"/>
    <n v="2000"/>
    <m/>
    <x v="0"/>
    <n v="0"/>
    <s v="EX"/>
    <n v="2000"/>
    <n v="2000"/>
    <x v="0"/>
    <n v="0"/>
    <n v="0"/>
    <m/>
    <n v="0"/>
    <n v="2000"/>
    <s v="N"/>
    <m/>
    <s v="VPPF"/>
    <s v="VP AND CHIEF FINANCIAL OFFICER"/>
    <s v="92"/>
    <s v="1-Adjust Based Budget"/>
    <x v="42"/>
    <x v="2"/>
    <x v="7"/>
    <m/>
    <x v="1"/>
    <x v="1"/>
    <m/>
  </r>
  <r>
    <n v="2018"/>
    <s v="UA"/>
    <s v="FMOP"/>
    <s v="FMS ADMINISTRATION"/>
    <x v="87"/>
    <s v="-----"/>
    <m/>
    <s v="FMS ADMINISTRATION"/>
    <x v="27"/>
    <s v="VP AND CHIEF FINANCIAL OFFICER"/>
    <s v="GENFND"/>
    <x v="24"/>
    <x v="23"/>
    <s v="---"/>
    <s v="EX"/>
    <s v="BENF"/>
    <s v="BENEFITS"/>
    <s v="GP"/>
    <x v="5"/>
    <s v="COMPENS"/>
    <s v="07"/>
    <s v="IS"/>
    <x v="3"/>
    <n v="799910"/>
    <n v="828771"/>
    <m/>
    <x v="0"/>
    <n v="0"/>
    <s v="EX"/>
    <n v="828771"/>
    <n v="828771"/>
    <x v="0"/>
    <n v="0"/>
    <n v="0"/>
    <m/>
    <n v="0"/>
    <n v="828771"/>
    <s v="N"/>
    <m/>
    <s v="VPPF"/>
    <s v="VP AND CHIEF FINANCIAL OFFICER"/>
    <s v="92"/>
    <s v="1-Adjust Based Budget"/>
    <x v="42"/>
    <x v="2"/>
    <x v="7"/>
    <m/>
    <x v="1"/>
    <x v="1"/>
    <m/>
  </r>
  <r>
    <n v="2018"/>
    <s v="UA"/>
    <s v="FMOP"/>
    <s v="FMS ADMINISTRATION"/>
    <x v="87"/>
    <s v="-----"/>
    <m/>
    <s v="FMS ADMINISTRATION"/>
    <x v="27"/>
    <s v="VP AND CHIEF FINANCIAL OFFICER"/>
    <s v="GENFND"/>
    <x v="25"/>
    <x v="24"/>
    <s v="---"/>
    <s v="EX"/>
    <s v="BENF"/>
    <s v="BENEFITS"/>
    <s v="GP"/>
    <x v="5"/>
    <s v="COMPENS"/>
    <s v="07"/>
    <s v="IS"/>
    <x v="3"/>
    <n v="273788"/>
    <n v="283622"/>
    <m/>
    <x v="0"/>
    <n v="0"/>
    <s v="EX"/>
    <n v="283622"/>
    <n v="283622"/>
    <x v="0"/>
    <n v="0"/>
    <n v="0"/>
    <m/>
    <n v="0"/>
    <n v="283622"/>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25"/>
    <x v="24"/>
    <s v="---"/>
    <s v="EX"/>
    <s v="BENF"/>
    <s v="BENEFITS"/>
    <s v="GP"/>
    <x v="5"/>
    <s v="COMPENS"/>
    <s v="07"/>
    <s v="IS"/>
    <x v="3"/>
    <n v="5632"/>
    <n v="5632"/>
    <m/>
    <x v="0"/>
    <n v="0"/>
    <s v="EX"/>
    <n v="5632"/>
    <n v="5632"/>
    <x v="0"/>
    <n v="0"/>
    <n v="0"/>
    <m/>
    <n v="0"/>
    <n v="5632"/>
    <s v="N"/>
    <m/>
    <s v="VPPF"/>
    <s v="VP AND CHIEF FINANCIAL OFFICER"/>
    <s v="92"/>
    <s v="1-Adjust Based Budget"/>
    <x v="42"/>
    <x v="2"/>
    <x v="7"/>
    <m/>
    <x v="1"/>
    <x v="1"/>
    <m/>
  </r>
  <r>
    <n v="2018"/>
    <s v="UA"/>
    <s v="FMOP"/>
    <s v="FMS ADMINISTRATION"/>
    <x v="87"/>
    <s v="CUSTR"/>
    <s v="FMS Customer Service"/>
    <s v="FMS ADMINISTRATION"/>
    <x v="27"/>
    <s v="VP AND CHIEF FINANCIAL OFFICER"/>
    <s v="GENFND"/>
    <x v="25"/>
    <x v="24"/>
    <s v="---"/>
    <s v="EX"/>
    <s v="BENF"/>
    <s v="BENEFITS"/>
    <s v="GP"/>
    <x v="5"/>
    <s v="COMPENS"/>
    <s v="07"/>
    <s v="IS"/>
    <x v="3"/>
    <n v="137"/>
    <n v="137"/>
    <m/>
    <x v="0"/>
    <n v="0"/>
    <s v="EX"/>
    <n v="137"/>
    <n v="137"/>
    <x v="0"/>
    <n v="0"/>
    <n v="0"/>
    <m/>
    <n v="0"/>
    <n v="137"/>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25"/>
    <x v="24"/>
    <s v="---"/>
    <s v="EX"/>
    <s v="BENF"/>
    <s v="BENEFITS"/>
    <s v="GP"/>
    <x v="5"/>
    <s v="COMPENS"/>
    <s v="07"/>
    <s v="IS"/>
    <x v="3"/>
    <n v="985"/>
    <n v="446"/>
    <m/>
    <x v="0"/>
    <n v="0"/>
    <s v="EX"/>
    <n v="446"/>
    <n v="446"/>
    <x v="0"/>
    <n v="0"/>
    <n v="0"/>
    <m/>
    <n v="0"/>
    <n v="446"/>
    <s v="N"/>
    <m/>
    <s v="VPPF"/>
    <s v="VP AND CHIEF FINANCIAL OFFICER"/>
    <s v="92"/>
    <s v="1-Adjust Based Budget"/>
    <x v="42"/>
    <x v="2"/>
    <x v="7"/>
    <m/>
    <x v="1"/>
    <x v="1"/>
    <m/>
  </r>
  <r>
    <n v="2018"/>
    <s v="UA"/>
    <s v="FMOP"/>
    <s v="FMS ADMINISTRATION"/>
    <x v="87"/>
    <s v="OPERA"/>
    <s v="FMS Operations Division"/>
    <s v="FMS ADMINISTRATION"/>
    <x v="27"/>
    <s v="VP AND CHIEF FINANCIAL OFFICER"/>
    <s v="GENFND"/>
    <x v="25"/>
    <x v="24"/>
    <s v="---"/>
    <s v="EX"/>
    <s v="BENF"/>
    <s v="BENEFITS"/>
    <s v="GP"/>
    <x v="5"/>
    <s v="COMPENS"/>
    <s v="07"/>
    <s v="IS"/>
    <x v="3"/>
    <n v="34"/>
    <n v="34"/>
    <m/>
    <x v="0"/>
    <n v="0"/>
    <s v="EX"/>
    <n v="34"/>
    <n v="34"/>
    <x v="0"/>
    <n v="0"/>
    <n v="0"/>
    <m/>
    <n v="0"/>
    <n v="34"/>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25"/>
    <x v="24"/>
    <s v="---"/>
    <s v="EX"/>
    <s v="BENF"/>
    <s v="BENEFITS"/>
    <s v="GP"/>
    <x v="5"/>
    <s v="COMPENS"/>
    <s v="07"/>
    <s v="IS"/>
    <x v="3"/>
    <n v="137"/>
    <n v="137"/>
    <m/>
    <x v="0"/>
    <n v="0"/>
    <s v="EX"/>
    <n v="137"/>
    <n v="137"/>
    <x v="0"/>
    <n v="0"/>
    <n v="0"/>
    <m/>
    <n v="0"/>
    <n v="137"/>
    <s v="N"/>
    <m/>
    <s v="VPPF"/>
    <s v="VP AND CHIEF FINANCIAL OFFICER"/>
    <s v="92"/>
    <s v="1-Adjust Based Budget"/>
    <x v="42"/>
    <x v="2"/>
    <x v="7"/>
    <m/>
    <x v="1"/>
    <x v="1"/>
    <m/>
  </r>
  <r>
    <n v="2018"/>
    <s v="UA"/>
    <s v="FMOP"/>
    <s v="FMS ADMINISTRATION"/>
    <x v="87"/>
    <s v="-----"/>
    <m/>
    <s v="FMS ADMINISTRATION"/>
    <x v="27"/>
    <s v="VP AND CHIEF FINANCIAL OFFICER"/>
    <s v="GENFND"/>
    <x v="26"/>
    <x v="25"/>
    <s v="---"/>
    <s v="EX"/>
    <s v="BENF"/>
    <s v="BENEFITS"/>
    <s v="GP"/>
    <x v="5"/>
    <s v="COMPENS"/>
    <s v="07"/>
    <s v="IS"/>
    <x v="3"/>
    <n v="389797"/>
    <n v="410007"/>
    <m/>
    <x v="0"/>
    <n v="0"/>
    <s v="EX"/>
    <n v="410007"/>
    <n v="410007"/>
    <x v="0"/>
    <n v="0"/>
    <n v="0"/>
    <m/>
    <n v="0"/>
    <n v="410007"/>
    <s v="N"/>
    <m/>
    <s v="VPPF"/>
    <s v="VP AND CHIEF FINANCIAL OFFICER"/>
    <s v="92"/>
    <s v="1-Adjust Based Budget"/>
    <x v="42"/>
    <x v="2"/>
    <x v="7"/>
    <m/>
    <x v="1"/>
    <x v="1"/>
    <m/>
  </r>
  <r>
    <n v="2018"/>
    <s v="UA"/>
    <s v="FMOP"/>
    <s v="FMS ADMINISTRATION"/>
    <x v="87"/>
    <s v="-----"/>
    <m/>
    <s v="FMS ADMINISTRATION"/>
    <x v="27"/>
    <s v="VP AND CHIEF FINANCIAL OFFICER"/>
    <s v="GENFND"/>
    <x v="67"/>
    <x v="66"/>
    <s v="---"/>
    <s v="EX"/>
    <s v="BENF"/>
    <s v="BENEFITS"/>
    <s v="GP"/>
    <x v="5"/>
    <s v="COMPENS"/>
    <s v="07"/>
    <s v="IS"/>
    <x v="3"/>
    <n v="125749"/>
    <n v="124715"/>
    <m/>
    <x v="0"/>
    <n v="0"/>
    <s v="EX"/>
    <n v="124715"/>
    <n v="124715"/>
    <x v="0"/>
    <n v="0"/>
    <n v="0"/>
    <m/>
    <n v="0"/>
    <n v="124715"/>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67"/>
    <x v="66"/>
    <s v="---"/>
    <s v="EX"/>
    <s v="BENF"/>
    <s v="BENEFITS"/>
    <s v="GP"/>
    <x v="5"/>
    <s v="COMPENS"/>
    <s v="07"/>
    <s v="IS"/>
    <x v="3"/>
    <n v="5271"/>
    <n v="5271"/>
    <m/>
    <x v="0"/>
    <n v="0"/>
    <s v="EX"/>
    <n v="5271"/>
    <n v="5271"/>
    <x v="0"/>
    <n v="0"/>
    <n v="0"/>
    <m/>
    <n v="0"/>
    <n v="5271"/>
    <s v="N"/>
    <m/>
    <s v="VPPF"/>
    <s v="VP AND CHIEF FINANCIAL OFFICER"/>
    <s v="92"/>
    <s v="1-Adjust Based Budget"/>
    <x v="42"/>
    <x v="2"/>
    <x v="7"/>
    <m/>
    <x v="1"/>
    <x v="1"/>
    <m/>
  </r>
  <r>
    <n v="2018"/>
    <s v="UA"/>
    <s v="FMOP"/>
    <s v="FMS ADMINISTRATION"/>
    <x v="87"/>
    <s v="CUSTR"/>
    <s v="FMS Customer Service"/>
    <s v="FMS ADMINISTRATION"/>
    <x v="27"/>
    <s v="VP AND CHIEF FINANCIAL OFFICER"/>
    <s v="GENFND"/>
    <x v="67"/>
    <x v="66"/>
    <s v="---"/>
    <s v="EX"/>
    <s v="BENF"/>
    <s v="BENEFITS"/>
    <s v="GP"/>
    <x v="5"/>
    <s v="COMPENS"/>
    <s v="07"/>
    <s v="IS"/>
    <x v="3"/>
    <n v="241"/>
    <n v="241"/>
    <m/>
    <x v="0"/>
    <n v="0"/>
    <s v="EX"/>
    <n v="241"/>
    <n v="241"/>
    <x v="0"/>
    <n v="0"/>
    <n v="0"/>
    <m/>
    <n v="0"/>
    <n v="241"/>
    <s v="N"/>
    <m/>
    <s v="VPPF"/>
    <s v="VP AND CHIEF FINANCIAL OFFICER"/>
    <s v="92"/>
    <s v="1-Adjust Based Budget"/>
    <x v="42"/>
    <x v="2"/>
    <x v="7"/>
    <m/>
    <x v="1"/>
    <x v="1"/>
    <m/>
  </r>
  <r>
    <n v="2018"/>
    <s v="UA"/>
    <s v="FMOP"/>
    <s v="FMS ADMINISTRATION"/>
    <x v="87"/>
    <s v="OPERA"/>
    <s v="FMS Operations Division"/>
    <s v="FMS ADMINISTRATION"/>
    <x v="27"/>
    <s v="VP AND CHIEF FINANCIAL OFFICER"/>
    <s v="GENFND"/>
    <x v="67"/>
    <x v="66"/>
    <s v="---"/>
    <s v="EX"/>
    <s v="BENF"/>
    <s v="BENEFITS"/>
    <s v="GP"/>
    <x v="5"/>
    <s v="COMPENS"/>
    <s v="07"/>
    <s v="IS"/>
    <x v="3"/>
    <n v="60"/>
    <n v="60"/>
    <m/>
    <x v="0"/>
    <n v="0"/>
    <s v="EX"/>
    <n v="60"/>
    <n v="60"/>
    <x v="0"/>
    <n v="0"/>
    <n v="0"/>
    <m/>
    <n v="0"/>
    <n v="6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67"/>
    <x v="66"/>
    <s v="---"/>
    <s v="EX"/>
    <s v="BENF"/>
    <s v="BENEFITS"/>
    <s v="GP"/>
    <x v="5"/>
    <s v="COMPENS"/>
    <s v="07"/>
    <s v="IS"/>
    <x v="3"/>
    <n v="241"/>
    <n v="241"/>
    <m/>
    <x v="0"/>
    <n v="0"/>
    <s v="EX"/>
    <n v="241"/>
    <n v="241"/>
    <x v="0"/>
    <n v="0"/>
    <n v="0"/>
    <m/>
    <n v="0"/>
    <n v="241"/>
    <s v="N"/>
    <m/>
    <s v="VPPF"/>
    <s v="VP AND CHIEF FINANCIAL OFFICER"/>
    <s v="92"/>
    <s v="1-Adjust Based Budget"/>
    <x v="42"/>
    <x v="2"/>
    <x v="7"/>
    <m/>
    <x v="1"/>
    <x v="1"/>
    <m/>
  </r>
  <r>
    <n v="2018"/>
    <s v="UA"/>
    <s v="FMOP"/>
    <s v="FMS ADMINISTRATION"/>
    <x v="87"/>
    <s v="-----"/>
    <m/>
    <s v="FMS ADMINISTRATION"/>
    <x v="27"/>
    <s v="VP AND CHIEF FINANCIAL OFFICER"/>
    <s v="GENFND"/>
    <x v="27"/>
    <x v="26"/>
    <s v="---"/>
    <s v="EX"/>
    <s v="TRAV"/>
    <s v="TRAVEL"/>
    <s v="MK"/>
    <x v="6"/>
    <s v="TRAVEL"/>
    <s v="10"/>
    <s v="IS"/>
    <x v="3"/>
    <n v="750"/>
    <n v="750"/>
    <m/>
    <x v="0"/>
    <n v="0"/>
    <s v="EX"/>
    <n v="750"/>
    <n v="750"/>
    <x v="0"/>
    <n v="0"/>
    <n v="0"/>
    <m/>
    <n v="0"/>
    <n v="750"/>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27"/>
    <x v="26"/>
    <s v="---"/>
    <s v="EX"/>
    <s v="TRAV"/>
    <s v="TRAVEL"/>
    <s v="MK"/>
    <x v="6"/>
    <s v="TRAVEL"/>
    <s v="10"/>
    <s v="IS"/>
    <x v="3"/>
    <n v="1200"/>
    <n v="1200"/>
    <m/>
    <x v="0"/>
    <n v="0"/>
    <s v="EX"/>
    <n v="1200"/>
    <n v="1200"/>
    <x v="0"/>
    <n v="0"/>
    <n v="0"/>
    <m/>
    <n v="0"/>
    <n v="1200"/>
    <s v="N"/>
    <m/>
    <s v="VPPF"/>
    <s v="VP AND CHIEF FINANCIAL OFFICER"/>
    <s v="92"/>
    <s v="1-Adjust Based Budget"/>
    <x v="42"/>
    <x v="2"/>
    <x v="7"/>
    <m/>
    <x v="1"/>
    <x v="1"/>
    <m/>
  </r>
  <r>
    <n v="2018"/>
    <s v="UA"/>
    <s v="FMOP"/>
    <s v="FMS ADMINISTRATION"/>
    <x v="87"/>
    <s v="CUSTR"/>
    <s v="FMS Customer Service"/>
    <s v="FMS ADMINISTRATION"/>
    <x v="27"/>
    <s v="VP AND CHIEF FINANCIAL OFFICER"/>
    <s v="GENFND"/>
    <x v="27"/>
    <x v="26"/>
    <s v="---"/>
    <s v="EX"/>
    <s v="TRAV"/>
    <s v="TRAVEL"/>
    <s v="MK"/>
    <x v="6"/>
    <s v="TRAVEL"/>
    <s v="10"/>
    <s v="IS"/>
    <x v="3"/>
    <n v="700"/>
    <n v="700"/>
    <m/>
    <x v="0"/>
    <n v="0"/>
    <s v="EX"/>
    <n v="700"/>
    <n v="700"/>
    <x v="0"/>
    <n v="0"/>
    <n v="0"/>
    <m/>
    <n v="0"/>
    <n v="70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27"/>
    <x v="26"/>
    <s v="---"/>
    <s v="EX"/>
    <s v="TRAV"/>
    <s v="TRAVEL"/>
    <s v="MK"/>
    <x v="6"/>
    <s v="TRAVEL"/>
    <s v="10"/>
    <s v="IS"/>
    <x v="3"/>
    <n v="1500"/>
    <n v="1500"/>
    <m/>
    <x v="0"/>
    <n v="0"/>
    <s v="EX"/>
    <n v="1500"/>
    <n v="1500"/>
    <x v="0"/>
    <n v="0"/>
    <n v="0"/>
    <m/>
    <n v="0"/>
    <n v="1500"/>
    <s v="N"/>
    <m/>
    <s v="VPPF"/>
    <s v="VP AND CHIEF FINANCIAL OFFICER"/>
    <s v="92"/>
    <s v="1-Adjust Based Budget"/>
    <x v="42"/>
    <x v="2"/>
    <x v="7"/>
    <m/>
    <x v="1"/>
    <x v="1"/>
    <m/>
  </r>
  <r>
    <n v="2018"/>
    <s v="UA"/>
    <s v="FMOP"/>
    <s v="FMS ADMINISTRATION"/>
    <x v="87"/>
    <s v="OPERA"/>
    <s v="FMS Operations Division"/>
    <s v="FMS ADMINISTRATION"/>
    <x v="27"/>
    <s v="VP AND CHIEF FINANCIAL OFFICER"/>
    <s v="GENFND"/>
    <x v="27"/>
    <x v="26"/>
    <s v="---"/>
    <s v="EX"/>
    <s v="TRAV"/>
    <s v="TRAVEL"/>
    <s v="MK"/>
    <x v="6"/>
    <s v="TRAVEL"/>
    <s v="10"/>
    <s v="IS"/>
    <x v="3"/>
    <n v="1000"/>
    <n v="1000"/>
    <m/>
    <x v="0"/>
    <n v="0"/>
    <s v="EX"/>
    <n v="1000"/>
    <n v="1000"/>
    <x v="0"/>
    <n v="0"/>
    <n v="0"/>
    <m/>
    <n v="0"/>
    <n v="100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27"/>
    <x v="26"/>
    <s v="---"/>
    <s v="EX"/>
    <s v="TRAV"/>
    <s v="TRAVEL"/>
    <s v="MK"/>
    <x v="6"/>
    <s v="TRAVEL"/>
    <s v="10"/>
    <s v="IS"/>
    <x v="3"/>
    <n v="1000"/>
    <n v="1000"/>
    <m/>
    <x v="0"/>
    <n v="0"/>
    <s v="EX"/>
    <n v="1000"/>
    <n v="1000"/>
    <x v="0"/>
    <n v="0"/>
    <n v="0"/>
    <m/>
    <n v="0"/>
    <n v="1000"/>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27"/>
    <x v="26"/>
    <s v="---"/>
    <s v="EX"/>
    <s v="TRAV"/>
    <s v="TRAVEL"/>
    <s v="MK"/>
    <x v="6"/>
    <s v="TRAVEL"/>
    <s v="10"/>
    <s v="IS"/>
    <x v="3"/>
    <n v="1000"/>
    <n v="1000"/>
    <m/>
    <x v="0"/>
    <n v="0"/>
    <s v="EX"/>
    <n v="1000"/>
    <n v="1000"/>
    <x v="0"/>
    <n v="0"/>
    <n v="0"/>
    <m/>
    <n v="0"/>
    <n v="1000"/>
    <s v="N"/>
    <m/>
    <s v="VPPF"/>
    <s v="VP AND CHIEF FINANCIAL OFFICER"/>
    <s v="92"/>
    <s v="1-Adjust Based Budget"/>
    <x v="42"/>
    <x v="2"/>
    <x v="7"/>
    <m/>
    <x v="1"/>
    <x v="1"/>
    <m/>
  </r>
  <r>
    <n v="2018"/>
    <s v="UA"/>
    <s v="FMOP"/>
    <s v="FMS ADMINISTRATION"/>
    <x v="87"/>
    <s v="ACPAY"/>
    <s v="TRANSACTION PROCESSING - ACCTS PAYABLE"/>
    <s v="FMS ADMINISTRATION"/>
    <x v="27"/>
    <s v="VP AND CHIEF FINANCIAL OFFICER"/>
    <s v="GENFND"/>
    <x v="68"/>
    <x v="67"/>
    <s v="---"/>
    <s v="EX"/>
    <s v="TRAV"/>
    <s v="TRAVEL"/>
    <s v="MK"/>
    <x v="6"/>
    <s v="TRAVEL"/>
    <s v="10"/>
    <s v="IS"/>
    <x v="3"/>
    <n v="500"/>
    <n v="500"/>
    <m/>
    <x v="0"/>
    <n v="0"/>
    <s v="EX"/>
    <n v="500"/>
    <n v="500"/>
    <x v="0"/>
    <n v="0"/>
    <n v="0"/>
    <m/>
    <n v="0"/>
    <n v="500"/>
    <s v="N"/>
    <m/>
    <s v="VPPF"/>
    <s v="VP AND CHIEF FINANCIAL OFFICER"/>
    <s v="92"/>
    <s v="1-Adjust Based Budget"/>
    <x v="42"/>
    <x v="2"/>
    <x v="7"/>
    <m/>
    <x v="1"/>
    <x v="1"/>
    <m/>
  </r>
  <r>
    <n v="2018"/>
    <s v="UA"/>
    <s v="FMOP"/>
    <s v="FMS ADMINISTRATION"/>
    <x v="87"/>
    <s v="CUSTR"/>
    <s v="FMS Customer Service"/>
    <s v="FMS ADMINISTRATION"/>
    <x v="27"/>
    <s v="VP AND CHIEF FINANCIAL OFFICER"/>
    <s v="GENFND"/>
    <x v="68"/>
    <x v="67"/>
    <s v="---"/>
    <s v="EX"/>
    <s v="TRAV"/>
    <s v="TRAVEL"/>
    <s v="MK"/>
    <x v="6"/>
    <s v="TRAVEL"/>
    <s v="10"/>
    <s v="IS"/>
    <x v="3"/>
    <n v="500"/>
    <n v="500"/>
    <m/>
    <x v="0"/>
    <n v="0"/>
    <s v="EX"/>
    <n v="500"/>
    <n v="500"/>
    <x v="0"/>
    <n v="0"/>
    <n v="0"/>
    <m/>
    <n v="0"/>
    <n v="50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68"/>
    <x v="67"/>
    <s v="---"/>
    <s v="EX"/>
    <s v="TRAV"/>
    <s v="TRAVEL"/>
    <s v="MK"/>
    <x v="6"/>
    <s v="TRAVEL"/>
    <s v="10"/>
    <s v="IS"/>
    <x v="3"/>
    <n v="200"/>
    <n v="200"/>
    <m/>
    <x v="0"/>
    <n v="0"/>
    <s v="EX"/>
    <n v="200"/>
    <n v="200"/>
    <x v="0"/>
    <n v="0"/>
    <n v="0"/>
    <m/>
    <n v="0"/>
    <n v="200"/>
    <s v="N"/>
    <m/>
    <s v="VPPF"/>
    <s v="VP AND CHIEF FINANCIAL OFFICER"/>
    <s v="92"/>
    <s v="1-Adjust Based Budget"/>
    <x v="42"/>
    <x v="2"/>
    <x v="7"/>
    <m/>
    <x v="1"/>
    <x v="1"/>
    <m/>
  </r>
  <r>
    <n v="2018"/>
    <s v="UA"/>
    <s v="FMOP"/>
    <s v="FMS ADMINISTRATION"/>
    <x v="87"/>
    <s v="-----"/>
    <m/>
    <s v="FMS ADMINISTRATION"/>
    <x v="27"/>
    <s v="VP AND CHIEF FINANCIAL OFFICER"/>
    <s v="GENFND"/>
    <x v="28"/>
    <x v="27"/>
    <s v="---"/>
    <s v="EX"/>
    <s v="TRAV"/>
    <s v="TRAVEL"/>
    <s v="MK"/>
    <x v="6"/>
    <s v="TRAVEL"/>
    <s v="10"/>
    <s v="IS"/>
    <x v="3"/>
    <n v="3000"/>
    <n v="3000"/>
    <m/>
    <x v="0"/>
    <n v="0"/>
    <s v="EX"/>
    <n v="3000"/>
    <n v="3000"/>
    <x v="0"/>
    <n v="0"/>
    <n v="0"/>
    <m/>
    <n v="0"/>
    <n v="3000"/>
    <s v="N"/>
    <m/>
    <s v="VPPF"/>
    <s v="VP AND CHIEF FINANCIAL OFFICER"/>
    <s v="92"/>
    <s v="1-Adjust Based Budget"/>
    <x v="42"/>
    <x v="2"/>
    <x v="7"/>
    <m/>
    <x v="1"/>
    <x v="1"/>
    <m/>
  </r>
  <r>
    <n v="2018"/>
    <s v="UA"/>
    <s v="FMOP"/>
    <s v="FMS ADMINISTRATION"/>
    <x v="87"/>
    <s v="CUSTR"/>
    <s v="FMS Customer Service"/>
    <s v="FMS ADMINISTRATION"/>
    <x v="27"/>
    <s v="VP AND CHIEF FINANCIAL OFFICER"/>
    <s v="GENFND"/>
    <x v="28"/>
    <x v="27"/>
    <s v="---"/>
    <s v="EX"/>
    <s v="TRAV"/>
    <s v="TRAVEL"/>
    <s v="MK"/>
    <x v="6"/>
    <s v="TRAVEL"/>
    <s v="10"/>
    <s v="IS"/>
    <x v="3"/>
    <n v="350"/>
    <n v="350"/>
    <m/>
    <x v="0"/>
    <n v="0"/>
    <s v="EX"/>
    <n v="350"/>
    <n v="350"/>
    <x v="0"/>
    <n v="0"/>
    <n v="0"/>
    <m/>
    <n v="0"/>
    <n v="350"/>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28"/>
    <x v="27"/>
    <s v="---"/>
    <s v="EX"/>
    <s v="TRAV"/>
    <s v="TRAVEL"/>
    <s v="MK"/>
    <x v="6"/>
    <s v="TRAVEL"/>
    <s v="10"/>
    <s v="IS"/>
    <x v="3"/>
    <n v="19357"/>
    <n v="19357"/>
    <m/>
    <x v="0"/>
    <n v="0"/>
    <s v="EX"/>
    <n v="19357"/>
    <n v="19357"/>
    <x v="0"/>
    <n v="0"/>
    <n v="0"/>
    <m/>
    <n v="0"/>
    <n v="19357"/>
    <s v="N"/>
    <m/>
    <s v="VPPF"/>
    <s v="VP AND CHIEF FINANCIAL OFFICER"/>
    <s v="92"/>
    <s v="1-Adjust Based Budget"/>
    <x v="42"/>
    <x v="2"/>
    <x v="7"/>
    <m/>
    <x v="1"/>
    <x v="1"/>
    <m/>
  </r>
  <r>
    <n v="2018"/>
    <s v="UA"/>
    <s v="FMOP"/>
    <s v="FMS ADMINISTRATION"/>
    <x v="87"/>
    <s v="OPERA"/>
    <s v="FMS Operations Division"/>
    <s v="FMS ADMINISTRATION"/>
    <x v="27"/>
    <s v="VP AND CHIEF FINANCIAL OFFICER"/>
    <s v="GENFND"/>
    <x v="28"/>
    <x v="27"/>
    <s v="---"/>
    <s v="EX"/>
    <s v="TRAV"/>
    <s v="TRAVEL"/>
    <s v="MK"/>
    <x v="6"/>
    <s v="TRAVEL"/>
    <s v="10"/>
    <s v="IS"/>
    <x v="3"/>
    <n v="2500"/>
    <n v="2500"/>
    <m/>
    <x v="0"/>
    <n v="0"/>
    <s v="EX"/>
    <n v="2500"/>
    <n v="2500"/>
    <x v="0"/>
    <n v="0"/>
    <n v="0"/>
    <m/>
    <n v="0"/>
    <n v="2500"/>
    <s v="N"/>
    <m/>
    <s v="VPPF"/>
    <s v="VP AND CHIEF FINANCIAL OFFICER"/>
    <s v="92"/>
    <s v="1-Adjust Based Budget"/>
    <x v="42"/>
    <x v="2"/>
    <x v="7"/>
    <m/>
    <x v="1"/>
    <x v="1"/>
    <m/>
  </r>
  <r>
    <n v="2018"/>
    <s v="UA"/>
    <s v="FMOP"/>
    <s v="FMS ADMINISTRATION"/>
    <x v="87"/>
    <s v="PAYRL"/>
    <s v="TRANSACTION PROCESSING - PAYROLL"/>
    <s v="FMS ADMINISTRATION"/>
    <x v="27"/>
    <s v="VP AND CHIEF FINANCIAL OFFICER"/>
    <s v="GENFND"/>
    <x v="28"/>
    <x v="27"/>
    <s v="---"/>
    <s v="EX"/>
    <s v="TRAV"/>
    <s v="TRAVEL"/>
    <s v="MK"/>
    <x v="6"/>
    <s v="TRAVEL"/>
    <s v="10"/>
    <s v="IS"/>
    <x v="3"/>
    <n v="2250"/>
    <n v="848"/>
    <m/>
    <x v="0"/>
    <n v="0"/>
    <s v="EX"/>
    <n v="848"/>
    <n v="848"/>
    <x v="0"/>
    <n v="0"/>
    <n v="0"/>
    <m/>
    <n v="0"/>
    <n v="848"/>
    <s v="N"/>
    <m/>
    <s v="VPPF"/>
    <s v="VP AND CHIEF FINANCIAL OFFICER"/>
    <s v="92"/>
    <s v="1-Adjust Based Budget"/>
    <x v="42"/>
    <x v="2"/>
    <x v="7"/>
    <m/>
    <x v="1"/>
    <x v="1"/>
    <m/>
  </r>
  <r>
    <n v="2018"/>
    <s v="UA"/>
    <s v="FMOP"/>
    <s v="FMS ADMINISTRATION"/>
    <x v="87"/>
    <s v="SYMAD"/>
    <s v="FMS Syst. Mgmt./Decision Support"/>
    <s v="FMS ADMINISTRATION"/>
    <x v="27"/>
    <s v="VP AND CHIEF FINANCIAL OFFICER"/>
    <s v="GENFND"/>
    <x v="28"/>
    <x v="27"/>
    <s v="---"/>
    <s v="EX"/>
    <s v="TRAV"/>
    <s v="TRAVEL"/>
    <s v="MK"/>
    <x v="6"/>
    <s v="TRAVEL"/>
    <s v="10"/>
    <s v="IS"/>
    <x v="3"/>
    <n v="2000"/>
    <n v="2000"/>
    <m/>
    <x v="0"/>
    <n v="0"/>
    <s v="EX"/>
    <n v="2000"/>
    <n v="2000"/>
    <x v="0"/>
    <n v="0"/>
    <n v="0"/>
    <m/>
    <n v="0"/>
    <n v="2000"/>
    <s v="N"/>
    <m/>
    <s v="VPPF"/>
    <s v="VP AND CHIEF FINANCIAL OFFICER"/>
    <s v="92"/>
    <s v="1-Adjust Based Budget"/>
    <x v="42"/>
    <x v="2"/>
    <x v="7"/>
    <m/>
    <x v="1"/>
    <x v="1"/>
    <m/>
  </r>
  <r>
    <n v="2018"/>
    <s v="UA"/>
    <s v="FMOP"/>
    <s v="FMS ADMINISTRATION"/>
    <x v="87"/>
    <s v="-----"/>
    <m/>
    <s v="FMS ADMINISTRATION"/>
    <x v="27"/>
    <s v="VP AND CHIEF FINANCIAL OFFICER"/>
    <s v="GENFND"/>
    <x v="0"/>
    <x v="0"/>
    <s v="---"/>
    <s v="EX"/>
    <s v="RESV"/>
    <s v="RESERVES"/>
    <s v="NA"/>
    <x v="0"/>
    <s v="RESERVES"/>
    <s v="15"/>
    <s v="IS"/>
    <x v="3"/>
    <n v="363"/>
    <n v="12314"/>
    <m/>
    <x v="0"/>
    <n v="0"/>
    <s v="EX"/>
    <n v="12314"/>
    <n v="12314"/>
    <x v="0"/>
    <n v="0"/>
    <n v="0"/>
    <m/>
    <n v="0"/>
    <n v="12314"/>
    <s v="N"/>
    <m/>
    <s v="VPPF"/>
    <s v="VP AND CHIEF FINANCIAL OFFICER"/>
    <s v="92"/>
    <s v="1-Adjust Based Budget"/>
    <x v="42"/>
    <x v="2"/>
    <x v="7"/>
    <m/>
    <x v="1"/>
    <x v="1"/>
    <m/>
  </r>
  <r>
    <n v="2018"/>
    <s v="UA"/>
    <s v="FMOP"/>
    <s v="FMS ADMINISTRATION"/>
    <x v="87"/>
    <s v="FICAT"/>
    <s v="FINANCIAL INFORMATION/COST &amp; TAX ACCTG."/>
    <s v="FMS ADMINISTRATION"/>
    <x v="27"/>
    <s v="VP AND CHIEF FINANCIAL OFFICER"/>
    <s v="GENFND"/>
    <x v="0"/>
    <x v="0"/>
    <s v="---"/>
    <s v="EX"/>
    <s v="RESV"/>
    <s v="RESERVES"/>
    <s v="NA"/>
    <x v="0"/>
    <s v="RESERVES"/>
    <s v="15"/>
    <s v="IS"/>
    <x v="3"/>
    <n v="-3"/>
    <n v="-3"/>
    <m/>
    <x v="0"/>
    <n v="0"/>
    <s v="EX"/>
    <n v="-3"/>
    <n v="-3"/>
    <x v="0"/>
    <n v="0"/>
    <n v="0"/>
    <m/>
    <n v="0"/>
    <n v="-3"/>
    <s v="N"/>
    <m/>
    <s v="VPPF"/>
    <s v="VP AND CHIEF FINANCIAL OFFICER"/>
    <s v="92"/>
    <s v="1-Adjust Based Budget"/>
    <x v="42"/>
    <x v="2"/>
    <x v="7"/>
    <m/>
    <x v="1"/>
    <x v="1"/>
    <m/>
  </r>
  <r>
    <n v="2018"/>
    <s v="UA"/>
    <s v="FMOP"/>
    <s v="FMS ADMINISTRATION"/>
    <x v="87"/>
    <s v="OPERA"/>
    <s v="FMS Operations Division"/>
    <s v="FMS ADMINISTRATION"/>
    <x v="27"/>
    <s v="VP AND CHIEF FINANCIAL OFFICER"/>
    <s v="GENFND"/>
    <x v="0"/>
    <x v="0"/>
    <s v="---"/>
    <s v="EX"/>
    <s v="RESV"/>
    <s v="RESERVES"/>
    <s v="NA"/>
    <x v="0"/>
    <s v="RESERVES"/>
    <s v="15"/>
    <s v="IS"/>
    <x v="3"/>
    <n v="2"/>
    <n v="2"/>
    <m/>
    <x v="0"/>
    <n v="0"/>
    <s v="EX"/>
    <n v="2"/>
    <n v="2"/>
    <x v="0"/>
    <n v="0"/>
    <n v="0"/>
    <m/>
    <n v="0"/>
    <n v="2"/>
    <s v="N"/>
    <m/>
    <s v="VPPF"/>
    <s v="VP AND CHIEF FINANCIAL OFFICER"/>
    <s v="92"/>
    <s v="1-Adjust Based Budget"/>
    <x v="42"/>
    <x v="2"/>
    <x v="7"/>
    <m/>
    <x v="1"/>
    <x v="1"/>
    <m/>
  </r>
  <r>
    <n v="2018"/>
    <s v="UA"/>
    <s v="FMOP"/>
    <s v="FMS ADMINISTRATION"/>
    <x v="87"/>
    <s v="-----"/>
    <m/>
    <s v="FMS ADMINISTRATION"/>
    <x v="27"/>
    <s v="VP AND CHIEF FINANCIAL OFFICER"/>
    <s v="GENFND"/>
    <x v="0"/>
    <x v="0"/>
    <s v="SSP"/>
    <s v="EX"/>
    <s v="RESV"/>
    <s v="RESERVES"/>
    <s v="NA"/>
    <x v="0"/>
    <s v="RESERVES"/>
    <s v="15"/>
    <s v="IS"/>
    <x v="3"/>
    <n v="-125000"/>
    <n v="-125000"/>
    <m/>
    <x v="0"/>
    <n v="0"/>
    <s v="EX"/>
    <n v="-125000"/>
    <n v="-125000"/>
    <x v="0"/>
    <n v="0"/>
    <n v="0"/>
    <m/>
    <n v="0"/>
    <n v="-125000"/>
    <s v="N"/>
    <m/>
    <s v="VPPF"/>
    <s v="VP AND CHIEF FINANCIAL OFFICER"/>
    <s v="92"/>
    <s v="1-Adjust Based Budget"/>
    <x v="42"/>
    <x v="2"/>
    <x v="7"/>
    <m/>
    <x v="1"/>
    <x v="1"/>
    <m/>
  </r>
  <r>
    <n v="2018"/>
    <s v="UA"/>
    <s v="FMOP"/>
    <s v="FMS ADMINISTRATION"/>
    <x v="87"/>
    <s v="-----"/>
    <m/>
    <s v="FMS ADMINISTRATION"/>
    <x v="27"/>
    <s v="VP AND CHIEF FINANCIAL OFFICER"/>
    <s v="GENFND"/>
    <x v="2"/>
    <x v="2"/>
    <s v="---"/>
    <s v="EX"/>
    <s v="TRIN"/>
    <s v="TRNSF-INCOME"/>
    <s v="DV"/>
    <x v="1"/>
    <s v="TRANSFER"/>
    <s v="21"/>
    <s v="IS"/>
    <x v="1"/>
    <n v="610495"/>
    <n v="610495"/>
    <m/>
    <x v="1"/>
    <s v="10cr"/>
    <s v="Allot/Xfer IN"/>
    <n v="-610495"/>
    <n v="610495"/>
    <x v="0"/>
    <n v="0"/>
    <n v="0"/>
    <m/>
    <n v="0"/>
    <n v="610495"/>
    <s v="N"/>
    <m/>
    <s v="VPPF"/>
    <s v="VP AND CHIEF FINANCIAL OFFICER"/>
    <s v="92"/>
    <s v="1-Adjust Based Budget"/>
    <x v="42"/>
    <x v="2"/>
    <x v="7"/>
    <m/>
    <x v="1"/>
    <x v="1"/>
    <m/>
  </r>
  <r>
    <n v="2018"/>
    <s v="UA"/>
    <s v="FMOP"/>
    <s v="FMS ADMINISTRATION"/>
    <x v="87"/>
    <s v="-----"/>
    <m/>
    <s v="FMS ADMINISTRATION"/>
    <x v="27"/>
    <s v="VP AND CHIEF FINANCIAL OFFICER"/>
    <s v="GENFND"/>
    <x v="70"/>
    <x v="69"/>
    <s v="LCF"/>
    <s v="EX"/>
    <s v="S&amp;E"/>
    <s v="S&amp;E"/>
    <s v="LF"/>
    <x v="4"/>
    <s v="GEN EXP"/>
    <s v="09"/>
    <s v="IS"/>
    <x v="3"/>
    <n v="25914"/>
    <n v="25914"/>
    <m/>
    <x v="0"/>
    <n v="0"/>
    <s v="EX"/>
    <n v="25914"/>
    <n v="25914"/>
    <x v="0"/>
    <n v="0"/>
    <n v="0"/>
    <m/>
    <n v="0"/>
    <n v="25914"/>
    <s v="N"/>
    <m/>
    <s v="VPPF"/>
    <s v="VP AND CHIEF FINANCIAL OFFICER"/>
    <s v="92"/>
    <s v="1-Adjust Based Budget"/>
    <x v="42"/>
    <x v="2"/>
    <x v="7"/>
    <m/>
    <x v="1"/>
    <x v="1"/>
    <m/>
  </r>
  <r>
    <n v="2018"/>
    <s v="UA"/>
    <s v="FMOP"/>
    <s v="FMS ADMINISTRATION"/>
    <x v="87"/>
    <s v="-----"/>
    <m/>
    <s v="FMS ADMINISTRATION"/>
    <x v="27"/>
    <s v="VP AND CHIEF FINANCIAL OFFICER"/>
    <s v="GENFND"/>
    <x v="124"/>
    <x v="120"/>
    <s v="---"/>
    <s v="EX"/>
    <s v="CORE"/>
    <s v="ALLOT/CHR:EX"/>
    <s v="DX"/>
    <x v="1"/>
    <s v="TRANSFER"/>
    <s v="21"/>
    <s v="IS"/>
    <x v="3"/>
    <n v="125000"/>
    <n v="125000"/>
    <m/>
    <x v="0"/>
    <n v="0"/>
    <s v="EX"/>
    <n v="125000"/>
    <n v="125000"/>
    <x v="0"/>
    <n v="0"/>
    <n v="0"/>
    <m/>
    <n v="0"/>
    <n v="125000"/>
    <s v="N"/>
    <m/>
    <s v="VPPF"/>
    <s v="VP AND CHIEF FINANCIAL OFFICER"/>
    <s v="92"/>
    <s v="1-Adjust Based Budget"/>
    <x v="42"/>
    <x v="2"/>
    <x v="7"/>
    <m/>
    <x v="1"/>
    <x v="1"/>
    <m/>
  </r>
  <r>
    <n v="2018"/>
    <s v="UA"/>
    <s v="HUMM"/>
    <s v="UNIVERSITY HUMAN RESOURCE SERV"/>
    <x v="88"/>
    <s v="-----"/>
    <m/>
    <s v="HUMAN RESOURCES MANAGEMENT"/>
    <x v="27"/>
    <s v="VP AND CHIEF FINANCIAL OFFICER"/>
    <s v="GENFND"/>
    <x v="34"/>
    <x v="33"/>
    <s v="---"/>
    <s v="EX"/>
    <s v="PRSA"/>
    <s v="PROF SAL"/>
    <s v="FP"/>
    <x v="5"/>
    <s v="COMPENS"/>
    <s v="07"/>
    <s v="IS"/>
    <x v="3"/>
    <n v="2625929"/>
    <n v="2625929"/>
    <m/>
    <x v="0"/>
    <n v="0"/>
    <s v="EX"/>
    <n v="2625929"/>
    <n v="2625929"/>
    <x v="2"/>
    <n v="72523"/>
    <n v="-56194.880600000222"/>
    <m/>
    <n v="16328.119399999778"/>
    <n v="2642257.1193999997"/>
    <s v="Y"/>
    <m/>
    <s v="VPPF"/>
    <s v="VP AND CHIEF FINANCIAL OFFICER"/>
    <s v="99"/>
    <s v="1-Adjust Based Budget"/>
    <x v="43"/>
    <x v="2"/>
    <x v="7"/>
    <m/>
    <x v="1"/>
    <x v="1"/>
    <m/>
  </r>
  <r>
    <n v="2018"/>
    <s v="UA"/>
    <s v="HUMM"/>
    <s v="UNIVERSITY HUMAN RESOURCE SERV"/>
    <x v="88"/>
    <s v="-----"/>
    <m/>
    <s v="HUMAN RESOURCES MANAGEMENT"/>
    <x v="27"/>
    <s v="VP AND CHIEF FINANCIAL OFFICER"/>
    <s v="GENFND"/>
    <x v="125"/>
    <x v="121"/>
    <s v="---"/>
    <s v="EX"/>
    <s v="PRSA"/>
    <s v="PROF SAL"/>
    <s v="FP"/>
    <x v="5"/>
    <s v="COMPENS"/>
    <s v="07"/>
    <s v="IS"/>
    <x v="3"/>
    <n v="-161375"/>
    <n v="-161375"/>
    <m/>
    <x v="0"/>
    <n v="0"/>
    <s v="EX"/>
    <n v="-161375"/>
    <n v="-161375"/>
    <x v="0"/>
    <n v="0"/>
    <n v="0"/>
    <m/>
    <n v="0"/>
    <n v="-161375"/>
    <s v="N"/>
    <m/>
    <s v="VPPF"/>
    <s v="VP AND CHIEF FINANCIAL OFFICER"/>
    <s v="92"/>
    <s v="1-Adjust Based Budget"/>
    <x v="42"/>
    <x v="2"/>
    <x v="7"/>
    <m/>
    <x v="1"/>
    <x v="1"/>
    <m/>
  </r>
  <r>
    <n v="2018"/>
    <s v="UA"/>
    <s v="HUMM"/>
    <s v="UNIVERSITY HUMAN RESOURCE SERV"/>
    <x v="88"/>
    <s v="-----"/>
    <m/>
    <s v="HUMAN RESOURCES MANAGEMENT"/>
    <x v="27"/>
    <s v="VP AND CHIEF FINANCIAL OFFICER"/>
    <s v="GENFND"/>
    <x v="36"/>
    <x v="35"/>
    <s v="---"/>
    <s v="EX"/>
    <s v="PRSA"/>
    <s v="PROF SAL"/>
    <s v="FP"/>
    <x v="5"/>
    <s v="COMPENS"/>
    <s v="07"/>
    <s v="IS"/>
    <x v="3"/>
    <n v="64990"/>
    <n v="64990"/>
    <m/>
    <x v="0"/>
    <n v="0"/>
    <s v="EX"/>
    <n v="64990"/>
    <n v="64990"/>
    <x v="2"/>
    <n v="1795"/>
    <n v="-1390.7860000000055"/>
    <m/>
    <n v="404.21399999999448"/>
    <n v="65394.213999999993"/>
    <s v="Y"/>
    <m/>
    <s v="VPPF"/>
    <s v="VP AND CHIEF FINANCIAL OFFICER"/>
    <s v="99"/>
    <s v="1-Adjust Based Budget"/>
    <x v="43"/>
    <x v="2"/>
    <x v="7"/>
    <m/>
    <x v="1"/>
    <x v="1"/>
    <m/>
  </r>
  <r>
    <n v="2018"/>
    <s v="UA"/>
    <s v="HUMM"/>
    <s v="UNIVERSITY HUMAN RESOURCE SERV"/>
    <x v="88"/>
    <s v="-----"/>
    <m/>
    <s v="HUMAN RESOURCES MANAGEMENT"/>
    <x v="27"/>
    <s v="VP AND CHIEF FINANCIAL OFFICER"/>
    <s v="GENFND"/>
    <x v="37"/>
    <x v="36"/>
    <s v="---"/>
    <s v="EX"/>
    <s v="BISA"/>
    <s v="BIWEEK SAL"/>
    <s v="FV"/>
    <x v="5"/>
    <s v="COMPENS"/>
    <s v="07"/>
    <s v="IS"/>
    <x v="3"/>
    <n v="389844"/>
    <n v="389844"/>
    <m/>
    <x v="0"/>
    <n v="0"/>
    <s v="EX"/>
    <n v="389844"/>
    <n v="389844"/>
    <x v="3"/>
    <n v="10806"/>
    <n v="-1520.3916000000056"/>
    <m/>
    <n v="9285.6083999999937"/>
    <n v="399129.60839999997"/>
    <s v="Y"/>
    <m/>
    <s v="VPPF"/>
    <s v="VP AND CHIEF FINANCIAL OFFICER"/>
    <s v="99"/>
    <s v="1-Adjust Based Budget"/>
    <x v="43"/>
    <x v="2"/>
    <x v="7"/>
    <m/>
    <x v="1"/>
    <x v="1"/>
    <m/>
  </r>
  <r>
    <n v="2018"/>
    <s v="UA"/>
    <s v="HUMM"/>
    <s v="UNIVERSITY HUMAN RESOURCE SERV"/>
    <x v="88"/>
    <s v="-----"/>
    <m/>
    <s v="HUMAN RESOURCES MANAGEMENT"/>
    <x v="27"/>
    <s v="VP AND CHIEF FINANCIAL OFFICER"/>
    <s v="GENFND"/>
    <x v="77"/>
    <x v="75"/>
    <s v="---"/>
    <s v="EX"/>
    <s v="BISA"/>
    <s v="BIWEEK SAL"/>
    <s v="FV"/>
    <x v="5"/>
    <s v="COMPENS"/>
    <s v="07"/>
    <s v="IS"/>
    <x v="3"/>
    <n v="73"/>
    <n v="73"/>
    <m/>
    <x v="0"/>
    <n v="0"/>
    <s v="EX"/>
    <n v="73"/>
    <n v="73"/>
    <x v="0"/>
    <n v="0"/>
    <n v="0"/>
    <m/>
    <n v="0"/>
    <n v="73"/>
    <s v="N"/>
    <m/>
    <s v="VPPF"/>
    <s v="VP AND CHIEF FINANCIAL OFFICER"/>
    <s v="92"/>
    <s v="1-Adjust Based Budget"/>
    <x v="42"/>
    <x v="2"/>
    <x v="7"/>
    <m/>
    <x v="1"/>
    <x v="1"/>
    <m/>
  </r>
  <r>
    <n v="2018"/>
    <s v="UA"/>
    <s v="HUMM"/>
    <s v="UNIVERSITY HUMAN RESOURCE SERV"/>
    <x v="88"/>
    <s v="-----"/>
    <m/>
    <s v="HUMAN RESOURCES MANAGEMENT"/>
    <x v="27"/>
    <s v="VP AND CHIEF FINANCIAL OFFICER"/>
    <s v="GENFND"/>
    <x v="38"/>
    <x v="37"/>
    <s v="---"/>
    <s v="EX"/>
    <s v="HRCO"/>
    <s v="HOURLY COMP"/>
    <s v="GK"/>
    <x v="5"/>
    <s v="COMPENS"/>
    <s v="07"/>
    <s v="IS"/>
    <x v="3"/>
    <n v="8000"/>
    <n v="8000"/>
    <m/>
    <x v="0"/>
    <n v="0"/>
    <s v="EX"/>
    <n v="8000"/>
    <n v="8000"/>
    <x v="0"/>
    <n v="0"/>
    <n v="0"/>
    <m/>
    <n v="0"/>
    <n v="8000"/>
    <s v="N"/>
    <m/>
    <s v="VPPF"/>
    <s v="VP AND CHIEF FINANCIAL OFFICER"/>
    <s v="92"/>
    <s v="1-Adjust Based Budget"/>
    <x v="42"/>
    <x v="2"/>
    <x v="7"/>
    <m/>
    <x v="1"/>
    <x v="1"/>
    <m/>
  </r>
  <r>
    <n v="2018"/>
    <s v="UA"/>
    <s v="HUMM"/>
    <s v="UNIVERSITY HUMAN RESOURCE SERV"/>
    <x v="88"/>
    <s v="-----"/>
    <m/>
    <s v="HUMAN RESOURCES MANAGEMENT"/>
    <x v="27"/>
    <s v="VP AND CHIEF FINANCIAL OFFICER"/>
    <s v="GENFND"/>
    <x v="39"/>
    <x v="38"/>
    <s v="---"/>
    <s v="EX"/>
    <s v="HRCO"/>
    <s v="HOURLY COMP"/>
    <s v="GK"/>
    <x v="5"/>
    <s v="COMPENS"/>
    <s v="07"/>
    <s v="IS"/>
    <x v="3"/>
    <n v="1000"/>
    <n v="1000"/>
    <m/>
    <x v="0"/>
    <n v="0"/>
    <s v="EX"/>
    <n v="1000"/>
    <n v="1000"/>
    <x v="0"/>
    <n v="0"/>
    <n v="0"/>
    <m/>
    <n v="0"/>
    <n v="1000"/>
    <s v="N"/>
    <m/>
    <s v="VPPF"/>
    <s v="VP AND CHIEF FINANCIAL OFFICER"/>
    <s v="92"/>
    <s v="1-Adjust Based Budget"/>
    <x v="42"/>
    <x v="2"/>
    <x v="7"/>
    <m/>
    <x v="1"/>
    <x v="1"/>
    <m/>
  </r>
  <r>
    <n v="2018"/>
    <s v="UA"/>
    <s v="HUMM"/>
    <s v="UNIVERSITY HUMAN RESOURCE SERV"/>
    <x v="88"/>
    <s v="-----"/>
    <m/>
    <s v="HUMAN RESOURCES MANAGEMENT"/>
    <x v="27"/>
    <s v="VP AND CHIEF FINANCIAL OFFICER"/>
    <s v="GENFND"/>
    <x v="40"/>
    <x v="39"/>
    <s v="---"/>
    <s v="EX"/>
    <s v="HRCO"/>
    <s v="HOURLY COMP"/>
    <s v="GK"/>
    <x v="5"/>
    <s v="COMPENS"/>
    <s v="07"/>
    <s v="IS"/>
    <x v="3"/>
    <n v="5000"/>
    <n v="5000"/>
    <m/>
    <x v="0"/>
    <n v="0"/>
    <s v="EX"/>
    <n v="5000"/>
    <n v="5000"/>
    <x v="0"/>
    <n v="0"/>
    <n v="0"/>
    <m/>
    <n v="0"/>
    <n v="5000"/>
    <s v="N"/>
    <m/>
    <s v="VPPF"/>
    <s v="VP AND CHIEF FINANCIAL OFFICER"/>
    <s v="92"/>
    <s v="1-Adjust Based Budget"/>
    <x v="42"/>
    <x v="2"/>
    <x v="7"/>
    <m/>
    <x v="1"/>
    <x v="1"/>
    <m/>
  </r>
  <r>
    <n v="2018"/>
    <s v="UA"/>
    <s v="HUMM"/>
    <s v="UNIVERSITY HUMAN RESOURCE SERV"/>
    <x v="88"/>
    <s v="-----"/>
    <m/>
    <s v="HUMAN RESOURCES MANAGEMENT"/>
    <x v="27"/>
    <s v="VP AND CHIEF FINANCIAL OFFICER"/>
    <s v="GENFND"/>
    <x v="94"/>
    <x v="92"/>
    <s v="---"/>
    <s v="EX"/>
    <s v="S&amp;E"/>
    <s v="S&amp;E"/>
    <s v="LF"/>
    <x v="4"/>
    <s v="GEN EXP"/>
    <s v="09"/>
    <s v="IS"/>
    <x v="3"/>
    <n v="6500"/>
    <n v="6500"/>
    <m/>
    <x v="0"/>
    <n v="0"/>
    <s v="EX"/>
    <n v="6500"/>
    <n v="6500"/>
    <x v="0"/>
    <n v="0"/>
    <n v="0"/>
    <m/>
    <n v="0"/>
    <n v="6500"/>
    <s v="N"/>
    <m/>
    <s v="VPPF"/>
    <s v="VP AND CHIEF FINANCIAL OFFICER"/>
    <s v="92"/>
    <s v="1-Adjust Based Budget"/>
    <x v="42"/>
    <x v="2"/>
    <x v="7"/>
    <m/>
    <x v="1"/>
    <x v="1"/>
    <m/>
  </r>
  <r>
    <n v="2018"/>
    <s v="UA"/>
    <s v="HUMM"/>
    <s v="UNIVERSITY HUMAN RESOURCE SERV"/>
    <x v="88"/>
    <s v="-----"/>
    <m/>
    <s v="HUMAN RESOURCES MANAGEMENT"/>
    <x v="27"/>
    <s v="VP AND CHIEF FINANCIAL OFFICER"/>
    <s v="GENFND"/>
    <x v="11"/>
    <x v="10"/>
    <s v="---"/>
    <s v="EX"/>
    <s v="ADV"/>
    <s v="ADVERT PROMO"/>
    <s v="LA"/>
    <x v="4"/>
    <s v="GEN EXP"/>
    <s v="09"/>
    <s v="IS"/>
    <x v="3"/>
    <n v="20000"/>
    <n v="20000"/>
    <m/>
    <x v="0"/>
    <n v="0"/>
    <s v="EX"/>
    <n v="20000"/>
    <n v="20000"/>
    <x v="0"/>
    <n v="0"/>
    <n v="0"/>
    <m/>
    <n v="0"/>
    <n v="20000"/>
    <s v="N"/>
    <m/>
    <s v="VPPF"/>
    <s v="VP AND CHIEF FINANCIAL OFFICER"/>
    <s v="92"/>
    <s v="1-Adjust Based Budget"/>
    <x v="42"/>
    <x v="2"/>
    <x v="7"/>
    <m/>
    <x v="1"/>
    <x v="1"/>
    <m/>
  </r>
  <r>
    <n v="2018"/>
    <s v="UA"/>
    <s v="HUMM"/>
    <s v="UNIVERSITY HUMAN RESOURCE SERV"/>
    <x v="88"/>
    <s v="-----"/>
    <m/>
    <s v="HUMAN RESOURCES MANAGEMENT"/>
    <x v="27"/>
    <s v="VP AND CHIEF FINANCIAL OFFICER"/>
    <s v="GENFND"/>
    <x v="41"/>
    <x v="40"/>
    <s v="---"/>
    <s v="EX"/>
    <s v="PRIN"/>
    <s v="PRINT DUPL"/>
    <s v="KA"/>
    <x v="4"/>
    <s v="GEN EXP"/>
    <s v="09"/>
    <s v="IS"/>
    <x v="3"/>
    <n v="3000"/>
    <n v="3000"/>
    <m/>
    <x v="0"/>
    <n v="0"/>
    <s v="EX"/>
    <n v="3000"/>
    <n v="3000"/>
    <x v="0"/>
    <n v="0"/>
    <n v="0"/>
    <m/>
    <n v="0"/>
    <n v="3000"/>
    <s v="N"/>
    <m/>
    <s v="VPPF"/>
    <s v="VP AND CHIEF FINANCIAL OFFICER"/>
    <s v="92"/>
    <s v="1-Adjust Based Budget"/>
    <x v="42"/>
    <x v="2"/>
    <x v="7"/>
    <m/>
    <x v="1"/>
    <x v="1"/>
    <m/>
  </r>
  <r>
    <n v="2018"/>
    <s v="UA"/>
    <s v="HUMM"/>
    <s v="UNIVERSITY HUMAN RESOURCE SERV"/>
    <x v="88"/>
    <s v="-----"/>
    <m/>
    <s v="HUMAN RESOURCES MANAGEMENT"/>
    <x v="27"/>
    <s v="VP AND CHIEF FINANCIAL OFFICER"/>
    <s v="GENFND"/>
    <x v="113"/>
    <x v="19"/>
    <s v="---"/>
    <s v="EX"/>
    <s v="OEXP"/>
    <s v="OTHER EXP"/>
    <s v="LP"/>
    <x v="4"/>
    <s v="GEN EXP"/>
    <s v="09"/>
    <s v="IS"/>
    <x v="3"/>
    <n v="19280"/>
    <n v="19280"/>
    <m/>
    <x v="0"/>
    <n v="0"/>
    <s v="EX"/>
    <n v="19280"/>
    <n v="19280"/>
    <x v="0"/>
    <n v="0"/>
    <n v="0"/>
    <m/>
    <n v="0"/>
    <n v="19280"/>
    <s v="N"/>
    <m/>
    <s v="VPPF"/>
    <s v="VP AND CHIEF FINANCIAL OFFICER"/>
    <s v="92"/>
    <s v="1-Adjust Based Budget"/>
    <x v="42"/>
    <x v="2"/>
    <x v="7"/>
    <m/>
    <x v="1"/>
    <x v="1"/>
    <m/>
  </r>
  <r>
    <n v="2018"/>
    <s v="UA"/>
    <s v="HUMM"/>
    <s v="UNIVERSITY HUMAN RESOURCE SERV"/>
    <x v="88"/>
    <s v="-----"/>
    <m/>
    <s v="HUMAN RESOURCES MANAGEMENT"/>
    <x v="27"/>
    <s v="VP AND CHIEF FINANCIAL OFFICER"/>
    <s v="GENFND"/>
    <x v="43"/>
    <x v="42"/>
    <s v="---"/>
    <s v="EX"/>
    <s v="PHON"/>
    <s v="TELE POST"/>
    <s v="JV"/>
    <x v="4"/>
    <s v="GEN EXP"/>
    <s v="09"/>
    <s v="IS"/>
    <x v="3"/>
    <n v="7500"/>
    <n v="7500"/>
    <m/>
    <x v="0"/>
    <n v="0"/>
    <s v="EX"/>
    <n v="7500"/>
    <n v="7500"/>
    <x v="0"/>
    <n v="0"/>
    <n v="0"/>
    <m/>
    <n v="0"/>
    <n v="7500"/>
    <s v="N"/>
    <m/>
    <s v="VPPF"/>
    <s v="VP AND CHIEF FINANCIAL OFFICER"/>
    <s v="92"/>
    <s v="1-Adjust Based Budget"/>
    <x v="42"/>
    <x v="2"/>
    <x v="7"/>
    <m/>
    <x v="1"/>
    <x v="1"/>
    <m/>
  </r>
  <r>
    <n v="2018"/>
    <s v="UA"/>
    <s v="HUMM"/>
    <s v="UNIVERSITY HUMAN RESOURCE SERV"/>
    <x v="88"/>
    <s v="-----"/>
    <m/>
    <s v="HUMAN RESOURCES MANAGEMENT"/>
    <x v="27"/>
    <s v="VP AND CHIEF FINANCIAL OFFICER"/>
    <s v="GENFND"/>
    <x v="45"/>
    <x v="44"/>
    <s v="---"/>
    <s v="EX"/>
    <s v="TRAV"/>
    <s v="TRAVEL"/>
    <s v="MK"/>
    <x v="6"/>
    <s v="TRAVEL"/>
    <s v="10"/>
    <s v="IS"/>
    <x v="3"/>
    <n v="1000"/>
    <n v="1000"/>
    <m/>
    <x v="0"/>
    <n v="0"/>
    <s v="EX"/>
    <n v="1000"/>
    <n v="1000"/>
    <x v="0"/>
    <n v="0"/>
    <n v="0"/>
    <m/>
    <n v="0"/>
    <n v="1000"/>
    <s v="N"/>
    <m/>
    <s v="VPPF"/>
    <s v="VP AND CHIEF FINANCIAL OFFICER"/>
    <s v="92"/>
    <s v="1-Adjust Based Budget"/>
    <x v="42"/>
    <x v="2"/>
    <x v="7"/>
    <m/>
    <x v="1"/>
    <x v="1"/>
    <m/>
  </r>
  <r>
    <n v="2018"/>
    <s v="UA"/>
    <s v="HUMM"/>
    <s v="UNIVERSITY HUMAN RESOURCE SERV"/>
    <x v="88"/>
    <s v="-----"/>
    <m/>
    <s v="HUMAN RESOURCES MANAGEMENT"/>
    <x v="27"/>
    <s v="VP AND CHIEF FINANCIAL OFFICER"/>
    <s v="GENFND"/>
    <x v="46"/>
    <x v="45"/>
    <s v="---"/>
    <s v="EX"/>
    <s v="PRIN"/>
    <s v="PRINT DUPL"/>
    <s v="KA"/>
    <x v="4"/>
    <s v="GEN EXP"/>
    <s v="09"/>
    <s v="IS"/>
    <x v="3"/>
    <n v="3000"/>
    <n v="3000"/>
    <m/>
    <x v="0"/>
    <n v="0"/>
    <s v="EX"/>
    <n v="3000"/>
    <n v="3000"/>
    <x v="0"/>
    <n v="0"/>
    <n v="0"/>
    <m/>
    <n v="0"/>
    <n v="3000"/>
    <s v="N"/>
    <m/>
    <s v="VPPF"/>
    <s v="VP AND CHIEF FINANCIAL OFFICER"/>
    <s v="92"/>
    <s v="1-Adjust Based Budget"/>
    <x v="42"/>
    <x v="2"/>
    <x v="7"/>
    <m/>
    <x v="1"/>
    <x v="1"/>
    <m/>
  </r>
  <r>
    <n v="2018"/>
    <s v="UA"/>
    <s v="HUMM"/>
    <s v="UNIVERSITY HUMAN RESOURCE SERV"/>
    <x v="88"/>
    <s v="-----"/>
    <m/>
    <s v="HUMAN RESOURCES MANAGEMENT"/>
    <x v="27"/>
    <s v="VP AND CHIEF FINANCIAL OFFICER"/>
    <s v="GENFND"/>
    <x v="80"/>
    <x v="78"/>
    <s v="---"/>
    <s v="EX"/>
    <s v="S&amp;E"/>
    <s v="S&amp;E"/>
    <s v="LF"/>
    <x v="4"/>
    <s v="GEN EXP"/>
    <s v="09"/>
    <s v="IS"/>
    <x v="3"/>
    <n v="1000"/>
    <n v="1000"/>
    <m/>
    <x v="0"/>
    <n v="0"/>
    <s v="EX"/>
    <n v="1000"/>
    <n v="1000"/>
    <x v="0"/>
    <n v="0"/>
    <n v="0"/>
    <m/>
    <n v="0"/>
    <n v="1000"/>
    <s v="N"/>
    <m/>
    <s v="VPPF"/>
    <s v="VP AND CHIEF FINANCIAL OFFICER"/>
    <s v="92"/>
    <s v="1-Adjust Based Budget"/>
    <x v="42"/>
    <x v="2"/>
    <x v="7"/>
    <m/>
    <x v="1"/>
    <x v="1"/>
    <m/>
  </r>
  <r>
    <n v="2018"/>
    <s v="UA"/>
    <s v="HUMM"/>
    <s v="UNIVERSITY HUMAN RESOURCE SERV"/>
    <x v="88"/>
    <s v="-----"/>
    <m/>
    <s v="HUMAN RESOURCES MANAGEMENT"/>
    <x v="27"/>
    <s v="VP AND CHIEF FINANCIAL OFFICER"/>
    <s v="GENFND"/>
    <x v="12"/>
    <x v="11"/>
    <s v="---"/>
    <s v="EX"/>
    <s v="PRIN"/>
    <s v="PRINT DUPL"/>
    <s v="KA"/>
    <x v="4"/>
    <s v="GEN EXP"/>
    <s v="09"/>
    <s v="IS"/>
    <x v="3"/>
    <n v="4000"/>
    <n v="4000"/>
    <m/>
    <x v="0"/>
    <n v="0"/>
    <s v="EX"/>
    <n v="4000"/>
    <n v="4000"/>
    <x v="0"/>
    <n v="0"/>
    <n v="0"/>
    <m/>
    <n v="0"/>
    <n v="4000"/>
    <s v="N"/>
    <m/>
    <s v="VPPF"/>
    <s v="VP AND CHIEF FINANCIAL OFFICER"/>
    <s v="92"/>
    <s v="1-Adjust Based Budget"/>
    <x v="42"/>
    <x v="2"/>
    <x v="7"/>
    <m/>
    <x v="1"/>
    <x v="1"/>
    <m/>
  </r>
  <r>
    <n v="2018"/>
    <s v="UA"/>
    <s v="HUMM"/>
    <s v="UNIVERSITY HUMAN RESOURCE SERV"/>
    <x v="88"/>
    <s v="-----"/>
    <m/>
    <s v="HUMAN RESOURCES MANAGEMENT"/>
    <x v="27"/>
    <s v="VP AND CHIEF FINANCIAL OFFICER"/>
    <s v="GENFND"/>
    <x v="47"/>
    <x v="46"/>
    <s v="---"/>
    <s v="EX"/>
    <s v="S&amp;E"/>
    <s v="S&amp;E"/>
    <s v="LF"/>
    <x v="4"/>
    <s v="GEN EXP"/>
    <s v="09"/>
    <s v="IS"/>
    <x v="3"/>
    <n v="200"/>
    <n v="200"/>
    <m/>
    <x v="0"/>
    <n v="0"/>
    <s v="EX"/>
    <n v="200"/>
    <n v="200"/>
    <x v="0"/>
    <n v="0"/>
    <n v="0"/>
    <m/>
    <n v="0"/>
    <n v="200"/>
    <s v="N"/>
    <m/>
    <s v="VPPF"/>
    <s v="VP AND CHIEF FINANCIAL OFFICER"/>
    <s v="92"/>
    <s v="1-Adjust Based Budget"/>
    <x v="42"/>
    <x v="2"/>
    <x v="7"/>
    <m/>
    <x v="1"/>
    <x v="1"/>
    <m/>
  </r>
  <r>
    <n v="2018"/>
    <s v="UA"/>
    <s v="HUMM"/>
    <s v="UNIVERSITY HUMAN RESOURCE SERV"/>
    <x v="88"/>
    <s v="-----"/>
    <m/>
    <s v="HUMAN RESOURCES MANAGEMENT"/>
    <x v="27"/>
    <s v="VP AND CHIEF FINANCIAL OFFICER"/>
    <s v="GENFND"/>
    <x v="50"/>
    <x v="49"/>
    <s v="---"/>
    <s v="EX"/>
    <s v="PHON"/>
    <s v="TELE POST"/>
    <s v="JV"/>
    <x v="4"/>
    <s v="GEN EXP"/>
    <s v="09"/>
    <s v="IS"/>
    <x v="3"/>
    <n v="100"/>
    <n v="100"/>
    <m/>
    <x v="0"/>
    <n v="0"/>
    <s v="EX"/>
    <n v="100"/>
    <n v="100"/>
    <x v="0"/>
    <n v="0"/>
    <n v="0"/>
    <m/>
    <n v="0"/>
    <n v="100"/>
    <s v="N"/>
    <m/>
    <s v="VPPF"/>
    <s v="VP AND CHIEF FINANCIAL OFFICER"/>
    <s v="92"/>
    <s v="1-Adjust Based Budget"/>
    <x v="42"/>
    <x v="2"/>
    <x v="7"/>
    <m/>
    <x v="1"/>
    <x v="1"/>
    <m/>
  </r>
  <r>
    <n v="2018"/>
    <s v="UA"/>
    <s v="HUMM"/>
    <s v="UNIVERSITY HUMAN RESOURCE SERV"/>
    <x v="88"/>
    <s v="-----"/>
    <m/>
    <s v="HUMAN RESOURCES MANAGEMENT"/>
    <x v="27"/>
    <s v="VP AND CHIEF FINANCIAL OFFICER"/>
    <s v="GENFND"/>
    <x v="105"/>
    <x v="103"/>
    <s v="---"/>
    <s v="EX"/>
    <s v="SERV"/>
    <s v="OTHER SERV"/>
    <s v="KF"/>
    <x v="4"/>
    <s v="GEN EXP"/>
    <s v="09"/>
    <s v="IS"/>
    <x v="3"/>
    <n v="3000"/>
    <n v="3000"/>
    <m/>
    <x v="0"/>
    <n v="0"/>
    <s v="EX"/>
    <n v="3000"/>
    <n v="3000"/>
    <x v="0"/>
    <n v="0"/>
    <n v="0"/>
    <m/>
    <n v="0"/>
    <n v="3000"/>
    <s v="N"/>
    <m/>
    <s v="VPPF"/>
    <s v="VP AND CHIEF FINANCIAL OFFICER"/>
    <s v="92"/>
    <s v="1-Adjust Based Budget"/>
    <x v="42"/>
    <x v="2"/>
    <x v="7"/>
    <m/>
    <x v="1"/>
    <x v="1"/>
    <m/>
  </r>
  <r>
    <n v="2018"/>
    <s v="UA"/>
    <s v="HUMM"/>
    <s v="UNIVERSITY HUMAN RESOURCE SERV"/>
    <x v="88"/>
    <s v="-----"/>
    <m/>
    <s v="HUMAN RESOURCES MANAGEMENT"/>
    <x v="27"/>
    <s v="VP AND CHIEF FINANCIAL OFFICER"/>
    <s v="GENFND"/>
    <x v="13"/>
    <x v="12"/>
    <s v="---"/>
    <s v="EX"/>
    <s v="COSV"/>
    <s v="CONTRACT SRV"/>
    <s v="KK"/>
    <x v="4"/>
    <s v="GEN EXP"/>
    <s v="09"/>
    <s v="IS"/>
    <x v="3"/>
    <n v="10000"/>
    <n v="10000"/>
    <m/>
    <x v="0"/>
    <n v="0"/>
    <s v="EX"/>
    <n v="10000"/>
    <n v="10000"/>
    <x v="0"/>
    <n v="0"/>
    <n v="0"/>
    <m/>
    <n v="0"/>
    <n v="10000"/>
    <s v="N"/>
    <m/>
    <s v="VPPF"/>
    <s v="VP AND CHIEF FINANCIAL OFFICER"/>
    <s v="92"/>
    <s v="1-Adjust Based Budget"/>
    <x v="42"/>
    <x v="2"/>
    <x v="7"/>
    <m/>
    <x v="1"/>
    <x v="1"/>
    <m/>
  </r>
  <r>
    <n v="2018"/>
    <s v="UA"/>
    <s v="HUMM"/>
    <s v="UNIVERSITY HUMAN RESOURCE SERV"/>
    <x v="88"/>
    <s v="-----"/>
    <m/>
    <s v="HUMAN RESOURCES MANAGEMENT"/>
    <x v="27"/>
    <s v="VP AND CHIEF FINANCIAL OFFICER"/>
    <s v="GENFND"/>
    <x v="106"/>
    <x v="104"/>
    <s v="---"/>
    <s v="EX"/>
    <s v="COSV"/>
    <s v="CONTRACT SRV"/>
    <s v="KK"/>
    <x v="4"/>
    <s v="GEN EXP"/>
    <s v="09"/>
    <s v="IS"/>
    <x v="3"/>
    <n v="5000"/>
    <n v="5000"/>
    <m/>
    <x v="0"/>
    <n v="0"/>
    <s v="EX"/>
    <n v="5000"/>
    <n v="5000"/>
    <x v="0"/>
    <n v="0"/>
    <n v="0"/>
    <m/>
    <n v="0"/>
    <n v="5000"/>
    <s v="N"/>
    <m/>
    <s v="VPPF"/>
    <s v="VP AND CHIEF FINANCIAL OFFICER"/>
    <s v="92"/>
    <s v="1-Adjust Based Budget"/>
    <x v="42"/>
    <x v="2"/>
    <x v="7"/>
    <m/>
    <x v="1"/>
    <x v="1"/>
    <m/>
  </r>
  <r>
    <n v="2018"/>
    <s v="UA"/>
    <s v="HUMM"/>
    <s v="UNIVERSITY HUMAN RESOURCE SERV"/>
    <x v="88"/>
    <s v="-----"/>
    <m/>
    <s v="HUMAN RESOURCES MANAGEMENT"/>
    <x v="27"/>
    <s v="VP AND CHIEF FINANCIAL OFFICER"/>
    <s v="GENFND"/>
    <x v="52"/>
    <x v="51"/>
    <s v="---"/>
    <s v="EX"/>
    <s v="SUPL"/>
    <s v="SUPPLMNT PAY"/>
    <s v="GA"/>
    <x v="5"/>
    <s v="COMPENS"/>
    <s v="07"/>
    <s v="IS"/>
    <x v="3"/>
    <n v="15500"/>
    <n v="15500"/>
    <m/>
    <x v="0"/>
    <n v="0"/>
    <s v="EX"/>
    <n v="15500"/>
    <n v="15500"/>
    <x v="0"/>
    <n v="0"/>
    <n v="0"/>
    <m/>
    <n v="0"/>
    <n v="15500"/>
    <s v="N"/>
    <m/>
    <s v="VPPF"/>
    <s v="VP AND CHIEF FINANCIAL OFFICER"/>
    <s v="92"/>
    <s v="1-Adjust Based Budget"/>
    <x v="42"/>
    <x v="2"/>
    <x v="7"/>
    <m/>
    <x v="1"/>
    <x v="1"/>
    <m/>
  </r>
  <r>
    <n v="2018"/>
    <s v="UA"/>
    <s v="HUMM"/>
    <s v="UNIVERSITY HUMAN RESOURCE SERV"/>
    <x v="88"/>
    <s v="-----"/>
    <m/>
    <s v="HUMAN RESOURCES MANAGEMENT"/>
    <x v="27"/>
    <s v="VP AND CHIEF FINANCIAL OFFICER"/>
    <s v="GENFND"/>
    <x v="55"/>
    <x v="54"/>
    <s v="---"/>
    <s v="EX"/>
    <s v="S&amp;E"/>
    <s v="S&amp;E"/>
    <s v="LF"/>
    <x v="4"/>
    <s v="GEN EXP"/>
    <s v="09"/>
    <s v="IS"/>
    <x v="3"/>
    <n v="15000"/>
    <n v="15000"/>
    <m/>
    <x v="0"/>
    <n v="0"/>
    <s v="EX"/>
    <n v="15000"/>
    <n v="15000"/>
    <x v="0"/>
    <n v="0"/>
    <n v="0"/>
    <m/>
    <n v="0"/>
    <n v="15000"/>
    <s v="N"/>
    <m/>
    <s v="VPPF"/>
    <s v="VP AND CHIEF FINANCIAL OFFICER"/>
    <s v="92"/>
    <s v="1-Adjust Based Budget"/>
    <x v="42"/>
    <x v="2"/>
    <x v="7"/>
    <m/>
    <x v="1"/>
    <x v="1"/>
    <m/>
  </r>
  <r>
    <n v="2018"/>
    <s v="UA"/>
    <s v="HUMM"/>
    <s v="UNIVERSITY HUMAN RESOURCE SERV"/>
    <x v="88"/>
    <s v="-----"/>
    <m/>
    <s v="HUMAN RESOURCES MANAGEMENT"/>
    <x v="27"/>
    <s v="VP AND CHIEF FINANCIAL OFFICER"/>
    <s v="GENFND"/>
    <x v="115"/>
    <x v="112"/>
    <s v="---"/>
    <s v="EX"/>
    <s v="R&amp;M"/>
    <s v="REPAIR MAINT"/>
    <s v="KV"/>
    <x v="4"/>
    <s v="GEN EXP"/>
    <s v="09"/>
    <s v="IS"/>
    <x v="3"/>
    <n v="500"/>
    <n v="500"/>
    <m/>
    <x v="0"/>
    <n v="0"/>
    <s v="EX"/>
    <n v="500"/>
    <n v="500"/>
    <x v="0"/>
    <n v="0"/>
    <n v="0"/>
    <m/>
    <n v="0"/>
    <n v="500"/>
    <s v="N"/>
    <m/>
    <s v="VPPF"/>
    <s v="VP AND CHIEF FINANCIAL OFFICER"/>
    <s v="92"/>
    <s v="1-Adjust Based Budget"/>
    <x v="42"/>
    <x v="2"/>
    <x v="7"/>
    <m/>
    <x v="1"/>
    <x v="1"/>
    <m/>
  </r>
  <r>
    <n v="2018"/>
    <s v="UA"/>
    <s v="HUMM"/>
    <s v="UNIVERSITY HUMAN RESOURCE SERV"/>
    <x v="88"/>
    <s v="-----"/>
    <m/>
    <s v="HUMAN RESOURCES MANAGEMENT"/>
    <x v="27"/>
    <s v="VP AND CHIEF FINANCIAL OFFICER"/>
    <s v="GENFND"/>
    <x v="83"/>
    <x v="81"/>
    <s v="---"/>
    <s v="EX"/>
    <s v="S&amp;E"/>
    <s v="S&amp;E"/>
    <s v="LF"/>
    <x v="4"/>
    <s v="GEN EXP"/>
    <s v="09"/>
    <s v="IS"/>
    <x v="3"/>
    <n v="42000"/>
    <n v="42000"/>
    <m/>
    <x v="0"/>
    <n v="0"/>
    <s v="EX"/>
    <n v="42000"/>
    <n v="42000"/>
    <x v="0"/>
    <n v="0"/>
    <n v="0"/>
    <m/>
    <n v="0"/>
    <n v="42000"/>
    <s v="N"/>
    <m/>
    <s v="VPPF"/>
    <s v="VP AND CHIEF FINANCIAL OFFICER"/>
    <s v="92"/>
    <s v="1-Adjust Based Budget"/>
    <x v="42"/>
    <x v="2"/>
    <x v="7"/>
    <m/>
    <x v="1"/>
    <x v="1"/>
    <m/>
  </r>
  <r>
    <n v="2018"/>
    <s v="UA"/>
    <s v="HUMM"/>
    <s v="UNIVERSITY HUMAN RESOURCE SERV"/>
    <x v="88"/>
    <s v="-----"/>
    <m/>
    <s v="HUMAN RESOURCES MANAGEMENT"/>
    <x v="27"/>
    <s v="VP AND CHIEF FINANCIAL OFFICER"/>
    <s v="GENFND"/>
    <x v="84"/>
    <x v="82"/>
    <s v="---"/>
    <s v="EX"/>
    <s v="RENT"/>
    <s v="RENTS"/>
    <s v="KP"/>
    <x v="4"/>
    <s v="GEN EXP"/>
    <s v="09"/>
    <s v="IS"/>
    <x v="3"/>
    <n v="1000"/>
    <n v="1000"/>
    <m/>
    <x v="0"/>
    <n v="0"/>
    <s v="EX"/>
    <n v="1000"/>
    <n v="1000"/>
    <x v="0"/>
    <n v="0"/>
    <n v="0"/>
    <m/>
    <n v="0"/>
    <n v="1000"/>
    <s v="N"/>
    <m/>
    <s v="VPPF"/>
    <s v="VP AND CHIEF FINANCIAL OFFICER"/>
    <s v="92"/>
    <s v="1-Adjust Based Budget"/>
    <x v="42"/>
    <x v="2"/>
    <x v="7"/>
    <m/>
    <x v="1"/>
    <x v="1"/>
    <m/>
  </r>
  <r>
    <n v="2018"/>
    <s v="UA"/>
    <s v="HUMM"/>
    <s v="UNIVERSITY HUMAN RESOURCE SERV"/>
    <x v="88"/>
    <s v="-----"/>
    <m/>
    <s v="HUMAN RESOURCES MANAGEMENT"/>
    <x v="27"/>
    <s v="VP AND CHIEF FINANCIAL OFFICER"/>
    <s v="GENFND"/>
    <x v="56"/>
    <x v="55"/>
    <s v="---"/>
    <s v="EX"/>
    <s v="RENT"/>
    <s v="RENTS"/>
    <s v="KP"/>
    <x v="4"/>
    <s v="GEN EXP"/>
    <s v="09"/>
    <s v="IS"/>
    <x v="3"/>
    <n v="105000"/>
    <n v="105000"/>
    <m/>
    <x v="0"/>
    <n v="0"/>
    <s v="EX"/>
    <n v="105000"/>
    <n v="105000"/>
    <x v="0"/>
    <n v="0"/>
    <n v="0"/>
    <m/>
    <n v="0"/>
    <n v="105000"/>
    <s v="N"/>
    <m/>
    <s v="VPPF"/>
    <s v="VP AND CHIEF FINANCIAL OFFICER"/>
    <s v="92"/>
    <s v="1-Adjust Based Budget"/>
    <x v="42"/>
    <x v="2"/>
    <x v="7"/>
    <m/>
    <x v="1"/>
    <x v="1"/>
    <m/>
  </r>
  <r>
    <n v="2018"/>
    <s v="UA"/>
    <s v="HUMM"/>
    <s v="UNIVERSITY HUMAN RESOURCE SERV"/>
    <x v="88"/>
    <s v="-----"/>
    <m/>
    <s v="HUMAN RESOURCES MANAGEMENT"/>
    <x v="27"/>
    <s v="VP AND CHIEF FINANCIAL OFFICER"/>
    <s v="GENFND"/>
    <x v="57"/>
    <x v="56"/>
    <s v="---"/>
    <s v="EX"/>
    <s v="R&amp;M"/>
    <s v="REPAIR MAINT"/>
    <s v="KV"/>
    <x v="4"/>
    <s v="GEN EXP"/>
    <s v="09"/>
    <s v="IS"/>
    <x v="3"/>
    <n v="1000"/>
    <n v="1000"/>
    <m/>
    <x v="0"/>
    <n v="0"/>
    <s v="EX"/>
    <n v="1000"/>
    <n v="1000"/>
    <x v="0"/>
    <n v="0"/>
    <n v="0"/>
    <m/>
    <n v="0"/>
    <n v="1000"/>
    <s v="N"/>
    <m/>
    <s v="VPPF"/>
    <s v="VP AND CHIEF FINANCIAL OFFICER"/>
    <s v="92"/>
    <s v="1-Adjust Based Budget"/>
    <x v="42"/>
    <x v="2"/>
    <x v="7"/>
    <m/>
    <x v="1"/>
    <x v="1"/>
    <m/>
  </r>
  <r>
    <n v="2018"/>
    <s v="UA"/>
    <s v="HUMM"/>
    <s v="UNIVERSITY HUMAN RESOURCE SERV"/>
    <x v="88"/>
    <s v="-----"/>
    <m/>
    <s v="HUMAN RESOURCES MANAGEMENT"/>
    <x v="27"/>
    <s v="VP AND CHIEF FINANCIAL OFFICER"/>
    <s v="GENFND"/>
    <x v="59"/>
    <x v="58"/>
    <s v="---"/>
    <s v="EX"/>
    <s v="R&amp;M"/>
    <s v="REPAIR MAINT"/>
    <s v="KV"/>
    <x v="4"/>
    <s v="GEN EXP"/>
    <s v="09"/>
    <s v="IS"/>
    <x v="3"/>
    <n v="1500"/>
    <n v="1500"/>
    <m/>
    <x v="0"/>
    <n v="0"/>
    <s v="EX"/>
    <n v="1500"/>
    <n v="1500"/>
    <x v="0"/>
    <n v="0"/>
    <n v="0"/>
    <m/>
    <n v="0"/>
    <n v="1500"/>
    <s v="N"/>
    <m/>
    <s v="VPPF"/>
    <s v="VP AND CHIEF FINANCIAL OFFICER"/>
    <s v="92"/>
    <s v="1-Adjust Based Budget"/>
    <x v="42"/>
    <x v="2"/>
    <x v="7"/>
    <m/>
    <x v="1"/>
    <x v="1"/>
    <m/>
  </r>
  <r>
    <n v="2018"/>
    <s v="UA"/>
    <s v="HUMM"/>
    <s v="UNIVERSITY HUMAN RESOURCE SERV"/>
    <x v="88"/>
    <s v="-----"/>
    <m/>
    <s v="HUMAN RESOURCES MANAGEMENT"/>
    <x v="27"/>
    <s v="VP AND CHIEF FINANCIAL OFFICER"/>
    <s v="GENFND"/>
    <x v="108"/>
    <x v="106"/>
    <s v="---"/>
    <s v="EX"/>
    <s v="ADV"/>
    <s v="ADVERT PROMO"/>
    <s v="LA"/>
    <x v="4"/>
    <s v="GEN EXP"/>
    <s v="09"/>
    <s v="IS"/>
    <x v="3"/>
    <n v="50000"/>
    <n v="50000"/>
    <m/>
    <x v="0"/>
    <n v="0"/>
    <s v="EX"/>
    <n v="50000"/>
    <n v="50000"/>
    <x v="0"/>
    <n v="0"/>
    <n v="0"/>
    <m/>
    <n v="0"/>
    <n v="50000"/>
    <s v="N"/>
    <m/>
    <s v="VPPF"/>
    <s v="VP AND CHIEF FINANCIAL OFFICER"/>
    <s v="92"/>
    <s v="1-Adjust Based Budget"/>
    <x v="42"/>
    <x v="2"/>
    <x v="7"/>
    <m/>
    <x v="1"/>
    <x v="1"/>
    <m/>
  </r>
  <r>
    <n v="2018"/>
    <s v="UA"/>
    <s v="HUMM"/>
    <s v="UNIVERSITY HUMAN RESOURCE SERV"/>
    <x v="88"/>
    <s v="-----"/>
    <m/>
    <s v="HUMAN RESOURCES MANAGEMENT"/>
    <x v="27"/>
    <s v="VP AND CHIEF FINANCIAL OFFICER"/>
    <s v="GENFND"/>
    <x v="98"/>
    <x v="96"/>
    <s v="---"/>
    <s v="EX"/>
    <s v="OEXP"/>
    <s v="OTHER EXP"/>
    <s v="LP"/>
    <x v="4"/>
    <s v="GEN EXP"/>
    <s v="09"/>
    <s v="IS"/>
    <x v="3"/>
    <n v="20000"/>
    <n v="20000"/>
    <m/>
    <x v="0"/>
    <n v="0"/>
    <s v="EX"/>
    <n v="20000"/>
    <n v="20000"/>
    <x v="0"/>
    <n v="0"/>
    <n v="0"/>
    <m/>
    <n v="0"/>
    <n v="20000"/>
    <s v="N"/>
    <m/>
    <s v="VPPF"/>
    <s v="VP AND CHIEF FINANCIAL OFFICER"/>
    <s v="92"/>
    <s v="1-Adjust Based Budget"/>
    <x v="42"/>
    <x v="2"/>
    <x v="7"/>
    <m/>
    <x v="1"/>
    <x v="1"/>
    <m/>
  </r>
  <r>
    <n v="2018"/>
    <s v="UA"/>
    <s v="HUMM"/>
    <s v="UNIVERSITY HUMAN RESOURCE SERV"/>
    <x v="88"/>
    <s v="-----"/>
    <m/>
    <s v="HUMAN RESOURCES MANAGEMENT"/>
    <x v="27"/>
    <s v="VP AND CHIEF FINANCIAL OFFICER"/>
    <s v="GENFND"/>
    <x v="88"/>
    <x v="86"/>
    <s v="---"/>
    <s v="EX"/>
    <s v="S&amp;E"/>
    <s v="S&amp;E"/>
    <s v="LF"/>
    <x v="4"/>
    <s v="GEN EXP"/>
    <s v="09"/>
    <s v="IS"/>
    <x v="3"/>
    <n v="500"/>
    <n v="500"/>
    <m/>
    <x v="0"/>
    <n v="0"/>
    <s v="EX"/>
    <n v="500"/>
    <n v="500"/>
    <x v="0"/>
    <n v="0"/>
    <n v="0"/>
    <m/>
    <n v="0"/>
    <n v="500"/>
    <s v="N"/>
    <m/>
    <s v="VPPF"/>
    <s v="VP AND CHIEF FINANCIAL OFFICER"/>
    <s v="92"/>
    <s v="1-Adjust Based Budget"/>
    <x v="42"/>
    <x v="2"/>
    <x v="7"/>
    <m/>
    <x v="1"/>
    <x v="1"/>
    <m/>
  </r>
  <r>
    <n v="2018"/>
    <s v="UA"/>
    <s v="HUMM"/>
    <s v="UNIVERSITY HUMAN RESOURCE SERV"/>
    <x v="88"/>
    <s v="-----"/>
    <m/>
    <s v="HUMAN RESOURCES MANAGEMENT"/>
    <x v="27"/>
    <s v="VP AND CHIEF FINANCIAL OFFICER"/>
    <s v="GENFND"/>
    <x v="60"/>
    <x v="59"/>
    <s v="---"/>
    <s v="EX"/>
    <s v="S&amp;E"/>
    <s v="S&amp;E"/>
    <s v="LF"/>
    <x v="4"/>
    <s v="GEN EXP"/>
    <s v="09"/>
    <s v="IS"/>
    <x v="3"/>
    <n v="1500"/>
    <n v="1500"/>
    <m/>
    <x v="0"/>
    <n v="0"/>
    <s v="EX"/>
    <n v="1500"/>
    <n v="1500"/>
    <x v="0"/>
    <n v="0"/>
    <n v="0"/>
    <m/>
    <n v="0"/>
    <n v="1500"/>
    <s v="N"/>
    <m/>
    <s v="VPPF"/>
    <s v="VP AND CHIEF FINANCIAL OFFICER"/>
    <s v="92"/>
    <s v="1-Adjust Based Budget"/>
    <x v="42"/>
    <x v="2"/>
    <x v="7"/>
    <m/>
    <x v="1"/>
    <x v="1"/>
    <m/>
  </r>
  <r>
    <n v="2018"/>
    <s v="UA"/>
    <s v="HUMM"/>
    <s v="UNIVERSITY HUMAN RESOURCE SERV"/>
    <x v="88"/>
    <s v="-----"/>
    <m/>
    <s v="HUMAN RESOURCES MANAGEMENT"/>
    <x v="27"/>
    <s v="VP AND CHIEF FINANCIAL OFFICER"/>
    <s v="GENFND"/>
    <x v="63"/>
    <x v="62"/>
    <s v="---"/>
    <s v="EX"/>
    <s v="S&amp;E"/>
    <s v="S&amp;E"/>
    <s v="LF"/>
    <x v="4"/>
    <s v="GEN EXP"/>
    <s v="09"/>
    <s v="IS"/>
    <x v="3"/>
    <n v="303"/>
    <n v="303"/>
    <m/>
    <x v="0"/>
    <n v="0"/>
    <s v="EX"/>
    <n v="303"/>
    <n v="303"/>
    <x v="0"/>
    <n v="0"/>
    <n v="0"/>
    <m/>
    <n v="0"/>
    <n v="303"/>
    <s v="N"/>
    <m/>
    <s v="VPPF"/>
    <s v="VP AND CHIEF FINANCIAL OFFICER"/>
    <s v="92"/>
    <s v="1-Adjust Based Budget"/>
    <x v="42"/>
    <x v="2"/>
    <x v="7"/>
    <m/>
    <x v="1"/>
    <x v="1"/>
    <m/>
  </r>
  <r>
    <n v="2018"/>
    <s v="UA"/>
    <s v="HUMM"/>
    <s v="UNIVERSITY HUMAN RESOURCE SERV"/>
    <x v="88"/>
    <s v="-----"/>
    <m/>
    <s v="HUMAN RESOURCES MANAGEMENT"/>
    <x v="27"/>
    <s v="VP AND CHIEF FINANCIAL OFFICER"/>
    <s v="GENFND"/>
    <x v="17"/>
    <x v="16"/>
    <s v="---"/>
    <s v="EX"/>
    <s v="OEXP"/>
    <s v="OTHER EXP"/>
    <s v="LP"/>
    <x v="4"/>
    <s v="GEN EXP"/>
    <s v="09"/>
    <s v="IS"/>
    <x v="3"/>
    <n v="3000"/>
    <n v="3000"/>
    <m/>
    <x v="0"/>
    <n v="0"/>
    <s v="EX"/>
    <n v="3000"/>
    <n v="3000"/>
    <x v="0"/>
    <n v="0"/>
    <n v="0"/>
    <m/>
    <n v="0"/>
    <n v="3000"/>
    <s v="N"/>
    <m/>
    <s v="VPPF"/>
    <s v="VP AND CHIEF FINANCIAL OFFICER"/>
    <s v="92"/>
    <s v="1-Adjust Based Budget"/>
    <x v="42"/>
    <x v="2"/>
    <x v="7"/>
    <m/>
    <x v="1"/>
    <x v="1"/>
    <m/>
  </r>
  <r>
    <n v="2018"/>
    <s v="UA"/>
    <s v="HUMM"/>
    <s v="UNIVERSITY HUMAN RESOURCE SERV"/>
    <x v="88"/>
    <s v="-----"/>
    <m/>
    <s v="HUMAN RESOURCES MANAGEMENT"/>
    <x v="27"/>
    <s v="VP AND CHIEF FINANCIAL OFFICER"/>
    <s v="GENFND"/>
    <x v="126"/>
    <x v="122"/>
    <s v="---"/>
    <s v="EX"/>
    <s v="S&amp;E"/>
    <s v="S&amp;E"/>
    <s v="LF"/>
    <x v="4"/>
    <s v="GEN EXP"/>
    <s v="09"/>
    <s v="IS"/>
    <x v="3"/>
    <n v="10000"/>
    <n v="10000"/>
    <m/>
    <x v="0"/>
    <n v="0"/>
    <s v="EX"/>
    <n v="10000"/>
    <n v="10000"/>
    <x v="0"/>
    <n v="0"/>
    <n v="0"/>
    <m/>
    <n v="0"/>
    <n v="10000"/>
    <s v="N"/>
    <m/>
    <s v="VPPF"/>
    <s v="VP AND CHIEF FINANCIAL OFFICER"/>
    <s v="92"/>
    <s v="1-Adjust Based Budget"/>
    <x v="42"/>
    <x v="2"/>
    <x v="7"/>
    <m/>
    <x v="1"/>
    <x v="1"/>
    <m/>
  </r>
  <r>
    <n v="2018"/>
    <s v="UA"/>
    <s v="HUMM"/>
    <s v="UNIVERSITY HUMAN RESOURCE SERV"/>
    <x v="88"/>
    <s v="-----"/>
    <m/>
    <s v="HUMAN RESOURCES MANAGEMENT"/>
    <x v="27"/>
    <s v="VP AND CHIEF FINANCIAL OFFICER"/>
    <s v="GENFND"/>
    <x v="123"/>
    <x v="119"/>
    <s v="---"/>
    <s v="EX"/>
    <s v="S&amp;E"/>
    <s v="S&amp;E"/>
    <s v="LF"/>
    <x v="4"/>
    <s v="GEN EXP"/>
    <s v="09"/>
    <s v="IS"/>
    <x v="3"/>
    <n v="28000"/>
    <n v="28000"/>
    <m/>
    <x v="0"/>
    <n v="0"/>
    <s v="EX"/>
    <n v="28000"/>
    <n v="28000"/>
    <x v="0"/>
    <n v="0"/>
    <n v="0"/>
    <m/>
    <n v="0"/>
    <n v="28000"/>
    <s v="N"/>
    <m/>
    <s v="VPPF"/>
    <s v="VP AND CHIEF FINANCIAL OFFICER"/>
    <s v="92"/>
    <s v="1-Adjust Based Budget"/>
    <x v="42"/>
    <x v="2"/>
    <x v="7"/>
    <m/>
    <x v="1"/>
    <x v="1"/>
    <m/>
  </r>
  <r>
    <n v="2018"/>
    <s v="UA"/>
    <s v="HUMM"/>
    <s v="UNIVERSITY HUMAN RESOURCE SERV"/>
    <x v="88"/>
    <s v="-----"/>
    <m/>
    <s v="HUMAN RESOURCES MANAGEMENT"/>
    <x v="27"/>
    <s v="VP AND CHIEF FINANCIAL OFFICER"/>
    <s v="GENFND"/>
    <x v="127"/>
    <x v="123"/>
    <s v="---"/>
    <s v="EX"/>
    <s v="S&amp;E"/>
    <s v="S&amp;E"/>
    <s v="LF"/>
    <x v="4"/>
    <s v="GEN EXP"/>
    <s v="09"/>
    <s v="IS"/>
    <x v="3"/>
    <n v="1000"/>
    <n v="1000"/>
    <m/>
    <x v="0"/>
    <n v="0"/>
    <s v="EX"/>
    <n v="1000"/>
    <n v="1000"/>
    <x v="0"/>
    <n v="0"/>
    <n v="0"/>
    <m/>
    <n v="0"/>
    <n v="1000"/>
    <s v="N"/>
    <m/>
    <s v="VPPF"/>
    <s v="VP AND CHIEF FINANCIAL OFFICER"/>
    <s v="92"/>
    <s v="1-Adjust Based Budget"/>
    <x v="42"/>
    <x v="2"/>
    <x v="7"/>
    <m/>
    <x v="1"/>
    <x v="1"/>
    <m/>
  </r>
  <r>
    <n v="2018"/>
    <s v="UA"/>
    <s v="HUMM"/>
    <s v="UNIVERSITY HUMAN RESOURCE SERV"/>
    <x v="88"/>
    <s v="-----"/>
    <m/>
    <s v="HUMAN RESOURCES MANAGEMENT"/>
    <x v="27"/>
    <s v="VP AND CHIEF FINANCIAL OFFICER"/>
    <s v="GENFND"/>
    <x v="109"/>
    <x v="107"/>
    <s v="---"/>
    <s v="EX"/>
    <s v="S&amp;E"/>
    <s v="S&amp;E"/>
    <s v="LF"/>
    <x v="4"/>
    <s v="GEN EXP"/>
    <s v="09"/>
    <s v="IS"/>
    <x v="3"/>
    <n v="10000"/>
    <n v="10000"/>
    <m/>
    <x v="0"/>
    <n v="0"/>
    <s v="EX"/>
    <n v="10000"/>
    <n v="10000"/>
    <x v="0"/>
    <n v="0"/>
    <n v="0"/>
    <m/>
    <n v="0"/>
    <n v="10000"/>
    <s v="N"/>
    <m/>
    <s v="VPPF"/>
    <s v="VP AND CHIEF FINANCIAL OFFICER"/>
    <s v="92"/>
    <s v="1-Adjust Based Budget"/>
    <x v="42"/>
    <x v="2"/>
    <x v="7"/>
    <m/>
    <x v="1"/>
    <x v="1"/>
    <m/>
  </r>
  <r>
    <n v="2018"/>
    <s v="UA"/>
    <s v="HUMM"/>
    <s v="UNIVERSITY HUMAN RESOURCE SERV"/>
    <x v="88"/>
    <s v="-----"/>
    <m/>
    <s v="HUMAN RESOURCES MANAGEMENT"/>
    <x v="27"/>
    <s v="VP AND CHIEF FINANCIAL OFFICER"/>
    <s v="GENFND"/>
    <x v="65"/>
    <x v="64"/>
    <s v="---"/>
    <s v="EX"/>
    <s v="S&amp;E"/>
    <s v="S&amp;E"/>
    <s v="LF"/>
    <x v="4"/>
    <s v="GEN EXP"/>
    <s v="09"/>
    <s v="IS"/>
    <x v="3"/>
    <n v="2500"/>
    <n v="2500"/>
    <m/>
    <x v="0"/>
    <n v="0"/>
    <s v="EX"/>
    <n v="2500"/>
    <n v="2500"/>
    <x v="0"/>
    <n v="0"/>
    <n v="0"/>
    <m/>
    <n v="0"/>
    <n v="2500"/>
    <s v="N"/>
    <m/>
    <s v="VPPF"/>
    <s v="VP AND CHIEF FINANCIAL OFFICER"/>
    <s v="92"/>
    <s v="1-Adjust Based Budget"/>
    <x v="42"/>
    <x v="2"/>
    <x v="7"/>
    <m/>
    <x v="1"/>
    <x v="1"/>
    <m/>
  </r>
  <r>
    <n v="2018"/>
    <s v="UA"/>
    <s v="HUMM"/>
    <s v="UNIVERSITY HUMAN RESOURCE SERV"/>
    <x v="88"/>
    <s v="-----"/>
    <m/>
    <s v="HUMAN RESOURCES MANAGEMENT"/>
    <x v="27"/>
    <s v="VP AND CHIEF FINANCIAL OFFICER"/>
    <s v="GENFND"/>
    <x v="24"/>
    <x v="23"/>
    <s v="---"/>
    <s v="EX"/>
    <s v="BENF"/>
    <s v="BENEFITS"/>
    <s v="GP"/>
    <x v="5"/>
    <s v="COMPENS"/>
    <s v="07"/>
    <s v="IS"/>
    <x v="3"/>
    <n v="586812"/>
    <n v="586812"/>
    <m/>
    <x v="0"/>
    <n v="0"/>
    <s v="EX"/>
    <n v="586812"/>
    <n v="586812"/>
    <x v="0"/>
    <n v="0"/>
    <n v="0"/>
    <m/>
    <n v="0"/>
    <n v="586812"/>
    <s v="N"/>
    <m/>
    <s v="VPPF"/>
    <s v="VP AND CHIEF FINANCIAL OFFICER"/>
    <s v="92"/>
    <s v="1-Adjust Based Budget"/>
    <x v="42"/>
    <x v="2"/>
    <x v="7"/>
    <m/>
    <x v="1"/>
    <x v="1"/>
    <m/>
  </r>
  <r>
    <n v="2018"/>
    <s v="UA"/>
    <s v="HUMM"/>
    <s v="UNIVERSITY HUMAN RESOURCE SERV"/>
    <x v="88"/>
    <s v="-----"/>
    <m/>
    <s v="HUMAN RESOURCES MANAGEMENT"/>
    <x v="27"/>
    <s v="VP AND CHIEF FINANCIAL OFFICER"/>
    <s v="GENFND"/>
    <x v="25"/>
    <x v="24"/>
    <s v="---"/>
    <s v="EX"/>
    <s v="BENF"/>
    <s v="BENEFITS"/>
    <s v="GP"/>
    <x v="5"/>
    <s v="COMPENS"/>
    <s v="07"/>
    <s v="IS"/>
    <x v="3"/>
    <n v="201661"/>
    <n v="201661"/>
    <m/>
    <x v="0"/>
    <n v="0"/>
    <s v="EX"/>
    <n v="201661"/>
    <n v="201661"/>
    <x v="0"/>
    <n v="0"/>
    <n v="0"/>
    <m/>
    <n v="0"/>
    <n v="201661"/>
    <s v="N"/>
    <m/>
    <s v="VPPF"/>
    <s v="VP AND CHIEF FINANCIAL OFFICER"/>
    <s v="92"/>
    <s v="1-Adjust Based Budget"/>
    <x v="42"/>
    <x v="2"/>
    <x v="7"/>
    <m/>
    <x v="1"/>
    <x v="1"/>
    <m/>
  </r>
  <r>
    <n v="2018"/>
    <s v="UA"/>
    <s v="HUMM"/>
    <s v="UNIVERSITY HUMAN RESOURCE SERV"/>
    <x v="88"/>
    <s v="-----"/>
    <m/>
    <s v="HUMAN RESOURCES MANAGEMENT"/>
    <x v="27"/>
    <s v="VP AND CHIEF FINANCIAL OFFICER"/>
    <s v="GENFND"/>
    <x v="26"/>
    <x v="25"/>
    <s v="---"/>
    <s v="EX"/>
    <s v="BENF"/>
    <s v="BENEFITS"/>
    <s v="GP"/>
    <x v="5"/>
    <s v="COMPENS"/>
    <s v="07"/>
    <s v="IS"/>
    <x v="3"/>
    <n v="335923"/>
    <n v="335923"/>
    <m/>
    <x v="0"/>
    <n v="0"/>
    <s v="EX"/>
    <n v="335923"/>
    <n v="335923"/>
    <x v="0"/>
    <n v="0"/>
    <n v="0"/>
    <m/>
    <n v="0"/>
    <n v="335923"/>
    <s v="N"/>
    <m/>
    <s v="VPPF"/>
    <s v="VP AND CHIEF FINANCIAL OFFICER"/>
    <s v="92"/>
    <s v="1-Adjust Based Budget"/>
    <x v="42"/>
    <x v="2"/>
    <x v="7"/>
    <m/>
    <x v="1"/>
    <x v="1"/>
    <m/>
  </r>
  <r>
    <n v="2018"/>
    <s v="UA"/>
    <s v="HUMM"/>
    <s v="UNIVERSITY HUMAN RESOURCE SERV"/>
    <x v="88"/>
    <s v="-----"/>
    <m/>
    <s v="HUMAN RESOURCES MANAGEMENT"/>
    <x v="27"/>
    <s v="VP AND CHIEF FINANCIAL OFFICER"/>
    <s v="GENFND"/>
    <x v="67"/>
    <x v="66"/>
    <s v="---"/>
    <s v="EX"/>
    <s v="BENF"/>
    <s v="BENEFITS"/>
    <s v="GP"/>
    <x v="5"/>
    <s v="COMPENS"/>
    <s v="07"/>
    <s v="IS"/>
    <x v="3"/>
    <n v="47066"/>
    <n v="47066"/>
    <m/>
    <x v="0"/>
    <n v="0"/>
    <s v="EX"/>
    <n v="47066"/>
    <n v="47066"/>
    <x v="0"/>
    <n v="0"/>
    <n v="0"/>
    <m/>
    <n v="0"/>
    <n v="47066"/>
    <s v="N"/>
    <m/>
    <s v="VPPF"/>
    <s v="VP AND CHIEF FINANCIAL OFFICER"/>
    <s v="92"/>
    <s v="1-Adjust Based Budget"/>
    <x v="42"/>
    <x v="2"/>
    <x v="7"/>
    <m/>
    <x v="1"/>
    <x v="1"/>
    <m/>
  </r>
  <r>
    <n v="2018"/>
    <s v="UA"/>
    <s v="HUMM"/>
    <s v="UNIVERSITY HUMAN RESOURCE SERV"/>
    <x v="88"/>
    <s v="-----"/>
    <m/>
    <s v="HUMAN RESOURCES MANAGEMENT"/>
    <x v="27"/>
    <s v="VP AND CHIEF FINANCIAL OFFICER"/>
    <s v="GENFND"/>
    <x v="27"/>
    <x v="26"/>
    <s v="---"/>
    <s v="EX"/>
    <s v="TRAV"/>
    <s v="TRAVEL"/>
    <s v="MK"/>
    <x v="6"/>
    <s v="TRAVEL"/>
    <s v="10"/>
    <s v="IS"/>
    <x v="3"/>
    <n v="28000"/>
    <n v="28000"/>
    <m/>
    <x v="0"/>
    <n v="0"/>
    <s v="EX"/>
    <n v="28000"/>
    <n v="28000"/>
    <x v="0"/>
    <n v="0"/>
    <n v="0"/>
    <m/>
    <n v="0"/>
    <n v="28000"/>
    <s v="N"/>
    <m/>
    <s v="VPPF"/>
    <s v="VP AND CHIEF FINANCIAL OFFICER"/>
    <s v="92"/>
    <s v="1-Adjust Based Budget"/>
    <x v="42"/>
    <x v="2"/>
    <x v="7"/>
    <m/>
    <x v="1"/>
    <x v="1"/>
    <m/>
  </r>
  <r>
    <n v="2018"/>
    <s v="UA"/>
    <s v="HUMM"/>
    <s v="UNIVERSITY HUMAN RESOURCE SERV"/>
    <x v="88"/>
    <s v="-----"/>
    <m/>
    <s v="HUMAN RESOURCES MANAGEMENT"/>
    <x v="27"/>
    <s v="VP AND CHIEF FINANCIAL OFFICER"/>
    <s v="GENFND"/>
    <x v="68"/>
    <x v="67"/>
    <s v="---"/>
    <s v="EX"/>
    <s v="TRAV"/>
    <s v="TRAVEL"/>
    <s v="MK"/>
    <x v="6"/>
    <s v="TRAVEL"/>
    <s v="10"/>
    <s v="IS"/>
    <x v="3"/>
    <n v="1000"/>
    <n v="1000"/>
    <m/>
    <x v="0"/>
    <n v="0"/>
    <s v="EX"/>
    <n v="1000"/>
    <n v="1000"/>
    <x v="0"/>
    <n v="0"/>
    <n v="0"/>
    <m/>
    <n v="0"/>
    <n v="1000"/>
    <s v="N"/>
    <m/>
    <s v="VPPF"/>
    <s v="VP AND CHIEF FINANCIAL OFFICER"/>
    <s v="92"/>
    <s v="1-Adjust Based Budget"/>
    <x v="42"/>
    <x v="2"/>
    <x v="7"/>
    <m/>
    <x v="1"/>
    <x v="1"/>
    <m/>
  </r>
  <r>
    <n v="2018"/>
    <s v="UA"/>
    <s v="HUMM"/>
    <s v="UNIVERSITY HUMAN RESOURCE SERV"/>
    <x v="88"/>
    <s v="-----"/>
    <m/>
    <s v="HUMAN RESOURCES MANAGEMENT"/>
    <x v="27"/>
    <s v="VP AND CHIEF FINANCIAL OFFICER"/>
    <s v="GENFND"/>
    <x v="28"/>
    <x v="27"/>
    <s v="---"/>
    <s v="EX"/>
    <s v="TRAV"/>
    <s v="TRAVEL"/>
    <s v="MK"/>
    <x v="6"/>
    <s v="TRAVEL"/>
    <s v="10"/>
    <s v="IS"/>
    <x v="3"/>
    <n v="20742"/>
    <n v="20742"/>
    <m/>
    <x v="0"/>
    <n v="0"/>
    <s v="EX"/>
    <n v="20742"/>
    <n v="20742"/>
    <x v="0"/>
    <n v="0"/>
    <n v="0"/>
    <m/>
    <n v="0"/>
    <n v="20742"/>
    <s v="N"/>
    <m/>
    <s v="VPPF"/>
    <s v="VP AND CHIEF FINANCIAL OFFICER"/>
    <s v="92"/>
    <s v="1-Adjust Based Budget"/>
    <x v="42"/>
    <x v="2"/>
    <x v="7"/>
    <m/>
    <x v="1"/>
    <x v="1"/>
    <m/>
  </r>
  <r>
    <n v="2018"/>
    <s v="UA"/>
    <s v="HUMM"/>
    <s v="UNIVERSITY HUMAN RESOURCE SERV"/>
    <x v="88"/>
    <s v="-----"/>
    <m/>
    <s v="HUMAN RESOURCES MANAGEMENT"/>
    <x v="27"/>
    <s v="VP AND CHIEF FINANCIAL OFFICER"/>
    <s v="GENFND"/>
    <x v="2"/>
    <x v="2"/>
    <s v="---"/>
    <s v="EX"/>
    <s v="TRIN"/>
    <s v="TRNSF-INCOME"/>
    <s v="DV"/>
    <x v="1"/>
    <s v="TRANSFER"/>
    <s v="21"/>
    <s v="IS"/>
    <x v="1"/>
    <n v="403103"/>
    <n v="403103"/>
    <m/>
    <x v="1"/>
    <s v="10cr"/>
    <s v="Allot/Xfer IN"/>
    <n v="-403103"/>
    <n v="403103"/>
    <x v="0"/>
    <n v="0"/>
    <n v="0"/>
    <m/>
    <n v="0"/>
    <n v="403103"/>
    <s v="N"/>
    <m/>
    <s v="VPPF"/>
    <s v="VP AND CHIEF FINANCIAL OFFICER"/>
    <s v="92"/>
    <s v="1-Adjust Based Budget"/>
    <x v="42"/>
    <x v="2"/>
    <x v="7"/>
    <m/>
    <x v="1"/>
    <x v="1"/>
    <m/>
  </r>
  <r>
    <n v="2018"/>
    <s v="UA"/>
    <s v="PUR"/>
    <s v="PURCHASING"/>
    <x v="89"/>
    <s v="-----"/>
    <m/>
    <s v="PURCHASING DEPARTMENT"/>
    <x v="27"/>
    <s v="VP AND CHIEF FINANCIAL OFFICER"/>
    <s v="GENFND"/>
    <x v="34"/>
    <x v="33"/>
    <s v="---"/>
    <s v="EX"/>
    <s v="PRSA"/>
    <s v="PROF SAL"/>
    <s v="FP"/>
    <x v="5"/>
    <s v="COMPENS"/>
    <s v="07"/>
    <s v="IS"/>
    <x v="3"/>
    <n v="1795645"/>
    <n v="1776976"/>
    <m/>
    <x v="0"/>
    <n v="0"/>
    <s v="EX"/>
    <n v="1776976"/>
    <n v="1776976"/>
    <x v="2"/>
    <n v="49077"/>
    <n v="-38027.28640000015"/>
    <m/>
    <n v="11049.71359999985"/>
    <n v="1788025.7135999999"/>
    <s v="Y"/>
    <m/>
    <s v="VPPF"/>
    <s v="VP AND CHIEF FINANCIAL OFFICER"/>
    <s v="99"/>
    <s v="1-Adjust Based Budget"/>
    <x v="43"/>
    <x v="2"/>
    <x v="7"/>
    <m/>
    <x v="1"/>
    <x v="1"/>
    <m/>
  </r>
  <r>
    <n v="2018"/>
    <s v="UA"/>
    <s v="PUR"/>
    <s v="PURCHASING"/>
    <x v="89"/>
    <s v="-----"/>
    <m/>
    <s v="PURCHASING DEPARTMENT"/>
    <x v="27"/>
    <s v="VP AND CHIEF FINANCIAL OFFICER"/>
    <s v="GENFND"/>
    <x v="36"/>
    <x v="35"/>
    <s v="---"/>
    <s v="EX"/>
    <s v="PRSA"/>
    <s v="PROF SAL"/>
    <s v="FP"/>
    <x v="5"/>
    <s v="COMPENS"/>
    <s v="07"/>
    <s v="IS"/>
    <x v="3"/>
    <n v="123906"/>
    <n v="83658"/>
    <m/>
    <x v="0"/>
    <n v="0"/>
    <s v="EX"/>
    <n v="83658"/>
    <n v="83658"/>
    <x v="2"/>
    <n v="2310"/>
    <n v="-1790.2812000000072"/>
    <m/>
    <n v="519.71879999999283"/>
    <n v="84177.718799999988"/>
    <s v="Y"/>
    <m/>
    <s v="VPPF"/>
    <s v="VP AND CHIEF FINANCIAL OFFICER"/>
    <s v="99"/>
    <s v="1-Adjust Based Budget"/>
    <x v="43"/>
    <x v="2"/>
    <x v="7"/>
    <m/>
    <x v="1"/>
    <x v="1"/>
    <m/>
  </r>
  <r>
    <n v="2018"/>
    <s v="UA"/>
    <s v="PUR"/>
    <s v="PURCHASING"/>
    <x v="89"/>
    <s v="-----"/>
    <m/>
    <s v="PURCHASING DEPARTMENT"/>
    <x v="27"/>
    <s v="VP AND CHIEF FINANCIAL OFFICER"/>
    <s v="GENFND"/>
    <x v="37"/>
    <x v="36"/>
    <s v="---"/>
    <s v="EX"/>
    <s v="BISA"/>
    <s v="BIWEEK SAL"/>
    <s v="FV"/>
    <x v="5"/>
    <s v="COMPENS"/>
    <s v="07"/>
    <s v="IS"/>
    <x v="3"/>
    <n v="614369"/>
    <n v="646172"/>
    <m/>
    <x v="0"/>
    <n v="0"/>
    <s v="EX"/>
    <n v="646172"/>
    <n v="646172"/>
    <x v="3"/>
    <n v="17912"/>
    <n v="-2520.0708000000095"/>
    <m/>
    <n v="15391.929199999991"/>
    <n v="661563.92920000001"/>
    <s v="Y"/>
    <m/>
    <s v="VPPF"/>
    <s v="VP AND CHIEF FINANCIAL OFFICER"/>
    <s v="99"/>
    <s v="1-Adjust Based Budget"/>
    <x v="43"/>
    <x v="2"/>
    <x v="7"/>
    <m/>
    <x v="1"/>
    <x v="1"/>
    <m/>
  </r>
  <r>
    <n v="2018"/>
    <s v="UA"/>
    <s v="PUR"/>
    <s v="PURCHASING"/>
    <x v="89"/>
    <s v="-----"/>
    <m/>
    <s v="PURCHASING DEPARTMENT"/>
    <x v="27"/>
    <s v="VP AND CHIEF FINANCIAL OFFICER"/>
    <s v="GENFND"/>
    <x v="77"/>
    <x v="75"/>
    <s v="---"/>
    <s v="EX"/>
    <s v="BISA"/>
    <s v="BIWEEK SAL"/>
    <s v="FV"/>
    <x v="5"/>
    <s v="COMPENS"/>
    <s v="07"/>
    <s v="IS"/>
    <x v="3"/>
    <n v="16"/>
    <n v="16"/>
    <m/>
    <x v="0"/>
    <n v="0"/>
    <s v="EX"/>
    <n v="16"/>
    <n v="16"/>
    <x v="0"/>
    <n v="0"/>
    <n v="0"/>
    <m/>
    <n v="0"/>
    <n v="16"/>
    <s v="N"/>
    <m/>
    <s v="VPPF"/>
    <s v="VP AND CHIEF FINANCIAL OFFICER"/>
    <s v="92"/>
    <s v="1-Adjust Based Budget"/>
    <x v="42"/>
    <x v="2"/>
    <x v="7"/>
    <m/>
    <x v="1"/>
    <x v="1"/>
    <m/>
  </r>
  <r>
    <n v="2018"/>
    <s v="UA"/>
    <s v="PUR"/>
    <s v="PURCHASING"/>
    <x v="89"/>
    <s v="-----"/>
    <m/>
    <s v="PURCHASING DEPARTMENT"/>
    <x v="27"/>
    <s v="VP AND CHIEF FINANCIAL OFFICER"/>
    <s v="GENFND"/>
    <x v="38"/>
    <x v="37"/>
    <s v="---"/>
    <s v="EX"/>
    <s v="HRCO"/>
    <s v="HOURLY COMP"/>
    <s v="GK"/>
    <x v="5"/>
    <s v="COMPENS"/>
    <s v="07"/>
    <s v="IS"/>
    <x v="3"/>
    <n v="6100"/>
    <n v="6100"/>
    <m/>
    <x v="0"/>
    <n v="0"/>
    <s v="EX"/>
    <n v="6100"/>
    <n v="6100"/>
    <x v="0"/>
    <n v="0"/>
    <n v="0"/>
    <m/>
    <n v="0"/>
    <n v="6100"/>
    <s v="N"/>
    <m/>
    <s v="VPPF"/>
    <s v="VP AND CHIEF FINANCIAL OFFICER"/>
    <s v="92"/>
    <s v="1-Adjust Based Budget"/>
    <x v="42"/>
    <x v="2"/>
    <x v="7"/>
    <m/>
    <x v="1"/>
    <x v="1"/>
    <m/>
  </r>
  <r>
    <n v="2018"/>
    <s v="UA"/>
    <s v="PUR"/>
    <s v="PURCHASING"/>
    <x v="89"/>
    <s v="-----"/>
    <m/>
    <s v="PURCHASING DEPARTMENT"/>
    <x v="27"/>
    <s v="VP AND CHIEF FINANCIAL OFFICER"/>
    <s v="GENFND"/>
    <x v="119"/>
    <x v="115"/>
    <s v="---"/>
    <s v="EX"/>
    <s v="HRCO"/>
    <s v="HOURLY COMP"/>
    <s v="GK"/>
    <x v="5"/>
    <s v="COMPENS"/>
    <s v="07"/>
    <s v="IS"/>
    <x v="3"/>
    <n v="1000"/>
    <n v="1000"/>
    <m/>
    <x v="0"/>
    <n v="0"/>
    <s v="EX"/>
    <n v="1000"/>
    <n v="1000"/>
    <x v="0"/>
    <n v="0"/>
    <n v="0"/>
    <m/>
    <n v="0"/>
    <n v="1000"/>
    <s v="N"/>
    <m/>
    <s v="VPPF"/>
    <s v="VP AND CHIEF FINANCIAL OFFICER"/>
    <s v="92"/>
    <s v="1-Adjust Based Budget"/>
    <x v="42"/>
    <x v="2"/>
    <x v="7"/>
    <m/>
    <x v="1"/>
    <x v="1"/>
    <m/>
  </r>
  <r>
    <n v="2018"/>
    <s v="UA"/>
    <s v="PUR"/>
    <s v="PURCHASING"/>
    <x v="89"/>
    <s v="-----"/>
    <m/>
    <s v="PURCHASING DEPARTMENT"/>
    <x v="27"/>
    <s v="VP AND CHIEF FINANCIAL OFFICER"/>
    <s v="GENFND"/>
    <x v="40"/>
    <x v="39"/>
    <s v="---"/>
    <s v="EX"/>
    <s v="HRCO"/>
    <s v="HOURLY COMP"/>
    <s v="GK"/>
    <x v="5"/>
    <s v="COMPENS"/>
    <s v="07"/>
    <s v="IS"/>
    <x v="3"/>
    <n v="2600"/>
    <n v="2600"/>
    <m/>
    <x v="0"/>
    <n v="0"/>
    <s v="EX"/>
    <n v="2600"/>
    <n v="2600"/>
    <x v="0"/>
    <n v="0"/>
    <n v="0"/>
    <m/>
    <n v="0"/>
    <n v="2600"/>
    <s v="N"/>
    <m/>
    <s v="VPPF"/>
    <s v="VP AND CHIEF FINANCIAL OFFICER"/>
    <s v="92"/>
    <s v="1-Adjust Based Budget"/>
    <x v="42"/>
    <x v="2"/>
    <x v="7"/>
    <m/>
    <x v="1"/>
    <x v="1"/>
    <m/>
  </r>
  <r>
    <n v="2018"/>
    <s v="UA"/>
    <s v="PUR"/>
    <s v="PURCHASING"/>
    <x v="89"/>
    <s v="AREA4"/>
    <s v="PURCHASING AREA 4"/>
    <s v="PURCHASING DEPARTMENT"/>
    <x v="27"/>
    <s v="VP AND CHIEF FINANCIAL OFFICER"/>
    <s v="GENFND"/>
    <x v="40"/>
    <x v="39"/>
    <s v="---"/>
    <s v="EX"/>
    <s v="HRCO"/>
    <s v="HOURLY COMP"/>
    <s v="GK"/>
    <x v="5"/>
    <s v="COMPENS"/>
    <s v="07"/>
    <s v="IS"/>
    <x v="3"/>
    <n v="2000"/>
    <n v="2000"/>
    <m/>
    <x v="0"/>
    <n v="0"/>
    <s v="EX"/>
    <n v="2000"/>
    <n v="2000"/>
    <x v="0"/>
    <n v="0"/>
    <n v="0"/>
    <m/>
    <n v="0"/>
    <n v="2000"/>
    <s v="N"/>
    <m/>
    <s v="VPPF"/>
    <s v="VP AND CHIEF FINANCIAL OFFICER"/>
    <s v="92"/>
    <s v="1-Adjust Based Budget"/>
    <x v="42"/>
    <x v="2"/>
    <x v="7"/>
    <m/>
    <x v="1"/>
    <x v="1"/>
    <m/>
  </r>
  <r>
    <n v="2018"/>
    <s v="UA"/>
    <s v="PUR"/>
    <s v="PURCHASING"/>
    <x v="89"/>
    <s v="-----"/>
    <m/>
    <s v="PURCHASING DEPARTMENT"/>
    <x v="27"/>
    <s v="VP AND CHIEF FINANCIAL OFFICER"/>
    <s v="GENFND"/>
    <x v="78"/>
    <x v="76"/>
    <s v="---"/>
    <s v="EX"/>
    <s v="HRCO"/>
    <s v="HOURLY COMP"/>
    <s v="GK"/>
    <x v="5"/>
    <s v="COMPENS"/>
    <s v="07"/>
    <s v="IS"/>
    <x v="3"/>
    <n v="1500"/>
    <n v="1500"/>
    <m/>
    <x v="0"/>
    <n v="0"/>
    <s v="EX"/>
    <n v="1500"/>
    <n v="1500"/>
    <x v="0"/>
    <n v="0"/>
    <n v="0"/>
    <m/>
    <n v="0"/>
    <n v="1500"/>
    <s v="N"/>
    <m/>
    <s v="VPPF"/>
    <s v="VP AND CHIEF FINANCIAL OFFICER"/>
    <s v="92"/>
    <s v="1-Adjust Based Budget"/>
    <x v="42"/>
    <x v="2"/>
    <x v="7"/>
    <m/>
    <x v="1"/>
    <x v="1"/>
    <m/>
  </r>
  <r>
    <n v="2018"/>
    <s v="UA"/>
    <s v="PUR"/>
    <s v="PURCHASING"/>
    <x v="89"/>
    <s v="-----"/>
    <m/>
    <s v="PURCHASING DEPARTMENT"/>
    <x v="27"/>
    <s v="VP AND CHIEF FINANCIAL OFFICER"/>
    <s v="GENFND"/>
    <x v="94"/>
    <x v="92"/>
    <s v="---"/>
    <s v="EX"/>
    <s v="S&amp;E"/>
    <s v="S&amp;E"/>
    <s v="LF"/>
    <x v="4"/>
    <s v="GEN EXP"/>
    <s v="09"/>
    <s v="IS"/>
    <x v="3"/>
    <n v="728"/>
    <n v="728"/>
    <m/>
    <x v="0"/>
    <n v="0"/>
    <s v="EX"/>
    <n v="728"/>
    <n v="728"/>
    <x v="0"/>
    <n v="0"/>
    <n v="0"/>
    <m/>
    <n v="0"/>
    <n v="728"/>
    <s v="N"/>
    <m/>
    <s v="VPPF"/>
    <s v="VP AND CHIEF FINANCIAL OFFICER"/>
    <s v="92"/>
    <s v="1-Adjust Based Budget"/>
    <x v="42"/>
    <x v="2"/>
    <x v="7"/>
    <m/>
    <x v="1"/>
    <x v="1"/>
    <m/>
  </r>
  <r>
    <n v="2018"/>
    <s v="UA"/>
    <s v="PUR"/>
    <s v="PURCHASING"/>
    <x v="89"/>
    <s v="AREA2"/>
    <s v="PURCHASING AREA 2"/>
    <s v="PURCHASING DEPARTMENT"/>
    <x v="27"/>
    <s v="VP AND CHIEF FINANCIAL OFFICER"/>
    <s v="GENFND"/>
    <x v="94"/>
    <x v="92"/>
    <s v="---"/>
    <s v="EX"/>
    <s v="S&amp;E"/>
    <s v="S&amp;E"/>
    <s v="LF"/>
    <x v="4"/>
    <s v="GEN EXP"/>
    <s v="09"/>
    <s v="IS"/>
    <x v="3"/>
    <n v="650"/>
    <n v="650"/>
    <m/>
    <x v="0"/>
    <n v="0"/>
    <s v="EX"/>
    <n v="650"/>
    <n v="650"/>
    <x v="0"/>
    <n v="0"/>
    <n v="0"/>
    <m/>
    <n v="0"/>
    <n v="650"/>
    <s v="N"/>
    <m/>
    <s v="VPPF"/>
    <s v="VP AND CHIEF FINANCIAL OFFICER"/>
    <s v="92"/>
    <s v="1-Adjust Based Budget"/>
    <x v="42"/>
    <x v="2"/>
    <x v="7"/>
    <m/>
    <x v="1"/>
    <x v="1"/>
    <m/>
  </r>
  <r>
    <n v="2018"/>
    <s v="UA"/>
    <s v="PUR"/>
    <s v="PURCHASING"/>
    <x v="89"/>
    <s v="AREA3"/>
    <s v="PURCHASING AREA 3"/>
    <s v="PURCHASING DEPARTMENT"/>
    <x v="27"/>
    <s v="VP AND CHIEF FINANCIAL OFFICER"/>
    <s v="GENFND"/>
    <x v="94"/>
    <x v="92"/>
    <s v="---"/>
    <s v="EX"/>
    <s v="S&amp;E"/>
    <s v="S&amp;E"/>
    <s v="LF"/>
    <x v="4"/>
    <s v="GEN EXP"/>
    <s v="09"/>
    <s v="IS"/>
    <x v="3"/>
    <n v="500"/>
    <n v="500"/>
    <m/>
    <x v="0"/>
    <n v="0"/>
    <s v="EX"/>
    <n v="500"/>
    <n v="500"/>
    <x v="0"/>
    <n v="0"/>
    <n v="0"/>
    <m/>
    <n v="0"/>
    <n v="500"/>
    <s v="N"/>
    <m/>
    <s v="VPPF"/>
    <s v="VP AND CHIEF FINANCIAL OFFICER"/>
    <s v="92"/>
    <s v="1-Adjust Based Budget"/>
    <x v="42"/>
    <x v="2"/>
    <x v="7"/>
    <m/>
    <x v="1"/>
    <x v="1"/>
    <m/>
  </r>
  <r>
    <n v="2018"/>
    <s v="UA"/>
    <s v="PUR"/>
    <s v="PURCHASING"/>
    <x v="89"/>
    <s v="AREA4"/>
    <s v="PURCHASING AREA 4"/>
    <s v="PURCHASING DEPARTMENT"/>
    <x v="27"/>
    <s v="VP AND CHIEF FINANCIAL OFFICER"/>
    <s v="GENFND"/>
    <x v="94"/>
    <x v="92"/>
    <s v="---"/>
    <s v="EX"/>
    <s v="S&amp;E"/>
    <s v="S&amp;E"/>
    <s v="LF"/>
    <x v="4"/>
    <s v="GEN EXP"/>
    <s v="09"/>
    <s v="IS"/>
    <x v="3"/>
    <n v="1800"/>
    <n v="1800"/>
    <m/>
    <x v="0"/>
    <n v="0"/>
    <s v="EX"/>
    <n v="1800"/>
    <n v="1800"/>
    <x v="0"/>
    <n v="0"/>
    <n v="0"/>
    <m/>
    <n v="0"/>
    <n v="1800"/>
    <s v="N"/>
    <m/>
    <s v="VPPF"/>
    <s v="VP AND CHIEF FINANCIAL OFFICER"/>
    <s v="92"/>
    <s v="1-Adjust Based Budget"/>
    <x v="42"/>
    <x v="2"/>
    <x v="7"/>
    <m/>
    <x v="1"/>
    <x v="1"/>
    <m/>
  </r>
  <r>
    <n v="2018"/>
    <s v="UA"/>
    <s v="PUR"/>
    <s v="PURCHASING"/>
    <x v="89"/>
    <s v="-----"/>
    <m/>
    <s v="PURCHASING DEPARTMENT"/>
    <x v="27"/>
    <s v="VP AND CHIEF FINANCIAL OFFICER"/>
    <s v="GENFND"/>
    <x v="20"/>
    <x v="19"/>
    <s v="---"/>
    <s v="EX"/>
    <s v="OEXP"/>
    <s v="OTHER EXP"/>
    <s v="LP"/>
    <x v="4"/>
    <s v="GEN EXP"/>
    <s v="09"/>
    <s v="IS"/>
    <x v="3"/>
    <n v="10738"/>
    <n v="10738"/>
    <m/>
    <x v="0"/>
    <n v="0"/>
    <s v="EX"/>
    <n v="10738"/>
    <n v="10738"/>
    <x v="0"/>
    <n v="0"/>
    <n v="0"/>
    <m/>
    <n v="0"/>
    <n v="10738"/>
    <s v="N"/>
    <m/>
    <s v="VPPF"/>
    <s v="VP AND CHIEF FINANCIAL OFFICER"/>
    <s v="92"/>
    <s v="1-Adjust Based Budget"/>
    <x v="42"/>
    <x v="2"/>
    <x v="7"/>
    <m/>
    <x v="1"/>
    <x v="1"/>
    <m/>
  </r>
  <r>
    <n v="2018"/>
    <s v="UA"/>
    <s v="PUR"/>
    <s v="PURCHASING"/>
    <x v="8"/>
    <s v="AREA1"/>
    <s v="PURCHASING AREA 1"/>
    <s v="PURCHASING DEPARTMENT"/>
    <x v="27"/>
    <s v="VP AND CHIEF FINANCIAL OFFICER"/>
    <s v="GENFND"/>
    <x v="20"/>
    <x v="19"/>
    <s v="---"/>
    <s v="EX"/>
    <s v="OEXP"/>
    <s v="OTHER EXP"/>
    <s v="LP"/>
    <x v="4"/>
    <s v="GEN EXP"/>
    <s v="09"/>
    <s v="IS"/>
    <x v="3"/>
    <n v="2113"/>
    <n v="2113"/>
    <m/>
    <x v="0"/>
    <n v="0"/>
    <s v="EX"/>
    <n v="2113"/>
    <n v="2113"/>
    <x v="0"/>
    <n v="0"/>
    <n v="0"/>
    <m/>
    <n v="0"/>
    <n v="2113"/>
    <s v="N"/>
    <m/>
    <s v="VPPF"/>
    <s v="VP AND CHIEF FINANCIAL OFFICER"/>
    <s v="92"/>
    <s v="1-Adjust Based Budget"/>
    <x v="42"/>
    <x v="2"/>
    <x v="7"/>
    <m/>
    <x v="1"/>
    <x v="1"/>
    <m/>
  </r>
  <r>
    <n v="2018"/>
    <s v="UA"/>
    <s v="PUR"/>
    <s v="PURCHASING"/>
    <x v="89"/>
    <s v="AREA2"/>
    <s v="PURCHASING AREA 2"/>
    <s v="PURCHASING DEPARTMENT"/>
    <x v="27"/>
    <s v="VP AND CHIEF FINANCIAL OFFICER"/>
    <s v="GENFND"/>
    <x v="20"/>
    <x v="19"/>
    <s v="---"/>
    <s v="EX"/>
    <s v="OEXP"/>
    <s v="OTHER EXP"/>
    <s v="LP"/>
    <x v="4"/>
    <s v="GEN EXP"/>
    <s v="09"/>
    <s v="IS"/>
    <x v="3"/>
    <n v="5000"/>
    <n v="5000"/>
    <m/>
    <x v="0"/>
    <n v="0"/>
    <s v="EX"/>
    <n v="5000"/>
    <n v="5000"/>
    <x v="0"/>
    <n v="0"/>
    <n v="0"/>
    <m/>
    <n v="0"/>
    <n v="5000"/>
    <s v="N"/>
    <m/>
    <s v="VPPF"/>
    <s v="VP AND CHIEF FINANCIAL OFFICER"/>
    <s v="92"/>
    <s v="1-Adjust Based Budget"/>
    <x v="42"/>
    <x v="2"/>
    <x v="7"/>
    <m/>
    <x v="1"/>
    <x v="1"/>
    <m/>
  </r>
  <r>
    <n v="2018"/>
    <s v="UA"/>
    <s v="PUR"/>
    <s v="PURCHASING"/>
    <x v="89"/>
    <s v="AREA3"/>
    <s v="PURCHASING AREA 3"/>
    <s v="PURCHASING DEPARTMENT"/>
    <x v="27"/>
    <s v="VP AND CHIEF FINANCIAL OFFICER"/>
    <s v="GENFND"/>
    <x v="20"/>
    <x v="19"/>
    <s v="---"/>
    <s v="EX"/>
    <s v="OEXP"/>
    <s v="OTHER EXP"/>
    <s v="LP"/>
    <x v="4"/>
    <s v="GEN EXP"/>
    <s v="09"/>
    <s v="IS"/>
    <x v="3"/>
    <n v="2000"/>
    <n v="2000"/>
    <m/>
    <x v="0"/>
    <n v="0"/>
    <s v="EX"/>
    <n v="2000"/>
    <n v="2000"/>
    <x v="0"/>
    <n v="0"/>
    <n v="0"/>
    <m/>
    <n v="0"/>
    <n v="2000"/>
    <s v="N"/>
    <m/>
    <s v="VPPF"/>
    <s v="VP AND CHIEF FINANCIAL OFFICER"/>
    <s v="92"/>
    <s v="1-Adjust Based Budget"/>
    <x v="42"/>
    <x v="2"/>
    <x v="7"/>
    <m/>
    <x v="1"/>
    <x v="1"/>
    <m/>
  </r>
  <r>
    <n v="2018"/>
    <s v="UA"/>
    <s v="PUR"/>
    <s v="PURCHASING"/>
    <x v="89"/>
    <s v="AREA4"/>
    <s v="PURCHASING AREA 4"/>
    <s v="PURCHASING DEPARTMENT"/>
    <x v="27"/>
    <s v="VP AND CHIEF FINANCIAL OFFICER"/>
    <s v="GENFND"/>
    <x v="20"/>
    <x v="19"/>
    <s v="---"/>
    <s v="EX"/>
    <s v="OEXP"/>
    <s v="OTHER EXP"/>
    <s v="LP"/>
    <x v="4"/>
    <s v="GEN EXP"/>
    <s v="09"/>
    <s v="IS"/>
    <x v="3"/>
    <n v="4850"/>
    <n v="4850"/>
    <m/>
    <x v="0"/>
    <n v="0"/>
    <s v="EX"/>
    <n v="4850"/>
    <n v="4850"/>
    <x v="0"/>
    <n v="0"/>
    <n v="0"/>
    <m/>
    <n v="0"/>
    <n v="4850"/>
    <s v="N"/>
    <m/>
    <s v="VPPF"/>
    <s v="VP AND CHIEF FINANCIAL OFFICER"/>
    <s v="92"/>
    <s v="1-Adjust Based Budget"/>
    <x v="42"/>
    <x v="2"/>
    <x v="7"/>
    <m/>
    <x v="1"/>
    <x v="1"/>
    <m/>
  </r>
  <r>
    <n v="2018"/>
    <s v="UA"/>
    <s v="PUR"/>
    <s v="PURCHASING"/>
    <x v="89"/>
    <s v="-----"/>
    <m/>
    <s v="PURCHASING DEPARTMENT"/>
    <x v="27"/>
    <s v="VP AND CHIEF FINANCIAL OFFICER"/>
    <s v="GENFND"/>
    <x v="95"/>
    <x v="93"/>
    <s v="---"/>
    <s v="EX"/>
    <s v="COMP"/>
    <s v="COMP SERV"/>
    <s v="JP"/>
    <x v="4"/>
    <s v="GEN EXP"/>
    <s v="09"/>
    <s v="IS"/>
    <x v="3"/>
    <n v="1000"/>
    <n v="1000"/>
    <m/>
    <x v="0"/>
    <n v="0"/>
    <s v="EX"/>
    <n v="1000"/>
    <n v="1000"/>
    <x v="0"/>
    <n v="0"/>
    <n v="0"/>
    <m/>
    <n v="0"/>
    <n v="1000"/>
    <s v="N"/>
    <m/>
    <s v="VPPF"/>
    <s v="VP AND CHIEF FINANCIAL OFFICER"/>
    <s v="92"/>
    <s v="1-Adjust Based Budget"/>
    <x v="42"/>
    <x v="2"/>
    <x v="7"/>
    <m/>
    <x v="1"/>
    <x v="1"/>
    <m/>
  </r>
  <r>
    <n v="2018"/>
    <s v="UA"/>
    <s v="PUR"/>
    <s v="PURCHASING"/>
    <x v="89"/>
    <s v="AREA1"/>
    <s v="PURCHASING AREA 1"/>
    <s v="PURCHASING DEPARTMENT"/>
    <x v="27"/>
    <s v="VP AND CHIEF FINANCIAL OFFICER"/>
    <s v="GENFND"/>
    <x v="95"/>
    <x v="93"/>
    <s v="---"/>
    <s v="EX"/>
    <s v="COMP"/>
    <s v="COMP SERV"/>
    <s v="JP"/>
    <x v="4"/>
    <s v="GEN EXP"/>
    <s v="09"/>
    <s v="IS"/>
    <x v="3"/>
    <n v="500"/>
    <n v="500"/>
    <m/>
    <x v="0"/>
    <n v="0"/>
    <s v="EX"/>
    <n v="500"/>
    <n v="500"/>
    <x v="0"/>
    <n v="0"/>
    <n v="0"/>
    <m/>
    <n v="0"/>
    <n v="500"/>
    <s v="N"/>
    <m/>
    <s v="VPPF"/>
    <s v="VP AND CHIEF FINANCIAL OFFICER"/>
    <s v="92"/>
    <s v="1-Adjust Based Budget"/>
    <x v="42"/>
    <x v="2"/>
    <x v="7"/>
    <m/>
    <x v="1"/>
    <x v="1"/>
    <m/>
  </r>
  <r>
    <n v="2018"/>
    <s v="UA"/>
    <s v="PUR"/>
    <s v="PURCHASING"/>
    <x v="89"/>
    <s v="-----"/>
    <m/>
    <s v="PURCHASING DEPARTMENT"/>
    <x v="27"/>
    <s v="VP AND CHIEF FINANCIAL OFFICER"/>
    <s v="GENFND"/>
    <x v="128"/>
    <x v="124"/>
    <s v="---"/>
    <s v="EX"/>
    <s v="COMP"/>
    <s v="COMP SERV"/>
    <s v="JP"/>
    <x v="4"/>
    <s v="GEN EXP"/>
    <s v="09"/>
    <s v="IS"/>
    <x v="3"/>
    <n v="5000"/>
    <n v="5000"/>
    <m/>
    <x v="0"/>
    <n v="0"/>
    <s v="EX"/>
    <n v="5000"/>
    <n v="5000"/>
    <x v="0"/>
    <n v="0"/>
    <n v="0"/>
    <m/>
    <n v="0"/>
    <n v="5000"/>
    <s v="N"/>
    <m/>
    <s v="VPPF"/>
    <s v="VP AND CHIEF FINANCIAL OFFICER"/>
    <s v="92"/>
    <s v="1-Adjust Based Budget"/>
    <x v="42"/>
    <x v="2"/>
    <x v="7"/>
    <m/>
    <x v="1"/>
    <x v="1"/>
    <m/>
  </r>
  <r>
    <n v="2018"/>
    <s v="UA"/>
    <s v="PUR"/>
    <s v="PURCHASING"/>
    <x v="89"/>
    <s v="AREA4"/>
    <s v="PURCHASING AREA 4"/>
    <s v="PURCHASING DEPARTMENT"/>
    <x v="27"/>
    <s v="VP AND CHIEF FINANCIAL OFFICER"/>
    <s v="GENFND"/>
    <x v="128"/>
    <x v="124"/>
    <s v="---"/>
    <s v="EX"/>
    <s v="COMP"/>
    <s v="COMP SERV"/>
    <s v="JP"/>
    <x v="4"/>
    <s v="GEN EXP"/>
    <s v="09"/>
    <s v="IS"/>
    <x v="3"/>
    <n v="1428"/>
    <n v="1428"/>
    <m/>
    <x v="0"/>
    <n v="0"/>
    <s v="EX"/>
    <n v="1428"/>
    <n v="1428"/>
    <x v="0"/>
    <n v="0"/>
    <n v="0"/>
    <m/>
    <n v="0"/>
    <n v="1428"/>
    <s v="N"/>
    <m/>
    <s v="VPPF"/>
    <s v="VP AND CHIEF FINANCIAL OFFICER"/>
    <s v="92"/>
    <s v="1-Adjust Based Budget"/>
    <x v="42"/>
    <x v="2"/>
    <x v="7"/>
    <m/>
    <x v="1"/>
    <x v="1"/>
    <m/>
  </r>
  <r>
    <n v="2018"/>
    <s v="UA"/>
    <s v="PUR"/>
    <s v="PURCHASING"/>
    <x v="89"/>
    <s v="-----"/>
    <m/>
    <s v="PURCHASING DEPARTMENT"/>
    <x v="27"/>
    <s v="VP AND CHIEF FINANCIAL OFFICER"/>
    <s v="GENFND"/>
    <x v="41"/>
    <x v="40"/>
    <s v="---"/>
    <s v="EX"/>
    <s v="PRIN"/>
    <s v="PRINT DUPL"/>
    <s v="KA"/>
    <x v="4"/>
    <s v="GEN EXP"/>
    <s v="09"/>
    <s v="IS"/>
    <x v="3"/>
    <n v="650"/>
    <n v="650"/>
    <m/>
    <x v="0"/>
    <n v="0"/>
    <s v="EX"/>
    <n v="650"/>
    <n v="650"/>
    <x v="0"/>
    <n v="0"/>
    <n v="0"/>
    <m/>
    <n v="0"/>
    <n v="650"/>
    <s v="N"/>
    <m/>
    <s v="VPPF"/>
    <s v="VP AND CHIEF FINANCIAL OFFICER"/>
    <s v="92"/>
    <s v="1-Adjust Based Budget"/>
    <x v="42"/>
    <x v="2"/>
    <x v="7"/>
    <m/>
    <x v="1"/>
    <x v="1"/>
    <m/>
  </r>
  <r>
    <n v="2018"/>
    <s v="UA"/>
    <s v="PUR"/>
    <s v="PURCHASING"/>
    <x v="89"/>
    <s v="AREA1"/>
    <s v="PURCHASING AREA 1"/>
    <s v="PURCHASING DEPARTMENT"/>
    <x v="27"/>
    <s v="VP AND CHIEF FINANCIAL OFFICER"/>
    <s v="GENFND"/>
    <x v="41"/>
    <x v="40"/>
    <s v="---"/>
    <s v="EX"/>
    <s v="PRIN"/>
    <s v="PRINT DUPL"/>
    <s v="KA"/>
    <x v="4"/>
    <s v="GEN EXP"/>
    <s v="09"/>
    <s v="IS"/>
    <x v="3"/>
    <n v="200"/>
    <n v="200"/>
    <m/>
    <x v="0"/>
    <n v="0"/>
    <s v="EX"/>
    <n v="200"/>
    <n v="200"/>
    <x v="0"/>
    <n v="0"/>
    <n v="0"/>
    <m/>
    <n v="0"/>
    <n v="200"/>
    <s v="N"/>
    <m/>
    <s v="VPPF"/>
    <s v="VP AND CHIEF FINANCIAL OFFICER"/>
    <s v="92"/>
    <s v="1-Adjust Based Budget"/>
    <x v="42"/>
    <x v="2"/>
    <x v="7"/>
    <m/>
    <x v="1"/>
    <x v="1"/>
    <m/>
  </r>
  <r>
    <n v="2018"/>
    <s v="UA"/>
    <s v="PUR"/>
    <s v="PURCHASING"/>
    <x v="89"/>
    <s v="AREA4"/>
    <s v="PURCHASING AREA 4"/>
    <s v="PURCHASING DEPARTMENT"/>
    <x v="27"/>
    <s v="VP AND CHIEF FINANCIAL OFFICER"/>
    <s v="GENFND"/>
    <x v="41"/>
    <x v="40"/>
    <s v="---"/>
    <s v="EX"/>
    <s v="PRIN"/>
    <s v="PRINT DUPL"/>
    <s v="KA"/>
    <x v="4"/>
    <s v="GEN EXP"/>
    <s v="09"/>
    <s v="IS"/>
    <x v="3"/>
    <n v="5305"/>
    <n v="5305"/>
    <m/>
    <x v="0"/>
    <n v="0"/>
    <s v="EX"/>
    <n v="5305"/>
    <n v="5305"/>
    <x v="0"/>
    <n v="0"/>
    <n v="0"/>
    <m/>
    <n v="0"/>
    <n v="5305"/>
    <s v="N"/>
    <m/>
    <s v="VPPF"/>
    <s v="VP AND CHIEF FINANCIAL OFFICER"/>
    <s v="92"/>
    <s v="1-Adjust Based Budget"/>
    <x v="42"/>
    <x v="2"/>
    <x v="7"/>
    <m/>
    <x v="1"/>
    <x v="1"/>
    <m/>
  </r>
  <r>
    <n v="2018"/>
    <s v="UA"/>
    <s v="PUR"/>
    <s v="PURCHASING"/>
    <x v="89"/>
    <s v="AREA1"/>
    <s v="PURCHASING AREA 1"/>
    <s v="PURCHASING DEPARTMENT"/>
    <x v="27"/>
    <s v="VP AND CHIEF FINANCIAL OFFICER"/>
    <s v="GENFND"/>
    <x v="113"/>
    <x v="19"/>
    <s v="---"/>
    <s v="EX"/>
    <s v="OEXP"/>
    <s v="OTHER EXP"/>
    <s v="LP"/>
    <x v="4"/>
    <s v="GEN EXP"/>
    <s v="09"/>
    <s v="IS"/>
    <x v="3"/>
    <n v="500"/>
    <n v="500"/>
    <m/>
    <x v="0"/>
    <n v="0"/>
    <s v="EX"/>
    <n v="500"/>
    <n v="500"/>
    <x v="0"/>
    <n v="0"/>
    <n v="0"/>
    <m/>
    <n v="0"/>
    <n v="500"/>
    <s v="N"/>
    <m/>
    <s v="VPPF"/>
    <s v="VP AND CHIEF FINANCIAL OFFICER"/>
    <s v="92"/>
    <s v="1-Adjust Based Budget"/>
    <x v="42"/>
    <x v="2"/>
    <x v="7"/>
    <m/>
    <x v="1"/>
    <x v="1"/>
    <m/>
  </r>
  <r>
    <n v="2018"/>
    <s v="UA"/>
    <s v="PUR"/>
    <s v="PURCHASING"/>
    <x v="89"/>
    <s v="-----"/>
    <m/>
    <s v="PURCHASING DEPARTMENT"/>
    <x v="27"/>
    <s v="VP AND CHIEF FINANCIAL OFFICER"/>
    <s v="GENFND"/>
    <x v="42"/>
    <x v="41"/>
    <s v="---"/>
    <s v="EX"/>
    <s v="PHON"/>
    <s v="TELE POST"/>
    <s v="JV"/>
    <x v="4"/>
    <s v="GEN EXP"/>
    <s v="09"/>
    <s v="IS"/>
    <x v="3"/>
    <n v="10"/>
    <n v="10"/>
    <m/>
    <x v="0"/>
    <n v="0"/>
    <s v="EX"/>
    <n v="10"/>
    <n v="10"/>
    <x v="0"/>
    <n v="0"/>
    <n v="0"/>
    <m/>
    <n v="0"/>
    <n v="10"/>
    <s v="N"/>
    <m/>
    <s v="VPPF"/>
    <s v="VP AND CHIEF FINANCIAL OFFICER"/>
    <s v="92"/>
    <s v="1-Adjust Based Budget"/>
    <x v="42"/>
    <x v="2"/>
    <x v="7"/>
    <m/>
    <x v="1"/>
    <x v="1"/>
    <m/>
  </r>
  <r>
    <n v="2018"/>
    <s v="UA"/>
    <s v="PUR"/>
    <s v="PURCHASING"/>
    <x v="89"/>
    <s v="AREA4"/>
    <s v="PURCHASING AREA 4"/>
    <s v="PURCHASING DEPARTMENT"/>
    <x v="27"/>
    <s v="VP AND CHIEF FINANCIAL OFFICER"/>
    <s v="GENFND"/>
    <x v="42"/>
    <x v="41"/>
    <s v="---"/>
    <s v="EX"/>
    <s v="PHON"/>
    <s v="TELE POST"/>
    <s v="JV"/>
    <x v="4"/>
    <s v="GEN EXP"/>
    <s v="09"/>
    <s v="IS"/>
    <x v="3"/>
    <n v="100"/>
    <n v="100"/>
    <m/>
    <x v="0"/>
    <n v="0"/>
    <s v="EX"/>
    <n v="100"/>
    <n v="100"/>
    <x v="0"/>
    <n v="0"/>
    <n v="0"/>
    <m/>
    <n v="0"/>
    <n v="100"/>
    <s v="N"/>
    <m/>
    <s v="VPPF"/>
    <s v="VP AND CHIEF FINANCIAL OFFICER"/>
    <s v="92"/>
    <s v="1-Adjust Based Budget"/>
    <x v="42"/>
    <x v="2"/>
    <x v="7"/>
    <m/>
    <x v="1"/>
    <x v="1"/>
    <m/>
  </r>
  <r>
    <n v="2018"/>
    <s v="UA"/>
    <s v="PUR"/>
    <s v="PURCHASING"/>
    <x v="89"/>
    <s v="-----"/>
    <m/>
    <s v="PURCHASING DEPARTMENT"/>
    <x v="27"/>
    <s v="VP AND CHIEF FINANCIAL OFFICER"/>
    <s v="GENFND"/>
    <x v="43"/>
    <x v="42"/>
    <s v="---"/>
    <s v="EX"/>
    <s v="PHON"/>
    <s v="TELE POST"/>
    <s v="JV"/>
    <x v="4"/>
    <s v="GEN EXP"/>
    <s v="09"/>
    <s v="IS"/>
    <x v="3"/>
    <n v="1000"/>
    <n v="1000"/>
    <m/>
    <x v="0"/>
    <n v="0"/>
    <s v="EX"/>
    <n v="1000"/>
    <n v="1000"/>
    <x v="0"/>
    <n v="0"/>
    <n v="0"/>
    <m/>
    <n v="0"/>
    <n v="1000"/>
    <s v="N"/>
    <m/>
    <s v="VPPF"/>
    <s v="VP AND CHIEF FINANCIAL OFFICER"/>
    <s v="92"/>
    <s v="1-Adjust Based Budget"/>
    <x v="42"/>
    <x v="2"/>
    <x v="7"/>
    <m/>
    <x v="1"/>
    <x v="1"/>
    <m/>
  </r>
  <r>
    <n v="2018"/>
    <s v="UA"/>
    <s v="PUR"/>
    <s v="PURCHASING"/>
    <x v="89"/>
    <s v="AREA4"/>
    <s v="PURCHASING AREA 4"/>
    <s v="PURCHASING DEPARTMENT"/>
    <x v="27"/>
    <s v="VP AND CHIEF FINANCIAL OFFICER"/>
    <s v="GENFND"/>
    <x v="43"/>
    <x v="42"/>
    <s v="---"/>
    <s v="EX"/>
    <s v="PHON"/>
    <s v="TELE POST"/>
    <s v="JV"/>
    <x v="4"/>
    <s v="GEN EXP"/>
    <s v="09"/>
    <s v="IS"/>
    <x v="3"/>
    <n v="100"/>
    <n v="100"/>
    <m/>
    <x v="0"/>
    <n v="0"/>
    <s v="EX"/>
    <n v="100"/>
    <n v="100"/>
    <x v="0"/>
    <n v="0"/>
    <n v="0"/>
    <m/>
    <n v="0"/>
    <n v="100"/>
    <s v="N"/>
    <m/>
    <s v="VPPF"/>
    <s v="VP AND CHIEF FINANCIAL OFFICER"/>
    <s v="92"/>
    <s v="1-Adjust Based Budget"/>
    <x v="42"/>
    <x v="2"/>
    <x v="7"/>
    <m/>
    <x v="1"/>
    <x v="1"/>
    <m/>
  </r>
  <r>
    <n v="2018"/>
    <s v="UA"/>
    <s v="PUR"/>
    <s v="PURCHASING"/>
    <x v="89"/>
    <s v="-----"/>
    <m/>
    <s v="PURCHASING DEPARTMENT"/>
    <x v="27"/>
    <s v="VP AND CHIEF FINANCIAL OFFICER"/>
    <s v="GENFND"/>
    <x v="44"/>
    <x v="43"/>
    <s v="---"/>
    <s v="EX"/>
    <s v="PHON"/>
    <s v="TELE POST"/>
    <s v="JV"/>
    <x v="4"/>
    <s v="GEN EXP"/>
    <s v="09"/>
    <s v="IS"/>
    <x v="3"/>
    <n v="500"/>
    <n v="500"/>
    <m/>
    <x v="0"/>
    <n v="0"/>
    <s v="EX"/>
    <n v="500"/>
    <n v="500"/>
    <x v="0"/>
    <n v="0"/>
    <n v="0"/>
    <m/>
    <n v="0"/>
    <n v="500"/>
    <s v="N"/>
    <m/>
    <s v="VPPF"/>
    <s v="VP AND CHIEF FINANCIAL OFFICER"/>
    <s v="92"/>
    <s v="1-Adjust Based Budget"/>
    <x v="42"/>
    <x v="2"/>
    <x v="7"/>
    <m/>
    <x v="1"/>
    <x v="1"/>
    <m/>
  </r>
  <r>
    <n v="2018"/>
    <s v="UA"/>
    <s v="PUR"/>
    <s v="PURCHASING"/>
    <x v="89"/>
    <s v="AREA4"/>
    <s v="PURCHASING AREA 4"/>
    <s v="PURCHASING DEPARTMENT"/>
    <x v="27"/>
    <s v="VP AND CHIEF FINANCIAL OFFICER"/>
    <s v="GENFND"/>
    <x v="44"/>
    <x v="43"/>
    <s v="---"/>
    <s v="EX"/>
    <s v="PHON"/>
    <s v="TELE POST"/>
    <s v="JV"/>
    <x v="4"/>
    <s v="GEN EXP"/>
    <s v="09"/>
    <s v="IS"/>
    <x v="3"/>
    <n v="50"/>
    <n v="50"/>
    <m/>
    <x v="0"/>
    <n v="0"/>
    <s v="EX"/>
    <n v="50"/>
    <n v="50"/>
    <x v="0"/>
    <n v="0"/>
    <n v="0"/>
    <m/>
    <n v="0"/>
    <n v="50"/>
    <s v="N"/>
    <m/>
    <s v="VPPF"/>
    <s v="VP AND CHIEF FINANCIAL OFFICER"/>
    <s v="92"/>
    <s v="1-Adjust Based Budget"/>
    <x v="42"/>
    <x v="2"/>
    <x v="7"/>
    <m/>
    <x v="1"/>
    <x v="1"/>
    <m/>
  </r>
  <r>
    <n v="2018"/>
    <s v="UA"/>
    <s v="PUR"/>
    <s v="PURCHASING"/>
    <x v="89"/>
    <s v="-----"/>
    <m/>
    <s v="PURCHASING DEPARTMENT"/>
    <x v="27"/>
    <s v="VP AND CHIEF FINANCIAL OFFICER"/>
    <s v="GENFND"/>
    <x v="22"/>
    <x v="21"/>
    <s v="---"/>
    <s v="EX"/>
    <s v="S&amp;E"/>
    <s v="S&amp;E"/>
    <s v="LF"/>
    <x v="4"/>
    <s v="GEN EXP"/>
    <s v="09"/>
    <s v="IS"/>
    <x v="3"/>
    <n v="800"/>
    <n v="800"/>
    <m/>
    <x v="0"/>
    <n v="0"/>
    <s v="EX"/>
    <n v="800"/>
    <n v="800"/>
    <x v="0"/>
    <n v="0"/>
    <n v="0"/>
    <m/>
    <n v="0"/>
    <n v="800"/>
    <s v="N"/>
    <m/>
    <s v="VPPF"/>
    <s v="VP AND CHIEF FINANCIAL OFFICER"/>
    <s v="92"/>
    <s v="1-Adjust Based Budget"/>
    <x v="42"/>
    <x v="2"/>
    <x v="7"/>
    <m/>
    <x v="1"/>
    <x v="1"/>
    <m/>
  </r>
  <r>
    <n v="2018"/>
    <s v="UA"/>
    <s v="PUR"/>
    <s v="PURCHASING"/>
    <x v="89"/>
    <s v="AREA1"/>
    <s v="PURCHASING AREA 1"/>
    <s v="PURCHASING DEPARTMENT"/>
    <x v="27"/>
    <s v="VP AND CHIEF FINANCIAL OFFICER"/>
    <s v="GENFND"/>
    <x v="22"/>
    <x v="21"/>
    <s v="---"/>
    <s v="EX"/>
    <s v="S&amp;E"/>
    <s v="S&amp;E"/>
    <s v="LF"/>
    <x v="4"/>
    <s v="GEN EXP"/>
    <s v="09"/>
    <s v="IS"/>
    <x v="3"/>
    <n v="3000"/>
    <n v="3000"/>
    <m/>
    <x v="0"/>
    <n v="0"/>
    <s v="EX"/>
    <n v="3000"/>
    <n v="3000"/>
    <x v="0"/>
    <n v="0"/>
    <n v="0"/>
    <m/>
    <n v="0"/>
    <n v="3000"/>
    <s v="N"/>
    <m/>
    <s v="VPPF"/>
    <s v="VP AND CHIEF FINANCIAL OFFICER"/>
    <s v="92"/>
    <s v="1-Adjust Based Budget"/>
    <x v="42"/>
    <x v="2"/>
    <x v="7"/>
    <m/>
    <x v="1"/>
    <x v="1"/>
    <m/>
  </r>
  <r>
    <n v="2018"/>
    <s v="UA"/>
    <s v="PUR"/>
    <s v="PURCHASING"/>
    <x v="89"/>
    <s v="AREA2"/>
    <s v="PURCHASING AREA 2"/>
    <s v="PURCHASING DEPARTMENT"/>
    <x v="27"/>
    <s v="VP AND CHIEF FINANCIAL OFFICER"/>
    <s v="GENFND"/>
    <x v="22"/>
    <x v="21"/>
    <s v="---"/>
    <s v="EX"/>
    <s v="S&amp;E"/>
    <s v="S&amp;E"/>
    <s v="LF"/>
    <x v="4"/>
    <s v="GEN EXP"/>
    <s v="09"/>
    <s v="IS"/>
    <x v="3"/>
    <n v="2000"/>
    <n v="2000"/>
    <m/>
    <x v="0"/>
    <n v="0"/>
    <s v="EX"/>
    <n v="2000"/>
    <n v="2000"/>
    <x v="0"/>
    <n v="0"/>
    <n v="0"/>
    <m/>
    <n v="0"/>
    <n v="2000"/>
    <s v="N"/>
    <m/>
    <s v="VPPF"/>
    <s v="VP AND CHIEF FINANCIAL OFFICER"/>
    <s v="92"/>
    <s v="1-Adjust Based Budget"/>
    <x v="42"/>
    <x v="2"/>
    <x v="7"/>
    <m/>
    <x v="1"/>
    <x v="1"/>
    <m/>
  </r>
  <r>
    <n v="2018"/>
    <s v="UA"/>
    <s v="PUR"/>
    <s v="PURCHASING"/>
    <x v="89"/>
    <s v="AREA3"/>
    <s v="PURCHASING AREA 3"/>
    <s v="PURCHASING DEPARTMENT"/>
    <x v="27"/>
    <s v="VP AND CHIEF FINANCIAL OFFICER"/>
    <s v="GENFND"/>
    <x v="22"/>
    <x v="21"/>
    <s v="---"/>
    <s v="EX"/>
    <s v="S&amp;E"/>
    <s v="S&amp;E"/>
    <s v="LF"/>
    <x v="4"/>
    <s v="GEN EXP"/>
    <s v="09"/>
    <s v="IS"/>
    <x v="3"/>
    <n v="1000"/>
    <n v="1000"/>
    <m/>
    <x v="0"/>
    <n v="0"/>
    <s v="EX"/>
    <n v="1000"/>
    <n v="1000"/>
    <x v="0"/>
    <n v="0"/>
    <n v="0"/>
    <m/>
    <n v="0"/>
    <n v="1000"/>
    <s v="N"/>
    <m/>
    <s v="VPPF"/>
    <s v="VP AND CHIEF FINANCIAL OFFICER"/>
    <s v="92"/>
    <s v="1-Adjust Based Budget"/>
    <x v="42"/>
    <x v="2"/>
    <x v="7"/>
    <m/>
    <x v="1"/>
    <x v="1"/>
    <m/>
  </r>
  <r>
    <n v="2018"/>
    <s v="UA"/>
    <s v="PUR"/>
    <s v="PURCHASING"/>
    <x v="89"/>
    <s v="AREA4"/>
    <s v="PURCHASING AREA 4"/>
    <s v="PURCHASING DEPARTMENT"/>
    <x v="27"/>
    <s v="VP AND CHIEF FINANCIAL OFFICER"/>
    <s v="GENFND"/>
    <x v="22"/>
    <x v="21"/>
    <s v="---"/>
    <s v="EX"/>
    <s v="S&amp;E"/>
    <s v="S&amp;E"/>
    <s v="LF"/>
    <x v="4"/>
    <s v="GEN EXP"/>
    <s v="09"/>
    <s v="IS"/>
    <x v="3"/>
    <n v="493"/>
    <n v="493"/>
    <m/>
    <x v="0"/>
    <n v="0"/>
    <s v="EX"/>
    <n v="493"/>
    <n v="493"/>
    <x v="0"/>
    <n v="0"/>
    <n v="0"/>
    <m/>
    <n v="0"/>
    <n v="493"/>
    <s v="N"/>
    <m/>
    <s v="VPPF"/>
    <s v="VP AND CHIEF FINANCIAL OFFICER"/>
    <s v="92"/>
    <s v="1-Adjust Based Budget"/>
    <x v="42"/>
    <x v="2"/>
    <x v="7"/>
    <m/>
    <x v="1"/>
    <x v="1"/>
    <m/>
  </r>
  <r>
    <n v="2018"/>
    <s v="UA"/>
    <s v="PUR"/>
    <s v="PURCHASING"/>
    <x v="89"/>
    <s v="-----"/>
    <m/>
    <s v="PURCHASING DEPARTMENT"/>
    <x v="27"/>
    <s v="VP AND CHIEF FINANCIAL OFFICER"/>
    <s v="GENFND"/>
    <x v="46"/>
    <x v="45"/>
    <s v="---"/>
    <s v="EX"/>
    <s v="PRIN"/>
    <s v="PRINT DUPL"/>
    <s v="KA"/>
    <x v="4"/>
    <s v="GEN EXP"/>
    <s v="09"/>
    <s v="IS"/>
    <x v="3"/>
    <n v="2500"/>
    <n v="2500"/>
    <m/>
    <x v="0"/>
    <n v="0"/>
    <s v="EX"/>
    <n v="2500"/>
    <n v="2500"/>
    <x v="0"/>
    <n v="0"/>
    <n v="0"/>
    <m/>
    <n v="0"/>
    <n v="2500"/>
    <s v="N"/>
    <m/>
    <s v="VPPF"/>
    <s v="VP AND CHIEF FINANCIAL OFFICER"/>
    <s v="92"/>
    <s v="1-Adjust Based Budget"/>
    <x v="42"/>
    <x v="2"/>
    <x v="7"/>
    <m/>
    <x v="1"/>
    <x v="1"/>
    <m/>
  </r>
  <r>
    <n v="2018"/>
    <s v="UA"/>
    <s v="PUR"/>
    <s v="PURCHASING"/>
    <x v="89"/>
    <s v="AREA1"/>
    <s v="PURCHASING AREA 1"/>
    <s v="PURCHASING DEPARTMENT"/>
    <x v="27"/>
    <s v="VP AND CHIEF FINANCIAL OFFICER"/>
    <s v="GENFND"/>
    <x v="46"/>
    <x v="45"/>
    <s v="---"/>
    <s v="EX"/>
    <s v="PRIN"/>
    <s v="PRINT DUPL"/>
    <s v="KA"/>
    <x v="4"/>
    <s v="GEN EXP"/>
    <s v="09"/>
    <s v="IS"/>
    <x v="3"/>
    <n v="1000"/>
    <n v="1000"/>
    <m/>
    <x v="0"/>
    <n v="0"/>
    <s v="EX"/>
    <n v="1000"/>
    <n v="1000"/>
    <x v="0"/>
    <n v="0"/>
    <n v="0"/>
    <m/>
    <n v="0"/>
    <n v="1000"/>
    <s v="N"/>
    <m/>
    <s v="VPPF"/>
    <s v="VP AND CHIEF FINANCIAL OFFICER"/>
    <s v="92"/>
    <s v="1-Adjust Based Budget"/>
    <x v="42"/>
    <x v="2"/>
    <x v="7"/>
    <m/>
    <x v="1"/>
    <x v="1"/>
    <m/>
  </r>
  <r>
    <n v="2018"/>
    <s v="UA"/>
    <s v="PUR"/>
    <s v="PURCHASING"/>
    <x v="89"/>
    <s v="AREA1"/>
    <s v="PURCHASING AREA 1"/>
    <s v="PURCHASING DEPARTMENT"/>
    <x v="27"/>
    <s v="VP AND CHIEF FINANCIAL OFFICER"/>
    <s v="GENFND"/>
    <x v="120"/>
    <x v="116"/>
    <s v="---"/>
    <s v="EX"/>
    <s v="S&amp;E"/>
    <s v="S&amp;E"/>
    <s v="LF"/>
    <x v="4"/>
    <s v="GEN EXP"/>
    <s v="09"/>
    <s v="IS"/>
    <x v="3"/>
    <n v="500"/>
    <n v="500"/>
    <m/>
    <x v="0"/>
    <n v="0"/>
    <s v="EX"/>
    <n v="500"/>
    <n v="500"/>
    <x v="0"/>
    <n v="0"/>
    <n v="0"/>
    <m/>
    <n v="0"/>
    <n v="500"/>
    <s v="N"/>
    <m/>
    <s v="VPPF"/>
    <s v="VP AND CHIEF FINANCIAL OFFICER"/>
    <s v="92"/>
    <s v="1-Adjust Based Budget"/>
    <x v="42"/>
    <x v="2"/>
    <x v="7"/>
    <m/>
    <x v="1"/>
    <x v="1"/>
    <m/>
  </r>
  <r>
    <n v="2018"/>
    <s v="UA"/>
    <s v="PUR"/>
    <s v="PURCHASING"/>
    <x v="89"/>
    <s v="-----"/>
    <m/>
    <s v="PURCHASING DEPARTMENT"/>
    <x v="27"/>
    <s v="VP AND CHIEF FINANCIAL OFFICER"/>
    <s v="GENFND"/>
    <x v="129"/>
    <x v="125"/>
    <s v="---"/>
    <s v="EX"/>
    <s v="S&amp;E"/>
    <s v="S&amp;E"/>
    <s v="LF"/>
    <x v="4"/>
    <s v="GEN EXP"/>
    <s v="09"/>
    <s v="IS"/>
    <x v="3"/>
    <n v="100"/>
    <n v="100"/>
    <m/>
    <x v="0"/>
    <n v="0"/>
    <s v="EX"/>
    <n v="100"/>
    <n v="100"/>
    <x v="0"/>
    <n v="0"/>
    <n v="0"/>
    <m/>
    <n v="0"/>
    <n v="100"/>
    <s v="N"/>
    <m/>
    <s v="VPPF"/>
    <s v="VP AND CHIEF FINANCIAL OFFICER"/>
    <s v="92"/>
    <s v="1-Adjust Based Budget"/>
    <x v="42"/>
    <x v="2"/>
    <x v="7"/>
    <m/>
    <x v="1"/>
    <x v="1"/>
    <m/>
  </r>
  <r>
    <n v="2018"/>
    <s v="UA"/>
    <s v="PUR"/>
    <s v="PURCHASING"/>
    <x v="89"/>
    <s v="-----"/>
    <m/>
    <s v="PURCHASING DEPARTMENT"/>
    <x v="27"/>
    <s v="VP AND CHIEF FINANCIAL OFFICER"/>
    <s v="GENFND"/>
    <x v="12"/>
    <x v="11"/>
    <s v="---"/>
    <s v="EX"/>
    <s v="PRIN"/>
    <s v="PRINT DUPL"/>
    <s v="KA"/>
    <x v="4"/>
    <s v="GEN EXP"/>
    <s v="09"/>
    <s v="IS"/>
    <x v="3"/>
    <n v="200"/>
    <n v="200"/>
    <m/>
    <x v="0"/>
    <n v="0"/>
    <s v="EX"/>
    <n v="200"/>
    <n v="200"/>
    <x v="0"/>
    <n v="0"/>
    <n v="0"/>
    <m/>
    <n v="0"/>
    <n v="200"/>
    <s v="N"/>
    <m/>
    <s v="VPPF"/>
    <s v="VP AND CHIEF FINANCIAL OFFICER"/>
    <s v="92"/>
    <s v="1-Adjust Based Budget"/>
    <x v="42"/>
    <x v="2"/>
    <x v="7"/>
    <m/>
    <x v="1"/>
    <x v="1"/>
    <m/>
  </r>
  <r>
    <n v="2018"/>
    <s v="UA"/>
    <s v="PUR"/>
    <s v="PURCHASING"/>
    <x v="89"/>
    <s v="AREA1"/>
    <s v="PURCHASING AREA 1"/>
    <s v="PURCHASING DEPARTMENT"/>
    <x v="27"/>
    <s v="VP AND CHIEF FINANCIAL OFFICER"/>
    <s v="GENFND"/>
    <x v="12"/>
    <x v="11"/>
    <s v="---"/>
    <s v="EX"/>
    <s v="PRIN"/>
    <s v="PRINT DUPL"/>
    <s v="KA"/>
    <x v="4"/>
    <s v="GEN EXP"/>
    <s v="09"/>
    <s v="IS"/>
    <x v="3"/>
    <n v="500"/>
    <n v="500"/>
    <m/>
    <x v="0"/>
    <n v="0"/>
    <s v="EX"/>
    <n v="500"/>
    <n v="500"/>
    <x v="0"/>
    <n v="0"/>
    <n v="0"/>
    <m/>
    <n v="0"/>
    <n v="500"/>
    <s v="N"/>
    <m/>
    <s v="VPPF"/>
    <s v="VP AND CHIEF FINANCIAL OFFICER"/>
    <s v="92"/>
    <s v="1-Adjust Based Budget"/>
    <x v="42"/>
    <x v="2"/>
    <x v="7"/>
    <m/>
    <x v="1"/>
    <x v="1"/>
    <m/>
  </r>
  <r>
    <n v="2018"/>
    <s v="UA"/>
    <s v="PUR"/>
    <s v="PURCHASING"/>
    <x v="89"/>
    <s v="AREA2"/>
    <s v="PURCHASING AREA 2"/>
    <s v="PURCHASING DEPARTMENT"/>
    <x v="27"/>
    <s v="VP AND CHIEF FINANCIAL OFFICER"/>
    <s v="GENFND"/>
    <x v="12"/>
    <x v="11"/>
    <s v="---"/>
    <s v="EX"/>
    <s v="PRIN"/>
    <s v="PRINT DUPL"/>
    <s v="KA"/>
    <x v="4"/>
    <s v="GEN EXP"/>
    <s v="09"/>
    <s v="IS"/>
    <x v="3"/>
    <n v="200"/>
    <n v="200"/>
    <m/>
    <x v="0"/>
    <n v="0"/>
    <s v="EX"/>
    <n v="200"/>
    <n v="200"/>
    <x v="0"/>
    <n v="0"/>
    <n v="0"/>
    <m/>
    <n v="0"/>
    <n v="200"/>
    <s v="N"/>
    <m/>
    <s v="VPPF"/>
    <s v="VP AND CHIEF FINANCIAL OFFICER"/>
    <s v="92"/>
    <s v="1-Adjust Based Budget"/>
    <x v="42"/>
    <x v="2"/>
    <x v="7"/>
    <m/>
    <x v="1"/>
    <x v="1"/>
    <m/>
  </r>
  <r>
    <n v="2018"/>
    <s v="UA"/>
    <s v="PUR"/>
    <s v="PURCHASING"/>
    <x v="89"/>
    <s v="AREA3"/>
    <s v="PURCHASING AREA 3"/>
    <s v="PURCHASING DEPARTMENT"/>
    <x v="27"/>
    <s v="VP AND CHIEF FINANCIAL OFFICER"/>
    <s v="GENFND"/>
    <x v="12"/>
    <x v="11"/>
    <s v="---"/>
    <s v="EX"/>
    <s v="PRIN"/>
    <s v="PRINT DUPL"/>
    <s v="KA"/>
    <x v="4"/>
    <s v="GEN EXP"/>
    <s v="09"/>
    <s v="IS"/>
    <x v="3"/>
    <n v="1000"/>
    <n v="1000"/>
    <m/>
    <x v="0"/>
    <n v="0"/>
    <s v="EX"/>
    <n v="1000"/>
    <n v="1000"/>
    <x v="0"/>
    <n v="0"/>
    <n v="0"/>
    <m/>
    <n v="0"/>
    <n v="1000"/>
    <s v="N"/>
    <m/>
    <s v="VPPF"/>
    <s v="VP AND CHIEF FINANCIAL OFFICER"/>
    <s v="92"/>
    <s v="1-Adjust Based Budget"/>
    <x v="42"/>
    <x v="2"/>
    <x v="7"/>
    <m/>
    <x v="1"/>
    <x v="1"/>
    <m/>
  </r>
  <r>
    <n v="2018"/>
    <s v="UA"/>
    <s v="PUR"/>
    <s v="PURCHASING"/>
    <x v="89"/>
    <s v="-----"/>
    <m/>
    <s v="PURCHASING DEPARTMENT"/>
    <x v="27"/>
    <s v="VP AND CHIEF FINANCIAL OFFICER"/>
    <s v="GENFND"/>
    <x v="47"/>
    <x v="46"/>
    <s v="---"/>
    <s v="EX"/>
    <s v="S&amp;E"/>
    <s v="S&amp;E"/>
    <s v="LF"/>
    <x v="4"/>
    <s v="GEN EXP"/>
    <s v="09"/>
    <s v="IS"/>
    <x v="3"/>
    <n v="150"/>
    <n v="150"/>
    <m/>
    <x v="0"/>
    <n v="0"/>
    <s v="EX"/>
    <n v="150"/>
    <n v="150"/>
    <x v="0"/>
    <n v="0"/>
    <n v="0"/>
    <m/>
    <n v="0"/>
    <n v="150"/>
    <s v="N"/>
    <m/>
    <s v="VPPF"/>
    <s v="VP AND CHIEF FINANCIAL OFFICER"/>
    <s v="92"/>
    <s v="1-Adjust Based Budget"/>
    <x v="42"/>
    <x v="2"/>
    <x v="7"/>
    <m/>
    <x v="1"/>
    <x v="1"/>
    <m/>
  </r>
  <r>
    <n v="2018"/>
    <s v="UA"/>
    <s v="PUR"/>
    <s v="PURCHASING"/>
    <x v="89"/>
    <s v="-----"/>
    <m/>
    <s v="PURCHASING DEPARTMENT"/>
    <x v="27"/>
    <s v="VP AND CHIEF FINANCIAL OFFICER"/>
    <s v="GENFND"/>
    <x v="50"/>
    <x v="49"/>
    <s v="---"/>
    <s v="EX"/>
    <s v="PHON"/>
    <s v="TELE POST"/>
    <s v="JV"/>
    <x v="4"/>
    <s v="GEN EXP"/>
    <s v="09"/>
    <s v="IS"/>
    <x v="3"/>
    <n v="100"/>
    <n v="100"/>
    <m/>
    <x v="0"/>
    <n v="0"/>
    <s v="EX"/>
    <n v="100"/>
    <n v="100"/>
    <x v="0"/>
    <n v="0"/>
    <n v="0"/>
    <m/>
    <n v="0"/>
    <n v="100"/>
    <s v="N"/>
    <m/>
    <s v="VPPF"/>
    <s v="VP AND CHIEF FINANCIAL OFFICER"/>
    <s v="92"/>
    <s v="1-Adjust Based Budget"/>
    <x v="42"/>
    <x v="2"/>
    <x v="7"/>
    <m/>
    <x v="1"/>
    <x v="1"/>
    <m/>
  </r>
  <r>
    <n v="2018"/>
    <s v="UA"/>
    <s v="PUR"/>
    <s v="PURCHASING"/>
    <x v="89"/>
    <s v="AREA1"/>
    <s v="PURCHASING AREA 1"/>
    <s v="PURCHASING DEPARTMENT"/>
    <x v="27"/>
    <s v="VP AND CHIEF FINANCIAL OFFICER"/>
    <s v="GENFND"/>
    <x v="50"/>
    <x v="49"/>
    <s v="---"/>
    <s v="EX"/>
    <s v="PHON"/>
    <s v="TELE POST"/>
    <s v="JV"/>
    <x v="4"/>
    <s v="GEN EXP"/>
    <s v="09"/>
    <s v="IS"/>
    <x v="3"/>
    <n v="500"/>
    <n v="500"/>
    <m/>
    <x v="0"/>
    <n v="0"/>
    <s v="EX"/>
    <n v="500"/>
    <n v="500"/>
    <x v="0"/>
    <n v="0"/>
    <n v="0"/>
    <m/>
    <n v="0"/>
    <n v="500"/>
    <s v="N"/>
    <m/>
    <s v="VPPF"/>
    <s v="VP AND CHIEF FINANCIAL OFFICER"/>
    <s v="92"/>
    <s v="1-Adjust Based Budget"/>
    <x v="42"/>
    <x v="2"/>
    <x v="7"/>
    <m/>
    <x v="1"/>
    <x v="1"/>
    <m/>
  </r>
  <r>
    <n v="2018"/>
    <s v="UA"/>
    <s v="PUR"/>
    <s v="PURCHASING"/>
    <x v="89"/>
    <s v="AREA1"/>
    <s v="PURCHASING AREA 1"/>
    <s v="PURCHASING DEPARTMENT"/>
    <x v="27"/>
    <s v="VP AND CHIEF FINANCIAL OFFICER"/>
    <s v="GENFND"/>
    <x v="13"/>
    <x v="12"/>
    <s v="---"/>
    <s v="EX"/>
    <s v="COSV"/>
    <s v="CONTRACT SRV"/>
    <s v="KK"/>
    <x v="4"/>
    <s v="GEN EXP"/>
    <s v="09"/>
    <s v="IS"/>
    <x v="3"/>
    <n v="500"/>
    <n v="500"/>
    <m/>
    <x v="0"/>
    <n v="0"/>
    <s v="EX"/>
    <n v="500"/>
    <n v="500"/>
    <x v="0"/>
    <n v="0"/>
    <n v="0"/>
    <m/>
    <n v="0"/>
    <n v="500"/>
    <s v="N"/>
    <m/>
    <s v="VPPF"/>
    <s v="VP AND CHIEF FINANCIAL OFFICER"/>
    <s v="92"/>
    <s v="1-Adjust Based Budget"/>
    <x v="42"/>
    <x v="2"/>
    <x v="7"/>
    <m/>
    <x v="1"/>
    <x v="1"/>
    <m/>
  </r>
  <r>
    <n v="2018"/>
    <s v="UA"/>
    <s v="PUR"/>
    <s v="PURCHASING"/>
    <x v="89"/>
    <s v="AREA4"/>
    <s v="PURCHASING AREA 4"/>
    <s v="PURCHASING DEPARTMENT"/>
    <x v="27"/>
    <s v="VP AND CHIEF FINANCIAL OFFICER"/>
    <s v="GENFND"/>
    <x v="13"/>
    <x v="12"/>
    <s v="---"/>
    <s v="EX"/>
    <s v="COSV"/>
    <s v="CONTRACT SRV"/>
    <s v="KK"/>
    <x v="4"/>
    <s v="GEN EXP"/>
    <s v="09"/>
    <s v="IS"/>
    <x v="3"/>
    <n v="17322"/>
    <n v="17322"/>
    <m/>
    <x v="0"/>
    <n v="0"/>
    <s v="EX"/>
    <n v="17322"/>
    <n v="17322"/>
    <x v="0"/>
    <n v="0"/>
    <n v="0"/>
    <m/>
    <n v="0"/>
    <n v="17322"/>
    <s v="N"/>
    <m/>
    <s v="VPPF"/>
    <s v="VP AND CHIEF FINANCIAL OFFICER"/>
    <s v="92"/>
    <s v="1-Adjust Based Budget"/>
    <x v="42"/>
    <x v="2"/>
    <x v="7"/>
    <m/>
    <x v="1"/>
    <x v="1"/>
    <m/>
  </r>
  <r>
    <n v="2018"/>
    <s v="UA"/>
    <s v="PUR"/>
    <s v="PURCHASING"/>
    <x v="89"/>
    <s v="-----"/>
    <m/>
    <s v="PURCHASING DEPARTMENT"/>
    <x v="27"/>
    <s v="VP AND CHIEF FINANCIAL OFFICER"/>
    <s v="GENFND"/>
    <x v="53"/>
    <x v="52"/>
    <s v="---"/>
    <s v="EX"/>
    <s v="S&amp;E"/>
    <s v="S&amp;E"/>
    <s v="LF"/>
    <x v="4"/>
    <s v="GEN EXP"/>
    <s v="09"/>
    <s v="IS"/>
    <x v="3"/>
    <n v="642"/>
    <n v="642"/>
    <m/>
    <x v="0"/>
    <n v="0"/>
    <s v="EX"/>
    <n v="642"/>
    <n v="642"/>
    <x v="0"/>
    <n v="0"/>
    <n v="0"/>
    <m/>
    <n v="0"/>
    <n v="642"/>
    <s v="N"/>
    <m/>
    <s v="VPPF"/>
    <s v="VP AND CHIEF FINANCIAL OFFICER"/>
    <s v="92"/>
    <s v="1-Adjust Based Budget"/>
    <x v="42"/>
    <x v="2"/>
    <x v="7"/>
    <m/>
    <x v="1"/>
    <x v="1"/>
    <m/>
  </r>
  <r>
    <n v="2018"/>
    <s v="UA"/>
    <s v="PUR"/>
    <s v="PURCHASING"/>
    <x v="89"/>
    <s v="AREA1"/>
    <s v="PURCHASING AREA 1"/>
    <s v="PURCHASING DEPARTMENT"/>
    <x v="27"/>
    <s v="VP AND CHIEF FINANCIAL OFFICER"/>
    <s v="GENFND"/>
    <x v="53"/>
    <x v="52"/>
    <s v="---"/>
    <s v="EX"/>
    <s v="S&amp;E"/>
    <s v="S&amp;E"/>
    <s v="LF"/>
    <x v="4"/>
    <s v="GEN EXP"/>
    <s v="09"/>
    <s v="IS"/>
    <x v="3"/>
    <n v="5133"/>
    <n v="5133"/>
    <m/>
    <x v="0"/>
    <n v="0"/>
    <s v="EX"/>
    <n v="5133"/>
    <n v="5133"/>
    <x v="0"/>
    <n v="0"/>
    <n v="0"/>
    <m/>
    <n v="0"/>
    <n v="5133"/>
    <s v="N"/>
    <m/>
    <s v="VPPF"/>
    <s v="VP AND CHIEF FINANCIAL OFFICER"/>
    <s v="92"/>
    <s v="1-Adjust Based Budget"/>
    <x v="42"/>
    <x v="2"/>
    <x v="7"/>
    <m/>
    <x v="1"/>
    <x v="1"/>
    <m/>
  </r>
  <r>
    <n v="2018"/>
    <s v="UA"/>
    <s v="PUR"/>
    <s v="PURCHASING"/>
    <x v="89"/>
    <s v="AREA2"/>
    <s v="PURCHASING AREA 2"/>
    <s v="PURCHASING DEPARTMENT"/>
    <x v="27"/>
    <s v="VP AND CHIEF FINANCIAL OFFICER"/>
    <s v="GENFND"/>
    <x v="53"/>
    <x v="52"/>
    <s v="---"/>
    <s v="EX"/>
    <s v="S&amp;E"/>
    <s v="S&amp;E"/>
    <s v="LF"/>
    <x v="4"/>
    <s v="GEN EXP"/>
    <s v="09"/>
    <s v="IS"/>
    <x v="3"/>
    <n v="5133"/>
    <n v="5133"/>
    <m/>
    <x v="0"/>
    <n v="0"/>
    <s v="EX"/>
    <n v="5133"/>
    <n v="5133"/>
    <x v="0"/>
    <n v="0"/>
    <n v="0"/>
    <m/>
    <n v="0"/>
    <n v="5133"/>
    <s v="N"/>
    <m/>
    <s v="VPPF"/>
    <s v="VP AND CHIEF FINANCIAL OFFICER"/>
    <s v="92"/>
    <s v="1-Adjust Based Budget"/>
    <x v="42"/>
    <x v="2"/>
    <x v="7"/>
    <m/>
    <x v="1"/>
    <x v="1"/>
    <m/>
  </r>
  <r>
    <n v="2018"/>
    <s v="UA"/>
    <s v="PUR"/>
    <s v="PURCHASING"/>
    <x v="89"/>
    <s v="AREA3"/>
    <s v="PURCHASING AREA 3"/>
    <s v="PURCHASING DEPARTMENT"/>
    <x v="27"/>
    <s v="VP AND CHIEF FINANCIAL OFFICER"/>
    <s v="GENFND"/>
    <x v="53"/>
    <x v="52"/>
    <s v="---"/>
    <s v="EX"/>
    <s v="S&amp;E"/>
    <s v="S&amp;E"/>
    <s v="LF"/>
    <x v="4"/>
    <s v="GEN EXP"/>
    <s v="09"/>
    <s v="IS"/>
    <x v="3"/>
    <n v="642"/>
    <n v="642"/>
    <m/>
    <x v="0"/>
    <n v="0"/>
    <s v="EX"/>
    <n v="642"/>
    <n v="642"/>
    <x v="0"/>
    <n v="0"/>
    <n v="0"/>
    <m/>
    <n v="0"/>
    <n v="642"/>
    <s v="N"/>
    <m/>
    <s v="VPPF"/>
    <s v="VP AND CHIEF FINANCIAL OFFICER"/>
    <s v="92"/>
    <s v="1-Adjust Based Budget"/>
    <x v="42"/>
    <x v="2"/>
    <x v="7"/>
    <m/>
    <x v="1"/>
    <x v="1"/>
    <m/>
  </r>
  <r>
    <n v="2018"/>
    <s v="UA"/>
    <s v="PUR"/>
    <s v="PURCHASING"/>
    <x v="89"/>
    <s v="AREA1"/>
    <s v="PURCHASING AREA 1"/>
    <s v="PURCHASING DEPARTMENT"/>
    <x v="27"/>
    <s v="VP AND CHIEF FINANCIAL OFFICER"/>
    <s v="GENFND"/>
    <x v="55"/>
    <x v="54"/>
    <s v="---"/>
    <s v="EX"/>
    <s v="S&amp;E"/>
    <s v="S&amp;E"/>
    <s v="LF"/>
    <x v="4"/>
    <s v="GEN EXP"/>
    <s v="09"/>
    <s v="IS"/>
    <x v="3"/>
    <n v="500"/>
    <n v="500"/>
    <m/>
    <x v="0"/>
    <n v="0"/>
    <s v="EX"/>
    <n v="500"/>
    <n v="500"/>
    <x v="0"/>
    <n v="0"/>
    <n v="0"/>
    <m/>
    <n v="0"/>
    <n v="500"/>
    <s v="N"/>
    <m/>
    <s v="VPPF"/>
    <s v="VP AND CHIEF FINANCIAL OFFICER"/>
    <s v="92"/>
    <s v="1-Adjust Based Budget"/>
    <x v="42"/>
    <x v="2"/>
    <x v="7"/>
    <m/>
    <x v="1"/>
    <x v="1"/>
    <m/>
  </r>
  <r>
    <n v="2018"/>
    <s v="UA"/>
    <s v="PUR"/>
    <s v="PURCHASING"/>
    <x v="89"/>
    <s v="-----"/>
    <m/>
    <s v="PURCHASING DEPARTMENT"/>
    <x v="27"/>
    <s v="VP AND CHIEF FINANCIAL OFFICER"/>
    <s v="GENFND"/>
    <x v="83"/>
    <x v="81"/>
    <s v="---"/>
    <s v="EX"/>
    <s v="S&amp;E"/>
    <s v="S&amp;E"/>
    <s v="LF"/>
    <x v="4"/>
    <s v="GEN EXP"/>
    <s v="09"/>
    <s v="IS"/>
    <x v="3"/>
    <n v="24742"/>
    <n v="24742"/>
    <m/>
    <x v="0"/>
    <n v="0"/>
    <s v="EX"/>
    <n v="24742"/>
    <n v="24742"/>
    <x v="0"/>
    <n v="0"/>
    <n v="0"/>
    <m/>
    <n v="0"/>
    <n v="24742"/>
    <s v="N"/>
    <m/>
    <s v="VPPF"/>
    <s v="VP AND CHIEF FINANCIAL OFFICER"/>
    <s v="92"/>
    <s v="1-Adjust Based Budget"/>
    <x v="42"/>
    <x v="2"/>
    <x v="7"/>
    <m/>
    <x v="1"/>
    <x v="1"/>
    <m/>
  </r>
  <r>
    <n v="2018"/>
    <s v="UA"/>
    <s v="PUR"/>
    <s v="PURCHASING"/>
    <x v="89"/>
    <s v="-----"/>
    <m/>
    <s v="PURCHASING DEPARTMENT"/>
    <x v="27"/>
    <s v="VP AND CHIEF FINANCIAL OFFICER"/>
    <s v="GENFND"/>
    <x v="56"/>
    <x v="55"/>
    <s v="---"/>
    <s v="EX"/>
    <s v="RENT"/>
    <s v="RENTS"/>
    <s v="KP"/>
    <x v="4"/>
    <s v="GEN EXP"/>
    <s v="09"/>
    <s v="IS"/>
    <x v="3"/>
    <n v="54000"/>
    <n v="54000"/>
    <m/>
    <x v="0"/>
    <n v="0"/>
    <s v="EX"/>
    <n v="54000"/>
    <n v="54000"/>
    <x v="0"/>
    <n v="0"/>
    <n v="0"/>
    <m/>
    <n v="0"/>
    <n v="54000"/>
    <s v="N"/>
    <m/>
    <s v="VPPF"/>
    <s v="VP AND CHIEF FINANCIAL OFFICER"/>
    <s v="92"/>
    <s v="1-Adjust Based Budget"/>
    <x v="42"/>
    <x v="2"/>
    <x v="7"/>
    <m/>
    <x v="1"/>
    <x v="1"/>
    <m/>
  </r>
  <r>
    <n v="2018"/>
    <s v="UA"/>
    <s v="PUR"/>
    <s v="PURCHASING"/>
    <x v="89"/>
    <s v="AREA1"/>
    <s v="PURCHASING AREA 1"/>
    <s v="PURCHASING DEPARTMENT"/>
    <x v="27"/>
    <s v="VP AND CHIEF FINANCIAL OFFICER"/>
    <s v="GENFND"/>
    <x v="57"/>
    <x v="56"/>
    <s v="---"/>
    <s v="EX"/>
    <s v="R&amp;M"/>
    <s v="REPAIR MAINT"/>
    <s v="KV"/>
    <x v="4"/>
    <s v="GEN EXP"/>
    <s v="09"/>
    <s v="IS"/>
    <x v="3"/>
    <n v="500"/>
    <n v="500"/>
    <m/>
    <x v="0"/>
    <n v="0"/>
    <s v="EX"/>
    <n v="500"/>
    <n v="500"/>
    <x v="0"/>
    <n v="0"/>
    <n v="0"/>
    <m/>
    <n v="0"/>
    <n v="500"/>
    <s v="N"/>
    <m/>
    <s v="VPPF"/>
    <s v="VP AND CHIEF FINANCIAL OFFICER"/>
    <s v="92"/>
    <s v="1-Adjust Based Budget"/>
    <x v="42"/>
    <x v="2"/>
    <x v="7"/>
    <m/>
    <x v="1"/>
    <x v="1"/>
    <m/>
  </r>
  <r>
    <n v="2018"/>
    <s v="UA"/>
    <s v="PUR"/>
    <s v="PURCHASING"/>
    <x v="89"/>
    <s v="-----"/>
    <m/>
    <s v="PURCHASING DEPARTMENT"/>
    <x v="27"/>
    <s v="VP AND CHIEF FINANCIAL OFFICER"/>
    <s v="GENFND"/>
    <x v="59"/>
    <x v="58"/>
    <s v="---"/>
    <s v="EX"/>
    <s v="R&amp;M"/>
    <s v="REPAIR MAINT"/>
    <s v="KV"/>
    <x v="4"/>
    <s v="GEN EXP"/>
    <s v="09"/>
    <s v="IS"/>
    <x v="3"/>
    <n v="700"/>
    <n v="700"/>
    <m/>
    <x v="0"/>
    <n v="0"/>
    <s v="EX"/>
    <n v="700"/>
    <n v="700"/>
    <x v="0"/>
    <n v="0"/>
    <n v="0"/>
    <m/>
    <n v="0"/>
    <n v="700"/>
    <s v="N"/>
    <m/>
    <s v="VPPF"/>
    <s v="VP AND CHIEF FINANCIAL OFFICER"/>
    <s v="92"/>
    <s v="1-Adjust Based Budget"/>
    <x v="42"/>
    <x v="2"/>
    <x v="7"/>
    <m/>
    <x v="1"/>
    <x v="1"/>
    <m/>
  </r>
  <r>
    <n v="2018"/>
    <s v="UA"/>
    <s v="PUR"/>
    <s v="PURCHASING"/>
    <x v="89"/>
    <s v="AREA2"/>
    <s v="PURCHASING AREA 2"/>
    <s v="PURCHASING DEPARTMENT"/>
    <x v="27"/>
    <s v="VP AND CHIEF FINANCIAL OFFICER"/>
    <s v="GENFND"/>
    <x v="59"/>
    <x v="58"/>
    <s v="---"/>
    <s v="EX"/>
    <s v="R&amp;M"/>
    <s v="REPAIR MAINT"/>
    <s v="KV"/>
    <x v="4"/>
    <s v="GEN EXP"/>
    <s v="09"/>
    <s v="IS"/>
    <x v="3"/>
    <n v="579"/>
    <n v="579"/>
    <m/>
    <x v="0"/>
    <n v="0"/>
    <s v="EX"/>
    <n v="579"/>
    <n v="579"/>
    <x v="0"/>
    <n v="0"/>
    <n v="0"/>
    <m/>
    <n v="0"/>
    <n v="579"/>
    <s v="N"/>
    <m/>
    <s v="VPPF"/>
    <s v="VP AND CHIEF FINANCIAL OFFICER"/>
    <s v="92"/>
    <s v="1-Adjust Based Budget"/>
    <x v="42"/>
    <x v="2"/>
    <x v="7"/>
    <m/>
    <x v="1"/>
    <x v="1"/>
    <m/>
  </r>
  <r>
    <n v="2018"/>
    <s v="UA"/>
    <s v="PUR"/>
    <s v="PURCHASING"/>
    <x v="89"/>
    <s v="AREA1"/>
    <s v="PURCHASING AREA 1"/>
    <s v="PURCHASING DEPARTMENT"/>
    <x v="27"/>
    <s v="VP AND CHIEF FINANCIAL OFFICER"/>
    <s v="GENFND"/>
    <x v="14"/>
    <x v="13"/>
    <s v="---"/>
    <s v="EX"/>
    <s v="OEXP"/>
    <s v="OTHER EXP"/>
    <s v="LP"/>
    <x v="4"/>
    <s v="GEN EXP"/>
    <s v="09"/>
    <s v="IS"/>
    <x v="3"/>
    <n v="2500"/>
    <n v="2500"/>
    <m/>
    <x v="0"/>
    <n v="0"/>
    <s v="EX"/>
    <n v="2500"/>
    <n v="2500"/>
    <x v="0"/>
    <n v="0"/>
    <n v="0"/>
    <m/>
    <n v="0"/>
    <n v="2500"/>
    <s v="N"/>
    <m/>
    <s v="VPPF"/>
    <s v="VP AND CHIEF FINANCIAL OFFICER"/>
    <s v="92"/>
    <s v="1-Adjust Based Budget"/>
    <x v="42"/>
    <x v="2"/>
    <x v="7"/>
    <m/>
    <x v="1"/>
    <x v="1"/>
    <m/>
  </r>
  <r>
    <n v="2018"/>
    <s v="UA"/>
    <s v="PUR"/>
    <s v="PURCHASING"/>
    <x v="89"/>
    <s v="AREA4"/>
    <s v="PURCHASING AREA 4"/>
    <s v="PURCHASING DEPARTMENT"/>
    <x v="27"/>
    <s v="VP AND CHIEF FINANCIAL OFFICER"/>
    <s v="GENFND"/>
    <x v="14"/>
    <x v="13"/>
    <s v="---"/>
    <s v="EX"/>
    <s v="OEXP"/>
    <s v="OTHER EXP"/>
    <s v="LP"/>
    <x v="4"/>
    <s v="GEN EXP"/>
    <s v="09"/>
    <s v="IS"/>
    <x v="3"/>
    <n v="5150"/>
    <n v="5150"/>
    <m/>
    <x v="0"/>
    <n v="0"/>
    <s v="EX"/>
    <n v="5150"/>
    <n v="5150"/>
    <x v="0"/>
    <n v="0"/>
    <n v="0"/>
    <m/>
    <n v="0"/>
    <n v="5150"/>
    <s v="N"/>
    <m/>
    <s v="VPPF"/>
    <s v="VP AND CHIEF FINANCIAL OFFICER"/>
    <s v="92"/>
    <s v="1-Adjust Based Budget"/>
    <x v="42"/>
    <x v="2"/>
    <x v="7"/>
    <m/>
    <x v="1"/>
    <x v="1"/>
    <m/>
  </r>
  <r>
    <n v="2018"/>
    <s v="UA"/>
    <s v="PUR"/>
    <s v="PURCHASING"/>
    <x v="89"/>
    <s v="AREA4"/>
    <s v="PURCHASING AREA 4"/>
    <s v="PURCHASING DEPARTMENT"/>
    <x v="27"/>
    <s v="VP AND CHIEF FINANCIAL OFFICER"/>
    <s v="GENFND"/>
    <x v="15"/>
    <x v="14"/>
    <s v="---"/>
    <s v="EX"/>
    <s v="ADV"/>
    <s v="ADVERT PROMO"/>
    <s v="LA"/>
    <x v="4"/>
    <s v="GEN EXP"/>
    <s v="09"/>
    <s v="IS"/>
    <x v="3"/>
    <n v="3000"/>
    <n v="3000"/>
    <m/>
    <x v="0"/>
    <n v="0"/>
    <s v="EX"/>
    <n v="3000"/>
    <n v="3000"/>
    <x v="0"/>
    <n v="0"/>
    <n v="0"/>
    <m/>
    <n v="0"/>
    <n v="3000"/>
    <s v="N"/>
    <m/>
    <s v="VPPF"/>
    <s v="VP AND CHIEF FINANCIAL OFFICER"/>
    <s v="92"/>
    <s v="1-Adjust Based Budget"/>
    <x v="42"/>
    <x v="2"/>
    <x v="7"/>
    <m/>
    <x v="1"/>
    <x v="1"/>
    <m/>
  </r>
  <r>
    <n v="2018"/>
    <s v="UA"/>
    <s v="PUR"/>
    <s v="PURCHASING"/>
    <x v="89"/>
    <s v="-----"/>
    <m/>
    <s v="PURCHASING DEPARTMENT"/>
    <x v="27"/>
    <s v="VP AND CHIEF FINANCIAL OFFICER"/>
    <s v="GENFND"/>
    <x v="88"/>
    <x v="86"/>
    <s v="---"/>
    <s v="EX"/>
    <s v="S&amp;E"/>
    <s v="S&amp;E"/>
    <s v="LF"/>
    <x v="4"/>
    <s v="GEN EXP"/>
    <s v="09"/>
    <s v="IS"/>
    <x v="3"/>
    <n v="200"/>
    <n v="200"/>
    <m/>
    <x v="0"/>
    <n v="0"/>
    <s v="EX"/>
    <n v="200"/>
    <n v="200"/>
    <x v="0"/>
    <n v="0"/>
    <n v="0"/>
    <m/>
    <n v="0"/>
    <n v="200"/>
    <s v="N"/>
    <m/>
    <s v="VPPF"/>
    <s v="VP AND CHIEF FINANCIAL OFFICER"/>
    <s v="92"/>
    <s v="1-Adjust Based Budget"/>
    <x v="42"/>
    <x v="2"/>
    <x v="7"/>
    <m/>
    <x v="1"/>
    <x v="1"/>
    <m/>
  </r>
  <r>
    <n v="2018"/>
    <s v="UA"/>
    <s v="PUR"/>
    <s v="PURCHASING"/>
    <x v="89"/>
    <s v="AREA4"/>
    <s v="PURCHASING AREA 4"/>
    <s v="PURCHASING DEPARTMENT"/>
    <x v="27"/>
    <s v="VP AND CHIEF FINANCIAL OFFICER"/>
    <s v="GENFND"/>
    <x v="16"/>
    <x v="15"/>
    <s v="---"/>
    <s v="EX"/>
    <s v="ADV"/>
    <s v="ADVERT PROMO"/>
    <s v="LA"/>
    <x v="4"/>
    <s v="GEN EXP"/>
    <s v="09"/>
    <s v="IS"/>
    <x v="3"/>
    <n v="1500"/>
    <n v="1500"/>
    <m/>
    <x v="0"/>
    <n v="0"/>
    <s v="EX"/>
    <n v="1500"/>
    <n v="1500"/>
    <x v="0"/>
    <n v="0"/>
    <n v="0"/>
    <m/>
    <n v="0"/>
    <n v="1500"/>
    <s v="N"/>
    <m/>
    <s v="VPPF"/>
    <s v="VP AND CHIEF FINANCIAL OFFICER"/>
    <s v="92"/>
    <s v="1-Adjust Based Budget"/>
    <x v="42"/>
    <x v="2"/>
    <x v="7"/>
    <m/>
    <x v="1"/>
    <x v="1"/>
    <m/>
  </r>
  <r>
    <n v="2018"/>
    <s v="UA"/>
    <s v="PUR"/>
    <s v="PURCHASING"/>
    <x v="89"/>
    <s v="AREA1"/>
    <s v="PURCHASING AREA 1"/>
    <s v="PURCHASING DEPARTMENT"/>
    <x v="27"/>
    <s v="VP AND CHIEF FINANCIAL OFFICER"/>
    <s v="GENFND"/>
    <x v="60"/>
    <x v="59"/>
    <s v="---"/>
    <s v="EX"/>
    <s v="S&amp;E"/>
    <s v="S&amp;E"/>
    <s v="LF"/>
    <x v="4"/>
    <s v="GEN EXP"/>
    <s v="09"/>
    <s v="IS"/>
    <x v="3"/>
    <n v="771"/>
    <n v="771"/>
    <m/>
    <x v="0"/>
    <n v="0"/>
    <s v="EX"/>
    <n v="771"/>
    <n v="771"/>
    <x v="0"/>
    <n v="0"/>
    <n v="0"/>
    <m/>
    <n v="0"/>
    <n v="771"/>
    <s v="N"/>
    <m/>
    <s v="VPPF"/>
    <s v="VP AND CHIEF FINANCIAL OFFICER"/>
    <s v="92"/>
    <s v="1-Adjust Based Budget"/>
    <x v="42"/>
    <x v="2"/>
    <x v="7"/>
    <m/>
    <x v="1"/>
    <x v="1"/>
    <m/>
  </r>
  <r>
    <n v="2018"/>
    <s v="UA"/>
    <s v="PUR"/>
    <s v="PURCHASING"/>
    <x v="89"/>
    <s v="-----"/>
    <m/>
    <s v="PURCHASING DEPARTMENT"/>
    <x v="27"/>
    <s v="VP AND CHIEF FINANCIAL OFFICER"/>
    <s v="GENFND"/>
    <x v="117"/>
    <x v="114"/>
    <s v="---"/>
    <s v="EX"/>
    <s v="S&amp;E"/>
    <s v="S&amp;E"/>
    <s v="LF"/>
    <x v="4"/>
    <s v="GEN EXP"/>
    <s v="09"/>
    <s v="IS"/>
    <x v="3"/>
    <n v="2000"/>
    <n v="2000"/>
    <m/>
    <x v="0"/>
    <n v="0"/>
    <s v="EX"/>
    <n v="2000"/>
    <n v="2000"/>
    <x v="0"/>
    <n v="0"/>
    <n v="0"/>
    <m/>
    <n v="0"/>
    <n v="2000"/>
    <s v="N"/>
    <m/>
    <s v="VPPF"/>
    <s v="VP AND CHIEF FINANCIAL OFFICER"/>
    <s v="92"/>
    <s v="1-Adjust Based Budget"/>
    <x v="42"/>
    <x v="2"/>
    <x v="7"/>
    <m/>
    <x v="1"/>
    <x v="1"/>
    <m/>
  </r>
  <r>
    <n v="2018"/>
    <s v="UA"/>
    <s v="PUR"/>
    <s v="PURCHASING"/>
    <x v="89"/>
    <s v="AREA2"/>
    <s v="PURCHASING AREA 2"/>
    <s v="PURCHASING DEPARTMENT"/>
    <x v="27"/>
    <s v="VP AND CHIEF FINANCIAL OFFICER"/>
    <s v="GENFND"/>
    <x v="117"/>
    <x v="114"/>
    <s v="---"/>
    <s v="EX"/>
    <s v="S&amp;E"/>
    <s v="S&amp;E"/>
    <s v="LF"/>
    <x v="4"/>
    <s v="GEN EXP"/>
    <s v="09"/>
    <s v="IS"/>
    <x v="3"/>
    <n v="5026"/>
    <n v="5026"/>
    <m/>
    <x v="0"/>
    <n v="0"/>
    <s v="EX"/>
    <n v="5026"/>
    <n v="5026"/>
    <x v="0"/>
    <n v="0"/>
    <n v="0"/>
    <m/>
    <n v="0"/>
    <n v="5026"/>
    <s v="N"/>
    <m/>
    <s v="VPPF"/>
    <s v="VP AND CHIEF FINANCIAL OFFICER"/>
    <s v="92"/>
    <s v="1-Adjust Based Budget"/>
    <x v="42"/>
    <x v="2"/>
    <x v="7"/>
    <m/>
    <x v="1"/>
    <x v="1"/>
    <m/>
  </r>
  <r>
    <n v="2018"/>
    <s v="UA"/>
    <s v="PUR"/>
    <s v="PURCHASING"/>
    <x v="89"/>
    <s v="AREA3"/>
    <s v="PURCHASING AREA 3"/>
    <s v="PURCHASING DEPARTMENT"/>
    <x v="27"/>
    <s v="VP AND CHIEF FINANCIAL OFFICER"/>
    <s v="GENFND"/>
    <x v="117"/>
    <x v="114"/>
    <s v="---"/>
    <s v="EX"/>
    <s v="S&amp;E"/>
    <s v="S&amp;E"/>
    <s v="LF"/>
    <x v="4"/>
    <s v="GEN EXP"/>
    <s v="09"/>
    <s v="IS"/>
    <x v="3"/>
    <n v="1000"/>
    <n v="1000"/>
    <m/>
    <x v="0"/>
    <n v="0"/>
    <s v="EX"/>
    <n v="1000"/>
    <n v="1000"/>
    <x v="0"/>
    <n v="0"/>
    <n v="0"/>
    <m/>
    <n v="0"/>
    <n v="1000"/>
    <s v="N"/>
    <m/>
    <s v="VPPF"/>
    <s v="VP AND CHIEF FINANCIAL OFFICER"/>
    <s v="92"/>
    <s v="1-Adjust Based Budget"/>
    <x v="42"/>
    <x v="2"/>
    <x v="7"/>
    <m/>
    <x v="1"/>
    <x v="1"/>
    <m/>
  </r>
  <r>
    <n v="2018"/>
    <s v="UA"/>
    <s v="PUR"/>
    <s v="PURCHASING"/>
    <x v="89"/>
    <s v="-----"/>
    <m/>
    <s v="PURCHASING DEPARTMENT"/>
    <x v="27"/>
    <s v="VP AND CHIEF FINANCIAL OFFICER"/>
    <s v="GENFND"/>
    <x v="63"/>
    <x v="62"/>
    <s v="---"/>
    <s v="EX"/>
    <s v="S&amp;E"/>
    <s v="S&amp;E"/>
    <s v="LF"/>
    <x v="4"/>
    <s v="GEN EXP"/>
    <s v="09"/>
    <s v="IS"/>
    <x v="3"/>
    <n v="1000"/>
    <n v="1000"/>
    <m/>
    <x v="0"/>
    <n v="0"/>
    <s v="EX"/>
    <n v="1000"/>
    <n v="1000"/>
    <x v="0"/>
    <n v="0"/>
    <n v="0"/>
    <m/>
    <n v="0"/>
    <n v="1000"/>
    <s v="N"/>
    <m/>
    <s v="VPPF"/>
    <s v="VP AND CHIEF FINANCIAL OFFICER"/>
    <s v="92"/>
    <s v="1-Adjust Based Budget"/>
    <x v="42"/>
    <x v="2"/>
    <x v="7"/>
    <m/>
    <x v="1"/>
    <x v="1"/>
    <m/>
  </r>
  <r>
    <n v="2018"/>
    <s v="UA"/>
    <s v="PUR"/>
    <s v="PURCHASING"/>
    <x v="89"/>
    <s v="AREA1"/>
    <s v="PURCHASING AREA 1"/>
    <s v="PURCHASING DEPARTMENT"/>
    <x v="27"/>
    <s v="VP AND CHIEF FINANCIAL OFFICER"/>
    <s v="GENFND"/>
    <x v="63"/>
    <x v="62"/>
    <s v="---"/>
    <s v="EX"/>
    <s v="S&amp;E"/>
    <s v="S&amp;E"/>
    <s v="LF"/>
    <x v="4"/>
    <s v="GEN EXP"/>
    <s v="09"/>
    <s v="IS"/>
    <x v="3"/>
    <n v="500"/>
    <n v="500"/>
    <m/>
    <x v="0"/>
    <n v="0"/>
    <s v="EX"/>
    <n v="500"/>
    <n v="500"/>
    <x v="0"/>
    <n v="0"/>
    <n v="0"/>
    <m/>
    <n v="0"/>
    <n v="500"/>
    <s v="N"/>
    <m/>
    <s v="VPPF"/>
    <s v="VP AND CHIEF FINANCIAL OFFICER"/>
    <s v="92"/>
    <s v="1-Adjust Based Budget"/>
    <x v="42"/>
    <x v="2"/>
    <x v="7"/>
    <m/>
    <x v="1"/>
    <x v="1"/>
    <m/>
  </r>
  <r>
    <n v="2018"/>
    <s v="UA"/>
    <s v="PUR"/>
    <s v="PURCHASING"/>
    <x v="89"/>
    <s v="AREA2"/>
    <s v="PURCHASING AREA 2"/>
    <s v="PURCHASING DEPARTMENT"/>
    <x v="27"/>
    <s v="VP AND CHIEF FINANCIAL OFFICER"/>
    <s v="GENFND"/>
    <x v="63"/>
    <x v="62"/>
    <s v="---"/>
    <s v="EX"/>
    <s v="S&amp;E"/>
    <s v="S&amp;E"/>
    <s v="LF"/>
    <x v="4"/>
    <s v="GEN EXP"/>
    <s v="09"/>
    <s v="IS"/>
    <x v="3"/>
    <n v="75"/>
    <n v="75"/>
    <m/>
    <x v="0"/>
    <n v="0"/>
    <s v="EX"/>
    <n v="75"/>
    <n v="75"/>
    <x v="0"/>
    <n v="0"/>
    <n v="0"/>
    <m/>
    <n v="0"/>
    <n v="75"/>
    <s v="N"/>
    <m/>
    <s v="VPPF"/>
    <s v="VP AND CHIEF FINANCIAL OFFICER"/>
    <s v="92"/>
    <s v="1-Adjust Based Budget"/>
    <x v="42"/>
    <x v="2"/>
    <x v="7"/>
    <m/>
    <x v="1"/>
    <x v="1"/>
    <m/>
  </r>
  <r>
    <n v="2018"/>
    <s v="UA"/>
    <s v="PUR"/>
    <s v="PURCHASING"/>
    <x v="89"/>
    <s v="-----"/>
    <m/>
    <s v="PURCHASING DEPARTMENT"/>
    <x v="27"/>
    <s v="VP AND CHIEF FINANCIAL OFFICER"/>
    <s v="GENFND"/>
    <x v="17"/>
    <x v="16"/>
    <s v="---"/>
    <s v="EX"/>
    <s v="OEXP"/>
    <s v="OTHER EXP"/>
    <s v="LP"/>
    <x v="4"/>
    <s v="GEN EXP"/>
    <s v="09"/>
    <s v="IS"/>
    <x v="3"/>
    <n v="2000"/>
    <n v="2000"/>
    <m/>
    <x v="0"/>
    <n v="0"/>
    <s v="EX"/>
    <n v="2000"/>
    <n v="2000"/>
    <x v="0"/>
    <n v="0"/>
    <n v="0"/>
    <m/>
    <n v="0"/>
    <n v="2000"/>
    <s v="N"/>
    <m/>
    <s v="VPPF"/>
    <s v="VP AND CHIEF FINANCIAL OFFICER"/>
    <s v="92"/>
    <s v="1-Adjust Based Budget"/>
    <x v="42"/>
    <x v="2"/>
    <x v="7"/>
    <m/>
    <x v="1"/>
    <x v="1"/>
    <m/>
  </r>
  <r>
    <n v="2018"/>
    <s v="UA"/>
    <s v="PUR"/>
    <s v="PURCHASING"/>
    <x v="89"/>
    <s v="AREA1"/>
    <s v="PURCHASING AREA 1"/>
    <s v="PURCHASING DEPARTMENT"/>
    <x v="27"/>
    <s v="VP AND CHIEF FINANCIAL OFFICER"/>
    <s v="GENFND"/>
    <x v="17"/>
    <x v="16"/>
    <s v="---"/>
    <s v="EX"/>
    <s v="OEXP"/>
    <s v="OTHER EXP"/>
    <s v="LP"/>
    <x v="4"/>
    <s v="GEN EXP"/>
    <s v="09"/>
    <s v="IS"/>
    <x v="3"/>
    <n v="3500"/>
    <n v="3500"/>
    <m/>
    <x v="0"/>
    <n v="0"/>
    <s v="EX"/>
    <n v="3500"/>
    <n v="3500"/>
    <x v="0"/>
    <n v="0"/>
    <n v="0"/>
    <m/>
    <n v="0"/>
    <n v="3500"/>
    <s v="N"/>
    <m/>
    <s v="VPPF"/>
    <s v="VP AND CHIEF FINANCIAL OFFICER"/>
    <s v="92"/>
    <s v="1-Adjust Based Budget"/>
    <x v="42"/>
    <x v="2"/>
    <x v="7"/>
    <m/>
    <x v="1"/>
    <x v="1"/>
    <m/>
  </r>
  <r>
    <n v="2018"/>
    <s v="UA"/>
    <s v="PUR"/>
    <s v="PURCHASING"/>
    <x v="89"/>
    <s v="AREA2"/>
    <s v="PURCHASING AREA 2"/>
    <s v="PURCHASING DEPARTMENT"/>
    <x v="27"/>
    <s v="VP AND CHIEF FINANCIAL OFFICER"/>
    <s v="GENFND"/>
    <x v="17"/>
    <x v="16"/>
    <s v="---"/>
    <s v="EX"/>
    <s v="OEXP"/>
    <s v="OTHER EXP"/>
    <s v="LP"/>
    <x v="4"/>
    <s v="GEN EXP"/>
    <s v="09"/>
    <s v="IS"/>
    <x v="3"/>
    <n v="960"/>
    <n v="960"/>
    <m/>
    <x v="0"/>
    <n v="0"/>
    <s v="EX"/>
    <n v="960"/>
    <n v="960"/>
    <x v="0"/>
    <n v="0"/>
    <n v="0"/>
    <m/>
    <n v="0"/>
    <n v="960"/>
    <s v="N"/>
    <m/>
    <s v="VPPF"/>
    <s v="VP AND CHIEF FINANCIAL OFFICER"/>
    <s v="92"/>
    <s v="1-Adjust Based Budget"/>
    <x v="42"/>
    <x v="2"/>
    <x v="7"/>
    <m/>
    <x v="1"/>
    <x v="1"/>
    <m/>
  </r>
  <r>
    <n v="2018"/>
    <s v="UA"/>
    <s v="PUR"/>
    <s v="PURCHASING"/>
    <x v="89"/>
    <s v="AREA4"/>
    <s v="PURCHASING AREA 4"/>
    <s v="PURCHASING DEPARTMENT"/>
    <x v="27"/>
    <s v="VP AND CHIEF FINANCIAL OFFICER"/>
    <s v="GENFND"/>
    <x v="17"/>
    <x v="16"/>
    <s v="---"/>
    <s v="EX"/>
    <s v="OEXP"/>
    <s v="OTHER EXP"/>
    <s v="LP"/>
    <x v="4"/>
    <s v="GEN EXP"/>
    <s v="09"/>
    <s v="IS"/>
    <x v="3"/>
    <n v="13000"/>
    <n v="13000"/>
    <m/>
    <x v="0"/>
    <n v="0"/>
    <s v="EX"/>
    <n v="13000"/>
    <n v="13000"/>
    <x v="0"/>
    <n v="0"/>
    <n v="0"/>
    <m/>
    <n v="0"/>
    <n v="13000"/>
    <s v="N"/>
    <m/>
    <s v="VPPF"/>
    <s v="VP AND CHIEF FINANCIAL OFFICER"/>
    <s v="92"/>
    <s v="1-Adjust Based Budget"/>
    <x v="42"/>
    <x v="2"/>
    <x v="7"/>
    <m/>
    <x v="1"/>
    <x v="1"/>
    <m/>
  </r>
  <r>
    <n v="2018"/>
    <s v="UA"/>
    <s v="PUR"/>
    <s v="PURCHASING"/>
    <x v="89"/>
    <s v="-----"/>
    <m/>
    <s v="PURCHASING DEPARTMENT"/>
    <x v="27"/>
    <s v="VP AND CHIEF FINANCIAL OFFICER"/>
    <s v="GENFND"/>
    <x v="109"/>
    <x v="107"/>
    <s v="---"/>
    <s v="EX"/>
    <s v="S&amp;E"/>
    <s v="S&amp;E"/>
    <s v="LF"/>
    <x v="4"/>
    <s v="GEN EXP"/>
    <s v="09"/>
    <s v="IS"/>
    <x v="3"/>
    <n v="1000"/>
    <n v="1000"/>
    <m/>
    <x v="0"/>
    <n v="0"/>
    <s v="EX"/>
    <n v="1000"/>
    <n v="1000"/>
    <x v="0"/>
    <n v="0"/>
    <n v="0"/>
    <m/>
    <n v="0"/>
    <n v="1000"/>
    <s v="N"/>
    <m/>
    <s v="VPPF"/>
    <s v="VP AND CHIEF FINANCIAL OFFICER"/>
    <s v="92"/>
    <s v="1-Adjust Based Budget"/>
    <x v="42"/>
    <x v="2"/>
    <x v="7"/>
    <m/>
    <x v="1"/>
    <x v="1"/>
    <m/>
  </r>
  <r>
    <n v="2018"/>
    <s v="UA"/>
    <s v="PUR"/>
    <s v="PURCHASING"/>
    <x v="89"/>
    <s v="-----"/>
    <m/>
    <s v="PURCHASING DEPARTMENT"/>
    <x v="27"/>
    <s v="VP AND CHIEF FINANCIAL OFFICER"/>
    <s v="GENFND"/>
    <x v="65"/>
    <x v="64"/>
    <s v="---"/>
    <s v="EX"/>
    <s v="S&amp;E"/>
    <s v="S&amp;E"/>
    <s v="LF"/>
    <x v="4"/>
    <s v="GEN EXP"/>
    <s v="09"/>
    <s v="IS"/>
    <x v="3"/>
    <n v="1000"/>
    <n v="1000"/>
    <m/>
    <x v="0"/>
    <n v="0"/>
    <s v="EX"/>
    <n v="1000"/>
    <n v="1000"/>
    <x v="0"/>
    <n v="0"/>
    <n v="0"/>
    <m/>
    <n v="0"/>
    <n v="1000"/>
    <s v="N"/>
    <m/>
    <s v="VPPF"/>
    <s v="VP AND CHIEF FINANCIAL OFFICER"/>
    <s v="92"/>
    <s v="1-Adjust Based Budget"/>
    <x v="42"/>
    <x v="2"/>
    <x v="7"/>
    <m/>
    <x v="1"/>
    <x v="1"/>
    <m/>
  </r>
  <r>
    <n v="2018"/>
    <s v="UA"/>
    <s v="PUR"/>
    <s v="PURCHASING"/>
    <x v="89"/>
    <s v="AREA1"/>
    <s v="PURCHASING AREA 1"/>
    <s v="PURCHASING DEPARTMENT"/>
    <x v="27"/>
    <s v="VP AND CHIEF FINANCIAL OFFICER"/>
    <s v="GENFND"/>
    <x v="65"/>
    <x v="64"/>
    <s v="---"/>
    <s v="EX"/>
    <s v="S&amp;E"/>
    <s v="S&amp;E"/>
    <s v="LF"/>
    <x v="4"/>
    <s v="GEN EXP"/>
    <s v="09"/>
    <s v="IS"/>
    <x v="3"/>
    <n v="1000"/>
    <n v="1000"/>
    <m/>
    <x v="0"/>
    <n v="0"/>
    <s v="EX"/>
    <n v="1000"/>
    <n v="1000"/>
    <x v="0"/>
    <n v="0"/>
    <n v="0"/>
    <m/>
    <n v="0"/>
    <n v="1000"/>
    <s v="N"/>
    <m/>
    <s v="VPPF"/>
    <s v="VP AND CHIEF FINANCIAL OFFICER"/>
    <s v="92"/>
    <s v="1-Adjust Based Budget"/>
    <x v="42"/>
    <x v="2"/>
    <x v="7"/>
    <m/>
    <x v="1"/>
    <x v="1"/>
    <m/>
  </r>
  <r>
    <n v="2018"/>
    <s v="UA"/>
    <s v="PUR"/>
    <s v="PURCHASING"/>
    <x v="89"/>
    <s v="-----"/>
    <m/>
    <s v="PURCHASING DEPARTMENT"/>
    <x v="27"/>
    <s v="VP AND CHIEF FINANCIAL OFFICER"/>
    <s v="GENFND"/>
    <x v="24"/>
    <x v="23"/>
    <s v="---"/>
    <s v="EX"/>
    <s v="BENF"/>
    <s v="BENEFITS"/>
    <s v="GP"/>
    <x v="5"/>
    <s v="COMPENS"/>
    <s v="07"/>
    <s v="IS"/>
    <x v="3"/>
    <n v="509321"/>
    <n v="503871"/>
    <m/>
    <x v="0"/>
    <n v="0"/>
    <s v="EX"/>
    <n v="503871"/>
    <n v="503871"/>
    <x v="0"/>
    <n v="0"/>
    <n v="0"/>
    <m/>
    <n v="0"/>
    <n v="503871"/>
    <s v="N"/>
    <m/>
    <s v="VPPF"/>
    <s v="VP AND CHIEF FINANCIAL OFFICER"/>
    <s v="92"/>
    <s v="1-Adjust Based Budget"/>
    <x v="42"/>
    <x v="2"/>
    <x v="7"/>
    <m/>
    <x v="1"/>
    <x v="1"/>
    <m/>
  </r>
  <r>
    <n v="2018"/>
    <s v="UA"/>
    <s v="PUR"/>
    <s v="PURCHASING"/>
    <x v="89"/>
    <s v="-----"/>
    <m/>
    <s v="PURCHASING DEPARTMENT"/>
    <x v="27"/>
    <s v="VP AND CHIEF FINANCIAL OFFICER"/>
    <s v="GENFND"/>
    <x v="25"/>
    <x v="24"/>
    <s v="---"/>
    <s v="EX"/>
    <s v="BENF"/>
    <s v="BENEFITS"/>
    <s v="GP"/>
    <x v="5"/>
    <s v="COMPENS"/>
    <s v="07"/>
    <s v="IS"/>
    <x v="3"/>
    <n v="174061"/>
    <n v="172205"/>
    <m/>
    <x v="0"/>
    <n v="0"/>
    <s v="EX"/>
    <n v="172205"/>
    <n v="172205"/>
    <x v="0"/>
    <n v="0"/>
    <n v="0"/>
    <m/>
    <n v="0"/>
    <n v="172205"/>
    <s v="N"/>
    <m/>
    <s v="VPPF"/>
    <s v="VP AND CHIEF FINANCIAL OFFICER"/>
    <s v="92"/>
    <s v="1-Adjust Based Budget"/>
    <x v="42"/>
    <x v="2"/>
    <x v="7"/>
    <m/>
    <x v="1"/>
    <x v="1"/>
    <m/>
  </r>
  <r>
    <n v="2018"/>
    <s v="UA"/>
    <s v="PUR"/>
    <s v="PURCHASING"/>
    <x v="89"/>
    <s v="-----"/>
    <m/>
    <s v="PURCHASING DEPARTMENT"/>
    <x v="27"/>
    <s v="VP AND CHIEF FINANCIAL OFFICER"/>
    <s v="GENFND"/>
    <x v="26"/>
    <x v="25"/>
    <s v="---"/>
    <s v="EX"/>
    <s v="BENF"/>
    <s v="BENEFITS"/>
    <s v="GP"/>
    <x v="5"/>
    <s v="COMPENS"/>
    <s v="07"/>
    <s v="IS"/>
    <x v="3"/>
    <n v="254916"/>
    <n v="247091"/>
    <m/>
    <x v="0"/>
    <n v="0"/>
    <s v="EX"/>
    <n v="247091"/>
    <n v="247091"/>
    <x v="0"/>
    <n v="0"/>
    <n v="0"/>
    <m/>
    <n v="0"/>
    <n v="247091"/>
    <s v="N"/>
    <m/>
    <s v="VPPF"/>
    <s v="VP AND CHIEF FINANCIAL OFFICER"/>
    <s v="92"/>
    <s v="1-Adjust Based Budget"/>
    <x v="42"/>
    <x v="2"/>
    <x v="7"/>
    <m/>
    <x v="1"/>
    <x v="1"/>
    <m/>
  </r>
  <r>
    <n v="2018"/>
    <s v="UA"/>
    <s v="PUR"/>
    <s v="PURCHASING"/>
    <x v="89"/>
    <s v="-----"/>
    <m/>
    <s v="PURCHASING DEPARTMENT"/>
    <x v="27"/>
    <s v="VP AND CHIEF FINANCIAL OFFICER"/>
    <s v="GENFND"/>
    <x v="67"/>
    <x v="66"/>
    <s v="---"/>
    <s v="EX"/>
    <s v="BENF"/>
    <s v="BENEFITS"/>
    <s v="GP"/>
    <x v="5"/>
    <s v="COMPENS"/>
    <s v="07"/>
    <s v="IS"/>
    <x v="3"/>
    <n v="73972"/>
    <n v="77801"/>
    <m/>
    <x v="0"/>
    <n v="0"/>
    <s v="EX"/>
    <n v="77801"/>
    <n v="77801"/>
    <x v="0"/>
    <n v="0"/>
    <n v="0"/>
    <m/>
    <n v="0"/>
    <n v="77801"/>
    <s v="N"/>
    <m/>
    <s v="VPPF"/>
    <s v="VP AND CHIEF FINANCIAL OFFICER"/>
    <s v="92"/>
    <s v="1-Adjust Based Budget"/>
    <x v="42"/>
    <x v="2"/>
    <x v="7"/>
    <m/>
    <x v="1"/>
    <x v="1"/>
    <m/>
  </r>
  <r>
    <n v="2018"/>
    <s v="UA"/>
    <s v="PUR"/>
    <s v="PURCHASING"/>
    <x v="89"/>
    <s v="-----"/>
    <m/>
    <s v="PURCHASING DEPARTMENT"/>
    <x v="27"/>
    <s v="VP AND CHIEF FINANCIAL OFFICER"/>
    <s v="GENFND"/>
    <x v="27"/>
    <x v="26"/>
    <s v="---"/>
    <s v="EX"/>
    <s v="TRAV"/>
    <s v="TRAVEL"/>
    <s v="MK"/>
    <x v="6"/>
    <s v="TRAVEL"/>
    <s v="10"/>
    <s v="IS"/>
    <x v="3"/>
    <n v="8000"/>
    <n v="8000"/>
    <m/>
    <x v="0"/>
    <n v="0"/>
    <s v="EX"/>
    <n v="8000"/>
    <n v="8000"/>
    <x v="0"/>
    <n v="0"/>
    <n v="0"/>
    <m/>
    <n v="0"/>
    <n v="8000"/>
    <s v="N"/>
    <m/>
    <s v="VPPF"/>
    <s v="VP AND CHIEF FINANCIAL OFFICER"/>
    <s v="92"/>
    <s v="1-Adjust Based Budget"/>
    <x v="42"/>
    <x v="2"/>
    <x v="7"/>
    <m/>
    <x v="1"/>
    <x v="1"/>
    <m/>
  </r>
  <r>
    <n v="2018"/>
    <s v="UA"/>
    <s v="PUR"/>
    <s v="PURCHASING"/>
    <x v="89"/>
    <s v="AREA1"/>
    <s v="PURCHASING AREA 1"/>
    <s v="PURCHASING DEPARTMENT"/>
    <x v="27"/>
    <s v="VP AND CHIEF FINANCIAL OFFICER"/>
    <s v="GENFND"/>
    <x v="27"/>
    <x v="26"/>
    <s v="---"/>
    <s v="EX"/>
    <s v="TRAV"/>
    <s v="TRAVEL"/>
    <s v="MK"/>
    <x v="6"/>
    <s v="TRAVEL"/>
    <s v="10"/>
    <s v="IS"/>
    <x v="3"/>
    <n v="1500"/>
    <n v="1500"/>
    <m/>
    <x v="0"/>
    <n v="0"/>
    <s v="EX"/>
    <n v="1500"/>
    <n v="1500"/>
    <x v="0"/>
    <n v="0"/>
    <n v="0"/>
    <m/>
    <n v="0"/>
    <n v="1500"/>
    <s v="N"/>
    <m/>
    <s v="VPPF"/>
    <s v="VP AND CHIEF FINANCIAL OFFICER"/>
    <s v="92"/>
    <s v="1-Adjust Based Budget"/>
    <x v="42"/>
    <x v="2"/>
    <x v="7"/>
    <m/>
    <x v="1"/>
    <x v="1"/>
    <m/>
  </r>
  <r>
    <n v="2018"/>
    <s v="UA"/>
    <s v="PUR"/>
    <s v="PURCHASING"/>
    <x v="89"/>
    <s v="AREA2"/>
    <s v="PURCHASING AREA 2"/>
    <s v="PURCHASING DEPARTMENT"/>
    <x v="27"/>
    <s v="VP AND CHIEF FINANCIAL OFFICER"/>
    <s v="GENFND"/>
    <x v="27"/>
    <x v="26"/>
    <s v="---"/>
    <s v="EX"/>
    <s v="TRAV"/>
    <s v="TRAVEL"/>
    <s v="MK"/>
    <x v="6"/>
    <s v="TRAVEL"/>
    <s v="10"/>
    <s v="IS"/>
    <x v="3"/>
    <n v="1580"/>
    <n v="1580"/>
    <m/>
    <x v="0"/>
    <n v="0"/>
    <s v="EX"/>
    <n v="1580"/>
    <n v="1580"/>
    <x v="0"/>
    <n v="0"/>
    <n v="0"/>
    <m/>
    <n v="0"/>
    <n v="1580"/>
    <s v="N"/>
    <m/>
    <s v="VPPF"/>
    <s v="VP AND CHIEF FINANCIAL OFFICER"/>
    <s v="92"/>
    <s v="1-Adjust Based Budget"/>
    <x v="42"/>
    <x v="2"/>
    <x v="7"/>
    <m/>
    <x v="1"/>
    <x v="1"/>
    <m/>
  </r>
  <r>
    <n v="2018"/>
    <s v="UA"/>
    <s v="PUR"/>
    <s v="PURCHASING"/>
    <x v="89"/>
    <s v="AREA3"/>
    <s v="PURCHASING AREA 3"/>
    <s v="PURCHASING DEPARTMENT"/>
    <x v="27"/>
    <s v="VP AND CHIEF FINANCIAL OFFICER"/>
    <s v="GENFND"/>
    <x v="27"/>
    <x v="26"/>
    <s v="---"/>
    <s v="EX"/>
    <s v="TRAV"/>
    <s v="TRAVEL"/>
    <s v="MK"/>
    <x v="6"/>
    <s v="TRAVEL"/>
    <s v="10"/>
    <s v="IS"/>
    <x v="3"/>
    <n v="2520"/>
    <n v="2520"/>
    <m/>
    <x v="0"/>
    <n v="0"/>
    <s v="EX"/>
    <n v="2520"/>
    <n v="2520"/>
    <x v="0"/>
    <n v="0"/>
    <n v="0"/>
    <m/>
    <n v="0"/>
    <n v="2520"/>
    <s v="N"/>
    <m/>
    <s v="VPPF"/>
    <s v="VP AND CHIEF FINANCIAL OFFICER"/>
    <s v="92"/>
    <s v="1-Adjust Based Budget"/>
    <x v="42"/>
    <x v="2"/>
    <x v="7"/>
    <m/>
    <x v="1"/>
    <x v="1"/>
    <m/>
  </r>
  <r>
    <n v="2018"/>
    <s v="UA"/>
    <s v="PUR"/>
    <s v="PURCHASING"/>
    <x v="89"/>
    <s v="AREA4"/>
    <s v="PURCHASING AREA 4"/>
    <s v="PURCHASING DEPARTMENT"/>
    <x v="27"/>
    <s v="VP AND CHIEF FINANCIAL OFFICER"/>
    <s v="GENFND"/>
    <x v="27"/>
    <x v="26"/>
    <s v="---"/>
    <s v="EX"/>
    <s v="TRAV"/>
    <s v="TRAVEL"/>
    <s v="MK"/>
    <x v="6"/>
    <s v="TRAVEL"/>
    <s v="10"/>
    <s v="IS"/>
    <x v="3"/>
    <n v="3000"/>
    <n v="3000"/>
    <m/>
    <x v="0"/>
    <n v="0"/>
    <s v="EX"/>
    <n v="3000"/>
    <n v="3000"/>
    <x v="0"/>
    <n v="0"/>
    <n v="0"/>
    <m/>
    <n v="0"/>
    <n v="3000"/>
    <s v="N"/>
    <m/>
    <s v="VPPF"/>
    <s v="VP AND CHIEF FINANCIAL OFFICER"/>
    <s v="92"/>
    <s v="1-Adjust Based Budget"/>
    <x v="42"/>
    <x v="2"/>
    <x v="7"/>
    <m/>
    <x v="1"/>
    <x v="1"/>
    <m/>
  </r>
  <r>
    <n v="2018"/>
    <s v="UA"/>
    <s v="PUR"/>
    <s v="PURCHASING"/>
    <x v="89"/>
    <s v="-----"/>
    <m/>
    <s v="PURCHASING DEPARTMENT"/>
    <x v="27"/>
    <s v="VP AND CHIEF FINANCIAL OFFICER"/>
    <s v="GENFND"/>
    <x v="68"/>
    <x v="67"/>
    <s v="---"/>
    <s v="EX"/>
    <s v="TRAV"/>
    <s v="TRAVEL"/>
    <s v="MK"/>
    <x v="6"/>
    <s v="TRAVEL"/>
    <s v="10"/>
    <s v="IS"/>
    <x v="3"/>
    <n v="350"/>
    <n v="350"/>
    <m/>
    <x v="0"/>
    <n v="0"/>
    <s v="EX"/>
    <n v="350"/>
    <n v="350"/>
    <x v="0"/>
    <n v="0"/>
    <n v="0"/>
    <m/>
    <n v="0"/>
    <n v="350"/>
    <s v="N"/>
    <m/>
    <s v="VPPF"/>
    <s v="VP AND CHIEF FINANCIAL OFFICER"/>
    <s v="92"/>
    <s v="1-Adjust Based Budget"/>
    <x v="42"/>
    <x v="2"/>
    <x v="7"/>
    <m/>
    <x v="1"/>
    <x v="1"/>
    <m/>
  </r>
  <r>
    <n v="2018"/>
    <s v="UA"/>
    <s v="PUR"/>
    <s v="PURCHASING"/>
    <x v="89"/>
    <s v="-----"/>
    <m/>
    <s v="PURCHASING DEPARTMENT"/>
    <x v="27"/>
    <s v="VP AND CHIEF FINANCIAL OFFICER"/>
    <s v="GENFND"/>
    <x v="28"/>
    <x v="27"/>
    <s v="---"/>
    <s v="EX"/>
    <s v="TRAV"/>
    <s v="TRAVEL"/>
    <s v="MK"/>
    <x v="6"/>
    <s v="TRAVEL"/>
    <s v="10"/>
    <s v="IS"/>
    <x v="3"/>
    <n v="18577"/>
    <n v="18577"/>
    <m/>
    <x v="0"/>
    <n v="0"/>
    <s v="EX"/>
    <n v="18577"/>
    <n v="18577"/>
    <x v="0"/>
    <n v="0"/>
    <n v="0"/>
    <m/>
    <n v="0"/>
    <n v="18577"/>
    <s v="N"/>
    <m/>
    <s v="VPPF"/>
    <s v="VP AND CHIEF FINANCIAL OFFICER"/>
    <s v="92"/>
    <s v="1-Adjust Based Budget"/>
    <x v="42"/>
    <x v="2"/>
    <x v="7"/>
    <m/>
    <x v="1"/>
    <x v="1"/>
    <m/>
  </r>
  <r>
    <n v="2018"/>
    <s v="UA"/>
    <s v="PUR"/>
    <s v="PURCHASING"/>
    <x v="89"/>
    <s v="AREA1"/>
    <s v="PURCHASING AREA 1"/>
    <s v="PURCHASING DEPARTMENT"/>
    <x v="27"/>
    <s v="VP AND CHIEF FINANCIAL OFFICER"/>
    <s v="GENFND"/>
    <x v="28"/>
    <x v="27"/>
    <s v="---"/>
    <s v="EX"/>
    <s v="TRAV"/>
    <s v="TRAVEL"/>
    <s v="MK"/>
    <x v="6"/>
    <s v="TRAVEL"/>
    <s v="10"/>
    <s v="IS"/>
    <x v="3"/>
    <n v="3250"/>
    <n v="3250"/>
    <m/>
    <x v="0"/>
    <n v="0"/>
    <s v="EX"/>
    <n v="3250"/>
    <n v="3250"/>
    <x v="0"/>
    <n v="0"/>
    <n v="0"/>
    <m/>
    <n v="0"/>
    <n v="3250"/>
    <s v="N"/>
    <m/>
    <s v="VPPF"/>
    <s v="VP AND CHIEF FINANCIAL OFFICER"/>
    <s v="92"/>
    <s v="1-Adjust Based Budget"/>
    <x v="42"/>
    <x v="2"/>
    <x v="7"/>
    <m/>
    <x v="1"/>
    <x v="1"/>
    <m/>
  </r>
  <r>
    <n v="2018"/>
    <s v="UA"/>
    <s v="PUR"/>
    <s v="PURCHASING"/>
    <x v="89"/>
    <s v="AREA2"/>
    <s v="PURCHASING AREA 2"/>
    <s v="PURCHASING DEPARTMENT"/>
    <x v="27"/>
    <s v="VP AND CHIEF FINANCIAL OFFICER"/>
    <s v="GENFND"/>
    <x v="28"/>
    <x v="27"/>
    <s v="---"/>
    <s v="EX"/>
    <s v="TRAV"/>
    <s v="TRAVEL"/>
    <s v="MK"/>
    <x v="6"/>
    <s v="TRAVEL"/>
    <s v="10"/>
    <s v="IS"/>
    <x v="3"/>
    <n v="3900"/>
    <n v="3900"/>
    <m/>
    <x v="0"/>
    <n v="0"/>
    <s v="EX"/>
    <n v="3900"/>
    <n v="3900"/>
    <x v="0"/>
    <n v="0"/>
    <n v="0"/>
    <m/>
    <n v="0"/>
    <n v="3900"/>
    <s v="N"/>
    <m/>
    <s v="VPPF"/>
    <s v="VP AND CHIEF FINANCIAL OFFICER"/>
    <s v="92"/>
    <s v="1-Adjust Based Budget"/>
    <x v="42"/>
    <x v="2"/>
    <x v="7"/>
    <m/>
    <x v="1"/>
    <x v="1"/>
    <m/>
  </r>
  <r>
    <n v="2018"/>
    <s v="UA"/>
    <s v="PUR"/>
    <s v="PURCHASING"/>
    <x v="89"/>
    <s v="AREA3"/>
    <s v="PURCHASING AREA 3"/>
    <s v="PURCHASING DEPARTMENT"/>
    <x v="27"/>
    <s v="VP AND CHIEF FINANCIAL OFFICER"/>
    <s v="GENFND"/>
    <x v="28"/>
    <x v="27"/>
    <s v="---"/>
    <s v="EX"/>
    <s v="TRAV"/>
    <s v="TRAVEL"/>
    <s v="MK"/>
    <x v="6"/>
    <s v="TRAVEL"/>
    <s v="10"/>
    <s v="IS"/>
    <x v="3"/>
    <n v="6100"/>
    <n v="6100"/>
    <m/>
    <x v="0"/>
    <n v="0"/>
    <s v="EX"/>
    <n v="6100"/>
    <n v="6100"/>
    <x v="0"/>
    <n v="0"/>
    <n v="0"/>
    <m/>
    <n v="0"/>
    <n v="6100"/>
    <s v="N"/>
    <m/>
    <s v="VPPF"/>
    <s v="VP AND CHIEF FINANCIAL OFFICER"/>
    <s v="92"/>
    <s v="1-Adjust Based Budget"/>
    <x v="42"/>
    <x v="2"/>
    <x v="7"/>
    <m/>
    <x v="1"/>
    <x v="1"/>
    <m/>
  </r>
  <r>
    <n v="2018"/>
    <s v="UA"/>
    <s v="PUR"/>
    <s v="PURCHASING"/>
    <x v="89"/>
    <s v="AREA4"/>
    <s v="PURCHASING AREA 4"/>
    <s v="PURCHASING DEPARTMENT"/>
    <x v="27"/>
    <s v="VP AND CHIEF FINANCIAL OFFICER"/>
    <s v="GENFND"/>
    <x v="28"/>
    <x v="27"/>
    <s v="---"/>
    <s v="EX"/>
    <s v="TRAV"/>
    <s v="TRAVEL"/>
    <s v="MK"/>
    <x v="6"/>
    <s v="TRAVEL"/>
    <s v="10"/>
    <s v="IS"/>
    <x v="3"/>
    <n v="8650"/>
    <n v="8650"/>
    <m/>
    <x v="0"/>
    <n v="0"/>
    <s v="EX"/>
    <n v="8650"/>
    <n v="8650"/>
    <x v="0"/>
    <n v="0"/>
    <n v="0"/>
    <m/>
    <n v="0"/>
    <n v="8650"/>
    <s v="N"/>
    <m/>
    <s v="VPPF"/>
    <s v="VP AND CHIEF FINANCIAL OFFICER"/>
    <s v="92"/>
    <s v="1-Adjust Based Budget"/>
    <x v="42"/>
    <x v="2"/>
    <x v="7"/>
    <m/>
    <x v="1"/>
    <x v="1"/>
    <m/>
  </r>
  <r>
    <n v="2018"/>
    <s v="UA"/>
    <s v="PUR"/>
    <s v="PURCHASING"/>
    <x v="89"/>
    <s v="-----"/>
    <m/>
    <s v="PURCHASING DEPARTMENT"/>
    <x v="27"/>
    <s v="VP AND CHIEF FINANCIAL OFFICER"/>
    <s v="GENFND"/>
    <x v="0"/>
    <x v="0"/>
    <s v="---"/>
    <s v="EX"/>
    <s v="RESV"/>
    <s v="RESERVES"/>
    <s v="NA"/>
    <x v="0"/>
    <s v="RESERVES"/>
    <s v="15"/>
    <s v="IS"/>
    <x v="3"/>
    <n v="0"/>
    <n v="38416"/>
    <m/>
    <x v="0"/>
    <n v="0"/>
    <s v="EX"/>
    <n v="38416"/>
    <n v="38416"/>
    <x v="0"/>
    <n v="0"/>
    <n v="0"/>
    <m/>
    <n v="0"/>
    <n v="38416"/>
    <s v="N"/>
    <m/>
    <s v="VPPF"/>
    <s v="VP AND CHIEF FINANCIAL OFFICER"/>
    <s v="92"/>
    <s v="1-Adjust Based Budget"/>
    <x v="42"/>
    <x v="2"/>
    <x v="7"/>
    <m/>
    <x v="1"/>
    <x v="1"/>
    <m/>
  </r>
  <r>
    <n v="2018"/>
    <s v="UA"/>
    <s v="PUR"/>
    <s v="PURCHASING"/>
    <x v="89"/>
    <s v="-----"/>
    <m/>
    <s v="PURCHASING DEPARTMENT"/>
    <x v="27"/>
    <s v="VP AND CHIEF FINANCIAL OFFICER"/>
    <s v="GENFND"/>
    <x v="2"/>
    <x v="2"/>
    <s v="---"/>
    <s v="EX"/>
    <s v="TRIN"/>
    <s v="TRNSF-INCOME"/>
    <s v="DV"/>
    <x v="1"/>
    <s v="TRANSFER"/>
    <s v="21"/>
    <s v="IS"/>
    <x v="1"/>
    <n v="31526"/>
    <n v="31526"/>
    <m/>
    <x v="1"/>
    <s v="10cr"/>
    <s v="Allot/Xfer IN"/>
    <n v="-31526"/>
    <n v="31526"/>
    <x v="0"/>
    <n v="0"/>
    <n v="0"/>
    <m/>
    <n v="0"/>
    <n v="31526"/>
    <s v="N"/>
    <m/>
    <s v="VPPF"/>
    <s v="VP AND CHIEF FINANCIAL OFFICER"/>
    <s v="92"/>
    <s v="1-Adjust Based Budget"/>
    <x v="42"/>
    <x v="2"/>
    <x v="7"/>
    <m/>
    <x v="1"/>
    <x v="1"/>
    <m/>
  </r>
  <r>
    <n v="2018"/>
    <s v="UA"/>
    <s v="PUR"/>
    <s v="PURCHASING"/>
    <x v="89"/>
    <s v="AREA1"/>
    <s v="PURCHASING AREA 1"/>
    <s v="PURCHASING DEPARTMENT"/>
    <x v="27"/>
    <s v="VP AND CHIEF FINANCIAL OFFICER"/>
    <s v="GENFND"/>
    <x v="2"/>
    <x v="2"/>
    <s v="---"/>
    <s v="EX"/>
    <s v="TRIN"/>
    <s v="TRNSF-INCOME"/>
    <s v="DV"/>
    <x v="1"/>
    <s v="TRANSFER"/>
    <s v="21"/>
    <s v="IS"/>
    <x v="1"/>
    <n v="55038"/>
    <n v="55038"/>
    <m/>
    <x v="1"/>
    <s v="10cr"/>
    <s v="Allot/Xfer IN"/>
    <n v="-55038"/>
    <n v="55038"/>
    <x v="0"/>
    <n v="0"/>
    <n v="0"/>
    <m/>
    <n v="0"/>
    <n v="55038"/>
    <s v="N"/>
    <m/>
    <s v="VPPF"/>
    <s v="VP AND CHIEF FINANCIAL OFFICER"/>
    <s v="92"/>
    <s v="1-Adjust Based Budget"/>
    <x v="42"/>
    <x v="2"/>
    <x v="7"/>
    <m/>
    <x v="1"/>
    <x v="1"/>
    <m/>
  </r>
  <r>
    <n v="2018"/>
    <s v="UA"/>
    <s v="PUR"/>
    <s v="PURCHASING"/>
    <x v="89"/>
    <s v="AREA1"/>
    <s v="PURCHASING AREA 1"/>
    <s v="PURCHASING DEPARTMENT"/>
    <x v="27"/>
    <s v="VP AND CHIEF FINANCIAL OFFICER"/>
    <s v="GENFND"/>
    <x v="70"/>
    <x v="69"/>
    <s v="---"/>
    <s v="EX"/>
    <s v="S&amp;E"/>
    <s v="S&amp;E"/>
    <s v="LF"/>
    <x v="4"/>
    <s v="GEN EXP"/>
    <s v="09"/>
    <s v="IS"/>
    <x v="3"/>
    <n v="55038"/>
    <n v="55038"/>
    <m/>
    <x v="0"/>
    <n v="0"/>
    <s v="EX"/>
    <n v="55038"/>
    <n v="55038"/>
    <x v="0"/>
    <n v="0"/>
    <n v="0"/>
    <m/>
    <n v="0"/>
    <n v="55038"/>
    <s v="N"/>
    <m/>
    <s v="VPPF"/>
    <s v="VP AND CHIEF FINANCIAL OFFICER"/>
    <s v="92"/>
    <s v="1-Adjust Based Budget"/>
    <x v="42"/>
    <x v="2"/>
    <x v="7"/>
    <m/>
    <x v="1"/>
    <x v="1"/>
    <m/>
  </r>
  <r>
    <n v="2018"/>
    <s v="UA"/>
    <s v="PUR"/>
    <s v="PURCHASING"/>
    <x v="89"/>
    <s v="-----"/>
    <m/>
    <s v="PURCHASING DEPARTMENT"/>
    <x v="27"/>
    <s v="VP AND CHIEF FINANCIAL OFFICER"/>
    <s v="GENFND"/>
    <x v="70"/>
    <x v="69"/>
    <s v="LCF"/>
    <s v="EX"/>
    <s v="S&amp;E"/>
    <s v="S&amp;E"/>
    <s v="LF"/>
    <x v="4"/>
    <s v="GEN EXP"/>
    <s v="09"/>
    <s v="IS"/>
    <x v="3"/>
    <n v="5645"/>
    <n v="5645"/>
    <m/>
    <x v="0"/>
    <n v="0"/>
    <s v="EX"/>
    <n v="5645"/>
    <n v="5645"/>
    <x v="0"/>
    <n v="0"/>
    <n v="0"/>
    <m/>
    <n v="0"/>
    <n v="5645"/>
    <s v="N"/>
    <m/>
    <s v="VPPF"/>
    <s v="VP AND CHIEF FINANCIAL OFFICER"/>
    <s v="92"/>
    <s v="1-Adjust Based Budget"/>
    <x v="42"/>
    <x v="2"/>
    <x v="7"/>
    <m/>
    <x v="1"/>
    <x v="1"/>
    <m/>
  </r>
  <r>
    <n v="2018"/>
    <s v="UA"/>
    <s v="PUR"/>
    <s v="PURCHASING"/>
    <x v="89"/>
    <s v="AREA4"/>
    <s v="PURCHASING AREA 4"/>
    <s v="PURCHASING DEPARTMENT"/>
    <x v="27"/>
    <s v="VP AND CHIEF FINANCIAL OFFICER"/>
    <s v="GENFND"/>
    <x v="70"/>
    <x v="69"/>
    <s v="LCF"/>
    <s v="EX"/>
    <s v="S&amp;E"/>
    <s v="S&amp;E"/>
    <s v="LF"/>
    <x v="4"/>
    <s v="GEN EXP"/>
    <s v="09"/>
    <s v="IS"/>
    <x v="3"/>
    <n v="702"/>
    <n v="702"/>
    <m/>
    <x v="0"/>
    <n v="0"/>
    <s v="EX"/>
    <n v="702"/>
    <n v="702"/>
    <x v="0"/>
    <n v="0"/>
    <n v="0"/>
    <m/>
    <n v="0"/>
    <n v="702"/>
    <s v="N"/>
    <m/>
    <s v="VPPF"/>
    <s v="VP AND CHIEF FINANCIAL OFFICER"/>
    <s v="92"/>
    <s v="1-Adjust Based Budget"/>
    <x v="42"/>
    <x v="2"/>
    <x v="7"/>
    <m/>
    <x v="1"/>
    <x v="1"/>
    <m/>
  </r>
  <r>
    <n v="2018"/>
    <s v="UA"/>
    <s v="SLA"/>
    <s v="STUD LOAN ADMIN"/>
    <x v="90"/>
    <s v="-----"/>
    <m/>
    <s v="STUDENT LOANS"/>
    <x v="27"/>
    <s v="VP AND CHIEF FINANCIAL OFFICER"/>
    <s v="GENFND"/>
    <x v="130"/>
    <x v="4"/>
    <s v="---"/>
    <s v="IN"/>
    <s v="CRIN"/>
    <s v="COST REC INC"/>
    <s v="EP"/>
    <x v="2"/>
    <s v="OTH REVENUE"/>
    <s v="03"/>
    <s v="SS"/>
    <x v="1"/>
    <n v="7000"/>
    <n v="7000"/>
    <m/>
    <x v="1"/>
    <n v="0"/>
    <s v="IN"/>
    <n v="7000"/>
    <n v="7000"/>
    <x v="0"/>
    <n v="0"/>
    <n v="0"/>
    <m/>
    <n v="0"/>
    <n v="7000"/>
    <s v="N"/>
    <m/>
    <s v="VPPF"/>
    <s v="VP AND CHIEF FINANCIAL OFFICER"/>
    <s v="92"/>
    <s v="1-Adjust Based Budget"/>
    <x v="42"/>
    <x v="2"/>
    <x v="7"/>
    <m/>
    <x v="1"/>
    <x v="1"/>
    <m/>
  </r>
  <r>
    <n v="2018"/>
    <s v="UA"/>
    <s v="SLA"/>
    <s v="STUD LOAN ADMIN"/>
    <x v="90"/>
    <s v="-----"/>
    <m/>
    <s v="STUDENT LOANS"/>
    <x v="27"/>
    <s v="VP AND CHIEF FINANCIAL OFFICER"/>
    <s v="GENFND"/>
    <x v="131"/>
    <x v="126"/>
    <s v="---"/>
    <s v="IN"/>
    <s v="SASV"/>
    <s v="SALESSERV"/>
    <s v="DK"/>
    <x v="2"/>
    <s v="OTH REVENUE"/>
    <s v="03"/>
    <s v="SS"/>
    <x v="1"/>
    <n v="107700"/>
    <n v="107700"/>
    <m/>
    <x v="1"/>
    <n v="0"/>
    <s v="IN"/>
    <n v="107700"/>
    <n v="107700"/>
    <x v="0"/>
    <n v="0"/>
    <n v="0"/>
    <m/>
    <n v="0"/>
    <n v="107700"/>
    <s v="N"/>
    <m/>
    <s v="VPPF"/>
    <s v="VP AND CHIEF FINANCIAL OFFICER"/>
    <s v="92"/>
    <s v="1-Adjust Based Budget"/>
    <x v="42"/>
    <x v="2"/>
    <x v="7"/>
    <m/>
    <x v="1"/>
    <x v="1"/>
    <m/>
  </r>
  <r>
    <n v="2018"/>
    <s v="UA"/>
    <s v="SLA"/>
    <s v="STUD LOAN ADMIN"/>
    <x v="90"/>
    <s v="-----"/>
    <m/>
    <s v="STUDENT LOANS"/>
    <x v="27"/>
    <s v="VP AND CHIEF FINANCIAL OFFICER"/>
    <s v="GENFND"/>
    <x v="132"/>
    <x v="6"/>
    <s v="---"/>
    <s v="IN"/>
    <s v="OTHR"/>
    <s v="OTHER REV"/>
    <s v="DP"/>
    <x v="2"/>
    <s v="OTH REVENUE"/>
    <s v="03"/>
    <s v="SS"/>
    <x v="1"/>
    <n v="72500"/>
    <n v="72500"/>
    <m/>
    <x v="1"/>
    <n v="0"/>
    <s v="IN"/>
    <n v="72500"/>
    <n v="72500"/>
    <x v="0"/>
    <n v="0"/>
    <n v="0"/>
    <m/>
    <n v="0"/>
    <n v="72500"/>
    <s v="N"/>
    <m/>
    <s v="VPPF"/>
    <s v="VP AND CHIEF FINANCIAL OFFICER"/>
    <s v="92"/>
    <s v="1-Adjust Based Budget"/>
    <x v="42"/>
    <x v="2"/>
    <x v="7"/>
    <m/>
    <x v="1"/>
    <x v="1"/>
    <m/>
  </r>
  <r>
    <n v="2018"/>
    <s v="UA"/>
    <s v="SLA"/>
    <s v="STUD LOAN ADMIN"/>
    <x v="90"/>
    <s v="-----"/>
    <m/>
    <s v="STUDENT LOANS"/>
    <x v="27"/>
    <s v="VP AND CHIEF FINANCIAL OFFICER"/>
    <s v="GENFND"/>
    <x v="34"/>
    <x v="33"/>
    <s v="---"/>
    <s v="EX"/>
    <s v="PRSA"/>
    <s v="PROF SAL"/>
    <s v="FP"/>
    <x v="5"/>
    <s v="COMPENS"/>
    <s v="07"/>
    <s v="SS"/>
    <x v="3"/>
    <n v="78101"/>
    <n v="78101"/>
    <m/>
    <x v="0"/>
    <n v="0"/>
    <s v="EX"/>
    <n v="78101"/>
    <n v="78101"/>
    <x v="2"/>
    <n v="2157"/>
    <n v="-1671.3614000000066"/>
    <m/>
    <n v="485.6385999999934"/>
    <n v="78586.638599999991"/>
    <s v="Y"/>
    <m/>
    <s v="VPPF"/>
    <s v="VP AND CHIEF FINANCIAL OFFICER"/>
    <s v="99"/>
    <s v="1-Adjust Based Budget"/>
    <x v="43"/>
    <x v="2"/>
    <x v="7"/>
    <m/>
    <x v="1"/>
    <x v="1"/>
    <m/>
  </r>
  <r>
    <n v="2018"/>
    <s v="UA"/>
    <s v="SLA"/>
    <s v="STUD LOAN ADMIN"/>
    <x v="90"/>
    <s v="-----"/>
    <m/>
    <s v="STUDENT LOANS"/>
    <x v="27"/>
    <s v="VP AND CHIEF FINANCIAL OFFICER"/>
    <s v="GENFND"/>
    <x v="36"/>
    <x v="35"/>
    <s v="---"/>
    <s v="EX"/>
    <s v="PRSA"/>
    <s v="PROF SAL"/>
    <s v="FP"/>
    <x v="5"/>
    <s v="COMPENS"/>
    <s v="07"/>
    <s v="SS"/>
    <x v="3"/>
    <n v="182646"/>
    <n v="182646"/>
    <m/>
    <x v="0"/>
    <n v="0"/>
    <s v="EX"/>
    <n v="182646"/>
    <n v="182646"/>
    <x v="2"/>
    <n v="5044"/>
    <n v="-3908.6244000000156"/>
    <m/>
    <n v="1135.3755999999844"/>
    <n v="183781.37559999997"/>
    <s v="Y"/>
    <m/>
    <s v="VPPF"/>
    <s v="VP AND CHIEF FINANCIAL OFFICER"/>
    <s v="99"/>
    <s v="1-Adjust Based Budget"/>
    <x v="43"/>
    <x v="2"/>
    <x v="7"/>
    <m/>
    <x v="1"/>
    <x v="1"/>
    <m/>
  </r>
  <r>
    <n v="2018"/>
    <s v="UA"/>
    <s v="SLA"/>
    <s v="STUD LOAN ADMIN"/>
    <x v="90"/>
    <s v="-----"/>
    <m/>
    <s v="STUDENT LOANS"/>
    <x v="27"/>
    <s v="VP AND CHIEF FINANCIAL OFFICER"/>
    <s v="GENFND"/>
    <x v="37"/>
    <x v="36"/>
    <s v="---"/>
    <s v="EX"/>
    <s v="BISA"/>
    <s v="BIWEEK SAL"/>
    <s v="FV"/>
    <x v="5"/>
    <s v="COMPENS"/>
    <s v="07"/>
    <s v="SS"/>
    <x v="3"/>
    <n v="67350"/>
    <n v="67023"/>
    <m/>
    <x v="0"/>
    <n v="0"/>
    <s v="EX"/>
    <n v="67023"/>
    <n v="67023"/>
    <x v="3"/>
    <n v="1858"/>
    <n v="-261.38970000000097"/>
    <m/>
    <n v="1596.6102999999989"/>
    <n v="68619.6103"/>
    <s v="Y"/>
    <m/>
    <s v="VPPF"/>
    <s v="VP AND CHIEF FINANCIAL OFFICER"/>
    <s v="99"/>
    <s v="1-Adjust Based Budget"/>
    <x v="43"/>
    <x v="2"/>
    <x v="7"/>
    <m/>
    <x v="1"/>
    <x v="1"/>
    <m/>
  </r>
  <r>
    <n v="2018"/>
    <s v="UA"/>
    <s v="SLA"/>
    <s v="STUD LOAN ADMIN"/>
    <x v="91"/>
    <s v="-----"/>
    <m/>
    <s v="UNIVERSITY COLLECTIONS"/>
    <x v="27"/>
    <s v="VP AND CHIEF FINANCIAL OFFICER"/>
    <s v="GENFND"/>
    <x v="37"/>
    <x v="36"/>
    <s v="---"/>
    <s v="EX"/>
    <s v="BISA"/>
    <s v="BIWEEK SAL"/>
    <s v="FV"/>
    <x v="5"/>
    <s v="COMPENS"/>
    <s v="07"/>
    <s v="SS"/>
    <x v="3"/>
    <n v="197100"/>
    <n v="197100"/>
    <m/>
    <x v="0"/>
    <n v="0"/>
    <s v="EX"/>
    <n v="197100"/>
    <n v="197100"/>
    <x v="3"/>
    <n v="5464"/>
    <n v="-768.6900000000029"/>
    <m/>
    <n v="4695.3099999999968"/>
    <n v="201795.31"/>
    <s v="Y"/>
    <m/>
    <s v="VPPF"/>
    <s v="VP AND CHIEF FINANCIAL OFFICER"/>
    <s v="99"/>
    <s v="1-Adjust Based Budget"/>
    <x v="43"/>
    <x v="2"/>
    <x v="7"/>
    <m/>
    <x v="1"/>
    <x v="1"/>
    <m/>
  </r>
  <r>
    <n v="2018"/>
    <s v="UA"/>
    <s v="SLA"/>
    <s v="STUD LOAN ADMIN"/>
    <x v="90"/>
    <s v="-----"/>
    <m/>
    <s v="STUDENT LOANS"/>
    <x v="27"/>
    <s v="VP AND CHIEF FINANCIAL OFFICER"/>
    <s v="GENFND"/>
    <x v="77"/>
    <x v="75"/>
    <s v="---"/>
    <s v="EX"/>
    <s v="BISA"/>
    <s v="BIWEEK SAL"/>
    <s v="FV"/>
    <x v="5"/>
    <s v="COMPENS"/>
    <s v="07"/>
    <s v="SS"/>
    <x v="3"/>
    <n v="498"/>
    <n v="0"/>
    <m/>
    <x v="0"/>
    <n v="0"/>
    <s v="EX"/>
    <n v="0"/>
    <n v="0"/>
    <x v="0"/>
    <n v="0"/>
    <n v="0"/>
    <m/>
    <n v="0"/>
    <n v="0"/>
    <s v="N"/>
    <m/>
    <s v="VPPF"/>
    <s v="VP AND CHIEF FINANCIAL OFFICER"/>
    <s v="92"/>
    <s v="1-Adjust Based Budget"/>
    <x v="42"/>
    <x v="2"/>
    <x v="7"/>
    <m/>
    <x v="1"/>
    <x v="1"/>
    <m/>
  </r>
  <r>
    <n v="2018"/>
    <s v="UA"/>
    <s v="SLA"/>
    <s v="STUD LOAN ADMIN"/>
    <x v="91"/>
    <s v="-----"/>
    <m/>
    <s v="UNIVERSITY COLLECTIONS"/>
    <x v="27"/>
    <s v="VP AND CHIEF FINANCIAL OFFICER"/>
    <s v="GENFND"/>
    <x v="77"/>
    <x v="75"/>
    <s v="---"/>
    <s v="EX"/>
    <s v="BISA"/>
    <s v="BIWEEK SAL"/>
    <s v="FV"/>
    <x v="5"/>
    <s v="COMPENS"/>
    <s v="07"/>
    <s v="SS"/>
    <x v="3"/>
    <n v="17"/>
    <n v="0"/>
    <m/>
    <x v="0"/>
    <n v="0"/>
    <s v="EX"/>
    <n v="0"/>
    <n v="0"/>
    <x v="0"/>
    <n v="0"/>
    <n v="0"/>
    <m/>
    <n v="0"/>
    <n v="0"/>
    <s v="N"/>
    <m/>
    <s v="VPPF"/>
    <s v="VP AND CHIEF FINANCIAL OFFICER"/>
    <s v="92"/>
    <s v="1-Adjust Based Budget"/>
    <x v="42"/>
    <x v="2"/>
    <x v="7"/>
    <m/>
    <x v="1"/>
    <x v="1"/>
    <m/>
  </r>
  <r>
    <n v="2018"/>
    <s v="UA"/>
    <s v="SLA"/>
    <s v="STUD LOAN ADMIN"/>
    <x v="90"/>
    <s v="-----"/>
    <m/>
    <s v="STUDENT LOANS"/>
    <x v="27"/>
    <s v="VP AND CHIEF FINANCIAL OFFICER"/>
    <s v="GENFND"/>
    <x v="94"/>
    <x v="92"/>
    <s v="---"/>
    <s v="EX"/>
    <s v="S&amp;E"/>
    <s v="S&amp;E"/>
    <s v="LF"/>
    <x v="4"/>
    <s v="GEN EXP"/>
    <s v="09"/>
    <s v="SS"/>
    <x v="3"/>
    <n v="3000"/>
    <n v="3000"/>
    <m/>
    <x v="0"/>
    <n v="0"/>
    <s v="EX"/>
    <n v="3000"/>
    <n v="3000"/>
    <x v="0"/>
    <n v="0"/>
    <n v="0"/>
    <m/>
    <n v="0"/>
    <n v="3000"/>
    <s v="N"/>
    <m/>
    <s v="VPPF"/>
    <s v="VP AND CHIEF FINANCIAL OFFICER"/>
    <s v="92"/>
    <s v="1-Adjust Based Budget"/>
    <x v="42"/>
    <x v="2"/>
    <x v="7"/>
    <m/>
    <x v="1"/>
    <x v="1"/>
    <m/>
  </r>
  <r>
    <n v="2018"/>
    <s v="UA"/>
    <s v="SLA"/>
    <s v="STUD LOAN ADMIN"/>
    <x v="91"/>
    <s v="-----"/>
    <m/>
    <s v="UNIVERSITY COLLECTIONS"/>
    <x v="27"/>
    <s v="VP AND CHIEF FINANCIAL OFFICER"/>
    <s v="GENFND"/>
    <x v="94"/>
    <x v="92"/>
    <s v="---"/>
    <s v="EX"/>
    <s v="S&amp;E"/>
    <s v="S&amp;E"/>
    <s v="LF"/>
    <x v="4"/>
    <s v="GEN EXP"/>
    <s v="09"/>
    <s v="SS"/>
    <x v="3"/>
    <n v="1046"/>
    <n v="1046"/>
    <m/>
    <x v="0"/>
    <n v="0"/>
    <s v="EX"/>
    <n v="1046"/>
    <n v="1046"/>
    <x v="0"/>
    <n v="0"/>
    <n v="0"/>
    <m/>
    <n v="0"/>
    <n v="1046"/>
    <s v="N"/>
    <m/>
    <s v="VPPF"/>
    <s v="VP AND CHIEF FINANCIAL OFFICER"/>
    <s v="92"/>
    <s v="1-Adjust Based Budget"/>
    <x v="42"/>
    <x v="2"/>
    <x v="7"/>
    <m/>
    <x v="1"/>
    <x v="1"/>
    <m/>
  </r>
  <r>
    <n v="2018"/>
    <s v="UA"/>
    <s v="SLA"/>
    <s v="STUD LOAN ADMIN"/>
    <x v="90"/>
    <s v="-----"/>
    <m/>
    <s v="STUDENT LOANS"/>
    <x v="27"/>
    <s v="VP AND CHIEF FINANCIAL OFFICER"/>
    <s v="GENFND"/>
    <x v="20"/>
    <x v="19"/>
    <s v="---"/>
    <s v="EX"/>
    <s v="OEXP"/>
    <s v="OTHER EXP"/>
    <s v="LP"/>
    <x v="4"/>
    <s v="GEN EXP"/>
    <s v="09"/>
    <s v="SS"/>
    <x v="3"/>
    <n v="1200"/>
    <n v="1200"/>
    <m/>
    <x v="0"/>
    <n v="0"/>
    <s v="EX"/>
    <n v="1200"/>
    <n v="1200"/>
    <x v="0"/>
    <n v="0"/>
    <n v="0"/>
    <m/>
    <n v="0"/>
    <n v="1200"/>
    <s v="N"/>
    <m/>
    <s v="VPPF"/>
    <s v="VP AND CHIEF FINANCIAL OFFICER"/>
    <s v="92"/>
    <s v="1-Adjust Based Budget"/>
    <x v="42"/>
    <x v="2"/>
    <x v="7"/>
    <m/>
    <x v="1"/>
    <x v="1"/>
    <m/>
  </r>
  <r>
    <n v="2018"/>
    <s v="UA"/>
    <s v="SLA"/>
    <s v="STUD LOAN ADMIN"/>
    <x v="90"/>
    <s v="-----"/>
    <m/>
    <s v="STUDENT LOANS"/>
    <x v="27"/>
    <s v="VP AND CHIEF FINANCIAL OFFICER"/>
    <s v="GENFND"/>
    <x v="95"/>
    <x v="93"/>
    <s v="---"/>
    <s v="EX"/>
    <s v="COMP"/>
    <s v="COMP SERV"/>
    <s v="JP"/>
    <x v="4"/>
    <s v="GEN EXP"/>
    <s v="09"/>
    <s v="SS"/>
    <x v="3"/>
    <n v="185793"/>
    <n v="185793"/>
    <m/>
    <x v="0"/>
    <n v="0"/>
    <s v="EX"/>
    <n v="185793"/>
    <n v="185793"/>
    <x v="0"/>
    <n v="0"/>
    <n v="0"/>
    <m/>
    <n v="0"/>
    <n v="185793"/>
    <s v="N"/>
    <m/>
    <s v="VPPF"/>
    <s v="VP AND CHIEF FINANCIAL OFFICER"/>
    <s v="92"/>
    <s v="1-Adjust Based Budget"/>
    <x v="42"/>
    <x v="2"/>
    <x v="7"/>
    <m/>
    <x v="1"/>
    <x v="1"/>
    <m/>
  </r>
  <r>
    <n v="2018"/>
    <s v="UA"/>
    <s v="SLA"/>
    <s v="STUD LOAN ADMIN"/>
    <x v="91"/>
    <s v="-----"/>
    <m/>
    <s v="UNIVERSITY COLLECTIONS"/>
    <x v="27"/>
    <s v="VP AND CHIEF FINANCIAL OFFICER"/>
    <s v="GENFND"/>
    <x v="95"/>
    <x v="93"/>
    <s v="---"/>
    <s v="EX"/>
    <s v="COMP"/>
    <s v="COMP SERV"/>
    <s v="JP"/>
    <x v="4"/>
    <s v="GEN EXP"/>
    <s v="09"/>
    <s v="SS"/>
    <x v="3"/>
    <n v="16500"/>
    <n v="16500"/>
    <m/>
    <x v="0"/>
    <n v="0"/>
    <s v="EX"/>
    <n v="16500"/>
    <n v="16500"/>
    <x v="0"/>
    <n v="0"/>
    <n v="0"/>
    <m/>
    <n v="0"/>
    <n v="16500"/>
    <s v="N"/>
    <m/>
    <s v="VPPF"/>
    <s v="VP AND CHIEF FINANCIAL OFFICER"/>
    <s v="92"/>
    <s v="1-Adjust Based Budget"/>
    <x v="42"/>
    <x v="2"/>
    <x v="7"/>
    <m/>
    <x v="1"/>
    <x v="1"/>
    <m/>
  </r>
  <r>
    <n v="2018"/>
    <s v="UA"/>
    <s v="SLA"/>
    <s v="STUD LOAN ADMIN"/>
    <x v="90"/>
    <s v="-----"/>
    <m/>
    <s v="STUDENT LOANS"/>
    <x v="27"/>
    <s v="VP AND CHIEF FINANCIAL OFFICER"/>
    <s v="GENFND"/>
    <x v="43"/>
    <x v="42"/>
    <s v="---"/>
    <s v="EX"/>
    <s v="PHON"/>
    <s v="TELE POST"/>
    <s v="JV"/>
    <x v="4"/>
    <s v="GEN EXP"/>
    <s v="09"/>
    <s v="SS"/>
    <x v="3"/>
    <n v="5000"/>
    <n v="5000"/>
    <m/>
    <x v="0"/>
    <n v="0"/>
    <s v="EX"/>
    <n v="5000"/>
    <n v="5000"/>
    <x v="0"/>
    <n v="0"/>
    <n v="0"/>
    <m/>
    <n v="0"/>
    <n v="5000"/>
    <s v="N"/>
    <m/>
    <s v="VPPF"/>
    <s v="VP AND CHIEF FINANCIAL OFFICER"/>
    <s v="92"/>
    <s v="1-Adjust Based Budget"/>
    <x v="42"/>
    <x v="2"/>
    <x v="7"/>
    <m/>
    <x v="1"/>
    <x v="1"/>
    <m/>
  </r>
  <r>
    <n v="2018"/>
    <s v="UA"/>
    <s v="SLA"/>
    <s v="STUD LOAN ADMIN"/>
    <x v="91"/>
    <s v="-----"/>
    <m/>
    <s v="UNIVERSITY COLLECTIONS"/>
    <x v="27"/>
    <s v="VP AND CHIEF FINANCIAL OFFICER"/>
    <s v="GENFND"/>
    <x v="43"/>
    <x v="42"/>
    <s v="---"/>
    <s v="EX"/>
    <s v="PHON"/>
    <s v="TELE POST"/>
    <s v="JV"/>
    <x v="4"/>
    <s v="GEN EXP"/>
    <s v="09"/>
    <s v="SS"/>
    <x v="3"/>
    <n v="1620"/>
    <n v="1620"/>
    <m/>
    <x v="0"/>
    <n v="0"/>
    <s v="EX"/>
    <n v="1620"/>
    <n v="1620"/>
    <x v="0"/>
    <n v="0"/>
    <n v="0"/>
    <m/>
    <n v="0"/>
    <n v="1620"/>
    <s v="N"/>
    <m/>
    <s v="VPPF"/>
    <s v="VP AND CHIEF FINANCIAL OFFICER"/>
    <s v="92"/>
    <s v="1-Adjust Based Budget"/>
    <x v="42"/>
    <x v="2"/>
    <x v="7"/>
    <m/>
    <x v="1"/>
    <x v="1"/>
    <m/>
  </r>
  <r>
    <n v="2018"/>
    <s v="UA"/>
    <s v="SLA"/>
    <s v="STUD LOAN ADMIN"/>
    <x v="90"/>
    <s v="-----"/>
    <m/>
    <s v="STUDENT LOANS"/>
    <x v="27"/>
    <s v="VP AND CHIEF FINANCIAL OFFICER"/>
    <s v="GENFND"/>
    <x v="44"/>
    <x v="43"/>
    <s v="---"/>
    <s v="EX"/>
    <s v="PHON"/>
    <s v="TELE POST"/>
    <s v="JV"/>
    <x v="4"/>
    <s v="GEN EXP"/>
    <s v="09"/>
    <s v="SS"/>
    <x v="3"/>
    <n v="5000"/>
    <n v="5000"/>
    <m/>
    <x v="0"/>
    <n v="0"/>
    <s v="EX"/>
    <n v="5000"/>
    <n v="5000"/>
    <x v="0"/>
    <n v="0"/>
    <n v="0"/>
    <m/>
    <n v="0"/>
    <n v="5000"/>
    <s v="N"/>
    <m/>
    <s v="VPPF"/>
    <s v="VP AND CHIEF FINANCIAL OFFICER"/>
    <s v="92"/>
    <s v="1-Adjust Based Budget"/>
    <x v="42"/>
    <x v="2"/>
    <x v="7"/>
    <m/>
    <x v="1"/>
    <x v="1"/>
    <m/>
  </r>
  <r>
    <n v="2018"/>
    <s v="UA"/>
    <s v="SLA"/>
    <s v="STUD LOAN ADMIN"/>
    <x v="91"/>
    <s v="-----"/>
    <m/>
    <s v="UNIVERSITY COLLECTIONS"/>
    <x v="27"/>
    <s v="VP AND CHIEF FINANCIAL OFFICER"/>
    <s v="GENFND"/>
    <x v="44"/>
    <x v="43"/>
    <s v="---"/>
    <s v="EX"/>
    <s v="PHON"/>
    <s v="TELE POST"/>
    <s v="JV"/>
    <x v="4"/>
    <s v="GEN EXP"/>
    <s v="09"/>
    <s v="SS"/>
    <x v="3"/>
    <n v="1000"/>
    <n v="1000"/>
    <m/>
    <x v="0"/>
    <n v="0"/>
    <s v="EX"/>
    <n v="1000"/>
    <n v="1000"/>
    <x v="0"/>
    <n v="0"/>
    <n v="0"/>
    <m/>
    <n v="0"/>
    <n v="1000"/>
    <s v="N"/>
    <m/>
    <s v="VPPF"/>
    <s v="VP AND CHIEF FINANCIAL OFFICER"/>
    <s v="92"/>
    <s v="1-Adjust Based Budget"/>
    <x v="42"/>
    <x v="2"/>
    <x v="7"/>
    <m/>
    <x v="1"/>
    <x v="1"/>
    <m/>
  </r>
  <r>
    <n v="2018"/>
    <s v="UA"/>
    <s v="SLA"/>
    <s v="STUD LOAN ADMIN"/>
    <x v="90"/>
    <s v="-----"/>
    <m/>
    <s v="STUDENT LOANS"/>
    <x v="27"/>
    <s v="VP AND CHIEF FINANCIAL OFFICER"/>
    <s v="GENFND"/>
    <x v="46"/>
    <x v="45"/>
    <s v="---"/>
    <s v="EX"/>
    <s v="PRIN"/>
    <s v="PRINT DUPL"/>
    <s v="KA"/>
    <x v="4"/>
    <s v="GEN EXP"/>
    <s v="09"/>
    <s v="SS"/>
    <x v="3"/>
    <n v="250"/>
    <n v="250"/>
    <m/>
    <x v="0"/>
    <n v="0"/>
    <s v="EX"/>
    <n v="250"/>
    <n v="250"/>
    <x v="0"/>
    <n v="0"/>
    <n v="0"/>
    <m/>
    <n v="0"/>
    <n v="250"/>
    <s v="N"/>
    <m/>
    <s v="VPPF"/>
    <s v="VP AND CHIEF FINANCIAL OFFICER"/>
    <s v="92"/>
    <s v="1-Adjust Based Budget"/>
    <x v="42"/>
    <x v="2"/>
    <x v="7"/>
    <m/>
    <x v="1"/>
    <x v="1"/>
    <m/>
  </r>
  <r>
    <n v="2018"/>
    <s v="UA"/>
    <s v="SLA"/>
    <s v="STUD LOAN ADMIN"/>
    <x v="90"/>
    <s v="-----"/>
    <m/>
    <s v="STUDENT LOANS"/>
    <x v="27"/>
    <s v="VP AND CHIEF FINANCIAL OFFICER"/>
    <s v="GENFND"/>
    <x v="12"/>
    <x v="11"/>
    <s v="---"/>
    <s v="EX"/>
    <s v="PRIN"/>
    <s v="PRINT DUPL"/>
    <s v="KA"/>
    <x v="4"/>
    <s v="GEN EXP"/>
    <s v="09"/>
    <s v="SS"/>
    <x v="3"/>
    <n v="7000"/>
    <n v="7000"/>
    <m/>
    <x v="0"/>
    <n v="0"/>
    <s v="EX"/>
    <n v="7000"/>
    <n v="7000"/>
    <x v="0"/>
    <n v="0"/>
    <n v="0"/>
    <m/>
    <n v="0"/>
    <n v="7000"/>
    <s v="N"/>
    <m/>
    <s v="VPPF"/>
    <s v="VP AND CHIEF FINANCIAL OFFICER"/>
    <s v="92"/>
    <s v="1-Adjust Based Budget"/>
    <x v="42"/>
    <x v="2"/>
    <x v="7"/>
    <m/>
    <x v="1"/>
    <x v="1"/>
    <m/>
  </r>
  <r>
    <n v="2018"/>
    <s v="UA"/>
    <s v="SLA"/>
    <s v="STUD LOAN ADMIN"/>
    <x v="91"/>
    <s v="-----"/>
    <m/>
    <s v="UNIVERSITY COLLECTIONS"/>
    <x v="27"/>
    <s v="VP AND CHIEF FINANCIAL OFFICER"/>
    <s v="GENFND"/>
    <x v="12"/>
    <x v="11"/>
    <s v="---"/>
    <s v="EX"/>
    <s v="PRIN"/>
    <s v="PRINT DUPL"/>
    <s v="KA"/>
    <x v="4"/>
    <s v="GEN EXP"/>
    <s v="09"/>
    <s v="SS"/>
    <x v="3"/>
    <n v="5000"/>
    <n v="5000"/>
    <m/>
    <x v="0"/>
    <n v="0"/>
    <s v="EX"/>
    <n v="5000"/>
    <n v="5000"/>
    <x v="0"/>
    <n v="0"/>
    <n v="0"/>
    <m/>
    <n v="0"/>
    <n v="5000"/>
    <s v="N"/>
    <m/>
    <s v="VPPF"/>
    <s v="VP AND CHIEF FINANCIAL OFFICER"/>
    <s v="92"/>
    <s v="1-Adjust Based Budget"/>
    <x v="42"/>
    <x v="2"/>
    <x v="7"/>
    <m/>
    <x v="1"/>
    <x v="1"/>
    <m/>
  </r>
  <r>
    <n v="2018"/>
    <s v="UA"/>
    <s v="SLA"/>
    <s v="STUD LOAN ADMIN"/>
    <x v="90"/>
    <s v="-----"/>
    <m/>
    <s v="STUDENT LOANS"/>
    <x v="27"/>
    <s v="VP AND CHIEF FINANCIAL OFFICER"/>
    <s v="GENFND"/>
    <x v="56"/>
    <x v="55"/>
    <s v="---"/>
    <s v="EX"/>
    <s v="RENT"/>
    <s v="RENTS"/>
    <s v="KP"/>
    <x v="4"/>
    <s v="GEN EXP"/>
    <s v="09"/>
    <s v="SS"/>
    <x v="3"/>
    <n v="9761"/>
    <n v="9761"/>
    <m/>
    <x v="0"/>
    <n v="0"/>
    <s v="EX"/>
    <n v="9761"/>
    <n v="9761"/>
    <x v="0"/>
    <n v="0"/>
    <n v="0"/>
    <m/>
    <n v="0"/>
    <n v="9761"/>
    <s v="N"/>
    <m/>
    <s v="VPPF"/>
    <s v="VP AND CHIEF FINANCIAL OFFICER"/>
    <s v="92"/>
    <s v="1-Adjust Based Budget"/>
    <x v="42"/>
    <x v="2"/>
    <x v="7"/>
    <m/>
    <x v="1"/>
    <x v="1"/>
    <m/>
  </r>
  <r>
    <n v="2018"/>
    <s v="UA"/>
    <s v="SLA"/>
    <s v="STUD LOAN ADMIN"/>
    <x v="91"/>
    <s v="-----"/>
    <m/>
    <s v="UNIVERSITY COLLECTIONS"/>
    <x v="27"/>
    <s v="VP AND CHIEF FINANCIAL OFFICER"/>
    <s v="GENFND"/>
    <x v="56"/>
    <x v="55"/>
    <s v="---"/>
    <s v="EX"/>
    <s v="RENT"/>
    <s v="RENTS"/>
    <s v="KP"/>
    <x v="4"/>
    <s v="GEN EXP"/>
    <s v="09"/>
    <s v="SS"/>
    <x v="3"/>
    <n v="4811"/>
    <n v="4811"/>
    <m/>
    <x v="0"/>
    <n v="0"/>
    <s v="EX"/>
    <n v="4811"/>
    <n v="4811"/>
    <x v="0"/>
    <n v="0"/>
    <n v="0"/>
    <m/>
    <n v="0"/>
    <n v="4811"/>
    <s v="N"/>
    <m/>
    <s v="VPPF"/>
    <s v="VP AND CHIEF FINANCIAL OFFICER"/>
    <s v="92"/>
    <s v="1-Adjust Based Budget"/>
    <x v="42"/>
    <x v="2"/>
    <x v="7"/>
    <m/>
    <x v="1"/>
    <x v="1"/>
    <m/>
  </r>
  <r>
    <n v="2018"/>
    <s v="UA"/>
    <s v="SLA"/>
    <s v="STUD LOAN ADMIN"/>
    <x v="90"/>
    <s v="-----"/>
    <m/>
    <s v="STUDENT LOANS"/>
    <x v="27"/>
    <s v="VP AND CHIEF FINANCIAL OFFICER"/>
    <s v="GENFND"/>
    <x v="122"/>
    <x v="118"/>
    <s v="---"/>
    <s v="EX"/>
    <s v="S&amp;E"/>
    <s v="S&amp;E"/>
    <s v="LF"/>
    <x v="4"/>
    <s v="GEN EXP"/>
    <s v="09"/>
    <s v="SS"/>
    <x v="3"/>
    <n v="7500"/>
    <n v="7500"/>
    <m/>
    <x v="0"/>
    <n v="0"/>
    <s v="EX"/>
    <n v="7500"/>
    <n v="7500"/>
    <x v="0"/>
    <n v="0"/>
    <n v="0"/>
    <m/>
    <n v="0"/>
    <n v="7500"/>
    <s v="N"/>
    <m/>
    <s v="VPPF"/>
    <s v="VP AND CHIEF FINANCIAL OFFICER"/>
    <s v="92"/>
    <s v="1-Adjust Based Budget"/>
    <x v="42"/>
    <x v="2"/>
    <x v="7"/>
    <m/>
    <x v="1"/>
    <x v="1"/>
    <m/>
  </r>
  <r>
    <n v="2018"/>
    <s v="UA"/>
    <s v="SLA"/>
    <s v="STUD LOAN ADMIN"/>
    <x v="91"/>
    <s v="-----"/>
    <m/>
    <s v="UNIVERSITY COLLECTIONS"/>
    <x v="27"/>
    <s v="VP AND CHIEF FINANCIAL OFFICER"/>
    <s v="GENFND"/>
    <x v="122"/>
    <x v="118"/>
    <s v="---"/>
    <s v="EX"/>
    <s v="S&amp;E"/>
    <s v="S&amp;E"/>
    <s v="LF"/>
    <x v="4"/>
    <s v="GEN EXP"/>
    <s v="09"/>
    <s v="SS"/>
    <x v="3"/>
    <n v="15000"/>
    <n v="15000"/>
    <m/>
    <x v="0"/>
    <n v="0"/>
    <s v="EX"/>
    <n v="15000"/>
    <n v="15000"/>
    <x v="0"/>
    <n v="0"/>
    <n v="0"/>
    <m/>
    <n v="0"/>
    <n v="15000"/>
    <s v="N"/>
    <m/>
    <s v="VPPF"/>
    <s v="VP AND CHIEF FINANCIAL OFFICER"/>
    <s v="92"/>
    <s v="1-Adjust Based Budget"/>
    <x v="42"/>
    <x v="2"/>
    <x v="7"/>
    <m/>
    <x v="1"/>
    <x v="1"/>
    <m/>
  </r>
  <r>
    <n v="2018"/>
    <s v="UA"/>
    <s v="SLA"/>
    <s v="STUD LOAN ADMIN"/>
    <x v="90"/>
    <s v="-----"/>
    <m/>
    <s v="STUDENT LOANS"/>
    <x v="27"/>
    <s v="VP AND CHIEF FINANCIAL OFFICER"/>
    <s v="GENFND"/>
    <x v="17"/>
    <x v="16"/>
    <s v="---"/>
    <s v="EX"/>
    <s v="OEXP"/>
    <s v="OTHER EXP"/>
    <s v="LP"/>
    <x v="4"/>
    <s v="GEN EXP"/>
    <s v="09"/>
    <s v="SS"/>
    <x v="3"/>
    <n v="500"/>
    <n v="500"/>
    <m/>
    <x v="0"/>
    <n v="0"/>
    <s v="EX"/>
    <n v="500"/>
    <n v="500"/>
    <x v="0"/>
    <n v="0"/>
    <n v="0"/>
    <m/>
    <n v="0"/>
    <n v="500"/>
    <s v="N"/>
    <m/>
    <s v="VPPF"/>
    <s v="VP AND CHIEF FINANCIAL OFFICER"/>
    <s v="92"/>
    <s v="1-Adjust Based Budget"/>
    <x v="42"/>
    <x v="2"/>
    <x v="7"/>
    <m/>
    <x v="1"/>
    <x v="1"/>
    <m/>
  </r>
  <r>
    <n v="2018"/>
    <s v="UA"/>
    <s v="SLA"/>
    <s v="STUD LOAN ADMIN"/>
    <x v="90"/>
    <s v="-----"/>
    <m/>
    <s v="STUDENT LOANS"/>
    <x v="27"/>
    <s v="VP AND CHIEF FINANCIAL OFFICER"/>
    <s v="GENFND"/>
    <x v="133"/>
    <x v="127"/>
    <s v="---"/>
    <s v="EX"/>
    <s v="S&amp;E"/>
    <s v="S&amp;E"/>
    <s v="LF"/>
    <x v="4"/>
    <s v="GEN EXP"/>
    <s v="09"/>
    <s v="SS"/>
    <x v="3"/>
    <n v="7500"/>
    <n v="7500"/>
    <m/>
    <x v="0"/>
    <n v="0"/>
    <s v="EX"/>
    <n v="7500"/>
    <n v="7500"/>
    <x v="0"/>
    <n v="0"/>
    <n v="0"/>
    <m/>
    <n v="0"/>
    <n v="7500"/>
    <s v="N"/>
    <m/>
    <s v="VPPF"/>
    <s v="VP AND CHIEF FINANCIAL OFFICER"/>
    <s v="92"/>
    <s v="1-Adjust Based Budget"/>
    <x v="42"/>
    <x v="2"/>
    <x v="7"/>
    <m/>
    <x v="1"/>
    <x v="1"/>
    <m/>
  </r>
  <r>
    <n v="2018"/>
    <s v="UA"/>
    <s v="SLA"/>
    <s v="STUD LOAN ADMIN"/>
    <x v="91"/>
    <s v="-----"/>
    <m/>
    <s v="UNIVERSITY COLLECTIONS"/>
    <x v="27"/>
    <s v="VP AND CHIEF FINANCIAL OFFICER"/>
    <s v="GENFND"/>
    <x v="133"/>
    <x v="127"/>
    <s v="---"/>
    <s v="EX"/>
    <s v="S&amp;E"/>
    <s v="S&amp;E"/>
    <s v="LF"/>
    <x v="4"/>
    <s v="GEN EXP"/>
    <s v="09"/>
    <s v="SS"/>
    <x v="3"/>
    <n v="1500"/>
    <n v="1500"/>
    <m/>
    <x v="0"/>
    <n v="0"/>
    <s v="EX"/>
    <n v="1500"/>
    <n v="1500"/>
    <x v="0"/>
    <n v="0"/>
    <n v="0"/>
    <m/>
    <n v="0"/>
    <n v="1500"/>
    <s v="N"/>
    <m/>
    <s v="VPPF"/>
    <s v="VP AND CHIEF FINANCIAL OFFICER"/>
    <s v="92"/>
    <s v="1-Adjust Based Budget"/>
    <x v="42"/>
    <x v="2"/>
    <x v="7"/>
    <m/>
    <x v="1"/>
    <x v="1"/>
    <m/>
  </r>
  <r>
    <n v="2018"/>
    <s v="UA"/>
    <s v="SLA"/>
    <s v="STUD LOAN ADMIN"/>
    <x v="90"/>
    <s v="-----"/>
    <m/>
    <s v="STUDENT LOANS"/>
    <x v="27"/>
    <s v="VP AND CHIEF FINANCIAL OFFICER"/>
    <s v="GENFND"/>
    <x v="134"/>
    <x v="128"/>
    <s v="---"/>
    <s v="EX"/>
    <s v="S&amp;E"/>
    <s v="S&amp;E"/>
    <s v="LF"/>
    <x v="4"/>
    <s v="GEN EXP"/>
    <s v="09"/>
    <s v="SS"/>
    <x v="3"/>
    <n v="500"/>
    <n v="500"/>
    <m/>
    <x v="0"/>
    <n v="0"/>
    <s v="EX"/>
    <n v="500"/>
    <n v="500"/>
    <x v="0"/>
    <n v="0"/>
    <n v="0"/>
    <m/>
    <n v="0"/>
    <n v="500"/>
    <s v="N"/>
    <m/>
    <s v="VPPF"/>
    <s v="VP AND CHIEF FINANCIAL OFFICER"/>
    <s v="92"/>
    <s v="1-Adjust Based Budget"/>
    <x v="42"/>
    <x v="2"/>
    <x v="7"/>
    <m/>
    <x v="1"/>
    <x v="1"/>
    <m/>
  </r>
  <r>
    <n v="2018"/>
    <s v="UA"/>
    <s v="SLA"/>
    <s v="STUD LOAN ADMIN"/>
    <x v="90"/>
    <s v="-----"/>
    <m/>
    <s v="STUDENT LOANS"/>
    <x v="27"/>
    <s v="VP AND CHIEF FINANCIAL OFFICER"/>
    <s v="GENFND"/>
    <x v="24"/>
    <x v="23"/>
    <s v="---"/>
    <s v="EX"/>
    <s v="BENF"/>
    <s v="BENEFITS"/>
    <s v="GP"/>
    <x v="5"/>
    <s v="COMPENS"/>
    <s v="07"/>
    <s v="SS"/>
    <x v="3"/>
    <n v="66048"/>
    <n v="65882"/>
    <m/>
    <x v="0"/>
    <n v="0"/>
    <s v="EX"/>
    <n v="65882"/>
    <n v="65882"/>
    <x v="0"/>
    <n v="0"/>
    <n v="0"/>
    <m/>
    <n v="0"/>
    <n v="65882"/>
    <s v="N"/>
    <m/>
    <s v="VPPF"/>
    <s v="VP AND CHIEF FINANCIAL OFFICER"/>
    <s v="92"/>
    <s v="1-Adjust Based Budget"/>
    <x v="42"/>
    <x v="2"/>
    <x v="7"/>
    <m/>
    <x v="1"/>
    <x v="1"/>
    <m/>
  </r>
  <r>
    <n v="2018"/>
    <s v="UA"/>
    <s v="SLA"/>
    <s v="STUD LOAN ADMIN"/>
    <x v="91"/>
    <s v="-----"/>
    <m/>
    <s v="UNIVERSITY COLLECTIONS"/>
    <x v="27"/>
    <s v="VP AND CHIEF FINANCIAL OFFICER"/>
    <s v="GENFND"/>
    <x v="24"/>
    <x v="23"/>
    <s v="---"/>
    <s v="EX"/>
    <s v="BENF"/>
    <s v="BENEFITS"/>
    <s v="GP"/>
    <x v="5"/>
    <s v="COMPENS"/>
    <s v="07"/>
    <s v="SS"/>
    <x v="3"/>
    <n v="39621"/>
    <n v="39618"/>
    <m/>
    <x v="0"/>
    <n v="0"/>
    <s v="EX"/>
    <n v="39618"/>
    <n v="39618"/>
    <x v="0"/>
    <n v="0"/>
    <n v="0"/>
    <m/>
    <n v="0"/>
    <n v="39618"/>
    <s v="N"/>
    <m/>
    <s v="VPPF"/>
    <s v="VP AND CHIEF FINANCIAL OFFICER"/>
    <s v="92"/>
    <s v="1-Adjust Based Budget"/>
    <x v="42"/>
    <x v="2"/>
    <x v="7"/>
    <m/>
    <x v="1"/>
    <x v="1"/>
    <m/>
  </r>
  <r>
    <n v="2018"/>
    <s v="UA"/>
    <s v="SLA"/>
    <s v="STUD LOAN ADMIN"/>
    <x v="90"/>
    <s v="-----"/>
    <m/>
    <s v="STUDENT LOANS"/>
    <x v="27"/>
    <s v="VP AND CHIEF FINANCIAL OFFICER"/>
    <s v="GENFND"/>
    <x v="25"/>
    <x v="24"/>
    <s v="---"/>
    <s v="EX"/>
    <s v="BENF"/>
    <s v="BENEFITS"/>
    <s v="GP"/>
    <x v="5"/>
    <s v="COMPENS"/>
    <s v="07"/>
    <s v="SS"/>
    <x v="3"/>
    <n v="22509"/>
    <n v="22453"/>
    <m/>
    <x v="0"/>
    <n v="0"/>
    <s v="EX"/>
    <n v="22453"/>
    <n v="22453"/>
    <x v="0"/>
    <n v="0"/>
    <n v="0"/>
    <m/>
    <n v="0"/>
    <n v="22453"/>
    <s v="N"/>
    <m/>
    <s v="VPPF"/>
    <s v="VP AND CHIEF FINANCIAL OFFICER"/>
    <s v="92"/>
    <s v="1-Adjust Based Budget"/>
    <x v="42"/>
    <x v="2"/>
    <x v="7"/>
    <m/>
    <x v="1"/>
    <x v="1"/>
    <m/>
  </r>
  <r>
    <n v="2018"/>
    <s v="UA"/>
    <s v="SLA"/>
    <s v="STUD LOAN ADMIN"/>
    <x v="91"/>
    <s v="-----"/>
    <m/>
    <s v="UNIVERSITY COLLECTIONS"/>
    <x v="27"/>
    <s v="VP AND CHIEF FINANCIAL OFFICER"/>
    <s v="GENFND"/>
    <x v="25"/>
    <x v="24"/>
    <s v="---"/>
    <s v="EX"/>
    <s v="BENF"/>
    <s v="BENEFITS"/>
    <s v="GP"/>
    <x v="5"/>
    <s v="COMPENS"/>
    <s v="07"/>
    <s v="SS"/>
    <x v="3"/>
    <n v="13503"/>
    <n v="13502"/>
    <m/>
    <x v="0"/>
    <n v="0"/>
    <s v="EX"/>
    <n v="13502"/>
    <n v="13502"/>
    <x v="0"/>
    <n v="0"/>
    <n v="0"/>
    <m/>
    <n v="0"/>
    <n v="13502"/>
    <s v="N"/>
    <m/>
    <s v="VPPF"/>
    <s v="VP AND CHIEF FINANCIAL OFFICER"/>
    <s v="92"/>
    <s v="1-Adjust Based Budget"/>
    <x v="42"/>
    <x v="2"/>
    <x v="7"/>
    <m/>
    <x v="1"/>
    <x v="1"/>
    <m/>
  </r>
  <r>
    <n v="2018"/>
    <s v="UA"/>
    <s v="SLA"/>
    <s v="STUD LOAN ADMIN"/>
    <x v="90"/>
    <s v="-----"/>
    <m/>
    <s v="STUDENT LOANS"/>
    <x v="27"/>
    <s v="VP AND CHIEF FINANCIAL OFFICER"/>
    <s v="GENFND"/>
    <x v="26"/>
    <x v="25"/>
    <s v="---"/>
    <s v="EX"/>
    <s v="BENF"/>
    <s v="BENEFITS"/>
    <s v="GP"/>
    <x v="5"/>
    <s v="COMPENS"/>
    <s v="07"/>
    <s v="SS"/>
    <x v="3"/>
    <n v="34627"/>
    <n v="34627"/>
    <m/>
    <x v="0"/>
    <n v="0"/>
    <s v="EX"/>
    <n v="34627"/>
    <n v="34627"/>
    <x v="0"/>
    <n v="0"/>
    <n v="0"/>
    <m/>
    <n v="0"/>
    <n v="34627"/>
    <s v="N"/>
    <m/>
    <s v="VPPF"/>
    <s v="VP AND CHIEF FINANCIAL OFFICER"/>
    <s v="92"/>
    <s v="1-Adjust Based Budget"/>
    <x v="42"/>
    <x v="2"/>
    <x v="7"/>
    <m/>
    <x v="1"/>
    <x v="1"/>
    <m/>
  </r>
  <r>
    <n v="2018"/>
    <s v="UA"/>
    <s v="SLA"/>
    <s v="STUD LOAN ADMIN"/>
    <x v="90"/>
    <s v="-----"/>
    <m/>
    <s v="STUDENT LOANS"/>
    <x v="27"/>
    <s v="VP AND CHIEF FINANCIAL OFFICER"/>
    <s v="GENFND"/>
    <x v="67"/>
    <x v="66"/>
    <s v="---"/>
    <s v="EX"/>
    <s v="BENF"/>
    <s v="BENEFITS"/>
    <s v="GP"/>
    <x v="5"/>
    <s v="COMPENS"/>
    <s v="07"/>
    <s v="SS"/>
    <x v="3"/>
    <n v="8169"/>
    <n v="8070"/>
    <m/>
    <x v="0"/>
    <n v="0"/>
    <s v="EX"/>
    <n v="8070"/>
    <n v="8070"/>
    <x v="0"/>
    <n v="0"/>
    <n v="0"/>
    <m/>
    <n v="0"/>
    <n v="8070"/>
    <s v="N"/>
    <m/>
    <s v="VPPF"/>
    <s v="VP AND CHIEF FINANCIAL OFFICER"/>
    <s v="92"/>
    <s v="1-Adjust Based Budget"/>
    <x v="42"/>
    <x v="2"/>
    <x v="7"/>
    <m/>
    <x v="1"/>
    <x v="1"/>
    <m/>
  </r>
  <r>
    <n v="2018"/>
    <s v="UA"/>
    <s v="SLA"/>
    <s v="STUD LOAN ADMIN"/>
    <x v="91"/>
    <s v="-----"/>
    <m/>
    <s v="UNIVERSITY COLLECTIONS"/>
    <x v="27"/>
    <s v="VP AND CHIEF FINANCIAL OFFICER"/>
    <s v="GENFND"/>
    <x v="67"/>
    <x v="66"/>
    <s v="---"/>
    <s v="EX"/>
    <s v="BENF"/>
    <s v="BENEFITS"/>
    <s v="GP"/>
    <x v="5"/>
    <s v="COMPENS"/>
    <s v="07"/>
    <s v="SS"/>
    <x v="3"/>
    <n v="23733"/>
    <n v="23731"/>
    <m/>
    <x v="0"/>
    <n v="0"/>
    <s v="EX"/>
    <n v="23731"/>
    <n v="23731"/>
    <x v="0"/>
    <n v="0"/>
    <n v="0"/>
    <m/>
    <n v="0"/>
    <n v="23731"/>
    <s v="N"/>
    <m/>
    <s v="VPPF"/>
    <s v="VP AND CHIEF FINANCIAL OFFICER"/>
    <s v="92"/>
    <s v="1-Adjust Based Budget"/>
    <x v="42"/>
    <x v="2"/>
    <x v="7"/>
    <m/>
    <x v="1"/>
    <x v="1"/>
    <m/>
  </r>
  <r>
    <n v="2018"/>
    <s v="UA"/>
    <s v="SLA"/>
    <s v="STUD LOAN ADMIN"/>
    <x v="90"/>
    <s v="-----"/>
    <m/>
    <s v="STUDENT LOANS"/>
    <x v="27"/>
    <s v="VP AND CHIEF FINANCIAL OFFICER"/>
    <s v="GENFND"/>
    <x v="27"/>
    <x v="26"/>
    <s v="---"/>
    <s v="EX"/>
    <s v="TRAV"/>
    <s v="TRAVEL"/>
    <s v="MK"/>
    <x v="6"/>
    <s v="TRAVEL"/>
    <s v="10"/>
    <s v="SS"/>
    <x v="3"/>
    <n v="500"/>
    <n v="500"/>
    <m/>
    <x v="0"/>
    <n v="0"/>
    <s v="EX"/>
    <n v="500"/>
    <n v="500"/>
    <x v="0"/>
    <n v="0"/>
    <n v="0"/>
    <m/>
    <n v="0"/>
    <n v="500"/>
    <s v="N"/>
    <m/>
    <s v="VPPF"/>
    <s v="VP AND CHIEF FINANCIAL OFFICER"/>
    <s v="92"/>
    <s v="1-Adjust Based Budget"/>
    <x v="42"/>
    <x v="2"/>
    <x v="7"/>
    <m/>
    <x v="1"/>
    <x v="1"/>
    <m/>
  </r>
  <r>
    <n v="2018"/>
    <s v="UA"/>
    <s v="SLA"/>
    <s v="STUD LOAN ADMIN"/>
    <x v="90"/>
    <s v="-----"/>
    <m/>
    <s v="STUDENT LOANS"/>
    <x v="27"/>
    <s v="VP AND CHIEF FINANCIAL OFFICER"/>
    <s v="GENFND"/>
    <x v="28"/>
    <x v="27"/>
    <s v="---"/>
    <s v="EX"/>
    <s v="TRAV"/>
    <s v="TRAVEL"/>
    <s v="MK"/>
    <x v="6"/>
    <s v="TRAVEL"/>
    <s v="10"/>
    <s v="SS"/>
    <x v="3"/>
    <n v="4500"/>
    <n v="4500"/>
    <m/>
    <x v="0"/>
    <n v="0"/>
    <s v="EX"/>
    <n v="4500"/>
    <n v="4500"/>
    <x v="0"/>
    <n v="0"/>
    <n v="0"/>
    <m/>
    <n v="0"/>
    <n v="4500"/>
    <s v="N"/>
    <m/>
    <s v="VPPF"/>
    <s v="VP AND CHIEF FINANCIAL OFFICER"/>
    <s v="92"/>
    <s v="1-Adjust Based Budget"/>
    <x v="42"/>
    <x v="2"/>
    <x v="7"/>
    <m/>
    <x v="1"/>
    <x v="1"/>
    <m/>
  </r>
  <r>
    <n v="2018"/>
    <s v="UA"/>
    <s v="SLA"/>
    <s v="STUD LOAN ADMIN"/>
    <x v="90"/>
    <s v="-----"/>
    <m/>
    <s v="STUDENT LOANS"/>
    <x v="27"/>
    <s v="VP AND CHIEF FINANCIAL OFFICER"/>
    <s v="GENFND"/>
    <x v="0"/>
    <x v="0"/>
    <s v="---"/>
    <s v="EX"/>
    <s v="RESV"/>
    <s v="RESERVES"/>
    <s v="NA"/>
    <x v="0"/>
    <s v="RESERVES"/>
    <s v="15"/>
    <s v="SS"/>
    <x v="3"/>
    <n v="-13"/>
    <n v="1133"/>
    <m/>
    <x v="0"/>
    <n v="0"/>
    <s v="EX"/>
    <n v="1133"/>
    <n v="1133"/>
    <x v="0"/>
    <n v="0"/>
    <n v="0"/>
    <m/>
    <n v="0"/>
    <n v="1133"/>
    <s v="N"/>
    <m/>
    <s v="VPPF"/>
    <s v="VP AND CHIEF FINANCIAL OFFICER"/>
    <s v="92"/>
    <s v="1-Adjust Based Budget"/>
    <x v="42"/>
    <x v="2"/>
    <x v="7"/>
    <m/>
    <x v="1"/>
    <x v="1"/>
    <m/>
  </r>
  <r>
    <n v="2018"/>
    <s v="UA"/>
    <s v="SLA"/>
    <s v="STUD LOAN ADMIN"/>
    <x v="91"/>
    <s v="-----"/>
    <m/>
    <s v="UNIVERSITY COLLECTIONS"/>
    <x v="27"/>
    <s v="VP AND CHIEF FINANCIAL OFFICER"/>
    <s v="GENFND"/>
    <x v="0"/>
    <x v="0"/>
    <s v="---"/>
    <s v="EX"/>
    <s v="RESV"/>
    <s v="RESERVES"/>
    <s v="NA"/>
    <x v="0"/>
    <s v="RESERVES"/>
    <s v="15"/>
    <s v="SS"/>
    <x v="3"/>
    <n v="0"/>
    <n v="23"/>
    <m/>
    <x v="0"/>
    <n v="0"/>
    <s v="EX"/>
    <n v="23"/>
    <n v="23"/>
    <x v="0"/>
    <n v="0"/>
    <n v="0"/>
    <m/>
    <n v="0"/>
    <n v="23"/>
    <s v="N"/>
    <m/>
    <s v="VPPF"/>
    <s v="VP AND CHIEF FINANCIAL OFFICER"/>
    <s v="92"/>
    <s v="1-Adjust Based Budget"/>
    <x v="42"/>
    <x v="2"/>
    <x v="7"/>
    <m/>
    <x v="1"/>
    <x v="1"/>
    <m/>
  </r>
  <r>
    <n v="2018"/>
    <s v="UA"/>
    <s v="SLA"/>
    <s v="STUD LOAN ADMIN"/>
    <x v="90"/>
    <s v="-----"/>
    <m/>
    <s v="STUDENT LOANS"/>
    <x v="27"/>
    <s v="VP AND CHIEF FINANCIAL OFFICER"/>
    <s v="GENFND"/>
    <x v="2"/>
    <x v="2"/>
    <s v="---"/>
    <s v="EX"/>
    <s v="TRIN"/>
    <s v="TRNSF-INCOME"/>
    <s v="DV"/>
    <x v="1"/>
    <s v="TRANSFER"/>
    <s v="21"/>
    <s v="SS"/>
    <x v="1"/>
    <n v="1561"/>
    <n v="1561"/>
    <m/>
    <x v="1"/>
    <s v="10cr"/>
    <s v="Allot/Xfer IN"/>
    <n v="-1561"/>
    <n v="1561"/>
    <x v="0"/>
    <n v="0"/>
    <n v="0"/>
    <m/>
    <n v="0"/>
    <n v="1561"/>
    <s v="N"/>
    <m/>
    <s v="VPPF"/>
    <s v="VP AND CHIEF FINANCIAL OFFICER"/>
    <s v="92"/>
    <s v="1-Adjust Based Budget"/>
    <x v="42"/>
    <x v="2"/>
    <x v="7"/>
    <m/>
    <x v="1"/>
    <x v="1"/>
    <m/>
  </r>
  <r>
    <n v="2018"/>
    <s v="UA"/>
    <s v="SLA"/>
    <s v="STUD LOAN ADMIN"/>
    <x v="91"/>
    <s v="-----"/>
    <m/>
    <s v="UNIVERSITY COLLECTIONS"/>
    <x v="27"/>
    <s v="VP AND CHIEF FINANCIAL OFFICER"/>
    <s v="GENFND"/>
    <x v="2"/>
    <x v="2"/>
    <s v="---"/>
    <s v="EX"/>
    <s v="TRIN"/>
    <s v="TRNSF-INCOME"/>
    <s v="DV"/>
    <x v="1"/>
    <s v="TRANSFER"/>
    <s v="21"/>
    <s v="SS"/>
    <x v="1"/>
    <n v="22500"/>
    <n v="22500"/>
    <m/>
    <x v="1"/>
    <s v="10cr"/>
    <s v="Allot/Xfer IN"/>
    <n v="-22500"/>
    <n v="22500"/>
    <x v="0"/>
    <n v="0"/>
    <n v="0"/>
    <m/>
    <n v="0"/>
    <n v="22500"/>
    <s v="N"/>
    <m/>
    <s v="VPPF"/>
    <s v="VP AND CHIEF FINANCIAL OFFICER"/>
    <s v="92"/>
    <s v="1-Adjust Based Budget"/>
    <x v="42"/>
    <x v="2"/>
    <x v="7"/>
    <m/>
    <x v="1"/>
    <x v="1"/>
    <m/>
  </r>
  <r>
    <n v="2018"/>
    <s v="UA"/>
    <s v="SLA"/>
    <s v="STUD LOAN ADMIN"/>
    <x v="90"/>
    <s v="-----"/>
    <m/>
    <s v="STUDENT LOANS"/>
    <x v="27"/>
    <s v="VP AND CHIEF FINANCIAL OFFICER"/>
    <s v="GENFND"/>
    <x v="10"/>
    <x v="9"/>
    <s v="---"/>
    <s v="EX"/>
    <s v="CORI"/>
    <s v="ALLOT/CHR:IN"/>
    <s v="DT"/>
    <x v="1"/>
    <s v="TRANSFER"/>
    <s v="21"/>
    <s v="SS"/>
    <x v="1"/>
    <n v="140825"/>
    <n v="140825"/>
    <m/>
    <x v="1"/>
    <s v="10cr"/>
    <s v="Allot/Xfer IN"/>
    <n v="-140825"/>
    <n v="140825"/>
    <x v="0"/>
    <n v="0"/>
    <n v="0"/>
    <m/>
    <n v="0"/>
    <n v="140825"/>
    <s v="N"/>
    <m/>
    <s v="VPPF"/>
    <s v="VP AND CHIEF FINANCIAL OFFICER"/>
    <s v="92"/>
    <s v="1-Adjust Based Budget"/>
    <x v="42"/>
    <x v="2"/>
    <x v="7"/>
    <m/>
    <x v="1"/>
    <x v="1"/>
    <m/>
  </r>
  <r>
    <n v="2018"/>
    <s v="UA"/>
    <s v="SLA"/>
    <s v="STUD LOAN ADMIN"/>
    <x v="90"/>
    <s v="-----"/>
    <m/>
    <s v="STUDENT LOANS"/>
    <x v="27"/>
    <s v="VP AND CHIEF FINANCIAL OFFICER"/>
    <s v="GENFND"/>
    <x v="70"/>
    <x v="69"/>
    <s v="LCF"/>
    <s v="EX"/>
    <s v="S&amp;E"/>
    <s v="S&amp;E"/>
    <s v="LF"/>
    <x v="4"/>
    <s v="GEN EXP"/>
    <s v="09"/>
    <s v="SS"/>
    <x v="3"/>
    <n v="2567"/>
    <n v="2567"/>
    <m/>
    <x v="0"/>
    <n v="0"/>
    <s v="EX"/>
    <n v="2567"/>
    <n v="2567"/>
    <x v="0"/>
    <n v="0"/>
    <n v="0"/>
    <m/>
    <n v="0"/>
    <n v="2567"/>
    <s v="N"/>
    <m/>
    <s v="VPPF"/>
    <s v="VP AND CHIEF FINANCIAL OFFICER"/>
    <s v="92"/>
    <s v="1-Adjust Based Budget"/>
    <x v="42"/>
    <x v="2"/>
    <x v="7"/>
    <m/>
    <x v="1"/>
    <x v="1"/>
    <m/>
  </r>
  <r>
    <n v="2018"/>
    <s v="UA"/>
    <s v="SLA"/>
    <s v="STUD LOAN ADMIN"/>
    <x v="91"/>
    <s v="-----"/>
    <m/>
    <s v="UNIVERSITY COLLECTIONS"/>
    <x v="27"/>
    <s v="VP AND CHIEF FINANCIAL OFFICER"/>
    <s v="GENFND"/>
    <x v="70"/>
    <x v="69"/>
    <s v="LCF"/>
    <s v="EX"/>
    <s v="S&amp;E"/>
    <s v="S&amp;E"/>
    <s v="LF"/>
    <x v="4"/>
    <s v="GEN EXP"/>
    <s v="09"/>
    <s v="SS"/>
    <x v="3"/>
    <n v="1835"/>
    <n v="1835"/>
    <m/>
    <x v="0"/>
    <n v="0"/>
    <s v="EX"/>
    <n v="1835"/>
    <n v="1835"/>
    <x v="0"/>
    <n v="0"/>
    <n v="0"/>
    <m/>
    <n v="0"/>
    <n v="1835"/>
    <s v="N"/>
    <m/>
    <s v="VPPF"/>
    <s v="VP AND CHIEF FINANCIAL OFFICER"/>
    <s v="92"/>
    <s v="1-Adjust Based Budget"/>
    <x v="42"/>
    <x v="2"/>
    <x v="7"/>
    <m/>
    <x v="1"/>
    <x v="1"/>
    <m/>
  </r>
  <r>
    <n v="2018"/>
    <s v="UA"/>
    <s v="TREA"/>
    <s v="TREASURER'S OFFICE"/>
    <x v="92"/>
    <s v="-----"/>
    <m/>
    <s v="TREASURY OPERATIONS"/>
    <x v="27"/>
    <s v="VP AND CHIEF FINANCIAL OFFICER"/>
    <s v="GENFND"/>
    <x v="6"/>
    <x v="5"/>
    <s v="---"/>
    <s v="IN"/>
    <s v="INVR"/>
    <s v="INVEST"/>
    <s v="DA"/>
    <x v="2"/>
    <s v="OTH REVENUE"/>
    <s v="03"/>
    <s v="IS"/>
    <x v="1"/>
    <n v="414888"/>
    <n v="414888"/>
    <m/>
    <x v="1"/>
    <n v="0"/>
    <s v="IN"/>
    <n v="414888"/>
    <n v="414888"/>
    <x v="0"/>
    <n v="0"/>
    <n v="0"/>
    <m/>
    <n v="0"/>
    <n v="414888"/>
    <s v="N"/>
    <m/>
    <s v="VPPF"/>
    <s v="VP AND CHIEF FINANCIAL OFFICER"/>
    <s v="92"/>
    <s v="1-Adjust Based Budget"/>
    <x v="42"/>
    <x v="2"/>
    <x v="7"/>
    <m/>
    <x v="1"/>
    <x v="1"/>
    <m/>
  </r>
  <r>
    <n v="2018"/>
    <s v="UA"/>
    <s v="TREA"/>
    <s v="TREASURER'S OFFICE"/>
    <x v="92"/>
    <s v="-----"/>
    <m/>
    <s v="TREASURY OPERATIONS"/>
    <x v="27"/>
    <s v="VP AND CHIEF FINANCIAL OFFICER"/>
    <s v="GENFND"/>
    <x v="7"/>
    <x v="6"/>
    <s v="---"/>
    <s v="IN"/>
    <s v="OTHR"/>
    <s v="OTHER REV"/>
    <s v="DP"/>
    <x v="2"/>
    <s v="OTH REVENUE"/>
    <s v="03"/>
    <s v="IS"/>
    <x v="1"/>
    <n v="200000"/>
    <n v="200000"/>
    <m/>
    <x v="1"/>
    <n v="0"/>
    <s v="IN"/>
    <n v="200000"/>
    <n v="200000"/>
    <x v="0"/>
    <n v="0"/>
    <n v="0"/>
    <m/>
    <n v="0"/>
    <n v="200000"/>
    <s v="N"/>
    <m/>
    <s v="VPPF"/>
    <s v="VP AND CHIEF FINANCIAL OFFICER"/>
    <s v="92"/>
    <s v="1-Adjust Based Budget"/>
    <x v="42"/>
    <x v="2"/>
    <x v="7"/>
    <m/>
    <x v="1"/>
    <x v="1"/>
    <m/>
  </r>
  <r>
    <n v="2018"/>
    <s v="UA"/>
    <s v="TREA"/>
    <s v="TREASURER'S OFFICE"/>
    <x v="93"/>
    <s v="-----"/>
    <m/>
    <s v="TREASURERS OFFICE"/>
    <x v="27"/>
    <s v="VP AND CHIEF FINANCIAL OFFICER"/>
    <s v="GENFND"/>
    <x v="34"/>
    <x v="33"/>
    <s v="---"/>
    <s v="EX"/>
    <s v="PRSA"/>
    <s v="PROF SAL"/>
    <s v="FP"/>
    <x v="5"/>
    <s v="COMPENS"/>
    <s v="07"/>
    <s v="IS"/>
    <x v="3"/>
    <n v="468994"/>
    <n v="475564"/>
    <m/>
    <x v="0"/>
    <n v="0"/>
    <s v="EX"/>
    <n v="475564"/>
    <n v="475564"/>
    <x v="2"/>
    <n v="13134"/>
    <n v="-10177.069600000041"/>
    <m/>
    <n v="2956.9303999999593"/>
    <n v="478520.93039999995"/>
    <s v="Y"/>
    <m/>
    <s v="VPPF"/>
    <s v="VP AND CHIEF FINANCIAL OFFICER"/>
    <s v="99"/>
    <s v="1-Adjust Based Budget"/>
    <x v="43"/>
    <x v="2"/>
    <x v="7"/>
    <m/>
    <x v="1"/>
    <x v="1"/>
    <m/>
  </r>
  <r>
    <n v="2018"/>
    <s v="UA"/>
    <s v="TREA"/>
    <s v="TREASURER'S OFFICE"/>
    <x v="94"/>
    <s v="-----"/>
    <m/>
    <s v="CAPITAL FINANCE"/>
    <x v="27"/>
    <s v="VP AND CHIEF FINANCIAL OFFICER"/>
    <s v="GENFND"/>
    <x v="34"/>
    <x v="33"/>
    <s v="---"/>
    <s v="EX"/>
    <s v="PRSA"/>
    <s v="PROF SAL"/>
    <s v="FP"/>
    <x v="5"/>
    <s v="COMPENS"/>
    <s v="07"/>
    <s v="IS"/>
    <x v="3"/>
    <n v="304360"/>
    <n v="304360"/>
    <m/>
    <x v="0"/>
    <n v="0"/>
    <s v="EX"/>
    <n v="304360"/>
    <n v="304360"/>
    <x v="2"/>
    <n v="8406"/>
    <n v="-6513.3040000000265"/>
    <m/>
    <n v="1892.6959999999735"/>
    <n v="306252.696"/>
    <s v="Y"/>
    <m/>
    <s v="VPPF"/>
    <s v="VP AND CHIEF FINANCIAL OFFICER"/>
    <s v="99"/>
    <s v="1-Adjust Based Budget"/>
    <x v="43"/>
    <x v="2"/>
    <x v="7"/>
    <m/>
    <x v="1"/>
    <x v="1"/>
    <m/>
  </r>
  <r>
    <n v="2018"/>
    <s v="UA"/>
    <s v="TREA"/>
    <s v="TREASURER'S OFFICE"/>
    <x v="92"/>
    <s v="-----"/>
    <m/>
    <s v="TREASURY OPERATIONS"/>
    <x v="27"/>
    <s v="VP AND CHIEF FINANCIAL OFFICER"/>
    <s v="GENFND"/>
    <x v="34"/>
    <x v="33"/>
    <s v="---"/>
    <s v="EX"/>
    <s v="PRSA"/>
    <s v="PROF SAL"/>
    <s v="FP"/>
    <x v="5"/>
    <s v="COMPENS"/>
    <s v="07"/>
    <s v="IS"/>
    <x v="3"/>
    <n v="469211"/>
    <n v="469211"/>
    <m/>
    <x v="0"/>
    <n v="0"/>
    <s v="EX"/>
    <n v="469211"/>
    <n v="469211"/>
    <x v="2"/>
    <n v="12959"/>
    <n v="-10041.115400000041"/>
    <m/>
    <n v="2917.8845999999594"/>
    <n v="472128.88459999993"/>
    <s v="Y"/>
    <m/>
    <s v="VPPF"/>
    <s v="VP AND CHIEF FINANCIAL OFFICER"/>
    <s v="99"/>
    <s v="1-Adjust Based Budget"/>
    <x v="43"/>
    <x v="2"/>
    <x v="7"/>
    <m/>
    <x v="1"/>
    <x v="1"/>
    <m/>
  </r>
  <r>
    <n v="2018"/>
    <s v="UA"/>
    <s v="TREA"/>
    <s v="TREASURER'S OFFICE"/>
    <x v="93"/>
    <s v="-----"/>
    <m/>
    <s v="TREASURERS OFFICE"/>
    <x v="27"/>
    <s v="VP AND CHIEF FINANCIAL OFFICER"/>
    <s v="GENFND"/>
    <x v="99"/>
    <x v="97"/>
    <s v="---"/>
    <s v="EX"/>
    <s v="PRSA"/>
    <s v="PROF SAL"/>
    <s v="FP"/>
    <x v="5"/>
    <s v="COMPENS"/>
    <s v="07"/>
    <s v="IS"/>
    <x v="3"/>
    <n v="6570"/>
    <n v="0"/>
    <m/>
    <x v="0"/>
    <n v="0"/>
    <s v="EX"/>
    <n v="0"/>
    <n v="0"/>
    <x v="0"/>
    <n v="0"/>
    <n v="0"/>
    <m/>
    <n v="0"/>
    <n v="0"/>
    <s v="N"/>
    <m/>
    <s v="VPPF"/>
    <s v="VP AND CHIEF FINANCIAL OFFICER"/>
    <s v="92"/>
    <s v="1-Adjust Based Budget"/>
    <x v="42"/>
    <x v="2"/>
    <x v="7"/>
    <m/>
    <x v="1"/>
    <x v="1"/>
    <m/>
  </r>
  <r>
    <n v="2018"/>
    <s v="UA"/>
    <s v="TREA"/>
    <s v="TREASURER'S OFFICE"/>
    <x v="92"/>
    <s v="-----"/>
    <m/>
    <s v="TREASURY OPERATIONS"/>
    <x v="27"/>
    <s v="VP AND CHIEF FINANCIAL OFFICER"/>
    <s v="GENFND"/>
    <x v="36"/>
    <x v="35"/>
    <s v="---"/>
    <s v="EX"/>
    <s v="PRSA"/>
    <s v="PROF SAL"/>
    <s v="FP"/>
    <x v="5"/>
    <s v="COMPENS"/>
    <s v="07"/>
    <s v="IS"/>
    <x v="3"/>
    <n v="51626"/>
    <n v="51626"/>
    <m/>
    <x v="0"/>
    <n v="0"/>
    <s v="EX"/>
    <n v="51626"/>
    <n v="51626"/>
    <x v="2"/>
    <n v="1426"/>
    <n v="-1104.7964000000045"/>
    <m/>
    <n v="321.2035999999955"/>
    <n v="51947.203599999993"/>
    <s v="Y"/>
    <m/>
    <s v="VPPF"/>
    <s v="VP AND CHIEF FINANCIAL OFFICER"/>
    <s v="99"/>
    <s v="1-Adjust Based Budget"/>
    <x v="43"/>
    <x v="2"/>
    <x v="7"/>
    <m/>
    <x v="1"/>
    <x v="1"/>
    <m/>
  </r>
  <r>
    <n v="2018"/>
    <s v="UA"/>
    <s v="TREA"/>
    <s v="TREASURER'S OFFICE"/>
    <x v="93"/>
    <s v="-----"/>
    <m/>
    <s v="TREASURERS OFFICE"/>
    <x v="27"/>
    <s v="VP AND CHIEF FINANCIAL OFFICER"/>
    <s v="GENFND"/>
    <x v="37"/>
    <x v="36"/>
    <s v="---"/>
    <s v="EX"/>
    <s v="BISA"/>
    <s v="BIWEEK SAL"/>
    <s v="FV"/>
    <x v="5"/>
    <s v="COMPENS"/>
    <s v="07"/>
    <s v="IS"/>
    <x v="3"/>
    <n v="9156"/>
    <n v="9156"/>
    <m/>
    <x v="0"/>
    <n v="0"/>
    <s v="EX"/>
    <n v="9156"/>
    <n v="9156"/>
    <x v="3"/>
    <n v="254"/>
    <n v="-35.708400000000132"/>
    <m/>
    <n v="218.29159999999987"/>
    <n v="9374.2916000000005"/>
    <s v="Y"/>
    <m/>
    <s v="VPPF"/>
    <s v="VP AND CHIEF FINANCIAL OFFICER"/>
    <s v="99"/>
    <s v="1-Adjust Based Budget"/>
    <x v="43"/>
    <x v="2"/>
    <x v="7"/>
    <m/>
    <x v="1"/>
    <x v="1"/>
    <m/>
  </r>
  <r>
    <n v="2018"/>
    <s v="UA"/>
    <s v="TREA"/>
    <s v="TREASURER'S OFFICE"/>
    <x v="92"/>
    <s v="-----"/>
    <m/>
    <s v="TREASURY OPERATIONS"/>
    <x v="27"/>
    <s v="VP AND CHIEF FINANCIAL OFFICER"/>
    <s v="GENFND"/>
    <x v="37"/>
    <x v="36"/>
    <s v="---"/>
    <s v="EX"/>
    <s v="BISA"/>
    <s v="BIWEEK SAL"/>
    <s v="FV"/>
    <x v="5"/>
    <s v="COMPENS"/>
    <s v="07"/>
    <s v="IS"/>
    <x v="3"/>
    <n v="36625"/>
    <n v="36625"/>
    <m/>
    <x v="0"/>
    <n v="0"/>
    <s v="EX"/>
    <n v="36625"/>
    <n v="36625"/>
    <x v="3"/>
    <n v="1015"/>
    <n v="-142.83750000000055"/>
    <m/>
    <n v="872.16249999999945"/>
    <n v="37497.162499999999"/>
    <s v="Y"/>
    <m/>
    <s v="VPPF"/>
    <s v="VP AND CHIEF FINANCIAL OFFICER"/>
    <s v="99"/>
    <s v="1-Adjust Based Budget"/>
    <x v="43"/>
    <x v="2"/>
    <x v="7"/>
    <m/>
    <x v="1"/>
    <x v="1"/>
    <m/>
  </r>
  <r>
    <n v="2018"/>
    <s v="UA"/>
    <s v="TREA"/>
    <s v="TREASURER'S OFFICE"/>
    <x v="93"/>
    <s v="-----"/>
    <m/>
    <s v="TREASURERS OFFICE"/>
    <x v="27"/>
    <s v="VP AND CHIEF FINANCIAL OFFICER"/>
    <s v="GENFND"/>
    <x v="77"/>
    <x v="75"/>
    <s v="---"/>
    <s v="EX"/>
    <s v="BISA"/>
    <s v="BIWEEK SAL"/>
    <s v="FV"/>
    <x v="5"/>
    <s v="COMPENS"/>
    <s v="07"/>
    <s v="IS"/>
    <x v="3"/>
    <n v="90"/>
    <n v="0"/>
    <m/>
    <x v="0"/>
    <n v="0"/>
    <s v="EX"/>
    <n v="0"/>
    <n v="0"/>
    <x v="0"/>
    <n v="0"/>
    <n v="0"/>
    <m/>
    <n v="0"/>
    <n v="0"/>
    <s v="N"/>
    <m/>
    <s v="VPPF"/>
    <s v="VP AND CHIEF FINANCIAL OFFICER"/>
    <s v="92"/>
    <s v="1-Adjust Based Budget"/>
    <x v="42"/>
    <x v="2"/>
    <x v="7"/>
    <m/>
    <x v="1"/>
    <x v="1"/>
    <m/>
  </r>
  <r>
    <n v="2018"/>
    <s v="UA"/>
    <s v="TREA"/>
    <s v="TREASURER'S OFFICE"/>
    <x v="92"/>
    <s v="-----"/>
    <m/>
    <s v="TREASURY OPERATIONS"/>
    <x v="27"/>
    <s v="VP AND CHIEF FINANCIAL OFFICER"/>
    <s v="GENFND"/>
    <x v="77"/>
    <x v="75"/>
    <s v="---"/>
    <s v="EX"/>
    <s v="BISA"/>
    <s v="BIWEEK SAL"/>
    <s v="FV"/>
    <x v="5"/>
    <s v="COMPENS"/>
    <s v="07"/>
    <s v="IS"/>
    <x v="3"/>
    <n v="361"/>
    <n v="0"/>
    <m/>
    <x v="0"/>
    <n v="0"/>
    <s v="EX"/>
    <n v="0"/>
    <n v="0"/>
    <x v="0"/>
    <n v="0"/>
    <n v="0"/>
    <m/>
    <n v="0"/>
    <n v="0"/>
    <s v="N"/>
    <m/>
    <s v="VPPF"/>
    <s v="VP AND CHIEF FINANCIAL OFFICER"/>
    <s v="92"/>
    <s v="1-Adjust Based Budget"/>
    <x v="42"/>
    <x v="2"/>
    <x v="7"/>
    <m/>
    <x v="1"/>
    <x v="1"/>
    <m/>
  </r>
  <r>
    <n v="2018"/>
    <s v="UA"/>
    <s v="TREA"/>
    <s v="TREASURER'S OFFICE"/>
    <x v="94"/>
    <s v="-----"/>
    <m/>
    <s v="CAPITAL FINANCE"/>
    <x v="27"/>
    <s v="VP AND CHIEF FINANCIAL OFFICER"/>
    <s v="GENFND"/>
    <x v="135"/>
    <x v="129"/>
    <s v="---"/>
    <s v="EX"/>
    <s v="COMP"/>
    <s v="COMP SERV"/>
    <s v="JP"/>
    <x v="4"/>
    <s v="GEN EXP"/>
    <s v="09"/>
    <s v="IS"/>
    <x v="3"/>
    <n v="816"/>
    <n v="816"/>
    <m/>
    <x v="0"/>
    <n v="0"/>
    <s v="EX"/>
    <n v="816"/>
    <n v="816"/>
    <x v="0"/>
    <n v="0"/>
    <n v="0"/>
    <m/>
    <n v="0"/>
    <n v="816"/>
    <s v="N"/>
    <m/>
    <s v="VPPF"/>
    <s v="VP AND CHIEF FINANCIAL OFFICER"/>
    <s v="92"/>
    <s v="1-Adjust Based Budget"/>
    <x v="42"/>
    <x v="2"/>
    <x v="7"/>
    <m/>
    <x v="1"/>
    <x v="1"/>
    <m/>
  </r>
  <r>
    <n v="2018"/>
    <s v="UA"/>
    <s v="TREA"/>
    <s v="TREASURER'S OFFICE"/>
    <x v="93"/>
    <s v="-----"/>
    <m/>
    <s v="TREASURERS OFFICE"/>
    <x v="27"/>
    <s v="VP AND CHIEF FINANCIAL OFFICER"/>
    <s v="GENFND"/>
    <x v="94"/>
    <x v="92"/>
    <s v="---"/>
    <s v="EX"/>
    <s v="S&amp;E"/>
    <s v="S&amp;E"/>
    <s v="LF"/>
    <x v="4"/>
    <s v="GEN EXP"/>
    <s v="09"/>
    <s v="IS"/>
    <x v="3"/>
    <n v="1964"/>
    <n v="1964"/>
    <m/>
    <x v="0"/>
    <n v="0"/>
    <s v="EX"/>
    <n v="1964"/>
    <n v="1964"/>
    <x v="0"/>
    <n v="0"/>
    <n v="0"/>
    <m/>
    <n v="0"/>
    <n v="1964"/>
    <s v="N"/>
    <m/>
    <s v="VPPF"/>
    <s v="VP AND CHIEF FINANCIAL OFFICER"/>
    <s v="92"/>
    <s v="1-Adjust Based Budget"/>
    <x v="42"/>
    <x v="2"/>
    <x v="7"/>
    <m/>
    <x v="1"/>
    <x v="1"/>
    <m/>
  </r>
  <r>
    <n v="2018"/>
    <s v="UA"/>
    <s v="TREA"/>
    <s v="TREASURER'S OFFICE"/>
    <x v="92"/>
    <s v="-----"/>
    <m/>
    <s v="TREASURY OPERATIONS"/>
    <x v="27"/>
    <s v="VP AND CHIEF FINANCIAL OFFICER"/>
    <s v="GENFND"/>
    <x v="94"/>
    <x v="92"/>
    <s v="---"/>
    <s v="EX"/>
    <s v="S&amp;E"/>
    <s v="S&amp;E"/>
    <s v="LF"/>
    <x v="4"/>
    <s v="GEN EXP"/>
    <s v="09"/>
    <s v="IS"/>
    <x v="3"/>
    <n v="3266"/>
    <n v="3266"/>
    <m/>
    <x v="0"/>
    <n v="0"/>
    <s v="EX"/>
    <n v="3266"/>
    <n v="3266"/>
    <x v="0"/>
    <n v="0"/>
    <n v="0"/>
    <m/>
    <n v="0"/>
    <n v="3266"/>
    <s v="N"/>
    <m/>
    <s v="VPPF"/>
    <s v="VP AND CHIEF FINANCIAL OFFICER"/>
    <s v="92"/>
    <s v="1-Adjust Based Budget"/>
    <x v="42"/>
    <x v="2"/>
    <x v="7"/>
    <m/>
    <x v="1"/>
    <x v="1"/>
    <m/>
  </r>
  <r>
    <n v="2018"/>
    <s v="UA"/>
    <s v="TREA"/>
    <s v="TREASURER'S OFFICE"/>
    <x v="94"/>
    <s v="-----"/>
    <m/>
    <s v="CAPITAL FINANCE"/>
    <x v="27"/>
    <s v="VP AND CHIEF FINANCIAL OFFICER"/>
    <s v="GENFND"/>
    <x v="20"/>
    <x v="19"/>
    <s v="---"/>
    <s v="EX"/>
    <s v="OEXP"/>
    <s v="OTHER EXP"/>
    <s v="LP"/>
    <x v="4"/>
    <s v="GEN EXP"/>
    <s v="09"/>
    <s v="IS"/>
    <x v="3"/>
    <n v="4000"/>
    <n v="4000"/>
    <m/>
    <x v="0"/>
    <n v="0"/>
    <s v="EX"/>
    <n v="4000"/>
    <n v="4000"/>
    <x v="0"/>
    <n v="0"/>
    <n v="0"/>
    <m/>
    <n v="0"/>
    <n v="4000"/>
    <s v="N"/>
    <m/>
    <s v="VPPF"/>
    <s v="VP AND CHIEF FINANCIAL OFFICER"/>
    <s v="92"/>
    <s v="1-Adjust Based Budget"/>
    <x v="42"/>
    <x v="2"/>
    <x v="7"/>
    <m/>
    <x v="1"/>
    <x v="1"/>
    <m/>
  </r>
  <r>
    <n v="2018"/>
    <s v="UA"/>
    <s v="TREA"/>
    <s v="TREASURER'S OFFICE"/>
    <x v="92"/>
    <s v="-----"/>
    <m/>
    <s v="TREASURY OPERATIONS"/>
    <x v="27"/>
    <s v="VP AND CHIEF FINANCIAL OFFICER"/>
    <s v="GENFND"/>
    <x v="20"/>
    <x v="19"/>
    <s v="---"/>
    <s v="EX"/>
    <s v="OEXP"/>
    <s v="OTHER EXP"/>
    <s v="LP"/>
    <x v="4"/>
    <s v="GEN EXP"/>
    <s v="09"/>
    <s v="IS"/>
    <x v="3"/>
    <n v="4000"/>
    <n v="4000"/>
    <m/>
    <x v="0"/>
    <n v="0"/>
    <s v="EX"/>
    <n v="4000"/>
    <n v="4000"/>
    <x v="0"/>
    <n v="0"/>
    <n v="0"/>
    <m/>
    <n v="0"/>
    <n v="4000"/>
    <s v="N"/>
    <m/>
    <s v="VPPF"/>
    <s v="VP AND CHIEF FINANCIAL OFFICER"/>
    <s v="92"/>
    <s v="1-Adjust Based Budget"/>
    <x v="42"/>
    <x v="2"/>
    <x v="7"/>
    <m/>
    <x v="1"/>
    <x v="1"/>
    <m/>
  </r>
  <r>
    <n v="2018"/>
    <s v="UA"/>
    <s v="TREA"/>
    <s v="TREASURER'S OFFICE"/>
    <x v="93"/>
    <s v="-----"/>
    <m/>
    <s v="TREASURERS OFFICE"/>
    <x v="27"/>
    <s v="VP AND CHIEF FINANCIAL OFFICER"/>
    <s v="GENFND"/>
    <x v="41"/>
    <x v="40"/>
    <s v="---"/>
    <s v="EX"/>
    <s v="PRIN"/>
    <s v="PRINT DUPL"/>
    <s v="KA"/>
    <x v="4"/>
    <s v="GEN EXP"/>
    <s v="09"/>
    <s v="IS"/>
    <x v="3"/>
    <n v="709"/>
    <n v="709"/>
    <m/>
    <x v="0"/>
    <n v="0"/>
    <s v="EX"/>
    <n v="709"/>
    <n v="709"/>
    <x v="0"/>
    <n v="0"/>
    <n v="0"/>
    <m/>
    <n v="0"/>
    <n v="709"/>
    <s v="N"/>
    <m/>
    <s v="VPPF"/>
    <s v="VP AND CHIEF FINANCIAL OFFICER"/>
    <s v="92"/>
    <s v="1-Adjust Based Budget"/>
    <x v="42"/>
    <x v="2"/>
    <x v="7"/>
    <m/>
    <x v="1"/>
    <x v="1"/>
    <m/>
  </r>
  <r>
    <n v="2018"/>
    <s v="UA"/>
    <s v="TREA"/>
    <s v="TREASURER'S OFFICE"/>
    <x v="94"/>
    <s v="-----"/>
    <m/>
    <s v="CAPITAL FINANCE"/>
    <x v="27"/>
    <s v="VP AND CHIEF FINANCIAL OFFICER"/>
    <s v="GENFND"/>
    <x v="41"/>
    <x v="40"/>
    <s v="---"/>
    <s v="EX"/>
    <s v="PRIN"/>
    <s v="PRINT DUPL"/>
    <s v="KA"/>
    <x v="4"/>
    <s v="GEN EXP"/>
    <s v="09"/>
    <s v="IS"/>
    <x v="3"/>
    <n v="2040"/>
    <n v="2040"/>
    <m/>
    <x v="0"/>
    <n v="0"/>
    <s v="EX"/>
    <n v="2040"/>
    <n v="2040"/>
    <x v="0"/>
    <n v="0"/>
    <n v="0"/>
    <m/>
    <n v="0"/>
    <n v="2040"/>
    <s v="N"/>
    <m/>
    <s v="VPPF"/>
    <s v="VP AND CHIEF FINANCIAL OFFICER"/>
    <s v="92"/>
    <s v="1-Adjust Based Budget"/>
    <x v="42"/>
    <x v="2"/>
    <x v="7"/>
    <m/>
    <x v="1"/>
    <x v="1"/>
    <m/>
  </r>
  <r>
    <n v="2018"/>
    <s v="UA"/>
    <s v="TREA"/>
    <s v="TREASURER'S OFFICE"/>
    <x v="92"/>
    <s v="-----"/>
    <m/>
    <s v="TREASURY OPERATIONS"/>
    <x v="27"/>
    <s v="VP AND CHIEF FINANCIAL OFFICER"/>
    <s v="GENFND"/>
    <x v="41"/>
    <x v="40"/>
    <s v="---"/>
    <s v="EX"/>
    <s v="PRIN"/>
    <s v="PRINT DUPL"/>
    <s v="KA"/>
    <x v="4"/>
    <s v="GEN EXP"/>
    <s v="09"/>
    <s v="IS"/>
    <x v="3"/>
    <n v="765"/>
    <n v="765"/>
    <m/>
    <x v="0"/>
    <n v="0"/>
    <s v="EX"/>
    <n v="765"/>
    <n v="765"/>
    <x v="0"/>
    <n v="0"/>
    <n v="0"/>
    <m/>
    <n v="0"/>
    <n v="765"/>
    <s v="N"/>
    <m/>
    <s v="VPPF"/>
    <s v="VP AND CHIEF FINANCIAL OFFICER"/>
    <s v="92"/>
    <s v="1-Adjust Based Budget"/>
    <x v="42"/>
    <x v="2"/>
    <x v="7"/>
    <m/>
    <x v="1"/>
    <x v="1"/>
    <m/>
  </r>
  <r>
    <n v="2018"/>
    <s v="UA"/>
    <s v="TREA"/>
    <s v="TREASURER'S OFFICE"/>
    <x v="93"/>
    <s v="-----"/>
    <m/>
    <s v="TREASURERS OFFICE"/>
    <x v="27"/>
    <s v="VP AND CHIEF FINANCIAL OFFICER"/>
    <s v="GENFND"/>
    <x v="96"/>
    <x v="94"/>
    <s v="---"/>
    <s v="EX"/>
    <s v="PHON"/>
    <s v="TELE POST"/>
    <s v="JV"/>
    <x v="4"/>
    <s v="GEN EXP"/>
    <s v="09"/>
    <s v="IS"/>
    <x v="3"/>
    <n v="1000"/>
    <n v="1000"/>
    <m/>
    <x v="0"/>
    <n v="0"/>
    <s v="EX"/>
    <n v="1000"/>
    <n v="1000"/>
    <x v="0"/>
    <n v="0"/>
    <n v="0"/>
    <m/>
    <n v="0"/>
    <n v="1000"/>
    <s v="N"/>
    <m/>
    <s v="VPPF"/>
    <s v="VP AND CHIEF FINANCIAL OFFICER"/>
    <s v="92"/>
    <s v="1-Adjust Based Budget"/>
    <x v="42"/>
    <x v="2"/>
    <x v="7"/>
    <m/>
    <x v="1"/>
    <x v="1"/>
    <m/>
  </r>
  <r>
    <n v="2018"/>
    <s v="UA"/>
    <s v="TREA"/>
    <s v="TREASURER'S OFFICE"/>
    <x v="94"/>
    <s v="-----"/>
    <m/>
    <s v="CAPITAL FINANCE"/>
    <x v="27"/>
    <s v="VP AND CHIEF FINANCIAL OFFICER"/>
    <s v="GENFND"/>
    <x v="96"/>
    <x v="94"/>
    <s v="---"/>
    <s v="EX"/>
    <s v="PHON"/>
    <s v="TELE POST"/>
    <s v="JV"/>
    <x v="4"/>
    <s v="GEN EXP"/>
    <s v="09"/>
    <s v="IS"/>
    <x v="3"/>
    <n v="500"/>
    <n v="500"/>
    <m/>
    <x v="0"/>
    <n v="0"/>
    <s v="EX"/>
    <n v="500"/>
    <n v="500"/>
    <x v="0"/>
    <n v="0"/>
    <n v="0"/>
    <m/>
    <n v="0"/>
    <n v="500"/>
    <s v="N"/>
    <m/>
    <s v="VPPF"/>
    <s v="VP AND CHIEF FINANCIAL OFFICER"/>
    <s v="92"/>
    <s v="1-Adjust Based Budget"/>
    <x v="42"/>
    <x v="2"/>
    <x v="7"/>
    <m/>
    <x v="1"/>
    <x v="1"/>
    <m/>
  </r>
  <r>
    <n v="2018"/>
    <s v="UA"/>
    <s v="TREA"/>
    <s v="TREASURER'S OFFICE"/>
    <x v="92"/>
    <s v="-----"/>
    <m/>
    <s v="TREASURY OPERATIONS"/>
    <x v="27"/>
    <s v="VP AND CHIEF FINANCIAL OFFICER"/>
    <s v="GENFND"/>
    <x v="96"/>
    <x v="94"/>
    <s v="---"/>
    <s v="EX"/>
    <s v="PHON"/>
    <s v="TELE POST"/>
    <s v="JV"/>
    <x v="4"/>
    <s v="GEN EXP"/>
    <s v="09"/>
    <s v="IS"/>
    <x v="3"/>
    <n v="500"/>
    <n v="500"/>
    <m/>
    <x v="0"/>
    <n v="0"/>
    <s v="EX"/>
    <n v="500"/>
    <n v="500"/>
    <x v="0"/>
    <n v="0"/>
    <n v="0"/>
    <m/>
    <n v="0"/>
    <n v="500"/>
    <s v="N"/>
    <m/>
    <s v="VPPF"/>
    <s v="VP AND CHIEF FINANCIAL OFFICER"/>
    <s v="92"/>
    <s v="1-Adjust Based Budget"/>
    <x v="42"/>
    <x v="2"/>
    <x v="7"/>
    <m/>
    <x v="1"/>
    <x v="1"/>
    <m/>
  </r>
  <r>
    <n v="2018"/>
    <s v="UA"/>
    <s v="TREA"/>
    <s v="TREASURER'S OFFICE"/>
    <x v="93"/>
    <s v="-----"/>
    <m/>
    <s v="TREASURERS OFFICE"/>
    <x v="27"/>
    <s v="VP AND CHIEF FINANCIAL OFFICER"/>
    <s v="GENFND"/>
    <x v="43"/>
    <x v="42"/>
    <s v="---"/>
    <s v="EX"/>
    <s v="PHON"/>
    <s v="TELE POST"/>
    <s v="JV"/>
    <x v="4"/>
    <s v="GEN EXP"/>
    <s v="09"/>
    <s v="IS"/>
    <x v="3"/>
    <n v="316"/>
    <n v="316"/>
    <m/>
    <x v="0"/>
    <n v="0"/>
    <s v="EX"/>
    <n v="316"/>
    <n v="316"/>
    <x v="0"/>
    <n v="0"/>
    <n v="0"/>
    <m/>
    <n v="0"/>
    <n v="316"/>
    <s v="N"/>
    <m/>
    <s v="VPPF"/>
    <s v="VP AND CHIEF FINANCIAL OFFICER"/>
    <s v="92"/>
    <s v="1-Adjust Based Budget"/>
    <x v="42"/>
    <x v="2"/>
    <x v="7"/>
    <m/>
    <x v="1"/>
    <x v="1"/>
    <m/>
  </r>
  <r>
    <n v="2018"/>
    <s v="UA"/>
    <s v="TREA"/>
    <s v="TREASURER'S OFFICE"/>
    <x v="94"/>
    <s v="-----"/>
    <m/>
    <s v="CAPITAL FINANCE"/>
    <x v="27"/>
    <s v="VP AND CHIEF FINANCIAL OFFICER"/>
    <s v="GENFND"/>
    <x v="43"/>
    <x v="42"/>
    <s v="---"/>
    <s v="EX"/>
    <s v="PHON"/>
    <s v="TELE POST"/>
    <s v="JV"/>
    <x v="4"/>
    <s v="GEN EXP"/>
    <s v="09"/>
    <s v="IS"/>
    <x v="3"/>
    <n v="765"/>
    <n v="765"/>
    <m/>
    <x v="0"/>
    <n v="0"/>
    <s v="EX"/>
    <n v="765"/>
    <n v="765"/>
    <x v="0"/>
    <n v="0"/>
    <n v="0"/>
    <m/>
    <n v="0"/>
    <n v="765"/>
    <s v="N"/>
    <m/>
    <s v="VPPF"/>
    <s v="VP AND CHIEF FINANCIAL OFFICER"/>
    <s v="92"/>
    <s v="1-Adjust Based Budget"/>
    <x v="42"/>
    <x v="2"/>
    <x v="7"/>
    <m/>
    <x v="1"/>
    <x v="1"/>
    <m/>
  </r>
  <r>
    <n v="2018"/>
    <s v="UA"/>
    <s v="TREA"/>
    <s v="TREASURER'S OFFICE"/>
    <x v="92"/>
    <s v="-----"/>
    <m/>
    <s v="TREASURY OPERATIONS"/>
    <x v="27"/>
    <s v="VP AND CHIEF FINANCIAL OFFICER"/>
    <s v="GENFND"/>
    <x v="43"/>
    <x v="42"/>
    <s v="---"/>
    <s v="EX"/>
    <s v="PHON"/>
    <s v="TELE POST"/>
    <s v="JV"/>
    <x v="4"/>
    <s v="GEN EXP"/>
    <s v="09"/>
    <s v="IS"/>
    <x v="3"/>
    <n v="850"/>
    <n v="850"/>
    <m/>
    <x v="0"/>
    <n v="0"/>
    <s v="EX"/>
    <n v="850"/>
    <n v="850"/>
    <x v="0"/>
    <n v="0"/>
    <n v="0"/>
    <m/>
    <n v="0"/>
    <n v="850"/>
    <s v="N"/>
    <m/>
    <s v="VPPF"/>
    <s v="VP AND CHIEF FINANCIAL OFFICER"/>
    <s v="92"/>
    <s v="1-Adjust Based Budget"/>
    <x v="42"/>
    <x v="2"/>
    <x v="7"/>
    <m/>
    <x v="1"/>
    <x v="1"/>
    <m/>
  </r>
  <r>
    <n v="2018"/>
    <s v="UA"/>
    <s v="TREA"/>
    <s v="TREASURER'S OFFICE"/>
    <x v="92"/>
    <s v="-----"/>
    <m/>
    <s v="TREASURY OPERATIONS"/>
    <x v="27"/>
    <s v="VP AND CHIEF FINANCIAL OFFICER"/>
    <s v="GENFND"/>
    <x v="44"/>
    <x v="43"/>
    <s v="---"/>
    <s v="EX"/>
    <s v="PHON"/>
    <s v="TELE POST"/>
    <s v="JV"/>
    <x v="4"/>
    <s v="GEN EXP"/>
    <s v="09"/>
    <s v="IS"/>
    <x v="3"/>
    <n v="100"/>
    <n v="100"/>
    <m/>
    <x v="0"/>
    <n v="0"/>
    <s v="EX"/>
    <n v="100"/>
    <n v="100"/>
    <x v="0"/>
    <n v="0"/>
    <n v="0"/>
    <m/>
    <n v="0"/>
    <n v="100"/>
    <s v="N"/>
    <m/>
    <s v="VPPF"/>
    <s v="VP AND CHIEF FINANCIAL OFFICER"/>
    <s v="92"/>
    <s v="1-Adjust Based Budget"/>
    <x v="42"/>
    <x v="2"/>
    <x v="7"/>
    <m/>
    <x v="1"/>
    <x v="1"/>
    <m/>
  </r>
  <r>
    <n v="2018"/>
    <s v="UA"/>
    <s v="TREA"/>
    <s v="TREASURER'S OFFICE"/>
    <x v="93"/>
    <s v="-----"/>
    <m/>
    <s v="TREASURERS OFFICE"/>
    <x v="27"/>
    <s v="VP AND CHIEF FINANCIAL OFFICER"/>
    <s v="GENFND"/>
    <x v="22"/>
    <x v="21"/>
    <s v="---"/>
    <s v="EX"/>
    <s v="S&amp;E"/>
    <s v="S&amp;E"/>
    <s v="LF"/>
    <x v="4"/>
    <s v="GEN EXP"/>
    <s v="09"/>
    <s v="IS"/>
    <x v="3"/>
    <n v="102"/>
    <n v="102"/>
    <m/>
    <x v="0"/>
    <n v="0"/>
    <s v="EX"/>
    <n v="102"/>
    <n v="102"/>
    <x v="0"/>
    <n v="0"/>
    <n v="0"/>
    <m/>
    <n v="0"/>
    <n v="102"/>
    <s v="N"/>
    <m/>
    <s v="VPPF"/>
    <s v="VP AND CHIEF FINANCIAL OFFICER"/>
    <s v="92"/>
    <s v="1-Adjust Based Budget"/>
    <x v="42"/>
    <x v="2"/>
    <x v="7"/>
    <m/>
    <x v="1"/>
    <x v="1"/>
    <m/>
  </r>
  <r>
    <n v="2018"/>
    <s v="UA"/>
    <s v="TREA"/>
    <s v="TREASURER'S OFFICE"/>
    <x v="92"/>
    <s v="-----"/>
    <m/>
    <s v="TREASURY OPERATIONS"/>
    <x v="27"/>
    <s v="VP AND CHIEF FINANCIAL OFFICER"/>
    <s v="GENFND"/>
    <x v="22"/>
    <x v="21"/>
    <s v="---"/>
    <s v="EX"/>
    <s v="S&amp;E"/>
    <s v="S&amp;E"/>
    <s v="LF"/>
    <x v="4"/>
    <s v="GEN EXP"/>
    <s v="09"/>
    <s v="IS"/>
    <x v="3"/>
    <n v="2040"/>
    <n v="2040"/>
    <m/>
    <x v="0"/>
    <n v="0"/>
    <s v="EX"/>
    <n v="2040"/>
    <n v="2040"/>
    <x v="0"/>
    <n v="0"/>
    <n v="0"/>
    <m/>
    <n v="0"/>
    <n v="2040"/>
    <s v="N"/>
    <m/>
    <s v="VPPF"/>
    <s v="VP AND CHIEF FINANCIAL OFFICER"/>
    <s v="92"/>
    <s v="1-Adjust Based Budget"/>
    <x v="42"/>
    <x v="2"/>
    <x v="7"/>
    <m/>
    <x v="1"/>
    <x v="1"/>
    <m/>
  </r>
  <r>
    <n v="2018"/>
    <s v="UA"/>
    <s v="TREA"/>
    <s v="TREASURER'S OFFICE"/>
    <x v="93"/>
    <s v="-----"/>
    <m/>
    <s v="TREASURERS OFFICE"/>
    <x v="27"/>
    <s v="VP AND CHIEF FINANCIAL OFFICER"/>
    <s v="GENFND"/>
    <x v="46"/>
    <x v="45"/>
    <s v="---"/>
    <s v="EX"/>
    <s v="PRIN"/>
    <s v="PRINT DUPL"/>
    <s v="KA"/>
    <x v="4"/>
    <s v="GEN EXP"/>
    <s v="09"/>
    <s v="IS"/>
    <x v="3"/>
    <n v="82"/>
    <n v="82"/>
    <m/>
    <x v="0"/>
    <n v="0"/>
    <s v="EX"/>
    <n v="82"/>
    <n v="82"/>
    <x v="0"/>
    <n v="0"/>
    <n v="0"/>
    <m/>
    <n v="0"/>
    <n v="82"/>
    <s v="N"/>
    <m/>
    <s v="VPPF"/>
    <s v="VP AND CHIEF FINANCIAL OFFICER"/>
    <s v="92"/>
    <s v="1-Adjust Based Budget"/>
    <x v="42"/>
    <x v="2"/>
    <x v="7"/>
    <m/>
    <x v="1"/>
    <x v="1"/>
    <m/>
  </r>
  <r>
    <n v="2018"/>
    <s v="UA"/>
    <s v="TREA"/>
    <s v="TREASURER'S OFFICE"/>
    <x v="94"/>
    <s v="-----"/>
    <m/>
    <s v="CAPITAL FINANCE"/>
    <x v="27"/>
    <s v="VP AND CHIEF FINANCIAL OFFICER"/>
    <s v="GENFND"/>
    <x v="46"/>
    <x v="45"/>
    <s v="---"/>
    <s v="EX"/>
    <s v="PRIN"/>
    <s v="PRINT DUPL"/>
    <s v="KA"/>
    <x v="4"/>
    <s v="GEN EXP"/>
    <s v="09"/>
    <s v="IS"/>
    <x v="3"/>
    <n v="204"/>
    <n v="204"/>
    <m/>
    <x v="0"/>
    <n v="0"/>
    <s v="EX"/>
    <n v="204"/>
    <n v="204"/>
    <x v="0"/>
    <n v="0"/>
    <n v="0"/>
    <m/>
    <n v="0"/>
    <n v="204"/>
    <s v="N"/>
    <m/>
    <s v="VPPF"/>
    <s v="VP AND CHIEF FINANCIAL OFFICER"/>
    <s v="92"/>
    <s v="1-Adjust Based Budget"/>
    <x v="42"/>
    <x v="2"/>
    <x v="7"/>
    <m/>
    <x v="1"/>
    <x v="1"/>
    <m/>
  </r>
  <r>
    <n v="2018"/>
    <s v="UA"/>
    <s v="TREA"/>
    <s v="TREASURER'S OFFICE"/>
    <x v="92"/>
    <s v="-----"/>
    <m/>
    <s v="TREASURY OPERATIONS"/>
    <x v="27"/>
    <s v="VP AND CHIEF FINANCIAL OFFICER"/>
    <s v="GENFND"/>
    <x v="46"/>
    <x v="45"/>
    <s v="---"/>
    <s v="EX"/>
    <s v="PRIN"/>
    <s v="PRINT DUPL"/>
    <s v="KA"/>
    <x v="4"/>
    <s v="GEN EXP"/>
    <s v="09"/>
    <s v="IS"/>
    <x v="3"/>
    <n v="1530"/>
    <n v="1530"/>
    <m/>
    <x v="0"/>
    <n v="0"/>
    <s v="EX"/>
    <n v="1530"/>
    <n v="1530"/>
    <x v="0"/>
    <n v="0"/>
    <n v="0"/>
    <m/>
    <n v="0"/>
    <n v="1530"/>
    <s v="N"/>
    <m/>
    <s v="VPPF"/>
    <s v="VP AND CHIEF FINANCIAL OFFICER"/>
    <s v="92"/>
    <s v="1-Adjust Based Budget"/>
    <x v="42"/>
    <x v="2"/>
    <x v="7"/>
    <m/>
    <x v="1"/>
    <x v="1"/>
    <m/>
  </r>
  <r>
    <n v="2018"/>
    <s v="UA"/>
    <s v="TREA"/>
    <s v="TREASURER'S OFFICE"/>
    <x v="92"/>
    <s v="-----"/>
    <m/>
    <s v="TREASURY OPERATIONS"/>
    <x v="27"/>
    <s v="VP AND CHIEF FINANCIAL OFFICER"/>
    <s v="GENFND"/>
    <x v="12"/>
    <x v="11"/>
    <s v="---"/>
    <s v="EX"/>
    <s v="PRIN"/>
    <s v="PRINT DUPL"/>
    <s v="KA"/>
    <x v="4"/>
    <s v="GEN EXP"/>
    <s v="09"/>
    <s v="IS"/>
    <x v="3"/>
    <n v="510"/>
    <n v="510"/>
    <m/>
    <x v="0"/>
    <n v="0"/>
    <s v="EX"/>
    <n v="510"/>
    <n v="510"/>
    <x v="0"/>
    <n v="0"/>
    <n v="0"/>
    <m/>
    <n v="0"/>
    <n v="510"/>
    <s v="N"/>
    <m/>
    <s v="VPPF"/>
    <s v="VP AND CHIEF FINANCIAL OFFICER"/>
    <s v="92"/>
    <s v="1-Adjust Based Budget"/>
    <x v="42"/>
    <x v="2"/>
    <x v="7"/>
    <m/>
    <x v="1"/>
    <x v="1"/>
    <m/>
  </r>
  <r>
    <n v="2018"/>
    <s v="UA"/>
    <s v="TREA"/>
    <s v="TREASURER'S OFFICE"/>
    <x v="92"/>
    <s v="-----"/>
    <m/>
    <s v="TREASURY OPERATIONS"/>
    <x v="27"/>
    <s v="VP AND CHIEF FINANCIAL OFFICER"/>
    <s v="GENFND"/>
    <x v="47"/>
    <x v="46"/>
    <s v="---"/>
    <s v="EX"/>
    <s v="S&amp;E"/>
    <s v="S&amp;E"/>
    <s v="LF"/>
    <x v="4"/>
    <s v="GEN EXP"/>
    <s v="09"/>
    <s v="IS"/>
    <x v="3"/>
    <n v="102"/>
    <n v="102"/>
    <m/>
    <x v="0"/>
    <n v="0"/>
    <s v="EX"/>
    <n v="102"/>
    <n v="102"/>
    <x v="0"/>
    <n v="0"/>
    <n v="0"/>
    <m/>
    <n v="0"/>
    <n v="102"/>
    <s v="N"/>
    <m/>
    <s v="VPPF"/>
    <s v="VP AND CHIEF FINANCIAL OFFICER"/>
    <s v="92"/>
    <s v="1-Adjust Based Budget"/>
    <x v="42"/>
    <x v="2"/>
    <x v="7"/>
    <m/>
    <x v="1"/>
    <x v="1"/>
    <m/>
  </r>
  <r>
    <n v="2018"/>
    <s v="UA"/>
    <s v="TREA"/>
    <s v="TREASURER'S OFFICE"/>
    <x v="94"/>
    <s v="-----"/>
    <m/>
    <s v="CAPITAL FINANCE"/>
    <x v="27"/>
    <s v="VP AND CHIEF FINANCIAL OFFICER"/>
    <s v="GENFND"/>
    <x v="105"/>
    <x v="103"/>
    <s v="---"/>
    <s v="EX"/>
    <s v="SERV"/>
    <s v="OTHER SERV"/>
    <s v="KF"/>
    <x v="4"/>
    <s v="GEN EXP"/>
    <s v="09"/>
    <s v="IS"/>
    <x v="3"/>
    <n v="10200"/>
    <n v="10200"/>
    <m/>
    <x v="0"/>
    <n v="0"/>
    <s v="EX"/>
    <n v="10200"/>
    <n v="10200"/>
    <x v="0"/>
    <n v="0"/>
    <n v="0"/>
    <m/>
    <n v="0"/>
    <n v="10200"/>
    <s v="N"/>
    <m/>
    <s v="VPPF"/>
    <s v="VP AND CHIEF FINANCIAL OFFICER"/>
    <s v="92"/>
    <s v="1-Adjust Based Budget"/>
    <x v="42"/>
    <x v="2"/>
    <x v="7"/>
    <m/>
    <x v="1"/>
    <x v="1"/>
    <m/>
  </r>
  <r>
    <n v="2018"/>
    <s v="UA"/>
    <s v="TREA"/>
    <s v="TREASURER'S OFFICE"/>
    <x v="92"/>
    <s v="-----"/>
    <m/>
    <s v="TREASURY OPERATIONS"/>
    <x v="27"/>
    <s v="VP AND CHIEF FINANCIAL OFFICER"/>
    <s v="GENFND"/>
    <x v="13"/>
    <x v="12"/>
    <s v="---"/>
    <s v="EX"/>
    <s v="COSV"/>
    <s v="CONTRACT SRV"/>
    <s v="KK"/>
    <x v="4"/>
    <s v="GEN EXP"/>
    <s v="09"/>
    <s v="IS"/>
    <x v="3"/>
    <n v="510"/>
    <n v="510"/>
    <m/>
    <x v="0"/>
    <n v="0"/>
    <s v="EX"/>
    <n v="510"/>
    <n v="510"/>
    <x v="0"/>
    <n v="0"/>
    <n v="0"/>
    <m/>
    <n v="0"/>
    <n v="510"/>
    <s v="N"/>
    <m/>
    <s v="VPPF"/>
    <s v="VP AND CHIEF FINANCIAL OFFICER"/>
    <s v="92"/>
    <s v="1-Adjust Based Budget"/>
    <x v="42"/>
    <x v="2"/>
    <x v="7"/>
    <m/>
    <x v="1"/>
    <x v="1"/>
    <m/>
  </r>
  <r>
    <n v="2018"/>
    <s v="UA"/>
    <s v="TREA"/>
    <s v="TREASURER'S OFFICE"/>
    <x v="94"/>
    <s v="-----"/>
    <m/>
    <s v="CAPITAL FINANCE"/>
    <x v="27"/>
    <s v="VP AND CHIEF FINANCIAL OFFICER"/>
    <s v="GENFND"/>
    <x v="106"/>
    <x v="104"/>
    <s v="---"/>
    <s v="EX"/>
    <s v="COSV"/>
    <s v="CONTRACT SRV"/>
    <s v="KK"/>
    <x v="4"/>
    <s v="GEN EXP"/>
    <s v="09"/>
    <s v="IS"/>
    <x v="3"/>
    <n v="25500"/>
    <n v="25500"/>
    <m/>
    <x v="0"/>
    <n v="0"/>
    <s v="EX"/>
    <n v="25500"/>
    <n v="25500"/>
    <x v="0"/>
    <n v="0"/>
    <n v="0"/>
    <m/>
    <n v="0"/>
    <n v="25500"/>
    <s v="N"/>
    <m/>
    <s v="VPPF"/>
    <s v="VP AND CHIEF FINANCIAL OFFICER"/>
    <s v="92"/>
    <s v="1-Adjust Based Budget"/>
    <x v="42"/>
    <x v="2"/>
    <x v="7"/>
    <m/>
    <x v="1"/>
    <x v="1"/>
    <m/>
  </r>
  <r>
    <n v="2018"/>
    <s v="UA"/>
    <s v="TREA"/>
    <s v="TREASURER'S OFFICE"/>
    <x v="93"/>
    <s v="-----"/>
    <m/>
    <s v="TREASURERS OFFICE"/>
    <x v="27"/>
    <s v="VP AND CHIEF FINANCIAL OFFICER"/>
    <s v="GENFND"/>
    <x v="53"/>
    <x v="52"/>
    <s v="---"/>
    <s v="EX"/>
    <s v="S&amp;E"/>
    <s v="S&amp;E"/>
    <s v="LF"/>
    <x v="4"/>
    <s v="GEN EXP"/>
    <s v="09"/>
    <s v="IS"/>
    <x v="3"/>
    <n v="1242"/>
    <n v="1242"/>
    <m/>
    <x v="0"/>
    <n v="0"/>
    <s v="EX"/>
    <n v="1242"/>
    <n v="1242"/>
    <x v="0"/>
    <n v="0"/>
    <n v="0"/>
    <m/>
    <n v="0"/>
    <n v="1242"/>
    <s v="N"/>
    <m/>
    <s v="VPPF"/>
    <s v="VP AND CHIEF FINANCIAL OFFICER"/>
    <s v="92"/>
    <s v="1-Adjust Based Budget"/>
    <x v="42"/>
    <x v="2"/>
    <x v="7"/>
    <m/>
    <x v="1"/>
    <x v="1"/>
    <m/>
  </r>
  <r>
    <n v="2018"/>
    <s v="UA"/>
    <s v="TREA"/>
    <s v="TREASURER'S OFFICE"/>
    <x v="94"/>
    <s v="-----"/>
    <m/>
    <s v="CAPITAL FINANCE"/>
    <x v="27"/>
    <s v="VP AND CHIEF FINANCIAL OFFICER"/>
    <s v="GENFND"/>
    <x v="53"/>
    <x v="52"/>
    <s v="---"/>
    <s v="EX"/>
    <s v="S&amp;E"/>
    <s v="S&amp;E"/>
    <s v="LF"/>
    <x v="4"/>
    <s v="GEN EXP"/>
    <s v="09"/>
    <s v="IS"/>
    <x v="3"/>
    <n v="600"/>
    <n v="600"/>
    <m/>
    <x v="0"/>
    <n v="0"/>
    <s v="EX"/>
    <n v="600"/>
    <n v="600"/>
    <x v="0"/>
    <n v="0"/>
    <n v="0"/>
    <m/>
    <n v="0"/>
    <n v="600"/>
    <s v="N"/>
    <m/>
    <s v="VPPF"/>
    <s v="VP AND CHIEF FINANCIAL OFFICER"/>
    <s v="92"/>
    <s v="1-Adjust Based Budget"/>
    <x v="42"/>
    <x v="2"/>
    <x v="7"/>
    <m/>
    <x v="1"/>
    <x v="1"/>
    <m/>
  </r>
  <r>
    <n v="2018"/>
    <s v="UA"/>
    <s v="TREA"/>
    <s v="TREASURER'S OFFICE"/>
    <x v="92"/>
    <s v="-----"/>
    <m/>
    <s v="TREASURY OPERATIONS"/>
    <x v="27"/>
    <s v="VP AND CHIEF FINANCIAL OFFICER"/>
    <s v="GENFND"/>
    <x v="53"/>
    <x v="52"/>
    <s v="---"/>
    <s v="EX"/>
    <s v="S&amp;E"/>
    <s v="S&amp;E"/>
    <s v="LF"/>
    <x v="4"/>
    <s v="GEN EXP"/>
    <s v="09"/>
    <s v="IS"/>
    <x v="3"/>
    <n v="642"/>
    <n v="642"/>
    <m/>
    <x v="0"/>
    <n v="0"/>
    <s v="EX"/>
    <n v="642"/>
    <n v="642"/>
    <x v="0"/>
    <n v="0"/>
    <n v="0"/>
    <m/>
    <n v="0"/>
    <n v="642"/>
    <s v="N"/>
    <m/>
    <s v="VPPF"/>
    <s v="VP AND CHIEF FINANCIAL OFFICER"/>
    <s v="92"/>
    <s v="1-Adjust Based Budget"/>
    <x v="42"/>
    <x v="2"/>
    <x v="7"/>
    <m/>
    <x v="1"/>
    <x v="1"/>
    <m/>
  </r>
  <r>
    <n v="2018"/>
    <s v="UA"/>
    <s v="TREA"/>
    <s v="TREASURER'S OFFICE"/>
    <x v="94"/>
    <s v="-----"/>
    <m/>
    <s v="CAPITAL FINANCE"/>
    <x v="27"/>
    <s v="VP AND CHIEF FINANCIAL OFFICER"/>
    <s v="GENFND"/>
    <x v="55"/>
    <x v="54"/>
    <s v="---"/>
    <s v="EX"/>
    <s v="S&amp;E"/>
    <s v="S&amp;E"/>
    <s v="LF"/>
    <x v="4"/>
    <s v="GEN EXP"/>
    <s v="09"/>
    <s v="IS"/>
    <x v="3"/>
    <n v="3060"/>
    <n v="3060"/>
    <m/>
    <x v="0"/>
    <n v="0"/>
    <s v="EX"/>
    <n v="3060"/>
    <n v="3060"/>
    <x v="0"/>
    <n v="0"/>
    <n v="0"/>
    <m/>
    <n v="0"/>
    <n v="3060"/>
    <s v="N"/>
    <m/>
    <s v="VPPF"/>
    <s v="VP AND CHIEF FINANCIAL OFFICER"/>
    <s v="92"/>
    <s v="1-Adjust Based Budget"/>
    <x v="42"/>
    <x v="2"/>
    <x v="7"/>
    <m/>
    <x v="1"/>
    <x v="1"/>
    <m/>
  </r>
  <r>
    <n v="2018"/>
    <s v="UA"/>
    <s v="TREA"/>
    <s v="TREASURER'S OFFICE"/>
    <x v="92"/>
    <s v="-----"/>
    <m/>
    <s v="TREASURY OPERATIONS"/>
    <x v="27"/>
    <s v="VP AND CHIEF FINANCIAL OFFICER"/>
    <s v="GENFND"/>
    <x v="84"/>
    <x v="82"/>
    <s v="---"/>
    <s v="EX"/>
    <s v="RENT"/>
    <s v="RENTS"/>
    <s v="KP"/>
    <x v="4"/>
    <s v="GEN EXP"/>
    <s v="09"/>
    <s v="IS"/>
    <x v="3"/>
    <n v="3060"/>
    <n v="3060"/>
    <m/>
    <x v="0"/>
    <n v="0"/>
    <s v="EX"/>
    <n v="3060"/>
    <n v="3060"/>
    <x v="0"/>
    <n v="0"/>
    <n v="0"/>
    <m/>
    <n v="0"/>
    <n v="3060"/>
    <s v="N"/>
    <m/>
    <s v="VPPF"/>
    <s v="VP AND CHIEF FINANCIAL OFFICER"/>
    <s v="92"/>
    <s v="1-Adjust Based Budget"/>
    <x v="42"/>
    <x v="2"/>
    <x v="7"/>
    <m/>
    <x v="1"/>
    <x v="1"/>
    <m/>
  </r>
  <r>
    <n v="2018"/>
    <s v="UA"/>
    <s v="TREA"/>
    <s v="TREASURER'S OFFICE"/>
    <x v="94"/>
    <s v="-----"/>
    <m/>
    <s v="CAPITAL FINANCE"/>
    <x v="27"/>
    <s v="VP AND CHIEF FINANCIAL OFFICER"/>
    <s v="GENFND"/>
    <x v="56"/>
    <x v="55"/>
    <s v="---"/>
    <s v="EX"/>
    <s v="RENT"/>
    <s v="RENTS"/>
    <s v="KP"/>
    <x v="4"/>
    <s v="GEN EXP"/>
    <s v="09"/>
    <s v="IS"/>
    <x v="3"/>
    <n v="17246"/>
    <n v="17246"/>
    <m/>
    <x v="0"/>
    <n v="0"/>
    <s v="EX"/>
    <n v="17246"/>
    <n v="17246"/>
    <x v="0"/>
    <n v="0"/>
    <n v="0"/>
    <m/>
    <n v="0"/>
    <n v="17246"/>
    <s v="N"/>
    <m/>
    <s v="VPPF"/>
    <s v="VP AND CHIEF FINANCIAL OFFICER"/>
    <s v="92"/>
    <s v="1-Adjust Based Budget"/>
    <x v="42"/>
    <x v="2"/>
    <x v="7"/>
    <m/>
    <x v="1"/>
    <x v="1"/>
    <m/>
  </r>
  <r>
    <n v="2018"/>
    <s v="UA"/>
    <s v="TREA"/>
    <s v="TREASURER'S OFFICE"/>
    <x v="92"/>
    <s v="-----"/>
    <m/>
    <s v="TREASURY OPERATIONS"/>
    <x v="27"/>
    <s v="VP AND CHIEF FINANCIAL OFFICER"/>
    <s v="GENFND"/>
    <x v="56"/>
    <x v="55"/>
    <s v="---"/>
    <s v="EX"/>
    <s v="RENT"/>
    <s v="RENTS"/>
    <s v="KP"/>
    <x v="4"/>
    <s v="GEN EXP"/>
    <s v="09"/>
    <s v="IS"/>
    <x v="3"/>
    <n v="34229"/>
    <n v="34229"/>
    <m/>
    <x v="0"/>
    <n v="0"/>
    <s v="EX"/>
    <n v="34229"/>
    <n v="34229"/>
    <x v="0"/>
    <n v="0"/>
    <n v="0"/>
    <m/>
    <n v="0"/>
    <n v="34229"/>
    <s v="N"/>
    <m/>
    <s v="VPPF"/>
    <s v="VP AND CHIEF FINANCIAL OFFICER"/>
    <s v="92"/>
    <s v="1-Adjust Based Budget"/>
    <x v="42"/>
    <x v="2"/>
    <x v="7"/>
    <m/>
    <x v="1"/>
    <x v="1"/>
    <m/>
  </r>
  <r>
    <n v="2018"/>
    <s v="UA"/>
    <s v="TREA"/>
    <s v="TREASURER'S OFFICE"/>
    <x v="92"/>
    <s v="-----"/>
    <m/>
    <s v="TREASURY OPERATIONS"/>
    <x v="27"/>
    <s v="VP AND CHIEF FINANCIAL OFFICER"/>
    <s v="GENFND"/>
    <x v="85"/>
    <x v="83"/>
    <s v="---"/>
    <s v="EX"/>
    <s v="RENT"/>
    <s v="RENTS"/>
    <s v="KP"/>
    <x v="4"/>
    <s v="GEN EXP"/>
    <s v="09"/>
    <s v="IS"/>
    <x v="3"/>
    <n v="102"/>
    <n v="102"/>
    <m/>
    <x v="0"/>
    <n v="0"/>
    <s v="EX"/>
    <n v="102"/>
    <n v="102"/>
    <x v="0"/>
    <n v="0"/>
    <n v="0"/>
    <m/>
    <n v="0"/>
    <n v="102"/>
    <s v="N"/>
    <m/>
    <s v="VPPF"/>
    <s v="VP AND CHIEF FINANCIAL OFFICER"/>
    <s v="92"/>
    <s v="1-Adjust Based Budget"/>
    <x v="42"/>
    <x v="2"/>
    <x v="7"/>
    <m/>
    <x v="1"/>
    <x v="1"/>
    <m/>
  </r>
  <r>
    <n v="2018"/>
    <s v="UA"/>
    <s v="TREA"/>
    <s v="TREASURER'S OFFICE"/>
    <x v="93"/>
    <s v="-----"/>
    <m/>
    <s v="TREASURERS OFFICE"/>
    <x v="27"/>
    <s v="VP AND CHIEF FINANCIAL OFFICER"/>
    <s v="GENFND"/>
    <x v="57"/>
    <x v="56"/>
    <s v="---"/>
    <s v="EX"/>
    <s v="R&amp;M"/>
    <s v="REPAIR MAINT"/>
    <s v="KV"/>
    <x v="4"/>
    <s v="GEN EXP"/>
    <s v="09"/>
    <s v="IS"/>
    <x v="3"/>
    <n v="102"/>
    <n v="102"/>
    <m/>
    <x v="0"/>
    <n v="0"/>
    <s v="EX"/>
    <n v="102"/>
    <n v="102"/>
    <x v="0"/>
    <n v="0"/>
    <n v="0"/>
    <m/>
    <n v="0"/>
    <n v="102"/>
    <s v="N"/>
    <m/>
    <s v="VPPF"/>
    <s v="VP AND CHIEF FINANCIAL OFFICER"/>
    <s v="92"/>
    <s v="1-Adjust Based Budget"/>
    <x v="42"/>
    <x v="2"/>
    <x v="7"/>
    <m/>
    <x v="1"/>
    <x v="1"/>
    <m/>
  </r>
  <r>
    <n v="2018"/>
    <s v="UA"/>
    <s v="TREA"/>
    <s v="TREASURER'S OFFICE"/>
    <x v="94"/>
    <s v="-----"/>
    <m/>
    <s v="CAPITAL FINANCE"/>
    <x v="27"/>
    <s v="VP AND CHIEF FINANCIAL OFFICER"/>
    <s v="GENFND"/>
    <x v="57"/>
    <x v="56"/>
    <s v="---"/>
    <s v="EX"/>
    <s v="R&amp;M"/>
    <s v="REPAIR MAINT"/>
    <s v="KV"/>
    <x v="4"/>
    <s v="GEN EXP"/>
    <s v="09"/>
    <s v="IS"/>
    <x v="3"/>
    <n v="204"/>
    <n v="204"/>
    <m/>
    <x v="0"/>
    <n v="0"/>
    <s v="EX"/>
    <n v="204"/>
    <n v="204"/>
    <x v="0"/>
    <n v="0"/>
    <n v="0"/>
    <m/>
    <n v="0"/>
    <n v="204"/>
    <s v="N"/>
    <m/>
    <s v="VPPF"/>
    <s v="VP AND CHIEF FINANCIAL OFFICER"/>
    <s v="92"/>
    <s v="1-Adjust Based Budget"/>
    <x v="42"/>
    <x v="2"/>
    <x v="7"/>
    <m/>
    <x v="1"/>
    <x v="1"/>
    <m/>
  </r>
  <r>
    <n v="2018"/>
    <s v="UA"/>
    <s v="TREA"/>
    <s v="TREASURER'S OFFICE"/>
    <x v="92"/>
    <s v="-----"/>
    <m/>
    <s v="TREASURY OPERATIONS"/>
    <x v="27"/>
    <s v="VP AND CHIEF FINANCIAL OFFICER"/>
    <s v="GENFND"/>
    <x v="57"/>
    <x v="56"/>
    <s v="---"/>
    <s v="EX"/>
    <s v="R&amp;M"/>
    <s v="REPAIR MAINT"/>
    <s v="KV"/>
    <x v="4"/>
    <s v="GEN EXP"/>
    <s v="09"/>
    <s v="IS"/>
    <x v="3"/>
    <n v="510"/>
    <n v="510"/>
    <m/>
    <x v="0"/>
    <n v="0"/>
    <s v="EX"/>
    <n v="510"/>
    <n v="510"/>
    <x v="0"/>
    <n v="0"/>
    <n v="0"/>
    <m/>
    <n v="0"/>
    <n v="510"/>
    <s v="N"/>
    <m/>
    <s v="VPPF"/>
    <s v="VP AND CHIEF FINANCIAL OFFICER"/>
    <s v="92"/>
    <s v="1-Adjust Based Budget"/>
    <x v="42"/>
    <x v="2"/>
    <x v="7"/>
    <m/>
    <x v="1"/>
    <x v="1"/>
    <m/>
  </r>
  <r>
    <n v="2018"/>
    <s v="UA"/>
    <s v="TREA"/>
    <s v="TREASURER'S OFFICE"/>
    <x v="93"/>
    <s v="-----"/>
    <m/>
    <s v="TREASURERS OFFICE"/>
    <x v="27"/>
    <s v="VP AND CHIEF FINANCIAL OFFICER"/>
    <s v="GENFND"/>
    <x v="117"/>
    <x v="114"/>
    <s v="---"/>
    <s v="EX"/>
    <s v="S&amp;E"/>
    <s v="S&amp;E"/>
    <s v="LF"/>
    <x v="4"/>
    <s v="GEN EXP"/>
    <s v="09"/>
    <s v="IS"/>
    <x v="3"/>
    <n v="255"/>
    <n v="255"/>
    <m/>
    <x v="0"/>
    <n v="0"/>
    <s v="EX"/>
    <n v="255"/>
    <n v="255"/>
    <x v="0"/>
    <n v="0"/>
    <n v="0"/>
    <m/>
    <n v="0"/>
    <n v="255"/>
    <s v="N"/>
    <m/>
    <s v="VPPF"/>
    <s v="VP AND CHIEF FINANCIAL OFFICER"/>
    <s v="92"/>
    <s v="1-Adjust Based Budget"/>
    <x v="42"/>
    <x v="2"/>
    <x v="7"/>
    <m/>
    <x v="1"/>
    <x v="1"/>
    <m/>
  </r>
  <r>
    <n v="2018"/>
    <s v="UA"/>
    <s v="TREA"/>
    <s v="TREASURER'S OFFICE"/>
    <x v="92"/>
    <s v="-----"/>
    <m/>
    <s v="TREASURY OPERATIONS"/>
    <x v="27"/>
    <s v="VP AND CHIEF FINANCIAL OFFICER"/>
    <s v="GENFND"/>
    <x v="117"/>
    <x v="114"/>
    <s v="---"/>
    <s v="EX"/>
    <s v="S&amp;E"/>
    <s v="S&amp;E"/>
    <s v="LF"/>
    <x v="4"/>
    <s v="GEN EXP"/>
    <s v="09"/>
    <s v="IS"/>
    <x v="3"/>
    <n v="1530"/>
    <n v="1530"/>
    <m/>
    <x v="0"/>
    <n v="0"/>
    <s v="EX"/>
    <n v="1530"/>
    <n v="1530"/>
    <x v="0"/>
    <n v="0"/>
    <n v="0"/>
    <m/>
    <n v="0"/>
    <n v="1530"/>
    <s v="N"/>
    <m/>
    <s v="VPPF"/>
    <s v="VP AND CHIEF FINANCIAL OFFICER"/>
    <s v="92"/>
    <s v="1-Adjust Based Budget"/>
    <x v="42"/>
    <x v="2"/>
    <x v="7"/>
    <m/>
    <x v="1"/>
    <x v="1"/>
    <m/>
  </r>
  <r>
    <n v="2018"/>
    <s v="UA"/>
    <s v="TREA"/>
    <s v="TREASURER'S OFFICE"/>
    <x v="93"/>
    <s v="-----"/>
    <m/>
    <s v="TREASURERS OFFICE"/>
    <x v="27"/>
    <s v="VP AND CHIEF FINANCIAL OFFICER"/>
    <s v="GENFND"/>
    <x v="63"/>
    <x v="62"/>
    <s v="---"/>
    <s v="EX"/>
    <s v="S&amp;E"/>
    <s v="S&amp;E"/>
    <s v="LF"/>
    <x v="4"/>
    <s v="GEN EXP"/>
    <s v="09"/>
    <s v="IS"/>
    <x v="3"/>
    <n v="204"/>
    <n v="204"/>
    <m/>
    <x v="0"/>
    <n v="0"/>
    <s v="EX"/>
    <n v="204"/>
    <n v="204"/>
    <x v="0"/>
    <n v="0"/>
    <n v="0"/>
    <m/>
    <n v="0"/>
    <n v="204"/>
    <s v="N"/>
    <m/>
    <s v="VPPF"/>
    <s v="VP AND CHIEF FINANCIAL OFFICER"/>
    <s v="92"/>
    <s v="1-Adjust Based Budget"/>
    <x v="42"/>
    <x v="2"/>
    <x v="7"/>
    <m/>
    <x v="1"/>
    <x v="1"/>
    <m/>
  </r>
  <r>
    <n v="2018"/>
    <s v="UA"/>
    <s v="TREA"/>
    <s v="TREASURER'S OFFICE"/>
    <x v="94"/>
    <s v="-----"/>
    <m/>
    <s v="CAPITAL FINANCE"/>
    <x v="27"/>
    <s v="VP AND CHIEF FINANCIAL OFFICER"/>
    <s v="GENFND"/>
    <x v="63"/>
    <x v="62"/>
    <s v="---"/>
    <s v="EX"/>
    <s v="S&amp;E"/>
    <s v="S&amp;E"/>
    <s v="LF"/>
    <x v="4"/>
    <s v="GEN EXP"/>
    <s v="09"/>
    <s v="IS"/>
    <x v="3"/>
    <n v="102"/>
    <n v="102"/>
    <m/>
    <x v="0"/>
    <n v="0"/>
    <s v="EX"/>
    <n v="102"/>
    <n v="102"/>
    <x v="0"/>
    <n v="0"/>
    <n v="0"/>
    <m/>
    <n v="0"/>
    <n v="102"/>
    <s v="N"/>
    <m/>
    <s v="VPPF"/>
    <s v="VP AND CHIEF FINANCIAL OFFICER"/>
    <s v="92"/>
    <s v="1-Adjust Based Budget"/>
    <x v="42"/>
    <x v="2"/>
    <x v="7"/>
    <m/>
    <x v="1"/>
    <x v="1"/>
    <m/>
  </r>
  <r>
    <n v="2018"/>
    <s v="UA"/>
    <s v="TREA"/>
    <s v="TREASURER'S OFFICE"/>
    <x v="92"/>
    <s v="-----"/>
    <m/>
    <s v="TREASURY OPERATIONS"/>
    <x v="27"/>
    <s v="VP AND CHIEF FINANCIAL OFFICER"/>
    <s v="GENFND"/>
    <x v="63"/>
    <x v="62"/>
    <s v="---"/>
    <s v="EX"/>
    <s v="S&amp;E"/>
    <s v="S&amp;E"/>
    <s v="LF"/>
    <x v="4"/>
    <s v="GEN EXP"/>
    <s v="09"/>
    <s v="IS"/>
    <x v="3"/>
    <n v="153"/>
    <n v="153"/>
    <m/>
    <x v="0"/>
    <n v="0"/>
    <s v="EX"/>
    <n v="153"/>
    <n v="153"/>
    <x v="0"/>
    <n v="0"/>
    <n v="0"/>
    <m/>
    <n v="0"/>
    <n v="153"/>
    <s v="N"/>
    <m/>
    <s v="VPPF"/>
    <s v="VP AND CHIEF FINANCIAL OFFICER"/>
    <s v="92"/>
    <s v="1-Adjust Based Budget"/>
    <x v="42"/>
    <x v="2"/>
    <x v="7"/>
    <m/>
    <x v="1"/>
    <x v="1"/>
    <m/>
  </r>
  <r>
    <n v="2018"/>
    <s v="UA"/>
    <s v="TREA"/>
    <s v="TREASURER'S OFFICE"/>
    <x v="92"/>
    <s v="-----"/>
    <m/>
    <s v="TREASURY OPERATIONS"/>
    <x v="27"/>
    <s v="VP AND CHIEF FINANCIAL OFFICER"/>
    <s v="GENFND"/>
    <x v="136"/>
    <x v="130"/>
    <s v="---"/>
    <s v="EX"/>
    <s v="S&amp;E"/>
    <s v="S&amp;E"/>
    <s v="LF"/>
    <x v="4"/>
    <s v="GEN EXP"/>
    <s v="09"/>
    <s v="IS"/>
    <x v="3"/>
    <n v="2040"/>
    <n v="2040"/>
    <m/>
    <x v="0"/>
    <n v="0"/>
    <s v="EX"/>
    <n v="2040"/>
    <n v="2040"/>
    <x v="0"/>
    <n v="0"/>
    <n v="0"/>
    <m/>
    <n v="0"/>
    <n v="2040"/>
    <s v="N"/>
    <m/>
    <s v="VPPF"/>
    <s v="VP AND CHIEF FINANCIAL OFFICER"/>
    <s v="92"/>
    <s v="1-Adjust Based Budget"/>
    <x v="42"/>
    <x v="2"/>
    <x v="7"/>
    <m/>
    <x v="1"/>
    <x v="1"/>
    <m/>
  </r>
  <r>
    <n v="2018"/>
    <s v="UA"/>
    <s v="TREA"/>
    <s v="TREASURER'S OFFICE"/>
    <x v="93"/>
    <s v="-----"/>
    <m/>
    <s v="TREASURERS OFFICE"/>
    <x v="27"/>
    <s v="VP AND CHIEF FINANCIAL OFFICER"/>
    <s v="GENFND"/>
    <x v="17"/>
    <x v="16"/>
    <s v="---"/>
    <s v="EX"/>
    <s v="OEXP"/>
    <s v="OTHER EXP"/>
    <s v="LP"/>
    <x v="4"/>
    <s v="GEN EXP"/>
    <s v="09"/>
    <s v="IS"/>
    <x v="3"/>
    <n v="1000"/>
    <n v="1000"/>
    <m/>
    <x v="0"/>
    <n v="0"/>
    <s v="EX"/>
    <n v="1000"/>
    <n v="1000"/>
    <x v="0"/>
    <n v="0"/>
    <n v="0"/>
    <m/>
    <n v="0"/>
    <n v="1000"/>
    <s v="N"/>
    <m/>
    <s v="VPPF"/>
    <s v="VP AND CHIEF FINANCIAL OFFICER"/>
    <s v="92"/>
    <s v="1-Adjust Based Budget"/>
    <x v="42"/>
    <x v="2"/>
    <x v="7"/>
    <m/>
    <x v="1"/>
    <x v="1"/>
    <m/>
  </r>
  <r>
    <n v="2018"/>
    <s v="UA"/>
    <s v="TREA"/>
    <s v="TREASURER'S OFFICE"/>
    <x v="94"/>
    <s v="-----"/>
    <m/>
    <s v="CAPITAL FINANCE"/>
    <x v="27"/>
    <s v="VP AND CHIEF FINANCIAL OFFICER"/>
    <s v="GENFND"/>
    <x v="17"/>
    <x v="16"/>
    <s v="---"/>
    <s v="EX"/>
    <s v="OEXP"/>
    <s v="OTHER EXP"/>
    <s v="LP"/>
    <x v="4"/>
    <s v="GEN EXP"/>
    <s v="09"/>
    <s v="IS"/>
    <x v="3"/>
    <n v="510"/>
    <n v="510"/>
    <m/>
    <x v="0"/>
    <n v="0"/>
    <s v="EX"/>
    <n v="510"/>
    <n v="510"/>
    <x v="0"/>
    <n v="0"/>
    <n v="0"/>
    <m/>
    <n v="0"/>
    <n v="510"/>
    <s v="N"/>
    <m/>
    <s v="VPPF"/>
    <s v="VP AND CHIEF FINANCIAL OFFICER"/>
    <s v="92"/>
    <s v="1-Adjust Based Budget"/>
    <x v="42"/>
    <x v="2"/>
    <x v="7"/>
    <m/>
    <x v="1"/>
    <x v="1"/>
    <m/>
  </r>
  <r>
    <n v="2018"/>
    <s v="UA"/>
    <s v="TREA"/>
    <s v="TREASURER'S OFFICE"/>
    <x v="92"/>
    <s v="-----"/>
    <m/>
    <s v="TREASURY OPERATIONS"/>
    <x v="27"/>
    <s v="VP AND CHIEF FINANCIAL OFFICER"/>
    <s v="GENFND"/>
    <x v="17"/>
    <x v="16"/>
    <s v="---"/>
    <s v="EX"/>
    <s v="OEXP"/>
    <s v="OTHER EXP"/>
    <s v="LP"/>
    <x v="4"/>
    <s v="GEN EXP"/>
    <s v="09"/>
    <s v="IS"/>
    <x v="3"/>
    <n v="3570"/>
    <n v="3570"/>
    <m/>
    <x v="0"/>
    <n v="0"/>
    <s v="EX"/>
    <n v="3570"/>
    <n v="3570"/>
    <x v="0"/>
    <n v="0"/>
    <n v="0"/>
    <m/>
    <n v="0"/>
    <n v="3570"/>
    <s v="N"/>
    <m/>
    <s v="VPPF"/>
    <s v="VP AND CHIEF FINANCIAL OFFICER"/>
    <s v="92"/>
    <s v="1-Adjust Based Budget"/>
    <x v="42"/>
    <x v="2"/>
    <x v="7"/>
    <m/>
    <x v="1"/>
    <x v="1"/>
    <m/>
  </r>
  <r>
    <n v="2018"/>
    <s v="UA"/>
    <s v="TREA"/>
    <s v="TREASURER'S OFFICE"/>
    <x v="93"/>
    <s v="-----"/>
    <m/>
    <s v="TREASURERS OFFICE"/>
    <x v="27"/>
    <s v="VP AND CHIEF FINANCIAL OFFICER"/>
    <s v="GENFND"/>
    <x v="65"/>
    <x v="64"/>
    <s v="---"/>
    <s v="EX"/>
    <s v="S&amp;E"/>
    <s v="S&amp;E"/>
    <s v="LF"/>
    <x v="4"/>
    <s v="GEN EXP"/>
    <s v="09"/>
    <s v="IS"/>
    <x v="3"/>
    <n v="255"/>
    <n v="255"/>
    <m/>
    <x v="0"/>
    <n v="0"/>
    <s v="EX"/>
    <n v="255"/>
    <n v="255"/>
    <x v="0"/>
    <n v="0"/>
    <n v="0"/>
    <m/>
    <n v="0"/>
    <n v="255"/>
    <s v="N"/>
    <m/>
    <s v="VPPF"/>
    <s v="VP AND CHIEF FINANCIAL OFFICER"/>
    <s v="92"/>
    <s v="1-Adjust Based Budget"/>
    <x v="42"/>
    <x v="2"/>
    <x v="7"/>
    <m/>
    <x v="1"/>
    <x v="1"/>
    <m/>
  </r>
  <r>
    <n v="2018"/>
    <s v="UA"/>
    <s v="TREA"/>
    <s v="TREASURER'S OFFICE"/>
    <x v="92"/>
    <s v="-----"/>
    <m/>
    <s v="TREASURY OPERATIONS"/>
    <x v="27"/>
    <s v="VP AND CHIEF FINANCIAL OFFICER"/>
    <s v="GENFND"/>
    <x v="65"/>
    <x v="64"/>
    <s v="---"/>
    <s v="EX"/>
    <s v="S&amp;E"/>
    <s v="S&amp;E"/>
    <s v="LF"/>
    <x v="4"/>
    <s v="GEN EXP"/>
    <s v="09"/>
    <s v="IS"/>
    <x v="3"/>
    <n v="1530"/>
    <n v="1530"/>
    <m/>
    <x v="0"/>
    <n v="0"/>
    <s v="EX"/>
    <n v="1530"/>
    <n v="1530"/>
    <x v="0"/>
    <n v="0"/>
    <n v="0"/>
    <m/>
    <n v="0"/>
    <n v="1530"/>
    <s v="N"/>
    <m/>
    <s v="VPPF"/>
    <s v="VP AND CHIEF FINANCIAL OFFICER"/>
    <s v="92"/>
    <s v="1-Adjust Based Budget"/>
    <x v="42"/>
    <x v="2"/>
    <x v="7"/>
    <m/>
    <x v="1"/>
    <x v="1"/>
    <m/>
  </r>
  <r>
    <n v="2018"/>
    <s v="UA"/>
    <s v="TREA"/>
    <s v="TREASURER'S OFFICE"/>
    <x v="93"/>
    <s v="-----"/>
    <m/>
    <s v="TREASURERS OFFICE"/>
    <x v="27"/>
    <s v="VP AND CHIEF FINANCIAL OFFICER"/>
    <s v="GENFND"/>
    <x v="24"/>
    <x v="23"/>
    <s v="---"/>
    <s v="EX"/>
    <s v="BENF"/>
    <s v="BENEFITS"/>
    <s v="GP"/>
    <x v="5"/>
    <s v="COMPENS"/>
    <s v="07"/>
    <s v="IS"/>
    <x v="3"/>
    <n v="97447"/>
    <n v="97429"/>
    <m/>
    <x v="0"/>
    <n v="0"/>
    <s v="EX"/>
    <n v="97429"/>
    <n v="97429"/>
    <x v="0"/>
    <n v="0"/>
    <n v="0"/>
    <m/>
    <n v="0"/>
    <n v="97429"/>
    <s v="N"/>
    <m/>
    <s v="VPPF"/>
    <s v="VP AND CHIEF FINANCIAL OFFICER"/>
    <s v="92"/>
    <s v="1-Adjust Based Budget"/>
    <x v="42"/>
    <x v="2"/>
    <x v="7"/>
    <m/>
    <x v="1"/>
    <x v="1"/>
    <m/>
  </r>
  <r>
    <n v="2018"/>
    <s v="UA"/>
    <s v="TREA"/>
    <s v="TREASURER'S OFFICE"/>
    <x v="94"/>
    <s v="-----"/>
    <m/>
    <s v="CAPITAL FINANCE"/>
    <x v="27"/>
    <s v="VP AND CHIEF FINANCIAL OFFICER"/>
    <s v="GENFND"/>
    <x v="24"/>
    <x v="23"/>
    <s v="---"/>
    <s v="EX"/>
    <s v="BENF"/>
    <s v="BENEFITS"/>
    <s v="GP"/>
    <x v="5"/>
    <s v="COMPENS"/>
    <s v="07"/>
    <s v="IS"/>
    <x v="3"/>
    <n v="61176"/>
    <n v="61176"/>
    <m/>
    <x v="0"/>
    <n v="0"/>
    <s v="EX"/>
    <n v="61176"/>
    <n v="61176"/>
    <x v="0"/>
    <n v="0"/>
    <n v="0"/>
    <m/>
    <n v="0"/>
    <n v="61176"/>
    <s v="N"/>
    <m/>
    <s v="VPPF"/>
    <s v="VP AND CHIEF FINANCIAL OFFICER"/>
    <s v="92"/>
    <s v="1-Adjust Based Budget"/>
    <x v="42"/>
    <x v="2"/>
    <x v="7"/>
    <m/>
    <x v="1"/>
    <x v="1"/>
    <m/>
  </r>
  <r>
    <n v="2018"/>
    <s v="UA"/>
    <s v="TREA"/>
    <s v="TREASURER'S OFFICE"/>
    <x v="92"/>
    <s v="-----"/>
    <m/>
    <s v="TREASURY OPERATIONS"/>
    <x v="27"/>
    <s v="VP AND CHIEF FINANCIAL OFFICER"/>
    <s v="GENFND"/>
    <x v="24"/>
    <x v="23"/>
    <s v="---"/>
    <s v="EX"/>
    <s v="BENF"/>
    <s v="BENEFITS"/>
    <s v="GP"/>
    <x v="5"/>
    <s v="COMPENS"/>
    <s v="07"/>
    <s v="IS"/>
    <x v="3"/>
    <n v="112122"/>
    <n v="112049"/>
    <m/>
    <x v="0"/>
    <n v="0"/>
    <s v="EX"/>
    <n v="112049"/>
    <n v="112049"/>
    <x v="0"/>
    <n v="0"/>
    <n v="0"/>
    <m/>
    <n v="0"/>
    <n v="112049"/>
    <s v="N"/>
    <m/>
    <s v="VPPF"/>
    <s v="VP AND CHIEF FINANCIAL OFFICER"/>
    <s v="92"/>
    <s v="1-Adjust Based Budget"/>
    <x v="42"/>
    <x v="2"/>
    <x v="7"/>
    <m/>
    <x v="1"/>
    <x v="1"/>
    <m/>
  </r>
  <r>
    <n v="2018"/>
    <s v="UA"/>
    <s v="TREA"/>
    <s v="TREASURER'S OFFICE"/>
    <x v="93"/>
    <s v="-----"/>
    <m/>
    <s v="TREASURERS OFFICE"/>
    <x v="27"/>
    <s v="VP AND CHIEF FINANCIAL OFFICER"/>
    <s v="GENFND"/>
    <x v="25"/>
    <x v="24"/>
    <s v="---"/>
    <s v="EX"/>
    <s v="BENF"/>
    <s v="BENEFITS"/>
    <s v="GP"/>
    <x v="5"/>
    <s v="COMPENS"/>
    <s v="07"/>
    <s v="IS"/>
    <x v="3"/>
    <n v="33209"/>
    <n v="33203"/>
    <m/>
    <x v="0"/>
    <n v="0"/>
    <s v="EX"/>
    <n v="33203"/>
    <n v="33203"/>
    <x v="0"/>
    <n v="0"/>
    <n v="0"/>
    <m/>
    <n v="0"/>
    <n v="33203"/>
    <s v="N"/>
    <m/>
    <s v="VPPF"/>
    <s v="VP AND CHIEF FINANCIAL OFFICER"/>
    <s v="92"/>
    <s v="1-Adjust Based Budget"/>
    <x v="42"/>
    <x v="2"/>
    <x v="7"/>
    <m/>
    <x v="1"/>
    <x v="1"/>
    <m/>
  </r>
  <r>
    <n v="2018"/>
    <s v="UA"/>
    <s v="TREA"/>
    <s v="TREASURER'S OFFICE"/>
    <x v="94"/>
    <s v="-----"/>
    <m/>
    <s v="CAPITAL FINANCE"/>
    <x v="27"/>
    <s v="VP AND CHIEF FINANCIAL OFFICER"/>
    <s v="GENFND"/>
    <x v="25"/>
    <x v="24"/>
    <s v="---"/>
    <s v="EX"/>
    <s v="BENF"/>
    <s v="BENEFITS"/>
    <s v="GP"/>
    <x v="5"/>
    <s v="COMPENS"/>
    <s v="07"/>
    <s v="IS"/>
    <x v="3"/>
    <n v="20849"/>
    <n v="20849"/>
    <m/>
    <x v="0"/>
    <n v="0"/>
    <s v="EX"/>
    <n v="20849"/>
    <n v="20849"/>
    <x v="0"/>
    <n v="0"/>
    <n v="0"/>
    <m/>
    <n v="0"/>
    <n v="20849"/>
    <s v="N"/>
    <m/>
    <s v="VPPF"/>
    <s v="VP AND CHIEF FINANCIAL OFFICER"/>
    <s v="92"/>
    <s v="1-Adjust Based Budget"/>
    <x v="42"/>
    <x v="2"/>
    <x v="7"/>
    <m/>
    <x v="1"/>
    <x v="1"/>
    <m/>
  </r>
  <r>
    <n v="2018"/>
    <s v="UA"/>
    <s v="TREA"/>
    <s v="TREASURER'S OFFICE"/>
    <x v="92"/>
    <s v="-----"/>
    <m/>
    <s v="TREASURY OPERATIONS"/>
    <x v="27"/>
    <s v="VP AND CHIEF FINANCIAL OFFICER"/>
    <s v="GENFND"/>
    <x v="25"/>
    <x v="24"/>
    <s v="---"/>
    <s v="EX"/>
    <s v="BENF"/>
    <s v="BENEFITS"/>
    <s v="GP"/>
    <x v="5"/>
    <s v="COMPENS"/>
    <s v="07"/>
    <s v="IS"/>
    <x v="3"/>
    <n v="38211"/>
    <n v="38186"/>
    <m/>
    <x v="0"/>
    <n v="0"/>
    <s v="EX"/>
    <n v="38186"/>
    <n v="38186"/>
    <x v="0"/>
    <n v="0"/>
    <n v="0"/>
    <m/>
    <n v="0"/>
    <n v="38186"/>
    <s v="N"/>
    <m/>
    <s v="VPPF"/>
    <s v="VP AND CHIEF FINANCIAL OFFICER"/>
    <s v="92"/>
    <s v="1-Adjust Based Budget"/>
    <x v="42"/>
    <x v="2"/>
    <x v="7"/>
    <m/>
    <x v="1"/>
    <x v="1"/>
    <m/>
  </r>
  <r>
    <n v="2018"/>
    <s v="UA"/>
    <s v="TREA"/>
    <s v="TREASURER'S OFFICE"/>
    <x v="93"/>
    <s v="-----"/>
    <m/>
    <s v="TREASURERS OFFICE"/>
    <x v="27"/>
    <s v="VP AND CHIEF FINANCIAL OFFICER"/>
    <s v="GENFND"/>
    <x v="26"/>
    <x v="25"/>
    <s v="---"/>
    <s v="EX"/>
    <s v="BENF"/>
    <s v="BENEFITS"/>
    <s v="GP"/>
    <x v="5"/>
    <s v="COMPENS"/>
    <s v="07"/>
    <s v="IS"/>
    <x v="3"/>
    <n v="63155"/>
    <n v="63155"/>
    <m/>
    <x v="0"/>
    <n v="0"/>
    <s v="EX"/>
    <n v="63155"/>
    <n v="63155"/>
    <x v="0"/>
    <n v="0"/>
    <n v="0"/>
    <m/>
    <n v="0"/>
    <n v="63155"/>
    <s v="N"/>
    <m/>
    <s v="VPPF"/>
    <s v="VP AND CHIEF FINANCIAL OFFICER"/>
    <s v="92"/>
    <s v="1-Adjust Based Budget"/>
    <x v="42"/>
    <x v="2"/>
    <x v="7"/>
    <m/>
    <x v="1"/>
    <x v="1"/>
    <m/>
  </r>
  <r>
    <n v="2018"/>
    <s v="UA"/>
    <s v="TREA"/>
    <s v="TREASURER'S OFFICE"/>
    <x v="94"/>
    <s v="-----"/>
    <m/>
    <s v="CAPITAL FINANCE"/>
    <x v="27"/>
    <s v="VP AND CHIEF FINANCIAL OFFICER"/>
    <s v="GENFND"/>
    <x v="26"/>
    <x v="25"/>
    <s v="---"/>
    <s v="EX"/>
    <s v="BENF"/>
    <s v="BENEFITS"/>
    <s v="GP"/>
    <x v="5"/>
    <s v="COMPENS"/>
    <s v="07"/>
    <s v="IS"/>
    <x v="3"/>
    <n v="40419"/>
    <n v="40419"/>
    <m/>
    <x v="0"/>
    <n v="0"/>
    <s v="EX"/>
    <n v="40419"/>
    <n v="40419"/>
    <x v="0"/>
    <n v="0"/>
    <n v="0"/>
    <m/>
    <n v="0"/>
    <n v="40419"/>
    <s v="N"/>
    <m/>
    <s v="VPPF"/>
    <s v="VP AND CHIEF FINANCIAL OFFICER"/>
    <s v="92"/>
    <s v="1-Adjust Based Budget"/>
    <x v="42"/>
    <x v="2"/>
    <x v="7"/>
    <m/>
    <x v="1"/>
    <x v="1"/>
    <m/>
  </r>
  <r>
    <n v="2018"/>
    <s v="UA"/>
    <s v="TREA"/>
    <s v="TREASURER'S OFFICE"/>
    <x v="92"/>
    <s v="-----"/>
    <m/>
    <s v="TREASURY OPERATIONS"/>
    <x v="27"/>
    <s v="VP AND CHIEF FINANCIAL OFFICER"/>
    <s v="GENFND"/>
    <x v="26"/>
    <x v="25"/>
    <s v="---"/>
    <s v="EX"/>
    <s v="BENF"/>
    <s v="BENEFITS"/>
    <s v="GP"/>
    <x v="5"/>
    <s v="COMPENS"/>
    <s v="07"/>
    <s v="IS"/>
    <x v="3"/>
    <n v="69167"/>
    <n v="69167"/>
    <m/>
    <x v="0"/>
    <n v="0"/>
    <s v="EX"/>
    <n v="69167"/>
    <n v="69167"/>
    <x v="0"/>
    <n v="0"/>
    <n v="0"/>
    <m/>
    <n v="0"/>
    <n v="69167"/>
    <s v="N"/>
    <m/>
    <s v="VPPF"/>
    <s v="VP AND CHIEF FINANCIAL OFFICER"/>
    <s v="92"/>
    <s v="1-Adjust Based Budget"/>
    <x v="42"/>
    <x v="2"/>
    <x v="7"/>
    <m/>
    <x v="1"/>
    <x v="1"/>
    <m/>
  </r>
  <r>
    <n v="2018"/>
    <s v="UA"/>
    <s v="TREA"/>
    <s v="TREASURER'S OFFICE"/>
    <x v="93"/>
    <s v="-----"/>
    <m/>
    <s v="TREASURERS OFFICE"/>
    <x v="27"/>
    <s v="VP AND CHIEF FINANCIAL OFFICER"/>
    <s v="GENFND"/>
    <x v="67"/>
    <x v="66"/>
    <s v="---"/>
    <s v="EX"/>
    <s v="BENF"/>
    <s v="BENEFITS"/>
    <s v="GP"/>
    <x v="5"/>
    <s v="COMPENS"/>
    <s v="07"/>
    <s v="IS"/>
    <x v="3"/>
    <n v="1113"/>
    <n v="1102"/>
    <m/>
    <x v="0"/>
    <n v="0"/>
    <s v="EX"/>
    <n v="1102"/>
    <n v="1102"/>
    <x v="0"/>
    <n v="0"/>
    <n v="0"/>
    <m/>
    <n v="0"/>
    <n v="1102"/>
    <s v="N"/>
    <m/>
    <s v="VPPF"/>
    <s v="VP AND CHIEF FINANCIAL OFFICER"/>
    <s v="92"/>
    <s v="1-Adjust Based Budget"/>
    <x v="42"/>
    <x v="2"/>
    <x v="7"/>
    <m/>
    <x v="1"/>
    <x v="1"/>
    <m/>
  </r>
  <r>
    <n v="2018"/>
    <s v="UA"/>
    <s v="TREA"/>
    <s v="TREASURER'S OFFICE"/>
    <x v="92"/>
    <s v="-----"/>
    <m/>
    <s v="TREASURY OPERATIONS"/>
    <x v="27"/>
    <s v="VP AND CHIEF FINANCIAL OFFICER"/>
    <s v="GENFND"/>
    <x v="67"/>
    <x v="66"/>
    <s v="---"/>
    <s v="EX"/>
    <s v="BENF"/>
    <s v="BENEFITS"/>
    <s v="GP"/>
    <x v="5"/>
    <s v="COMPENS"/>
    <s v="07"/>
    <s v="IS"/>
    <x v="3"/>
    <n v="4453"/>
    <n v="4410"/>
    <m/>
    <x v="0"/>
    <n v="0"/>
    <s v="EX"/>
    <n v="4410"/>
    <n v="4410"/>
    <x v="0"/>
    <n v="0"/>
    <n v="0"/>
    <m/>
    <n v="0"/>
    <n v="4410"/>
    <s v="N"/>
    <m/>
    <s v="VPPF"/>
    <s v="VP AND CHIEF FINANCIAL OFFICER"/>
    <s v="92"/>
    <s v="1-Adjust Based Budget"/>
    <x v="42"/>
    <x v="2"/>
    <x v="7"/>
    <m/>
    <x v="1"/>
    <x v="1"/>
    <m/>
  </r>
  <r>
    <n v="2018"/>
    <s v="UA"/>
    <s v="TREA"/>
    <s v="TREASURER'S OFFICE"/>
    <x v="93"/>
    <s v="-----"/>
    <m/>
    <s v="TREASURERS OFFICE"/>
    <x v="27"/>
    <s v="VP AND CHIEF FINANCIAL OFFICER"/>
    <s v="GENFND"/>
    <x v="27"/>
    <x v="26"/>
    <s v="---"/>
    <s v="EX"/>
    <s v="TRAV"/>
    <s v="TRAVEL"/>
    <s v="MK"/>
    <x v="6"/>
    <s v="TRAVEL"/>
    <s v="10"/>
    <s v="IS"/>
    <x v="3"/>
    <n v="765"/>
    <n v="765"/>
    <m/>
    <x v="0"/>
    <n v="0"/>
    <s v="EX"/>
    <n v="765"/>
    <n v="765"/>
    <x v="0"/>
    <n v="0"/>
    <n v="0"/>
    <m/>
    <n v="0"/>
    <n v="765"/>
    <s v="N"/>
    <m/>
    <s v="VPPF"/>
    <s v="VP AND CHIEF FINANCIAL OFFICER"/>
    <s v="92"/>
    <s v="1-Adjust Based Budget"/>
    <x v="42"/>
    <x v="2"/>
    <x v="7"/>
    <m/>
    <x v="1"/>
    <x v="1"/>
    <m/>
  </r>
  <r>
    <n v="2018"/>
    <s v="UA"/>
    <s v="TREA"/>
    <s v="TREASURER'S OFFICE"/>
    <x v="94"/>
    <s v="-----"/>
    <m/>
    <s v="CAPITAL FINANCE"/>
    <x v="27"/>
    <s v="VP AND CHIEF FINANCIAL OFFICER"/>
    <s v="GENFND"/>
    <x v="27"/>
    <x v="26"/>
    <s v="---"/>
    <s v="EX"/>
    <s v="TRAV"/>
    <s v="TRAVEL"/>
    <s v="MK"/>
    <x v="6"/>
    <s v="TRAVEL"/>
    <s v="10"/>
    <s v="IS"/>
    <x v="3"/>
    <n v="515"/>
    <n v="515"/>
    <m/>
    <x v="0"/>
    <n v="0"/>
    <s v="EX"/>
    <n v="515"/>
    <n v="515"/>
    <x v="0"/>
    <n v="0"/>
    <n v="0"/>
    <m/>
    <n v="0"/>
    <n v="515"/>
    <s v="N"/>
    <m/>
    <s v="VPPF"/>
    <s v="VP AND CHIEF FINANCIAL OFFICER"/>
    <s v="92"/>
    <s v="1-Adjust Based Budget"/>
    <x v="42"/>
    <x v="2"/>
    <x v="7"/>
    <m/>
    <x v="1"/>
    <x v="1"/>
    <m/>
  </r>
  <r>
    <n v="2018"/>
    <s v="UA"/>
    <s v="TREA"/>
    <s v="TREASURER'S OFFICE"/>
    <x v="92"/>
    <s v="-----"/>
    <m/>
    <s v="TREASURY OPERATIONS"/>
    <x v="27"/>
    <s v="VP AND CHIEF FINANCIAL OFFICER"/>
    <s v="GENFND"/>
    <x v="27"/>
    <x v="26"/>
    <s v="---"/>
    <s v="EX"/>
    <s v="TRAV"/>
    <s v="TRAVEL"/>
    <s v="MK"/>
    <x v="6"/>
    <s v="TRAVEL"/>
    <s v="10"/>
    <s v="IS"/>
    <x v="3"/>
    <n v="4590"/>
    <n v="4590"/>
    <m/>
    <x v="0"/>
    <n v="0"/>
    <s v="EX"/>
    <n v="4590"/>
    <n v="4590"/>
    <x v="0"/>
    <n v="0"/>
    <n v="0"/>
    <m/>
    <n v="0"/>
    <n v="4590"/>
    <s v="N"/>
    <m/>
    <s v="VPPF"/>
    <s v="VP AND CHIEF FINANCIAL OFFICER"/>
    <s v="92"/>
    <s v="1-Adjust Based Budget"/>
    <x v="42"/>
    <x v="2"/>
    <x v="7"/>
    <m/>
    <x v="1"/>
    <x v="1"/>
    <m/>
  </r>
  <r>
    <n v="2018"/>
    <s v="UA"/>
    <s v="TREA"/>
    <s v="TREASURER'S OFFICE"/>
    <x v="93"/>
    <s v="-----"/>
    <m/>
    <s v="TREASURERS OFFICE"/>
    <x v="27"/>
    <s v="VP AND CHIEF FINANCIAL OFFICER"/>
    <s v="GENFND"/>
    <x v="68"/>
    <x v="67"/>
    <s v="---"/>
    <s v="EX"/>
    <s v="TRAV"/>
    <s v="TRAVEL"/>
    <s v="MK"/>
    <x v="6"/>
    <s v="TRAVEL"/>
    <s v="10"/>
    <s v="IS"/>
    <x v="3"/>
    <n v="262"/>
    <n v="262"/>
    <m/>
    <x v="0"/>
    <n v="0"/>
    <s v="EX"/>
    <n v="262"/>
    <n v="262"/>
    <x v="0"/>
    <n v="0"/>
    <n v="0"/>
    <m/>
    <n v="0"/>
    <n v="262"/>
    <s v="N"/>
    <m/>
    <s v="VPPF"/>
    <s v="VP AND CHIEF FINANCIAL OFFICER"/>
    <s v="92"/>
    <s v="1-Adjust Based Budget"/>
    <x v="42"/>
    <x v="2"/>
    <x v="7"/>
    <m/>
    <x v="1"/>
    <x v="1"/>
    <m/>
  </r>
  <r>
    <n v="2018"/>
    <s v="UA"/>
    <s v="TREA"/>
    <s v="TREASURER'S OFFICE"/>
    <x v="92"/>
    <s v="-----"/>
    <m/>
    <s v="TREASURY OPERATIONS"/>
    <x v="27"/>
    <s v="VP AND CHIEF FINANCIAL OFFICER"/>
    <s v="GENFND"/>
    <x v="68"/>
    <x v="67"/>
    <s v="---"/>
    <s v="EX"/>
    <s v="TRAV"/>
    <s v="TRAVEL"/>
    <s v="MK"/>
    <x v="6"/>
    <s v="TRAVEL"/>
    <s v="10"/>
    <s v="IS"/>
    <x v="3"/>
    <n v="1020"/>
    <n v="1020"/>
    <m/>
    <x v="0"/>
    <n v="0"/>
    <s v="EX"/>
    <n v="1020"/>
    <n v="1020"/>
    <x v="0"/>
    <n v="0"/>
    <n v="0"/>
    <m/>
    <n v="0"/>
    <n v="1020"/>
    <s v="N"/>
    <m/>
    <s v="VPPF"/>
    <s v="VP AND CHIEF FINANCIAL OFFICER"/>
    <s v="92"/>
    <s v="1-Adjust Based Budget"/>
    <x v="42"/>
    <x v="2"/>
    <x v="7"/>
    <m/>
    <x v="1"/>
    <x v="1"/>
    <m/>
  </r>
  <r>
    <n v="2018"/>
    <s v="UA"/>
    <s v="TREA"/>
    <s v="TREASURER'S OFFICE"/>
    <x v="93"/>
    <s v="-----"/>
    <m/>
    <s v="TREASURERS OFFICE"/>
    <x v="27"/>
    <s v="VP AND CHIEF FINANCIAL OFFICER"/>
    <s v="GENFND"/>
    <x v="28"/>
    <x v="27"/>
    <s v="---"/>
    <s v="EX"/>
    <s v="TRAV"/>
    <s v="TRAVEL"/>
    <s v="MK"/>
    <x v="6"/>
    <s v="TRAVEL"/>
    <s v="10"/>
    <s v="IS"/>
    <x v="3"/>
    <n v="5000"/>
    <n v="5000"/>
    <m/>
    <x v="0"/>
    <n v="0"/>
    <s v="EX"/>
    <n v="5000"/>
    <n v="5000"/>
    <x v="0"/>
    <n v="0"/>
    <n v="0"/>
    <m/>
    <n v="0"/>
    <n v="5000"/>
    <s v="N"/>
    <m/>
    <s v="VPPF"/>
    <s v="VP AND CHIEF FINANCIAL OFFICER"/>
    <s v="92"/>
    <s v="1-Adjust Based Budget"/>
    <x v="42"/>
    <x v="2"/>
    <x v="7"/>
    <m/>
    <x v="1"/>
    <x v="1"/>
    <m/>
  </r>
  <r>
    <n v="2018"/>
    <s v="UA"/>
    <s v="TREA"/>
    <s v="TREASURER'S OFFICE"/>
    <x v="94"/>
    <s v="-----"/>
    <m/>
    <s v="CAPITAL FINANCE"/>
    <x v="27"/>
    <s v="VP AND CHIEF FINANCIAL OFFICER"/>
    <s v="GENFND"/>
    <x v="28"/>
    <x v="27"/>
    <s v="---"/>
    <s v="EX"/>
    <s v="TRAV"/>
    <s v="TRAVEL"/>
    <s v="MK"/>
    <x v="6"/>
    <s v="TRAVEL"/>
    <s v="10"/>
    <s v="IS"/>
    <x v="3"/>
    <n v="6630"/>
    <n v="6630"/>
    <m/>
    <x v="0"/>
    <n v="0"/>
    <s v="EX"/>
    <n v="6630"/>
    <n v="6630"/>
    <x v="0"/>
    <n v="0"/>
    <n v="0"/>
    <m/>
    <n v="0"/>
    <n v="6630"/>
    <s v="N"/>
    <m/>
    <s v="VPPF"/>
    <s v="VP AND CHIEF FINANCIAL OFFICER"/>
    <s v="92"/>
    <s v="1-Adjust Based Budget"/>
    <x v="42"/>
    <x v="2"/>
    <x v="7"/>
    <m/>
    <x v="1"/>
    <x v="1"/>
    <m/>
  </r>
  <r>
    <n v="2018"/>
    <s v="UA"/>
    <s v="TREA"/>
    <s v="TREASURER'S OFFICE"/>
    <x v="92"/>
    <s v="-----"/>
    <m/>
    <s v="TREASURY OPERATIONS"/>
    <x v="27"/>
    <s v="VP AND CHIEF FINANCIAL OFFICER"/>
    <s v="GENFND"/>
    <x v="28"/>
    <x v="27"/>
    <s v="---"/>
    <s v="EX"/>
    <s v="TRAV"/>
    <s v="TRAVEL"/>
    <s v="MK"/>
    <x v="6"/>
    <s v="TRAVEL"/>
    <s v="10"/>
    <s v="IS"/>
    <x v="3"/>
    <n v="20710"/>
    <n v="20710"/>
    <m/>
    <x v="0"/>
    <n v="0"/>
    <s v="EX"/>
    <n v="20710"/>
    <n v="20710"/>
    <x v="0"/>
    <n v="0"/>
    <n v="0"/>
    <m/>
    <n v="0"/>
    <n v="20710"/>
    <s v="N"/>
    <m/>
    <s v="VPPF"/>
    <s v="VP AND CHIEF FINANCIAL OFFICER"/>
    <s v="92"/>
    <s v="1-Adjust Based Budget"/>
    <x v="42"/>
    <x v="2"/>
    <x v="7"/>
    <m/>
    <x v="1"/>
    <x v="1"/>
    <m/>
  </r>
  <r>
    <n v="2018"/>
    <s v="UA"/>
    <s v="TREA"/>
    <s v="TREASURER'S OFFICE"/>
    <x v="92"/>
    <s v="-----"/>
    <m/>
    <s v="TREASURY OPERATIONS"/>
    <x v="27"/>
    <s v="VP AND CHIEF FINANCIAL OFFICER"/>
    <s v="GENFND"/>
    <x v="69"/>
    <x v="68"/>
    <s v="---"/>
    <s v="EX"/>
    <s v="TRAV"/>
    <s v="TRAVEL"/>
    <s v="MK"/>
    <x v="6"/>
    <s v="TRAVEL"/>
    <s v="10"/>
    <s v="IS"/>
    <x v="3"/>
    <n v="510"/>
    <n v="510"/>
    <m/>
    <x v="0"/>
    <n v="0"/>
    <s v="EX"/>
    <n v="510"/>
    <n v="510"/>
    <x v="0"/>
    <n v="0"/>
    <n v="0"/>
    <m/>
    <n v="0"/>
    <n v="510"/>
    <s v="N"/>
    <m/>
    <s v="VPPF"/>
    <s v="VP AND CHIEF FINANCIAL OFFICER"/>
    <s v="92"/>
    <s v="1-Adjust Based Budget"/>
    <x v="42"/>
    <x v="2"/>
    <x v="7"/>
    <m/>
    <x v="1"/>
    <x v="1"/>
    <m/>
  </r>
  <r>
    <n v="2018"/>
    <s v="UA"/>
    <s v="TREA"/>
    <s v="TREASURER'S OFFICE"/>
    <x v="93"/>
    <s v="-----"/>
    <m/>
    <s v="TREASURERS OFFICE"/>
    <x v="27"/>
    <s v="VP AND CHIEF FINANCIAL OFFICER"/>
    <s v="GENFND"/>
    <x v="0"/>
    <x v="0"/>
    <s v="---"/>
    <s v="EX"/>
    <s v="RESV"/>
    <s v="RESERVES"/>
    <s v="NA"/>
    <x v="0"/>
    <s v="RESERVES"/>
    <s v="15"/>
    <s v="IS"/>
    <x v="3"/>
    <n v="-63211"/>
    <n v="-63086"/>
    <m/>
    <x v="0"/>
    <n v="0"/>
    <s v="EX"/>
    <n v="-63086"/>
    <n v="-63086"/>
    <x v="0"/>
    <n v="0"/>
    <n v="0"/>
    <m/>
    <n v="0"/>
    <n v="-63086"/>
    <s v="N"/>
    <m/>
    <s v="VPPF"/>
    <s v="VP AND CHIEF FINANCIAL OFFICER"/>
    <s v="92"/>
    <s v="1-Adjust Based Budget"/>
    <x v="42"/>
    <x v="2"/>
    <x v="7"/>
    <m/>
    <x v="1"/>
    <x v="1"/>
    <m/>
  </r>
  <r>
    <n v="2018"/>
    <s v="UA"/>
    <s v="TREA"/>
    <s v="TREASURER'S OFFICE"/>
    <x v="92"/>
    <s v="-----"/>
    <m/>
    <s v="TREASURY OPERATIONS"/>
    <x v="27"/>
    <s v="VP AND CHIEF FINANCIAL OFFICER"/>
    <s v="GENFND"/>
    <x v="0"/>
    <x v="0"/>
    <s v="---"/>
    <s v="EX"/>
    <s v="RESV"/>
    <s v="RESERVES"/>
    <s v="NA"/>
    <x v="0"/>
    <s v="RESERVES"/>
    <s v="15"/>
    <s v="IS"/>
    <x v="3"/>
    <n v="0"/>
    <n v="502"/>
    <m/>
    <x v="0"/>
    <n v="0"/>
    <s v="EX"/>
    <n v="502"/>
    <n v="502"/>
    <x v="0"/>
    <n v="0"/>
    <n v="0"/>
    <m/>
    <n v="0"/>
    <n v="502"/>
    <s v="N"/>
    <m/>
    <s v="VPPF"/>
    <s v="VP AND CHIEF FINANCIAL OFFICER"/>
    <s v="92"/>
    <s v="1-Adjust Based Budget"/>
    <x v="42"/>
    <x v="2"/>
    <x v="7"/>
    <m/>
    <x v="1"/>
    <x v="1"/>
    <m/>
  </r>
  <r>
    <n v="2018"/>
    <s v="UA"/>
    <s v="TREA"/>
    <s v="TREASURER'S OFFICE"/>
    <x v="93"/>
    <s v="-----"/>
    <m/>
    <s v="TREASURERS OFFICE"/>
    <x v="27"/>
    <s v="VP AND CHIEF FINANCIAL OFFICER"/>
    <s v="GENFND"/>
    <x v="0"/>
    <x v="0"/>
    <s v="MFM"/>
    <s v="EX"/>
    <s v="RESV"/>
    <s v="RESERVES"/>
    <s v="NA"/>
    <x v="0"/>
    <s v="RESERVES"/>
    <s v="15"/>
    <s v="IS"/>
    <x v="3"/>
    <n v="20702"/>
    <n v="20702"/>
    <m/>
    <x v="0"/>
    <n v="0"/>
    <s v="EX"/>
    <n v="20702"/>
    <n v="20702"/>
    <x v="0"/>
    <n v="0"/>
    <n v="0"/>
    <m/>
    <n v="0"/>
    <n v="20702"/>
    <s v="N"/>
    <m/>
    <s v="VPPF"/>
    <s v="VP AND CHIEF FINANCIAL OFFICER"/>
    <s v="92"/>
    <s v="1-Adjust Based Budget"/>
    <x v="42"/>
    <x v="2"/>
    <x v="7"/>
    <m/>
    <x v="1"/>
    <x v="1"/>
    <m/>
  </r>
  <r>
    <n v="2018"/>
    <s v="UA"/>
    <s v="TREA"/>
    <s v="TREASURER'S OFFICE"/>
    <x v="93"/>
    <s v="-----"/>
    <m/>
    <s v="TREASURERS OFFICE"/>
    <x v="27"/>
    <s v="VP AND CHIEF FINANCIAL OFFICER"/>
    <s v="GENFND"/>
    <x v="2"/>
    <x v="2"/>
    <s v="---"/>
    <s v="EX"/>
    <s v="TRIN"/>
    <s v="TRNSF-INCOME"/>
    <s v="DV"/>
    <x v="1"/>
    <s v="TRANSFER"/>
    <s v="21"/>
    <s v="IS"/>
    <x v="1"/>
    <n v="10000"/>
    <n v="10000"/>
    <m/>
    <x v="1"/>
    <s v="10cr"/>
    <s v="Allot/Xfer IN"/>
    <n v="-10000"/>
    <n v="10000"/>
    <x v="0"/>
    <n v="0"/>
    <n v="0"/>
    <m/>
    <n v="0"/>
    <n v="10000"/>
    <s v="N"/>
    <m/>
    <s v="VPPF"/>
    <s v="VP AND CHIEF FINANCIAL OFFICER"/>
    <s v="92"/>
    <s v="1-Adjust Based Budget"/>
    <x v="42"/>
    <x v="2"/>
    <x v="7"/>
    <m/>
    <x v="1"/>
    <x v="1"/>
    <m/>
  </r>
  <r>
    <n v="2018"/>
    <s v="UA"/>
    <s v="TREA"/>
    <s v="TREASURER'S OFFICE"/>
    <x v="94"/>
    <s v="-----"/>
    <m/>
    <s v="CAPITAL FINANCE"/>
    <x v="27"/>
    <s v="VP AND CHIEF FINANCIAL OFFICER"/>
    <s v="GENFND"/>
    <x v="2"/>
    <x v="2"/>
    <s v="---"/>
    <s v="EX"/>
    <s v="TRIN"/>
    <s v="TRNSF-INCOME"/>
    <s v="DV"/>
    <x v="1"/>
    <s v="TRANSFER"/>
    <s v="21"/>
    <s v="IS"/>
    <x v="1"/>
    <n v="60000"/>
    <n v="60000"/>
    <m/>
    <x v="1"/>
    <s v="10cr"/>
    <s v="Allot/Xfer IN"/>
    <n v="-60000"/>
    <n v="60000"/>
    <x v="0"/>
    <n v="0"/>
    <n v="0"/>
    <m/>
    <n v="0"/>
    <n v="60000"/>
    <s v="N"/>
    <m/>
    <s v="VPPF"/>
    <s v="VP AND CHIEF FINANCIAL OFFICER"/>
    <s v="92"/>
    <s v="1-Adjust Based Budget"/>
    <x v="42"/>
    <x v="2"/>
    <x v="7"/>
    <m/>
    <x v="1"/>
    <x v="1"/>
    <m/>
  </r>
  <r>
    <n v="2018"/>
    <s v="UA"/>
    <s v="TREA"/>
    <s v="TREASURER'S OFFICE"/>
    <x v="92"/>
    <s v="-----"/>
    <m/>
    <s v="TREASURY OPERATIONS"/>
    <x v="27"/>
    <s v="VP AND CHIEF FINANCIAL OFFICER"/>
    <s v="GENFND"/>
    <x v="2"/>
    <x v="2"/>
    <s v="---"/>
    <s v="EX"/>
    <s v="TRIN"/>
    <s v="TRNSF-INCOME"/>
    <s v="DV"/>
    <x v="1"/>
    <s v="TRANSFER"/>
    <s v="21"/>
    <s v="IS"/>
    <x v="1"/>
    <n v="121715"/>
    <n v="121715"/>
    <m/>
    <x v="1"/>
    <s v="10cr"/>
    <s v="Allot/Xfer IN"/>
    <n v="-121715"/>
    <n v="121715"/>
    <x v="0"/>
    <n v="0"/>
    <n v="0"/>
    <m/>
    <n v="0"/>
    <n v="121715"/>
    <s v="N"/>
    <m/>
    <s v="VPPF"/>
    <s v="VP AND CHIEF FINANCIAL OFFICER"/>
    <s v="92"/>
    <s v="1-Adjust Based Budget"/>
    <x v="42"/>
    <x v="2"/>
    <x v="7"/>
    <m/>
    <x v="1"/>
    <x v="1"/>
    <m/>
  </r>
  <r>
    <n v="2018"/>
    <s v="UA"/>
    <s v="TREA"/>
    <s v="TREASURER'S OFFICE"/>
    <x v="93"/>
    <s v="-----"/>
    <m/>
    <s v="TREASURERS OFFICE"/>
    <x v="27"/>
    <s v="VP AND CHIEF FINANCIAL OFFICER"/>
    <s v="GENFND"/>
    <x v="70"/>
    <x v="69"/>
    <s v="LCF"/>
    <s v="EX"/>
    <s v="S&amp;E"/>
    <s v="S&amp;E"/>
    <s v="LF"/>
    <x v="4"/>
    <s v="GEN EXP"/>
    <s v="09"/>
    <s v="IS"/>
    <x v="3"/>
    <n v="3360"/>
    <n v="3360"/>
    <m/>
    <x v="0"/>
    <n v="0"/>
    <s v="EX"/>
    <n v="3360"/>
    <n v="3360"/>
    <x v="0"/>
    <n v="0"/>
    <n v="0"/>
    <m/>
    <n v="0"/>
    <n v="3360"/>
    <s v="N"/>
    <m/>
    <s v="VPPF"/>
    <s v="VP AND CHIEF FINANCIAL OFFICER"/>
    <s v="92"/>
    <s v="1-Adjust Based Budget"/>
    <x v="42"/>
    <x v="2"/>
    <x v="7"/>
    <m/>
    <x v="1"/>
    <x v="1"/>
    <m/>
  </r>
  <r>
    <n v="2018"/>
    <s v="UA"/>
    <s v="TREA"/>
    <s v="TREASURER'S OFFICE"/>
    <x v="94"/>
    <s v="-----"/>
    <m/>
    <s v="CAPITAL FINANCE"/>
    <x v="27"/>
    <s v="VP AND CHIEF FINANCIAL OFFICER"/>
    <s v="GENFND"/>
    <x v="70"/>
    <x v="69"/>
    <s v="LCF"/>
    <s v="EX"/>
    <s v="S&amp;E"/>
    <s v="S&amp;E"/>
    <s v="LF"/>
    <x v="4"/>
    <s v="GEN EXP"/>
    <s v="09"/>
    <s v="IS"/>
    <x v="3"/>
    <n v="2840"/>
    <n v="2840"/>
    <m/>
    <x v="0"/>
    <n v="0"/>
    <s v="EX"/>
    <n v="2840"/>
    <n v="2840"/>
    <x v="0"/>
    <n v="0"/>
    <n v="0"/>
    <m/>
    <n v="0"/>
    <n v="2840"/>
    <s v="N"/>
    <m/>
    <s v="VPPF"/>
    <s v="VP AND CHIEF FINANCIAL OFFICER"/>
    <s v="92"/>
    <s v="1-Adjust Based Budget"/>
    <x v="42"/>
    <x v="2"/>
    <x v="7"/>
    <m/>
    <x v="1"/>
    <x v="1"/>
    <m/>
  </r>
  <r>
    <n v="2018"/>
    <s v="UA"/>
    <s v="TREA"/>
    <s v="TREASURER'S OFFICE"/>
    <x v="92"/>
    <s v="-----"/>
    <m/>
    <s v="TREASURY OPERATIONS"/>
    <x v="27"/>
    <s v="VP AND CHIEF FINANCIAL OFFICER"/>
    <s v="GENFND"/>
    <x v="70"/>
    <x v="69"/>
    <s v="LCF"/>
    <s v="EX"/>
    <s v="S&amp;E"/>
    <s v="S&amp;E"/>
    <s v="LF"/>
    <x v="4"/>
    <s v="GEN EXP"/>
    <s v="09"/>
    <s v="IS"/>
    <x v="3"/>
    <n v="3250"/>
    <n v="3250"/>
    <m/>
    <x v="0"/>
    <n v="0"/>
    <s v="EX"/>
    <n v="3250"/>
    <n v="3250"/>
    <x v="0"/>
    <n v="0"/>
    <n v="0"/>
    <m/>
    <n v="0"/>
    <n v="3250"/>
    <s v="N"/>
    <m/>
    <s v="VPPF"/>
    <s v="VP AND CHIEF FINANCIAL OFFICER"/>
    <s v="92"/>
    <s v="1-Adjust Based Budget"/>
    <x v="42"/>
    <x v="2"/>
    <x v="7"/>
    <m/>
    <x v="1"/>
    <x v="1"/>
    <m/>
  </r>
  <r>
    <n v="2018"/>
    <s v="UA"/>
    <s v="TRMS"/>
    <s v="TRAVEL MANAGEMENT SERVICES"/>
    <x v="95"/>
    <s v="-----"/>
    <m/>
    <s v="TRAVEL MANAGEMENT SERVICES"/>
    <x v="27"/>
    <s v="VP AND CHIEF FINANCIAL OFFICER"/>
    <s v="GENFND"/>
    <x v="34"/>
    <x v="33"/>
    <s v="---"/>
    <s v="EX"/>
    <s v="PRSA"/>
    <s v="PROF SAL"/>
    <s v="FP"/>
    <x v="5"/>
    <s v="COMPENS"/>
    <s v="07"/>
    <s v="IS"/>
    <x v="3"/>
    <n v="86759"/>
    <n v="86759"/>
    <m/>
    <x v="0"/>
    <n v="0"/>
    <s v="EX"/>
    <n v="86759"/>
    <n v="86759"/>
    <x v="2"/>
    <n v="2396"/>
    <n v="-1856.6426000000074"/>
    <m/>
    <n v="539.35739999999259"/>
    <n v="87298.357399999994"/>
    <s v="Y"/>
    <m/>
    <s v="VPPF"/>
    <s v="VP AND CHIEF FINANCIAL OFFICER"/>
    <s v="99"/>
    <s v="1-Adjust Based Budget"/>
    <x v="43"/>
    <x v="2"/>
    <x v="7"/>
    <m/>
    <x v="1"/>
    <x v="1"/>
    <m/>
  </r>
  <r>
    <n v="2018"/>
    <s v="UA"/>
    <s v="TRMS"/>
    <s v="TRAVEL MANAGEMENT SERVICES"/>
    <x v="95"/>
    <s v="-----"/>
    <m/>
    <s v="TRAVEL MANAGEMENT SERVICES"/>
    <x v="27"/>
    <s v="VP AND CHIEF FINANCIAL OFFICER"/>
    <s v="GENFND"/>
    <x v="36"/>
    <x v="35"/>
    <s v="---"/>
    <s v="EX"/>
    <s v="PRSA"/>
    <s v="PROF SAL"/>
    <s v="FP"/>
    <x v="5"/>
    <s v="COMPENS"/>
    <s v="07"/>
    <s v="IS"/>
    <x v="3"/>
    <n v="88025"/>
    <n v="88025"/>
    <m/>
    <x v="0"/>
    <n v="0"/>
    <s v="EX"/>
    <n v="88025"/>
    <n v="88025"/>
    <x v="2"/>
    <n v="2431"/>
    <n v="-1883.7350000000076"/>
    <m/>
    <n v="547.26499999999237"/>
    <n v="88572.264999999999"/>
    <s v="Y"/>
    <m/>
    <s v="VPPF"/>
    <s v="VP AND CHIEF FINANCIAL OFFICER"/>
    <s v="99"/>
    <s v="1-Adjust Based Budget"/>
    <x v="43"/>
    <x v="2"/>
    <x v="7"/>
    <m/>
    <x v="1"/>
    <x v="1"/>
    <m/>
  </r>
  <r>
    <n v="2018"/>
    <s v="UA"/>
    <s v="TRMS"/>
    <s v="TRAVEL MANAGEMENT SERVICES"/>
    <x v="95"/>
    <s v="-----"/>
    <m/>
    <s v="TRAVEL MANAGEMENT SERVICES"/>
    <x v="27"/>
    <s v="VP AND CHIEF FINANCIAL OFFICER"/>
    <s v="GENFND"/>
    <x v="37"/>
    <x v="36"/>
    <s v="---"/>
    <s v="EX"/>
    <s v="BISA"/>
    <s v="BIWEEK SAL"/>
    <s v="FV"/>
    <x v="5"/>
    <s v="COMPENS"/>
    <s v="07"/>
    <s v="IS"/>
    <x v="3"/>
    <n v="312083"/>
    <n v="312083"/>
    <m/>
    <x v="0"/>
    <n v="0"/>
    <s v="EX"/>
    <n v="312083"/>
    <n v="312083"/>
    <x v="3"/>
    <n v="8651"/>
    <n v="-1217.1237000000046"/>
    <m/>
    <n v="7433.8762999999954"/>
    <n v="319516.8763"/>
    <s v="Y"/>
    <m/>
    <s v="VPPF"/>
    <s v="VP AND CHIEF FINANCIAL OFFICER"/>
    <s v="99"/>
    <s v="1-Adjust Based Budget"/>
    <x v="43"/>
    <x v="2"/>
    <x v="7"/>
    <m/>
    <x v="1"/>
    <x v="1"/>
    <m/>
  </r>
  <r>
    <n v="2018"/>
    <s v="UA"/>
    <s v="TRMS"/>
    <s v="TRAVEL MANAGEMENT SERVICES"/>
    <x v="95"/>
    <s v="-----"/>
    <m/>
    <s v="TRAVEL MANAGEMENT SERVICES"/>
    <x v="27"/>
    <s v="VP AND CHIEF FINANCIAL OFFICER"/>
    <s v="GENFND"/>
    <x v="77"/>
    <x v="75"/>
    <s v="---"/>
    <s v="EX"/>
    <s v="BISA"/>
    <s v="BIWEEK SAL"/>
    <s v="FV"/>
    <x v="5"/>
    <s v="COMPENS"/>
    <s v="07"/>
    <s v="IS"/>
    <x v="3"/>
    <n v="727"/>
    <n v="0"/>
    <m/>
    <x v="0"/>
    <n v="0"/>
    <s v="EX"/>
    <n v="0"/>
    <n v="0"/>
    <x v="0"/>
    <n v="0"/>
    <n v="0"/>
    <m/>
    <n v="0"/>
    <n v="0"/>
    <s v="N"/>
    <m/>
    <s v="VPPF"/>
    <s v="VP AND CHIEF FINANCIAL OFFICER"/>
    <s v="92"/>
    <s v="1-Adjust Based Budget"/>
    <x v="42"/>
    <x v="2"/>
    <x v="7"/>
    <m/>
    <x v="1"/>
    <x v="1"/>
    <m/>
  </r>
  <r>
    <n v="2018"/>
    <s v="UA"/>
    <s v="TRMS"/>
    <s v="TRAVEL MANAGEMENT SERVICES"/>
    <x v="95"/>
    <s v="-----"/>
    <m/>
    <s v="TRAVEL MANAGEMENT SERVICES"/>
    <x v="27"/>
    <s v="VP AND CHIEF FINANCIAL OFFICER"/>
    <s v="GENFND"/>
    <x v="38"/>
    <x v="37"/>
    <s v="---"/>
    <s v="EX"/>
    <s v="HRCO"/>
    <s v="HOURLY COMP"/>
    <s v="GK"/>
    <x v="5"/>
    <s v="COMPENS"/>
    <s v="07"/>
    <s v="IS"/>
    <x v="3"/>
    <n v="7000"/>
    <n v="7000"/>
    <m/>
    <x v="0"/>
    <n v="0"/>
    <s v="EX"/>
    <n v="7000"/>
    <n v="7000"/>
    <x v="0"/>
    <n v="0"/>
    <n v="0"/>
    <m/>
    <n v="0"/>
    <n v="7000"/>
    <s v="N"/>
    <m/>
    <s v="VPPF"/>
    <s v="VP AND CHIEF FINANCIAL OFFICER"/>
    <s v="92"/>
    <s v="1-Adjust Based Budget"/>
    <x v="42"/>
    <x v="2"/>
    <x v="7"/>
    <m/>
    <x v="1"/>
    <x v="1"/>
    <m/>
  </r>
  <r>
    <n v="2018"/>
    <s v="UA"/>
    <s v="TRMS"/>
    <s v="TRAVEL MANAGEMENT SERVICES"/>
    <x v="95"/>
    <s v="-----"/>
    <m/>
    <s v="TRAVEL MANAGEMENT SERVICES"/>
    <x v="27"/>
    <s v="VP AND CHIEF FINANCIAL OFFICER"/>
    <s v="GENFND"/>
    <x v="39"/>
    <x v="38"/>
    <s v="---"/>
    <s v="EX"/>
    <s v="HRCO"/>
    <s v="HOURLY COMP"/>
    <s v="GK"/>
    <x v="5"/>
    <s v="COMPENS"/>
    <s v="07"/>
    <s v="IS"/>
    <x v="3"/>
    <n v="15000"/>
    <n v="15000"/>
    <m/>
    <x v="0"/>
    <n v="0"/>
    <s v="EX"/>
    <n v="15000"/>
    <n v="15000"/>
    <x v="0"/>
    <n v="0"/>
    <n v="0"/>
    <m/>
    <n v="0"/>
    <n v="15000"/>
    <s v="N"/>
    <m/>
    <s v="VPPF"/>
    <s v="VP AND CHIEF FINANCIAL OFFICER"/>
    <s v="92"/>
    <s v="1-Adjust Based Budget"/>
    <x v="42"/>
    <x v="2"/>
    <x v="7"/>
    <m/>
    <x v="1"/>
    <x v="1"/>
    <m/>
  </r>
  <r>
    <n v="2018"/>
    <s v="UA"/>
    <s v="TRMS"/>
    <s v="TRAVEL MANAGEMENT SERVICES"/>
    <x v="95"/>
    <s v="-----"/>
    <m/>
    <s v="TRAVEL MANAGEMENT SERVICES"/>
    <x v="27"/>
    <s v="VP AND CHIEF FINANCIAL OFFICER"/>
    <s v="GENFND"/>
    <x v="40"/>
    <x v="39"/>
    <s v="---"/>
    <s v="EX"/>
    <s v="HRCO"/>
    <s v="HOURLY COMP"/>
    <s v="GK"/>
    <x v="5"/>
    <s v="COMPENS"/>
    <s v="07"/>
    <s v="IS"/>
    <x v="3"/>
    <n v="5500"/>
    <n v="5500"/>
    <m/>
    <x v="0"/>
    <n v="0"/>
    <s v="EX"/>
    <n v="5500"/>
    <n v="5500"/>
    <x v="0"/>
    <n v="0"/>
    <n v="0"/>
    <m/>
    <n v="0"/>
    <n v="5500"/>
    <s v="N"/>
    <m/>
    <s v="VPPF"/>
    <s v="VP AND CHIEF FINANCIAL OFFICER"/>
    <s v="92"/>
    <s v="1-Adjust Based Budget"/>
    <x v="42"/>
    <x v="2"/>
    <x v="7"/>
    <m/>
    <x v="1"/>
    <x v="1"/>
    <m/>
  </r>
  <r>
    <n v="2018"/>
    <s v="UA"/>
    <s v="TRMS"/>
    <s v="TRAVEL MANAGEMENT SERVICES"/>
    <x v="95"/>
    <s v="-----"/>
    <m/>
    <s v="TRAVEL MANAGEMENT SERVICES"/>
    <x v="27"/>
    <s v="VP AND CHIEF FINANCIAL OFFICER"/>
    <s v="GENFND"/>
    <x v="94"/>
    <x v="92"/>
    <s v="---"/>
    <s v="EX"/>
    <s v="S&amp;E"/>
    <s v="S&amp;E"/>
    <s v="LF"/>
    <x v="4"/>
    <s v="GEN EXP"/>
    <s v="09"/>
    <s v="IS"/>
    <x v="3"/>
    <n v="2523"/>
    <n v="2523"/>
    <m/>
    <x v="0"/>
    <n v="0"/>
    <s v="EX"/>
    <n v="2523"/>
    <n v="2523"/>
    <x v="0"/>
    <n v="0"/>
    <n v="0"/>
    <m/>
    <n v="0"/>
    <n v="2523"/>
    <s v="N"/>
    <m/>
    <s v="VPPF"/>
    <s v="VP AND CHIEF FINANCIAL OFFICER"/>
    <s v="92"/>
    <s v="1-Adjust Based Budget"/>
    <x v="42"/>
    <x v="2"/>
    <x v="7"/>
    <m/>
    <x v="1"/>
    <x v="1"/>
    <m/>
  </r>
  <r>
    <n v="2018"/>
    <s v="UA"/>
    <s v="TRMS"/>
    <s v="TRAVEL MANAGEMENT SERVICES"/>
    <x v="95"/>
    <s v="-----"/>
    <m/>
    <s v="TRAVEL MANAGEMENT SERVICES"/>
    <x v="27"/>
    <s v="VP AND CHIEF FINANCIAL OFFICER"/>
    <s v="GENFND"/>
    <x v="20"/>
    <x v="19"/>
    <s v="---"/>
    <s v="EX"/>
    <s v="OEXP"/>
    <s v="OTHER EXP"/>
    <s v="LP"/>
    <x v="4"/>
    <s v="GEN EXP"/>
    <s v="09"/>
    <s v="IS"/>
    <x v="3"/>
    <n v="600"/>
    <n v="600"/>
    <m/>
    <x v="0"/>
    <n v="0"/>
    <s v="EX"/>
    <n v="600"/>
    <n v="600"/>
    <x v="0"/>
    <n v="0"/>
    <n v="0"/>
    <m/>
    <n v="0"/>
    <n v="600"/>
    <s v="N"/>
    <m/>
    <s v="VPPF"/>
    <s v="VP AND CHIEF FINANCIAL OFFICER"/>
    <s v="92"/>
    <s v="1-Adjust Based Budget"/>
    <x v="42"/>
    <x v="2"/>
    <x v="7"/>
    <m/>
    <x v="1"/>
    <x v="1"/>
    <m/>
  </r>
  <r>
    <n v="2018"/>
    <s v="UA"/>
    <s v="TRMS"/>
    <s v="TRAVEL MANAGEMENT SERVICES"/>
    <x v="95"/>
    <s v="-----"/>
    <m/>
    <s v="TRAVEL MANAGEMENT SERVICES"/>
    <x v="27"/>
    <s v="VP AND CHIEF FINANCIAL OFFICER"/>
    <s v="GENFND"/>
    <x v="43"/>
    <x v="42"/>
    <s v="---"/>
    <s v="EX"/>
    <s v="PHON"/>
    <s v="TELE POST"/>
    <s v="JV"/>
    <x v="4"/>
    <s v="GEN EXP"/>
    <s v="09"/>
    <s v="IS"/>
    <x v="3"/>
    <n v="3000"/>
    <n v="3000"/>
    <m/>
    <x v="0"/>
    <n v="0"/>
    <s v="EX"/>
    <n v="3000"/>
    <n v="3000"/>
    <x v="0"/>
    <n v="0"/>
    <n v="0"/>
    <m/>
    <n v="0"/>
    <n v="3000"/>
    <s v="N"/>
    <m/>
    <s v="VPPF"/>
    <s v="VP AND CHIEF FINANCIAL OFFICER"/>
    <s v="92"/>
    <s v="1-Adjust Based Budget"/>
    <x v="42"/>
    <x v="2"/>
    <x v="7"/>
    <m/>
    <x v="1"/>
    <x v="1"/>
    <m/>
  </r>
  <r>
    <n v="2018"/>
    <s v="UA"/>
    <s v="TRMS"/>
    <s v="TRAVEL MANAGEMENT SERVICES"/>
    <x v="95"/>
    <s v="-----"/>
    <m/>
    <s v="TRAVEL MANAGEMENT SERVICES"/>
    <x v="27"/>
    <s v="VP AND CHIEF FINANCIAL OFFICER"/>
    <s v="GENFND"/>
    <x v="22"/>
    <x v="21"/>
    <s v="---"/>
    <s v="EX"/>
    <s v="S&amp;E"/>
    <s v="S&amp;E"/>
    <s v="LF"/>
    <x v="4"/>
    <s v="GEN EXP"/>
    <s v="09"/>
    <s v="IS"/>
    <x v="3"/>
    <n v="100"/>
    <n v="100"/>
    <m/>
    <x v="0"/>
    <n v="0"/>
    <s v="EX"/>
    <n v="100"/>
    <n v="100"/>
    <x v="0"/>
    <n v="0"/>
    <n v="0"/>
    <m/>
    <n v="0"/>
    <n v="100"/>
    <s v="N"/>
    <m/>
    <s v="VPPF"/>
    <s v="VP AND CHIEF FINANCIAL OFFICER"/>
    <s v="92"/>
    <s v="1-Adjust Based Budget"/>
    <x v="42"/>
    <x v="2"/>
    <x v="7"/>
    <m/>
    <x v="1"/>
    <x v="1"/>
    <m/>
  </r>
  <r>
    <n v="2018"/>
    <s v="UA"/>
    <s v="TRMS"/>
    <s v="TRAVEL MANAGEMENT SERVICES"/>
    <x v="95"/>
    <s v="-----"/>
    <m/>
    <s v="TRAVEL MANAGEMENT SERVICES"/>
    <x v="27"/>
    <s v="VP AND CHIEF FINANCIAL OFFICER"/>
    <s v="GENFND"/>
    <x v="83"/>
    <x v="81"/>
    <s v="---"/>
    <s v="EX"/>
    <s v="S&amp;E"/>
    <s v="S&amp;E"/>
    <s v="LF"/>
    <x v="4"/>
    <s v="GEN EXP"/>
    <s v="09"/>
    <s v="IS"/>
    <x v="3"/>
    <n v="11513"/>
    <n v="11513"/>
    <m/>
    <x v="0"/>
    <n v="0"/>
    <s v="EX"/>
    <n v="11513"/>
    <n v="11513"/>
    <x v="0"/>
    <n v="0"/>
    <n v="0"/>
    <m/>
    <n v="0"/>
    <n v="11513"/>
    <s v="N"/>
    <m/>
    <s v="VPPF"/>
    <s v="VP AND CHIEF FINANCIAL OFFICER"/>
    <s v="92"/>
    <s v="1-Adjust Based Budget"/>
    <x v="42"/>
    <x v="2"/>
    <x v="7"/>
    <m/>
    <x v="1"/>
    <x v="1"/>
    <m/>
  </r>
  <r>
    <n v="2018"/>
    <s v="UA"/>
    <s v="TRMS"/>
    <s v="TRAVEL MANAGEMENT SERVICES"/>
    <x v="95"/>
    <s v="-----"/>
    <m/>
    <s v="TRAVEL MANAGEMENT SERVICES"/>
    <x v="27"/>
    <s v="VP AND CHIEF FINANCIAL OFFICER"/>
    <s v="GENFND"/>
    <x v="56"/>
    <x v="55"/>
    <s v="---"/>
    <s v="EX"/>
    <s v="RENT"/>
    <s v="RENTS"/>
    <s v="KP"/>
    <x v="4"/>
    <s v="GEN EXP"/>
    <s v="09"/>
    <s v="IS"/>
    <x v="3"/>
    <n v="17756"/>
    <n v="17756"/>
    <m/>
    <x v="0"/>
    <n v="0"/>
    <s v="EX"/>
    <n v="17756"/>
    <n v="17756"/>
    <x v="0"/>
    <n v="0"/>
    <n v="0"/>
    <m/>
    <n v="0"/>
    <n v="17756"/>
    <s v="N"/>
    <m/>
    <s v="VPPF"/>
    <s v="VP AND CHIEF FINANCIAL OFFICER"/>
    <s v="92"/>
    <s v="1-Adjust Based Budget"/>
    <x v="42"/>
    <x v="2"/>
    <x v="7"/>
    <m/>
    <x v="1"/>
    <x v="1"/>
    <m/>
  </r>
  <r>
    <n v="2018"/>
    <s v="UA"/>
    <s v="TRMS"/>
    <s v="TRAVEL MANAGEMENT SERVICES"/>
    <x v="95"/>
    <s v="-----"/>
    <m/>
    <s v="TRAVEL MANAGEMENT SERVICES"/>
    <x v="27"/>
    <s v="VP AND CHIEF FINANCIAL OFFICER"/>
    <s v="GENFND"/>
    <x v="88"/>
    <x v="86"/>
    <s v="---"/>
    <s v="EX"/>
    <s v="S&amp;E"/>
    <s v="S&amp;E"/>
    <s v="LF"/>
    <x v="4"/>
    <s v="GEN EXP"/>
    <s v="09"/>
    <s v="IS"/>
    <x v="3"/>
    <n v="100"/>
    <n v="100"/>
    <m/>
    <x v="0"/>
    <n v="0"/>
    <s v="EX"/>
    <n v="100"/>
    <n v="100"/>
    <x v="0"/>
    <n v="0"/>
    <n v="0"/>
    <m/>
    <n v="0"/>
    <n v="100"/>
    <s v="N"/>
    <m/>
    <s v="VPPF"/>
    <s v="VP AND CHIEF FINANCIAL OFFICER"/>
    <s v="92"/>
    <s v="1-Adjust Based Budget"/>
    <x v="42"/>
    <x v="2"/>
    <x v="7"/>
    <m/>
    <x v="1"/>
    <x v="1"/>
    <m/>
  </r>
  <r>
    <n v="2018"/>
    <s v="UA"/>
    <s v="TRMS"/>
    <s v="TRAVEL MANAGEMENT SERVICES"/>
    <x v="95"/>
    <s v="-----"/>
    <m/>
    <s v="TRAVEL MANAGEMENT SERVICES"/>
    <x v="27"/>
    <s v="VP AND CHIEF FINANCIAL OFFICER"/>
    <s v="GENFND"/>
    <x v="117"/>
    <x v="114"/>
    <s v="---"/>
    <s v="EX"/>
    <s v="S&amp;E"/>
    <s v="S&amp;E"/>
    <s v="LF"/>
    <x v="4"/>
    <s v="GEN EXP"/>
    <s v="09"/>
    <s v="IS"/>
    <x v="3"/>
    <n v="5000"/>
    <n v="5000"/>
    <m/>
    <x v="0"/>
    <n v="0"/>
    <s v="EX"/>
    <n v="5000"/>
    <n v="5000"/>
    <x v="0"/>
    <n v="0"/>
    <n v="0"/>
    <m/>
    <n v="0"/>
    <n v="5000"/>
    <s v="N"/>
    <m/>
    <s v="VPPF"/>
    <s v="VP AND CHIEF FINANCIAL OFFICER"/>
    <s v="92"/>
    <s v="1-Adjust Based Budget"/>
    <x v="42"/>
    <x v="2"/>
    <x v="7"/>
    <m/>
    <x v="1"/>
    <x v="1"/>
    <m/>
  </r>
  <r>
    <n v="2018"/>
    <s v="UA"/>
    <s v="TRMS"/>
    <s v="TRAVEL MANAGEMENT SERVICES"/>
    <x v="95"/>
    <s v="-----"/>
    <m/>
    <s v="TRAVEL MANAGEMENT SERVICES"/>
    <x v="27"/>
    <s v="VP AND CHIEF FINANCIAL OFFICER"/>
    <s v="GENFND"/>
    <x v="17"/>
    <x v="16"/>
    <s v="---"/>
    <s v="EX"/>
    <s v="OEXP"/>
    <s v="OTHER EXP"/>
    <s v="LP"/>
    <x v="4"/>
    <s v="GEN EXP"/>
    <s v="09"/>
    <s v="IS"/>
    <x v="3"/>
    <n v="204"/>
    <n v="204"/>
    <m/>
    <x v="0"/>
    <n v="0"/>
    <s v="EX"/>
    <n v="204"/>
    <n v="204"/>
    <x v="0"/>
    <n v="0"/>
    <n v="0"/>
    <m/>
    <n v="0"/>
    <n v="204"/>
    <s v="N"/>
    <m/>
    <s v="VPPF"/>
    <s v="VP AND CHIEF FINANCIAL OFFICER"/>
    <s v="92"/>
    <s v="1-Adjust Based Budget"/>
    <x v="42"/>
    <x v="2"/>
    <x v="7"/>
    <m/>
    <x v="1"/>
    <x v="1"/>
    <m/>
  </r>
  <r>
    <n v="2018"/>
    <s v="UA"/>
    <s v="TRMS"/>
    <s v="TRAVEL MANAGEMENT SERVICES"/>
    <x v="95"/>
    <s v="-----"/>
    <m/>
    <s v="TRAVEL MANAGEMENT SERVICES"/>
    <x v="27"/>
    <s v="VP AND CHIEF FINANCIAL OFFICER"/>
    <s v="GENFND"/>
    <x v="24"/>
    <x v="23"/>
    <s v="---"/>
    <s v="EX"/>
    <s v="BENF"/>
    <s v="BENEFITS"/>
    <s v="GP"/>
    <x v="5"/>
    <s v="COMPENS"/>
    <s v="07"/>
    <s v="IS"/>
    <x v="3"/>
    <n v="98006"/>
    <n v="97860"/>
    <m/>
    <x v="0"/>
    <n v="0"/>
    <s v="EX"/>
    <n v="97860"/>
    <n v="97860"/>
    <x v="0"/>
    <n v="0"/>
    <n v="0"/>
    <m/>
    <n v="0"/>
    <n v="97860"/>
    <s v="N"/>
    <m/>
    <s v="VPPF"/>
    <s v="VP AND CHIEF FINANCIAL OFFICER"/>
    <s v="92"/>
    <s v="1-Adjust Based Budget"/>
    <x v="42"/>
    <x v="2"/>
    <x v="7"/>
    <m/>
    <x v="1"/>
    <x v="1"/>
    <m/>
  </r>
  <r>
    <n v="2018"/>
    <s v="UA"/>
    <s v="TRMS"/>
    <s v="TRAVEL MANAGEMENT SERVICES"/>
    <x v="95"/>
    <s v="-----"/>
    <m/>
    <s v="TRAVEL MANAGEMENT SERVICES"/>
    <x v="27"/>
    <s v="VP AND CHIEF FINANCIAL OFFICER"/>
    <s v="GENFND"/>
    <x v="25"/>
    <x v="24"/>
    <s v="---"/>
    <s v="EX"/>
    <s v="BENF"/>
    <s v="BENEFITS"/>
    <s v="GP"/>
    <x v="5"/>
    <s v="COMPENS"/>
    <s v="07"/>
    <s v="IS"/>
    <x v="3"/>
    <n v="34907"/>
    <n v="34857"/>
    <m/>
    <x v="0"/>
    <n v="0"/>
    <s v="EX"/>
    <n v="34857"/>
    <n v="34857"/>
    <x v="0"/>
    <n v="0"/>
    <n v="0"/>
    <m/>
    <n v="0"/>
    <n v="34857"/>
    <s v="N"/>
    <m/>
    <s v="VPPF"/>
    <s v="VP AND CHIEF FINANCIAL OFFICER"/>
    <s v="92"/>
    <s v="1-Adjust Based Budget"/>
    <x v="42"/>
    <x v="2"/>
    <x v="7"/>
    <m/>
    <x v="1"/>
    <x v="1"/>
    <m/>
  </r>
  <r>
    <n v="2018"/>
    <s v="UA"/>
    <s v="TRMS"/>
    <s v="TRAVEL MANAGEMENT SERVICES"/>
    <x v="95"/>
    <s v="-----"/>
    <m/>
    <s v="TRAVEL MANAGEMENT SERVICES"/>
    <x v="27"/>
    <s v="VP AND CHIEF FINANCIAL OFFICER"/>
    <s v="GENFND"/>
    <x v="26"/>
    <x v="25"/>
    <s v="---"/>
    <s v="EX"/>
    <s v="BENF"/>
    <s v="BENEFITS"/>
    <s v="GP"/>
    <x v="5"/>
    <s v="COMPENS"/>
    <s v="07"/>
    <s v="IS"/>
    <x v="3"/>
    <n v="23211"/>
    <n v="23211"/>
    <m/>
    <x v="0"/>
    <n v="0"/>
    <s v="EX"/>
    <n v="23211"/>
    <n v="23211"/>
    <x v="0"/>
    <n v="0"/>
    <n v="0"/>
    <m/>
    <n v="0"/>
    <n v="23211"/>
    <s v="N"/>
    <m/>
    <s v="VPPF"/>
    <s v="VP AND CHIEF FINANCIAL OFFICER"/>
    <s v="92"/>
    <s v="1-Adjust Based Budget"/>
    <x v="42"/>
    <x v="2"/>
    <x v="7"/>
    <m/>
    <x v="1"/>
    <x v="1"/>
    <m/>
  </r>
  <r>
    <n v="2018"/>
    <s v="UA"/>
    <s v="TRMS"/>
    <s v="TRAVEL MANAGEMENT SERVICES"/>
    <x v="95"/>
    <s v="-----"/>
    <m/>
    <s v="TRAVEL MANAGEMENT SERVICES"/>
    <x v="27"/>
    <s v="VP AND CHIEF FINANCIAL OFFICER"/>
    <s v="GENFND"/>
    <x v="67"/>
    <x v="66"/>
    <s v="---"/>
    <s v="EX"/>
    <s v="BENF"/>
    <s v="BENEFITS"/>
    <s v="GP"/>
    <x v="5"/>
    <s v="COMPENS"/>
    <s v="07"/>
    <s v="IS"/>
    <x v="3"/>
    <n v="39468"/>
    <n v="39380"/>
    <m/>
    <x v="0"/>
    <n v="0"/>
    <s v="EX"/>
    <n v="39380"/>
    <n v="39380"/>
    <x v="0"/>
    <n v="0"/>
    <n v="0"/>
    <m/>
    <n v="0"/>
    <n v="39380"/>
    <s v="N"/>
    <m/>
    <s v="VPPF"/>
    <s v="VP AND CHIEF FINANCIAL OFFICER"/>
    <s v="92"/>
    <s v="1-Adjust Based Budget"/>
    <x v="42"/>
    <x v="2"/>
    <x v="7"/>
    <m/>
    <x v="1"/>
    <x v="1"/>
    <m/>
  </r>
  <r>
    <n v="2018"/>
    <s v="UA"/>
    <s v="TRMS"/>
    <s v="TRAVEL MANAGEMENT SERVICES"/>
    <x v="95"/>
    <s v="-----"/>
    <m/>
    <s v="TRAVEL MANAGEMENT SERVICES"/>
    <x v="27"/>
    <s v="VP AND CHIEF FINANCIAL OFFICER"/>
    <s v="GENFND"/>
    <x v="27"/>
    <x v="26"/>
    <s v="---"/>
    <s v="EX"/>
    <s v="TRAV"/>
    <s v="TRAVEL"/>
    <s v="MK"/>
    <x v="6"/>
    <s v="TRAVEL"/>
    <s v="10"/>
    <s v="IS"/>
    <x v="3"/>
    <n v="500"/>
    <n v="500"/>
    <m/>
    <x v="0"/>
    <n v="0"/>
    <s v="EX"/>
    <n v="500"/>
    <n v="500"/>
    <x v="0"/>
    <n v="0"/>
    <n v="0"/>
    <m/>
    <n v="0"/>
    <n v="500"/>
    <s v="N"/>
    <m/>
    <s v="VPPF"/>
    <s v="VP AND CHIEF FINANCIAL OFFICER"/>
    <s v="92"/>
    <s v="1-Adjust Based Budget"/>
    <x v="42"/>
    <x v="2"/>
    <x v="7"/>
    <m/>
    <x v="1"/>
    <x v="1"/>
    <m/>
  </r>
  <r>
    <n v="2018"/>
    <s v="UA"/>
    <s v="TRMS"/>
    <s v="TRAVEL MANAGEMENT SERVICES"/>
    <x v="95"/>
    <s v="-----"/>
    <m/>
    <s v="TRAVEL MANAGEMENT SERVICES"/>
    <x v="27"/>
    <s v="VP AND CHIEF FINANCIAL OFFICER"/>
    <s v="GENFND"/>
    <x v="28"/>
    <x v="27"/>
    <s v="---"/>
    <s v="EX"/>
    <s v="TRAV"/>
    <s v="TRAVEL"/>
    <s v="MK"/>
    <x v="6"/>
    <s v="TRAVEL"/>
    <s v="10"/>
    <s v="IS"/>
    <x v="3"/>
    <n v="3000"/>
    <n v="3000"/>
    <m/>
    <x v="0"/>
    <n v="0"/>
    <s v="EX"/>
    <n v="3000"/>
    <n v="3000"/>
    <x v="0"/>
    <n v="0"/>
    <n v="0"/>
    <m/>
    <n v="0"/>
    <n v="3000"/>
    <s v="N"/>
    <m/>
    <s v="VPPF"/>
    <s v="VP AND CHIEF FINANCIAL OFFICER"/>
    <s v="92"/>
    <s v="1-Adjust Based Budget"/>
    <x v="42"/>
    <x v="2"/>
    <x v="7"/>
    <m/>
    <x v="1"/>
    <x v="1"/>
    <m/>
  </r>
  <r>
    <n v="2018"/>
    <s v="UA"/>
    <s v="TRMS"/>
    <s v="TRAVEL MANAGEMENT SERVICES"/>
    <x v="95"/>
    <s v="-----"/>
    <m/>
    <s v="TRAVEL MANAGEMENT SERVICES"/>
    <x v="27"/>
    <s v="VP AND CHIEF FINANCIAL OFFICER"/>
    <s v="GENFND"/>
    <x v="0"/>
    <x v="0"/>
    <s v="---"/>
    <s v="EX"/>
    <s v="RESV"/>
    <s v="RESERVES"/>
    <s v="NA"/>
    <x v="0"/>
    <s v="RESERVES"/>
    <s v="15"/>
    <s v="IS"/>
    <x v="3"/>
    <n v="2182"/>
    <n v="3193"/>
    <m/>
    <x v="0"/>
    <n v="0"/>
    <s v="EX"/>
    <n v="3193"/>
    <n v="3193"/>
    <x v="0"/>
    <n v="0"/>
    <n v="0"/>
    <m/>
    <n v="0"/>
    <n v="3193"/>
    <s v="N"/>
    <m/>
    <s v="VPPF"/>
    <s v="VP AND CHIEF FINANCIAL OFFICER"/>
    <s v="92"/>
    <s v="1-Adjust Based Budget"/>
    <x v="42"/>
    <x v="2"/>
    <x v="7"/>
    <m/>
    <x v="1"/>
    <x v="1"/>
    <m/>
  </r>
  <r>
    <n v="2018"/>
    <s v="UA"/>
    <s v="TRMS"/>
    <s v="TRAVEL MANAGEMENT SERVICES"/>
    <x v="95"/>
    <s v="-----"/>
    <m/>
    <s v="TRAVEL MANAGEMENT SERVICES"/>
    <x v="27"/>
    <s v="VP AND CHIEF FINANCIAL OFFICER"/>
    <s v="GENFND"/>
    <x v="2"/>
    <x v="2"/>
    <s v="---"/>
    <s v="EX"/>
    <s v="TRIN"/>
    <s v="TRNSF-INCOME"/>
    <s v="DV"/>
    <x v="1"/>
    <s v="TRANSFER"/>
    <s v="21"/>
    <s v="IS"/>
    <x v="1"/>
    <n v="192634"/>
    <n v="192634"/>
    <m/>
    <x v="1"/>
    <s v="10cr"/>
    <s v="Allot/Xfer IN"/>
    <n v="-192634"/>
    <n v="192634"/>
    <x v="0"/>
    <n v="0"/>
    <n v="0"/>
    <m/>
    <n v="0"/>
    <n v="192634"/>
    <s v="N"/>
    <m/>
    <s v="VPPF"/>
    <s v="VP AND CHIEF FINANCIAL OFFICER"/>
    <s v="92"/>
    <s v="1-Adjust Based Budget"/>
    <x v="42"/>
    <x v="2"/>
    <x v="7"/>
    <m/>
    <x v="1"/>
    <x v="1"/>
    <m/>
  </r>
  <r>
    <n v="2018"/>
    <s v="UA"/>
    <s v="UBUR"/>
    <s v="UNIVERSITY BURSAR"/>
    <x v="96"/>
    <s v="-----"/>
    <m/>
    <s v="UNIVERSITY BURSAR"/>
    <x v="27"/>
    <s v="VP AND CHIEF FINANCIAL OFFICER"/>
    <s v="GENFND"/>
    <x v="34"/>
    <x v="33"/>
    <s v="---"/>
    <s v="EX"/>
    <s v="PRSA"/>
    <s v="PROF SAL"/>
    <s v="FP"/>
    <x v="5"/>
    <s v="COMPENS"/>
    <s v="07"/>
    <s v="SS"/>
    <x v="3"/>
    <n v="583650"/>
    <n v="580132"/>
    <m/>
    <x v="0"/>
    <n v="0"/>
    <s v="EX"/>
    <n v="580132"/>
    <n v="580132"/>
    <x v="2"/>
    <n v="16022"/>
    <n v="-12414.824800000049"/>
    <m/>
    <n v="3607.1751999999506"/>
    <n v="583739.17519999994"/>
    <s v="Y"/>
    <m/>
    <s v="VPPF"/>
    <s v="VP AND CHIEF FINANCIAL OFFICER"/>
    <s v="99"/>
    <s v="1-Adjust Based Budget"/>
    <x v="43"/>
    <x v="2"/>
    <x v="7"/>
    <m/>
    <x v="1"/>
    <x v="1"/>
    <m/>
  </r>
  <r>
    <n v="2018"/>
    <s v="UA"/>
    <s v="UBUR"/>
    <s v="UNIVERSITY BURSAR"/>
    <x v="96"/>
    <s v="-----"/>
    <m/>
    <s v="UNIVERSITY BURSAR"/>
    <x v="27"/>
    <s v="VP AND CHIEF FINANCIAL OFFICER"/>
    <s v="GENFND"/>
    <x v="36"/>
    <x v="35"/>
    <s v="---"/>
    <s v="EX"/>
    <s v="PRSA"/>
    <s v="PROF SAL"/>
    <s v="FP"/>
    <x v="5"/>
    <s v="COMPENS"/>
    <s v="07"/>
    <s v="SS"/>
    <x v="3"/>
    <n v="52874"/>
    <n v="52874"/>
    <m/>
    <x v="0"/>
    <n v="0"/>
    <s v="EX"/>
    <n v="52874"/>
    <n v="52874"/>
    <x v="2"/>
    <n v="1460"/>
    <n v="-1131.5036000000046"/>
    <m/>
    <n v="328.49639999999545"/>
    <n v="53202.496399999996"/>
    <s v="Y"/>
    <m/>
    <s v="VPPF"/>
    <s v="VP AND CHIEF FINANCIAL OFFICER"/>
    <s v="99"/>
    <s v="1-Adjust Based Budget"/>
    <x v="43"/>
    <x v="2"/>
    <x v="7"/>
    <m/>
    <x v="1"/>
    <x v="1"/>
    <m/>
  </r>
  <r>
    <n v="2018"/>
    <s v="UA"/>
    <s v="UBUR"/>
    <s v="UNIVERSITY BURSAR"/>
    <x v="96"/>
    <s v="-----"/>
    <m/>
    <s v="UNIVERSITY BURSAR"/>
    <x v="27"/>
    <s v="VP AND CHIEF FINANCIAL OFFICER"/>
    <s v="GENFND"/>
    <x v="37"/>
    <x v="36"/>
    <s v="---"/>
    <s v="EX"/>
    <s v="BISA"/>
    <s v="BIWEEK SAL"/>
    <s v="FV"/>
    <x v="5"/>
    <s v="COMPENS"/>
    <s v="07"/>
    <s v="SS"/>
    <x v="3"/>
    <n v="164903"/>
    <n v="163988"/>
    <m/>
    <x v="0"/>
    <n v="0"/>
    <s v="EX"/>
    <n v="163988"/>
    <n v="163988"/>
    <x v="3"/>
    <n v="4546"/>
    <n v="-639.55320000000233"/>
    <m/>
    <n v="3906.4467999999979"/>
    <n v="167894.44680000001"/>
    <s v="Y"/>
    <m/>
    <s v="VPPF"/>
    <s v="VP AND CHIEF FINANCIAL OFFICER"/>
    <s v="99"/>
    <s v="1-Adjust Based Budget"/>
    <x v="43"/>
    <x v="2"/>
    <x v="7"/>
    <m/>
    <x v="1"/>
    <x v="1"/>
    <m/>
  </r>
  <r>
    <n v="2018"/>
    <s v="UA"/>
    <s v="UBUR"/>
    <s v="UNIVERSITY BURSAR"/>
    <x v="96"/>
    <s v="-----"/>
    <m/>
    <s v="UNIVERSITY BURSAR"/>
    <x v="27"/>
    <s v="VP AND CHIEF FINANCIAL OFFICER"/>
    <s v="GENFND"/>
    <x v="77"/>
    <x v="75"/>
    <s v="---"/>
    <s v="EX"/>
    <s v="BISA"/>
    <s v="BIWEEK SAL"/>
    <s v="FV"/>
    <x v="5"/>
    <s v="COMPENS"/>
    <s v="07"/>
    <s v="SS"/>
    <x v="3"/>
    <n v="10"/>
    <n v="0"/>
    <m/>
    <x v="0"/>
    <n v="0"/>
    <s v="EX"/>
    <n v="0"/>
    <n v="0"/>
    <x v="0"/>
    <n v="0"/>
    <n v="0"/>
    <m/>
    <n v="0"/>
    <n v="0"/>
    <s v="N"/>
    <m/>
    <s v="VPPF"/>
    <s v="VP AND CHIEF FINANCIAL OFFICER"/>
    <s v="92"/>
    <s v="1-Adjust Based Budget"/>
    <x v="42"/>
    <x v="2"/>
    <x v="7"/>
    <m/>
    <x v="1"/>
    <x v="1"/>
    <m/>
  </r>
  <r>
    <n v="2018"/>
    <s v="UA"/>
    <s v="UBUR"/>
    <s v="UNIVERSITY BURSAR"/>
    <x v="96"/>
    <s v="-----"/>
    <m/>
    <s v="UNIVERSITY BURSAR"/>
    <x v="27"/>
    <s v="VP AND CHIEF FINANCIAL OFFICER"/>
    <s v="GENFND"/>
    <x v="81"/>
    <x v="79"/>
    <s v="---"/>
    <s v="EX"/>
    <s v="SERV"/>
    <s v="OTHER SERV"/>
    <s v="KF"/>
    <x v="4"/>
    <s v="GEN EXP"/>
    <s v="09"/>
    <s v="SS"/>
    <x v="3"/>
    <n v="25000"/>
    <n v="25000"/>
    <m/>
    <x v="0"/>
    <n v="0"/>
    <s v="EX"/>
    <n v="25000"/>
    <n v="25000"/>
    <x v="0"/>
    <n v="0"/>
    <n v="0"/>
    <m/>
    <n v="0"/>
    <n v="25000"/>
    <s v="N"/>
    <m/>
    <s v="VPPF"/>
    <s v="VP AND CHIEF FINANCIAL OFFICER"/>
    <s v="92"/>
    <s v="1-Adjust Based Budget"/>
    <x v="42"/>
    <x v="2"/>
    <x v="7"/>
    <m/>
    <x v="1"/>
    <x v="1"/>
    <m/>
  </r>
  <r>
    <n v="2018"/>
    <s v="UA"/>
    <s v="UBUR"/>
    <s v="UNIVERSITY BURSAR"/>
    <x v="96"/>
    <s v="-----"/>
    <m/>
    <s v="UNIVERSITY BURSAR"/>
    <x v="27"/>
    <s v="VP AND CHIEF FINANCIAL OFFICER"/>
    <s v="GENFND"/>
    <x v="24"/>
    <x v="23"/>
    <s v="---"/>
    <s v="EX"/>
    <s v="BENF"/>
    <s v="BENEFITS"/>
    <s v="GP"/>
    <x v="5"/>
    <s v="COMPENS"/>
    <s v="07"/>
    <s v="SS"/>
    <x v="3"/>
    <n v="161089"/>
    <n v="160196"/>
    <m/>
    <x v="0"/>
    <n v="0"/>
    <s v="EX"/>
    <n v="160196"/>
    <n v="160196"/>
    <x v="0"/>
    <n v="0"/>
    <n v="0"/>
    <m/>
    <n v="0"/>
    <n v="160196"/>
    <s v="N"/>
    <m/>
    <s v="VPPF"/>
    <s v="VP AND CHIEF FINANCIAL OFFICER"/>
    <s v="92"/>
    <s v="1-Adjust Based Budget"/>
    <x v="42"/>
    <x v="2"/>
    <x v="7"/>
    <m/>
    <x v="1"/>
    <x v="1"/>
    <m/>
  </r>
  <r>
    <n v="2018"/>
    <s v="UA"/>
    <s v="UBUR"/>
    <s v="UNIVERSITY BURSAR"/>
    <x v="96"/>
    <s v="-----"/>
    <m/>
    <s v="UNIVERSITY BURSAR"/>
    <x v="27"/>
    <s v="VP AND CHIEF FINANCIAL OFFICER"/>
    <s v="GENFND"/>
    <x v="25"/>
    <x v="24"/>
    <s v="---"/>
    <s v="EX"/>
    <s v="BENF"/>
    <s v="BENEFITS"/>
    <s v="GP"/>
    <x v="5"/>
    <s v="COMPENS"/>
    <s v="07"/>
    <s v="SS"/>
    <x v="3"/>
    <n v="54898"/>
    <n v="54593"/>
    <m/>
    <x v="0"/>
    <n v="0"/>
    <s v="EX"/>
    <n v="54593"/>
    <n v="54593"/>
    <x v="0"/>
    <n v="0"/>
    <n v="0"/>
    <m/>
    <n v="0"/>
    <n v="54593"/>
    <s v="N"/>
    <m/>
    <s v="VPPF"/>
    <s v="VP AND CHIEF FINANCIAL OFFICER"/>
    <s v="92"/>
    <s v="1-Adjust Based Budget"/>
    <x v="42"/>
    <x v="2"/>
    <x v="7"/>
    <m/>
    <x v="1"/>
    <x v="1"/>
    <m/>
  </r>
  <r>
    <n v="2018"/>
    <s v="UA"/>
    <s v="UBUR"/>
    <s v="UNIVERSITY BURSAR"/>
    <x v="96"/>
    <s v="-----"/>
    <m/>
    <s v="UNIVERSITY BURSAR"/>
    <x v="27"/>
    <s v="VP AND CHIEF FINANCIAL OFFICER"/>
    <s v="GENFND"/>
    <x v="26"/>
    <x v="25"/>
    <s v="---"/>
    <s v="EX"/>
    <s v="BENF"/>
    <s v="BENEFITS"/>
    <s v="GP"/>
    <x v="5"/>
    <s v="COMPENS"/>
    <s v="07"/>
    <s v="SS"/>
    <x v="3"/>
    <n v="84530"/>
    <n v="84063"/>
    <m/>
    <x v="0"/>
    <n v="0"/>
    <s v="EX"/>
    <n v="84063"/>
    <n v="84063"/>
    <x v="0"/>
    <n v="0"/>
    <n v="0"/>
    <m/>
    <n v="0"/>
    <n v="84063"/>
    <s v="N"/>
    <m/>
    <s v="VPPF"/>
    <s v="VP AND CHIEF FINANCIAL OFFICER"/>
    <s v="92"/>
    <s v="1-Adjust Based Budget"/>
    <x v="42"/>
    <x v="2"/>
    <x v="7"/>
    <m/>
    <x v="1"/>
    <x v="1"/>
    <m/>
  </r>
  <r>
    <n v="2018"/>
    <s v="UA"/>
    <s v="UBUR"/>
    <s v="UNIVERSITY BURSAR"/>
    <x v="96"/>
    <s v="-----"/>
    <m/>
    <s v="UNIVERSITY BURSAR"/>
    <x v="27"/>
    <s v="VP AND CHIEF FINANCIAL OFFICER"/>
    <s v="GENFND"/>
    <x v="67"/>
    <x v="66"/>
    <s v="---"/>
    <s v="EX"/>
    <s v="BENF"/>
    <s v="BENEFITS"/>
    <s v="GP"/>
    <x v="5"/>
    <s v="COMPENS"/>
    <s v="07"/>
    <s v="SS"/>
    <x v="3"/>
    <n v="19856"/>
    <n v="19745"/>
    <m/>
    <x v="0"/>
    <n v="0"/>
    <s v="EX"/>
    <n v="19745"/>
    <n v="19745"/>
    <x v="0"/>
    <n v="0"/>
    <n v="0"/>
    <m/>
    <n v="0"/>
    <n v="19745"/>
    <s v="N"/>
    <m/>
    <s v="VPPF"/>
    <s v="VP AND CHIEF FINANCIAL OFFICER"/>
    <s v="92"/>
    <s v="1-Adjust Based Budget"/>
    <x v="42"/>
    <x v="2"/>
    <x v="7"/>
    <m/>
    <x v="1"/>
    <x v="1"/>
    <m/>
  </r>
  <r>
    <n v="2018"/>
    <s v="UA"/>
    <s v="UBUR"/>
    <s v="UNIVERSITY BURSAR"/>
    <x v="96"/>
    <s v="-----"/>
    <m/>
    <s v="UNIVERSITY BURSAR"/>
    <x v="27"/>
    <s v="VP AND CHIEF FINANCIAL OFFICER"/>
    <s v="GENFND"/>
    <x v="0"/>
    <x v="0"/>
    <s v="---"/>
    <s v="EX"/>
    <s v="RESV"/>
    <s v="RESERVES"/>
    <s v="NA"/>
    <x v="0"/>
    <s v="RESERVES"/>
    <s v="15"/>
    <s v="SS"/>
    <x v="3"/>
    <n v="59932"/>
    <n v="66151"/>
    <m/>
    <x v="0"/>
    <n v="0"/>
    <s v="EX"/>
    <n v="66151"/>
    <n v="66151"/>
    <x v="0"/>
    <n v="0"/>
    <n v="0"/>
    <m/>
    <n v="0"/>
    <n v="66151"/>
    <s v="N"/>
    <m/>
    <s v="VPPF"/>
    <s v="VP AND CHIEF FINANCIAL OFFICER"/>
    <s v="92"/>
    <s v="1-Adjust Based Budget"/>
    <x v="42"/>
    <x v="2"/>
    <x v="7"/>
    <m/>
    <x v="1"/>
    <x v="1"/>
    <m/>
  </r>
  <r>
    <n v="2018"/>
    <s v="UA"/>
    <s v="UBUR"/>
    <s v="UNIVERSITY BURSAR"/>
    <x v="96"/>
    <s v="-----"/>
    <m/>
    <s v="UNIVERSITY BURSAR"/>
    <x v="27"/>
    <s v="VP AND CHIEF FINANCIAL OFFICER"/>
    <s v="GENFND"/>
    <x v="2"/>
    <x v="2"/>
    <s v="---"/>
    <s v="EX"/>
    <s v="TRIN"/>
    <s v="TRNSF-INCOME"/>
    <s v="DV"/>
    <x v="1"/>
    <s v="TRANSFER"/>
    <s v="21"/>
    <s v="SS"/>
    <x v="1"/>
    <n v="25000"/>
    <n v="25000"/>
    <m/>
    <x v="1"/>
    <s v="10cr"/>
    <s v="Allot/Xfer IN"/>
    <n v="-25000"/>
    <n v="25000"/>
    <x v="0"/>
    <n v="0"/>
    <n v="0"/>
    <m/>
    <n v="0"/>
    <n v="25000"/>
    <s v="N"/>
    <m/>
    <s v="VPPF"/>
    <s v="VP AND CHIEF FINANCIAL OFFICER"/>
    <s v="92"/>
    <s v="1-Adjust Based Budget"/>
    <x v="42"/>
    <x v="2"/>
    <x v="7"/>
    <m/>
    <x v="1"/>
    <x v="1"/>
    <m/>
  </r>
  <r>
    <n v="2018"/>
    <s v="UA"/>
    <s v="VPPF"/>
    <s v="VP &amp; CHIEF FINANCIAL OFFICER"/>
    <x v="9"/>
    <s v="-----"/>
    <m/>
    <s v="VICE PRESIDENT &amp; CHIEF FINANCIAL OFFICER"/>
    <x v="27"/>
    <s v="VP AND CHIEF FINANCIAL OFFICER"/>
    <s v="GENFND"/>
    <x v="34"/>
    <x v="33"/>
    <s v="---"/>
    <s v="EX"/>
    <s v="PRSA"/>
    <s v="PROF SAL"/>
    <s v="FP"/>
    <x v="5"/>
    <s v="COMPENS"/>
    <s v="07"/>
    <s v="IS"/>
    <x v="3"/>
    <n v="526642"/>
    <n v="526642"/>
    <m/>
    <x v="0"/>
    <n v="0"/>
    <s v="EX"/>
    <n v="526642"/>
    <n v="526642"/>
    <x v="2"/>
    <n v="14545"/>
    <n v="-11270.138800000044"/>
    <m/>
    <n v="3274.8611999999557"/>
    <n v="529916.86119999993"/>
    <s v="Y"/>
    <m/>
    <s v="VPPF"/>
    <s v="VP AND CHIEF FINANCIAL OFFICER"/>
    <s v="99"/>
    <s v="1-Adjust Based Budget"/>
    <x v="43"/>
    <x v="2"/>
    <x v="7"/>
    <m/>
    <x v="1"/>
    <x v="1"/>
    <m/>
  </r>
  <r>
    <n v="2018"/>
    <s v="UA"/>
    <s v="VPPF"/>
    <s v="VP &amp; CHIEF FINANCIAL OFFICER"/>
    <x v="97"/>
    <s v="-----"/>
    <m/>
    <s v="VICE PRESIDENT &amp; CHIEF FINANCIAL OFFICER"/>
    <x v="27"/>
    <s v="VP AND CHIEF FINANCIAL OFFICER"/>
    <s v="GENFND"/>
    <x v="94"/>
    <x v="92"/>
    <s v="---"/>
    <s v="EX"/>
    <s v="S&amp;E"/>
    <s v="S&amp;E"/>
    <s v="LF"/>
    <x v="4"/>
    <s v="GEN EXP"/>
    <s v="09"/>
    <s v="IS"/>
    <x v="3"/>
    <n v="2000"/>
    <n v="2000"/>
    <m/>
    <x v="0"/>
    <n v="0"/>
    <s v="EX"/>
    <n v="2000"/>
    <n v="2000"/>
    <x v="0"/>
    <n v="0"/>
    <n v="0"/>
    <m/>
    <n v="0"/>
    <n v="2000"/>
    <s v="N"/>
    <m/>
    <s v="VPPF"/>
    <s v="VP AND CHIEF FINANCIAL OFFICER"/>
    <s v="92"/>
    <s v="1-Adjust Based Budget"/>
    <x v="42"/>
    <x v="2"/>
    <x v="7"/>
    <m/>
    <x v="1"/>
    <x v="1"/>
    <m/>
  </r>
  <r>
    <n v="2018"/>
    <s v="UA"/>
    <s v="VPPF"/>
    <s v="VP &amp; CHIEF FINANCIAL OFFICER"/>
    <x v="98"/>
    <s v="-----"/>
    <m/>
    <s v="PLANNING ASSISTANCE"/>
    <x v="27"/>
    <s v="VP AND CHIEF FINANCIAL OFFICER"/>
    <s v="GENFND"/>
    <x v="11"/>
    <x v="10"/>
    <s v="---"/>
    <s v="EX"/>
    <s v="ADV"/>
    <s v="ADVERT PROMO"/>
    <s v="LA"/>
    <x v="4"/>
    <s v="GEN EXP"/>
    <s v="09"/>
    <s v="IS"/>
    <x v="3"/>
    <n v="15000"/>
    <n v="15000"/>
    <m/>
    <x v="0"/>
    <n v="0"/>
    <s v="EX"/>
    <n v="15000"/>
    <n v="15000"/>
    <x v="0"/>
    <n v="0"/>
    <n v="0"/>
    <m/>
    <n v="0"/>
    <n v="15000"/>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41"/>
    <x v="40"/>
    <s v="---"/>
    <s v="EX"/>
    <s v="PRIN"/>
    <s v="PRINT DUPL"/>
    <s v="KA"/>
    <x v="4"/>
    <s v="GEN EXP"/>
    <s v="09"/>
    <s v="IS"/>
    <x v="3"/>
    <n v="2000"/>
    <n v="2000"/>
    <m/>
    <x v="0"/>
    <n v="0"/>
    <s v="EX"/>
    <n v="2000"/>
    <n v="2000"/>
    <x v="0"/>
    <n v="0"/>
    <n v="0"/>
    <m/>
    <n v="0"/>
    <n v="2000"/>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43"/>
    <x v="42"/>
    <s v="---"/>
    <s v="EX"/>
    <s v="PHON"/>
    <s v="TELE POST"/>
    <s v="JV"/>
    <x v="4"/>
    <s v="GEN EXP"/>
    <s v="09"/>
    <s v="IS"/>
    <x v="3"/>
    <n v="1000"/>
    <n v="1000"/>
    <m/>
    <x v="0"/>
    <n v="0"/>
    <s v="EX"/>
    <n v="1000"/>
    <n v="1000"/>
    <x v="0"/>
    <n v="0"/>
    <n v="0"/>
    <m/>
    <n v="0"/>
    <n v="1000"/>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22"/>
    <x v="21"/>
    <s v="---"/>
    <s v="EX"/>
    <s v="S&amp;E"/>
    <s v="S&amp;E"/>
    <s v="LF"/>
    <x v="4"/>
    <s v="GEN EXP"/>
    <s v="09"/>
    <s v="IS"/>
    <x v="3"/>
    <n v="1800"/>
    <n v="1800"/>
    <m/>
    <x v="0"/>
    <n v="0"/>
    <s v="EX"/>
    <n v="1800"/>
    <n v="1800"/>
    <x v="0"/>
    <n v="0"/>
    <n v="0"/>
    <m/>
    <n v="0"/>
    <n v="1800"/>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46"/>
    <x v="45"/>
    <s v="---"/>
    <s v="EX"/>
    <s v="PRIN"/>
    <s v="PRINT DUPL"/>
    <s v="KA"/>
    <x v="4"/>
    <s v="GEN EXP"/>
    <s v="09"/>
    <s v="IS"/>
    <x v="3"/>
    <n v="1400"/>
    <n v="1400"/>
    <m/>
    <x v="0"/>
    <n v="0"/>
    <s v="EX"/>
    <n v="1400"/>
    <n v="1400"/>
    <x v="0"/>
    <n v="0"/>
    <n v="0"/>
    <m/>
    <n v="0"/>
    <n v="1400"/>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12"/>
    <x v="11"/>
    <s v="---"/>
    <s v="EX"/>
    <s v="PRIN"/>
    <s v="PRINT DUPL"/>
    <s v="KA"/>
    <x v="4"/>
    <s v="GEN EXP"/>
    <s v="09"/>
    <s v="IS"/>
    <x v="3"/>
    <n v="225"/>
    <n v="225"/>
    <m/>
    <x v="0"/>
    <n v="0"/>
    <s v="EX"/>
    <n v="225"/>
    <n v="225"/>
    <x v="0"/>
    <n v="0"/>
    <n v="0"/>
    <m/>
    <n v="0"/>
    <n v="225"/>
    <s v="N"/>
    <m/>
    <s v="VPPF"/>
    <s v="VP AND CHIEF FINANCIAL OFFICER"/>
    <s v="92"/>
    <s v="1-Adjust Based Budget"/>
    <x v="42"/>
    <x v="2"/>
    <x v="7"/>
    <m/>
    <x v="1"/>
    <x v="1"/>
    <m/>
  </r>
  <r>
    <n v="2018"/>
    <s v="UA"/>
    <s v="VPPF"/>
    <s v="VP &amp; CHIEF FINANCIAL OFFICER"/>
    <x v="98"/>
    <s v="-----"/>
    <m/>
    <s v="PLANNING ASSISTANCE"/>
    <x v="27"/>
    <s v="VP AND CHIEF FINANCIAL OFFICER"/>
    <s v="GENFND"/>
    <x v="13"/>
    <x v="12"/>
    <s v="---"/>
    <s v="EX"/>
    <s v="COSV"/>
    <s v="CONTRACT SRV"/>
    <s v="KK"/>
    <x v="4"/>
    <s v="GEN EXP"/>
    <s v="09"/>
    <s v="IS"/>
    <x v="3"/>
    <n v="45335"/>
    <n v="45335"/>
    <m/>
    <x v="0"/>
    <n v="0"/>
    <s v="EX"/>
    <n v="45335"/>
    <n v="45335"/>
    <x v="0"/>
    <n v="0"/>
    <n v="0"/>
    <m/>
    <n v="0"/>
    <n v="45335"/>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53"/>
    <x v="52"/>
    <s v="---"/>
    <s v="EX"/>
    <s v="S&amp;E"/>
    <s v="S&amp;E"/>
    <s v="LF"/>
    <x v="4"/>
    <s v="GEN EXP"/>
    <s v="09"/>
    <s v="IS"/>
    <x v="3"/>
    <n v="600"/>
    <n v="600"/>
    <m/>
    <x v="0"/>
    <n v="0"/>
    <s v="EX"/>
    <n v="600"/>
    <n v="600"/>
    <x v="0"/>
    <n v="0"/>
    <n v="0"/>
    <m/>
    <n v="0"/>
    <n v="600"/>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24"/>
    <x v="23"/>
    <s v="---"/>
    <s v="EX"/>
    <s v="BENF"/>
    <s v="BENEFITS"/>
    <s v="GP"/>
    <x v="5"/>
    <s v="COMPENS"/>
    <s v="07"/>
    <s v="IS"/>
    <x v="3"/>
    <n v="105855"/>
    <n v="105855"/>
    <m/>
    <x v="0"/>
    <n v="0"/>
    <s v="EX"/>
    <n v="105855"/>
    <n v="105855"/>
    <x v="0"/>
    <n v="0"/>
    <n v="0"/>
    <m/>
    <n v="0"/>
    <n v="105855"/>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25"/>
    <x v="24"/>
    <s v="---"/>
    <s v="EX"/>
    <s v="BENF"/>
    <s v="BENEFITS"/>
    <s v="GP"/>
    <x v="5"/>
    <s v="COMPENS"/>
    <s v="07"/>
    <s v="IS"/>
    <x v="3"/>
    <n v="36075"/>
    <n v="36075"/>
    <m/>
    <x v="0"/>
    <n v="0"/>
    <s v="EX"/>
    <n v="36075"/>
    <n v="36075"/>
    <x v="0"/>
    <n v="0"/>
    <n v="0"/>
    <m/>
    <n v="0"/>
    <n v="36075"/>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26"/>
    <x v="25"/>
    <s v="---"/>
    <s v="EX"/>
    <s v="BENF"/>
    <s v="BENEFITS"/>
    <s v="GP"/>
    <x v="5"/>
    <s v="COMPENS"/>
    <s v="07"/>
    <s v="IS"/>
    <x v="3"/>
    <n v="69938"/>
    <n v="69938"/>
    <m/>
    <x v="0"/>
    <n v="0"/>
    <s v="EX"/>
    <n v="69938"/>
    <n v="69938"/>
    <x v="0"/>
    <n v="0"/>
    <n v="0"/>
    <m/>
    <n v="0"/>
    <n v="69938"/>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27"/>
    <x v="26"/>
    <s v="---"/>
    <s v="EX"/>
    <s v="TRAV"/>
    <s v="TRAVEL"/>
    <s v="MK"/>
    <x v="6"/>
    <s v="TRAVEL"/>
    <s v="10"/>
    <s v="IS"/>
    <x v="3"/>
    <n v="5000"/>
    <n v="5000"/>
    <m/>
    <x v="0"/>
    <n v="0"/>
    <s v="EX"/>
    <n v="5000"/>
    <n v="5000"/>
    <x v="0"/>
    <n v="0"/>
    <n v="0"/>
    <m/>
    <n v="0"/>
    <n v="5000"/>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28"/>
    <x v="27"/>
    <s v="---"/>
    <s v="EX"/>
    <s v="TRAV"/>
    <s v="TRAVEL"/>
    <s v="MK"/>
    <x v="6"/>
    <s v="TRAVEL"/>
    <s v="10"/>
    <s v="IS"/>
    <x v="3"/>
    <n v="10000"/>
    <n v="10000"/>
    <m/>
    <x v="0"/>
    <n v="0"/>
    <s v="EX"/>
    <n v="10000"/>
    <n v="10000"/>
    <x v="0"/>
    <n v="0"/>
    <n v="0"/>
    <m/>
    <n v="0"/>
    <n v="10000"/>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0"/>
    <x v="0"/>
    <s v="---"/>
    <s v="EX"/>
    <s v="RESV"/>
    <s v="RESERVES"/>
    <s v="NA"/>
    <x v="0"/>
    <s v="RESERVES"/>
    <s v="15"/>
    <s v="IS"/>
    <x v="3"/>
    <n v="-12516"/>
    <n v="-12516"/>
    <m/>
    <x v="0"/>
    <n v="0"/>
    <s v="EX"/>
    <n v="-12516"/>
    <n v="-12516"/>
    <x v="0"/>
    <n v="0"/>
    <n v="0"/>
    <m/>
    <n v="0"/>
    <n v="-12516"/>
    <s v="N"/>
    <m/>
    <s v="VPPF"/>
    <s v="VP AND CHIEF FINANCIAL OFFICER"/>
    <s v="92"/>
    <s v="1-Adjust Based Budget"/>
    <x v="42"/>
    <x v="2"/>
    <x v="7"/>
    <m/>
    <x v="1"/>
    <x v="1"/>
    <m/>
  </r>
  <r>
    <n v="2018"/>
    <s v="UA"/>
    <s v="VPPF"/>
    <s v="VP &amp; CHIEF FINANCIAL OFFICER"/>
    <x v="99"/>
    <s v="-----"/>
    <m/>
    <s v="ERIP SAVINGS"/>
    <x v="27"/>
    <s v="VP AND CHIEF FINANCIAL OFFICER"/>
    <s v="GENFND"/>
    <x v="0"/>
    <x v="0"/>
    <s v="E13"/>
    <s v="EX"/>
    <s v="RESV"/>
    <s v="RESERVES"/>
    <s v="NA"/>
    <x v="0"/>
    <s v="RESERVES"/>
    <s v="15"/>
    <s v="IS"/>
    <x v="3"/>
    <n v="219441"/>
    <n v="219441"/>
    <m/>
    <x v="0"/>
    <n v="0"/>
    <s v="EX"/>
    <n v="219441"/>
    <n v="219441"/>
    <x v="0"/>
    <n v="0"/>
    <n v="0"/>
    <m/>
    <n v="0"/>
    <n v="219441"/>
    <s v="N"/>
    <m/>
    <s v="VPPF"/>
    <s v="VP AND CHIEF FINANCIAL OFFICER"/>
    <s v="92"/>
    <s v="1-Adjust Based Budget"/>
    <x v="42"/>
    <x v="2"/>
    <x v="7"/>
    <m/>
    <x v="1"/>
    <x v="1"/>
    <m/>
  </r>
  <r>
    <n v="2018"/>
    <s v="UA"/>
    <s v="VPPF"/>
    <s v="VP &amp; CHIEF FINANCIAL OFFICER"/>
    <x v="97"/>
    <s v="-----"/>
    <m/>
    <s v="VICE PRESIDENT &amp; CHIEF FINANCIAL OFFICER"/>
    <x v="27"/>
    <s v="VP AND CHIEF FINANCIAL OFFICER"/>
    <s v="GENFND"/>
    <x v="70"/>
    <x v="69"/>
    <s v="LCF"/>
    <s v="EX"/>
    <s v="S&amp;E"/>
    <s v="S&amp;E"/>
    <s v="LF"/>
    <x v="4"/>
    <s v="GEN EXP"/>
    <s v="09"/>
    <s v="IS"/>
    <x v="3"/>
    <n v="2090"/>
    <n v="2090"/>
    <m/>
    <x v="0"/>
    <n v="0"/>
    <s v="EX"/>
    <n v="2090"/>
    <n v="2090"/>
    <x v="0"/>
    <n v="0"/>
    <n v="0"/>
    <m/>
    <n v="0"/>
    <n v="2090"/>
    <s v="N"/>
    <m/>
    <s v="VPPF"/>
    <s v="VP AND CHIEF FINANCIAL OFFICER"/>
    <s v="92"/>
    <s v="1-Adjust Based Budget"/>
    <x v="42"/>
    <x v="2"/>
    <x v="7"/>
    <m/>
    <x v="1"/>
    <x v="1"/>
    <m/>
  </r>
  <r>
    <n v="2018"/>
    <s v="UA"/>
    <s v="INTP"/>
    <s v="INTERNATIONAL AFFAIRS"/>
    <x v="2"/>
    <s v="-----"/>
    <m/>
    <s v="OFFICE OF INTERNAT PROGRAMS"/>
    <x v="28"/>
    <s v="VP FOR INTERNATIONAL AFFAIRS"/>
    <s v="GENFND"/>
    <x v="18"/>
    <x v="17"/>
    <s v="---"/>
    <s v="EX"/>
    <s v="ACSA"/>
    <s v="ACADEMIC SAL"/>
    <s v="FA"/>
    <x v="5"/>
    <s v="COMPENS"/>
    <s v="07"/>
    <s v="AD"/>
    <x v="3"/>
    <n v="293870"/>
    <n v="293870"/>
    <m/>
    <x v="0"/>
    <n v="0"/>
    <s v="EX"/>
    <n v="293870"/>
    <n v="293870"/>
    <x v="2"/>
    <n v="8116"/>
    <n v="-6288.8180000000248"/>
    <m/>
    <n v="1827.1819999999752"/>
    <n v="295697.18199999997"/>
    <s v="Y"/>
    <m/>
    <s v="INTP"/>
    <s v="VP FOR INTERNATIONAL AFFAIRS"/>
    <s v="99"/>
    <s v="1-Adjust Based Budget"/>
    <x v="43"/>
    <x v="2"/>
    <x v="7"/>
    <m/>
    <x v="2"/>
    <x v="2"/>
    <m/>
  </r>
  <r>
    <n v="2018"/>
    <s v="UA"/>
    <s v="INTP"/>
    <s v="INTERNATIONAL AFFAIRS"/>
    <x v="100"/>
    <s v="-----"/>
    <m/>
    <s v="OFFICE OF INTERNAT PROGRAMS"/>
    <x v="28"/>
    <s v="VP FOR INTERNATIONAL AFFAIRS"/>
    <s v="GENFND"/>
    <x v="18"/>
    <x v="17"/>
    <s v="ADM"/>
    <s v="EX"/>
    <s v="ACSA"/>
    <s v="ACADEMIC SAL"/>
    <s v="FA"/>
    <x v="5"/>
    <s v="COMPENS"/>
    <s v="07"/>
    <s v="AD"/>
    <x v="3"/>
    <n v="49547"/>
    <n v="49547"/>
    <m/>
    <x v="0"/>
    <n v="0"/>
    <s v="EX"/>
    <n v="49547"/>
    <n v="49547"/>
    <x v="2"/>
    <n v="1368"/>
    <n v="-1060.3058000000042"/>
    <m/>
    <n v="307.69419999999582"/>
    <n v="49854.694199999998"/>
    <s v="Y"/>
    <m/>
    <s v="INTP"/>
    <s v="VP FOR INTERNATIONAL AFFAIRS"/>
    <s v="99"/>
    <s v="1-Adjust Based Budget"/>
    <x v="43"/>
    <x v="2"/>
    <x v="7"/>
    <m/>
    <x v="2"/>
    <x v="2"/>
    <m/>
  </r>
  <r>
    <n v="2018"/>
    <s v="UA"/>
    <s v="INTP"/>
    <s v="INTERNATIONAL AFFAIRS"/>
    <x v="100"/>
    <s v="-----"/>
    <m/>
    <s v="OFFICE OF INTERNAT PROGRAMS"/>
    <x v="28"/>
    <s v="VP FOR INTERNATIONAL AFFAIRS"/>
    <s v="GENFND"/>
    <x v="34"/>
    <x v="33"/>
    <s v="---"/>
    <s v="EX"/>
    <s v="PRSA"/>
    <s v="PROF SAL"/>
    <s v="FP"/>
    <x v="5"/>
    <s v="COMPENS"/>
    <s v="07"/>
    <s v="AD"/>
    <x v="3"/>
    <n v="860561"/>
    <n v="860561"/>
    <m/>
    <x v="0"/>
    <n v="0"/>
    <s v="EX"/>
    <n v="860561"/>
    <n v="860561"/>
    <x v="2"/>
    <n v="23767"/>
    <n v="-18416.005400000075"/>
    <m/>
    <n v="5350.9945999999254"/>
    <n v="865911.99459999998"/>
    <s v="Y"/>
    <m/>
    <s v="INTP"/>
    <s v="VP FOR INTERNATIONAL AFFAIRS"/>
    <s v="99"/>
    <s v="1-Adjust Based Budget"/>
    <x v="43"/>
    <x v="2"/>
    <x v="7"/>
    <m/>
    <x v="2"/>
    <x v="2"/>
    <m/>
  </r>
  <r>
    <n v="2018"/>
    <s v="UA"/>
    <s v="INTP"/>
    <s v="INTERNATIONAL AFFAIRS"/>
    <x v="100"/>
    <s v="-----"/>
    <m/>
    <s v="OFFICE OF INTERNAT PROGRAMS"/>
    <x v="28"/>
    <s v="VP FOR INTERNATIONAL AFFAIRS"/>
    <s v="GENFND"/>
    <x v="37"/>
    <x v="36"/>
    <s v="---"/>
    <s v="EX"/>
    <s v="BISA"/>
    <s v="BIWEEK SAL"/>
    <s v="FV"/>
    <x v="5"/>
    <s v="COMPENS"/>
    <s v="07"/>
    <s v="AD"/>
    <x v="3"/>
    <n v="82180"/>
    <n v="82180"/>
    <m/>
    <x v="0"/>
    <n v="0"/>
    <s v="EX"/>
    <n v="82180"/>
    <n v="82180"/>
    <x v="3"/>
    <n v="2278"/>
    <n v="-320.5020000000012"/>
    <m/>
    <n v="1957.4979999999987"/>
    <n v="84137.497999999992"/>
    <s v="Y"/>
    <m/>
    <s v="INTP"/>
    <s v="VP FOR INTERNATIONAL AFFAIRS"/>
    <s v="99"/>
    <s v="1-Adjust Based Budget"/>
    <x v="43"/>
    <x v="2"/>
    <x v="7"/>
    <m/>
    <x v="2"/>
    <x v="2"/>
    <m/>
  </r>
  <r>
    <n v="2018"/>
    <s v="UA"/>
    <s v="INTP"/>
    <s v="INTERNATIONAL AFFAIRS"/>
    <x v="100"/>
    <s v="-----"/>
    <m/>
    <s v="OFFICE OF INTERNAT PROGRAMS"/>
    <x v="28"/>
    <s v="VP FOR INTERNATIONAL AFFAIRS"/>
    <s v="GENFND"/>
    <x v="38"/>
    <x v="37"/>
    <s v="---"/>
    <s v="EX"/>
    <s v="HRCO"/>
    <s v="HOURLY COMP"/>
    <s v="GK"/>
    <x v="5"/>
    <s v="COMPENS"/>
    <s v="07"/>
    <s v="AD"/>
    <x v="3"/>
    <n v="1800"/>
    <n v="1800"/>
    <m/>
    <x v="0"/>
    <n v="0"/>
    <s v="EX"/>
    <n v="1800"/>
    <n v="1800"/>
    <x v="0"/>
    <n v="0"/>
    <n v="0"/>
    <m/>
    <n v="0"/>
    <n v="1800"/>
    <s v="N"/>
    <m/>
    <s v="INTP"/>
    <s v="VP FOR INTERNATIONAL AFFAIRS"/>
    <s v="93"/>
    <s v="1-Adjust Based Budget"/>
    <x v="42"/>
    <x v="2"/>
    <x v="7"/>
    <m/>
    <x v="2"/>
    <x v="2"/>
    <m/>
  </r>
  <r>
    <n v="2018"/>
    <s v="UA"/>
    <s v="INTP"/>
    <s v="INTERNATIONAL AFFAIRS"/>
    <x v="100"/>
    <s v="-----"/>
    <m/>
    <s v="OFFICE OF INTERNAT PROGRAMS"/>
    <x v="28"/>
    <s v="VP FOR INTERNATIONAL AFFAIRS"/>
    <s v="GENFND"/>
    <x v="39"/>
    <x v="38"/>
    <s v="---"/>
    <s v="EX"/>
    <s v="HRCO"/>
    <s v="HOURLY COMP"/>
    <s v="GK"/>
    <x v="5"/>
    <s v="COMPENS"/>
    <s v="07"/>
    <s v="AD"/>
    <x v="3"/>
    <n v="500"/>
    <n v="500"/>
    <m/>
    <x v="0"/>
    <n v="0"/>
    <s v="EX"/>
    <n v="500"/>
    <n v="500"/>
    <x v="0"/>
    <n v="0"/>
    <n v="0"/>
    <m/>
    <n v="0"/>
    <n v="500"/>
    <s v="N"/>
    <m/>
    <s v="INTP"/>
    <s v="VP FOR INTERNATIONAL AFFAIRS"/>
    <s v="93"/>
    <s v="1-Adjust Based Budget"/>
    <x v="42"/>
    <x v="2"/>
    <x v="7"/>
    <m/>
    <x v="2"/>
    <x v="2"/>
    <m/>
  </r>
  <r>
    <n v="2018"/>
    <s v="UA"/>
    <s v="INTP"/>
    <s v="INTERNATIONAL AFFAIRS"/>
    <x v="100"/>
    <s v="-----"/>
    <m/>
    <s v="OFFICE OF INTERNAT PROGRAMS"/>
    <x v="28"/>
    <s v="VP FOR INTERNATIONAL AFFAIRS"/>
    <s v="GENFND"/>
    <x v="40"/>
    <x v="39"/>
    <s v="---"/>
    <s v="EX"/>
    <s v="HRCO"/>
    <s v="HOURLY COMP"/>
    <s v="GK"/>
    <x v="5"/>
    <s v="COMPENS"/>
    <s v="07"/>
    <s v="AD"/>
    <x v="3"/>
    <n v="2500"/>
    <n v="2500"/>
    <m/>
    <x v="0"/>
    <n v="0"/>
    <s v="EX"/>
    <n v="2500"/>
    <n v="2500"/>
    <x v="0"/>
    <n v="0"/>
    <n v="0"/>
    <m/>
    <n v="0"/>
    <n v="2500"/>
    <s v="N"/>
    <m/>
    <s v="INTP"/>
    <s v="VP FOR INTERNATIONAL AFFAIRS"/>
    <s v="93"/>
    <s v="1-Adjust Based Budget"/>
    <x v="42"/>
    <x v="2"/>
    <x v="7"/>
    <m/>
    <x v="2"/>
    <x v="2"/>
    <m/>
  </r>
  <r>
    <n v="2018"/>
    <s v="UA"/>
    <s v="INTP"/>
    <s v="INTERNATIONAL AFFAIRS"/>
    <x v="100"/>
    <s v="-----"/>
    <m/>
    <s v="OFFICE OF INTERNAT PROGRAMS"/>
    <x v="28"/>
    <s v="VP FOR INTERNATIONAL AFFAIRS"/>
    <s v="GENFND"/>
    <x v="21"/>
    <x v="20"/>
    <s v="---"/>
    <s v="EX"/>
    <s v="PRIN"/>
    <s v="PRINT DUPL"/>
    <s v="KA"/>
    <x v="4"/>
    <s v="GEN EXP"/>
    <s v="09"/>
    <s v="AD"/>
    <x v="3"/>
    <n v="25000"/>
    <n v="25000"/>
    <m/>
    <x v="0"/>
    <n v="0"/>
    <s v="EX"/>
    <n v="25000"/>
    <n v="25000"/>
    <x v="0"/>
    <n v="0"/>
    <n v="0"/>
    <m/>
    <n v="0"/>
    <n v="25000"/>
    <s v="N"/>
    <m/>
    <s v="INTP"/>
    <s v="VP FOR INTERNATIONAL AFFAIRS"/>
    <s v="93"/>
    <s v="1-Adjust Based Budget"/>
    <x v="42"/>
    <x v="2"/>
    <x v="7"/>
    <m/>
    <x v="2"/>
    <x v="2"/>
    <m/>
  </r>
  <r>
    <n v="2018"/>
    <s v="UA"/>
    <s v="INTP"/>
    <s v="INTERNATIONAL AFFAIRS"/>
    <x v="100"/>
    <s v="-----"/>
    <m/>
    <s v="OFFICE OF INTERNAT PROGRAMS"/>
    <x v="28"/>
    <s v="VP FOR INTERNATIONAL AFFAIRS"/>
    <s v="GENFND"/>
    <x v="41"/>
    <x v="40"/>
    <s v="---"/>
    <s v="EX"/>
    <s v="PRIN"/>
    <s v="PRINT DUPL"/>
    <s v="KA"/>
    <x v="4"/>
    <s v="GEN EXP"/>
    <s v="09"/>
    <s v="AD"/>
    <x v="3"/>
    <n v="600"/>
    <n v="600"/>
    <m/>
    <x v="0"/>
    <n v="0"/>
    <s v="EX"/>
    <n v="600"/>
    <n v="600"/>
    <x v="0"/>
    <n v="0"/>
    <n v="0"/>
    <m/>
    <n v="0"/>
    <n v="600"/>
    <s v="N"/>
    <m/>
    <s v="INTP"/>
    <s v="VP FOR INTERNATIONAL AFFAIRS"/>
    <s v="93"/>
    <s v="1-Adjust Based Budget"/>
    <x v="42"/>
    <x v="2"/>
    <x v="7"/>
    <m/>
    <x v="2"/>
    <x v="2"/>
    <m/>
  </r>
  <r>
    <n v="2018"/>
    <s v="UA"/>
    <s v="INTP"/>
    <s v="INTERNATIONAL AFFAIRS"/>
    <x v="100"/>
    <s v="-----"/>
    <m/>
    <s v="OFFICE OF INTERNAT PROGRAMS"/>
    <x v="28"/>
    <s v="VP FOR INTERNATIONAL AFFAIRS"/>
    <s v="GENFND"/>
    <x v="96"/>
    <x v="94"/>
    <s v="---"/>
    <s v="EX"/>
    <s v="PHON"/>
    <s v="TELE POST"/>
    <s v="JV"/>
    <x v="4"/>
    <s v="GEN EXP"/>
    <s v="09"/>
    <s v="AD"/>
    <x v="3"/>
    <n v="350"/>
    <n v="350"/>
    <m/>
    <x v="0"/>
    <n v="0"/>
    <s v="EX"/>
    <n v="350"/>
    <n v="350"/>
    <x v="0"/>
    <n v="0"/>
    <n v="0"/>
    <m/>
    <n v="0"/>
    <n v="350"/>
    <s v="N"/>
    <m/>
    <s v="INTP"/>
    <s v="VP FOR INTERNATIONAL AFFAIRS"/>
    <s v="93"/>
    <s v="1-Adjust Based Budget"/>
    <x v="42"/>
    <x v="2"/>
    <x v="7"/>
    <m/>
    <x v="2"/>
    <x v="2"/>
    <m/>
  </r>
  <r>
    <n v="2018"/>
    <s v="UA"/>
    <s v="INTP"/>
    <s v="INTERNATIONAL AFFAIRS"/>
    <x v="100"/>
    <s v="-----"/>
    <m/>
    <s v="OFFICE OF INTERNAT PROGRAMS"/>
    <x v="28"/>
    <s v="VP FOR INTERNATIONAL AFFAIRS"/>
    <s v="GENFND"/>
    <x v="44"/>
    <x v="43"/>
    <s v="---"/>
    <s v="EX"/>
    <s v="PHON"/>
    <s v="TELE POST"/>
    <s v="JV"/>
    <x v="4"/>
    <s v="GEN EXP"/>
    <s v="09"/>
    <s v="AD"/>
    <x v="3"/>
    <n v="75"/>
    <n v="75"/>
    <m/>
    <x v="0"/>
    <n v="0"/>
    <s v="EX"/>
    <n v="75"/>
    <n v="75"/>
    <x v="0"/>
    <n v="0"/>
    <n v="0"/>
    <m/>
    <n v="0"/>
    <n v="75"/>
    <s v="N"/>
    <m/>
    <s v="INTP"/>
    <s v="VP FOR INTERNATIONAL AFFAIRS"/>
    <s v="93"/>
    <s v="1-Adjust Based Budget"/>
    <x v="42"/>
    <x v="2"/>
    <x v="7"/>
    <m/>
    <x v="2"/>
    <x v="2"/>
    <m/>
  </r>
  <r>
    <n v="2018"/>
    <s v="UA"/>
    <s v="INTP"/>
    <s v="INTERNATIONAL AFFAIRS"/>
    <x v="100"/>
    <s v="-----"/>
    <m/>
    <s v="OFFICE OF INTERNAT PROGRAMS"/>
    <x v="28"/>
    <s v="VP FOR INTERNATIONAL AFFAIRS"/>
    <s v="GENFND"/>
    <x v="45"/>
    <x v="44"/>
    <s v="---"/>
    <s v="EX"/>
    <s v="TRAV"/>
    <s v="TRAVEL"/>
    <s v="MK"/>
    <x v="6"/>
    <s v="TRAVEL"/>
    <s v="10"/>
    <s v="AD"/>
    <x v="3"/>
    <n v="500"/>
    <n v="500"/>
    <m/>
    <x v="0"/>
    <n v="0"/>
    <s v="EX"/>
    <n v="500"/>
    <n v="500"/>
    <x v="0"/>
    <n v="0"/>
    <n v="0"/>
    <m/>
    <n v="0"/>
    <n v="500"/>
    <s v="N"/>
    <m/>
    <s v="INTP"/>
    <s v="VP FOR INTERNATIONAL AFFAIRS"/>
    <s v="93"/>
    <s v="1-Adjust Based Budget"/>
    <x v="42"/>
    <x v="2"/>
    <x v="7"/>
    <m/>
    <x v="2"/>
    <x v="2"/>
    <m/>
  </r>
  <r>
    <n v="2018"/>
    <s v="UA"/>
    <s v="INTP"/>
    <s v="INTERNATIONAL AFFAIRS"/>
    <x v="101"/>
    <s v="-----"/>
    <m/>
    <s v="FACULTY EXCHANGES"/>
    <x v="28"/>
    <s v="VP FOR INTERNATIONAL AFFAIRS"/>
    <s v="GENFND"/>
    <x v="45"/>
    <x v="44"/>
    <s v="---"/>
    <s v="EX"/>
    <s v="TRAV"/>
    <s v="TRAVEL"/>
    <s v="MK"/>
    <x v="6"/>
    <s v="TRAVEL"/>
    <s v="10"/>
    <s v="AD"/>
    <x v="3"/>
    <n v="1000"/>
    <n v="1000"/>
    <m/>
    <x v="0"/>
    <n v="0"/>
    <s v="EX"/>
    <n v="1000"/>
    <n v="1000"/>
    <x v="0"/>
    <n v="0"/>
    <n v="0"/>
    <m/>
    <n v="0"/>
    <n v="1000"/>
    <s v="N"/>
    <m/>
    <s v="INTP"/>
    <s v="VP FOR INTERNATIONAL AFFAIRS"/>
    <s v="93"/>
    <s v="1-Adjust Based Budget"/>
    <x v="42"/>
    <x v="2"/>
    <x v="7"/>
    <m/>
    <x v="2"/>
    <x v="2"/>
    <m/>
  </r>
  <r>
    <n v="2018"/>
    <s v="UA"/>
    <s v="INTP"/>
    <s v="INTERNATIONAL AFFAIRS"/>
    <x v="100"/>
    <s v="-----"/>
    <m/>
    <s v="OFFICE OF INTERNAT PROGRAMS"/>
    <x v="28"/>
    <s v="VP FOR INTERNATIONAL AFFAIRS"/>
    <s v="GENFND"/>
    <x v="22"/>
    <x v="21"/>
    <s v="---"/>
    <s v="EX"/>
    <s v="S&amp;E"/>
    <s v="S&amp;E"/>
    <s v="LF"/>
    <x v="4"/>
    <s v="GEN EXP"/>
    <s v="09"/>
    <s v="AD"/>
    <x v="3"/>
    <n v="2600"/>
    <n v="2600"/>
    <m/>
    <x v="0"/>
    <n v="0"/>
    <s v="EX"/>
    <n v="2600"/>
    <n v="2600"/>
    <x v="0"/>
    <n v="0"/>
    <n v="0"/>
    <m/>
    <n v="0"/>
    <n v="2600"/>
    <s v="N"/>
    <m/>
    <s v="INTP"/>
    <s v="VP FOR INTERNATIONAL AFFAIRS"/>
    <s v="93"/>
    <s v="1-Adjust Based Budget"/>
    <x v="42"/>
    <x v="2"/>
    <x v="7"/>
    <m/>
    <x v="2"/>
    <x v="2"/>
    <m/>
  </r>
  <r>
    <n v="2018"/>
    <s v="UA"/>
    <s v="INTP"/>
    <s v="INTERNATIONAL AFFAIRS"/>
    <x v="100"/>
    <s v="-----"/>
    <m/>
    <s v="OFFICE OF INTERNAT PROGRAMS"/>
    <x v="28"/>
    <s v="VP FOR INTERNATIONAL AFFAIRS"/>
    <s v="GENFND"/>
    <x v="46"/>
    <x v="45"/>
    <s v="---"/>
    <s v="EX"/>
    <s v="PRIN"/>
    <s v="PRINT DUPL"/>
    <s v="KA"/>
    <x v="4"/>
    <s v="GEN EXP"/>
    <s v="09"/>
    <s v="AD"/>
    <x v="3"/>
    <n v="1000"/>
    <n v="1000"/>
    <m/>
    <x v="0"/>
    <n v="0"/>
    <s v="EX"/>
    <n v="1000"/>
    <n v="1000"/>
    <x v="0"/>
    <n v="0"/>
    <n v="0"/>
    <m/>
    <n v="0"/>
    <n v="1000"/>
    <s v="N"/>
    <m/>
    <s v="INTP"/>
    <s v="VP FOR INTERNATIONAL AFFAIRS"/>
    <s v="93"/>
    <s v="1-Adjust Based Budget"/>
    <x v="42"/>
    <x v="2"/>
    <x v="7"/>
    <m/>
    <x v="2"/>
    <x v="2"/>
    <m/>
  </r>
  <r>
    <n v="2018"/>
    <s v="UA"/>
    <s v="INTP"/>
    <s v="INTERNATIONAL AFFAIRS"/>
    <x v="100"/>
    <s v="-----"/>
    <m/>
    <s v="OFFICE OF INTERNAT PROGRAMS"/>
    <x v="28"/>
    <s v="VP FOR INTERNATIONAL AFFAIRS"/>
    <s v="GENFND"/>
    <x v="12"/>
    <x v="11"/>
    <s v="---"/>
    <s v="EX"/>
    <s v="PRIN"/>
    <s v="PRINT DUPL"/>
    <s v="KA"/>
    <x v="4"/>
    <s v="GEN EXP"/>
    <s v="09"/>
    <s v="AD"/>
    <x v="3"/>
    <n v="16228"/>
    <n v="16228"/>
    <m/>
    <x v="0"/>
    <n v="0"/>
    <s v="EX"/>
    <n v="16228"/>
    <n v="16228"/>
    <x v="0"/>
    <n v="0"/>
    <n v="0"/>
    <m/>
    <n v="0"/>
    <n v="16228"/>
    <s v="N"/>
    <m/>
    <s v="INTP"/>
    <s v="VP FOR INTERNATIONAL AFFAIRS"/>
    <s v="93"/>
    <s v="1-Adjust Based Budget"/>
    <x v="42"/>
    <x v="2"/>
    <x v="7"/>
    <m/>
    <x v="2"/>
    <x v="2"/>
    <m/>
  </r>
  <r>
    <n v="2018"/>
    <s v="UA"/>
    <s v="INTP"/>
    <s v="INTERNATIONAL AFFAIRS"/>
    <x v="100"/>
    <s v="-----"/>
    <m/>
    <s v="OFFICE OF INTERNAT PROGRAMS"/>
    <x v="28"/>
    <s v="VP FOR INTERNATIONAL AFFAIRS"/>
    <s v="GENFND"/>
    <x v="48"/>
    <x v="47"/>
    <s v="---"/>
    <s v="EX"/>
    <s v="S&amp;E"/>
    <s v="S&amp;E"/>
    <s v="LF"/>
    <x v="4"/>
    <s v="GEN EXP"/>
    <s v="09"/>
    <s v="AD"/>
    <x v="3"/>
    <n v="4272"/>
    <n v="4272"/>
    <m/>
    <x v="0"/>
    <n v="0"/>
    <s v="EX"/>
    <n v="4272"/>
    <n v="4272"/>
    <x v="0"/>
    <n v="0"/>
    <n v="0"/>
    <m/>
    <n v="0"/>
    <n v="4272"/>
    <s v="N"/>
    <m/>
    <s v="INTP"/>
    <s v="VP FOR INTERNATIONAL AFFAIRS"/>
    <s v="93"/>
    <s v="1-Adjust Based Budget"/>
    <x v="42"/>
    <x v="2"/>
    <x v="7"/>
    <m/>
    <x v="2"/>
    <x v="2"/>
    <m/>
  </r>
  <r>
    <n v="2018"/>
    <s v="UA"/>
    <s v="INTP"/>
    <s v="INTERNATIONAL AFFAIRS"/>
    <x v="100"/>
    <s v="-----"/>
    <m/>
    <s v="OFFICE OF INTERNAT PROGRAMS"/>
    <x v="28"/>
    <s v="VP FOR INTERNATIONAL AFFAIRS"/>
    <s v="GENFND"/>
    <x v="13"/>
    <x v="12"/>
    <s v="---"/>
    <s v="EX"/>
    <s v="COSV"/>
    <s v="CONTRACT SRV"/>
    <s v="KK"/>
    <x v="4"/>
    <s v="GEN EXP"/>
    <s v="09"/>
    <s v="AD"/>
    <x v="3"/>
    <n v="8000"/>
    <n v="8000"/>
    <m/>
    <x v="0"/>
    <n v="0"/>
    <s v="EX"/>
    <n v="8000"/>
    <n v="8000"/>
    <x v="0"/>
    <n v="0"/>
    <n v="0"/>
    <m/>
    <n v="0"/>
    <n v="8000"/>
    <s v="N"/>
    <m/>
    <s v="INTP"/>
    <s v="VP FOR INTERNATIONAL AFFAIRS"/>
    <s v="93"/>
    <s v="1-Adjust Based Budget"/>
    <x v="42"/>
    <x v="2"/>
    <x v="7"/>
    <m/>
    <x v="2"/>
    <x v="2"/>
    <m/>
  </r>
  <r>
    <n v="2018"/>
    <s v="UA"/>
    <s v="INTP"/>
    <s v="INTERNATIONAL AFFAIRS"/>
    <x v="100"/>
    <s v="-----"/>
    <m/>
    <s v="OFFICE OF INTERNAT PROGRAMS"/>
    <x v="28"/>
    <s v="VP FOR INTERNATIONAL AFFAIRS"/>
    <s v="GENFND"/>
    <x v="53"/>
    <x v="52"/>
    <s v="---"/>
    <s v="EX"/>
    <s v="S&amp;E"/>
    <s v="S&amp;E"/>
    <s v="LF"/>
    <x v="4"/>
    <s v="GEN EXP"/>
    <s v="09"/>
    <s v="AD"/>
    <x v="3"/>
    <n v="12000"/>
    <n v="12000"/>
    <m/>
    <x v="0"/>
    <n v="0"/>
    <s v="EX"/>
    <n v="12000"/>
    <n v="12000"/>
    <x v="0"/>
    <n v="0"/>
    <n v="0"/>
    <m/>
    <n v="0"/>
    <n v="12000"/>
    <s v="N"/>
    <m/>
    <s v="INTP"/>
    <s v="VP FOR INTERNATIONAL AFFAIRS"/>
    <s v="93"/>
    <s v="1-Adjust Based Budget"/>
    <x v="42"/>
    <x v="2"/>
    <x v="7"/>
    <m/>
    <x v="2"/>
    <x v="2"/>
    <m/>
  </r>
  <r>
    <n v="2018"/>
    <s v="UA"/>
    <s v="INTP"/>
    <s v="INTERNATIONAL AFFAIRS"/>
    <x v="100"/>
    <s v="-----"/>
    <m/>
    <s v="OFFICE OF INTERNAT PROGRAMS"/>
    <x v="28"/>
    <s v="VP FOR INTERNATIONAL AFFAIRS"/>
    <s v="GENFND"/>
    <x v="56"/>
    <x v="55"/>
    <s v="---"/>
    <s v="EX"/>
    <s v="RENT"/>
    <s v="RENTS"/>
    <s v="KP"/>
    <x v="4"/>
    <s v="GEN EXP"/>
    <s v="09"/>
    <s v="AD"/>
    <x v="3"/>
    <n v="30"/>
    <n v="30"/>
    <m/>
    <x v="0"/>
    <n v="0"/>
    <s v="EX"/>
    <n v="30"/>
    <n v="30"/>
    <x v="0"/>
    <n v="0"/>
    <n v="0"/>
    <m/>
    <n v="0"/>
    <n v="30"/>
    <s v="N"/>
    <m/>
    <s v="INTP"/>
    <s v="VP FOR INTERNATIONAL AFFAIRS"/>
    <s v="93"/>
    <s v="1-Adjust Based Budget"/>
    <x v="42"/>
    <x v="2"/>
    <x v="7"/>
    <m/>
    <x v="2"/>
    <x v="2"/>
    <m/>
  </r>
  <r>
    <n v="2018"/>
    <s v="UA"/>
    <s v="INTP"/>
    <s v="INTERNATIONAL AFFAIRS"/>
    <x v="101"/>
    <s v="-----"/>
    <m/>
    <s v="FACULTY EXCHANGES"/>
    <x v="28"/>
    <s v="VP FOR INTERNATIONAL AFFAIRS"/>
    <s v="GENFND"/>
    <x v="56"/>
    <x v="55"/>
    <s v="---"/>
    <s v="EX"/>
    <s v="RENT"/>
    <s v="RENTS"/>
    <s v="KP"/>
    <x v="4"/>
    <s v="GEN EXP"/>
    <s v="09"/>
    <s v="AD"/>
    <x v="3"/>
    <n v="45000"/>
    <n v="45000"/>
    <m/>
    <x v="0"/>
    <n v="0"/>
    <s v="EX"/>
    <n v="45000"/>
    <n v="45000"/>
    <x v="0"/>
    <n v="0"/>
    <n v="0"/>
    <m/>
    <n v="0"/>
    <n v="45000"/>
    <s v="N"/>
    <m/>
    <s v="INTP"/>
    <s v="VP FOR INTERNATIONAL AFFAIRS"/>
    <s v="93"/>
    <s v="1-Adjust Based Budget"/>
    <x v="42"/>
    <x v="2"/>
    <x v="7"/>
    <m/>
    <x v="2"/>
    <x v="2"/>
    <m/>
  </r>
  <r>
    <n v="2018"/>
    <s v="UA"/>
    <s v="INTP"/>
    <s v="INTERNATIONAL AFFAIRS"/>
    <x v="101"/>
    <s v="-----"/>
    <m/>
    <s v="FACULTY EXCHANGES"/>
    <x v="28"/>
    <s v="VP FOR INTERNATIONAL AFFAIRS"/>
    <s v="GENFND"/>
    <x v="137"/>
    <x v="131"/>
    <s v="---"/>
    <s v="EX"/>
    <s v="OEXP"/>
    <s v="OTHER EXP"/>
    <s v="LP"/>
    <x v="4"/>
    <s v="GEN EXP"/>
    <s v="09"/>
    <s v="AD"/>
    <x v="3"/>
    <n v="15000"/>
    <n v="15000"/>
    <m/>
    <x v="0"/>
    <n v="0"/>
    <s v="EX"/>
    <n v="15000"/>
    <n v="15000"/>
    <x v="0"/>
    <n v="0"/>
    <n v="0"/>
    <m/>
    <n v="0"/>
    <n v="15000"/>
    <s v="N"/>
    <m/>
    <s v="INTP"/>
    <s v="VP FOR INTERNATIONAL AFFAIRS"/>
    <s v="93"/>
    <s v="1-Adjust Based Budget"/>
    <x v="42"/>
    <x v="2"/>
    <x v="7"/>
    <m/>
    <x v="2"/>
    <x v="2"/>
    <m/>
  </r>
  <r>
    <n v="2018"/>
    <s v="UA"/>
    <s v="INTP"/>
    <s v="INTERNATIONAL AFFAIRS"/>
    <x v="100"/>
    <s v="-----"/>
    <m/>
    <s v="OFFICE OF INTERNAT PROGRAMS"/>
    <x v="28"/>
    <s v="VP FOR INTERNATIONAL AFFAIRS"/>
    <s v="GENFND"/>
    <x v="88"/>
    <x v="86"/>
    <s v="---"/>
    <s v="EX"/>
    <s v="S&amp;E"/>
    <s v="S&amp;E"/>
    <s v="LF"/>
    <x v="4"/>
    <s v="GEN EXP"/>
    <s v="09"/>
    <s v="AD"/>
    <x v="3"/>
    <n v="50"/>
    <n v="50"/>
    <m/>
    <x v="0"/>
    <n v="0"/>
    <s v="EX"/>
    <n v="50"/>
    <n v="50"/>
    <x v="0"/>
    <n v="0"/>
    <n v="0"/>
    <m/>
    <n v="0"/>
    <n v="50"/>
    <s v="N"/>
    <m/>
    <s v="INTP"/>
    <s v="VP FOR INTERNATIONAL AFFAIRS"/>
    <s v="93"/>
    <s v="1-Adjust Based Budget"/>
    <x v="42"/>
    <x v="2"/>
    <x v="7"/>
    <m/>
    <x v="2"/>
    <x v="2"/>
    <m/>
  </r>
  <r>
    <n v="2018"/>
    <s v="UA"/>
    <s v="INTP"/>
    <s v="INTERNATIONAL AFFAIRS"/>
    <x v="100"/>
    <s v="-----"/>
    <m/>
    <s v="OFFICE OF INTERNAT PROGRAMS"/>
    <x v="28"/>
    <s v="VP FOR INTERNATIONAL AFFAIRS"/>
    <s v="GENFND"/>
    <x v="62"/>
    <x v="61"/>
    <s v="---"/>
    <s v="EX"/>
    <s v="UTIL"/>
    <s v="UTILITIES"/>
    <s v="HK"/>
    <x v="4"/>
    <s v="GEN EXP"/>
    <s v="09"/>
    <s v="AD"/>
    <x v="3"/>
    <n v="700"/>
    <n v="700"/>
    <m/>
    <x v="0"/>
    <n v="0"/>
    <s v="EX"/>
    <n v="700"/>
    <n v="700"/>
    <x v="0"/>
    <n v="0"/>
    <n v="0"/>
    <m/>
    <n v="0"/>
    <n v="700"/>
    <s v="N"/>
    <m/>
    <s v="INTP"/>
    <s v="VP FOR INTERNATIONAL AFFAIRS"/>
    <s v="93"/>
    <s v="1-Adjust Based Budget"/>
    <x v="42"/>
    <x v="2"/>
    <x v="7"/>
    <m/>
    <x v="2"/>
    <x v="2"/>
    <m/>
  </r>
  <r>
    <n v="2018"/>
    <s v="UA"/>
    <s v="INTP"/>
    <s v="INTERNATIONAL AFFAIRS"/>
    <x v="101"/>
    <s v="-----"/>
    <m/>
    <s v="FACULTY EXCHANGES"/>
    <x v="28"/>
    <s v="VP FOR INTERNATIONAL AFFAIRS"/>
    <s v="GENFND"/>
    <x v="122"/>
    <x v="118"/>
    <s v="---"/>
    <s v="EX"/>
    <s v="S&amp;E"/>
    <s v="S&amp;E"/>
    <s v="LF"/>
    <x v="4"/>
    <s v="GEN EXP"/>
    <s v="09"/>
    <s v="AD"/>
    <x v="3"/>
    <n v="100"/>
    <n v="100"/>
    <m/>
    <x v="0"/>
    <n v="0"/>
    <s v="EX"/>
    <n v="100"/>
    <n v="100"/>
    <x v="0"/>
    <n v="0"/>
    <n v="0"/>
    <m/>
    <n v="0"/>
    <n v="100"/>
    <s v="N"/>
    <m/>
    <s v="INTP"/>
    <s v="VP FOR INTERNATIONAL AFFAIRS"/>
    <s v="93"/>
    <s v="1-Adjust Based Budget"/>
    <x v="42"/>
    <x v="2"/>
    <x v="7"/>
    <m/>
    <x v="2"/>
    <x v="2"/>
    <m/>
  </r>
  <r>
    <n v="2018"/>
    <s v="UA"/>
    <s v="INTP"/>
    <s v="INTERNATIONAL AFFAIRS"/>
    <x v="100"/>
    <s v="-----"/>
    <m/>
    <s v="OFFICE OF INTERNAT PROGRAMS"/>
    <x v="28"/>
    <s v="VP FOR INTERNATIONAL AFFAIRS"/>
    <s v="GENFND"/>
    <x v="63"/>
    <x v="62"/>
    <s v="---"/>
    <s v="EX"/>
    <s v="S&amp;E"/>
    <s v="S&amp;E"/>
    <s v="LF"/>
    <x v="4"/>
    <s v="GEN EXP"/>
    <s v="09"/>
    <s v="AD"/>
    <x v="3"/>
    <n v="1500"/>
    <n v="1500"/>
    <m/>
    <x v="0"/>
    <n v="0"/>
    <s v="EX"/>
    <n v="1500"/>
    <n v="1500"/>
    <x v="0"/>
    <n v="0"/>
    <n v="0"/>
    <m/>
    <n v="0"/>
    <n v="1500"/>
    <s v="N"/>
    <m/>
    <s v="INTP"/>
    <s v="VP FOR INTERNATIONAL AFFAIRS"/>
    <s v="93"/>
    <s v="1-Adjust Based Budget"/>
    <x v="42"/>
    <x v="2"/>
    <x v="7"/>
    <m/>
    <x v="2"/>
    <x v="2"/>
    <m/>
  </r>
  <r>
    <n v="2018"/>
    <s v="UA"/>
    <s v="INTP"/>
    <s v="INTERNATIONAL AFFAIRS"/>
    <x v="101"/>
    <s v="-----"/>
    <m/>
    <s v="FACULTY EXCHANGES"/>
    <x v="28"/>
    <s v="VP FOR INTERNATIONAL AFFAIRS"/>
    <s v="GENFND"/>
    <x v="138"/>
    <x v="132"/>
    <s v="---"/>
    <s v="EX"/>
    <s v="CREX"/>
    <s v="COST REC EXP"/>
    <s v="JK"/>
    <x v="4"/>
    <s v="GEN EXP"/>
    <s v="09"/>
    <s v="AD"/>
    <x v="3"/>
    <n v="2500"/>
    <n v="2500"/>
    <m/>
    <x v="0"/>
    <n v="0"/>
    <s v="EX"/>
    <n v="2500"/>
    <n v="2500"/>
    <x v="0"/>
    <n v="0"/>
    <n v="0"/>
    <m/>
    <n v="0"/>
    <n v="2500"/>
    <s v="N"/>
    <m/>
    <s v="INTP"/>
    <s v="VP FOR INTERNATIONAL AFFAIRS"/>
    <s v="93"/>
    <s v="1-Adjust Based Budget"/>
    <x v="42"/>
    <x v="2"/>
    <x v="7"/>
    <m/>
    <x v="2"/>
    <x v="2"/>
    <m/>
  </r>
  <r>
    <n v="2018"/>
    <s v="UA"/>
    <s v="INTP"/>
    <s v="INTERNATIONAL AFFAIRS"/>
    <x v="100"/>
    <s v="-----"/>
    <m/>
    <s v="OFFICE OF INTERNAT PROGRAMS"/>
    <x v="28"/>
    <s v="VP FOR INTERNATIONAL AFFAIRS"/>
    <s v="GENFND"/>
    <x v="17"/>
    <x v="16"/>
    <s v="---"/>
    <s v="EX"/>
    <s v="OEXP"/>
    <s v="OTHER EXP"/>
    <s v="LP"/>
    <x v="4"/>
    <s v="GEN EXP"/>
    <s v="09"/>
    <s v="AD"/>
    <x v="3"/>
    <n v="8700"/>
    <n v="8700"/>
    <m/>
    <x v="0"/>
    <n v="0"/>
    <s v="EX"/>
    <n v="8700"/>
    <n v="8700"/>
    <x v="0"/>
    <n v="0"/>
    <n v="0"/>
    <m/>
    <n v="0"/>
    <n v="8700"/>
    <s v="N"/>
    <m/>
    <s v="INTP"/>
    <s v="VP FOR INTERNATIONAL AFFAIRS"/>
    <s v="93"/>
    <s v="1-Adjust Based Budget"/>
    <x v="42"/>
    <x v="2"/>
    <x v="7"/>
    <m/>
    <x v="2"/>
    <x v="2"/>
    <m/>
  </r>
  <r>
    <n v="2018"/>
    <s v="UA"/>
    <s v="INTP"/>
    <s v="INTERNATIONAL AFFAIRS"/>
    <x v="100"/>
    <s v="-----"/>
    <m/>
    <s v="OFFICE OF INTERNAT PROGRAMS"/>
    <x v="28"/>
    <s v="VP FOR INTERNATIONAL AFFAIRS"/>
    <s v="GENFND"/>
    <x v="110"/>
    <x v="108"/>
    <s v="---"/>
    <s v="EX"/>
    <s v="S&amp;E"/>
    <s v="S&amp;E"/>
    <s v="LF"/>
    <x v="4"/>
    <s v="GEN EXP"/>
    <s v="09"/>
    <s v="AD"/>
    <x v="3"/>
    <n v="1000"/>
    <n v="1000"/>
    <m/>
    <x v="0"/>
    <n v="0"/>
    <s v="EX"/>
    <n v="1000"/>
    <n v="1000"/>
    <x v="0"/>
    <n v="0"/>
    <n v="0"/>
    <m/>
    <n v="0"/>
    <n v="1000"/>
    <s v="N"/>
    <m/>
    <s v="INTP"/>
    <s v="VP FOR INTERNATIONAL AFFAIRS"/>
    <s v="93"/>
    <s v="1-Adjust Based Budget"/>
    <x v="42"/>
    <x v="2"/>
    <x v="7"/>
    <m/>
    <x v="2"/>
    <x v="2"/>
    <m/>
  </r>
  <r>
    <n v="2018"/>
    <s v="UA"/>
    <s v="INTP"/>
    <s v="INTERNATIONAL AFFAIRS"/>
    <x v="100"/>
    <s v="-----"/>
    <m/>
    <s v="OFFICE OF INTERNAT PROGRAMS"/>
    <x v="28"/>
    <s v="VP FOR INTERNATIONAL AFFAIRS"/>
    <s v="GENFND"/>
    <x v="65"/>
    <x v="64"/>
    <s v="---"/>
    <s v="EX"/>
    <s v="S&amp;E"/>
    <s v="S&amp;E"/>
    <s v="LF"/>
    <x v="4"/>
    <s v="GEN EXP"/>
    <s v="09"/>
    <s v="AD"/>
    <x v="3"/>
    <n v="500"/>
    <n v="500"/>
    <m/>
    <x v="0"/>
    <n v="0"/>
    <s v="EX"/>
    <n v="500"/>
    <n v="500"/>
    <x v="0"/>
    <n v="0"/>
    <n v="0"/>
    <m/>
    <n v="0"/>
    <n v="500"/>
    <s v="N"/>
    <m/>
    <s v="INTP"/>
    <s v="VP FOR INTERNATIONAL AFFAIRS"/>
    <s v="93"/>
    <s v="1-Adjust Based Budget"/>
    <x v="42"/>
    <x v="2"/>
    <x v="7"/>
    <m/>
    <x v="2"/>
    <x v="2"/>
    <m/>
  </r>
  <r>
    <n v="2018"/>
    <s v="UA"/>
    <s v="INTP"/>
    <s v="INTERNATIONAL AFFAIRS"/>
    <x v="102"/>
    <s v="-----"/>
    <m/>
    <s v="FELLOWSHIPS-OVERSEAS EXCH"/>
    <x v="28"/>
    <s v="VP FOR INTERNATIONAL AFFAIRS"/>
    <s v="GENFND"/>
    <x v="66"/>
    <x v="65"/>
    <s v="---"/>
    <s v="EX"/>
    <s v="BENF"/>
    <s v="BENEFITS"/>
    <s v="GP"/>
    <x v="5"/>
    <s v="COMPENS"/>
    <s v="07"/>
    <s v="S&amp;F"/>
    <x v="3"/>
    <n v="11000"/>
    <n v="11000"/>
    <m/>
    <x v="0"/>
    <n v="0"/>
    <s v="EX"/>
    <n v="11000"/>
    <n v="11000"/>
    <x v="0"/>
    <n v="0"/>
    <n v="0"/>
    <m/>
    <n v="0"/>
    <n v="11000"/>
    <s v="N"/>
    <m/>
    <s v="INTP"/>
    <s v="VP FOR INTERNATIONAL AFFAIRS"/>
    <s v="93"/>
    <s v="1-Adjust Based Budget"/>
    <x v="42"/>
    <x v="2"/>
    <x v="7"/>
    <m/>
    <x v="2"/>
    <x v="2"/>
    <m/>
  </r>
  <r>
    <n v="2018"/>
    <s v="UA"/>
    <s v="INTP"/>
    <s v="INTERNATIONAL AFFAIRS"/>
    <x v="100"/>
    <s v="-----"/>
    <m/>
    <s v="OFFICE OF INTERNAT PROGRAMS"/>
    <x v="28"/>
    <s v="VP FOR INTERNATIONAL AFFAIRS"/>
    <s v="GENFND"/>
    <x v="24"/>
    <x v="23"/>
    <s v="---"/>
    <s v="EX"/>
    <s v="BENF"/>
    <s v="BENEFITS"/>
    <s v="GP"/>
    <x v="5"/>
    <s v="COMPENS"/>
    <s v="07"/>
    <s v="AD"/>
    <x v="3"/>
    <n v="258518"/>
    <n v="258518"/>
    <m/>
    <x v="0"/>
    <n v="0"/>
    <s v="EX"/>
    <n v="258518"/>
    <n v="258518"/>
    <x v="0"/>
    <n v="0"/>
    <n v="0"/>
    <m/>
    <n v="0"/>
    <n v="258518"/>
    <s v="N"/>
    <m/>
    <s v="INTP"/>
    <s v="VP FOR INTERNATIONAL AFFAIRS"/>
    <s v="93"/>
    <s v="1-Adjust Based Budget"/>
    <x v="42"/>
    <x v="2"/>
    <x v="7"/>
    <m/>
    <x v="2"/>
    <x v="2"/>
    <m/>
  </r>
  <r>
    <n v="2018"/>
    <s v="UA"/>
    <s v="INTP"/>
    <s v="INTERNATIONAL AFFAIRS"/>
    <x v="100"/>
    <s v="-----"/>
    <m/>
    <s v="OFFICE OF INTERNAT PROGRAMS"/>
    <x v="28"/>
    <s v="VP FOR INTERNATIONAL AFFAIRS"/>
    <s v="GENFND"/>
    <x v="25"/>
    <x v="24"/>
    <s v="---"/>
    <s v="EX"/>
    <s v="BENF"/>
    <s v="BENEFITS"/>
    <s v="GP"/>
    <x v="5"/>
    <s v="COMPENS"/>
    <s v="07"/>
    <s v="AD"/>
    <x v="3"/>
    <n v="88259"/>
    <n v="88259"/>
    <m/>
    <x v="0"/>
    <n v="0"/>
    <s v="EX"/>
    <n v="88259"/>
    <n v="88259"/>
    <x v="0"/>
    <n v="0"/>
    <n v="0"/>
    <m/>
    <n v="0"/>
    <n v="88259"/>
    <s v="N"/>
    <m/>
    <s v="INTP"/>
    <s v="VP FOR INTERNATIONAL AFFAIRS"/>
    <s v="93"/>
    <s v="1-Adjust Based Budget"/>
    <x v="42"/>
    <x v="2"/>
    <x v="7"/>
    <m/>
    <x v="2"/>
    <x v="2"/>
    <m/>
  </r>
  <r>
    <n v="2018"/>
    <s v="UA"/>
    <s v="INTP"/>
    <s v="INTERNATIONAL AFFAIRS"/>
    <x v="100"/>
    <s v="-----"/>
    <m/>
    <s v="OFFICE OF INTERNAT PROGRAMS"/>
    <x v="28"/>
    <s v="VP FOR INTERNATIONAL AFFAIRS"/>
    <s v="GENFND"/>
    <x v="26"/>
    <x v="25"/>
    <s v="---"/>
    <s v="EX"/>
    <s v="BENF"/>
    <s v="BENEFITS"/>
    <s v="GP"/>
    <x v="5"/>
    <s v="COMPENS"/>
    <s v="07"/>
    <s v="AD"/>
    <x v="3"/>
    <n v="159888"/>
    <n v="159888"/>
    <m/>
    <x v="0"/>
    <n v="0"/>
    <s v="EX"/>
    <n v="159888"/>
    <n v="159888"/>
    <x v="0"/>
    <n v="0"/>
    <n v="0"/>
    <m/>
    <n v="0"/>
    <n v="159888"/>
    <s v="N"/>
    <m/>
    <s v="INTP"/>
    <s v="VP FOR INTERNATIONAL AFFAIRS"/>
    <s v="93"/>
    <s v="1-Adjust Based Budget"/>
    <x v="42"/>
    <x v="2"/>
    <x v="7"/>
    <m/>
    <x v="2"/>
    <x v="2"/>
    <m/>
  </r>
  <r>
    <n v="2018"/>
    <s v="UA"/>
    <s v="INTP"/>
    <s v="INTERNATIONAL AFFAIRS"/>
    <x v="100"/>
    <s v="-----"/>
    <m/>
    <s v="OFFICE OF INTERNAT PROGRAMS"/>
    <x v="28"/>
    <s v="VP FOR INTERNATIONAL AFFAIRS"/>
    <s v="GENFND"/>
    <x v="67"/>
    <x v="66"/>
    <s v="---"/>
    <s v="EX"/>
    <s v="BENF"/>
    <s v="BENEFITS"/>
    <s v="GP"/>
    <x v="5"/>
    <s v="COMPENS"/>
    <s v="07"/>
    <s v="AD"/>
    <x v="3"/>
    <n v="9955"/>
    <n v="9955"/>
    <m/>
    <x v="0"/>
    <n v="0"/>
    <s v="EX"/>
    <n v="9955"/>
    <n v="9955"/>
    <x v="0"/>
    <n v="0"/>
    <n v="0"/>
    <m/>
    <n v="0"/>
    <n v="9955"/>
    <s v="N"/>
    <m/>
    <s v="INTP"/>
    <s v="VP FOR INTERNATIONAL AFFAIRS"/>
    <s v="93"/>
    <s v="1-Adjust Based Budget"/>
    <x v="42"/>
    <x v="2"/>
    <x v="7"/>
    <m/>
    <x v="2"/>
    <x v="2"/>
    <m/>
  </r>
  <r>
    <n v="2018"/>
    <s v="UA"/>
    <s v="INTP"/>
    <s v="INTERNATIONAL AFFAIRS"/>
    <x v="102"/>
    <s v="-----"/>
    <m/>
    <s v="FELLOWSHIPS-OVERSEAS EXCH"/>
    <x v="28"/>
    <s v="VP FOR INTERNATIONAL AFFAIRS"/>
    <s v="GENFND"/>
    <x v="90"/>
    <x v="88"/>
    <s v="---"/>
    <s v="EX"/>
    <s v="FINA"/>
    <s v="FINANCE AID"/>
    <s v="HA"/>
    <x v="8"/>
    <s v="FIN AID"/>
    <s v="08"/>
    <s v="S&amp;F"/>
    <x v="3"/>
    <n v="120000"/>
    <n v="120000"/>
    <m/>
    <x v="0"/>
    <n v="0"/>
    <s v="EX"/>
    <n v="120000"/>
    <n v="120000"/>
    <x v="0"/>
    <n v="0"/>
    <n v="0"/>
    <m/>
    <n v="0"/>
    <n v="120000"/>
    <s v="N"/>
    <m/>
    <s v="INTP"/>
    <s v="VP FOR INTERNATIONAL AFFAIRS"/>
    <s v="93"/>
    <s v="1-Adjust Based Budget"/>
    <x v="42"/>
    <x v="2"/>
    <x v="7"/>
    <m/>
    <x v="2"/>
    <x v="2"/>
    <m/>
  </r>
  <r>
    <n v="2018"/>
    <s v="UA"/>
    <s v="INTP"/>
    <s v="INTERNATIONAL AFFAIRS"/>
    <x v="102"/>
    <s v="-----"/>
    <m/>
    <s v="FELLOWSHIPS-OVERSEAS EXCH"/>
    <x v="28"/>
    <s v="VP FOR INTERNATIONAL AFFAIRS"/>
    <s v="GENFND"/>
    <x v="139"/>
    <x v="133"/>
    <s v="---"/>
    <s v="EX"/>
    <s v="FINA"/>
    <s v="FINANCE AID"/>
    <s v="HA"/>
    <x v="8"/>
    <s v="FIN AID"/>
    <s v="08"/>
    <s v="S&amp;F"/>
    <x v="3"/>
    <n v="15000"/>
    <n v="15000"/>
    <m/>
    <x v="0"/>
    <n v="0"/>
    <s v="EX"/>
    <n v="15000"/>
    <n v="15000"/>
    <x v="0"/>
    <n v="0"/>
    <n v="0"/>
    <m/>
    <n v="0"/>
    <n v="15000"/>
    <s v="N"/>
    <m/>
    <s v="INTP"/>
    <s v="VP FOR INTERNATIONAL AFFAIRS"/>
    <s v="93"/>
    <s v="1-Adjust Based Budget"/>
    <x v="42"/>
    <x v="2"/>
    <x v="7"/>
    <m/>
    <x v="2"/>
    <x v="2"/>
    <m/>
  </r>
  <r>
    <n v="2018"/>
    <s v="UA"/>
    <s v="INTP"/>
    <s v="INTERNATIONAL AFFAIRS"/>
    <x v="100"/>
    <s v="-----"/>
    <m/>
    <s v="OFFICE OF INTERNAT PROGRAMS"/>
    <x v="28"/>
    <s v="VP FOR INTERNATIONAL AFFAIRS"/>
    <s v="GENFND"/>
    <x v="27"/>
    <x v="26"/>
    <s v="---"/>
    <s v="EX"/>
    <s v="TRAV"/>
    <s v="TRAVEL"/>
    <s v="MK"/>
    <x v="6"/>
    <s v="TRAVEL"/>
    <s v="10"/>
    <s v="AD"/>
    <x v="3"/>
    <n v="800"/>
    <n v="800"/>
    <m/>
    <x v="0"/>
    <n v="0"/>
    <s v="EX"/>
    <n v="800"/>
    <n v="800"/>
    <x v="0"/>
    <n v="0"/>
    <n v="0"/>
    <m/>
    <n v="0"/>
    <n v="800"/>
    <s v="N"/>
    <m/>
    <s v="INTP"/>
    <s v="VP FOR INTERNATIONAL AFFAIRS"/>
    <s v="93"/>
    <s v="1-Adjust Based Budget"/>
    <x v="42"/>
    <x v="2"/>
    <x v="7"/>
    <m/>
    <x v="2"/>
    <x v="2"/>
    <m/>
  </r>
  <r>
    <n v="2018"/>
    <s v="UA"/>
    <s v="INTP"/>
    <s v="INTERNATIONAL AFFAIRS"/>
    <x v="100"/>
    <s v="-----"/>
    <m/>
    <s v="OFFICE OF INTERNAT PROGRAMS"/>
    <x v="28"/>
    <s v="VP FOR INTERNATIONAL AFFAIRS"/>
    <s v="GENFND"/>
    <x v="28"/>
    <x v="27"/>
    <s v="---"/>
    <s v="EX"/>
    <s v="TRAV"/>
    <s v="TRAVEL"/>
    <s v="MK"/>
    <x v="6"/>
    <s v="TRAVEL"/>
    <s v="10"/>
    <s v="AD"/>
    <x v="3"/>
    <n v="8000"/>
    <n v="8000"/>
    <m/>
    <x v="0"/>
    <n v="0"/>
    <s v="EX"/>
    <n v="8000"/>
    <n v="8000"/>
    <x v="0"/>
    <n v="0"/>
    <n v="0"/>
    <m/>
    <n v="0"/>
    <n v="8000"/>
    <s v="N"/>
    <m/>
    <s v="INTP"/>
    <s v="VP FOR INTERNATIONAL AFFAIRS"/>
    <s v="93"/>
    <s v="1-Adjust Based Budget"/>
    <x v="42"/>
    <x v="2"/>
    <x v="7"/>
    <m/>
    <x v="2"/>
    <x v="2"/>
    <m/>
  </r>
  <r>
    <n v="2018"/>
    <s v="UA"/>
    <s v="INTP"/>
    <s v="INTERNATIONAL AFFAIRS"/>
    <x v="101"/>
    <s v="-----"/>
    <m/>
    <s v="FACULTY EXCHANGES"/>
    <x v="28"/>
    <s v="VP FOR INTERNATIONAL AFFAIRS"/>
    <s v="GENFND"/>
    <x v="91"/>
    <x v="89"/>
    <s v="---"/>
    <s v="EX"/>
    <s v="TRAV"/>
    <s v="TRAVEL"/>
    <s v="MK"/>
    <x v="6"/>
    <s v="TRAVEL"/>
    <s v="10"/>
    <s v="AD"/>
    <x v="3"/>
    <n v="40000"/>
    <n v="40000"/>
    <m/>
    <x v="0"/>
    <n v="0"/>
    <s v="EX"/>
    <n v="40000"/>
    <n v="40000"/>
    <x v="0"/>
    <n v="0"/>
    <n v="0"/>
    <m/>
    <n v="0"/>
    <n v="40000"/>
    <s v="N"/>
    <m/>
    <s v="INTP"/>
    <s v="VP FOR INTERNATIONAL AFFAIRS"/>
    <s v="93"/>
    <s v="1-Adjust Based Budget"/>
    <x v="42"/>
    <x v="2"/>
    <x v="7"/>
    <m/>
    <x v="2"/>
    <x v="2"/>
    <m/>
  </r>
  <r>
    <n v="2018"/>
    <s v="UA"/>
    <s v="INTP"/>
    <s v="INTERNATIONAL AFFAIRS"/>
    <x v="100"/>
    <s v="-----"/>
    <m/>
    <s v="OFFICE OF INTERNAT PROGRAMS"/>
    <x v="28"/>
    <s v="VP FOR INTERNATIONAL AFFAIRS"/>
    <s v="GENFND"/>
    <x v="0"/>
    <x v="0"/>
    <s v="LAC"/>
    <s v="EX"/>
    <s v="RESV"/>
    <s v="RESERVES"/>
    <s v="NA"/>
    <x v="0"/>
    <s v="RESERVES"/>
    <s v="15"/>
    <s v="AD"/>
    <x v="3"/>
    <n v="19000"/>
    <n v="19000"/>
    <m/>
    <x v="0"/>
    <n v="0"/>
    <s v="EX"/>
    <n v="19000"/>
    <n v="19000"/>
    <x v="0"/>
    <n v="0"/>
    <n v="0"/>
    <m/>
    <n v="0"/>
    <n v="19000"/>
    <s v="N"/>
    <m/>
    <s v="INTP"/>
    <s v="VP FOR INTERNATIONAL AFFAIRS"/>
    <s v="93"/>
    <s v="1-Adjust Based Budget"/>
    <x v="42"/>
    <x v="2"/>
    <x v="7"/>
    <m/>
    <x v="2"/>
    <x v="2"/>
    <m/>
  </r>
  <r>
    <n v="2018"/>
    <s v="UA"/>
    <s v="INTP"/>
    <s v="INTERNATIONAL AFFAIRS"/>
    <x v="102"/>
    <s v="-----"/>
    <m/>
    <s v="FELLOWSHIPS-OVERSEAS EXCH"/>
    <x v="28"/>
    <s v="VP FOR INTERNATIONAL AFFAIRS"/>
    <s v="GENFND"/>
    <x v="2"/>
    <x v="2"/>
    <s v="---"/>
    <s v="EX"/>
    <s v="TRIN"/>
    <s v="TRNSF-INCOME"/>
    <s v="DV"/>
    <x v="1"/>
    <s v="TRANSFER"/>
    <s v="21"/>
    <s v="S&amp;F"/>
    <x v="1"/>
    <n v="15000"/>
    <n v="15000"/>
    <m/>
    <x v="1"/>
    <s v="10cr"/>
    <s v="Allot/Xfer IN"/>
    <n v="-15000"/>
    <n v="15000"/>
    <x v="0"/>
    <n v="0"/>
    <n v="0"/>
    <m/>
    <n v="0"/>
    <n v="15000"/>
    <s v="N"/>
    <m/>
    <s v="INTP"/>
    <s v="VP FOR INTERNATIONAL AFFAIRS"/>
    <s v="93"/>
    <s v="1-Adjust Based Budget"/>
    <x v="42"/>
    <x v="2"/>
    <x v="7"/>
    <m/>
    <x v="2"/>
    <x v="2"/>
    <m/>
  </r>
  <r>
    <n v="2018"/>
    <s v="UA"/>
    <s v="INTP"/>
    <s v="INTERNATIONAL AFFAIRS"/>
    <x v="100"/>
    <s v="-----"/>
    <m/>
    <s v="OFFICE OF INTERNAT PROGRAMS"/>
    <x v="28"/>
    <s v="VP FOR INTERNATIONAL AFFAIRS"/>
    <s v="GENFND"/>
    <x v="70"/>
    <x v="69"/>
    <s v="LCF"/>
    <s v="EX"/>
    <s v="S&amp;E"/>
    <s v="S&amp;E"/>
    <s v="LF"/>
    <x v="4"/>
    <s v="GEN EXP"/>
    <s v="09"/>
    <s v="AD"/>
    <x v="3"/>
    <n v="11056"/>
    <n v="11056"/>
    <m/>
    <x v="0"/>
    <n v="0"/>
    <s v="EX"/>
    <n v="11056"/>
    <n v="11056"/>
    <x v="0"/>
    <n v="0"/>
    <n v="0"/>
    <m/>
    <n v="0"/>
    <n v="11056"/>
    <s v="N"/>
    <m/>
    <s v="INTP"/>
    <s v="VP FOR INTERNATIONAL AFFAIRS"/>
    <s v="93"/>
    <s v="1-Adjust Based Budget"/>
    <x v="42"/>
    <x v="2"/>
    <x v="7"/>
    <m/>
    <x v="2"/>
    <x v="2"/>
    <m/>
  </r>
  <r>
    <n v="2018"/>
    <s v="UA"/>
    <s v="INTP"/>
    <s v="INTERNATIONAL AFFAIRS"/>
    <x v="100"/>
    <s v="-----"/>
    <m/>
    <s v="OFFICE OF INTERNAT PROGRAMS"/>
    <x v="28"/>
    <s v="VP FOR INTERNATIONAL AFFAIRS"/>
    <s v="GENFND"/>
    <x v="124"/>
    <x v="120"/>
    <s v="---"/>
    <s v="EX"/>
    <s v="CORE"/>
    <s v="ALLOT/CHR:EX"/>
    <s v="DX"/>
    <x v="1"/>
    <s v="TRANSFER"/>
    <s v="21"/>
    <s v="AD"/>
    <x v="3"/>
    <n v="200"/>
    <n v="200"/>
    <m/>
    <x v="0"/>
    <n v="0"/>
    <s v="EX"/>
    <n v="200"/>
    <n v="200"/>
    <x v="0"/>
    <n v="0"/>
    <n v="0"/>
    <m/>
    <n v="0"/>
    <n v="200"/>
    <s v="N"/>
    <m/>
    <s v="INTP"/>
    <s v="VP FOR INTERNATIONAL AFFAIRS"/>
    <s v="93"/>
    <s v="1-Adjust Based Budget"/>
    <x v="42"/>
    <x v="2"/>
    <x v="7"/>
    <m/>
    <x v="2"/>
    <x v="2"/>
    <m/>
  </r>
  <r>
    <n v="2018"/>
    <s v="UA"/>
    <s v="INTP"/>
    <s v="INTERNATIONAL AFFAIRS"/>
    <x v="103"/>
    <s v="-----"/>
    <m/>
    <s v="OVPIA PROGRAM SUPPORT"/>
    <x v="28"/>
    <s v="VP FOR INTERNATIONAL AFFAIRS"/>
    <s v="GENFND"/>
    <x v="140"/>
    <x v="134"/>
    <s v="003"/>
    <s v="EX"/>
    <s v="RESV"/>
    <s v="RESERVES"/>
    <s v="NA"/>
    <x v="0"/>
    <s v="RESERVES"/>
    <s v="15"/>
    <s v="AD"/>
    <x v="3"/>
    <n v="7400"/>
    <n v="7400"/>
    <m/>
    <x v="0"/>
    <n v="0"/>
    <s v="EX"/>
    <n v="7400"/>
    <n v="7400"/>
    <x v="0"/>
    <n v="0"/>
    <n v="0"/>
    <m/>
    <n v="0"/>
    <n v="7400"/>
    <s v="N"/>
    <m/>
    <s v="INTP"/>
    <s v="VP FOR INTERNATIONAL AFFAIRS"/>
    <s v="93"/>
    <s v="1-Adjust Based Budget"/>
    <x v="42"/>
    <x v="2"/>
    <x v="7"/>
    <m/>
    <x v="2"/>
    <x v="2"/>
    <m/>
  </r>
  <r>
    <n v="2018"/>
    <s v="UA"/>
    <s v="INTS"/>
    <s v="INTERNATIONAL SERVICES"/>
    <x v="104"/>
    <s v="-----"/>
    <m/>
    <s v="INTERNATIONAL SERVICES"/>
    <x v="28"/>
    <s v="VP FOR INTERNATIONAL AFFAIRS"/>
    <s v="GENFND"/>
    <x v="34"/>
    <x v="33"/>
    <s v="---"/>
    <s v="EX"/>
    <s v="PRSA"/>
    <s v="PROF SAL"/>
    <s v="FP"/>
    <x v="5"/>
    <s v="COMPENS"/>
    <s v="07"/>
    <s v="AD"/>
    <x v="3"/>
    <n v="550484"/>
    <n v="550484"/>
    <m/>
    <x v="0"/>
    <n v="0"/>
    <s v="EX"/>
    <n v="550484"/>
    <n v="550484"/>
    <x v="2"/>
    <n v="15203"/>
    <n v="-11780.357600000047"/>
    <m/>
    <n v="3422.6423999999533"/>
    <n v="553906.64240000001"/>
    <s v="Y"/>
    <m/>
    <s v="INTP"/>
    <s v="VP FOR INTERNATIONAL AFFAIRS"/>
    <s v="99"/>
    <s v="1-Adjust Based Budget"/>
    <x v="43"/>
    <x v="2"/>
    <x v="7"/>
    <m/>
    <x v="2"/>
    <x v="2"/>
    <m/>
  </r>
  <r>
    <n v="2018"/>
    <s v="UA"/>
    <s v="INTS"/>
    <s v="INTERNATIONAL SERVICES"/>
    <x v="104"/>
    <s v="-----"/>
    <m/>
    <s v="INTERNATIONAL SERVICES"/>
    <x v="28"/>
    <s v="VP FOR INTERNATIONAL AFFAIRS"/>
    <s v="GENFND"/>
    <x v="36"/>
    <x v="35"/>
    <s v="---"/>
    <s v="EX"/>
    <s v="PRSA"/>
    <s v="PROF SAL"/>
    <s v="FP"/>
    <x v="5"/>
    <s v="COMPENS"/>
    <s v="07"/>
    <s v="AD"/>
    <x v="3"/>
    <n v="46530"/>
    <n v="46530"/>
    <m/>
    <x v="0"/>
    <n v="0"/>
    <s v="EX"/>
    <n v="46530"/>
    <n v="46530"/>
    <x v="2"/>
    <n v="1285"/>
    <n v="-995.74200000000394"/>
    <m/>
    <n v="289.25799999999606"/>
    <n v="46819.257999999994"/>
    <s v="Y"/>
    <m/>
    <s v="INTP"/>
    <s v="VP FOR INTERNATIONAL AFFAIRS"/>
    <s v="99"/>
    <s v="1-Adjust Based Budget"/>
    <x v="43"/>
    <x v="2"/>
    <x v="7"/>
    <m/>
    <x v="2"/>
    <x v="2"/>
    <m/>
  </r>
  <r>
    <n v="2018"/>
    <s v="UA"/>
    <s v="INTS"/>
    <s v="INTERNATIONAL SERVICES"/>
    <x v="104"/>
    <s v="-----"/>
    <m/>
    <s v="INTERNATIONAL SERVICES"/>
    <x v="28"/>
    <s v="VP FOR INTERNATIONAL AFFAIRS"/>
    <s v="GENFND"/>
    <x v="13"/>
    <x v="12"/>
    <s v="---"/>
    <s v="EX"/>
    <s v="COSV"/>
    <s v="CONTRACT SRV"/>
    <s v="KK"/>
    <x v="4"/>
    <s v="GEN EXP"/>
    <s v="09"/>
    <s v="AD"/>
    <x v="3"/>
    <n v="45436"/>
    <n v="45436"/>
    <m/>
    <x v="0"/>
    <n v="0"/>
    <s v="EX"/>
    <n v="45436"/>
    <n v="45436"/>
    <x v="0"/>
    <n v="0"/>
    <n v="0"/>
    <m/>
    <n v="0"/>
    <n v="45436"/>
    <s v="N"/>
    <m/>
    <s v="INTP"/>
    <s v="VP FOR INTERNATIONAL AFFAIRS"/>
    <s v="93"/>
    <s v="1-Adjust Based Budget"/>
    <x v="42"/>
    <x v="2"/>
    <x v="7"/>
    <m/>
    <x v="2"/>
    <x v="2"/>
    <m/>
  </r>
  <r>
    <n v="2018"/>
    <s v="UA"/>
    <s v="INTS"/>
    <s v="INTERNATIONAL SERVICES"/>
    <x v="104"/>
    <s v="-----"/>
    <m/>
    <s v="INTERNATIONAL SERVICES"/>
    <x v="28"/>
    <s v="VP FOR INTERNATIONAL AFFAIRS"/>
    <s v="GENFND"/>
    <x v="56"/>
    <x v="55"/>
    <s v="---"/>
    <s v="EX"/>
    <s v="RENT"/>
    <s v="RENTS"/>
    <s v="KP"/>
    <x v="4"/>
    <s v="GEN EXP"/>
    <s v="09"/>
    <s v="AD"/>
    <x v="3"/>
    <n v="83841"/>
    <n v="83841"/>
    <m/>
    <x v="0"/>
    <n v="0"/>
    <s v="EX"/>
    <n v="83841"/>
    <n v="83841"/>
    <x v="0"/>
    <n v="0"/>
    <n v="0"/>
    <m/>
    <n v="0"/>
    <n v="83841"/>
    <s v="N"/>
    <m/>
    <s v="INTP"/>
    <s v="VP FOR INTERNATIONAL AFFAIRS"/>
    <s v="93"/>
    <s v="1-Adjust Based Budget"/>
    <x v="42"/>
    <x v="2"/>
    <x v="7"/>
    <m/>
    <x v="2"/>
    <x v="2"/>
    <m/>
  </r>
  <r>
    <n v="2018"/>
    <s v="UA"/>
    <s v="INTS"/>
    <s v="INTERNATIONAL SERVICES"/>
    <x v="104"/>
    <s v="-----"/>
    <m/>
    <s v="INTERNATIONAL SERVICES"/>
    <x v="28"/>
    <s v="VP FOR INTERNATIONAL AFFAIRS"/>
    <s v="GENFND"/>
    <x v="24"/>
    <x v="23"/>
    <s v="---"/>
    <s v="EX"/>
    <s v="BENF"/>
    <s v="BENEFITS"/>
    <s v="GP"/>
    <x v="5"/>
    <s v="COMPENS"/>
    <s v="07"/>
    <s v="AD"/>
    <x v="3"/>
    <n v="120000"/>
    <n v="120000"/>
    <m/>
    <x v="0"/>
    <n v="0"/>
    <s v="EX"/>
    <n v="120000"/>
    <n v="120000"/>
    <x v="0"/>
    <n v="0"/>
    <n v="0"/>
    <m/>
    <n v="0"/>
    <n v="120000"/>
    <s v="N"/>
    <m/>
    <s v="INTP"/>
    <s v="VP FOR INTERNATIONAL AFFAIRS"/>
    <s v="93"/>
    <s v="1-Adjust Based Budget"/>
    <x v="42"/>
    <x v="2"/>
    <x v="7"/>
    <m/>
    <x v="2"/>
    <x v="2"/>
    <m/>
  </r>
  <r>
    <n v="2018"/>
    <s v="UA"/>
    <s v="INTS"/>
    <s v="INTERNATIONAL SERVICES"/>
    <x v="104"/>
    <s v="-----"/>
    <m/>
    <s v="INTERNATIONAL SERVICES"/>
    <x v="28"/>
    <s v="VP FOR INTERNATIONAL AFFAIRS"/>
    <s v="GENFND"/>
    <x v="25"/>
    <x v="24"/>
    <s v="---"/>
    <s v="EX"/>
    <s v="BENF"/>
    <s v="BENEFITS"/>
    <s v="GP"/>
    <x v="5"/>
    <s v="COMPENS"/>
    <s v="07"/>
    <s v="AD"/>
    <x v="3"/>
    <n v="40895"/>
    <n v="40895"/>
    <m/>
    <x v="0"/>
    <n v="0"/>
    <s v="EX"/>
    <n v="40895"/>
    <n v="40895"/>
    <x v="0"/>
    <n v="0"/>
    <n v="0"/>
    <m/>
    <n v="0"/>
    <n v="40895"/>
    <s v="N"/>
    <m/>
    <s v="INTP"/>
    <s v="VP FOR INTERNATIONAL AFFAIRS"/>
    <s v="93"/>
    <s v="1-Adjust Based Budget"/>
    <x v="42"/>
    <x v="2"/>
    <x v="7"/>
    <m/>
    <x v="2"/>
    <x v="2"/>
    <m/>
  </r>
  <r>
    <n v="2018"/>
    <s v="UA"/>
    <s v="INTS"/>
    <s v="INTERNATIONAL SERVICES"/>
    <x v="104"/>
    <s v="-----"/>
    <m/>
    <s v="INTERNATIONAL SERVICES"/>
    <x v="28"/>
    <s v="VP FOR INTERNATIONAL AFFAIRS"/>
    <s v="GENFND"/>
    <x v="26"/>
    <x v="25"/>
    <s v="---"/>
    <s v="EX"/>
    <s v="BENF"/>
    <s v="BENEFITS"/>
    <s v="GP"/>
    <x v="5"/>
    <s v="COMPENS"/>
    <s v="07"/>
    <s v="AD"/>
    <x v="3"/>
    <n v="79283"/>
    <n v="79283"/>
    <m/>
    <x v="0"/>
    <n v="0"/>
    <s v="EX"/>
    <n v="79283"/>
    <n v="79283"/>
    <x v="0"/>
    <n v="0"/>
    <n v="0"/>
    <m/>
    <n v="0"/>
    <n v="79283"/>
    <s v="N"/>
    <m/>
    <s v="INTP"/>
    <s v="VP FOR INTERNATIONAL AFFAIRS"/>
    <s v="93"/>
    <s v="1-Adjust Based Budget"/>
    <x v="42"/>
    <x v="2"/>
    <x v="7"/>
    <m/>
    <x v="2"/>
    <x v="2"/>
    <m/>
  </r>
  <r>
    <n v="2018"/>
    <s v="UA"/>
    <s v="OVER"/>
    <s v="OVERSEAS STUDY"/>
    <x v="105"/>
    <s v="-----"/>
    <m/>
    <s v="OVERSEAS STUDY - GENERAL"/>
    <x v="28"/>
    <s v="VP FOR INTERNATIONAL AFFAIRS"/>
    <s v="GENFND"/>
    <x v="34"/>
    <x v="33"/>
    <s v="---"/>
    <s v="EX"/>
    <s v="PRSA"/>
    <s v="PROF SAL"/>
    <s v="FP"/>
    <x v="5"/>
    <s v="COMPENS"/>
    <s v="07"/>
    <s v="AA"/>
    <x v="3"/>
    <n v="316192"/>
    <n v="316192"/>
    <m/>
    <x v="0"/>
    <n v="0"/>
    <s v="EX"/>
    <n v="316192"/>
    <n v="316192"/>
    <x v="2"/>
    <n v="8733"/>
    <n v="-6766.5088000000269"/>
    <m/>
    <n v="1966.4911999999731"/>
    <n v="318158.49119999999"/>
    <s v="Y"/>
    <m/>
    <s v="INTP"/>
    <s v="VP FOR INTERNATIONAL AFFAIRS"/>
    <s v="99"/>
    <s v="1-Adjust Based Budget"/>
    <x v="43"/>
    <x v="2"/>
    <x v="7"/>
    <m/>
    <x v="2"/>
    <x v="2"/>
    <m/>
  </r>
  <r>
    <n v="2018"/>
    <s v="UA"/>
    <s v="OVER"/>
    <s v="OVERSEAS STUDY"/>
    <x v="105"/>
    <s v="-----"/>
    <m/>
    <s v="OVERSEAS STUDY - GENERAL"/>
    <x v="28"/>
    <s v="VP FOR INTERNATIONAL AFFAIRS"/>
    <s v="GENFND"/>
    <x v="37"/>
    <x v="36"/>
    <s v="---"/>
    <s v="EX"/>
    <s v="BISA"/>
    <s v="BIWEEK SAL"/>
    <s v="FV"/>
    <x v="5"/>
    <s v="COMPENS"/>
    <s v="07"/>
    <s v="AA"/>
    <x v="3"/>
    <n v="100963"/>
    <n v="100963"/>
    <m/>
    <x v="0"/>
    <n v="0"/>
    <s v="EX"/>
    <n v="100963"/>
    <n v="100963"/>
    <x v="3"/>
    <n v="2799"/>
    <n v="-393.75570000000147"/>
    <m/>
    <n v="2405.2442999999985"/>
    <n v="103368.24429999999"/>
    <s v="Y"/>
    <m/>
    <s v="INTP"/>
    <s v="VP FOR INTERNATIONAL AFFAIRS"/>
    <s v="99"/>
    <s v="1-Adjust Based Budget"/>
    <x v="43"/>
    <x v="2"/>
    <x v="7"/>
    <m/>
    <x v="2"/>
    <x v="2"/>
    <m/>
  </r>
  <r>
    <n v="2018"/>
    <s v="UA"/>
    <s v="OVER"/>
    <s v="OVERSEAS STUDY"/>
    <x v="105"/>
    <s v="-----"/>
    <m/>
    <s v="OVERSEAS STUDY - GENERAL"/>
    <x v="28"/>
    <s v="VP FOR INTERNATIONAL AFFAIRS"/>
    <s v="GENFND"/>
    <x v="43"/>
    <x v="42"/>
    <s v="---"/>
    <s v="EX"/>
    <s v="PHON"/>
    <s v="TELE POST"/>
    <s v="JV"/>
    <x v="4"/>
    <s v="GEN EXP"/>
    <s v="09"/>
    <s v="AA"/>
    <x v="3"/>
    <n v="60"/>
    <n v="60"/>
    <m/>
    <x v="0"/>
    <n v="0"/>
    <s v="EX"/>
    <n v="60"/>
    <n v="60"/>
    <x v="0"/>
    <n v="0"/>
    <n v="0"/>
    <m/>
    <n v="0"/>
    <n v="60"/>
    <s v="N"/>
    <m/>
    <s v="INTP"/>
    <s v="VP FOR INTERNATIONAL AFFAIRS"/>
    <s v="93"/>
    <s v="1-Adjust Based Budget"/>
    <x v="42"/>
    <x v="2"/>
    <x v="7"/>
    <m/>
    <x v="2"/>
    <x v="2"/>
    <m/>
  </r>
  <r>
    <n v="2018"/>
    <s v="UA"/>
    <s v="OVER"/>
    <s v="OVERSEAS STUDY"/>
    <x v="105"/>
    <s v="-----"/>
    <m/>
    <s v="OVERSEAS STUDY - GENERAL"/>
    <x v="28"/>
    <s v="VP FOR INTERNATIONAL AFFAIRS"/>
    <s v="GENFND"/>
    <x v="44"/>
    <x v="43"/>
    <s v="---"/>
    <s v="EX"/>
    <s v="PHON"/>
    <s v="TELE POST"/>
    <s v="JV"/>
    <x v="4"/>
    <s v="GEN EXP"/>
    <s v="09"/>
    <s v="AA"/>
    <x v="3"/>
    <n v="20"/>
    <n v="20"/>
    <m/>
    <x v="0"/>
    <n v="0"/>
    <s v="EX"/>
    <n v="20"/>
    <n v="20"/>
    <x v="0"/>
    <n v="0"/>
    <n v="0"/>
    <m/>
    <n v="0"/>
    <n v="20"/>
    <s v="N"/>
    <m/>
    <s v="INTP"/>
    <s v="VP FOR INTERNATIONAL AFFAIRS"/>
    <s v="93"/>
    <s v="1-Adjust Based Budget"/>
    <x v="42"/>
    <x v="2"/>
    <x v="7"/>
    <m/>
    <x v="2"/>
    <x v="2"/>
    <m/>
  </r>
  <r>
    <n v="2018"/>
    <s v="UA"/>
    <s v="OVER"/>
    <s v="OVERSEAS STUDY"/>
    <x v="105"/>
    <s v="-----"/>
    <m/>
    <s v="OVERSEAS STUDY - GENERAL"/>
    <x v="28"/>
    <s v="VP FOR INTERNATIONAL AFFAIRS"/>
    <s v="GENFND"/>
    <x v="83"/>
    <x v="81"/>
    <s v="---"/>
    <s v="EX"/>
    <s v="S&amp;E"/>
    <s v="S&amp;E"/>
    <s v="LF"/>
    <x v="4"/>
    <s v="GEN EXP"/>
    <s v="09"/>
    <s v="AA"/>
    <x v="3"/>
    <n v="3150"/>
    <n v="3150"/>
    <m/>
    <x v="0"/>
    <n v="0"/>
    <s v="EX"/>
    <n v="3150"/>
    <n v="3150"/>
    <x v="0"/>
    <n v="0"/>
    <n v="0"/>
    <m/>
    <n v="0"/>
    <n v="3150"/>
    <s v="N"/>
    <m/>
    <s v="INTP"/>
    <s v="VP FOR INTERNATIONAL AFFAIRS"/>
    <s v="93"/>
    <s v="1-Adjust Based Budget"/>
    <x v="42"/>
    <x v="2"/>
    <x v="7"/>
    <m/>
    <x v="2"/>
    <x v="2"/>
    <m/>
  </r>
  <r>
    <n v="2018"/>
    <s v="UA"/>
    <s v="OVER"/>
    <s v="OVERSEAS STUDY"/>
    <x v="105"/>
    <s v="-----"/>
    <m/>
    <s v="OVERSEAS STUDY - GENERAL"/>
    <x v="28"/>
    <s v="VP FOR INTERNATIONAL AFFAIRS"/>
    <s v="GENFND"/>
    <x v="24"/>
    <x v="23"/>
    <s v="---"/>
    <s v="EX"/>
    <s v="BENF"/>
    <s v="BENEFITS"/>
    <s v="GP"/>
    <x v="5"/>
    <s v="COMPENS"/>
    <s v="07"/>
    <s v="AA"/>
    <x v="3"/>
    <n v="83848"/>
    <n v="83848"/>
    <m/>
    <x v="0"/>
    <n v="0"/>
    <s v="EX"/>
    <n v="83848"/>
    <n v="83848"/>
    <x v="0"/>
    <n v="0"/>
    <n v="0"/>
    <m/>
    <n v="0"/>
    <n v="83848"/>
    <s v="N"/>
    <m/>
    <s v="INTP"/>
    <s v="VP FOR INTERNATIONAL AFFAIRS"/>
    <s v="93"/>
    <s v="1-Adjust Based Budget"/>
    <x v="42"/>
    <x v="2"/>
    <x v="7"/>
    <m/>
    <x v="2"/>
    <x v="2"/>
    <m/>
  </r>
  <r>
    <n v="2018"/>
    <s v="UA"/>
    <s v="OVER"/>
    <s v="OVERSEAS STUDY"/>
    <x v="105"/>
    <s v="-----"/>
    <m/>
    <s v="OVERSEAS STUDY - GENERAL"/>
    <x v="28"/>
    <s v="VP FOR INTERNATIONAL AFFAIRS"/>
    <s v="GENFND"/>
    <x v="25"/>
    <x v="24"/>
    <s v="---"/>
    <s v="EX"/>
    <s v="BENF"/>
    <s v="BENEFITS"/>
    <s v="GP"/>
    <x v="5"/>
    <s v="COMPENS"/>
    <s v="07"/>
    <s v="AA"/>
    <x v="3"/>
    <n v="28575"/>
    <n v="28575"/>
    <m/>
    <x v="0"/>
    <n v="0"/>
    <s v="EX"/>
    <n v="28575"/>
    <n v="28575"/>
    <x v="0"/>
    <n v="0"/>
    <n v="0"/>
    <m/>
    <n v="0"/>
    <n v="28575"/>
    <s v="N"/>
    <m/>
    <s v="INTP"/>
    <s v="VP FOR INTERNATIONAL AFFAIRS"/>
    <s v="93"/>
    <s v="1-Adjust Based Budget"/>
    <x v="42"/>
    <x v="2"/>
    <x v="7"/>
    <m/>
    <x v="2"/>
    <x v="2"/>
    <m/>
  </r>
  <r>
    <n v="2018"/>
    <s v="UA"/>
    <s v="OVER"/>
    <s v="OVERSEAS STUDY"/>
    <x v="105"/>
    <s v="-----"/>
    <m/>
    <s v="OVERSEAS STUDY - GENERAL"/>
    <x v="28"/>
    <s v="VP FOR INTERNATIONAL AFFAIRS"/>
    <s v="GENFND"/>
    <x v="26"/>
    <x v="25"/>
    <s v="---"/>
    <s v="EX"/>
    <s v="BENF"/>
    <s v="BENEFITS"/>
    <s v="GP"/>
    <x v="5"/>
    <s v="COMPENS"/>
    <s v="07"/>
    <s v="AA"/>
    <x v="3"/>
    <n v="41990"/>
    <n v="41990"/>
    <m/>
    <x v="0"/>
    <n v="0"/>
    <s v="EX"/>
    <n v="41990"/>
    <n v="41990"/>
    <x v="0"/>
    <n v="0"/>
    <n v="0"/>
    <m/>
    <n v="0"/>
    <n v="41990"/>
    <s v="N"/>
    <m/>
    <s v="INTP"/>
    <s v="VP FOR INTERNATIONAL AFFAIRS"/>
    <s v="93"/>
    <s v="1-Adjust Based Budget"/>
    <x v="42"/>
    <x v="2"/>
    <x v="7"/>
    <m/>
    <x v="2"/>
    <x v="2"/>
    <m/>
  </r>
  <r>
    <n v="2018"/>
    <s v="UA"/>
    <s v="OVER"/>
    <s v="OVERSEAS STUDY"/>
    <x v="105"/>
    <s v="-----"/>
    <m/>
    <s v="OVERSEAS STUDY - GENERAL"/>
    <x v="28"/>
    <s v="VP FOR INTERNATIONAL AFFAIRS"/>
    <s v="GENFND"/>
    <x v="67"/>
    <x v="66"/>
    <s v="---"/>
    <s v="EX"/>
    <s v="BENF"/>
    <s v="BENEFITS"/>
    <s v="GP"/>
    <x v="5"/>
    <s v="COMPENS"/>
    <s v="07"/>
    <s v="AA"/>
    <x v="3"/>
    <n v="12156"/>
    <n v="12156"/>
    <m/>
    <x v="0"/>
    <n v="0"/>
    <s v="EX"/>
    <n v="12156"/>
    <n v="12156"/>
    <x v="0"/>
    <n v="0"/>
    <n v="0"/>
    <m/>
    <n v="0"/>
    <n v="12156"/>
    <s v="N"/>
    <m/>
    <s v="INTP"/>
    <s v="VP FOR INTERNATIONAL AFFAIRS"/>
    <s v="93"/>
    <s v="1-Adjust Based Budget"/>
    <x v="42"/>
    <x v="2"/>
    <x v="7"/>
    <m/>
    <x v="2"/>
    <x v="2"/>
    <m/>
  </r>
  <r>
    <n v="2018"/>
    <s v="UA"/>
    <s v="ITGF"/>
    <s v="IT GENERAL FUND"/>
    <x v="0"/>
    <s v="FOSVS"/>
    <s v="FINANCE OFFICE SERVICE"/>
    <s v="UITS OPERATING ACCOUNT - GENERAL FUND-UA"/>
    <x v="17"/>
    <s v="VP FOR INFORMATION TECHNOLOGY"/>
    <s v="GENFND"/>
    <x v="141"/>
    <x v="135"/>
    <s v="---"/>
    <s v="IN"/>
    <s v="SASV"/>
    <s v="SALESSERV"/>
    <s v="DK"/>
    <x v="2"/>
    <s v="OTH REVENUE"/>
    <s v="03"/>
    <s v="IS"/>
    <x v="1"/>
    <n v="10826"/>
    <n v="10826"/>
    <m/>
    <x v="1"/>
    <n v="0"/>
    <s v="IN"/>
    <n v="10826"/>
    <n v="10826"/>
    <x v="0"/>
    <n v="0"/>
    <n v="0"/>
    <m/>
    <n v="0"/>
    <n v="10826"/>
    <s v="N"/>
    <m/>
    <s v="VPIT"/>
    <s v="VP FOR INFORMATION TECHNOLOGY"/>
    <s v="94"/>
    <s v="1-Adjust Based Budget"/>
    <x v="42"/>
    <x v="2"/>
    <x v="7"/>
    <m/>
    <x v="0"/>
    <x v="0"/>
    <m/>
  </r>
  <r>
    <n v="2018"/>
    <s v="UA"/>
    <s v="ITGF"/>
    <s v="IT GENERAL FUND"/>
    <x v="0"/>
    <s v="AVLT"/>
    <s v="AVP LEARNING TECHNOLOGIES"/>
    <s v="UITS OPERATING ACCOUNT - GENERAL FUND-UA"/>
    <x v="17"/>
    <s v="VP FOR INFORMATION TECHNOLOGY"/>
    <s v="GENFND"/>
    <x v="18"/>
    <x v="17"/>
    <s v="---"/>
    <s v="EX"/>
    <s v="ACSA"/>
    <s v="ACADEMIC SAL"/>
    <s v="FA"/>
    <x v="5"/>
    <s v="COMPENS"/>
    <s v="07"/>
    <s v="IS"/>
    <x v="3"/>
    <n v="63359"/>
    <n v="63359"/>
    <m/>
    <x v="0"/>
    <n v="0"/>
    <s v="EX"/>
    <n v="63359"/>
    <n v="63359"/>
    <x v="2"/>
    <n v="1750"/>
    <n v="-1355.8826000000054"/>
    <m/>
    <n v="394.11739999999463"/>
    <n v="63753.117399999996"/>
    <s v="Y"/>
    <m/>
    <s v="VPIT"/>
    <s v="VP FOR INFORMATION TECHNOLOGY"/>
    <s v="99"/>
    <s v="1-Adjust Based Budget"/>
    <x v="43"/>
    <x v="2"/>
    <x v="7"/>
    <m/>
    <x v="0"/>
    <x v="0"/>
    <m/>
  </r>
  <r>
    <n v="2018"/>
    <s v="UA"/>
    <s v="ITGF"/>
    <s v="IT GENERAL FUND"/>
    <x v="0"/>
    <s v="LIBSD"/>
    <s v="LIBRARY INFORMATION SYS-SYS DEVELOPMENT"/>
    <s v="UITS OPERATING ACCOUNT - GENERAL FUND-UA"/>
    <x v="17"/>
    <s v="VP FOR INFORMATION TECHNOLOGY"/>
    <s v="GENFND"/>
    <x v="18"/>
    <x v="17"/>
    <s v="---"/>
    <s v="EX"/>
    <s v="ACSA"/>
    <s v="ACADEMIC SAL"/>
    <s v="FA"/>
    <x v="5"/>
    <s v="COMPENS"/>
    <s v="07"/>
    <s v="IS"/>
    <x v="3"/>
    <n v="5957"/>
    <n v="5957"/>
    <m/>
    <x v="0"/>
    <n v="0"/>
    <s v="EX"/>
    <n v="5957"/>
    <n v="5957"/>
    <x v="2"/>
    <n v="165"/>
    <n v="-127.47980000000051"/>
    <m/>
    <n v="37.520199999999491"/>
    <n v="5994.5201999999999"/>
    <s v="Y"/>
    <m/>
    <s v="VPIT"/>
    <s v="VP FOR INFORMATION TECHNOLOGY"/>
    <s v="99"/>
    <s v="1-Adjust Based Budget"/>
    <x v="43"/>
    <x v="2"/>
    <x v="7"/>
    <m/>
    <x v="0"/>
    <x v="0"/>
    <m/>
  </r>
  <r>
    <n v="2018"/>
    <s v="UA"/>
    <s v="ITGF"/>
    <s v="IT GENERAL FUND"/>
    <x v="0"/>
    <s v="VPO"/>
    <s v="OFFICE OF VICE PRESIDENT FOR IT"/>
    <s v="UITS OPERATING ACCOUNT - GENERAL FUND-UA"/>
    <x v="17"/>
    <s v="VP FOR INFORMATION TECHNOLOGY"/>
    <s v="GENFND"/>
    <x v="18"/>
    <x v="17"/>
    <s v="---"/>
    <s v="EX"/>
    <s v="ACSA"/>
    <s v="ACADEMIC SAL"/>
    <s v="FA"/>
    <x v="5"/>
    <s v="COMPENS"/>
    <s v="07"/>
    <s v="IS"/>
    <x v="3"/>
    <n v="290069"/>
    <n v="290069"/>
    <m/>
    <x v="0"/>
    <n v="0"/>
    <s v="EX"/>
    <n v="290069"/>
    <n v="290069"/>
    <x v="2"/>
    <n v="8011"/>
    <n v="-6207.4766000000245"/>
    <m/>
    <n v="1803.5233999999755"/>
    <n v="291872.52339999995"/>
    <s v="Y"/>
    <m/>
    <s v="VPIT"/>
    <s v="VP FOR INFORMATION TECHNOLOGY"/>
    <s v="99"/>
    <s v="1-Adjust Based Budget"/>
    <x v="43"/>
    <x v="2"/>
    <x v="7"/>
    <m/>
    <x v="0"/>
    <x v="0"/>
    <m/>
  </r>
  <r>
    <n v="2018"/>
    <s v="UA"/>
    <s v="ITGF"/>
    <s v="IT GENERAL FUND"/>
    <x v="106"/>
    <s v="AVLT"/>
    <s v="AVP LEARNING TECHNOLOGIES"/>
    <s v="BL UITS OPER ACCOUNT - GENERAL FUND"/>
    <x v="17"/>
    <s v="VP FOR INFORMATION TECHNOLOGY"/>
    <s v="GENFND"/>
    <x v="18"/>
    <x v="17"/>
    <s v="---"/>
    <s v="EX"/>
    <s v="ACSA"/>
    <s v="ACADEMIC SAL"/>
    <s v="FA"/>
    <x v="5"/>
    <s v="COMPENS"/>
    <s v="07"/>
    <s v="AC"/>
    <x v="3"/>
    <n v="58534"/>
    <n v="58534"/>
    <s v="IT"/>
    <x v="0"/>
    <s v="IT"/>
    <s v="EX"/>
    <n v="58534"/>
    <n v="58534"/>
    <x v="2"/>
    <n v="1617"/>
    <n v="-1252.627600000005"/>
    <m/>
    <n v="364.37239999999497"/>
    <n v="58898.372399999993"/>
    <s v="Y"/>
    <m/>
    <s v="VPIT"/>
    <s v="VP FOR INFORMATION TECHNOLOGY"/>
    <s v="99"/>
    <s v="1-Adjust Based Budget"/>
    <x v="43"/>
    <x v="2"/>
    <x v="7"/>
    <m/>
    <x v="16"/>
    <x v="16"/>
    <m/>
  </r>
  <r>
    <n v="2018"/>
    <s v="UA"/>
    <s v="ITGF"/>
    <s v="IT GENERAL FUND"/>
    <x v="106"/>
    <s v="BIOS"/>
    <s v="BIOINFORMATICS"/>
    <s v="BL UITS OPER ACCOUNT - GENERAL FUND"/>
    <x v="17"/>
    <s v="VP FOR INFORMATION TECHNOLOGY"/>
    <s v="GENFND"/>
    <x v="18"/>
    <x v="17"/>
    <s v="---"/>
    <s v="EX"/>
    <s v="ACSA"/>
    <s v="ACADEMIC SAL"/>
    <s v="FA"/>
    <x v="5"/>
    <s v="COMPENS"/>
    <s v="07"/>
    <s v="AC"/>
    <x v="3"/>
    <n v="75310"/>
    <n v="75310"/>
    <s v="IT"/>
    <x v="0"/>
    <s v="IT"/>
    <s v="EX"/>
    <n v="75310"/>
    <n v="75310"/>
    <x v="2"/>
    <n v="2080"/>
    <n v="-1611.6340000000064"/>
    <m/>
    <n v="468.36599999999362"/>
    <n v="75778.365999999995"/>
    <s v="Y"/>
    <m/>
    <s v="VPIT"/>
    <s v="VP FOR INFORMATION TECHNOLOGY"/>
    <s v="99"/>
    <s v="1-Adjust Based Budget"/>
    <x v="43"/>
    <x v="2"/>
    <x v="7"/>
    <m/>
    <x v="16"/>
    <x v="16"/>
    <m/>
  </r>
  <r>
    <n v="2018"/>
    <s v="UA"/>
    <s v="ITGF"/>
    <s v="IT GENERAL FUND"/>
    <x v="106"/>
    <s v="RACV"/>
    <s v="RAC VISUALIZATION ADMIN"/>
    <s v="BL UITS OPER ACCOUNT - GENERAL FUND"/>
    <x v="17"/>
    <s v="VP FOR INFORMATION TECHNOLOGY"/>
    <s v="GENFND"/>
    <x v="18"/>
    <x v="17"/>
    <s v="---"/>
    <s v="EX"/>
    <s v="ACSA"/>
    <s v="ACADEMIC SAL"/>
    <s v="FA"/>
    <x v="5"/>
    <s v="COMPENS"/>
    <s v="07"/>
    <s v="AC"/>
    <x v="3"/>
    <n v="41216"/>
    <n v="41216"/>
    <s v="IT"/>
    <x v="0"/>
    <s v="IT"/>
    <s v="EX"/>
    <n v="41216"/>
    <n v="41216"/>
    <x v="2"/>
    <n v="1138"/>
    <n v="-882.02240000000347"/>
    <m/>
    <n v="255.97759999999653"/>
    <n v="41471.977599999998"/>
    <s v="Y"/>
    <m/>
    <s v="VPIT"/>
    <s v="VP FOR INFORMATION TECHNOLOGY"/>
    <s v="99"/>
    <s v="1-Adjust Based Budget"/>
    <x v="43"/>
    <x v="2"/>
    <x v="7"/>
    <m/>
    <x v="16"/>
    <x v="16"/>
    <m/>
  </r>
  <r>
    <n v="2018"/>
    <s v="UA"/>
    <s v="ITGF"/>
    <s v="IT GENERAL FUND"/>
    <x v="107"/>
    <s v="AVLT"/>
    <s v="AVP LEARNING TECHNOLOGIES"/>
    <s v="IN UITS OPERATING ACCOUNT - GEN FND"/>
    <x v="17"/>
    <s v="VP FOR INFORMATION TECHNOLOGY"/>
    <s v="GENFND"/>
    <x v="18"/>
    <x v="17"/>
    <s v="---"/>
    <s v="EX"/>
    <s v="ACSA"/>
    <s v="ACADEMIC SAL"/>
    <s v="FA"/>
    <x v="5"/>
    <s v="COMPENS"/>
    <s v="07"/>
    <s v="AC"/>
    <x v="3"/>
    <n v="64825"/>
    <n v="64825"/>
    <s v="IT"/>
    <x v="0"/>
    <s v="IT"/>
    <s v="EX"/>
    <n v="64825"/>
    <n v="64825"/>
    <x v="2"/>
    <n v="1790"/>
    <n v="-1387.2550000000056"/>
    <m/>
    <n v="402.74499999999443"/>
    <n v="65227.744999999995"/>
    <s v="Y"/>
    <m/>
    <s v="VPIT"/>
    <s v="VP FOR INFORMATION TECHNOLOGY"/>
    <s v="99"/>
    <s v="1-Adjust Based Budget"/>
    <x v="43"/>
    <x v="2"/>
    <x v="7"/>
    <m/>
    <x v="16"/>
    <x v="16"/>
    <m/>
  </r>
  <r>
    <n v="2018"/>
    <s v="UA"/>
    <s v="ITGF"/>
    <s v="IT GENERAL FUND"/>
    <x v="107"/>
    <s v="CTL"/>
    <s v="CENTER FOR TEACHING AND LEARNING"/>
    <s v="IN UITS OPERATING ACCOUNT - GEN FND"/>
    <x v="17"/>
    <s v="VP FOR INFORMATION TECHNOLOGY"/>
    <s v="GENFND"/>
    <x v="18"/>
    <x v="17"/>
    <s v="---"/>
    <s v="EX"/>
    <s v="ACSA"/>
    <s v="ACADEMIC SAL"/>
    <s v="FA"/>
    <x v="5"/>
    <s v="COMPENS"/>
    <s v="07"/>
    <s v="AC"/>
    <x v="3"/>
    <n v="122815"/>
    <n v="122815"/>
    <s v="IT"/>
    <x v="0"/>
    <s v="IT"/>
    <s v="EX"/>
    <n v="122815"/>
    <n v="122815"/>
    <x v="2"/>
    <n v="3392"/>
    <n v="-2628.2410000000104"/>
    <m/>
    <n v="763.75899999998956"/>
    <n v="123578.75899999999"/>
    <s v="Y"/>
    <m/>
    <s v="VPIT"/>
    <s v="VP FOR INFORMATION TECHNOLOGY"/>
    <s v="99"/>
    <s v="1-Adjust Based Budget"/>
    <x v="43"/>
    <x v="2"/>
    <x v="7"/>
    <m/>
    <x v="16"/>
    <x v="16"/>
    <m/>
  </r>
  <r>
    <n v="2018"/>
    <s v="UA"/>
    <s v="ITGF"/>
    <s v="IT GENERAL FUND"/>
    <x v="0"/>
    <s v="VPO"/>
    <s v="OFFICE OF VICE PRESIDENT FOR IT"/>
    <s v="UITS OPERATING ACCOUNT - GENERAL FUND-UA"/>
    <x v="17"/>
    <s v="VP FOR INFORMATION TECHNOLOGY"/>
    <s v="GENFND"/>
    <x v="18"/>
    <x v="17"/>
    <s v="ADM"/>
    <s v="EX"/>
    <s v="ACSA"/>
    <s v="ACADEMIC SAL"/>
    <s v="FA"/>
    <x v="5"/>
    <s v="COMPENS"/>
    <s v="07"/>
    <s v="IS"/>
    <x v="3"/>
    <n v="60388"/>
    <n v="60388"/>
    <m/>
    <x v="0"/>
    <n v="0"/>
    <s v="EX"/>
    <n v="60388"/>
    <n v="60388"/>
    <x v="2"/>
    <n v="1668"/>
    <n v="-1292.3032000000051"/>
    <m/>
    <n v="375.69679999999494"/>
    <n v="60763.696799999998"/>
    <s v="Y"/>
    <m/>
    <s v="VPIT"/>
    <s v="VP FOR INFORMATION TECHNOLOGY"/>
    <s v="99"/>
    <s v="1-Adjust Based Budget"/>
    <x v="43"/>
    <x v="2"/>
    <x v="7"/>
    <m/>
    <x v="0"/>
    <x v="0"/>
    <m/>
  </r>
  <r>
    <n v="2018"/>
    <s v="UA"/>
    <s v="ITGF"/>
    <s v="IT GENERAL FUND"/>
    <x v="106"/>
    <s v="AVLT"/>
    <s v="AVP LEARNING TECHNOLOGIES"/>
    <s v="BL UITS OPER ACCOUNT - GENERAL FUND"/>
    <x v="17"/>
    <s v="VP FOR INFORMATION TECHNOLOGY"/>
    <s v="GENFND"/>
    <x v="18"/>
    <x v="17"/>
    <s v="ADM"/>
    <s v="EX"/>
    <s v="ACSA"/>
    <s v="ACADEMIC SAL"/>
    <s v="FA"/>
    <x v="5"/>
    <s v="COMPENS"/>
    <s v="07"/>
    <s v="AC"/>
    <x v="3"/>
    <n v="15123"/>
    <n v="15123"/>
    <s v="IT"/>
    <x v="0"/>
    <s v="IT"/>
    <s v="EX"/>
    <n v="15123"/>
    <n v="15123"/>
    <x v="2"/>
    <n v="418"/>
    <n v="-323.63220000000132"/>
    <m/>
    <n v="94.367799999998681"/>
    <n v="15217.367799999998"/>
    <s v="Y"/>
    <m/>
    <s v="VPIT"/>
    <s v="VP FOR INFORMATION TECHNOLOGY"/>
    <s v="99"/>
    <s v="1-Adjust Based Budget"/>
    <x v="43"/>
    <x v="2"/>
    <x v="7"/>
    <m/>
    <x v="16"/>
    <x v="16"/>
    <m/>
  </r>
  <r>
    <n v="2018"/>
    <s v="UA"/>
    <s v="ITGF"/>
    <s v="IT GENERAL FUND"/>
    <x v="107"/>
    <s v="AVLT"/>
    <s v="AVP LEARNING TECHNOLOGIES"/>
    <s v="IN UITS OPERATING ACCOUNT - GEN FND"/>
    <x v="17"/>
    <s v="VP FOR INFORMATION TECHNOLOGY"/>
    <s v="GENFND"/>
    <x v="18"/>
    <x v="17"/>
    <s v="ADM"/>
    <s v="EX"/>
    <s v="ACSA"/>
    <s v="ACADEMIC SAL"/>
    <s v="FA"/>
    <x v="5"/>
    <s v="COMPENS"/>
    <s v="07"/>
    <s v="AC"/>
    <x v="3"/>
    <n v="15123"/>
    <n v="15123"/>
    <s v="IT"/>
    <x v="0"/>
    <s v="IT"/>
    <s v="EX"/>
    <n v="15123"/>
    <n v="15123"/>
    <x v="2"/>
    <n v="418"/>
    <n v="-323.63220000000132"/>
    <m/>
    <n v="94.367799999998681"/>
    <n v="15217.367799999998"/>
    <s v="Y"/>
    <m/>
    <s v="VPIT"/>
    <s v="VP FOR INFORMATION TECHNOLOGY"/>
    <s v="99"/>
    <s v="1-Adjust Based Budget"/>
    <x v="43"/>
    <x v="2"/>
    <x v="7"/>
    <m/>
    <x v="16"/>
    <x v="16"/>
    <m/>
  </r>
  <r>
    <n v="2018"/>
    <s v="UA"/>
    <s v="ITGF"/>
    <s v="IT GENERAL FUND"/>
    <x v="0"/>
    <s v="SISAA"/>
    <s v="STUDENT INFO SYSTEM ACADEMIC ADVISING"/>
    <s v="UITS OPERATING ACCOUNT - GENERAL FUND-UA"/>
    <x v="17"/>
    <s v="VP FOR INFORMATION TECHNOLOGY"/>
    <s v="GENFND"/>
    <x v="32"/>
    <x v="31"/>
    <s v="---"/>
    <s v="EX"/>
    <s v="SAAP"/>
    <s v="STUDENT ACAD"/>
    <s v="FK"/>
    <x v="5"/>
    <s v="COMPENS"/>
    <s v="07"/>
    <s v="IS"/>
    <x v="3"/>
    <n v="13200"/>
    <n v="13200"/>
    <m/>
    <x v="0"/>
    <n v="0"/>
    <s v="EX"/>
    <n v="13200"/>
    <n v="13200"/>
    <x v="0"/>
    <n v="0"/>
    <n v="0"/>
    <m/>
    <n v="0"/>
    <n v="132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32"/>
    <x v="31"/>
    <s v="---"/>
    <s v="EX"/>
    <s v="SAAP"/>
    <s v="STUDENT ACAD"/>
    <s v="FK"/>
    <x v="5"/>
    <s v="COMPENS"/>
    <s v="07"/>
    <s v="IS"/>
    <x v="3"/>
    <n v="10000"/>
    <n v="10000"/>
    <m/>
    <x v="0"/>
    <n v="0"/>
    <s v="EX"/>
    <n v="10000"/>
    <n v="10000"/>
    <x v="0"/>
    <n v="0"/>
    <n v="0"/>
    <m/>
    <n v="0"/>
    <n v="10000"/>
    <s v="N"/>
    <m/>
    <s v="VPIT"/>
    <s v="VP FOR INFORMATION TECHNOLOGY"/>
    <s v="94"/>
    <s v="1-Adjust Based Budget"/>
    <x v="42"/>
    <x v="2"/>
    <x v="7"/>
    <m/>
    <x v="0"/>
    <x v="0"/>
    <m/>
  </r>
  <r>
    <n v="2018"/>
    <s v="UA"/>
    <s v="ITGF"/>
    <s v="IT GENERAL FUND"/>
    <x v="106"/>
    <s v="DLP"/>
    <s v="DIGITAL LIBRARY PROGRAM"/>
    <s v="BL UITS OPER ACCOUNT - GENERAL FUND"/>
    <x v="17"/>
    <s v="VP FOR INFORMATION TECHNOLOGY"/>
    <s v="GENFND"/>
    <x v="32"/>
    <x v="31"/>
    <s v="---"/>
    <s v="EX"/>
    <s v="SAAP"/>
    <s v="STUDENT ACAD"/>
    <s v="FK"/>
    <x v="5"/>
    <s v="COMPENS"/>
    <s v="07"/>
    <s v="AC"/>
    <x v="3"/>
    <n v="20481"/>
    <n v="20481"/>
    <s v="IT"/>
    <x v="0"/>
    <s v="IT"/>
    <s v="EX"/>
    <n v="20481"/>
    <n v="20481"/>
    <x v="0"/>
    <n v="0"/>
    <n v="0"/>
    <m/>
    <n v="0"/>
    <n v="20481"/>
    <s v="N"/>
    <m/>
    <s v="VPIT"/>
    <s v="VP FOR INFORMATION TECHNOLOGY"/>
    <s v="94"/>
    <s v="1-Adjust Based Budget"/>
    <x v="42"/>
    <x v="2"/>
    <x v="7"/>
    <m/>
    <x v="16"/>
    <x v="16"/>
    <m/>
  </r>
  <r>
    <n v="2018"/>
    <s v="UA"/>
    <s v="ITGF"/>
    <s v="IT GENERAL FUND"/>
    <x v="106"/>
    <s v="SMCON"/>
    <s v="STAT &amp; MATH CONSULTING SERVICES"/>
    <s v="BL UITS OPER ACCOUNT - GENERAL FUND"/>
    <x v="17"/>
    <s v="VP FOR INFORMATION TECHNOLOGY"/>
    <s v="GENFND"/>
    <x v="32"/>
    <x v="31"/>
    <s v="---"/>
    <s v="EX"/>
    <s v="SAAP"/>
    <s v="STUDENT ACAD"/>
    <s v="FK"/>
    <x v="5"/>
    <s v="COMPENS"/>
    <s v="07"/>
    <s v="AC"/>
    <x v="3"/>
    <n v="16052"/>
    <n v="16052"/>
    <s v="IT"/>
    <x v="0"/>
    <s v="IT"/>
    <s v="EX"/>
    <n v="16052"/>
    <n v="16052"/>
    <x v="0"/>
    <n v="0"/>
    <n v="0"/>
    <m/>
    <n v="0"/>
    <n v="16052"/>
    <s v="N"/>
    <m/>
    <s v="VPIT"/>
    <s v="VP FOR INFORMATION TECHNOLOGY"/>
    <s v="94"/>
    <s v="1-Adjust Based Budget"/>
    <x v="42"/>
    <x v="2"/>
    <x v="7"/>
    <m/>
    <x v="16"/>
    <x v="16"/>
    <m/>
  </r>
  <r>
    <n v="2018"/>
    <s v="UA"/>
    <s v="ITGF"/>
    <s v="IT GENERAL FUND"/>
    <x v="107"/>
    <s v="ATEL"/>
    <s v="APPLIED TECHNOLOGY LAB"/>
    <s v="IN UITS OPERATING ACCOUNT - GEN FND"/>
    <x v="17"/>
    <s v="VP FOR INFORMATION TECHNOLOGY"/>
    <s v="GENFND"/>
    <x v="32"/>
    <x v="31"/>
    <s v="---"/>
    <s v="EX"/>
    <s v="SAAP"/>
    <s v="STUDENT ACAD"/>
    <s v="FK"/>
    <x v="5"/>
    <s v="COMPENS"/>
    <s v="07"/>
    <s v="AC"/>
    <x v="3"/>
    <n v="20000"/>
    <n v="20000"/>
    <s v="IT"/>
    <x v="0"/>
    <s v="IT"/>
    <s v="EX"/>
    <n v="20000"/>
    <n v="20000"/>
    <x v="0"/>
    <n v="0"/>
    <n v="0"/>
    <m/>
    <n v="0"/>
    <n v="2000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34"/>
    <x v="33"/>
    <s v="---"/>
    <s v="EX"/>
    <s v="PRSA"/>
    <s v="PROF SAL"/>
    <s v="FP"/>
    <x v="5"/>
    <s v="COMPENS"/>
    <s v="07"/>
    <s v="IS"/>
    <x v="3"/>
    <n v="344486"/>
    <n v="270215"/>
    <m/>
    <x v="0"/>
    <n v="0"/>
    <s v="EX"/>
    <n v="270215"/>
    <n v="270215"/>
    <x v="2"/>
    <n v="7463"/>
    <n v="-5782.6010000000233"/>
    <m/>
    <n v="1680.3989999999767"/>
    <n v="271895.39899999998"/>
    <s v="Y"/>
    <m/>
    <s v="VPIT"/>
    <s v="VP FOR INFORMATION TECHNOLOGY"/>
    <s v="99"/>
    <s v="1-Adjust Based Budget"/>
    <x v="43"/>
    <x v="2"/>
    <x v="7"/>
    <m/>
    <x v="0"/>
    <x v="0"/>
    <m/>
  </r>
  <r>
    <n v="2018"/>
    <s v="UA"/>
    <s v="ITGF"/>
    <s v="IT GENERAL FUND"/>
    <x v="0"/>
    <s v="CAITS"/>
    <s v="CAITS-ASSOC VP, CAITS"/>
    <s v="UITS OPERATING ACCOUNT - GENERAL FUND-UA"/>
    <x v="17"/>
    <s v="VP FOR INFORMATION TECHNOLOGY"/>
    <s v="GENFND"/>
    <x v="34"/>
    <x v="33"/>
    <s v="---"/>
    <s v="EX"/>
    <s v="PRSA"/>
    <s v="PROF SAL"/>
    <s v="FP"/>
    <x v="5"/>
    <s v="COMPENS"/>
    <s v="07"/>
    <s v="IS"/>
    <x v="3"/>
    <n v="146250"/>
    <n v="146250"/>
    <m/>
    <x v="0"/>
    <n v="0"/>
    <s v="EX"/>
    <n v="146250"/>
    <n v="146250"/>
    <x v="2"/>
    <n v="4039"/>
    <n v="-3129.7500000000127"/>
    <m/>
    <n v="909.24999999998727"/>
    <n v="147159.25"/>
    <s v="Y"/>
    <m/>
    <s v="VPIT"/>
    <s v="VP FOR INFORMATION TECHNOLOGY"/>
    <s v="99"/>
    <s v="1-Adjust Based Budget"/>
    <x v="43"/>
    <x v="2"/>
    <x v="7"/>
    <m/>
    <x v="0"/>
    <x v="0"/>
    <m/>
  </r>
  <r>
    <n v="2018"/>
    <s v="UA"/>
    <s v="ITGF"/>
    <s v="IT GENERAL FUND"/>
    <x v="0"/>
    <s v="COLT"/>
    <s v="COLLABORATION TECHNOLOGIES"/>
    <s v="UITS OPERATING ACCOUNT - GENERAL FUND-UA"/>
    <x v="17"/>
    <s v="VP FOR INFORMATION TECHNOLOGY"/>
    <s v="GENFND"/>
    <x v="34"/>
    <x v="33"/>
    <s v="---"/>
    <s v="EX"/>
    <s v="PRSA"/>
    <s v="PROF SAL"/>
    <s v="FP"/>
    <x v="5"/>
    <s v="COMPENS"/>
    <s v="07"/>
    <s v="IS"/>
    <x v="3"/>
    <n v="215981"/>
    <n v="215981"/>
    <m/>
    <x v="0"/>
    <n v="0"/>
    <s v="EX"/>
    <n v="215981"/>
    <n v="215981"/>
    <x v="2"/>
    <n v="5965"/>
    <n v="-4621.9934000000185"/>
    <m/>
    <n v="1343.0065999999815"/>
    <n v="217324.00659999999"/>
    <s v="Y"/>
    <m/>
    <s v="VPIT"/>
    <s v="VP FOR INFORMATION TECHNOLOGY"/>
    <s v="99"/>
    <s v="1-Adjust Based Budget"/>
    <x v="43"/>
    <x v="2"/>
    <x v="7"/>
    <m/>
    <x v="0"/>
    <x v="0"/>
    <m/>
  </r>
  <r>
    <n v="2018"/>
    <s v="UA"/>
    <s v="ITGF"/>
    <s v="IT GENERAL FUND"/>
    <x v="0"/>
    <s v="CRM"/>
    <s v="CONSTITUENT RELATIONSIHP MANAGEMENT"/>
    <s v="UITS OPERATING ACCOUNT - GENERAL FUND-UA"/>
    <x v="17"/>
    <s v="VP FOR INFORMATION TECHNOLOGY"/>
    <s v="GENFND"/>
    <x v="34"/>
    <x v="33"/>
    <s v="---"/>
    <s v="EX"/>
    <s v="PRSA"/>
    <s v="PROF SAL"/>
    <s v="FP"/>
    <x v="5"/>
    <s v="COMPENS"/>
    <s v="07"/>
    <s v="IS"/>
    <x v="3"/>
    <n v="288186"/>
    <n v="288186"/>
    <m/>
    <x v="0"/>
    <n v="0"/>
    <s v="EX"/>
    <n v="288186"/>
    <n v="288186"/>
    <x v="2"/>
    <n v="7959"/>
    <n v="-6167.1804000000247"/>
    <m/>
    <n v="1791.8195999999753"/>
    <n v="289977.81959999999"/>
    <s v="Y"/>
    <m/>
    <s v="VPIT"/>
    <s v="VP FOR INFORMATION TECHNOLOGY"/>
    <s v="99"/>
    <s v="1-Adjust Based Budget"/>
    <x v="43"/>
    <x v="2"/>
    <x v="7"/>
    <m/>
    <x v="0"/>
    <x v="0"/>
    <m/>
  </r>
  <r>
    <n v="2018"/>
    <s v="UA"/>
    <s v="ITGF"/>
    <s v="IT GENERAL FUND"/>
    <x v="0"/>
    <s v="DBADM"/>
    <s v="DATABASE ADMINISTRATION"/>
    <s v="UITS OPERATING ACCOUNT - GENERAL FUND-UA"/>
    <x v="17"/>
    <s v="VP FOR INFORMATION TECHNOLOGY"/>
    <s v="GENFND"/>
    <x v="34"/>
    <x v="33"/>
    <s v="---"/>
    <s v="EX"/>
    <s v="PRSA"/>
    <s v="PROF SAL"/>
    <s v="FP"/>
    <x v="5"/>
    <s v="COMPENS"/>
    <s v="07"/>
    <s v="IS"/>
    <x v="3"/>
    <n v="541989"/>
    <n v="456745"/>
    <m/>
    <x v="0"/>
    <n v="0"/>
    <s v="EX"/>
    <n v="456745"/>
    <n v="456745"/>
    <x v="2"/>
    <n v="12614"/>
    <n v="-9774.343000000039"/>
    <m/>
    <n v="2839.656999999961"/>
    <n v="459584.65699999995"/>
    <s v="Y"/>
    <m/>
    <s v="VPIT"/>
    <s v="VP FOR INFORMATION TECHNOLOGY"/>
    <s v="99"/>
    <s v="1-Adjust Based Budget"/>
    <x v="43"/>
    <x v="2"/>
    <x v="7"/>
    <m/>
    <x v="0"/>
    <x v="0"/>
    <m/>
  </r>
  <r>
    <n v="2018"/>
    <s v="UA"/>
    <s v="ITGF"/>
    <s v="IT GENERAL FUND"/>
    <x v="0"/>
    <s v="EAUXS"/>
    <s v="ENTERPRISE AUXILIARY SYSTEMS"/>
    <s v="UITS OPERATING ACCOUNT - GENERAL FUND-UA"/>
    <x v="17"/>
    <s v="VP FOR INFORMATION TECHNOLOGY"/>
    <s v="GENFND"/>
    <x v="34"/>
    <x v="33"/>
    <s v="---"/>
    <s v="EX"/>
    <s v="PRSA"/>
    <s v="PROF SAL"/>
    <s v="FP"/>
    <x v="5"/>
    <s v="COMPENS"/>
    <s v="07"/>
    <s v="IS"/>
    <x v="3"/>
    <n v="0"/>
    <n v="219250"/>
    <m/>
    <x v="0"/>
    <n v="0"/>
    <s v="EX"/>
    <n v="219250"/>
    <n v="219250"/>
    <x v="2"/>
    <n v="6055"/>
    <n v="-4691.9500000000189"/>
    <m/>
    <n v="1363.0499999999811"/>
    <n v="220613.05"/>
    <s v="Y"/>
    <m/>
    <s v="VPIT"/>
    <s v="VP FOR INFORMATION TECHNOLOGY"/>
    <s v="99"/>
    <s v="1-Adjust Based Budget"/>
    <x v="43"/>
    <x v="2"/>
    <x v="7"/>
    <m/>
    <x v="0"/>
    <x v="0"/>
    <m/>
  </r>
  <r>
    <n v="2018"/>
    <s v="UA"/>
    <s v="ITGF"/>
    <s v="IT GENERAL FUND"/>
    <x v="0"/>
    <s v="EBS"/>
    <s v="ENTERPRISE BUSINESS SYSTEMS"/>
    <s v="UITS OPERATING ACCOUNT - GENERAL FUND-UA"/>
    <x v="17"/>
    <s v="VP FOR INFORMATION TECHNOLOGY"/>
    <s v="GENFND"/>
    <x v="34"/>
    <x v="33"/>
    <s v="---"/>
    <s v="EX"/>
    <s v="PRSA"/>
    <s v="PROF SAL"/>
    <s v="FP"/>
    <x v="5"/>
    <s v="COMPENS"/>
    <s v="07"/>
    <s v="IS"/>
    <x v="3"/>
    <n v="151000"/>
    <n v="151000"/>
    <m/>
    <x v="0"/>
    <n v="0"/>
    <s v="EX"/>
    <n v="151000"/>
    <n v="151000"/>
    <x v="2"/>
    <n v="4170"/>
    <n v="-3231.4000000000128"/>
    <m/>
    <n v="938.59999999998718"/>
    <n v="151938.59999999998"/>
    <s v="Y"/>
    <m/>
    <s v="VPIT"/>
    <s v="VP FOR INFORMATION TECHNOLOGY"/>
    <s v="99"/>
    <s v="1-Adjust Based Budget"/>
    <x v="43"/>
    <x v="2"/>
    <x v="7"/>
    <m/>
    <x v="0"/>
    <x v="0"/>
    <m/>
  </r>
  <r>
    <n v="2018"/>
    <s v="UA"/>
    <s v="ITGF"/>
    <s v="IT GENERAL FUND"/>
    <x v="0"/>
    <s v="EDSS"/>
    <s v="ENTERPRISE DECISION SUPPORT SERVICES"/>
    <s v="UITS OPERATING ACCOUNT - GENERAL FUND-UA"/>
    <x v="17"/>
    <s v="VP FOR INFORMATION TECHNOLOGY"/>
    <s v="GENFND"/>
    <x v="34"/>
    <x v="33"/>
    <s v="---"/>
    <s v="EX"/>
    <s v="PRSA"/>
    <s v="PROF SAL"/>
    <s v="FP"/>
    <x v="5"/>
    <s v="COMPENS"/>
    <s v="07"/>
    <s v="IS"/>
    <x v="3"/>
    <n v="514582"/>
    <n v="514582"/>
    <m/>
    <x v="0"/>
    <n v="0"/>
    <s v="EX"/>
    <n v="514582"/>
    <n v="514582"/>
    <x v="2"/>
    <n v="14212"/>
    <n v="-11012.054800000044"/>
    <m/>
    <n v="3199.9451999999565"/>
    <n v="517781.94519999996"/>
    <s v="Y"/>
    <m/>
    <s v="VPIT"/>
    <s v="VP FOR INFORMATION TECHNOLOGY"/>
    <s v="99"/>
    <s v="1-Adjust Based Budget"/>
    <x v="43"/>
    <x v="2"/>
    <x v="7"/>
    <m/>
    <x v="0"/>
    <x v="0"/>
    <m/>
  </r>
  <r>
    <n v="2018"/>
    <s v="UA"/>
    <s v="ITGF"/>
    <s v="IT GENERAL FUND"/>
    <x v="0"/>
    <s v="EII"/>
    <s v="ENTERPRISE INTELLIGENT INFRASTRUCTURE"/>
    <s v="UITS OPERATING ACCOUNT - GENERAL FUND-UA"/>
    <x v="17"/>
    <s v="VP FOR INFORMATION TECHNOLOGY"/>
    <s v="GENFND"/>
    <x v="34"/>
    <x v="33"/>
    <s v="---"/>
    <s v="EX"/>
    <s v="PRSA"/>
    <s v="PROF SAL"/>
    <s v="FP"/>
    <x v="5"/>
    <s v="COMPENS"/>
    <s v="07"/>
    <s v="IS"/>
    <x v="3"/>
    <n v="0"/>
    <n v="788999"/>
    <m/>
    <x v="0"/>
    <n v="0"/>
    <s v="EX"/>
    <n v="788999"/>
    <n v="788999"/>
    <x v="2"/>
    <n v="21791"/>
    <n v="-16884.578600000066"/>
    <m/>
    <n v="4906.4213999999338"/>
    <n v="793905.42139999988"/>
    <s v="Y"/>
    <m/>
    <s v="VPIT"/>
    <s v="VP FOR INFORMATION TECHNOLOGY"/>
    <s v="99"/>
    <s v="1-Adjust Based Budget"/>
    <x v="43"/>
    <x v="2"/>
    <x v="7"/>
    <m/>
    <x v="0"/>
    <x v="0"/>
    <m/>
  </r>
  <r>
    <n v="2018"/>
    <s v="UA"/>
    <s v="ITGF"/>
    <s v="IT GENERAL FUND"/>
    <x v="0"/>
    <s v="EITS"/>
    <s v="EXECUTIVE IT SUPPORT"/>
    <s v="UITS OPERATING ACCOUNT - GENERAL FUND-UA"/>
    <x v="17"/>
    <s v="VP FOR INFORMATION TECHNOLOGY"/>
    <s v="GENFND"/>
    <x v="34"/>
    <x v="33"/>
    <s v="---"/>
    <s v="EX"/>
    <s v="PRSA"/>
    <s v="PROF SAL"/>
    <s v="FP"/>
    <x v="5"/>
    <s v="COMPENS"/>
    <s v="07"/>
    <s v="IS"/>
    <x v="3"/>
    <n v="247199"/>
    <n v="247199"/>
    <m/>
    <x v="0"/>
    <n v="0"/>
    <s v="EX"/>
    <n v="247199"/>
    <n v="247199"/>
    <x v="2"/>
    <n v="6827"/>
    <n v="-5290.0586000000212"/>
    <m/>
    <n v="1536.9413999999788"/>
    <n v="248735.94139999998"/>
    <s v="Y"/>
    <m/>
    <s v="VPIT"/>
    <s v="VP FOR INFORMATION TECHNOLOGY"/>
    <s v="99"/>
    <s v="1-Adjust Based Budget"/>
    <x v="43"/>
    <x v="2"/>
    <x v="7"/>
    <m/>
    <x v="0"/>
    <x v="0"/>
    <m/>
  </r>
  <r>
    <n v="2018"/>
    <s v="UA"/>
    <s v="ITGF"/>
    <s v="IT GENERAL FUND"/>
    <x v="0"/>
    <s v="ELNX"/>
    <s v="ENTERPRISE LINUX SYSTEMS"/>
    <s v="UITS OPERATING ACCOUNT - GENERAL FUND-UA"/>
    <x v="17"/>
    <s v="VP FOR INFORMATION TECHNOLOGY"/>
    <s v="GENFND"/>
    <x v="34"/>
    <x v="33"/>
    <s v="---"/>
    <s v="EX"/>
    <s v="PRSA"/>
    <s v="PROF SAL"/>
    <s v="FP"/>
    <x v="5"/>
    <s v="COMPENS"/>
    <s v="07"/>
    <s v="IS"/>
    <x v="3"/>
    <n v="520630"/>
    <n v="520630"/>
    <m/>
    <x v="0"/>
    <n v="0"/>
    <s v="EX"/>
    <n v="520630"/>
    <n v="520630"/>
    <x v="2"/>
    <n v="14379"/>
    <n v="-11141.482000000045"/>
    <m/>
    <n v="3237.5179999999546"/>
    <n v="523867.51799999998"/>
    <s v="Y"/>
    <m/>
    <s v="VPIT"/>
    <s v="VP FOR INFORMATION TECHNOLOGY"/>
    <s v="99"/>
    <s v="1-Adjust Based Budget"/>
    <x v="43"/>
    <x v="2"/>
    <x v="7"/>
    <m/>
    <x v="0"/>
    <x v="0"/>
    <m/>
  </r>
  <r>
    <n v="2018"/>
    <s v="UA"/>
    <s v="ITGF"/>
    <s v="IT GENERAL FUND"/>
    <x v="0"/>
    <s v="ERA"/>
    <s v="ELECTRONIC RESEARCH ADMIN"/>
    <s v="UITS OPERATING ACCOUNT - GENERAL FUND-UA"/>
    <x v="17"/>
    <s v="VP FOR INFORMATION TECHNOLOGY"/>
    <s v="GENFND"/>
    <x v="34"/>
    <x v="33"/>
    <s v="---"/>
    <s v="EX"/>
    <s v="PRSA"/>
    <s v="PROF SAL"/>
    <s v="FP"/>
    <x v="5"/>
    <s v="COMPENS"/>
    <s v="07"/>
    <s v="IS"/>
    <x v="3"/>
    <n v="234369"/>
    <n v="237869"/>
    <m/>
    <x v="0"/>
    <n v="0"/>
    <s v="EX"/>
    <n v="237869"/>
    <n v="237869"/>
    <x v="2"/>
    <n v="6569"/>
    <n v="-5090.39660000002"/>
    <m/>
    <n v="1478.60339999998"/>
    <n v="239347.60339999999"/>
    <s v="Y"/>
    <m/>
    <s v="VPIT"/>
    <s v="VP FOR INFORMATION TECHNOLOGY"/>
    <s v="99"/>
    <s v="1-Adjust Based Budget"/>
    <x v="43"/>
    <x v="2"/>
    <x v="7"/>
    <m/>
    <x v="0"/>
    <x v="0"/>
    <m/>
  </r>
  <r>
    <n v="2018"/>
    <s v="UA"/>
    <s v="ITGF"/>
    <s v="IT GENERAL FUND"/>
    <x v="0"/>
    <s v="ES"/>
    <s v="ENTERPRISE SYSTEMS"/>
    <s v="UITS OPERATING ACCOUNT - GENERAL FUND-UA"/>
    <x v="17"/>
    <s v="VP FOR INFORMATION TECHNOLOGY"/>
    <s v="GENFND"/>
    <x v="34"/>
    <x v="33"/>
    <s v="---"/>
    <s v="EX"/>
    <s v="PRSA"/>
    <s v="PROF SAL"/>
    <s v="FP"/>
    <x v="5"/>
    <s v="COMPENS"/>
    <s v="07"/>
    <s v="IS"/>
    <x v="3"/>
    <n v="34800"/>
    <n v="0"/>
    <m/>
    <x v="0"/>
    <n v="0"/>
    <s v="EX"/>
    <n v="0"/>
    <n v="0"/>
    <x v="2"/>
    <n v="0"/>
    <n v="0"/>
    <m/>
    <n v="0"/>
    <n v="0"/>
    <s v="Y"/>
    <m/>
    <s v="VPIT"/>
    <s v="VP FOR INFORMATION TECHNOLOGY"/>
    <s v="99"/>
    <s v="1-Adjust Based Budget"/>
    <x v="42"/>
    <x v="2"/>
    <x v="7"/>
    <m/>
    <x v="0"/>
    <x v="0"/>
    <m/>
  </r>
  <r>
    <n v="2018"/>
    <s v="UA"/>
    <s v="ITGF"/>
    <s v="IT GENERAL FUND"/>
    <x v="0"/>
    <s v="ESERV"/>
    <s v="STORAGE &amp; VIRTUALIZATION"/>
    <s v="UITS OPERATING ACCOUNT - GENERAL FUND-UA"/>
    <x v="17"/>
    <s v="VP FOR INFORMATION TECHNOLOGY"/>
    <s v="GENFND"/>
    <x v="34"/>
    <x v="33"/>
    <s v="---"/>
    <s v="EX"/>
    <s v="PRSA"/>
    <s v="PROF SAL"/>
    <s v="FP"/>
    <x v="5"/>
    <s v="COMPENS"/>
    <s v="07"/>
    <s v="IS"/>
    <x v="3"/>
    <n v="788999"/>
    <n v="0"/>
    <m/>
    <x v="0"/>
    <n v="0"/>
    <s v="EX"/>
    <n v="0"/>
    <n v="0"/>
    <x v="2"/>
    <n v="0"/>
    <n v="0"/>
    <m/>
    <n v="0"/>
    <n v="0"/>
    <s v="Y"/>
    <m/>
    <s v="VPIT"/>
    <s v="VP FOR INFORMATION TECHNOLOGY"/>
    <s v="99"/>
    <s v="1-Adjust Based Budget"/>
    <x v="42"/>
    <x v="2"/>
    <x v="7"/>
    <m/>
    <x v="0"/>
    <x v="0"/>
    <m/>
  </r>
  <r>
    <n v="2018"/>
    <s v="UA"/>
    <s v="ITGF"/>
    <s v="IT GENERAL FUND"/>
    <x v="0"/>
    <s v="EVAA"/>
    <s v="ENTERPRISE VENDED APPLICATION ADMIN"/>
    <s v="UITS OPERATING ACCOUNT - GENERAL FUND-UA"/>
    <x v="17"/>
    <s v="VP FOR INFORMATION TECHNOLOGY"/>
    <s v="GENFND"/>
    <x v="34"/>
    <x v="33"/>
    <s v="---"/>
    <s v="EX"/>
    <s v="PRSA"/>
    <s v="PROF SAL"/>
    <s v="FP"/>
    <x v="5"/>
    <s v="COMPENS"/>
    <s v="07"/>
    <s v="IS"/>
    <x v="3"/>
    <n v="770646"/>
    <n v="646991"/>
    <m/>
    <x v="0"/>
    <n v="0"/>
    <s v="EX"/>
    <n v="646991"/>
    <n v="646991"/>
    <x v="2"/>
    <n v="17869"/>
    <n v="-13845.607400000055"/>
    <m/>
    <n v="4023.3925999999447"/>
    <n v="651014.3925999999"/>
    <s v="Y"/>
    <m/>
    <s v="VPIT"/>
    <s v="VP FOR INFORMATION TECHNOLOGY"/>
    <s v="99"/>
    <s v="1-Adjust Based Budget"/>
    <x v="43"/>
    <x v="2"/>
    <x v="7"/>
    <m/>
    <x v="0"/>
    <x v="0"/>
    <m/>
  </r>
  <r>
    <n v="2018"/>
    <s v="UA"/>
    <s v="ITGF"/>
    <s v="IT GENERAL FUND"/>
    <x v="0"/>
    <s v="EWS"/>
    <s v="ENTERPRISE WINDOWS SYSTEMS"/>
    <s v="UITS OPERATING ACCOUNT - GENERAL FUND-UA"/>
    <x v="17"/>
    <s v="VP FOR INFORMATION TECHNOLOGY"/>
    <s v="GENFND"/>
    <x v="34"/>
    <x v="33"/>
    <s v="---"/>
    <s v="EX"/>
    <s v="PRSA"/>
    <s v="PROF SAL"/>
    <s v="FP"/>
    <x v="5"/>
    <s v="COMPENS"/>
    <s v="07"/>
    <s v="IS"/>
    <x v="3"/>
    <n v="446417"/>
    <n v="588626"/>
    <m/>
    <x v="0"/>
    <n v="0"/>
    <s v="EX"/>
    <n v="588626"/>
    <n v="588626"/>
    <x v="2"/>
    <n v="16257"/>
    <n v="-12596.596400000051"/>
    <m/>
    <n v="3660.4035999999487"/>
    <n v="592286.40359999996"/>
    <s v="Y"/>
    <m/>
    <s v="VPIT"/>
    <s v="VP FOR INFORMATION TECHNOLOGY"/>
    <s v="99"/>
    <s v="1-Adjust Based Budget"/>
    <x v="43"/>
    <x v="2"/>
    <x v="7"/>
    <m/>
    <x v="0"/>
    <x v="0"/>
    <m/>
  </r>
  <r>
    <n v="2018"/>
    <s v="UA"/>
    <s v="ITGF"/>
    <s v="IT GENERAL FUND"/>
    <x v="0"/>
    <s v="EWT"/>
    <s v="ENTERPRISE WEB TECH TEAM"/>
    <s v="UITS OPERATING ACCOUNT - GENERAL FUND-UA"/>
    <x v="17"/>
    <s v="VP FOR INFORMATION TECHNOLOGY"/>
    <s v="GENFND"/>
    <x v="34"/>
    <x v="33"/>
    <s v="---"/>
    <s v="EX"/>
    <s v="PRSA"/>
    <s v="PROF SAL"/>
    <s v="FP"/>
    <x v="5"/>
    <s v="COMPENS"/>
    <s v="07"/>
    <s v="IS"/>
    <x v="3"/>
    <n v="633932"/>
    <n v="633932"/>
    <m/>
    <x v="0"/>
    <n v="0"/>
    <s v="EX"/>
    <n v="633932"/>
    <n v="633932"/>
    <x v="2"/>
    <n v="17508"/>
    <n v="-13566.144800000055"/>
    <m/>
    <n v="3941.8551999999454"/>
    <n v="637873.85519999999"/>
    <s v="Y"/>
    <m/>
    <s v="VPIT"/>
    <s v="VP FOR INFORMATION TECHNOLOGY"/>
    <s v="99"/>
    <s v="1-Adjust Based Budget"/>
    <x v="43"/>
    <x v="2"/>
    <x v="7"/>
    <m/>
    <x v="0"/>
    <x v="0"/>
    <m/>
  </r>
  <r>
    <n v="2018"/>
    <s v="UA"/>
    <s v="ITGF"/>
    <s v="IT GENERAL FUND"/>
    <x v="0"/>
    <s v="FOSVS"/>
    <s v="FINANCE OFFICE SERVICE"/>
    <s v="UITS OPERATING ACCOUNT - GENERAL FUND-UA"/>
    <x v="17"/>
    <s v="VP FOR INFORMATION TECHNOLOGY"/>
    <s v="GENFND"/>
    <x v="34"/>
    <x v="33"/>
    <s v="---"/>
    <s v="EX"/>
    <s v="PRSA"/>
    <s v="PROF SAL"/>
    <s v="FP"/>
    <x v="5"/>
    <s v="COMPENS"/>
    <s v="07"/>
    <s v="IS"/>
    <x v="3"/>
    <n v="241610"/>
    <n v="19591"/>
    <m/>
    <x v="0"/>
    <n v="0"/>
    <s v="EX"/>
    <n v="19591"/>
    <n v="19591"/>
    <x v="2"/>
    <n v="541"/>
    <n v="-419.24740000000168"/>
    <m/>
    <n v="121.75259999999832"/>
    <n v="19712.7526"/>
    <s v="Y"/>
    <m/>
    <s v="VPIT"/>
    <s v="VP FOR INFORMATION TECHNOLOGY"/>
    <s v="99"/>
    <s v="1-Adjust Based Budget"/>
    <x v="43"/>
    <x v="2"/>
    <x v="7"/>
    <m/>
    <x v="0"/>
    <x v="0"/>
    <m/>
  </r>
  <r>
    <n v="2018"/>
    <s v="UA"/>
    <s v="ITGF"/>
    <s v="IT GENERAL FUND"/>
    <x v="0"/>
    <s v="FSDS"/>
    <s v="FINANCIAL SYSTEMS DEVELOPMENT &amp; SUPPORT"/>
    <s v="UITS OPERATING ACCOUNT - GENERAL FUND-UA"/>
    <x v="17"/>
    <s v="VP FOR INFORMATION TECHNOLOGY"/>
    <s v="GENFND"/>
    <x v="34"/>
    <x v="33"/>
    <s v="---"/>
    <s v="EX"/>
    <s v="PRSA"/>
    <s v="PROF SAL"/>
    <s v="FP"/>
    <x v="5"/>
    <s v="COMPENS"/>
    <s v="07"/>
    <s v="IS"/>
    <x v="3"/>
    <n v="723361"/>
    <n v="720250"/>
    <m/>
    <x v="0"/>
    <n v="0"/>
    <s v="EX"/>
    <n v="720250"/>
    <n v="720250"/>
    <x v="2"/>
    <n v="19892"/>
    <n v="-15413.350000000062"/>
    <m/>
    <n v="4478.6499999999378"/>
    <n v="724728.64999999991"/>
    <s v="Y"/>
    <m/>
    <s v="VPIT"/>
    <s v="VP FOR INFORMATION TECHNOLOGY"/>
    <s v="99"/>
    <s v="1-Adjust Based Budget"/>
    <x v="43"/>
    <x v="2"/>
    <x v="7"/>
    <m/>
    <x v="0"/>
    <x v="0"/>
    <m/>
  </r>
  <r>
    <n v="2018"/>
    <s v="UA"/>
    <s v="ITGF"/>
    <s v="IT GENERAL FUND"/>
    <x v="0"/>
    <s v="HRSP"/>
    <s v="HUMAN RESOURCE MANAGEMENT SYSTEMS"/>
    <s v="UITS OPERATING ACCOUNT - GENERAL FUND-UA"/>
    <x v="17"/>
    <s v="VP FOR INFORMATION TECHNOLOGY"/>
    <s v="GENFND"/>
    <x v="34"/>
    <x v="33"/>
    <s v="---"/>
    <s v="EX"/>
    <s v="PRSA"/>
    <s v="PROF SAL"/>
    <s v="FP"/>
    <x v="5"/>
    <s v="COMPENS"/>
    <s v="07"/>
    <s v="IS"/>
    <x v="3"/>
    <n v="598602"/>
    <n v="540043"/>
    <m/>
    <x v="0"/>
    <n v="0"/>
    <s v="EX"/>
    <n v="540043"/>
    <n v="540043"/>
    <x v="2"/>
    <n v="14915"/>
    <n v="-11556.920200000046"/>
    <m/>
    <n v="3358.079799999954"/>
    <n v="543401.07979999995"/>
    <s v="Y"/>
    <m/>
    <s v="VPIT"/>
    <s v="VP FOR INFORMATION TECHNOLOGY"/>
    <s v="99"/>
    <s v="1-Adjust Based Budget"/>
    <x v="43"/>
    <x v="2"/>
    <x v="7"/>
    <m/>
    <x v="0"/>
    <x v="0"/>
    <m/>
  </r>
  <r>
    <n v="2018"/>
    <s v="UA"/>
    <s v="ITGF"/>
    <s v="IT GENERAL FUND"/>
    <x v="0"/>
    <s v="IIAVP"/>
    <s v="INFORMATION AND INFRASTRUCTURE ASSURANCE"/>
    <s v="UITS OPERATING ACCOUNT - GENERAL FUND-UA"/>
    <x v="17"/>
    <s v="VP FOR INFORMATION TECHNOLOGY"/>
    <s v="GENFND"/>
    <x v="34"/>
    <x v="33"/>
    <s v="---"/>
    <s v="EX"/>
    <s v="PRSA"/>
    <s v="PROF SAL"/>
    <s v="FP"/>
    <x v="5"/>
    <s v="COMPENS"/>
    <s v="07"/>
    <s v="IS"/>
    <x v="3"/>
    <n v="183165"/>
    <n v="183165"/>
    <m/>
    <x v="0"/>
    <n v="0"/>
    <s v="EX"/>
    <n v="183165"/>
    <n v="183165"/>
    <x v="2"/>
    <n v="5059"/>
    <n v="-3919.7310000000157"/>
    <m/>
    <n v="1139.2689999999843"/>
    <n v="184304.26899999997"/>
    <s v="Y"/>
    <m/>
    <s v="VPIT"/>
    <s v="VP FOR INFORMATION TECHNOLOGY"/>
    <s v="99"/>
    <s v="1-Adjust Based Budget"/>
    <x v="43"/>
    <x v="2"/>
    <x v="7"/>
    <m/>
    <x v="0"/>
    <x v="0"/>
    <m/>
  </r>
  <r>
    <n v="2018"/>
    <s v="UA"/>
    <s v="ITGF"/>
    <s v="IT GENERAL FUND"/>
    <x v="0"/>
    <s v="ITCP"/>
    <s v="IT COMMUNITY PARTNERSHIPS"/>
    <s v="UITS OPERATING ACCOUNT - GENERAL FUND-UA"/>
    <x v="17"/>
    <s v="VP FOR INFORMATION TECHNOLOGY"/>
    <s v="GENFND"/>
    <x v="34"/>
    <x v="33"/>
    <s v="---"/>
    <s v="EX"/>
    <s v="PRSA"/>
    <s v="PROF SAL"/>
    <s v="FP"/>
    <x v="5"/>
    <s v="COMPENS"/>
    <s v="07"/>
    <s v="IS"/>
    <x v="3"/>
    <n v="89174"/>
    <n v="80675"/>
    <m/>
    <x v="0"/>
    <n v="0"/>
    <s v="EX"/>
    <n v="80675"/>
    <n v="80675"/>
    <x v="2"/>
    <n v="2228"/>
    <n v="-1726.445000000007"/>
    <m/>
    <n v="501.55499999999302"/>
    <n v="81176.554999999993"/>
    <s v="Y"/>
    <m/>
    <s v="VPIT"/>
    <s v="VP FOR INFORMATION TECHNOLOGY"/>
    <s v="99"/>
    <s v="1-Adjust Based Budget"/>
    <x v="43"/>
    <x v="2"/>
    <x v="7"/>
    <m/>
    <x v="0"/>
    <x v="0"/>
    <m/>
  </r>
  <r>
    <n v="2018"/>
    <s v="UA"/>
    <s v="ITGF"/>
    <s v="IT GENERAL FUND"/>
    <x v="0"/>
    <s v="LIBSD"/>
    <s v="LIBRARY INFORMATION SYS-SYS DEVELOPMENT"/>
    <s v="UITS OPERATING ACCOUNT - GENERAL FUND-UA"/>
    <x v="17"/>
    <s v="VP FOR INFORMATION TECHNOLOGY"/>
    <s v="GENFND"/>
    <x v="34"/>
    <x v="33"/>
    <s v="---"/>
    <s v="EX"/>
    <s v="PRSA"/>
    <s v="PROF SAL"/>
    <s v="FP"/>
    <x v="5"/>
    <s v="COMPENS"/>
    <s v="07"/>
    <s v="IS"/>
    <x v="3"/>
    <n v="69031"/>
    <n v="215773"/>
    <m/>
    <x v="0"/>
    <n v="0"/>
    <s v="EX"/>
    <n v="215773"/>
    <n v="215773"/>
    <x v="2"/>
    <n v="5959"/>
    <n v="-4617.5422000000181"/>
    <m/>
    <n v="1341.4577999999819"/>
    <n v="217114.45779999997"/>
    <s v="Y"/>
    <m/>
    <s v="VPIT"/>
    <s v="VP FOR INFORMATION TECHNOLOGY"/>
    <s v="99"/>
    <s v="1-Adjust Based Budget"/>
    <x v="43"/>
    <x v="2"/>
    <x v="7"/>
    <m/>
    <x v="0"/>
    <x v="0"/>
    <m/>
  </r>
  <r>
    <n v="2018"/>
    <s v="UA"/>
    <s v="ITGF"/>
    <s v="IT GENERAL FUND"/>
    <x v="0"/>
    <s v="NETE"/>
    <s v="CAMPUS NETWORK ENGINEERING"/>
    <s v="UITS OPERATING ACCOUNT - GENERAL FUND-UA"/>
    <x v="17"/>
    <s v="VP FOR INFORMATION TECHNOLOGY"/>
    <s v="GENFND"/>
    <x v="34"/>
    <x v="33"/>
    <s v="---"/>
    <s v="EX"/>
    <s v="PRSA"/>
    <s v="PROF SAL"/>
    <s v="FP"/>
    <x v="5"/>
    <s v="COMPENS"/>
    <s v="07"/>
    <s v="IS"/>
    <x v="3"/>
    <n v="256613"/>
    <n v="0"/>
    <m/>
    <x v="0"/>
    <n v="0"/>
    <s v="EX"/>
    <n v="0"/>
    <n v="0"/>
    <x v="2"/>
    <n v="0"/>
    <n v="0"/>
    <m/>
    <n v="0"/>
    <n v="0"/>
    <s v="Y"/>
    <m/>
    <s v="VPIT"/>
    <s v="VP FOR INFORMATION TECHNOLOGY"/>
    <s v="99"/>
    <s v="1-Adjust Based Budget"/>
    <x v="42"/>
    <x v="2"/>
    <x v="7"/>
    <m/>
    <x v="0"/>
    <x v="0"/>
    <m/>
  </r>
  <r>
    <n v="2018"/>
    <s v="UA"/>
    <s v="ITGF"/>
    <s v="IT GENERAL FUND"/>
    <x v="0"/>
    <s v="RCIO"/>
    <s v="SP4A REGIONAL CAMPUS CHIEF INFOR OFFICER"/>
    <s v="UITS OPERATING ACCOUNT - GENERAL FUND-UA"/>
    <x v="17"/>
    <s v="VP FOR INFORMATION TECHNOLOGY"/>
    <s v="GENFND"/>
    <x v="34"/>
    <x v="33"/>
    <s v="---"/>
    <s v="EX"/>
    <s v="PRSA"/>
    <s v="PROF SAL"/>
    <s v="FP"/>
    <x v="5"/>
    <s v="COMPENS"/>
    <s v="07"/>
    <s v="IS"/>
    <x v="3"/>
    <n v="218691"/>
    <n v="218691"/>
    <m/>
    <x v="0"/>
    <n v="0"/>
    <s v="EX"/>
    <n v="218691"/>
    <n v="218691"/>
    <x v="2"/>
    <n v="6040"/>
    <n v="-4679.9874000000191"/>
    <m/>
    <n v="1360.0125999999809"/>
    <n v="220051.01259999999"/>
    <s v="Y"/>
    <m/>
    <s v="VPIT"/>
    <s v="VP FOR INFORMATION TECHNOLOGY"/>
    <s v="99"/>
    <s v="1-Adjust Based Budget"/>
    <x v="43"/>
    <x v="2"/>
    <x v="7"/>
    <m/>
    <x v="0"/>
    <x v="0"/>
    <m/>
  </r>
  <r>
    <n v="2018"/>
    <s v="UA"/>
    <s v="ITGF"/>
    <s v="IT GENERAL FUND"/>
    <x v="0"/>
    <s v="RISAC"/>
    <s v="REN INFO SHARE &amp; ANALYSIS"/>
    <s v="UITS OPERATING ACCOUNT - GENERAL FUND-UA"/>
    <x v="17"/>
    <s v="VP FOR INFORMATION TECHNOLOGY"/>
    <s v="GENFND"/>
    <x v="34"/>
    <x v="33"/>
    <s v="---"/>
    <s v="EX"/>
    <s v="PRSA"/>
    <s v="PROF SAL"/>
    <s v="FP"/>
    <x v="5"/>
    <s v="COMPENS"/>
    <s v="07"/>
    <s v="IS"/>
    <x v="3"/>
    <n v="73216"/>
    <n v="73216"/>
    <m/>
    <x v="0"/>
    <n v="0"/>
    <s v="EX"/>
    <n v="73216"/>
    <n v="73216"/>
    <x v="2"/>
    <n v="2022"/>
    <n v="-1566.8224000000064"/>
    <m/>
    <n v="455.17759999999362"/>
    <n v="73671.177599999995"/>
    <s v="Y"/>
    <m/>
    <s v="VPIT"/>
    <s v="VP FOR INFORMATION TECHNOLOGY"/>
    <s v="99"/>
    <s v="1-Adjust Based Budget"/>
    <x v="43"/>
    <x v="2"/>
    <x v="7"/>
    <m/>
    <x v="0"/>
    <x v="0"/>
    <m/>
  </r>
  <r>
    <n v="2018"/>
    <s v="UA"/>
    <s v="ITGF"/>
    <s v="IT GENERAL FUND"/>
    <x v="0"/>
    <s v="SAS02"/>
    <s v="STUDENT ACADEMIC SYSTEMS 2"/>
    <s v="UITS OPERATING ACCOUNT - GENERAL FUND-UA"/>
    <x v="17"/>
    <s v="VP FOR INFORMATION TECHNOLOGY"/>
    <s v="GENFND"/>
    <x v="34"/>
    <x v="33"/>
    <s v="---"/>
    <s v="EX"/>
    <s v="PRSA"/>
    <s v="PROF SAL"/>
    <s v="FP"/>
    <x v="5"/>
    <s v="COMPENS"/>
    <s v="07"/>
    <s v="IS"/>
    <x v="3"/>
    <n v="434796"/>
    <n v="434796"/>
    <m/>
    <x v="0"/>
    <n v="0"/>
    <s v="EX"/>
    <n v="434796"/>
    <n v="434796"/>
    <x v="2"/>
    <n v="12008"/>
    <n v="-9304.6344000000372"/>
    <m/>
    <n v="2703.3655999999628"/>
    <n v="437499.36559999996"/>
    <s v="Y"/>
    <m/>
    <s v="VPIT"/>
    <s v="VP FOR INFORMATION TECHNOLOGY"/>
    <s v="99"/>
    <s v="1-Adjust Based Budget"/>
    <x v="43"/>
    <x v="2"/>
    <x v="7"/>
    <m/>
    <x v="0"/>
    <x v="0"/>
    <m/>
  </r>
  <r>
    <n v="2018"/>
    <s v="UA"/>
    <s v="ITGF"/>
    <s v="IT GENERAL FUND"/>
    <x v="0"/>
    <s v="SIS01"/>
    <s v="STUDENT INFORMATION SYSTEM"/>
    <s v="UITS OPERATING ACCOUNT - GENERAL FUND-UA"/>
    <x v="17"/>
    <s v="VP FOR INFORMATION TECHNOLOGY"/>
    <s v="GENFND"/>
    <x v="34"/>
    <x v="33"/>
    <s v="---"/>
    <s v="EX"/>
    <s v="PRSA"/>
    <s v="PROF SAL"/>
    <s v="FP"/>
    <x v="5"/>
    <s v="COMPENS"/>
    <s v="07"/>
    <s v="IS"/>
    <x v="3"/>
    <n v="1185444"/>
    <n v="1129949"/>
    <m/>
    <x v="0"/>
    <n v="0"/>
    <s v="EX"/>
    <n v="1129949"/>
    <n v="1129949"/>
    <x v="2"/>
    <n v="31207"/>
    <n v="-24180.908600000097"/>
    <m/>
    <n v="7026.0913999999029"/>
    <n v="1136975.0913999998"/>
    <s v="Y"/>
    <m/>
    <s v="VPIT"/>
    <s v="VP FOR INFORMATION TECHNOLOGY"/>
    <s v="99"/>
    <s v="1-Adjust Based Budget"/>
    <x v="43"/>
    <x v="2"/>
    <x v="7"/>
    <m/>
    <x v="0"/>
    <x v="0"/>
    <m/>
  </r>
  <r>
    <n v="2018"/>
    <s v="UA"/>
    <s v="ITGF"/>
    <s v="IT GENERAL FUND"/>
    <x v="0"/>
    <s v="SISAA"/>
    <s v="STUDENT INFO SYSTEM ACADEMIC ADVISING"/>
    <s v="UITS OPERATING ACCOUNT - GENERAL FUND-UA"/>
    <x v="17"/>
    <s v="VP FOR INFORMATION TECHNOLOGY"/>
    <s v="GENFND"/>
    <x v="34"/>
    <x v="33"/>
    <s v="---"/>
    <s v="EX"/>
    <s v="PRSA"/>
    <s v="PROF SAL"/>
    <s v="FP"/>
    <x v="5"/>
    <s v="COMPENS"/>
    <s v="07"/>
    <s v="IS"/>
    <x v="3"/>
    <n v="551386"/>
    <n v="551386"/>
    <m/>
    <x v="0"/>
    <n v="0"/>
    <s v="EX"/>
    <n v="551386"/>
    <n v="551386"/>
    <x v="2"/>
    <n v="15228"/>
    <n v="-11799.660400000048"/>
    <m/>
    <n v="3428.339599999952"/>
    <n v="554814.33959999995"/>
    <s v="Y"/>
    <m/>
    <s v="VPIT"/>
    <s v="VP FOR INFORMATION TECHNOLOGY"/>
    <s v="99"/>
    <s v="1-Adjust Based Budget"/>
    <x v="43"/>
    <x v="2"/>
    <x v="7"/>
    <m/>
    <x v="0"/>
    <x v="0"/>
    <m/>
  </r>
  <r>
    <n v="2018"/>
    <s v="UA"/>
    <s v="ITGF"/>
    <s v="IT GENERAL FUND"/>
    <x v="0"/>
    <s v="SISAD"/>
    <s v="STUDENT INFORMATION SYSTEM ADMISSIONS"/>
    <s v="UITS OPERATING ACCOUNT - GENERAL FUND-UA"/>
    <x v="17"/>
    <s v="VP FOR INFORMATION TECHNOLOGY"/>
    <s v="GENFND"/>
    <x v="34"/>
    <x v="33"/>
    <s v="---"/>
    <s v="EX"/>
    <s v="PRSA"/>
    <s v="PROF SAL"/>
    <s v="FP"/>
    <x v="5"/>
    <s v="COMPENS"/>
    <s v="07"/>
    <s v="IS"/>
    <x v="3"/>
    <n v="558824"/>
    <n v="415745"/>
    <m/>
    <x v="0"/>
    <n v="0"/>
    <s v="EX"/>
    <n v="415745"/>
    <n v="415745"/>
    <x v="2"/>
    <n v="11482"/>
    <n v="-8896.9430000000357"/>
    <m/>
    <n v="2585.0569999999643"/>
    <n v="418330.05699999997"/>
    <s v="Y"/>
    <m/>
    <s v="VPIT"/>
    <s v="VP FOR INFORMATION TECHNOLOGY"/>
    <s v="99"/>
    <s v="1-Adjust Based Budget"/>
    <x v="43"/>
    <x v="2"/>
    <x v="7"/>
    <m/>
    <x v="0"/>
    <x v="0"/>
    <m/>
  </r>
  <r>
    <n v="2018"/>
    <s v="UA"/>
    <s v="ITGF"/>
    <s v="IT GENERAL FUND"/>
    <x v="0"/>
    <s v="TCADA"/>
    <s v="ADAPTED DISABLED AIDS IN STUD TECH CENTR"/>
    <s v="UITS OPERATING ACCOUNT - GENERAL FUND-UA"/>
    <x v="17"/>
    <s v="VP FOR INFORMATION TECHNOLOGY"/>
    <s v="GENFND"/>
    <x v="34"/>
    <x v="33"/>
    <s v="---"/>
    <s v="EX"/>
    <s v="PRSA"/>
    <s v="PROF SAL"/>
    <s v="FP"/>
    <x v="5"/>
    <s v="COMPENS"/>
    <s v="07"/>
    <s v="IS"/>
    <x v="3"/>
    <n v="400690"/>
    <n v="479328"/>
    <m/>
    <x v="0"/>
    <n v="0"/>
    <s v="EX"/>
    <n v="479328"/>
    <n v="479328"/>
    <x v="2"/>
    <n v="13238"/>
    <n v="-10257.619200000041"/>
    <m/>
    <n v="2980.380799999959"/>
    <n v="482308.38079999998"/>
    <s v="Y"/>
    <m/>
    <s v="VPIT"/>
    <s v="VP FOR INFORMATION TECHNOLOGY"/>
    <s v="99"/>
    <s v="1-Adjust Based Budget"/>
    <x v="43"/>
    <x v="2"/>
    <x v="7"/>
    <m/>
    <x v="0"/>
    <x v="0"/>
    <m/>
  </r>
  <r>
    <n v="2018"/>
    <s v="UA"/>
    <s v="ITGF"/>
    <s v="IT GENERAL FUND"/>
    <x v="0"/>
    <s v="VPO"/>
    <s v="OFFICE OF VICE PRESIDENT FOR IT"/>
    <s v="UITS OPERATING ACCOUNT - GENERAL FUND-UA"/>
    <x v="17"/>
    <s v="VP FOR INFORMATION TECHNOLOGY"/>
    <s v="GENFND"/>
    <x v="34"/>
    <x v="33"/>
    <s v="---"/>
    <s v="EX"/>
    <s v="PRSA"/>
    <s v="PROF SAL"/>
    <s v="FP"/>
    <x v="5"/>
    <s v="COMPENS"/>
    <s v="07"/>
    <s v="IS"/>
    <x v="3"/>
    <n v="473955"/>
    <n v="473955"/>
    <m/>
    <x v="0"/>
    <n v="0"/>
    <s v="EX"/>
    <n v="473955"/>
    <n v="473955"/>
    <x v="2"/>
    <n v="13090"/>
    <n v="-10142.637000000041"/>
    <m/>
    <n v="2947.3629999999594"/>
    <n v="476902.36299999995"/>
    <s v="Y"/>
    <m/>
    <s v="VPIT"/>
    <s v="VP FOR INFORMATION TECHNOLOGY"/>
    <s v="99"/>
    <s v="1-Adjust Based Budget"/>
    <x v="43"/>
    <x v="2"/>
    <x v="7"/>
    <m/>
    <x v="0"/>
    <x v="0"/>
    <m/>
  </r>
  <r>
    <n v="2018"/>
    <s v="UA"/>
    <s v="ITGF"/>
    <s v="IT GENERAL FUND"/>
    <x v="0"/>
    <s v="VTECS"/>
    <s v="VOICE TECHNOLOGY SPECIAL SERVICES"/>
    <s v="UITS OPERATING ACCOUNT - GENERAL FUND-UA"/>
    <x v="17"/>
    <s v="VP FOR INFORMATION TECHNOLOGY"/>
    <s v="GENFND"/>
    <x v="34"/>
    <x v="33"/>
    <s v="---"/>
    <s v="EX"/>
    <s v="PRSA"/>
    <s v="PROF SAL"/>
    <s v="FP"/>
    <x v="5"/>
    <s v="COMPENS"/>
    <s v="07"/>
    <s v="IS"/>
    <x v="3"/>
    <n v="20191"/>
    <n v="20191"/>
    <m/>
    <x v="0"/>
    <n v="0"/>
    <s v="EX"/>
    <n v="20191"/>
    <n v="20191"/>
    <x v="2"/>
    <n v="558"/>
    <n v="-432.08740000000171"/>
    <m/>
    <n v="125.91259999999829"/>
    <n v="20316.9126"/>
    <s v="Y"/>
    <m/>
    <s v="VPIT"/>
    <s v="VP FOR INFORMATION TECHNOLOGY"/>
    <s v="99"/>
    <s v="1-Adjust Based Budget"/>
    <x v="43"/>
    <x v="2"/>
    <x v="7"/>
    <m/>
    <x v="0"/>
    <x v="0"/>
    <m/>
  </r>
  <r>
    <n v="2018"/>
    <s v="UA"/>
    <s v="ITGF"/>
    <s v="IT GENERAL FUND"/>
    <x v="108"/>
    <s v="ITO"/>
    <s v="IT OPERATING"/>
    <s v="SB VPIT GF OPERATING"/>
    <x v="17"/>
    <s v="VP FOR INFORMATION TECHNOLOGY"/>
    <s v="GENFND"/>
    <x v="34"/>
    <x v="33"/>
    <s v="---"/>
    <s v="EX"/>
    <s v="PRSA"/>
    <s v="PROF SAL"/>
    <s v="FP"/>
    <x v="5"/>
    <s v="COMPENS"/>
    <s v="07"/>
    <s v="AC"/>
    <x v="3"/>
    <n v="440113"/>
    <n v="440113"/>
    <s v="IT"/>
    <x v="0"/>
    <s v="IT"/>
    <s v="EX"/>
    <n v="440113"/>
    <n v="440113"/>
    <x v="2"/>
    <n v="12155"/>
    <n v="-9418.4182000000383"/>
    <m/>
    <n v="2736.5817999999617"/>
    <n v="442849.58179999999"/>
    <s v="Y"/>
    <m/>
    <s v="VPIT"/>
    <s v="VP FOR INFORMATION TECHNOLOGY"/>
    <s v="99"/>
    <s v="1-Adjust Based Budget"/>
    <x v="43"/>
    <x v="2"/>
    <x v="7"/>
    <m/>
    <x v="16"/>
    <x v="16"/>
    <m/>
  </r>
  <r>
    <n v="2018"/>
    <s v="UA"/>
    <s v="ITGF"/>
    <s v="IT GENERAL FUND"/>
    <x v="109"/>
    <s v="ITO"/>
    <s v="IT OPERATING"/>
    <s v="EA - VPIT- GF - OPERATING"/>
    <x v="17"/>
    <s v="VP FOR INFORMATION TECHNOLOGY"/>
    <s v="GENFND"/>
    <x v="34"/>
    <x v="33"/>
    <s v="---"/>
    <s v="EX"/>
    <s v="PRSA"/>
    <s v="PROF SAL"/>
    <s v="FP"/>
    <x v="5"/>
    <s v="COMPENS"/>
    <s v="07"/>
    <s v="AC"/>
    <x v="3"/>
    <n v="109516"/>
    <n v="109516"/>
    <s v="IT"/>
    <x v="0"/>
    <s v="IT"/>
    <s v="EX"/>
    <n v="109516"/>
    <n v="109516"/>
    <x v="2"/>
    <n v="3025"/>
    <n v="-2343.6424000000093"/>
    <m/>
    <n v="681.35759999999073"/>
    <n v="110197.35759999999"/>
    <s v="Y"/>
    <m/>
    <s v="VPIT"/>
    <s v="VP FOR INFORMATION TECHNOLOGY"/>
    <s v="99"/>
    <s v="1-Adjust Based Budget"/>
    <x v="43"/>
    <x v="2"/>
    <x v="7"/>
    <m/>
    <x v="16"/>
    <x v="16"/>
    <m/>
  </r>
  <r>
    <n v="2018"/>
    <s v="UA"/>
    <s v="ITGF"/>
    <s v="IT GENERAL FUND"/>
    <x v="106"/>
    <s v="AFRT"/>
    <s v="ACCUMULATED FUNDING RT"/>
    <s v="BL UITS OPER ACCOUNT - GENERAL FUND"/>
    <x v="17"/>
    <s v="VP FOR INFORMATION TECHNOLOGY"/>
    <s v="GENFND"/>
    <x v="34"/>
    <x v="33"/>
    <s v="---"/>
    <s v="EX"/>
    <s v="PRSA"/>
    <s v="PROF SAL"/>
    <s v="FP"/>
    <x v="5"/>
    <s v="COMPENS"/>
    <s v="07"/>
    <s v="AC"/>
    <x v="3"/>
    <n v="164581"/>
    <n v="106857"/>
    <s v="IT"/>
    <x v="0"/>
    <s v="IT"/>
    <s v="EX"/>
    <n v="106857"/>
    <n v="106857"/>
    <x v="2"/>
    <n v="2951"/>
    <n v="-2286.7398000000089"/>
    <m/>
    <n v="664.26019999999107"/>
    <n v="107521.26019999999"/>
    <s v="Y"/>
    <m/>
    <s v="VPIT"/>
    <s v="VP FOR INFORMATION TECHNOLOGY"/>
    <s v="99"/>
    <s v="1-Adjust Based Budget"/>
    <x v="43"/>
    <x v="2"/>
    <x v="7"/>
    <m/>
    <x v="16"/>
    <x v="16"/>
    <m/>
  </r>
  <r>
    <n v="2018"/>
    <s v="UA"/>
    <s v="ITGF"/>
    <s v="IT GENERAL FUND"/>
    <x v="106"/>
    <s v="AITC"/>
    <s v="ADVANCED IT CORE"/>
    <s v="BL UITS OPER ACCOUNT - GENERAL FUND"/>
    <x v="17"/>
    <s v="VP FOR INFORMATION TECHNOLOGY"/>
    <s v="GENFND"/>
    <x v="34"/>
    <x v="33"/>
    <s v="---"/>
    <s v="EX"/>
    <s v="PRSA"/>
    <s v="PROF SAL"/>
    <s v="FP"/>
    <x v="5"/>
    <s v="COMPENS"/>
    <s v="07"/>
    <s v="AC"/>
    <x v="3"/>
    <n v="102495"/>
    <n v="102495"/>
    <s v="IT"/>
    <x v="0"/>
    <s v="IT"/>
    <s v="EX"/>
    <n v="102495"/>
    <n v="102495"/>
    <x v="2"/>
    <n v="2831"/>
    <n v="-2193.3930000000087"/>
    <m/>
    <n v="637.60699999999133"/>
    <n v="103132.60699999999"/>
    <s v="Y"/>
    <m/>
    <s v="VPIT"/>
    <s v="VP FOR INFORMATION TECHNOLOGY"/>
    <s v="99"/>
    <s v="1-Adjust Based Budget"/>
    <x v="43"/>
    <x v="2"/>
    <x v="7"/>
    <m/>
    <x v="16"/>
    <x v="16"/>
    <m/>
  </r>
  <r>
    <n v="2018"/>
    <s v="UA"/>
    <s v="ITGF"/>
    <s v="IT GENERAL FUND"/>
    <x v="106"/>
    <s v="ATEL"/>
    <s v="APPLIED TECHNOLOGY LAB"/>
    <s v="BL UITS OPER ACCOUNT - GENERAL FUND"/>
    <x v="17"/>
    <s v="VP FOR INFORMATION TECHNOLOGY"/>
    <s v="GENFND"/>
    <x v="34"/>
    <x v="33"/>
    <s v="---"/>
    <s v="EX"/>
    <s v="PRSA"/>
    <s v="PROF SAL"/>
    <s v="FP"/>
    <x v="5"/>
    <s v="COMPENS"/>
    <s v="07"/>
    <s v="AC"/>
    <x v="3"/>
    <n v="78922"/>
    <n v="78922"/>
    <s v="IT"/>
    <x v="0"/>
    <s v="IT"/>
    <s v="EX"/>
    <n v="78922"/>
    <n v="78922"/>
    <x v="2"/>
    <n v="2180"/>
    <n v="-1688.9308000000067"/>
    <m/>
    <n v="491.06919999999332"/>
    <n v="79413.069199999998"/>
    <s v="Y"/>
    <m/>
    <s v="VPIT"/>
    <s v="VP FOR INFORMATION TECHNOLOGY"/>
    <s v="99"/>
    <s v="1-Adjust Based Budget"/>
    <x v="43"/>
    <x v="2"/>
    <x v="7"/>
    <m/>
    <x v="16"/>
    <x v="16"/>
    <m/>
  </r>
  <r>
    <n v="2018"/>
    <s v="UA"/>
    <s v="ITGF"/>
    <s v="IT GENERAL FUND"/>
    <x v="106"/>
    <s v="AVL"/>
    <s v="ADVANCED VISUALIZATION LABORATORY"/>
    <s v="BL UITS OPER ACCOUNT - GENERAL FUND"/>
    <x v="17"/>
    <s v="VP FOR INFORMATION TECHNOLOGY"/>
    <s v="GENFND"/>
    <x v="34"/>
    <x v="33"/>
    <s v="---"/>
    <s v="EX"/>
    <s v="PRSA"/>
    <s v="PROF SAL"/>
    <s v="FP"/>
    <x v="5"/>
    <s v="COMPENS"/>
    <s v="07"/>
    <s v="AC"/>
    <x v="3"/>
    <n v="80075"/>
    <n v="80075"/>
    <s v="IT"/>
    <x v="0"/>
    <s v="IT"/>
    <s v="EX"/>
    <n v="80075"/>
    <n v="80075"/>
    <x v="2"/>
    <n v="2212"/>
    <n v="-1713.6050000000068"/>
    <m/>
    <n v="498.39499999999316"/>
    <n v="80573.39499999999"/>
    <s v="Y"/>
    <m/>
    <s v="VPIT"/>
    <s v="VP FOR INFORMATION TECHNOLOGY"/>
    <s v="99"/>
    <s v="1-Adjust Based Budget"/>
    <x v="43"/>
    <x v="2"/>
    <x v="7"/>
    <m/>
    <x v="16"/>
    <x v="16"/>
    <m/>
  </r>
  <r>
    <n v="2018"/>
    <s v="UA"/>
    <s v="ITGF"/>
    <s v="IT GENERAL FUND"/>
    <x v="106"/>
    <s v="AVPN"/>
    <s v="NETWORK AVP BUDGET"/>
    <s v="BL UITS OPER ACCOUNT - GENERAL FUND"/>
    <x v="17"/>
    <s v="VP FOR INFORMATION TECHNOLOGY"/>
    <s v="GENFND"/>
    <x v="34"/>
    <x v="33"/>
    <s v="---"/>
    <s v="EX"/>
    <s v="PRSA"/>
    <s v="PROF SAL"/>
    <s v="FP"/>
    <x v="5"/>
    <s v="COMPENS"/>
    <s v="07"/>
    <s v="AC"/>
    <x v="3"/>
    <n v="232561"/>
    <n v="232561"/>
    <s v="IT"/>
    <x v="0"/>
    <s v="IT"/>
    <s v="EX"/>
    <n v="232561"/>
    <n v="232561"/>
    <x v="2"/>
    <n v="6423"/>
    <n v="-4976.8054000000202"/>
    <m/>
    <n v="1446.1945999999798"/>
    <n v="234007.19459999999"/>
    <s v="Y"/>
    <m/>
    <s v="VPIT"/>
    <s v="VP FOR INFORMATION TECHNOLOGY"/>
    <s v="99"/>
    <s v="1-Adjust Based Budget"/>
    <x v="43"/>
    <x v="2"/>
    <x v="7"/>
    <m/>
    <x v="16"/>
    <x v="16"/>
    <m/>
  </r>
  <r>
    <n v="2018"/>
    <s v="UA"/>
    <s v="ITGF"/>
    <s v="IT GENERAL FUND"/>
    <x v="106"/>
    <s v="AVSTR"/>
    <s v="ADVANCED STORAGE"/>
    <s v="BL UITS OPER ACCOUNT - GENERAL FUND"/>
    <x v="17"/>
    <s v="VP FOR INFORMATION TECHNOLOGY"/>
    <s v="GENFND"/>
    <x v="34"/>
    <x v="33"/>
    <s v="---"/>
    <s v="EX"/>
    <s v="PRSA"/>
    <s v="PROF SAL"/>
    <s v="FP"/>
    <x v="5"/>
    <s v="COMPENS"/>
    <s v="07"/>
    <s v="AC"/>
    <x v="3"/>
    <n v="136504"/>
    <n v="136504"/>
    <s v="IT"/>
    <x v="0"/>
    <s v="IT"/>
    <s v="EX"/>
    <n v="136504"/>
    <n v="136504"/>
    <x v="2"/>
    <n v="3770"/>
    <n v="-2921.1856000000116"/>
    <m/>
    <n v="848.81439999998838"/>
    <n v="137352.81439999997"/>
    <s v="Y"/>
    <m/>
    <s v="VPIT"/>
    <s v="VP FOR INFORMATION TECHNOLOGY"/>
    <s v="99"/>
    <s v="1-Adjust Based Budget"/>
    <x v="43"/>
    <x v="2"/>
    <x v="7"/>
    <m/>
    <x v="16"/>
    <x v="16"/>
    <m/>
  </r>
  <r>
    <n v="2018"/>
    <s v="UA"/>
    <s v="ITGF"/>
    <s v="IT GENERAL FUND"/>
    <x v="106"/>
    <s v="BIOS"/>
    <s v="BIOINFORMATICS"/>
    <s v="BL UITS OPER ACCOUNT - GENERAL FUND"/>
    <x v="17"/>
    <s v="VP FOR INFORMATION TECHNOLOGY"/>
    <s v="GENFND"/>
    <x v="34"/>
    <x v="33"/>
    <s v="---"/>
    <s v="EX"/>
    <s v="PRSA"/>
    <s v="PROF SAL"/>
    <s v="FP"/>
    <x v="5"/>
    <s v="COMPENS"/>
    <s v="07"/>
    <s v="AC"/>
    <x v="3"/>
    <n v="60901"/>
    <n v="60901"/>
    <s v="IT"/>
    <x v="0"/>
    <s v="IT"/>
    <s v="EX"/>
    <n v="60901"/>
    <n v="60901"/>
    <x v="2"/>
    <n v="1682"/>
    <n v="-1303.2814000000053"/>
    <m/>
    <n v="378.71859999999469"/>
    <n v="61279.718599999993"/>
    <s v="Y"/>
    <m/>
    <s v="VPIT"/>
    <s v="VP FOR INFORMATION TECHNOLOGY"/>
    <s v="99"/>
    <s v="1-Adjust Based Budget"/>
    <x v="43"/>
    <x v="2"/>
    <x v="7"/>
    <m/>
    <x v="16"/>
    <x v="16"/>
    <m/>
  </r>
  <r>
    <n v="2018"/>
    <s v="UA"/>
    <s v="ITGF"/>
    <s v="IT GENERAL FUND"/>
    <x v="106"/>
    <s v="CAS"/>
    <s v="COMPUTING ADVISING &amp; SUPPORT"/>
    <s v="BL UITS OPER ACCOUNT - GENERAL FUND"/>
    <x v="17"/>
    <s v="VP FOR INFORMATION TECHNOLOGY"/>
    <s v="GENFND"/>
    <x v="34"/>
    <x v="33"/>
    <s v="---"/>
    <s v="EX"/>
    <s v="PRSA"/>
    <s v="PROF SAL"/>
    <s v="FP"/>
    <x v="5"/>
    <s v="COMPENS"/>
    <s v="07"/>
    <s v="AC"/>
    <x v="3"/>
    <n v="340427"/>
    <n v="337242"/>
    <s v="IT"/>
    <x v="0"/>
    <s v="IT"/>
    <s v="EX"/>
    <n v="337242"/>
    <n v="337242"/>
    <x v="2"/>
    <n v="9314"/>
    <n v="-7216.978800000029"/>
    <m/>
    <n v="2097.021199999971"/>
    <n v="339339.02119999996"/>
    <s v="Y"/>
    <m/>
    <s v="VPIT"/>
    <s v="VP FOR INFORMATION TECHNOLOGY"/>
    <s v="99"/>
    <s v="1-Adjust Based Budget"/>
    <x v="43"/>
    <x v="2"/>
    <x v="7"/>
    <m/>
    <x v="16"/>
    <x v="16"/>
    <m/>
  </r>
  <r>
    <n v="2018"/>
    <s v="UA"/>
    <s v="ITGF"/>
    <s v="IT GENERAL FUND"/>
    <x v="106"/>
    <s v="CDRS"/>
    <s v="SP30AND33 COMPUT &amp; DATA RESEARCH SOFTWAR"/>
    <s v="BL UITS OPER ACCOUNT - GENERAL FUND"/>
    <x v="17"/>
    <s v="VP FOR INFORMATION TECHNOLOGY"/>
    <s v="GENFND"/>
    <x v="34"/>
    <x v="33"/>
    <s v="---"/>
    <s v="EX"/>
    <s v="PRSA"/>
    <s v="PROF SAL"/>
    <s v="FP"/>
    <x v="5"/>
    <s v="COMPENS"/>
    <s v="07"/>
    <s v="AC"/>
    <x v="3"/>
    <n v="0"/>
    <n v="14995"/>
    <s v="IT"/>
    <x v="0"/>
    <s v="IT"/>
    <s v="EX"/>
    <n v="14995"/>
    <n v="14995"/>
    <x v="2"/>
    <n v="414"/>
    <n v="-320.89300000000128"/>
    <m/>
    <n v="93.10699999999872"/>
    <n v="15088.106999999998"/>
    <s v="Y"/>
    <m/>
    <s v="VPIT"/>
    <s v="VP FOR INFORMATION TECHNOLOGY"/>
    <s v="99"/>
    <s v="1-Adjust Based Budget"/>
    <x v="43"/>
    <x v="2"/>
    <x v="7"/>
    <m/>
    <x v="16"/>
    <x v="16"/>
    <m/>
  </r>
  <r>
    <n v="2018"/>
    <s v="UA"/>
    <s v="ITGF"/>
    <s v="IT GENERAL FUND"/>
    <x v="106"/>
    <s v="CITL"/>
    <s v="CENTER FOR INNOVATION IN TEACH &amp; LEARN"/>
    <s v="BL UITS OPER ACCOUNT - GENERAL FUND"/>
    <x v="17"/>
    <s v="VP FOR INFORMATION TECHNOLOGY"/>
    <s v="GENFND"/>
    <x v="34"/>
    <x v="33"/>
    <s v="---"/>
    <s v="EX"/>
    <s v="PRSA"/>
    <s v="PROF SAL"/>
    <s v="FP"/>
    <x v="5"/>
    <s v="COMPENS"/>
    <s v="07"/>
    <s v="AC"/>
    <x v="3"/>
    <n v="223196"/>
    <n v="185688"/>
    <s v="IT"/>
    <x v="0"/>
    <s v="IT"/>
    <s v="EX"/>
    <n v="185688"/>
    <n v="185688"/>
    <x v="2"/>
    <n v="5128"/>
    <n v="-3973.7232000000158"/>
    <m/>
    <n v="1154.2767999999842"/>
    <n v="186842.27679999999"/>
    <s v="Y"/>
    <m/>
    <s v="VPIT"/>
    <s v="VP FOR INFORMATION TECHNOLOGY"/>
    <s v="99"/>
    <s v="1-Adjust Based Budget"/>
    <x v="43"/>
    <x v="2"/>
    <x v="7"/>
    <m/>
    <x v="16"/>
    <x v="16"/>
    <m/>
  </r>
  <r>
    <n v="2018"/>
    <s v="UA"/>
    <s v="ITGF"/>
    <s v="IT GENERAL FUND"/>
    <x v="106"/>
    <s v="CLCS"/>
    <s v="CLASSROOM CONFERENCE SUPPORT"/>
    <s v="BL UITS OPER ACCOUNT - GENERAL FUND"/>
    <x v="17"/>
    <s v="VP FOR INFORMATION TECHNOLOGY"/>
    <s v="GENFND"/>
    <x v="34"/>
    <x v="33"/>
    <s v="---"/>
    <s v="EX"/>
    <s v="PRSA"/>
    <s v="PROF SAL"/>
    <s v="FP"/>
    <x v="5"/>
    <s v="COMPENS"/>
    <s v="07"/>
    <s v="AC"/>
    <x v="3"/>
    <n v="122267"/>
    <n v="122267"/>
    <s v="IT"/>
    <x v="0"/>
    <s v="IT"/>
    <s v="EX"/>
    <n v="122267"/>
    <n v="122267"/>
    <x v="2"/>
    <n v="3377"/>
    <n v="-2616.5138000000106"/>
    <m/>
    <n v="760.48619999998937"/>
    <n v="123027.48619999998"/>
    <s v="Y"/>
    <m/>
    <s v="VPIT"/>
    <s v="VP FOR INFORMATION TECHNOLOGY"/>
    <s v="99"/>
    <s v="1-Adjust Based Budget"/>
    <x v="43"/>
    <x v="2"/>
    <x v="7"/>
    <m/>
    <x v="16"/>
    <x v="16"/>
    <m/>
  </r>
  <r>
    <n v="2018"/>
    <s v="UA"/>
    <s v="ITGF"/>
    <s v="IT GENERAL FUND"/>
    <x v="106"/>
    <s v="CLCTR"/>
    <s v="CALL CENTER - OPERATORS"/>
    <s v="BL UITS OPER ACCOUNT - GENERAL FUND"/>
    <x v="17"/>
    <s v="VP FOR INFORMATION TECHNOLOGY"/>
    <s v="GENFND"/>
    <x v="34"/>
    <x v="33"/>
    <s v="---"/>
    <s v="EX"/>
    <s v="PRSA"/>
    <s v="PROF SAL"/>
    <s v="FP"/>
    <x v="5"/>
    <s v="COMPENS"/>
    <s v="07"/>
    <s v="AC"/>
    <x v="3"/>
    <n v="0"/>
    <n v="99756"/>
    <s v="IT"/>
    <x v="0"/>
    <s v="IT"/>
    <s v="EX"/>
    <n v="99756"/>
    <n v="99756"/>
    <x v="2"/>
    <n v="2755"/>
    <n v="-2134.7784000000083"/>
    <m/>
    <n v="620.22159999999167"/>
    <n v="100376.22159999999"/>
    <s v="Y"/>
    <m/>
    <s v="VPIT"/>
    <s v="VP FOR INFORMATION TECHNOLOGY"/>
    <s v="99"/>
    <s v="1-Adjust Based Budget"/>
    <x v="43"/>
    <x v="2"/>
    <x v="7"/>
    <m/>
    <x v="16"/>
    <x v="16"/>
    <m/>
  </r>
  <r>
    <n v="2018"/>
    <s v="UA"/>
    <s v="ITGF"/>
    <s v="IT GENERAL FUND"/>
    <x v="106"/>
    <s v="CO"/>
    <s v="COMMUNICATIONS OFFICE"/>
    <s v="BL UITS OPER ACCOUNT - GENERAL FUND"/>
    <x v="17"/>
    <s v="VP FOR INFORMATION TECHNOLOGY"/>
    <s v="GENFND"/>
    <x v="34"/>
    <x v="33"/>
    <s v="---"/>
    <s v="EX"/>
    <s v="PRSA"/>
    <s v="PROF SAL"/>
    <s v="FP"/>
    <x v="5"/>
    <s v="COMPENS"/>
    <s v="07"/>
    <s v="AC"/>
    <x v="3"/>
    <n v="266319"/>
    <n v="222895"/>
    <s v="IT"/>
    <x v="0"/>
    <s v="IT"/>
    <s v="EX"/>
    <n v="222895"/>
    <n v="222895"/>
    <x v="2"/>
    <n v="6156"/>
    <n v="-4769.9530000000195"/>
    <m/>
    <n v="1386.0469999999805"/>
    <n v="224281.04699999999"/>
    <s v="Y"/>
    <m/>
    <s v="VPIT"/>
    <s v="VP FOR INFORMATION TECHNOLOGY"/>
    <s v="99"/>
    <s v="1-Adjust Based Budget"/>
    <x v="43"/>
    <x v="2"/>
    <x v="7"/>
    <m/>
    <x v="16"/>
    <x v="16"/>
    <m/>
  </r>
  <r>
    <n v="2018"/>
    <s v="UA"/>
    <s v="ITGF"/>
    <s v="IT GENERAL FUND"/>
    <x v="106"/>
    <s v="COCFP"/>
    <s v="COMMUNICATIONS OFFICE-CASH FND POSITION"/>
    <s v="BL UITS OPER ACCOUNT - GENERAL FUND"/>
    <x v="17"/>
    <s v="VP FOR INFORMATION TECHNOLOGY"/>
    <s v="GENFND"/>
    <x v="34"/>
    <x v="33"/>
    <s v="---"/>
    <s v="EX"/>
    <s v="PRSA"/>
    <s v="PROF SAL"/>
    <s v="FP"/>
    <x v="5"/>
    <s v="COMPENS"/>
    <s v="07"/>
    <s v="AC"/>
    <x v="3"/>
    <n v="0"/>
    <n v="50000"/>
    <s v="IT"/>
    <x v="0"/>
    <s v="IT"/>
    <s v="EX"/>
    <n v="50000"/>
    <n v="50000"/>
    <x v="2"/>
    <n v="1381"/>
    <n v="-1070.0000000000043"/>
    <m/>
    <n v="310.99999999999568"/>
    <n v="50310.999999999993"/>
    <s v="Y"/>
    <m/>
    <s v="VPIT"/>
    <s v="VP FOR INFORMATION TECHNOLOGY"/>
    <s v="99"/>
    <s v="1-Adjust Based Budget"/>
    <x v="43"/>
    <x v="2"/>
    <x v="7"/>
    <m/>
    <x v="16"/>
    <x v="16"/>
    <m/>
  </r>
  <r>
    <n v="2018"/>
    <s v="UA"/>
    <s v="ITGF"/>
    <s v="IT GENERAL FUND"/>
    <x v="106"/>
    <s v="COCMT"/>
    <s v="COMMUNICATIONS OFFICE-CASH COMMITMENT"/>
    <s v="BL UITS OPER ACCOUNT - GENERAL FUND"/>
    <x v="17"/>
    <s v="VP FOR INFORMATION TECHNOLOGY"/>
    <s v="GENFND"/>
    <x v="34"/>
    <x v="33"/>
    <s v="---"/>
    <s v="EX"/>
    <s v="PRSA"/>
    <s v="PROF SAL"/>
    <s v="FP"/>
    <x v="5"/>
    <s v="COMPENS"/>
    <s v="07"/>
    <s v="AC"/>
    <x v="3"/>
    <n v="56238"/>
    <n v="56238"/>
    <s v="IT"/>
    <x v="0"/>
    <s v="IT"/>
    <s v="EX"/>
    <n v="56238"/>
    <n v="56238"/>
    <x v="2"/>
    <n v="1553"/>
    <n v="-1203.4932000000049"/>
    <m/>
    <n v="349.50679999999511"/>
    <n v="56587.506799999996"/>
    <s v="Y"/>
    <m/>
    <s v="VPIT"/>
    <s v="VP FOR INFORMATION TECHNOLOGY"/>
    <s v="99"/>
    <s v="1-Adjust Based Budget"/>
    <x v="43"/>
    <x v="2"/>
    <x v="7"/>
    <m/>
    <x v="16"/>
    <x v="16"/>
    <m/>
  </r>
  <r>
    <n v="2018"/>
    <s v="UA"/>
    <s v="ITGF"/>
    <s v="IT GENERAL FUND"/>
    <x v="106"/>
    <s v="CTS"/>
    <s v="CLASSROOM TECH SERVICES"/>
    <s v="BL UITS OPER ACCOUNT - GENERAL FUND"/>
    <x v="17"/>
    <s v="VP FOR INFORMATION TECHNOLOGY"/>
    <s v="GENFND"/>
    <x v="34"/>
    <x v="33"/>
    <s v="---"/>
    <s v="EX"/>
    <s v="PRSA"/>
    <s v="PROF SAL"/>
    <s v="FP"/>
    <x v="5"/>
    <s v="COMPENS"/>
    <s v="07"/>
    <s v="AC"/>
    <x v="3"/>
    <n v="149814"/>
    <n v="149814"/>
    <s v="IT"/>
    <x v="0"/>
    <s v="IT"/>
    <s v="EX"/>
    <n v="149814"/>
    <n v="149814"/>
    <x v="2"/>
    <n v="4138"/>
    <n v="-3206.0196000000128"/>
    <m/>
    <n v="931.98039999998718"/>
    <n v="150745.9804"/>
    <s v="Y"/>
    <m/>
    <s v="VPIT"/>
    <s v="VP FOR INFORMATION TECHNOLOGY"/>
    <s v="99"/>
    <s v="1-Adjust Based Budget"/>
    <x v="43"/>
    <x v="2"/>
    <x v="7"/>
    <m/>
    <x v="16"/>
    <x v="16"/>
    <m/>
  </r>
  <r>
    <n v="2018"/>
    <s v="UA"/>
    <s v="ITGF"/>
    <s v="IT GENERAL FUND"/>
    <x v="106"/>
    <s v="DDM"/>
    <s v="DEPLOYMENT AND DEVICE MGMT"/>
    <s v="BL UITS OPER ACCOUNT - GENERAL FUND"/>
    <x v="17"/>
    <s v="VP FOR INFORMATION TECHNOLOGY"/>
    <s v="GENFND"/>
    <x v="34"/>
    <x v="33"/>
    <s v="---"/>
    <s v="EX"/>
    <s v="PRSA"/>
    <s v="PROF SAL"/>
    <s v="FP"/>
    <x v="5"/>
    <s v="COMPENS"/>
    <s v="07"/>
    <s v="AC"/>
    <x v="3"/>
    <n v="171501"/>
    <n v="57336"/>
    <s v="IT"/>
    <x v="0"/>
    <s v="IT"/>
    <s v="EX"/>
    <n v="57336"/>
    <n v="57336"/>
    <x v="2"/>
    <n v="1584"/>
    <n v="-1226.9904000000049"/>
    <m/>
    <n v="357.00959999999509"/>
    <n v="57693.009599999998"/>
    <s v="Y"/>
    <m/>
    <s v="VPIT"/>
    <s v="VP FOR INFORMATION TECHNOLOGY"/>
    <s v="99"/>
    <s v="1-Adjust Based Budget"/>
    <x v="43"/>
    <x v="2"/>
    <x v="7"/>
    <m/>
    <x v="16"/>
    <x v="16"/>
    <m/>
  </r>
  <r>
    <n v="2018"/>
    <s v="UA"/>
    <s v="ITGF"/>
    <s v="IT GENERAL FUND"/>
    <x v="106"/>
    <s v="DSSG"/>
    <s v="DISTRIBUTED STORAGE SERVICES"/>
    <s v="BL UITS OPER ACCOUNT - GENERAL FUND"/>
    <x v="17"/>
    <s v="VP FOR INFORMATION TECHNOLOGY"/>
    <s v="GENFND"/>
    <x v="34"/>
    <x v="33"/>
    <s v="---"/>
    <s v="EX"/>
    <s v="PRSA"/>
    <s v="PROF SAL"/>
    <s v="FP"/>
    <x v="5"/>
    <s v="COMPENS"/>
    <s v="07"/>
    <s v="AC"/>
    <x v="3"/>
    <n v="97870"/>
    <n v="118900"/>
    <s v="IT"/>
    <x v="0"/>
    <s v="IT"/>
    <s v="EX"/>
    <n v="118900"/>
    <n v="118900"/>
    <x v="2"/>
    <n v="3284"/>
    <n v="-2544.46000000001"/>
    <m/>
    <n v="739.53999999998996"/>
    <n v="119639.54"/>
    <s v="Y"/>
    <m/>
    <s v="VPIT"/>
    <s v="VP FOR INFORMATION TECHNOLOGY"/>
    <s v="99"/>
    <s v="1-Adjust Based Budget"/>
    <x v="43"/>
    <x v="2"/>
    <x v="7"/>
    <m/>
    <x v="16"/>
    <x v="16"/>
    <m/>
  </r>
  <r>
    <n v="2018"/>
    <s v="UA"/>
    <s v="ITGF"/>
    <s v="IT GENERAL FUND"/>
    <x v="106"/>
    <s v="EDDEL"/>
    <s v="EDUCATION DELIVERY"/>
    <s v="BL UITS OPER ACCOUNT - GENERAL FUND"/>
    <x v="17"/>
    <s v="VP FOR INFORMATION TECHNOLOGY"/>
    <s v="GENFND"/>
    <x v="34"/>
    <x v="33"/>
    <s v="---"/>
    <s v="EX"/>
    <s v="PRSA"/>
    <s v="PROF SAL"/>
    <s v="FP"/>
    <x v="5"/>
    <s v="COMPENS"/>
    <s v="07"/>
    <s v="AC"/>
    <x v="3"/>
    <n v="58624"/>
    <n v="0"/>
    <s v="IT"/>
    <x v="0"/>
    <s v="IT"/>
    <s v="EX"/>
    <n v="0"/>
    <n v="0"/>
    <x v="2"/>
    <n v="0"/>
    <n v="0"/>
    <m/>
    <n v="0"/>
    <n v="0"/>
    <s v="Y"/>
    <m/>
    <s v="VPIT"/>
    <s v="VP FOR INFORMATION TECHNOLOGY"/>
    <s v="99"/>
    <s v="1-Adjust Based Budget"/>
    <x v="42"/>
    <x v="2"/>
    <x v="7"/>
    <m/>
    <x v="16"/>
    <x v="16"/>
    <m/>
  </r>
  <r>
    <n v="2018"/>
    <s v="UA"/>
    <s v="ITGF"/>
    <s v="IT GENERAL FUND"/>
    <x v="106"/>
    <s v="EGI"/>
    <s v="EGI-ENGAGE"/>
    <s v="BL UITS OPER ACCOUNT - GENERAL FUND"/>
    <x v="17"/>
    <s v="VP FOR INFORMATION TECHNOLOGY"/>
    <s v="GENFND"/>
    <x v="34"/>
    <x v="33"/>
    <s v="---"/>
    <s v="EX"/>
    <s v="PRSA"/>
    <s v="PROF SAL"/>
    <s v="FP"/>
    <x v="5"/>
    <s v="COMPENS"/>
    <s v="07"/>
    <s v="AC"/>
    <x v="3"/>
    <n v="18817"/>
    <n v="18817"/>
    <s v="IT"/>
    <x v="0"/>
    <s v="IT"/>
    <s v="EX"/>
    <n v="18817"/>
    <n v="18817"/>
    <x v="2"/>
    <n v="520"/>
    <n v="-402.68380000000161"/>
    <m/>
    <n v="117.31619999999839"/>
    <n v="18934.316199999997"/>
    <s v="Y"/>
    <m/>
    <s v="VPIT"/>
    <s v="VP FOR INFORMATION TECHNOLOGY"/>
    <s v="99"/>
    <s v="1-Adjust Based Budget"/>
    <x v="43"/>
    <x v="2"/>
    <x v="7"/>
    <m/>
    <x v="16"/>
    <x v="16"/>
    <m/>
  </r>
  <r>
    <n v="2018"/>
    <s v="UA"/>
    <s v="ITGF"/>
    <s v="IT GENERAL FUND"/>
    <x v="106"/>
    <s v="ESRI"/>
    <s v="ESRI GEOGRAPHIC INFORMATION SYSTEMS"/>
    <s v="BL UITS OPER ACCOUNT - GENERAL FUND"/>
    <x v="17"/>
    <s v="VP FOR INFORMATION TECHNOLOGY"/>
    <s v="GENFND"/>
    <x v="34"/>
    <x v="33"/>
    <s v="---"/>
    <s v="EX"/>
    <s v="PRSA"/>
    <s v="PROF SAL"/>
    <s v="FP"/>
    <x v="5"/>
    <s v="COMPENS"/>
    <s v="07"/>
    <s v="AC"/>
    <x v="3"/>
    <n v="72161"/>
    <n v="72161"/>
    <s v="IT"/>
    <x v="0"/>
    <s v="IT"/>
    <s v="EX"/>
    <n v="72161"/>
    <n v="72161"/>
    <x v="2"/>
    <n v="1993"/>
    <n v="-1544.2454000000062"/>
    <m/>
    <n v="448.75459999999384"/>
    <n v="72609.7546"/>
    <s v="Y"/>
    <m/>
    <s v="VPIT"/>
    <s v="VP FOR INFORMATION TECHNOLOGY"/>
    <s v="99"/>
    <s v="1-Adjust Based Budget"/>
    <x v="43"/>
    <x v="2"/>
    <x v="7"/>
    <m/>
    <x v="16"/>
    <x v="16"/>
    <m/>
  </r>
  <r>
    <n v="2018"/>
    <s v="UA"/>
    <s v="ITGF"/>
    <s v="IT GENERAL FUND"/>
    <x v="106"/>
    <s v="FACIL"/>
    <s v="PHYSICAL FACILITIES"/>
    <s v="BL UITS OPER ACCOUNT - GENERAL FUND"/>
    <x v="17"/>
    <s v="VP FOR INFORMATION TECHNOLOGY"/>
    <s v="GENFND"/>
    <x v="34"/>
    <x v="33"/>
    <s v="---"/>
    <s v="EX"/>
    <s v="PRSA"/>
    <s v="PROF SAL"/>
    <s v="FP"/>
    <x v="5"/>
    <s v="COMPENS"/>
    <s v="07"/>
    <s v="AC"/>
    <x v="3"/>
    <n v="57977"/>
    <n v="57977"/>
    <s v="IT"/>
    <x v="0"/>
    <s v="IT"/>
    <s v="EX"/>
    <n v="57977"/>
    <n v="57977"/>
    <x v="2"/>
    <n v="1601"/>
    <n v="-1240.7078000000049"/>
    <m/>
    <n v="360.29219999999509"/>
    <n v="58337.292199999996"/>
    <s v="Y"/>
    <m/>
    <s v="VPIT"/>
    <s v="VP FOR INFORMATION TECHNOLOGY"/>
    <s v="99"/>
    <s v="1-Adjust Based Budget"/>
    <x v="43"/>
    <x v="2"/>
    <x v="7"/>
    <m/>
    <x v="16"/>
    <x v="16"/>
    <m/>
  </r>
  <r>
    <n v="2018"/>
    <s v="UA"/>
    <s v="ITGF"/>
    <s v="IT GENERAL FUND"/>
    <x v="106"/>
    <s v="FOSVS"/>
    <s v="FINANCE OFFICE SERVICES"/>
    <s v="BL UITS OPER ACCOUNT - GENERAL FUND"/>
    <x v="17"/>
    <s v="VP FOR INFORMATION TECHNOLOGY"/>
    <s v="GENFND"/>
    <x v="34"/>
    <x v="33"/>
    <s v="---"/>
    <s v="EX"/>
    <s v="PRSA"/>
    <s v="PROF SAL"/>
    <s v="FP"/>
    <x v="5"/>
    <s v="COMPENS"/>
    <s v="07"/>
    <s v="AC"/>
    <x v="3"/>
    <n v="427475"/>
    <n v="500318"/>
    <s v="IT"/>
    <x v="0"/>
    <s v="IT"/>
    <s v="EX"/>
    <n v="500318"/>
    <n v="500318"/>
    <x v="2"/>
    <n v="13818"/>
    <n v="-10706.805200000043"/>
    <m/>
    <n v="3111.1947999999575"/>
    <n v="503429.19479999994"/>
    <s v="Y"/>
    <m/>
    <s v="VPIT"/>
    <s v="VP FOR INFORMATION TECHNOLOGY"/>
    <s v="99"/>
    <s v="1-Adjust Based Budget"/>
    <x v="43"/>
    <x v="2"/>
    <x v="7"/>
    <m/>
    <x v="16"/>
    <x v="16"/>
    <m/>
  </r>
  <r>
    <n v="2018"/>
    <s v="UA"/>
    <s v="ITGF"/>
    <s v="IT GENERAL FUND"/>
    <x v="106"/>
    <s v="HNGF"/>
    <s v="HELPNET GENERAL FUND"/>
    <s v="BL UITS OPER ACCOUNT - GENERAL FUND"/>
    <x v="17"/>
    <s v="VP FOR INFORMATION TECHNOLOGY"/>
    <s v="GENFND"/>
    <x v="34"/>
    <x v="33"/>
    <s v="---"/>
    <s v="EX"/>
    <s v="PRSA"/>
    <s v="PROF SAL"/>
    <s v="FP"/>
    <x v="5"/>
    <s v="COMPENS"/>
    <s v="07"/>
    <s v="AC"/>
    <x v="3"/>
    <n v="142962"/>
    <n v="142962"/>
    <s v="IT"/>
    <x v="0"/>
    <s v="IT"/>
    <s v="EX"/>
    <n v="142962"/>
    <n v="142962"/>
    <x v="2"/>
    <n v="3948"/>
    <n v="-3059.386800000012"/>
    <m/>
    <n v="888.61319999998796"/>
    <n v="143850.61319999999"/>
    <s v="Y"/>
    <m/>
    <s v="VPIT"/>
    <s v="VP FOR INFORMATION TECHNOLOGY"/>
    <s v="99"/>
    <s v="1-Adjust Based Budget"/>
    <x v="43"/>
    <x v="2"/>
    <x v="7"/>
    <m/>
    <x v="16"/>
    <x v="16"/>
    <m/>
  </r>
  <r>
    <n v="2018"/>
    <s v="UA"/>
    <s v="ITGF"/>
    <s v="IT GENERAL FUND"/>
    <x v="106"/>
    <s v="HPCRA"/>
    <s v="HIGH PERFORMANCE COMPUTING RESEARCH APPS"/>
    <s v="BL UITS OPER ACCOUNT - GENERAL FUND"/>
    <x v="17"/>
    <s v="VP FOR INFORMATION TECHNOLOGY"/>
    <s v="GENFND"/>
    <x v="34"/>
    <x v="33"/>
    <s v="---"/>
    <s v="EX"/>
    <s v="PRSA"/>
    <s v="PROF SAL"/>
    <s v="FP"/>
    <x v="5"/>
    <s v="COMPENS"/>
    <s v="07"/>
    <s v="AC"/>
    <x v="3"/>
    <n v="213722"/>
    <n v="213722"/>
    <s v="IT"/>
    <x v="0"/>
    <s v="IT"/>
    <s v="EX"/>
    <n v="213722"/>
    <n v="213722"/>
    <x v="2"/>
    <n v="5903"/>
    <n v="-4573.6508000000185"/>
    <m/>
    <n v="1329.3491999999815"/>
    <n v="215051.34919999997"/>
    <s v="Y"/>
    <m/>
    <s v="VPIT"/>
    <s v="VP FOR INFORMATION TECHNOLOGY"/>
    <s v="99"/>
    <s v="1-Adjust Based Budget"/>
    <x v="43"/>
    <x v="2"/>
    <x v="7"/>
    <m/>
    <x v="16"/>
    <x v="16"/>
    <m/>
  </r>
  <r>
    <n v="2018"/>
    <s v="UA"/>
    <s v="ITGF"/>
    <s v="IT GENERAL FUND"/>
    <x v="106"/>
    <s v="HRO"/>
    <s v="HUMAN RESOURCES"/>
    <s v="BL UITS OPER ACCOUNT - GENERAL FUND"/>
    <x v="17"/>
    <s v="VP FOR INFORMATION TECHNOLOGY"/>
    <s v="GENFND"/>
    <x v="34"/>
    <x v="33"/>
    <s v="---"/>
    <s v="EX"/>
    <s v="PRSA"/>
    <s v="PROF SAL"/>
    <s v="FP"/>
    <x v="5"/>
    <s v="COMPENS"/>
    <s v="07"/>
    <s v="AC"/>
    <x v="3"/>
    <n v="196846"/>
    <n v="196846"/>
    <s v="IT"/>
    <x v="0"/>
    <s v="IT"/>
    <s v="EX"/>
    <n v="196846"/>
    <n v="196846"/>
    <x v="2"/>
    <n v="5436"/>
    <n v="-4212.5044000000171"/>
    <m/>
    <n v="1223.4955999999829"/>
    <n v="198069.49559999999"/>
    <s v="Y"/>
    <m/>
    <s v="VPIT"/>
    <s v="VP FOR INFORMATION TECHNOLOGY"/>
    <s v="99"/>
    <s v="1-Adjust Based Budget"/>
    <x v="43"/>
    <x v="2"/>
    <x v="7"/>
    <m/>
    <x v="16"/>
    <x v="16"/>
    <m/>
  </r>
  <r>
    <n v="2018"/>
    <s v="UA"/>
    <s v="ITGF"/>
    <s v="IT GENERAL FUND"/>
    <x v="106"/>
    <s v="II28"/>
    <s v="INFO ASSURANCE IT 28"/>
    <s v="BL UITS OPER ACCOUNT - GENERAL FUND"/>
    <x v="17"/>
    <s v="VP FOR INFORMATION TECHNOLOGY"/>
    <s v="GENFND"/>
    <x v="34"/>
    <x v="33"/>
    <s v="---"/>
    <s v="EX"/>
    <s v="PRSA"/>
    <s v="PROF SAL"/>
    <s v="FP"/>
    <x v="5"/>
    <s v="COMPENS"/>
    <s v="07"/>
    <s v="AC"/>
    <x v="3"/>
    <n v="78448"/>
    <n v="156896"/>
    <s v="IT"/>
    <x v="0"/>
    <s v="IT"/>
    <s v="EX"/>
    <n v="156896"/>
    <n v="156896"/>
    <x v="2"/>
    <n v="4333"/>
    <n v="-3357.5744000000136"/>
    <m/>
    <n v="975.42559999998639"/>
    <n v="157871.42559999999"/>
    <s v="Y"/>
    <m/>
    <s v="VPIT"/>
    <s v="VP FOR INFORMATION TECHNOLOGY"/>
    <s v="99"/>
    <s v="1-Adjust Based Budget"/>
    <x v="43"/>
    <x v="2"/>
    <x v="7"/>
    <m/>
    <x v="16"/>
    <x v="16"/>
    <m/>
  </r>
  <r>
    <n v="2018"/>
    <s v="UA"/>
    <s v="ITGF"/>
    <s v="IT GENERAL FUND"/>
    <x v="106"/>
    <s v="INTL"/>
    <s v="INTERNATIONAL NETWORK"/>
    <s v="BL UITS OPER ACCOUNT - GENERAL FUND"/>
    <x v="17"/>
    <s v="VP FOR INFORMATION TECHNOLOGY"/>
    <s v="GENFND"/>
    <x v="34"/>
    <x v="33"/>
    <s v="---"/>
    <s v="EX"/>
    <s v="PRSA"/>
    <s v="PROF SAL"/>
    <s v="FP"/>
    <x v="5"/>
    <s v="COMPENS"/>
    <s v="07"/>
    <s v="AC"/>
    <x v="3"/>
    <n v="217405"/>
    <n v="217405"/>
    <s v="IT"/>
    <x v="0"/>
    <s v="IT"/>
    <s v="EX"/>
    <n v="217405"/>
    <n v="217405"/>
    <x v="2"/>
    <n v="6004"/>
    <n v="-4652.4670000000187"/>
    <m/>
    <n v="1351.5329999999813"/>
    <n v="218756.533"/>
    <s v="Y"/>
    <m/>
    <s v="VPIT"/>
    <s v="VP FOR INFORMATION TECHNOLOGY"/>
    <s v="99"/>
    <s v="1-Adjust Based Budget"/>
    <x v="43"/>
    <x v="2"/>
    <x v="7"/>
    <m/>
    <x v="16"/>
    <x v="16"/>
    <m/>
  </r>
  <r>
    <n v="2018"/>
    <s v="UA"/>
    <s v="ITGF"/>
    <s v="IT GENERAL FUND"/>
    <x v="106"/>
    <s v="IPSO"/>
    <s v="IT POLICY &amp; SECURITY OFFICE"/>
    <s v="BL UITS OPER ACCOUNT - GENERAL FUND"/>
    <x v="17"/>
    <s v="VP FOR INFORMATION TECHNOLOGY"/>
    <s v="GENFND"/>
    <x v="34"/>
    <x v="33"/>
    <s v="---"/>
    <s v="EX"/>
    <s v="PRSA"/>
    <s v="PROF SAL"/>
    <s v="FP"/>
    <x v="5"/>
    <s v="COMPENS"/>
    <s v="07"/>
    <s v="AC"/>
    <x v="3"/>
    <n v="242370"/>
    <n v="242370"/>
    <s v="IT"/>
    <x v="0"/>
    <s v="IT"/>
    <s v="EX"/>
    <n v="242370"/>
    <n v="242370"/>
    <x v="2"/>
    <n v="6694"/>
    <n v="-5186.7180000000208"/>
    <m/>
    <n v="1507.2819999999792"/>
    <n v="243877.28199999998"/>
    <s v="Y"/>
    <m/>
    <s v="VPIT"/>
    <s v="VP FOR INFORMATION TECHNOLOGY"/>
    <s v="99"/>
    <s v="1-Adjust Based Budget"/>
    <x v="43"/>
    <x v="2"/>
    <x v="7"/>
    <m/>
    <x v="16"/>
    <x v="16"/>
    <m/>
  </r>
  <r>
    <n v="2018"/>
    <s v="UA"/>
    <s v="ITGF"/>
    <s v="IT GENERAL FUND"/>
    <x v="106"/>
    <s v="ITCP"/>
    <s v="IT COMMUNITY PARTNERSHIPS"/>
    <s v="BL UITS OPER ACCOUNT - GENERAL FUND"/>
    <x v="17"/>
    <s v="VP FOR INFORMATION TECHNOLOGY"/>
    <s v="GENFND"/>
    <x v="34"/>
    <x v="33"/>
    <s v="---"/>
    <s v="EX"/>
    <s v="PRSA"/>
    <s v="PROF SAL"/>
    <s v="FP"/>
    <x v="5"/>
    <s v="COMPENS"/>
    <s v="07"/>
    <s v="AC"/>
    <x v="3"/>
    <n v="214530"/>
    <n v="214530"/>
    <s v="IT"/>
    <x v="0"/>
    <s v="IT"/>
    <s v="EX"/>
    <n v="214530"/>
    <n v="214530"/>
    <x v="2"/>
    <n v="5925"/>
    <n v="-4590.9420000000182"/>
    <m/>
    <n v="1334.0579999999818"/>
    <n v="215864.05799999999"/>
    <s v="Y"/>
    <m/>
    <s v="VPIT"/>
    <s v="VP FOR INFORMATION TECHNOLOGY"/>
    <s v="99"/>
    <s v="1-Adjust Based Budget"/>
    <x v="43"/>
    <x v="2"/>
    <x v="7"/>
    <m/>
    <x v="16"/>
    <x v="16"/>
    <m/>
  </r>
  <r>
    <n v="2018"/>
    <s v="UA"/>
    <s v="ITGF"/>
    <s v="IT GENERAL FUND"/>
    <x v="106"/>
    <s v="KBUS"/>
    <s v="KELLEY SCHOOL OF BUSINESS"/>
    <s v="BL UITS OPER ACCOUNT - GENERAL FUND"/>
    <x v="17"/>
    <s v="VP FOR INFORMATION TECHNOLOGY"/>
    <s v="GENFND"/>
    <x v="34"/>
    <x v="33"/>
    <s v="---"/>
    <s v="EX"/>
    <s v="PRSA"/>
    <s v="PROF SAL"/>
    <s v="FP"/>
    <x v="5"/>
    <s v="COMPENS"/>
    <s v="07"/>
    <s v="AC"/>
    <x v="3"/>
    <n v="34102"/>
    <n v="34102"/>
    <s v="IT"/>
    <x v="0"/>
    <s v="IT"/>
    <s v="EX"/>
    <n v="34102"/>
    <n v="34102"/>
    <x v="2"/>
    <n v="942"/>
    <n v="-729.78280000000291"/>
    <m/>
    <n v="212.21719999999709"/>
    <n v="34314.217199999999"/>
    <s v="Y"/>
    <m/>
    <s v="VPIT"/>
    <s v="VP FOR INFORMATION TECHNOLOGY"/>
    <s v="99"/>
    <s v="1-Adjust Based Budget"/>
    <x v="43"/>
    <x v="2"/>
    <x v="7"/>
    <m/>
    <x v="16"/>
    <x v="16"/>
    <m/>
  </r>
  <r>
    <n v="2018"/>
    <s v="UA"/>
    <s v="ITGF"/>
    <s v="IT GENERAL FUND"/>
    <x v="106"/>
    <s v="NMDEV"/>
    <s v="NETWORK MANAGEMENT DEVELOPMENT"/>
    <s v="BL UITS OPER ACCOUNT - GENERAL FUND"/>
    <x v="17"/>
    <s v="VP FOR INFORMATION TECHNOLOGY"/>
    <s v="GENFND"/>
    <x v="34"/>
    <x v="33"/>
    <s v="---"/>
    <s v="EX"/>
    <s v="PRSA"/>
    <s v="PROF SAL"/>
    <s v="FP"/>
    <x v="5"/>
    <s v="COMPENS"/>
    <s v="07"/>
    <s v="AC"/>
    <x v="3"/>
    <n v="63338"/>
    <n v="63338"/>
    <s v="IT"/>
    <x v="0"/>
    <s v="IT"/>
    <s v="EX"/>
    <n v="63338"/>
    <n v="63338"/>
    <x v="2"/>
    <n v="1749"/>
    <n v="-1355.4332000000054"/>
    <m/>
    <n v="393.5667999999946"/>
    <n v="63731.566799999993"/>
    <s v="Y"/>
    <m/>
    <s v="VPIT"/>
    <s v="VP FOR INFORMATION TECHNOLOGY"/>
    <s v="99"/>
    <s v="1-Adjust Based Budget"/>
    <x v="43"/>
    <x v="2"/>
    <x v="7"/>
    <m/>
    <x v="16"/>
    <x v="16"/>
    <m/>
  </r>
  <r>
    <n v="2018"/>
    <s v="UA"/>
    <s v="ITGF"/>
    <s v="IT GENERAL FUND"/>
    <x v="106"/>
    <s v="OPSVS"/>
    <s v="OPERATIONS SERVICES-CENTRAL SYSTEMS"/>
    <s v="BL UITS OPER ACCOUNT - GENERAL FUND"/>
    <x v="17"/>
    <s v="VP FOR INFORMATION TECHNOLOGY"/>
    <s v="GENFND"/>
    <x v="34"/>
    <x v="33"/>
    <s v="---"/>
    <s v="EX"/>
    <s v="PRSA"/>
    <s v="PROF SAL"/>
    <s v="FP"/>
    <x v="5"/>
    <s v="COMPENS"/>
    <s v="07"/>
    <s v="AC"/>
    <x v="3"/>
    <n v="441190"/>
    <n v="272651"/>
    <s v="IT"/>
    <x v="0"/>
    <s v="IT"/>
    <s v="EX"/>
    <n v="272651"/>
    <n v="272651"/>
    <x v="2"/>
    <n v="7530"/>
    <n v="-5834.7314000000233"/>
    <m/>
    <n v="1695.2685999999767"/>
    <n v="274346.26859999995"/>
    <s v="Y"/>
    <m/>
    <s v="VPIT"/>
    <s v="VP FOR INFORMATION TECHNOLOGY"/>
    <s v="99"/>
    <s v="1-Adjust Based Budget"/>
    <x v="43"/>
    <x v="2"/>
    <x v="7"/>
    <m/>
    <x v="16"/>
    <x v="16"/>
    <m/>
  </r>
  <r>
    <n v="2018"/>
    <s v="UA"/>
    <s v="ITGF"/>
    <s v="IT GENERAL FUND"/>
    <x v="106"/>
    <s v="OSG"/>
    <s v="OPEN SCIENCE GRID"/>
    <s v="BL UITS OPER ACCOUNT - GENERAL FUND"/>
    <x v="17"/>
    <s v="VP FOR INFORMATION TECHNOLOGY"/>
    <s v="GENFND"/>
    <x v="34"/>
    <x v="33"/>
    <s v="---"/>
    <s v="EX"/>
    <s v="PRSA"/>
    <s v="PROF SAL"/>
    <s v="FP"/>
    <x v="5"/>
    <s v="COMPENS"/>
    <s v="07"/>
    <s v="AC"/>
    <x v="3"/>
    <n v="110065"/>
    <n v="110065"/>
    <s v="IT"/>
    <x v="0"/>
    <s v="IT"/>
    <s v="EX"/>
    <n v="110065"/>
    <n v="110065"/>
    <x v="2"/>
    <n v="3040"/>
    <n v="-2355.3910000000096"/>
    <m/>
    <n v="684.60899999999037"/>
    <n v="110749.609"/>
    <s v="Y"/>
    <m/>
    <s v="VPIT"/>
    <s v="VP FOR INFORMATION TECHNOLOGY"/>
    <s v="99"/>
    <s v="1-Adjust Based Budget"/>
    <x v="43"/>
    <x v="2"/>
    <x v="7"/>
    <m/>
    <x v="16"/>
    <x v="16"/>
    <m/>
  </r>
  <r>
    <n v="2018"/>
    <s v="UA"/>
    <s v="ITGF"/>
    <s v="IT GENERAL FUND"/>
    <x v="106"/>
    <s v="RACAV"/>
    <s v="AVP RESEARCH &amp; ACADEMIC COMPUTING"/>
    <s v="BL UITS OPER ACCOUNT - GENERAL FUND"/>
    <x v="17"/>
    <s v="VP FOR INFORMATION TECHNOLOGY"/>
    <s v="GENFND"/>
    <x v="34"/>
    <x v="33"/>
    <s v="---"/>
    <s v="EX"/>
    <s v="PRSA"/>
    <s v="PROF SAL"/>
    <s v="FP"/>
    <x v="5"/>
    <s v="COMPENS"/>
    <s v="07"/>
    <s v="AC"/>
    <x v="3"/>
    <n v="209850"/>
    <n v="352497"/>
    <s v="IT"/>
    <x v="0"/>
    <s v="IT"/>
    <s v="EX"/>
    <n v="352497"/>
    <n v="352497"/>
    <x v="2"/>
    <n v="9735"/>
    <n v="-7543.4358000000302"/>
    <m/>
    <n v="2191.5641999999698"/>
    <n v="354688.56419999996"/>
    <s v="Y"/>
    <m/>
    <s v="VPIT"/>
    <s v="VP FOR INFORMATION TECHNOLOGY"/>
    <s v="99"/>
    <s v="1-Adjust Based Budget"/>
    <x v="43"/>
    <x v="2"/>
    <x v="7"/>
    <m/>
    <x v="16"/>
    <x v="16"/>
    <m/>
  </r>
  <r>
    <n v="2018"/>
    <s v="UA"/>
    <s v="ITGF"/>
    <s v="IT GENERAL FUND"/>
    <x v="106"/>
    <s v="RACS"/>
    <s v="RESEARCH ACADEMIC COMPUTING SYSTEMS"/>
    <s v="BL UITS OPER ACCOUNT - GENERAL FUND"/>
    <x v="17"/>
    <s v="VP FOR INFORMATION TECHNOLOGY"/>
    <s v="GENFND"/>
    <x v="34"/>
    <x v="33"/>
    <s v="---"/>
    <s v="EX"/>
    <s v="PRSA"/>
    <s v="PROF SAL"/>
    <s v="FP"/>
    <x v="5"/>
    <s v="COMPENS"/>
    <s v="07"/>
    <s v="AC"/>
    <x v="3"/>
    <n v="136688"/>
    <n v="0"/>
    <s v="IT"/>
    <x v="0"/>
    <s v="IT"/>
    <s v="EX"/>
    <n v="0"/>
    <n v="0"/>
    <x v="2"/>
    <n v="0"/>
    <n v="0"/>
    <m/>
    <n v="0"/>
    <n v="0"/>
    <s v="Y"/>
    <m/>
    <s v="VPIT"/>
    <s v="VP FOR INFORMATION TECHNOLOGY"/>
    <s v="99"/>
    <s v="1-Adjust Based Budget"/>
    <x v="42"/>
    <x v="2"/>
    <x v="7"/>
    <m/>
    <x v="16"/>
    <x v="16"/>
    <m/>
  </r>
  <r>
    <n v="2018"/>
    <s v="UA"/>
    <s v="ITGF"/>
    <s v="IT GENERAL FUND"/>
    <x v="106"/>
    <s v="RACV"/>
    <s v="RAC VISUALIZATION ADMIN"/>
    <s v="BL UITS OPER ACCOUNT - GENERAL FUND"/>
    <x v="17"/>
    <s v="VP FOR INFORMATION TECHNOLOGY"/>
    <s v="GENFND"/>
    <x v="34"/>
    <x v="33"/>
    <s v="---"/>
    <s v="EX"/>
    <s v="PRSA"/>
    <s v="PROF SAL"/>
    <s v="FP"/>
    <x v="5"/>
    <s v="COMPENS"/>
    <s v="07"/>
    <s v="AC"/>
    <x v="3"/>
    <n v="126000"/>
    <n v="126000"/>
    <s v="IT"/>
    <x v="0"/>
    <s v="IT"/>
    <s v="EX"/>
    <n v="126000"/>
    <n v="126000"/>
    <x v="2"/>
    <n v="3480"/>
    <n v="-2696.400000000011"/>
    <m/>
    <n v="783.599999999989"/>
    <n v="126783.59999999999"/>
    <s v="Y"/>
    <m/>
    <s v="VPIT"/>
    <s v="VP FOR INFORMATION TECHNOLOGY"/>
    <s v="99"/>
    <s v="1-Adjust Based Budget"/>
    <x v="43"/>
    <x v="2"/>
    <x v="7"/>
    <m/>
    <x v="16"/>
    <x v="16"/>
    <m/>
  </r>
  <r>
    <n v="2018"/>
    <s v="UA"/>
    <s v="ITGF"/>
    <s v="IT GENERAL FUND"/>
    <x v="106"/>
    <s v="RDATA"/>
    <s v="RESEARCH DATA SERVICES"/>
    <s v="BL UITS OPER ACCOUNT - GENERAL FUND"/>
    <x v="17"/>
    <s v="VP FOR INFORMATION TECHNOLOGY"/>
    <s v="GENFND"/>
    <x v="34"/>
    <x v="33"/>
    <s v="---"/>
    <s v="EX"/>
    <s v="PRSA"/>
    <s v="PROF SAL"/>
    <s v="FP"/>
    <x v="5"/>
    <s v="COMPENS"/>
    <s v="07"/>
    <s v="AC"/>
    <x v="3"/>
    <n v="272100"/>
    <n v="353635"/>
    <s v="IT"/>
    <x v="0"/>
    <s v="IT"/>
    <s v="EX"/>
    <n v="353635"/>
    <n v="353635"/>
    <x v="2"/>
    <n v="9767"/>
    <n v="-7567.7890000000307"/>
    <m/>
    <n v="2199.2109999999693"/>
    <n v="355834.21099999995"/>
    <s v="Y"/>
    <m/>
    <s v="VPIT"/>
    <s v="VP FOR INFORMATION TECHNOLOGY"/>
    <s v="99"/>
    <s v="1-Adjust Based Budget"/>
    <x v="43"/>
    <x v="2"/>
    <x v="7"/>
    <m/>
    <x v="16"/>
    <x v="16"/>
    <m/>
  </r>
  <r>
    <n v="2018"/>
    <s v="UA"/>
    <s v="ITGF"/>
    <s v="IT GENERAL FUND"/>
    <x v="106"/>
    <s v="RECYC"/>
    <s v="RESEARCH COMPUTING CYCLES"/>
    <s v="BL UITS OPER ACCOUNT - GENERAL FUND"/>
    <x v="17"/>
    <s v="VP FOR INFORMATION TECHNOLOGY"/>
    <s v="GENFND"/>
    <x v="34"/>
    <x v="33"/>
    <s v="---"/>
    <s v="EX"/>
    <s v="PRSA"/>
    <s v="PROF SAL"/>
    <s v="FP"/>
    <x v="5"/>
    <s v="COMPENS"/>
    <s v="07"/>
    <s v="AC"/>
    <x v="3"/>
    <n v="29472"/>
    <n v="29472"/>
    <s v="IT"/>
    <x v="0"/>
    <s v="IT"/>
    <s v="EX"/>
    <n v="29472"/>
    <n v="29472"/>
    <x v="2"/>
    <n v="814"/>
    <n v="-630.70080000000257"/>
    <m/>
    <n v="183.29919999999743"/>
    <n v="29655.299199999998"/>
    <s v="Y"/>
    <m/>
    <s v="VPIT"/>
    <s v="VP FOR INFORMATION TECHNOLOGY"/>
    <s v="99"/>
    <s v="1-Adjust Based Budget"/>
    <x v="43"/>
    <x v="2"/>
    <x v="7"/>
    <m/>
    <x v="16"/>
    <x v="16"/>
    <m/>
  </r>
  <r>
    <n v="2018"/>
    <s v="UA"/>
    <s v="ITGF"/>
    <s v="IT GENERAL FUND"/>
    <x v="106"/>
    <s v="SAVP"/>
    <s v="SUPPORT AVP"/>
    <s v="BL UITS OPER ACCOUNT - GENERAL FUND"/>
    <x v="17"/>
    <s v="VP FOR INFORMATION TECHNOLOGY"/>
    <s v="GENFND"/>
    <x v="34"/>
    <x v="33"/>
    <s v="---"/>
    <s v="EX"/>
    <s v="PRSA"/>
    <s v="PROF SAL"/>
    <s v="FP"/>
    <x v="5"/>
    <s v="COMPENS"/>
    <s v="07"/>
    <s v="AC"/>
    <x v="3"/>
    <n v="107141"/>
    <n v="107141"/>
    <s v="IT"/>
    <x v="0"/>
    <s v="IT"/>
    <s v="EX"/>
    <n v="107141"/>
    <n v="107141"/>
    <x v="2"/>
    <n v="2959"/>
    <n v="-2292.817400000009"/>
    <m/>
    <n v="666.182599999991"/>
    <n v="107807.18259999999"/>
    <s v="Y"/>
    <m/>
    <s v="VPIT"/>
    <s v="VP FOR INFORMATION TECHNOLOGY"/>
    <s v="99"/>
    <s v="1-Adjust Based Budget"/>
    <x v="43"/>
    <x v="2"/>
    <x v="7"/>
    <m/>
    <x v="16"/>
    <x v="16"/>
    <m/>
  </r>
  <r>
    <n v="2018"/>
    <s v="UA"/>
    <s v="ITGF"/>
    <s v="IT GENERAL FUND"/>
    <x v="106"/>
    <s v="SC"/>
    <s v="SUPPORT CENTER ADMINISTRATIVE SUPPORT"/>
    <s v="BL UITS OPER ACCOUNT - GENERAL FUND"/>
    <x v="17"/>
    <s v="VP FOR INFORMATION TECHNOLOGY"/>
    <s v="GENFND"/>
    <x v="34"/>
    <x v="33"/>
    <s v="---"/>
    <s v="EX"/>
    <s v="PRSA"/>
    <s v="PROF SAL"/>
    <s v="FP"/>
    <x v="5"/>
    <s v="COMPENS"/>
    <s v="07"/>
    <s v="AC"/>
    <x v="3"/>
    <n v="345581"/>
    <n v="350078"/>
    <s v="IT"/>
    <x v="0"/>
    <s v="IT"/>
    <s v="EX"/>
    <n v="350078"/>
    <n v="350078"/>
    <x v="2"/>
    <n v="9668"/>
    <n v="-7491.6692000000303"/>
    <m/>
    <n v="2176.3307999999697"/>
    <n v="352254.3308"/>
    <s v="Y"/>
    <m/>
    <s v="VPIT"/>
    <s v="VP FOR INFORMATION TECHNOLOGY"/>
    <s v="99"/>
    <s v="1-Adjust Based Budget"/>
    <x v="43"/>
    <x v="2"/>
    <x v="7"/>
    <m/>
    <x v="16"/>
    <x v="16"/>
    <m/>
  </r>
  <r>
    <n v="2018"/>
    <s v="UA"/>
    <s v="ITGF"/>
    <s v="IT GENERAL FUND"/>
    <x v="106"/>
    <s v="SDS"/>
    <s v="SCIENTIFIC DATA SERVICES"/>
    <s v="BL UITS OPER ACCOUNT - GENERAL FUND"/>
    <x v="17"/>
    <s v="VP FOR INFORMATION TECHNOLOGY"/>
    <s v="GENFND"/>
    <x v="34"/>
    <x v="33"/>
    <s v="---"/>
    <s v="EX"/>
    <s v="PRSA"/>
    <s v="PROF SAL"/>
    <s v="FP"/>
    <x v="5"/>
    <s v="COMPENS"/>
    <s v="07"/>
    <s v="AC"/>
    <x v="3"/>
    <n v="82606"/>
    <n v="82606"/>
    <s v="IT"/>
    <x v="0"/>
    <s v="IT"/>
    <s v="EX"/>
    <n v="82606"/>
    <n v="82606"/>
    <x v="2"/>
    <n v="2281"/>
    <n v="-1767.768400000007"/>
    <m/>
    <n v="513.23159999999302"/>
    <n v="83119.231599999999"/>
    <s v="Y"/>
    <m/>
    <s v="VPIT"/>
    <s v="VP FOR INFORMATION TECHNOLOGY"/>
    <s v="99"/>
    <s v="1-Adjust Based Budget"/>
    <x v="43"/>
    <x v="2"/>
    <x v="7"/>
    <m/>
    <x v="16"/>
    <x v="16"/>
    <m/>
  </r>
  <r>
    <n v="2018"/>
    <s v="UA"/>
    <s v="ITGF"/>
    <s v="IT GENERAL FUND"/>
    <x v="106"/>
    <s v="SMCON"/>
    <s v="STAT &amp; MATH CONSULTING SERVICES"/>
    <s v="BL UITS OPER ACCOUNT - GENERAL FUND"/>
    <x v="17"/>
    <s v="VP FOR INFORMATION TECHNOLOGY"/>
    <s v="GENFND"/>
    <x v="34"/>
    <x v="33"/>
    <s v="---"/>
    <s v="EX"/>
    <s v="PRSA"/>
    <s v="PROF SAL"/>
    <s v="FP"/>
    <x v="5"/>
    <s v="COMPENS"/>
    <s v="07"/>
    <s v="AC"/>
    <x v="3"/>
    <n v="163890"/>
    <n v="163890"/>
    <s v="IT"/>
    <x v="0"/>
    <s v="IT"/>
    <s v="EX"/>
    <n v="163890"/>
    <n v="163890"/>
    <x v="2"/>
    <n v="4526"/>
    <n v="-3507.2460000000142"/>
    <m/>
    <n v="1018.7539999999858"/>
    <n v="164908.75399999999"/>
    <s v="Y"/>
    <m/>
    <s v="VPIT"/>
    <s v="VP FOR INFORMATION TECHNOLOGY"/>
    <s v="99"/>
    <s v="1-Adjust Based Budget"/>
    <x v="43"/>
    <x v="2"/>
    <x v="7"/>
    <m/>
    <x v="16"/>
    <x v="16"/>
    <m/>
  </r>
  <r>
    <n v="2018"/>
    <s v="UA"/>
    <s v="ITGF"/>
    <s v="IT GENERAL FUND"/>
    <x v="106"/>
    <s v="TLT"/>
    <s v="TEACHING &amp; LEARNING TECHNOLOGIES"/>
    <s v="BL UITS OPER ACCOUNT - GENERAL FUND"/>
    <x v="17"/>
    <s v="VP FOR INFORMATION TECHNOLOGY"/>
    <s v="GENFND"/>
    <x v="34"/>
    <x v="33"/>
    <s v="---"/>
    <s v="EX"/>
    <s v="PRSA"/>
    <s v="PROF SAL"/>
    <s v="FP"/>
    <x v="5"/>
    <s v="COMPENS"/>
    <s v="07"/>
    <s v="AC"/>
    <x v="3"/>
    <n v="75200"/>
    <n v="77518"/>
    <s v="IT"/>
    <x v="0"/>
    <s v="IT"/>
    <s v="EX"/>
    <n v="77518"/>
    <n v="77518"/>
    <x v="2"/>
    <n v="2141"/>
    <n v="-1658.8852000000065"/>
    <m/>
    <n v="482.11479999999347"/>
    <n v="78000.114799999996"/>
    <s v="Y"/>
    <m/>
    <s v="VPIT"/>
    <s v="VP FOR INFORMATION TECHNOLOGY"/>
    <s v="99"/>
    <s v="1-Adjust Based Budget"/>
    <x v="43"/>
    <x v="2"/>
    <x v="7"/>
    <m/>
    <x v="16"/>
    <x v="16"/>
    <m/>
  </r>
  <r>
    <n v="2018"/>
    <s v="UA"/>
    <s v="ITGF"/>
    <s v="IT GENERAL FUND"/>
    <x v="106"/>
    <s v="USD"/>
    <s v="USER SUPPORT DIRECTOR"/>
    <s v="BL UITS OPER ACCOUNT - GENERAL FUND"/>
    <x v="17"/>
    <s v="VP FOR INFORMATION TECHNOLOGY"/>
    <s v="GENFND"/>
    <x v="34"/>
    <x v="33"/>
    <s v="---"/>
    <s v="EX"/>
    <s v="PRSA"/>
    <s v="PROF SAL"/>
    <s v="FP"/>
    <x v="5"/>
    <s v="COMPENS"/>
    <s v="07"/>
    <s v="AC"/>
    <x v="3"/>
    <n v="63501"/>
    <n v="62601"/>
    <s v="IT"/>
    <x v="0"/>
    <s v="IT"/>
    <s v="EX"/>
    <n v="62601"/>
    <n v="62601"/>
    <x v="2"/>
    <n v="1729"/>
    <n v="-1339.6614000000054"/>
    <m/>
    <n v="389.33859999999459"/>
    <n v="62990.338599999995"/>
    <s v="Y"/>
    <m/>
    <s v="VPIT"/>
    <s v="VP FOR INFORMATION TECHNOLOGY"/>
    <s v="99"/>
    <s v="1-Adjust Based Budget"/>
    <x v="43"/>
    <x v="2"/>
    <x v="7"/>
    <m/>
    <x v="16"/>
    <x v="16"/>
    <m/>
  </r>
  <r>
    <n v="2018"/>
    <s v="UA"/>
    <s v="ITGF"/>
    <s v="IT GENERAL FUND"/>
    <x v="106"/>
    <s v="UXCON"/>
    <s v="UNIX SYSTEM ADMIN CONSULTING &amp; SUPPORT"/>
    <s v="BL UITS OPER ACCOUNT - GENERAL FUND"/>
    <x v="17"/>
    <s v="VP FOR INFORMATION TECHNOLOGY"/>
    <s v="GENFND"/>
    <x v="34"/>
    <x v="33"/>
    <s v="---"/>
    <s v="EX"/>
    <s v="PRSA"/>
    <s v="PROF SAL"/>
    <s v="FP"/>
    <x v="5"/>
    <s v="COMPENS"/>
    <s v="07"/>
    <s v="AC"/>
    <x v="3"/>
    <n v="175230"/>
    <n v="155230"/>
    <s v="IT"/>
    <x v="0"/>
    <s v="IT"/>
    <s v="EX"/>
    <n v="155230"/>
    <n v="155230"/>
    <x v="2"/>
    <n v="4287"/>
    <n v="-3321.9220000000132"/>
    <m/>
    <n v="965.07799999998679"/>
    <n v="156195.07799999998"/>
    <s v="Y"/>
    <m/>
    <s v="VPIT"/>
    <s v="VP FOR INFORMATION TECHNOLOGY"/>
    <s v="99"/>
    <s v="1-Adjust Based Budget"/>
    <x v="43"/>
    <x v="2"/>
    <x v="7"/>
    <m/>
    <x v="16"/>
    <x v="16"/>
    <m/>
  </r>
  <r>
    <n v="2018"/>
    <s v="UA"/>
    <s v="ITGF"/>
    <s v="IT GENERAL FUND"/>
    <x v="106"/>
    <s v="UXO"/>
    <s v="USER EXPERIENCE OFFICE"/>
    <s v="BL UITS OPER ACCOUNT - GENERAL FUND"/>
    <x v="17"/>
    <s v="VP FOR INFORMATION TECHNOLOGY"/>
    <s v="GENFND"/>
    <x v="34"/>
    <x v="33"/>
    <s v="---"/>
    <s v="EX"/>
    <s v="PRSA"/>
    <s v="PROF SAL"/>
    <s v="FP"/>
    <x v="5"/>
    <s v="COMPENS"/>
    <s v="07"/>
    <s v="AC"/>
    <x v="3"/>
    <n v="477976"/>
    <n v="412227"/>
    <s v="IT"/>
    <x v="0"/>
    <s v="IT"/>
    <s v="EX"/>
    <n v="412227"/>
    <n v="412227"/>
    <x v="2"/>
    <n v="11385"/>
    <n v="-8821.6578000000354"/>
    <m/>
    <n v="2563.3421999999646"/>
    <n v="414790.34219999996"/>
    <s v="Y"/>
    <m/>
    <s v="VPIT"/>
    <s v="VP FOR INFORMATION TECHNOLOGY"/>
    <s v="99"/>
    <s v="1-Adjust Based Budget"/>
    <x v="43"/>
    <x v="2"/>
    <x v="7"/>
    <m/>
    <x v="16"/>
    <x v="16"/>
    <m/>
  </r>
  <r>
    <n v="2018"/>
    <s v="UA"/>
    <s v="ITGF"/>
    <s v="IT GENERAL FUND"/>
    <x v="110"/>
    <s v="ITO"/>
    <s v="IT OPERATING"/>
    <s v="KO VPIT GENERAL FUND OPERATING"/>
    <x v="17"/>
    <s v="VP FOR INFORMATION TECHNOLOGY"/>
    <s v="GENFND"/>
    <x v="34"/>
    <x v="33"/>
    <s v="---"/>
    <s v="EX"/>
    <s v="PRSA"/>
    <s v="PROF SAL"/>
    <s v="FP"/>
    <x v="5"/>
    <s v="COMPENS"/>
    <s v="07"/>
    <s v="AC"/>
    <x v="3"/>
    <n v="219797"/>
    <n v="219797"/>
    <s v="IT"/>
    <x v="0"/>
    <s v="IT"/>
    <s v="EX"/>
    <n v="219797"/>
    <n v="219797"/>
    <x v="2"/>
    <n v="6070"/>
    <n v="-4703.6558000000186"/>
    <m/>
    <n v="1366.3441999999814"/>
    <n v="221163.34419999999"/>
    <s v="Y"/>
    <m/>
    <s v="VPIT"/>
    <s v="VP FOR INFORMATION TECHNOLOGY"/>
    <s v="99"/>
    <s v="1-Adjust Based Budget"/>
    <x v="43"/>
    <x v="2"/>
    <x v="7"/>
    <m/>
    <x v="16"/>
    <x v="16"/>
    <m/>
  </r>
  <r>
    <n v="2018"/>
    <s v="UA"/>
    <s v="ITGF"/>
    <s v="IT GENERAL FUND"/>
    <x v="111"/>
    <s v="ITO"/>
    <s v="IT OPERATING"/>
    <s v="NW VPIT GF OPERATING"/>
    <x v="17"/>
    <s v="VP FOR INFORMATION TECHNOLOGY"/>
    <s v="GENFND"/>
    <x v="34"/>
    <x v="33"/>
    <s v="---"/>
    <s v="EX"/>
    <s v="PRSA"/>
    <s v="PROF SAL"/>
    <s v="FP"/>
    <x v="5"/>
    <s v="COMPENS"/>
    <s v="07"/>
    <s v="AC"/>
    <x v="3"/>
    <n v="585204"/>
    <n v="542658"/>
    <s v="IT"/>
    <x v="0"/>
    <s v="IT"/>
    <s v="EX"/>
    <n v="542658"/>
    <n v="542658"/>
    <x v="2"/>
    <n v="14987"/>
    <n v="-11612.881200000047"/>
    <m/>
    <n v="3374.1187999999529"/>
    <n v="546032.11879999994"/>
    <s v="Y"/>
    <m/>
    <s v="VPIT"/>
    <s v="VP FOR INFORMATION TECHNOLOGY"/>
    <s v="99"/>
    <s v="1-Adjust Based Budget"/>
    <x v="43"/>
    <x v="2"/>
    <x v="7"/>
    <m/>
    <x v="16"/>
    <x v="16"/>
    <m/>
  </r>
  <r>
    <n v="2018"/>
    <s v="UA"/>
    <s v="ITGF"/>
    <s v="IT GENERAL FUND"/>
    <x v="107"/>
    <s v="AFRT"/>
    <s v="ACCUMULATED FUNDING RT"/>
    <s v="IN UITS OPERATING ACCOUNT - GEN FND"/>
    <x v="17"/>
    <s v="VP FOR INFORMATION TECHNOLOGY"/>
    <s v="GENFND"/>
    <x v="34"/>
    <x v="33"/>
    <s v="---"/>
    <s v="EX"/>
    <s v="PRSA"/>
    <s v="PROF SAL"/>
    <s v="FP"/>
    <x v="5"/>
    <s v="COMPENS"/>
    <s v="07"/>
    <s v="AC"/>
    <x v="3"/>
    <n v="36015"/>
    <n v="36015"/>
    <s v="IT"/>
    <x v="0"/>
    <s v="IT"/>
    <s v="EX"/>
    <n v="36015"/>
    <n v="36015"/>
    <x v="2"/>
    <n v="995"/>
    <n v="-770.72100000000307"/>
    <m/>
    <n v="224.27899999999693"/>
    <n v="36239.278999999995"/>
    <s v="Y"/>
    <m/>
    <s v="VPIT"/>
    <s v="VP FOR INFORMATION TECHNOLOGY"/>
    <s v="99"/>
    <s v="1-Adjust Based Budget"/>
    <x v="43"/>
    <x v="2"/>
    <x v="7"/>
    <m/>
    <x v="16"/>
    <x v="16"/>
    <m/>
  </r>
  <r>
    <n v="2018"/>
    <s v="UA"/>
    <s v="ITGF"/>
    <s v="IT GENERAL FUND"/>
    <x v="107"/>
    <s v="AVL"/>
    <s v="ADVANCED VISUALIZATION LABORATORY"/>
    <s v="IN UITS OPERATING ACCOUNT - GEN FND"/>
    <x v="17"/>
    <s v="VP FOR INFORMATION TECHNOLOGY"/>
    <s v="GENFND"/>
    <x v="34"/>
    <x v="33"/>
    <s v="---"/>
    <s v="EX"/>
    <s v="PRSA"/>
    <s v="PROF SAL"/>
    <s v="FP"/>
    <x v="5"/>
    <s v="COMPENS"/>
    <s v="07"/>
    <s v="AC"/>
    <x v="3"/>
    <n v="211472"/>
    <n v="211472"/>
    <s v="IT"/>
    <x v="0"/>
    <s v="IT"/>
    <s v="EX"/>
    <n v="211472"/>
    <n v="211472"/>
    <x v="2"/>
    <n v="5840"/>
    <n v="-4525.500800000018"/>
    <m/>
    <n v="1314.499199999982"/>
    <n v="212786.49919999999"/>
    <s v="Y"/>
    <m/>
    <s v="VPIT"/>
    <s v="VP FOR INFORMATION TECHNOLOGY"/>
    <s v="99"/>
    <s v="1-Adjust Based Budget"/>
    <x v="43"/>
    <x v="2"/>
    <x v="7"/>
    <m/>
    <x v="16"/>
    <x v="16"/>
    <m/>
  </r>
  <r>
    <n v="2018"/>
    <s v="UA"/>
    <s v="ITGF"/>
    <s v="IT GENERAL FUND"/>
    <x v="107"/>
    <s v="AVPN"/>
    <s v="NETWORK AVP BUDGET"/>
    <s v="IN UITS OPERATING ACCOUNT - GEN FND"/>
    <x v="17"/>
    <s v="VP FOR INFORMATION TECHNOLOGY"/>
    <s v="GENFND"/>
    <x v="34"/>
    <x v="33"/>
    <s v="---"/>
    <s v="EX"/>
    <s v="PRSA"/>
    <s v="PROF SAL"/>
    <s v="FP"/>
    <x v="5"/>
    <s v="COMPENS"/>
    <s v="07"/>
    <s v="AC"/>
    <x v="3"/>
    <n v="328963"/>
    <n v="328963"/>
    <s v="IT"/>
    <x v="0"/>
    <s v="IT"/>
    <s v="EX"/>
    <n v="328963"/>
    <n v="328963"/>
    <x v="2"/>
    <n v="9085"/>
    <n v="-7039.8082000000286"/>
    <m/>
    <n v="2045.1917999999714"/>
    <n v="331008.19179999997"/>
    <s v="Y"/>
    <m/>
    <s v="VPIT"/>
    <s v="VP FOR INFORMATION TECHNOLOGY"/>
    <s v="99"/>
    <s v="1-Adjust Based Budget"/>
    <x v="43"/>
    <x v="2"/>
    <x v="7"/>
    <m/>
    <x v="16"/>
    <x v="16"/>
    <m/>
  </r>
  <r>
    <n v="2018"/>
    <s v="UA"/>
    <s v="ITGF"/>
    <s v="IT GENERAL FUND"/>
    <x v="107"/>
    <s v="CAS"/>
    <s v="COMPUTING ADVISING &amp; SUPPORT"/>
    <s v="IN UITS OPERATING ACCOUNT - GEN FND"/>
    <x v="17"/>
    <s v="VP FOR INFORMATION TECHNOLOGY"/>
    <s v="GENFND"/>
    <x v="34"/>
    <x v="33"/>
    <s v="---"/>
    <s v="EX"/>
    <s v="PRSA"/>
    <s v="PROF SAL"/>
    <s v="FP"/>
    <x v="5"/>
    <s v="COMPENS"/>
    <s v="07"/>
    <s v="AC"/>
    <x v="3"/>
    <n v="263297"/>
    <n v="258836"/>
    <s v="IT"/>
    <x v="0"/>
    <s v="IT"/>
    <s v="EX"/>
    <n v="258836"/>
    <n v="258836"/>
    <x v="2"/>
    <n v="7149"/>
    <n v="-5539.0904000000219"/>
    <m/>
    <n v="1609.9095999999781"/>
    <n v="260445.90959999998"/>
    <s v="Y"/>
    <m/>
    <s v="VPIT"/>
    <s v="VP FOR INFORMATION TECHNOLOGY"/>
    <s v="99"/>
    <s v="1-Adjust Based Budget"/>
    <x v="43"/>
    <x v="2"/>
    <x v="7"/>
    <m/>
    <x v="16"/>
    <x v="16"/>
    <m/>
  </r>
  <r>
    <n v="2018"/>
    <s v="UA"/>
    <s v="ITGF"/>
    <s v="IT GENERAL FUND"/>
    <x v="107"/>
    <s v="CLCS"/>
    <s v="CLASSROOM CONFERENCE SUPPORT"/>
    <s v="IN UITS OPERATING ACCOUNT - GEN FND"/>
    <x v="17"/>
    <s v="VP FOR INFORMATION TECHNOLOGY"/>
    <s v="GENFND"/>
    <x v="34"/>
    <x v="33"/>
    <s v="---"/>
    <s v="EX"/>
    <s v="PRSA"/>
    <s v="PROF SAL"/>
    <s v="FP"/>
    <x v="5"/>
    <s v="COMPENS"/>
    <s v="07"/>
    <s v="AC"/>
    <x v="3"/>
    <n v="121272"/>
    <n v="121272"/>
    <s v="IT"/>
    <x v="0"/>
    <s v="IT"/>
    <s v="EX"/>
    <n v="121272"/>
    <n v="121272"/>
    <x v="2"/>
    <n v="3349"/>
    <n v="-2595.2208000000105"/>
    <m/>
    <n v="753.77919999998949"/>
    <n v="122025.77919999999"/>
    <s v="Y"/>
    <m/>
    <s v="VPIT"/>
    <s v="VP FOR INFORMATION TECHNOLOGY"/>
    <s v="99"/>
    <s v="1-Adjust Based Budget"/>
    <x v="43"/>
    <x v="2"/>
    <x v="7"/>
    <m/>
    <x v="16"/>
    <x v="16"/>
    <m/>
  </r>
  <r>
    <n v="2018"/>
    <s v="UA"/>
    <s v="ITGF"/>
    <s v="IT GENERAL FUND"/>
    <x v="107"/>
    <s v="CLCTR"/>
    <s v="CALL CENTER - OPERATORS"/>
    <s v="IN UITS OPERATING ACCOUNT - GEN FND"/>
    <x v="17"/>
    <s v="VP FOR INFORMATION TECHNOLOGY"/>
    <s v="GENFND"/>
    <x v="34"/>
    <x v="33"/>
    <s v="---"/>
    <s v="EX"/>
    <s v="PRSA"/>
    <s v="PROF SAL"/>
    <s v="FP"/>
    <x v="5"/>
    <s v="COMPENS"/>
    <s v="07"/>
    <s v="AC"/>
    <x v="3"/>
    <n v="0"/>
    <n v="104479"/>
    <s v="IT"/>
    <x v="0"/>
    <s v="IT"/>
    <s v="EX"/>
    <n v="104479"/>
    <n v="104479"/>
    <x v="2"/>
    <n v="2886"/>
    <n v="-2235.8506000000089"/>
    <m/>
    <n v="650.14939999999115"/>
    <n v="105129.14939999999"/>
    <s v="Y"/>
    <m/>
    <s v="VPIT"/>
    <s v="VP FOR INFORMATION TECHNOLOGY"/>
    <s v="99"/>
    <s v="1-Adjust Based Budget"/>
    <x v="43"/>
    <x v="2"/>
    <x v="7"/>
    <m/>
    <x v="16"/>
    <x v="16"/>
    <m/>
  </r>
  <r>
    <n v="2018"/>
    <s v="UA"/>
    <s v="ITGF"/>
    <s v="IT GENERAL FUND"/>
    <x v="107"/>
    <s v="CO"/>
    <s v="COMMUNICATIONS OFFICE"/>
    <s v="IN UITS OPERATING ACCOUNT - GEN FND"/>
    <x v="17"/>
    <s v="VP FOR INFORMATION TECHNOLOGY"/>
    <s v="GENFND"/>
    <x v="34"/>
    <x v="33"/>
    <s v="---"/>
    <s v="EX"/>
    <s v="PRSA"/>
    <s v="PROF SAL"/>
    <s v="FP"/>
    <x v="5"/>
    <s v="COMPENS"/>
    <s v="07"/>
    <s v="AC"/>
    <x v="3"/>
    <n v="134146"/>
    <n v="91500"/>
    <s v="IT"/>
    <x v="0"/>
    <s v="IT"/>
    <s v="EX"/>
    <n v="91500"/>
    <n v="91500"/>
    <x v="2"/>
    <n v="2527"/>
    <n v="-1958.1000000000079"/>
    <m/>
    <n v="568.89999999999213"/>
    <n v="92068.9"/>
    <s v="Y"/>
    <m/>
    <s v="VPIT"/>
    <s v="VP FOR INFORMATION TECHNOLOGY"/>
    <s v="99"/>
    <s v="1-Adjust Based Budget"/>
    <x v="43"/>
    <x v="2"/>
    <x v="7"/>
    <m/>
    <x v="16"/>
    <x v="16"/>
    <m/>
  </r>
  <r>
    <n v="2018"/>
    <s v="UA"/>
    <s v="ITGF"/>
    <s v="IT GENERAL FUND"/>
    <x v="107"/>
    <s v="COCF"/>
    <s v="COMMUNICATIONS OFFICE-CASH FUNDING-LT"/>
    <s v="IN UITS OPERATING ACCOUNT - GEN FND"/>
    <x v="17"/>
    <s v="VP FOR INFORMATION TECHNOLOGY"/>
    <s v="GENFND"/>
    <x v="34"/>
    <x v="33"/>
    <s v="---"/>
    <s v="EX"/>
    <s v="PRSA"/>
    <s v="PROF SAL"/>
    <s v="FP"/>
    <x v="5"/>
    <s v="COMPENS"/>
    <s v="07"/>
    <s v="AC"/>
    <x v="3"/>
    <n v="42269"/>
    <n v="42269"/>
    <s v="IT"/>
    <x v="0"/>
    <s v="IT"/>
    <s v="EX"/>
    <n v="42269"/>
    <n v="42269"/>
    <x v="2"/>
    <n v="1167"/>
    <n v="-904.55660000000364"/>
    <m/>
    <n v="262.44339999999636"/>
    <n v="42531.443399999996"/>
    <s v="Y"/>
    <m/>
    <s v="VPIT"/>
    <s v="VP FOR INFORMATION TECHNOLOGY"/>
    <s v="99"/>
    <s v="1-Adjust Based Budget"/>
    <x v="43"/>
    <x v="2"/>
    <x v="7"/>
    <m/>
    <x v="16"/>
    <x v="16"/>
    <m/>
  </r>
  <r>
    <n v="2018"/>
    <s v="UA"/>
    <s v="ITGF"/>
    <s v="IT GENERAL FUND"/>
    <x v="107"/>
    <s v="COTMP"/>
    <s v="COMMUNICATIONS OFFICE-TEMPORARY FUNDING"/>
    <s v="IN UITS OPERATING ACCOUNT - GEN FND"/>
    <x v="17"/>
    <s v="VP FOR INFORMATION TECHNOLOGY"/>
    <s v="GENFND"/>
    <x v="34"/>
    <x v="33"/>
    <s v="---"/>
    <s v="EX"/>
    <s v="PRSA"/>
    <s v="PROF SAL"/>
    <s v="FP"/>
    <x v="5"/>
    <s v="COMPENS"/>
    <s v="07"/>
    <s v="AC"/>
    <x v="3"/>
    <n v="47000"/>
    <n v="47000"/>
    <s v="IT"/>
    <x v="0"/>
    <s v="IT"/>
    <s v="EX"/>
    <n v="47000"/>
    <n v="47000"/>
    <x v="2"/>
    <n v="1298"/>
    <n v="-1005.800000000004"/>
    <m/>
    <n v="292.19999999999595"/>
    <n v="47292.2"/>
    <s v="Y"/>
    <m/>
    <s v="VPIT"/>
    <s v="VP FOR INFORMATION TECHNOLOGY"/>
    <s v="99"/>
    <s v="1-Adjust Based Budget"/>
    <x v="43"/>
    <x v="2"/>
    <x v="7"/>
    <m/>
    <x v="16"/>
    <x v="16"/>
    <m/>
  </r>
  <r>
    <n v="2018"/>
    <s v="UA"/>
    <s v="ITGF"/>
    <s v="IT GENERAL FUND"/>
    <x v="107"/>
    <s v="COVID"/>
    <s v="COMMUNICATIONS OFFICE VIDEO PROJECTS"/>
    <s v="IN UITS OPERATING ACCOUNT - GEN FND"/>
    <x v="17"/>
    <s v="VP FOR INFORMATION TECHNOLOGY"/>
    <s v="GENFND"/>
    <x v="34"/>
    <x v="33"/>
    <s v="---"/>
    <s v="EX"/>
    <s v="PRSA"/>
    <s v="PROF SAL"/>
    <s v="FP"/>
    <x v="5"/>
    <s v="COMPENS"/>
    <s v="07"/>
    <s v="AC"/>
    <x v="3"/>
    <n v="313280"/>
    <n v="313280"/>
    <s v="IT"/>
    <x v="0"/>
    <s v="IT"/>
    <s v="EX"/>
    <n v="313280"/>
    <n v="313280"/>
    <x v="2"/>
    <n v="8652"/>
    <n v="-6704.1920000000264"/>
    <m/>
    <n v="1947.8079999999736"/>
    <n v="315227.80799999996"/>
    <s v="Y"/>
    <m/>
    <s v="VPIT"/>
    <s v="VP FOR INFORMATION TECHNOLOGY"/>
    <s v="99"/>
    <s v="1-Adjust Based Budget"/>
    <x v="43"/>
    <x v="2"/>
    <x v="7"/>
    <m/>
    <x v="16"/>
    <x v="16"/>
    <m/>
  </r>
  <r>
    <n v="2018"/>
    <s v="UA"/>
    <s v="ITGF"/>
    <s v="IT GENERAL FUND"/>
    <x v="107"/>
    <s v="CRSG"/>
    <s v="COMPUT-INTENSIVE RESEARCH SUPPORT GROUP"/>
    <s v="IN UITS OPERATING ACCOUNT - GEN FND"/>
    <x v="17"/>
    <s v="VP FOR INFORMATION TECHNOLOGY"/>
    <s v="GENFND"/>
    <x v="34"/>
    <x v="33"/>
    <s v="---"/>
    <s v="EX"/>
    <s v="PRSA"/>
    <s v="PROF SAL"/>
    <s v="FP"/>
    <x v="5"/>
    <s v="COMPENS"/>
    <s v="07"/>
    <s v="AC"/>
    <x v="3"/>
    <n v="100000"/>
    <n v="100000"/>
    <s v="IT"/>
    <x v="0"/>
    <s v="IT"/>
    <s v="EX"/>
    <n v="100000"/>
    <n v="100000"/>
    <x v="2"/>
    <n v="2762"/>
    <n v="-2140.0000000000086"/>
    <m/>
    <n v="621.99999999999136"/>
    <n v="100621.99999999999"/>
    <s v="Y"/>
    <m/>
    <s v="VPIT"/>
    <s v="VP FOR INFORMATION TECHNOLOGY"/>
    <s v="99"/>
    <s v="1-Adjust Based Budget"/>
    <x v="43"/>
    <x v="2"/>
    <x v="7"/>
    <m/>
    <x v="16"/>
    <x v="16"/>
    <m/>
  </r>
  <r>
    <n v="2018"/>
    <s v="UA"/>
    <s v="ITGF"/>
    <s v="IT GENERAL FUND"/>
    <x v="107"/>
    <s v="CTL"/>
    <s v="CENTER FOR TEACHING AND LEARNING"/>
    <s v="IN UITS OPERATING ACCOUNT - GEN FND"/>
    <x v="17"/>
    <s v="VP FOR INFORMATION TECHNOLOGY"/>
    <s v="GENFND"/>
    <x v="34"/>
    <x v="33"/>
    <s v="---"/>
    <s v="EX"/>
    <s v="PRSA"/>
    <s v="PROF SAL"/>
    <s v="FP"/>
    <x v="5"/>
    <s v="COMPENS"/>
    <s v="07"/>
    <s v="AC"/>
    <x v="3"/>
    <n v="134624"/>
    <n v="97116"/>
    <s v="IT"/>
    <x v="0"/>
    <s v="IT"/>
    <s v="EX"/>
    <n v="97116"/>
    <n v="97116"/>
    <x v="2"/>
    <n v="2682"/>
    <n v="-2078.2824000000082"/>
    <m/>
    <n v="603.71759999999176"/>
    <n v="97719.717599999989"/>
    <s v="Y"/>
    <m/>
    <s v="VPIT"/>
    <s v="VP FOR INFORMATION TECHNOLOGY"/>
    <s v="99"/>
    <s v="1-Adjust Based Budget"/>
    <x v="43"/>
    <x v="2"/>
    <x v="7"/>
    <m/>
    <x v="16"/>
    <x v="16"/>
    <m/>
  </r>
  <r>
    <n v="2018"/>
    <s v="UA"/>
    <s v="ITGF"/>
    <s v="IT GENERAL FUND"/>
    <x v="107"/>
    <s v="CTS"/>
    <s v="CLASSROOM TECH SERVICES"/>
    <s v="IN UITS OPERATING ACCOUNT - GEN FND"/>
    <x v="17"/>
    <s v="VP FOR INFORMATION TECHNOLOGY"/>
    <s v="GENFND"/>
    <x v="34"/>
    <x v="33"/>
    <s v="---"/>
    <s v="EX"/>
    <s v="PRSA"/>
    <s v="PROF SAL"/>
    <s v="FP"/>
    <x v="5"/>
    <s v="COMPENS"/>
    <s v="07"/>
    <s v="AC"/>
    <x v="3"/>
    <n v="135712"/>
    <n v="210712"/>
    <s v="IT"/>
    <x v="0"/>
    <s v="IT"/>
    <s v="EX"/>
    <n v="210712"/>
    <n v="210712"/>
    <x v="2"/>
    <n v="5819"/>
    <n v="-4509.2368000000179"/>
    <m/>
    <n v="1309.7631999999821"/>
    <n v="212021.76319999999"/>
    <s v="Y"/>
    <m/>
    <s v="VPIT"/>
    <s v="VP FOR INFORMATION TECHNOLOGY"/>
    <s v="99"/>
    <s v="1-Adjust Based Budget"/>
    <x v="43"/>
    <x v="2"/>
    <x v="7"/>
    <m/>
    <x v="16"/>
    <x v="16"/>
    <m/>
  </r>
  <r>
    <n v="2018"/>
    <s v="UA"/>
    <s v="ITGF"/>
    <s v="IT GENERAL FUND"/>
    <x v="107"/>
    <s v="EANDT"/>
    <s v="ENGINEERING &amp; TECH EMBEDDED MGR"/>
    <s v="IN UITS OPERATING ACCOUNT - GEN FND"/>
    <x v="17"/>
    <s v="VP FOR INFORMATION TECHNOLOGY"/>
    <s v="GENFND"/>
    <x v="34"/>
    <x v="33"/>
    <s v="---"/>
    <s v="EX"/>
    <s v="PRSA"/>
    <s v="PROF SAL"/>
    <s v="FP"/>
    <x v="5"/>
    <s v="COMPENS"/>
    <s v="07"/>
    <s v="AC"/>
    <x v="3"/>
    <n v="19008"/>
    <n v="19008"/>
    <s v="IT"/>
    <x v="0"/>
    <s v="IT"/>
    <s v="EX"/>
    <n v="19008"/>
    <n v="19008"/>
    <x v="2"/>
    <n v="525"/>
    <n v="-406.77120000000161"/>
    <m/>
    <n v="118.22879999999839"/>
    <n v="19126.228799999997"/>
    <s v="Y"/>
    <m/>
    <s v="VPIT"/>
    <s v="VP FOR INFORMATION TECHNOLOGY"/>
    <s v="99"/>
    <s v="1-Adjust Based Budget"/>
    <x v="43"/>
    <x v="2"/>
    <x v="7"/>
    <m/>
    <x v="16"/>
    <x v="16"/>
    <m/>
  </r>
  <r>
    <n v="2018"/>
    <s v="UA"/>
    <s v="ITGF"/>
    <s v="IT GENERAL FUND"/>
    <x v="107"/>
    <s v="FOSVS"/>
    <s v="FINANCE OFFICE SERVICES"/>
    <s v="IN UITS OPERATING ACCOUNT - GEN FND"/>
    <x v="17"/>
    <s v="VP FOR INFORMATION TECHNOLOGY"/>
    <s v="GENFND"/>
    <x v="34"/>
    <x v="33"/>
    <s v="---"/>
    <s v="EX"/>
    <s v="PRSA"/>
    <s v="PROF SAL"/>
    <s v="FP"/>
    <x v="5"/>
    <s v="COMPENS"/>
    <s v="07"/>
    <s v="AC"/>
    <x v="3"/>
    <n v="220863"/>
    <n v="320098"/>
    <s v="IT"/>
    <x v="0"/>
    <s v="IT"/>
    <s v="EX"/>
    <n v="320098"/>
    <n v="320098"/>
    <x v="2"/>
    <n v="8840"/>
    <n v="-6850.0972000000274"/>
    <m/>
    <n v="1989.9027999999726"/>
    <n v="322087.90279999998"/>
    <s v="Y"/>
    <m/>
    <s v="VPIT"/>
    <s v="VP FOR INFORMATION TECHNOLOGY"/>
    <s v="99"/>
    <s v="1-Adjust Based Budget"/>
    <x v="43"/>
    <x v="2"/>
    <x v="7"/>
    <m/>
    <x v="16"/>
    <x v="16"/>
    <m/>
  </r>
  <r>
    <n v="2018"/>
    <s v="UA"/>
    <s v="ITGF"/>
    <s v="IT GENERAL FUND"/>
    <x v="107"/>
    <s v="HNGF"/>
    <s v="HELPNET GENERAL FUND"/>
    <s v="IN UITS OPERATING ACCOUNT - GEN FND"/>
    <x v="17"/>
    <s v="VP FOR INFORMATION TECHNOLOGY"/>
    <s v="GENFND"/>
    <x v="34"/>
    <x v="33"/>
    <s v="---"/>
    <s v="EX"/>
    <s v="PRSA"/>
    <s v="PROF SAL"/>
    <s v="FP"/>
    <x v="5"/>
    <s v="COMPENS"/>
    <s v="07"/>
    <s v="AC"/>
    <x v="3"/>
    <n v="17912"/>
    <n v="87113"/>
    <s v="IT"/>
    <x v="0"/>
    <s v="IT"/>
    <s v="EX"/>
    <n v="87113"/>
    <n v="87113"/>
    <x v="2"/>
    <n v="2406"/>
    <n v="-1864.2182000000075"/>
    <m/>
    <n v="541.78179999999247"/>
    <n v="87654.781799999997"/>
    <s v="Y"/>
    <m/>
    <s v="VPIT"/>
    <s v="VP FOR INFORMATION TECHNOLOGY"/>
    <s v="99"/>
    <s v="1-Adjust Based Budget"/>
    <x v="43"/>
    <x v="2"/>
    <x v="7"/>
    <m/>
    <x v="16"/>
    <x v="16"/>
    <m/>
  </r>
  <r>
    <n v="2018"/>
    <s v="UA"/>
    <s v="ITGF"/>
    <s v="IT GENERAL FUND"/>
    <x v="107"/>
    <s v="ITCP"/>
    <s v="IT COMMUNITY PARTNERSHIPS"/>
    <s v="IN UITS OPERATING ACCOUNT - GEN FND"/>
    <x v="17"/>
    <s v="VP FOR INFORMATION TECHNOLOGY"/>
    <s v="GENFND"/>
    <x v="34"/>
    <x v="33"/>
    <s v="---"/>
    <s v="EX"/>
    <s v="PRSA"/>
    <s v="PROF SAL"/>
    <s v="FP"/>
    <x v="5"/>
    <s v="COMPENS"/>
    <s v="07"/>
    <s v="AC"/>
    <x v="3"/>
    <n v="136530"/>
    <n v="128031"/>
    <s v="IT"/>
    <x v="0"/>
    <s v="IT"/>
    <s v="EX"/>
    <n v="128031"/>
    <n v="128031"/>
    <x v="2"/>
    <n v="3536"/>
    <n v="-2739.8634000000111"/>
    <m/>
    <n v="796.1365999999889"/>
    <n v="128827.13659999998"/>
    <s v="Y"/>
    <m/>
    <s v="VPIT"/>
    <s v="VP FOR INFORMATION TECHNOLOGY"/>
    <s v="99"/>
    <s v="1-Adjust Based Budget"/>
    <x v="43"/>
    <x v="2"/>
    <x v="7"/>
    <m/>
    <x v="16"/>
    <x v="16"/>
    <m/>
  </r>
  <r>
    <n v="2018"/>
    <s v="UA"/>
    <s v="ITGF"/>
    <s v="IT GENERAL FUND"/>
    <x v="107"/>
    <s v="LSSEC"/>
    <s v="LEVERAGED SERVICES SECURITY"/>
    <s v="IN UITS OPERATING ACCOUNT - GEN FND"/>
    <x v="17"/>
    <s v="VP FOR INFORMATION TECHNOLOGY"/>
    <s v="GENFND"/>
    <x v="34"/>
    <x v="33"/>
    <s v="---"/>
    <s v="EX"/>
    <s v="PRSA"/>
    <s v="PROF SAL"/>
    <s v="FP"/>
    <x v="5"/>
    <s v="COMPENS"/>
    <s v="07"/>
    <s v="AC"/>
    <x v="3"/>
    <n v="72000"/>
    <n v="72000"/>
    <s v="IT"/>
    <x v="0"/>
    <s v="IT"/>
    <s v="EX"/>
    <n v="72000"/>
    <n v="72000"/>
    <x v="2"/>
    <n v="1988"/>
    <n v="-1540.8000000000061"/>
    <m/>
    <n v="447.19999999999391"/>
    <n v="72447.199999999997"/>
    <s v="Y"/>
    <m/>
    <s v="VPIT"/>
    <s v="VP FOR INFORMATION TECHNOLOGY"/>
    <s v="99"/>
    <s v="1-Adjust Based Budget"/>
    <x v="43"/>
    <x v="2"/>
    <x v="7"/>
    <m/>
    <x v="16"/>
    <x v="16"/>
    <m/>
  </r>
  <r>
    <n v="2018"/>
    <s v="UA"/>
    <s v="ITGF"/>
    <s v="IT GENERAL FUND"/>
    <x v="107"/>
    <s v="LSUP"/>
    <s v="LEVERAGED SUPPORT"/>
    <s v="IN UITS OPERATING ACCOUNT - GEN FND"/>
    <x v="17"/>
    <s v="VP FOR INFORMATION TECHNOLOGY"/>
    <s v="GENFND"/>
    <x v="34"/>
    <x v="33"/>
    <s v="---"/>
    <s v="EX"/>
    <s v="PRSA"/>
    <s v="PROF SAL"/>
    <s v="FP"/>
    <x v="5"/>
    <s v="COMPENS"/>
    <s v="07"/>
    <s v="AC"/>
    <x v="3"/>
    <n v="69564"/>
    <n v="69564"/>
    <s v="IT"/>
    <x v="0"/>
    <s v="IT"/>
    <s v="EX"/>
    <n v="69564"/>
    <n v="69564"/>
    <x v="2"/>
    <n v="1921"/>
    <n v="-1488.6696000000059"/>
    <m/>
    <n v="432.33039999999414"/>
    <n v="69996.330399999992"/>
    <s v="Y"/>
    <m/>
    <s v="VPIT"/>
    <s v="VP FOR INFORMATION TECHNOLOGY"/>
    <s v="99"/>
    <s v="1-Adjust Based Budget"/>
    <x v="43"/>
    <x v="2"/>
    <x v="7"/>
    <m/>
    <x v="16"/>
    <x v="16"/>
    <m/>
  </r>
  <r>
    <n v="2018"/>
    <s v="UA"/>
    <s v="ITGF"/>
    <s v="IT GENERAL FUND"/>
    <x v="107"/>
    <s v="NETE"/>
    <s v="CAMPUS NETWORK ENGINEERING"/>
    <s v="IN UITS OPERATING ACCOUNT - GEN FND"/>
    <x v="17"/>
    <s v="VP FOR INFORMATION TECHNOLOGY"/>
    <s v="GENFND"/>
    <x v="34"/>
    <x v="33"/>
    <s v="---"/>
    <s v="EX"/>
    <s v="PRSA"/>
    <s v="PROF SAL"/>
    <s v="FP"/>
    <x v="5"/>
    <s v="COMPENS"/>
    <s v="07"/>
    <s v="AC"/>
    <x v="3"/>
    <n v="255912"/>
    <n v="0"/>
    <s v="IT"/>
    <x v="0"/>
    <s v="IT"/>
    <s v="EX"/>
    <n v="0"/>
    <n v="0"/>
    <x v="2"/>
    <n v="0"/>
    <n v="0"/>
    <m/>
    <n v="0"/>
    <n v="0"/>
    <s v="Y"/>
    <m/>
    <s v="VPIT"/>
    <s v="VP FOR INFORMATION TECHNOLOGY"/>
    <s v="99"/>
    <s v="1-Adjust Based Budget"/>
    <x v="42"/>
    <x v="2"/>
    <x v="7"/>
    <m/>
    <x v="16"/>
    <x v="16"/>
    <m/>
  </r>
  <r>
    <n v="2018"/>
    <s v="UA"/>
    <s v="ITGF"/>
    <s v="IT GENERAL FUND"/>
    <x v="107"/>
    <s v="NMDEV"/>
    <s v="NETWORK MANAGEMENT DEVELOPMENT"/>
    <s v="IN UITS OPERATING ACCOUNT - GEN FND"/>
    <x v="17"/>
    <s v="VP FOR INFORMATION TECHNOLOGY"/>
    <s v="GENFND"/>
    <x v="34"/>
    <x v="33"/>
    <s v="---"/>
    <s v="EX"/>
    <s v="PRSA"/>
    <s v="PROF SAL"/>
    <s v="FP"/>
    <x v="5"/>
    <s v="COMPENS"/>
    <s v="07"/>
    <s v="AC"/>
    <x v="3"/>
    <n v="17945"/>
    <n v="72005"/>
    <s v="IT"/>
    <x v="0"/>
    <s v="IT"/>
    <s v="EX"/>
    <n v="72005"/>
    <n v="72005"/>
    <x v="2"/>
    <n v="1989"/>
    <n v="-1540.9070000000061"/>
    <m/>
    <n v="448.09299999999394"/>
    <n v="72453.092999999993"/>
    <s v="Y"/>
    <m/>
    <s v="VPIT"/>
    <s v="VP FOR INFORMATION TECHNOLOGY"/>
    <s v="99"/>
    <s v="1-Adjust Based Budget"/>
    <x v="43"/>
    <x v="2"/>
    <x v="7"/>
    <m/>
    <x v="16"/>
    <x v="16"/>
    <m/>
  </r>
  <r>
    <n v="2018"/>
    <s v="UA"/>
    <s v="ITGF"/>
    <s v="IT GENERAL FUND"/>
    <x v="107"/>
    <s v="OPSVS"/>
    <s v="OPERATIONS SERVICES INDIANAPOLIS"/>
    <s v="IN UITS OPERATING ACCOUNT - GEN FND"/>
    <x v="17"/>
    <s v="VP FOR INFORMATION TECHNOLOGY"/>
    <s v="GENFND"/>
    <x v="34"/>
    <x v="33"/>
    <s v="---"/>
    <s v="EX"/>
    <s v="PRSA"/>
    <s v="PROF SAL"/>
    <s v="FP"/>
    <x v="5"/>
    <s v="COMPENS"/>
    <s v="07"/>
    <s v="AC"/>
    <x v="3"/>
    <n v="353022"/>
    <n v="353022"/>
    <s v="IT"/>
    <x v="0"/>
    <s v="IT"/>
    <s v="EX"/>
    <n v="353022"/>
    <n v="353022"/>
    <x v="2"/>
    <n v="9750"/>
    <n v="-7554.6708000000299"/>
    <m/>
    <n v="2195.3291999999701"/>
    <n v="355217.32919999998"/>
    <s v="Y"/>
    <m/>
    <s v="VPIT"/>
    <s v="VP FOR INFORMATION TECHNOLOGY"/>
    <s v="99"/>
    <s v="1-Adjust Based Budget"/>
    <x v="43"/>
    <x v="2"/>
    <x v="7"/>
    <m/>
    <x v="16"/>
    <x v="16"/>
    <m/>
  </r>
  <r>
    <n v="2018"/>
    <s v="UA"/>
    <s v="ITGF"/>
    <s v="IT GENERAL FUND"/>
    <x v="107"/>
    <s v="SAVP"/>
    <s v="SUPPORT AVP"/>
    <s v="IN UITS OPERATING ACCOUNT - GEN FND"/>
    <x v="17"/>
    <s v="VP FOR INFORMATION TECHNOLOGY"/>
    <s v="GENFND"/>
    <x v="34"/>
    <x v="33"/>
    <s v="---"/>
    <s v="EX"/>
    <s v="PRSA"/>
    <s v="PROF SAL"/>
    <s v="FP"/>
    <x v="5"/>
    <s v="COMPENS"/>
    <s v="07"/>
    <s v="AC"/>
    <x v="3"/>
    <n v="82859"/>
    <n v="82859"/>
    <s v="IT"/>
    <x v="0"/>
    <s v="IT"/>
    <s v="EX"/>
    <n v="82859"/>
    <n v="82859"/>
    <x v="2"/>
    <n v="2288"/>
    <n v="-1773.1826000000071"/>
    <m/>
    <n v="514.81739999999286"/>
    <n v="83373.8174"/>
    <s v="Y"/>
    <m/>
    <s v="VPIT"/>
    <s v="VP FOR INFORMATION TECHNOLOGY"/>
    <s v="99"/>
    <s v="1-Adjust Based Budget"/>
    <x v="43"/>
    <x v="2"/>
    <x v="7"/>
    <m/>
    <x v="16"/>
    <x v="16"/>
    <m/>
  </r>
  <r>
    <n v="2018"/>
    <s v="UA"/>
    <s v="ITGF"/>
    <s v="IT GENERAL FUND"/>
    <x v="107"/>
    <s v="SC"/>
    <s v="SUPPORT CENTER"/>
    <s v="IN UITS OPERATING ACCOUNT - GEN FND"/>
    <x v="17"/>
    <s v="VP FOR INFORMATION TECHNOLOGY"/>
    <s v="GENFND"/>
    <x v="34"/>
    <x v="33"/>
    <s v="---"/>
    <s v="EX"/>
    <s v="PRSA"/>
    <s v="PROF SAL"/>
    <s v="FP"/>
    <x v="5"/>
    <s v="COMPENS"/>
    <s v="07"/>
    <s v="AC"/>
    <x v="3"/>
    <n v="243002"/>
    <n v="243002"/>
    <s v="IT"/>
    <x v="0"/>
    <s v="IT"/>
    <s v="EX"/>
    <n v="243002"/>
    <n v="243002"/>
    <x v="2"/>
    <n v="6711"/>
    <n v="-5200.2428000000209"/>
    <m/>
    <n v="1510.7571999999791"/>
    <n v="244512.75719999999"/>
    <s v="Y"/>
    <m/>
    <s v="VPIT"/>
    <s v="VP FOR INFORMATION TECHNOLOGY"/>
    <s v="99"/>
    <s v="1-Adjust Based Budget"/>
    <x v="43"/>
    <x v="2"/>
    <x v="7"/>
    <m/>
    <x v="16"/>
    <x v="16"/>
    <m/>
  </r>
  <r>
    <n v="2018"/>
    <s v="UA"/>
    <s v="ITGF"/>
    <s v="IT GENERAL FUND"/>
    <x v="107"/>
    <s v="SCRLY"/>
    <s v="ENTERPRISE SCHOLARLY SYSTEMS"/>
    <s v="IN UITS OPERATING ACCOUNT - GEN FND"/>
    <x v="17"/>
    <s v="VP FOR INFORMATION TECHNOLOGY"/>
    <s v="GENFND"/>
    <x v="34"/>
    <x v="33"/>
    <s v="---"/>
    <s v="EX"/>
    <s v="PRSA"/>
    <s v="PROF SAL"/>
    <s v="FP"/>
    <x v="5"/>
    <s v="COMPENS"/>
    <s v="07"/>
    <s v="AC"/>
    <x v="3"/>
    <n v="153773"/>
    <n v="0"/>
    <s v="IT"/>
    <x v="0"/>
    <s v="IT"/>
    <s v="EX"/>
    <n v="0"/>
    <n v="0"/>
    <x v="2"/>
    <n v="0"/>
    <n v="0"/>
    <m/>
    <n v="0"/>
    <n v="0"/>
    <s v="Y"/>
    <m/>
    <s v="VPIT"/>
    <s v="VP FOR INFORMATION TECHNOLOGY"/>
    <s v="99"/>
    <s v="1-Adjust Based Budget"/>
    <x v="42"/>
    <x v="2"/>
    <x v="7"/>
    <m/>
    <x v="16"/>
    <x v="16"/>
    <m/>
  </r>
  <r>
    <n v="2018"/>
    <s v="UA"/>
    <s v="ITGF"/>
    <s v="IT GENERAL FUND"/>
    <x v="107"/>
    <s v="SCT"/>
    <s v="SCIENCE COMMUNITY TOOLS"/>
    <s v="IN UITS OPERATING ACCOUNT - GEN FND"/>
    <x v="17"/>
    <s v="VP FOR INFORMATION TECHNOLOGY"/>
    <s v="GENFND"/>
    <x v="34"/>
    <x v="33"/>
    <s v="---"/>
    <s v="EX"/>
    <s v="PRSA"/>
    <s v="PROF SAL"/>
    <s v="FP"/>
    <x v="5"/>
    <s v="COMPENS"/>
    <s v="07"/>
    <s v="AC"/>
    <x v="3"/>
    <n v="121249"/>
    <n v="121249"/>
    <s v="IT"/>
    <x v="0"/>
    <s v="IT"/>
    <s v="EX"/>
    <n v="121249"/>
    <n v="121249"/>
    <x v="2"/>
    <n v="3349"/>
    <n v="-2594.7286000000104"/>
    <m/>
    <n v="754.27139999998963"/>
    <n v="122003.27139999998"/>
    <s v="Y"/>
    <m/>
    <s v="VPIT"/>
    <s v="VP FOR INFORMATION TECHNOLOGY"/>
    <s v="99"/>
    <s v="1-Adjust Based Budget"/>
    <x v="43"/>
    <x v="2"/>
    <x v="7"/>
    <m/>
    <x v="16"/>
    <x v="16"/>
    <m/>
  </r>
  <r>
    <n v="2018"/>
    <s v="UA"/>
    <s v="ITGF"/>
    <s v="IT GENERAL FUND"/>
    <x v="107"/>
    <s v="SMCON"/>
    <s v="STAT &amp; MATH CONSULTING SERVICES"/>
    <s v="IN UITS OPERATING ACCOUNT - GEN FND"/>
    <x v="17"/>
    <s v="VP FOR INFORMATION TECHNOLOGY"/>
    <s v="GENFND"/>
    <x v="34"/>
    <x v="33"/>
    <s v="---"/>
    <s v="EX"/>
    <s v="PRSA"/>
    <s v="PROF SAL"/>
    <s v="FP"/>
    <x v="5"/>
    <s v="COMPENS"/>
    <s v="07"/>
    <s v="AC"/>
    <x v="3"/>
    <n v="21697"/>
    <n v="21697"/>
    <s v="IT"/>
    <x v="0"/>
    <s v="IT"/>
    <s v="EX"/>
    <n v="21697"/>
    <n v="21697"/>
    <x v="2"/>
    <n v="599"/>
    <n v="-464.31580000000184"/>
    <m/>
    <n v="134.68419999999816"/>
    <n v="21831.6842"/>
    <s v="Y"/>
    <m/>
    <s v="VPIT"/>
    <s v="VP FOR INFORMATION TECHNOLOGY"/>
    <s v="99"/>
    <s v="1-Adjust Based Budget"/>
    <x v="43"/>
    <x v="2"/>
    <x v="7"/>
    <m/>
    <x v="16"/>
    <x v="16"/>
    <m/>
  </r>
  <r>
    <n v="2018"/>
    <s v="UA"/>
    <s v="ITGF"/>
    <s v="IT GENERAL FUND"/>
    <x v="107"/>
    <s v="TLT"/>
    <s v="TEACHING &amp; LEARNING TECHNOLOGIES"/>
    <s v="IN UITS OPERATING ACCOUNT - GEN FND"/>
    <x v="17"/>
    <s v="VP FOR INFORMATION TECHNOLOGY"/>
    <s v="GENFND"/>
    <x v="34"/>
    <x v="33"/>
    <s v="---"/>
    <s v="EX"/>
    <s v="PRSA"/>
    <s v="PROF SAL"/>
    <s v="FP"/>
    <x v="5"/>
    <s v="COMPENS"/>
    <s v="07"/>
    <s v="AC"/>
    <x v="3"/>
    <n v="49800"/>
    <n v="49800"/>
    <s v="IT"/>
    <x v="0"/>
    <s v="IT"/>
    <s v="EX"/>
    <n v="49800"/>
    <n v="49800"/>
    <x v="2"/>
    <n v="1375"/>
    <n v="-1065.7200000000043"/>
    <m/>
    <n v="309.27999999999565"/>
    <n v="50109.279999999999"/>
    <s v="Y"/>
    <m/>
    <s v="VPIT"/>
    <s v="VP FOR INFORMATION TECHNOLOGY"/>
    <s v="99"/>
    <s v="1-Adjust Based Budget"/>
    <x v="43"/>
    <x v="2"/>
    <x v="7"/>
    <m/>
    <x v="16"/>
    <x v="16"/>
    <m/>
  </r>
  <r>
    <n v="2018"/>
    <s v="UA"/>
    <s v="ITGF"/>
    <s v="IT GENERAL FUND"/>
    <x v="107"/>
    <s v="USD"/>
    <s v="USER SUPPORT DIRECTOR"/>
    <s v="IN UITS OPERATING ACCOUNT - GEN FND"/>
    <x v="17"/>
    <s v="VP FOR INFORMATION TECHNOLOGY"/>
    <s v="GENFND"/>
    <x v="34"/>
    <x v="33"/>
    <s v="---"/>
    <s v="EX"/>
    <s v="PRSA"/>
    <s v="PROF SAL"/>
    <s v="FP"/>
    <x v="5"/>
    <s v="COMPENS"/>
    <s v="07"/>
    <s v="AC"/>
    <x v="3"/>
    <n v="63997"/>
    <n v="63091"/>
    <s v="IT"/>
    <x v="0"/>
    <s v="IT"/>
    <s v="EX"/>
    <n v="63091"/>
    <n v="63091"/>
    <x v="2"/>
    <n v="1742"/>
    <n v="-1350.1474000000053"/>
    <m/>
    <n v="391.85259999999471"/>
    <n v="63482.852599999998"/>
    <s v="Y"/>
    <m/>
    <s v="VPIT"/>
    <s v="VP FOR INFORMATION TECHNOLOGY"/>
    <s v="99"/>
    <s v="1-Adjust Based Budget"/>
    <x v="43"/>
    <x v="2"/>
    <x v="7"/>
    <m/>
    <x v="16"/>
    <x v="16"/>
    <m/>
  </r>
  <r>
    <n v="2018"/>
    <s v="UA"/>
    <s v="ITGF"/>
    <s v="IT GENERAL FUND"/>
    <x v="107"/>
    <s v="UXCON"/>
    <s v="UNIX SYSTEM ADMIN CONSULTING &amp; SUPPORT"/>
    <s v="IN UITS OPERATING ACCOUNT - GEN FND"/>
    <x v="17"/>
    <s v="VP FOR INFORMATION TECHNOLOGY"/>
    <s v="GENFND"/>
    <x v="34"/>
    <x v="33"/>
    <s v="---"/>
    <s v="EX"/>
    <s v="PRSA"/>
    <s v="PROF SAL"/>
    <s v="FP"/>
    <x v="5"/>
    <s v="COMPENS"/>
    <s v="07"/>
    <s v="AC"/>
    <x v="3"/>
    <n v="77648"/>
    <n v="77648"/>
    <s v="IT"/>
    <x v="0"/>
    <s v="IT"/>
    <s v="EX"/>
    <n v="77648"/>
    <n v="77648"/>
    <x v="2"/>
    <n v="2144"/>
    <n v="-1661.6672000000067"/>
    <m/>
    <n v="482.33279999999331"/>
    <n v="78130.332799999989"/>
    <s v="Y"/>
    <m/>
    <s v="VPIT"/>
    <s v="VP FOR INFORMATION TECHNOLOGY"/>
    <s v="99"/>
    <s v="1-Adjust Based Budget"/>
    <x v="43"/>
    <x v="2"/>
    <x v="7"/>
    <m/>
    <x v="16"/>
    <x v="16"/>
    <m/>
  </r>
  <r>
    <n v="2018"/>
    <s v="UA"/>
    <s v="ITGF"/>
    <s v="IT GENERAL FUND"/>
    <x v="107"/>
    <s v="UXO"/>
    <s v="USER EXPERIENCE OFFICE"/>
    <s v="IN UITS OPERATING ACCOUNT - GEN FND"/>
    <x v="17"/>
    <s v="VP FOR INFORMATION TECHNOLOGY"/>
    <s v="GENFND"/>
    <x v="34"/>
    <x v="33"/>
    <s v="---"/>
    <s v="EX"/>
    <s v="PRSA"/>
    <s v="PROF SAL"/>
    <s v="FP"/>
    <x v="5"/>
    <s v="COMPENS"/>
    <s v="07"/>
    <s v="AC"/>
    <x v="3"/>
    <n v="0"/>
    <n v="186637"/>
    <s v="IT"/>
    <x v="0"/>
    <s v="IT"/>
    <s v="EX"/>
    <n v="186637"/>
    <n v="186637"/>
    <x v="2"/>
    <n v="5155"/>
    <n v="-3994.0318000000161"/>
    <m/>
    <n v="1160.9681999999839"/>
    <n v="187797.96819999997"/>
    <s v="Y"/>
    <m/>
    <s v="VPIT"/>
    <s v="VP FOR INFORMATION TECHNOLOGY"/>
    <s v="99"/>
    <s v="1-Adjust Based Budget"/>
    <x v="43"/>
    <x v="2"/>
    <x v="7"/>
    <m/>
    <x v="16"/>
    <x v="16"/>
    <m/>
  </r>
  <r>
    <n v="2018"/>
    <s v="UA"/>
    <s v="ITGF"/>
    <s v="IT GENERAL FUND"/>
    <x v="112"/>
    <s v="ITO"/>
    <s v="IT OPERATING"/>
    <s v="SE VPIT GF OPERATING"/>
    <x v="17"/>
    <s v="VP FOR INFORMATION TECHNOLOGY"/>
    <s v="GENFND"/>
    <x v="34"/>
    <x v="33"/>
    <s v="---"/>
    <s v="EX"/>
    <s v="PRSA"/>
    <s v="PROF SAL"/>
    <s v="FP"/>
    <x v="5"/>
    <s v="COMPENS"/>
    <s v="07"/>
    <s v="AC"/>
    <x v="3"/>
    <n v="653011"/>
    <n v="653011"/>
    <s v="IT"/>
    <x v="0"/>
    <s v="IT"/>
    <s v="EX"/>
    <n v="653011"/>
    <n v="653011"/>
    <x v="2"/>
    <n v="18035"/>
    <n v="-13974.435400000057"/>
    <m/>
    <n v="4060.5645999999433"/>
    <n v="657071.56459999993"/>
    <s v="Y"/>
    <m/>
    <s v="VPIT"/>
    <s v="VP FOR INFORMATION TECHNOLOGY"/>
    <s v="99"/>
    <s v="1-Adjust Based Budget"/>
    <x v="43"/>
    <x v="2"/>
    <x v="7"/>
    <m/>
    <x v="16"/>
    <x v="16"/>
    <m/>
  </r>
  <r>
    <n v="2018"/>
    <s v="UA"/>
    <s v="ITGF"/>
    <s v="IT GENERAL FUND"/>
    <x v="113"/>
    <s v="ITO"/>
    <s v="IT OPERATING"/>
    <s v="CO-UITS OPERATING ACCOUNT - GENERAL FUND"/>
    <x v="17"/>
    <s v="VP FOR INFORMATION TECHNOLOGY"/>
    <s v="GENFND"/>
    <x v="34"/>
    <x v="33"/>
    <s v="---"/>
    <s v="EX"/>
    <s v="PRSA"/>
    <s v="PROF SAL"/>
    <s v="FP"/>
    <x v="5"/>
    <s v="COMPENS"/>
    <s v="07"/>
    <s v="AC"/>
    <x v="3"/>
    <n v="233200"/>
    <n v="233200"/>
    <s v="IT"/>
    <x v="0"/>
    <s v="IT"/>
    <s v="EX"/>
    <n v="233200"/>
    <n v="233200"/>
    <x v="2"/>
    <n v="6441"/>
    <n v="-4990.4800000000196"/>
    <m/>
    <n v="1450.5199999999804"/>
    <n v="234650.52"/>
    <s v="Y"/>
    <m/>
    <s v="VPIT"/>
    <s v="VP FOR INFORMATION TECHNOLOGY"/>
    <s v="99"/>
    <s v="1-Adjust Based Budget"/>
    <x v="43"/>
    <x v="2"/>
    <x v="7"/>
    <m/>
    <x v="16"/>
    <x v="16"/>
    <m/>
  </r>
  <r>
    <n v="2018"/>
    <s v="UA"/>
    <s v="ITGF"/>
    <s v="IT GENERAL FUND"/>
    <x v="0"/>
    <s v="EAUXS"/>
    <s v="ENTERPRISE AUXILIARY SYSTEMS"/>
    <s v="UITS OPERATING ACCOUNT - GENERAL FUND-UA"/>
    <x v="17"/>
    <s v="VP FOR INFORMATION TECHNOLOGY"/>
    <s v="GENFND"/>
    <x v="125"/>
    <x v="121"/>
    <s v="---"/>
    <s v="EX"/>
    <s v="PRSA"/>
    <s v="PROF SAL"/>
    <s v="FP"/>
    <x v="5"/>
    <s v="COMPENS"/>
    <s v="07"/>
    <s v="IS"/>
    <x v="3"/>
    <n v="0"/>
    <n v="-7640"/>
    <m/>
    <x v="0"/>
    <n v="0"/>
    <s v="EX"/>
    <n v="-7640"/>
    <n v="-7640"/>
    <x v="0"/>
    <n v="0"/>
    <n v="0"/>
    <m/>
    <n v="0"/>
    <n v="-7640"/>
    <s v="N"/>
    <m/>
    <s v="VPIT"/>
    <s v="VP FOR INFORMATION TECHNOLOGY"/>
    <s v="94"/>
    <s v="1-Adjust Based Budget"/>
    <x v="42"/>
    <x v="2"/>
    <x v="7"/>
    <m/>
    <x v="0"/>
    <x v="0"/>
    <m/>
  </r>
  <r>
    <n v="2018"/>
    <s v="UA"/>
    <s v="ITGF"/>
    <s v="IT GENERAL FUND"/>
    <x v="0"/>
    <s v="ES"/>
    <s v="ENTERPRISE SYSTEMS"/>
    <s v="UITS OPERATING ACCOUNT - GENERAL FUND-UA"/>
    <x v="17"/>
    <s v="VP FOR INFORMATION TECHNOLOGY"/>
    <s v="GENFND"/>
    <x v="125"/>
    <x v="121"/>
    <s v="---"/>
    <s v="EX"/>
    <s v="PRSA"/>
    <s v="PROF SAL"/>
    <s v="FP"/>
    <x v="5"/>
    <s v="COMPENS"/>
    <s v="07"/>
    <s v="IS"/>
    <x v="3"/>
    <n v="-34800"/>
    <n v="0"/>
    <m/>
    <x v="0"/>
    <n v="0"/>
    <s v="EX"/>
    <n v="0"/>
    <n v="0"/>
    <x v="0"/>
    <n v="0"/>
    <n v="0"/>
    <m/>
    <n v="0"/>
    <n v="0"/>
    <s v="N"/>
    <m/>
    <s v="VPIT"/>
    <s v="VP FOR INFORMATION TECHNOLOGY"/>
    <s v="94"/>
    <s v="1-Adjust Based Budget"/>
    <x v="42"/>
    <x v="2"/>
    <x v="7"/>
    <m/>
    <x v="0"/>
    <x v="0"/>
    <m/>
  </r>
  <r>
    <n v="2018"/>
    <s v="UA"/>
    <s v="ITGF"/>
    <s v="IT GENERAL FUND"/>
    <x v="0"/>
    <s v="LIBSD"/>
    <s v="LIBRARY INFORMATION SYS-SYS DEVELOPMENT"/>
    <s v="UITS OPERATING ACCOUNT - GENERAL FUND-UA"/>
    <x v="17"/>
    <s v="VP FOR INFORMATION TECHNOLOGY"/>
    <s v="GENFND"/>
    <x v="125"/>
    <x v="121"/>
    <s v="---"/>
    <s v="EX"/>
    <s v="PRSA"/>
    <s v="PROF SAL"/>
    <s v="FP"/>
    <x v="5"/>
    <s v="COMPENS"/>
    <s v="07"/>
    <s v="IS"/>
    <x v="3"/>
    <n v="0"/>
    <n v="-153773"/>
    <m/>
    <x v="0"/>
    <n v="0"/>
    <s v="EX"/>
    <n v="-153773"/>
    <n v="-153773"/>
    <x v="0"/>
    <n v="0"/>
    <n v="0"/>
    <m/>
    <n v="0"/>
    <n v="-153773"/>
    <s v="N"/>
    <m/>
    <s v="VPIT"/>
    <s v="VP FOR INFORMATION TECHNOLOGY"/>
    <s v="94"/>
    <s v="1-Adjust Based Budget"/>
    <x v="42"/>
    <x v="2"/>
    <x v="7"/>
    <m/>
    <x v="0"/>
    <x v="0"/>
    <m/>
  </r>
  <r>
    <n v="2018"/>
    <s v="UA"/>
    <s v="ITGF"/>
    <s v="IT GENERAL FUND"/>
    <x v="0"/>
    <s v="SALRE"/>
    <s v="SALARY RESERVE"/>
    <s v="UITS OPERATING ACCOUNT - GENERAL FUND-UA"/>
    <x v="17"/>
    <s v="VP FOR INFORMATION TECHNOLOGY"/>
    <s v="GENFND"/>
    <x v="125"/>
    <x v="121"/>
    <s v="---"/>
    <s v="EX"/>
    <s v="PRSA"/>
    <s v="PROF SAL"/>
    <s v="FP"/>
    <x v="5"/>
    <s v="COMPENS"/>
    <s v="07"/>
    <s v="IS"/>
    <x v="3"/>
    <n v="-359454"/>
    <n v="-359454"/>
    <m/>
    <x v="0"/>
    <n v="0"/>
    <s v="EX"/>
    <n v="-359454"/>
    <n v="-359454"/>
    <x v="0"/>
    <n v="0"/>
    <n v="0"/>
    <m/>
    <n v="0"/>
    <n v="-359454"/>
    <s v="N"/>
    <m/>
    <s v="VPIT"/>
    <s v="VP FOR INFORMATION TECHNOLOGY"/>
    <s v="94"/>
    <s v="1-Adjust Based Budget"/>
    <x v="42"/>
    <x v="2"/>
    <x v="7"/>
    <m/>
    <x v="0"/>
    <x v="0"/>
    <m/>
  </r>
  <r>
    <n v="2018"/>
    <s v="UA"/>
    <s v="ITGF"/>
    <s v="IT GENERAL FUND"/>
    <x v="0"/>
    <s v="SIS01"/>
    <s v="STUDENT INFORMATION SYSTEM"/>
    <s v="UITS OPERATING ACCOUNT - GENERAL FUND-UA"/>
    <x v="17"/>
    <s v="VP FOR INFORMATION TECHNOLOGY"/>
    <s v="GENFND"/>
    <x v="125"/>
    <x v="121"/>
    <s v="---"/>
    <s v="EX"/>
    <s v="PRSA"/>
    <s v="PROF SAL"/>
    <s v="FP"/>
    <x v="5"/>
    <s v="COMPENS"/>
    <s v="07"/>
    <s v="IS"/>
    <x v="3"/>
    <n v="-123320"/>
    <n v="0"/>
    <m/>
    <x v="0"/>
    <n v="0"/>
    <s v="EX"/>
    <n v="0"/>
    <n v="0"/>
    <x v="0"/>
    <n v="0"/>
    <n v="0"/>
    <m/>
    <n v="0"/>
    <n v="0"/>
    <s v="N"/>
    <m/>
    <s v="VPIT"/>
    <s v="VP FOR INFORMATION TECHNOLOGY"/>
    <s v="94"/>
    <s v="1-Adjust Based Budget"/>
    <x v="42"/>
    <x v="2"/>
    <x v="7"/>
    <m/>
    <x v="0"/>
    <x v="0"/>
    <m/>
  </r>
  <r>
    <n v="2018"/>
    <s v="UA"/>
    <s v="ITGF"/>
    <s v="IT GENERAL FUND"/>
    <x v="0"/>
    <s v="SISAD"/>
    <s v="STUDENT INFORMATION SYSTEM ADMISSIONS"/>
    <s v="UITS OPERATING ACCOUNT - GENERAL FUND-UA"/>
    <x v="17"/>
    <s v="VP FOR INFORMATION TECHNOLOGY"/>
    <s v="GENFND"/>
    <x v="125"/>
    <x v="121"/>
    <s v="---"/>
    <s v="EX"/>
    <s v="PRSA"/>
    <s v="PROF SAL"/>
    <s v="FP"/>
    <x v="5"/>
    <s v="COMPENS"/>
    <s v="07"/>
    <s v="IS"/>
    <x v="3"/>
    <n v="-75712"/>
    <n v="0"/>
    <m/>
    <x v="0"/>
    <n v="0"/>
    <s v="EX"/>
    <n v="0"/>
    <n v="0"/>
    <x v="0"/>
    <n v="0"/>
    <n v="0"/>
    <m/>
    <n v="0"/>
    <n v="0"/>
    <s v="N"/>
    <m/>
    <s v="VPIT"/>
    <s v="VP FOR INFORMATION TECHNOLOGY"/>
    <s v="94"/>
    <s v="1-Adjust Based Budget"/>
    <x v="42"/>
    <x v="2"/>
    <x v="7"/>
    <m/>
    <x v="0"/>
    <x v="0"/>
    <m/>
  </r>
  <r>
    <n v="2018"/>
    <s v="UA"/>
    <s v="ITGF"/>
    <s v="IT GENERAL FUND"/>
    <x v="106"/>
    <s v="AFRT"/>
    <s v="ACCUMULATED FUNDING RT"/>
    <s v="BL UITS OPER ACCOUNT - GENERAL FUND"/>
    <x v="17"/>
    <s v="VP FOR INFORMATION TECHNOLOGY"/>
    <s v="GENFND"/>
    <x v="125"/>
    <x v="121"/>
    <s v="---"/>
    <s v="EX"/>
    <s v="PRSA"/>
    <s v="PROF SAL"/>
    <s v="FP"/>
    <x v="5"/>
    <s v="COMPENS"/>
    <s v="07"/>
    <s v="AC"/>
    <x v="3"/>
    <n v="-164581"/>
    <n v="-106857"/>
    <s v="IT"/>
    <x v="0"/>
    <s v="IT"/>
    <s v="EX"/>
    <n v="-106857"/>
    <n v="-106857"/>
    <x v="0"/>
    <n v="0"/>
    <n v="0"/>
    <m/>
    <n v="0"/>
    <n v="-106857"/>
    <s v="N"/>
    <m/>
    <s v="VPIT"/>
    <s v="VP FOR INFORMATION TECHNOLOGY"/>
    <s v="94"/>
    <s v="1-Adjust Based Budget"/>
    <x v="42"/>
    <x v="2"/>
    <x v="7"/>
    <m/>
    <x v="16"/>
    <x v="16"/>
    <m/>
  </r>
  <r>
    <n v="2018"/>
    <s v="UA"/>
    <s v="ITGF"/>
    <s v="IT GENERAL FUND"/>
    <x v="106"/>
    <s v="CO"/>
    <s v="COMMUNICATIONS OFFICE"/>
    <s v="BL UITS OPER ACCOUNT - GENERAL FUND"/>
    <x v="17"/>
    <s v="VP FOR INFORMATION TECHNOLOGY"/>
    <s v="GENFND"/>
    <x v="125"/>
    <x v="121"/>
    <s v="---"/>
    <s v="EX"/>
    <s v="PRSA"/>
    <s v="PROF SAL"/>
    <s v="FP"/>
    <x v="5"/>
    <s v="COMPENS"/>
    <s v="07"/>
    <s v="AC"/>
    <x v="3"/>
    <n v="-6576"/>
    <n v="-6576"/>
    <s v="IT"/>
    <x v="0"/>
    <s v="IT"/>
    <s v="EX"/>
    <n v="-6576"/>
    <n v="-6576"/>
    <x v="0"/>
    <n v="0"/>
    <n v="0"/>
    <m/>
    <n v="0"/>
    <n v="-6576"/>
    <s v="N"/>
    <m/>
    <s v="VPIT"/>
    <s v="VP FOR INFORMATION TECHNOLOGY"/>
    <s v="94"/>
    <s v="1-Adjust Based Budget"/>
    <x v="42"/>
    <x v="2"/>
    <x v="7"/>
    <m/>
    <x v="16"/>
    <x v="16"/>
    <m/>
  </r>
  <r>
    <n v="2018"/>
    <s v="UA"/>
    <s v="ITGF"/>
    <s v="IT GENERAL FUND"/>
    <x v="106"/>
    <s v="COCFP"/>
    <s v="COMMUNICATIONS OFFICE-CASH FND POSITION"/>
    <s v="BL UITS OPER ACCOUNT - GENERAL FUND"/>
    <x v="17"/>
    <s v="VP FOR INFORMATION TECHNOLOGY"/>
    <s v="GENFND"/>
    <x v="125"/>
    <x v="121"/>
    <s v="---"/>
    <s v="EX"/>
    <s v="PRSA"/>
    <s v="PROF SAL"/>
    <s v="FP"/>
    <x v="5"/>
    <s v="COMPENS"/>
    <s v="07"/>
    <s v="AC"/>
    <x v="3"/>
    <n v="0"/>
    <n v="-50000"/>
    <s v="IT"/>
    <x v="0"/>
    <s v="IT"/>
    <s v="EX"/>
    <n v="-50000"/>
    <n v="-50000"/>
    <x v="0"/>
    <n v="0"/>
    <n v="0"/>
    <m/>
    <n v="0"/>
    <n v="-50000"/>
    <s v="N"/>
    <m/>
    <s v="VPIT"/>
    <s v="VP FOR INFORMATION TECHNOLOGY"/>
    <s v="94"/>
    <s v="1-Adjust Based Budget"/>
    <x v="42"/>
    <x v="2"/>
    <x v="7"/>
    <m/>
    <x v="16"/>
    <x v="16"/>
    <m/>
  </r>
  <r>
    <n v="2018"/>
    <s v="UA"/>
    <s v="ITGF"/>
    <s v="IT GENERAL FUND"/>
    <x v="106"/>
    <s v="COCMT"/>
    <s v="COMMUNICATIONS OFFICE-CASH COMMITMENT"/>
    <s v="BL UITS OPER ACCOUNT - GENERAL FUND"/>
    <x v="17"/>
    <s v="VP FOR INFORMATION TECHNOLOGY"/>
    <s v="GENFND"/>
    <x v="125"/>
    <x v="121"/>
    <s v="---"/>
    <s v="EX"/>
    <s v="PRSA"/>
    <s v="PROF SAL"/>
    <s v="FP"/>
    <x v="5"/>
    <s v="COMPENS"/>
    <s v="07"/>
    <s v="AC"/>
    <x v="3"/>
    <n v="-56238"/>
    <n v="-56238"/>
    <s v="IT"/>
    <x v="0"/>
    <s v="IT"/>
    <s v="EX"/>
    <n v="-56238"/>
    <n v="-56238"/>
    <x v="0"/>
    <n v="0"/>
    <n v="0"/>
    <m/>
    <n v="0"/>
    <n v="-56238"/>
    <s v="N"/>
    <m/>
    <s v="VPIT"/>
    <s v="VP FOR INFORMATION TECHNOLOGY"/>
    <s v="94"/>
    <s v="1-Adjust Based Budget"/>
    <x v="42"/>
    <x v="2"/>
    <x v="7"/>
    <m/>
    <x v="16"/>
    <x v="16"/>
    <m/>
  </r>
  <r>
    <n v="2018"/>
    <s v="UA"/>
    <s v="ITGF"/>
    <s v="IT GENERAL FUND"/>
    <x v="106"/>
    <s v="COCP"/>
    <s v="COMMUNICATIONS OFFICE-CASH POSITION"/>
    <s v="BL UITS OPER ACCOUNT - GENERAL FUND"/>
    <x v="17"/>
    <s v="VP FOR INFORMATION TECHNOLOGY"/>
    <s v="GENFND"/>
    <x v="125"/>
    <x v="121"/>
    <s v="---"/>
    <s v="EX"/>
    <s v="PRSA"/>
    <s v="PROF SAL"/>
    <s v="FP"/>
    <x v="5"/>
    <s v="COMPENS"/>
    <s v="07"/>
    <s v="AC"/>
    <x v="3"/>
    <n v="-60000"/>
    <n v="0"/>
    <s v="IT"/>
    <x v="0"/>
    <s v="IT"/>
    <s v="EX"/>
    <n v="0"/>
    <n v="0"/>
    <x v="0"/>
    <n v="0"/>
    <n v="0"/>
    <m/>
    <n v="0"/>
    <n v="0"/>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125"/>
    <x v="121"/>
    <s v="---"/>
    <s v="EX"/>
    <s v="PRSA"/>
    <s v="PROF SAL"/>
    <s v="FP"/>
    <x v="5"/>
    <s v="COMPENS"/>
    <s v="07"/>
    <s v="AC"/>
    <x v="3"/>
    <n v="0"/>
    <n v="-11332"/>
    <s v="IT"/>
    <x v="0"/>
    <s v="IT"/>
    <s v="EX"/>
    <n v="-11332"/>
    <n v="-11332"/>
    <x v="0"/>
    <n v="0"/>
    <n v="0"/>
    <m/>
    <n v="0"/>
    <n v="-11332"/>
    <s v="N"/>
    <m/>
    <s v="VPIT"/>
    <s v="VP FOR INFORMATION TECHNOLOGY"/>
    <s v="94"/>
    <s v="1-Adjust Based Budget"/>
    <x v="42"/>
    <x v="2"/>
    <x v="7"/>
    <m/>
    <x v="16"/>
    <x v="16"/>
    <m/>
  </r>
  <r>
    <n v="2018"/>
    <s v="UA"/>
    <s v="ITGF"/>
    <s v="IT GENERAL FUND"/>
    <x v="106"/>
    <s v="HRO"/>
    <s v="HUMAN RESOURCES"/>
    <s v="BL UITS OPER ACCOUNT - GENERAL FUND"/>
    <x v="17"/>
    <s v="VP FOR INFORMATION TECHNOLOGY"/>
    <s v="GENFND"/>
    <x v="125"/>
    <x v="121"/>
    <s v="---"/>
    <s v="EX"/>
    <s v="PRSA"/>
    <s v="PROF SAL"/>
    <s v="FP"/>
    <x v="5"/>
    <s v="COMPENS"/>
    <s v="07"/>
    <s v="AC"/>
    <x v="3"/>
    <n v="-5990"/>
    <n v="0"/>
    <s v="IT"/>
    <x v="0"/>
    <s v="IT"/>
    <s v="EX"/>
    <n v="0"/>
    <n v="0"/>
    <x v="0"/>
    <n v="0"/>
    <n v="0"/>
    <m/>
    <n v="0"/>
    <n v="0"/>
    <s v="N"/>
    <m/>
    <s v="VPIT"/>
    <s v="VP FOR INFORMATION TECHNOLOGY"/>
    <s v="94"/>
    <s v="1-Adjust Based Budget"/>
    <x v="42"/>
    <x v="2"/>
    <x v="7"/>
    <m/>
    <x v="16"/>
    <x v="16"/>
    <m/>
  </r>
  <r>
    <n v="2018"/>
    <s v="UA"/>
    <s v="ITGF"/>
    <s v="IT GENERAL FUND"/>
    <x v="106"/>
    <s v="II28"/>
    <s v="INFO ASSURANCE IT 28"/>
    <s v="BL UITS OPER ACCOUNT - GENERAL FUND"/>
    <x v="17"/>
    <s v="VP FOR INFORMATION TECHNOLOGY"/>
    <s v="GENFND"/>
    <x v="125"/>
    <x v="121"/>
    <s v="---"/>
    <s v="EX"/>
    <s v="PRSA"/>
    <s v="PROF SAL"/>
    <s v="FP"/>
    <x v="5"/>
    <s v="COMPENS"/>
    <s v="07"/>
    <s v="AC"/>
    <x v="3"/>
    <n v="0"/>
    <n v="-78448"/>
    <s v="IT"/>
    <x v="0"/>
    <s v="IT"/>
    <s v="EX"/>
    <n v="-78448"/>
    <n v="-78448"/>
    <x v="0"/>
    <n v="0"/>
    <n v="0"/>
    <m/>
    <n v="0"/>
    <n v="-78448"/>
    <s v="N"/>
    <m/>
    <s v="VPIT"/>
    <s v="VP FOR INFORMATION TECHNOLOGY"/>
    <s v="94"/>
    <s v="1-Adjust Based Budget"/>
    <x v="42"/>
    <x v="2"/>
    <x v="7"/>
    <m/>
    <x v="16"/>
    <x v="16"/>
    <m/>
  </r>
  <r>
    <n v="2018"/>
    <s v="UA"/>
    <s v="ITGF"/>
    <s v="IT GENERAL FUND"/>
    <x v="106"/>
    <s v="KBUS"/>
    <s v="KELLEY SCHOOL OF BUSINESS"/>
    <s v="BL UITS OPER ACCOUNT - GENERAL FUND"/>
    <x v="17"/>
    <s v="VP FOR INFORMATION TECHNOLOGY"/>
    <s v="GENFND"/>
    <x v="125"/>
    <x v="121"/>
    <s v="---"/>
    <s v="EX"/>
    <s v="PRSA"/>
    <s v="PROF SAL"/>
    <s v="FP"/>
    <x v="5"/>
    <s v="COMPENS"/>
    <s v="07"/>
    <s v="AC"/>
    <x v="3"/>
    <n v="-34102"/>
    <n v="-34102"/>
    <s v="IT"/>
    <x v="0"/>
    <s v="IT"/>
    <s v="EX"/>
    <n v="-34102"/>
    <n v="-34102"/>
    <x v="0"/>
    <n v="0"/>
    <n v="0"/>
    <m/>
    <n v="0"/>
    <n v="-34102"/>
    <s v="N"/>
    <m/>
    <s v="VPIT"/>
    <s v="VP FOR INFORMATION TECHNOLOGY"/>
    <s v="94"/>
    <s v="1-Adjust Based Budget"/>
    <x v="42"/>
    <x v="2"/>
    <x v="7"/>
    <m/>
    <x v="16"/>
    <x v="16"/>
    <m/>
  </r>
  <r>
    <n v="2018"/>
    <s v="UA"/>
    <s v="ITGF"/>
    <s v="IT GENERAL FUND"/>
    <x v="106"/>
    <s v="OPSVS"/>
    <s v="OPERATIONS SERVICES-CENTRAL SYSTEMS"/>
    <s v="BL UITS OPER ACCOUNT - GENERAL FUND"/>
    <x v="17"/>
    <s v="VP FOR INFORMATION TECHNOLOGY"/>
    <s v="GENFND"/>
    <x v="125"/>
    <x v="121"/>
    <s v="---"/>
    <s v="EX"/>
    <s v="PRSA"/>
    <s v="PROF SAL"/>
    <s v="FP"/>
    <x v="5"/>
    <s v="COMPENS"/>
    <s v="07"/>
    <s v="AC"/>
    <x v="3"/>
    <n v="-80255"/>
    <n v="0"/>
    <s v="IT"/>
    <x v="0"/>
    <s v="IT"/>
    <s v="EX"/>
    <n v="0"/>
    <n v="0"/>
    <x v="0"/>
    <n v="0"/>
    <n v="0"/>
    <m/>
    <n v="0"/>
    <n v="0"/>
    <s v="N"/>
    <m/>
    <s v="VPIT"/>
    <s v="VP FOR INFORMATION TECHNOLOGY"/>
    <s v="94"/>
    <s v="1-Adjust Based Budget"/>
    <x v="42"/>
    <x v="2"/>
    <x v="7"/>
    <m/>
    <x v="16"/>
    <x v="16"/>
    <m/>
  </r>
  <r>
    <n v="2018"/>
    <s v="UA"/>
    <s v="ITGF"/>
    <s v="IT GENERAL FUND"/>
    <x v="106"/>
    <s v="PRACQ"/>
    <s v="PRIORITIZED ACQUISITIONS"/>
    <s v="BL UITS OPER ACCOUNT - GENERAL FUND"/>
    <x v="17"/>
    <s v="VP FOR INFORMATION TECHNOLOGY"/>
    <s v="GENFND"/>
    <x v="125"/>
    <x v="121"/>
    <s v="---"/>
    <s v="EX"/>
    <s v="PRSA"/>
    <s v="PROF SAL"/>
    <s v="FP"/>
    <x v="5"/>
    <s v="COMPENS"/>
    <s v="07"/>
    <s v="AC"/>
    <x v="3"/>
    <n v="0"/>
    <n v="-81535"/>
    <s v="IT"/>
    <x v="0"/>
    <s v="IT"/>
    <s v="EX"/>
    <n v="-81535"/>
    <n v="-81535"/>
    <x v="0"/>
    <n v="0"/>
    <n v="0"/>
    <m/>
    <n v="0"/>
    <n v="-81535"/>
    <s v="N"/>
    <m/>
    <s v="VPIT"/>
    <s v="VP FOR INFORMATION TECHNOLOGY"/>
    <s v="94"/>
    <s v="1-Adjust Based Budget"/>
    <x v="42"/>
    <x v="2"/>
    <x v="7"/>
    <m/>
    <x v="16"/>
    <x v="16"/>
    <m/>
  </r>
  <r>
    <n v="2018"/>
    <s v="UA"/>
    <s v="ITGF"/>
    <s v="IT GENERAL FUND"/>
    <x v="106"/>
    <s v="SALRE"/>
    <s v="SALARY RESERVE AND PLANNED SAVINGS"/>
    <s v="BL UITS OPER ACCOUNT - GENERAL FUND"/>
    <x v="17"/>
    <s v="VP FOR INFORMATION TECHNOLOGY"/>
    <s v="GENFND"/>
    <x v="125"/>
    <x v="121"/>
    <s v="---"/>
    <s v="EX"/>
    <s v="PRSA"/>
    <s v="PROF SAL"/>
    <s v="FP"/>
    <x v="5"/>
    <s v="COMPENS"/>
    <s v="07"/>
    <s v="AC"/>
    <x v="3"/>
    <n v="-125000"/>
    <n v="-125000"/>
    <s v="IT"/>
    <x v="0"/>
    <s v="IT"/>
    <s v="EX"/>
    <n v="-125000"/>
    <n v="-125000"/>
    <x v="0"/>
    <n v="0"/>
    <n v="0"/>
    <m/>
    <n v="0"/>
    <n v="-125000"/>
    <s v="N"/>
    <m/>
    <s v="VPIT"/>
    <s v="VP FOR INFORMATION TECHNOLOGY"/>
    <s v="94"/>
    <s v="1-Adjust Based Budget"/>
    <x v="42"/>
    <x v="2"/>
    <x v="7"/>
    <m/>
    <x v="16"/>
    <x v="16"/>
    <m/>
  </r>
  <r>
    <n v="2018"/>
    <s v="UA"/>
    <s v="ITGF"/>
    <s v="IT GENERAL FUND"/>
    <x v="106"/>
    <s v="UXO"/>
    <s v="USER EXPERIENCE OFFICE"/>
    <s v="BL UITS OPER ACCOUNT - GENERAL FUND"/>
    <x v="17"/>
    <s v="VP FOR INFORMATION TECHNOLOGY"/>
    <s v="GENFND"/>
    <x v="125"/>
    <x v="121"/>
    <s v="---"/>
    <s v="EX"/>
    <s v="PRSA"/>
    <s v="PROF SAL"/>
    <s v="FP"/>
    <x v="5"/>
    <s v="COMPENS"/>
    <s v="07"/>
    <s v="AC"/>
    <x v="3"/>
    <n v="-109055"/>
    <n v="0"/>
    <s v="IT"/>
    <x v="0"/>
    <s v="IT"/>
    <s v="EX"/>
    <n v="0"/>
    <n v="0"/>
    <x v="0"/>
    <n v="0"/>
    <n v="0"/>
    <m/>
    <n v="0"/>
    <n v="0"/>
    <s v="N"/>
    <m/>
    <s v="VPIT"/>
    <s v="VP FOR INFORMATION TECHNOLOGY"/>
    <s v="94"/>
    <s v="1-Adjust Based Budget"/>
    <x v="42"/>
    <x v="2"/>
    <x v="7"/>
    <m/>
    <x v="16"/>
    <x v="16"/>
    <m/>
  </r>
  <r>
    <n v="2018"/>
    <s v="UA"/>
    <s v="ITGF"/>
    <s v="IT GENERAL FUND"/>
    <x v="107"/>
    <s v="AFRT"/>
    <s v="ACCUMULATED FUNDING RT"/>
    <s v="IN UITS OPERATING ACCOUNT - GEN FND"/>
    <x v="17"/>
    <s v="VP FOR INFORMATION TECHNOLOGY"/>
    <s v="GENFND"/>
    <x v="125"/>
    <x v="121"/>
    <s v="---"/>
    <s v="EX"/>
    <s v="PRSA"/>
    <s v="PROF SAL"/>
    <s v="FP"/>
    <x v="5"/>
    <s v="COMPENS"/>
    <s v="07"/>
    <s v="AC"/>
    <x v="3"/>
    <n v="-36015"/>
    <n v="-36015"/>
    <s v="IT"/>
    <x v="0"/>
    <s v="IT"/>
    <s v="EX"/>
    <n v="-36015"/>
    <n v="-36015"/>
    <x v="0"/>
    <n v="0"/>
    <n v="0"/>
    <m/>
    <n v="0"/>
    <n v="-36015"/>
    <s v="N"/>
    <m/>
    <s v="VPIT"/>
    <s v="VP FOR INFORMATION TECHNOLOGY"/>
    <s v="94"/>
    <s v="1-Adjust Based Budget"/>
    <x v="42"/>
    <x v="2"/>
    <x v="7"/>
    <m/>
    <x v="16"/>
    <x v="16"/>
    <m/>
  </r>
  <r>
    <n v="2018"/>
    <s v="UA"/>
    <s v="ITGF"/>
    <s v="IT GENERAL FUND"/>
    <x v="107"/>
    <s v="COCF"/>
    <s v="COMMUNICATIONS OFFICE-CASH FUNDING-LT"/>
    <s v="IN UITS OPERATING ACCOUNT - GEN FND"/>
    <x v="17"/>
    <s v="VP FOR INFORMATION TECHNOLOGY"/>
    <s v="GENFND"/>
    <x v="125"/>
    <x v="121"/>
    <s v="---"/>
    <s v="EX"/>
    <s v="PRSA"/>
    <s v="PROF SAL"/>
    <s v="FP"/>
    <x v="5"/>
    <s v="COMPENS"/>
    <s v="07"/>
    <s v="AC"/>
    <x v="3"/>
    <n v="-42269"/>
    <n v="-42269"/>
    <s v="IT"/>
    <x v="0"/>
    <s v="IT"/>
    <s v="EX"/>
    <n v="-42269"/>
    <n v="-42269"/>
    <x v="0"/>
    <n v="0"/>
    <n v="0"/>
    <m/>
    <n v="0"/>
    <n v="-42269"/>
    <s v="N"/>
    <m/>
    <s v="VPIT"/>
    <s v="VP FOR INFORMATION TECHNOLOGY"/>
    <s v="94"/>
    <s v="1-Adjust Based Budget"/>
    <x v="42"/>
    <x v="2"/>
    <x v="7"/>
    <m/>
    <x v="16"/>
    <x v="16"/>
    <m/>
  </r>
  <r>
    <n v="2018"/>
    <s v="UA"/>
    <s v="ITGF"/>
    <s v="IT GENERAL FUND"/>
    <x v="107"/>
    <s v="COTMP"/>
    <s v="COMMUNICATIONS OFFICE-TEMPORARY FUNDING"/>
    <s v="IN UITS OPERATING ACCOUNT - GEN FND"/>
    <x v="17"/>
    <s v="VP FOR INFORMATION TECHNOLOGY"/>
    <s v="GENFND"/>
    <x v="125"/>
    <x v="121"/>
    <s v="---"/>
    <s v="EX"/>
    <s v="PRSA"/>
    <s v="PROF SAL"/>
    <s v="FP"/>
    <x v="5"/>
    <s v="COMPENS"/>
    <s v="07"/>
    <s v="AC"/>
    <x v="3"/>
    <n v="0"/>
    <n v="-47000"/>
    <s v="IT"/>
    <x v="0"/>
    <s v="IT"/>
    <s v="EX"/>
    <n v="-47000"/>
    <n v="-47000"/>
    <x v="0"/>
    <n v="0"/>
    <n v="0"/>
    <m/>
    <n v="0"/>
    <n v="-47000"/>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125"/>
    <x v="121"/>
    <s v="---"/>
    <s v="EX"/>
    <s v="PRSA"/>
    <s v="PROF SAL"/>
    <s v="FP"/>
    <x v="5"/>
    <s v="COMPENS"/>
    <s v="07"/>
    <s v="AC"/>
    <x v="3"/>
    <n v="0"/>
    <n v="-108113"/>
    <s v="IT"/>
    <x v="0"/>
    <s v="IT"/>
    <s v="EX"/>
    <n v="-108113"/>
    <n v="-108113"/>
    <x v="0"/>
    <n v="0"/>
    <n v="0"/>
    <m/>
    <n v="0"/>
    <n v="-108113"/>
    <s v="N"/>
    <m/>
    <s v="VPIT"/>
    <s v="VP FOR INFORMATION TECHNOLOGY"/>
    <s v="94"/>
    <s v="1-Adjust Based Budget"/>
    <x v="42"/>
    <x v="2"/>
    <x v="7"/>
    <m/>
    <x v="16"/>
    <x v="16"/>
    <m/>
  </r>
  <r>
    <n v="2018"/>
    <s v="UA"/>
    <s v="ITGF"/>
    <s v="IT GENERAL FUND"/>
    <x v="107"/>
    <s v="SALRE"/>
    <s v="SALARY RESERVE AND PLANNED SAVINGS"/>
    <s v="IN UITS OPERATING ACCOUNT - GEN FND"/>
    <x v="17"/>
    <s v="VP FOR INFORMATION TECHNOLOGY"/>
    <s v="GENFND"/>
    <x v="125"/>
    <x v="121"/>
    <s v="---"/>
    <s v="EX"/>
    <s v="PRSA"/>
    <s v="PROF SAL"/>
    <s v="FP"/>
    <x v="5"/>
    <s v="COMPENS"/>
    <s v="07"/>
    <s v="AC"/>
    <x v="3"/>
    <n v="-268000"/>
    <n v="-268000"/>
    <s v="IT"/>
    <x v="0"/>
    <s v="IT"/>
    <s v="EX"/>
    <n v="-268000"/>
    <n v="-268000"/>
    <x v="0"/>
    <n v="0"/>
    <n v="0"/>
    <m/>
    <n v="0"/>
    <n v="-268000"/>
    <s v="N"/>
    <m/>
    <s v="VPIT"/>
    <s v="VP FOR INFORMATION TECHNOLOGY"/>
    <s v="94"/>
    <s v="1-Adjust Based Budget"/>
    <x v="42"/>
    <x v="2"/>
    <x v="7"/>
    <m/>
    <x v="16"/>
    <x v="16"/>
    <m/>
  </r>
  <r>
    <n v="2018"/>
    <s v="UA"/>
    <s v="ITGF"/>
    <s v="IT GENERAL FUND"/>
    <x v="107"/>
    <s v="SCRLY"/>
    <s v="ENTERPRISE SCHOLARLY SYSTEMS"/>
    <s v="IN UITS OPERATING ACCOUNT - GEN FND"/>
    <x v="17"/>
    <s v="VP FOR INFORMATION TECHNOLOGY"/>
    <s v="GENFND"/>
    <x v="125"/>
    <x v="121"/>
    <s v="---"/>
    <s v="EX"/>
    <s v="PRSA"/>
    <s v="PROF SAL"/>
    <s v="FP"/>
    <x v="5"/>
    <s v="COMPENS"/>
    <s v="07"/>
    <s v="AC"/>
    <x v="3"/>
    <n v="-153773"/>
    <n v="0"/>
    <s v="IT"/>
    <x v="0"/>
    <s v="IT"/>
    <s v="EX"/>
    <n v="0"/>
    <n v="0"/>
    <x v="0"/>
    <n v="0"/>
    <n v="0"/>
    <m/>
    <n v="0"/>
    <n v="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99"/>
    <x v="97"/>
    <s v="---"/>
    <s v="EX"/>
    <s v="PRSA"/>
    <s v="PROF SAL"/>
    <s v="FP"/>
    <x v="5"/>
    <s v="COMPENS"/>
    <s v="07"/>
    <s v="IS"/>
    <x v="3"/>
    <n v="0"/>
    <n v="74271"/>
    <m/>
    <x v="0"/>
    <n v="0"/>
    <s v="EX"/>
    <n v="74271"/>
    <n v="74271"/>
    <x v="0"/>
    <n v="0"/>
    <n v="0"/>
    <m/>
    <n v="0"/>
    <n v="74271"/>
    <s v="N"/>
    <m/>
    <s v="VPIT"/>
    <s v="VP FOR INFORMATION TECHNOLOGY"/>
    <s v="94"/>
    <s v="1-Adjust Based Budget"/>
    <x v="42"/>
    <x v="2"/>
    <x v="7"/>
    <m/>
    <x v="0"/>
    <x v="0"/>
    <m/>
  </r>
  <r>
    <n v="2018"/>
    <s v="UA"/>
    <s v="ITGF"/>
    <s v="IT GENERAL FUND"/>
    <x v="0"/>
    <s v="DBADM"/>
    <s v="DATABASE ADMINISTRATION"/>
    <s v="UITS OPERATING ACCOUNT - GENERAL FUND-UA"/>
    <x v="17"/>
    <s v="VP FOR INFORMATION TECHNOLOGY"/>
    <s v="GENFND"/>
    <x v="99"/>
    <x v="97"/>
    <s v="---"/>
    <s v="EX"/>
    <s v="PRSA"/>
    <s v="PROF SAL"/>
    <s v="FP"/>
    <x v="5"/>
    <s v="COMPENS"/>
    <s v="07"/>
    <s v="IS"/>
    <x v="3"/>
    <n v="4950"/>
    <n v="0"/>
    <m/>
    <x v="0"/>
    <n v="0"/>
    <s v="EX"/>
    <n v="0"/>
    <n v="0"/>
    <x v="0"/>
    <n v="0"/>
    <n v="0"/>
    <m/>
    <n v="0"/>
    <n v="0"/>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99"/>
    <x v="97"/>
    <s v="---"/>
    <s v="EX"/>
    <s v="PRSA"/>
    <s v="PROF SAL"/>
    <s v="FP"/>
    <x v="5"/>
    <s v="COMPENS"/>
    <s v="07"/>
    <s v="IS"/>
    <x v="3"/>
    <n v="0"/>
    <n v="736"/>
    <m/>
    <x v="0"/>
    <n v="0"/>
    <s v="EX"/>
    <n v="736"/>
    <n v="736"/>
    <x v="0"/>
    <n v="0"/>
    <n v="0"/>
    <m/>
    <n v="0"/>
    <n v="736"/>
    <s v="N"/>
    <m/>
    <s v="VPIT"/>
    <s v="VP FOR INFORMATION TECHNOLOGY"/>
    <s v="94"/>
    <s v="1-Adjust Based Budget"/>
    <x v="42"/>
    <x v="2"/>
    <x v="7"/>
    <m/>
    <x v="0"/>
    <x v="0"/>
    <m/>
  </r>
  <r>
    <n v="2018"/>
    <s v="UA"/>
    <s v="ITGF"/>
    <s v="IT GENERAL FUND"/>
    <x v="0"/>
    <s v="ERA"/>
    <s v="ELECTRONIC RESEARCH ADMIN"/>
    <s v="UITS OPERATING ACCOUNT - GENERAL FUND-UA"/>
    <x v="17"/>
    <s v="VP FOR INFORMATION TECHNOLOGY"/>
    <s v="GENFND"/>
    <x v="99"/>
    <x v="97"/>
    <s v="---"/>
    <s v="EX"/>
    <s v="PRSA"/>
    <s v="PROF SAL"/>
    <s v="FP"/>
    <x v="5"/>
    <s v="COMPENS"/>
    <s v="07"/>
    <s v="IS"/>
    <x v="3"/>
    <n v="0"/>
    <n v="19403"/>
    <m/>
    <x v="0"/>
    <n v="0"/>
    <s v="EX"/>
    <n v="19403"/>
    <n v="19403"/>
    <x v="0"/>
    <n v="0"/>
    <n v="0"/>
    <m/>
    <n v="0"/>
    <n v="19403"/>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99"/>
    <x v="97"/>
    <s v="---"/>
    <s v="EX"/>
    <s v="PRSA"/>
    <s v="PROF SAL"/>
    <s v="FP"/>
    <x v="5"/>
    <s v="COMPENS"/>
    <s v="07"/>
    <s v="IS"/>
    <x v="3"/>
    <n v="736"/>
    <n v="0"/>
    <m/>
    <x v="0"/>
    <n v="0"/>
    <s v="EX"/>
    <n v="0"/>
    <n v="0"/>
    <x v="0"/>
    <n v="0"/>
    <n v="0"/>
    <m/>
    <n v="0"/>
    <n v="0"/>
    <s v="N"/>
    <m/>
    <s v="VPIT"/>
    <s v="VP FOR INFORMATION TECHNOLOGY"/>
    <s v="94"/>
    <s v="1-Adjust Based Budget"/>
    <x v="42"/>
    <x v="2"/>
    <x v="7"/>
    <m/>
    <x v="0"/>
    <x v="0"/>
    <m/>
  </r>
  <r>
    <n v="2018"/>
    <s v="UA"/>
    <s v="ITGF"/>
    <s v="IT GENERAL FUND"/>
    <x v="0"/>
    <s v="EVAA"/>
    <s v="ENTERPRISE VENDED APPLICATION ADMIN"/>
    <s v="UITS OPERATING ACCOUNT - GENERAL FUND-UA"/>
    <x v="17"/>
    <s v="VP FOR INFORMATION TECHNOLOGY"/>
    <s v="GENFND"/>
    <x v="99"/>
    <x v="97"/>
    <s v="---"/>
    <s v="EX"/>
    <s v="PRSA"/>
    <s v="PROF SAL"/>
    <s v="FP"/>
    <x v="5"/>
    <s v="COMPENS"/>
    <s v="07"/>
    <s v="IS"/>
    <x v="3"/>
    <n v="5500"/>
    <n v="237"/>
    <m/>
    <x v="0"/>
    <n v="0"/>
    <s v="EX"/>
    <n v="237"/>
    <n v="237"/>
    <x v="0"/>
    <n v="0"/>
    <n v="0"/>
    <m/>
    <n v="0"/>
    <n v="237"/>
    <s v="N"/>
    <m/>
    <s v="VPIT"/>
    <s v="VP FOR INFORMATION TECHNOLOGY"/>
    <s v="94"/>
    <s v="1-Adjust Based Budget"/>
    <x v="42"/>
    <x v="2"/>
    <x v="7"/>
    <m/>
    <x v="0"/>
    <x v="0"/>
    <m/>
  </r>
  <r>
    <n v="2018"/>
    <s v="UA"/>
    <s v="ITGF"/>
    <s v="IT GENERAL FUND"/>
    <x v="0"/>
    <s v="EWT"/>
    <s v="ENTERPRISE WEB TECH TEAM"/>
    <s v="UITS OPERATING ACCOUNT - GENERAL FUND-UA"/>
    <x v="17"/>
    <s v="VP FOR INFORMATION TECHNOLOGY"/>
    <s v="GENFND"/>
    <x v="99"/>
    <x v="97"/>
    <s v="---"/>
    <s v="EX"/>
    <s v="PRSA"/>
    <s v="PROF SAL"/>
    <s v="FP"/>
    <x v="5"/>
    <s v="COMPENS"/>
    <s v="07"/>
    <s v="IS"/>
    <x v="3"/>
    <n v="16503"/>
    <n v="13016"/>
    <m/>
    <x v="0"/>
    <n v="0"/>
    <s v="EX"/>
    <n v="13016"/>
    <n v="13016"/>
    <x v="0"/>
    <n v="0"/>
    <n v="0"/>
    <m/>
    <n v="0"/>
    <n v="13016"/>
    <s v="N"/>
    <m/>
    <s v="VPIT"/>
    <s v="VP FOR INFORMATION TECHNOLOGY"/>
    <s v="94"/>
    <s v="1-Adjust Based Budget"/>
    <x v="42"/>
    <x v="2"/>
    <x v="7"/>
    <m/>
    <x v="0"/>
    <x v="0"/>
    <m/>
  </r>
  <r>
    <n v="2018"/>
    <s v="UA"/>
    <s v="ITGF"/>
    <s v="IT GENERAL FUND"/>
    <x v="0"/>
    <s v="FSDS"/>
    <s v="FINANCIAL SYSTEMS DEVELOPMENT &amp; SUPPORT"/>
    <s v="UITS OPERATING ACCOUNT - GENERAL FUND-UA"/>
    <x v="17"/>
    <s v="VP FOR INFORMATION TECHNOLOGY"/>
    <s v="GENFND"/>
    <x v="99"/>
    <x v="97"/>
    <s v="---"/>
    <s v="EX"/>
    <s v="PRSA"/>
    <s v="PROF SAL"/>
    <s v="FP"/>
    <x v="5"/>
    <s v="COMPENS"/>
    <s v="07"/>
    <s v="IS"/>
    <x v="3"/>
    <n v="0"/>
    <n v="3111"/>
    <m/>
    <x v="0"/>
    <n v="0"/>
    <s v="EX"/>
    <n v="3111"/>
    <n v="3111"/>
    <x v="0"/>
    <n v="0"/>
    <n v="0"/>
    <m/>
    <n v="0"/>
    <n v="3111"/>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99"/>
    <x v="97"/>
    <s v="---"/>
    <s v="EX"/>
    <s v="PRSA"/>
    <s v="PROF SAL"/>
    <s v="FP"/>
    <x v="5"/>
    <s v="COMPENS"/>
    <s v="07"/>
    <s v="IS"/>
    <x v="3"/>
    <n v="24300"/>
    <n v="611218"/>
    <m/>
    <x v="0"/>
    <n v="0"/>
    <s v="EX"/>
    <n v="611218"/>
    <n v="611218"/>
    <x v="0"/>
    <n v="0"/>
    <n v="0"/>
    <m/>
    <n v="0"/>
    <n v="611218"/>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99"/>
    <x v="97"/>
    <s v="---"/>
    <s v="EX"/>
    <s v="PRSA"/>
    <s v="PROF SAL"/>
    <s v="FP"/>
    <x v="5"/>
    <s v="COMPENS"/>
    <s v="07"/>
    <s v="IS"/>
    <x v="3"/>
    <n v="12246"/>
    <n v="19749"/>
    <m/>
    <x v="0"/>
    <n v="0"/>
    <s v="EX"/>
    <n v="19749"/>
    <n v="19749"/>
    <x v="0"/>
    <n v="0"/>
    <n v="0"/>
    <m/>
    <n v="0"/>
    <n v="19749"/>
    <s v="N"/>
    <m/>
    <s v="VPIT"/>
    <s v="VP FOR INFORMATION TECHNOLOGY"/>
    <s v="94"/>
    <s v="1-Adjust Based Budget"/>
    <x v="42"/>
    <x v="2"/>
    <x v="7"/>
    <m/>
    <x v="0"/>
    <x v="0"/>
    <m/>
  </r>
  <r>
    <n v="2018"/>
    <s v="UA"/>
    <s v="ITGF"/>
    <s v="IT GENERAL FUND"/>
    <x v="0"/>
    <s v="LIBSD"/>
    <s v="LIBRARY INFORMATION SYS-SYS DEVELOPMENT"/>
    <s v="UITS OPERATING ACCOUNT - GENERAL FUND-UA"/>
    <x v="17"/>
    <s v="VP FOR INFORMATION TECHNOLOGY"/>
    <s v="GENFND"/>
    <x v="99"/>
    <x v="97"/>
    <s v="---"/>
    <s v="EX"/>
    <s v="PRSA"/>
    <s v="PROF SAL"/>
    <s v="FP"/>
    <x v="5"/>
    <s v="COMPENS"/>
    <s v="07"/>
    <s v="IS"/>
    <x v="3"/>
    <n v="0"/>
    <n v="7031"/>
    <m/>
    <x v="0"/>
    <n v="0"/>
    <s v="EX"/>
    <n v="7031"/>
    <n v="7031"/>
    <x v="0"/>
    <n v="0"/>
    <n v="0"/>
    <m/>
    <n v="0"/>
    <n v="7031"/>
    <s v="N"/>
    <m/>
    <s v="VPIT"/>
    <s v="VP FOR INFORMATION TECHNOLOGY"/>
    <s v="94"/>
    <s v="1-Adjust Based Budget"/>
    <x v="42"/>
    <x v="2"/>
    <x v="7"/>
    <m/>
    <x v="0"/>
    <x v="0"/>
    <m/>
  </r>
  <r>
    <n v="2018"/>
    <s v="UA"/>
    <s v="ITGF"/>
    <s v="IT GENERAL FUND"/>
    <x v="0"/>
    <s v="NETE"/>
    <s v="CAMPUS NETWORK ENGINEERING"/>
    <s v="UITS OPERATING ACCOUNT - GENERAL FUND-UA"/>
    <x v="17"/>
    <s v="VP FOR INFORMATION TECHNOLOGY"/>
    <s v="GENFND"/>
    <x v="99"/>
    <x v="97"/>
    <s v="---"/>
    <s v="EX"/>
    <s v="PRSA"/>
    <s v="PROF SAL"/>
    <s v="FP"/>
    <x v="5"/>
    <s v="COMPENS"/>
    <s v="07"/>
    <s v="IS"/>
    <x v="3"/>
    <n v="8144"/>
    <n v="0"/>
    <m/>
    <x v="0"/>
    <n v="0"/>
    <s v="EX"/>
    <n v="0"/>
    <n v="0"/>
    <x v="0"/>
    <n v="0"/>
    <n v="0"/>
    <m/>
    <n v="0"/>
    <n v="0"/>
    <s v="N"/>
    <m/>
    <s v="VPIT"/>
    <s v="VP FOR INFORMATION TECHNOLOGY"/>
    <s v="94"/>
    <s v="1-Adjust Based Budget"/>
    <x v="42"/>
    <x v="2"/>
    <x v="7"/>
    <m/>
    <x v="0"/>
    <x v="0"/>
    <m/>
  </r>
  <r>
    <n v="2018"/>
    <s v="UA"/>
    <s v="ITGF"/>
    <s v="IT GENERAL FUND"/>
    <x v="0"/>
    <s v="RCIO"/>
    <s v="SP4A REGIONAL CAMPUS CHIEF INFOR OFFICER"/>
    <s v="UITS OPERATING ACCOUNT - GENERAL FUND-UA"/>
    <x v="17"/>
    <s v="VP FOR INFORMATION TECHNOLOGY"/>
    <s v="GENFND"/>
    <x v="99"/>
    <x v="97"/>
    <s v="---"/>
    <s v="EX"/>
    <s v="PRSA"/>
    <s v="PROF SAL"/>
    <s v="FP"/>
    <x v="5"/>
    <s v="COMPENS"/>
    <s v="07"/>
    <s v="IS"/>
    <x v="3"/>
    <n v="2971"/>
    <n v="0"/>
    <m/>
    <x v="0"/>
    <n v="0"/>
    <s v="EX"/>
    <n v="0"/>
    <n v="0"/>
    <x v="0"/>
    <n v="0"/>
    <n v="0"/>
    <m/>
    <n v="0"/>
    <n v="0"/>
    <s v="N"/>
    <m/>
    <s v="VPIT"/>
    <s v="VP FOR INFORMATION TECHNOLOGY"/>
    <s v="94"/>
    <s v="1-Adjust Based Budget"/>
    <x v="42"/>
    <x v="2"/>
    <x v="7"/>
    <m/>
    <x v="0"/>
    <x v="0"/>
    <m/>
  </r>
  <r>
    <n v="2018"/>
    <s v="UA"/>
    <s v="ITGF"/>
    <s v="IT GENERAL FUND"/>
    <x v="0"/>
    <s v="SIS01"/>
    <s v="STUDENT INFORMATION SYSTEM"/>
    <s v="UITS OPERATING ACCOUNT - GENERAL FUND-UA"/>
    <x v="17"/>
    <s v="VP FOR INFORMATION TECHNOLOGY"/>
    <s v="GENFND"/>
    <x v="99"/>
    <x v="97"/>
    <s v="---"/>
    <s v="EX"/>
    <s v="PRSA"/>
    <s v="PROF SAL"/>
    <s v="FP"/>
    <x v="5"/>
    <s v="COMPENS"/>
    <s v="07"/>
    <s v="IS"/>
    <x v="3"/>
    <n v="18666"/>
    <n v="0"/>
    <m/>
    <x v="0"/>
    <n v="0"/>
    <s v="EX"/>
    <n v="0"/>
    <n v="0"/>
    <x v="0"/>
    <n v="0"/>
    <n v="0"/>
    <m/>
    <n v="0"/>
    <n v="0"/>
    <s v="N"/>
    <m/>
    <s v="VPIT"/>
    <s v="VP FOR INFORMATION TECHNOLOGY"/>
    <s v="94"/>
    <s v="1-Adjust Based Budget"/>
    <x v="42"/>
    <x v="2"/>
    <x v="7"/>
    <m/>
    <x v="0"/>
    <x v="0"/>
    <m/>
  </r>
  <r>
    <n v="2018"/>
    <s v="UA"/>
    <s v="ITGF"/>
    <s v="IT GENERAL FUND"/>
    <x v="0"/>
    <s v="SISAD"/>
    <s v="STUDENT INFORMATION SYSTEM ADMISSIONS"/>
    <s v="UITS OPERATING ACCOUNT - GENERAL FUND-UA"/>
    <x v="17"/>
    <s v="VP FOR INFORMATION TECHNOLOGY"/>
    <s v="GENFND"/>
    <x v="99"/>
    <x v="97"/>
    <s v="---"/>
    <s v="EX"/>
    <s v="PRSA"/>
    <s v="PROF SAL"/>
    <s v="FP"/>
    <x v="5"/>
    <s v="COMPENS"/>
    <s v="07"/>
    <s v="IS"/>
    <x v="3"/>
    <n v="0"/>
    <n v="14197"/>
    <m/>
    <x v="0"/>
    <n v="0"/>
    <s v="EX"/>
    <n v="14197"/>
    <n v="14197"/>
    <x v="0"/>
    <n v="0"/>
    <n v="0"/>
    <m/>
    <n v="0"/>
    <n v="14197"/>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99"/>
    <x v="97"/>
    <s v="---"/>
    <s v="EX"/>
    <s v="PRSA"/>
    <s v="PROF SAL"/>
    <s v="FP"/>
    <x v="5"/>
    <s v="COMPENS"/>
    <s v="07"/>
    <s v="IS"/>
    <x v="3"/>
    <n v="103378"/>
    <n v="67900"/>
    <m/>
    <x v="0"/>
    <n v="0"/>
    <s v="EX"/>
    <n v="67900"/>
    <n v="67900"/>
    <x v="0"/>
    <n v="0"/>
    <n v="0"/>
    <m/>
    <n v="0"/>
    <n v="67900"/>
    <s v="N"/>
    <m/>
    <s v="VPIT"/>
    <s v="VP FOR INFORMATION TECHNOLOGY"/>
    <s v="94"/>
    <s v="1-Adjust Based Budget"/>
    <x v="42"/>
    <x v="2"/>
    <x v="7"/>
    <m/>
    <x v="0"/>
    <x v="0"/>
    <m/>
  </r>
  <r>
    <n v="2018"/>
    <s v="UA"/>
    <s v="ITGF"/>
    <s v="IT GENERAL FUND"/>
    <x v="0"/>
    <s v="TELDV"/>
    <s v="TELECOMMUNICATIONS DIRECTOR - VOICE"/>
    <s v="UITS OPERATING ACCOUNT - GENERAL FUND-UA"/>
    <x v="17"/>
    <s v="VP FOR INFORMATION TECHNOLOGY"/>
    <s v="GENFND"/>
    <x v="99"/>
    <x v="97"/>
    <s v="---"/>
    <s v="EX"/>
    <s v="PRSA"/>
    <s v="PROF SAL"/>
    <s v="FP"/>
    <x v="5"/>
    <s v="COMPENS"/>
    <s v="07"/>
    <s v="IS"/>
    <x v="3"/>
    <n v="12469"/>
    <n v="0"/>
    <m/>
    <x v="0"/>
    <n v="0"/>
    <s v="EX"/>
    <n v="0"/>
    <n v="0"/>
    <x v="0"/>
    <n v="0"/>
    <n v="0"/>
    <m/>
    <n v="0"/>
    <n v="0"/>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99"/>
    <x v="97"/>
    <s v="---"/>
    <s v="EX"/>
    <s v="PRSA"/>
    <s v="PROF SAL"/>
    <s v="FP"/>
    <x v="5"/>
    <s v="COMPENS"/>
    <s v="07"/>
    <s v="IS"/>
    <x v="3"/>
    <n v="9404"/>
    <n v="2765"/>
    <m/>
    <x v="0"/>
    <n v="0"/>
    <s v="EX"/>
    <n v="2765"/>
    <n v="2765"/>
    <x v="0"/>
    <n v="0"/>
    <n v="0"/>
    <m/>
    <n v="0"/>
    <n v="2765"/>
    <s v="N"/>
    <m/>
    <s v="VPIT"/>
    <s v="VP FOR INFORMATION TECHNOLOGY"/>
    <s v="94"/>
    <s v="1-Adjust Based Budget"/>
    <x v="42"/>
    <x v="2"/>
    <x v="7"/>
    <m/>
    <x v="0"/>
    <x v="0"/>
    <m/>
  </r>
  <r>
    <n v="2018"/>
    <s v="UA"/>
    <s v="ITGF"/>
    <s v="IT GENERAL FUND"/>
    <x v="108"/>
    <s v="ITO"/>
    <s v="IT OPERATING"/>
    <s v="SB VPIT GF OPERATING"/>
    <x v="17"/>
    <s v="VP FOR INFORMATION TECHNOLOGY"/>
    <s v="GENFND"/>
    <x v="99"/>
    <x v="97"/>
    <s v="---"/>
    <s v="EX"/>
    <s v="PRSA"/>
    <s v="PROF SAL"/>
    <s v="FP"/>
    <x v="5"/>
    <s v="COMPENS"/>
    <s v="07"/>
    <s v="AC"/>
    <x v="3"/>
    <n v="47499"/>
    <n v="27677"/>
    <s v="IT"/>
    <x v="0"/>
    <s v="IT"/>
    <s v="EX"/>
    <n v="27677"/>
    <n v="27677"/>
    <x v="0"/>
    <n v="0"/>
    <n v="0"/>
    <m/>
    <n v="0"/>
    <n v="27677"/>
    <s v="N"/>
    <m/>
    <s v="VPIT"/>
    <s v="VP FOR INFORMATION TECHNOLOGY"/>
    <s v="94"/>
    <s v="1-Adjust Based Budget"/>
    <x v="42"/>
    <x v="2"/>
    <x v="7"/>
    <m/>
    <x v="16"/>
    <x v="16"/>
    <m/>
  </r>
  <r>
    <n v="2018"/>
    <s v="UA"/>
    <s v="ITGF"/>
    <s v="IT GENERAL FUND"/>
    <x v="109"/>
    <s v="ITO"/>
    <s v="IT OPERATING"/>
    <s v="EA - VPIT- GF - OPERATING"/>
    <x v="17"/>
    <s v="VP FOR INFORMATION TECHNOLOGY"/>
    <s v="GENFND"/>
    <x v="99"/>
    <x v="97"/>
    <s v="---"/>
    <s v="EX"/>
    <s v="PRSA"/>
    <s v="PROF SAL"/>
    <s v="FP"/>
    <x v="5"/>
    <s v="COMPENS"/>
    <s v="07"/>
    <s v="AC"/>
    <x v="3"/>
    <n v="2312"/>
    <n v="2312"/>
    <s v="IT"/>
    <x v="0"/>
    <s v="IT"/>
    <s v="EX"/>
    <n v="2312"/>
    <n v="2312"/>
    <x v="0"/>
    <n v="0"/>
    <n v="0"/>
    <m/>
    <n v="0"/>
    <n v="2312"/>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99"/>
    <x v="97"/>
    <s v="---"/>
    <s v="EX"/>
    <s v="PRSA"/>
    <s v="PROF SAL"/>
    <s v="FP"/>
    <x v="5"/>
    <s v="COMPENS"/>
    <s v="07"/>
    <s v="AC"/>
    <x v="3"/>
    <n v="16500"/>
    <n v="16500"/>
    <s v="IT"/>
    <x v="0"/>
    <s v="IT"/>
    <s v="EX"/>
    <n v="16500"/>
    <n v="16500"/>
    <x v="0"/>
    <n v="0"/>
    <n v="0"/>
    <m/>
    <n v="0"/>
    <n v="16500"/>
    <s v="N"/>
    <m/>
    <s v="VPIT"/>
    <s v="VP FOR INFORMATION TECHNOLOGY"/>
    <s v="94"/>
    <s v="1-Adjust Based Budget"/>
    <x v="42"/>
    <x v="2"/>
    <x v="7"/>
    <m/>
    <x v="16"/>
    <x v="16"/>
    <m/>
  </r>
  <r>
    <n v="2018"/>
    <s v="UA"/>
    <s v="ITGF"/>
    <s v="IT GENERAL FUND"/>
    <x v="106"/>
    <s v="CAS"/>
    <s v="COMPUTING ADVISING &amp; SUPPORT"/>
    <s v="BL UITS OPER ACCOUNT - GENERAL FUND"/>
    <x v="17"/>
    <s v="VP FOR INFORMATION TECHNOLOGY"/>
    <s v="GENFND"/>
    <x v="99"/>
    <x v="97"/>
    <s v="---"/>
    <s v="EX"/>
    <s v="PRSA"/>
    <s v="PROF SAL"/>
    <s v="FP"/>
    <x v="5"/>
    <s v="COMPENS"/>
    <s v="07"/>
    <s v="AC"/>
    <x v="3"/>
    <n v="0"/>
    <n v="3185"/>
    <s v="IT"/>
    <x v="0"/>
    <s v="IT"/>
    <s v="EX"/>
    <n v="3185"/>
    <n v="3185"/>
    <x v="0"/>
    <n v="0"/>
    <n v="0"/>
    <m/>
    <n v="0"/>
    <n v="3185"/>
    <s v="N"/>
    <m/>
    <s v="VPIT"/>
    <s v="VP FOR INFORMATION TECHNOLOGY"/>
    <s v="94"/>
    <s v="1-Adjust Based Budget"/>
    <x v="42"/>
    <x v="2"/>
    <x v="7"/>
    <m/>
    <x v="16"/>
    <x v="16"/>
    <m/>
  </r>
  <r>
    <n v="2018"/>
    <s v="UA"/>
    <s v="ITGF"/>
    <s v="IT GENERAL FUND"/>
    <x v="106"/>
    <s v="CITL"/>
    <s v="CENTER FOR INNOVATION IN TEACH &amp; LEARN"/>
    <s v="BL UITS OPER ACCOUNT - GENERAL FUND"/>
    <x v="17"/>
    <s v="VP FOR INFORMATION TECHNOLOGY"/>
    <s v="GENFND"/>
    <x v="99"/>
    <x v="97"/>
    <s v="---"/>
    <s v="EX"/>
    <s v="PRSA"/>
    <s v="PROF SAL"/>
    <s v="FP"/>
    <x v="5"/>
    <s v="COMPENS"/>
    <s v="07"/>
    <s v="AC"/>
    <x v="3"/>
    <n v="0"/>
    <n v="37508"/>
    <s v="IT"/>
    <x v="0"/>
    <s v="IT"/>
    <s v="EX"/>
    <n v="37508"/>
    <n v="37508"/>
    <x v="0"/>
    <n v="0"/>
    <n v="0"/>
    <m/>
    <n v="0"/>
    <n v="37508"/>
    <s v="N"/>
    <m/>
    <s v="VPIT"/>
    <s v="VP FOR INFORMATION TECHNOLOGY"/>
    <s v="94"/>
    <s v="1-Adjust Based Budget"/>
    <x v="42"/>
    <x v="2"/>
    <x v="7"/>
    <m/>
    <x v="16"/>
    <x v="16"/>
    <m/>
  </r>
  <r>
    <n v="2018"/>
    <s v="UA"/>
    <s v="ITGF"/>
    <s v="IT GENERAL FUND"/>
    <x v="106"/>
    <s v="CO"/>
    <s v="COMMUNICATIONS OFFICE"/>
    <s v="BL UITS OPER ACCOUNT - GENERAL FUND"/>
    <x v="17"/>
    <s v="VP FOR INFORMATION TECHNOLOGY"/>
    <s v="GENFND"/>
    <x v="99"/>
    <x v="97"/>
    <s v="---"/>
    <s v="EX"/>
    <s v="PRSA"/>
    <s v="PROF SAL"/>
    <s v="FP"/>
    <x v="5"/>
    <s v="COMPENS"/>
    <s v="07"/>
    <s v="AC"/>
    <x v="3"/>
    <n v="-50000"/>
    <n v="0"/>
    <s v="IT"/>
    <x v="0"/>
    <s v="IT"/>
    <s v="EX"/>
    <n v="0"/>
    <n v="0"/>
    <x v="0"/>
    <n v="0"/>
    <n v="0"/>
    <m/>
    <n v="0"/>
    <n v="0"/>
    <s v="N"/>
    <m/>
    <s v="VPIT"/>
    <s v="VP FOR INFORMATION TECHNOLOGY"/>
    <s v="94"/>
    <s v="1-Adjust Based Budget"/>
    <x v="42"/>
    <x v="2"/>
    <x v="7"/>
    <m/>
    <x v="16"/>
    <x v="16"/>
    <m/>
  </r>
  <r>
    <n v="2018"/>
    <s v="UA"/>
    <s v="ITGF"/>
    <s v="IT GENERAL FUND"/>
    <x v="106"/>
    <s v="COCP"/>
    <s v="COMMUNICATIONS OFFICE-CASH POSITION"/>
    <s v="BL UITS OPER ACCOUNT - GENERAL FUND"/>
    <x v="17"/>
    <s v="VP FOR INFORMATION TECHNOLOGY"/>
    <s v="GENFND"/>
    <x v="99"/>
    <x v="97"/>
    <s v="---"/>
    <s v="EX"/>
    <s v="PRSA"/>
    <s v="PROF SAL"/>
    <s v="FP"/>
    <x v="5"/>
    <s v="COMPENS"/>
    <s v="07"/>
    <s v="AC"/>
    <x v="3"/>
    <n v="60000"/>
    <n v="0"/>
    <s v="IT"/>
    <x v="0"/>
    <s v="IT"/>
    <s v="EX"/>
    <n v="0"/>
    <n v="0"/>
    <x v="0"/>
    <n v="0"/>
    <n v="0"/>
    <m/>
    <n v="0"/>
    <n v="0"/>
    <s v="N"/>
    <m/>
    <s v="VPIT"/>
    <s v="VP FOR INFORMATION TECHNOLOGY"/>
    <s v="94"/>
    <s v="1-Adjust Based Budget"/>
    <x v="42"/>
    <x v="2"/>
    <x v="7"/>
    <m/>
    <x v="16"/>
    <x v="16"/>
    <m/>
  </r>
  <r>
    <n v="2018"/>
    <s v="UA"/>
    <s v="ITGF"/>
    <s v="IT GENERAL FUND"/>
    <x v="106"/>
    <s v="EDDEL"/>
    <s v="EDUCATION DELIVERY"/>
    <s v="BL UITS OPER ACCOUNT - GENERAL FUND"/>
    <x v="17"/>
    <s v="VP FOR INFORMATION TECHNOLOGY"/>
    <s v="GENFND"/>
    <x v="99"/>
    <x v="97"/>
    <s v="---"/>
    <s v="EX"/>
    <s v="PRSA"/>
    <s v="PROF SAL"/>
    <s v="FP"/>
    <x v="5"/>
    <s v="COMPENS"/>
    <s v="07"/>
    <s v="AC"/>
    <x v="3"/>
    <n v="-58624"/>
    <n v="0"/>
    <s v="IT"/>
    <x v="0"/>
    <s v="IT"/>
    <s v="EX"/>
    <n v="0"/>
    <n v="0"/>
    <x v="0"/>
    <n v="0"/>
    <n v="0"/>
    <m/>
    <n v="0"/>
    <n v="0"/>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99"/>
    <x v="97"/>
    <s v="---"/>
    <s v="EX"/>
    <s v="PRSA"/>
    <s v="PROF SAL"/>
    <s v="FP"/>
    <x v="5"/>
    <s v="COMPENS"/>
    <s v="07"/>
    <s v="AC"/>
    <x v="3"/>
    <n v="6703"/>
    <n v="6703"/>
    <s v="IT"/>
    <x v="0"/>
    <s v="IT"/>
    <s v="EX"/>
    <n v="6703"/>
    <n v="6703"/>
    <x v="0"/>
    <n v="0"/>
    <n v="0"/>
    <m/>
    <n v="0"/>
    <n v="6703"/>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99"/>
    <x v="97"/>
    <s v="---"/>
    <s v="EX"/>
    <s v="PRSA"/>
    <s v="PROF SAL"/>
    <s v="FP"/>
    <x v="5"/>
    <s v="COMPENS"/>
    <s v="07"/>
    <s v="AC"/>
    <x v="3"/>
    <n v="3192"/>
    <n v="61314"/>
    <s v="IT"/>
    <x v="0"/>
    <s v="IT"/>
    <s v="EX"/>
    <n v="61314"/>
    <n v="61314"/>
    <x v="0"/>
    <n v="0"/>
    <n v="0"/>
    <m/>
    <n v="0"/>
    <n v="61314"/>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99"/>
    <x v="97"/>
    <s v="---"/>
    <s v="EX"/>
    <s v="PRSA"/>
    <s v="PROF SAL"/>
    <s v="FP"/>
    <x v="5"/>
    <s v="COMPENS"/>
    <s v="07"/>
    <s v="AC"/>
    <x v="3"/>
    <n v="360908"/>
    <n v="534577"/>
    <s v="IT"/>
    <x v="0"/>
    <s v="IT"/>
    <s v="EX"/>
    <n v="534577"/>
    <n v="534577"/>
    <x v="0"/>
    <n v="0"/>
    <n v="0"/>
    <m/>
    <n v="0"/>
    <n v="534577"/>
    <s v="N"/>
    <m/>
    <s v="VPIT"/>
    <s v="VP FOR INFORMATION TECHNOLOGY"/>
    <s v="94"/>
    <s v="1-Adjust Based Budget"/>
    <x v="42"/>
    <x v="2"/>
    <x v="7"/>
    <m/>
    <x v="16"/>
    <x v="16"/>
    <m/>
  </r>
  <r>
    <n v="2018"/>
    <s v="UA"/>
    <s v="ITGF"/>
    <s v="IT GENERAL FUND"/>
    <x v="106"/>
    <s v="HNGF"/>
    <s v="HELPNET GENERAL FUND"/>
    <s v="BL UITS OPER ACCOUNT - GENERAL FUND"/>
    <x v="17"/>
    <s v="VP FOR INFORMATION TECHNOLOGY"/>
    <s v="GENFND"/>
    <x v="99"/>
    <x v="97"/>
    <s v="---"/>
    <s v="EX"/>
    <s v="PRSA"/>
    <s v="PROF SAL"/>
    <s v="FP"/>
    <x v="5"/>
    <s v="COMPENS"/>
    <s v="07"/>
    <s v="AC"/>
    <x v="3"/>
    <n v="12954"/>
    <n v="12954"/>
    <s v="IT"/>
    <x v="0"/>
    <s v="IT"/>
    <s v="EX"/>
    <n v="12954"/>
    <n v="12954"/>
    <x v="0"/>
    <n v="0"/>
    <n v="0"/>
    <m/>
    <n v="0"/>
    <n v="12954"/>
    <s v="N"/>
    <m/>
    <s v="VPIT"/>
    <s v="VP FOR INFORMATION TECHNOLOGY"/>
    <s v="94"/>
    <s v="1-Adjust Based Budget"/>
    <x v="42"/>
    <x v="2"/>
    <x v="7"/>
    <m/>
    <x v="16"/>
    <x v="16"/>
    <m/>
  </r>
  <r>
    <n v="2018"/>
    <s v="UA"/>
    <s v="ITGF"/>
    <s v="IT GENERAL FUND"/>
    <x v="106"/>
    <s v="HPCRA"/>
    <s v="HIGH PERFORMANCE COMPUTING RESEARCH APPS"/>
    <s v="BL UITS OPER ACCOUNT - GENERAL FUND"/>
    <x v="17"/>
    <s v="VP FOR INFORMATION TECHNOLOGY"/>
    <s v="GENFND"/>
    <x v="99"/>
    <x v="97"/>
    <s v="---"/>
    <s v="EX"/>
    <s v="PRSA"/>
    <s v="PROF SAL"/>
    <s v="FP"/>
    <x v="5"/>
    <s v="COMPENS"/>
    <s v="07"/>
    <s v="AC"/>
    <x v="3"/>
    <n v="20226"/>
    <n v="5231"/>
    <s v="IT"/>
    <x v="0"/>
    <s v="IT"/>
    <s v="EX"/>
    <n v="5231"/>
    <n v="5231"/>
    <x v="0"/>
    <n v="0"/>
    <n v="0"/>
    <m/>
    <n v="0"/>
    <n v="5231"/>
    <s v="N"/>
    <m/>
    <s v="VPIT"/>
    <s v="VP FOR INFORMATION TECHNOLOGY"/>
    <s v="94"/>
    <s v="1-Adjust Based Budget"/>
    <x v="42"/>
    <x v="2"/>
    <x v="7"/>
    <m/>
    <x v="16"/>
    <x v="16"/>
    <m/>
  </r>
  <r>
    <n v="2018"/>
    <s v="UA"/>
    <s v="ITGF"/>
    <s v="IT GENERAL FUND"/>
    <x v="106"/>
    <s v="II28"/>
    <s v="INFO ASSURANCE IT 28"/>
    <s v="BL UITS OPER ACCOUNT - GENERAL FUND"/>
    <x v="17"/>
    <s v="VP FOR INFORMATION TECHNOLOGY"/>
    <s v="GENFND"/>
    <x v="99"/>
    <x v="97"/>
    <s v="---"/>
    <s v="EX"/>
    <s v="PRSA"/>
    <s v="PROF SAL"/>
    <s v="FP"/>
    <x v="5"/>
    <s v="COMPENS"/>
    <s v="07"/>
    <s v="AC"/>
    <x v="3"/>
    <n v="-78448"/>
    <n v="0"/>
    <s v="IT"/>
    <x v="0"/>
    <s v="IT"/>
    <s v="EX"/>
    <n v="0"/>
    <n v="0"/>
    <x v="0"/>
    <n v="0"/>
    <n v="0"/>
    <m/>
    <n v="0"/>
    <n v="0"/>
    <s v="N"/>
    <m/>
    <s v="VPIT"/>
    <s v="VP FOR INFORMATION TECHNOLOGY"/>
    <s v="94"/>
    <s v="1-Adjust Based Budget"/>
    <x v="42"/>
    <x v="2"/>
    <x v="7"/>
    <m/>
    <x v="16"/>
    <x v="16"/>
    <m/>
  </r>
  <r>
    <n v="2018"/>
    <s v="UA"/>
    <s v="ITGF"/>
    <s v="IT GENERAL FUND"/>
    <x v="106"/>
    <s v="OPSVS"/>
    <s v="OPERATIONS SERVICES-CENTRAL SYSTEMS"/>
    <s v="BL UITS OPER ACCOUNT - GENERAL FUND"/>
    <x v="17"/>
    <s v="VP FOR INFORMATION TECHNOLOGY"/>
    <s v="GENFND"/>
    <x v="99"/>
    <x v="97"/>
    <s v="---"/>
    <s v="EX"/>
    <s v="PRSA"/>
    <s v="PROF SAL"/>
    <s v="FP"/>
    <x v="5"/>
    <s v="COMPENS"/>
    <s v="07"/>
    <s v="AC"/>
    <x v="3"/>
    <n v="17418"/>
    <n v="13013"/>
    <s v="IT"/>
    <x v="0"/>
    <s v="IT"/>
    <s v="EX"/>
    <n v="13013"/>
    <n v="13013"/>
    <x v="0"/>
    <n v="0"/>
    <n v="0"/>
    <m/>
    <n v="0"/>
    <n v="13013"/>
    <s v="N"/>
    <m/>
    <s v="VPIT"/>
    <s v="VP FOR INFORMATION TECHNOLOGY"/>
    <s v="94"/>
    <s v="1-Adjust Based Budget"/>
    <x v="42"/>
    <x v="2"/>
    <x v="7"/>
    <m/>
    <x v="16"/>
    <x v="16"/>
    <m/>
  </r>
  <r>
    <n v="2018"/>
    <s v="UA"/>
    <s v="ITGF"/>
    <s v="IT GENERAL FUND"/>
    <x v="106"/>
    <s v="PRACQ"/>
    <s v="PRIORITIZED ACQUISITIONS"/>
    <s v="BL UITS OPER ACCOUNT - GENERAL FUND"/>
    <x v="17"/>
    <s v="VP FOR INFORMATION TECHNOLOGY"/>
    <s v="GENFND"/>
    <x v="99"/>
    <x v="97"/>
    <s v="---"/>
    <s v="EX"/>
    <s v="PRSA"/>
    <s v="PROF SAL"/>
    <s v="FP"/>
    <x v="5"/>
    <s v="COMPENS"/>
    <s v="07"/>
    <s v="AC"/>
    <x v="3"/>
    <n v="350138"/>
    <n v="0"/>
    <s v="IT"/>
    <x v="0"/>
    <s v="IT"/>
    <s v="EX"/>
    <n v="0"/>
    <n v="0"/>
    <x v="0"/>
    <n v="0"/>
    <n v="0"/>
    <m/>
    <n v="0"/>
    <n v="0"/>
    <s v="N"/>
    <m/>
    <s v="VPIT"/>
    <s v="VP FOR INFORMATION TECHNOLOGY"/>
    <s v="94"/>
    <s v="1-Adjust Based Budget"/>
    <x v="42"/>
    <x v="2"/>
    <x v="7"/>
    <m/>
    <x v="16"/>
    <x v="16"/>
    <m/>
  </r>
  <r>
    <n v="2018"/>
    <s v="UA"/>
    <s v="ITGF"/>
    <s v="IT GENERAL FUND"/>
    <x v="106"/>
    <s v="RACAV"/>
    <s v="AVP RESEARCH &amp; ACADEMIC COMPUTING"/>
    <s v="BL UITS OPER ACCOUNT - GENERAL FUND"/>
    <x v="17"/>
    <s v="VP FOR INFORMATION TECHNOLOGY"/>
    <s v="GENFND"/>
    <x v="99"/>
    <x v="97"/>
    <s v="---"/>
    <s v="EX"/>
    <s v="PRSA"/>
    <s v="PROF SAL"/>
    <s v="FP"/>
    <x v="5"/>
    <s v="COMPENS"/>
    <s v="07"/>
    <s v="AC"/>
    <x v="3"/>
    <n v="59822"/>
    <n v="32833"/>
    <s v="IT"/>
    <x v="0"/>
    <s v="IT"/>
    <s v="EX"/>
    <n v="32833"/>
    <n v="32833"/>
    <x v="0"/>
    <n v="0"/>
    <n v="0"/>
    <m/>
    <n v="0"/>
    <n v="32833"/>
    <s v="N"/>
    <m/>
    <s v="VPIT"/>
    <s v="VP FOR INFORMATION TECHNOLOGY"/>
    <s v="94"/>
    <s v="1-Adjust Based Budget"/>
    <x v="42"/>
    <x v="2"/>
    <x v="7"/>
    <m/>
    <x v="16"/>
    <x v="16"/>
    <m/>
  </r>
  <r>
    <n v="2018"/>
    <s v="UA"/>
    <s v="ITGF"/>
    <s v="IT GENERAL FUND"/>
    <x v="106"/>
    <s v="SC"/>
    <s v="SUPPORT CENTER ADMINISTRATIVE SUPPORT"/>
    <s v="BL UITS OPER ACCOUNT - GENERAL FUND"/>
    <x v="17"/>
    <s v="VP FOR INFORMATION TECHNOLOGY"/>
    <s v="GENFND"/>
    <x v="99"/>
    <x v="97"/>
    <s v="---"/>
    <s v="EX"/>
    <s v="PRSA"/>
    <s v="PROF SAL"/>
    <s v="FP"/>
    <x v="5"/>
    <s v="COMPENS"/>
    <s v="07"/>
    <s v="AC"/>
    <x v="3"/>
    <n v="30750"/>
    <n v="0"/>
    <s v="IT"/>
    <x v="0"/>
    <s v="IT"/>
    <s v="EX"/>
    <n v="0"/>
    <n v="0"/>
    <x v="0"/>
    <n v="0"/>
    <n v="0"/>
    <m/>
    <n v="0"/>
    <n v="0"/>
    <s v="N"/>
    <m/>
    <s v="VPIT"/>
    <s v="VP FOR INFORMATION TECHNOLOGY"/>
    <s v="94"/>
    <s v="1-Adjust Based Budget"/>
    <x v="42"/>
    <x v="2"/>
    <x v="7"/>
    <m/>
    <x v="16"/>
    <x v="16"/>
    <m/>
  </r>
  <r>
    <n v="2018"/>
    <s v="UA"/>
    <s v="ITGF"/>
    <s v="IT GENERAL FUND"/>
    <x v="106"/>
    <s v="TLT"/>
    <s v="TEACHING &amp; LEARNING TECHNOLOGIES"/>
    <s v="BL UITS OPER ACCOUNT - GENERAL FUND"/>
    <x v="17"/>
    <s v="VP FOR INFORMATION TECHNOLOGY"/>
    <s v="GENFND"/>
    <x v="99"/>
    <x v="97"/>
    <s v="---"/>
    <s v="EX"/>
    <s v="PRSA"/>
    <s v="PROF SAL"/>
    <s v="FP"/>
    <x v="5"/>
    <s v="COMPENS"/>
    <s v="07"/>
    <s v="AC"/>
    <x v="3"/>
    <n v="5000"/>
    <n v="2682"/>
    <s v="IT"/>
    <x v="0"/>
    <s v="IT"/>
    <s v="EX"/>
    <n v="2682"/>
    <n v="2682"/>
    <x v="0"/>
    <n v="0"/>
    <n v="0"/>
    <m/>
    <n v="0"/>
    <n v="2682"/>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99"/>
    <x v="97"/>
    <s v="---"/>
    <s v="EX"/>
    <s v="PRSA"/>
    <s v="PROF SAL"/>
    <s v="FP"/>
    <x v="5"/>
    <s v="COMPENS"/>
    <s v="07"/>
    <s v="AC"/>
    <x v="3"/>
    <n v="0"/>
    <n v="900"/>
    <s v="IT"/>
    <x v="0"/>
    <s v="IT"/>
    <s v="EX"/>
    <n v="900"/>
    <n v="900"/>
    <x v="0"/>
    <n v="0"/>
    <n v="0"/>
    <m/>
    <n v="0"/>
    <n v="900"/>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99"/>
    <x v="97"/>
    <s v="---"/>
    <s v="EX"/>
    <s v="PRSA"/>
    <s v="PROF SAL"/>
    <s v="FP"/>
    <x v="5"/>
    <s v="COMPENS"/>
    <s v="07"/>
    <s v="AC"/>
    <x v="3"/>
    <n v="6967"/>
    <n v="6000"/>
    <s v="IT"/>
    <x v="0"/>
    <s v="IT"/>
    <s v="EX"/>
    <n v="6000"/>
    <n v="6000"/>
    <x v="0"/>
    <n v="0"/>
    <n v="0"/>
    <m/>
    <n v="0"/>
    <n v="6000"/>
    <s v="N"/>
    <m/>
    <s v="VPIT"/>
    <s v="VP FOR INFORMATION TECHNOLOGY"/>
    <s v="94"/>
    <s v="1-Adjust Based Budget"/>
    <x v="42"/>
    <x v="2"/>
    <x v="7"/>
    <m/>
    <x v="16"/>
    <x v="16"/>
    <m/>
  </r>
  <r>
    <n v="2018"/>
    <s v="UA"/>
    <s v="ITGF"/>
    <s v="IT GENERAL FUND"/>
    <x v="110"/>
    <s v="ITO"/>
    <s v="IT OPERATING"/>
    <s v="KO VPIT GENERAL FUND OPERATING"/>
    <x v="17"/>
    <s v="VP FOR INFORMATION TECHNOLOGY"/>
    <s v="GENFND"/>
    <x v="99"/>
    <x v="97"/>
    <s v="---"/>
    <s v="EX"/>
    <s v="PRSA"/>
    <s v="PROF SAL"/>
    <s v="FP"/>
    <x v="5"/>
    <s v="COMPENS"/>
    <s v="07"/>
    <s v="AC"/>
    <x v="3"/>
    <n v="14510"/>
    <n v="4962"/>
    <s v="IT"/>
    <x v="0"/>
    <s v="IT"/>
    <s v="EX"/>
    <n v="4962"/>
    <n v="4962"/>
    <x v="0"/>
    <n v="0"/>
    <n v="0"/>
    <m/>
    <n v="0"/>
    <n v="4962"/>
    <s v="N"/>
    <m/>
    <s v="VPIT"/>
    <s v="VP FOR INFORMATION TECHNOLOGY"/>
    <s v="94"/>
    <s v="1-Adjust Based Budget"/>
    <x v="42"/>
    <x v="2"/>
    <x v="7"/>
    <m/>
    <x v="16"/>
    <x v="16"/>
    <m/>
  </r>
  <r>
    <n v="2018"/>
    <s v="UA"/>
    <s v="ITGF"/>
    <s v="IT GENERAL FUND"/>
    <x v="111"/>
    <s v="ITO"/>
    <s v="IT OPERATING"/>
    <s v="NW VPIT GF OPERATING"/>
    <x v="17"/>
    <s v="VP FOR INFORMATION TECHNOLOGY"/>
    <s v="GENFND"/>
    <x v="99"/>
    <x v="97"/>
    <s v="---"/>
    <s v="EX"/>
    <s v="PRSA"/>
    <s v="PROF SAL"/>
    <s v="FP"/>
    <x v="5"/>
    <s v="COMPENS"/>
    <s v="07"/>
    <s v="AC"/>
    <x v="3"/>
    <n v="12370"/>
    <n v="14917"/>
    <s v="IT"/>
    <x v="0"/>
    <s v="IT"/>
    <s v="EX"/>
    <n v="14917"/>
    <n v="14917"/>
    <x v="0"/>
    <n v="0"/>
    <n v="0"/>
    <m/>
    <n v="0"/>
    <n v="14917"/>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99"/>
    <x v="97"/>
    <s v="---"/>
    <s v="EX"/>
    <s v="PRSA"/>
    <s v="PROF SAL"/>
    <s v="FP"/>
    <x v="5"/>
    <s v="COMPENS"/>
    <s v="07"/>
    <s v="AC"/>
    <x v="3"/>
    <n v="6423"/>
    <n v="12150"/>
    <s v="IT"/>
    <x v="0"/>
    <s v="IT"/>
    <s v="EX"/>
    <n v="12150"/>
    <n v="12150"/>
    <x v="0"/>
    <n v="0"/>
    <n v="0"/>
    <m/>
    <n v="0"/>
    <n v="12150"/>
    <s v="N"/>
    <m/>
    <s v="VPIT"/>
    <s v="VP FOR INFORMATION TECHNOLOGY"/>
    <s v="94"/>
    <s v="1-Adjust Based Budget"/>
    <x v="42"/>
    <x v="2"/>
    <x v="7"/>
    <m/>
    <x v="16"/>
    <x v="16"/>
    <m/>
  </r>
  <r>
    <n v="2018"/>
    <s v="UA"/>
    <s v="ITGF"/>
    <s v="IT GENERAL FUND"/>
    <x v="107"/>
    <s v="COTMP"/>
    <s v="COMMUNICATIONS OFFICE-TEMPORARY FUNDING"/>
    <s v="IN UITS OPERATING ACCOUNT - GEN FND"/>
    <x v="17"/>
    <s v="VP FOR INFORMATION TECHNOLOGY"/>
    <s v="GENFND"/>
    <x v="99"/>
    <x v="97"/>
    <s v="---"/>
    <s v="EX"/>
    <s v="PRSA"/>
    <s v="PROF SAL"/>
    <s v="FP"/>
    <x v="5"/>
    <s v="COMPENS"/>
    <s v="07"/>
    <s v="AC"/>
    <x v="3"/>
    <n v="-47000"/>
    <n v="0"/>
    <s v="IT"/>
    <x v="0"/>
    <s v="IT"/>
    <s v="EX"/>
    <n v="0"/>
    <n v="0"/>
    <x v="0"/>
    <n v="0"/>
    <n v="0"/>
    <m/>
    <n v="0"/>
    <n v="0"/>
    <s v="N"/>
    <m/>
    <s v="VPIT"/>
    <s v="VP FOR INFORMATION TECHNOLOGY"/>
    <s v="94"/>
    <s v="1-Adjust Based Budget"/>
    <x v="42"/>
    <x v="2"/>
    <x v="7"/>
    <m/>
    <x v="16"/>
    <x v="16"/>
    <m/>
  </r>
  <r>
    <n v="2018"/>
    <s v="UA"/>
    <s v="ITGF"/>
    <s v="IT GENERAL FUND"/>
    <x v="107"/>
    <s v="CTL"/>
    <s v="CENTER FOR TEACHING AND LEARNING"/>
    <s v="IN UITS OPERATING ACCOUNT - GEN FND"/>
    <x v="17"/>
    <s v="VP FOR INFORMATION TECHNOLOGY"/>
    <s v="GENFND"/>
    <x v="99"/>
    <x v="97"/>
    <s v="---"/>
    <s v="EX"/>
    <s v="PRSA"/>
    <s v="PROF SAL"/>
    <s v="FP"/>
    <x v="5"/>
    <s v="COMPENS"/>
    <s v="07"/>
    <s v="AC"/>
    <x v="3"/>
    <n v="0"/>
    <n v="37508"/>
    <s v="IT"/>
    <x v="0"/>
    <s v="IT"/>
    <s v="EX"/>
    <n v="37508"/>
    <n v="37508"/>
    <x v="0"/>
    <n v="0"/>
    <n v="0"/>
    <m/>
    <n v="0"/>
    <n v="37508"/>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99"/>
    <x v="97"/>
    <s v="---"/>
    <s v="EX"/>
    <s v="PRSA"/>
    <s v="PROF SAL"/>
    <s v="FP"/>
    <x v="5"/>
    <s v="COMPENS"/>
    <s v="07"/>
    <s v="AC"/>
    <x v="3"/>
    <n v="47964"/>
    <n v="11708"/>
    <s v="IT"/>
    <x v="0"/>
    <s v="IT"/>
    <s v="EX"/>
    <n v="11708"/>
    <n v="11708"/>
    <x v="0"/>
    <n v="0"/>
    <n v="0"/>
    <m/>
    <n v="0"/>
    <n v="11708"/>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99"/>
    <x v="97"/>
    <s v="---"/>
    <s v="EX"/>
    <s v="PRSA"/>
    <s v="PROF SAL"/>
    <s v="FP"/>
    <x v="5"/>
    <s v="COMPENS"/>
    <s v="07"/>
    <s v="AC"/>
    <x v="3"/>
    <n v="13079"/>
    <n v="13079"/>
    <s v="IT"/>
    <x v="0"/>
    <s v="IT"/>
    <s v="EX"/>
    <n v="13079"/>
    <n v="13079"/>
    <x v="0"/>
    <n v="0"/>
    <n v="0"/>
    <m/>
    <n v="0"/>
    <n v="13079"/>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99"/>
    <x v="97"/>
    <s v="---"/>
    <s v="EX"/>
    <s v="PRSA"/>
    <s v="PROF SAL"/>
    <s v="FP"/>
    <x v="5"/>
    <s v="COMPENS"/>
    <s v="07"/>
    <s v="AC"/>
    <x v="3"/>
    <n v="4431"/>
    <n v="-36079"/>
    <s v="IT"/>
    <x v="0"/>
    <s v="IT"/>
    <s v="EX"/>
    <n v="-36079"/>
    <n v="-36079"/>
    <x v="0"/>
    <n v="0"/>
    <n v="0"/>
    <m/>
    <n v="0"/>
    <n v="-36079"/>
    <s v="N"/>
    <m/>
    <s v="VPIT"/>
    <s v="VP FOR INFORMATION TECHNOLOGY"/>
    <s v="94"/>
    <s v="1-Adjust Based Budget"/>
    <x v="42"/>
    <x v="2"/>
    <x v="7"/>
    <m/>
    <x v="16"/>
    <x v="16"/>
    <m/>
  </r>
  <r>
    <n v="2018"/>
    <s v="UA"/>
    <s v="ITGF"/>
    <s v="IT GENERAL FUND"/>
    <x v="107"/>
    <s v="HNGF"/>
    <s v="HELPNET GENERAL FUND"/>
    <s v="IN UITS OPERATING ACCOUNT - GEN FND"/>
    <x v="17"/>
    <s v="VP FOR INFORMATION TECHNOLOGY"/>
    <s v="GENFND"/>
    <x v="99"/>
    <x v="97"/>
    <s v="---"/>
    <s v="EX"/>
    <s v="PRSA"/>
    <s v="PROF SAL"/>
    <s v="FP"/>
    <x v="5"/>
    <s v="COMPENS"/>
    <s v="07"/>
    <s v="AC"/>
    <x v="3"/>
    <n v="658"/>
    <n v="658"/>
    <s v="IT"/>
    <x v="0"/>
    <s v="IT"/>
    <s v="EX"/>
    <n v="658"/>
    <n v="658"/>
    <x v="0"/>
    <n v="0"/>
    <n v="0"/>
    <m/>
    <n v="0"/>
    <n v="658"/>
    <s v="N"/>
    <m/>
    <s v="VPIT"/>
    <s v="VP FOR INFORMATION TECHNOLOGY"/>
    <s v="94"/>
    <s v="1-Adjust Based Budget"/>
    <x v="42"/>
    <x v="2"/>
    <x v="7"/>
    <m/>
    <x v="16"/>
    <x v="16"/>
    <m/>
  </r>
  <r>
    <n v="2018"/>
    <s v="UA"/>
    <s v="ITGF"/>
    <s v="IT GENERAL FUND"/>
    <x v="107"/>
    <s v="ITCP"/>
    <s v="IT COMMUNITY PARTNERSHIPS"/>
    <s v="IN UITS OPERATING ACCOUNT - GEN FND"/>
    <x v="17"/>
    <s v="VP FOR INFORMATION TECHNOLOGY"/>
    <s v="GENFND"/>
    <x v="99"/>
    <x v="97"/>
    <s v="---"/>
    <s v="EX"/>
    <s v="PRSA"/>
    <s v="PROF SAL"/>
    <s v="FP"/>
    <x v="5"/>
    <s v="COMPENS"/>
    <s v="07"/>
    <s v="AC"/>
    <x v="3"/>
    <n v="22521"/>
    <n v="31020"/>
    <s v="IT"/>
    <x v="0"/>
    <s v="IT"/>
    <s v="EX"/>
    <n v="31020"/>
    <n v="31020"/>
    <x v="0"/>
    <n v="0"/>
    <n v="0"/>
    <m/>
    <n v="0"/>
    <n v="31020"/>
    <s v="N"/>
    <m/>
    <s v="VPIT"/>
    <s v="VP FOR INFORMATION TECHNOLOGY"/>
    <s v="94"/>
    <s v="1-Adjust Based Budget"/>
    <x v="42"/>
    <x v="2"/>
    <x v="7"/>
    <m/>
    <x v="16"/>
    <x v="16"/>
    <m/>
  </r>
  <r>
    <n v="2018"/>
    <s v="UA"/>
    <s v="ITGF"/>
    <s v="IT GENERAL FUND"/>
    <x v="107"/>
    <s v="PRACQ"/>
    <s v="PRIORITIZED ACQUISITIONS"/>
    <s v="IN UITS OPERATING ACCOUNT - GEN FND"/>
    <x v="17"/>
    <s v="VP FOR INFORMATION TECHNOLOGY"/>
    <s v="GENFND"/>
    <x v="99"/>
    <x v="97"/>
    <s v="---"/>
    <s v="EX"/>
    <s v="PRSA"/>
    <s v="PROF SAL"/>
    <s v="FP"/>
    <x v="5"/>
    <s v="COMPENS"/>
    <s v="07"/>
    <s v="AC"/>
    <x v="3"/>
    <n v="154830"/>
    <n v="0"/>
    <s v="IT"/>
    <x v="0"/>
    <s v="IT"/>
    <s v="EX"/>
    <n v="0"/>
    <n v="0"/>
    <x v="0"/>
    <n v="0"/>
    <n v="0"/>
    <m/>
    <n v="0"/>
    <n v="0"/>
    <s v="N"/>
    <m/>
    <s v="VPIT"/>
    <s v="VP FOR INFORMATION TECHNOLOGY"/>
    <s v="94"/>
    <s v="1-Adjust Based Budget"/>
    <x v="42"/>
    <x v="2"/>
    <x v="7"/>
    <m/>
    <x v="16"/>
    <x v="16"/>
    <m/>
  </r>
  <r>
    <n v="2018"/>
    <s v="UA"/>
    <s v="ITGF"/>
    <s v="IT GENERAL FUND"/>
    <x v="107"/>
    <s v="SC"/>
    <s v="SUPPORT CENTER"/>
    <s v="IN UITS OPERATING ACCOUNT - GEN FND"/>
    <x v="17"/>
    <s v="VP FOR INFORMATION TECHNOLOGY"/>
    <s v="GENFND"/>
    <x v="99"/>
    <x v="97"/>
    <s v="---"/>
    <s v="EX"/>
    <s v="PRSA"/>
    <s v="PROF SAL"/>
    <s v="FP"/>
    <x v="5"/>
    <s v="COMPENS"/>
    <s v="07"/>
    <s v="AC"/>
    <x v="3"/>
    <n v="1086"/>
    <n v="0"/>
    <s v="IT"/>
    <x v="0"/>
    <s v="IT"/>
    <s v="EX"/>
    <n v="0"/>
    <n v="0"/>
    <x v="0"/>
    <n v="0"/>
    <n v="0"/>
    <m/>
    <n v="0"/>
    <n v="0"/>
    <s v="N"/>
    <m/>
    <s v="VPIT"/>
    <s v="VP FOR INFORMATION TECHNOLOGY"/>
    <s v="94"/>
    <s v="1-Adjust Based Budget"/>
    <x v="42"/>
    <x v="2"/>
    <x v="7"/>
    <m/>
    <x v="16"/>
    <x v="16"/>
    <m/>
  </r>
  <r>
    <n v="2018"/>
    <s v="UA"/>
    <s v="ITGF"/>
    <s v="IT GENERAL FUND"/>
    <x v="107"/>
    <s v="USD"/>
    <s v="USER SUPPORT DIRECTOR"/>
    <s v="IN UITS OPERATING ACCOUNT - GEN FND"/>
    <x v="17"/>
    <s v="VP FOR INFORMATION TECHNOLOGY"/>
    <s v="GENFND"/>
    <x v="99"/>
    <x v="97"/>
    <s v="---"/>
    <s v="EX"/>
    <s v="PRSA"/>
    <s v="PROF SAL"/>
    <s v="FP"/>
    <x v="5"/>
    <s v="COMPENS"/>
    <s v="07"/>
    <s v="AC"/>
    <x v="3"/>
    <n v="0"/>
    <n v="906"/>
    <s v="IT"/>
    <x v="0"/>
    <s v="IT"/>
    <s v="EX"/>
    <n v="906"/>
    <n v="906"/>
    <x v="0"/>
    <n v="0"/>
    <n v="0"/>
    <m/>
    <n v="0"/>
    <n v="906"/>
    <s v="N"/>
    <m/>
    <s v="VPIT"/>
    <s v="VP FOR INFORMATION TECHNOLOGY"/>
    <s v="94"/>
    <s v="1-Adjust Based Budget"/>
    <x v="42"/>
    <x v="2"/>
    <x v="7"/>
    <m/>
    <x v="16"/>
    <x v="16"/>
    <m/>
  </r>
  <r>
    <n v="2018"/>
    <s v="UA"/>
    <s v="ITGF"/>
    <s v="IT GENERAL FUND"/>
    <x v="112"/>
    <s v="ITO"/>
    <s v="IT OPERATING"/>
    <s v="SE VPIT GF OPERATING"/>
    <x v="17"/>
    <s v="VP FOR INFORMATION TECHNOLOGY"/>
    <s v="GENFND"/>
    <x v="99"/>
    <x v="97"/>
    <s v="---"/>
    <s v="EX"/>
    <s v="PRSA"/>
    <s v="PROF SAL"/>
    <s v="FP"/>
    <x v="5"/>
    <s v="COMPENS"/>
    <s v="07"/>
    <s v="AC"/>
    <x v="3"/>
    <n v="4870"/>
    <n v="4870"/>
    <s v="IT"/>
    <x v="0"/>
    <s v="IT"/>
    <s v="EX"/>
    <n v="4870"/>
    <n v="4870"/>
    <x v="0"/>
    <n v="0"/>
    <n v="0"/>
    <m/>
    <n v="0"/>
    <n v="4870"/>
    <s v="N"/>
    <m/>
    <s v="VPIT"/>
    <s v="VP FOR INFORMATION TECHNOLOGY"/>
    <s v="94"/>
    <s v="1-Adjust Based Budget"/>
    <x v="42"/>
    <x v="2"/>
    <x v="7"/>
    <m/>
    <x v="16"/>
    <x v="16"/>
    <m/>
  </r>
  <r>
    <n v="2018"/>
    <s v="UA"/>
    <s v="ITGF"/>
    <s v="IT GENERAL FUND"/>
    <x v="0"/>
    <s v="NETE"/>
    <s v="CAMPUS NETWORK ENGINEERING"/>
    <s v="UITS OPERATING ACCOUNT - GENERAL FUND-UA"/>
    <x v="17"/>
    <s v="VP FOR INFORMATION TECHNOLOGY"/>
    <s v="GENFND"/>
    <x v="99"/>
    <x v="97"/>
    <s v="PCI"/>
    <s v="EX"/>
    <s v="PRSA"/>
    <s v="PROF SAL"/>
    <s v="FP"/>
    <x v="5"/>
    <s v="COMPENS"/>
    <s v="07"/>
    <s v="IS"/>
    <x v="3"/>
    <n v="71825"/>
    <n v="0"/>
    <m/>
    <x v="0"/>
    <n v="0"/>
    <s v="EX"/>
    <n v="0"/>
    <n v="0"/>
    <x v="0"/>
    <n v="0"/>
    <n v="0"/>
    <m/>
    <n v="0"/>
    <n v="0"/>
    <s v="N"/>
    <m/>
    <s v="VPIT"/>
    <s v="VP FOR INFORMATION TECHNOLOGY"/>
    <s v="94"/>
    <s v="1-Adjust Based Budget"/>
    <x v="42"/>
    <x v="2"/>
    <x v="7"/>
    <m/>
    <x v="0"/>
    <x v="0"/>
    <m/>
  </r>
  <r>
    <n v="2018"/>
    <s v="UA"/>
    <s v="ITGF"/>
    <s v="IT GENERAL FUND"/>
    <x v="106"/>
    <s v="SC"/>
    <s v="SUPPORT CENTER ADMINISTRATIVE SUPPORT"/>
    <s v="BL UITS OPER ACCOUNT - GENERAL FUND"/>
    <x v="17"/>
    <s v="VP FOR INFORMATION TECHNOLOGY"/>
    <s v="GENFND"/>
    <x v="35"/>
    <x v="34"/>
    <s v="---"/>
    <s v="EX"/>
    <s v="PRSA"/>
    <s v="PROF SAL"/>
    <s v="FP"/>
    <x v="5"/>
    <s v="COMPENS"/>
    <s v="07"/>
    <s v="AC"/>
    <x v="3"/>
    <n v="1098"/>
    <n v="1098"/>
    <s v="IT"/>
    <x v="0"/>
    <s v="IT"/>
    <s v="EX"/>
    <n v="1098"/>
    <n v="1098"/>
    <x v="0"/>
    <n v="0"/>
    <n v="0"/>
    <m/>
    <n v="0"/>
    <n v="1098"/>
    <s v="N"/>
    <m/>
    <s v="VPIT"/>
    <s v="VP FOR INFORMATION TECHNOLOGY"/>
    <s v="94"/>
    <s v="1-Adjust Based Budget"/>
    <x v="42"/>
    <x v="2"/>
    <x v="7"/>
    <m/>
    <x v="16"/>
    <x v="16"/>
    <m/>
  </r>
  <r>
    <n v="2018"/>
    <s v="UA"/>
    <s v="ITGF"/>
    <s v="IT GENERAL FUND"/>
    <x v="0"/>
    <s v="TCADA"/>
    <s v="ADAPTED DISABLED AIDS IN STUD TECH CENTR"/>
    <s v="UITS OPERATING ACCOUNT - GENERAL FUND-UA"/>
    <x v="17"/>
    <s v="VP FOR INFORMATION TECHNOLOGY"/>
    <s v="GENFND"/>
    <x v="36"/>
    <x v="35"/>
    <s v="---"/>
    <s v="EX"/>
    <s v="PRSA"/>
    <s v="PROF SAL"/>
    <s v="FP"/>
    <x v="5"/>
    <s v="COMPENS"/>
    <s v="07"/>
    <s v="IS"/>
    <x v="3"/>
    <n v="43160"/>
    <n v="0"/>
    <m/>
    <x v="0"/>
    <n v="0"/>
    <s v="EX"/>
    <n v="0"/>
    <n v="0"/>
    <x v="2"/>
    <n v="0"/>
    <n v="0"/>
    <m/>
    <n v="0"/>
    <n v="0"/>
    <s v="Y"/>
    <m/>
    <s v="VPIT"/>
    <s v="VP FOR INFORMATION TECHNOLOGY"/>
    <s v="99"/>
    <s v="1-Adjust Based Budget"/>
    <x v="42"/>
    <x v="2"/>
    <x v="7"/>
    <m/>
    <x v="0"/>
    <x v="0"/>
    <m/>
  </r>
  <r>
    <n v="2018"/>
    <s v="UA"/>
    <s v="ITGF"/>
    <s v="IT GENERAL FUND"/>
    <x v="0"/>
    <s v="VPO"/>
    <s v="OFFICE OF VICE PRESIDENT FOR IT"/>
    <s v="UITS OPERATING ACCOUNT - GENERAL FUND-UA"/>
    <x v="17"/>
    <s v="VP FOR INFORMATION TECHNOLOGY"/>
    <s v="GENFND"/>
    <x v="36"/>
    <x v="35"/>
    <s v="---"/>
    <s v="EX"/>
    <s v="PRSA"/>
    <s v="PROF SAL"/>
    <s v="FP"/>
    <x v="5"/>
    <s v="COMPENS"/>
    <s v="07"/>
    <s v="IS"/>
    <x v="3"/>
    <n v="40248"/>
    <n v="40248"/>
    <m/>
    <x v="0"/>
    <n v="0"/>
    <s v="EX"/>
    <n v="40248"/>
    <n v="40248"/>
    <x v="2"/>
    <n v="1112"/>
    <n v="-861.30720000000349"/>
    <m/>
    <n v="250.69279999999651"/>
    <n v="40498.692799999997"/>
    <s v="Y"/>
    <m/>
    <s v="VPIT"/>
    <s v="VP FOR INFORMATION TECHNOLOGY"/>
    <s v="99"/>
    <s v="1-Adjust Based Budget"/>
    <x v="43"/>
    <x v="2"/>
    <x v="7"/>
    <m/>
    <x v="0"/>
    <x v="0"/>
    <m/>
  </r>
  <r>
    <n v="2018"/>
    <s v="UA"/>
    <s v="ITGF"/>
    <s v="IT GENERAL FUND"/>
    <x v="108"/>
    <s v="ITO"/>
    <s v="IT OPERATING"/>
    <s v="SB VPIT GF OPERATING"/>
    <x v="17"/>
    <s v="VP FOR INFORMATION TECHNOLOGY"/>
    <s v="GENFND"/>
    <x v="36"/>
    <x v="35"/>
    <s v="---"/>
    <s v="EX"/>
    <s v="PRSA"/>
    <s v="PROF SAL"/>
    <s v="FP"/>
    <x v="5"/>
    <s v="COMPENS"/>
    <s v="07"/>
    <s v="AC"/>
    <x v="3"/>
    <n v="128023"/>
    <n v="128023"/>
    <s v="IT"/>
    <x v="0"/>
    <s v="IT"/>
    <s v="EX"/>
    <n v="128023"/>
    <n v="128023"/>
    <x v="2"/>
    <n v="3536"/>
    <n v="-2739.6922000000109"/>
    <m/>
    <n v="796.30779999998913"/>
    <n v="128819.3078"/>
    <s v="Y"/>
    <m/>
    <s v="VPIT"/>
    <s v="VP FOR INFORMATION TECHNOLOGY"/>
    <s v="99"/>
    <s v="1-Adjust Based Budget"/>
    <x v="43"/>
    <x v="2"/>
    <x v="7"/>
    <m/>
    <x v="16"/>
    <x v="16"/>
    <m/>
  </r>
  <r>
    <n v="2018"/>
    <s v="UA"/>
    <s v="ITGF"/>
    <s v="IT GENERAL FUND"/>
    <x v="109"/>
    <s v="ITO"/>
    <s v="IT OPERATING"/>
    <s v="EA - VPIT- GF - OPERATING"/>
    <x v="17"/>
    <s v="VP FOR INFORMATION TECHNOLOGY"/>
    <s v="GENFND"/>
    <x v="36"/>
    <x v="35"/>
    <s v="---"/>
    <s v="EX"/>
    <s v="PRSA"/>
    <s v="PROF SAL"/>
    <s v="FP"/>
    <x v="5"/>
    <s v="COMPENS"/>
    <s v="07"/>
    <s v="AC"/>
    <x v="3"/>
    <n v="61643"/>
    <n v="61643"/>
    <s v="IT"/>
    <x v="0"/>
    <s v="IT"/>
    <s v="EX"/>
    <n v="61643"/>
    <n v="61643"/>
    <x v="2"/>
    <n v="1702"/>
    <n v="-1319.1602000000053"/>
    <m/>
    <n v="382.83979999999474"/>
    <n v="62025.839799999994"/>
    <s v="Y"/>
    <m/>
    <s v="VPIT"/>
    <s v="VP FOR INFORMATION TECHNOLOGY"/>
    <s v="99"/>
    <s v="1-Adjust Based Budget"/>
    <x v="43"/>
    <x v="2"/>
    <x v="7"/>
    <m/>
    <x v="16"/>
    <x v="16"/>
    <m/>
  </r>
  <r>
    <n v="2018"/>
    <s v="UA"/>
    <s v="ITGF"/>
    <s v="IT GENERAL FUND"/>
    <x v="106"/>
    <s v="CLCTR"/>
    <s v="CALL CENTER - OPERATORS"/>
    <s v="BL UITS OPER ACCOUNT - GENERAL FUND"/>
    <x v="17"/>
    <s v="VP FOR INFORMATION TECHNOLOGY"/>
    <s v="GENFND"/>
    <x v="36"/>
    <x v="35"/>
    <s v="---"/>
    <s v="EX"/>
    <s v="PRSA"/>
    <s v="PROF SAL"/>
    <s v="FP"/>
    <x v="5"/>
    <s v="COMPENS"/>
    <s v="07"/>
    <s v="AC"/>
    <x v="3"/>
    <n v="0"/>
    <n v="38708"/>
    <s v="IT"/>
    <x v="0"/>
    <s v="IT"/>
    <s v="EX"/>
    <n v="38708"/>
    <n v="38708"/>
    <x v="2"/>
    <n v="1069"/>
    <n v="-828.35120000000336"/>
    <m/>
    <n v="240.64879999999664"/>
    <n v="38948.648799999995"/>
    <s v="Y"/>
    <m/>
    <s v="VPIT"/>
    <s v="VP FOR INFORMATION TECHNOLOGY"/>
    <s v="99"/>
    <s v="1-Adjust Based Budget"/>
    <x v="43"/>
    <x v="2"/>
    <x v="7"/>
    <m/>
    <x v="16"/>
    <x v="16"/>
    <m/>
  </r>
  <r>
    <n v="2018"/>
    <s v="UA"/>
    <s v="ITGF"/>
    <s v="IT GENERAL FUND"/>
    <x v="106"/>
    <s v="CTS"/>
    <s v="CLASSROOM TECH SERVICES"/>
    <s v="BL UITS OPER ACCOUNT - GENERAL FUND"/>
    <x v="17"/>
    <s v="VP FOR INFORMATION TECHNOLOGY"/>
    <s v="GENFND"/>
    <x v="36"/>
    <x v="35"/>
    <s v="---"/>
    <s v="EX"/>
    <s v="PRSA"/>
    <s v="PROF SAL"/>
    <s v="FP"/>
    <x v="5"/>
    <s v="COMPENS"/>
    <s v="07"/>
    <s v="AC"/>
    <x v="3"/>
    <n v="141773"/>
    <n v="141773"/>
    <s v="IT"/>
    <x v="0"/>
    <s v="IT"/>
    <s v="EX"/>
    <n v="141773"/>
    <n v="141773"/>
    <x v="2"/>
    <n v="3915"/>
    <n v="-3033.9422000000122"/>
    <m/>
    <n v="881.05779999998776"/>
    <n v="142654.05779999998"/>
    <s v="Y"/>
    <m/>
    <s v="VPIT"/>
    <s v="VP FOR INFORMATION TECHNOLOGY"/>
    <s v="99"/>
    <s v="1-Adjust Based Budget"/>
    <x v="43"/>
    <x v="2"/>
    <x v="7"/>
    <m/>
    <x v="16"/>
    <x v="16"/>
    <m/>
  </r>
  <r>
    <n v="2018"/>
    <s v="UA"/>
    <s v="ITGF"/>
    <s v="IT GENERAL FUND"/>
    <x v="106"/>
    <s v="FACIL"/>
    <s v="PHYSICAL FACILITIES"/>
    <s v="BL UITS OPER ACCOUNT - GENERAL FUND"/>
    <x v="17"/>
    <s v="VP FOR INFORMATION TECHNOLOGY"/>
    <s v="GENFND"/>
    <x v="36"/>
    <x v="35"/>
    <s v="---"/>
    <s v="EX"/>
    <s v="PRSA"/>
    <s v="PROF SAL"/>
    <s v="FP"/>
    <x v="5"/>
    <s v="COMPENS"/>
    <s v="07"/>
    <s v="AC"/>
    <x v="3"/>
    <n v="45094"/>
    <n v="45094"/>
    <s v="IT"/>
    <x v="0"/>
    <s v="IT"/>
    <s v="EX"/>
    <n v="45094"/>
    <n v="45094"/>
    <x v="2"/>
    <n v="1245"/>
    <n v="-965.01160000000391"/>
    <m/>
    <n v="279.98839999999609"/>
    <n v="45373.988399999995"/>
    <s v="Y"/>
    <m/>
    <s v="VPIT"/>
    <s v="VP FOR INFORMATION TECHNOLOGY"/>
    <s v="99"/>
    <s v="1-Adjust Based Budget"/>
    <x v="43"/>
    <x v="2"/>
    <x v="7"/>
    <m/>
    <x v="16"/>
    <x v="16"/>
    <m/>
  </r>
  <r>
    <n v="2018"/>
    <s v="UA"/>
    <s v="ITGF"/>
    <s v="IT GENERAL FUND"/>
    <x v="106"/>
    <s v="HRO"/>
    <s v="HUMAN RESOURCES"/>
    <s v="BL UITS OPER ACCOUNT - GENERAL FUND"/>
    <x v="17"/>
    <s v="VP FOR INFORMATION TECHNOLOGY"/>
    <s v="GENFND"/>
    <x v="36"/>
    <x v="35"/>
    <s v="---"/>
    <s v="EX"/>
    <s v="PRSA"/>
    <s v="PROF SAL"/>
    <s v="FP"/>
    <x v="5"/>
    <s v="COMPENS"/>
    <s v="07"/>
    <s v="AC"/>
    <x v="3"/>
    <n v="1225"/>
    <n v="1225"/>
    <s v="IT"/>
    <x v="0"/>
    <s v="IT"/>
    <s v="EX"/>
    <n v="1225"/>
    <n v="1225"/>
    <x v="2"/>
    <n v="34"/>
    <n v="-26.215000000000106"/>
    <m/>
    <n v="7.7849999999998936"/>
    <n v="1232.7849999999999"/>
    <s v="Y"/>
    <m/>
    <s v="VPIT"/>
    <s v="VP FOR INFORMATION TECHNOLOGY"/>
    <s v="99"/>
    <s v="1-Adjust Based Budget"/>
    <x v="43"/>
    <x v="2"/>
    <x v="7"/>
    <m/>
    <x v="16"/>
    <x v="16"/>
    <m/>
  </r>
  <r>
    <n v="2018"/>
    <s v="UA"/>
    <s v="ITGF"/>
    <s v="IT GENERAL FUND"/>
    <x v="106"/>
    <s v="SC"/>
    <s v="SUPPORT CENTER ADMINISTRATIVE SUPPORT"/>
    <s v="BL UITS OPER ACCOUNT - GENERAL FUND"/>
    <x v="17"/>
    <s v="VP FOR INFORMATION TECHNOLOGY"/>
    <s v="GENFND"/>
    <x v="36"/>
    <x v="35"/>
    <s v="---"/>
    <s v="EX"/>
    <s v="PRSA"/>
    <s v="PROF SAL"/>
    <s v="FP"/>
    <x v="5"/>
    <s v="COMPENS"/>
    <s v="07"/>
    <s v="AC"/>
    <x v="3"/>
    <n v="423429"/>
    <n v="423429"/>
    <s v="IT"/>
    <x v="0"/>
    <s v="IT"/>
    <s v="EX"/>
    <n v="423429"/>
    <n v="423429"/>
    <x v="2"/>
    <n v="11694"/>
    <n v="-9061.3806000000368"/>
    <m/>
    <n v="2632.6193999999632"/>
    <n v="426061.61939999997"/>
    <s v="Y"/>
    <m/>
    <s v="VPIT"/>
    <s v="VP FOR INFORMATION TECHNOLOGY"/>
    <s v="99"/>
    <s v="1-Adjust Based Budget"/>
    <x v="43"/>
    <x v="2"/>
    <x v="7"/>
    <m/>
    <x v="16"/>
    <x v="16"/>
    <m/>
  </r>
  <r>
    <n v="2018"/>
    <s v="UA"/>
    <s v="ITGF"/>
    <s v="IT GENERAL FUND"/>
    <x v="106"/>
    <s v="SDS"/>
    <s v="SCIENTIFIC DATA SERVICES"/>
    <s v="BL UITS OPER ACCOUNT - GENERAL FUND"/>
    <x v="17"/>
    <s v="VP FOR INFORMATION TECHNOLOGY"/>
    <s v="GENFND"/>
    <x v="36"/>
    <x v="35"/>
    <s v="---"/>
    <s v="EX"/>
    <s v="PRSA"/>
    <s v="PROF SAL"/>
    <s v="FP"/>
    <x v="5"/>
    <s v="COMPENS"/>
    <s v="07"/>
    <s v="AC"/>
    <x v="3"/>
    <n v="21143"/>
    <n v="21143"/>
    <s v="IT"/>
    <x v="0"/>
    <s v="IT"/>
    <s v="EX"/>
    <n v="21143"/>
    <n v="21143"/>
    <x v="2"/>
    <n v="584"/>
    <n v="-452.46020000000181"/>
    <m/>
    <n v="131.53979999999819"/>
    <n v="21274.539799999999"/>
    <s v="Y"/>
    <m/>
    <s v="VPIT"/>
    <s v="VP FOR INFORMATION TECHNOLOGY"/>
    <s v="99"/>
    <s v="1-Adjust Based Budget"/>
    <x v="43"/>
    <x v="2"/>
    <x v="7"/>
    <m/>
    <x v="16"/>
    <x v="16"/>
    <m/>
  </r>
  <r>
    <n v="2018"/>
    <s v="UA"/>
    <s v="ITGF"/>
    <s v="IT GENERAL FUND"/>
    <x v="110"/>
    <s v="ITO"/>
    <s v="IT OPERATING"/>
    <s v="KO VPIT GENERAL FUND OPERATING"/>
    <x v="17"/>
    <s v="VP FOR INFORMATION TECHNOLOGY"/>
    <s v="GENFND"/>
    <x v="36"/>
    <x v="35"/>
    <s v="---"/>
    <s v="EX"/>
    <s v="PRSA"/>
    <s v="PROF SAL"/>
    <s v="FP"/>
    <x v="5"/>
    <s v="COMPENS"/>
    <s v="07"/>
    <s v="AC"/>
    <x v="3"/>
    <n v="40115"/>
    <n v="40115"/>
    <s v="IT"/>
    <x v="0"/>
    <s v="IT"/>
    <s v="EX"/>
    <n v="40115"/>
    <n v="40115"/>
    <x v="2"/>
    <n v="1108"/>
    <n v="-858.46100000000342"/>
    <m/>
    <n v="249.53899999999658"/>
    <n v="40364.538999999997"/>
    <s v="Y"/>
    <m/>
    <s v="VPIT"/>
    <s v="VP FOR INFORMATION TECHNOLOGY"/>
    <s v="99"/>
    <s v="1-Adjust Based Budget"/>
    <x v="43"/>
    <x v="2"/>
    <x v="7"/>
    <m/>
    <x v="16"/>
    <x v="16"/>
    <m/>
  </r>
  <r>
    <n v="2018"/>
    <s v="UA"/>
    <s v="ITGF"/>
    <s v="IT GENERAL FUND"/>
    <x v="111"/>
    <s v="ITO"/>
    <s v="IT OPERATING"/>
    <s v="NW VPIT GF OPERATING"/>
    <x v="17"/>
    <s v="VP FOR INFORMATION TECHNOLOGY"/>
    <s v="GENFND"/>
    <x v="36"/>
    <x v="35"/>
    <s v="---"/>
    <s v="EX"/>
    <s v="PRSA"/>
    <s v="PROF SAL"/>
    <s v="FP"/>
    <x v="5"/>
    <s v="COMPENS"/>
    <s v="07"/>
    <s v="AC"/>
    <x v="3"/>
    <n v="0"/>
    <n v="39999"/>
    <s v="IT"/>
    <x v="0"/>
    <s v="IT"/>
    <s v="EX"/>
    <n v="39999"/>
    <n v="39999"/>
    <x v="2"/>
    <n v="1105"/>
    <n v="-855.97860000000344"/>
    <m/>
    <n v="249.02139999999656"/>
    <n v="40248.021399999998"/>
    <s v="Y"/>
    <m/>
    <s v="VPIT"/>
    <s v="VP FOR INFORMATION TECHNOLOGY"/>
    <s v="99"/>
    <s v="1-Adjust Based Budget"/>
    <x v="43"/>
    <x v="2"/>
    <x v="7"/>
    <m/>
    <x v="16"/>
    <x v="16"/>
    <m/>
  </r>
  <r>
    <n v="2018"/>
    <s v="UA"/>
    <s v="ITGF"/>
    <s v="IT GENERAL FUND"/>
    <x v="107"/>
    <s v="CO"/>
    <s v="COMMUNICATIONS OFFICE"/>
    <s v="IN UITS OPERATING ACCOUNT - GEN FND"/>
    <x v="17"/>
    <s v="VP FOR INFORMATION TECHNOLOGY"/>
    <s v="GENFND"/>
    <x v="36"/>
    <x v="35"/>
    <s v="---"/>
    <s v="EX"/>
    <s v="PRSA"/>
    <s v="PROF SAL"/>
    <s v="FP"/>
    <x v="5"/>
    <s v="COMPENS"/>
    <s v="07"/>
    <s v="AC"/>
    <x v="3"/>
    <n v="0"/>
    <n v="36005"/>
    <s v="IT"/>
    <x v="0"/>
    <s v="IT"/>
    <s v="EX"/>
    <n v="36005"/>
    <n v="36005"/>
    <x v="2"/>
    <n v="994"/>
    <n v="-770.50700000000313"/>
    <m/>
    <n v="223.49299999999687"/>
    <n v="36228.492999999995"/>
    <s v="Y"/>
    <m/>
    <s v="VPIT"/>
    <s v="VP FOR INFORMATION TECHNOLOGY"/>
    <s v="99"/>
    <s v="1-Adjust Based Budget"/>
    <x v="43"/>
    <x v="2"/>
    <x v="7"/>
    <m/>
    <x v="16"/>
    <x v="16"/>
    <m/>
  </r>
  <r>
    <n v="2018"/>
    <s v="UA"/>
    <s v="ITGF"/>
    <s v="IT GENERAL FUND"/>
    <x v="107"/>
    <s v="COVID"/>
    <s v="COMMUNICATIONS OFFICE VIDEO PROJECTS"/>
    <s v="IN UITS OPERATING ACCOUNT - GEN FND"/>
    <x v="17"/>
    <s v="VP FOR INFORMATION TECHNOLOGY"/>
    <s v="GENFND"/>
    <x v="36"/>
    <x v="35"/>
    <s v="---"/>
    <s v="EX"/>
    <s v="PRSA"/>
    <s v="PROF SAL"/>
    <s v="FP"/>
    <x v="5"/>
    <s v="COMPENS"/>
    <s v="07"/>
    <s v="AC"/>
    <x v="3"/>
    <n v="51854"/>
    <n v="51854"/>
    <s v="IT"/>
    <x v="0"/>
    <s v="IT"/>
    <s v="EX"/>
    <n v="51854"/>
    <n v="51854"/>
    <x v="2"/>
    <n v="1432"/>
    <n v="-1109.6756000000044"/>
    <m/>
    <n v="322.32439999999565"/>
    <n v="52176.324399999998"/>
    <s v="Y"/>
    <m/>
    <s v="VPIT"/>
    <s v="VP FOR INFORMATION TECHNOLOGY"/>
    <s v="99"/>
    <s v="1-Adjust Based Budget"/>
    <x v="43"/>
    <x v="2"/>
    <x v="7"/>
    <m/>
    <x v="16"/>
    <x v="16"/>
    <m/>
  </r>
  <r>
    <n v="2018"/>
    <s v="UA"/>
    <s v="ITGF"/>
    <s v="IT GENERAL FUND"/>
    <x v="107"/>
    <s v="CTS"/>
    <s v="CLASSROOM TECH SERVICES"/>
    <s v="IN UITS OPERATING ACCOUNT - GEN FND"/>
    <x v="17"/>
    <s v="VP FOR INFORMATION TECHNOLOGY"/>
    <s v="GENFND"/>
    <x v="36"/>
    <x v="35"/>
    <s v="---"/>
    <s v="EX"/>
    <s v="PRSA"/>
    <s v="PROF SAL"/>
    <s v="FP"/>
    <x v="5"/>
    <s v="COMPENS"/>
    <s v="07"/>
    <s v="AC"/>
    <x v="3"/>
    <n v="183207"/>
    <n v="139298"/>
    <s v="IT"/>
    <x v="0"/>
    <s v="IT"/>
    <s v="EX"/>
    <n v="139298"/>
    <n v="139298"/>
    <x v="2"/>
    <n v="3847"/>
    <n v="-2980.9772000000121"/>
    <m/>
    <n v="866.02279999998791"/>
    <n v="140164.02279999998"/>
    <s v="Y"/>
    <m/>
    <s v="VPIT"/>
    <s v="VP FOR INFORMATION TECHNOLOGY"/>
    <s v="99"/>
    <s v="1-Adjust Based Budget"/>
    <x v="43"/>
    <x v="2"/>
    <x v="7"/>
    <m/>
    <x v="16"/>
    <x v="16"/>
    <m/>
  </r>
  <r>
    <n v="2018"/>
    <s v="UA"/>
    <s v="ITGF"/>
    <s v="IT GENERAL FUND"/>
    <x v="107"/>
    <s v="FACIL"/>
    <s v="PHYSICAL FACILITIES"/>
    <s v="IN UITS OPERATING ACCOUNT - GEN FND"/>
    <x v="17"/>
    <s v="VP FOR INFORMATION TECHNOLOGY"/>
    <s v="GENFND"/>
    <x v="36"/>
    <x v="35"/>
    <s v="---"/>
    <s v="EX"/>
    <s v="PRSA"/>
    <s v="PROF SAL"/>
    <s v="FP"/>
    <x v="5"/>
    <s v="COMPENS"/>
    <s v="07"/>
    <s v="AC"/>
    <x v="3"/>
    <n v="44013"/>
    <n v="44013"/>
    <s v="IT"/>
    <x v="0"/>
    <s v="IT"/>
    <s v="EX"/>
    <n v="44013"/>
    <n v="44013"/>
    <x v="2"/>
    <n v="1216"/>
    <n v="-941.87820000000374"/>
    <m/>
    <n v="274.12179999999626"/>
    <n v="44287.121799999994"/>
    <s v="Y"/>
    <m/>
    <s v="VPIT"/>
    <s v="VP FOR INFORMATION TECHNOLOGY"/>
    <s v="99"/>
    <s v="1-Adjust Based Budget"/>
    <x v="43"/>
    <x v="2"/>
    <x v="7"/>
    <m/>
    <x v="16"/>
    <x v="16"/>
    <m/>
  </r>
  <r>
    <n v="2018"/>
    <s v="UA"/>
    <s v="ITGF"/>
    <s v="IT GENERAL FUND"/>
    <x v="107"/>
    <s v="FOSVS"/>
    <s v="FINANCE OFFICE SERVICES"/>
    <s v="IN UITS OPERATING ACCOUNT - GEN FND"/>
    <x v="17"/>
    <s v="VP FOR INFORMATION TECHNOLOGY"/>
    <s v="GENFND"/>
    <x v="36"/>
    <x v="35"/>
    <s v="---"/>
    <s v="EX"/>
    <s v="PRSA"/>
    <s v="PROF SAL"/>
    <s v="FP"/>
    <x v="5"/>
    <s v="COMPENS"/>
    <s v="07"/>
    <s v="AC"/>
    <x v="3"/>
    <n v="52624"/>
    <n v="52624"/>
    <s v="IT"/>
    <x v="0"/>
    <s v="IT"/>
    <s v="EX"/>
    <n v="52624"/>
    <n v="52624"/>
    <x v="2"/>
    <n v="1453"/>
    <n v="-1126.1536000000044"/>
    <m/>
    <n v="326.84639999999558"/>
    <n v="52950.846399999995"/>
    <s v="Y"/>
    <m/>
    <s v="VPIT"/>
    <s v="VP FOR INFORMATION TECHNOLOGY"/>
    <s v="99"/>
    <s v="1-Adjust Based Budget"/>
    <x v="43"/>
    <x v="2"/>
    <x v="7"/>
    <m/>
    <x v="16"/>
    <x v="16"/>
    <m/>
  </r>
  <r>
    <n v="2018"/>
    <s v="UA"/>
    <s v="ITGF"/>
    <s v="IT GENERAL FUND"/>
    <x v="107"/>
    <s v="HRO"/>
    <s v="HUMAN RESOURCES"/>
    <s v="IN UITS OPERATING ACCOUNT - GEN FND"/>
    <x v="17"/>
    <s v="VP FOR INFORMATION TECHNOLOGY"/>
    <s v="GENFND"/>
    <x v="36"/>
    <x v="35"/>
    <s v="---"/>
    <s v="EX"/>
    <s v="PRSA"/>
    <s v="PROF SAL"/>
    <s v="FP"/>
    <x v="5"/>
    <s v="COMPENS"/>
    <s v="07"/>
    <s v="AC"/>
    <x v="3"/>
    <n v="38986"/>
    <n v="38986"/>
    <s v="IT"/>
    <x v="0"/>
    <s v="IT"/>
    <s v="EX"/>
    <n v="38986"/>
    <n v="38986"/>
    <x v="2"/>
    <n v="1077"/>
    <n v="-834.30040000000338"/>
    <m/>
    <n v="242.69959999999662"/>
    <n v="39228.6996"/>
    <s v="Y"/>
    <m/>
    <s v="VPIT"/>
    <s v="VP FOR INFORMATION TECHNOLOGY"/>
    <s v="99"/>
    <s v="1-Adjust Based Budget"/>
    <x v="43"/>
    <x v="2"/>
    <x v="7"/>
    <m/>
    <x v="16"/>
    <x v="16"/>
    <m/>
  </r>
  <r>
    <n v="2018"/>
    <s v="UA"/>
    <s v="ITGF"/>
    <s v="IT GENERAL FUND"/>
    <x v="112"/>
    <s v="ITO"/>
    <s v="IT OPERATING"/>
    <s v="SE VPIT GF OPERATING"/>
    <x v="17"/>
    <s v="VP FOR INFORMATION TECHNOLOGY"/>
    <s v="GENFND"/>
    <x v="36"/>
    <x v="35"/>
    <s v="---"/>
    <s v="EX"/>
    <s v="PRSA"/>
    <s v="PROF SAL"/>
    <s v="FP"/>
    <x v="5"/>
    <s v="COMPENS"/>
    <s v="07"/>
    <s v="AC"/>
    <x v="3"/>
    <n v="32833"/>
    <n v="32833"/>
    <s v="IT"/>
    <x v="0"/>
    <s v="IT"/>
    <s v="EX"/>
    <n v="32833"/>
    <n v="32833"/>
    <x v="2"/>
    <n v="907"/>
    <n v="-702.62620000000277"/>
    <m/>
    <n v="204.37379999999723"/>
    <n v="33037.373799999994"/>
    <s v="Y"/>
    <m/>
    <s v="VPIT"/>
    <s v="VP FOR INFORMATION TECHNOLOGY"/>
    <s v="99"/>
    <s v="1-Adjust Based Budget"/>
    <x v="43"/>
    <x v="2"/>
    <x v="7"/>
    <m/>
    <x v="16"/>
    <x v="16"/>
    <m/>
  </r>
  <r>
    <n v="2018"/>
    <s v="UA"/>
    <s v="ITGF"/>
    <s v="IT GENERAL FUND"/>
    <x v="113"/>
    <s v="ITO"/>
    <s v="IT OPERATING"/>
    <s v="CO-UITS OPERATING ACCOUNT - GENERAL FUND"/>
    <x v="17"/>
    <s v="VP FOR INFORMATION TECHNOLOGY"/>
    <s v="GENFND"/>
    <x v="36"/>
    <x v="35"/>
    <s v="---"/>
    <s v="EX"/>
    <s v="PRSA"/>
    <s v="PROF SAL"/>
    <s v="FP"/>
    <x v="5"/>
    <s v="COMPENS"/>
    <s v="07"/>
    <s v="AC"/>
    <x v="3"/>
    <n v="44470"/>
    <n v="44470"/>
    <s v="IT"/>
    <x v="0"/>
    <s v="IT"/>
    <s v="EX"/>
    <n v="44470"/>
    <n v="44470"/>
    <x v="2"/>
    <n v="1228"/>
    <n v="-951.65800000000377"/>
    <m/>
    <n v="276.34199999999623"/>
    <n v="44746.341999999997"/>
    <s v="Y"/>
    <m/>
    <s v="VPIT"/>
    <s v="VP FOR INFORMATION TECHNOLOGY"/>
    <s v="99"/>
    <s v="1-Adjust Based Budget"/>
    <x v="43"/>
    <x v="2"/>
    <x v="7"/>
    <m/>
    <x v="16"/>
    <x v="16"/>
    <m/>
  </r>
  <r>
    <n v="2018"/>
    <s v="UA"/>
    <s v="ITGF"/>
    <s v="IT GENERAL FUND"/>
    <x v="0"/>
    <s v="FOSVS"/>
    <s v="FINANCE OFFICE SERVICE"/>
    <s v="UITS OPERATING ACCOUNT - GENERAL FUND-UA"/>
    <x v="17"/>
    <s v="VP FOR INFORMATION TECHNOLOGY"/>
    <s v="GENFND"/>
    <x v="37"/>
    <x v="36"/>
    <s v="---"/>
    <s v="EX"/>
    <s v="BISA"/>
    <s v="BIWEEK SAL"/>
    <s v="FV"/>
    <x v="5"/>
    <s v="COMPENS"/>
    <s v="07"/>
    <s v="IS"/>
    <x v="3"/>
    <n v="79267"/>
    <n v="0"/>
    <m/>
    <x v="0"/>
    <n v="0"/>
    <s v="EX"/>
    <n v="0"/>
    <n v="0"/>
    <x v="3"/>
    <n v="0"/>
    <n v="0"/>
    <m/>
    <n v="0"/>
    <n v="0"/>
    <s v="Y"/>
    <m/>
    <s v="VPIT"/>
    <s v="VP FOR INFORMATION TECHNOLOGY"/>
    <s v="99"/>
    <s v="1-Adjust Based Budget"/>
    <x v="42"/>
    <x v="2"/>
    <x v="7"/>
    <m/>
    <x v="0"/>
    <x v="0"/>
    <m/>
  </r>
  <r>
    <n v="2018"/>
    <s v="UA"/>
    <s v="ITGF"/>
    <s v="IT GENERAL FUND"/>
    <x v="108"/>
    <s v="ITO"/>
    <s v="IT OPERATING"/>
    <s v="SB VPIT GF OPERATING"/>
    <x v="17"/>
    <s v="VP FOR INFORMATION TECHNOLOGY"/>
    <s v="GENFND"/>
    <x v="37"/>
    <x v="36"/>
    <s v="---"/>
    <s v="EX"/>
    <s v="BISA"/>
    <s v="BIWEEK SAL"/>
    <s v="FV"/>
    <x v="5"/>
    <s v="COMPENS"/>
    <s v="07"/>
    <s v="AC"/>
    <x v="3"/>
    <n v="36483"/>
    <n v="56482"/>
    <s v="IT"/>
    <x v="0"/>
    <s v="IT"/>
    <s v="EX"/>
    <n v="56482"/>
    <n v="56482"/>
    <x v="3"/>
    <n v="1566"/>
    <n v="-220.27980000000082"/>
    <m/>
    <n v="1345.7201999999993"/>
    <n v="57827.720199999996"/>
    <s v="Y"/>
    <m/>
    <s v="VPIT"/>
    <s v="VP FOR INFORMATION TECHNOLOGY"/>
    <s v="99"/>
    <s v="1-Adjust Based Budget"/>
    <x v="43"/>
    <x v="2"/>
    <x v="7"/>
    <m/>
    <x v="16"/>
    <x v="16"/>
    <m/>
  </r>
  <r>
    <n v="2018"/>
    <s v="UA"/>
    <s v="ITGF"/>
    <s v="IT GENERAL FUND"/>
    <x v="109"/>
    <s v="ITO"/>
    <s v="IT OPERATING"/>
    <s v="EA - VPIT- GF - OPERATING"/>
    <x v="17"/>
    <s v="VP FOR INFORMATION TECHNOLOGY"/>
    <s v="GENFND"/>
    <x v="37"/>
    <x v="36"/>
    <s v="---"/>
    <s v="EX"/>
    <s v="BISA"/>
    <s v="BIWEEK SAL"/>
    <s v="FV"/>
    <x v="5"/>
    <s v="COMPENS"/>
    <s v="07"/>
    <s v="AC"/>
    <x v="3"/>
    <n v="64914"/>
    <n v="64914"/>
    <s v="IT"/>
    <x v="0"/>
    <s v="IT"/>
    <s v="EX"/>
    <n v="64914"/>
    <n v="64914"/>
    <x v="3"/>
    <n v="1799"/>
    <n v="-253.16460000000095"/>
    <m/>
    <n v="1545.835399999999"/>
    <n v="66459.835399999996"/>
    <s v="Y"/>
    <m/>
    <s v="VPIT"/>
    <s v="VP FOR INFORMATION TECHNOLOGY"/>
    <s v="99"/>
    <s v="1-Adjust Based Budget"/>
    <x v="43"/>
    <x v="2"/>
    <x v="7"/>
    <m/>
    <x v="16"/>
    <x v="16"/>
    <m/>
  </r>
  <r>
    <n v="2018"/>
    <s v="UA"/>
    <s v="ITGF"/>
    <s v="IT GENERAL FUND"/>
    <x v="106"/>
    <s v="ADSUP"/>
    <s v="ADMINISTRATIVE SUPPORT"/>
    <s v="BL UITS OPER ACCOUNT - GENERAL FUND"/>
    <x v="17"/>
    <s v="VP FOR INFORMATION TECHNOLOGY"/>
    <s v="GENFND"/>
    <x v="37"/>
    <x v="36"/>
    <s v="---"/>
    <s v="EX"/>
    <s v="BISA"/>
    <s v="BIWEEK SAL"/>
    <s v="FV"/>
    <x v="5"/>
    <s v="COMPENS"/>
    <s v="07"/>
    <s v="AC"/>
    <x v="3"/>
    <n v="360418"/>
    <n v="356695"/>
    <s v="IT"/>
    <x v="0"/>
    <s v="IT"/>
    <s v="EX"/>
    <n v="356695"/>
    <n v="356695"/>
    <x v="3"/>
    <n v="9888"/>
    <n v="-1391.1105000000052"/>
    <m/>
    <n v="8496.8894999999939"/>
    <n v="365191.88949999999"/>
    <s v="Y"/>
    <m/>
    <s v="VPIT"/>
    <s v="VP FOR INFORMATION TECHNOLOGY"/>
    <s v="99"/>
    <s v="1-Adjust Based Budget"/>
    <x v="43"/>
    <x v="2"/>
    <x v="7"/>
    <m/>
    <x v="16"/>
    <x v="16"/>
    <m/>
  </r>
  <r>
    <n v="2018"/>
    <s v="UA"/>
    <s v="ITGF"/>
    <s v="IT GENERAL FUND"/>
    <x v="106"/>
    <s v="AFRT"/>
    <s v="ACCUMULATED FUNDING RT"/>
    <s v="BL UITS OPER ACCOUNT - GENERAL FUND"/>
    <x v="17"/>
    <s v="VP FOR INFORMATION TECHNOLOGY"/>
    <s v="GENFND"/>
    <x v="37"/>
    <x v="36"/>
    <s v="---"/>
    <s v="EX"/>
    <s v="BISA"/>
    <s v="BIWEEK SAL"/>
    <s v="FV"/>
    <x v="5"/>
    <s v="COMPENS"/>
    <s v="07"/>
    <s v="AC"/>
    <x v="3"/>
    <n v="12818"/>
    <n v="12818"/>
    <s v="IT"/>
    <x v="0"/>
    <s v="IT"/>
    <s v="EX"/>
    <n v="12818"/>
    <n v="12818"/>
    <x v="3"/>
    <n v="355"/>
    <n v="-49.990200000000186"/>
    <m/>
    <n v="305.00979999999981"/>
    <n v="13123.0098"/>
    <s v="Y"/>
    <m/>
    <s v="VPIT"/>
    <s v="VP FOR INFORMATION TECHNOLOGY"/>
    <s v="99"/>
    <s v="1-Adjust Based Budget"/>
    <x v="43"/>
    <x v="2"/>
    <x v="7"/>
    <m/>
    <x v="16"/>
    <x v="16"/>
    <m/>
  </r>
  <r>
    <n v="2018"/>
    <s v="UA"/>
    <s v="ITGF"/>
    <s v="IT GENERAL FUND"/>
    <x v="106"/>
    <s v="CLCS"/>
    <s v="CLASSROOM CONFERENCE SUPPORT"/>
    <s v="BL UITS OPER ACCOUNT - GENERAL FUND"/>
    <x v="17"/>
    <s v="VP FOR INFORMATION TECHNOLOGY"/>
    <s v="GENFND"/>
    <x v="37"/>
    <x v="36"/>
    <s v="---"/>
    <s v="EX"/>
    <s v="BISA"/>
    <s v="BIWEEK SAL"/>
    <s v="FV"/>
    <x v="5"/>
    <s v="COMPENS"/>
    <s v="07"/>
    <s v="AC"/>
    <x v="3"/>
    <n v="117145"/>
    <n v="115627"/>
    <s v="IT"/>
    <x v="0"/>
    <s v="IT"/>
    <s v="EX"/>
    <n v="115627"/>
    <n v="115627"/>
    <x v="3"/>
    <n v="3205"/>
    <n v="-450.94530000000168"/>
    <m/>
    <n v="2754.0546999999983"/>
    <n v="118381.05469999999"/>
    <s v="Y"/>
    <m/>
    <s v="VPIT"/>
    <s v="VP FOR INFORMATION TECHNOLOGY"/>
    <s v="99"/>
    <s v="1-Adjust Based Budget"/>
    <x v="43"/>
    <x v="2"/>
    <x v="7"/>
    <m/>
    <x v="16"/>
    <x v="16"/>
    <m/>
  </r>
  <r>
    <n v="2018"/>
    <s v="UA"/>
    <s v="ITGF"/>
    <s v="IT GENERAL FUND"/>
    <x v="106"/>
    <s v="CLCTR"/>
    <s v="CALL CENTER - OPERATORS"/>
    <s v="BL UITS OPER ACCOUNT - GENERAL FUND"/>
    <x v="17"/>
    <s v="VP FOR INFORMATION TECHNOLOGY"/>
    <s v="GENFND"/>
    <x v="37"/>
    <x v="36"/>
    <s v="---"/>
    <s v="EX"/>
    <s v="BISA"/>
    <s v="BIWEEK SAL"/>
    <s v="FV"/>
    <x v="5"/>
    <s v="COMPENS"/>
    <s v="07"/>
    <s v="AC"/>
    <x v="3"/>
    <n v="0"/>
    <n v="121742"/>
    <s v="IT"/>
    <x v="0"/>
    <s v="IT"/>
    <s v="EX"/>
    <n v="121742"/>
    <n v="121742"/>
    <x v="3"/>
    <n v="3375"/>
    <n v="-474.7938000000018"/>
    <m/>
    <n v="2900.2061999999983"/>
    <n v="124642.2062"/>
    <s v="Y"/>
    <m/>
    <s v="VPIT"/>
    <s v="VP FOR INFORMATION TECHNOLOGY"/>
    <s v="99"/>
    <s v="1-Adjust Based Budget"/>
    <x v="43"/>
    <x v="2"/>
    <x v="7"/>
    <m/>
    <x v="16"/>
    <x v="16"/>
    <m/>
  </r>
  <r>
    <n v="2018"/>
    <s v="UA"/>
    <s v="ITGF"/>
    <s v="IT GENERAL FUND"/>
    <x v="106"/>
    <s v="FOSVS"/>
    <s v="FINANCE OFFICE SERVICES"/>
    <s v="BL UITS OPER ACCOUNT - GENERAL FUND"/>
    <x v="17"/>
    <s v="VP FOR INFORMATION TECHNOLOGY"/>
    <s v="GENFND"/>
    <x v="37"/>
    <x v="36"/>
    <s v="---"/>
    <s v="EX"/>
    <s v="BISA"/>
    <s v="BIWEEK SAL"/>
    <s v="FV"/>
    <x v="5"/>
    <s v="COMPENS"/>
    <s v="07"/>
    <s v="AC"/>
    <x v="3"/>
    <n v="119608"/>
    <n v="193607"/>
    <s v="IT"/>
    <x v="0"/>
    <s v="IT"/>
    <s v="EX"/>
    <n v="193607"/>
    <n v="193607"/>
    <x v="3"/>
    <n v="5367"/>
    <n v="-755.06730000000277"/>
    <m/>
    <n v="4611.9326999999976"/>
    <n v="198218.9327"/>
    <s v="Y"/>
    <m/>
    <s v="VPIT"/>
    <s v="VP FOR INFORMATION TECHNOLOGY"/>
    <s v="99"/>
    <s v="1-Adjust Based Budget"/>
    <x v="43"/>
    <x v="2"/>
    <x v="7"/>
    <m/>
    <x v="16"/>
    <x v="16"/>
    <m/>
  </r>
  <r>
    <n v="2018"/>
    <s v="UA"/>
    <s v="ITGF"/>
    <s v="IT GENERAL FUND"/>
    <x v="110"/>
    <s v="ITO"/>
    <s v="IT OPERATING"/>
    <s v="KO VPIT GENERAL FUND OPERATING"/>
    <x v="17"/>
    <s v="VP FOR INFORMATION TECHNOLOGY"/>
    <s v="GENFND"/>
    <x v="37"/>
    <x v="36"/>
    <s v="---"/>
    <s v="EX"/>
    <s v="BISA"/>
    <s v="BIWEEK SAL"/>
    <s v="FV"/>
    <x v="5"/>
    <s v="COMPENS"/>
    <s v="07"/>
    <s v="AC"/>
    <x v="3"/>
    <n v="64377"/>
    <n v="74010"/>
    <s v="IT"/>
    <x v="0"/>
    <s v="IT"/>
    <s v="EX"/>
    <n v="74010"/>
    <n v="74010"/>
    <x v="3"/>
    <n v="2052"/>
    <n v="-288.63900000000109"/>
    <m/>
    <n v="1763.360999999999"/>
    <n v="75773.361000000004"/>
    <s v="Y"/>
    <m/>
    <s v="VPIT"/>
    <s v="VP FOR INFORMATION TECHNOLOGY"/>
    <s v="99"/>
    <s v="1-Adjust Based Budget"/>
    <x v="43"/>
    <x v="2"/>
    <x v="7"/>
    <m/>
    <x v="16"/>
    <x v="16"/>
    <m/>
  </r>
  <r>
    <n v="2018"/>
    <s v="UA"/>
    <s v="ITGF"/>
    <s v="IT GENERAL FUND"/>
    <x v="111"/>
    <s v="ITO"/>
    <s v="IT OPERATING"/>
    <s v="NW VPIT GF OPERATING"/>
    <x v="17"/>
    <s v="VP FOR INFORMATION TECHNOLOGY"/>
    <s v="GENFND"/>
    <x v="37"/>
    <x v="36"/>
    <s v="---"/>
    <s v="EX"/>
    <s v="BISA"/>
    <s v="BIWEEK SAL"/>
    <s v="FV"/>
    <x v="5"/>
    <s v="COMPENS"/>
    <s v="07"/>
    <s v="AC"/>
    <x v="3"/>
    <n v="134440"/>
    <n v="134440"/>
    <s v="IT"/>
    <x v="0"/>
    <s v="IT"/>
    <s v="EX"/>
    <n v="134440"/>
    <n v="134440"/>
    <x v="3"/>
    <n v="3727"/>
    <n v="-524.31600000000196"/>
    <m/>
    <n v="3202.6839999999979"/>
    <n v="137642.68400000001"/>
    <s v="Y"/>
    <m/>
    <s v="VPIT"/>
    <s v="VP FOR INFORMATION TECHNOLOGY"/>
    <s v="99"/>
    <s v="1-Adjust Based Budget"/>
    <x v="43"/>
    <x v="2"/>
    <x v="7"/>
    <m/>
    <x v="16"/>
    <x v="16"/>
    <m/>
  </r>
  <r>
    <n v="2018"/>
    <s v="UA"/>
    <s v="ITGF"/>
    <s v="IT GENERAL FUND"/>
    <x v="107"/>
    <s v="ADSUP"/>
    <s v="ADMINISTRATIVE SUPPORT"/>
    <s v="IN UITS OPERATING ACCOUNT - GEN FND"/>
    <x v="17"/>
    <s v="VP FOR INFORMATION TECHNOLOGY"/>
    <s v="GENFND"/>
    <x v="37"/>
    <x v="36"/>
    <s v="---"/>
    <s v="EX"/>
    <s v="BISA"/>
    <s v="BIWEEK SAL"/>
    <s v="FV"/>
    <x v="5"/>
    <s v="COMPENS"/>
    <s v="07"/>
    <s v="AC"/>
    <x v="3"/>
    <n v="109828"/>
    <n v="109828"/>
    <s v="IT"/>
    <x v="0"/>
    <s v="IT"/>
    <s v="EX"/>
    <n v="109828"/>
    <n v="109828"/>
    <x v="3"/>
    <n v="3044"/>
    <n v="-428.32920000000161"/>
    <m/>
    <n v="2615.6707999999985"/>
    <n v="112443.67079999999"/>
    <s v="Y"/>
    <m/>
    <s v="VPIT"/>
    <s v="VP FOR INFORMATION TECHNOLOGY"/>
    <s v="99"/>
    <s v="1-Adjust Based Budget"/>
    <x v="43"/>
    <x v="2"/>
    <x v="7"/>
    <m/>
    <x v="16"/>
    <x v="16"/>
    <m/>
  </r>
  <r>
    <n v="2018"/>
    <s v="UA"/>
    <s v="ITGF"/>
    <s v="IT GENERAL FUND"/>
    <x v="107"/>
    <s v="CLCS"/>
    <s v="CLASSROOM CONFERENCE SUPPORT"/>
    <s v="IN UITS OPERATING ACCOUNT - GEN FND"/>
    <x v="17"/>
    <s v="VP FOR INFORMATION TECHNOLOGY"/>
    <s v="GENFND"/>
    <x v="37"/>
    <x v="36"/>
    <s v="---"/>
    <s v="EX"/>
    <s v="BISA"/>
    <s v="BIWEEK SAL"/>
    <s v="FV"/>
    <x v="5"/>
    <s v="COMPENS"/>
    <s v="07"/>
    <s v="AC"/>
    <x v="3"/>
    <n v="117833"/>
    <n v="117542"/>
    <s v="IT"/>
    <x v="0"/>
    <s v="IT"/>
    <s v="EX"/>
    <n v="117542"/>
    <n v="117542"/>
    <x v="3"/>
    <n v="3258"/>
    <n v="-458.41380000000169"/>
    <m/>
    <n v="2799.5861999999984"/>
    <n v="120341.58620000001"/>
    <s v="Y"/>
    <m/>
    <s v="VPIT"/>
    <s v="VP FOR INFORMATION TECHNOLOGY"/>
    <s v="99"/>
    <s v="1-Adjust Based Budget"/>
    <x v="43"/>
    <x v="2"/>
    <x v="7"/>
    <m/>
    <x v="16"/>
    <x v="16"/>
    <m/>
  </r>
  <r>
    <n v="2018"/>
    <s v="UA"/>
    <s v="ITGF"/>
    <s v="IT GENERAL FUND"/>
    <x v="107"/>
    <s v="CLCTR"/>
    <s v="CALL CENTER - OPERATORS"/>
    <s v="IN UITS OPERATING ACCOUNT - GEN FND"/>
    <x v="17"/>
    <s v="VP FOR INFORMATION TECHNOLOGY"/>
    <s v="GENFND"/>
    <x v="37"/>
    <x v="36"/>
    <s v="---"/>
    <s v="EX"/>
    <s v="BISA"/>
    <s v="BIWEEK SAL"/>
    <s v="FV"/>
    <x v="5"/>
    <s v="COMPENS"/>
    <s v="07"/>
    <s v="AC"/>
    <x v="3"/>
    <n v="0"/>
    <n v="134771"/>
    <s v="IT"/>
    <x v="0"/>
    <s v="IT"/>
    <s v="EX"/>
    <n v="134771"/>
    <n v="134771"/>
    <x v="3"/>
    <n v="3736"/>
    <n v="-525.60690000000193"/>
    <m/>
    <n v="3210.393099999998"/>
    <n v="137981.39309999999"/>
    <s v="Y"/>
    <m/>
    <s v="VPIT"/>
    <s v="VP FOR INFORMATION TECHNOLOGY"/>
    <s v="99"/>
    <s v="1-Adjust Based Budget"/>
    <x v="43"/>
    <x v="2"/>
    <x v="7"/>
    <m/>
    <x v="16"/>
    <x v="16"/>
    <m/>
  </r>
  <r>
    <n v="2018"/>
    <s v="UA"/>
    <s v="ITGF"/>
    <s v="IT GENERAL FUND"/>
    <x v="107"/>
    <s v="FOSVS"/>
    <s v="FINANCE OFFICE SERVICES"/>
    <s v="IN UITS OPERATING ACCOUNT - GEN FND"/>
    <x v="17"/>
    <s v="VP FOR INFORMATION TECHNOLOGY"/>
    <s v="GENFND"/>
    <x v="37"/>
    <x v="36"/>
    <s v="---"/>
    <s v="EX"/>
    <s v="BISA"/>
    <s v="BIWEEK SAL"/>
    <s v="FV"/>
    <x v="5"/>
    <s v="COMPENS"/>
    <s v="07"/>
    <s v="AC"/>
    <x v="3"/>
    <n v="70200"/>
    <n v="108347"/>
    <s v="IT"/>
    <x v="0"/>
    <s v="IT"/>
    <s v="EX"/>
    <n v="108347"/>
    <n v="108347"/>
    <x v="3"/>
    <n v="3003"/>
    <n v="-422.55330000000157"/>
    <m/>
    <n v="2580.4466999999986"/>
    <n v="110927.4467"/>
    <s v="Y"/>
    <m/>
    <s v="VPIT"/>
    <s v="VP FOR INFORMATION TECHNOLOGY"/>
    <s v="99"/>
    <s v="1-Adjust Based Budget"/>
    <x v="43"/>
    <x v="2"/>
    <x v="7"/>
    <m/>
    <x v="16"/>
    <x v="16"/>
    <m/>
  </r>
  <r>
    <n v="2018"/>
    <s v="UA"/>
    <s v="ITGF"/>
    <s v="IT GENERAL FUND"/>
    <x v="107"/>
    <s v="SC"/>
    <s v="SUPPORT CENTER"/>
    <s v="IN UITS OPERATING ACCOUNT - GEN FND"/>
    <x v="17"/>
    <s v="VP FOR INFORMATION TECHNOLOGY"/>
    <s v="GENFND"/>
    <x v="37"/>
    <x v="36"/>
    <s v="---"/>
    <s v="EX"/>
    <s v="BISA"/>
    <s v="BIWEEK SAL"/>
    <s v="FV"/>
    <x v="5"/>
    <s v="COMPENS"/>
    <s v="07"/>
    <s v="AC"/>
    <x v="3"/>
    <n v="252950"/>
    <n v="259349"/>
    <s v="IT"/>
    <x v="0"/>
    <s v="IT"/>
    <s v="EX"/>
    <n v="259349"/>
    <n v="259349"/>
    <x v="3"/>
    <n v="7189"/>
    <n v="-1011.4611000000037"/>
    <m/>
    <n v="6177.5388999999959"/>
    <n v="265526.53889999999"/>
    <s v="Y"/>
    <m/>
    <s v="VPIT"/>
    <s v="VP FOR INFORMATION TECHNOLOGY"/>
    <s v="99"/>
    <s v="1-Adjust Based Budget"/>
    <x v="43"/>
    <x v="2"/>
    <x v="7"/>
    <m/>
    <x v="16"/>
    <x v="16"/>
    <m/>
  </r>
  <r>
    <n v="2018"/>
    <s v="UA"/>
    <s v="ITGF"/>
    <s v="IT GENERAL FUND"/>
    <x v="112"/>
    <s v="ITO"/>
    <s v="IT OPERATING"/>
    <s v="SE VPIT GF OPERATING"/>
    <x v="17"/>
    <s v="VP FOR INFORMATION TECHNOLOGY"/>
    <s v="GENFND"/>
    <x v="37"/>
    <x v="36"/>
    <s v="---"/>
    <s v="EX"/>
    <s v="BISA"/>
    <s v="BIWEEK SAL"/>
    <s v="FV"/>
    <x v="5"/>
    <s v="COMPENS"/>
    <s v="07"/>
    <s v="AC"/>
    <x v="3"/>
    <n v="182714"/>
    <n v="182714"/>
    <s v="IT"/>
    <x v="0"/>
    <s v="IT"/>
    <s v="EX"/>
    <n v="182714"/>
    <n v="182714"/>
    <x v="3"/>
    <n v="5065"/>
    <n v="-712.58460000000264"/>
    <m/>
    <n v="4352.4153999999971"/>
    <n v="187066.4154"/>
    <s v="Y"/>
    <m/>
    <s v="VPIT"/>
    <s v="VP FOR INFORMATION TECHNOLOGY"/>
    <s v="99"/>
    <s v="1-Adjust Based Budget"/>
    <x v="43"/>
    <x v="2"/>
    <x v="7"/>
    <m/>
    <x v="16"/>
    <x v="16"/>
    <m/>
  </r>
  <r>
    <n v="2018"/>
    <s v="UA"/>
    <s v="ITGF"/>
    <s v="IT GENERAL FUND"/>
    <x v="113"/>
    <s v="ITO"/>
    <s v="IT OPERATING"/>
    <s v="CO-UITS OPERATING ACCOUNT - GENERAL FUND"/>
    <x v="17"/>
    <s v="VP FOR INFORMATION TECHNOLOGY"/>
    <s v="GENFND"/>
    <x v="37"/>
    <x v="36"/>
    <s v="---"/>
    <s v="EX"/>
    <s v="BISA"/>
    <s v="BIWEEK SAL"/>
    <s v="FV"/>
    <x v="5"/>
    <s v="COMPENS"/>
    <s v="07"/>
    <s v="AC"/>
    <x v="3"/>
    <n v="6034"/>
    <n v="6034"/>
    <s v="IT"/>
    <x v="0"/>
    <s v="IT"/>
    <s v="EX"/>
    <n v="6034"/>
    <n v="6034"/>
    <x v="3"/>
    <n v="167"/>
    <n v="-23.532600000000087"/>
    <m/>
    <n v="143.46739999999991"/>
    <n v="6177.4673999999995"/>
    <s v="Y"/>
    <m/>
    <s v="VPIT"/>
    <s v="VP FOR INFORMATION TECHNOLOGY"/>
    <s v="99"/>
    <s v="1-Adjust Based Budget"/>
    <x v="43"/>
    <x v="2"/>
    <x v="7"/>
    <m/>
    <x v="16"/>
    <x v="16"/>
    <m/>
  </r>
  <r>
    <n v="2018"/>
    <s v="UA"/>
    <s v="ITGF"/>
    <s v="IT GENERAL FUND"/>
    <x v="0"/>
    <s v="FOSVS"/>
    <s v="FINANCE OFFICE SERVICE"/>
    <s v="UITS OPERATING ACCOUNT - GENERAL FUND-UA"/>
    <x v="17"/>
    <s v="VP FOR INFORMATION TECHNOLOGY"/>
    <s v="GENFND"/>
    <x v="77"/>
    <x v="75"/>
    <s v="---"/>
    <s v="EX"/>
    <s v="BISA"/>
    <s v="BIWEEK SAL"/>
    <s v="FV"/>
    <x v="5"/>
    <s v="COMPENS"/>
    <s v="07"/>
    <s v="IS"/>
    <x v="3"/>
    <n v="-15"/>
    <n v="0"/>
    <m/>
    <x v="0"/>
    <n v="0"/>
    <s v="EX"/>
    <n v="0"/>
    <n v="0"/>
    <x v="0"/>
    <n v="0"/>
    <n v="0"/>
    <m/>
    <n v="0"/>
    <n v="0"/>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77"/>
    <x v="75"/>
    <s v="---"/>
    <s v="EX"/>
    <s v="BISA"/>
    <s v="BIWEEK SAL"/>
    <s v="FV"/>
    <x v="5"/>
    <s v="COMPENS"/>
    <s v="07"/>
    <s v="IS"/>
    <x v="3"/>
    <n v="0"/>
    <n v="79252"/>
    <m/>
    <x v="0"/>
    <n v="0"/>
    <s v="EX"/>
    <n v="79252"/>
    <n v="79252"/>
    <x v="0"/>
    <n v="0"/>
    <n v="0"/>
    <m/>
    <n v="0"/>
    <n v="79252"/>
    <s v="N"/>
    <m/>
    <s v="VPIT"/>
    <s v="VP FOR INFORMATION TECHNOLOGY"/>
    <s v="94"/>
    <s v="1-Adjust Based Budget"/>
    <x v="42"/>
    <x v="2"/>
    <x v="7"/>
    <m/>
    <x v="0"/>
    <x v="0"/>
    <m/>
  </r>
  <r>
    <n v="2018"/>
    <s v="UA"/>
    <s v="ITGF"/>
    <s v="IT GENERAL FUND"/>
    <x v="106"/>
    <s v="ADSUP"/>
    <s v="ADMINISTRATIVE SUPPORT"/>
    <s v="BL UITS OPER ACCOUNT - GENERAL FUND"/>
    <x v="17"/>
    <s v="VP FOR INFORMATION TECHNOLOGY"/>
    <s v="GENFND"/>
    <x v="77"/>
    <x v="75"/>
    <s v="---"/>
    <s v="EX"/>
    <s v="BISA"/>
    <s v="BIWEEK SAL"/>
    <s v="FV"/>
    <x v="5"/>
    <s v="COMPENS"/>
    <s v="07"/>
    <s v="AC"/>
    <x v="3"/>
    <n v="-11"/>
    <n v="3930"/>
    <s v="IT"/>
    <x v="0"/>
    <s v="IT"/>
    <s v="EX"/>
    <n v="3930"/>
    <n v="3930"/>
    <x v="0"/>
    <n v="0"/>
    <n v="0"/>
    <m/>
    <n v="0"/>
    <n v="3930"/>
    <s v="N"/>
    <m/>
    <s v="VPIT"/>
    <s v="VP FOR INFORMATION TECHNOLOGY"/>
    <s v="94"/>
    <s v="1-Adjust Based Budget"/>
    <x v="42"/>
    <x v="2"/>
    <x v="7"/>
    <m/>
    <x v="16"/>
    <x v="16"/>
    <m/>
  </r>
  <r>
    <n v="2018"/>
    <s v="UA"/>
    <s v="ITGF"/>
    <s v="IT GENERAL FUND"/>
    <x v="106"/>
    <s v="AFRT"/>
    <s v="ACCUMULATED FUNDING RT"/>
    <s v="BL UITS OPER ACCOUNT - GENERAL FUND"/>
    <x v="17"/>
    <s v="VP FOR INFORMATION TECHNOLOGY"/>
    <s v="GENFND"/>
    <x v="77"/>
    <x v="75"/>
    <s v="---"/>
    <s v="EX"/>
    <s v="BISA"/>
    <s v="BIWEEK SAL"/>
    <s v="FV"/>
    <x v="5"/>
    <s v="COMPENS"/>
    <s v="07"/>
    <s v="AC"/>
    <x v="3"/>
    <n v="-12818"/>
    <n v="-12818"/>
    <s v="IT"/>
    <x v="0"/>
    <s v="IT"/>
    <s v="EX"/>
    <n v="-12818"/>
    <n v="-12818"/>
    <x v="0"/>
    <n v="0"/>
    <n v="0"/>
    <m/>
    <n v="0"/>
    <n v="-12818"/>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77"/>
    <x v="75"/>
    <s v="---"/>
    <s v="EX"/>
    <s v="BISA"/>
    <s v="BIWEEK SAL"/>
    <s v="FV"/>
    <x v="5"/>
    <s v="COMPENS"/>
    <s v="07"/>
    <s v="AC"/>
    <x v="3"/>
    <n v="-11"/>
    <n v="1518"/>
    <s v="IT"/>
    <x v="0"/>
    <s v="IT"/>
    <s v="EX"/>
    <n v="1518"/>
    <n v="1518"/>
    <x v="0"/>
    <n v="0"/>
    <n v="0"/>
    <m/>
    <n v="0"/>
    <n v="1518"/>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77"/>
    <x v="75"/>
    <s v="---"/>
    <s v="EX"/>
    <s v="BISA"/>
    <s v="BIWEEK SAL"/>
    <s v="FV"/>
    <x v="5"/>
    <s v="COMPENS"/>
    <s v="07"/>
    <s v="AC"/>
    <x v="3"/>
    <n v="-15"/>
    <n v="0"/>
    <s v="IT"/>
    <x v="0"/>
    <s v="IT"/>
    <s v="EX"/>
    <n v="0"/>
    <n v="0"/>
    <x v="0"/>
    <n v="0"/>
    <n v="0"/>
    <m/>
    <n v="0"/>
    <n v="0"/>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77"/>
    <x v="75"/>
    <s v="---"/>
    <s v="EX"/>
    <s v="BISA"/>
    <s v="BIWEEK SAL"/>
    <s v="FV"/>
    <x v="5"/>
    <s v="COMPENS"/>
    <s v="07"/>
    <s v="AC"/>
    <x v="3"/>
    <n v="0"/>
    <n v="-190785"/>
    <s v="IT"/>
    <x v="0"/>
    <s v="IT"/>
    <s v="EX"/>
    <n v="-190785"/>
    <n v="-190785"/>
    <x v="0"/>
    <n v="0"/>
    <n v="0"/>
    <m/>
    <n v="0"/>
    <n v="-190785"/>
    <s v="N"/>
    <m/>
    <s v="VPIT"/>
    <s v="VP FOR INFORMATION TECHNOLOGY"/>
    <s v="94"/>
    <s v="1-Adjust Based Budget"/>
    <x v="42"/>
    <x v="2"/>
    <x v="7"/>
    <m/>
    <x v="16"/>
    <x v="16"/>
    <m/>
  </r>
  <r>
    <n v="2018"/>
    <s v="UA"/>
    <s v="ITGF"/>
    <s v="IT GENERAL FUND"/>
    <x v="111"/>
    <s v="ITO"/>
    <s v="IT OPERATING"/>
    <s v="NW VPIT GF OPERATING"/>
    <x v="17"/>
    <s v="VP FOR INFORMATION TECHNOLOGY"/>
    <s v="GENFND"/>
    <x v="77"/>
    <x v="75"/>
    <s v="---"/>
    <s v="EX"/>
    <s v="BISA"/>
    <s v="BIWEEK SAL"/>
    <s v="FV"/>
    <x v="5"/>
    <s v="COMPENS"/>
    <s v="07"/>
    <s v="AC"/>
    <x v="3"/>
    <n v="13"/>
    <n v="13"/>
    <s v="IT"/>
    <x v="0"/>
    <s v="IT"/>
    <s v="EX"/>
    <n v="13"/>
    <n v="13"/>
    <x v="0"/>
    <n v="0"/>
    <n v="0"/>
    <m/>
    <n v="0"/>
    <n v="13"/>
    <s v="N"/>
    <m/>
    <s v="VPIT"/>
    <s v="VP FOR INFORMATION TECHNOLOGY"/>
    <s v="94"/>
    <s v="1-Adjust Based Budget"/>
    <x v="42"/>
    <x v="2"/>
    <x v="7"/>
    <m/>
    <x v="16"/>
    <x v="16"/>
    <m/>
  </r>
  <r>
    <n v="2018"/>
    <s v="UA"/>
    <s v="ITGF"/>
    <s v="IT GENERAL FUND"/>
    <x v="107"/>
    <s v="ADSUP"/>
    <s v="ADMINISTRATIVE SUPPORT"/>
    <s v="IN UITS OPERATING ACCOUNT - GEN FND"/>
    <x v="17"/>
    <s v="VP FOR INFORMATION TECHNOLOGY"/>
    <s v="GENFND"/>
    <x v="77"/>
    <x v="75"/>
    <s v="---"/>
    <s v="EX"/>
    <s v="BISA"/>
    <s v="BIWEEK SAL"/>
    <s v="FV"/>
    <x v="5"/>
    <s v="COMPENS"/>
    <s v="07"/>
    <s v="AC"/>
    <x v="3"/>
    <n v="7"/>
    <n v="0"/>
    <s v="IT"/>
    <x v="0"/>
    <s v="IT"/>
    <s v="EX"/>
    <n v="0"/>
    <n v="0"/>
    <x v="0"/>
    <n v="0"/>
    <n v="0"/>
    <m/>
    <n v="0"/>
    <n v="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77"/>
    <x v="75"/>
    <s v="---"/>
    <s v="EX"/>
    <s v="BISA"/>
    <s v="BIWEEK SAL"/>
    <s v="FV"/>
    <x v="5"/>
    <s v="COMPENS"/>
    <s v="07"/>
    <s v="AC"/>
    <x v="3"/>
    <n v="0"/>
    <n v="291"/>
    <s v="IT"/>
    <x v="0"/>
    <s v="IT"/>
    <s v="EX"/>
    <n v="291"/>
    <n v="291"/>
    <x v="0"/>
    <n v="0"/>
    <n v="0"/>
    <m/>
    <n v="0"/>
    <n v="291"/>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77"/>
    <x v="75"/>
    <s v="---"/>
    <s v="EX"/>
    <s v="BISA"/>
    <s v="BIWEEK SAL"/>
    <s v="FV"/>
    <x v="5"/>
    <s v="COMPENS"/>
    <s v="07"/>
    <s v="AC"/>
    <x v="3"/>
    <n v="0"/>
    <n v="24852"/>
    <s v="IT"/>
    <x v="0"/>
    <s v="IT"/>
    <s v="EX"/>
    <n v="24852"/>
    <n v="24852"/>
    <x v="0"/>
    <n v="0"/>
    <n v="0"/>
    <m/>
    <n v="0"/>
    <n v="24852"/>
    <s v="N"/>
    <m/>
    <s v="VPIT"/>
    <s v="VP FOR INFORMATION TECHNOLOGY"/>
    <s v="94"/>
    <s v="1-Adjust Based Budget"/>
    <x v="42"/>
    <x v="2"/>
    <x v="7"/>
    <m/>
    <x v="16"/>
    <x v="16"/>
    <m/>
  </r>
  <r>
    <n v="2018"/>
    <s v="UA"/>
    <s v="ITGF"/>
    <s v="IT GENERAL FUND"/>
    <x v="107"/>
    <s v="FOSVS"/>
    <s v="FINANCE OFFICE SERVICES"/>
    <s v="IN UITS OPERATING ACCOUNT - GEN FND"/>
    <x v="17"/>
    <s v="VP FOR INFORMATION TECHNOLOGY"/>
    <s v="GENFND"/>
    <x v="77"/>
    <x v="75"/>
    <s v="---"/>
    <s v="EX"/>
    <s v="BISA"/>
    <s v="BIWEEK SAL"/>
    <s v="FV"/>
    <x v="5"/>
    <s v="COMPENS"/>
    <s v="07"/>
    <s v="AC"/>
    <x v="3"/>
    <n v="-9"/>
    <n v="0"/>
    <s v="IT"/>
    <x v="0"/>
    <s v="IT"/>
    <s v="EX"/>
    <n v="0"/>
    <n v="0"/>
    <x v="0"/>
    <n v="0"/>
    <n v="0"/>
    <m/>
    <n v="0"/>
    <n v="0"/>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77"/>
    <x v="75"/>
    <s v="---"/>
    <s v="EX"/>
    <s v="BISA"/>
    <s v="BIWEEK SAL"/>
    <s v="FV"/>
    <x v="5"/>
    <s v="COMPENS"/>
    <s v="07"/>
    <s v="AC"/>
    <x v="3"/>
    <n v="0"/>
    <n v="-173768"/>
    <s v="IT"/>
    <x v="0"/>
    <s v="IT"/>
    <s v="EX"/>
    <n v="-173768"/>
    <n v="-173768"/>
    <x v="0"/>
    <n v="0"/>
    <n v="0"/>
    <m/>
    <n v="0"/>
    <n v="-173768"/>
    <s v="N"/>
    <m/>
    <s v="VPIT"/>
    <s v="VP FOR INFORMATION TECHNOLOGY"/>
    <s v="94"/>
    <s v="1-Adjust Based Budget"/>
    <x v="42"/>
    <x v="2"/>
    <x v="7"/>
    <m/>
    <x v="16"/>
    <x v="16"/>
    <m/>
  </r>
  <r>
    <n v="2018"/>
    <s v="UA"/>
    <s v="ITGF"/>
    <s v="IT GENERAL FUND"/>
    <x v="107"/>
    <s v="SC"/>
    <s v="SUPPORT CENTER"/>
    <s v="IN UITS OPERATING ACCOUNT - GEN FND"/>
    <x v="17"/>
    <s v="VP FOR INFORMATION TECHNOLOGY"/>
    <s v="GENFND"/>
    <x v="77"/>
    <x v="75"/>
    <s v="---"/>
    <s v="EX"/>
    <s v="BISA"/>
    <s v="BIWEEK SAL"/>
    <s v="FV"/>
    <x v="5"/>
    <s v="COMPENS"/>
    <s v="07"/>
    <s v="AC"/>
    <x v="3"/>
    <n v="6446"/>
    <n v="0"/>
    <s v="IT"/>
    <x v="0"/>
    <s v="IT"/>
    <s v="EX"/>
    <n v="0"/>
    <n v="0"/>
    <x v="0"/>
    <n v="0"/>
    <n v="0"/>
    <m/>
    <n v="0"/>
    <n v="0"/>
    <s v="N"/>
    <m/>
    <s v="VPIT"/>
    <s v="VP FOR INFORMATION TECHNOLOGY"/>
    <s v="94"/>
    <s v="1-Adjust Based Budget"/>
    <x v="42"/>
    <x v="2"/>
    <x v="7"/>
    <m/>
    <x v="16"/>
    <x v="16"/>
    <m/>
  </r>
  <r>
    <n v="2018"/>
    <s v="UA"/>
    <s v="ITGF"/>
    <s v="IT GENERAL FUND"/>
    <x v="112"/>
    <s v="ITO"/>
    <s v="IT OPERATING"/>
    <s v="SE VPIT GF OPERATING"/>
    <x v="17"/>
    <s v="VP FOR INFORMATION TECHNOLOGY"/>
    <s v="GENFND"/>
    <x v="77"/>
    <x v="75"/>
    <s v="---"/>
    <s v="EX"/>
    <s v="BISA"/>
    <s v="BIWEEK SAL"/>
    <s v="FV"/>
    <x v="5"/>
    <s v="COMPENS"/>
    <s v="07"/>
    <s v="AC"/>
    <x v="3"/>
    <n v="-9"/>
    <n v="-9"/>
    <s v="IT"/>
    <x v="0"/>
    <s v="IT"/>
    <s v="EX"/>
    <n v="-9"/>
    <n v="-9"/>
    <x v="0"/>
    <n v="0"/>
    <n v="0"/>
    <m/>
    <n v="0"/>
    <n v="-9"/>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77"/>
    <x v="75"/>
    <s v="---"/>
    <s v="EX"/>
    <s v="BISA"/>
    <s v="BIWEEK SAL"/>
    <s v="FV"/>
    <x v="5"/>
    <s v="COMPENS"/>
    <s v="07"/>
    <s v="AC"/>
    <x v="3"/>
    <n v="178"/>
    <n v="178"/>
    <s v="IT"/>
    <x v="0"/>
    <s v="IT"/>
    <s v="EX"/>
    <n v="178"/>
    <n v="178"/>
    <x v="0"/>
    <n v="0"/>
    <n v="0"/>
    <m/>
    <n v="0"/>
    <n v="178"/>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42"/>
    <x v="136"/>
    <s v="---"/>
    <s v="EX"/>
    <s v="BISA"/>
    <s v="BIWEEK SAL"/>
    <s v="FV"/>
    <x v="5"/>
    <s v="COMPENS"/>
    <s v="07"/>
    <s v="AC"/>
    <x v="3"/>
    <n v="0"/>
    <n v="100"/>
    <s v="IT"/>
    <x v="0"/>
    <s v="IT"/>
    <s v="EX"/>
    <n v="100"/>
    <n v="100"/>
    <x v="0"/>
    <n v="0"/>
    <n v="0"/>
    <m/>
    <n v="0"/>
    <n v="10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142"/>
    <x v="136"/>
    <s v="---"/>
    <s v="EX"/>
    <s v="BISA"/>
    <s v="BIWEEK SAL"/>
    <s v="FV"/>
    <x v="5"/>
    <s v="COMPENS"/>
    <s v="07"/>
    <s v="AC"/>
    <x v="3"/>
    <n v="0"/>
    <n v="7000"/>
    <s v="IT"/>
    <x v="0"/>
    <s v="IT"/>
    <s v="EX"/>
    <n v="7000"/>
    <n v="7000"/>
    <x v="0"/>
    <n v="0"/>
    <n v="0"/>
    <m/>
    <n v="0"/>
    <n v="7000"/>
    <s v="N"/>
    <m/>
    <s v="VPIT"/>
    <s v="VP FOR INFORMATION TECHNOLOGY"/>
    <s v="94"/>
    <s v="1-Adjust Based Budget"/>
    <x v="42"/>
    <x v="2"/>
    <x v="7"/>
    <m/>
    <x v="16"/>
    <x v="16"/>
    <m/>
  </r>
  <r>
    <n v="2018"/>
    <s v="UA"/>
    <s v="ITGF"/>
    <s v="IT GENERAL FUND"/>
    <x v="107"/>
    <s v="SC"/>
    <s v="SUPPORT CENTER"/>
    <s v="IN UITS OPERATING ACCOUNT - GEN FND"/>
    <x v="17"/>
    <s v="VP FOR INFORMATION TECHNOLOGY"/>
    <s v="GENFND"/>
    <x v="142"/>
    <x v="136"/>
    <s v="---"/>
    <s v="EX"/>
    <s v="BISA"/>
    <s v="BIWEEK SAL"/>
    <s v="FV"/>
    <x v="5"/>
    <s v="COMPENS"/>
    <s v="07"/>
    <s v="AC"/>
    <x v="3"/>
    <n v="1000"/>
    <n v="1000"/>
    <s v="IT"/>
    <x v="0"/>
    <s v="IT"/>
    <s v="EX"/>
    <n v="1000"/>
    <n v="1000"/>
    <x v="0"/>
    <n v="0"/>
    <n v="0"/>
    <m/>
    <n v="0"/>
    <n v="1000"/>
    <s v="N"/>
    <m/>
    <s v="VPIT"/>
    <s v="VP FOR INFORMATION TECHNOLOGY"/>
    <s v="94"/>
    <s v="1-Adjust Based Budget"/>
    <x v="42"/>
    <x v="2"/>
    <x v="7"/>
    <m/>
    <x v="16"/>
    <x v="16"/>
    <m/>
  </r>
  <r>
    <n v="2018"/>
    <s v="UA"/>
    <s v="ITGF"/>
    <s v="IT GENERAL FUND"/>
    <x v="112"/>
    <s v="ITO"/>
    <s v="IT OPERATING"/>
    <s v="SE VPIT GF OPERATING"/>
    <x v="17"/>
    <s v="VP FOR INFORMATION TECHNOLOGY"/>
    <s v="GENFND"/>
    <x v="142"/>
    <x v="136"/>
    <s v="---"/>
    <s v="EX"/>
    <s v="BISA"/>
    <s v="BIWEEK SAL"/>
    <s v="FV"/>
    <x v="5"/>
    <s v="COMPENS"/>
    <s v="07"/>
    <s v="AC"/>
    <x v="3"/>
    <n v="2525"/>
    <n v="2525"/>
    <s v="IT"/>
    <x v="0"/>
    <s v="IT"/>
    <s v="EX"/>
    <n v="2525"/>
    <n v="2525"/>
    <x v="0"/>
    <n v="0"/>
    <n v="0"/>
    <m/>
    <n v="0"/>
    <n v="2525"/>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38"/>
    <x v="37"/>
    <s v="---"/>
    <s v="EX"/>
    <s v="HRCO"/>
    <s v="HOURLY COMP"/>
    <s v="GK"/>
    <x v="5"/>
    <s v="COMPENS"/>
    <s v="07"/>
    <s v="IS"/>
    <x v="3"/>
    <n v="3000"/>
    <n v="3000"/>
    <m/>
    <x v="0"/>
    <n v="0"/>
    <s v="EX"/>
    <n v="3000"/>
    <n v="3000"/>
    <x v="0"/>
    <n v="0"/>
    <n v="0"/>
    <m/>
    <n v="0"/>
    <n v="3000"/>
    <s v="N"/>
    <m/>
    <s v="VPIT"/>
    <s v="VP FOR INFORMATION TECHNOLOGY"/>
    <s v="94"/>
    <s v="1-Adjust Based Budget"/>
    <x v="42"/>
    <x v="2"/>
    <x v="7"/>
    <m/>
    <x v="0"/>
    <x v="0"/>
    <m/>
  </r>
  <r>
    <n v="2018"/>
    <s v="UA"/>
    <s v="ITGF"/>
    <s v="IT GENERAL FUND"/>
    <x v="0"/>
    <s v="EWT"/>
    <s v="ENTERPRISE WEB TECH TEAM"/>
    <s v="UITS OPERATING ACCOUNT - GENERAL FUND-UA"/>
    <x v="17"/>
    <s v="VP FOR INFORMATION TECHNOLOGY"/>
    <s v="GENFND"/>
    <x v="38"/>
    <x v="37"/>
    <s v="---"/>
    <s v="EX"/>
    <s v="HRCO"/>
    <s v="HOURLY COMP"/>
    <s v="GK"/>
    <x v="5"/>
    <s v="COMPENS"/>
    <s v="07"/>
    <s v="IS"/>
    <x v="3"/>
    <n v="3070"/>
    <n v="3070"/>
    <m/>
    <x v="0"/>
    <n v="0"/>
    <s v="EX"/>
    <n v="3070"/>
    <n v="3070"/>
    <x v="0"/>
    <n v="0"/>
    <n v="0"/>
    <m/>
    <n v="0"/>
    <n v="3070"/>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38"/>
    <x v="37"/>
    <s v="---"/>
    <s v="EX"/>
    <s v="HRCO"/>
    <s v="HOURLY COMP"/>
    <s v="GK"/>
    <x v="5"/>
    <s v="COMPENS"/>
    <s v="07"/>
    <s v="IS"/>
    <x v="3"/>
    <n v="0"/>
    <n v="60787"/>
    <m/>
    <x v="0"/>
    <n v="0"/>
    <s v="EX"/>
    <n v="60787"/>
    <n v="60787"/>
    <x v="0"/>
    <n v="0"/>
    <n v="0"/>
    <m/>
    <n v="0"/>
    <n v="60787"/>
    <s v="N"/>
    <m/>
    <s v="VPIT"/>
    <s v="VP FOR INFORMATION TECHNOLOGY"/>
    <s v="94"/>
    <s v="1-Adjust Based Budget"/>
    <x v="42"/>
    <x v="2"/>
    <x v="7"/>
    <m/>
    <x v="0"/>
    <x v="0"/>
    <m/>
  </r>
  <r>
    <n v="2018"/>
    <s v="UA"/>
    <s v="ITGF"/>
    <s v="IT GENERAL FUND"/>
    <x v="0"/>
    <s v="PRACQ"/>
    <s v="PRIORITIZED ACQUISITIONS"/>
    <s v="UITS OPERATING ACCOUNT - GENERAL FUND-UA"/>
    <x v="17"/>
    <s v="VP FOR INFORMATION TECHNOLOGY"/>
    <s v="GENFND"/>
    <x v="38"/>
    <x v="37"/>
    <s v="---"/>
    <s v="EX"/>
    <s v="HRCO"/>
    <s v="HOURLY COMP"/>
    <s v="GK"/>
    <x v="5"/>
    <s v="COMPENS"/>
    <s v="07"/>
    <s v="IS"/>
    <x v="3"/>
    <n v="60787"/>
    <n v="0"/>
    <m/>
    <x v="0"/>
    <n v="0"/>
    <s v="EX"/>
    <n v="0"/>
    <n v="0"/>
    <x v="0"/>
    <n v="0"/>
    <n v="0"/>
    <m/>
    <n v="0"/>
    <n v="0"/>
    <s v="N"/>
    <m/>
    <s v="VPIT"/>
    <s v="VP FOR INFORMATION TECHNOLOGY"/>
    <s v="94"/>
    <s v="1-Adjust Based Budget"/>
    <x v="42"/>
    <x v="2"/>
    <x v="7"/>
    <m/>
    <x v="0"/>
    <x v="0"/>
    <m/>
  </r>
  <r>
    <n v="2018"/>
    <s v="UA"/>
    <s v="ITGF"/>
    <s v="IT GENERAL FUND"/>
    <x v="0"/>
    <s v="SAS02"/>
    <s v="STUDENT ACADEMIC SYSTEMS 2"/>
    <s v="UITS OPERATING ACCOUNT - GENERAL FUND-UA"/>
    <x v="17"/>
    <s v="VP FOR INFORMATION TECHNOLOGY"/>
    <s v="GENFND"/>
    <x v="38"/>
    <x v="37"/>
    <s v="---"/>
    <s v="EX"/>
    <s v="HRCO"/>
    <s v="HOURLY COMP"/>
    <s v="GK"/>
    <x v="5"/>
    <s v="COMPENS"/>
    <s v="07"/>
    <s v="IS"/>
    <x v="3"/>
    <n v="36600"/>
    <n v="36600"/>
    <m/>
    <x v="0"/>
    <n v="0"/>
    <s v="EX"/>
    <n v="36600"/>
    <n v="36600"/>
    <x v="0"/>
    <n v="0"/>
    <n v="0"/>
    <m/>
    <n v="0"/>
    <n v="366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38"/>
    <x v="37"/>
    <s v="---"/>
    <s v="EX"/>
    <s v="HRCO"/>
    <s v="HOURLY COMP"/>
    <s v="GK"/>
    <x v="5"/>
    <s v="COMPENS"/>
    <s v="07"/>
    <s v="IS"/>
    <x v="3"/>
    <n v="68000"/>
    <n v="68000"/>
    <m/>
    <x v="0"/>
    <n v="0"/>
    <s v="EX"/>
    <n v="68000"/>
    <n v="68000"/>
    <x v="0"/>
    <n v="0"/>
    <n v="0"/>
    <m/>
    <n v="0"/>
    <n v="68000"/>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38"/>
    <x v="37"/>
    <s v="---"/>
    <s v="EX"/>
    <s v="HRCO"/>
    <s v="HOURLY COMP"/>
    <s v="GK"/>
    <x v="5"/>
    <s v="COMPENS"/>
    <s v="07"/>
    <s v="IS"/>
    <x v="3"/>
    <n v="2900"/>
    <n v="2900"/>
    <m/>
    <x v="0"/>
    <n v="0"/>
    <s v="EX"/>
    <n v="2900"/>
    <n v="2900"/>
    <x v="0"/>
    <n v="0"/>
    <n v="0"/>
    <m/>
    <n v="0"/>
    <n v="2900"/>
    <s v="N"/>
    <m/>
    <s v="VPIT"/>
    <s v="VP FOR INFORMATION TECHNOLOGY"/>
    <s v="94"/>
    <s v="1-Adjust Based Budget"/>
    <x v="42"/>
    <x v="2"/>
    <x v="7"/>
    <m/>
    <x v="0"/>
    <x v="0"/>
    <m/>
  </r>
  <r>
    <n v="2018"/>
    <s v="UA"/>
    <s v="ITGF"/>
    <s v="IT GENERAL FUND"/>
    <x v="108"/>
    <s v="ITO"/>
    <s v="IT OPERATING"/>
    <s v="SB VPIT GF OPERATING"/>
    <x v="17"/>
    <s v="VP FOR INFORMATION TECHNOLOGY"/>
    <s v="GENFND"/>
    <x v="38"/>
    <x v="37"/>
    <s v="---"/>
    <s v="EX"/>
    <s v="HRCO"/>
    <s v="HOURLY COMP"/>
    <s v="GK"/>
    <x v="5"/>
    <s v="COMPENS"/>
    <s v="07"/>
    <s v="AC"/>
    <x v="3"/>
    <n v="15400"/>
    <n v="15400"/>
    <s v="IT"/>
    <x v="0"/>
    <s v="IT"/>
    <s v="EX"/>
    <n v="15400"/>
    <n v="15400"/>
    <x v="0"/>
    <n v="0"/>
    <n v="0"/>
    <m/>
    <n v="0"/>
    <n v="15400"/>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38"/>
    <x v="37"/>
    <s v="---"/>
    <s v="EX"/>
    <s v="HRCO"/>
    <s v="HOURLY COMP"/>
    <s v="GK"/>
    <x v="5"/>
    <s v="COMPENS"/>
    <s v="07"/>
    <s v="AC"/>
    <x v="3"/>
    <n v="2000"/>
    <n v="2000"/>
    <s v="IT"/>
    <x v="0"/>
    <s v="IT"/>
    <s v="EX"/>
    <n v="2000"/>
    <n v="2000"/>
    <x v="0"/>
    <n v="0"/>
    <n v="0"/>
    <m/>
    <n v="0"/>
    <n v="20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38"/>
    <x v="37"/>
    <s v="---"/>
    <s v="EX"/>
    <s v="HRCO"/>
    <s v="HOURLY COMP"/>
    <s v="GK"/>
    <x v="5"/>
    <s v="COMPENS"/>
    <s v="07"/>
    <s v="AC"/>
    <x v="3"/>
    <n v="0"/>
    <n v="30000"/>
    <s v="IT"/>
    <x v="0"/>
    <s v="IT"/>
    <s v="EX"/>
    <n v="30000"/>
    <n v="30000"/>
    <x v="0"/>
    <n v="0"/>
    <n v="0"/>
    <m/>
    <n v="0"/>
    <n v="30000"/>
    <s v="N"/>
    <m/>
    <s v="VPIT"/>
    <s v="VP FOR INFORMATION TECHNOLOGY"/>
    <s v="94"/>
    <s v="1-Adjust Based Budget"/>
    <x v="42"/>
    <x v="2"/>
    <x v="7"/>
    <m/>
    <x v="16"/>
    <x v="16"/>
    <m/>
  </r>
  <r>
    <n v="2018"/>
    <s v="UA"/>
    <s v="ITGF"/>
    <s v="IT GENERAL FUND"/>
    <x v="106"/>
    <s v="OSG"/>
    <s v="OPEN SCIENCE GRID"/>
    <s v="BL UITS OPER ACCOUNT - GENERAL FUND"/>
    <x v="17"/>
    <s v="VP FOR INFORMATION TECHNOLOGY"/>
    <s v="GENFND"/>
    <x v="38"/>
    <x v="37"/>
    <s v="---"/>
    <s v="EX"/>
    <s v="HRCO"/>
    <s v="HOURLY COMP"/>
    <s v="GK"/>
    <x v="5"/>
    <s v="COMPENS"/>
    <s v="07"/>
    <s v="AC"/>
    <x v="3"/>
    <n v="3000"/>
    <n v="3000"/>
    <s v="IT"/>
    <x v="0"/>
    <s v="IT"/>
    <s v="EX"/>
    <n v="3000"/>
    <n v="3000"/>
    <x v="0"/>
    <n v="0"/>
    <n v="0"/>
    <m/>
    <n v="0"/>
    <n v="3000"/>
    <s v="N"/>
    <m/>
    <s v="VPIT"/>
    <s v="VP FOR INFORMATION TECHNOLOGY"/>
    <s v="94"/>
    <s v="1-Adjust Based Budget"/>
    <x v="42"/>
    <x v="2"/>
    <x v="7"/>
    <m/>
    <x v="16"/>
    <x v="16"/>
    <m/>
  </r>
  <r>
    <n v="2018"/>
    <s v="UA"/>
    <s v="ITGF"/>
    <s v="IT GENERAL FUND"/>
    <x v="111"/>
    <s v="ITO"/>
    <s v="IT OPERATING"/>
    <s v="NW VPIT GF OPERATING"/>
    <x v="17"/>
    <s v="VP FOR INFORMATION TECHNOLOGY"/>
    <s v="GENFND"/>
    <x v="38"/>
    <x v="37"/>
    <s v="---"/>
    <s v="EX"/>
    <s v="HRCO"/>
    <s v="HOURLY COMP"/>
    <s v="GK"/>
    <x v="5"/>
    <s v="COMPENS"/>
    <s v="07"/>
    <s v="AC"/>
    <x v="3"/>
    <n v="2204"/>
    <n v="2204"/>
    <s v="IT"/>
    <x v="0"/>
    <s v="IT"/>
    <s v="EX"/>
    <n v="2204"/>
    <n v="2204"/>
    <x v="0"/>
    <n v="0"/>
    <n v="0"/>
    <m/>
    <n v="0"/>
    <n v="2204"/>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38"/>
    <x v="37"/>
    <s v="---"/>
    <s v="EX"/>
    <s v="HRCO"/>
    <s v="HOURLY COMP"/>
    <s v="GK"/>
    <x v="5"/>
    <s v="COMPENS"/>
    <s v="07"/>
    <s v="AC"/>
    <x v="3"/>
    <n v="4500"/>
    <n v="4500"/>
    <s v="IT"/>
    <x v="0"/>
    <s v="IT"/>
    <s v="EX"/>
    <n v="4500"/>
    <n v="4500"/>
    <x v="0"/>
    <n v="0"/>
    <n v="0"/>
    <m/>
    <n v="0"/>
    <n v="450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38"/>
    <x v="37"/>
    <s v="---"/>
    <s v="EX"/>
    <s v="HRCO"/>
    <s v="HOURLY COMP"/>
    <s v="GK"/>
    <x v="5"/>
    <s v="COMPENS"/>
    <s v="07"/>
    <s v="AC"/>
    <x v="3"/>
    <n v="0"/>
    <n v="44000"/>
    <s v="IT"/>
    <x v="0"/>
    <s v="IT"/>
    <s v="EX"/>
    <n v="44000"/>
    <n v="44000"/>
    <x v="0"/>
    <n v="0"/>
    <n v="0"/>
    <m/>
    <n v="0"/>
    <n v="44000"/>
    <s v="N"/>
    <m/>
    <s v="VPIT"/>
    <s v="VP FOR INFORMATION TECHNOLOGY"/>
    <s v="94"/>
    <s v="1-Adjust Based Budget"/>
    <x v="42"/>
    <x v="2"/>
    <x v="7"/>
    <m/>
    <x v="16"/>
    <x v="16"/>
    <m/>
  </r>
  <r>
    <n v="2018"/>
    <s v="UA"/>
    <s v="ITGF"/>
    <s v="IT GENERAL FUND"/>
    <x v="107"/>
    <s v="SC"/>
    <s v="SUPPORT CENTER"/>
    <s v="IN UITS OPERATING ACCOUNT - GEN FND"/>
    <x v="17"/>
    <s v="VP FOR INFORMATION TECHNOLOGY"/>
    <s v="GENFND"/>
    <x v="38"/>
    <x v="37"/>
    <s v="---"/>
    <s v="EX"/>
    <s v="HRCO"/>
    <s v="HOURLY COMP"/>
    <s v="GK"/>
    <x v="5"/>
    <s v="COMPENS"/>
    <s v="07"/>
    <s v="AC"/>
    <x v="3"/>
    <n v="103000"/>
    <n v="103000"/>
    <s v="IT"/>
    <x v="0"/>
    <s v="IT"/>
    <s v="EX"/>
    <n v="103000"/>
    <n v="103000"/>
    <x v="0"/>
    <n v="0"/>
    <n v="0"/>
    <m/>
    <n v="0"/>
    <n v="103000"/>
    <s v="N"/>
    <m/>
    <s v="VPIT"/>
    <s v="VP FOR INFORMATION TECHNOLOGY"/>
    <s v="94"/>
    <s v="1-Adjust Based Budget"/>
    <x v="42"/>
    <x v="2"/>
    <x v="7"/>
    <m/>
    <x v="16"/>
    <x v="16"/>
    <m/>
  </r>
  <r>
    <n v="2018"/>
    <s v="UA"/>
    <s v="ITGF"/>
    <s v="IT GENERAL FUND"/>
    <x v="112"/>
    <s v="ITO"/>
    <s v="IT OPERATING"/>
    <s v="SE VPIT GF OPERATING"/>
    <x v="17"/>
    <s v="VP FOR INFORMATION TECHNOLOGY"/>
    <s v="GENFND"/>
    <x v="38"/>
    <x v="37"/>
    <s v="HD"/>
    <s v="EX"/>
    <s v="HRCO"/>
    <s v="HOURLY COMP"/>
    <s v="GK"/>
    <x v="5"/>
    <s v="COMPENS"/>
    <s v="07"/>
    <s v="AC"/>
    <x v="3"/>
    <n v="2789"/>
    <n v="2789"/>
    <s v="IT"/>
    <x v="0"/>
    <s v="IT"/>
    <s v="EX"/>
    <n v="2789"/>
    <n v="2789"/>
    <x v="0"/>
    <n v="0"/>
    <n v="0"/>
    <m/>
    <n v="0"/>
    <n v="2789"/>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16"/>
    <x v="113"/>
    <s v="---"/>
    <s v="EX"/>
    <s v="HRCO"/>
    <s v="HOURLY COMP"/>
    <s v="GK"/>
    <x v="5"/>
    <s v="COMPENS"/>
    <s v="07"/>
    <s v="AC"/>
    <x v="3"/>
    <n v="0"/>
    <n v="500"/>
    <s v="IT"/>
    <x v="0"/>
    <s v="IT"/>
    <s v="EX"/>
    <n v="500"/>
    <n v="500"/>
    <x v="0"/>
    <n v="0"/>
    <n v="0"/>
    <m/>
    <n v="0"/>
    <n v="5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116"/>
    <x v="113"/>
    <s v="---"/>
    <s v="EX"/>
    <s v="HRCO"/>
    <s v="HOURLY COMP"/>
    <s v="GK"/>
    <x v="5"/>
    <s v="COMPENS"/>
    <s v="07"/>
    <s v="AC"/>
    <x v="3"/>
    <n v="12500"/>
    <n v="12500"/>
    <s v="IT"/>
    <x v="0"/>
    <s v="IT"/>
    <s v="EX"/>
    <n v="12500"/>
    <n v="12500"/>
    <x v="0"/>
    <n v="0"/>
    <n v="0"/>
    <m/>
    <n v="0"/>
    <n v="12500"/>
    <s v="N"/>
    <m/>
    <s v="VPIT"/>
    <s v="VP FOR INFORMATION TECHNOLOGY"/>
    <s v="94"/>
    <s v="1-Adjust Based Budget"/>
    <x v="42"/>
    <x v="2"/>
    <x v="7"/>
    <m/>
    <x v="16"/>
    <x v="16"/>
    <m/>
  </r>
  <r>
    <n v="2018"/>
    <s v="UA"/>
    <s v="ITGF"/>
    <s v="IT GENERAL FUND"/>
    <x v="107"/>
    <s v="SC"/>
    <s v="SUPPORT CENTER"/>
    <s v="IN UITS OPERATING ACCOUNT - GEN FND"/>
    <x v="17"/>
    <s v="VP FOR INFORMATION TECHNOLOGY"/>
    <s v="GENFND"/>
    <x v="116"/>
    <x v="113"/>
    <s v="---"/>
    <s v="EX"/>
    <s v="HRCO"/>
    <s v="HOURLY COMP"/>
    <s v="GK"/>
    <x v="5"/>
    <s v="COMPENS"/>
    <s v="07"/>
    <s v="AC"/>
    <x v="3"/>
    <n v="115000"/>
    <n v="115000"/>
    <s v="IT"/>
    <x v="0"/>
    <s v="IT"/>
    <s v="EX"/>
    <n v="115000"/>
    <n v="115000"/>
    <x v="0"/>
    <n v="0"/>
    <n v="0"/>
    <m/>
    <n v="0"/>
    <n v="1150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43"/>
    <x v="137"/>
    <s v="---"/>
    <s v="EX"/>
    <s v="HRCO"/>
    <s v="HOURLY COMP"/>
    <s v="GK"/>
    <x v="5"/>
    <s v="COMPENS"/>
    <s v="07"/>
    <s v="AC"/>
    <x v="3"/>
    <n v="0"/>
    <n v="3330"/>
    <s v="IT"/>
    <x v="0"/>
    <s v="IT"/>
    <s v="EX"/>
    <n v="3330"/>
    <n v="3330"/>
    <x v="0"/>
    <n v="0"/>
    <n v="0"/>
    <m/>
    <n v="0"/>
    <n v="333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143"/>
    <x v="137"/>
    <s v="---"/>
    <s v="EX"/>
    <s v="HRCO"/>
    <s v="HOURLY COMP"/>
    <s v="GK"/>
    <x v="5"/>
    <s v="COMPENS"/>
    <s v="07"/>
    <s v="AC"/>
    <x v="3"/>
    <n v="0"/>
    <n v="15000"/>
    <s v="IT"/>
    <x v="0"/>
    <s v="IT"/>
    <s v="EX"/>
    <n v="15000"/>
    <n v="15000"/>
    <x v="0"/>
    <n v="0"/>
    <n v="0"/>
    <m/>
    <n v="0"/>
    <n v="15000"/>
    <s v="N"/>
    <m/>
    <s v="VPIT"/>
    <s v="VP FOR INFORMATION TECHNOLOGY"/>
    <s v="94"/>
    <s v="1-Adjust Based Budget"/>
    <x v="42"/>
    <x v="2"/>
    <x v="7"/>
    <m/>
    <x v="16"/>
    <x v="16"/>
    <m/>
  </r>
  <r>
    <n v="2018"/>
    <s v="UA"/>
    <s v="ITGF"/>
    <s v="IT GENERAL FUND"/>
    <x v="107"/>
    <s v="SC"/>
    <s v="SUPPORT CENTER"/>
    <s v="IN UITS OPERATING ACCOUNT - GEN FND"/>
    <x v="17"/>
    <s v="VP FOR INFORMATION TECHNOLOGY"/>
    <s v="GENFND"/>
    <x v="143"/>
    <x v="137"/>
    <s v="---"/>
    <s v="EX"/>
    <s v="HRCO"/>
    <s v="HOURLY COMP"/>
    <s v="GK"/>
    <x v="5"/>
    <s v="COMPENS"/>
    <s v="07"/>
    <s v="AC"/>
    <x v="3"/>
    <n v="2500"/>
    <n v="2500"/>
    <s v="IT"/>
    <x v="0"/>
    <s v="IT"/>
    <s v="EX"/>
    <n v="2500"/>
    <n v="2500"/>
    <x v="0"/>
    <n v="0"/>
    <n v="0"/>
    <m/>
    <n v="0"/>
    <n v="25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39"/>
    <x v="38"/>
    <s v="---"/>
    <s v="EX"/>
    <s v="HRCO"/>
    <s v="HOURLY COMP"/>
    <s v="GK"/>
    <x v="5"/>
    <s v="COMPENS"/>
    <s v="07"/>
    <s v="AC"/>
    <x v="3"/>
    <n v="0"/>
    <n v="6250"/>
    <s v="IT"/>
    <x v="0"/>
    <s v="IT"/>
    <s v="EX"/>
    <n v="6250"/>
    <n v="6250"/>
    <x v="0"/>
    <n v="0"/>
    <n v="0"/>
    <m/>
    <n v="0"/>
    <n v="6250"/>
    <s v="N"/>
    <m/>
    <s v="VPIT"/>
    <s v="VP FOR INFORMATION TECHNOLOGY"/>
    <s v="94"/>
    <s v="1-Adjust Based Budget"/>
    <x v="42"/>
    <x v="2"/>
    <x v="7"/>
    <m/>
    <x v="16"/>
    <x v="16"/>
    <m/>
  </r>
  <r>
    <n v="2018"/>
    <s v="UA"/>
    <s v="ITGF"/>
    <s v="IT GENERAL FUND"/>
    <x v="106"/>
    <s v="SC"/>
    <s v="SUPPORT CENTER ADMINISTRATIVE SUPPORT"/>
    <s v="BL UITS OPER ACCOUNT - GENERAL FUND"/>
    <x v="17"/>
    <s v="VP FOR INFORMATION TECHNOLOGY"/>
    <s v="GENFND"/>
    <x v="39"/>
    <x v="38"/>
    <s v="---"/>
    <s v="EX"/>
    <s v="HRCO"/>
    <s v="HOURLY COMP"/>
    <s v="GK"/>
    <x v="5"/>
    <s v="COMPENS"/>
    <s v="07"/>
    <s v="AC"/>
    <x v="3"/>
    <n v="6712"/>
    <n v="6712"/>
    <s v="IT"/>
    <x v="0"/>
    <s v="IT"/>
    <s v="EX"/>
    <n v="6712"/>
    <n v="6712"/>
    <x v="0"/>
    <n v="0"/>
    <n v="0"/>
    <m/>
    <n v="0"/>
    <n v="6712"/>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39"/>
    <x v="38"/>
    <s v="---"/>
    <s v="EX"/>
    <s v="HRCO"/>
    <s v="HOURLY COMP"/>
    <s v="GK"/>
    <x v="5"/>
    <s v="COMPENS"/>
    <s v="07"/>
    <s v="AC"/>
    <x v="3"/>
    <n v="250"/>
    <n v="250"/>
    <s v="IT"/>
    <x v="0"/>
    <s v="IT"/>
    <s v="EX"/>
    <n v="250"/>
    <n v="250"/>
    <x v="0"/>
    <n v="0"/>
    <n v="0"/>
    <m/>
    <n v="0"/>
    <n v="25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39"/>
    <x v="38"/>
    <s v="---"/>
    <s v="EX"/>
    <s v="HRCO"/>
    <s v="HOURLY COMP"/>
    <s v="GK"/>
    <x v="5"/>
    <s v="COMPENS"/>
    <s v="07"/>
    <s v="AC"/>
    <x v="3"/>
    <n v="0"/>
    <n v="8000"/>
    <s v="IT"/>
    <x v="0"/>
    <s v="IT"/>
    <s v="EX"/>
    <n v="8000"/>
    <n v="8000"/>
    <x v="0"/>
    <n v="0"/>
    <n v="0"/>
    <m/>
    <n v="0"/>
    <n v="800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39"/>
    <x v="38"/>
    <s v="---"/>
    <s v="EX"/>
    <s v="HRCO"/>
    <s v="HOURLY COMP"/>
    <s v="GK"/>
    <x v="5"/>
    <s v="COMPENS"/>
    <s v="07"/>
    <s v="AC"/>
    <x v="3"/>
    <n v="1000"/>
    <n v="1000"/>
    <s v="IT"/>
    <x v="0"/>
    <s v="IT"/>
    <s v="EX"/>
    <n v="1000"/>
    <n v="1000"/>
    <x v="0"/>
    <n v="0"/>
    <n v="0"/>
    <m/>
    <n v="0"/>
    <n v="1000"/>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39"/>
    <x v="38"/>
    <s v="---"/>
    <s v="EX"/>
    <s v="HRCO"/>
    <s v="HOURLY COMP"/>
    <s v="GK"/>
    <x v="5"/>
    <s v="COMPENS"/>
    <s v="07"/>
    <s v="AC"/>
    <x v="3"/>
    <n v="5500"/>
    <n v="5500"/>
    <s v="IT"/>
    <x v="0"/>
    <s v="IT"/>
    <s v="EX"/>
    <n v="5500"/>
    <n v="5500"/>
    <x v="0"/>
    <n v="0"/>
    <n v="0"/>
    <m/>
    <n v="0"/>
    <n v="5500"/>
    <s v="N"/>
    <m/>
    <s v="VPIT"/>
    <s v="VP FOR INFORMATION TECHNOLOGY"/>
    <s v="94"/>
    <s v="1-Adjust Based Budget"/>
    <x v="42"/>
    <x v="2"/>
    <x v="7"/>
    <m/>
    <x v="16"/>
    <x v="16"/>
    <m/>
  </r>
  <r>
    <n v="2018"/>
    <s v="UA"/>
    <s v="ITGF"/>
    <s v="IT GENERAL FUND"/>
    <x v="107"/>
    <s v="SC"/>
    <s v="SUPPORT CENTER"/>
    <s v="IN UITS OPERATING ACCOUNT - GEN FND"/>
    <x v="17"/>
    <s v="VP FOR INFORMATION TECHNOLOGY"/>
    <s v="GENFND"/>
    <x v="39"/>
    <x v="38"/>
    <s v="---"/>
    <s v="EX"/>
    <s v="HRCO"/>
    <s v="HOURLY COMP"/>
    <s v="GK"/>
    <x v="5"/>
    <s v="COMPENS"/>
    <s v="07"/>
    <s v="AC"/>
    <x v="3"/>
    <n v="4400"/>
    <n v="4400"/>
    <s v="IT"/>
    <x v="0"/>
    <s v="IT"/>
    <s v="EX"/>
    <n v="4400"/>
    <n v="4400"/>
    <x v="0"/>
    <n v="0"/>
    <n v="0"/>
    <m/>
    <n v="0"/>
    <n v="4400"/>
    <s v="N"/>
    <m/>
    <s v="VPIT"/>
    <s v="VP FOR INFORMATION TECHNOLOGY"/>
    <s v="94"/>
    <s v="1-Adjust Based Budget"/>
    <x v="42"/>
    <x v="2"/>
    <x v="7"/>
    <m/>
    <x v="16"/>
    <x v="16"/>
    <m/>
  </r>
  <r>
    <n v="2018"/>
    <s v="UA"/>
    <s v="ITGF"/>
    <s v="IT GENERAL FUND"/>
    <x v="112"/>
    <s v="ITO"/>
    <s v="IT OPERATING"/>
    <s v="SE VPIT GF OPERATING"/>
    <x v="17"/>
    <s v="VP FOR INFORMATION TECHNOLOGY"/>
    <s v="GENFND"/>
    <x v="39"/>
    <x v="38"/>
    <s v="---"/>
    <s v="EX"/>
    <s v="HRCO"/>
    <s v="HOURLY COMP"/>
    <s v="GK"/>
    <x v="5"/>
    <s v="COMPENS"/>
    <s v="07"/>
    <s v="AC"/>
    <x v="3"/>
    <n v="2955"/>
    <n v="2955"/>
    <s v="IT"/>
    <x v="0"/>
    <s v="IT"/>
    <s v="EX"/>
    <n v="2955"/>
    <n v="2955"/>
    <x v="0"/>
    <n v="0"/>
    <n v="0"/>
    <m/>
    <n v="0"/>
    <n v="2955"/>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44"/>
    <x v="138"/>
    <s v="---"/>
    <s v="EX"/>
    <s v="HRCO"/>
    <s v="HOURLY COMP"/>
    <s v="GK"/>
    <x v="5"/>
    <s v="COMPENS"/>
    <s v="07"/>
    <s v="AC"/>
    <x v="3"/>
    <n v="0"/>
    <n v="700"/>
    <s v="IT"/>
    <x v="0"/>
    <s v="IT"/>
    <s v="EX"/>
    <n v="700"/>
    <n v="700"/>
    <x v="0"/>
    <n v="0"/>
    <n v="0"/>
    <m/>
    <n v="0"/>
    <n v="7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144"/>
    <x v="138"/>
    <s v="---"/>
    <s v="EX"/>
    <s v="HRCO"/>
    <s v="HOURLY COMP"/>
    <s v="GK"/>
    <x v="5"/>
    <s v="COMPENS"/>
    <s v="07"/>
    <s v="AC"/>
    <x v="3"/>
    <n v="100"/>
    <n v="100"/>
    <s v="IT"/>
    <x v="0"/>
    <s v="IT"/>
    <s v="EX"/>
    <n v="100"/>
    <n v="100"/>
    <x v="0"/>
    <n v="0"/>
    <n v="0"/>
    <m/>
    <n v="0"/>
    <n v="10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144"/>
    <x v="138"/>
    <s v="---"/>
    <s v="EX"/>
    <s v="HRCO"/>
    <s v="HOURLY COMP"/>
    <s v="GK"/>
    <x v="5"/>
    <s v="COMPENS"/>
    <s v="07"/>
    <s v="AC"/>
    <x v="3"/>
    <n v="0"/>
    <n v="3000"/>
    <s v="IT"/>
    <x v="0"/>
    <s v="IT"/>
    <s v="EX"/>
    <n v="3000"/>
    <n v="3000"/>
    <x v="0"/>
    <n v="0"/>
    <n v="0"/>
    <m/>
    <n v="0"/>
    <n v="3000"/>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145"/>
    <x v="139"/>
    <s v="---"/>
    <s v="EX"/>
    <s v="HRCO"/>
    <s v="HOURLY COMP"/>
    <s v="GK"/>
    <x v="5"/>
    <s v="COMPENS"/>
    <s v="07"/>
    <s v="AC"/>
    <x v="3"/>
    <n v="424"/>
    <n v="424"/>
    <s v="IT"/>
    <x v="0"/>
    <s v="IT"/>
    <s v="EX"/>
    <n v="424"/>
    <n v="424"/>
    <x v="0"/>
    <n v="0"/>
    <n v="0"/>
    <m/>
    <n v="0"/>
    <n v="424"/>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145"/>
    <x v="139"/>
    <s v="---"/>
    <s v="EX"/>
    <s v="HRCO"/>
    <s v="HOURLY COMP"/>
    <s v="GK"/>
    <x v="5"/>
    <s v="COMPENS"/>
    <s v="07"/>
    <s v="AC"/>
    <x v="3"/>
    <n v="275"/>
    <n v="275"/>
    <s v="IT"/>
    <x v="0"/>
    <s v="IT"/>
    <s v="EX"/>
    <n v="275"/>
    <n v="275"/>
    <x v="0"/>
    <n v="0"/>
    <n v="0"/>
    <m/>
    <n v="0"/>
    <n v="275"/>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45"/>
    <x v="139"/>
    <s v="---"/>
    <s v="EX"/>
    <s v="HRCO"/>
    <s v="HOURLY COMP"/>
    <s v="GK"/>
    <x v="5"/>
    <s v="COMPENS"/>
    <s v="07"/>
    <s v="AC"/>
    <x v="3"/>
    <n v="0"/>
    <n v="100"/>
    <s v="IT"/>
    <x v="0"/>
    <s v="IT"/>
    <s v="EX"/>
    <n v="100"/>
    <n v="100"/>
    <x v="0"/>
    <n v="0"/>
    <n v="0"/>
    <m/>
    <n v="0"/>
    <n v="100"/>
    <s v="N"/>
    <m/>
    <s v="VPIT"/>
    <s v="VP FOR INFORMATION TECHNOLOGY"/>
    <s v="94"/>
    <s v="1-Adjust Based Budget"/>
    <x v="42"/>
    <x v="2"/>
    <x v="7"/>
    <m/>
    <x v="16"/>
    <x v="16"/>
    <m/>
  </r>
  <r>
    <n v="2018"/>
    <s v="UA"/>
    <s v="ITGF"/>
    <s v="IT GENERAL FUND"/>
    <x v="107"/>
    <s v="SC"/>
    <s v="SUPPORT CENTER"/>
    <s v="IN UITS OPERATING ACCOUNT - GEN FND"/>
    <x v="17"/>
    <s v="VP FOR INFORMATION TECHNOLOGY"/>
    <s v="GENFND"/>
    <x v="145"/>
    <x v="139"/>
    <s v="---"/>
    <s v="EX"/>
    <s v="HRCO"/>
    <s v="HOURLY COMP"/>
    <s v="GK"/>
    <x v="5"/>
    <s v="COMPENS"/>
    <s v="07"/>
    <s v="AC"/>
    <x v="3"/>
    <n v="50"/>
    <n v="50"/>
    <s v="IT"/>
    <x v="0"/>
    <s v="IT"/>
    <s v="EX"/>
    <n v="50"/>
    <n v="50"/>
    <x v="0"/>
    <n v="0"/>
    <n v="0"/>
    <m/>
    <n v="0"/>
    <n v="50"/>
    <s v="N"/>
    <m/>
    <s v="VPIT"/>
    <s v="VP FOR INFORMATION TECHNOLOGY"/>
    <s v="94"/>
    <s v="1-Adjust Based Budget"/>
    <x v="42"/>
    <x v="2"/>
    <x v="7"/>
    <m/>
    <x v="16"/>
    <x v="16"/>
    <m/>
  </r>
  <r>
    <n v="2018"/>
    <s v="UA"/>
    <s v="ITGF"/>
    <s v="IT GENERAL FUND"/>
    <x v="0"/>
    <s v="COLT"/>
    <s v="COLLABORATION TECHNOLOGIES"/>
    <s v="UITS OPERATING ACCOUNT - GENERAL FUND-UA"/>
    <x v="17"/>
    <s v="VP FOR INFORMATION TECHNOLOGY"/>
    <s v="GENFND"/>
    <x v="40"/>
    <x v="39"/>
    <s v="---"/>
    <s v="EX"/>
    <s v="HRCO"/>
    <s v="HOURLY COMP"/>
    <s v="GK"/>
    <x v="5"/>
    <s v="COMPENS"/>
    <s v="07"/>
    <s v="IS"/>
    <x v="3"/>
    <n v="5730"/>
    <n v="5730"/>
    <m/>
    <x v="0"/>
    <n v="0"/>
    <s v="EX"/>
    <n v="5730"/>
    <n v="5730"/>
    <x v="0"/>
    <n v="0"/>
    <n v="0"/>
    <m/>
    <n v="0"/>
    <n v="5730"/>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40"/>
    <x v="39"/>
    <s v="---"/>
    <s v="EX"/>
    <s v="HRCO"/>
    <s v="HOURLY COMP"/>
    <s v="GK"/>
    <x v="5"/>
    <s v="COMPENS"/>
    <s v="07"/>
    <s v="IS"/>
    <x v="3"/>
    <n v="5566"/>
    <n v="5566"/>
    <m/>
    <x v="0"/>
    <n v="0"/>
    <s v="EX"/>
    <n v="5566"/>
    <n v="5566"/>
    <x v="0"/>
    <n v="0"/>
    <n v="0"/>
    <m/>
    <n v="0"/>
    <n v="5566"/>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40"/>
    <x v="39"/>
    <s v="---"/>
    <s v="EX"/>
    <s v="HRCO"/>
    <s v="HOURLY COMP"/>
    <s v="GK"/>
    <x v="5"/>
    <s v="COMPENS"/>
    <s v="07"/>
    <s v="IS"/>
    <x v="3"/>
    <n v="82184"/>
    <n v="82184"/>
    <m/>
    <x v="0"/>
    <n v="0"/>
    <s v="EX"/>
    <n v="82184"/>
    <n v="82184"/>
    <x v="0"/>
    <n v="0"/>
    <n v="0"/>
    <m/>
    <n v="0"/>
    <n v="82184"/>
    <s v="N"/>
    <m/>
    <s v="VPIT"/>
    <s v="VP FOR INFORMATION TECHNOLOGY"/>
    <s v="94"/>
    <s v="1-Adjust Based Budget"/>
    <x v="42"/>
    <x v="2"/>
    <x v="7"/>
    <m/>
    <x v="0"/>
    <x v="0"/>
    <m/>
  </r>
  <r>
    <n v="2018"/>
    <s v="UA"/>
    <s v="ITGF"/>
    <s v="IT GENERAL FUND"/>
    <x v="108"/>
    <s v="ITO"/>
    <s v="IT OPERATING"/>
    <s v="SB VPIT GF OPERATING"/>
    <x v="17"/>
    <s v="VP FOR INFORMATION TECHNOLOGY"/>
    <s v="GENFND"/>
    <x v="40"/>
    <x v="39"/>
    <s v="---"/>
    <s v="EX"/>
    <s v="HRCO"/>
    <s v="HOURLY COMP"/>
    <s v="GK"/>
    <x v="5"/>
    <s v="COMPENS"/>
    <s v="07"/>
    <s v="AC"/>
    <x v="3"/>
    <n v="19826"/>
    <n v="19826"/>
    <s v="IT"/>
    <x v="0"/>
    <s v="IT"/>
    <s v="EX"/>
    <n v="19826"/>
    <n v="19826"/>
    <x v="0"/>
    <n v="0"/>
    <n v="0"/>
    <m/>
    <n v="0"/>
    <n v="19826"/>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40"/>
    <x v="39"/>
    <s v="---"/>
    <s v="EX"/>
    <s v="HRCO"/>
    <s v="HOURLY COMP"/>
    <s v="GK"/>
    <x v="5"/>
    <s v="COMPENS"/>
    <s v="07"/>
    <s v="AC"/>
    <x v="3"/>
    <n v="1500"/>
    <n v="1500"/>
    <s v="IT"/>
    <x v="0"/>
    <s v="IT"/>
    <s v="EX"/>
    <n v="1500"/>
    <n v="1500"/>
    <x v="0"/>
    <n v="0"/>
    <n v="0"/>
    <m/>
    <n v="0"/>
    <n v="1500"/>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40"/>
    <x v="39"/>
    <s v="---"/>
    <s v="EX"/>
    <s v="HRCO"/>
    <s v="HOURLY COMP"/>
    <s v="GK"/>
    <x v="5"/>
    <s v="COMPENS"/>
    <s v="07"/>
    <s v="AC"/>
    <x v="3"/>
    <n v="18000"/>
    <n v="18000"/>
    <s v="IT"/>
    <x v="0"/>
    <s v="IT"/>
    <s v="EX"/>
    <n v="18000"/>
    <n v="18000"/>
    <x v="0"/>
    <n v="0"/>
    <n v="0"/>
    <m/>
    <n v="0"/>
    <n v="180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40"/>
    <x v="39"/>
    <s v="---"/>
    <s v="EX"/>
    <s v="HRCO"/>
    <s v="HOURLY COMP"/>
    <s v="GK"/>
    <x v="5"/>
    <s v="COMPENS"/>
    <s v="07"/>
    <s v="AC"/>
    <x v="3"/>
    <n v="0"/>
    <n v="50000"/>
    <s v="IT"/>
    <x v="0"/>
    <s v="IT"/>
    <s v="EX"/>
    <n v="50000"/>
    <n v="50000"/>
    <x v="0"/>
    <n v="0"/>
    <n v="0"/>
    <m/>
    <n v="0"/>
    <n v="50000"/>
    <s v="N"/>
    <m/>
    <s v="VPIT"/>
    <s v="VP FOR INFORMATION TECHNOLOGY"/>
    <s v="94"/>
    <s v="1-Adjust Based Budget"/>
    <x v="42"/>
    <x v="2"/>
    <x v="7"/>
    <m/>
    <x v="16"/>
    <x v="16"/>
    <m/>
  </r>
  <r>
    <n v="2018"/>
    <s v="UA"/>
    <s v="ITGF"/>
    <s v="IT GENERAL FUND"/>
    <x v="110"/>
    <s v="ITO"/>
    <s v="IT OPERATING"/>
    <s v="KO VPIT GENERAL FUND OPERATING"/>
    <x v="17"/>
    <s v="VP FOR INFORMATION TECHNOLOGY"/>
    <s v="GENFND"/>
    <x v="40"/>
    <x v="39"/>
    <s v="---"/>
    <s v="EX"/>
    <s v="HRCO"/>
    <s v="HOURLY COMP"/>
    <s v="GK"/>
    <x v="5"/>
    <s v="COMPENS"/>
    <s v="07"/>
    <s v="AC"/>
    <x v="3"/>
    <n v="22059"/>
    <n v="22059"/>
    <s v="IT"/>
    <x v="0"/>
    <s v="IT"/>
    <s v="EX"/>
    <n v="22059"/>
    <n v="22059"/>
    <x v="0"/>
    <n v="0"/>
    <n v="0"/>
    <m/>
    <n v="0"/>
    <n v="22059"/>
    <s v="N"/>
    <m/>
    <s v="VPIT"/>
    <s v="VP FOR INFORMATION TECHNOLOGY"/>
    <s v="94"/>
    <s v="1-Adjust Based Budget"/>
    <x v="42"/>
    <x v="2"/>
    <x v="7"/>
    <m/>
    <x v="16"/>
    <x v="16"/>
    <m/>
  </r>
  <r>
    <n v="2018"/>
    <s v="UA"/>
    <s v="ITGF"/>
    <s v="IT GENERAL FUND"/>
    <x v="111"/>
    <s v="ITO"/>
    <s v="IT OPERATING"/>
    <s v="NW VPIT GF OPERATING"/>
    <x v="17"/>
    <s v="VP FOR INFORMATION TECHNOLOGY"/>
    <s v="GENFND"/>
    <x v="40"/>
    <x v="39"/>
    <s v="---"/>
    <s v="EX"/>
    <s v="HRCO"/>
    <s v="HOURLY COMP"/>
    <s v="GK"/>
    <x v="5"/>
    <s v="COMPENS"/>
    <s v="07"/>
    <s v="AC"/>
    <x v="3"/>
    <n v="22530"/>
    <n v="22530"/>
    <s v="IT"/>
    <x v="0"/>
    <s v="IT"/>
    <s v="EX"/>
    <n v="22530"/>
    <n v="22530"/>
    <x v="0"/>
    <n v="0"/>
    <n v="0"/>
    <m/>
    <n v="0"/>
    <n v="22530"/>
    <s v="N"/>
    <m/>
    <s v="VPIT"/>
    <s v="VP FOR INFORMATION TECHNOLOGY"/>
    <s v="94"/>
    <s v="1-Adjust Based Budget"/>
    <x v="42"/>
    <x v="2"/>
    <x v="7"/>
    <m/>
    <x v="16"/>
    <x v="16"/>
    <m/>
  </r>
  <r>
    <n v="2018"/>
    <s v="UA"/>
    <s v="ITGF"/>
    <s v="IT GENERAL FUND"/>
    <x v="107"/>
    <s v="ATEL"/>
    <s v="APPLIED TECHNOLOGY LAB"/>
    <s v="IN UITS OPERATING ACCOUNT - GEN FND"/>
    <x v="17"/>
    <s v="VP FOR INFORMATION TECHNOLOGY"/>
    <s v="GENFND"/>
    <x v="40"/>
    <x v="39"/>
    <s v="---"/>
    <s v="EX"/>
    <s v="HRCO"/>
    <s v="HOURLY COMP"/>
    <s v="GK"/>
    <x v="5"/>
    <s v="COMPENS"/>
    <s v="07"/>
    <s v="AC"/>
    <x v="3"/>
    <n v="3240"/>
    <n v="3240"/>
    <s v="IT"/>
    <x v="0"/>
    <s v="IT"/>
    <s v="EX"/>
    <n v="3240"/>
    <n v="3240"/>
    <x v="0"/>
    <n v="0"/>
    <n v="0"/>
    <m/>
    <n v="0"/>
    <n v="3240"/>
    <s v="N"/>
    <m/>
    <s v="VPIT"/>
    <s v="VP FOR INFORMATION TECHNOLOGY"/>
    <s v="94"/>
    <s v="1-Adjust Based Budget"/>
    <x v="42"/>
    <x v="2"/>
    <x v="7"/>
    <m/>
    <x v="16"/>
    <x v="16"/>
    <m/>
  </r>
  <r>
    <n v="2018"/>
    <s v="UA"/>
    <s v="ITGF"/>
    <s v="IT GENERAL FUND"/>
    <x v="107"/>
    <s v="AVL"/>
    <s v="ADVANCED VISUALIZATION LABORATORY"/>
    <s v="IN UITS OPERATING ACCOUNT - GEN FND"/>
    <x v="17"/>
    <s v="VP FOR INFORMATION TECHNOLOGY"/>
    <s v="GENFND"/>
    <x v="40"/>
    <x v="39"/>
    <s v="---"/>
    <s v="EX"/>
    <s v="HRCO"/>
    <s v="HOURLY COMP"/>
    <s v="GK"/>
    <x v="5"/>
    <s v="COMPENS"/>
    <s v="07"/>
    <s v="AC"/>
    <x v="3"/>
    <n v="18232"/>
    <n v="18232"/>
    <s v="IT"/>
    <x v="0"/>
    <s v="IT"/>
    <s v="EX"/>
    <n v="18232"/>
    <n v="18232"/>
    <x v="0"/>
    <n v="0"/>
    <n v="0"/>
    <m/>
    <n v="0"/>
    <n v="18232"/>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40"/>
    <x v="39"/>
    <s v="---"/>
    <s v="EX"/>
    <s v="HRCO"/>
    <s v="HOURLY COMP"/>
    <s v="GK"/>
    <x v="5"/>
    <s v="COMPENS"/>
    <s v="07"/>
    <s v="AC"/>
    <x v="3"/>
    <n v="39000"/>
    <n v="39000"/>
    <s v="IT"/>
    <x v="0"/>
    <s v="IT"/>
    <s v="EX"/>
    <n v="39000"/>
    <n v="39000"/>
    <x v="0"/>
    <n v="0"/>
    <n v="0"/>
    <m/>
    <n v="0"/>
    <n v="3900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40"/>
    <x v="39"/>
    <s v="---"/>
    <s v="EX"/>
    <s v="HRCO"/>
    <s v="HOURLY COMP"/>
    <s v="GK"/>
    <x v="5"/>
    <s v="COMPENS"/>
    <s v="07"/>
    <s v="AC"/>
    <x v="3"/>
    <n v="0"/>
    <n v="45000"/>
    <s v="IT"/>
    <x v="0"/>
    <s v="IT"/>
    <s v="EX"/>
    <n v="45000"/>
    <n v="45000"/>
    <x v="0"/>
    <n v="0"/>
    <n v="0"/>
    <m/>
    <n v="0"/>
    <n v="45000"/>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40"/>
    <x v="39"/>
    <s v="---"/>
    <s v="EX"/>
    <s v="HRCO"/>
    <s v="HOURLY COMP"/>
    <s v="GK"/>
    <x v="5"/>
    <s v="COMPENS"/>
    <s v="07"/>
    <s v="AC"/>
    <x v="3"/>
    <n v="0"/>
    <n v="-10000"/>
    <s v="IT"/>
    <x v="0"/>
    <s v="IT"/>
    <s v="EX"/>
    <n v="-10000"/>
    <n v="-10000"/>
    <x v="0"/>
    <n v="0"/>
    <n v="0"/>
    <m/>
    <n v="0"/>
    <n v="-10000"/>
    <s v="N"/>
    <m/>
    <s v="VPIT"/>
    <s v="VP FOR INFORMATION TECHNOLOGY"/>
    <s v="94"/>
    <s v="1-Adjust Based Budget"/>
    <x v="42"/>
    <x v="2"/>
    <x v="7"/>
    <m/>
    <x v="16"/>
    <x v="16"/>
    <m/>
  </r>
  <r>
    <n v="2018"/>
    <s v="UA"/>
    <s v="ITGF"/>
    <s v="IT GENERAL FUND"/>
    <x v="107"/>
    <s v="HNGF"/>
    <s v="HELPNET GENERAL FUND"/>
    <s v="IN UITS OPERATING ACCOUNT - GEN FND"/>
    <x v="17"/>
    <s v="VP FOR INFORMATION TECHNOLOGY"/>
    <s v="GENFND"/>
    <x v="40"/>
    <x v="39"/>
    <s v="---"/>
    <s v="EX"/>
    <s v="HRCO"/>
    <s v="HOURLY COMP"/>
    <s v="GK"/>
    <x v="5"/>
    <s v="COMPENS"/>
    <s v="07"/>
    <s v="AC"/>
    <x v="3"/>
    <n v="0"/>
    <n v="10000"/>
    <s v="IT"/>
    <x v="0"/>
    <s v="IT"/>
    <s v="EX"/>
    <n v="10000"/>
    <n v="10000"/>
    <x v="0"/>
    <n v="0"/>
    <n v="0"/>
    <m/>
    <n v="0"/>
    <n v="10000"/>
    <s v="N"/>
    <m/>
    <s v="VPIT"/>
    <s v="VP FOR INFORMATION TECHNOLOGY"/>
    <s v="94"/>
    <s v="1-Adjust Based Budget"/>
    <x v="42"/>
    <x v="2"/>
    <x v="7"/>
    <m/>
    <x v="16"/>
    <x v="16"/>
    <m/>
  </r>
  <r>
    <n v="2018"/>
    <s v="UA"/>
    <s v="ITGF"/>
    <s v="IT GENERAL FUND"/>
    <x v="107"/>
    <s v="SC"/>
    <s v="SUPPORT CENTER"/>
    <s v="IN UITS OPERATING ACCOUNT - GEN FND"/>
    <x v="17"/>
    <s v="VP FOR INFORMATION TECHNOLOGY"/>
    <s v="GENFND"/>
    <x v="40"/>
    <x v="39"/>
    <s v="---"/>
    <s v="EX"/>
    <s v="HRCO"/>
    <s v="HOURLY COMP"/>
    <s v="GK"/>
    <x v="5"/>
    <s v="COMPENS"/>
    <s v="07"/>
    <s v="AC"/>
    <x v="3"/>
    <n v="243000"/>
    <n v="243000"/>
    <s v="IT"/>
    <x v="0"/>
    <s v="IT"/>
    <s v="EX"/>
    <n v="243000"/>
    <n v="243000"/>
    <x v="0"/>
    <n v="0"/>
    <n v="0"/>
    <m/>
    <n v="0"/>
    <n v="243000"/>
    <s v="N"/>
    <m/>
    <s v="VPIT"/>
    <s v="VP FOR INFORMATION TECHNOLOGY"/>
    <s v="94"/>
    <s v="1-Adjust Based Budget"/>
    <x v="42"/>
    <x v="2"/>
    <x v="7"/>
    <m/>
    <x v="16"/>
    <x v="16"/>
    <m/>
  </r>
  <r>
    <n v="2018"/>
    <s v="UA"/>
    <s v="ITGF"/>
    <s v="IT GENERAL FUND"/>
    <x v="112"/>
    <s v="ITO"/>
    <s v="IT OPERATING"/>
    <s v="SE VPIT GF OPERATING"/>
    <x v="17"/>
    <s v="VP FOR INFORMATION TECHNOLOGY"/>
    <s v="GENFND"/>
    <x v="40"/>
    <x v="39"/>
    <s v="---"/>
    <s v="EX"/>
    <s v="HRCO"/>
    <s v="HOURLY COMP"/>
    <s v="GK"/>
    <x v="5"/>
    <s v="COMPENS"/>
    <s v="07"/>
    <s v="AC"/>
    <x v="3"/>
    <n v="12338"/>
    <n v="12338"/>
    <s v="IT"/>
    <x v="0"/>
    <s v="IT"/>
    <s v="EX"/>
    <n v="12338"/>
    <n v="12338"/>
    <x v="0"/>
    <n v="0"/>
    <n v="0"/>
    <m/>
    <n v="0"/>
    <n v="12338"/>
    <s v="N"/>
    <m/>
    <s v="VPIT"/>
    <s v="VP FOR INFORMATION TECHNOLOGY"/>
    <s v="94"/>
    <s v="1-Adjust Based Budget"/>
    <x v="42"/>
    <x v="2"/>
    <x v="7"/>
    <m/>
    <x v="16"/>
    <x v="16"/>
    <m/>
  </r>
  <r>
    <n v="2018"/>
    <s v="UA"/>
    <s v="ITGF"/>
    <s v="IT GENERAL FUND"/>
    <x v="112"/>
    <s v="ITO"/>
    <s v="IT OPERATING"/>
    <s v="SE VPIT GF OPERATING"/>
    <x v="17"/>
    <s v="VP FOR INFORMATION TECHNOLOGY"/>
    <s v="GENFND"/>
    <x v="40"/>
    <x v="39"/>
    <s v="HD"/>
    <s v="EX"/>
    <s v="HRCO"/>
    <s v="HOURLY COMP"/>
    <s v="GK"/>
    <x v="5"/>
    <s v="COMPENS"/>
    <s v="07"/>
    <s v="AC"/>
    <x v="3"/>
    <n v="10736"/>
    <n v="10736"/>
    <s v="IT"/>
    <x v="0"/>
    <s v="IT"/>
    <s v="EX"/>
    <n v="10736"/>
    <n v="10736"/>
    <x v="0"/>
    <n v="0"/>
    <n v="0"/>
    <m/>
    <n v="0"/>
    <n v="10736"/>
    <s v="N"/>
    <m/>
    <s v="VPIT"/>
    <s v="VP FOR INFORMATION TECHNOLOGY"/>
    <s v="94"/>
    <s v="1-Adjust Based Budget"/>
    <x v="42"/>
    <x v="2"/>
    <x v="7"/>
    <m/>
    <x v="16"/>
    <x v="16"/>
    <m/>
  </r>
  <r>
    <n v="2018"/>
    <s v="UA"/>
    <s v="ITGF"/>
    <s v="IT GENERAL FUND"/>
    <x v="110"/>
    <s v="ITO"/>
    <s v="IT OPERATING"/>
    <s v="KO VPIT GENERAL FUND OPERATING"/>
    <x v="17"/>
    <s v="VP FOR INFORMATION TECHNOLOGY"/>
    <s v="GENFND"/>
    <x v="78"/>
    <x v="76"/>
    <s v="---"/>
    <s v="EX"/>
    <s v="HRCO"/>
    <s v="HOURLY COMP"/>
    <s v="GK"/>
    <x v="5"/>
    <s v="COMPENS"/>
    <s v="07"/>
    <s v="AC"/>
    <x v="3"/>
    <n v="3800"/>
    <n v="3800"/>
    <s v="IT"/>
    <x v="0"/>
    <s v="IT"/>
    <s v="EX"/>
    <n v="3800"/>
    <n v="3800"/>
    <x v="0"/>
    <n v="0"/>
    <n v="0"/>
    <m/>
    <n v="0"/>
    <n v="3800"/>
    <s v="N"/>
    <m/>
    <s v="VPIT"/>
    <s v="VP FOR INFORMATION TECHNOLOGY"/>
    <s v="94"/>
    <s v="1-Adjust Based Budget"/>
    <x v="42"/>
    <x v="2"/>
    <x v="7"/>
    <m/>
    <x v="16"/>
    <x v="16"/>
    <m/>
  </r>
  <r>
    <n v="2018"/>
    <s v="UA"/>
    <s v="ITGF"/>
    <s v="IT GENERAL FUND"/>
    <x v="111"/>
    <s v="ITO"/>
    <s v="IT OPERATING"/>
    <s v="NW VPIT GF OPERATING"/>
    <x v="17"/>
    <s v="VP FOR INFORMATION TECHNOLOGY"/>
    <s v="GENFND"/>
    <x v="78"/>
    <x v="76"/>
    <s v="---"/>
    <s v="EX"/>
    <s v="HRCO"/>
    <s v="HOURLY COMP"/>
    <s v="GK"/>
    <x v="5"/>
    <s v="COMPENS"/>
    <s v="07"/>
    <s v="AC"/>
    <x v="3"/>
    <n v="953"/>
    <n v="953"/>
    <s v="IT"/>
    <x v="0"/>
    <s v="IT"/>
    <s v="EX"/>
    <n v="953"/>
    <n v="953"/>
    <x v="0"/>
    <n v="0"/>
    <n v="0"/>
    <m/>
    <n v="0"/>
    <n v="953"/>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78"/>
    <x v="76"/>
    <s v="---"/>
    <s v="EX"/>
    <s v="HRCO"/>
    <s v="HOURLY COMP"/>
    <s v="GK"/>
    <x v="5"/>
    <s v="COMPENS"/>
    <s v="07"/>
    <s v="AC"/>
    <x v="3"/>
    <n v="0"/>
    <n v="1000"/>
    <s v="IT"/>
    <x v="0"/>
    <s v="IT"/>
    <s v="EX"/>
    <n v="1000"/>
    <n v="1000"/>
    <x v="0"/>
    <n v="0"/>
    <n v="0"/>
    <m/>
    <n v="0"/>
    <n v="1000"/>
    <s v="N"/>
    <m/>
    <s v="VPIT"/>
    <s v="VP FOR INFORMATION TECHNOLOGY"/>
    <s v="94"/>
    <s v="1-Adjust Based Budget"/>
    <x v="42"/>
    <x v="2"/>
    <x v="7"/>
    <m/>
    <x v="16"/>
    <x v="16"/>
    <m/>
  </r>
  <r>
    <n v="2018"/>
    <s v="UA"/>
    <s v="ITGF"/>
    <s v="IT GENERAL FUND"/>
    <x v="110"/>
    <s v="ITO"/>
    <s v="IT OPERATING"/>
    <s v="KO VPIT GENERAL FUND OPERATING"/>
    <x v="17"/>
    <s v="VP FOR INFORMATION TECHNOLOGY"/>
    <s v="GENFND"/>
    <x v="146"/>
    <x v="140"/>
    <s v="---"/>
    <s v="EX"/>
    <s v="HRCO"/>
    <s v="HOURLY COMP"/>
    <s v="GK"/>
    <x v="5"/>
    <s v="COMPENS"/>
    <s v="07"/>
    <s v="AC"/>
    <x v="3"/>
    <n v="400"/>
    <n v="400"/>
    <s v="IT"/>
    <x v="0"/>
    <s v="IT"/>
    <s v="EX"/>
    <n v="400"/>
    <n v="400"/>
    <x v="0"/>
    <n v="0"/>
    <n v="0"/>
    <m/>
    <n v="0"/>
    <n v="400"/>
    <s v="N"/>
    <m/>
    <s v="VPIT"/>
    <s v="VP FOR INFORMATION TECHNOLOGY"/>
    <s v="94"/>
    <s v="1-Adjust Based Budget"/>
    <x v="42"/>
    <x v="2"/>
    <x v="7"/>
    <m/>
    <x v="16"/>
    <x v="16"/>
    <m/>
  </r>
  <r>
    <n v="2018"/>
    <s v="UA"/>
    <s v="ITGF"/>
    <s v="IT GENERAL FUND"/>
    <x v="110"/>
    <s v="ITO"/>
    <s v="IT OPERATING"/>
    <s v="KO VPIT GENERAL FUND OPERATING"/>
    <x v="17"/>
    <s v="VP FOR INFORMATION TECHNOLOGY"/>
    <s v="GENFND"/>
    <x v="147"/>
    <x v="76"/>
    <s v="---"/>
    <s v="EX"/>
    <s v="HRCO"/>
    <s v="HOURLY COMP"/>
    <s v="GK"/>
    <x v="5"/>
    <s v="COMPENS"/>
    <s v="07"/>
    <s v="AC"/>
    <x v="3"/>
    <n v="36"/>
    <n v="36"/>
    <s v="IT"/>
    <x v="0"/>
    <s v="IT"/>
    <s v="EX"/>
    <n v="36"/>
    <n v="36"/>
    <x v="0"/>
    <n v="0"/>
    <n v="0"/>
    <m/>
    <n v="0"/>
    <n v="36"/>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135"/>
    <x v="129"/>
    <s v="---"/>
    <s v="EX"/>
    <s v="COMP"/>
    <s v="COMP SERV"/>
    <s v="JP"/>
    <x v="4"/>
    <s v="GEN EXP"/>
    <s v="09"/>
    <s v="AC"/>
    <x v="3"/>
    <n v="500"/>
    <n v="500"/>
    <s v="IT"/>
    <x v="0"/>
    <s v="IT"/>
    <s v="EX"/>
    <n v="500"/>
    <n v="500"/>
    <x v="0"/>
    <n v="0"/>
    <n v="0"/>
    <m/>
    <n v="0"/>
    <n v="5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35"/>
    <x v="129"/>
    <s v="---"/>
    <s v="EX"/>
    <s v="COMP"/>
    <s v="COMP SERV"/>
    <s v="JP"/>
    <x v="4"/>
    <s v="GEN EXP"/>
    <s v="09"/>
    <s v="AC"/>
    <x v="3"/>
    <n v="0"/>
    <n v="120"/>
    <s v="IT"/>
    <x v="0"/>
    <s v="IT"/>
    <s v="EX"/>
    <n v="120"/>
    <n v="120"/>
    <x v="0"/>
    <n v="0"/>
    <n v="0"/>
    <m/>
    <n v="0"/>
    <n v="12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135"/>
    <x v="129"/>
    <s v="---"/>
    <s v="EX"/>
    <s v="COMP"/>
    <s v="COMP SERV"/>
    <s v="JP"/>
    <x v="4"/>
    <s v="GEN EXP"/>
    <s v="09"/>
    <s v="AC"/>
    <x v="3"/>
    <n v="2500"/>
    <n v="2500"/>
    <s v="IT"/>
    <x v="0"/>
    <s v="IT"/>
    <s v="EX"/>
    <n v="2500"/>
    <n v="2500"/>
    <x v="0"/>
    <n v="0"/>
    <n v="0"/>
    <m/>
    <n v="0"/>
    <n v="2500"/>
    <s v="N"/>
    <m/>
    <s v="VPIT"/>
    <s v="VP FOR INFORMATION TECHNOLOGY"/>
    <s v="94"/>
    <s v="1-Adjust Based Budget"/>
    <x v="42"/>
    <x v="2"/>
    <x v="7"/>
    <m/>
    <x v="16"/>
    <x v="16"/>
    <m/>
  </r>
  <r>
    <n v="2018"/>
    <s v="UA"/>
    <s v="ITGF"/>
    <s v="IT GENERAL FUND"/>
    <x v="112"/>
    <s v="ITO"/>
    <s v="IT OPERATING"/>
    <s v="SE VPIT GF OPERATING"/>
    <x v="17"/>
    <s v="VP FOR INFORMATION TECHNOLOGY"/>
    <s v="GENFND"/>
    <x v="135"/>
    <x v="129"/>
    <s v="---"/>
    <s v="EX"/>
    <s v="COMP"/>
    <s v="COMP SERV"/>
    <s v="JP"/>
    <x v="4"/>
    <s v="GEN EXP"/>
    <s v="09"/>
    <s v="AC"/>
    <x v="3"/>
    <n v="500"/>
    <n v="500"/>
    <s v="IT"/>
    <x v="0"/>
    <s v="IT"/>
    <s v="EX"/>
    <n v="500"/>
    <n v="500"/>
    <x v="0"/>
    <n v="0"/>
    <n v="0"/>
    <m/>
    <n v="0"/>
    <n v="500"/>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94"/>
    <x v="92"/>
    <s v="---"/>
    <s v="EX"/>
    <s v="S&amp;E"/>
    <s v="S&amp;E"/>
    <s v="LF"/>
    <x v="4"/>
    <s v="GEN EXP"/>
    <s v="09"/>
    <s v="AC"/>
    <x v="3"/>
    <n v="234"/>
    <n v="234"/>
    <s v="IT"/>
    <x v="0"/>
    <s v="IT"/>
    <s v="EX"/>
    <n v="234"/>
    <n v="234"/>
    <x v="0"/>
    <n v="0"/>
    <n v="0"/>
    <m/>
    <n v="0"/>
    <n v="234"/>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94"/>
    <x v="92"/>
    <s v="---"/>
    <s v="EX"/>
    <s v="S&amp;E"/>
    <s v="S&amp;E"/>
    <s v="LF"/>
    <x v="4"/>
    <s v="GEN EXP"/>
    <s v="09"/>
    <s v="AC"/>
    <x v="3"/>
    <n v="2500"/>
    <n v="2500"/>
    <s v="IT"/>
    <x v="0"/>
    <s v="IT"/>
    <s v="EX"/>
    <n v="2500"/>
    <n v="2500"/>
    <x v="0"/>
    <n v="0"/>
    <n v="0"/>
    <m/>
    <n v="0"/>
    <n v="2500"/>
    <s v="N"/>
    <m/>
    <s v="VPIT"/>
    <s v="VP FOR INFORMATION TECHNOLOGY"/>
    <s v="94"/>
    <s v="1-Adjust Based Budget"/>
    <x v="42"/>
    <x v="2"/>
    <x v="7"/>
    <m/>
    <x v="16"/>
    <x v="16"/>
    <m/>
  </r>
  <r>
    <n v="2018"/>
    <s v="UA"/>
    <s v="ITGF"/>
    <s v="IT GENERAL FUND"/>
    <x v="110"/>
    <s v="ITO"/>
    <s v="IT OPERATING"/>
    <s v="KO VPIT GENERAL FUND OPERATING"/>
    <x v="17"/>
    <s v="VP FOR INFORMATION TECHNOLOGY"/>
    <s v="GENFND"/>
    <x v="94"/>
    <x v="92"/>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20"/>
    <x v="19"/>
    <s v="---"/>
    <s v="EX"/>
    <s v="OEXP"/>
    <s v="OTHER EXP"/>
    <s v="LP"/>
    <x v="4"/>
    <s v="GEN EXP"/>
    <s v="09"/>
    <s v="IS"/>
    <x v="3"/>
    <n v="2365"/>
    <n v="2365"/>
    <m/>
    <x v="0"/>
    <n v="0"/>
    <s v="EX"/>
    <n v="2365"/>
    <n v="2365"/>
    <x v="0"/>
    <n v="0"/>
    <n v="0"/>
    <m/>
    <n v="0"/>
    <n v="2365"/>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20"/>
    <x v="19"/>
    <s v="---"/>
    <s v="EX"/>
    <s v="OEXP"/>
    <s v="OTHER EXP"/>
    <s v="LP"/>
    <x v="4"/>
    <s v="GEN EXP"/>
    <s v="09"/>
    <s v="IS"/>
    <x v="3"/>
    <n v="0"/>
    <n v="5745"/>
    <m/>
    <x v="0"/>
    <n v="0"/>
    <s v="EX"/>
    <n v="5745"/>
    <n v="5745"/>
    <x v="0"/>
    <n v="0"/>
    <n v="0"/>
    <m/>
    <n v="0"/>
    <n v="5745"/>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20"/>
    <x v="19"/>
    <s v="---"/>
    <s v="EX"/>
    <s v="OEXP"/>
    <s v="OTHER EXP"/>
    <s v="LP"/>
    <x v="4"/>
    <s v="GEN EXP"/>
    <s v="09"/>
    <s v="IS"/>
    <x v="3"/>
    <n v="1150"/>
    <n v="1150"/>
    <m/>
    <x v="0"/>
    <n v="0"/>
    <s v="EX"/>
    <n v="1150"/>
    <n v="1150"/>
    <x v="0"/>
    <n v="0"/>
    <n v="0"/>
    <m/>
    <n v="0"/>
    <n v="1150"/>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20"/>
    <x v="19"/>
    <s v="---"/>
    <s v="EX"/>
    <s v="OEXP"/>
    <s v="OTHER EXP"/>
    <s v="LP"/>
    <x v="4"/>
    <s v="GEN EXP"/>
    <s v="09"/>
    <s v="IS"/>
    <x v="3"/>
    <n v="5745"/>
    <n v="0"/>
    <m/>
    <x v="0"/>
    <n v="0"/>
    <s v="EX"/>
    <n v="0"/>
    <n v="0"/>
    <x v="0"/>
    <n v="0"/>
    <n v="0"/>
    <m/>
    <n v="0"/>
    <n v="0"/>
    <s v="N"/>
    <m/>
    <s v="VPIT"/>
    <s v="VP FOR INFORMATION TECHNOLOGY"/>
    <s v="94"/>
    <s v="1-Adjust Based Budget"/>
    <x v="42"/>
    <x v="2"/>
    <x v="7"/>
    <m/>
    <x v="0"/>
    <x v="0"/>
    <m/>
  </r>
  <r>
    <n v="2018"/>
    <s v="UA"/>
    <s v="ITGF"/>
    <s v="IT GENERAL FUND"/>
    <x v="0"/>
    <s v="EVAA"/>
    <s v="ENTERPRISE VENDED APPLICATION ADMIN"/>
    <s v="UITS OPERATING ACCOUNT - GENERAL FUND-UA"/>
    <x v="17"/>
    <s v="VP FOR INFORMATION TECHNOLOGY"/>
    <s v="GENFND"/>
    <x v="20"/>
    <x v="19"/>
    <s v="---"/>
    <s v="EX"/>
    <s v="OEXP"/>
    <s v="OTHER EXP"/>
    <s v="LP"/>
    <x v="4"/>
    <s v="GEN EXP"/>
    <s v="09"/>
    <s v="IS"/>
    <x v="3"/>
    <n v="2668"/>
    <n v="2668"/>
    <m/>
    <x v="0"/>
    <n v="0"/>
    <s v="EX"/>
    <n v="2668"/>
    <n v="2668"/>
    <x v="0"/>
    <n v="0"/>
    <n v="0"/>
    <m/>
    <n v="0"/>
    <n v="2668"/>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20"/>
    <x v="19"/>
    <s v="---"/>
    <s v="EX"/>
    <s v="OEXP"/>
    <s v="OTHER EXP"/>
    <s v="LP"/>
    <x v="4"/>
    <s v="GEN EXP"/>
    <s v="09"/>
    <s v="IS"/>
    <x v="3"/>
    <n v="1150"/>
    <n v="1150"/>
    <m/>
    <x v="0"/>
    <n v="0"/>
    <s v="EX"/>
    <n v="1150"/>
    <n v="1150"/>
    <x v="0"/>
    <n v="0"/>
    <n v="0"/>
    <m/>
    <n v="0"/>
    <n v="1150"/>
    <s v="N"/>
    <m/>
    <s v="VPIT"/>
    <s v="VP FOR INFORMATION TECHNOLOGY"/>
    <s v="94"/>
    <s v="1-Adjust Based Budget"/>
    <x v="42"/>
    <x v="2"/>
    <x v="7"/>
    <m/>
    <x v="0"/>
    <x v="0"/>
    <m/>
  </r>
  <r>
    <n v="2018"/>
    <s v="UA"/>
    <s v="ITGF"/>
    <s v="IT GENERAL FUND"/>
    <x v="0"/>
    <s v="RCIO"/>
    <s v="SP4A REGIONAL CAMPUS CHIEF INFOR OFFICER"/>
    <s v="UITS OPERATING ACCOUNT - GENERAL FUND-UA"/>
    <x v="17"/>
    <s v="VP FOR INFORMATION TECHNOLOGY"/>
    <s v="GENFND"/>
    <x v="20"/>
    <x v="19"/>
    <s v="---"/>
    <s v="EX"/>
    <s v="OEXP"/>
    <s v="OTHER EXP"/>
    <s v="LP"/>
    <x v="4"/>
    <s v="GEN EXP"/>
    <s v="09"/>
    <s v="IS"/>
    <x v="3"/>
    <n v="1000"/>
    <n v="1000"/>
    <m/>
    <x v="0"/>
    <n v="0"/>
    <s v="EX"/>
    <n v="1000"/>
    <n v="1000"/>
    <x v="0"/>
    <n v="0"/>
    <n v="0"/>
    <m/>
    <n v="0"/>
    <n v="10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20"/>
    <x v="19"/>
    <s v="---"/>
    <s v="EX"/>
    <s v="OEXP"/>
    <s v="OTHER EXP"/>
    <s v="LP"/>
    <x v="4"/>
    <s v="GEN EXP"/>
    <s v="09"/>
    <s v="IS"/>
    <x v="3"/>
    <n v="4000"/>
    <n v="4000"/>
    <m/>
    <x v="0"/>
    <n v="0"/>
    <s v="EX"/>
    <n v="4000"/>
    <n v="4000"/>
    <x v="0"/>
    <n v="0"/>
    <n v="0"/>
    <m/>
    <n v="0"/>
    <n v="4000"/>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20"/>
    <x v="19"/>
    <s v="---"/>
    <s v="EX"/>
    <s v="OEXP"/>
    <s v="OTHER EXP"/>
    <s v="LP"/>
    <x v="4"/>
    <s v="GEN EXP"/>
    <s v="09"/>
    <s v="IS"/>
    <x v="3"/>
    <n v="10000"/>
    <n v="10000"/>
    <m/>
    <x v="0"/>
    <n v="0"/>
    <s v="EX"/>
    <n v="10000"/>
    <n v="10000"/>
    <x v="0"/>
    <n v="0"/>
    <n v="0"/>
    <m/>
    <n v="0"/>
    <n v="10000"/>
    <s v="N"/>
    <m/>
    <s v="VPIT"/>
    <s v="VP FOR INFORMATION TECHNOLOGY"/>
    <s v="94"/>
    <s v="1-Adjust Based Budget"/>
    <x v="42"/>
    <x v="2"/>
    <x v="7"/>
    <m/>
    <x v="0"/>
    <x v="0"/>
    <m/>
  </r>
  <r>
    <n v="2018"/>
    <s v="UA"/>
    <s v="ITGF"/>
    <s v="IT GENERAL FUND"/>
    <x v="108"/>
    <s v="ITO"/>
    <s v="IT OPERATING"/>
    <s v="SB VPIT GF OPERATING"/>
    <x v="17"/>
    <s v="VP FOR INFORMATION TECHNOLOGY"/>
    <s v="GENFND"/>
    <x v="20"/>
    <x v="19"/>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GF"/>
    <s v="IT GENERAL FUND"/>
    <x v="109"/>
    <s v="ITO"/>
    <s v="IT OPERATING"/>
    <s v="EA - VPIT- GF - OPERATING"/>
    <x v="17"/>
    <s v="VP FOR INFORMATION TECHNOLOGY"/>
    <s v="GENFND"/>
    <x v="20"/>
    <x v="19"/>
    <s v="---"/>
    <s v="EX"/>
    <s v="OEXP"/>
    <s v="OTHER EXP"/>
    <s v="LP"/>
    <x v="4"/>
    <s v="GEN EXP"/>
    <s v="09"/>
    <s v="AC"/>
    <x v="3"/>
    <n v="4000"/>
    <n v="4000"/>
    <s v="IT"/>
    <x v="0"/>
    <s v="IT"/>
    <s v="EX"/>
    <n v="4000"/>
    <n v="4000"/>
    <x v="0"/>
    <n v="0"/>
    <n v="0"/>
    <m/>
    <n v="0"/>
    <n v="40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20"/>
    <x v="19"/>
    <s v="---"/>
    <s v="EX"/>
    <s v="OEXP"/>
    <s v="OTHER EXP"/>
    <s v="LP"/>
    <x v="4"/>
    <s v="GEN EXP"/>
    <s v="09"/>
    <s v="AC"/>
    <x v="3"/>
    <n v="3000"/>
    <n v="3000"/>
    <s v="IT"/>
    <x v="0"/>
    <s v="IT"/>
    <s v="EX"/>
    <n v="3000"/>
    <n v="3000"/>
    <x v="0"/>
    <n v="0"/>
    <n v="0"/>
    <m/>
    <n v="0"/>
    <n v="3000"/>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20"/>
    <x v="19"/>
    <s v="---"/>
    <s v="EX"/>
    <s v="OEXP"/>
    <s v="OTHER EXP"/>
    <s v="LP"/>
    <x v="4"/>
    <s v="GEN EXP"/>
    <s v="09"/>
    <s v="AC"/>
    <x v="3"/>
    <n v="2500"/>
    <n v="2500"/>
    <s v="IT"/>
    <x v="0"/>
    <s v="IT"/>
    <s v="EX"/>
    <n v="2500"/>
    <n v="2500"/>
    <x v="0"/>
    <n v="0"/>
    <n v="0"/>
    <m/>
    <n v="0"/>
    <n v="2500"/>
    <s v="N"/>
    <m/>
    <s v="VPIT"/>
    <s v="VP FOR INFORMATION TECHNOLOGY"/>
    <s v="94"/>
    <s v="1-Adjust Based Budget"/>
    <x v="42"/>
    <x v="2"/>
    <x v="7"/>
    <m/>
    <x v="16"/>
    <x v="16"/>
    <m/>
  </r>
  <r>
    <n v="2018"/>
    <s v="UA"/>
    <s v="ITGF"/>
    <s v="IT GENERAL FUND"/>
    <x v="106"/>
    <s v="RTSUP"/>
    <s v="RT SUPERCOMPUTING"/>
    <s v="BL UITS OPER ACCOUNT - GENERAL FUND"/>
    <x v="17"/>
    <s v="VP FOR INFORMATION TECHNOLOGY"/>
    <s v="GENFND"/>
    <x v="20"/>
    <x v="19"/>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20"/>
    <x v="19"/>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20"/>
    <x v="19"/>
    <s v="---"/>
    <s v="EX"/>
    <s v="OEXP"/>
    <s v="OTHER EXP"/>
    <s v="LP"/>
    <x v="4"/>
    <s v="GEN EXP"/>
    <s v="09"/>
    <s v="AC"/>
    <x v="3"/>
    <n v="5500"/>
    <n v="5500"/>
    <s v="IT"/>
    <x v="0"/>
    <s v="IT"/>
    <s v="EX"/>
    <n v="5500"/>
    <n v="5500"/>
    <x v="0"/>
    <n v="0"/>
    <n v="0"/>
    <m/>
    <n v="0"/>
    <n v="5500"/>
    <s v="N"/>
    <m/>
    <s v="VPIT"/>
    <s v="VP FOR INFORMATION TECHNOLOGY"/>
    <s v="94"/>
    <s v="1-Adjust Based Budget"/>
    <x v="42"/>
    <x v="2"/>
    <x v="7"/>
    <m/>
    <x v="16"/>
    <x v="16"/>
    <m/>
  </r>
  <r>
    <n v="2018"/>
    <s v="UA"/>
    <s v="ITGF"/>
    <s v="IT GENERAL FUND"/>
    <x v="111"/>
    <s v="ITO"/>
    <s v="IT OPERATING"/>
    <s v="NW VPIT GF OPERATING"/>
    <x v="17"/>
    <s v="VP FOR INFORMATION TECHNOLOGY"/>
    <s v="GENFND"/>
    <x v="20"/>
    <x v="19"/>
    <s v="---"/>
    <s v="EX"/>
    <s v="OEXP"/>
    <s v="OTHER EXP"/>
    <s v="LP"/>
    <x v="4"/>
    <s v="GEN EXP"/>
    <s v="09"/>
    <s v="AC"/>
    <x v="3"/>
    <n v="3250"/>
    <n v="3250"/>
    <s v="IT"/>
    <x v="0"/>
    <s v="IT"/>
    <s v="EX"/>
    <n v="3250"/>
    <n v="3250"/>
    <x v="0"/>
    <n v="0"/>
    <n v="0"/>
    <m/>
    <n v="0"/>
    <n v="325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20"/>
    <x v="19"/>
    <s v="---"/>
    <s v="EX"/>
    <s v="OEXP"/>
    <s v="OTHER EXP"/>
    <s v="LP"/>
    <x v="4"/>
    <s v="GEN EXP"/>
    <s v="09"/>
    <s v="AC"/>
    <x v="3"/>
    <n v="5014"/>
    <n v="5014"/>
    <s v="IT"/>
    <x v="0"/>
    <s v="IT"/>
    <s v="EX"/>
    <n v="5014"/>
    <n v="5014"/>
    <x v="0"/>
    <n v="0"/>
    <n v="0"/>
    <m/>
    <n v="0"/>
    <n v="5014"/>
    <s v="N"/>
    <m/>
    <s v="VPIT"/>
    <s v="VP FOR INFORMATION TECHNOLOGY"/>
    <s v="94"/>
    <s v="1-Adjust Based Budget"/>
    <x v="42"/>
    <x v="2"/>
    <x v="7"/>
    <m/>
    <x v="16"/>
    <x v="16"/>
    <m/>
  </r>
  <r>
    <n v="2018"/>
    <s v="UA"/>
    <s v="ITGF"/>
    <s v="IT GENERAL FUND"/>
    <x v="107"/>
    <s v="HRO"/>
    <s v="HUMAN RESOURCES"/>
    <s v="IN UITS OPERATING ACCOUNT - GEN FND"/>
    <x v="17"/>
    <s v="VP FOR INFORMATION TECHNOLOGY"/>
    <s v="GENFND"/>
    <x v="20"/>
    <x v="19"/>
    <s v="---"/>
    <s v="EX"/>
    <s v="OEXP"/>
    <s v="OTHER EXP"/>
    <s v="LP"/>
    <x v="4"/>
    <s v="GEN EXP"/>
    <s v="09"/>
    <s v="AC"/>
    <x v="3"/>
    <n v="200"/>
    <n v="200"/>
    <s v="IT"/>
    <x v="0"/>
    <s v="IT"/>
    <s v="EX"/>
    <n v="200"/>
    <n v="200"/>
    <x v="0"/>
    <n v="0"/>
    <n v="0"/>
    <m/>
    <n v="0"/>
    <n v="200"/>
    <s v="N"/>
    <m/>
    <s v="VPIT"/>
    <s v="VP FOR INFORMATION TECHNOLOGY"/>
    <s v="94"/>
    <s v="1-Adjust Based Budget"/>
    <x v="42"/>
    <x v="2"/>
    <x v="7"/>
    <m/>
    <x v="16"/>
    <x v="16"/>
    <m/>
  </r>
  <r>
    <n v="2018"/>
    <s v="UA"/>
    <s v="ITGF"/>
    <s v="IT GENERAL FUND"/>
    <x v="107"/>
    <s v="SC"/>
    <s v="SUPPORT CENTER"/>
    <s v="IN UITS OPERATING ACCOUNT - GEN FND"/>
    <x v="17"/>
    <s v="VP FOR INFORMATION TECHNOLOGY"/>
    <s v="GENFND"/>
    <x v="20"/>
    <x v="19"/>
    <s v="---"/>
    <s v="EX"/>
    <s v="OEXP"/>
    <s v="OTHER EXP"/>
    <s v="LP"/>
    <x v="4"/>
    <s v="GEN EXP"/>
    <s v="09"/>
    <s v="AC"/>
    <x v="3"/>
    <n v="2000"/>
    <n v="2000"/>
    <s v="IT"/>
    <x v="0"/>
    <s v="IT"/>
    <s v="EX"/>
    <n v="2000"/>
    <n v="2000"/>
    <x v="0"/>
    <n v="0"/>
    <n v="0"/>
    <m/>
    <n v="0"/>
    <n v="2000"/>
    <s v="N"/>
    <m/>
    <s v="VPIT"/>
    <s v="VP FOR INFORMATION TECHNOLOGY"/>
    <s v="94"/>
    <s v="1-Adjust Based Budget"/>
    <x v="42"/>
    <x v="2"/>
    <x v="7"/>
    <m/>
    <x v="16"/>
    <x v="16"/>
    <m/>
  </r>
  <r>
    <n v="2018"/>
    <s v="UA"/>
    <s v="ITGF"/>
    <s v="IT GENERAL FUND"/>
    <x v="112"/>
    <s v="ITO"/>
    <s v="IT OPERATING"/>
    <s v="SE VPIT GF OPERATING"/>
    <x v="17"/>
    <s v="VP FOR INFORMATION TECHNOLOGY"/>
    <s v="GENFND"/>
    <x v="20"/>
    <x v="19"/>
    <s v="---"/>
    <s v="EX"/>
    <s v="OEXP"/>
    <s v="OTHER EXP"/>
    <s v="LP"/>
    <x v="4"/>
    <s v="GEN EXP"/>
    <s v="09"/>
    <s v="AC"/>
    <x v="3"/>
    <n v="2000"/>
    <n v="2000"/>
    <s v="IT"/>
    <x v="0"/>
    <s v="IT"/>
    <s v="EX"/>
    <n v="2000"/>
    <n v="2000"/>
    <x v="0"/>
    <n v="0"/>
    <n v="0"/>
    <m/>
    <n v="0"/>
    <n v="20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20"/>
    <x v="19"/>
    <s v="---"/>
    <s v="EX"/>
    <s v="OEXP"/>
    <s v="OTHER EXP"/>
    <s v="LP"/>
    <x v="4"/>
    <s v="GEN EXP"/>
    <s v="09"/>
    <s v="AC"/>
    <x v="3"/>
    <n v="3500"/>
    <n v="3500"/>
    <s v="IT"/>
    <x v="0"/>
    <s v="IT"/>
    <s v="EX"/>
    <n v="3500"/>
    <n v="3500"/>
    <x v="0"/>
    <n v="0"/>
    <n v="0"/>
    <m/>
    <n v="0"/>
    <n v="3500"/>
    <s v="N"/>
    <m/>
    <s v="VPIT"/>
    <s v="VP FOR INFORMATION TECHNOLOGY"/>
    <s v="94"/>
    <s v="1-Adjust Based Budget"/>
    <x v="42"/>
    <x v="2"/>
    <x v="7"/>
    <m/>
    <x v="16"/>
    <x v="16"/>
    <m/>
  </r>
  <r>
    <n v="2018"/>
    <s v="UA"/>
    <s v="ITGF"/>
    <s v="IT GENERAL FUND"/>
    <x v="0"/>
    <s v="RGNSD"/>
    <s v="REGIONAL NOC SERVICE DESK"/>
    <s v="UITS OPERATING ACCOUNT - GENERAL FUND-UA"/>
    <x v="17"/>
    <s v="VP FOR INFORMATION TECHNOLOGY"/>
    <s v="GENFND"/>
    <x v="95"/>
    <x v="93"/>
    <s v="---"/>
    <s v="EX"/>
    <s v="COMP"/>
    <s v="COMP SERV"/>
    <s v="JP"/>
    <x v="4"/>
    <s v="GEN EXP"/>
    <s v="09"/>
    <s v="IS"/>
    <x v="3"/>
    <n v="107100"/>
    <n v="107100"/>
    <m/>
    <x v="0"/>
    <n v="0"/>
    <s v="EX"/>
    <n v="107100"/>
    <n v="107100"/>
    <x v="0"/>
    <n v="0"/>
    <n v="0"/>
    <m/>
    <n v="0"/>
    <n v="1071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95"/>
    <x v="93"/>
    <s v="---"/>
    <s v="EX"/>
    <s v="COMP"/>
    <s v="COMP SERV"/>
    <s v="JP"/>
    <x v="4"/>
    <s v="GEN EXP"/>
    <s v="09"/>
    <s v="IS"/>
    <x v="3"/>
    <n v="1500"/>
    <n v="1500"/>
    <m/>
    <x v="0"/>
    <n v="0"/>
    <s v="EX"/>
    <n v="1500"/>
    <n v="1500"/>
    <x v="0"/>
    <n v="0"/>
    <n v="0"/>
    <m/>
    <n v="0"/>
    <n v="1500"/>
    <s v="N"/>
    <m/>
    <s v="VPIT"/>
    <s v="VP FOR INFORMATION TECHNOLOGY"/>
    <s v="94"/>
    <s v="1-Adjust Based Budget"/>
    <x v="42"/>
    <x v="2"/>
    <x v="7"/>
    <m/>
    <x v="0"/>
    <x v="0"/>
    <m/>
  </r>
  <r>
    <n v="2018"/>
    <s v="UA"/>
    <s v="ITGF"/>
    <s v="IT GENERAL FUND"/>
    <x v="108"/>
    <s v="CS"/>
    <s v="COMMON SERVICES-GEN FUND"/>
    <s v="SB VPIT GF OPERATING"/>
    <x v="17"/>
    <s v="VP FOR INFORMATION TECHNOLOGY"/>
    <s v="GENFND"/>
    <x v="95"/>
    <x v="93"/>
    <s v="---"/>
    <s v="EX"/>
    <s v="COMP"/>
    <s v="COMP SERV"/>
    <s v="JP"/>
    <x v="4"/>
    <s v="GEN EXP"/>
    <s v="09"/>
    <s v="AC"/>
    <x v="3"/>
    <n v="30608"/>
    <n v="30608"/>
    <s v="IT"/>
    <x v="0"/>
    <s v="IT"/>
    <s v="EX"/>
    <n v="30608"/>
    <n v="30608"/>
    <x v="0"/>
    <n v="0"/>
    <n v="0"/>
    <m/>
    <n v="0"/>
    <n v="30608"/>
    <s v="N"/>
    <m/>
    <s v="VPIT"/>
    <s v="VP FOR INFORMATION TECHNOLOGY"/>
    <s v="94"/>
    <s v="1-Adjust Based Budget"/>
    <x v="42"/>
    <x v="2"/>
    <x v="7"/>
    <m/>
    <x v="16"/>
    <x v="16"/>
    <m/>
  </r>
  <r>
    <n v="2018"/>
    <s v="UA"/>
    <s v="ITGF"/>
    <s v="IT GENERAL FUND"/>
    <x v="108"/>
    <s v="ITO"/>
    <s v="IT OPERATING"/>
    <s v="SB VPIT GF OPERATING"/>
    <x v="17"/>
    <s v="VP FOR INFORMATION TECHNOLOGY"/>
    <s v="GENFND"/>
    <x v="95"/>
    <x v="93"/>
    <s v="---"/>
    <s v="EX"/>
    <s v="COMP"/>
    <s v="COMP SERV"/>
    <s v="JP"/>
    <x v="4"/>
    <s v="GEN EXP"/>
    <s v="09"/>
    <s v="AC"/>
    <x v="3"/>
    <n v="9400"/>
    <n v="9400"/>
    <s v="IT"/>
    <x v="0"/>
    <s v="IT"/>
    <s v="EX"/>
    <n v="9400"/>
    <n v="9400"/>
    <x v="0"/>
    <n v="0"/>
    <n v="0"/>
    <m/>
    <n v="0"/>
    <n v="9400"/>
    <s v="N"/>
    <m/>
    <s v="VPIT"/>
    <s v="VP FOR INFORMATION TECHNOLOGY"/>
    <s v="94"/>
    <s v="1-Adjust Based Budget"/>
    <x v="42"/>
    <x v="2"/>
    <x v="7"/>
    <m/>
    <x v="16"/>
    <x v="16"/>
    <m/>
  </r>
  <r>
    <n v="2018"/>
    <s v="UA"/>
    <s v="ITGF"/>
    <s v="IT GENERAL FUND"/>
    <x v="109"/>
    <s v="CS"/>
    <s v="COMMON SERVICES-GEN FUND"/>
    <s v="EA - VPIT- GF - OPERATING"/>
    <x v="17"/>
    <s v="VP FOR INFORMATION TECHNOLOGY"/>
    <s v="GENFND"/>
    <x v="95"/>
    <x v="93"/>
    <s v="---"/>
    <s v="EX"/>
    <s v="COMP"/>
    <s v="COMP SERV"/>
    <s v="JP"/>
    <x v="4"/>
    <s v="GEN EXP"/>
    <s v="09"/>
    <s v="AC"/>
    <x v="3"/>
    <n v="7360"/>
    <n v="7360"/>
    <s v="IT"/>
    <x v="0"/>
    <s v="IT"/>
    <s v="EX"/>
    <n v="7360"/>
    <n v="7360"/>
    <x v="0"/>
    <n v="0"/>
    <n v="0"/>
    <m/>
    <n v="0"/>
    <n v="7360"/>
    <s v="N"/>
    <m/>
    <s v="VPIT"/>
    <s v="VP FOR INFORMATION TECHNOLOGY"/>
    <s v="94"/>
    <s v="1-Adjust Based Budget"/>
    <x v="42"/>
    <x v="2"/>
    <x v="7"/>
    <m/>
    <x v="16"/>
    <x v="16"/>
    <m/>
  </r>
  <r>
    <n v="2018"/>
    <s v="UA"/>
    <s v="ITGF"/>
    <s v="IT GENERAL FUND"/>
    <x v="109"/>
    <s v="ITO"/>
    <s v="IT OPERATING"/>
    <s v="EA - VPIT- GF - OPERATING"/>
    <x v="17"/>
    <s v="VP FOR INFORMATION TECHNOLOGY"/>
    <s v="GENFND"/>
    <x v="95"/>
    <x v="93"/>
    <s v="---"/>
    <s v="EX"/>
    <s v="COMP"/>
    <s v="COMP SERV"/>
    <s v="JP"/>
    <x v="4"/>
    <s v="GEN EXP"/>
    <s v="09"/>
    <s v="AC"/>
    <x v="3"/>
    <n v="954"/>
    <n v="954"/>
    <s v="IT"/>
    <x v="0"/>
    <s v="IT"/>
    <s v="EX"/>
    <n v="954"/>
    <n v="954"/>
    <x v="0"/>
    <n v="0"/>
    <n v="0"/>
    <m/>
    <n v="0"/>
    <n v="954"/>
    <s v="N"/>
    <m/>
    <s v="VPIT"/>
    <s v="VP FOR INFORMATION TECHNOLOGY"/>
    <s v="94"/>
    <s v="1-Adjust Based Budget"/>
    <x v="42"/>
    <x v="2"/>
    <x v="7"/>
    <m/>
    <x v="16"/>
    <x v="16"/>
    <m/>
  </r>
  <r>
    <n v="2018"/>
    <s v="UA"/>
    <s v="ITGF"/>
    <s v="IT GENERAL FUND"/>
    <x v="106"/>
    <s v="CTS"/>
    <s v="CLASSROOM TECH SERVICES"/>
    <s v="BL UITS OPER ACCOUNT - GENERAL FUND"/>
    <x v="17"/>
    <s v="VP FOR INFORMATION TECHNOLOGY"/>
    <s v="GENFND"/>
    <x v="95"/>
    <x v="93"/>
    <s v="---"/>
    <s v="EX"/>
    <s v="COMP"/>
    <s v="COMP SERV"/>
    <s v="JP"/>
    <x v="4"/>
    <s v="GEN EXP"/>
    <s v="09"/>
    <s v="AC"/>
    <x v="3"/>
    <n v="1400"/>
    <n v="1400"/>
    <s v="IT"/>
    <x v="0"/>
    <s v="IT"/>
    <s v="EX"/>
    <n v="1400"/>
    <n v="1400"/>
    <x v="0"/>
    <n v="0"/>
    <n v="0"/>
    <m/>
    <n v="0"/>
    <n v="1400"/>
    <s v="N"/>
    <m/>
    <s v="VPIT"/>
    <s v="VP FOR INFORMATION TECHNOLOGY"/>
    <s v="94"/>
    <s v="1-Adjust Based Budget"/>
    <x v="42"/>
    <x v="2"/>
    <x v="7"/>
    <m/>
    <x v="16"/>
    <x v="16"/>
    <m/>
  </r>
  <r>
    <n v="2018"/>
    <s v="UA"/>
    <s v="ITGF"/>
    <s v="IT GENERAL FUND"/>
    <x v="106"/>
    <s v="ITGEN"/>
    <s v="UITS GENERAL ADMIN EXPENSE"/>
    <s v="BL UITS OPER ACCOUNT - GENERAL FUND"/>
    <x v="17"/>
    <s v="VP FOR INFORMATION TECHNOLOGY"/>
    <s v="GENFND"/>
    <x v="95"/>
    <x v="93"/>
    <s v="---"/>
    <s v="EX"/>
    <s v="COMP"/>
    <s v="COMP SERV"/>
    <s v="JP"/>
    <x v="4"/>
    <s v="GEN EXP"/>
    <s v="09"/>
    <s v="AC"/>
    <x v="3"/>
    <n v="1500"/>
    <n v="1500"/>
    <s v="IT"/>
    <x v="0"/>
    <s v="IT"/>
    <s v="EX"/>
    <n v="1500"/>
    <n v="1500"/>
    <x v="0"/>
    <n v="0"/>
    <n v="0"/>
    <m/>
    <n v="0"/>
    <n v="1500"/>
    <s v="N"/>
    <m/>
    <s v="VPIT"/>
    <s v="VP FOR INFORMATION TECHNOLOGY"/>
    <s v="94"/>
    <s v="1-Adjust Based Budget"/>
    <x v="42"/>
    <x v="2"/>
    <x v="7"/>
    <m/>
    <x v="16"/>
    <x v="16"/>
    <m/>
  </r>
  <r>
    <n v="2018"/>
    <s v="UA"/>
    <s v="ITGF"/>
    <s v="IT GENERAL FUND"/>
    <x v="106"/>
    <s v="RCCPU"/>
    <s v="REGIONAL CAMPUSES CPU USAGE"/>
    <s v="BL UITS OPER ACCOUNT - GENERAL FUND"/>
    <x v="17"/>
    <s v="VP FOR INFORMATION TECHNOLOGY"/>
    <s v="GENFND"/>
    <x v="95"/>
    <x v="93"/>
    <s v="---"/>
    <s v="EX"/>
    <s v="COMP"/>
    <s v="COMP SERV"/>
    <s v="JP"/>
    <x v="4"/>
    <s v="GEN EXP"/>
    <s v="09"/>
    <s v="AC"/>
    <x v="3"/>
    <n v="32792"/>
    <n v="32792"/>
    <s v="IT"/>
    <x v="0"/>
    <s v="IT"/>
    <s v="EX"/>
    <n v="32792"/>
    <n v="32792"/>
    <x v="0"/>
    <n v="0"/>
    <n v="0"/>
    <m/>
    <n v="0"/>
    <n v="32792"/>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95"/>
    <x v="93"/>
    <s v="---"/>
    <s v="EX"/>
    <s v="COMP"/>
    <s v="COMP SERV"/>
    <s v="JP"/>
    <x v="4"/>
    <s v="GEN EXP"/>
    <s v="09"/>
    <s v="AC"/>
    <x v="3"/>
    <n v="1100"/>
    <n v="1100"/>
    <s v="IT"/>
    <x v="0"/>
    <s v="IT"/>
    <s v="EX"/>
    <n v="1100"/>
    <n v="1100"/>
    <x v="0"/>
    <n v="0"/>
    <n v="0"/>
    <m/>
    <n v="0"/>
    <n v="1100"/>
    <s v="N"/>
    <m/>
    <s v="VPIT"/>
    <s v="VP FOR INFORMATION TECHNOLOGY"/>
    <s v="94"/>
    <s v="1-Adjust Based Budget"/>
    <x v="42"/>
    <x v="2"/>
    <x v="7"/>
    <m/>
    <x v="16"/>
    <x v="16"/>
    <m/>
  </r>
  <r>
    <n v="2018"/>
    <s v="UA"/>
    <s v="ITGF"/>
    <s v="IT GENERAL FUND"/>
    <x v="110"/>
    <s v="CS"/>
    <s v="COMMON SERVICES-GEN FUND"/>
    <s v="KO VPIT GENERAL FUND OPERATING"/>
    <x v="17"/>
    <s v="VP FOR INFORMATION TECHNOLOGY"/>
    <s v="GENFND"/>
    <x v="95"/>
    <x v="93"/>
    <s v="---"/>
    <s v="EX"/>
    <s v="COMP"/>
    <s v="COMP SERV"/>
    <s v="JP"/>
    <x v="4"/>
    <s v="GEN EXP"/>
    <s v="09"/>
    <s v="AC"/>
    <x v="3"/>
    <n v="9647"/>
    <n v="9647"/>
    <s v="IT"/>
    <x v="0"/>
    <s v="IT"/>
    <s v="EX"/>
    <n v="9647"/>
    <n v="9647"/>
    <x v="0"/>
    <n v="0"/>
    <n v="0"/>
    <m/>
    <n v="0"/>
    <n v="9647"/>
    <s v="N"/>
    <m/>
    <s v="VPIT"/>
    <s v="VP FOR INFORMATION TECHNOLOGY"/>
    <s v="94"/>
    <s v="1-Adjust Based Budget"/>
    <x v="42"/>
    <x v="2"/>
    <x v="7"/>
    <m/>
    <x v="16"/>
    <x v="16"/>
    <m/>
  </r>
  <r>
    <n v="2018"/>
    <s v="UA"/>
    <s v="ITGF"/>
    <s v="IT GENERAL FUND"/>
    <x v="111"/>
    <s v="CS"/>
    <s v="COMMON SERVICES-GEN FUND"/>
    <s v="NW VPIT GF OPERATING"/>
    <x v="17"/>
    <s v="VP FOR INFORMATION TECHNOLOGY"/>
    <s v="GENFND"/>
    <x v="95"/>
    <x v="93"/>
    <s v="---"/>
    <s v="EX"/>
    <s v="COMP"/>
    <s v="COMP SERV"/>
    <s v="JP"/>
    <x v="4"/>
    <s v="GEN EXP"/>
    <s v="09"/>
    <s v="AC"/>
    <x v="3"/>
    <n v="14848"/>
    <n v="14848"/>
    <s v="IT"/>
    <x v="0"/>
    <s v="IT"/>
    <s v="EX"/>
    <n v="14848"/>
    <n v="14848"/>
    <x v="0"/>
    <n v="0"/>
    <n v="0"/>
    <m/>
    <n v="0"/>
    <n v="14848"/>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95"/>
    <x v="93"/>
    <s v="---"/>
    <s v="EX"/>
    <s v="COMP"/>
    <s v="COMP SERV"/>
    <s v="JP"/>
    <x v="4"/>
    <s v="GEN EXP"/>
    <s v="09"/>
    <s v="AC"/>
    <x v="3"/>
    <n v="2000"/>
    <n v="2000"/>
    <s v="IT"/>
    <x v="0"/>
    <s v="IT"/>
    <s v="EX"/>
    <n v="2000"/>
    <n v="2000"/>
    <x v="0"/>
    <n v="0"/>
    <n v="0"/>
    <m/>
    <n v="0"/>
    <n v="2000"/>
    <s v="N"/>
    <m/>
    <s v="VPIT"/>
    <s v="VP FOR INFORMATION TECHNOLOGY"/>
    <s v="94"/>
    <s v="1-Adjust Based Budget"/>
    <x v="42"/>
    <x v="2"/>
    <x v="7"/>
    <m/>
    <x v="16"/>
    <x v="16"/>
    <m/>
  </r>
  <r>
    <n v="2018"/>
    <s v="UA"/>
    <s v="ITGF"/>
    <s v="IT GENERAL FUND"/>
    <x v="107"/>
    <s v="INNET"/>
    <s v="INDIANAPOLIS NETWORKS"/>
    <s v="IN UITS OPERATING ACCOUNT - GEN FND"/>
    <x v="17"/>
    <s v="VP FOR INFORMATION TECHNOLOGY"/>
    <s v="GENFND"/>
    <x v="95"/>
    <x v="93"/>
    <s v="---"/>
    <s v="EX"/>
    <s v="COMP"/>
    <s v="COMP SERV"/>
    <s v="JP"/>
    <x v="4"/>
    <s v="GEN EXP"/>
    <s v="09"/>
    <s v="AC"/>
    <x v="3"/>
    <n v="1000"/>
    <n v="0"/>
    <s v="IT"/>
    <x v="0"/>
    <s v="IT"/>
    <s v="EX"/>
    <n v="0"/>
    <n v="0"/>
    <x v="0"/>
    <n v="0"/>
    <n v="0"/>
    <m/>
    <n v="0"/>
    <n v="0"/>
    <s v="N"/>
    <m/>
    <s v="VPIT"/>
    <s v="VP FOR INFORMATION TECHNOLOGY"/>
    <s v="94"/>
    <s v="1-Adjust Based Budget"/>
    <x v="42"/>
    <x v="2"/>
    <x v="7"/>
    <m/>
    <x v="16"/>
    <x v="16"/>
    <m/>
  </r>
  <r>
    <n v="2018"/>
    <s v="UA"/>
    <s v="ITGF"/>
    <s v="IT GENERAL FUND"/>
    <x v="107"/>
    <s v="NETUC"/>
    <s v="NETWORK UTILITY CHARGE IUPUI"/>
    <s v="IN UITS OPERATING ACCOUNT - GEN FND"/>
    <x v="17"/>
    <s v="VP FOR INFORMATION TECHNOLOGY"/>
    <s v="GENFND"/>
    <x v="95"/>
    <x v="93"/>
    <s v="---"/>
    <s v="EX"/>
    <s v="COMP"/>
    <s v="COMP SERV"/>
    <s v="JP"/>
    <x v="4"/>
    <s v="GEN EXP"/>
    <s v="09"/>
    <s v="AC"/>
    <x v="3"/>
    <n v="25912"/>
    <n v="25912"/>
    <s v="IT"/>
    <x v="0"/>
    <s v="IT"/>
    <s v="EX"/>
    <n v="25912"/>
    <n v="25912"/>
    <x v="0"/>
    <n v="0"/>
    <n v="0"/>
    <m/>
    <n v="0"/>
    <n v="25912"/>
    <s v="N"/>
    <m/>
    <s v="VPIT"/>
    <s v="VP FOR INFORMATION TECHNOLOGY"/>
    <s v="94"/>
    <s v="1-Adjust Based Budget"/>
    <x v="42"/>
    <x v="2"/>
    <x v="7"/>
    <m/>
    <x v="16"/>
    <x v="16"/>
    <m/>
  </r>
  <r>
    <n v="2018"/>
    <s v="UA"/>
    <s v="ITGF"/>
    <s v="IT GENERAL FUND"/>
    <x v="107"/>
    <s v="SC"/>
    <s v="SUPPORT CENTER"/>
    <s v="IN UITS OPERATING ACCOUNT - GEN FND"/>
    <x v="17"/>
    <s v="VP FOR INFORMATION TECHNOLOGY"/>
    <s v="GENFND"/>
    <x v="95"/>
    <x v="93"/>
    <s v="---"/>
    <s v="EX"/>
    <s v="COMP"/>
    <s v="COMP SERV"/>
    <s v="JP"/>
    <x v="4"/>
    <s v="GEN EXP"/>
    <s v="09"/>
    <s v="AC"/>
    <x v="3"/>
    <n v="200"/>
    <n v="200"/>
    <s v="IT"/>
    <x v="0"/>
    <s v="IT"/>
    <s v="EX"/>
    <n v="200"/>
    <n v="200"/>
    <x v="0"/>
    <n v="0"/>
    <n v="0"/>
    <m/>
    <n v="0"/>
    <n v="200"/>
    <s v="N"/>
    <m/>
    <s v="VPIT"/>
    <s v="VP FOR INFORMATION TECHNOLOGY"/>
    <s v="94"/>
    <s v="1-Adjust Based Budget"/>
    <x v="42"/>
    <x v="2"/>
    <x v="7"/>
    <m/>
    <x v="16"/>
    <x v="16"/>
    <m/>
  </r>
  <r>
    <n v="2018"/>
    <s v="UA"/>
    <s v="ITGF"/>
    <s v="IT GENERAL FUND"/>
    <x v="112"/>
    <s v="CS"/>
    <s v="COMMON SERVICES-GEN FUND"/>
    <s v="SE VPIT GF OPERATING"/>
    <x v="17"/>
    <s v="VP FOR INFORMATION TECHNOLOGY"/>
    <s v="GENFND"/>
    <x v="95"/>
    <x v="93"/>
    <s v="---"/>
    <s v="EX"/>
    <s v="COMP"/>
    <s v="COMP SERV"/>
    <s v="JP"/>
    <x v="4"/>
    <s v="GEN EXP"/>
    <s v="09"/>
    <s v="AC"/>
    <x v="3"/>
    <n v="36865"/>
    <n v="36865"/>
    <s v="IT"/>
    <x v="0"/>
    <s v="IT"/>
    <s v="EX"/>
    <n v="36865"/>
    <n v="36865"/>
    <x v="0"/>
    <n v="0"/>
    <n v="0"/>
    <m/>
    <n v="0"/>
    <n v="36865"/>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95"/>
    <x v="93"/>
    <s v="---"/>
    <s v="EX"/>
    <s v="COMP"/>
    <s v="COMP SERV"/>
    <s v="JP"/>
    <x v="4"/>
    <s v="GEN EXP"/>
    <s v="09"/>
    <s v="AC"/>
    <x v="3"/>
    <n v="3000"/>
    <n v="3000"/>
    <s v="IT"/>
    <x v="0"/>
    <s v="IT"/>
    <s v="EX"/>
    <n v="3000"/>
    <n v="3000"/>
    <x v="0"/>
    <n v="0"/>
    <n v="0"/>
    <m/>
    <n v="0"/>
    <n v="3000"/>
    <s v="N"/>
    <m/>
    <s v="VPIT"/>
    <s v="VP FOR INFORMATION TECHNOLOGY"/>
    <s v="94"/>
    <s v="1-Adjust Based Budget"/>
    <x v="42"/>
    <x v="2"/>
    <x v="7"/>
    <m/>
    <x v="16"/>
    <x v="16"/>
    <m/>
  </r>
  <r>
    <n v="2018"/>
    <s v="UA"/>
    <s v="ITGF"/>
    <s v="IT GENERAL FUND"/>
    <x v="111"/>
    <s v="ITO"/>
    <s v="IT OPERATING"/>
    <s v="NW VPIT GF OPERATING"/>
    <x v="17"/>
    <s v="VP FOR INFORMATION TECHNOLOGY"/>
    <s v="GENFND"/>
    <x v="148"/>
    <x v="141"/>
    <s v="---"/>
    <s v="EX"/>
    <s v="COMP"/>
    <s v="COMP SERV"/>
    <s v="JP"/>
    <x v="4"/>
    <s v="GEN EXP"/>
    <s v="09"/>
    <s v="AC"/>
    <x v="3"/>
    <n v="100"/>
    <n v="100"/>
    <s v="IT"/>
    <x v="0"/>
    <s v="IT"/>
    <s v="EX"/>
    <n v="100"/>
    <n v="100"/>
    <x v="0"/>
    <n v="0"/>
    <n v="0"/>
    <m/>
    <n v="0"/>
    <n v="1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03"/>
    <x v="101"/>
    <s v="---"/>
    <s v="EX"/>
    <s v="COMP"/>
    <s v="COMP SERV"/>
    <s v="JP"/>
    <x v="4"/>
    <s v="GEN EXP"/>
    <s v="09"/>
    <s v="AC"/>
    <x v="3"/>
    <n v="0"/>
    <n v="1000"/>
    <s v="IT"/>
    <x v="0"/>
    <s v="IT"/>
    <s v="EX"/>
    <n v="1000"/>
    <n v="1000"/>
    <x v="0"/>
    <n v="0"/>
    <n v="0"/>
    <m/>
    <n v="0"/>
    <n v="10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03"/>
    <x v="101"/>
    <s v="BBS"/>
    <s v="EX"/>
    <s v="COMP"/>
    <s v="COMP SERV"/>
    <s v="JP"/>
    <x v="4"/>
    <s v="GEN EXP"/>
    <s v="09"/>
    <s v="AC"/>
    <x v="3"/>
    <n v="0"/>
    <n v="144"/>
    <s v="IT"/>
    <x v="0"/>
    <s v="IT"/>
    <s v="EX"/>
    <n v="144"/>
    <n v="144"/>
    <x v="0"/>
    <n v="0"/>
    <n v="0"/>
    <m/>
    <n v="0"/>
    <n v="144"/>
    <s v="N"/>
    <m/>
    <s v="VPIT"/>
    <s v="VP FOR INFORMATION TECHNOLOGY"/>
    <s v="94"/>
    <s v="1-Adjust Based Budget"/>
    <x v="42"/>
    <x v="2"/>
    <x v="7"/>
    <m/>
    <x v="16"/>
    <x v="16"/>
    <m/>
  </r>
  <r>
    <n v="2018"/>
    <s v="UA"/>
    <s v="ITGF"/>
    <s v="IT GENERAL FUND"/>
    <x v="0"/>
    <s v="BBS"/>
    <s v="BASIC BUNDLED COMM SERVICES"/>
    <s v="UITS OPERATING ACCOUNT - GENERAL FUND-UA"/>
    <x v="17"/>
    <s v="VP FOR INFORMATION TECHNOLOGY"/>
    <s v="GENFND"/>
    <x v="103"/>
    <x v="101"/>
    <s v="CMP"/>
    <s v="EX"/>
    <s v="COMP"/>
    <s v="COMP SERV"/>
    <s v="JP"/>
    <x v="4"/>
    <s v="GEN EXP"/>
    <s v="09"/>
    <s v="IS"/>
    <x v="3"/>
    <n v="407178"/>
    <n v="407178"/>
    <m/>
    <x v="0"/>
    <n v="0"/>
    <s v="EX"/>
    <n v="407178"/>
    <n v="407178"/>
    <x v="0"/>
    <n v="0"/>
    <n v="0"/>
    <m/>
    <n v="0"/>
    <n v="407178"/>
    <s v="N"/>
    <m/>
    <s v="VPIT"/>
    <s v="VP FOR INFORMATION TECHNOLOGY"/>
    <s v="94"/>
    <s v="1-Adjust Based Budget"/>
    <x v="42"/>
    <x v="2"/>
    <x v="7"/>
    <m/>
    <x v="0"/>
    <x v="0"/>
    <m/>
  </r>
  <r>
    <n v="2018"/>
    <s v="UA"/>
    <s v="ITGF"/>
    <s v="IT GENERAL FUND"/>
    <x v="106"/>
    <s v="BBS"/>
    <s v="BASIC BUNDLED COMM SERVICES"/>
    <s v="BL UITS OPER ACCOUNT - GENERAL FUND"/>
    <x v="17"/>
    <s v="VP FOR INFORMATION TECHNOLOGY"/>
    <s v="GENFND"/>
    <x v="103"/>
    <x v="101"/>
    <s v="CMP"/>
    <s v="EX"/>
    <s v="COMP"/>
    <s v="COMP SERV"/>
    <s v="JP"/>
    <x v="4"/>
    <s v="GEN EXP"/>
    <s v="09"/>
    <s v="AC"/>
    <x v="3"/>
    <n v="2784567"/>
    <n v="2784567"/>
    <s v="IT"/>
    <x v="0"/>
    <s v="IT"/>
    <s v="EX"/>
    <n v="2784567"/>
    <n v="2784567"/>
    <x v="0"/>
    <n v="0"/>
    <n v="0"/>
    <m/>
    <n v="0"/>
    <n v="2784567"/>
    <s v="N"/>
    <m/>
    <s v="VPIT"/>
    <s v="VP FOR INFORMATION TECHNOLOGY"/>
    <s v="94"/>
    <s v="1-Adjust Based Budget"/>
    <x v="42"/>
    <x v="2"/>
    <x v="7"/>
    <m/>
    <x v="16"/>
    <x v="16"/>
    <m/>
  </r>
  <r>
    <n v="2018"/>
    <s v="UA"/>
    <s v="ITGF"/>
    <s v="IT GENERAL FUND"/>
    <x v="107"/>
    <s v="BBS"/>
    <s v="BASIC BUNDLED COMM SERVICES"/>
    <s v="IN UITS OPERATING ACCOUNT - GEN FND"/>
    <x v="17"/>
    <s v="VP FOR INFORMATION TECHNOLOGY"/>
    <s v="GENFND"/>
    <x v="103"/>
    <x v="101"/>
    <s v="CMP"/>
    <s v="EX"/>
    <s v="COMP"/>
    <s v="COMP SERV"/>
    <s v="JP"/>
    <x v="4"/>
    <s v="GEN EXP"/>
    <s v="09"/>
    <s v="AC"/>
    <x v="3"/>
    <n v="2810940"/>
    <n v="2810940"/>
    <s v="IT"/>
    <x v="0"/>
    <s v="IT"/>
    <s v="EX"/>
    <n v="2810940"/>
    <n v="2810940"/>
    <x v="0"/>
    <n v="0"/>
    <n v="0"/>
    <m/>
    <n v="0"/>
    <n v="2810940"/>
    <s v="N"/>
    <m/>
    <s v="VPIT"/>
    <s v="VP FOR INFORMATION TECHNOLOGY"/>
    <s v="94"/>
    <s v="1-Adjust Based Budget"/>
    <x v="42"/>
    <x v="2"/>
    <x v="7"/>
    <m/>
    <x v="16"/>
    <x v="16"/>
    <m/>
  </r>
  <r>
    <n v="2018"/>
    <s v="UA"/>
    <s v="ITGF"/>
    <s v="IT GENERAL FUND"/>
    <x v="106"/>
    <s v="INTL"/>
    <s v="INTERNATIONAL NETWORK"/>
    <s v="BL UITS OPER ACCOUNT - GENERAL FUND"/>
    <x v="17"/>
    <s v="VP FOR INFORMATION TECHNOLOGY"/>
    <s v="GENFND"/>
    <x v="149"/>
    <x v="142"/>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12"/>
    <s v="ITO"/>
    <s v="IT OPERATING"/>
    <s v="SE VPIT GF OPERATING"/>
    <x v="17"/>
    <s v="VP FOR INFORMATION TECHNOLOGY"/>
    <s v="GENFND"/>
    <x v="149"/>
    <x v="142"/>
    <s v="---"/>
    <s v="EX"/>
    <s v="S&amp;E"/>
    <s v="S&amp;E"/>
    <s v="LF"/>
    <x v="4"/>
    <s v="GEN EXP"/>
    <s v="09"/>
    <s v="AC"/>
    <x v="3"/>
    <n v="1750"/>
    <n v="1750"/>
    <s v="IT"/>
    <x v="0"/>
    <s v="IT"/>
    <s v="EX"/>
    <n v="1750"/>
    <n v="1750"/>
    <x v="0"/>
    <n v="0"/>
    <n v="0"/>
    <m/>
    <n v="0"/>
    <n v="1750"/>
    <s v="N"/>
    <m/>
    <s v="VPIT"/>
    <s v="VP FOR INFORMATION TECHNOLOGY"/>
    <s v="94"/>
    <s v="1-Adjust Based Budget"/>
    <x v="42"/>
    <x v="2"/>
    <x v="7"/>
    <m/>
    <x v="16"/>
    <x v="16"/>
    <m/>
  </r>
  <r>
    <n v="2018"/>
    <s v="UA"/>
    <s v="ITGF"/>
    <s v="IT GENERAL FUND"/>
    <x v="0"/>
    <s v="FOSVS"/>
    <s v="FINANCE OFFICE SERVICE"/>
    <s v="UITS OPERATING ACCOUNT - GENERAL FUND-UA"/>
    <x v="17"/>
    <s v="VP FOR INFORMATION TECHNOLOGY"/>
    <s v="GENFND"/>
    <x v="11"/>
    <x v="10"/>
    <s v="---"/>
    <s v="EX"/>
    <s v="ADV"/>
    <s v="ADVERT PROMO"/>
    <s v="LA"/>
    <x v="4"/>
    <s v="GEN EXP"/>
    <s v="09"/>
    <s v="IS"/>
    <x v="3"/>
    <n v="2000"/>
    <n v="2000"/>
    <m/>
    <x v="0"/>
    <n v="0"/>
    <s v="EX"/>
    <n v="2000"/>
    <n v="2000"/>
    <x v="0"/>
    <n v="0"/>
    <n v="0"/>
    <m/>
    <n v="0"/>
    <n v="2000"/>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11"/>
    <x v="10"/>
    <s v="---"/>
    <s v="EX"/>
    <s v="ADV"/>
    <s v="ADVERT PROMO"/>
    <s v="LA"/>
    <x v="4"/>
    <s v="GEN EXP"/>
    <s v="09"/>
    <s v="IS"/>
    <x v="3"/>
    <n v="0"/>
    <n v="-25000"/>
    <m/>
    <x v="0"/>
    <n v="0"/>
    <s v="EX"/>
    <n v="-25000"/>
    <n v="-25000"/>
    <x v="0"/>
    <n v="0"/>
    <n v="0"/>
    <m/>
    <n v="0"/>
    <n v="-25000"/>
    <s v="N"/>
    <m/>
    <s v="VPIT"/>
    <s v="VP FOR INFORMATION TECHNOLOGY"/>
    <s v="94"/>
    <s v="1-Adjust Based Budget"/>
    <x v="42"/>
    <x v="2"/>
    <x v="7"/>
    <m/>
    <x v="0"/>
    <x v="0"/>
    <m/>
  </r>
  <r>
    <n v="2018"/>
    <s v="UA"/>
    <s v="ITGF"/>
    <s v="IT GENERAL FUND"/>
    <x v="0"/>
    <s v="ITGEN"/>
    <s v="UITS GENERAL ADMIN EXPENSE"/>
    <s v="UITS OPERATING ACCOUNT - GENERAL FUND-UA"/>
    <x v="17"/>
    <s v="VP FOR INFORMATION TECHNOLOGY"/>
    <s v="GENFND"/>
    <x v="11"/>
    <x v="10"/>
    <s v="---"/>
    <s v="EX"/>
    <s v="ADV"/>
    <s v="ADVERT PROMO"/>
    <s v="LA"/>
    <x v="4"/>
    <s v="GEN EXP"/>
    <s v="09"/>
    <s v="IS"/>
    <x v="3"/>
    <n v="2000"/>
    <n v="2000"/>
    <m/>
    <x v="0"/>
    <n v="0"/>
    <s v="EX"/>
    <n v="2000"/>
    <n v="2000"/>
    <x v="0"/>
    <n v="0"/>
    <n v="0"/>
    <m/>
    <n v="0"/>
    <n v="2000"/>
    <s v="N"/>
    <m/>
    <s v="VPIT"/>
    <s v="VP FOR INFORMATION TECHNOLOGY"/>
    <s v="94"/>
    <s v="1-Adjust Based Budget"/>
    <x v="42"/>
    <x v="2"/>
    <x v="7"/>
    <m/>
    <x v="0"/>
    <x v="0"/>
    <m/>
  </r>
  <r>
    <n v="2018"/>
    <s v="UA"/>
    <s v="ITGF"/>
    <s v="IT GENERAL FUND"/>
    <x v="0"/>
    <s v="SRC"/>
    <s v="STAFF RECOG CELEBRATION"/>
    <s v="UITS OPERATING ACCOUNT - GENERAL FUND-UA"/>
    <x v="17"/>
    <s v="VP FOR INFORMATION TECHNOLOGY"/>
    <s v="GENFND"/>
    <x v="11"/>
    <x v="10"/>
    <s v="---"/>
    <s v="EX"/>
    <s v="ADV"/>
    <s v="ADVERT PROMO"/>
    <s v="LA"/>
    <x v="4"/>
    <s v="GEN EXP"/>
    <s v="09"/>
    <s v="IS"/>
    <x v="3"/>
    <n v="0"/>
    <n v="25000"/>
    <m/>
    <x v="0"/>
    <n v="0"/>
    <s v="EX"/>
    <n v="25000"/>
    <n v="25000"/>
    <x v="0"/>
    <n v="0"/>
    <n v="0"/>
    <m/>
    <n v="0"/>
    <n v="25000"/>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11"/>
    <x v="10"/>
    <s v="---"/>
    <s v="EX"/>
    <s v="ADV"/>
    <s v="ADVERT PROMO"/>
    <s v="LA"/>
    <x v="4"/>
    <s v="GEN EXP"/>
    <s v="09"/>
    <s v="IS"/>
    <x v="3"/>
    <n v="10000"/>
    <n v="10000"/>
    <m/>
    <x v="0"/>
    <n v="0"/>
    <s v="EX"/>
    <n v="10000"/>
    <n v="10000"/>
    <x v="0"/>
    <n v="0"/>
    <n v="0"/>
    <m/>
    <n v="0"/>
    <n v="10000"/>
    <s v="N"/>
    <m/>
    <s v="VPIT"/>
    <s v="VP FOR INFORMATION TECHNOLOGY"/>
    <s v="94"/>
    <s v="1-Adjust Based Budget"/>
    <x v="42"/>
    <x v="2"/>
    <x v="7"/>
    <m/>
    <x v="0"/>
    <x v="0"/>
    <m/>
  </r>
  <r>
    <n v="2018"/>
    <s v="UA"/>
    <s v="ITGF"/>
    <s v="IT GENERAL FUND"/>
    <x v="109"/>
    <s v="ITO"/>
    <s v="IT OPERATING"/>
    <s v="EA - VPIT- GF - OPERATING"/>
    <x v="17"/>
    <s v="VP FOR INFORMATION TECHNOLOGY"/>
    <s v="GENFND"/>
    <x v="11"/>
    <x v="10"/>
    <s v="---"/>
    <s v="EX"/>
    <s v="ADV"/>
    <s v="ADVERT PROMO"/>
    <s v="LA"/>
    <x v="4"/>
    <s v="GEN EXP"/>
    <s v="09"/>
    <s v="AC"/>
    <x v="3"/>
    <n v="600"/>
    <n v="600"/>
    <s v="IT"/>
    <x v="0"/>
    <s v="IT"/>
    <s v="EX"/>
    <n v="600"/>
    <n v="600"/>
    <x v="0"/>
    <n v="0"/>
    <n v="0"/>
    <m/>
    <n v="0"/>
    <n v="600"/>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11"/>
    <x v="10"/>
    <s v="---"/>
    <s v="EX"/>
    <s v="ADV"/>
    <s v="ADVERT PROMO"/>
    <s v="LA"/>
    <x v="4"/>
    <s v="GEN EXP"/>
    <s v="09"/>
    <s v="AC"/>
    <x v="3"/>
    <n v="1000"/>
    <n v="712"/>
    <s v="IT"/>
    <x v="0"/>
    <s v="IT"/>
    <s v="EX"/>
    <n v="712"/>
    <n v="712"/>
    <x v="0"/>
    <n v="0"/>
    <n v="0"/>
    <m/>
    <n v="0"/>
    <n v="712"/>
    <s v="N"/>
    <m/>
    <s v="VPIT"/>
    <s v="VP FOR INFORMATION TECHNOLOGY"/>
    <s v="94"/>
    <s v="1-Adjust Based Budget"/>
    <x v="42"/>
    <x v="2"/>
    <x v="7"/>
    <m/>
    <x v="16"/>
    <x v="16"/>
    <m/>
  </r>
  <r>
    <n v="2018"/>
    <s v="UA"/>
    <s v="ITGF"/>
    <s v="IT GENERAL FUND"/>
    <x v="106"/>
    <s v="CACR"/>
    <s v="CYBERSECURITY POLICY RESEARCH CENTER"/>
    <s v="BL UITS OPER ACCOUNT - GENERAL FUND"/>
    <x v="17"/>
    <s v="VP FOR INFORMATION TECHNOLOGY"/>
    <s v="GENFND"/>
    <x v="11"/>
    <x v="10"/>
    <s v="---"/>
    <s v="EX"/>
    <s v="ADV"/>
    <s v="ADVERT PROMO"/>
    <s v="LA"/>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11"/>
    <x v="10"/>
    <s v="---"/>
    <s v="EX"/>
    <s v="ADV"/>
    <s v="ADVERT PROMO"/>
    <s v="LA"/>
    <x v="4"/>
    <s v="GEN EXP"/>
    <s v="09"/>
    <s v="AC"/>
    <x v="3"/>
    <n v="500"/>
    <n v="500"/>
    <s v="IT"/>
    <x v="0"/>
    <s v="IT"/>
    <s v="EX"/>
    <n v="500"/>
    <n v="500"/>
    <x v="0"/>
    <n v="0"/>
    <n v="0"/>
    <m/>
    <n v="0"/>
    <n v="500"/>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11"/>
    <x v="10"/>
    <s v="---"/>
    <s v="EX"/>
    <s v="ADV"/>
    <s v="ADVERT PROMO"/>
    <s v="LA"/>
    <x v="4"/>
    <s v="GEN EXP"/>
    <s v="09"/>
    <s v="AC"/>
    <x v="3"/>
    <n v="1500"/>
    <n v="1500"/>
    <s v="IT"/>
    <x v="0"/>
    <s v="IT"/>
    <s v="EX"/>
    <n v="1500"/>
    <n v="1500"/>
    <x v="0"/>
    <n v="0"/>
    <n v="0"/>
    <m/>
    <n v="0"/>
    <n v="150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11"/>
    <x v="10"/>
    <s v="---"/>
    <s v="EX"/>
    <s v="ADV"/>
    <s v="ADVERT PROMO"/>
    <s v="LA"/>
    <x v="4"/>
    <s v="GEN EXP"/>
    <s v="09"/>
    <s v="AC"/>
    <x v="3"/>
    <n v="200"/>
    <n v="200"/>
    <s v="IT"/>
    <x v="0"/>
    <s v="IT"/>
    <s v="EX"/>
    <n v="200"/>
    <n v="200"/>
    <x v="0"/>
    <n v="0"/>
    <n v="0"/>
    <m/>
    <n v="0"/>
    <n v="2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11"/>
    <x v="10"/>
    <s v="---"/>
    <s v="EX"/>
    <s v="ADV"/>
    <s v="ADVERT PROMO"/>
    <s v="LA"/>
    <x v="4"/>
    <s v="GEN EXP"/>
    <s v="09"/>
    <s v="AC"/>
    <x v="3"/>
    <n v="300"/>
    <n v="300"/>
    <s v="IT"/>
    <x v="0"/>
    <s v="IT"/>
    <s v="EX"/>
    <n v="300"/>
    <n v="300"/>
    <x v="0"/>
    <n v="0"/>
    <n v="0"/>
    <m/>
    <n v="0"/>
    <n v="300"/>
    <s v="N"/>
    <m/>
    <s v="VPIT"/>
    <s v="VP FOR INFORMATION TECHNOLOGY"/>
    <s v="94"/>
    <s v="1-Adjust Based Budget"/>
    <x v="42"/>
    <x v="2"/>
    <x v="7"/>
    <m/>
    <x v="16"/>
    <x v="16"/>
    <m/>
  </r>
  <r>
    <n v="2018"/>
    <s v="UA"/>
    <s v="ITGF"/>
    <s v="IT GENERAL FUND"/>
    <x v="110"/>
    <s v="ITO"/>
    <s v="IT OPERATING"/>
    <s v="KO VPIT GENERAL FUND OPERATING"/>
    <x v="17"/>
    <s v="VP FOR INFORMATION TECHNOLOGY"/>
    <s v="GENFND"/>
    <x v="11"/>
    <x v="10"/>
    <s v="---"/>
    <s v="EX"/>
    <s v="ADV"/>
    <s v="ADVERT PROMO"/>
    <s v="LA"/>
    <x v="4"/>
    <s v="GEN EXP"/>
    <s v="09"/>
    <s v="AC"/>
    <x v="3"/>
    <n v="500"/>
    <n v="500"/>
    <s v="IT"/>
    <x v="0"/>
    <s v="IT"/>
    <s v="EX"/>
    <n v="500"/>
    <n v="500"/>
    <x v="0"/>
    <n v="0"/>
    <n v="0"/>
    <m/>
    <n v="0"/>
    <n v="500"/>
    <s v="N"/>
    <m/>
    <s v="VPIT"/>
    <s v="VP FOR INFORMATION TECHNOLOGY"/>
    <s v="94"/>
    <s v="1-Adjust Based Budget"/>
    <x v="42"/>
    <x v="2"/>
    <x v="7"/>
    <m/>
    <x v="16"/>
    <x v="16"/>
    <m/>
  </r>
  <r>
    <n v="2018"/>
    <s v="UA"/>
    <s v="ITGF"/>
    <s v="IT GENERAL FUND"/>
    <x v="111"/>
    <s v="ITO"/>
    <s v="IT OPERATING"/>
    <s v="NW VPIT GF OPERATING"/>
    <x v="17"/>
    <s v="VP FOR INFORMATION TECHNOLOGY"/>
    <s v="GENFND"/>
    <x v="11"/>
    <x v="10"/>
    <s v="---"/>
    <s v="EX"/>
    <s v="ADV"/>
    <s v="ADVERT PROMO"/>
    <s v="LA"/>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11"/>
    <x v="10"/>
    <s v="---"/>
    <s v="EX"/>
    <s v="ADV"/>
    <s v="ADVERT PROMO"/>
    <s v="LA"/>
    <x v="4"/>
    <s v="GEN EXP"/>
    <s v="09"/>
    <s v="AC"/>
    <x v="3"/>
    <n v="1500"/>
    <n v="1500"/>
    <s v="IT"/>
    <x v="0"/>
    <s v="IT"/>
    <s v="EX"/>
    <n v="1500"/>
    <n v="1500"/>
    <x v="0"/>
    <n v="0"/>
    <n v="0"/>
    <m/>
    <n v="0"/>
    <n v="1500"/>
    <s v="N"/>
    <m/>
    <s v="VPIT"/>
    <s v="VP FOR INFORMATION TECHNOLOGY"/>
    <s v="94"/>
    <s v="1-Adjust Based Budget"/>
    <x v="42"/>
    <x v="2"/>
    <x v="7"/>
    <m/>
    <x v="16"/>
    <x v="16"/>
    <m/>
  </r>
  <r>
    <n v="2018"/>
    <s v="UA"/>
    <s v="ITGF"/>
    <s v="IT GENERAL FUND"/>
    <x v="107"/>
    <s v="SAVP"/>
    <s v="SUPPORT AVP"/>
    <s v="IN UITS OPERATING ACCOUNT - GEN FND"/>
    <x v="17"/>
    <s v="VP FOR INFORMATION TECHNOLOGY"/>
    <s v="GENFND"/>
    <x v="11"/>
    <x v="10"/>
    <s v="---"/>
    <s v="EX"/>
    <s v="ADV"/>
    <s v="ADVERT PROMO"/>
    <s v="LA"/>
    <x v="4"/>
    <s v="GEN EXP"/>
    <s v="09"/>
    <s v="AC"/>
    <x v="3"/>
    <n v="650"/>
    <n v="650"/>
    <s v="IT"/>
    <x v="0"/>
    <s v="IT"/>
    <s v="EX"/>
    <n v="650"/>
    <n v="650"/>
    <x v="0"/>
    <n v="0"/>
    <n v="0"/>
    <m/>
    <n v="0"/>
    <n v="650"/>
    <s v="N"/>
    <m/>
    <s v="VPIT"/>
    <s v="VP FOR INFORMATION TECHNOLOGY"/>
    <s v="94"/>
    <s v="1-Adjust Based Budget"/>
    <x v="42"/>
    <x v="2"/>
    <x v="7"/>
    <m/>
    <x v="16"/>
    <x v="16"/>
    <m/>
  </r>
  <r>
    <n v="2018"/>
    <s v="UA"/>
    <s v="ITGF"/>
    <s v="IT GENERAL FUND"/>
    <x v="112"/>
    <s v="ITO"/>
    <s v="IT OPERATING"/>
    <s v="SE VPIT GF OPERATING"/>
    <x v="17"/>
    <s v="VP FOR INFORMATION TECHNOLOGY"/>
    <s v="GENFND"/>
    <x v="11"/>
    <x v="10"/>
    <s v="---"/>
    <s v="EX"/>
    <s v="ADV"/>
    <s v="ADVERT PROMO"/>
    <s v="LA"/>
    <x v="4"/>
    <s v="GEN EXP"/>
    <s v="09"/>
    <s v="AC"/>
    <x v="3"/>
    <n v="1000"/>
    <n v="1000"/>
    <s v="IT"/>
    <x v="0"/>
    <s v="IT"/>
    <s v="EX"/>
    <n v="1000"/>
    <n v="1000"/>
    <x v="0"/>
    <n v="0"/>
    <n v="0"/>
    <m/>
    <n v="0"/>
    <n v="10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11"/>
    <x v="10"/>
    <s v="---"/>
    <s v="EX"/>
    <s v="ADV"/>
    <s v="ADVERT PROMO"/>
    <s v="LA"/>
    <x v="4"/>
    <s v="GEN EXP"/>
    <s v="09"/>
    <s v="AC"/>
    <x v="3"/>
    <n v="750"/>
    <n v="750"/>
    <s v="IT"/>
    <x v="0"/>
    <s v="IT"/>
    <s v="EX"/>
    <n v="750"/>
    <n v="750"/>
    <x v="0"/>
    <n v="0"/>
    <n v="0"/>
    <m/>
    <n v="0"/>
    <n v="750"/>
    <s v="N"/>
    <m/>
    <s v="VPIT"/>
    <s v="VP FOR INFORMATION TECHNOLOGY"/>
    <s v="94"/>
    <s v="1-Adjust Based Budget"/>
    <x v="42"/>
    <x v="2"/>
    <x v="7"/>
    <m/>
    <x v="16"/>
    <x v="16"/>
    <m/>
  </r>
  <r>
    <n v="2018"/>
    <s v="UA"/>
    <s v="ITGF"/>
    <s v="IT GENERAL FUND"/>
    <x v="0"/>
    <s v="BLNET"/>
    <s v="BLOOMINGTON CAMPUS NETWORK"/>
    <s v="UITS OPERATING ACCOUNT - GENERAL FUND-UA"/>
    <x v="17"/>
    <s v="VP FOR INFORMATION TECHNOLOGY"/>
    <s v="GENFND"/>
    <x v="112"/>
    <x v="110"/>
    <s v="---"/>
    <s v="EX"/>
    <s v="S&amp;E"/>
    <s v="S&amp;E"/>
    <s v="LF"/>
    <x v="4"/>
    <s v="GEN EXP"/>
    <s v="09"/>
    <s v="IS"/>
    <x v="3"/>
    <n v="11500"/>
    <n v="0"/>
    <m/>
    <x v="0"/>
    <n v="0"/>
    <s v="EX"/>
    <n v="0"/>
    <n v="0"/>
    <x v="0"/>
    <n v="0"/>
    <n v="0"/>
    <m/>
    <n v="0"/>
    <n v="0"/>
    <s v="N"/>
    <m/>
    <s v="VPIT"/>
    <s v="VP FOR INFORMATION TECHNOLOGY"/>
    <s v="94"/>
    <s v="1-Adjust Based Budget"/>
    <x v="42"/>
    <x v="2"/>
    <x v="7"/>
    <m/>
    <x v="0"/>
    <x v="0"/>
    <m/>
  </r>
  <r>
    <n v="2018"/>
    <s v="UA"/>
    <s v="ITGF"/>
    <s v="IT GENERAL FUND"/>
    <x v="106"/>
    <s v="CTS"/>
    <s v="CLASSROOM TECH SERVICES"/>
    <s v="BL UITS OPER ACCOUNT - GENERAL FUND"/>
    <x v="17"/>
    <s v="VP FOR INFORMATION TECHNOLOGY"/>
    <s v="GENFND"/>
    <x v="112"/>
    <x v="110"/>
    <s v="---"/>
    <s v="EX"/>
    <s v="S&amp;E"/>
    <s v="S&amp;E"/>
    <s v="LF"/>
    <x v="4"/>
    <s v="GEN EXP"/>
    <s v="09"/>
    <s v="AC"/>
    <x v="3"/>
    <n v="6200"/>
    <n v="6200"/>
    <s v="IT"/>
    <x v="0"/>
    <s v="IT"/>
    <s v="EX"/>
    <n v="6200"/>
    <n v="6200"/>
    <x v="0"/>
    <n v="0"/>
    <n v="0"/>
    <m/>
    <n v="0"/>
    <n v="620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112"/>
    <x v="110"/>
    <s v="---"/>
    <s v="EX"/>
    <s v="S&amp;E"/>
    <s v="S&amp;E"/>
    <s v="LF"/>
    <x v="4"/>
    <s v="GEN EXP"/>
    <s v="09"/>
    <s v="AC"/>
    <x v="3"/>
    <n v="75"/>
    <n v="75"/>
    <s v="IT"/>
    <x v="0"/>
    <s v="IT"/>
    <s v="EX"/>
    <n v="75"/>
    <n v="75"/>
    <x v="0"/>
    <n v="0"/>
    <n v="0"/>
    <m/>
    <n v="0"/>
    <n v="75"/>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112"/>
    <x v="110"/>
    <s v="---"/>
    <s v="EX"/>
    <s v="S&amp;E"/>
    <s v="S&amp;E"/>
    <s v="LF"/>
    <x v="4"/>
    <s v="GEN EXP"/>
    <s v="09"/>
    <s v="AC"/>
    <x v="3"/>
    <n v="3725"/>
    <n v="3725"/>
    <s v="IT"/>
    <x v="0"/>
    <s v="IT"/>
    <s v="EX"/>
    <n v="3725"/>
    <n v="3725"/>
    <x v="0"/>
    <n v="0"/>
    <n v="0"/>
    <m/>
    <n v="0"/>
    <n v="3725"/>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112"/>
    <x v="110"/>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12"/>
    <s v="ITO"/>
    <s v="IT OPERATING"/>
    <s v="SE VPIT GF OPERATING"/>
    <x v="17"/>
    <s v="VP FOR INFORMATION TECHNOLOGY"/>
    <s v="GENFND"/>
    <x v="112"/>
    <x v="110"/>
    <s v="---"/>
    <s v="EX"/>
    <s v="S&amp;E"/>
    <s v="S&amp;E"/>
    <s v="LF"/>
    <x v="4"/>
    <s v="GEN EXP"/>
    <s v="09"/>
    <s v="AC"/>
    <x v="3"/>
    <n v="1505"/>
    <n v="1505"/>
    <s v="IT"/>
    <x v="0"/>
    <s v="IT"/>
    <s v="EX"/>
    <n v="1505"/>
    <n v="1505"/>
    <x v="0"/>
    <n v="0"/>
    <n v="0"/>
    <m/>
    <n v="0"/>
    <n v="1505"/>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150"/>
    <x v="143"/>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21"/>
    <x v="20"/>
    <s v="---"/>
    <s v="EX"/>
    <s v="PRIN"/>
    <s v="PRINT DUPL"/>
    <s v="KA"/>
    <x v="4"/>
    <s v="GEN EXP"/>
    <s v="09"/>
    <s v="AC"/>
    <x v="3"/>
    <n v="10000"/>
    <n v="10000"/>
    <s v="IT"/>
    <x v="0"/>
    <s v="IT"/>
    <s v="EX"/>
    <n v="10000"/>
    <n v="10000"/>
    <x v="0"/>
    <n v="0"/>
    <n v="0"/>
    <m/>
    <n v="0"/>
    <n v="10000"/>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21"/>
    <x v="20"/>
    <s v="---"/>
    <s v="EX"/>
    <s v="PRIN"/>
    <s v="PRINT DUPL"/>
    <s v="KA"/>
    <x v="4"/>
    <s v="GEN EXP"/>
    <s v="09"/>
    <s v="AC"/>
    <x v="3"/>
    <n v="180"/>
    <n v="180"/>
    <s v="IT"/>
    <x v="0"/>
    <s v="IT"/>
    <s v="EX"/>
    <n v="180"/>
    <n v="180"/>
    <x v="0"/>
    <n v="0"/>
    <n v="0"/>
    <m/>
    <n v="0"/>
    <n v="180"/>
    <s v="N"/>
    <m/>
    <s v="VPIT"/>
    <s v="VP FOR INFORMATION TECHNOLOGY"/>
    <s v="94"/>
    <s v="1-Adjust Based Budget"/>
    <x v="42"/>
    <x v="2"/>
    <x v="7"/>
    <m/>
    <x v="16"/>
    <x v="16"/>
    <m/>
  </r>
  <r>
    <n v="2018"/>
    <s v="UA"/>
    <s v="ITGF"/>
    <s v="IT GENERAL FUND"/>
    <x v="112"/>
    <s v="ITO"/>
    <s v="IT OPERATING"/>
    <s v="SE VPIT GF OPERATING"/>
    <x v="17"/>
    <s v="VP FOR INFORMATION TECHNOLOGY"/>
    <s v="GENFND"/>
    <x v="21"/>
    <x v="20"/>
    <s v="---"/>
    <s v="EX"/>
    <s v="PRIN"/>
    <s v="PRINT DUPL"/>
    <s v="KA"/>
    <x v="4"/>
    <s v="GEN EXP"/>
    <s v="09"/>
    <s v="AC"/>
    <x v="3"/>
    <n v="1800"/>
    <n v="1800"/>
    <s v="IT"/>
    <x v="0"/>
    <s v="IT"/>
    <s v="EX"/>
    <n v="1800"/>
    <n v="1800"/>
    <x v="0"/>
    <n v="0"/>
    <n v="0"/>
    <m/>
    <n v="0"/>
    <n v="180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41"/>
    <x v="40"/>
    <s v="---"/>
    <s v="EX"/>
    <s v="PRIN"/>
    <s v="PRINT DUPL"/>
    <s v="KA"/>
    <x v="4"/>
    <s v="GEN EXP"/>
    <s v="09"/>
    <s v="IS"/>
    <x v="3"/>
    <n v="50"/>
    <n v="50"/>
    <m/>
    <x v="0"/>
    <n v="0"/>
    <s v="EX"/>
    <n v="50"/>
    <n v="50"/>
    <x v="0"/>
    <n v="0"/>
    <n v="0"/>
    <m/>
    <n v="0"/>
    <n v="50"/>
    <s v="N"/>
    <m/>
    <s v="VPIT"/>
    <s v="VP FOR INFORMATION TECHNOLOGY"/>
    <s v="94"/>
    <s v="1-Adjust Based Budget"/>
    <x v="42"/>
    <x v="2"/>
    <x v="7"/>
    <m/>
    <x v="0"/>
    <x v="0"/>
    <m/>
  </r>
  <r>
    <n v="2018"/>
    <s v="UA"/>
    <s v="ITGF"/>
    <s v="IT GENERAL FUND"/>
    <x v="0"/>
    <s v="DBADM"/>
    <s v="DATABASE ADMINISTRATION"/>
    <s v="UITS OPERATING ACCOUNT - GENERAL FUND-UA"/>
    <x v="17"/>
    <s v="VP FOR INFORMATION TECHNOLOGY"/>
    <s v="GENFND"/>
    <x v="41"/>
    <x v="40"/>
    <s v="---"/>
    <s v="EX"/>
    <s v="PRIN"/>
    <s v="PRINT DUPL"/>
    <s v="KA"/>
    <x v="4"/>
    <s v="GEN EXP"/>
    <s v="09"/>
    <s v="IS"/>
    <x v="3"/>
    <n v="100"/>
    <n v="100"/>
    <m/>
    <x v="0"/>
    <n v="0"/>
    <s v="EX"/>
    <n v="100"/>
    <n v="100"/>
    <x v="0"/>
    <n v="0"/>
    <n v="0"/>
    <m/>
    <n v="0"/>
    <n v="100"/>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41"/>
    <x v="40"/>
    <s v="---"/>
    <s v="EX"/>
    <s v="PRIN"/>
    <s v="PRINT DUPL"/>
    <s v="KA"/>
    <x v="4"/>
    <s v="GEN EXP"/>
    <s v="09"/>
    <s v="IS"/>
    <x v="3"/>
    <n v="300"/>
    <n v="300"/>
    <m/>
    <x v="0"/>
    <n v="0"/>
    <s v="EX"/>
    <n v="300"/>
    <n v="300"/>
    <x v="0"/>
    <n v="0"/>
    <n v="0"/>
    <m/>
    <n v="0"/>
    <n v="300"/>
    <s v="N"/>
    <m/>
    <s v="VPIT"/>
    <s v="VP FOR INFORMATION TECHNOLOGY"/>
    <s v="94"/>
    <s v="1-Adjust Based Budget"/>
    <x v="42"/>
    <x v="2"/>
    <x v="7"/>
    <m/>
    <x v="0"/>
    <x v="0"/>
    <m/>
  </r>
  <r>
    <n v="2018"/>
    <s v="UA"/>
    <s v="ITGF"/>
    <s v="IT GENERAL FUND"/>
    <x v="108"/>
    <s v="ITO"/>
    <s v="IT OPERATING"/>
    <s v="SB VPIT GF OPERATING"/>
    <x v="17"/>
    <s v="VP FOR INFORMATION TECHNOLOGY"/>
    <s v="GENFND"/>
    <x v="41"/>
    <x v="40"/>
    <s v="---"/>
    <s v="EX"/>
    <s v="PRIN"/>
    <s v="PRINT DUPL"/>
    <s v="KA"/>
    <x v="4"/>
    <s v="GEN EXP"/>
    <s v="09"/>
    <s v="AC"/>
    <x v="3"/>
    <n v="300"/>
    <n v="300"/>
    <s v="IT"/>
    <x v="0"/>
    <s v="IT"/>
    <s v="EX"/>
    <n v="300"/>
    <n v="300"/>
    <x v="0"/>
    <n v="0"/>
    <n v="0"/>
    <m/>
    <n v="0"/>
    <n v="300"/>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41"/>
    <x v="40"/>
    <s v="---"/>
    <s v="EX"/>
    <s v="PRIN"/>
    <s v="PRINT DUPL"/>
    <s v="KA"/>
    <x v="4"/>
    <s v="GEN EXP"/>
    <s v="09"/>
    <s v="AC"/>
    <x v="3"/>
    <n v="160"/>
    <n v="160"/>
    <s v="IT"/>
    <x v="0"/>
    <s v="IT"/>
    <s v="EX"/>
    <n v="160"/>
    <n v="160"/>
    <x v="0"/>
    <n v="0"/>
    <n v="0"/>
    <m/>
    <n v="0"/>
    <n v="160"/>
    <s v="N"/>
    <m/>
    <s v="VPIT"/>
    <s v="VP FOR INFORMATION TECHNOLOGY"/>
    <s v="94"/>
    <s v="1-Adjust Based Budget"/>
    <x v="42"/>
    <x v="2"/>
    <x v="7"/>
    <m/>
    <x v="16"/>
    <x v="16"/>
    <m/>
  </r>
  <r>
    <n v="2018"/>
    <s v="UA"/>
    <s v="ITGF"/>
    <s v="IT GENERAL FUND"/>
    <x v="110"/>
    <s v="ITO"/>
    <s v="IT OPERATING"/>
    <s v="KO VPIT GENERAL FUND OPERATING"/>
    <x v="17"/>
    <s v="VP FOR INFORMATION TECHNOLOGY"/>
    <s v="GENFND"/>
    <x v="41"/>
    <x v="40"/>
    <s v="---"/>
    <s v="EX"/>
    <s v="PRIN"/>
    <s v="PRINT DUPL"/>
    <s v="KA"/>
    <x v="4"/>
    <s v="GEN EXP"/>
    <s v="09"/>
    <s v="AC"/>
    <x v="3"/>
    <n v="500"/>
    <n v="500"/>
    <s v="IT"/>
    <x v="0"/>
    <s v="IT"/>
    <s v="EX"/>
    <n v="500"/>
    <n v="500"/>
    <x v="0"/>
    <n v="0"/>
    <n v="0"/>
    <m/>
    <n v="0"/>
    <n v="500"/>
    <s v="N"/>
    <m/>
    <s v="VPIT"/>
    <s v="VP FOR INFORMATION TECHNOLOGY"/>
    <s v="94"/>
    <s v="1-Adjust Based Budget"/>
    <x v="42"/>
    <x v="2"/>
    <x v="7"/>
    <m/>
    <x v="16"/>
    <x v="16"/>
    <m/>
  </r>
  <r>
    <n v="2018"/>
    <s v="UA"/>
    <s v="ITGF"/>
    <s v="IT GENERAL FUND"/>
    <x v="111"/>
    <s v="ITO"/>
    <s v="IT OPERATING"/>
    <s v="NW VPIT GF OPERATING"/>
    <x v="17"/>
    <s v="VP FOR INFORMATION TECHNOLOGY"/>
    <s v="GENFND"/>
    <x v="41"/>
    <x v="40"/>
    <s v="---"/>
    <s v="EX"/>
    <s v="PRIN"/>
    <s v="PRINT DUPL"/>
    <s v="KA"/>
    <x v="4"/>
    <s v="GEN EXP"/>
    <s v="09"/>
    <s v="AC"/>
    <x v="3"/>
    <n v="1000"/>
    <n v="1000"/>
    <s v="IT"/>
    <x v="0"/>
    <s v="IT"/>
    <s v="EX"/>
    <n v="1000"/>
    <n v="1000"/>
    <x v="0"/>
    <n v="0"/>
    <n v="0"/>
    <m/>
    <n v="0"/>
    <n v="1000"/>
    <s v="N"/>
    <m/>
    <s v="VPIT"/>
    <s v="VP FOR INFORMATION TECHNOLOGY"/>
    <s v="94"/>
    <s v="1-Adjust Based Budget"/>
    <x v="42"/>
    <x v="2"/>
    <x v="7"/>
    <m/>
    <x v="16"/>
    <x v="16"/>
    <m/>
  </r>
  <r>
    <n v="2018"/>
    <s v="UA"/>
    <s v="ITGF"/>
    <s v="IT GENERAL FUND"/>
    <x v="112"/>
    <s v="ITO"/>
    <s v="IT OPERATING"/>
    <s v="SE VPIT GF OPERATING"/>
    <x v="17"/>
    <s v="VP FOR INFORMATION TECHNOLOGY"/>
    <s v="GENFND"/>
    <x v="41"/>
    <x v="40"/>
    <s v="---"/>
    <s v="EX"/>
    <s v="PRIN"/>
    <s v="PRINT DUPL"/>
    <s v="KA"/>
    <x v="4"/>
    <s v="GEN EXP"/>
    <s v="09"/>
    <s v="AC"/>
    <x v="3"/>
    <n v="500"/>
    <n v="500"/>
    <s v="IT"/>
    <x v="0"/>
    <s v="IT"/>
    <s v="EX"/>
    <n v="500"/>
    <n v="500"/>
    <x v="0"/>
    <n v="0"/>
    <n v="0"/>
    <m/>
    <n v="0"/>
    <n v="5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41"/>
    <x v="40"/>
    <s v="---"/>
    <s v="EX"/>
    <s v="PRIN"/>
    <s v="PRINT DUPL"/>
    <s v="KA"/>
    <x v="4"/>
    <s v="GEN EXP"/>
    <s v="09"/>
    <s v="AC"/>
    <x v="3"/>
    <n v="200"/>
    <n v="200"/>
    <s v="IT"/>
    <x v="0"/>
    <s v="IT"/>
    <s v="EX"/>
    <n v="200"/>
    <n v="200"/>
    <x v="0"/>
    <n v="0"/>
    <n v="0"/>
    <m/>
    <n v="0"/>
    <n v="200"/>
    <s v="N"/>
    <m/>
    <s v="VPIT"/>
    <s v="VP FOR INFORMATION TECHNOLOGY"/>
    <s v="94"/>
    <s v="1-Adjust Based Budget"/>
    <x v="42"/>
    <x v="2"/>
    <x v="7"/>
    <m/>
    <x v="16"/>
    <x v="16"/>
    <m/>
  </r>
  <r>
    <n v="2018"/>
    <s v="UA"/>
    <s v="ITGF"/>
    <s v="IT GENERAL FUND"/>
    <x v="0"/>
    <s v="DBADM"/>
    <s v="DATABASE ADMINISTRATION"/>
    <s v="UITS OPERATING ACCOUNT - GENERAL FUND-UA"/>
    <x v="17"/>
    <s v="VP FOR INFORMATION TECHNOLOGY"/>
    <s v="GENFND"/>
    <x v="113"/>
    <x v="19"/>
    <s v="---"/>
    <s v="EX"/>
    <s v="OEXP"/>
    <s v="OTHER EXP"/>
    <s v="LP"/>
    <x v="4"/>
    <s v="GEN EXP"/>
    <s v="09"/>
    <s v="IS"/>
    <x v="3"/>
    <n v="1800"/>
    <n v="1800"/>
    <m/>
    <x v="0"/>
    <n v="0"/>
    <s v="EX"/>
    <n v="1800"/>
    <n v="1800"/>
    <x v="0"/>
    <n v="0"/>
    <n v="0"/>
    <m/>
    <n v="0"/>
    <n v="1800"/>
    <s v="N"/>
    <m/>
    <s v="VPIT"/>
    <s v="VP FOR INFORMATION TECHNOLOGY"/>
    <s v="94"/>
    <s v="1-Adjust Based Budget"/>
    <x v="42"/>
    <x v="2"/>
    <x v="7"/>
    <m/>
    <x v="0"/>
    <x v="0"/>
    <m/>
  </r>
  <r>
    <n v="2018"/>
    <s v="UA"/>
    <s v="ITGF"/>
    <s v="IT GENERAL FUND"/>
    <x v="0"/>
    <s v="EBS"/>
    <s v="ENTERPRISE BUSINESS SYSTEMS"/>
    <s v="UITS OPERATING ACCOUNT - GENERAL FUND-UA"/>
    <x v="17"/>
    <s v="VP FOR INFORMATION TECHNOLOGY"/>
    <s v="GENFND"/>
    <x v="113"/>
    <x v="19"/>
    <s v="---"/>
    <s v="EX"/>
    <s v="OEXP"/>
    <s v="OTHER EXP"/>
    <s v="LP"/>
    <x v="4"/>
    <s v="GEN EXP"/>
    <s v="09"/>
    <s v="IS"/>
    <x v="3"/>
    <n v="200"/>
    <n v="200"/>
    <m/>
    <x v="0"/>
    <n v="0"/>
    <s v="EX"/>
    <n v="200"/>
    <n v="200"/>
    <x v="0"/>
    <n v="0"/>
    <n v="0"/>
    <m/>
    <n v="0"/>
    <n v="200"/>
    <s v="N"/>
    <m/>
    <s v="VPIT"/>
    <s v="VP FOR INFORMATION TECHNOLOGY"/>
    <s v="94"/>
    <s v="1-Adjust Based Budget"/>
    <x v="42"/>
    <x v="2"/>
    <x v="7"/>
    <m/>
    <x v="0"/>
    <x v="0"/>
    <m/>
  </r>
  <r>
    <n v="2018"/>
    <s v="UA"/>
    <s v="ITGF"/>
    <s v="IT GENERAL FUND"/>
    <x v="0"/>
    <s v="FSDS"/>
    <s v="FINANCIAL SYSTEMS DEVELOPMENT &amp; SUPPORT"/>
    <s v="UITS OPERATING ACCOUNT - GENERAL FUND-UA"/>
    <x v="17"/>
    <s v="VP FOR INFORMATION TECHNOLOGY"/>
    <s v="GENFND"/>
    <x v="113"/>
    <x v="19"/>
    <s v="---"/>
    <s v="EX"/>
    <s v="OEXP"/>
    <s v="OTHER EXP"/>
    <s v="LP"/>
    <x v="4"/>
    <s v="GEN EXP"/>
    <s v="09"/>
    <s v="IS"/>
    <x v="3"/>
    <n v="2742"/>
    <n v="2742"/>
    <m/>
    <x v="0"/>
    <n v="0"/>
    <s v="EX"/>
    <n v="2742"/>
    <n v="2742"/>
    <x v="0"/>
    <n v="0"/>
    <n v="0"/>
    <m/>
    <n v="0"/>
    <n v="2742"/>
    <s v="N"/>
    <m/>
    <s v="VPIT"/>
    <s v="VP FOR INFORMATION TECHNOLOGY"/>
    <s v="94"/>
    <s v="1-Adjust Based Budget"/>
    <x v="42"/>
    <x v="2"/>
    <x v="7"/>
    <m/>
    <x v="0"/>
    <x v="0"/>
    <m/>
  </r>
  <r>
    <n v="2018"/>
    <s v="UA"/>
    <s v="ITGF"/>
    <s v="IT GENERAL FUND"/>
    <x v="108"/>
    <s v="ITO"/>
    <s v="IT OPERATING"/>
    <s v="SB VPIT GF OPERATING"/>
    <x v="17"/>
    <s v="VP FOR INFORMATION TECHNOLOGY"/>
    <s v="GENFND"/>
    <x v="113"/>
    <x v="19"/>
    <s v="---"/>
    <s v="EX"/>
    <s v="OEXP"/>
    <s v="OTHER EXP"/>
    <s v="LP"/>
    <x v="4"/>
    <s v="GEN EXP"/>
    <s v="09"/>
    <s v="AC"/>
    <x v="3"/>
    <n v="350"/>
    <n v="350"/>
    <s v="IT"/>
    <x v="0"/>
    <s v="IT"/>
    <s v="EX"/>
    <n v="350"/>
    <n v="350"/>
    <x v="0"/>
    <n v="0"/>
    <n v="0"/>
    <m/>
    <n v="0"/>
    <n v="350"/>
    <s v="N"/>
    <m/>
    <s v="VPIT"/>
    <s v="VP FOR INFORMATION TECHNOLOGY"/>
    <s v="94"/>
    <s v="1-Adjust Based Budget"/>
    <x v="42"/>
    <x v="2"/>
    <x v="7"/>
    <m/>
    <x v="16"/>
    <x v="16"/>
    <m/>
  </r>
  <r>
    <n v="2018"/>
    <s v="UA"/>
    <s v="ITGF"/>
    <s v="IT GENERAL FUND"/>
    <x v="106"/>
    <s v="HRO"/>
    <s v="HUMAN RESOURCES"/>
    <s v="BL UITS OPER ACCOUNT - GENERAL FUND"/>
    <x v="17"/>
    <s v="VP FOR INFORMATION TECHNOLOGY"/>
    <s v="GENFND"/>
    <x v="113"/>
    <x v="19"/>
    <s v="---"/>
    <s v="EX"/>
    <s v="OEXP"/>
    <s v="OTHER EXP"/>
    <s v="LP"/>
    <x v="4"/>
    <s v="GEN EXP"/>
    <s v="09"/>
    <s v="AC"/>
    <x v="3"/>
    <n v="143"/>
    <n v="143"/>
    <s v="IT"/>
    <x v="0"/>
    <s v="IT"/>
    <s v="EX"/>
    <n v="143"/>
    <n v="143"/>
    <x v="0"/>
    <n v="0"/>
    <n v="0"/>
    <m/>
    <n v="0"/>
    <n v="143"/>
    <s v="N"/>
    <m/>
    <s v="VPIT"/>
    <s v="VP FOR INFORMATION TECHNOLOGY"/>
    <s v="94"/>
    <s v="1-Adjust Based Budget"/>
    <x v="42"/>
    <x v="2"/>
    <x v="7"/>
    <m/>
    <x v="16"/>
    <x v="16"/>
    <m/>
  </r>
  <r>
    <n v="2018"/>
    <s v="UA"/>
    <s v="ITGF"/>
    <s v="IT GENERAL FUND"/>
    <x v="106"/>
    <s v="IPSO"/>
    <s v="IT POLICY &amp; SECURITY OFFICE"/>
    <s v="BL UITS OPER ACCOUNT - GENERAL FUND"/>
    <x v="17"/>
    <s v="VP FOR INFORMATION TECHNOLOGY"/>
    <s v="GENFND"/>
    <x v="113"/>
    <x v="19"/>
    <s v="---"/>
    <s v="EX"/>
    <s v="OEXP"/>
    <s v="OTHER EXP"/>
    <s v="LP"/>
    <x v="4"/>
    <s v="GEN EXP"/>
    <s v="09"/>
    <s v="AC"/>
    <x v="3"/>
    <n v="376"/>
    <n v="376"/>
    <s v="IT"/>
    <x v="0"/>
    <s v="IT"/>
    <s v="EX"/>
    <n v="376"/>
    <n v="376"/>
    <x v="0"/>
    <n v="0"/>
    <n v="0"/>
    <m/>
    <n v="0"/>
    <n v="376"/>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113"/>
    <x v="19"/>
    <s v="---"/>
    <s v="EX"/>
    <s v="OEXP"/>
    <s v="OTHER EXP"/>
    <s v="LP"/>
    <x v="4"/>
    <s v="GEN EXP"/>
    <s v="09"/>
    <s v="AC"/>
    <x v="3"/>
    <n v="500"/>
    <n v="500"/>
    <s v="IT"/>
    <x v="0"/>
    <s v="IT"/>
    <s v="EX"/>
    <n v="500"/>
    <n v="500"/>
    <x v="0"/>
    <n v="0"/>
    <n v="0"/>
    <m/>
    <n v="0"/>
    <n v="500"/>
    <s v="N"/>
    <m/>
    <s v="VPIT"/>
    <s v="VP FOR INFORMATION TECHNOLOGY"/>
    <s v="94"/>
    <s v="1-Adjust Based Budget"/>
    <x v="42"/>
    <x v="2"/>
    <x v="7"/>
    <m/>
    <x v="16"/>
    <x v="16"/>
    <m/>
  </r>
  <r>
    <n v="2018"/>
    <s v="UA"/>
    <s v="ITGF"/>
    <s v="IT GENERAL FUND"/>
    <x v="111"/>
    <s v="ITO"/>
    <s v="IT OPERATING"/>
    <s v="NW VPIT GF OPERATING"/>
    <x v="17"/>
    <s v="VP FOR INFORMATION TECHNOLOGY"/>
    <s v="GENFND"/>
    <x v="113"/>
    <x v="19"/>
    <s v="---"/>
    <s v="EX"/>
    <s v="OEXP"/>
    <s v="OTHER EXP"/>
    <s v="LP"/>
    <x v="4"/>
    <s v="GEN EXP"/>
    <s v="09"/>
    <s v="AC"/>
    <x v="3"/>
    <n v="2000"/>
    <n v="2000"/>
    <s v="IT"/>
    <x v="0"/>
    <s v="IT"/>
    <s v="EX"/>
    <n v="2000"/>
    <n v="2000"/>
    <x v="0"/>
    <n v="0"/>
    <n v="0"/>
    <m/>
    <n v="0"/>
    <n v="2000"/>
    <s v="N"/>
    <m/>
    <s v="VPIT"/>
    <s v="VP FOR INFORMATION TECHNOLOGY"/>
    <s v="94"/>
    <s v="1-Adjust Based Budget"/>
    <x v="42"/>
    <x v="2"/>
    <x v="7"/>
    <m/>
    <x v="16"/>
    <x v="16"/>
    <m/>
  </r>
  <r>
    <n v="2018"/>
    <s v="UA"/>
    <s v="ITGF"/>
    <s v="IT GENERAL FUND"/>
    <x v="107"/>
    <s v="ATEL"/>
    <s v="APPLIED TECHNOLOGY LAB"/>
    <s v="IN UITS OPERATING ACCOUNT - GEN FND"/>
    <x v="17"/>
    <s v="VP FOR INFORMATION TECHNOLOGY"/>
    <s v="GENFND"/>
    <x v="113"/>
    <x v="19"/>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GF"/>
    <s v="IT GENERAL FUND"/>
    <x v="112"/>
    <s v="ITO"/>
    <s v="IT OPERATING"/>
    <s v="SE VPIT GF OPERATING"/>
    <x v="17"/>
    <s v="VP FOR INFORMATION TECHNOLOGY"/>
    <s v="GENFND"/>
    <x v="113"/>
    <x v="19"/>
    <s v="---"/>
    <s v="EX"/>
    <s v="OEXP"/>
    <s v="OTHER EXP"/>
    <s v="LP"/>
    <x v="4"/>
    <s v="GEN EXP"/>
    <s v="09"/>
    <s v="AC"/>
    <x v="3"/>
    <n v="1500"/>
    <n v="1500"/>
    <s v="IT"/>
    <x v="0"/>
    <s v="IT"/>
    <s v="EX"/>
    <n v="1500"/>
    <n v="1500"/>
    <x v="0"/>
    <n v="0"/>
    <n v="0"/>
    <m/>
    <n v="0"/>
    <n v="15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113"/>
    <x v="19"/>
    <s v="---"/>
    <s v="EX"/>
    <s v="OEXP"/>
    <s v="OTHER EXP"/>
    <s v="LP"/>
    <x v="4"/>
    <s v="GEN EXP"/>
    <s v="09"/>
    <s v="AC"/>
    <x v="3"/>
    <n v="450"/>
    <n v="450"/>
    <s v="IT"/>
    <x v="0"/>
    <s v="IT"/>
    <s v="EX"/>
    <n v="450"/>
    <n v="450"/>
    <x v="0"/>
    <n v="0"/>
    <n v="0"/>
    <m/>
    <n v="0"/>
    <n v="45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51"/>
    <x v="144"/>
    <s v="---"/>
    <s v="EX"/>
    <s v="S&amp;E"/>
    <s v="S&amp;E"/>
    <s v="LF"/>
    <x v="4"/>
    <s v="GEN EXP"/>
    <s v="09"/>
    <s v="AC"/>
    <x v="3"/>
    <n v="0"/>
    <n v="30"/>
    <s v="IT"/>
    <x v="0"/>
    <s v="IT"/>
    <s v="EX"/>
    <n v="30"/>
    <n v="30"/>
    <x v="0"/>
    <n v="0"/>
    <n v="0"/>
    <m/>
    <n v="0"/>
    <n v="3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52"/>
    <x v="145"/>
    <s v="---"/>
    <s v="EX"/>
    <s v="PHON"/>
    <s v="TELE POST"/>
    <s v="JV"/>
    <x v="4"/>
    <s v="GEN EXP"/>
    <s v="09"/>
    <s v="AC"/>
    <x v="3"/>
    <n v="0"/>
    <n v="94"/>
    <s v="IT"/>
    <x v="0"/>
    <s v="IT"/>
    <s v="EX"/>
    <n v="94"/>
    <n v="94"/>
    <x v="0"/>
    <n v="0"/>
    <n v="0"/>
    <m/>
    <n v="0"/>
    <n v="94"/>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96"/>
    <x v="94"/>
    <s v="---"/>
    <s v="EX"/>
    <s v="PHON"/>
    <s v="TELE POST"/>
    <s v="JV"/>
    <x v="4"/>
    <s v="GEN EXP"/>
    <s v="09"/>
    <s v="IS"/>
    <x v="3"/>
    <n v="400"/>
    <n v="400"/>
    <m/>
    <x v="0"/>
    <n v="0"/>
    <s v="EX"/>
    <n v="400"/>
    <n v="400"/>
    <x v="0"/>
    <n v="0"/>
    <n v="0"/>
    <m/>
    <n v="0"/>
    <n v="400"/>
    <s v="N"/>
    <m/>
    <s v="VPIT"/>
    <s v="VP FOR INFORMATION TECHNOLOGY"/>
    <s v="94"/>
    <s v="1-Adjust Based Budget"/>
    <x v="42"/>
    <x v="2"/>
    <x v="7"/>
    <m/>
    <x v="0"/>
    <x v="0"/>
    <m/>
  </r>
  <r>
    <n v="2018"/>
    <s v="UA"/>
    <s v="ITGF"/>
    <s v="IT GENERAL FUND"/>
    <x v="0"/>
    <s v="BLNET"/>
    <s v="BLOOMINGTON CAMPUS NETWORK"/>
    <s v="UITS OPERATING ACCOUNT - GENERAL FUND-UA"/>
    <x v="17"/>
    <s v="VP FOR INFORMATION TECHNOLOGY"/>
    <s v="GENFND"/>
    <x v="96"/>
    <x v="94"/>
    <s v="---"/>
    <s v="EX"/>
    <s v="PHON"/>
    <s v="TELE POST"/>
    <s v="JV"/>
    <x v="4"/>
    <s v="GEN EXP"/>
    <s v="09"/>
    <s v="IS"/>
    <x v="3"/>
    <n v="384"/>
    <n v="0"/>
    <m/>
    <x v="0"/>
    <n v="0"/>
    <s v="EX"/>
    <n v="0"/>
    <n v="0"/>
    <x v="0"/>
    <n v="0"/>
    <n v="0"/>
    <m/>
    <n v="0"/>
    <n v="0"/>
    <s v="N"/>
    <m/>
    <s v="VPIT"/>
    <s v="VP FOR INFORMATION TECHNOLOGY"/>
    <s v="94"/>
    <s v="1-Adjust Based Budget"/>
    <x v="42"/>
    <x v="2"/>
    <x v="7"/>
    <m/>
    <x v="0"/>
    <x v="0"/>
    <m/>
  </r>
  <r>
    <n v="2018"/>
    <s v="UA"/>
    <s v="ITGF"/>
    <s v="IT GENERAL FUND"/>
    <x v="0"/>
    <s v="FSDS"/>
    <s v="FINANCIAL SYSTEMS DEVELOPMENT &amp; SUPPORT"/>
    <s v="UITS OPERATING ACCOUNT - GENERAL FUND-UA"/>
    <x v="17"/>
    <s v="VP FOR INFORMATION TECHNOLOGY"/>
    <s v="GENFND"/>
    <x v="96"/>
    <x v="94"/>
    <s v="---"/>
    <s v="EX"/>
    <s v="PHON"/>
    <s v="TELE POST"/>
    <s v="JV"/>
    <x v="4"/>
    <s v="GEN EXP"/>
    <s v="09"/>
    <s v="IS"/>
    <x v="3"/>
    <n v="600"/>
    <n v="600"/>
    <m/>
    <x v="0"/>
    <n v="0"/>
    <s v="EX"/>
    <n v="600"/>
    <n v="600"/>
    <x v="0"/>
    <n v="0"/>
    <n v="0"/>
    <m/>
    <n v="0"/>
    <n v="600"/>
    <s v="N"/>
    <m/>
    <s v="VPIT"/>
    <s v="VP FOR INFORMATION TECHNOLOGY"/>
    <s v="94"/>
    <s v="1-Adjust Based Budget"/>
    <x v="42"/>
    <x v="2"/>
    <x v="7"/>
    <m/>
    <x v="0"/>
    <x v="0"/>
    <m/>
  </r>
  <r>
    <n v="2018"/>
    <s v="UA"/>
    <s v="ITGF"/>
    <s v="IT GENERAL FUND"/>
    <x v="0"/>
    <s v="HRSP"/>
    <s v="HUMAN RESOURCE MANAGEMENT SYSTEMS"/>
    <s v="UITS OPERATING ACCOUNT - GENERAL FUND-UA"/>
    <x v="17"/>
    <s v="VP FOR INFORMATION TECHNOLOGY"/>
    <s v="GENFND"/>
    <x v="96"/>
    <x v="94"/>
    <s v="---"/>
    <s v="EX"/>
    <s v="PHON"/>
    <s v="TELE POST"/>
    <s v="JV"/>
    <x v="4"/>
    <s v="GEN EXP"/>
    <s v="09"/>
    <s v="IS"/>
    <x v="3"/>
    <n v="729"/>
    <n v="729"/>
    <m/>
    <x v="0"/>
    <n v="0"/>
    <s v="EX"/>
    <n v="729"/>
    <n v="729"/>
    <x v="0"/>
    <n v="0"/>
    <n v="0"/>
    <m/>
    <n v="0"/>
    <n v="729"/>
    <s v="N"/>
    <m/>
    <s v="VPIT"/>
    <s v="VP FOR INFORMATION TECHNOLOGY"/>
    <s v="94"/>
    <s v="1-Adjust Based Budget"/>
    <x v="42"/>
    <x v="2"/>
    <x v="7"/>
    <m/>
    <x v="0"/>
    <x v="0"/>
    <m/>
  </r>
  <r>
    <n v="2018"/>
    <s v="UA"/>
    <s v="ITGF"/>
    <s v="IT GENERAL FUND"/>
    <x v="108"/>
    <s v="ITO"/>
    <s v="IT OPERATING"/>
    <s v="SB VPIT GF OPERATING"/>
    <x v="17"/>
    <s v="VP FOR INFORMATION TECHNOLOGY"/>
    <s v="GENFND"/>
    <x v="96"/>
    <x v="94"/>
    <s v="---"/>
    <s v="EX"/>
    <s v="PHON"/>
    <s v="TELE POST"/>
    <s v="JV"/>
    <x v="4"/>
    <s v="GEN EXP"/>
    <s v="09"/>
    <s v="AC"/>
    <x v="3"/>
    <n v="461"/>
    <n v="461"/>
    <s v="IT"/>
    <x v="0"/>
    <s v="IT"/>
    <s v="EX"/>
    <n v="461"/>
    <n v="461"/>
    <x v="0"/>
    <n v="0"/>
    <n v="0"/>
    <m/>
    <n v="0"/>
    <n v="461"/>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96"/>
    <x v="94"/>
    <s v="---"/>
    <s v="EX"/>
    <s v="PHON"/>
    <s v="TELE POST"/>
    <s v="JV"/>
    <x v="4"/>
    <s v="GEN EXP"/>
    <s v="09"/>
    <s v="AC"/>
    <x v="3"/>
    <n v="800"/>
    <n v="800"/>
    <s v="IT"/>
    <x v="0"/>
    <s v="IT"/>
    <s v="EX"/>
    <n v="800"/>
    <n v="800"/>
    <x v="0"/>
    <n v="0"/>
    <n v="0"/>
    <m/>
    <n v="0"/>
    <n v="800"/>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96"/>
    <x v="94"/>
    <s v="---"/>
    <s v="EX"/>
    <s v="PHON"/>
    <s v="TELE POST"/>
    <s v="JV"/>
    <x v="4"/>
    <s v="GEN EXP"/>
    <s v="09"/>
    <s v="AC"/>
    <x v="3"/>
    <n v="1200"/>
    <n v="1200"/>
    <s v="IT"/>
    <x v="0"/>
    <s v="IT"/>
    <s v="EX"/>
    <n v="1200"/>
    <n v="1200"/>
    <x v="0"/>
    <n v="0"/>
    <n v="0"/>
    <m/>
    <n v="0"/>
    <n v="1200"/>
    <s v="N"/>
    <m/>
    <s v="VPIT"/>
    <s v="VP FOR INFORMATION TECHNOLOGY"/>
    <s v="94"/>
    <s v="1-Adjust Based Budget"/>
    <x v="42"/>
    <x v="2"/>
    <x v="7"/>
    <m/>
    <x v="16"/>
    <x v="16"/>
    <m/>
  </r>
  <r>
    <n v="2018"/>
    <s v="UA"/>
    <s v="ITGF"/>
    <s v="IT GENERAL FUND"/>
    <x v="111"/>
    <s v="ITO"/>
    <s v="IT OPERATING"/>
    <s v="NW VPIT GF OPERATING"/>
    <x v="17"/>
    <s v="VP FOR INFORMATION TECHNOLOGY"/>
    <s v="GENFND"/>
    <x v="96"/>
    <x v="94"/>
    <s v="---"/>
    <s v="EX"/>
    <s v="PHON"/>
    <s v="TELE POST"/>
    <s v="JV"/>
    <x v="4"/>
    <s v="GEN EXP"/>
    <s v="09"/>
    <s v="AC"/>
    <x v="3"/>
    <n v="1073"/>
    <n v="1073"/>
    <s v="IT"/>
    <x v="0"/>
    <s v="IT"/>
    <s v="EX"/>
    <n v="1073"/>
    <n v="1073"/>
    <x v="0"/>
    <n v="0"/>
    <n v="0"/>
    <m/>
    <n v="0"/>
    <n v="1073"/>
    <s v="N"/>
    <m/>
    <s v="VPIT"/>
    <s v="VP FOR INFORMATION TECHNOLOGY"/>
    <s v="94"/>
    <s v="1-Adjust Based Budget"/>
    <x v="42"/>
    <x v="2"/>
    <x v="7"/>
    <m/>
    <x v="16"/>
    <x v="16"/>
    <m/>
  </r>
  <r>
    <n v="2018"/>
    <s v="UA"/>
    <s v="ITGF"/>
    <s v="IT GENERAL FUND"/>
    <x v="112"/>
    <s v="ITO"/>
    <s v="IT OPERATING"/>
    <s v="SE VPIT GF OPERATING"/>
    <x v="17"/>
    <s v="VP FOR INFORMATION TECHNOLOGY"/>
    <s v="GENFND"/>
    <x v="96"/>
    <x v="94"/>
    <s v="---"/>
    <s v="EX"/>
    <s v="PHON"/>
    <s v="TELE POST"/>
    <s v="JV"/>
    <x v="4"/>
    <s v="GEN EXP"/>
    <s v="09"/>
    <s v="AC"/>
    <x v="3"/>
    <n v="2000"/>
    <n v="2000"/>
    <s v="IT"/>
    <x v="0"/>
    <s v="IT"/>
    <s v="EX"/>
    <n v="2000"/>
    <n v="2000"/>
    <x v="0"/>
    <n v="0"/>
    <n v="0"/>
    <m/>
    <n v="0"/>
    <n v="2000"/>
    <s v="N"/>
    <m/>
    <s v="VPIT"/>
    <s v="VP FOR INFORMATION TECHNOLOGY"/>
    <s v="94"/>
    <s v="1-Adjust Based Budget"/>
    <x v="42"/>
    <x v="2"/>
    <x v="7"/>
    <m/>
    <x v="16"/>
    <x v="16"/>
    <m/>
  </r>
  <r>
    <n v="2018"/>
    <s v="UA"/>
    <s v="ITGF"/>
    <s v="IT GENERAL FUND"/>
    <x v="0"/>
    <s v="COLT"/>
    <s v="COLLABORATION TECHNOLOGIES"/>
    <s v="UITS OPERATING ACCOUNT - GENERAL FUND-UA"/>
    <x v="17"/>
    <s v="VP FOR INFORMATION TECHNOLOGY"/>
    <s v="GENFND"/>
    <x v="42"/>
    <x v="41"/>
    <s v="---"/>
    <s v="EX"/>
    <s v="PHON"/>
    <s v="TELE POST"/>
    <s v="JV"/>
    <x v="4"/>
    <s v="GEN EXP"/>
    <s v="09"/>
    <s v="IS"/>
    <x v="3"/>
    <n v="1840"/>
    <n v="1840"/>
    <m/>
    <x v="0"/>
    <n v="0"/>
    <s v="EX"/>
    <n v="1840"/>
    <n v="1840"/>
    <x v="0"/>
    <n v="0"/>
    <n v="0"/>
    <m/>
    <n v="0"/>
    <n v="1840"/>
    <s v="N"/>
    <m/>
    <s v="VPIT"/>
    <s v="VP FOR INFORMATION TECHNOLOGY"/>
    <s v="94"/>
    <s v="1-Adjust Based Budget"/>
    <x v="42"/>
    <x v="2"/>
    <x v="7"/>
    <m/>
    <x v="0"/>
    <x v="0"/>
    <m/>
  </r>
  <r>
    <n v="2018"/>
    <s v="UA"/>
    <s v="ITGF"/>
    <s v="IT GENERAL FUND"/>
    <x v="0"/>
    <s v="IUNSP"/>
    <s v="SP48/49/50/52 UNIVERSITY FIBER"/>
    <s v="UITS OPERATING ACCOUNT - GENERAL FUND-UA"/>
    <x v="17"/>
    <s v="VP FOR INFORMATION TECHNOLOGY"/>
    <s v="GENFND"/>
    <x v="42"/>
    <x v="41"/>
    <s v="---"/>
    <s v="EX"/>
    <s v="PHON"/>
    <s v="TELE POST"/>
    <s v="JV"/>
    <x v="4"/>
    <s v="GEN EXP"/>
    <s v="09"/>
    <s v="IS"/>
    <x v="3"/>
    <n v="108000"/>
    <n v="108000"/>
    <m/>
    <x v="0"/>
    <n v="0"/>
    <s v="EX"/>
    <n v="108000"/>
    <n v="108000"/>
    <x v="0"/>
    <n v="0"/>
    <n v="0"/>
    <m/>
    <n v="0"/>
    <n v="108000"/>
    <s v="N"/>
    <m/>
    <s v="VPIT"/>
    <s v="VP FOR INFORMATION TECHNOLOGY"/>
    <s v="94"/>
    <s v="1-Adjust Based Budget"/>
    <x v="42"/>
    <x v="2"/>
    <x v="7"/>
    <m/>
    <x v="0"/>
    <x v="0"/>
    <m/>
  </r>
  <r>
    <n v="2018"/>
    <s v="UA"/>
    <s v="ITGF"/>
    <s v="IT GENERAL FUND"/>
    <x v="108"/>
    <s v="ITO"/>
    <s v="IT OPERATING"/>
    <s v="SB VPIT GF OPERATING"/>
    <x v="17"/>
    <s v="VP FOR INFORMATION TECHNOLOGY"/>
    <s v="GENFND"/>
    <x v="42"/>
    <x v="41"/>
    <s v="---"/>
    <s v="EX"/>
    <s v="PHON"/>
    <s v="TELE POST"/>
    <s v="JV"/>
    <x v="4"/>
    <s v="GEN EXP"/>
    <s v="09"/>
    <s v="AC"/>
    <x v="3"/>
    <n v="150"/>
    <n v="150"/>
    <s v="IT"/>
    <x v="0"/>
    <s v="IT"/>
    <s v="EX"/>
    <n v="150"/>
    <n v="150"/>
    <x v="0"/>
    <n v="0"/>
    <n v="0"/>
    <m/>
    <n v="0"/>
    <n v="150"/>
    <s v="N"/>
    <m/>
    <s v="VPIT"/>
    <s v="VP FOR INFORMATION TECHNOLOGY"/>
    <s v="94"/>
    <s v="1-Adjust Based Budget"/>
    <x v="42"/>
    <x v="2"/>
    <x v="7"/>
    <m/>
    <x v="16"/>
    <x v="16"/>
    <m/>
  </r>
  <r>
    <n v="2018"/>
    <s v="UA"/>
    <s v="ITGF"/>
    <s v="IT GENERAL FUND"/>
    <x v="106"/>
    <s v="CINW"/>
    <s v="COMMODITY INTERNET NETWORK"/>
    <s v="BL UITS OPER ACCOUNT - GENERAL FUND"/>
    <x v="17"/>
    <s v="VP FOR INFORMATION TECHNOLOGY"/>
    <s v="GENFND"/>
    <x v="42"/>
    <x v="41"/>
    <s v="---"/>
    <s v="EX"/>
    <s v="PHON"/>
    <s v="TELE POST"/>
    <s v="JV"/>
    <x v="4"/>
    <s v="GEN EXP"/>
    <s v="09"/>
    <s v="AC"/>
    <x v="3"/>
    <n v="242855"/>
    <n v="242855"/>
    <s v="IT"/>
    <x v="0"/>
    <s v="IT"/>
    <s v="EX"/>
    <n v="242855"/>
    <n v="242855"/>
    <x v="0"/>
    <n v="0"/>
    <n v="0"/>
    <m/>
    <n v="0"/>
    <n v="242855"/>
    <s v="N"/>
    <m/>
    <s v="VPIT"/>
    <s v="VP FOR INFORMATION TECHNOLOGY"/>
    <s v="94"/>
    <s v="1-Adjust Based Budget"/>
    <x v="42"/>
    <x v="2"/>
    <x v="7"/>
    <m/>
    <x v="16"/>
    <x v="16"/>
    <m/>
  </r>
  <r>
    <n v="2018"/>
    <s v="UA"/>
    <s v="ITGF"/>
    <s v="IT GENERAL FUND"/>
    <x v="112"/>
    <s v="ITO"/>
    <s v="IT OPERATING"/>
    <s v="SE VPIT GF OPERATING"/>
    <x v="17"/>
    <s v="VP FOR INFORMATION TECHNOLOGY"/>
    <s v="GENFND"/>
    <x v="42"/>
    <x v="41"/>
    <s v="---"/>
    <s v="EX"/>
    <s v="PHON"/>
    <s v="TELE POST"/>
    <s v="JV"/>
    <x v="4"/>
    <s v="GEN EXP"/>
    <s v="09"/>
    <s v="AC"/>
    <x v="3"/>
    <n v="50"/>
    <n v="50"/>
    <s v="IT"/>
    <x v="0"/>
    <s v="IT"/>
    <s v="EX"/>
    <n v="50"/>
    <n v="50"/>
    <x v="0"/>
    <n v="0"/>
    <n v="0"/>
    <m/>
    <n v="0"/>
    <n v="50"/>
    <s v="N"/>
    <m/>
    <s v="VPIT"/>
    <s v="VP FOR INFORMATION TECHNOLOGY"/>
    <s v="94"/>
    <s v="1-Adjust Based Budget"/>
    <x v="42"/>
    <x v="2"/>
    <x v="7"/>
    <m/>
    <x v="16"/>
    <x v="16"/>
    <m/>
  </r>
  <r>
    <n v="2018"/>
    <s v="UA"/>
    <s v="ITGF"/>
    <s v="IT GENERAL FUND"/>
    <x v="0"/>
    <s v="EITS"/>
    <s v="EXECUTIVE IT SUPPORT"/>
    <s v="UITS OPERATING ACCOUNT - GENERAL FUND-UA"/>
    <x v="17"/>
    <s v="VP FOR INFORMATION TECHNOLOGY"/>
    <s v="GENFND"/>
    <x v="43"/>
    <x v="42"/>
    <s v="---"/>
    <s v="EX"/>
    <s v="PHON"/>
    <s v="TELE POST"/>
    <s v="JV"/>
    <x v="4"/>
    <s v="GEN EXP"/>
    <s v="09"/>
    <s v="IS"/>
    <x v="3"/>
    <n v="3028"/>
    <n v="3028"/>
    <m/>
    <x v="0"/>
    <n v="0"/>
    <s v="EX"/>
    <n v="3028"/>
    <n v="3028"/>
    <x v="0"/>
    <n v="0"/>
    <n v="0"/>
    <m/>
    <n v="0"/>
    <n v="3028"/>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43"/>
    <x v="42"/>
    <s v="---"/>
    <s v="EX"/>
    <s v="PHON"/>
    <s v="TELE POST"/>
    <s v="JV"/>
    <x v="4"/>
    <s v="GEN EXP"/>
    <s v="09"/>
    <s v="IS"/>
    <x v="3"/>
    <n v="125"/>
    <n v="125"/>
    <m/>
    <x v="0"/>
    <n v="0"/>
    <s v="EX"/>
    <n v="125"/>
    <n v="125"/>
    <x v="0"/>
    <n v="0"/>
    <n v="0"/>
    <m/>
    <n v="0"/>
    <n v="125"/>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43"/>
    <x v="42"/>
    <s v="---"/>
    <s v="EX"/>
    <s v="PHON"/>
    <s v="TELE POST"/>
    <s v="JV"/>
    <x v="4"/>
    <s v="GEN EXP"/>
    <s v="09"/>
    <s v="IS"/>
    <x v="3"/>
    <n v="200"/>
    <n v="200"/>
    <m/>
    <x v="0"/>
    <n v="0"/>
    <s v="EX"/>
    <n v="200"/>
    <n v="200"/>
    <x v="0"/>
    <n v="0"/>
    <n v="0"/>
    <m/>
    <n v="0"/>
    <n v="200"/>
    <s v="N"/>
    <m/>
    <s v="VPIT"/>
    <s v="VP FOR INFORMATION TECHNOLOGY"/>
    <s v="94"/>
    <s v="1-Adjust Based Budget"/>
    <x v="42"/>
    <x v="2"/>
    <x v="7"/>
    <m/>
    <x v="0"/>
    <x v="0"/>
    <m/>
  </r>
  <r>
    <n v="2018"/>
    <s v="UA"/>
    <s v="ITGF"/>
    <s v="IT GENERAL FUND"/>
    <x v="108"/>
    <s v="ITO"/>
    <s v="IT OPERATING"/>
    <s v="SB VPIT GF OPERATING"/>
    <x v="17"/>
    <s v="VP FOR INFORMATION TECHNOLOGY"/>
    <s v="GENFND"/>
    <x v="43"/>
    <x v="42"/>
    <s v="---"/>
    <s v="EX"/>
    <s v="PHON"/>
    <s v="TELE POST"/>
    <s v="JV"/>
    <x v="4"/>
    <s v="GEN EXP"/>
    <s v="09"/>
    <s v="AC"/>
    <x v="3"/>
    <n v="13000"/>
    <n v="13000"/>
    <s v="IT"/>
    <x v="0"/>
    <s v="IT"/>
    <s v="EX"/>
    <n v="13000"/>
    <n v="13000"/>
    <x v="0"/>
    <n v="0"/>
    <n v="0"/>
    <m/>
    <n v="0"/>
    <n v="13000"/>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43"/>
    <x v="42"/>
    <s v="---"/>
    <s v="EX"/>
    <s v="PHON"/>
    <s v="TELE POST"/>
    <s v="JV"/>
    <x v="4"/>
    <s v="GEN EXP"/>
    <s v="09"/>
    <s v="AC"/>
    <x v="3"/>
    <n v="321"/>
    <n v="321"/>
    <s v="IT"/>
    <x v="0"/>
    <s v="IT"/>
    <s v="EX"/>
    <n v="321"/>
    <n v="321"/>
    <x v="0"/>
    <n v="0"/>
    <n v="0"/>
    <m/>
    <n v="0"/>
    <n v="321"/>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43"/>
    <x v="42"/>
    <s v="---"/>
    <s v="EX"/>
    <s v="PHON"/>
    <s v="TELE POST"/>
    <s v="JV"/>
    <x v="4"/>
    <s v="GEN EXP"/>
    <s v="09"/>
    <s v="AC"/>
    <x v="3"/>
    <n v="100"/>
    <n v="100"/>
    <s v="IT"/>
    <x v="0"/>
    <s v="IT"/>
    <s v="EX"/>
    <n v="100"/>
    <n v="100"/>
    <x v="0"/>
    <n v="0"/>
    <n v="0"/>
    <m/>
    <n v="0"/>
    <n v="100"/>
    <s v="N"/>
    <m/>
    <s v="VPIT"/>
    <s v="VP FOR INFORMATION TECHNOLOGY"/>
    <s v="94"/>
    <s v="1-Adjust Based Budget"/>
    <x v="42"/>
    <x v="2"/>
    <x v="7"/>
    <m/>
    <x v="16"/>
    <x v="16"/>
    <m/>
  </r>
  <r>
    <n v="2018"/>
    <s v="UA"/>
    <s v="ITGF"/>
    <s v="IT GENERAL FUND"/>
    <x v="106"/>
    <s v="CAS"/>
    <s v="COMPUTING ADVISING &amp; SUPPORT"/>
    <s v="BL UITS OPER ACCOUNT - GENERAL FUND"/>
    <x v="17"/>
    <s v="VP FOR INFORMATION TECHNOLOGY"/>
    <s v="GENFND"/>
    <x v="43"/>
    <x v="42"/>
    <s v="---"/>
    <s v="EX"/>
    <s v="PHON"/>
    <s v="TELE POST"/>
    <s v="JV"/>
    <x v="4"/>
    <s v="GEN EXP"/>
    <s v="09"/>
    <s v="AC"/>
    <x v="3"/>
    <n v="122"/>
    <n v="122"/>
    <s v="IT"/>
    <x v="0"/>
    <s v="IT"/>
    <s v="EX"/>
    <n v="122"/>
    <n v="122"/>
    <x v="0"/>
    <n v="0"/>
    <n v="0"/>
    <m/>
    <n v="0"/>
    <n v="122"/>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43"/>
    <x v="42"/>
    <s v="---"/>
    <s v="EX"/>
    <s v="PHON"/>
    <s v="TELE POST"/>
    <s v="JV"/>
    <x v="4"/>
    <s v="GEN EXP"/>
    <s v="09"/>
    <s v="AC"/>
    <x v="3"/>
    <n v="0"/>
    <n v="14300"/>
    <s v="IT"/>
    <x v="0"/>
    <s v="IT"/>
    <s v="EX"/>
    <n v="14300"/>
    <n v="14300"/>
    <x v="0"/>
    <n v="0"/>
    <n v="0"/>
    <m/>
    <n v="0"/>
    <n v="14300"/>
    <s v="N"/>
    <m/>
    <s v="VPIT"/>
    <s v="VP FOR INFORMATION TECHNOLOGY"/>
    <s v="94"/>
    <s v="1-Adjust Based Budget"/>
    <x v="42"/>
    <x v="2"/>
    <x v="7"/>
    <m/>
    <x v="16"/>
    <x v="16"/>
    <m/>
  </r>
  <r>
    <n v="2018"/>
    <s v="UA"/>
    <s v="ITGF"/>
    <s v="IT GENERAL FUND"/>
    <x v="106"/>
    <s v="OSG"/>
    <s v="OPEN SCIENCE GRID"/>
    <s v="BL UITS OPER ACCOUNT - GENERAL FUND"/>
    <x v="17"/>
    <s v="VP FOR INFORMATION TECHNOLOGY"/>
    <s v="GENFND"/>
    <x v="43"/>
    <x v="42"/>
    <s v="---"/>
    <s v="EX"/>
    <s v="PHON"/>
    <s v="TELE POST"/>
    <s v="JV"/>
    <x v="4"/>
    <s v="GEN EXP"/>
    <s v="09"/>
    <s v="AC"/>
    <x v="3"/>
    <n v="200"/>
    <n v="200"/>
    <s v="IT"/>
    <x v="0"/>
    <s v="IT"/>
    <s v="EX"/>
    <n v="200"/>
    <n v="200"/>
    <x v="0"/>
    <n v="0"/>
    <n v="0"/>
    <m/>
    <n v="0"/>
    <n v="200"/>
    <s v="N"/>
    <m/>
    <s v="VPIT"/>
    <s v="VP FOR INFORMATION TECHNOLOGY"/>
    <s v="94"/>
    <s v="1-Adjust Based Budget"/>
    <x v="42"/>
    <x v="2"/>
    <x v="7"/>
    <m/>
    <x v="16"/>
    <x v="16"/>
    <m/>
  </r>
  <r>
    <n v="2018"/>
    <s v="UA"/>
    <s v="ITGF"/>
    <s v="IT GENERAL FUND"/>
    <x v="110"/>
    <s v="ITO"/>
    <s v="IT OPERATING"/>
    <s v="KO VPIT GENERAL FUND OPERATING"/>
    <x v="17"/>
    <s v="VP FOR INFORMATION TECHNOLOGY"/>
    <s v="GENFND"/>
    <x v="43"/>
    <x v="42"/>
    <s v="---"/>
    <s v="EX"/>
    <s v="PHON"/>
    <s v="TELE POST"/>
    <s v="JV"/>
    <x v="4"/>
    <s v="GEN EXP"/>
    <s v="09"/>
    <s v="AC"/>
    <x v="3"/>
    <n v="300"/>
    <n v="300"/>
    <s v="IT"/>
    <x v="0"/>
    <s v="IT"/>
    <s v="EX"/>
    <n v="300"/>
    <n v="300"/>
    <x v="0"/>
    <n v="0"/>
    <n v="0"/>
    <m/>
    <n v="0"/>
    <n v="300"/>
    <s v="N"/>
    <m/>
    <s v="VPIT"/>
    <s v="VP FOR INFORMATION TECHNOLOGY"/>
    <s v="94"/>
    <s v="1-Adjust Based Budget"/>
    <x v="42"/>
    <x v="2"/>
    <x v="7"/>
    <m/>
    <x v="16"/>
    <x v="16"/>
    <m/>
  </r>
  <r>
    <n v="2018"/>
    <s v="UA"/>
    <s v="ITGF"/>
    <s v="IT GENERAL FUND"/>
    <x v="107"/>
    <s v="AVL"/>
    <s v="ADVANCED VISUALIZATION LABORATORY"/>
    <s v="IN UITS OPERATING ACCOUNT - GEN FND"/>
    <x v="17"/>
    <s v="VP FOR INFORMATION TECHNOLOGY"/>
    <s v="GENFND"/>
    <x v="43"/>
    <x v="42"/>
    <s v="---"/>
    <s v="EX"/>
    <s v="PHON"/>
    <s v="TELE POST"/>
    <s v="JV"/>
    <x v="4"/>
    <s v="GEN EXP"/>
    <s v="09"/>
    <s v="AC"/>
    <x v="3"/>
    <n v="65"/>
    <n v="65"/>
    <s v="IT"/>
    <x v="0"/>
    <s v="IT"/>
    <s v="EX"/>
    <n v="65"/>
    <n v="65"/>
    <x v="0"/>
    <n v="0"/>
    <n v="0"/>
    <m/>
    <n v="0"/>
    <n v="65"/>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43"/>
    <x v="42"/>
    <s v="---"/>
    <s v="EX"/>
    <s v="PHON"/>
    <s v="TELE POST"/>
    <s v="JV"/>
    <x v="4"/>
    <s v="GEN EXP"/>
    <s v="09"/>
    <s v="AC"/>
    <x v="3"/>
    <n v="300"/>
    <n v="300"/>
    <s v="IT"/>
    <x v="0"/>
    <s v="IT"/>
    <s v="EX"/>
    <n v="300"/>
    <n v="300"/>
    <x v="0"/>
    <n v="0"/>
    <n v="0"/>
    <m/>
    <n v="0"/>
    <n v="3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43"/>
    <x v="42"/>
    <s v="---"/>
    <s v="EX"/>
    <s v="PHON"/>
    <s v="TELE POST"/>
    <s v="JV"/>
    <x v="4"/>
    <s v="GEN EXP"/>
    <s v="09"/>
    <s v="AC"/>
    <x v="3"/>
    <n v="45"/>
    <n v="45"/>
    <s v="IT"/>
    <x v="0"/>
    <s v="IT"/>
    <s v="EX"/>
    <n v="45"/>
    <n v="45"/>
    <x v="0"/>
    <n v="0"/>
    <n v="0"/>
    <m/>
    <n v="0"/>
    <n v="45"/>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43"/>
    <x v="42"/>
    <s v="---"/>
    <s v="EX"/>
    <s v="PHON"/>
    <s v="TELE POST"/>
    <s v="JV"/>
    <x v="4"/>
    <s v="GEN EXP"/>
    <s v="09"/>
    <s v="AC"/>
    <x v="3"/>
    <n v="0"/>
    <n v="20000"/>
    <s v="IT"/>
    <x v="0"/>
    <s v="IT"/>
    <s v="EX"/>
    <n v="20000"/>
    <n v="20000"/>
    <x v="0"/>
    <n v="0"/>
    <n v="0"/>
    <m/>
    <n v="0"/>
    <n v="2000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43"/>
    <x v="42"/>
    <s v="---"/>
    <s v="EX"/>
    <s v="PHON"/>
    <s v="TELE POST"/>
    <s v="JV"/>
    <x v="4"/>
    <s v="GEN EXP"/>
    <s v="09"/>
    <s v="AC"/>
    <x v="3"/>
    <n v="100"/>
    <n v="100"/>
    <s v="IT"/>
    <x v="0"/>
    <s v="IT"/>
    <s v="EX"/>
    <n v="100"/>
    <n v="100"/>
    <x v="0"/>
    <n v="0"/>
    <n v="0"/>
    <m/>
    <n v="0"/>
    <n v="10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43"/>
    <x v="42"/>
    <s v="---"/>
    <s v="EX"/>
    <s v="PHON"/>
    <s v="TELE POST"/>
    <s v="JV"/>
    <x v="4"/>
    <s v="GEN EXP"/>
    <s v="09"/>
    <s v="AC"/>
    <x v="3"/>
    <n v="87"/>
    <n v="87"/>
    <s v="IT"/>
    <x v="0"/>
    <s v="IT"/>
    <s v="EX"/>
    <n v="87"/>
    <n v="87"/>
    <x v="0"/>
    <n v="0"/>
    <n v="0"/>
    <m/>
    <n v="0"/>
    <n v="87"/>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43"/>
    <x v="42"/>
    <s v="---"/>
    <s v="EX"/>
    <s v="PHON"/>
    <s v="TELE POST"/>
    <s v="JV"/>
    <x v="4"/>
    <s v="GEN EXP"/>
    <s v="09"/>
    <s v="AC"/>
    <x v="3"/>
    <n v="2500"/>
    <n v="2500"/>
    <s v="IT"/>
    <x v="0"/>
    <s v="IT"/>
    <s v="EX"/>
    <n v="2500"/>
    <n v="2500"/>
    <x v="0"/>
    <n v="0"/>
    <n v="0"/>
    <m/>
    <n v="0"/>
    <n v="2500"/>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43"/>
    <x v="42"/>
    <s v="---"/>
    <s v="EX"/>
    <s v="PHON"/>
    <s v="TELE POST"/>
    <s v="JV"/>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43"/>
    <x v="42"/>
    <s v="---"/>
    <s v="EX"/>
    <s v="PHON"/>
    <s v="TELE POST"/>
    <s v="JV"/>
    <x v="4"/>
    <s v="GEN EXP"/>
    <s v="09"/>
    <s v="AC"/>
    <x v="3"/>
    <n v="1000"/>
    <n v="1000"/>
    <s v="IT"/>
    <x v="0"/>
    <s v="IT"/>
    <s v="EX"/>
    <n v="1000"/>
    <n v="1000"/>
    <x v="0"/>
    <n v="0"/>
    <n v="0"/>
    <m/>
    <n v="0"/>
    <n v="1000"/>
    <s v="N"/>
    <m/>
    <s v="VPIT"/>
    <s v="VP FOR INFORMATION TECHNOLOGY"/>
    <s v="94"/>
    <s v="1-Adjust Based Budget"/>
    <x v="42"/>
    <x v="2"/>
    <x v="7"/>
    <m/>
    <x v="16"/>
    <x v="16"/>
    <m/>
  </r>
  <r>
    <n v="2018"/>
    <s v="UA"/>
    <s v="ITGF"/>
    <s v="IT GENERAL FUND"/>
    <x v="112"/>
    <s v="ITO"/>
    <s v="IT OPERATING"/>
    <s v="SE VPIT GF OPERATING"/>
    <x v="17"/>
    <s v="VP FOR INFORMATION TECHNOLOGY"/>
    <s v="GENFND"/>
    <x v="43"/>
    <x v="42"/>
    <s v="---"/>
    <s v="EX"/>
    <s v="PHON"/>
    <s v="TELE POST"/>
    <s v="JV"/>
    <x v="4"/>
    <s v="GEN EXP"/>
    <s v="09"/>
    <s v="AC"/>
    <x v="3"/>
    <n v="10416"/>
    <n v="10416"/>
    <s v="IT"/>
    <x v="0"/>
    <s v="IT"/>
    <s v="EX"/>
    <n v="10416"/>
    <n v="10416"/>
    <x v="0"/>
    <n v="0"/>
    <n v="0"/>
    <m/>
    <n v="0"/>
    <n v="10416"/>
    <s v="N"/>
    <m/>
    <s v="VPIT"/>
    <s v="VP FOR INFORMATION TECHNOLOGY"/>
    <s v="94"/>
    <s v="1-Adjust Based Budget"/>
    <x v="42"/>
    <x v="2"/>
    <x v="7"/>
    <m/>
    <x v="16"/>
    <x v="16"/>
    <m/>
  </r>
  <r>
    <n v="2018"/>
    <s v="UA"/>
    <s v="ITGF"/>
    <s v="IT GENERAL FUND"/>
    <x v="108"/>
    <s v="ITO"/>
    <s v="IT OPERATING"/>
    <s v="SB VPIT GF OPERATING"/>
    <x v="17"/>
    <s v="VP FOR INFORMATION TECHNOLOGY"/>
    <s v="GENFND"/>
    <x v="44"/>
    <x v="43"/>
    <s v="---"/>
    <s v="EX"/>
    <s v="PHON"/>
    <s v="TELE POST"/>
    <s v="JV"/>
    <x v="4"/>
    <s v="GEN EXP"/>
    <s v="09"/>
    <s v="AC"/>
    <x v="3"/>
    <n v="145"/>
    <n v="145"/>
    <s v="IT"/>
    <x v="0"/>
    <s v="IT"/>
    <s v="EX"/>
    <n v="145"/>
    <n v="145"/>
    <x v="0"/>
    <n v="0"/>
    <n v="0"/>
    <m/>
    <n v="0"/>
    <n v="145"/>
    <s v="N"/>
    <m/>
    <s v="VPIT"/>
    <s v="VP FOR INFORMATION TECHNOLOGY"/>
    <s v="94"/>
    <s v="1-Adjust Based Budget"/>
    <x v="42"/>
    <x v="2"/>
    <x v="7"/>
    <m/>
    <x v="16"/>
    <x v="16"/>
    <m/>
  </r>
  <r>
    <n v="2018"/>
    <s v="UA"/>
    <s v="ITGF"/>
    <s v="IT GENERAL FUND"/>
    <x v="109"/>
    <s v="ITO"/>
    <s v="IT OPERATING"/>
    <s v="EA - VPIT- GF - OPERATING"/>
    <x v="17"/>
    <s v="VP FOR INFORMATION TECHNOLOGY"/>
    <s v="GENFND"/>
    <x v="44"/>
    <x v="43"/>
    <s v="---"/>
    <s v="EX"/>
    <s v="PHON"/>
    <s v="TELE POST"/>
    <s v="JV"/>
    <x v="4"/>
    <s v="GEN EXP"/>
    <s v="09"/>
    <s v="AC"/>
    <x v="3"/>
    <n v="100"/>
    <n v="100"/>
    <s v="IT"/>
    <x v="0"/>
    <s v="IT"/>
    <s v="EX"/>
    <n v="100"/>
    <n v="100"/>
    <x v="0"/>
    <n v="0"/>
    <n v="0"/>
    <m/>
    <n v="0"/>
    <n v="100"/>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44"/>
    <x v="43"/>
    <s v="---"/>
    <s v="EX"/>
    <s v="PHON"/>
    <s v="TELE POST"/>
    <s v="JV"/>
    <x v="4"/>
    <s v="GEN EXP"/>
    <s v="09"/>
    <s v="AC"/>
    <x v="3"/>
    <n v="250"/>
    <n v="250"/>
    <s v="IT"/>
    <x v="0"/>
    <s v="IT"/>
    <s v="EX"/>
    <n v="250"/>
    <n v="250"/>
    <x v="0"/>
    <n v="0"/>
    <n v="0"/>
    <m/>
    <n v="0"/>
    <n v="25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44"/>
    <x v="43"/>
    <s v="---"/>
    <s v="EX"/>
    <s v="PHON"/>
    <s v="TELE POST"/>
    <s v="JV"/>
    <x v="4"/>
    <s v="GEN EXP"/>
    <s v="09"/>
    <s v="AC"/>
    <x v="3"/>
    <n v="0"/>
    <n v="268"/>
    <s v="IT"/>
    <x v="0"/>
    <s v="IT"/>
    <s v="EX"/>
    <n v="268"/>
    <n v="268"/>
    <x v="0"/>
    <n v="0"/>
    <n v="0"/>
    <m/>
    <n v="0"/>
    <n v="268"/>
    <s v="N"/>
    <m/>
    <s v="VPIT"/>
    <s v="VP FOR INFORMATION TECHNOLOGY"/>
    <s v="94"/>
    <s v="1-Adjust Based Budget"/>
    <x v="42"/>
    <x v="2"/>
    <x v="7"/>
    <m/>
    <x v="16"/>
    <x v="16"/>
    <m/>
  </r>
  <r>
    <n v="2018"/>
    <s v="UA"/>
    <s v="ITGF"/>
    <s v="IT GENERAL FUND"/>
    <x v="111"/>
    <s v="ITO"/>
    <s v="IT OPERATING"/>
    <s v="NW VPIT GF OPERATING"/>
    <x v="17"/>
    <s v="VP FOR INFORMATION TECHNOLOGY"/>
    <s v="GENFND"/>
    <x v="44"/>
    <x v="43"/>
    <s v="---"/>
    <s v="EX"/>
    <s v="PHON"/>
    <s v="TELE POST"/>
    <s v="JV"/>
    <x v="4"/>
    <s v="GEN EXP"/>
    <s v="09"/>
    <s v="AC"/>
    <x v="3"/>
    <n v="50"/>
    <n v="50"/>
    <s v="IT"/>
    <x v="0"/>
    <s v="IT"/>
    <s v="EX"/>
    <n v="50"/>
    <n v="50"/>
    <x v="0"/>
    <n v="0"/>
    <n v="0"/>
    <m/>
    <n v="0"/>
    <n v="50"/>
    <s v="N"/>
    <m/>
    <s v="VPIT"/>
    <s v="VP FOR INFORMATION TECHNOLOGY"/>
    <s v="94"/>
    <s v="1-Adjust Based Budget"/>
    <x v="42"/>
    <x v="2"/>
    <x v="7"/>
    <m/>
    <x v="16"/>
    <x v="16"/>
    <m/>
  </r>
  <r>
    <n v="2018"/>
    <s v="UA"/>
    <s v="ITGF"/>
    <s v="IT GENERAL FUND"/>
    <x v="106"/>
    <s v="CACR"/>
    <s v="CYBERSECURITY POLICY RESEARCH CENTER"/>
    <s v="BL UITS OPER ACCOUNT - GENERAL FUND"/>
    <x v="17"/>
    <s v="VP FOR INFORMATION TECHNOLOGY"/>
    <s v="GENFND"/>
    <x v="45"/>
    <x v="44"/>
    <s v="---"/>
    <s v="EX"/>
    <s v="TRAV"/>
    <s v="TRAVEL"/>
    <s v="MK"/>
    <x v="6"/>
    <s v="TRAVEL"/>
    <s v="10"/>
    <s v="AC"/>
    <x v="3"/>
    <n v="9900"/>
    <n v="9900"/>
    <s v="IT"/>
    <x v="0"/>
    <s v="IT"/>
    <s v="EX"/>
    <n v="9900"/>
    <n v="9900"/>
    <x v="0"/>
    <n v="0"/>
    <n v="0"/>
    <m/>
    <n v="0"/>
    <n v="9900"/>
    <s v="N"/>
    <m/>
    <s v="VPIT"/>
    <s v="VP FOR INFORMATION TECHNOLOGY"/>
    <s v="94"/>
    <s v="1-Adjust Based Budget"/>
    <x v="42"/>
    <x v="2"/>
    <x v="7"/>
    <m/>
    <x v="16"/>
    <x v="16"/>
    <m/>
  </r>
  <r>
    <n v="2018"/>
    <s v="UA"/>
    <s v="ITGF"/>
    <s v="IT GENERAL FUND"/>
    <x v="111"/>
    <s v="ITO"/>
    <s v="IT OPERATING"/>
    <s v="NW VPIT GF OPERATING"/>
    <x v="17"/>
    <s v="VP FOR INFORMATION TECHNOLOGY"/>
    <s v="GENFND"/>
    <x v="45"/>
    <x v="44"/>
    <s v="---"/>
    <s v="EX"/>
    <s v="TRAV"/>
    <s v="TRAVEL"/>
    <s v="MK"/>
    <x v="6"/>
    <s v="TRAVEL"/>
    <s v="10"/>
    <s v="AC"/>
    <x v="3"/>
    <n v="200"/>
    <n v="200"/>
    <s v="IT"/>
    <x v="0"/>
    <s v="IT"/>
    <s v="EX"/>
    <n v="200"/>
    <n v="200"/>
    <x v="0"/>
    <n v="0"/>
    <n v="0"/>
    <m/>
    <n v="0"/>
    <n v="2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45"/>
    <x v="44"/>
    <s v="---"/>
    <s v="EX"/>
    <s v="TRAV"/>
    <s v="TRAVEL"/>
    <s v="MK"/>
    <x v="6"/>
    <s v="TRAVEL"/>
    <s v="10"/>
    <s v="AC"/>
    <x v="3"/>
    <n v="350"/>
    <n v="350"/>
    <s v="IT"/>
    <x v="0"/>
    <s v="IT"/>
    <s v="EX"/>
    <n v="350"/>
    <n v="350"/>
    <x v="0"/>
    <n v="0"/>
    <n v="0"/>
    <m/>
    <n v="0"/>
    <n v="350"/>
    <s v="N"/>
    <m/>
    <s v="VPIT"/>
    <s v="VP FOR INFORMATION TECHNOLOGY"/>
    <s v="94"/>
    <s v="1-Adjust Based Budget"/>
    <x v="42"/>
    <x v="2"/>
    <x v="7"/>
    <m/>
    <x v="16"/>
    <x v="16"/>
    <m/>
  </r>
  <r>
    <n v="2018"/>
    <s v="UA"/>
    <s v="ITGF"/>
    <s v="IT GENERAL FUND"/>
    <x v="112"/>
    <s v="ITO"/>
    <s v="IT OPERATING"/>
    <s v="SE VPIT GF OPERATING"/>
    <x v="17"/>
    <s v="VP FOR INFORMATION TECHNOLOGY"/>
    <s v="GENFND"/>
    <x v="153"/>
    <x v="146"/>
    <s v="---"/>
    <s v="EX"/>
    <s v="UTIL"/>
    <s v="UTILITIES"/>
    <s v="HK"/>
    <x v="4"/>
    <s v="GEN EXP"/>
    <s v="09"/>
    <s v="AC"/>
    <x v="3"/>
    <n v="1000"/>
    <n v="1000"/>
    <s v="IT"/>
    <x v="0"/>
    <s v="IT"/>
    <s v="EX"/>
    <n v="1000"/>
    <n v="1000"/>
    <x v="0"/>
    <n v="0"/>
    <n v="0"/>
    <m/>
    <n v="0"/>
    <n v="100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22"/>
    <x v="21"/>
    <s v="---"/>
    <s v="EX"/>
    <s v="S&amp;E"/>
    <s v="S&amp;E"/>
    <s v="LF"/>
    <x v="4"/>
    <s v="GEN EXP"/>
    <s v="09"/>
    <s v="IS"/>
    <x v="3"/>
    <n v="50"/>
    <n v="50"/>
    <m/>
    <x v="0"/>
    <n v="0"/>
    <s v="EX"/>
    <n v="50"/>
    <n v="50"/>
    <x v="0"/>
    <n v="0"/>
    <n v="0"/>
    <m/>
    <n v="0"/>
    <n v="50"/>
    <s v="N"/>
    <m/>
    <s v="VPIT"/>
    <s v="VP FOR INFORMATION TECHNOLOGY"/>
    <s v="94"/>
    <s v="1-Adjust Based Budget"/>
    <x v="42"/>
    <x v="2"/>
    <x v="7"/>
    <m/>
    <x v="0"/>
    <x v="0"/>
    <m/>
  </r>
  <r>
    <n v="2018"/>
    <s v="UA"/>
    <s v="ITGF"/>
    <s v="IT GENERAL FUND"/>
    <x v="0"/>
    <s v="BLNET"/>
    <s v="BLOOMINGTON CAMPUS NETWORK"/>
    <s v="UITS OPERATING ACCOUNT - GENERAL FUND-UA"/>
    <x v="17"/>
    <s v="VP FOR INFORMATION TECHNOLOGY"/>
    <s v="GENFND"/>
    <x v="22"/>
    <x v="21"/>
    <s v="---"/>
    <s v="EX"/>
    <s v="S&amp;E"/>
    <s v="S&amp;E"/>
    <s v="LF"/>
    <x v="4"/>
    <s v="GEN EXP"/>
    <s v="09"/>
    <s v="IS"/>
    <x v="3"/>
    <n v="700"/>
    <n v="0"/>
    <m/>
    <x v="0"/>
    <n v="0"/>
    <s v="EX"/>
    <n v="0"/>
    <n v="0"/>
    <x v="0"/>
    <n v="0"/>
    <n v="0"/>
    <m/>
    <n v="0"/>
    <n v="0"/>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22"/>
    <x v="21"/>
    <s v="---"/>
    <s v="EX"/>
    <s v="S&amp;E"/>
    <s v="S&amp;E"/>
    <s v="LF"/>
    <x v="4"/>
    <s v="GEN EXP"/>
    <s v="09"/>
    <s v="IS"/>
    <x v="3"/>
    <n v="2100"/>
    <n v="2100"/>
    <m/>
    <x v="0"/>
    <n v="0"/>
    <s v="EX"/>
    <n v="2100"/>
    <n v="2100"/>
    <x v="0"/>
    <n v="0"/>
    <n v="0"/>
    <m/>
    <n v="0"/>
    <n v="2100"/>
    <s v="N"/>
    <m/>
    <s v="VPIT"/>
    <s v="VP FOR INFORMATION TECHNOLOGY"/>
    <s v="94"/>
    <s v="1-Adjust Based Budget"/>
    <x v="42"/>
    <x v="2"/>
    <x v="7"/>
    <m/>
    <x v="0"/>
    <x v="0"/>
    <m/>
  </r>
  <r>
    <n v="2018"/>
    <s v="UA"/>
    <s v="ITGF"/>
    <s v="IT GENERAL FUND"/>
    <x v="0"/>
    <s v="ITGEN"/>
    <s v="UITS GENERAL ADMIN EXPENSE"/>
    <s v="UITS OPERATING ACCOUNT - GENERAL FUND-UA"/>
    <x v="17"/>
    <s v="VP FOR INFORMATION TECHNOLOGY"/>
    <s v="GENFND"/>
    <x v="22"/>
    <x v="21"/>
    <s v="---"/>
    <s v="EX"/>
    <s v="S&amp;E"/>
    <s v="S&amp;E"/>
    <s v="LF"/>
    <x v="4"/>
    <s v="GEN EXP"/>
    <s v="09"/>
    <s v="IS"/>
    <x v="3"/>
    <n v="10000"/>
    <n v="10000"/>
    <m/>
    <x v="0"/>
    <n v="0"/>
    <s v="EX"/>
    <n v="10000"/>
    <n v="10000"/>
    <x v="0"/>
    <n v="0"/>
    <n v="0"/>
    <m/>
    <n v="0"/>
    <n v="100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22"/>
    <x v="21"/>
    <s v="---"/>
    <s v="EX"/>
    <s v="S&amp;E"/>
    <s v="S&amp;E"/>
    <s v="LF"/>
    <x v="4"/>
    <s v="GEN EXP"/>
    <s v="09"/>
    <s v="IS"/>
    <x v="3"/>
    <n v="2950"/>
    <n v="2950"/>
    <m/>
    <x v="0"/>
    <n v="0"/>
    <s v="EX"/>
    <n v="2950"/>
    <n v="2950"/>
    <x v="0"/>
    <n v="0"/>
    <n v="0"/>
    <m/>
    <n v="0"/>
    <n v="2950"/>
    <s v="N"/>
    <m/>
    <s v="VPIT"/>
    <s v="VP FOR INFORMATION TECHNOLOGY"/>
    <s v="94"/>
    <s v="1-Adjust Based Budget"/>
    <x v="42"/>
    <x v="2"/>
    <x v="7"/>
    <m/>
    <x v="0"/>
    <x v="0"/>
    <m/>
  </r>
  <r>
    <n v="2018"/>
    <s v="UA"/>
    <s v="ITGF"/>
    <s v="IT GENERAL FUND"/>
    <x v="108"/>
    <s v="ITO"/>
    <s v="IT OPERATING"/>
    <s v="SB VPIT GF OPERATING"/>
    <x v="17"/>
    <s v="VP FOR INFORMATION TECHNOLOGY"/>
    <s v="GENFND"/>
    <x v="22"/>
    <x v="21"/>
    <s v="---"/>
    <s v="EX"/>
    <s v="S&amp;E"/>
    <s v="S&amp;E"/>
    <s v="LF"/>
    <x v="4"/>
    <s v="GEN EXP"/>
    <s v="09"/>
    <s v="AC"/>
    <x v="3"/>
    <n v="1600"/>
    <n v="1600"/>
    <s v="IT"/>
    <x v="0"/>
    <s v="IT"/>
    <s v="EX"/>
    <n v="1600"/>
    <n v="1600"/>
    <x v="0"/>
    <n v="0"/>
    <n v="0"/>
    <m/>
    <n v="0"/>
    <n v="1600"/>
    <s v="N"/>
    <m/>
    <s v="VPIT"/>
    <s v="VP FOR INFORMATION TECHNOLOGY"/>
    <s v="94"/>
    <s v="1-Adjust Based Budget"/>
    <x v="42"/>
    <x v="2"/>
    <x v="7"/>
    <m/>
    <x v="16"/>
    <x v="16"/>
    <m/>
  </r>
  <r>
    <n v="2018"/>
    <s v="UA"/>
    <s v="ITGF"/>
    <s v="IT GENERAL FUND"/>
    <x v="109"/>
    <s v="ITO"/>
    <s v="IT OPERATING"/>
    <s v="EA - VPIT- GF - OPERATING"/>
    <x v="17"/>
    <s v="VP FOR INFORMATION TECHNOLOGY"/>
    <s v="GENFND"/>
    <x v="22"/>
    <x v="21"/>
    <s v="---"/>
    <s v="EX"/>
    <s v="S&amp;E"/>
    <s v="S&amp;E"/>
    <s v="LF"/>
    <x v="4"/>
    <s v="GEN EXP"/>
    <s v="09"/>
    <s v="AC"/>
    <x v="3"/>
    <n v="400"/>
    <n v="400"/>
    <s v="IT"/>
    <x v="0"/>
    <s v="IT"/>
    <s v="EX"/>
    <n v="400"/>
    <n v="400"/>
    <x v="0"/>
    <n v="0"/>
    <n v="0"/>
    <m/>
    <n v="0"/>
    <n v="4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22"/>
    <x v="21"/>
    <s v="---"/>
    <s v="EX"/>
    <s v="S&amp;E"/>
    <s v="S&amp;E"/>
    <s v="LF"/>
    <x v="4"/>
    <s v="GEN EXP"/>
    <s v="09"/>
    <s v="AC"/>
    <x v="3"/>
    <n v="0"/>
    <n v="693"/>
    <s v="IT"/>
    <x v="0"/>
    <s v="IT"/>
    <s v="EX"/>
    <n v="693"/>
    <n v="693"/>
    <x v="0"/>
    <n v="0"/>
    <n v="0"/>
    <m/>
    <n v="0"/>
    <n v="693"/>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22"/>
    <x v="21"/>
    <s v="---"/>
    <s v="EX"/>
    <s v="S&amp;E"/>
    <s v="S&amp;E"/>
    <s v="LF"/>
    <x v="4"/>
    <s v="GEN EXP"/>
    <s v="09"/>
    <s v="AC"/>
    <x v="3"/>
    <n v="600"/>
    <n v="600"/>
    <s v="IT"/>
    <x v="0"/>
    <s v="IT"/>
    <s v="EX"/>
    <n v="600"/>
    <n v="600"/>
    <x v="0"/>
    <n v="0"/>
    <n v="0"/>
    <m/>
    <n v="0"/>
    <n v="60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22"/>
    <x v="21"/>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22"/>
    <x v="21"/>
    <s v="---"/>
    <s v="EX"/>
    <s v="S&amp;E"/>
    <s v="S&amp;E"/>
    <s v="LF"/>
    <x v="4"/>
    <s v="GEN EXP"/>
    <s v="09"/>
    <s v="AC"/>
    <x v="3"/>
    <n v="0"/>
    <n v="-12661"/>
    <s v="IT"/>
    <x v="0"/>
    <s v="IT"/>
    <s v="EX"/>
    <n v="-12661"/>
    <n v="-12661"/>
    <x v="0"/>
    <n v="0"/>
    <n v="0"/>
    <m/>
    <n v="0"/>
    <n v="-12661"/>
    <s v="N"/>
    <m/>
    <s v="VPIT"/>
    <s v="VP FOR INFORMATION TECHNOLOGY"/>
    <s v="94"/>
    <s v="1-Adjust Based Budget"/>
    <x v="42"/>
    <x v="2"/>
    <x v="7"/>
    <m/>
    <x v="16"/>
    <x v="16"/>
    <m/>
  </r>
  <r>
    <n v="2018"/>
    <s v="UA"/>
    <s v="ITGF"/>
    <s v="IT GENERAL FUND"/>
    <x v="106"/>
    <s v="ITGEN"/>
    <s v="UITS GENERAL ADMIN EXPENSE"/>
    <s v="BL UITS OPER ACCOUNT - GENERAL FUND"/>
    <x v="17"/>
    <s v="VP FOR INFORMATION TECHNOLOGY"/>
    <s v="GENFND"/>
    <x v="22"/>
    <x v="21"/>
    <s v="---"/>
    <s v="EX"/>
    <s v="S&amp;E"/>
    <s v="S&amp;E"/>
    <s v="LF"/>
    <x v="4"/>
    <s v="GEN EXP"/>
    <s v="09"/>
    <s v="AC"/>
    <x v="3"/>
    <n v="5000"/>
    <n v="17661"/>
    <s v="IT"/>
    <x v="0"/>
    <s v="IT"/>
    <s v="EX"/>
    <n v="17661"/>
    <n v="17661"/>
    <x v="0"/>
    <n v="0"/>
    <n v="0"/>
    <m/>
    <n v="0"/>
    <n v="17661"/>
    <s v="N"/>
    <m/>
    <s v="VPIT"/>
    <s v="VP FOR INFORMATION TECHNOLOGY"/>
    <s v="94"/>
    <s v="1-Adjust Based Budget"/>
    <x v="42"/>
    <x v="2"/>
    <x v="7"/>
    <m/>
    <x v="16"/>
    <x v="16"/>
    <m/>
  </r>
  <r>
    <n v="2018"/>
    <s v="UA"/>
    <s v="ITGF"/>
    <s v="IT GENERAL FUND"/>
    <x v="110"/>
    <s v="ITO"/>
    <s v="IT OPERATING"/>
    <s v="KO VPIT GENERAL FUND OPERATING"/>
    <x v="17"/>
    <s v="VP FOR INFORMATION TECHNOLOGY"/>
    <s v="GENFND"/>
    <x v="22"/>
    <x v="21"/>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11"/>
    <s v="ITO"/>
    <s v="IT OPERATING"/>
    <s v="NW VPIT GF OPERATING"/>
    <x v="17"/>
    <s v="VP FOR INFORMATION TECHNOLOGY"/>
    <s v="GENFND"/>
    <x v="22"/>
    <x v="21"/>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22"/>
    <x v="21"/>
    <s v="---"/>
    <s v="EX"/>
    <s v="S&amp;E"/>
    <s v="S&amp;E"/>
    <s v="LF"/>
    <x v="4"/>
    <s v="GEN EXP"/>
    <s v="09"/>
    <s v="AC"/>
    <x v="3"/>
    <n v="0"/>
    <n v="300"/>
    <s v="IT"/>
    <x v="0"/>
    <s v="IT"/>
    <s v="EX"/>
    <n v="300"/>
    <n v="300"/>
    <x v="0"/>
    <n v="0"/>
    <n v="0"/>
    <m/>
    <n v="0"/>
    <n v="30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22"/>
    <x v="21"/>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07"/>
    <s v="FOSVS"/>
    <s v="FINANCE OFFICE SERVICES"/>
    <s v="IN UITS OPERATING ACCOUNT - GEN FND"/>
    <x v="17"/>
    <s v="VP FOR INFORMATION TECHNOLOGY"/>
    <s v="GENFND"/>
    <x v="22"/>
    <x v="21"/>
    <s v="---"/>
    <s v="EX"/>
    <s v="S&amp;E"/>
    <s v="S&amp;E"/>
    <s v="LF"/>
    <x v="4"/>
    <s v="GEN EXP"/>
    <s v="09"/>
    <s v="AC"/>
    <x v="3"/>
    <n v="250"/>
    <n v="250"/>
    <s v="IT"/>
    <x v="0"/>
    <s v="IT"/>
    <s v="EX"/>
    <n v="250"/>
    <n v="250"/>
    <x v="0"/>
    <n v="0"/>
    <n v="0"/>
    <m/>
    <n v="0"/>
    <n v="250"/>
    <s v="N"/>
    <m/>
    <s v="VPIT"/>
    <s v="VP FOR INFORMATION TECHNOLOGY"/>
    <s v="94"/>
    <s v="1-Adjust Based Budget"/>
    <x v="42"/>
    <x v="2"/>
    <x v="7"/>
    <m/>
    <x v="16"/>
    <x v="16"/>
    <m/>
  </r>
  <r>
    <n v="2018"/>
    <s v="UA"/>
    <s v="ITGF"/>
    <s v="IT GENERAL FUND"/>
    <x v="107"/>
    <s v="HRO"/>
    <s v="HUMAN RESOURCES"/>
    <s v="IN UITS OPERATING ACCOUNT - GEN FND"/>
    <x v="17"/>
    <s v="VP FOR INFORMATION TECHNOLOGY"/>
    <s v="GENFND"/>
    <x v="22"/>
    <x v="21"/>
    <s v="---"/>
    <s v="EX"/>
    <s v="S&amp;E"/>
    <s v="S&amp;E"/>
    <s v="LF"/>
    <x v="4"/>
    <s v="GEN EXP"/>
    <s v="09"/>
    <s v="AC"/>
    <x v="3"/>
    <n v="86"/>
    <n v="86"/>
    <s v="IT"/>
    <x v="0"/>
    <s v="IT"/>
    <s v="EX"/>
    <n v="86"/>
    <n v="86"/>
    <x v="0"/>
    <n v="0"/>
    <n v="0"/>
    <m/>
    <n v="0"/>
    <n v="86"/>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22"/>
    <x v="21"/>
    <s v="---"/>
    <s v="EX"/>
    <s v="S&amp;E"/>
    <s v="S&amp;E"/>
    <s v="LF"/>
    <x v="4"/>
    <s v="GEN EXP"/>
    <s v="09"/>
    <s v="AC"/>
    <x v="3"/>
    <n v="10000"/>
    <n v="10000"/>
    <s v="IT"/>
    <x v="0"/>
    <s v="IT"/>
    <s v="EX"/>
    <n v="10000"/>
    <n v="10000"/>
    <x v="0"/>
    <n v="0"/>
    <n v="0"/>
    <m/>
    <n v="0"/>
    <n v="10000"/>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22"/>
    <x v="21"/>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12"/>
    <s v="ITO"/>
    <s v="IT OPERATING"/>
    <s v="SE VPIT GF OPERATING"/>
    <x v="17"/>
    <s v="VP FOR INFORMATION TECHNOLOGY"/>
    <s v="GENFND"/>
    <x v="22"/>
    <x v="21"/>
    <s v="---"/>
    <s v="EX"/>
    <s v="S&amp;E"/>
    <s v="S&amp;E"/>
    <s v="LF"/>
    <x v="4"/>
    <s v="GEN EXP"/>
    <s v="09"/>
    <s v="AC"/>
    <x v="3"/>
    <n v="2500"/>
    <n v="2500"/>
    <s v="IT"/>
    <x v="0"/>
    <s v="IT"/>
    <s v="EX"/>
    <n v="2500"/>
    <n v="2500"/>
    <x v="0"/>
    <n v="0"/>
    <n v="0"/>
    <m/>
    <n v="0"/>
    <n v="25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22"/>
    <x v="21"/>
    <s v="---"/>
    <s v="EX"/>
    <s v="S&amp;E"/>
    <s v="S&amp;E"/>
    <s v="LF"/>
    <x v="4"/>
    <s v="GEN EXP"/>
    <s v="09"/>
    <s v="AC"/>
    <x v="3"/>
    <n v="50"/>
    <n v="50"/>
    <s v="IT"/>
    <x v="0"/>
    <s v="IT"/>
    <s v="EX"/>
    <n v="50"/>
    <n v="50"/>
    <x v="0"/>
    <n v="0"/>
    <n v="0"/>
    <m/>
    <n v="0"/>
    <n v="50"/>
    <s v="N"/>
    <m/>
    <s v="VPIT"/>
    <s v="VP FOR INFORMATION TECHNOLOGY"/>
    <s v="94"/>
    <s v="1-Adjust Based Budget"/>
    <x v="42"/>
    <x v="2"/>
    <x v="7"/>
    <m/>
    <x v="16"/>
    <x v="16"/>
    <m/>
  </r>
  <r>
    <n v="2018"/>
    <s v="UA"/>
    <s v="ITGF"/>
    <s v="IT GENERAL FUND"/>
    <x v="112"/>
    <s v="ITO"/>
    <s v="IT OPERATING"/>
    <s v="SE VPIT GF OPERATING"/>
    <x v="17"/>
    <s v="VP FOR INFORMATION TECHNOLOGY"/>
    <s v="GENFND"/>
    <x v="154"/>
    <x v="147"/>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0"/>
    <s v="VPO"/>
    <s v="OFFICE OF VICE PRESIDENT FOR IT"/>
    <s v="UITS OPERATING ACCOUNT - GENERAL FUND-UA"/>
    <x v="17"/>
    <s v="VP FOR INFORMATION TECHNOLOGY"/>
    <s v="GENFND"/>
    <x v="46"/>
    <x v="45"/>
    <s v="---"/>
    <s v="EX"/>
    <s v="PRIN"/>
    <s v="PRINT DUPL"/>
    <s v="KA"/>
    <x v="4"/>
    <s v="GEN EXP"/>
    <s v="09"/>
    <s v="IS"/>
    <x v="3"/>
    <n v="5000"/>
    <n v="5000"/>
    <m/>
    <x v="0"/>
    <n v="0"/>
    <s v="EX"/>
    <n v="5000"/>
    <n v="5000"/>
    <x v="0"/>
    <n v="0"/>
    <n v="0"/>
    <m/>
    <n v="0"/>
    <n v="5000"/>
    <s v="N"/>
    <m/>
    <s v="VPIT"/>
    <s v="VP FOR INFORMATION TECHNOLOGY"/>
    <s v="94"/>
    <s v="1-Adjust Based Budget"/>
    <x v="42"/>
    <x v="2"/>
    <x v="7"/>
    <m/>
    <x v="0"/>
    <x v="0"/>
    <m/>
  </r>
  <r>
    <n v="2018"/>
    <s v="UA"/>
    <s v="ITGF"/>
    <s v="IT GENERAL FUND"/>
    <x v="108"/>
    <s v="ITO"/>
    <s v="IT OPERATING"/>
    <s v="SB VPIT GF OPERATING"/>
    <x v="17"/>
    <s v="VP FOR INFORMATION TECHNOLOGY"/>
    <s v="GENFND"/>
    <x v="46"/>
    <x v="45"/>
    <s v="---"/>
    <s v="EX"/>
    <s v="PRIN"/>
    <s v="PRINT DUPL"/>
    <s v="KA"/>
    <x v="4"/>
    <s v="GEN EXP"/>
    <s v="09"/>
    <s v="AC"/>
    <x v="3"/>
    <n v="900"/>
    <n v="900"/>
    <s v="IT"/>
    <x v="0"/>
    <s v="IT"/>
    <s v="EX"/>
    <n v="900"/>
    <n v="900"/>
    <x v="0"/>
    <n v="0"/>
    <n v="0"/>
    <m/>
    <n v="0"/>
    <n v="900"/>
    <s v="N"/>
    <m/>
    <s v="VPIT"/>
    <s v="VP FOR INFORMATION TECHNOLOGY"/>
    <s v="94"/>
    <s v="1-Adjust Based Budget"/>
    <x v="42"/>
    <x v="2"/>
    <x v="7"/>
    <m/>
    <x v="16"/>
    <x v="16"/>
    <m/>
  </r>
  <r>
    <n v="2018"/>
    <s v="UA"/>
    <s v="ITGF"/>
    <s v="IT GENERAL FUND"/>
    <x v="106"/>
    <s v="ITGEN"/>
    <s v="UITS GENERAL ADMIN EXPENSE"/>
    <s v="BL UITS OPER ACCOUNT - GENERAL FUND"/>
    <x v="17"/>
    <s v="VP FOR INFORMATION TECHNOLOGY"/>
    <s v="GENFND"/>
    <x v="46"/>
    <x v="45"/>
    <s v="---"/>
    <s v="EX"/>
    <s v="PRIN"/>
    <s v="PRINT DUPL"/>
    <s v="KA"/>
    <x v="4"/>
    <s v="GEN EXP"/>
    <s v="09"/>
    <s v="AC"/>
    <x v="3"/>
    <n v="20000"/>
    <n v="20000"/>
    <s v="IT"/>
    <x v="0"/>
    <s v="IT"/>
    <s v="EX"/>
    <n v="20000"/>
    <n v="20000"/>
    <x v="0"/>
    <n v="0"/>
    <n v="0"/>
    <m/>
    <n v="0"/>
    <n v="20000"/>
    <s v="N"/>
    <m/>
    <s v="VPIT"/>
    <s v="VP FOR INFORMATION TECHNOLOGY"/>
    <s v="94"/>
    <s v="1-Adjust Based Budget"/>
    <x v="42"/>
    <x v="2"/>
    <x v="7"/>
    <m/>
    <x v="16"/>
    <x v="16"/>
    <m/>
  </r>
  <r>
    <n v="2018"/>
    <s v="UA"/>
    <s v="ITGF"/>
    <s v="IT GENERAL FUND"/>
    <x v="111"/>
    <s v="ITO"/>
    <s v="IT OPERATING"/>
    <s v="NW VPIT GF OPERATING"/>
    <x v="17"/>
    <s v="VP FOR INFORMATION TECHNOLOGY"/>
    <s v="GENFND"/>
    <x v="46"/>
    <x v="45"/>
    <s v="---"/>
    <s v="EX"/>
    <s v="PRIN"/>
    <s v="PRINT DUPL"/>
    <s v="KA"/>
    <x v="4"/>
    <s v="GEN EXP"/>
    <s v="09"/>
    <s v="AC"/>
    <x v="3"/>
    <n v="250"/>
    <n v="250"/>
    <s v="IT"/>
    <x v="0"/>
    <s v="IT"/>
    <s v="EX"/>
    <n v="250"/>
    <n v="250"/>
    <x v="0"/>
    <n v="0"/>
    <n v="0"/>
    <m/>
    <n v="0"/>
    <n v="250"/>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46"/>
    <x v="45"/>
    <s v="---"/>
    <s v="EX"/>
    <s v="PRIN"/>
    <s v="PRINT DUPL"/>
    <s v="KA"/>
    <x v="4"/>
    <s v="GEN EXP"/>
    <s v="09"/>
    <s v="AC"/>
    <x v="3"/>
    <n v="20000"/>
    <n v="20000"/>
    <s v="IT"/>
    <x v="0"/>
    <s v="IT"/>
    <s v="EX"/>
    <n v="20000"/>
    <n v="20000"/>
    <x v="0"/>
    <n v="0"/>
    <n v="0"/>
    <m/>
    <n v="0"/>
    <n v="20000"/>
    <s v="N"/>
    <m/>
    <s v="VPIT"/>
    <s v="VP FOR INFORMATION TECHNOLOGY"/>
    <s v="94"/>
    <s v="1-Adjust Based Budget"/>
    <x v="42"/>
    <x v="2"/>
    <x v="7"/>
    <m/>
    <x v="16"/>
    <x v="16"/>
    <m/>
  </r>
  <r>
    <n v="2018"/>
    <s v="UA"/>
    <s v="ITGF"/>
    <s v="IT GENERAL FUND"/>
    <x v="112"/>
    <s v="ITO"/>
    <s v="IT OPERATING"/>
    <s v="SE VPIT GF OPERATING"/>
    <x v="17"/>
    <s v="VP FOR INFORMATION TECHNOLOGY"/>
    <s v="GENFND"/>
    <x v="46"/>
    <x v="45"/>
    <s v="---"/>
    <s v="EX"/>
    <s v="PRIN"/>
    <s v="PRINT DUPL"/>
    <s v="KA"/>
    <x v="4"/>
    <s v="GEN EXP"/>
    <s v="09"/>
    <s v="AC"/>
    <x v="3"/>
    <n v="3500"/>
    <n v="3500"/>
    <s v="IT"/>
    <x v="0"/>
    <s v="IT"/>
    <s v="EX"/>
    <n v="3500"/>
    <n v="3500"/>
    <x v="0"/>
    <n v="0"/>
    <n v="0"/>
    <m/>
    <n v="0"/>
    <n v="3500"/>
    <s v="N"/>
    <m/>
    <s v="VPIT"/>
    <s v="VP FOR INFORMATION TECHNOLOGY"/>
    <s v="94"/>
    <s v="1-Adjust Based Budget"/>
    <x v="42"/>
    <x v="2"/>
    <x v="7"/>
    <m/>
    <x v="16"/>
    <x v="16"/>
    <m/>
  </r>
  <r>
    <n v="2018"/>
    <s v="UA"/>
    <s v="ITGF"/>
    <s v="IT GENERAL FUND"/>
    <x v="108"/>
    <s v="ITO"/>
    <s v="IT OPERATING"/>
    <s v="SB VPIT GF OPERATING"/>
    <x v="17"/>
    <s v="VP FOR INFORMATION TECHNOLOGY"/>
    <s v="GENFND"/>
    <x v="101"/>
    <x v="99"/>
    <s v="---"/>
    <s v="EX"/>
    <s v="S&amp;E"/>
    <s v="S&amp;E"/>
    <s v="LF"/>
    <x v="4"/>
    <s v="GEN EXP"/>
    <s v="09"/>
    <s v="AC"/>
    <x v="3"/>
    <n v="1500"/>
    <n v="1500"/>
    <s v="IT"/>
    <x v="0"/>
    <s v="IT"/>
    <s v="EX"/>
    <n v="1500"/>
    <n v="1500"/>
    <x v="0"/>
    <n v="0"/>
    <n v="0"/>
    <m/>
    <n v="0"/>
    <n v="15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101"/>
    <x v="99"/>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09"/>
    <s v="ITO"/>
    <s v="IT OPERATING"/>
    <s v="EA - VPIT- GF - OPERATING"/>
    <x v="17"/>
    <s v="VP FOR INFORMATION TECHNOLOGY"/>
    <s v="GENFND"/>
    <x v="80"/>
    <x v="78"/>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80"/>
    <x v="78"/>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12"/>
    <s v="ITO"/>
    <s v="IT OPERATING"/>
    <s v="SE VPIT GF OPERATING"/>
    <x v="17"/>
    <s v="VP FOR INFORMATION TECHNOLOGY"/>
    <s v="GENFND"/>
    <x v="80"/>
    <x v="78"/>
    <s v="---"/>
    <s v="EX"/>
    <s v="S&amp;E"/>
    <s v="S&amp;E"/>
    <s v="LF"/>
    <x v="4"/>
    <s v="GEN EXP"/>
    <s v="09"/>
    <s v="AC"/>
    <x v="3"/>
    <n v="300"/>
    <n v="300"/>
    <s v="IT"/>
    <x v="0"/>
    <s v="IT"/>
    <s v="EX"/>
    <n v="300"/>
    <n v="300"/>
    <x v="0"/>
    <n v="0"/>
    <n v="0"/>
    <m/>
    <n v="0"/>
    <n v="300"/>
    <s v="N"/>
    <m/>
    <s v="VPIT"/>
    <s v="VP FOR INFORMATION TECHNOLOGY"/>
    <s v="94"/>
    <s v="1-Adjust Based Budget"/>
    <x v="42"/>
    <x v="2"/>
    <x v="7"/>
    <m/>
    <x v="16"/>
    <x v="16"/>
    <m/>
  </r>
  <r>
    <n v="2018"/>
    <s v="UA"/>
    <s v="ITGF"/>
    <s v="IT GENERAL FUND"/>
    <x v="0"/>
    <s v="ITCP"/>
    <s v="IT COMMUNITY PARTNERSHIPS"/>
    <s v="UITS OPERATING ACCOUNT - GENERAL FUND-UA"/>
    <x v="17"/>
    <s v="VP FOR INFORMATION TECHNOLOGY"/>
    <s v="GENFND"/>
    <x v="12"/>
    <x v="11"/>
    <s v="---"/>
    <s v="EX"/>
    <s v="PRIN"/>
    <s v="PRINT DUPL"/>
    <s v="KA"/>
    <x v="4"/>
    <s v="GEN EXP"/>
    <s v="09"/>
    <s v="IS"/>
    <x v="3"/>
    <n v="400"/>
    <n v="400"/>
    <m/>
    <x v="0"/>
    <n v="0"/>
    <s v="EX"/>
    <n v="400"/>
    <n v="400"/>
    <x v="0"/>
    <n v="0"/>
    <n v="0"/>
    <m/>
    <n v="0"/>
    <n v="4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12"/>
    <x v="11"/>
    <s v="---"/>
    <s v="EX"/>
    <s v="PRIN"/>
    <s v="PRINT DUPL"/>
    <s v="KA"/>
    <x v="4"/>
    <s v="GEN EXP"/>
    <s v="09"/>
    <s v="IS"/>
    <x v="3"/>
    <n v="750"/>
    <n v="750"/>
    <m/>
    <x v="0"/>
    <n v="0"/>
    <s v="EX"/>
    <n v="750"/>
    <n v="750"/>
    <x v="0"/>
    <n v="0"/>
    <n v="0"/>
    <m/>
    <n v="0"/>
    <n v="750"/>
    <s v="N"/>
    <m/>
    <s v="VPIT"/>
    <s v="VP FOR INFORMATION TECHNOLOGY"/>
    <s v="94"/>
    <s v="1-Adjust Based Budget"/>
    <x v="42"/>
    <x v="2"/>
    <x v="7"/>
    <m/>
    <x v="0"/>
    <x v="0"/>
    <m/>
  </r>
  <r>
    <n v="2018"/>
    <s v="UA"/>
    <s v="ITGF"/>
    <s v="IT GENERAL FUND"/>
    <x v="108"/>
    <s v="ITO"/>
    <s v="IT OPERATING"/>
    <s v="SB VPIT GF OPERATING"/>
    <x v="17"/>
    <s v="VP FOR INFORMATION TECHNOLOGY"/>
    <s v="GENFND"/>
    <x v="12"/>
    <x v="11"/>
    <s v="---"/>
    <s v="EX"/>
    <s v="PRIN"/>
    <s v="PRINT DUPL"/>
    <s v="KA"/>
    <x v="4"/>
    <s v="GEN EXP"/>
    <s v="09"/>
    <s v="AC"/>
    <x v="3"/>
    <n v="100"/>
    <n v="100"/>
    <s v="IT"/>
    <x v="0"/>
    <s v="IT"/>
    <s v="EX"/>
    <n v="100"/>
    <n v="100"/>
    <x v="0"/>
    <n v="0"/>
    <n v="0"/>
    <m/>
    <n v="0"/>
    <n v="100"/>
    <s v="N"/>
    <m/>
    <s v="VPIT"/>
    <s v="VP FOR INFORMATION TECHNOLOGY"/>
    <s v="94"/>
    <s v="1-Adjust Based Budget"/>
    <x v="42"/>
    <x v="2"/>
    <x v="7"/>
    <m/>
    <x v="16"/>
    <x v="16"/>
    <m/>
  </r>
  <r>
    <n v="2018"/>
    <s v="UA"/>
    <s v="ITGF"/>
    <s v="IT GENERAL FUND"/>
    <x v="109"/>
    <s v="ITO"/>
    <s v="IT OPERATING"/>
    <s v="EA - VPIT- GF - OPERATING"/>
    <x v="17"/>
    <s v="VP FOR INFORMATION TECHNOLOGY"/>
    <s v="GENFND"/>
    <x v="12"/>
    <x v="11"/>
    <s v="---"/>
    <s v="EX"/>
    <s v="PRIN"/>
    <s v="PRINT DUPL"/>
    <s v="KA"/>
    <x v="4"/>
    <s v="GEN EXP"/>
    <s v="09"/>
    <s v="AC"/>
    <x v="3"/>
    <n v="500"/>
    <n v="500"/>
    <s v="IT"/>
    <x v="0"/>
    <s v="IT"/>
    <s v="EX"/>
    <n v="500"/>
    <n v="500"/>
    <x v="0"/>
    <n v="0"/>
    <n v="0"/>
    <m/>
    <n v="0"/>
    <n v="500"/>
    <s v="N"/>
    <m/>
    <s v="VPIT"/>
    <s v="VP FOR INFORMATION TECHNOLOGY"/>
    <s v="94"/>
    <s v="1-Adjust Based Budget"/>
    <x v="42"/>
    <x v="2"/>
    <x v="7"/>
    <m/>
    <x v="16"/>
    <x v="16"/>
    <m/>
  </r>
  <r>
    <n v="2018"/>
    <s v="UA"/>
    <s v="ITGF"/>
    <s v="IT GENERAL FUND"/>
    <x v="106"/>
    <s v="CITL"/>
    <s v="CENTER FOR INNOVATION IN TEACH &amp; LEARN"/>
    <s v="BL UITS OPER ACCOUNT - GENERAL FUND"/>
    <x v="17"/>
    <s v="VP FOR INFORMATION TECHNOLOGY"/>
    <s v="GENFND"/>
    <x v="12"/>
    <x v="11"/>
    <s v="---"/>
    <s v="EX"/>
    <s v="PRIN"/>
    <s v="PRINT DUPL"/>
    <s v="KA"/>
    <x v="4"/>
    <s v="GEN EXP"/>
    <s v="09"/>
    <s v="AC"/>
    <x v="3"/>
    <n v="1208"/>
    <n v="1208"/>
    <s v="IT"/>
    <x v="0"/>
    <s v="IT"/>
    <s v="EX"/>
    <n v="1208"/>
    <n v="1208"/>
    <x v="0"/>
    <n v="0"/>
    <n v="0"/>
    <m/>
    <n v="0"/>
    <n v="1208"/>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2"/>
    <x v="11"/>
    <s v="---"/>
    <s v="EX"/>
    <s v="PRIN"/>
    <s v="PRINT DUPL"/>
    <s v="KA"/>
    <x v="4"/>
    <s v="GEN EXP"/>
    <s v="09"/>
    <s v="AC"/>
    <x v="3"/>
    <n v="0"/>
    <n v="1000"/>
    <s v="IT"/>
    <x v="0"/>
    <s v="IT"/>
    <s v="EX"/>
    <n v="1000"/>
    <n v="1000"/>
    <x v="0"/>
    <n v="0"/>
    <n v="0"/>
    <m/>
    <n v="0"/>
    <n v="1000"/>
    <s v="N"/>
    <m/>
    <s v="VPIT"/>
    <s v="VP FOR INFORMATION TECHNOLOGY"/>
    <s v="94"/>
    <s v="1-Adjust Based Budget"/>
    <x v="42"/>
    <x v="2"/>
    <x v="7"/>
    <m/>
    <x v="16"/>
    <x v="16"/>
    <m/>
  </r>
  <r>
    <n v="2018"/>
    <s v="UA"/>
    <s v="ITGF"/>
    <s v="IT GENERAL FUND"/>
    <x v="106"/>
    <s v="HRO"/>
    <s v="HUMAN RESOURCES"/>
    <s v="BL UITS OPER ACCOUNT - GENERAL FUND"/>
    <x v="17"/>
    <s v="VP FOR INFORMATION TECHNOLOGY"/>
    <s v="GENFND"/>
    <x v="12"/>
    <x v="11"/>
    <s v="---"/>
    <s v="EX"/>
    <s v="PRIN"/>
    <s v="PRINT DUPL"/>
    <s v="KA"/>
    <x v="4"/>
    <s v="GEN EXP"/>
    <s v="09"/>
    <s v="AC"/>
    <x v="3"/>
    <n v="150"/>
    <n v="150"/>
    <s v="IT"/>
    <x v="0"/>
    <s v="IT"/>
    <s v="EX"/>
    <n v="150"/>
    <n v="150"/>
    <x v="0"/>
    <n v="0"/>
    <n v="0"/>
    <m/>
    <n v="0"/>
    <n v="150"/>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12"/>
    <x v="11"/>
    <s v="---"/>
    <s v="EX"/>
    <s v="PRIN"/>
    <s v="PRINT DUPL"/>
    <s v="KA"/>
    <x v="4"/>
    <s v="GEN EXP"/>
    <s v="09"/>
    <s v="AC"/>
    <x v="3"/>
    <n v="150"/>
    <n v="150"/>
    <s v="IT"/>
    <x v="0"/>
    <s v="IT"/>
    <s v="EX"/>
    <n v="150"/>
    <n v="150"/>
    <x v="0"/>
    <n v="0"/>
    <n v="0"/>
    <m/>
    <n v="0"/>
    <n v="15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12"/>
    <x v="11"/>
    <s v="---"/>
    <s v="EX"/>
    <s v="PRIN"/>
    <s v="PRINT DUPL"/>
    <s v="KA"/>
    <x v="4"/>
    <s v="GEN EXP"/>
    <s v="09"/>
    <s v="AC"/>
    <x v="3"/>
    <n v="5000"/>
    <n v="5000"/>
    <s v="IT"/>
    <x v="0"/>
    <s v="IT"/>
    <s v="EX"/>
    <n v="5000"/>
    <n v="5000"/>
    <x v="0"/>
    <n v="0"/>
    <n v="0"/>
    <m/>
    <n v="0"/>
    <n v="5000"/>
    <s v="N"/>
    <m/>
    <s v="VPIT"/>
    <s v="VP FOR INFORMATION TECHNOLOGY"/>
    <s v="94"/>
    <s v="1-Adjust Based Budget"/>
    <x v="42"/>
    <x v="2"/>
    <x v="7"/>
    <m/>
    <x v="16"/>
    <x v="16"/>
    <m/>
  </r>
  <r>
    <n v="2018"/>
    <s v="UA"/>
    <s v="ITGF"/>
    <s v="IT GENERAL FUND"/>
    <x v="110"/>
    <s v="ITO"/>
    <s v="IT OPERATING"/>
    <s v="KO VPIT GENERAL FUND OPERATING"/>
    <x v="17"/>
    <s v="VP FOR INFORMATION TECHNOLOGY"/>
    <s v="GENFND"/>
    <x v="12"/>
    <x v="11"/>
    <s v="---"/>
    <s v="EX"/>
    <s v="PRIN"/>
    <s v="PRINT DUPL"/>
    <s v="KA"/>
    <x v="4"/>
    <s v="GEN EXP"/>
    <s v="09"/>
    <s v="AC"/>
    <x v="3"/>
    <n v="1200"/>
    <n v="1200"/>
    <s v="IT"/>
    <x v="0"/>
    <s v="IT"/>
    <s v="EX"/>
    <n v="1200"/>
    <n v="1200"/>
    <x v="0"/>
    <n v="0"/>
    <n v="0"/>
    <m/>
    <n v="0"/>
    <n v="1200"/>
    <s v="N"/>
    <m/>
    <s v="VPIT"/>
    <s v="VP FOR INFORMATION TECHNOLOGY"/>
    <s v="94"/>
    <s v="1-Adjust Based Budget"/>
    <x v="42"/>
    <x v="2"/>
    <x v="7"/>
    <m/>
    <x v="16"/>
    <x v="16"/>
    <m/>
  </r>
  <r>
    <n v="2018"/>
    <s v="UA"/>
    <s v="ITGF"/>
    <s v="IT GENERAL FUND"/>
    <x v="111"/>
    <s v="ITO"/>
    <s v="IT OPERATING"/>
    <s v="NW VPIT GF OPERATING"/>
    <x v="17"/>
    <s v="VP FOR INFORMATION TECHNOLOGY"/>
    <s v="GENFND"/>
    <x v="12"/>
    <x v="11"/>
    <s v="---"/>
    <s v="EX"/>
    <s v="PRIN"/>
    <s v="PRINT DUPL"/>
    <s v="KA"/>
    <x v="4"/>
    <s v="GEN EXP"/>
    <s v="09"/>
    <s v="AC"/>
    <x v="3"/>
    <n v="450"/>
    <n v="450"/>
    <s v="IT"/>
    <x v="0"/>
    <s v="IT"/>
    <s v="EX"/>
    <n v="450"/>
    <n v="450"/>
    <x v="0"/>
    <n v="0"/>
    <n v="0"/>
    <m/>
    <n v="0"/>
    <n v="450"/>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12"/>
    <x v="11"/>
    <s v="---"/>
    <s v="EX"/>
    <s v="PRIN"/>
    <s v="PRINT DUPL"/>
    <s v="KA"/>
    <x v="4"/>
    <s v="GEN EXP"/>
    <s v="09"/>
    <s v="AC"/>
    <x v="3"/>
    <n v="200"/>
    <n v="200"/>
    <s v="IT"/>
    <x v="0"/>
    <s v="IT"/>
    <s v="EX"/>
    <n v="200"/>
    <n v="200"/>
    <x v="0"/>
    <n v="0"/>
    <n v="0"/>
    <m/>
    <n v="0"/>
    <n v="200"/>
    <s v="N"/>
    <m/>
    <s v="VPIT"/>
    <s v="VP FOR INFORMATION TECHNOLOGY"/>
    <s v="94"/>
    <s v="1-Adjust Based Budget"/>
    <x v="42"/>
    <x v="2"/>
    <x v="7"/>
    <m/>
    <x v="16"/>
    <x v="16"/>
    <m/>
  </r>
  <r>
    <n v="2018"/>
    <s v="UA"/>
    <s v="ITGF"/>
    <s v="IT GENERAL FUND"/>
    <x v="112"/>
    <s v="ITO"/>
    <s v="IT OPERATING"/>
    <s v="SE VPIT GF OPERATING"/>
    <x v="17"/>
    <s v="VP FOR INFORMATION TECHNOLOGY"/>
    <s v="GENFND"/>
    <x v="12"/>
    <x v="11"/>
    <s v="---"/>
    <s v="EX"/>
    <s v="PRIN"/>
    <s v="PRINT DUPL"/>
    <s v="KA"/>
    <x v="4"/>
    <s v="GEN EXP"/>
    <s v="09"/>
    <s v="AC"/>
    <x v="3"/>
    <n v="1000"/>
    <n v="1000"/>
    <s v="IT"/>
    <x v="0"/>
    <s v="IT"/>
    <s v="EX"/>
    <n v="1000"/>
    <n v="1000"/>
    <x v="0"/>
    <n v="0"/>
    <n v="0"/>
    <m/>
    <n v="0"/>
    <n v="10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12"/>
    <x v="11"/>
    <s v="---"/>
    <s v="EX"/>
    <s v="PRIN"/>
    <s v="PRINT DUPL"/>
    <s v="KA"/>
    <x v="4"/>
    <s v="GEN EXP"/>
    <s v="09"/>
    <s v="AC"/>
    <x v="3"/>
    <n v="1000"/>
    <n v="1000"/>
    <s v="IT"/>
    <x v="0"/>
    <s v="IT"/>
    <s v="EX"/>
    <n v="1000"/>
    <n v="1000"/>
    <x v="0"/>
    <n v="0"/>
    <n v="0"/>
    <m/>
    <n v="0"/>
    <n v="1000"/>
    <s v="N"/>
    <m/>
    <s v="VPIT"/>
    <s v="VP FOR INFORMATION TECHNOLOGY"/>
    <s v="94"/>
    <s v="1-Adjust Based Budget"/>
    <x v="42"/>
    <x v="2"/>
    <x v="7"/>
    <m/>
    <x v="16"/>
    <x v="16"/>
    <m/>
  </r>
  <r>
    <n v="2018"/>
    <s v="UA"/>
    <s v="ITGF"/>
    <s v="IT GENERAL FUND"/>
    <x v="0"/>
    <s v="VTECS"/>
    <s v="VOICE TECHNOLOGY SPECIAL SERVICES"/>
    <s v="UITS OPERATING ACCOUNT - GENERAL FUND-UA"/>
    <x v="17"/>
    <s v="VP FOR INFORMATION TECHNOLOGY"/>
    <s v="GENFND"/>
    <x v="47"/>
    <x v="46"/>
    <s v="---"/>
    <s v="EX"/>
    <s v="S&amp;E"/>
    <s v="S&amp;E"/>
    <s v="LF"/>
    <x v="4"/>
    <s v="GEN EXP"/>
    <s v="09"/>
    <s v="IS"/>
    <x v="3"/>
    <n v="70"/>
    <n v="70"/>
    <m/>
    <x v="0"/>
    <n v="0"/>
    <s v="EX"/>
    <n v="70"/>
    <n v="70"/>
    <x v="0"/>
    <n v="0"/>
    <n v="0"/>
    <m/>
    <n v="0"/>
    <n v="70"/>
    <s v="N"/>
    <m/>
    <s v="VPIT"/>
    <s v="VP FOR INFORMATION TECHNOLOGY"/>
    <s v="94"/>
    <s v="1-Adjust Based Budget"/>
    <x v="42"/>
    <x v="2"/>
    <x v="7"/>
    <m/>
    <x v="0"/>
    <x v="0"/>
    <m/>
  </r>
  <r>
    <n v="2018"/>
    <s v="UA"/>
    <s v="ITGF"/>
    <s v="IT GENERAL FUND"/>
    <x v="0"/>
    <s v="BLNET"/>
    <s v="BLOOMINGTON CAMPUS NETWORK"/>
    <s v="UITS OPERATING ACCOUNT - GENERAL FUND-UA"/>
    <x v="17"/>
    <s v="VP FOR INFORMATION TECHNOLOGY"/>
    <s v="GENFND"/>
    <x v="102"/>
    <x v="100"/>
    <s v="---"/>
    <s v="EX"/>
    <s v="S&amp;E"/>
    <s v="S&amp;E"/>
    <s v="LF"/>
    <x v="4"/>
    <s v="GEN EXP"/>
    <s v="09"/>
    <s v="IS"/>
    <x v="3"/>
    <n v="64"/>
    <n v="0"/>
    <m/>
    <x v="0"/>
    <n v="0"/>
    <s v="EX"/>
    <n v="0"/>
    <n v="0"/>
    <x v="0"/>
    <n v="0"/>
    <n v="0"/>
    <m/>
    <n v="0"/>
    <n v="0"/>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102"/>
    <x v="100"/>
    <s v="---"/>
    <s v="EX"/>
    <s v="S&amp;E"/>
    <s v="S&amp;E"/>
    <s v="LF"/>
    <x v="4"/>
    <s v="GEN EXP"/>
    <s v="09"/>
    <s v="IS"/>
    <x v="3"/>
    <n v="0"/>
    <n v="500"/>
    <m/>
    <x v="0"/>
    <n v="0"/>
    <s v="EX"/>
    <n v="500"/>
    <n v="500"/>
    <x v="0"/>
    <n v="0"/>
    <n v="0"/>
    <m/>
    <n v="0"/>
    <n v="500"/>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102"/>
    <x v="100"/>
    <s v="---"/>
    <s v="EX"/>
    <s v="S&amp;E"/>
    <s v="S&amp;E"/>
    <s v="LF"/>
    <x v="4"/>
    <s v="GEN EXP"/>
    <s v="09"/>
    <s v="IS"/>
    <x v="3"/>
    <n v="500"/>
    <n v="0"/>
    <m/>
    <x v="0"/>
    <n v="0"/>
    <s v="EX"/>
    <n v="0"/>
    <n v="0"/>
    <x v="0"/>
    <n v="0"/>
    <n v="0"/>
    <m/>
    <n v="0"/>
    <n v="0"/>
    <s v="N"/>
    <m/>
    <s v="VPIT"/>
    <s v="VP FOR INFORMATION TECHNOLOGY"/>
    <s v="94"/>
    <s v="1-Adjust Based Budget"/>
    <x v="42"/>
    <x v="2"/>
    <x v="7"/>
    <m/>
    <x v="0"/>
    <x v="0"/>
    <m/>
  </r>
  <r>
    <n v="2018"/>
    <s v="UA"/>
    <s v="ITGF"/>
    <s v="IT GENERAL FUND"/>
    <x v="106"/>
    <s v="CACR"/>
    <s v="CYBERSECURITY POLICY RESEARCH CENTER"/>
    <s v="BL UITS OPER ACCOUNT - GENERAL FUND"/>
    <x v="17"/>
    <s v="VP FOR INFORMATION TECHNOLOGY"/>
    <s v="GENFND"/>
    <x v="102"/>
    <x v="100"/>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02"/>
    <x v="100"/>
    <s v="---"/>
    <s v="EX"/>
    <s v="S&amp;E"/>
    <s v="S&amp;E"/>
    <s v="LF"/>
    <x v="4"/>
    <s v="GEN EXP"/>
    <s v="09"/>
    <s v="AC"/>
    <x v="3"/>
    <n v="0"/>
    <n v="150"/>
    <s v="IT"/>
    <x v="0"/>
    <s v="IT"/>
    <s v="EX"/>
    <n v="150"/>
    <n v="150"/>
    <x v="0"/>
    <n v="0"/>
    <n v="0"/>
    <m/>
    <n v="0"/>
    <n v="150"/>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102"/>
    <x v="100"/>
    <s v="---"/>
    <s v="EX"/>
    <s v="S&amp;E"/>
    <s v="S&amp;E"/>
    <s v="LF"/>
    <x v="4"/>
    <s v="GEN EXP"/>
    <s v="09"/>
    <s v="AC"/>
    <x v="3"/>
    <n v="50"/>
    <n v="50"/>
    <s v="IT"/>
    <x v="0"/>
    <s v="IT"/>
    <s v="EX"/>
    <n v="50"/>
    <n v="50"/>
    <x v="0"/>
    <n v="0"/>
    <n v="0"/>
    <m/>
    <n v="0"/>
    <n v="50"/>
    <s v="N"/>
    <m/>
    <s v="VPIT"/>
    <s v="VP FOR INFORMATION TECHNOLOGY"/>
    <s v="94"/>
    <s v="1-Adjust Based Budget"/>
    <x v="42"/>
    <x v="2"/>
    <x v="7"/>
    <m/>
    <x v="16"/>
    <x v="16"/>
    <m/>
  </r>
  <r>
    <n v="2018"/>
    <s v="UA"/>
    <s v="ITGF"/>
    <s v="IT GENERAL FUND"/>
    <x v="106"/>
    <s v="INTL"/>
    <s v="INTERNATIONAL NETWORK"/>
    <s v="BL UITS OPER ACCOUNT - GENERAL FUND"/>
    <x v="17"/>
    <s v="VP FOR INFORMATION TECHNOLOGY"/>
    <s v="GENFND"/>
    <x v="102"/>
    <x v="100"/>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102"/>
    <x v="100"/>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102"/>
    <x v="100"/>
    <s v="---"/>
    <s v="EX"/>
    <s v="S&amp;E"/>
    <s v="S&amp;E"/>
    <s v="LF"/>
    <x v="4"/>
    <s v="GEN EXP"/>
    <s v="09"/>
    <s v="AC"/>
    <x v="3"/>
    <n v="30"/>
    <n v="30"/>
    <s v="IT"/>
    <x v="0"/>
    <s v="IT"/>
    <s v="EX"/>
    <n v="30"/>
    <n v="30"/>
    <x v="0"/>
    <n v="0"/>
    <n v="0"/>
    <m/>
    <n v="0"/>
    <n v="3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102"/>
    <x v="100"/>
    <s v="---"/>
    <s v="EX"/>
    <s v="S&amp;E"/>
    <s v="S&amp;E"/>
    <s v="LF"/>
    <x v="4"/>
    <s v="GEN EXP"/>
    <s v="09"/>
    <s v="AC"/>
    <x v="3"/>
    <n v="0"/>
    <n v="50"/>
    <s v="IT"/>
    <x v="0"/>
    <s v="IT"/>
    <s v="EX"/>
    <n v="50"/>
    <n v="50"/>
    <x v="0"/>
    <n v="0"/>
    <n v="0"/>
    <m/>
    <n v="0"/>
    <n v="50"/>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102"/>
    <x v="100"/>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12"/>
    <s v="ITO"/>
    <s v="IT OPERATING"/>
    <s v="SE VPIT GF OPERATING"/>
    <x v="17"/>
    <s v="VP FOR INFORMATION TECHNOLOGY"/>
    <s v="GENFND"/>
    <x v="102"/>
    <x v="100"/>
    <s v="---"/>
    <s v="EX"/>
    <s v="S&amp;E"/>
    <s v="S&amp;E"/>
    <s v="LF"/>
    <x v="4"/>
    <s v="GEN EXP"/>
    <s v="09"/>
    <s v="AC"/>
    <x v="3"/>
    <n v="50"/>
    <n v="50"/>
    <s v="IT"/>
    <x v="0"/>
    <s v="IT"/>
    <s v="EX"/>
    <n v="50"/>
    <n v="50"/>
    <x v="0"/>
    <n v="0"/>
    <n v="0"/>
    <m/>
    <n v="0"/>
    <n v="50"/>
    <s v="N"/>
    <m/>
    <s v="VPIT"/>
    <s v="VP FOR INFORMATION TECHNOLOGY"/>
    <s v="94"/>
    <s v="1-Adjust Based Budget"/>
    <x v="42"/>
    <x v="2"/>
    <x v="7"/>
    <m/>
    <x v="16"/>
    <x v="16"/>
    <m/>
  </r>
  <r>
    <n v="2018"/>
    <s v="UA"/>
    <s v="ITGF"/>
    <s v="IT GENERAL FUND"/>
    <x v="0"/>
    <s v="ITGEN"/>
    <s v="UITS GENERAL ADMIN EXPENSE"/>
    <s v="UITS OPERATING ACCOUNT - GENERAL FUND-UA"/>
    <x v="17"/>
    <s v="VP FOR INFORMATION TECHNOLOGY"/>
    <s v="GENFND"/>
    <x v="48"/>
    <x v="47"/>
    <s v="---"/>
    <s v="EX"/>
    <s v="S&amp;E"/>
    <s v="S&amp;E"/>
    <s v="LF"/>
    <x v="4"/>
    <s v="GEN EXP"/>
    <s v="09"/>
    <s v="IS"/>
    <x v="3"/>
    <n v="3000"/>
    <n v="3000"/>
    <m/>
    <x v="0"/>
    <n v="0"/>
    <s v="EX"/>
    <n v="3000"/>
    <n v="3000"/>
    <x v="0"/>
    <n v="0"/>
    <n v="0"/>
    <m/>
    <n v="0"/>
    <n v="3000"/>
    <s v="N"/>
    <m/>
    <s v="VPIT"/>
    <s v="VP FOR INFORMATION TECHNOLOGY"/>
    <s v="94"/>
    <s v="1-Adjust Based Budget"/>
    <x v="42"/>
    <x v="2"/>
    <x v="7"/>
    <m/>
    <x v="0"/>
    <x v="0"/>
    <m/>
  </r>
  <r>
    <n v="2018"/>
    <s v="UA"/>
    <s v="ITGF"/>
    <s v="IT GENERAL FUND"/>
    <x v="106"/>
    <s v="ITGEN"/>
    <s v="UITS GENERAL ADMIN EXPENSE"/>
    <s v="BL UITS OPER ACCOUNT - GENERAL FUND"/>
    <x v="17"/>
    <s v="VP FOR INFORMATION TECHNOLOGY"/>
    <s v="GENFND"/>
    <x v="48"/>
    <x v="47"/>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48"/>
    <x v="47"/>
    <s v="---"/>
    <s v="EX"/>
    <s v="S&amp;E"/>
    <s v="S&amp;E"/>
    <s v="LF"/>
    <x v="4"/>
    <s v="GEN EXP"/>
    <s v="09"/>
    <s v="AC"/>
    <x v="3"/>
    <n v="1478"/>
    <n v="1478"/>
    <s v="IT"/>
    <x v="0"/>
    <s v="IT"/>
    <s v="EX"/>
    <n v="1478"/>
    <n v="1478"/>
    <x v="0"/>
    <n v="0"/>
    <n v="0"/>
    <m/>
    <n v="0"/>
    <n v="1478"/>
    <s v="N"/>
    <m/>
    <s v="VPIT"/>
    <s v="VP FOR INFORMATION TECHNOLOGY"/>
    <s v="94"/>
    <s v="1-Adjust Based Budget"/>
    <x v="42"/>
    <x v="2"/>
    <x v="7"/>
    <m/>
    <x v="16"/>
    <x v="16"/>
    <m/>
  </r>
  <r>
    <n v="2018"/>
    <s v="UA"/>
    <s v="ITGF"/>
    <s v="IT GENERAL FUND"/>
    <x v="112"/>
    <s v="ITO"/>
    <s v="IT OPERATING"/>
    <s v="SE VPIT GF OPERATING"/>
    <x v="17"/>
    <s v="VP FOR INFORMATION TECHNOLOGY"/>
    <s v="GENFND"/>
    <x v="155"/>
    <x v="148"/>
    <s v="---"/>
    <s v="EX"/>
    <s v="S&amp;E"/>
    <s v="S&amp;E"/>
    <s v="LF"/>
    <x v="4"/>
    <s v="GEN EXP"/>
    <s v="09"/>
    <s v="AC"/>
    <x v="3"/>
    <n v="250"/>
    <n v="250"/>
    <s v="IT"/>
    <x v="0"/>
    <s v="IT"/>
    <s v="EX"/>
    <n v="250"/>
    <n v="250"/>
    <x v="0"/>
    <n v="0"/>
    <n v="0"/>
    <m/>
    <n v="0"/>
    <n v="250"/>
    <s v="N"/>
    <m/>
    <s v="VPIT"/>
    <s v="VP FOR INFORMATION TECHNOLOGY"/>
    <s v="94"/>
    <s v="1-Adjust Based Budget"/>
    <x v="42"/>
    <x v="2"/>
    <x v="7"/>
    <m/>
    <x v="16"/>
    <x v="16"/>
    <m/>
  </r>
  <r>
    <n v="2018"/>
    <s v="UA"/>
    <s v="ITGF"/>
    <s v="IT GENERAL FUND"/>
    <x v="111"/>
    <s v="ITO"/>
    <s v="IT OPERATING"/>
    <s v="NW VPIT GF OPERATING"/>
    <x v="17"/>
    <s v="VP FOR INFORMATION TECHNOLOGY"/>
    <s v="GENFND"/>
    <x v="49"/>
    <x v="48"/>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49"/>
    <x v="48"/>
    <s v="---"/>
    <s v="EX"/>
    <s v="S&amp;E"/>
    <s v="S&amp;E"/>
    <s v="LF"/>
    <x v="4"/>
    <s v="GEN EXP"/>
    <s v="09"/>
    <s v="AC"/>
    <x v="3"/>
    <n v="2000"/>
    <n v="2000"/>
    <s v="IT"/>
    <x v="0"/>
    <s v="IT"/>
    <s v="EX"/>
    <n v="2000"/>
    <n v="2000"/>
    <x v="0"/>
    <n v="0"/>
    <n v="0"/>
    <m/>
    <n v="0"/>
    <n v="2000"/>
    <s v="N"/>
    <m/>
    <s v="VPIT"/>
    <s v="VP FOR INFORMATION TECHNOLOGY"/>
    <s v="94"/>
    <s v="1-Adjust Based Budget"/>
    <x v="42"/>
    <x v="2"/>
    <x v="7"/>
    <m/>
    <x v="16"/>
    <x v="16"/>
    <m/>
  </r>
  <r>
    <n v="2018"/>
    <s v="UA"/>
    <s v="ITGF"/>
    <s v="IT GENERAL FUND"/>
    <x v="108"/>
    <s v="ITO"/>
    <s v="IT OPERATING"/>
    <s v="SB VPIT GF OPERATING"/>
    <x v="17"/>
    <s v="VP FOR INFORMATION TECHNOLOGY"/>
    <s v="GENFND"/>
    <x v="50"/>
    <x v="49"/>
    <s v="---"/>
    <s v="EX"/>
    <s v="PHON"/>
    <s v="TELE POST"/>
    <s v="JV"/>
    <x v="4"/>
    <s v="GEN EXP"/>
    <s v="09"/>
    <s v="AC"/>
    <x v="3"/>
    <n v="50"/>
    <n v="50"/>
    <s v="IT"/>
    <x v="0"/>
    <s v="IT"/>
    <s v="EX"/>
    <n v="50"/>
    <n v="50"/>
    <x v="0"/>
    <n v="0"/>
    <n v="0"/>
    <m/>
    <n v="0"/>
    <n v="50"/>
    <s v="N"/>
    <m/>
    <s v="VPIT"/>
    <s v="VP FOR INFORMATION TECHNOLOGY"/>
    <s v="94"/>
    <s v="1-Adjust Based Budget"/>
    <x v="42"/>
    <x v="2"/>
    <x v="7"/>
    <m/>
    <x v="16"/>
    <x v="16"/>
    <m/>
  </r>
  <r>
    <n v="2018"/>
    <s v="UA"/>
    <s v="ITGF"/>
    <s v="IT GENERAL FUND"/>
    <x v="109"/>
    <s v="ITO"/>
    <s v="IT OPERATING"/>
    <s v="EA - VPIT- GF - OPERATING"/>
    <x v="17"/>
    <s v="VP FOR INFORMATION TECHNOLOGY"/>
    <s v="GENFND"/>
    <x v="50"/>
    <x v="49"/>
    <s v="---"/>
    <s v="EX"/>
    <s v="PHON"/>
    <s v="TELE POST"/>
    <s v="JV"/>
    <x v="4"/>
    <s v="GEN EXP"/>
    <s v="09"/>
    <s v="AC"/>
    <x v="3"/>
    <n v="100"/>
    <n v="100"/>
    <s v="IT"/>
    <x v="0"/>
    <s v="IT"/>
    <s v="EX"/>
    <n v="100"/>
    <n v="100"/>
    <x v="0"/>
    <n v="0"/>
    <n v="0"/>
    <m/>
    <n v="0"/>
    <n v="100"/>
    <s v="N"/>
    <m/>
    <s v="VPIT"/>
    <s v="VP FOR INFORMATION TECHNOLOGY"/>
    <s v="94"/>
    <s v="1-Adjust Based Budget"/>
    <x v="42"/>
    <x v="2"/>
    <x v="7"/>
    <m/>
    <x v="16"/>
    <x v="16"/>
    <m/>
  </r>
  <r>
    <n v="2018"/>
    <s v="UA"/>
    <s v="ITGF"/>
    <s v="IT GENERAL FUND"/>
    <x v="107"/>
    <s v="SC"/>
    <s v="SUPPORT CENTER"/>
    <s v="IN UITS OPERATING ACCOUNT - GEN FND"/>
    <x v="17"/>
    <s v="VP FOR INFORMATION TECHNOLOGY"/>
    <s v="GENFND"/>
    <x v="50"/>
    <x v="49"/>
    <s v="---"/>
    <s v="EX"/>
    <s v="PHON"/>
    <s v="TELE POST"/>
    <s v="JV"/>
    <x v="4"/>
    <s v="GEN EXP"/>
    <s v="09"/>
    <s v="AC"/>
    <x v="3"/>
    <n v="39"/>
    <n v="39"/>
    <s v="IT"/>
    <x v="0"/>
    <s v="IT"/>
    <s v="EX"/>
    <n v="39"/>
    <n v="39"/>
    <x v="0"/>
    <n v="0"/>
    <n v="0"/>
    <m/>
    <n v="0"/>
    <n v="39"/>
    <s v="N"/>
    <m/>
    <s v="VPIT"/>
    <s v="VP FOR INFORMATION TECHNOLOGY"/>
    <s v="94"/>
    <s v="1-Adjust Based Budget"/>
    <x v="42"/>
    <x v="2"/>
    <x v="7"/>
    <m/>
    <x v="16"/>
    <x v="16"/>
    <m/>
  </r>
  <r>
    <n v="2018"/>
    <s v="UA"/>
    <s v="ITGF"/>
    <s v="IT GENERAL FUND"/>
    <x v="112"/>
    <s v="ITO"/>
    <s v="IT OPERATING"/>
    <s v="SE VPIT GF OPERATING"/>
    <x v="17"/>
    <s v="VP FOR INFORMATION TECHNOLOGY"/>
    <s v="GENFND"/>
    <x v="50"/>
    <x v="49"/>
    <s v="---"/>
    <s v="EX"/>
    <s v="PHON"/>
    <s v="TELE POST"/>
    <s v="JV"/>
    <x v="4"/>
    <s v="GEN EXP"/>
    <s v="09"/>
    <s v="AC"/>
    <x v="3"/>
    <n v="36"/>
    <n v="36"/>
    <s v="IT"/>
    <x v="0"/>
    <s v="IT"/>
    <s v="EX"/>
    <n v="36"/>
    <n v="36"/>
    <x v="0"/>
    <n v="0"/>
    <n v="0"/>
    <m/>
    <n v="0"/>
    <n v="36"/>
    <s v="N"/>
    <m/>
    <s v="VPIT"/>
    <s v="VP FOR INFORMATION TECHNOLOGY"/>
    <s v="94"/>
    <s v="1-Adjust Based Budget"/>
    <x v="42"/>
    <x v="2"/>
    <x v="7"/>
    <m/>
    <x v="16"/>
    <x v="16"/>
    <m/>
  </r>
  <r>
    <n v="2018"/>
    <s v="UA"/>
    <s v="ITGF"/>
    <s v="IT GENERAL FUND"/>
    <x v="112"/>
    <s v="ITO"/>
    <s v="IT OPERATING"/>
    <s v="SE VPIT GF OPERATING"/>
    <x v="17"/>
    <s v="VP FOR INFORMATION TECHNOLOGY"/>
    <s v="GENFND"/>
    <x v="156"/>
    <x v="149"/>
    <s v="---"/>
    <s v="EX"/>
    <s v="SERV"/>
    <s v="OTHER SERV"/>
    <s v="KF"/>
    <x v="4"/>
    <s v="GEN EXP"/>
    <s v="09"/>
    <s v="AC"/>
    <x v="3"/>
    <n v="400"/>
    <n v="400"/>
    <s v="IT"/>
    <x v="0"/>
    <s v="IT"/>
    <s v="EX"/>
    <n v="400"/>
    <n v="400"/>
    <x v="0"/>
    <n v="0"/>
    <n v="0"/>
    <m/>
    <n v="0"/>
    <n v="400"/>
    <s v="N"/>
    <m/>
    <s v="VPIT"/>
    <s v="VP FOR INFORMATION TECHNOLOGY"/>
    <s v="94"/>
    <s v="1-Adjust Based Budget"/>
    <x v="42"/>
    <x v="2"/>
    <x v="7"/>
    <m/>
    <x v="16"/>
    <x v="16"/>
    <m/>
  </r>
  <r>
    <n v="2018"/>
    <s v="UA"/>
    <s v="ITGF"/>
    <s v="IT GENERAL FUND"/>
    <x v="112"/>
    <s v="ITO"/>
    <s v="IT OPERATING"/>
    <s v="SE VPIT GF OPERATING"/>
    <x v="17"/>
    <s v="VP FOR INFORMATION TECHNOLOGY"/>
    <s v="GENFND"/>
    <x v="114"/>
    <x v="111"/>
    <s v="---"/>
    <s v="EX"/>
    <s v="ADV"/>
    <s v="ADVERT PROMO"/>
    <s v="LA"/>
    <x v="4"/>
    <s v="GEN EXP"/>
    <s v="09"/>
    <s v="AC"/>
    <x v="3"/>
    <n v="5000"/>
    <n v="5000"/>
    <s v="IT"/>
    <x v="0"/>
    <s v="IT"/>
    <s v="EX"/>
    <n v="5000"/>
    <n v="5000"/>
    <x v="0"/>
    <n v="0"/>
    <n v="0"/>
    <m/>
    <n v="0"/>
    <n v="5000"/>
    <s v="N"/>
    <m/>
    <s v="VPIT"/>
    <s v="VP FOR INFORMATION TECHNOLOGY"/>
    <s v="94"/>
    <s v="1-Adjust Based Budget"/>
    <x v="42"/>
    <x v="2"/>
    <x v="7"/>
    <m/>
    <x v="16"/>
    <x v="16"/>
    <m/>
  </r>
  <r>
    <n v="2018"/>
    <s v="UA"/>
    <s v="ITGF"/>
    <s v="IT GENERAL FUND"/>
    <x v="0"/>
    <s v="ERA"/>
    <s v="ELECTRONIC RESEARCH ADMIN"/>
    <s v="UITS OPERATING ACCOUNT - GENERAL FUND-UA"/>
    <x v="17"/>
    <s v="VP FOR INFORMATION TECHNOLOGY"/>
    <s v="GENFND"/>
    <x v="51"/>
    <x v="50"/>
    <s v="---"/>
    <s v="EX"/>
    <s v="COSV"/>
    <s v="CONTRACT SRV"/>
    <s v="KK"/>
    <x v="4"/>
    <s v="GEN EXP"/>
    <s v="09"/>
    <s v="IS"/>
    <x v="3"/>
    <n v="80557"/>
    <n v="80557"/>
    <m/>
    <x v="0"/>
    <n v="0"/>
    <s v="EX"/>
    <n v="80557"/>
    <n v="80557"/>
    <x v="0"/>
    <n v="0"/>
    <n v="0"/>
    <m/>
    <n v="0"/>
    <n v="80557"/>
    <s v="N"/>
    <m/>
    <s v="VPIT"/>
    <s v="VP FOR INFORMATION TECHNOLOGY"/>
    <s v="94"/>
    <s v="1-Adjust Based Budget"/>
    <x v="42"/>
    <x v="2"/>
    <x v="7"/>
    <m/>
    <x v="0"/>
    <x v="0"/>
    <m/>
  </r>
  <r>
    <n v="2018"/>
    <s v="UA"/>
    <s v="ITGF"/>
    <s v="IT GENERAL FUND"/>
    <x v="106"/>
    <s v="FACIL"/>
    <s v="PHYSICAL FACILITIES"/>
    <s v="BL UITS OPER ACCOUNT - GENERAL FUND"/>
    <x v="17"/>
    <s v="VP FOR INFORMATION TECHNOLOGY"/>
    <s v="GENFND"/>
    <x v="51"/>
    <x v="50"/>
    <s v="---"/>
    <s v="EX"/>
    <s v="COSV"/>
    <s v="CONTRACT SRV"/>
    <s v="KK"/>
    <x v="4"/>
    <s v="GEN EXP"/>
    <s v="09"/>
    <s v="AC"/>
    <x v="3"/>
    <n v="20000"/>
    <n v="20000"/>
    <s v="IT"/>
    <x v="0"/>
    <s v="IT"/>
    <s v="EX"/>
    <n v="20000"/>
    <n v="20000"/>
    <x v="0"/>
    <n v="0"/>
    <n v="0"/>
    <m/>
    <n v="0"/>
    <n v="20000"/>
    <s v="N"/>
    <m/>
    <s v="VPIT"/>
    <s v="VP FOR INFORMATION TECHNOLOGY"/>
    <s v="94"/>
    <s v="1-Adjust Based Budget"/>
    <x v="42"/>
    <x v="2"/>
    <x v="7"/>
    <m/>
    <x v="16"/>
    <x v="16"/>
    <m/>
  </r>
  <r>
    <n v="2018"/>
    <s v="UA"/>
    <s v="ITGF"/>
    <s v="IT GENERAL FUND"/>
    <x v="107"/>
    <s v="SURVE"/>
    <s v="UITS ANNUAL SURVEY"/>
    <s v="IN UITS OPERATING ACCOUNT - GEN FND"/>
    <x v="17"/>
    <s v="VP FOR INFORMATION TECHNOLOGY"/>
    <s v="GENFND"/>
    <x v="51"/>
    <x v="50"/>
    <s v="---"/>
    <s v="EX"/>
    <s v="COSV"/>
    <s v="CONTRACT SRV"/>
    <s v="KK"/>
    <x v="4"/>
    <s v="GEN EXP"/>
    <s v="09"/>
    <s v="AC"/>
    <x v="3"/>
    <n v="4000"/>
    <n v="4000"/>
    <s v="IT"/>
    <x v="0"/>
    <s v="IT"/>
    <s v="EX"/>
    <n v="4000"/>
    <n v="4000"/>
    <x v="0"/>
    <n v="0"/>
    <n v="0"/>
    <m/>
    <n v="0"/>
    <n v="400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13"/>
    <x v="12"/>
    <s v="---"/>
    <s v="EX"/>
    <s v="COSV"/>
    <s v="CONTRACT SRV"/>
    <s v="KK"/>
    <x v="4"/>
    <s v="GEN EXP"/>
    <s v="09"/>
    <s v="IS"/>
    <x v="3"/>
    <n v="2088"/>
    <n v="2088"/>
    <m/>
    <x v="0"/>
    <n v="0"/>
    <s v="EX"/>
    <n v="2088"/>
    <n v="2088"/>
    <x v="0"/>
    <n v="0"/>
    <n v="0"/>
    <m/>
    <n v="0"/>
    <n v="2088"/>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13"/>
    <x v="12"/>
    <s v="---"/>
    <s v="EX"/>
    <s v="COSV"/>
    <s v="CONTRACT SRV"/>
    <s v="KK"/>
    <x v="4"/>
    <s v="GEN EXP"/>
    <s v="09"/>
    <s v="IS"/>
    <x v="3"/>
    <n v="0"/>
    <n v="270000"/>
    <m/>
    <x v="0"/>
    <n v="0"/>
    <s v="EX"/>
    <n v="270000"/>
    <n v="270000"/>
    <x v="0"/>
    <n v="0"/>
    <n v="0"/>
    <m/>
    <n v="0"/>
    <n v="270000"/>
    <s v="N"/>
    <m/>
    <s v="VPIT"/>
    <s v="VP FOR INFORMATION TECHNOLOGY"/>
    <s v="94"/>
    <s v="1-Adjust Based Budget"/>
    <x v="42"/>
    <x v="2"/>
    <x v="7"/>
    <m/>
    <x v="0"/>
    <x v="0"/>
    <m/>
  </r>
  <r>
    <n v="2018"/>
    <s v="UA"/>
    <s v="ITGF"/>
    <s v="IT GENERAL FUND"/>
    <x v="0"/>
    <s v="HRSP"/>
    <s v="HUMAN RESOURCE MANAGEMENT SYSTEMS"/>
    <s v="UITS OPERATING ACCOUNT - GENERAL FUND-UA"/>
    <x v="17"/>
    <s v="VP FOR INFORMATION TECHNOLOGY"/>
    <s v="GENFND"/>
    <x v="13"/>
    <x v="12"/>
    <s v="---"/>
    <s v="EX"/>
    <s v="COSV"/>
    <s v="CONTRACT SRV"/>
    <s v="KK"/>
    <x v="4"/>
    <s v="GEN EXP"/>
    <s v="09"/>
    <s v="IS"/>
    <x v="3"/>
    <n v="0"/>
    <n v="120000"/>
    <m/>
    <x v="0"/>
    <n v="0"/>
    <s v="EX"/>
    <n v="120000"/>
    <n v="120000"/>
    <x v="0"/>
    <n v="0"/>
    <n v="0"/>
    <m/>
    <n v="0"/>
    <n v="120000"/>
    <s v="N"/>
    <m/>
    <s v="VPIT"/>
    <s v="VP FOR INFORMATION TECHNOLOGY"/>
    <s v="94"/>
    <s v="1-Adjust Based Budget"/>
    <x v="42"/>
    <x v="2"/>
    <x v="7"/>
    <m/>
    <x v="0"/>
    <x v="0"/>
    <m/>
  </r>
  <r>
    <n v="2018"/>
    <s v="UA"/>
    <s v="ITGF"/>
    <s v="IT GENERAL FUND"/>
    <x v="0"/>
    <s v="ITGEN"/>
    <s v="UITS GENERAL ADMIN EXPENSE"/>
    <s v="UITS OPERATING ACCOUNT - GENERAL FUND-UA"/>
    <x v="17"/>
    <s v="VP FOR INFORMATION TECHNOLOGY"/>
    <s v="GENFND"/>
    <x v="13"/>
    <x v="12"/>
    <s v="---"/>
    <s v="EX"/>
    <s v="COSV"/>
    <s v="CONTRACT SRV"/>
    <s v="KK"/>
    <x v="4"/>
    <s v="GEN EXP"/>
    <s v="09"/>
    <s v="IS"/>
    <x v="3"/>
    <n v="2000"/>
    <n v="2000"/>
    <m/>
    <x v="0"/>
    <n v="0"/>
    <s v="EX"/>
    <n v="2000"/>
    <n v="2000"/>
    <x v="0"/>
    <n v="0"/>
    <n v="0"/>
    <m/>
    <n v="0"/>
    <n v="2000"/>
    <s v="N"/>
    <m/>
    <s v="VPIT"/>
    <s v="VP FOR INFORMATION TECHNOLOGY"/>
    <s v="94"/>
    <s v="1-Adjust Based Budget"/>
    <x v="42"/>
    <x v="2"/>
    <x v="7"/>
    <m/>
    <x v="0"/>
    <x v="0"/>
    <m/>
  </r>
  <r>
    <n v="2018"/>
    <s v="UA"/>
    <s v="ITGF"/>
    <s v="IT GENERAL FUND"/>
    <x v="0"/>
    <s v="PRACQ"/>
    <s v="PRIORITIZED ACQUISITIONS"/>
    <s v="UITS OPERATING ACCOUNT - GENERAL FUND-UA"/>
    <x v="17"/>
    <s v="VP FOR INFORMATION TECHNOLOGY"/>
    <s v="GENFND"/>
    <x v="13"/>
    <x v="12"/>
    <s v="---"/>
    <s v="EX"/>
    <s v="COSV"/>
    <s v="CONTRACT SRV"/>
    <s v="KK"/>
    <x v="4"/>
    <s v="GEN EXP"/>
    <s v="09"/>
    <s v="IS"/>
    <x v="3"/>
    <n v="270000"/>
    <n v="0"/>
    <m/>
    <x v="0"/>
    <n v="0"/>
    <s v="EX"/>
    <n v="0"/>
    <n v="0"/>
    <x v="0"/>
    <n v="0"/>
    <n v="0"/>
    <m/>
    <n v="0"/>
    <n v="0"/>
    <s v="N"/>
    <m/>
    <s v="VPIT"/>
    <s v="VP FOR INFORMATION TECHNOLOGY"/>
    <s v="94"/>
    <s v="1-Adjust Based Budget"/>
    <x v="42"/>
    <x v="2"/>
    <x v="7"/>
    <m/>
    <x v="0"/>
    <x v="0"/>
    <m/>
  </r>
  <r>
    <n v="2018"/>
    <s v="UA"/>
    <s v="ITGF"/>
    <s v="IT GENERAL FUND"/>
    <x v="0"/>
    <s v="SECRT"/>
    <s v="SECURITY CERTIFICATES"/>
    <s v="UITS OPERATING ACCOUNT - GENERAL FUND-UA"/>
    <x v="17"/>
    <s v="VP FOR INFORMATION TECHNOLOGY"/>
    <s v="GENFND"/>
    <x v="13"/>
    <x v="12"/>
    <s v="---"/>
    <s v="EX"/>
    <s v="COSV"/>
    <s v="CONTRACT SRV"/>
    <s v="KK"/>
    <x v="4"/>
    <s v="GEN EXP"/>
    <s v="09"/>
    <s v="IS"/>
    <x v="3"/>
    <n v="26250"/>
    <n v="26250"/>
    <m/>
    <x v="0"/>
    <n v="0"/>
    <s v="EX"/>
    <n v="26250"/>
    <n v="26250"/>
    <x v="0"/>
    <n v="0"/>
    <n v="0"/>
    <m/>
    <n v="0"/>
    <n v="2625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13"/>
    <x v="12"/>
    <s v="---"/>
    <s v="EX"/>
    <s v="COSV"/>
    <s v="CONTRACT SRV"/>
    <s v="KK"/>
    <x v="4"/>
    <s v="GEN EXP"/>
    <s v="09"/>
    <s v="IS"/>
    <x v="3"/>
    <n v="44000"/>
    <n v="44000"/>
    <m/>
    <x v="0"/>
    <n v="0"/>
    <s v="EX"/>
    <n v="44000"/>
    <n v="44000"/>
    <x v="0"/>
    <n v="0"/>
    <n v="0"/>
    <m/>
    <n v="0"/>
    <n v="44000"/>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13"/>
    <x v="12"/>
    <s v="---"/>
    <s v="EX"/>
    <s v="COSV"/>
    <s v="CONTRACT SRV"/>
    <s v="KK"/>
    <x v="4"/>
    <s v="GEN EXP"/>
    <s v="09"/>
    <s v="IS"/>
    <x v="3"/>
    <n v="12000"/>
    <n v="12000"/>
    <m/>
    <x v="0"/>
    <n v="0"/>
    <s v="EX"/>
    <n v="12000"/>
    <n v="12000"/>
    <x v="0"/>
    <n v="0"/>
    <n v="0"/>
    <m/>
    <n v="0"/>
    <n v="12000"/>
    <s v="N"/>
    <m/>
    <s v="VPIT"/>
    <s v="VP FOR INFORMATION TECHNOLOGY"/>
    <s v="94"/>
    <s v="1-Adjust Based Budget"/>
    <x v="42"/>
    <x v="2"/>
    <x v="7"/>
    <m/>
    <x v="0"/>
    <x v="0"/>
    <m/>
  </r>
  <r>
    <n v="2018"/>
    <s v="UA"/>
    <s v="ITGF"/>
    <s v="IT GENERAL FUND"/>
    <x v="108"/>
    <s v="CS"/>
    <s v="COMMON SERVICES-GEN FUND"/>
    <s v="SB VPIT GF OPERATING"/>
    <x v="17"/>
    <s v="VP FOR INFORMATION TECHNOLOGY"/>
    <s v="GENFND"/>
    <x v="13"/>
    <x v="12"/>
    <s v="---"/>
    <s v="EX"/>
    <s v="COSV"/>
    <s v="CONTRACT SRV"/>
    <s v="KK"/>
    <x v="4"/>
    <s v="GEN EXP"/>
    <s v="09"/>
    <s v="AC"/>
    <x v="3"/>
    <n v="1500"/>
    <n v="1500"/>
    <s v="IT"/>
    <x v="0"/>
    <s v="IT"/>
    <s v="EX"/>
    <n v="1500"/>
    <n v="1500"/>
    <x v="0"/>
    <n v="0"/>
    <n v="0"/>
    <m/>
    <n v="0"/>
    <n v="1500"/>
    <s v="N"/>
    <m/>
    <s v="VPIT"/>
    <s v="VP FOR INFORMATION TECHNOLOGY"/>
    <s v="94"/>
    <s v="1-Adjust Based Budget"/>
    <x v="42"/>
    <x v="2"/>
    <x v="7"/>
    <m/>
    <x v="16"/>
    <x v="16"/>
    <m/>
  </r>
  <r>
    <n v="2018"/>
    <s v="UA"/>
    <s v="ITGF"/>
    <s v="IT GENERAL FUND"/>
    <x v="108"/>
    <s v="ITO"/>
    <s v="IT OPERATING"/>
    <s v="SB VPIT GF OPERATING"/>
    <x v="17"/>
    <s v="VP FOR INFORMATION TECHNOLOGY"/>
    <s v="GENFND"/>
    <x v="13"/>
    <x v="12"/>
    <s v="---"/>
    <s v="EX"/>
    <s v="COSV"/>
    <s v="CONTRACT SRV"/>
    <s v="KK"/>
    <x v="4"/>
    <s v="GEN EXP"/>
    <s v="09"/>
    <s v="AC"/>
    <x v="3"/>
    <n v="3500"/>
    <n v="3500"/>
    <s v="IT"/>
    <x v="0"/>
    <s v="IT"/>
    <s v="EX"/>
    <n v="3500"/>
    <n v="3500"/>
    <x v="0"/>
    <n v="0"/>
    <n v="0"/>
    <m/>
    <n v="0"/>
    <n v="3500"/>
    <s v="N"/>
    <m/>
    <s v="VPIT"/>
    <s v="VP FOR INFORMATION TECHNOLOGY"/>
    <s v="94"/>
    <s v="1-Adjust Based Budget"/>
    <x v="42"/>
    <x v="2"/>
    <x v="7"/>
    <m/>
    <x v="16"/>
    <x v="16"/>
    <m/>
  </r>
  <r>
    <n v="2018"/>
    <s v="UA"/>
    <s v="ITGF"/>
    <s v="IT GENERAL FUND"/>
    <x v="109"/>
    <s v="ITO"/>
    <s v="IT OPERATING"/>
    <s v="EA - VPIT- GF - OPERATING"/>
    <x v="17"/>
    <s v="VP FOR INFORMATION TECHNOLOGY"/>
    <s v="GENFND"/>
    <x v="13"/>
    <x v="12"/>
    <s v="---"/>
    <s v="EX"/>
    <s v="COSV"/>
    <s v="CONTRACT SRV"/>
    <s v="KK"/>
    <x v="4"/>
    <s v="GEN EXP"/>
    <s v="09"/>
    <s v="AC"/>
    <x v="3"/>
    <n v="1200"/>
    <n v="1200"/>
    <s v="IT"/>
    <x v="0"/>
    <s v="IT"/>
    <s v="EX"/>
    <n v="1200"/>
    <n v="1200"/>
    <x v="0"/>
    <n v="0"/>
    <n v="0"/>
    <m/>
    <n v="0"/>
    <n v="1200"/>
    <s v="N"/>
    <m/>
    <s v="VPIT"/>
    <s v="VP FOR INFORMATION TECHNOLOGY"/>
    <s v="94"/>
    <s v="1-Adjust Based Budget"/>
    <x v="42"/>
    <x v="2"/>
    <x v="7"/>
    <m/>
    <x v="16"/>
    <x v="16"/>
    <m/>
  </r>
  <r>
    <n v="2018"/>
    <s v="UA"/>
    <s v="ITGF"/>
    <s v="IT GENERAL FUND"/>
    <x v="106"/>
    <s v="ITGEN"/>
    <s v="UITS GENERAL ADMIN EXPENSE"/>
    <s v="BL UITS OPER ACCOUNT - GENERAL FUND"/>
    <x v="17"/>
    <s v="VP FOR INFORMATION TECHNOLOGY"/>
    <s v="GENFND"/>
    <x v="13"/>
    <x v="12"/>
    <s v="---"/>
    <s v="EX"/>
    <s v="COSV"/>
    <s v="CONTRACT SRV"/>
    <s v="KK"/>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13"/>
    <x v="12"/>
    <s v="---"/>
    <s v="EX"/>
    <s v="COSV"/>
    <s v="CONTRACT SRV"/>
    <s v="KK"/>
    <x v="4"/>
    <s v="GEN EXP"/>
    <s v="09"/>
    <s v="AC"/>
    <x v="3"/>
    <n v="69200"/>
    <n v="69200"/>
    <s v="IT"/>
    <x v="0"/>
    <s v="IT"/>
    <s v="EX"/>
    <n v="69200"/>
    <n v="69200"/>
    <x v="0"/>
    <n v="0"/>
    <n v="0"/>
    <m/>
    <n v="0"/>
    <n v="692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13"/>
    <x v="12"/>
    <s v="---"/>
    <s v="EX"/>
    <s v="COSV"/>
    <s v="CONTRACT SRV"/>
    <s v="KK"/>
    <x v="4"/>
    <s v="GEN EXP"/>
    <s v="09"/>
    <s v="AC"/>
    <x v="3"/>
    <n v="3500"/>
    <n v="3500"/>
    <s v="IT"/>
    <x v="0"/>
    <s v="IT"/>
    <s v="EX"/>
    <n v="3500"/>
    <n v="3500"/>
    <x v="0"/>
    <n v="0"/>
    <n v="0"/>
    <m/>
    <n v="0"/>
    <n v="350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13"/>
    <x v="12"/>
    <s v="---"/>
    <s v="EX"/>
    <s v="COSV"/>
    <s v="CONTRACT SRV"/>
    <s v="KK"/>
    <x v="4"/>
    <s v="GEN EXP"/>
    <s v="09"/>
    <s v="AC"/>
    <x v="3"/>
    <n v="2000"/>
    <n v="2000"/>
    <s v="IT"/>
    <x v="0"/>
    <s v="IT"/>
    <s v="EX"/>
    <n v="2000"/>
    <n v="2000"/>
    <x v="0"/>
    <n v="0"/>
    <n v="0"/>
    <m/>
    <n v="0"/>
    <n v="2000"/>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13"/>
    <x v="12"/>
    <s v="---"/>
    <s v="EX"/>
    <s v="COSV"/>
    <s v="CONTRACT SRV"/>
    <s v="KK"/>
    <x v="4"/>
    <s v="GEN EXP"/>
    <s v="09"/>
    <s v="AC"/>
    <x v="3"/>
    <n v="1000"/>
    <n v="1000"/>
    <s v="IT"/>
    <x v="0"/>
    <s v="IT"/>
    <s v="EX"/>
    <n v="1000"/>
    <n v="1000"/>
    <x v="0"/>
    <n v="0"/>
    <n v="0"/>
    <m/>
    <n v="0"/>
    <n v="1000"/>
    <s v="N"/>
    <m/>
    <s v="VPIT"/>
    <s v="VP FOR INFORMATION TECHNOLOGY"/>
    <s v="94"/>
    <s v="1-Adjust Based Budget"/>
    <x v="42"/>
    <x v="2"/>
    <x v="7"/>
    <m/>
    <x v="16"/>
    <x v="16"/>
    <m/>
  </r>
  <r>
    <n v="2018"/>
    <s v="UA"/>
    <s v="ITGF"/>
    <s v="IT GENERAL FUND"/>
    <x v="0"/>
    <s v="IUNSP"/>
    <s v="SP48/49/50/52 UNIVERSITY FIBER"/>
    <s v="UITS OPERATING ACCOUNT - GENERAL FUND-UA"/>
    <x v="17"/>
    <s v="VP FOR INFORMATION TECHNOLOGY"/>
    <s v="GENFND"/>
    <x v="13"/>
    <x v="12"/>
    <s v="NET"/>
    <s v="EX"/>
    <s v="COSV"/>
    <s v="CONTRACT SRV"/>
    <s v="KK"/>
    <x v="4"/>
    <s v="GEN EXP"/>
    <s v="09"/>
    <s v="IS"/>
    <x v="3"/>
    <n v="4474"/>
    <n v="4474"/>
    <m/>
    <x v="0"/>
    <n v="0"/>
    <s v="EX"/>
    <n v="4474"/>
    <n v="4474"/>
    <x v="0"/>
    <n v="0"/>
    <n v="0"/>
    <m/>
    <n v="0"/>
    <n v="4474"/>
    <s v="N"/>
    <m/>
    <s v="VPIT"/>
    <s v="VP FOR INFORMATION TECHNOLOGY"/>
    <s v="94"/>
    <s v="1-Adjust Based Budget"/>
    <x v="42"/>
    <x v="2"/>
    <x v="7"/>
    <m/>
    <x v="0"/>
    <x v="0"/>
    <m/>
  </r>
  <r>
    <n v="2018"/>
    <s v="UA"/>
    <s v="ITGF"/>
    <s v="IT GENERAL FUND"/>
    <x v="107"/>
    <s v="NOC"/>
    <s v="NETWORK OPERATIONS CENTER"/>
    <s v="IN UITS OPERATING ACCOUNT - GEN FND"/>
    <x v="17"/>
    <s v="VP FOR INFORMATION TECHNOLOGY"/>
    <s v="GENFND"/>
    <x v="13"/>
    <x v="12"/>
    <s v="SD"/>
    <s v="EX"/>
    <s v="COSV"/>
    <s v="CONTRACT SRV"/>
    <s v="KK"/>
    <x v="4"/>
    <s v="GEN EXP"/>
    <s v="09"/>
    <s v="AC"/>
    <x v="3"/>
    <n v="386692"/>
    <n v="386692"/>
    <s v="IT"/>
    <x v="0"/>
    <s v="IT"/>
    <s v="EX"/>
    <n v="386692"/>
    <n v="386692"/>
    <x v="0"/>
    <n v="0"/>
    <n v="0"/>
    <m/>
    <n v="0"/>
    <n v="386692"/>
    <s v="N"/>
    <m/>
    <s v="VPIT"/>
    <s v="VP FOR INFORMATION TECHNOLOGY"/>
    <s v="94"/>
    <s v="1-Adjust Based Budget"/>
    <x v="42"/>
    <x v="2"/>
    <x v="7"/>
    <m/>
    <x v="16"/>
    <x v="16"/>
    <m/>
  </r>
  <r>
    <n v="2018"/>
    <s v="UA"/>
    <s v="ITGF"/>
    <s v="IT GENERAL FUND"/>
    <x v="106"/>
    <s v="NMDEV"/>
    <s v="NETWORK MANAGEMENT DEVELOPMENT"/>
    <s v="BL UITS OPER ACCOUNT - GENERAL FUND"/>
    <x v="17"/>
    <s v="VP FOR INFORMATION TECHNOLOGY"/>
    <s v="GENFND"/>
    <x v="13"/>
    <x v="12"/>
    <s v="SYS"/>
    <s v="EX"/>
    <s v="COSV"/>
    <s v="CONTRACT SRV"/>
    <s v="KK"/>
    <x v="4"/>
    <s v="GEN EXP"/>
    <s v="09"/>
    <s v="AC"/>
    <x v="3"/>
    <n v="2952"/>
    <n v="2952"/>
    <s v="IT"/>
    <x v="0"/>
    <s v="IT"/>
    <s v="EX"/>
    <n v="2952"/>
    <n v="2952"/>
    <x v="0"/>
    <n v="0"/>
    <n v="0"/>
    <m/>
    <n v="0"/>
    <n v="2952"/>
    <s v="N"/>
    <m/>
    <s v="VPIT"/>
    <s v="VP FOR INFORMATION TECHNOLOGY"/>
    <s v="94"/>
    <s v="1-Adjust Based Budget"/>
    <x v="42"/>
    <x v="2"/>
    <x v="7"/>
    <m/>
    <x v="16"/>
    <x v="16"/>
    <m/>
  </r>
  <r>
    <n v="2018"/>
    <s v="UA"/>
    <s v="ITGF"/>
    <s v="IT GENERAL FUND"/>
    <x v="106"/>
    <s v="PSNAR"/>
    <s v="PERFSONAR"/>
    <s v="BL UITS OPER ACCOUNT - GENERAL FUND"/>
    <x v="17"/>
    <s v="VP FOR INFORMATION TECHNOLOGY"/>
    <s v="GENFND"/>
    <x v="13"/>
    <x v="12"/>
    <s v="SYS"/>
    <s v="EX"/>
    <s v="COSV"/>
    <s v="CONTRACT SRV"/>
    <s v="KK"/>
    <x v="4"/>
    <s v="GEN EXP"/>
    <s v="09"/>
    <s v="AC"/>
    <x v="3"/>
    <n v="100604"/>
    <n v="100604"/>
    <s v="IT"/>
    <x v="0"/>
    <s v="IT"/>
    <s v="EX"/>
    <n v="100604"/>
    <n v="100604"/>
    <x v="0"/>
    <n v="0"/>
    <n v="0"/>
    <m/>
    <n v="0"/>
    <n v="100604"/>
    <s v="N"/>
    <m/>
    <s v="VPIT"/>
    <s v="VP FOR INFORMATION TECHNOLOGY"/>
    <s v="94"/>
    <s v="1-Adjust Based Budget"/>
    <x v="42"/>
    <x v="2"/>
    <x v="7"/>
    <m/>
    <x v="16"/>
    <x v="16"/>
    <m/>
  </r>
  <r>
    <n v="2018"/>
    <s v="UA"/>
    <s v="ITGF"/>
    <s v="IT GENERAL FUND"/>
    <x v="106"/>
    <s v="CACR"/>
    <s v="CYBERSECURITY POLICY RESEARCH CENTER"/>
    <s v="BL UITS OPER ACCOUNT - GENERAL FUND"/>
    <x v="17"/>
    <s v="VP FOR INFORMATION TECHNOLOGY"/>
    <s v="GENFND"/>
    <x v="82"/>
    <x v="80"/>
    <s v="---"/>
    <s v="EX"/>
    <s v="SERV"/>
    <s v="OTHER SERV"/>
    <s v="KF"/>
    <x v="4"/>
    <s v="GEN EXP"/>
    <s v="09"/>
    <s v="AC"/>
    <x v="3"/>
    <n v="4000"/>
    <n v="4000"/>
    <s v="IT"/>
    <x v="0"/>
    <s v="IT"/>
    <s v="EX"/>
    <n v="4000"/>
    <n v="4000"/>
    <x v="0"/>
    <n v="0"/>
    <n v="0"/>
    <m/>
    <n v="0"/>
    <n v="4000"/>
    <s v="N"/>
    <m/>
    <s v="VPIT"/>
    <s v="VP FOR INFORMATION TECHNOLOGY"/>
    <s v="94"/>
    <s v="1-Adjust Based Budget"/>
    <x v="42"/>
    <x v="2"/>
    <x v="7"/>
    <m/>
    <x v="16"/>
    <x v="16"/>
    <m/>
  </r>
  <r>
    <n v="2018"/>
    <s v="UA"/>
    <s v="ITGF"/>
    <s v="IT GENERAL FUND"/>
    <x v="108"/>
    <s v="ITO"/>
    <s v="IT OPERATING"/>
    <s v="SB VPIT GF OPERATING"/>
    <x v="17"/>
    <s v="VP FOR INFORMATION TECHNOLOGY"/>
    <s v="GENFND"/>
    <x v="106"/>
    <x v="104"/>
    <s v="---"/>
    <s v="EX"/>
    <s v="COSV"/>
    <s v="CONTRACT SRV"/>
    <s v="KK"/>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SURVE"/>
    <s v="UITS ANNUAL SURVEY"/>
    <s v="BL UITS OPER ACCOUNT - GENERAL FUND"/>
    <x v="17"/>
    <s v="VP FOR INFORMATION TECHNOLOGY"/>
    <s v="GENFND"/>
    <x v="106"/>
    <x v="104"/>
    <s v="---"/>
    <s v="EX"/>
    <s v="COSV"/>
    <s v="CONTRACT SRV"/>
    <s v="KK"/>
    <x v="4"/>
    <s v="GEN EXP"/>
    <s v="09"/>
    <s v="AC"/>
    <x v="3"/>
    <n v="7000"/>
    <n v="0"/>
    <s v="IT"/>
    <x v="0"/>
    <s v="IT"/>
    <s v="EX"/>
    <n v="0"/>
    <n v="0"/>
    <x v="0"/>
    <n v="0"/>
    <n v="0"/>
    <m/>
    <n v="0"/>
    <n v="0"/>
    <s v="N"/>
    <m/>
    <s v="VPIT"/>
    <s v="VP FOR INFORMATION TECHNOLOGY"/>
    <s v="94"/>
    <s v="1-Adjust Based Budget"/>
    <x v="42"/>
    <x v="2"/>
    <x v="7"/>
    <m/>
    <x v="16"/>
    <x v="16"/>
    <m/>
  </r>
  <r>
    <n v="2018"/>
    <s v="UA"/>
    <s v="ITGF"/>
    <s v="IT GENERAL FUND"/>
    <x v="107"/>
    <s v="SURVE"/>
    <s v="UITS ANNUAL SURVEY"/>
    <s v="IN UITS OPERATING ACCOUNT - GEN FND"/>
    <x v="17"/>
    <s v="VP FOR INFORMATION TECHNOLOGY"/>
    <s v="GENFND"/>
    <x v="106"/>
    <x v="104"/>
    <s v="---"/>
    <s v="EX"/>
    <s v="COSV"/>
    <s v="CONTRACT SRV"/>
    <s v="KK"/>
    <x v="4"/>
    <s v="GEN EXP"/>
    <s v="09"/>
    <s v="AC"/>
    <x v="3"/>
    <n v="10000"/>
    <n v="10000"/>
    <s v="IT"/>
    <x v="0"/>
    <s v="IT"/>
    <s v="EX"/>
    <n v="10000"/>
    <n v="10000"/>
    <x v="0"/>
    <n v="0"/>
    <n v="0"/>
    <m/>
    <n v="0"/>
    <n v="10000"/>
    <s v="N"/>
    <m/>
    <s v="VPIT"/>
    <s v="VP FOR INFORMATION TECHNOLOGY"/>
    <s v="94"/>
    <s v="1-Adjust Based Budget"/>
    <x v="42"/>
    <x v="2"/>
    <x v="7"/>
    <m/>
    <x v="16"/>
    <x v="16"/>
    <m/>
  </r>
  <r>
    <n v="2018"/>
    <s v="UA"/>
    <s v="ITGF"/>
    <s v="IT GENERAL FUND"/>
    <x v="0"/>
    <s v="VPO"/>
    <s v="OFFICE OF VICE PRESIDENT FOR IT"/>
    <s v="UITS OPERATING ACCOUNT - GENERAL FUND-UA"/>
    <x v="17"/>
    <s v="VP FOR INFORMATION TECHNOLOGY"/>
    <s v="GENFND"/>
    <x v="52"/>
    <x v="51"/>
    <s v="---"/>
    <s v="EX"/>
    <s v="SUPL"/>
    <s v="SUPPLMNT PAY"/>
    <s v="GA"/>
    <x v="5"/>
    <s v="COMPENS"/>
    <s v="07"/>
    <s v="IS"/>
    <x v="3"/>
    <n v="10000"/>
    <n v="10000"/>
    <m/>
    <x v="0"/>
    <n v="0"/>
    <s v="EX"/>
    <n v="10000"/>
    <n v="10000"/>
    <x v="0"/>
    <n v="0"/>
    <n v="0"/>
    <m/>
    <n v="0"/>
    <n v="10000"/>
    <s v="N"/>
    <m/>
    <s v="VPIT"/>
    <s v="VP FOR INFORMATION TECHNOLOGY"/>
    <s v="94"/>
    <s v="1-Adjust Based Budget"/>
    <x v="42"/>
    <x v="2"/>
    <x v="7"/>
    <m/>
    <x v="0"/>
    <x v="0"/>
    <m/>
  </r>
  <r>
    <n v="2018"/>
    <s v="UA"/>
    <s v="ITGF"/>
    <s v="IT GENERAL FUND"/>
    <x v="106"/>
    <s v="USD"/>
    <s v="USER SUPPORT DIRECTOR"/>
    <s v="BL UITS OPER ACCOUNT - GENERAL FUND"/>
    <x v="17"/>
    <s v="VP FOR INFORMATION TECHNOLOGY"/>
    <s v="GENFND"/>
    <x v="52"/>
    <x v="51"/>
    <s v="---"/>
    <s v="EX"/>
    <s v="SUPL"/>
    <s v="SUPPLMNT PAY"/>
    <s v="GA"/>
    <x v="5"/>
    <s v="COMPENS"/>
    <s v="07"/>
    <s v="AC"/>
    <x v="3"/>
    <n v="500"/>
    <n v="500"/>
    <s v="IT"/>
    <x v="0"/>
    <s v="IT"/>
    <s v="EX"/>
    <n v="500"/>
    <n v="500"/>
    <x v="0"/>
    <n v="0"/>
    <n v="0"/>
    <m/>
    <n v="0"/>
    <n v="50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52"/>
    <x v="51"/>
    <s v="---"/>
    <s v="EX"/>
    <s v="SUPL"/>
    <s v="SUPPLMNT PAY"/>
    <s v="GA"/>
    <x v="5"/>
    <s v="COMPENS"/>
    <s v="07"/>
    <s v="AC"/>
    <x v="3"/>
    <n v="0"/>
    <n v="1200"/>
    <s v="IT"/>
    <x v="0"/>
    <s v="IT"/>
    <s v="EX"/>
    <n v="1200"/>
    <n v="1200"/>
    <x v="0"/>
    <n v="0"/>
    <n v="0"/>
    <m/>
    <n v="0"/>
    <n v="1200"/>
    <s v="N"/>
    <m/>
    <s v="VPIT"/>
    <s v="VP FOR INFORMATION TECHNOLOGY"/>
    <s v="94"/>
    <s v="1-Adjust Based Budget"/>
    <x v="42"/>
    <x v="2"/>
    <x v="7"/>
    <m/>
    <x v="16"/>
    <x v="16"/>
    <m/>
  </r>
  <r>
    <n v="2018"/>
    <s v="UA"/>
    <s v="ITGF"/>
    <s v="IT GENERAL FUND"/>
    <x v="0"/>
    <s v="COLT"/>
    <s v="COLLABORATION TECHNOLOGIES"/>
    <s v="UITS OPERATING ACCOUNT - GENERAL FUND-UA"/>
    <x v="17"/>
    <s v="VP FOR INFORMATION TECHNOLOGY"/>
    <s v="GENFND"/>
    <x v="53"/>
    <x v="52"/>
    <s v="---"/>
    <s v="EX"/>
    <s v="S&amp;E"/>
    <s v="S&amp;E"/>
    <s v="LF"/>
    <x v="4"/>
    <s v="GEN EXP"/>
    <s v="09"/>
    <s v="IS"/>
    <x v="3"/>
    <n v="1755"/>
    <n v="1755"/>
    <m/>
    <x v="0"/>
    <n v="0"/>
    <s v="EX"/>
    <n v="1755"/>
    <n v="1755"/>
    <x v="0"/>
    <n v="0"/>
    <n v="0"/>
    <m/>
    <n v="0"/>
    <n v="1755"/>
    <s v="N"/>
    <m/>
    <s v="VPIT"/>
    <s v="VP FOR INFORMATION TECHNOLOGY"/>
    <s v="94"/>
    <s v="1-Adjust Based Budget"/>
    <x v="42"/>
    <x v="2"/>
    <x v="7"/>
    <m/>
    <x v="0"/>
    <x v="0"/>
    <m/>
  </r>
  <r>
    <n v="2018"/>
    <s v="UA"/>
    <s v="ITGF"/>
    <s v="IT GENERAL FUND"/>
    <x v="0"/>
    <s v="CRM"/>
    <s v="CONSTITUENT RELATIONSIHP MANAGEMENT"/>
    <s v="UITS OPERATING ACCOUNT - GENERAL FUND-UA"/>
    <x v="17"/>
    <s v="VP FOR INFORMATION TECHNOLOGY"/>
    <s v="GENFND"/>
    <x v="53"/>
    <x v="52"/>
    <s v="---"/>
    <s v="EX"/>
    <s v="S&amp;E"/>
    <s v="S&amp;E"/>
    <s v="LF"/>
    <x v="4"/>
    <s v="GEN EXP"/>
    <s v="09"/>
    <s v="IS"/>
    <x v="3"/>
    <n v="1200"/>
    <n v="1200"/>
    <m/>
    <x v="0"/>
    <n v="0"/>
    <s v="EX"/>
    <n v="1200"/>
    <n v="1200"/>
    <x v="0"/>
    <n v="0"/>
    <n v="0"/>
    <m/>
    <n v="0"/>
    <n v="1200"/>
    <s v="N"/>
    <m/>
    <s v="VPIT"/>
    <s v="VP FOR INFORMATION TECHNOLOGY"/>
    <s v="94"/>
    <s v="1-Adjust Based Budget"/>
    <x v="42"/>
    <x v="2"/>
    <x v="7"/>
    <m/>
    <x v="0"/>
    <x v="0"/>
    <m/>
  </r>
  <r>
    <n v="2018"/>
    <s v="UA"/>
    <s v="ITGF"/>
    <s v="IT GENERAL FUND"/>
    <x v="0"/>
    <s v="DBADM"/>
    <s v="DATABASE ADMINISTRATION"/>
    <s v="UITS OPERATING ACCOUNT - GENERAL FUND-UA"/>
    <x v="17"/>
    <s v="VP FOR INFORMATION TECHNOLOGY"/>
    <s v="GENFND"/>
    <x v="53"/>
    <x v="52"/>
    <s v="---"/>
    <s v="EX"/>
    <s v="S&amp;E"/>
    <s v="S&amp;E"/>
    <s v="LF"/>
    <x v="4"/>
    <s v="GEN EXP"/>
    <s v="09"/>
    <s v="IS"/>
    <x v="3"/>
    <n v="8400"/>
    <n v="8400"/>
    <m/>
    <x v="0"/>
    <n v="0"/>
    <s v="EX"/>
    <n v="8400"/>
    <n v="8400"/>
    <x v="0"/>
    <n v="0"/>
    <n v="0"/>
    <m/>
    <n v="0"/>
    <n v="8400"/>
    <s v="N"/>
    <m/>
    <s v="VPIT"/>
    <s v="VP FOR INFORMATION TECHNOLOGY"/>
    <s v="94"/>
    <s v="1-Adjust Based Budget"/>
    <x v="42"/>
    <x v="2"/>
    <x v="7"/>
    <m/>
    <x v="0"/>
    <x v="0"/>
    <m/>
  </r>
  <r>
    <n v="2018"/>
    <s v="UA"/>
    <s v="ITGF"/>
    <s v="IT GENERAL FUND"/>
    <x v="0"/>
    <s v="EBS"/>
    <s v="ENTERPRISE BUSINESS SYSTEMS"/>
    <s v="UITS OPERATING ACCOUNT - GENERAL FUND-UA"/>
    <x v="17"/>
    <s v="VP FOR INFORMATION TECHNOLOGY"/>
    <s v="GENFND"/>
    <x v="53"/>
    <x v="52"/>
    <s v="---"/>
    <s v="EX"/>
    <s v="S&amp;E"/>
    <s v="S&amp;E"/>
    <s v="LF"/>
    <x v="4"/>
    <s v="GEN EXP"/>
    <s v="09"/>
    <s v="IS"/>
    <x v="3"/>
    <n v="600"/>
    <n v="600"/>
    <m/>
    <x v="0"/>
    <n v="0"/>
    <s v="EX"/>
    <n v="600"/>
    <n v="600"/>
    <x v="0"/>
    <n v="0"/>
    <n v="0"/>
    <m/>
    <n v="0"/>
    <n v="600"/>
    <s v="N"/>
    <m/>
    <s v="VPIT"/>
    <s v="VP FOR INFORMATION TECHNOLOGY"/>
    <s v="94"/>
    <s v="1-Adjust Based Budget"/>
    <x v="42"/>
    <x v="2"/>
    <x v="7"/>
    <m/>
    <x v="0"/>
    <x v="0"/>
    <m/>
  </r>
  <r>
    <n v="2018"/>
    <s v="UA"/>
    <s v="ITGF"/>
    <s v="IT GENERAL FUND"/>
    <x v="0"/>
    <s v="EDSS"/>
    <s v="ENTERPRISE DECISION SUPPORT SERVICES"/>
    <s v="UITS OPERATING ACCOUNT - GENERAL FUND-UA"/>
    <x v="17"/>
    <s v="VP FOR INFORMATION TECHNOLOGY"/>
    <s v="GENFND"/>
    <x v="53"/>
    <x v="52"/>
    <s v="---"/>
    <s v="EX"/>
    <s v="S&amp;E"/>
    <s v="S&amp;E"/>
    <s v="LF"/>
    <x v="4"/>
    <s v="GEN EXP"/>
    <s v="09"/>
    <s v="IS"/>
    <x v="3"/>
    <n v="3000"/>
    <n v="3000"/>
    <m/>
    <x v="0"/>
    <n v="0"/>
    <s v="EX"/>
    <n v="3000"/>
    <n v="3000"/>
    <x v="0"/>
    <n v="0"/>
    <n v="0"/>
    <m/>
    <n v="0"/>
    <n v="3000"/>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53"/>
    <x v="52"/>
    <s v="---"/>
    <s v="EX"/>
    <s v="S&amp;E"/>
    <s v="S&amp;E"/>
    <s v="LF"/>
    <x v="4"/>
    <s v="GEN EXP"/>
    <s v="09"/>
    <s v="IS"/>
    <x v="3"/>
    <n v="0"/>
    <n v="9600"/>
    <m/>
    <x v="0"/>
    <n v="0"/>
    <s v="EX"/>
    <n v="9600"/>
    <n v="9600"/>
    <x v="0"/>
    <n v="0"/>
    <n v="0"/>
    <m/>
    <n v="0"/>
    <n v="9600"/>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53"/>
    <x v="52"/>
    <s v="---"/>
    <s v="EX"/>
    <s v="S&amp;E"/>
    <s v="S&amp;E"/>
    <s v="LF"/>
    <x v="4"/>
    <s v="GEN EXP"/>
    <s v="09"/>
    <s v="IS"/>
    <x v="3"/>
    <n v="7165"/>
    <n v="7165"/>
    <m/>
    <x v="0"/>
    <n v="0"/>
    <s v="EX"/>
    <n v="7165"/>
    <n v="7165"/>
    <x v="0"/>
    <n v="0"/>
    <n v="0"/>
    <m/>
    <n v="0"/>
    <n v="7165"/>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53"/>
    <x v="52"/>
    <s v="---"/>
    <s v="EX"/>
    <s v="S&amp;E"/>
    <s v="S&amp;E"/>
    <s v="LF"/>
    <x v="4"/>
    <s v="GEN EXP"/>
    <s v="09"/>
    <s v="IS"/>
    <x v="3"/>
    <n v="6000"/>
    <n v="6000"/>
    <m/>
    <x v="0"/>
    <n v="0"/>
    <s v="EX"/>
    <n v="6000"/>
    <n v="6000"/>
    <x v="0"/>
    <n v="0"/>
    <n v="0"/>
    <m/>
    <n v="0"/>
    <n v="6000"/>
    <s v="N"/>
    <m/>
    <s v="VPIT"/>
    <s v="VP FOR INFORMATION TECHNOLOGY"/>
    <s v="94"/>
    <s v="1-Adjust Based Budget"/>
    <x v="42"/>
    <x v="2"/>
    <x v="7"/>
    <m/>
    <x v="0"/>
    <x v="0"/>
    <m/>
  </r>
  <r>
    <n v="2018"/>
    <s v="UA"/>
    <s v="ITGF"/>
    <s v="IT GENERAL FUND"/>
    <x v="0"/>
    <s v="ERA"/>
    <s v="ELECTRONIC RESEARCH ADMIN"/>
    <s v="UITS OPERATING ACCOUNT - GENERAL FUND-UA"/>
    <x v="17"/>
    <s v="VP FOR INFORMATION TECHNOLOGY"/>
    <s v="GENFND"/>
    <x v="53"/>
    <x v="52"/>
    <s v="---"/>
    <s v="EX"/>
    <s v="S&amp;E"/>
    <s v="S&amp;E"/>
    <s v="LF"/>
    <x v="4"/>
    <s v="GEN EXP"/>
    <s v="09"/>
    <s v="IS"/>
    <x v="3"/>
    <n v="600"/>
    <n v="600"/>
    <m/>
    <x v="0"/>
    <n v="0"/>
    <s v="EX"/>
    <n v="600"/>
    <n v="600"/>
    <x v="0"/>
    <n v="0"/>
    <n v="0"/>
    <m/>
    <n v="0"/>
    <n v="600"/>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53"/>
    <x v="52"/>
    <s v="---"/>
    <s v="EX"/>
    <s v="S&amp;E"/>
    <s v="S&amp;E"/>
    <s v="LF"/>
    <x v="4"/>
    <s v="GEN EXP"/>
    <s v="09"/>
    <s v="IS"/>
    <x v="3"/>
    <n v="9600"/>
    <n v="0"/>
    <m/>
    <x v="0"/>
    <n v="0"/>
    <s v="EX"/>
    <n v="0"/>
    <n v="0"/>
    <x v="0"/>
    <n v="0"/>
    <n v="0"/>
    <m/>
    <n v="0"/>
    <n v="0"/>
    <s v="N"/>
    <m/>
    <s v="VPIT"/>
    <s v="VP FOR INFORMATION TECHNOLOGY"/>
    <s v="94"/>
    <s v="1-Adjust Based Budget"/>
    <x v="42"/>
    <x v="2"/>
    <x v="7"/>
    <m/>
    <x v="0"/>
    <x v="0"/>
    <m/>
  </r>
  <r>
    <n v="2018"/>
    <s v="UA"/>
    <s v="ITGF"/>
    <s v="IT GENERAL FUND"/>
    <x v="0"/>
    <s v="EVAA"/>
    <s v="ENTERPRISE VENDED APPLICATION ADMIN"/>
    <s v="UITS OPERATING ACCOUNT - GENERAL FUND-UA"/>
    <x v="17"/>
    <s v="VP FOR INFORMATION TECHNOLOGY"/>
    <s v="GENFND"/>
    <x v="53"/>
    <x v="52"/>
    <s v="---"/>
    <s v="EX"/>
    <s v="S&amp;E"/>
    <s v="S&amp;E"/>
    <s v="LF"/>
    <x v="4"/>
    <s v="GEN EXP"/>
    <s v="09"/>
    <s v="IS"/>
    <x v="3"/>
    <n v="1200"/>
    <n v="1200"/>
    <m/>
    <x v="0"/>
    <n v="0"/>
    <s v="EX"/>
    <n v="1200"/>
    <n v="1200"/>
    <x v="0"/>
    <n v="0"/>
    <n v="0"/>
    <m/>
    <n v="0"/>
    <n v="1200"/>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53"/>
    <x v="52"/>
    <s v="---"/>
    <s v="EX"/>
    <s v="S&amp;E"/>
    <s v="S&amp;E"/>
    <s v="LF"/>
    <x v="4"/>
    <s v="GEN EXP"/>
    <s v="09"/>
    <s v="IS"/>
    <x v="3"/>
    <n v="7200"/>
    <n v="7200"/>
    <m/>
    <x v="0"/>
    <n v="0"/>
    <s v="EX"/>
    <n v="7200"/>
    <n v="7200"/>
    <x v="0"/>
    <n v="0"/>
    <n v="0"/>
    <m/>
    <n v="0"/>
    <n v="7200"/>
    <s v="N"/>
    <m/>
    <s v="VPIT"/>
    <s v="VP FOR INFORMATION TECHNOLOGY"/>
    <s v="94"/>
    <s v="1-Adjust Based Budget"/>
    <x v="42"/>
    <x v="2"/>
    <x v="7"/>
    <m/>
    <x v="0"/>
    <x v="0"/>
    <m/>
  </r>
  <r>
    <n v="2018"/>
    <s v="UA"/>
    <s v="ITGF"/>
    <s v="IT GENERAL FUND"/>
    <x v="0"/>
    <s v="EWT"/>
    <s v="ENTERPRISE WEB TECH TEAM"/>
    <s v="UITS OPERATING ACCOUNT - GENERAL FUND-UA"/>
    <x v="17"/>
    <s v="VP FOR INFORMATION TECHNOLOGY"/>
    <s v="GENFND"/>
    <x v="53"/>
    <x v="52"/>
    <s v="---"/>
    <s v="EX"/>
    <s v="S&amp;E"/>
    <s v="S&amp;E"/>
    <s v="LF"/>
    <x v="4"/>
    <s v="GEN EXP"/>
    <s v="09"/>
    <s v="IS"/>
    <x v="3"/>
    <n v="6600"/>
    <n v="6600"/>
    <m/>
    <x v="0"/>
    <n v="0"/>
    <s v="EX"/>
    <n v="6600"/>
    <n v="6600"/>
    <x v="0"/>
    <n v="0"/>
    <n v="0"/>
    <m/>
    <n v="0"/>
    <n v="6600"/>
    <s v="N"/>
    <m/>
    <s v="VPIT"/>
    <s v="VP FOR INFORMATION TECHNOLOGY"/>
    <s v="94"/>
    <s v="1-Adjust Based Budget"/>
    <x v="42"/>
    <x v="2"/>
    <x v="7"/>
    <m/>
    <x v="0"/>
    <x v="0"/>
    <m/>
  </r>
  <r>
    <n v="2018"/>
    <s v="UA"/>
    <s v="ITGF"/>
    <s v="IT GENERAL FUND"/>
    <x v="0"/>
    <s v="FOSVS"/>
    <s v="FINANCE OFFICE SERVICE"/>
    <s v="UITS OPERATING ACCOUNT - GENERAL FUND-UA"/>
    <x v="17"/>
    <s v="VP FOR INFORMATION TECHNOLOGY"/>
    <s v="GENFND"/>
    <x v="53"/>
    <x v="52"/>
    <s v="---"/>
    <s v="EX"/>
    <s v="S&amp;E"/>
    <s v="S&amp;E"/>
    <s v="LF"/>
    <x v="4"/>
    <s v="GEN EXP"/>
    <s v="09"/>
    <s v="IS"/>
    <x v="3"/>
    <n v="600"/>
    <n v="600"/>
    <m/>
    <x v="0"/>
    <n v="0"/>
    <s v="EX"/>
    <n v="600"/>
    <n v="600"/>
    <x v="0"/>
    <n v="0"/>
    <n v="0"/>
    <m/>
    <n v="0"/>
    <n v="600"/>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53"/>
    <x v="52"/>
    <s v="---"/>
    <s v="EX"/>
    <s v="S&amp;E"/>
    <s v="S&amp;E"/>
    <s v="LF"/>
    <x v="4"/>
    <s v="GEN EXP"/>
    <s v="09"/>
    <s v="IS"/>
    <x v="3"/>
    <n v="13000"/>
    <n v="18000"/>
    <m/>
    <x v="0"/>
    <n v="0"/>
    <s v="EX"/>
    <n v="18000"/>
    <n v="18000"/>
    <x v="0"/>
    <n v="0"/>
    <n v="0"/>
    <m/>
    <n v="0"/>
    <n v="18000"/>
    <s v="N"/>
    <m/>
    <s v="VPIT"/>
    <s v="VP FOR INFORMATION TECHNOLOGY"/>
    <s v="94"/>
    <s v="1-Adjust Based Budget"/>
    <x v="42"/>
    <x v="2"/>
    <x v="7"/>
    <m/>
    <x v="0"/>
    <x v="0"/>
    <m/>
  </r>
  <r>
    <n v="2018"/>
    <s v="UA"/>
    <s v="ITGF"/>
    <s v="IT GENERAL FUND"/>
    <x v="0"/>
    <s v="HRSP"/>
    <s v="HUMAN RESOURCE MANAGEMENT SYSTEMS"/>
    <s v="UITS OPERATING ACCOUNT - GENERAL FUND-UA"/>
    <x v="17"/>
    <s v="VP FOR INFORMATION TECHNOLOGY"/>
    <s v="GENFND"/>
    <x v="53"/>
    <x v="52"/>
    <s v="---"/>
    <s v="EX"/>
    <s v="S&amp;E"/>
    <s v="S&amp;E"/>
    <s v="LF"/>
    <x v="4"/>
    <s v="GEN EXP"/>
    <s v="09"/>
    <s v="IS"/>
    <x v="3"/>
    <n v="600"/>
    <n v="600"/>
    <m/>
    <x v="0"/>
    <n v="0"/>
    <s v="EX"/>
    <n v="600"/>
    <n v="600"/>
    <x v="0"/>
    <n v="0"/>
    <n v="0"/>
    <m/>
    <n v="0"/>
    <n v="600"/>
    <s v="N"/>
    <m/>
    <s v="VPIT"/>
    <s v="VP FOR INFORMATION TECHNOLOGY"/>
    <s v="94"/>
    <s v="1-Adjust Based Budget"/>
    <x v="42"/>
    <x v="2"/>
    <x v="7"/>
    <m/>
    <x v="0"/>
    <x v="0"/>
    <m/>
  </r>
  <r>
    <n v="2018"/>
    <s v="UA"/>
    <s v="ITGF"/>
    <s v="IT GENERAL FUND"/>
    <x v="0"/>
    <s v="IIAVP"/>
    <s v="INFORMATION AND INFRASTRUCTURE ASSURANCE"/>
    <s v="UITS OPERATING ACCOUNT - GENERAL FUND-UA"/>
    <x v="17"/>
    <s v="VP FOR INFORMATION TECHNOLOGY"/>
    <s v="GENFND"/>
    <x v="53"/>
    <x v="52"/>
    <s v="---"/>
    <s v="EX"/>
    <s v="S&amp;E"/>
    <s v="S&amp;E"/>
    <s v="LF"/>
    <x v="4"/>
    <s v="GEN EXP"/>
    <s v="09"/>
    <s v="IS"/>
    <x v="3"/>
    <n v="900"/>
    <n v="900"/>
    <m/>
    <x v="0"/>
    <n v="0"/>
    <s v="EX"/>
    <n v="900"/>
    <n v="900"/>
    <x v="0"/>
    <n v="0"/>
    <n v="0"/>
    <m/>
    <n v="0"/>
    <n v="900"/>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53"/>
    <x v="52"/>
    <s v="---"/>
    <s v="EX"/>
    <s v="S&amp;E"/>
    <s v="S&amp;E"/>
    <s v="LF"/>
    <x v="4"/>
    <s v="GEN EXP"/>
    <s v="09"/>
    <s v="IS"/>
    <x v="3"/>
    <n v="1200"/>
    <n v="1200"/>
    <m/>
    <x v="0"/>
    <n v="0"/>
    <s v="EX"/>
    <n v="1200"/>
    <n v="1200"/>
    <x v="0"/>
    <n v="0"/>
    <n v="0"/>
    <m/>
    <n v="0"/>
    <n v="1200"/>
    <s v="N"/>
    <m/>
    <s v="VPIT"/>
    <s v="VP FOR INFORMATION TECHNOLOGY"/>
    <s v="94"/>
    <s v="1-Adjust Based Budget"/>
    <x v="42"/>
    <x v="2"/>
    <x v="7"/>
    <m/>
    <x v="0"/>
    <x v="0"/>
    <m/>
  </r>
  <r>
    <n v="2018"/>
    <s v="UA"/>
    <s v="ITGF"/>
    <s v="IT GENERAL FUND"/>
    <x v="0"/>
    <s v="LIBSD"/>
    <s v="LIBRARY INFORMATION SYS-SYS DEVELOPMENT"/>
    <s v="UITS OPERATING ACCOUNT - GENERAL FUND-UA"/>
    <x v="17"/>
    <s v="VP FOR INFORMATION TECHNOLOGY"/>
    <s v="GENFND"/>
    <x v="53"/>
    <x v="52"/>
    <s v="---"/>
    <s v="EX"/>
    <s v="S&amp;E"/>
    <s v="S&amp;E"/>
    <s v="LF"/>
    <x v="4"/>
    <s v="GEN EXP"/>
    <s v="09"/>
    <s v="IS"/>
    <x v="3"/>
    <n v="600"/>
    <n v="600"/>
    <m/>
    <x v="0"/>
    <n v="0"/>
    <s v="EX"/>
    <n v="600"/>
    <n v="600"/>
    <x v="0"/>
    <n v="0"/>
    <n v="0"/>
    <m/>
    <n v="0"/>
    <n v="600"/>
    <s v="N"/>
    <m/>
    <s v="VPIT"/>
    <s v="VP FOR INFORMATION TECHNOLOGY"/>
    <s v="94"/>
    <s v="1-Adjust Based Budget"/>
    <x v="42"/>
    <x v="2"/>
    <x v="7"/>
    <m/>
    <x v="0"/>
    <x v="0"/>
    <m/>
  </r>
  <r>
    <n v="2018"/>
    <s v="UA"/>
    <s v="ITGF"/>
    <s v="IT GENERAL FUND"/>
    <x v="0"/>
    <s v="NETE"/>
    <s v="CAMPUS NETWORK ENGINEERING"/>
    <s v="UITS OPERATING ACCOUNT - GENERAL FUND-UA"/>
    <x v="17"/>
    <s v="VP FOR INFORMATION TECHNOLOGY"/>
    <s v="GENFND"/>
    <x v="53"/>
    <x v="52"/>
    <s v="---"/>
    <s v="EX"/>
    <s v="S&amp;E"/>
    <s v="S&amp;E"/>
    <s v="LF"/>
    <x v="4"/>
    <s v="GEN EXP"/>
    <s v="09"/>
    <s v="IS"/>
    <x v="3"/>
    <n v="5000"/>
    <n v="0"/>
    <m/>
    <x v="0"/>
    <n v="0"/>
    <s v="EX"/>
    <n v="0"/>
    <n v="0"/>
    <x v="0"/>
    <n v="0"/>
    <n v="0"/>
    <m/>
    <n v="0"/>
    <n v="0"/>
    <s v="N"/>
    <m/>
    <s v="VPIT"/>
    <s v="VP FOR INFORMATION TECHNOLOGY"/>
    <s v="94"/>
    <s v="1-Adjust Based Budget"/>
    <x v="42"/>
    <x v="2"/>
    <x v="7"/>
    <m/>
    <x v="0"/>
    <x v="0"/>
    <m/>
  </r>
  <r>
    <n v="2018"/>
    <s v="UA"/>
    <s v="ITGF"/>
    <s v="IT GENERAL FUND"/>
    <x v="0"/>
    <s v="RCIO"/>
    <s v="SP4A REGIONAL CAMPUS CHIEF INFOR OFFICER"/>
    <s v="UITS OPERATING ACCOUNT - GENERAL FUND-UA"/>
    <x v="17"/>
    <s v="VP FOR INFORMATION TECHNOLOGY"/>
    <s v="GENFND"/>
    <x v="53"/>
    <x v="52"/>
    <s v="---"/>
    <s v="EX"/>
    <s v="S&amp;E"/>
    <s v="S&amp;E"/>
    <s v="LF"/>
    <x v="4"/>
    <s v="GEN EXP"/>
    <s v="09"/>
    <s v="IS"/>
    <x v="3"/>
    <n v="1800"/>
    <n v="1800"/>
    <m/>
    <x v="0"/>
    <n v="0"/>
    <s v="EX"/>
    <n v="1800"/>
    <n v="1800"/>
    <x v="0"/>
    <n v="0"/>
    <n v="0"/>
    <m/>
    <n v="0"/>
    <n v="18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53"/>
    <x v="52"/>
    <s v="---"/>
    <s v="EX"/>
    <s v="S&amp;E"/>
    <s v="S&amp;E"/>
    <s v="LF"/>
    <x v="4"/>
    <s v="GEN EXP"/>
    <s v="09"/>
    <s v="IS"/>
    <x v="3"/>
    <n v="1800"/>
    <n v="1800"/>
    <m/>
    <x v="0"/>
    <n v="0"/>
    <s v="EX"/>
    <n v="1800"/>
    <n v="1800"/>
    <x v="0"/>
    <n v="0"/>
    <n v="0"/>
    <m/>
    <n v="0"/>
    <n v="1800"/>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53"/>
    <x v="52"/>
    <s v="---"/>
    <s v="EX"/>
    <s v="S&amp;E"/>
    <s v="S&amp;E"/>
    <s v="LF"/>
    <x v="4"/>
    <s v="GEN EXP"/>
    <s v="09"/>
    <s v="IS"/>
    <x v="3"/>
    <n v="6000"/>
    <n v="6000"/>
    <m/>
    <x v="0"/>
    <n v="0"/>
    <s v="EX"/>
    <n v="6000"/>
    <n v="6000"/>
    <x v="0"/>
    <n v="0"/>
    <n v="0"/>
    <m/>
    <n v="0"/>
    <n v="6000"/>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53"/>
    <x v="52"/>
    <s v="---"/>
    <s v="EX"/>
    <s v="S&amp;E"/>
    <s v="S&amp;E"/>
    <s v="LF"/>
    <x v="4"/>
    <s v="GEN EXP"/>
    <s v="09"/>
    <s v="IS"/>
    <x v="3"/>
    <n v="1536"/>
    <n v="1536"/>
    <m/>
    <x v="0"/>
    <n v="0"/>
    <s v="EX"/>
    <n v="1536"/>
    <n v="1536"/>
    <x v="0"/>
    <n v="0"/>
    <n v="0"/>
    <m/>
    <n v="0"/>
    <n v="1536"/>
    <s v="N"/>
    <m/>
    <s v="VPIT"/>
    <s v="VP FOR INFORMATION TECHNOLOGY"/>
    <s v="94"/>
    <s v="1-Adjust Based Budget"/>
    <x v="42"/>
    <x v="2"/>
    <x v="7"/>
    <m/>
    <x v="0"/>
    <x v="0"/>
    <m/>
  </r>
  <r>
    <n v="2018"/>
    <s v="UA"/>
    <s v="ITGF"/>
    <s v="IT GENERAL FUND"/>
    <x v="108"/>
    <s v="ITO"/>
    <s v="IT OPERATING"/>
    <s v="SB VPIT GF OPERATING"/>
    <x v="17"/>
    <s v="VP FOR INFORMATION TECHNOLOGY"/>
    <s v="GENFND"/>
    <x v="53"/>
    <x v="52"/>
    <s v="---"/>
    <s v="EX"/>
    <s v="S&amp;E"/>
    <s v="S&amp;E"/>
    <s v="LF"/>
    <x v="4"/>
    <s v="GEN EXP"/>
    <s v="09"/>
    <s v="AC"/>
    <x v="3"/>
    <n v="16040"/>
    <n v="16040"/>
    <s v="IT"/>
    <x v="0"/>
    <s v="IT"/>
    <s v="EX"/>
    <n v="16040"/>
    <n v="16040"/>
    <x v="0"/>
    <n v="0"/>
    <n v="0"/>
    <m/>
    <n v="0"/>
    <n v="16040"/>
    <s v="N"/>
    <m/>
    <s v="VPIT"/>
    <s v="VP FOR INFORMATION TECHNOLOGY"/>
    <s v="94"/>
    <s v="1-Adjust Based Budget"/>
    <x v="42"/>
    <x v="2"/>
    <x v="7"/>
    <m/>
    <x v="16"/>
    <x v="16"/>
    <m/>
  </r>
  <r>
    <n v="2018"/>
    <s v="UA"/>
    <s v="ITGF"/>
    <s v="IT GENERAL FUND"/>
    <x v="109"/>
    <s v="ITO"/>
    <s v="IT OPERATING"/>
    <s v="EA - VPIT- GF - OPERATING"/>
    <x v="17"/>
    <s v="VP FOR INFORMATION TECHNOLOGY"/>
    <s v="GENFND"/>
    <x v="53"/>
    <x v="52"/>
    <s v="---"/>
    <s v="EX"/>
    <s v="S&amp;E"/>
    <s v="S&amp;E"/>
    <s v="LF"/>
    <x v="4"/>
    <s v="GEN EXP"/>
    <s v="09"/>
    <s v="AC"/>
    <x v="3"/>
    <n v="3400"/>
    <n v="3400"/>
    <s v="IT"/>
    <x v="0"/>
    <s v="IT"/>
    <s v="EX"/>
    <n v="3400"/>
    <n v="3400"/>
    <x v="0"/>
    <n v="0"/>
    <n v="0"/>
    <m/>
    <n v="0"/>
    <n v="3400"/>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53"/>
    <x v="52"/>
    <s v="---"/>
    <s v="EX"/>
    <s v="S&amp;E"/>
    <s v="S&amp;E"/>
    <s v="LF"/>
    <x v="4"/>
    <s v="GEN EXP"/>
    <s v="09"/>
    <s v="AC"/>
    <x v="3"/>
    <n v="1604"/>
    <n v="5346"/>
    <s v="IT"/>
    <x v="0"/>
    <s v="IT"/>
    <s v="EX"/>
    <n v="5346"/>
    <n v="5346"/>
    <x v="0"/>
    <n v="0"/>
    <n v="0"/>
    <m/>
    <n v="0"/>
    <n v="5346"/>
    <s v="N"/>
    <m/>
    <s v="VPIT"/>
    <s v="VP FOR INFORMATION TECHNOLOGY"/>
    <s v="94"/>
    <s v="1-Adjust Based Budget"/>
    <x v="42"/>
    <x v="2"/>
    <x v="7"/>
    <m/>
    <x v="16"/>
    <x v="16"/>
    <m/>
  </r>
  <r>
    <n v="2018"/>
    <s v="UA"/>
    <s v="ITGF"/>
    <s v="IT GENERAL FUND"/>
    <x v="106"/>
    <s v="AITC"/>
    <s v="ADVANCED IT CORE"/>
    <s v="BL UITS OPER ACCOUNT - GENERAL FUND"/>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53"/>
    <x v="52"/>
    <s v="---"/>
    <s v="EX"/>
    <s v="S&amp;E"/>
    <s v="S&amp;E"/>
    <s v="LF"/>
    <x v="4"/>
    <s v="GEN EXP"/>
    <s v="09"/>
    <s v="AC"/>
    <x v="3"/>
    <n v="6000"/>
    <n v="6000"/>
    <s v="IT"/>
    <x v="0"/>
    <s v="IT"/>
    <s v="EX"/>
    <n v="6000"/>
    <n v="6000"/>
    <x v="0"/>
    <n v="0"/>
    <n v="0"/>
    <m/>
    <n v="0"/>
    <n v="6000"/>
    <s v="N"/>
    <m/>
    <s v="VPIT"/>
    <s v="VP FOR INFORMATION TECHNOLOGY"/>
    <s v="94"/>
    <s v="1-Adjust Based Budget"/>
    <x v="42"/>
    <x v="2"/>
    <x v="7"/>
    <m/>
    <x v="16"/>
    <x v="16"/>
    <m/>
  </r>
  <r>
    <n v="2018"/>
    <s v="UA"/>
    <s v="ITGF"/>
    <s v="IT GENERAL FUND"/>
    <x v="106"/>
    <s v="BIOS"/>
    <s v="BIOINFORMATICS"/>
    <s v="BL UITS OPER ACCOUNT - GENERAL FUND"/>
    <x v="17"/>
    <s v="VP FOR INFORMATION TECHNOLOGY"/>
    <s v="GENFND"/>
    <x v="53"/>
    <x v="52"/>
    <s v="---"/>
    <s v="EX"/>
    <s v="S&amp;E"/>
    <s v="S&amp;E"/>
    <s v="LF"/>
    <x v="4"/>
    <s v="GEN EXP"/>
    <s v="09"/>
    <s v="AC"/>
    <x v="3"/>
    <n v="2000"/>
    <n v="2000"/>
    <s v="IT"/>
    <x v="0"/>
    <s v="IT"/>
    <s v="EX"/>
    <n v="2000"/>
    <n v="2000"/>
    <x v="0"/>
    <n v="0"/>
    <n v="0"/>
    <m/>
    <n v="0"/>
    <n v="2000"/>
    <s v="N"/>
    <m/>
    <s v="VPIT"/>
    <s v="VP FOR INFORMATION TECHNOLOGY"/>
    <s v="94"/>
    <s v="1-Adjust Based Budget"/>
    <x v="42"/>
    <x v="2"/>
    <x v="7"/>
    <m/>
    <x v="16"/>
    <x v="16"/>
    <m/>
  </r>
  <r>
    <n v="2018"/>
    <s v="UA"/>
    <s v="ITGF"/>
    <s v="IT GENERAL FUND"/>
    <x v="106"/>
    <s v="CAS"/>
    <s v="COMPUTING ADVISING &amp; SUPPORT"/>
    <s v="BL UITS OPER ACCOUNT - GENERAL FUND"/>
    <x v="17"/>
    <s v="VP FOR INFORMATION TECHNOLOGY"/>
    <s v="GENFND"/>
    <x v="53"/>
    <x v="52"/>
    <s v="---"/>
    <s v="EX"/>
    <s v="S&amp;E"/>
    <s v="S&amp;E"/>
    <s v="LF"/>
    <x v="4"/>
    <s v="GEN EXP"/>
    <s v="09"/>
    <s v="AC"/>
    <x v="3"/>
    <n v="600"/>
    <n v="600"/>
    <s v="IT"/>
    <x v="0"/>
    <s v="IT"/>
    <s v="EX"/>
    <n v="600"/>
    <n v="600"/>
    <x v="0"/>
    <n v="0"/>
    <n v="0"/>
    <m/>
    <n v="0"/>
    <n v="600"/>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53"/>
    <x v="52"/>
    <s v="---"/>
    <s v="EX"/>
    <s v="S&amp;E"/>
    <s v="S&amp;E"/>
    <s v="LF"/>
    <x v="4"/>
    <s v="GEN EXP"/>
    <s v="09"/>
    <s v="AC"/>
    <x v="3"/>
    <n v="300"/>
    <n v="300"/>
    <s v="IT"/>
    <x v="0"/>
    <s v="IT"/>
    <s v="EX"/>
    <n v="300"/>
    <n v="300"/>
    <x v="0"/>
    <n v="0"/>
    <n v="0"/>
    <m/>
    <n v="0"/>
    <n v="300"/>
    <s v="N"/>
    <m/>
    <s v="VPIT"/>
    <s v="VP FOR INFORMATION TECHNOLOGY"/>
    <s v="94"/>
    <s v="1-Adjust Based Budget"/>
    <x v="42"/>
    <x v="2"/>
    <x v="7"/>
    <m/>
    <x v="16"/>
    <x v="16"/>
    <m/>
  </r>
  <r>
    <n v="2018"/>
    <s v="UA"/>
    <s v="ITGF"/>
    <s v="IT GENERAL FUND"/>
    <x v="106"/>
    <s v="CTS"/>
    <s v="CLASSROOM TECH SERVICES"/>
    <s v="BL UITS OPER ACCOUNT - GENERAL FUND"/>
    <x v="17"/>
    <s v="VP FOR INFORMATION TECHNOLOGY"/>
    <s v="GENFND"/>
    <x v="53"/>
    <x v="52"/>
    <s v="---"/>
    <s v="EX"/>
    <s v="S&amp;E"/>
    <s v="S&amp;E"/>
    <s v="LF"/>
    <x v="4"/>
    <s v="GEN EXP"/>
    <s v="09"/>
    <s v="AC"/>
    <x v="3"/>
    <n v="3600"/>
    <n v="3600"/>
    <s v="IT"/>
    <x v="0"/>
    <s v="IT"/>
    <s v="EX"/>
    <n v="3600"/>
    <n v="3600"/>
    <x v="0"/>
    <n v="0"/>
    <n v="0"/>
    <m/>
    <n v="0"/>
    <n v="3600"/>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53"/>
    <x v="52"/>
    <s v="---"/>
    <s v="EX"/>
    <s v="S&amp;E"/>
    <s v="S&amp;E"/>
    <s v="LF"/>
    <x v="4"/>
    <s v="GEN EXP"/>
    <s v="09"/>
    <s v="AC"/>
    <x v="3"/>
    <n v="6104"/>
    <n v="6104"/>
    <s v="IT"/>
    <x v="0"/>
    <s v="IT"/>
    <s v="EX"/>
    <n v="6104"/>
    <n v="6104"/>
    <x v="0"/>
    <n v="0"/>
    <n v="0"/>
    <m/>
    <n v="0"/>
    <n v="6104"/>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53"/>
    <x v="52"/>
    <s v="---"/>
    <s v="EX"/>
    <s v="S&amp;E"/>
    <s v="S&amp;E"/>
    <s v="LF"/>
    <x v="4"/>
    <s v="GEN EXP"/>
    <s v="09"/>
    <s v="AC"/>
    <x v="3"/>
    <n v="0"/>
    <n v="-3742"/>
    <s v="IT"/>
    <x v="0"/>
    <s v="IT"/>
    <s v="EX"/>
    <n v="-3742"/>
    <n v="-3742"/>
    <x v="0"/>
    <n v="0"/>
    <n v="0"/>
    <m/>
    <n v="0"/>
    <n v="-3742"/>
    <s v="N"/>
    <m/>
    <s v="VPIT"/>
    <s v="VP FOR INFORMATION TECHNOLOGY"/>
    <s v="94"/>
    <s v="1-Adjust Based Budget"/>
    <x v="42"/>
    <x v="2"/>
    <x v="7"/>
    <m/>
    <x v="16"/>
    <x v="16"/>
    <m/>
  </r>
  <r>
    <n v="2018"/>
    <s v="UA"/>
    <s v="ITGF"/>
    <s v="IT GENERAL FUND"/>
    <x v="106"/>
    <s v="HPCRA"/>
    <s v="HIGH PERFORMANCE COMPUTING RESEARCH APPS"/>
    <s v="BL UITS OPER ACCOUNT - GENERAL FUND"/>
    <x v="17"/>
    <s v="VP FOR INFORMATION TECHNOLOGY"/>
    <s v="GENFND"/>
    <x v="53"/>
    <x v="52"/>
    <s v="---"/>
    <s v="EX"/>
    <s v="S&amp;E"/>
    <s v="S&amp;E"/>
    <s v="LF"/>
    <x v="4"/>
    <s v="GEN EXP"/>
    <s v="09"/>
    <s v="AC"/>
    <x v="3"/>
    <n v="600"/>
    <n v="600"/>
    <s v="IT"/>
    <x v="0"/>
    <s v="IT"/>
    <s v="EX"/>
    <n v="600"/>
    <n v="600"/>
    <x v="0"/>
    <n v="0"/>
    <n v="0"/>
    <m/>
    <n v="0"/>
    <n v="600"/>
    <s v="N"/>
    <m/>
    <s v="VPIT"/>
    <s v="VP FOR INFORMATION TECHNOLOGY"/>
    <s v="94"/>
    <s v="1-Adjust Based Budget"/>
    <x v="42"/>
    <x v="2"/>
    <x v="7"/>
    <m/>
    <x v="16"/>
    <x v="16"/>
    <m/>
  </r>
  <r>
    <n v="2018"/>
    <s v="UA"/>
    <s v="ITGF"/>
    <s v="IT GENERAL FUND"/>
    <x v="106"/>
    <s v="HRO"/>
    <s v="HUMAN RESOURCES"/>
    <s v="BL UITS OPER ACCOUNT - GENERAL FUND"/>
    <x v="17"/>
    <s v="VP FOR INFORMATION TECHNOLOGY"/>
    <s v="GENFND"/>
    <x v="53"/>
    <x v="52"/>
    <s v="---"/>
    <s v="EX"/>
    <s v="S&amp;E"/>
    <s v="S&amp;E"/>
    <s v="LF"/>
    <x v="4"/>
    <s v="GEN EXP"/>
    <s v="09"/>
    <s v="AC"/>
    <x v="3"/>
    <n v="1200"/>
    <n v="1200"/>
    <s v="IT"/>
    <x v="0"/>
    <s v="IT"/>
    <s v="EX"/>
    <n v="1200"/>
    <n v="1200"/>
    <x v="0"/>
    <n v="0"/>
    <n v="0"/>
    <m/>
    <n v="0"/>
    <n v="1200"/>
    <s v="N"/>
    <m/>
    <s v="VPIT"/>
    <s v="VP FOR INFORMATION TECHNOLOGY"/>
    <s v="94"/>
    <s v="1-Adjust Based Budget"/>
    <x v="42"/>
    <x v="2"/>
    <x v="7"/>
    <m/>
    <x v="16"/>
    <x v="16"/>
    <m/>
  </r>
  <r>
    <n v="2018"/>
    <s v="UA"/>
    <s v="ITGF"/>
    <s v="IT GENERAL FUND"/>
    <x v="106"/>
    <s v="INTL"/>
    <s v="INTERNATIONAL NETWORK"/>
    <s v="BL UITS OPER ACCOUNT - GENERAL FUND"/>
    <x v="17"/>
    <s v="VP FOR INFORMATION TECHNOLOGY"/>
    <s v="GENFND"/>
    <x v="53"/>
    <x v="52"/>
    <s v="---"/>
    <s v="EX"/>
    <s v="S&amp;E"/>
    <s v="S&amp;E"/>
    <s v="LF"/>
    <x v="4"/>
    <s v="GEN EXP"/>
    <s v="09"/>
    <s v="AC"/>
    <x v="3"/>
    <n v="4800"/>
    <n v="4800"/>
    <s v="IT"/>
    <x v="0"/>
    <s v="IT"/>
    <s v="EX"/>
    <n v="4800"/>
    <n v="4800"/>
    <x v="0"/>
    <n v="0"/>
    <n v="0"/>
    <m/>
    <n v="0"/>
    <n v="4800"/>
    <s v="N"/>
    <m/>
    <s v="VPIT"/>
    <s v="VP FOR INFORMATION TECHNOLOGY"/>
    <s v="94"/>
    <s v="1-Adjust Based Budget"/>
    <x v="42"/>
    <x v="2"/>
    <x v="7"/>
    <m/>
    <x v="16"/>
    <x v="16"/>
    <m/>
  </r>
  <r>
    <n v="2018"/>
    <s v="UA"/>
    <s v="ITGF"/>
    <s v="IT GENERAL FUND"/>
    <x v="106"/>
    <s v="ITCP"/>
    <s v="IT COMMUNITY PARTNERSHIPS"/>
    <s v="BL UITS OPER ACCOUNT - GENERAL FUND"/>
    <x v="17"/>
    <s v="VP FOR INFORMATION TECHNOLOGY"/>
    <s v="GENFND"/>
    <x v="53"/>
    <x v="52"/>
    <s v="---"/>
    <s v="EX"/>
    <s v="S&amp;E"/>
    <s v="S&amp;E"/>
    <s v="LF"/>
    <x v="4"/>
    <s v="GEN EXP"/>
    <s v="09"/>
    <s v="AC"/>
    <x v="3"/>
    <n v="2400"/>
    <n v="2400"/>
    <s v="IT"/>
    <x v="0"/>
    <s v="IT"/>
    <s v="EX"/>
    <n v="2400"/>
    <n v="2400"/>
    <x v="0"/>
    <n v="0"/>
    <n v="0"/>
    <m/>
    <n v="0"/>
    <n v="2400"/>
    <s v="N"/>
    <m/>
    <s v="VPIT"/>
    <s v="VP FOR INFORMATION TECHNOLOGY"/>
    <s v="94"/>
    <s v="1-Adjust Based Budget"/>
    <x v="42"/>
    <x v="2"/>
    <x v="7"/>
    <m/>
    <x v="16"/>
    <x v="16"/>
    <m/>
  </r>
  <r>
    <n v="2018"/>
    <s v="UA"/>
    <s v="ITGF"/>
    <s v="IT GENERAL FUND"/>
    <x v="106"/>
    <s v="OPSVS"/>
    <s v="OPERATIONS SERVICES-CENTRAL SYSTEMS"/>
    <s v="BL UITS OPER ACCOUNT - GENERAL FUND"/>
    <x v="17"/>
    <s v="VP FOR INFORMATION TECHNOLOGY"/>
    <s v="GENFND"/>
    <x v="53"/>
    <x v="52"/>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ITGF"/>
    <s v="IT GENERAL FUND"/>
    <x v="106"/>
    <s v="OSG"/>
    <s v="OPEN SCIENCE GRID"/>
    <s v="BL UITS OPER ACCOUNT - GENERAL FUND"/>
    <x v="17"/>
    <s v="VP FOR INFORMATION TECHNOLOGY"/>
    <s v="GENFND"/>
    <x v="53"/>
    <x v="52"/>
    <s v="---"/>
    <s v="EX"/>
    <s v="S&amp;E"/>
    <s v="S&amp;E"/>
    <s v="LF"/>
    <x v="4"/>
    <s v="GEN EXP"/>
    <s v="09"/>
    <s v="AC"/>
    <x v="3"/>
    <n v="1604"/>
    <n v="1604"/>
    <s v="IT"/>
    <x v="0"/>
    <s v="IT"/>
    <s v="EX"/>
    <n v="1604"/>
    <n v="1604"/>
    <x v="0"/>
    <n v="0"/>
    <n v="0"/>
    <m/>
    <n v="0"/>
    <n v="1604"/>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53"/>
    <x v="52"/>
    <s v="---"/>
    <s v="EX"/>
    <s v="S&amp;E"/>
    <s v="S&amp;E"/>
    <s v="LF"/>
    <x v="4"/>
    <s v="GEN EXP"/>
    <s v="09"/>
    <s v="AC"/>
    <x v="3"/>
    <n v="1200"/>
    <n v="1200"/>
    <s v="IT"/>
    <x v="0"/>
    <s v="IT"/>
    <s v="EX"/>
    <n v="1200"/>
    <n v="1200"/>
    <x v="0"/>
    <n v="0"/>
    <n v="0"/>
    <m/>
    <n v="0"/>
    <n v="1200"/>
    <s v="N"/>
    <m/>
    <s v="VPIT"/>
    <s v="VP FOR INFORMATION TECHNOLOGY"/>
    <s v="94"/>
    <s v="1-Adjust Based Budget"/>
    <x v="42"/>
    <x v="2"/>
    <x v="7"/>
    <m/>
    <x v="16"/>
    <x v="16"/>
    <m/>
  </r>
  <r>
    <n v="2018"/>
    <s v="UA"/>
    <s v="ITGF"/>
    <s v="IT GENERAL FUND"/>
    <x v="106"/>
    <s v="RACV"/>
    <s v="RAC VISUALIZATION ADMIN"/>
    <s v="BL UITS OPER ACCOUNT - GENERAL FUND"/>
    <x v="17"/>
    <s v="VP FOR INFORMATION TECHNOLOGY"/>
    <s v="GENFND"/>
    <x v="53"/>
    <x v="52"/>
    <s v="---"/>
    <s v="EX"/>
    <s v="S&amp;E"/>
    <s v="S&amp;E"/>
    <s v="LF"/>
    <x v="4"/>
    <s v="GEN EXP"/>
    <s v="09"/>
    <s v="AC"/>
    <x v="3"/>
    <n v="2229"/>
    <n v="2229"/>
    <s v="IT"/>
    <x v="0"/>
    <s v="IT"/>
    <s v="EX"/>
    <n v="2229"/>
    <n v="2229"/>
    <x v="0"/>
    <n v="0"/>
    <n v="0"/>
    <m/>
    <n v="0"/>
    <n v="2229"/>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53"/>
    <x v="52"/>
    <s v="---"/>
    <s v="EX"/>
    <s v="S&amp;E"/>
    <s v="S&amp;E"/>
    <s v="LF"/>
    <x v="4"/>
    <s v="GEN EXP"/>
    <s v="09"/>
    <s v="AC"/>
    <x v="3"/>
    <n v="10000"/>
    <n v="10000"/>
    <s v="IT"/>
    <x v="0"/>
    <s v="IT"/>
    <s v="EX"/>
    <n v="10000"/>
    <n v="10000"/>
    <x v="0"/>
    <n v="0"/>
    <n v="0"/>
    <m/>
    <n v="0"/>
    <n v="10000"/>
    <s v="N"/>
    <m/>
    <s v="VPIT"/>
    <s v="VP FOR INFORMATION TECHNOLOGY"/>
    <s v="94"/>
    <s v="1-Adjust Based Budget"/>
    <x v="42"/>
    <x v="2"/>
    <x v="7"/>
    <m/>
    <x v="16"/>
    <x v="16"/>
    <m/>
  </r>
  <r>
    <n v="2018"/>
    <s v="UA"/>
    <s v="ITGF"/>
    <s v="IT GENERAL FUND"/>
    <x v="106"/>
    <s v="SAVP"/>
    <s v="SUPPORT AVP"/>
    <s v="BL UITS OPER ACCOUNT - GENERAL FUND"/>
    <x v="17"/>
    <s v="VP FOR INFORMATION TECHNOLOGY"/>
    <s v="GENFND"/>
    <x v="53"/>
    <x v="52"/>
    <s v="---"/>
    <s v="EX"/>
    <s v="S&amp;E"/>
    <s v="S&amp;E"/>
    <s v="LF"/>
    <x v="4"/>
    <s v="GEN EXP"/>
    <s v="09"/>
    <s v="AC"/>
    <x v="3"/>
    <n v="0"/>
    <n v="1800"/>
    <s v="IT"/>
    <x v="0"/>
    <s v="IT"/>
    <s v="EX"/>
    <n v="1800"/>
    <n v="1800"/>
    <x v="0"/>
    <n v="0"/>
    <n v="0"/>
    <m/>
    <n v="0"/>
    <n v="1800"/>
    <s v="N"/>
    <m/>
    <s v="VPIT"/>
    <s v="VP FOR INFORMATION TECHNOLOGY"/>
    <s v="94"/>
    <s v="1-Adjust Based Budget"/>
    <x v="42"/>
    <x v="2"/>
    <x v="7"/>
    <m/>
    <x v="16"/>
    <x v="16"/>
    <m/>
  </r>
  <r>
    <n v="2018"/>
    <s v="UA"/>
    <s v="ITGF"/>
    <s v="IT GENERAL FUND"/>
    <x v="106"/>
    <s v="SDS"/>
    <s v="SCIENTIFIC DATA SERVICES"/>
    <s v="BL UITS OPER ACCOUNT - GENERAL FUND"/>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ITGF"/>
    <s v="IT GENERAL FUND"/>
    <x v="106"/>
    <s v="TLT"/>
    <s v="TEACHING &amp; LEARNING TECHNOLOGIES"/>
    <s v="BL UITS OPER ACCOUNT - GENERAL FUND"/>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53"/>
    <x v="52"/>
    <s v="---"/>
    <s v="EX"/>
    <s v="S&amp;E"/>
    <s v="S&amp;E"/>
    <s v="LF"/>
    <x v="4"/>
    <s v="GEN EXP"/>
    <s v="09"/>
    <s v="AC"/>
    <x v="3"/>
    <n v="1800"/>
    <n v="0"/>
    <s v="IT"/>
    <x v="0"/>
    <s v="IT"/>
    <s v="EX"/>
    <n v="0"/>
    <n v="0"/>
    <x v="0"/>
    <n v="0"/>
    <n v="0"/>
    <m/>
    <n v="0"/>
    <n v="0"/>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53"/>
    <x v="52"/>
    <s v="---"/>
    <s v="EX"/>
    <s v="S&amp;E"/>
    <s v="S&amp;E"/>
    <s v="LF"/>
    <x v="4"/>
    <s v="GEN EXP"/>
    <s v="09"/>
    <s v="AC"/>
    <x v="3"/>
    <n v="1300"/>
    <n v="1300"/>
    <s v="IT"/>
    <x v="0"/>
    <s v="IT"/>
    <s v="EX"/>
    <n v="1300"/>
    <n v="1300"/>
    <x v="0"/>
    <n v="0"/>
    <n v="0"/>
    <m/>
    <n v="0"/>
    <n v="1300"/>
    <s v="N"/>
    <m/>
    <s v="VPIT"/>
    <s v="VP FOR INFORMATION TECHNOLOGY"/>
    <s v="94"/>
    <s v="1-Adjust Based Budget"/>
    <x v="42"/>
    <x v="2"/>
    <x v="7"/>
    <m/>
    <x v="16"/>
    <x v="16"/>
    <m/>
  </r>
  <r>
    <n v="2018"/>
    <s v="UA"/>
    <s v="ITGF"/>
    <s v="IT GENERAL FUND"/>
    <x v="110"/>
    <s v="ITO"/>
    <s v="IT OPERATING"/>
    <s v="KO VPIT GENERAL FUND OPERATING"/>
    <x v="17"/>
    <s v="VP FOR INFORMATION TECHNOLOGY"/>
    <s v="GENFND"/>
    <x v="53"/>
    <x v="52"/>
    <s v="---"/>
    <s v="EX"/>
    <s v="S&amp;E"/>
    <s v="S&amp;E"/>
    <s v="LF"/>
    <x v="4"/>
    <s v="GEN EXP"/>
    <s v="09"/>
    <s v="AC"/>
    <x v="3"/>
    <n v="4050"/>
    <n v="4050"/>
    <s v="IT"/>
    <x v="0"/>
    <s v="IT"/>
    <s v="EX"/>
    <n v="4050"/>
    <n v="4050"/>
    <x v="0"/>
    <n v="0"/>
    <n v="0"/>
    <m/>
    <n v="0"/>
    <n v="4050"/>
    <s v="N"/>
    <m/>
    <s v="VPIT"/>
    <s v="VP FOR INFORMATION TECHNOLOGY"/>
    <s v="94"/>
    <s v="1-Adjust Based Budget"/>
    <x v="42"/>
    <x v="2"/>
    <x v="7"/>
    <m/>
    <x v="16"/>
    <x v="16"/>
    <m/>
  </r>
  <r>
    <n v="2018"/>
    <s v="UA"/>
    <s v="ITGF"/>
    <s v="IT GENERAL FUND"/>
    <x v="111"/>
    <s v="ITO"/>
    <s v="IT OPERATING"/>
    <s v="NW VPIT GF OPERATING"/>
    <x v="17"/>
    <s v="VP FOR INFORMATION TECHNOLOGY"/>
    <s v="GENFND"/>
    <x v="53"/>
    <x v="52"/>
    <s v="---"/>
    <s v="EX"/>
    <s v="S&amp;E"/>
    <s v="S&amp;E"/>
    <s v="LF"/>
    <x v="4"/>
    <s v="GEN EXP"/>
    <s v="09"/>
    <s v="AC"/>
    <x v="3"/>
    <n v="6000"/>
    <n v="6000"/>
    <s v="IT"/>
    <x v="0"/>
    <s v="IT"/>
    <s v="EX"/>
    <n v="6000"/>
    <n v="6000"/>
    <x v="0"/>
    <n v="0"/>
    <n v="0"/>
    <m/>
    <n v="0"/>
    <n v="6000"/>
    <s v="N"/>
    <m/>
    <s v="VPIT"/>
    <s v="VP FOR INFORMATION TECHNOLOGY"/>
    <s v="94"/>
    <s v="1-Adjust Based Budget"/>
    <x v="42"/>
    <x v="2"/>
    <x v="7"/>
    <m/>
    <x v="16"/>
    <x v="16"/>
    <m/>
  </r>
  <r>
    <n v="2018"/>
    <s v="UA"/>
    <s v="ITGF"/>
    <s v="IT GENERAL FUND"/>
    <x v="107"/>
    <s v="ADSUP"/>
    <s v="ADMINISTRATIVE SUPPORT"/>
    <s v="IN UITS OPERATING ACCOUNT - GEN FND"/>
    <x v="17"/>
    <s v="VP FOR INFORMATION TECHNOLOGY"/>
    <s v="GENFND"/>
    <x v="53"/>
    <x v="52"/>
    <s v="---"/>
    <s v="EX"/>
    <s v="S&amp;E"/>
    <s v="S&amp;E"/>
    <s v="LF"/>
    <x v="4"/>
    <s v="GEN EXP"/>
    <s v="09"/>
    <s v="AC"/>
    <x v="3"/>
    <n v="3742"/>
    <n v="0"/>
    <s v="IT"/>
    <x v="0"/>
    <s v="IT"/>
    <s v="EX"/>
    <n v="0"/>
    <n v="0"/>
    <x v="0"/>
    <n v="0"/>
    <n v="0"/>
    <m/>
    <n v="0"/>
    <n v="0"/>
    <s v="N"/>
    <m/>
    <s v="VPIT"/>
    <s v="VP FOR INFORMATION TECHNOLOGY"/>
    <s v="94"/>
    <s v="1-Adjust Based Budget"/>
    <x v="42"/>
    <x v="2"/>
    <x v="7"/>
    <m/>
    <x v="16"/>
    <x v="16"/>
    <m/>
  </r>
  <r>
    <n v="2018"/>
    <s v="UA"/>
    <s v="ITGF"/>
    <s v="IT GENERAL FUND"/>
    <x v="107"/>
    <s v="ATEL"/>
    <s v="APPLIED TECHNOLOGY LAB"/>
    <s v="IN UITS OPERATING ACCOUNT - GEN FND"/>
    <x v="17"/>
    <s v="VP FOR INFORMATION TECHNOLOGY"/>
    <s v="GENFND"/>
    <x v="53"/>
    <x v="52"/>
    <s v="---"/>
    <s v="EX"/>
    <s v="S&amp;E"/>
    <s v="S&amp;E"/>
    <s v="LF"/>
    <x v="4"/>
    <s v="GEN EXP"/>
    <s v="09"/>
    <s v="AC"/>
    <x v="3"/>
    <n v="1200"/>
    <n v="1200"/>
    <s v="IT"/>
    <x v="0"/>
    <s v="IT"/>
    <s v="EX"/>
    <n v="1200"/>
    <n v="1200"/>
    <x v="0"/>
    <n v="0"/>
    <n v="0"/>
    <m/>
    <n v="0"/>
    <n v="1200"/>
    <s v="N"/>
    <m/>
    <s v="VPIT"/>
    <s v="VP FOR INFORMATION TECHNOLOGY"/>
    <s v="94"/>
    <s v="1-Adjust Based Budget"/>
    <x v="42"/>
    <x v="2"/>
    <x v="7"/>
    <m/>
    <x v="16"/>
    <x v="16"/>
    <m/>
  </r>
  <r>
    <n v="2018"/>
    <s v="UA"/>
    <s v="ITGF"/>
    <s v="IT GENERAL FUND"/>
    <x v="107"/>
    <s v="AVL"/>
    <s v="ADVANCED VISUALIZATION LABORATORY"/>
    <s v="IN UITS OPERATING ACCOUNT - GEN FND"/>
    <x v="17"/>
    <s v="VP FOR INFORMATION TECHNOLOGY"/>
    <s v="GENFND"/>
    <x v="53"/>
    <x v="52"/>
    <s v="---"/>
    <s v="EX"/>
    <s v="S&amp;E"/>
    <s v="S&amp;E"/>
    <s v="LF"/>
    <x v="4"/>
    <s v="GEN EXP"/>
    <s v="09"/>
    <s v="AC"/>
    <x v="3"/>
    <n v="2950"/>
    <n v="2950"/>
    <s v="IT"/>
    <x v="0"/>
    <s v="IT"/>
    <s v="EX"/>
    <n v="2950"/>
    <n v="2950"/>
    <x v="0"/>
    <n v="0"/>
    <n v="0"/>
    <m/>
    <n v="0"/>
    <n v="2950"/>
    <s v="N"/>
    <m/>
    <s v="VPIT"/>
    <s v="VP FOR INFORMATION TECHNOLOGY"/>
    <s v="94"/>
    <s v="1-Adjust Based Budget"/>
    <x v="42"/>
    <x v="2"/>
    <x v="7"/>
    <m/>
    <x v="16"/>
    <x v="16"/>
    <m/>
  </r>
  <r>
    <n v="2018"/>
    <s v="UA"/>
    <s v="ITGF"/>
    <s v="IT GENERAL FUND"/>
    <x v="107"/>
    <s v="CAS"/>
    <s v="COMPUTING ADVISING &amp; SUPPORT"/>
    <s v="IN UITS OPERATING ACCOUNT - GEN FND"/>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53"/>
    <x v="52"/>
    <s v="---"/>
    <s v="EX"/>
    <s v="S&amp;E"/>
    <s v="S&amp;E"/>
    <s v="LF"/>
    <x v="4"/>
    <s v="GEN EXP"/>
    <s v="09"/>
    <s v="AC"/>
    <x v="3"/>
    <n v="1628"/>
    <n v="1628"/>
    <s v="IT"/>
    <x v="0"/>
    <s v="IT"/>
    <s v="EX"/>
    <n v="1628"/>
    <n v="1628"/>
    <x v="0"/>
    <n v="0"/>
    <n v="0"/>
    <m/>
    <n v="0"/>
    <n v="1628"/>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53"/>
    <x v="52"/>
    <s v="---"/>
    <s v="EX"/>
    <s v="S&amp;E"/>
    <s v="S&amp;E"/>
    <s v="LF"/>
    <x v="4"/>
    <s v="GEN EXP"/>
    <s v="09"/>
    <s v="AC"/>
    <x v="3"/>
    <n v="1200"/>
    <n v="1200"/>
    <s v="IT"/>
    <x v="0"/>
    <s v="IT"/>
    <s v="EX"/>
    <n v="1200"/>
    <n v="1200"/>
    <x v="0"/>
    <n v="0"/>
    <n v="0"/>
    <m/>
    <n v="0"/>
    <n v="120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53"/>
    <x v="52"/>
    <s v="---"/>
    <s v="EX"/>
    <s v="S&amp;E"/>
    <s v="S&amp;E"/>
    <s v="LF"/>
    <x v="4"/>
    <s v="GEN EXP"/>
    <s v="09"/>
    <s v="AC"/>
    <x v="3"/>
    <n v="1200"/>
    <n v="1200"/>
    <s v="IT"/>
    <x v="0"/>
    <s v="IT"/>
    <s v="EX"/>
    <n v="1200"/>
    <n v="1200"/>
    <x v="0"/>
    <n v="0"/>
    <n v="0"/>
    <m/>
    <n v="0"/>
    <n v="120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53"/>
    <x v="52"/>
    <s v="---"/>
    <s v="EX"/>
    <s v="S&amp;E"/>
    <s v="S&amp;E"/>
    <s v="LF"/>
    <x v="4"/>
    <s v="GEN EXP"/>
    <s v="09"/>
    <s v="AC"/>
    <x v="3"/>
    <n v="3600"/>
    <n v="3600"/>
    <s v="IT"/>
    <x v="0"/>
    <s v="IT"/>
    <s v="EX"/>
    <n v="3600"/>
    <n v="3600"/>
    <x v="0"/>
    <n v="0"/>
    <n v="0"/>
    <m/>
    <n v="0"/>
    <n v="3600"/>
    <s v="N"/>
    <m/>
    <s v="VPIT"/>
    <s v="VP FOR INFORMATION TECHNOLOGY"/>
    <s v="94"/>
    <s v="1-Adjust Based Budget"/>
    <x v="42"/>
    <x v="2"/>
    <x v="7"/>
    <m/>
    <x v="16"/>
    <x v="16"/>
    <m/>
  </r>
  <r>
    <n v="2018"/>
    <s v="UA"/>
    <s v="ITGF"/>
    <s v="IT GENERAL FUND"/>
    <x v="107"/>
    <s v="EANDT"/>
    <s v="ENGINEERING &amp; TECH EMBEDDED MGR"/>
    <s v="IN UITS OPERATING ACCOUNT - GEN FND"/>
    <x v="17"/>
    <s v="VP FOR INFORMATION TECHNOLOGY"/>
    <s v="GENFND"/>
    <x v="53"/>
    <x v="52"/>
    <s v="---"/>
    <s v="EX"/>
    <s v="S&amp;E"/>
    <s v="S&amp;E"/>
    <s v="LF"/>
    <x v="4"/>
    <s v="GEN EXP"/>
    <s v="09"/>
    <s v="AC"/>
    <x v="3"/>
    <n v="120"/>
    <n v="120"/>
    <s v="IT"/>
    <x v="0"/>
    <s v="IT"/>
    <s v="EX"/>
    <n v="120"/>
    <n v="120"/>
    <x v="0"/>
    <n v="0"/>
    <n v="0"/>
    <m/>
    <n v="0"/>
    <n v="120"/>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53"/>
    <x v="52"/>
    <s v="---"/>
    <s v="EX"/>
    <s v="S&amp;E"/>
    <s v="S&amp;E"/>
    <s v="LF"/>
    <x v="4"/>
    <s v="GEN EXP"/>
    <s v="09"/>
    <s v="AC"/>
    <x v="3"/>
    <n v="1604"/>
    <n v="1604"/>
    <s v="IT"/>
    <x v="0"/>
    <s v="IT"/>
    <s v="EX"/>
    <n v="1604"/>
    <n v="1604"/>
    <x v="0"/>
    <n v="0"/>
    <n v="0"/>
    <m/>
    <n v="0"/>
    <n v="1604"/>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53"/>
    <x v="52"/>
    <s v="---"/>
    <s v="EX"/>
    <s v="S&amp;E"/>
    <s v="S&amp;E"/>
    <s v="LF"/>
    <x v="4"/>
    <s v="GEN EXP"/>
    <s v="09"/>
    <s v="AC"/>
    <x v="3"/>
    <n v="0"/>
    <n v="-5458"/>
    <s v="IT"/>
    <x v="0"/>
    <s v="IT"/>
    <s v="EX"/>
    <n v="-5458"/>
    <n v="-5458"/>
    <x v="0"/>
    <n v="0"/>
    <n v="0"/>
    <m/>
    <n v="0"/>
    <n v="-5458"/>
    <s v="N"/>
    <m/>
    <s v="VPIT"/>
    <s v="VP FOR INFORMATION TECHNOLOGY"/>
    <s v="94"/>
    <s v="1-Adjust Based Budget"/>
    <x v="42"/>
    <x v="2"/>
    <x v="7"/>
    <m/>
    <x v="16"/>
    <x v="16"/>
    <m/>
  </r>
  <r>
    <n v="2018"/>
    <s v="UA"/>
    <s v="ITGF"/>
    <s v="IT GENERAL FUND"/>
    <x v="107"/>
    <s v="ITCP"/>
    <s v="IT COMMUNITY PARTNERSHIPS"/>
    <s v="IN UITS OPERATING ACCOUNT - GEN FND"/>
    <x v="17"/>
    <s v="VP FOR INFORMATION TECHNOLOGY"/>
    <s v="GENFND"/>
    <x v="53"/>
    <x v="52"/>
    <s v="---"/>
    <s v="EX"/>
    <s v="S&amp;E"/>
    <s v="S&amp;E"/>
    <s v="LF"/>
    <x v="4"/>
    <s v="GEN EXP"/>
    <s v="09"/>
    <s v="AC"/>
    <x v="3"/>
    <n v="3600"/>
    <n v="3600"/>
    <s v="IT"/>
    <x v="0"/>
    <s v="IT"/>
    <s v="EX"/>
    <n v="3600"/>
    <n v="3600"/>
    <x v="0"/>
    <n v="0"/>
    <n v="0"/>
    <m/>
    <n v="0"/>
    <n v="3600"/>
    <s v="N"/>
    <m/>
    <s v="VPIT"/>
    <s v="VP FOR INFORMATION TECHNOLOGY"/>
    <s v="94"/>
    <s v="1-Adjust Based Budget"/>
    <x v="42"/>
    <x v="2"/>
    <x v="7"/>
    <m/>
    <x v="16"/>
    <x v="16"/>
    <m/>
  </r>
  <r>
    <n v="2018"/>
    <s v="UA"/>
    <s v="ITGF"/>
    <s v="IT GENERAL FUND"/>
    <x v="107"/>
    <s v="NETE"/>
    <s v="CAMPUS NETWORK ENGINEERING"/>
    <s v="IN UITS OPERATING ACCOUNT - GEN FND"/>
    <x v="17"/>
    <s v="VP FOR INFORMATION TECHNOLOGY"/>
    <s v="GENFND"/>
    <x v="53"/>
    <x v="52"/>
    <s v="---"/>
    <s v="EX"/>
    <s v="S&amp;E"/>
    <s v="S&amp;E"/>
    <s v="LF"/>
    <x v="4"/>
    <s v="GEN EXP"/>
    <s v="09"/>
    <s v="AC"/>
    <x v="3"/>
    <n v="3800"/>
    <n v="0"/>
    <s v="IT"/>
    <x v="0"/>
    <s v="IT"/>
    <s v="EX"/>
    <n v="0"/>
    <n v="0"/>
    <x v="0"/>
    <n v="0"/>
    <n v="0"/>
    <m/>
    <n v="0"/>
    <n v="0"/>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53"/>
    <x v="52"/>
    <s v="---"/>
    <s v="EX"/>
    <s v="S&amp;E"/>
    <s v="S&amp;E"/>
    <s v="LF"/>
    <x v="4"/>
    <s v="GEN EXP"/>
    <s v="09"/>
    <s v="AC"/>
    <x v="3"/>
    <n v="600"/>
    <n v="600"/>
    <s v="IT"/>
    <x v="0"/>
    <s v="IT"/>
    <s v="EX"/>
    <n v="600"/>
    <n v="600"/>
    <x v="0"/>
    <n v="0"/>
    <n v="0"/>
    <m/>
    <n v="0"/>
    <n v="600"/>
    <s v="N"/>
    <m/>
    <s v="VPIT"/>
    <s v="VP FOR INFORMATION TECHNOLOGY"/>
    <s v="94"/>
    <s v="1-Adjust Based Budget"/>
    <x v="42"/>
    <x v="2"/>
    <x v="7"/>
    <m/>
    <x v="16"/>
    <x v="16"/>
    <m/>
  </r>
  <r>
    <n v="2018"/>
    <s v="UA"/>
    <s v="ITGF"/>
    <s v="IT GENERAL FUND"/>
    <x v="107"/>
    <s v="SAVP"/>
    <s v="SUPPORT AVP"/>
    <s v="IN UITS OPERATING ACCOUNT - GEN FND"/>
    <x v="17"/>
    <s v="VP FOR INFORMATION TECHNOLOGY"/>
    <s v="GENFND"/>
    <x v="53"/>
    <x v="52"/>
    <s v="---"/>
    <s v="EX"/>
    <s v="S&amp;E"/>
    <s v="S&amp;E"/>
    <s v="LF"/>
    <x v="4"/>
    <s v="GEN EXP"/>
    <s v="09"/>
    <s v="AC"/>
    <x v="3"/>
    <n v="323"/>
    <n v="323"/>
    <s v="IT"/>
    <x v="0"/>
    <s v="IT"/>
    <s v="EX"/>
    <n v="323"/>
    <n v="323"/>
    <x v="0"/>
    <n v="0"/>
    <n v="0"/>
    <m/>
    <n v="0"/>
    <n v="323"/>
    <s v="N"/>
    <m/>
    <s v="VPIT"/>
    <s v="VP FOR INFORMATION TECHNOLOGY"/>
    <s v="94"/>
    <s v="1-Adjust Based Budget"/>
    <x v="42"/>
    <x v="2"/>
    <x v="7"/>
    <m/>
    <x v="16"/>
    <x v="16"/>
    <m/>
  </r>
  <r>
    <n v="2018"/>
    <s v="UA"/>
    <s v="ITGF"/>
    <s v="IT GENERAL FUND"/>
    <x v="107"/>
    <s v="SC"/>
    <s v="SUPPORT CENTER"/>
    <s v="IN UITS OPERATING ACCOUNT - GEN FND"/>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ITGF"/>
    <s v="IT GENERAL FUND"/>
    <x v="107"/>
    <s v="UXO"/>
    <s v="USER EXPERIENCE OFFICE"/>
    <s v="IN UITS OPERATING ACCOUNT - GEN FND"/>
    <x v="17"/>
    <s v="VP FOR INFORMATION TECHNOLOGY"/>
    <s v="GENFND"/>
    <x v="53"/>
    <x v="52"/>
    <s v="---"/>
    <s v="EX"/>
    <s v="S&amp;E"/>
    <s v="S&amp;E"/>
    <s v="LF"/>
    <x v="4"/>
    <s v="GEN EXP"/>
    <s v="09"/>
    <s v="AC"/>
    <x v="3"/>
    <n v="0"/>
    <n v="13000"/>
    <s v="IT"/>
    <x v="0"/>
    <s v="IT"/>
    <s v="EX"/>
    <n v="13000"/>
    <n v="13000"/>
    <x v="0"/>
    <n v="0"/>
    <n v="0"/>
    <m/>
    <n v="0"/>
    <n v="13000"/>
    <s v="N"/>
    <m/>
    <s v="VPIT"/>
    <s v="VP FOR INFORMATION TECHNOLOGY"/>
    <s v="94"/>
    <s v="1-Adjust Based Budget"/>
    <x v="42"/>
    <x v="2"/>
    <x v="7"/>
    <m/>
    <x v="16"/>
    <x v="16"/>
    <m/>
  </r>
  <r>
    <n v="2018"/>
    <s v="UA"/>
    <s v="ITGF"/>
    <s v="IT GENERAL FUND"/>
    <x v="112"/>
    <s v="ITO"/>
    <s v="IT OPERATING"/>
    <s v="SE VPIT GF OPERATING"/>
    <x v="17"/>
    <s v="VP FOR INFORMATION TECHNOLOGY"/>
    <s v="GENFND"/>
    <x v="53"/>
    <x v="52"/>
    <s v="---"/>
    <s v="EX"/>
    <s v="S&amp;E"/>
    <s v="S&amp;E"/>
    <s v="LF"/>
    <x v="4"/>
    <s v="GEN EXP"/>
    <s v="09"/>
    <s v="AC"/>
    <x v="3"/>
    <n v="5347"/>
    <n v="5347"/>
    <s v="IT"/>
    <x v="0"/>
    <s v="IT"/>
    <s v="EX"/>
    <n v="5347"/>
    <n v="5347"/>
    <x v="0"/>
    <n v="0"/>
    <n v="0"/>
    <m/>
    <n v="0"/>
    <n v="5347"/>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54"/>
    <x v="53"/>
    <s v="---"/>
    <s v="EX"/>
    <s v="ADV"/>
    <s v="ADVERT PROMO"/>
    <s v="LA"/>
    <x v="4"/>
    <s v="GEN EXP"/>
    <s v="09"/>
    <s v="AC"/>
    <x v="3"/>
    <n v="100"/>
    <n v="100"/>
    <s v="IT"/>
    <x v="0"/>
    <s v="IT"/>
    <s v="EX"/>
    <n v="100"/>
    <n v="100"/>
    <x v="0"/>
    <n v="0"/>
    <n v="0"/>
    <m/>
    <n v="0"/>
    <n v="100"/>
    <s v="N"/>
    <m/>
    <s v="VPIT"/>
    <s v="VP FOR INFORMATION TECHNOLOGY"/>
    <s v="94"/>
    <s v="1-Adjust Based Budget"/>
    <x v="42"/>
    <x v="2"/>
    <x v="7"/>
    <m/>
    <x v="16"/>
    <x v="16"/>
    <m/>
  </r>
  <r>
    <n v="2018"/>
    <s v="UA"/>
    <s v="ITGF"/>
    <s v="IT GENERAL FUND"/>
    <x v="0"/>
    <s v="ADELA"/>
    <s v="ADOBE LICENSES"/>
    <s v="UITS OPERATING ACCOUNT - GENERAL FUND-UA"/>
    <x v="17"/>
    <s v="VP FOR INFORMATION TECHNOLOGY"/>
    <s v="GENFND"/>
    <x v="55"/>
    <x v="54"/>
    <s v="---"/>
    <s v="EX"/>
    <s v="S&amp;E"/>
    <s v="S&amp;E"/>
    <s v="LF"/>
    <x v="4"/>
    <s v="GEN EXP"/>
    <s v="09"/>
    <s v="IS"/>
    <x v="3"/>
    <n v="1165000"/>
    <n v="1165000"/>
    <m/>
    <x v="0"/>
    <n v="0"/>
    <s v="EX"/>
    <n v="1165000"/>
    <n v="1165000"/>
    <x v="0"/>
    <n v="0"/>
    <n v="0"/>
    <m/>
    <n v="0"/>
    <n v="1165000"/>
    <s v="N"/>
    <m/>
    <s v="VPIT"/>
    <s v="VP FOR INFORMATION TECHNOLOGY"/>
    <s v="94"/>
    <s v="1-Adjust Based Budget"/>
    <x v="42"/>
    <x v="2"/>
    <x v="7"/>
    <m/>
    <x v="0"/>
    <x v="0"/>
    <m/>
  </r>
  <r>
    <n v="2018"/>
    <s v="UA"/>
    <s v="ITGF"/>
    <s v="IT GENERAL FUND"/>
    <x v="0"/>
    <s v="AMS"/>
    <s v="ACCOUNT MANAGEMENT - BASE"/>
    <s v="UITS OPERATING ACCOUNT - GENERAL FUND-UA"/>
    <x v="17"/>
    <s v="VP FOR INFORMATION TECHNOLOGY"/>
    <s v="GENFND"/>
    <x v="55"/>
    <x v="54"/>
    <s v="---"/>
    <s v="EX"/>
    <s v="S&amp;E"/>
    <s v="S&amp;E"/>
    <s v="LF"/>
    <x v="4"/>
    <s v="GEN EXP"/>
    <s v="09"/>
    <s v="IS"/>
    <x v="3"/>
    <n v="167000"/>
    <n v="167000"/>
    <m/>
    <x v="0"/>
    <n v="0"/>
    <s v="EX"/>
    <n v="167000"/>
    <n v="167000"/>
    <x v="0"/>
    <n v="0"/>
    <n v="0"/>
    <m/>
    <n v="0"/>
    <n v="167000"/>
    <s v="N"/>
    <m/>
    <s v="VPIT"/>
    <s v="VP FOR INFORMATION TECHNOLOGY"/>
    <s v="94"/>
    <s v="1-Adjust Based Budget"/>
    <x v="42"/>
    <x v="2"/>
    <x v="7"/>
    <m/>
    <x v="0"/>
    <x v="0"/>
    <m/>
  </r>
  <r>
    <n v="2018"/>
    <s v="UA"/>
    <s v="ITGF"/>
    <s v="IT GENERAL FUND"/>
    <x v="0"/>
    <s v="BLNET"/>
    <s v="BLOOMINGTON CAMPUS NETWORK"/>
    <s v="UITS OPERATING ACCOUNT - GENERAL FUND-UA"/>
    <x v="17"/>
    <s v="VP FOR INFORMATION TECHNOLOGY"/>
    <s v="GENFND"/>
    <x v="55"/>
    <x v="54"/>
    <s v="---"/>
    <s v="EX"/>
    <s v="S&amp;E"/>
    <s v="S&amp;E"/>
    <s v="LF"/>
    <x v="4"/>
    <s v="GEN EXP"/>
    <s v="09"/>
    <s v="IS"/>
    <x v="3"/>
    <n v="5666"/>
    <n v="0"/>
    <m/>
    <x v="0"/>
    <n v="0"/>
    <s v="EX"/>
    <n v="0"/>
    <n v="0"/>
    <x v="0"/>
    <n v="0"/>
    <n v="0"/>
    <m/>
    <n v="0"/>
    <n v="0"/>
    <s v="N"/>
    <m/>
    <s v="VPIT"/>
    <s v="VP FOR INFORMATION TECHNOLOGY"/>
    <s v="94"/>
    <s v="1-Adjust Based Budget"/>
    <x v="42"/>
    <x v="2"/>
    <x v="7"/>
    <m/>
    <x v="0"/>
    <x v="0"/>
    <m/>
  </r>
  <r>
    <n v="2018"/>
    <s v="UA"/>
    <s v="ITGF"/>
    <s v="IT GENERAL FUND"/>
    <x v="0"/>
    <s v="COLT"/>
    <s v="COLLABORATION TECHNOLOGIES"/>
    <s v="UITS OPERATING ACCOUNT - GENERAL FUND-UA"/>
    <x v="17"/>
    <s v="VP FOR INFORMATION TECHNOLOGY"/>
    <s v="GENFND"/>
    <x v="55"/>
    <x v="54"/>
    <s v="---"/>
    <s v="EX"/>
    <s v="S&amp;E"/>
    <s v="S&amp;E"/>
    <s v="LF"/>
    <x v="4"/>
    <s v="GEN EXP"/>
    <s v="09"/>
    <s v="IS"/>
    <x v="3"/>
    <n v="14480"/>
    <n v="14480"/>
    <m/>
    <x v="0"/>
    <n v="0"/>
    <s v="EX"/>
    <n v="14480"/>
    <n v="14480"/>
    <x v="0"/>
    <n v="0"/>
    <n v="0"/>
    <m/>
    <n v="0"/>
    <n v="14480"/>
    <s v="N"/>
    <m/>
    <s v="VPIT"/>
    <s v="VP FOR INFORMATION TECHNOLOGY"/>
    <s v="94"/>
    <s v="1-Adjust Based Budget"/>
    <x v="42"/>
    <x v="2"/>
    <x v="7"/>
    <m/>
    <x v="0"/>
    <x v="0"/>
    <m/>
  </r>
  <r>
    <n v="2018"/>
    <s v="UA"/>
    <s v="ITGF"/>
    <s v="IT GENERAL FUND"/>
    <x v="0"/>
    <s v="CRM"/>
    <s v="CONSTITUENT RELATIONSIHP MANAGEMENT"/>
    <s v="UITS OPERATING ACCOUNT - GENERAL FUND-UA"/>
    <x v="17"/>
    <s v="VP FOR INFORMATION TECHNOLOGY"/>
    <s v="GENFND"/>
    <x v="55"/>
    <x v="54"/>
    <s v="---"/>
    <s v="EX"/>
    <s v="S&amp;E"/>
    <s v="S&amp;E"/>
    <s v="LF"/>
    <x v="4"/>
    <s v="GEN EXP"/>
    <s v="09"/>
    <s v="IS"/>
    <x v="3"/>
    <n v="300371"/>
    <n v="300371"/>
    <m/>
    <x v="0"/>
    <n v="0"/>
    <s v="EX"/>
    <n v="300371"/>
    <n v="300371"/>
    <x v="0"/>
    <n v="0"/>
    <n v="0"/>
    <m/>
    <n v="0"/>
    <n v="300371"/>
    <s v="N"/>
    <m/>
    <s v="VPIT"/>
    <s v="VP FOR INFORMATION TECHNOLOGY"/>
    <s v="94"/>
    <s v="1-Adjust Based Budget"/>
    <x v="42"/>
    <x v="2"/>
    <x v="7"/>
    <m/>
    <x v="0"/>
    <x v="0"/>
    <m/>
  </r>
  <r>
    <n v="2018"/>
    <s v="UA"/>
    <s v="ITGF"/>
    <s v="IT GENERAL FUND"/>
    <x v="0"/>
    <s v="DBADM"/>
    <s v="DATABASE ADMINISTRATION"/>
    <s v="UITS OPERATING ACCOUNT - GENERAL FUND-UA"/>
    <x v="17"/>
    <s v="VP FOR INFORMATION TECHNOLOGY"/>
    <s v="GENFND"/>
    <x v="55"/>
    <x v="54"/>
    <s v="---"/>
    <s v="EX"/>
    <s v="S&amp;E"/>
    <s v="S&amp;E"/>
    <s v="LF"/>
    <x v="4"/>
    <s v="GEN EXP"/>
    <s v="09"/>
    <s v="IS"/>
    <x v="3"/>
    <n v="71857"/>
    <n v="71857"/>
    <m/>
    <x v="0"/>
    <n v="0"/>
    <s v="EX"/>
    <n v="71857"/>
    <n v="71857"/>
    <x v="0"/>
    <n v="0"/>
    <n v="0"/>
    <m/>
    <n v="0"/>
    <n v="71857"/>
    <s v="N"/>
    <m/>
    <s v="VPIT"/>
    <s v="VP FOR INFORMATION TECHNOLOGY"/>
    <s v="94"/>
    <s v="1-Adjust Based Budget"/>
    <x v="42"/>
    <x v="2"/>
    <x v="7"/>
    <m/>
    <x v="0"/>
    <x v="0"/>
    <m/>
  </r>
  <r>
    <n v="2018"/>
    <s v="UA"/>
    <s v="ITGF"/>
    <s v="IT GENERAL FUND"/>
    <x v="0"/>
    <s v="EBS"/>
    <s v="ENTERPRISE BUSINESS SYSTEMS"/>
    <s v="UITS OPERATING ACCOUNT - GENERAL FUND-UA"/>
    <x v="17"/>
    <s v="VP FOR INFORMATION TECHNOLOGY"/>
    <s v="GENFND"/>
    <x v="55"/>
    <x v="54"/>
    <s v="---"/>
    <s v="EX"/>
    <s v="S&amp;E"/>
    <s v="S&amp;E"/>
    <s v="LF"/>
    <x v="4"/>
    <s v="GEN EXP"/>
    <s v="09"/>
    <s v="IS"/>
    <x v="3"/>
    <n v="2575"/>
    <n v="2575"/>
    <m/>
    <x v="0"/>
    <n v="0"/>
    <s v="EX"/>
    <n v="2575"/>
    <n v="2575"/>
    <x v="0"/>
    <n v="0"/>
    <n v="0"/>
    <m/>
    <n v="0"/>
    <n v="2575"/>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55"/>
    <x v="54"/>
    <s v="---"/>
    <s v="EX"/>
    <s v="S&amp;E"/>
    <s v="S&amp;E"/>
    <s v="LF"/>
    <x v="4"/>
    <s v="GEN EXP"/>
    <s v="09"/>
    <s v="IS"/>
    <x v="3"/>
    <n v="558000"/>
    <n v="355703"/>
    <m/>
    <x v="0"/>
    <n v="0"/>
    <s v="EX"/>
    <n v="355703"/>
    <n v="355703"/>
    <x v="0"/>
    <n v="0"/>
    <n v="0"/>
    <m/>
    <n v="0"/>
    <n v="355703"/>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55"/>
    <x v="54"/>
    <s v="---"/>
    <s v="EX"/>
    <s v="S&amp;E"/>
    <s v="S&amp;E"/>
    <s v="LF"/>
    <x v="4"/>
    <s v="GEN EXP"/>
    <s v="09"/>
    <s v="IS"/>
    <x v="3"/>
    <n v="12742"/>
    <n v="12742"/>
    <m/>
    <x v="0"/>
    <n v="0"/>
    <s v="EX"/>
    <n v="12742"/>
    <n v="12742"/>
    <x v="0"/>
    <n v="0"/>
    <n v="0"/>
    <m/>
    <n v="0"/>
    <n v="12742"/>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55"/>
    <x v="54"/>
    <s v="---"/>
    <s v="EX"/>
    <s v="S&amp;E"/>
    <s v="S&amp;E"/>
    <s v="LF"/>
    <x v="4"/>
    <s v="GEN EXP"/>
    <s v="09"/>
    <s v="IS"/>
    <x v="3"/>
    <n v="588"/>
    <n v="588"/>
    <m/>
    <x v="0"/>
    <n v="0"/>
    <s v="EX"/>
    <n v="588"/>
    <n v="588"/>
    <x v="0"/>
    <n v="0"/>
    <n v="0"/>
    <m/>
    <n v="0"/>
    <n v="588"/>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55"/>
    <x v="54"/>
    <s v="---"/>
    <s v="EX"/>
    <s v="S&amp;E"/>
    <s v="S&amp;E"/>
    <s v="LF"/>
    <x v="4"/>
    <s v="GEN EXP"/>
    <s v="09"/>
    <s v="IS"/>
    <x v="3"/>
    <n v="924"/>
    <n v="0"/>
    <m/>
    <x v="0"/>
    <n v="0"/>
    <s v="EX"/>
    <n v="0"/>
    <n v="0"/>
    <x v="0"/>
    <n v="0"/>
    <n v="0"/>
    <m/>
    <n v="0"/>
    <n v="0"/>
    <s v="N"/>
    <m/>
    <s v="VPIT"/>
    <s v="VP FOR INFORMATION TECHNOLOGY"/>
    <s v="94"/>
    <s v="1-Adjust Based Budget"/>
    <x v="42"/>
    <x v="2"/>
    <x v="7"/>
    <m/>
    <x v="0"/>
    <x v="0"/>
    <m/>
  </r>
  <r>
    <n v="2018"/>
    <s v="UA"/>
    <s v="ITGF"/>
    <s v="IT GENERAL FUND"/>
    <x v="0"/>
    <s v="ESORC"/>
    <s v="ES ORACLE EXPENSE"/>
    <s v="UITS OPERATING ACCOUNT - GENERAL FUND-UA"/>
    <x v="17"/>
    <s v="VP FOR INFORMATION TECHNOLOGY"/>
    <s v="GENFND"/>
    <x v="55"/>
    <x v="54"/>
    <s v="---"/>
    <s v="EX"/>
    <s v="S&amp;E"/>
    <s v="S&amp;E"/>
    <s v="LF"/>
    <x v="4"/>
    <s v="GEN EXP"/>
    <s v="09"/>
    <s v="IS"/>
    <x v="3"/>
    <n v="1847880"/>
    <n v="1847880"/>
    <m/>
    <x v="0"/>
    <n v="0"/>
    <s v="EX"/>
    <n v="1847880"/>
    <n v="1847880"/>
    <x v="0"/>
    <n v="0"/>
    <n v="0"/>
    <m/>
    <n v="0"/>
    <n v="1847880"/>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55"/>
    <x v="54"/>
    <s v="---"/>
    <s v="EX"/>
    <s v="S&amp;E"/>
    <s v="S&amp;E"/>
    <s v="LF"/>
    <x v="4"/>
    <s v="GEN EXP"/>
    <s v="09"/>
    <s v="IS"/>
    <x v="3"/>
    <n v="504"/>
    <n v="504"/>
    <m/>
    <x v="0"/>
    <n v="0"/>
    <s v="EX"/>
    <n v="504"/>
    <n v="504"/>
    <x v="0"/>
    <n v="0"/>
    <n v="0"/>
    <m/>
    <n v="0"/>
    <n v="504"/>
    <s v="N"/>
    <m/>
    <s v="VPIT"/>
    <s v="VP FOR INFORMATION TECHNOLOGY"/>
    <s v="94"/>
    <s v="1-Adjust Based Budget"/>
    <x v="42"/>
    <x v="2"/>
    <x v="7"/>
    <m/>
    <x v="0"/>
    <x v="0"/>
    <m/>
  </r>
  <r>
    <n v="2018"/>
    <s v="UA"/>
    <s v="ITGF"/>
    <s v="IT GENERAL FUND"/>
    <x v="0"/>
    <s v="EWT"/>
    <s v="ENTERPRISE WEB TECH TEAM"/>
    <s v="UITS OPERATING ACCOUNT - GENERAL FUND-UA"/>
    <x v="17"/>
    <s v="VP FOR INFORMATION TECHNOLOGY"/>
    <s v="GENFND"/>
    <x v="55"/>
    <x v="54"/>
    <s v="---"/>
    <s v="EX"/>
    <s v="S&amp;E"/>
    <s v="S&amp;E"/>
    <s v="LF"/>
    <x v="4"/>
    <s v="GEN EXP"/>
    <s v="09"/>
    <s v="IS"/>
    <x v="3"/>
    <n v="3688"/>
    <n v="3688"/>
    <m/>
    <x v="0"/>
    <n v="0"/>
    <s v="EX"/>
    <n v="3688"/>
    <n v="3688"/>
    <x v="0"/>
    <n v="0"/>
    <n v="0"/>
    <m/>
    <n v="0"/>
    <n v="3688"/>
    <s v="N"/>
    <m/>
    <s v="VPIT"/>
    <s v="VP FOR INFORMATION TECHNOLOGY"/>
    <s v="94"/>
    <s v="1-Adjust Based Budget"/>
    <x v="42"/>
    <x v="2"/>
    <x v="7"/>
    <m/>
    <x v="0"/>
    <x v="0"/>
    <m/>
  </r>
  <r>
    <n v="2018"/>
    <s v="UA"/>
    <s v="ITGF"/>
    <s v="IT GENERAL FUND"/>
    <x v="0"/>
    <s v="FOSVS"/>
    <s v="FINANCE OFFICE SERVICE"/>
    <s v="UITS OPERATING ACCOUNT - GENERAL FUND-UA"/>
    <x v="17"/>
    <s v="VP FOR INFORMATION TECHNOLOGY"/>
    <s v="GENFND"/>
    <x v="55"/>
    <x v="54"/>
    <s v="---"/>
    <s v="EX"/>
    <s v="S&amp;E"/>
    <s v="S&amp;E"/>
    <s v="LF"/>
    <x v="4"/>
    <s v="GEN EXP"/>
    <s v="09"/>
    <s v="IS"/>
    <x v="3"/>
    <n v="600"/>
    <n v="600"/>
    <m/>
    <x v="0"/>
    <n v="0"/>
    <s v="EX"/>
    <n v="600"/>
    <n v="600"/>
    <x v="0"/>
    <n v="0"/>
    <n v="0"/>
    <m/>
    <n v="0"/>
    <n v="600"/>
    <s v="N"/>
    <m/>
    <s v="VPIT"/>
    <s v="VP FOR INFORMATION TECHNOLOGY"/>
    <s v="94"/>
    <s v="1-Adjust Based Budget"/>
    <x v="42"/>
    <x v="2"/>
    <x v="7"/>
    <m/>
    <x v="0"/>
    <x v="0"/>
    <m/>
  </r>
  <r>
    <n v="2018"/>
    <s v="UA"/>
    <s v="ITGF"/>
    <s v="IT GENERAL FUND"/>
    <x v="0"/>
    <s v="FSDS"/>
    <s v="FINANCIAL SYSTEMS DEVELOPMENT &amp; SUPPORT"/>
    <s v="UITS OPERATING ACCOUNT - GENERAL FUND-UA"/>
    <x v="17"/>
    <s v="VP FOR INFORMATION TECHNOLOGY"/>
    <s v="GENFND"/>
    <x v="55"/>
    <x v="54"/>
    <s v="---"/>
    <s v="EX"/>
    <s v="S&amp;E"/>
    <s v="S&amp;E"/>
    <s v="LF"/>
    <x v="4"/>
    <s v="GEN EXP"/>
    <s v="09"/>
    <s v="IS"/>
    <x v="3"/>
    <n v="3847"/>
    <n v="3847"/>
    <m/>
    <x v="0"/>
    <n v="0"/>
    <s v="EX"/>
    <n v="3847"/>
    <n v="3847"/>
    <x v="0"/>
    <n v="0"/>
    <n v="0"/>
    <m/>
    <n v="0"/>
    <n v="3847"/>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55"/>
    <x v="54"/>
    <s v="---"/>
    <s v="EX"/>
    <s v="S&amp;E"/>
    <s v="S&amp;E"/>
    <s v="LF"/>
    <x v="4"/>
    <s v="GEN EXP"/>
    <s v="09"/>
    <s v="IS"/>
    <x v="3"/>
    <n v="15921"/>
    <n v="98321"/>
    <m/>
    <x v="0"/>
    <n v="0"/>
    <s v="EX"/>
    <n v="98321"/>
    <n v="98321"/>
    <x v="0"/>
    <n v="0"/>
    <n v="0"/>
    <m/>
    <n v="0"/>
    <n v="98321"/>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55"/>
    <x v="54"/>
    <s v="---"/>
    <s v="EX"/>
    <s v="S&amp;E"/>
    <s v="S&amp;E"/>
    <s v="LF"/>
    <x v="4"/>
    <s v="GEN EXP"/>
    <s v="09"/>
    <s v="IS"/>
    <x v="3"/>
    <n v="13750"/>
    <n v="13750"/>
    <m/>
    <x v="0"/>
    <n v="0"/>
    <s v="EX"/>
    <n v="13750"/>
    <n v="13750"/>
    <x v="0"/>
    <n v="0"/>
    <n v="0"/>
    <m/>
    <n v="0"/>
    <n v="13750"/>
    <s v="N"/>
    <m/>
    <s v="VPIT"/>
    <s v="VP FOR INFORMATION TECHNOLOGY"/>
    <s v="94"/>
    <s v="1-Adjust Based Budget"/>
    <x v="42"/>
    <x v="2"/>
    <x v="7"/>
    <m/>
    <x v="0"/>
    <x v="0"/>
    <m/>
  </r>
  <r>
    <n v="2018"/>
    <s v="UA"/>
    <s v="ITGF"/>
    <s v="IT GENERAL FUND"/>
    <x v="0"/>
    <s v="LIBSD"/>
    <s v="LIBRARY INFORMATION SYS-SYS DEVELOPMENT"/>
    <s v="UITS OPERATING ACCOUNT - GENERAL FUND-UA"/>
    <x v="17"/>
    <s v="VP FOR INFORMATION TECHNOLOGY"/>
    <s v="GENFND"/>
    <x v="55"/>
    <x v="54"/>
    <s v="---"/>
    <s v="EX"/>
    <s v="S&amp;E"/>
    <s v="S&amp;E"/>
    <s v="LF"/>
    <x v="4"/>
    <s v="GEN EXP"/>
    <s v="09"/>
    <s v="IS"/>
    <x v="3"/>
    <n v="780"/>
    <n v="780"/>
    <m/>
    <x v="0"/>
    <n v="0"/>
    <s v="EX"/>
    <n v="780"/>
    <n v="780"/>
    <x v="0"/>
    <n v="0"/>
    <n v="0"/>
    <m/>
    <n v="0"/>
    <n v="780"/>
    <s v="N"/>
    <m/>
    <s v="VPIT"/>
    <s v="VP FOR INFORMATION TECHNOLOGY"/>
    <s v="94"/>
    <s v="1-Adjust Based Budget"/>
    <x v="42"/>
    <x v="2"/>
    <x v="7"/>
    <m/>
    <x v="0"/>
    <x v="0"/>
    <m/>
  </r>
  <r>
    <n v="2018"/>
    <s v="UA"/>
    <s v="ITGF"/>
    <s v="IT GENERAL FUND"/>
    <x v="0"/>
    <s v="MSELA"/>
    <s v="MICROSOFT ENTERPRISE LICENSE AGREEMENT"/>
    <s v="UITS OPERATING ACCOUNT - GENERAL FUND-UA"/>
    <x v="17"/>
    <s v="VP FOR INFORMATION TECHNOLOGY"/>
    <s v="GENFND"/>
    <x v="55"/>
    <x v="54"/>
    <s v="---"/>
    <s v="EX"/>
    <s v="S&amp;E"/>
    <s v="S&amp;E"/>
    <s v="LF"/>
    <x v="4"/>
    <s v="GEN EXP"/>
    <s v="09"/>
    <s v="IS"/>
    <x v="3"/>
    <n v="2538818"/>
    <n v="2538818"/>
    <m/>
    <x v="0"/>
    <n v="0"/>
    <s v="EX"/>
    <n v="2538818"/>
    <n v="2538818"/>
    <x v="0"/>
    <n v="0"/>
    <n v="0"/>
    <m/>
    <n v="0"/>
    <n v="2538818"/>
    <s v="N"/>
    <m/>
    <s v="VPIT"/>
    <s v="VP FOR INFORMATION TECHNOLOGY"/>
    <s v="94"/>
    <s v="1-Adjust Based Budget"/>
    <x v="42"/>
    <x v="2"/>
    <x v="7"/>
    <m/>
    <x v="0"/>
    <x v="0"/>
    <m/>
  </r>
  <r>
    <n v="2018"/>
    <s v="UA"/>
    <s v="ITGF"/>
    <s v="IT GENERAL FUND"/>
    <x v="0"/>
    <s v="PRACQ"/>
    <s v="PRIORITIZED ACQUISITIONS"/>
    <s v="UITS OPERATING ACCOUNT - GENERAL FUND-UA"/>
    <x v="17"/>
    <s v="VP FOR INFORMATION TECHNOLOGY"/>
    <s v="GENFND"/>
    <x v="55"/>
    <x v="54"/>
    <s v="---"/>
    <s v="EX"/>
    <s v="S&amp;E"/>
    <s v="S&amp;E"/>
    <s v="LF"/>
    <x v="4"/>
    <s v="GEN EXP"/>
    <s v="09"/>
    <s v="IS"/>
    <x v="3"/>
    <n v="82400"/>
    <n v="0"/>
    <m/>
    <x v="0"/>
    <n v="0"/>
    <s v="EX"/>
    <n v="0"/>
    <n v="0"/>
    <x v="0"/>
    <n v="0"/>
    <n v="0"/>
    <m/>
    <n v="0"/>
    <n v="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55"/>
    <x v="54"/>
    <s v="---"/>
    <s v="EX"/>
    <s v="S&amp;E"/>
    <s v="S&amp;E"/>
    <s v="LF"/>
    <x v="4"/>
    <s v="GEN EXP"/>
    <s v="09"/>
    <s v="IS"/>
    <x v="3"/>
    <n v="40000"/>
    <n v="40000"/>
    <m/>
    <x v="0"/>
    <n v="0"/>
    <s v="EX"/>
    <n v="40000"/>
    <n v="40000"/>
    <x v="0"/>
    <n v="0"/>
    <n v="0"/>
    <m/>
    <n v="0"/>
    <n v="40000"/>
    <s v="N"/>
    <m/>
    <s v="VPIT"/>
    <s v="VP FOR INFORMATION TECHNOLOGY"/>
    <s v="94"/>
    <s v="1-Adjust Based Budget"/>
    <x v="42"/>
    <x v="2"/>
    <x v="7"/>
    <m/>
    <x v="0"/>
    <x v="0"/>
    <m/>
  </r>
  <r>
    <n v="2018"/>
    <s v="UA"/>
    <s v="ITGF"/>
    <s v="IT GENERAL FUND"/>
    <x v="108"/>
    <s v="CS"/>
    <s v="COMMON SERVICES-GEN FUND"/>
    <s v="SB VPIT GF OPERATING"/>
    <x v="17"/>
    <s v="VP FOR INFORMATION TECHNOLOGY"/>
    <s v="GENFND"/>
    <x v="55"/>
    <x v="54"/>
    <s v="---"/>
    <s v="EX"/>
    <s v="S&amp;E"/>
    <s v="S&amp;E"/>
    <s v="LF"/>
    <x v="4"/>
    <s v="GEN EXP"/>
    <s v="09"/>
    <s v="AC"/>
    <x v="3"/>
    <n v="11092"/>
    <n v="11092"/>
    <s v="IT"/>
    <x v="0"/>
    <s v="IT"/>
    <s v="EX"/>
    <n v="11092"/>
    <n v="11092"/>
    <x v="0"/>
    <n v="0"/>
    <n v="0"/>
    <m/>
    <n v="0"/>
    <n v="11092"/>
    <s v="N"/>
    <m/>
    <s v="VPIT"/>
    <s v="VP FOR INFORMATION TECHNOLOGY"/>
    <s v="94"/>
    <s v="1-Adjust Based Budget"/>
    <x v="42"/>
    <x v="2"/>
    <x v="7"/>
    <m/>
    <x v="16"/>
    <x v="16"/>
    <m/>
  </r>
  <r>
    <n v="2018"/>
    <s v="UA"/>
    <s v="ITGF"/>
    <s v="IT GENERAL FUND"/>
    <x v="108"/>
    <s v="ITO"/>
    <s v="IT OPERATING"/>
    <s v="SB VPIT GF OPERATING"/>
    <x v="17"/>
    <s v="VP FOR INFORMATION TECHNOLOGY"/>
    <s v="GENFND"/>
    <x v="55"/>
    <x v="54"/>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09"/>
    <s v="CS"/>
    <s v="COMMON SERVICES-GEN FUND"/>
    <s v="EA - VPIT- GF - OPERATING"/>
    <x v="17"/>
    <s v="VP FOR INFORMATION TECHNOLOGY"/>
    <s v="GENFND"/>
    <x v="55"/>
    <x v="54"/>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09"/>
    <s v="ITO"/>
    <s v="IT OPERATING"/>
    <s v="EA - VPIT- GF - OPERATING"/>
    <x v="17"/>
    <s v="VP FOR INFORMATION TECHNOLOGY"/>
    <s v="GENFND"/>
    <x v="55"/>
    <x v="54"/>
    <s v="---"/>
    <s v="EX"/>
    <s v="S&amp;E"/>
    <s v="S&amp;E"/>
    <s v="LF"/>
    <x v="4"/>
    <s v="GEN EXP"/>
    <s v="09"/>
    <s v="AC"/>
    <x v="3"/>
    <n v="2000"/>
    <n v="2000"/>
    <s v="IT"/>
    <x v="0"/>
    <s v="IT"/>
    <s v="EX"/>
    <n v="2000"/>
    <n v="2000"/>
    <x v="0"/>
    <n v="0"/>
    <n v="0"/>
    <m/>
    <n v="0"/>
    <n v="20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55"/>
    <x v="54"/>
    <s v="---"/>
    <s v="EX"/>
    <s v="S&amp;E"/>
    <s v="S&amp;E"/>
    <s v="LF"/>
    <x v="4"/>
    <s v="GEN EXP"/>
    <s v="09"/>
    <s v="AC"/>
    <x v="3"/>
    <n v="1500"/>
    <n v="1500"/>
    <s v="IT"/>
    <x v="0"/>
    <s v="IT"/>
    <s v="EX"/>
    <n v="1500"/>
    <n v="1500"/>
    <x v="0"/>
    <n v="0"/>
    <n v="0"/>
    <m/>
    <n v="0"/>
    <n v="1500"/>
    <s v="N"/>
    <m/>
    <s v="VPIT"/>
    <s v="VP FOR INFORMATION TECHNOLOGY"/>
    <s v="94"/>
    <s v="1-Adjust Based Budget"/>
    <x v="42"/>
    <x v="2"/>
    <x v="7"/>
    <m/>
    <x v="16"/>
    <x v="16"/>
    <m/>
  </r>
  <r>
    <n v="2018"/>
    <s v="UA"/>
    <s v="ITGF"/>
    <s v="IT GENERAL FUND"/>
    <x v="106"/>
    <s v="ESRI"/>
    <s v="ESRI GEOGRAPHIC INFORMATION SYSTEMS"/>
    <s v="BL UITS OPER ACCOUNT - GENERAL FUND"/>
    <x v="17"/>
    <s v="VP FOR INFORMATION TECHNOLOGY"/>
    <s v="GENFND"/>
    <x v="55"/>
    <x v="54"/>
    <s v="---"/>
    <s v="EX"/>
    <s v="S&amp;E"/>
    <s v="S&amp;E"/>
    <s v="LF"/>
    <x v="4"/>
    <s v="GEN EXP"/>
    <s v="09"/>
    <s v="AC"/>
    <x v="3"/>
    <n v="12000"/>
    <n v="12000"/>
    <s v="IT"/>
    <x v="0"/>
    <s v="IT"/>
    <s v="EX"/>
    <n v="12000"/>
    <n v="12000"/>
    <x v="0"/>
    <n v="0"/>
    <n v="0"/>
    <m/>
    <n v="0"/>
    <n v="12000"/>
    <s v="N"/>
    <m/>
    <s v="VPIT"/>
    <s v="VP FOR INFORMATION TECHNOLOGY"/>
    <s v="94"/>
    <s v="1-Adjust Based Budget"/>
    <x v="42"/>
    <x v="2"/>
    <x v="7"/>
    <m/>
    <x v="16"/>
    <x v="16"/>
    <m/>
  </r>
  <r>
    <n v="2018"/>
    <s v="UA"/>
    <s v="ITGF"/>
    <s v="IT GENERAL FUND"/>
    <x v="106"/>
    <s v="HNGF"/>
    <s v="HELPNET GENERAL FUND"/>
    <s v="BL UITS OPER ACCOUNT - GENERAL FUND"/>
    <x v="17"/>
    <s v="VP FOR INFORMATION TECHNOLOGY"/>
    <s v="GENFND"/>
    <x v="55"/>
    <x v="54"/>
    <s v="---"/>
    <s v="EX"/>
    <s v="S&amp;E"/>
    <s v="S&amp;E"/>
    <s v="LF"/>
    <x v="4"/>
    <s v="GEN EXP"/>
    <s v="09"/>
    <s v="AC"/>
    <x v="3"/>
    <n v="82915"/>
    <n v="82915"/>
    <s v="IT"/>
    <x v="0"/>
    <s v="IT"/>
    <s v="EX"/>
    <n v="82915"/>
    <n v="82915"/>
    <x v="0"/>
    <n v="0"/>
    <n v="0"/>
    <m/>
    <n v="0"/>
    <n v="82915"/>
    <s v="N"/>
    <m/>
    <s v="VPIT"/>
    <s v="VP FOR INFORMATION TECHNOLOGY"/>
    <s v="94"/>
    <s v="1-Adjust Based Budget"/>
    <x v="42"/>
    <x v="2"/>
    <x v="7"/>
    <m/>
    <x v="16"/>
    <x v="16"/>
    <m/>
  </r>
  <r>
    <n v="2018"/>
    <s v="UA"/>
    <s v="ITGF"/>
    <s v="IT GENERAL FUND"/>
    <x v="106"/>
    <s v="MSELA"/>
    <s v="MICROSOFT ENTERPRISE LICENSE AGREEMENT"/>
    <s v="BL UITS OPER ACCOUNT - GENERAL FUND"/>
    <x v="17"/>
    <s v="VP FOR INFORMATION TECHNOLOGY"/>
    <s v="GENFND"/>
    <x v="55"/>
    <x v="54"/>
    <s v="---"/>
    <s v="EX"/>
    <s v="S&amp;E"/>
    <s v="S&amp;E"/>
    <s v="LF"/>
    <x v="4"/>
    <s v="GEN EXP"/>
    <s v="09"/>
    <s v="AC"/>
    <x v="3"/>
    <n v="40954"/>
    <n v="40954"/>
    <s v="IT"/>
    <x v="0"/>
    <s v="IT"/>
    <s v="EX"/>
    <n v="40954"/>
    <n v="40954"/>
    <x v="0"/>
    <n v="0"/>
    <n v="0"/>
    <m/>
    <n v="0"/>
    <n v="40954"/>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55"/>
    <x v="54"/>
    <s v="---"/>
    <s v="EX"/>
    <s v="S&amp;E"/>
    <s v="S&amp;E"/>
    <s v="LF"/>
    <x v="4"/>
    <s v="GEN EXP"/>
    <s v="09"/>
    <s v="AC"/>
    <x v="3"/>
    <n v="650"/>
    <n v="650"/>
    <s v="IT"/>
    <x v="0"/>
    <s v="IT"/>
    <s v="EX"/>
    <n v="650"/>
    <n v="650"/>
    <x v="0"/>
    <n v="0"/>
    <n v="0"/>
    <m/>
    <n v="0"/>
    <n v="650"/>
    <s v="N"/>
    <m/>
    <s v="VPIT"/>
    <s v="VP FOR INFORMATION TECHNOLOGY"/>
    <s v="94"/>
    <s v="1-Adjust Based Budget"/>
    <x v="42"/>
    <x v="2"/>
    <x v="7"/>
    <m/>
    <x v="16"/>
    <x v="16"/>
    <m/>
  </r>
  <r>
    <n v="2018"/>
    <s v="UA"/>
    <s v="ITGF"/>
    <s v="IT GENERAL FUND"/>
    <x v="110"/>
    <s v="CS"/>
    <s v="COMMON SERVICES-GEN FUND"/>
    <s v="KO VPIT GENERAL FUND OPERATING"/>
    <x v="17"/>
    <s v="VP FOR INFORMATION TECHNOLOGY"/>
    <s v="GENFND"/>
    <x v="55"/>
    <x v="54"/>
    <s v="---"/>
    <s v="EX"/>
    <s v="S&amp;E"/>
    <s v="S&amp;E"/>
    <s v="LF"/>
    <x v="4"/>
    <s v="GEN EXP"/>
    <s v="09"/>
    <s v="AC"/>
    <x v="3"/>
    <n v="4000"/>
    <n v="4000"/>
    <s v="IT"/>
    <x v="0"/>
    <s v="IT"/>
    <s v="EX"/>
    <n v="4000"/>
    <n v="4000"/>
    <x v="0"/>
    <n v="0"/>
    <n v="0"/>
    <m/>
    <n v="0"/>
    <n v="4000"/>
    <s v="N"/>
    <m/>
    <s v="VPIT"/>
    <s v="VP FOR INFORMATION TECHNOLOGY"/>
    <s v="94"/>
    <s v="1-Adjust Based Budget"/>
    <x v="42"/>
    <x v="2"/>
    <x v="7"/>
    <m/>
    <x v="16"/>
    <x v="16"/>
    <m/>
  </r>
  <r>
    <n v="2018"/>
    <s v="UA"/>
    <s v="ITGF"/>
    <s v="IT GENERAL FUND"/>
    <x v="110"/>
    <s v="ITO"/>
    <s v="IT OPERATING"/>
    <s v="KO VPIT GENERAL FUND OPERATING"/>
    <x v="17"/>
    <s v="VP FOR INFORMATION TECHNOLOGY"/>
    <s v="GENFND"/>
    <x v="55"/>
    <x v="54"/>
    <s v="---"/>
    <s v="EX"/>
    <s v="S&amp;E"/>
    <s v="S&amp;E"/>
    <s v="LF"/>
    <x v="4"/>
    <s v="GEN EXP"/>
    <s v="09"/>
    <s v="AC"/>
    <x v="3"/>
    <n v="4370"/>
    <n v="4370"/>
    <s v="IT"/>
    <x v="0"/>
    <s v="IT"/>
    <s v="EX"/>
    <n v="4370"/>
    <n v="4370"/>
    <x v="0"/>
    <n v="0"/>
    <n v="0"/>
    <m/>
    <n v="0"/>
    <n v="4370"/>
    <s v="N"/>
    <m/>
    <s v="VPIT"/>
    <s v="VP FOR INFORMATION TECHNOLOGY"/>
    <s v="94"/>
    <s v="1-Adjust Based Budget"/>
    <x v="42"/>
    <x v="2"/>
    <x v="7"/>
    <m/>
    <x v="16"/>
    <x v="16"/>
    <m/>
  </r>
  <r>
    <n v="2018"/>
    <s v="UA"/>
    <s v="ITGF"/>
    <s v="IT GENERAL FUND"/>
    <x v="111"/>
    <s v="ITO"/>
    <s v="IT OPERATING"/>
    <s v="NW VPIT GF OPERATING"/>
    <x v="17"/>
    <s v="VP FOR INFORMATION TECHNOLOGY"/>
    <s v="GENFND"/>
    <x v="55"/>
    <x v="54"/>
    <s v="---"/>
    <s v="EX"/>
    <s v="S&amp;E"/>
    <s v="S&amp;E"/>
    <s v="LF"/>
    <x v="4"/>
    <s v="GEN EXP"/>
    <s v="09"/>
    <s v="AC"/>
    <x v="3"/>
    <n v="4000"/>
    <n v="4000"/>
    <s v="IT"/>
    <x v="0"/>
    <s v="IT"/>
    <s v="EX"/>
    <n v="4000"/>
    <n v="4000"/>
    <x v="0"/>
    <n v="0"/>
    <n v="0"/>
    <m/>
    <n v="0"/>
    <n v="40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55"/>
    <x v="54"/>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55"/>
    <x v="54"/>
    <s v="---"/>
    <s v="EX"/>
    <s v="S&amp;E"/>
    <s v="S&amp;E"/>
    <s v="LF"/>
    <x v="4"/>
    <s v="GEN EXP"/>
    <s v="09"/>
    <s v="AC"/>
    <x v="3"/>
    <n v="2000"/>
    <n v="2000"/>
    <s v="IT"/>
    <x v="0"/>
    <s v="IT"/>
    <s v="EX"/>
    <n v="2000"/>
    <n v="2000"/>
    <x v="0"/>
    <n v="0"/>
    <n v="0"/>
    <m/>
    <n v="0"/>
    <n v="200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55"/>
    <x v="54"/>
    <s v="---"/>
    <s v="EX"/>
    <s v="S&amp;E"/>
    <s v="S&amp;E"/>
    <s v="LF"/>
    <x v="4"/>
    <s v="GEN EXP"/>
    <s v="09"/>
    <s v="AC"/>
    <x v="3"/>
    <n v="350"/>
    <n v="350"/>
    <s v="IT"/>
    <x v="0"/>
    <s v="IT"/>
    <s v="EX"/>
    <n v="350"/>
    <n v="350"/>
    <x v="0"/>
    <n v="0"/>
    <n v="0"/>
    <m/>
    <n v="0"/>
    <n v="350"/>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55"/>
    <x v="54"/>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55"/>
    <x v="54"/>
    <s v="---"/>
    <s v="EX"/>
    <s v="S&amp;E"/>
    <s v="S&amp;E"/>
    <s v="LF"/>
    <x v="4"/>
    <s v="GEN EXP"/>
    <s v="09"/>
    <s v="AC"/>
    <x v="3"/>
    <n v="0"/>
    <n v="16000"/>
    <s v="IT"/>
    <x v="0"/>
    <s v="IT"/>
    <s v="EX"/>
    <n v="16000"/>
    <n v="16000"/>
    <x v="0"/>
    <n v="0"/>
    <n v="0"/>
    <m/>
    <n v="0"/>
    <n v="16000"/>
    <s v="N"/>
    <m/>
    <s v="VPIT"/>
    <s v="VP FOR INFORMATION TECHNOLOGY"/>
    <s v="94"/>
    <s v="1-Adjust Based Budget"/>
    <x v="42"/>
    <x v="2"/>
    <x v="7"/>
    <m/>
    <x v="16"/>
    <x v="16"/>
    <m/>
  </r>
  <r>
    <n v="2018"/>
    <s v="UA"/>
    <s v="ITGF"/>
    <s v="IT GENERAL FUND"/>
    <x v="107"/>
    <s v="LSSEC"/>
    <s v="LEVERAGED SERVICES SECURITY"/>
    <s v="IN UITS OPERATING ACCOUNT - GEN FND"/>
    <x v="17"/>
    <s v="VP FOR INFORMATION TECHNOLOGY"/>
    <s v="GENFND"/>
    <x v="55"/>
    <x v="54"/>
    <s v="---"/>
    <s v="EX"/>
    <s v="S&amp;E"/>
    <s v="S&amp;E"/>
    <s v="LF"/>
    <x v="4"/>
    <s v="GEN EXP"/>
    <s v="09"/>
    <s v="AC"/>
    <x v="3"/>
    <n v="20998"/>
    <n v="20998"/>
    <s v="IT"/>
    <x v="0"/>
    <s v="IT"/>
    <s v="EX"/>
    <n v="20998"/>
    <n v="20998"/>
    <x v="0"/>
    <n v="0"/>
    <n v="0"/>
    <m/>
    <n v="0"/>
    <n v="20998"/>
    <s v="N"/>
    <m/>
    <s v="VPIT"/>
    <s v="VP FOR INFORMATION TECHNOLOGY"/>
    <s v="94"/>
    <s v="1-Adjust Based Budget"/>
    <x v="42"/>
    <x v="2"/>
    <x v="7"/>
    <m/>
    <x v="16"/>
    <x v="16"/>
    <m/>
  </r>
  <r>
    <n v="2018"/>
    <s v="UA"/>
    <s v="ITGF"/>
    <s v="IT GENERAL FUND"/>
    <x v="107"/>
    <s v="MSELA"/>
    <s v="MICROSOFT ENTERPRISE LICENSE AGREEMENT"/>
    <s v="IN UITS OPERATING ACCOUNT - GEN FND"/>
    <x v="17"/>
    <s v="VP FOR INFORMATION TECHNOLOGY"/>
    <s v="GENFND"/>
    <x v="55"/>
    <x v="54"/>
    <s v="---"/>
    <s v="EX"/>
    <s v="S&amp;E"/>
    <s v="S&amp;E"/>
    <s v="LF"/>
    <x v="4"/>
    <s v="GEN EXP"/>
    <s v="09"/>
    <s v="AC"/>
    <x v="3"/>
    <n v="40954"/>
    <n v="40954"/>
    <s v="IT"/>
    <x v="0"/>
    <s v="IT"/>
    <s v="EX"/>
    <n v="40954"/>
    <n v="40954"/>
    <x v="0"/>
    <n v="0"/>
    <n v="0"/>
    <m/>
    <n v="0"/>
    <n v="40954"/>
    <s v="N"/>
    <m/>
    <s v="VPIT"/>
    <s v="VP FOR INFORMATION TECHNOLOGY"/>
    <s v="94"/>
    <s v="1-Adjust Based Budget"/>
    <x v="42"/>
    <x v="2"/>
    <x v="7"/>
    <m/>
    <x v="16"/>
    <x v="16"/>
    <m/>
  </r>
  <r>
    <n v="2018"/>
    <s v="UA"/>
    <s v="ITGF"/>
    <s v="IT GENERAL FUND"/>
    <x v="107"/>
    <s v="PRACQ"/>
    <s v="PRIORITIZED ACQUISITIONS"/>
    <s v="IN UITS OPERATING ACCOUNT - GEN FND"/>
    <x v="17"/>
    <s v="VP FOR INFORMATION TECHNOLOGY"/>
    <s v="GENFND"/>
    <x v="55"/>
    <x v="54"/>
    <s v="---"/>
    <s v="EX"/>
    <s v="S&amp;E"/>
    <s v="S&amp;E"/>
    <s v="LF"/>
    <x v="4"/>
    <s v="GEN EXP"/>
    <s v="09"/>
    <s v="AC"/>
    <x v="3"/>
    <n v="16000"/>
    <n v="0"/>
    <s v="IT"/>
    <x v="0"/>
    <s v="IT"/>
    <s v="EX"/>
    <n v="0"/>
    <n v="0"/>
    <x v="0"/>
    <n v="0"/>
    <n v="0"/>
    <m/>
    <n v="0"/>
    <n v="0"/>
    <s v="N"/>
    <m/>
    <s v="VPIT"/>
    <s v="VP FOR INFORMATION TECHNOLOGY"/>
    <s v="94"/>
    <s v="1-Adjust Based Budget"/>
    <x v="42"/>
    <x v="2"/>
    <x v="7"/>
    <m/>
    <x v="16"/>
    <x v="16"/>
    <m/>
  </r>
  <r>
    <n v="2018"/>
    <s v="UA"/>
    <s v="ITGF"/>
    <s v="IT GENERAL FUND"/>
    <x v="112"/>
    <s v="CS"/>
    <s v="COMMON SERVICES-GEN FUND"/>
    <s v="SE VPIT GF OPERATING"/>
    <x v="17"/>
    <s v="VP FOR INFORMATION TECHNOLOGY"/>
    <s v="GENFND"/>
    <x v="55"/>
    <x v="54"/>
    <s v="---"/>
    <s v="EX"/>
    <s v="S&amp;E"/>
    <s v="S&amp;E"/>
    <s v="LF"/>
    <x v="4"/>
    <s v="GEN EXP"/>
    <s v="09"/>
    <s v="AC"/>
    <x v="3"/>
    <n v="6754"/>
    <n v="6754"/>
    <s v="IT"/>
    <x v="0"/>
    <s v="IT"/>
    <s v="EX"/>
    <n v="6754"/>
    <n v="6754"/>
    <x v="0"/>
    <n v="0"/>
    <n v="0"/>
    <m/>
    <n v="0"/>
    <n v="6754"/>
    <s v="N"/>
    <m/>
    <s v="VPIT"/>
    <s v="VP FOR INFORMATION TECHNOLOGY"/>
    <s v="94"/>
    <s v="1-Adjust Based Budget"/>
    <x v="42"/>
    <x v="2"/>
    <x v="7"/>
    <m/>
    <x v="16"/>
    <x v="16"/>
    <m/>
  </r>
  <r>
    <n v="2018"/>
    <s v="UA"/>
    <s v="ITGF"/>
    <s v="IT GENERAL FUND"/>
    <x v="112"/>
    <s v="ITO"/>
    <s v="IT OPERATING"/>
    <s v="SE VPIT GF OPERATING"/>
    <x v="17"/>
    <s v="VP FOR INFORMATION TECHNOLOGY"/>
    <s v="GENFND"/>
    <x v="55"/>
    <x v="54"/>
    <s v="---"/>
    <s v="EX"/>
    <s v="S&amp;E"/>
    <s v="S&amp;E"/>
    <s v="LF"/>
    <x v="4"/>
    <s v="GEN EXP"/>
    <s v="09"/>
    <s v="AC"/>
    <x v="3"/>
    <n v="15000"/>
    <n v="15000"/>
    <s v="IT"/>
    <x v="0"/>
    <s v="IT"/>
    <s v="EX"/>
    <n v="15000"/>
    <n v="15000"/>
    <x v="0"/>
    <n v="0"/>
    <n v="0"/>
    <m/>
    <n v="0"/>
    <n v="150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55"/>
    <x v="54"/>
    <s v="---"/>
    <s v="EX"/>
    <s v="S&amp;E"/>
    <s v="S&amp;E"/>
    <s v="LF"/>
    <x v="4"/>
    <s v="GEN EXP"/>
    <s v="09"/>
    <s v="AC"/>
    <x v="3"/>
    <n v="2500"/>
    <n v="2500"/>
    <s v="IT"/>
    <x v="0"/>
    <s v="IT"/>
    <s v="EX"/>
    <n v="2500"/>
    <n v="2500"/>
    <x v="0"/>
    <n v="0"/>
    <n v="0"/>
    <m/>
    <n v="0"/>
    <n v="2500"/>
    <s v="N"/>
    <m/>
    <s v="VPIT"/>
    <s v="VP FOR INFORMATION TECHNOLOGY"/>
    <s v="94"/>
    <s v="1-Adjust Based Budget"/>
    <x v="42"/>
    <x v="2"/>
    <x v="7"/>
    <m/>
    <x v="16"/>
    <x v="16"/>
    <m/>
  </r>
  <r>
    <n v="2018"/>
    <s v="UA"/>
    <s v="ITGF"/>
    <s v="IT GENERAL FUND"/>
    <x v="0"/>
    <s v="ADELA"/>
    <s v="ADOBE LICENSES"/>
    <s v="UITS OPERATING ACCOUNT - GENERAL FUND-UA"/>
    <x v="17"/>
    <s v="VP FOR INFORMATION TECHNOLOGY"/>
    <s v="GENFND"/>
    <x v="55"/>
    <x v="54"/>
    <s v="EXT"/>
    <s v="EX"/>
    <s v="S&amp;E"/>
    <s v="S&amp;E"/>
    <s v="LF"/>
    <x v="4"/>
    <s v="GEN EXP"/>
    <s v="09"/>
    <s v="IS"/>
    <x v="3"/>
    <n v="-100223"/>
    <n v="-100223"/>
    <m/>
    <x v="0"/>
    <n v="0"/>
    <s v="EX"/>
    <n v="-100223"/>
    <n v="-100223"/>
    <x v="0"/>
    <n v="0"/>
    <n v="0"/>
    <m/>
    <n v="0"/>
    <n v="-100223"/>
    <s v="N"/>
    <m/>
    <s v="VPIT"/>
    <s v="VP FOR INFORMATION TECHNOLOGY"/>
    <s v="94"/>
    <s v="1-Adjust Based Budget"/>
    <x v="42"/>
    <x v="2"/>
    <x v="7"/>
    <m/>
    <x v="0"/>
    <x v="0"/>
    <m/>
  </r>
  <r>
    <n v="2018"/>
    <s v="UA"/>
    <s v="ITGF"/>
    <s v="IT GENERAL FUND"/>
    <x v="0"/>
    <s v="MSELA"/>
    <s v="MICROSOFT ENTERPRISE LICENSE AGREEMENT"/>
    <s v="UITS OPERATING ACCOUNT - GENERAL FUND-UA"/>
    <x v="17"/>
    <s v="VP FOR INFORMATION TECHNOLOGY"/>
    <s v="GENFND"/>
    <x v="55"/>
    <x v="54"/>
    <s v="EXT"/>
    <s v="EX"/>
    <s v="S&amp;E"/>
    <s v="S&amp;E"/>
    <s v="LF"/>
    <x v="4"/>
    <s v="GEN EXP"/>
    <s v="09"/>
    <s v="IS"/>
    <x v="3"/>
    <n v="-199762"/>
    <n v="-199762"/>
    <m/>
    <x v="0"/>
    <n v="0"/>
    <s v="EX"/>
    <n v="-199762"/>
    <n v="-199762"/>
    <x v="0"/>
    <n v="0"/>
    <n v="0"/>
    <m/>
    <n v="0"/>
    <n v="-199762"/>
    <s v="N"/>
    <m/>
    <s v="VPIT"/>
    <s v="VP FOR INFORMATION TECHNOLOGY"/>
    <s v="94"/>
    <s v="1-Adjust Based Budget"/>
    <x v="42"/>
    <x v="2"/>
    <x v="7"/>
    <m/>
    <x v="0"/>
    <x v="0"/>
    <m/>
  </r>
  <r>
    <n v="2018"/>
    <s v="UA"/>
    <s v="ITGF"/>
    <s v="IT GENERAL FUND"/>
    <x v="112"/>
    <s v="ITO"/>
    <s v="IT OPERATING"/>
    <s v="SE VPIT GF OPERATING"/>
    <x v="17"/>
    <s v="VP FOR INFORMATION TECHNOLOGY"/>
    <s v="GENFND"/>
    <x v="55"/>
    <x v="54"/>
    <s v="FS"/>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ITGF"/>
    <s v="IT GENERAL FUND"/>
    <x v="0"/>
    <s v="DBADM"/>
    <s v="DATABASE ADMINISTRATION"/>
    <s v="UITS OPERATING ACCOUNT - GENERAL FUND-UA"/>
    <x v="17"/>
    <s v="VP FOR INFORMATION TECHNOLOGY"/>
    <s v="GENFND"/>
    <x v="55"/>
    <x v="54"/>
    <s v="INT"/>
    <s v="EX"/>
    <s v="S&amp;E"/>
    <s v="S&amp;E"/>
    <s v="LF"/>
    <x v="4"/>
    <s v="GEN EXP"/>
    <s v="09"/>
    <s v="IS"/>
    <x v="3"/>
    <n v="-54000"/>
    <n v="-54000"/>
    <m/>
    <x v="0"/>
    <n v="0"/>
    <s v="EX"/>
    <n v="-54000"/>
    <n v="-54000"/>
    <x v="0"/>
    <n v="0"/>
    <n v="0"/>
    <m/>
    <n v="0"/>
    <n v="-54000"/>
    <s v="N"/>
    <m/>
    <s v="VPIT"/>
    <s v="VP FOR INFORMATION TECHNOLOGY"/>
    <s v="94"/>
    <s v="1-Adjust Based Budget"/>
    <x v="42"/>
    <x v="2"/>
    <x v="7"/>
    <m/>
    <x v="0"/>
    <x v="0"/>
    <m/>
  </r>
  <r>
    <n v="2018"/>
    <s v="UA"/>
    <s v="ITGF"/>
    <s v="IT GENERAL FUND"/>
    <x v="0"/>
    <s v="MSELA"/>
    <s v="MICROSOFT ENTERPRISE LICENSE AGREEMENT"/>
    <s v="UITS OPERATING ACCOUNT - GENERAL FUND-UA"/>
    <x v="17"/>
    <s v="VP FOR INFORMATION TECHNOLOGY"/>
    <s v="GENFND"/>
    <x v="55"/>
    <x v="54"/>
    <s v="INT"/>
    <s v="EX"/>
    <s v="S&amp;E"/>
    <s v="S&amp;E"/>
    <s v="LF"/>
    <x v="4"/>
    <s v="GEN EXP"/>
    <s v="09"/>
    <s v="IS"/>
    <x v="3"/>
    <n v="-442321"/>
    <n v="0"/>
    <m/>
    <x v="0"/>
    <n v="0"/>
    <s v="EX"/>
    <n v="0"/>
    <n v="0"/>
    <x v="0"/>
    <n v="0"/>
    <n v="0"/>
    <m/>
    <n v="0"/>
    <n v="0"/>
    <s v="N"/>
    <m/>
    <s v="VPIT"/>
    <s v="VP FOR INFORMATION TECHNOLOGY"/>
    <s v="94"/>
    <s v="1-Adjust Based Budget"/>
    <x v="42"/>
    <x v="2"/>
    <x v="7"/>
    <m/>
    <x v="0"/>
    <x v="0"/>
    <m/>
  </r>
  <r>
    <n v="2018"/>
    <s v="UA"/>
    <s v="ITGF"/>
    <s v="IT GENERAL FUND"/>
    <x v="0"/>
    <s v="BLNET"/>
    <s v="BLOOMINGTON CAMPUS NETWORK"/>
    <s v="UITS OPERATING ACCOUNT - GENERAL FUND-UA"/>
    <x v="17"/>
    <s v="VP FOR INFORMATION TECHNOLOGY"/>
    <s v="GENFND"/>
    <x v="115"/>
    <x v="112"/>
    <s v="---"/>
    <s v="EX"/>
    <s v="R&amp;M"/>
    <s v="REPAIR MAINT"/>
    <s v="KV"/>
    <x v="4"/>
    <s v="GEN EXP"/>
    <s v="09"/>
    <s v="IS"/>
    <x v="3"/>
    <n v="809"/>
    <n v="0"/>
    <m/>
    <x v="0"/>
    <n v="0"/>
    <s v="EX"/>
    <n v="0"/>
    <n v="0"/>
    <x v="0"/>
    <n v="0"/>
    <n v="0"/>
    <m/>
    <n v="0"/>
    <n v="0"/>
    <s v="N"/>
    <m/>
    <s v="VPIT"/>
    <s v="VP FOR INFORMATION TECHNOLOGY"/>
    <s v="94"/>
    <s v="1-Adjust Based Budget"/>
    <x v="42"/>
    <x v="2"/>
    <x v="7"/>
    <m/>
    <x v="0"/>
    <x v="0"/>
    <m/>
  </r>
  <r>
    <n v="2018"/>
    <s v="UA"/>
    <s v="ITGF"/>
    <s v="IT GENERAL FUND"/>
    <x v="0"/>
    <s v="EDSS"/>
    <s v="ENTERPRISE DECISION SUPPORT SERVICES"/>
    <s v="UITS OPERATING ACCOUNT - GENERAL FUND-UA"/>
    <x v="17"/>
    <s v="VP FOR INFORMATION TECHNOLOGY"/>
    <s v="GENFND"/>
    <x v="115"/>
    <x v="112"/>
    <s v="---"/>
    <s v="EX"/>
    <s v="R&amp;M"/>
    <s v="REPAIR MAINT"/>
    <s v="KV"/>
    <x v="4"/>
    <s v="GEN EXP"/>
    <s v="09"/>
    <s v="IS"/>
    <x v="3"/>
    <n v="101000"/>
    <n v="101000"/>
    <m/>
    <x v="0"/>
    <n v="0"/>
    <s v="EX"/>
    <n v="101000"/>
    <n v="101000"/>
    <x v="0"/>
    <n v="0"/>
    <n v="0"/>
    <m/>
    <n v="0"/>
    <n v="101000"/>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115"/>
    <x v="112"/>
    <s v="---"/>
    <s v="EX"/>
    <s v="R&amp;M"/>
    <s v="REPAIR MAINT"/>
    <s v="KV"/>
    <x v="4"/>
    <s v="GEN EXP"/>
    <s v="09"/>
    <s v="IS"/>
    <x v="3"/>
    <n v="352000"/>
    <n v="352300"/>
    <m/>
    <x v="0"/>
    <n v="0"/>
    <s v="EX"/>
    <n v="352300"/>
    <n v="352300"/>
    <x v="0"/>
    <n v="0"/>
    <n v="0"/>
    <m/>
    <n v="0"/>
    <n v="352300"/>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115"/>
    <x v="112"/>
    <s v="---"/>
    <s v="EX"/>
    <s v="R&amp;M"/>
    <s v="REPAIR MAINT"/>
    <s v="KV"/>
    <x v="4"/>
    <s v="GEN EXP"/>
    <s v="09"/>
    <s v="IS"/>
    <x v="3"/>
    <n v="29800"/>
    <n v="29800"/>
    <m/>
    <x v="0"/>
    <n v="0"/>
    <s v="EX"/>
    <n v="29800"/>
    <n v="29800"/>
    <x v="0"/>
    <n v="0"/>
    <n v="0"/>
    <m/>
    <n v="0"/>
    <n v="29800"/>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115"/>
    <x v="112"/>
    <s v="---"/>
    <s v="EX"/>
    <s v="R&amp;M"/>
    <s v="REPAIR MAINT"/>
    <s v="KV"/>
    <x v="4"/>
    <s v="GEN EXP"/>
    <s v="09"/>
    <s v="IS"/>
    <x v="3"/>
    <n v="300"/>
    <n v="0"/>
    <m/>
    <x v="0"/>
    <n v="0"/>
    <s v="EX"/>
    <n v="0"/>
    <n v="0"/>
    <x v="0"/>
    <n v="0"/>
    <n v="0"/>
    <m/>
    <n v="0"/>
    <n v="0"/>
    <s v="N"/>
    <m/>
    <s v="VPIT"/>
    <s v="VP FOR INFORMATION TECHNOLOGY"/>
    <s v="94"/>
    <s v="1-Adjust Based Budget"/>
    <x v="42"/>
    <x v="2"/>
    <x v="7"/>
    <m/>
    <x v="0"/>
    <x v="0"/>
    <m/>
  </r>
  <r>
    <n v="2018"/>
    <s v="UA"/>
    <s v="ITGF"/>
    <s v="IT GENERAL FUND"/>
    <x v="0"/>
    <s v="EVAA"/>
    <s v="ENTERPRISE VENDED APPLICATION ADMIN"/>
    <s v="UITS OPERATING ACCOUNT - GENERAL FUND-UA"/>
    <x v="17"/>
    <s v="VP FOR INFORMATION TECHNOLOGY"/>
    <s v="GENFND"/>
    <x v="115"/>
    <x v="112"/>
    <s v="---"/>
    <s v="EX"/>
    <s v="R&amp;M"/>
    <s v="REPAIR MAINT"/>
    <s v="KV"/>
    <x v="4"/>
    <s v="GEN EXP"/>
    <s v="09"/>
    <s v="IS"/>
    <x v="3"/>
    <n v="225000"/>
    <n v="225000"/>
    <m/>
    <x v="0"/>
    <n v="0"/>
    <s v="EX"/>
    <n v="225000"/>
    <n v="225000"/>
    <x v="0"/>
    <n v="0"/>
    <n v="0"/>
    <m/>
    <n v="0"/>
    <n v="225000"/>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115"/>
    <x v="112"/>
    <s v="---"/>
    <s v="EX"/>
    <s v="R&amp;M"/>
    <s v="REPAIR MAINT"/>
    <s v="KV"/>
    <x v="4"/>
    <s v="GEN EXP"/>
    <s v="09"/>
    <s v="IS"/>
    <x v="3"/>
    <n v="2000"/>
    <n v="2000"/>
    <m/>
    <x v="0"/>
    <n v="0"/>
    <s v="EX"/>
    <n v="2000"/>
    <n v="2000"/>
    <x v="0"/>
    <n v="0"/>
    <n v="0"/>
    <m/>
    <n v="0"/>
    <n v="2000"/>
    <s v="N"/>
    <m/>
    <s v="VPIT"/>
    <s v="VP FOR INFORMATION TECHNOLOGY"/>
    <s v="94"/>
    <s v="1-Adjust Based Budget"/>
    <x v="42"/>
    <x v="2"/>
    <x v="7"/>
    <m/>
    <x v="0"/>
    <x v="0"/>
    <m/>
  </r>
  <r>
    <n v="2018"/>
    <s v="UA"/>
    <s v="ITGF"/>
    <s v="IT GENERAL FUND"/>
    <x v="106"/>
    <s v="FACIL"/>
    <s v="PHYSICAL FACILITIES"/>
    <s v="BL UITS OPER ACCOUNT - GENERAL FUND"/>
    <x v="17"/>
    <s v="VP FOR INFORMATION TECHNOLOGY"/>
    <s v="GENFND"/>
    <x v="115"/>
    <x v="112"/>
    <s v="---"/>
    <s v="EX"/>
    <s v="R&amp;M"/>
    <s v="REPAIR MAINT"/>
    <s v="KV"/>
    <x v="4"/>
    <s v="GEN EXP"/>
    <s v="09"/>
    <s v="AC"/>
    <x v="3"/>
    <n v="3000"/>
    <n v="3000"/>
    <s v="IT"/>
    <x v="0"/>
    <s v="IT"/>
    <s v="EX"/>
    <n v="3000"/>
    <n v="3000"/>
    <x v="0"/>
    <n v="0"/>
    <n v="0"/>
    <m/>
    <n v="0"/>
    <n v="3000"/>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115"/>
    <x v="112"/>
    <s v="---"/>
    <s v="EX"/>
    <s v="R&amp;M"/>
    <s v="REPAIR MAINT"/>
    <s v="KV"/>
    <x v="4"/>
    <s v="GEN EXP"/>
    <s v="09"/>
    <s v="AC"/>
    <x v="3"/>
    <n v="500"/>
    <n v="500"/>
    <s v="IT"/>
    <x v="0"/>
    <s v="IT"/>
    <s v="EX"/>
    <n v="500"/>
    <n v="500"/>
    <x v="0"/>
    <n v="0"/>
    <n v="0"/>
    <m/>
    <n v="0"/>
    <n v="500"/>
    <s v="N"/>
    <m/>
    <s v="VPIT"/>
    <s v="VP FOR INFORMATION TECHNOLOGY"/>
    <s v="94"/>
    <s v="1-Adjust Based Budget"/>
    <x v="42"/>
    <x v="2"/>
    <x v="7"/>
    <m/>
    <x v="16"/>
    <x v="16"/>
    <m/>
  </r>
  <r>
    <n v="2018"/>
    <s v="UA"/>
    <s v="ITGF"/>
    <s v="IT GENERAL FUND"/>
    <x v="107"/>
    <s v="LSSEC"/>
    <s v="LEVERAGED SERVICES SECURITY"/>
    <s v="IN UITS OPERATING ACCOUNT - GEN FND"/>
    <x v="17"/>
    <s v="VP FOR INFORMATION TECHNOLOGY"/>
    <s v="GENFND"/>
    <x v="115"/>
    <x v="112"/>
    <s v="---"/>
    <s v="EX"/>
    <s v="R&amp;M"/>
    <s v="REPAIR MAINT"/>
    <s v="KV"/>
    <x v="4"/>
    <s v="GEN EXP"/>
    <s v="09"/>
    <s v="AC"/>
    <x v="3"/>
    <n v="30000"/>
    <n v="30000"/>
    <s v="IT"/>
    <x v="0"/>
    <s v="IT"/>
    <s v="EX"/>
    <n v="30000"/>
    <n v="30000"/>
    <x v="0"/>
    <n v="0"/>
    <n v="0"/>
    <m/>
    <n v="0"/>
    <n v="30000"/>
    <s v="N"/>
    <m/>
    <s v="VPIT"/>
    <s v="VP FOR INFORMATION TECHNOLOGY"/>
    <s v="94"/>
    <s v="1-Adjust Based Budget"/>
    <x v="42"/>
    <x v="2"/>
    <x v="7"/>
    <m/>
    <x v="16"/>
    <x v="16"/>
    <m/>
  </r>
  <r>
    <n v="2018"/>
    <s v="UA"/>
    <s v="ITGF"/>
    <s v="IT GENERAL FUND"/>
    <x v="112"/>
    <s v="ITO"/>
    <s v="IT OPERATING"/>
    <s v="SE VPIT GF OPERATING"/>
    <x v="17"/>
    <s v="VP FOR INFORMATION TECHNOLOGY"/>
    <s v="GENFND"/>
    <x v="115"/>
    <x v="112"/>
    <s v="---"/>
    <s v="EX"/>
    <s v="R&amp;M"/>
    <s v="REPAIR MAINT"/>
    <s v="KV"/>
    <x v="4"/>
    <s v="GEN EXP"/>
    <s v="09"/>
    <s v="AC"/>
    <x v="3"/>
    <n v="1414"/>
    <n v="1414"/>
    <s v="IT"/>
    <x v="0"/>
    <s v="IT"/>
    <s v="EX"/>
    <n v="1414"/>
    <n v="1414"/>
    <x v="0"/>
    <n v="0"/>
    <n v="0"/>
    <m/>
    <n v="0"/>
    <n v="1414"/>
    <s v="N"/>
    <m/>
    <s v="VPIT"/>
    <s v="VP FOR INFORMATION TECHNOLOGY"/>
    <s v="94"/>
    <s v="1-Adjust Based Budget"/>
    <x v="42"/>
    <x v="2"/>
    <x v="7"/>
    <m/>
    <x v="16"/>
    <x v="16"/>
    <m/>
  </r>
  <r>
    <n v="2018"/>
    <s v="UA"/>
    <s v="ITGF"/>
    <s v="IT GENERAL FUND"/>
    <x v="112"/>
    <s v="ITO"/>
    <s v="IT OPERATING"/>
    <s v="SE VPIT GF OPERATING"/>
    <x v="17"/>
    <s v="VP FOR INFORMATION TECHNOLOGY"/>
    <s v="GENFND"/>
    <x v="83"/>
    <x v="81"/>
    <s v="---"/>
    <s v="EX"/>
    <s v="S&amp;E"/>
    <s v="S&amp;E"/>
    <s v="LF"/>
    <x v="4"/>
    <s v="GEN EXP"/>
    <s v="09"/>
    <s v="AC"/>
    <x v="3"/>
    <n v="600"/>
    <n v="600"/>
    <s v="IT"/>
    <x v="0"/>
    <s v="IT"/>
    <s v="EX"/>
    <n v="600"/>
    <n v="600"/>
    <x v="0"/>
    <n v="0"/>
    <n v="0"/>
    <m/>
    <n v="0"/>
    <n v="6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84"/>
    <x v="82"/>
    <s v="---"/>
    <s v="EX"/>
    <s v="RENT"/>
    <s v="RENTS"/>
    <s v="KP"/>
    <x v="4"/>
    <s v="GEN EXP"/>
    <s v="09"/>
    <s v="AC"/>
    <x v="3"/>
    <n v="200"/>
    <n v="200"/>
    <s v="IT"/>
    <x v="0"/>
    <s v="IT"/>
    <s v="EX"/>
    <n v="200"/>
    <n v="200"/>
    <x v="0"/>
    <n v="0"/>
    <n v="0"/>
    <m/>
    <n v="0"/>
    <n v="20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56"/>
    <x v="55"/>
    <s v="---"/>
    <s v="EX"/>
    <s v="RENT"/>
    <s v="RENTS"/>
    <s v="KP"/>
    <x v="4"/>
    <s v="GEN EXP"/>
    <s v="09"/>
    <s v="AC"/>
    <x v="3"/>
    <n v="250"/>
    <n v="250"/>
    <s v="IT"/>
    <x v="0"/>
    <s v="IT"/>
    <s v="EX"/>
    <n v="250"/>
    <n v="250"/>
    <x v="0"/>
    <n v="0"/>
    <n v="0"/>
    <m/>
    <n v="0"/>
    <n v="25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157"/>
    <x v="150"/>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12"/>
    <s v="ITO"/>
    <s v="IT OPERATING"/>
    <s v="SE VPIT GF OPERATING"/>
    <x v="17"/>
    <s v="VP FOR INFORMATION TECHNOLOGY"/>
    <s v="GENFND"/>
    <x v="157"/>
    <x v="150"/>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85"/>
    <x v="83"/>
    <s v="---"/>
    <s v="EX"/>
    <s v="RENT"/>
    <s v="RENTS"/>
    <s v="KP"/>
    <x v="4"/>
    <s v="GEN EXP"/>
    <s v="09"/>
    <s v="AC"/>
    <x v="3"/>
    <n v="200"/>
    <n v="200"/>
    <s v="IT"/>
    <x v="0"/>
    <s v="IT"/>
    <s v="EX"/>
    <n v="200"/>
    <n v="200"/>
    <x v="0"/>
    <n v="0"/>
    <n v="0"/>
    <m/>
    <n v="0"/>
    <n v="200"/>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57"/>
    <x v="56"/>
    <s v="---"/>
    <s v="EX"/>
    <s v="R&amp;M"/>
    <s v="REPAIR MAINT"/>
    <s v="KV"/>
    <x v="4"/>
    <s v="GEN EXP"/>
    <s v="09"/>
    <s v="AC"/>
    <x v="3"/>
    <n v="800"/>
    <n v="800"/>
    <s v="IT"/>
    <x v="0"/>
    <s v="IT"/>
    <s v="EX"/>
    <n v="800"/>
    <n v="800"/>
    <x v="0"/>
    <n v="0"/>
    <n v="0"/>
    <m/>
    <n v="0"/>
    <n v="800"/>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57"/>
    <x v="56"/>
    <s v="---"/>
    <s v="EX"/>
    <s v="R&amp;M"/>
    <s v="REPAIR MAINT"/>
    <s v="KV"/>
    <x v="4"/>
    <s v="GEN EXP"/>
    <s v="09"/>
    <s v="AC"/>
    <x v="3"/>
    <n v="6500"/>
    <n v="6500"/>
    <s v="IT"/>
    <x v="0"/>
    <s v="IT"/>
    <s v="EX"/>
    <n v="6500"/>
    <n v="6500"/>
    <x v="0"/>
    <n v="0"/>
    <n v="0"/>
    <m/>
    <n v="0"/>
    <n v="6500"/>
    <s v="N"/>
    <m/>
    <s v="VPIT"/>
    <s v="VP FOR INFORMATION TECHNOLOGY"/>
    <s v="94"/>
    <s v="1-Adjust Based Budget"/>
    <x v="42"/>
    <x v="2"/>
    <x v="7"/>
    <m/>
    <x v="16"/>
    <x v="16"/>
    <m/>
  </r>
  <r>
    <n v="2018"/>
    <s v="UA"/>
    <s v="ITGF"/>
    <s v="IT GENERAL FUND"/>
    <x v="112"/>
    <s v="ITO"/>
    <s v="IT OPERATING"/>
    <s v="SE VPIT GF OPERATING"/>
    <x v="17"/>
    <s v="VP FOR INFORMATION TECHNOLOGY"/>
    <s v="GENFND"/>
    <x v="57"/>
    <x v="56"/>
    <s v="---"/>
    <s v="EX"/>
    <s v="R&amp;M"/>
    <s v="REPAIR MAINT"/>
    <s v="KV"/>
    <x v="4"/>
    <s v="GEN EXP"/>
    <s v="09"/>
    <s v="AC"/>
    <x v="3"/>
    <n v="1000"/>
    <n v="1000"/>
    <s v="IT"/>
    <x v="0"/>
    <s v="IT"/>
    <s v="EX"/>
    <n v="1000"/>
    <n v="1000"/>
    <x v="0"/>
    <n v="0"/>
    <n v="0"/>
    <m/>
    <n v="0"/>
    <n v="1000"/>
    <s v="N"/>
    <m/>
    <s v="VPIT"/>
    <s v="VP FOR INFORMATION TECHNOLOGY"/>
    <s v="94"/>
    <s v="1-Adjust Based Budget"/>
    <x v="42"/>
    <x v="2"/>
    <x v="7"/>
    <m/>
    <x v="16"/>
    <x v="16"/>
    <m/>
  </r>
  <r>
    <n v="2018"/>
    <s v="UA"/>
    <s v="ITGF"/>
    <s v="IT GENERAL FUND"/>
    <x v="0"/>
    <s v="EII"/>
    <s v="ENTERPRISE INTELLIGENT INFRASTRUCTURE"/>
    <s v="UITS OPERATING ACCOUNT - GENERAL FUND-UA"/>
    <x v="17"/>
    <s v="VP FOR INFORMATION TECHNOLOGY"/>
    <s v="GENFND"/>
    <x v="107"/>
    <x v="105"/>
    <s v="---"/>
    <s v="EX"/>
    <s v="R&amp;M"/>
    <s v="REPAIR MAINT"/>
    <s v="KV"/>
    <x v="4"/>
    <s v="GEN EXP"/>
    <s v="09"/>
    <s v="IS"/>
    <x v="3"/>
    <n v="362000"/>
    <n v="362000"/>
    <m/>
    <x v="0"/>
    <n v="0"/>
    <s v="EX"/>
    <n v="362000"/>
    <n v="362000"/>
    <x v="0"/>
    <n v="0"/>
    <n v="0"/>
    <m/>
    <n v="0"/>
    <n v="362000"/>
    <s v="N"/>
    <m/>
    <s v="VPIT"/>
    <s v="VP FOR INFORMATION TECHNOLOGY"/>
    <s v="94"/>
    <s v="1-Adjust Based Budget"/>
    <x v="42"/>
    <x v="2"/>
    <x v="7"/>
    <m/>
    <x v="0"/>
    <x v="0"/>
    <m/>
  </r>
  <r>
    <n v="2018"/>
    <s v="UA"/>
    <s v="ITGF"/>
    <s v="IT GENERAL FUND"/>
    <x v="107"/>
    <s v="FACIL"/>
    <s v="PHYSICAL FACILITIES"/>
    <s v="IN UITS OPERATING ACCOUNT - GEN FND"/>
    <x v="17"/>
    <s v="VP FOR INFORMATION TECHNOLOGY"/>
    <s v="GENFND"/>
    <x v="107"/>
    <x v="105"/>
    <s v="---"/>
    <s v="EX"/>
    <s v="R&amp;M"/>
    <s v="REPAIR MAINT"/>
    <s v="KV"/>
    <x v="4"/>
    <s v="GEN EXP"/>
    <s v="09"/>
    <s v="AC"/>
    <x v="3"/>
    <n v="100"/>
    <n v="100"/>
    <s v="IT"/>
    <x v="0"/>
    <s v="IT"/>
    <s v="EX"/>
    <n v="100"/>
    <n v="100"/>
    <x v="0"/>
    <n v="0"/>
    <n v="0"/>
    <m/>
    <n v="0"/>
    <n v="1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158"/>
    <x v="151"/>
    <s v="---"/>
    <s v="EX"/>
    <s v="R&amp;M"/>
    <s v="REPAIR MAINT"/>
    <s v="KV"/>
    <x v="4"/>
    <s v="GEN EXP"/>
    <s v="09"/>
    <s v="AC"/>
    <x v="3"/>
    <n v="500"/>
    <n v="500"/>
    <s v="IT"/>
    <x v="0"/>
    <s v="IT"/>
    <s v="EX"/>
    <n v="500"/>
    <n v="500"/>
    <x v="0"/>
    <n v="0"/>
    <n v="0"/>
    <m/>
    <n v="0"/>
    <n v="500"/>
    <s v="N"/>
    <m/>
    <s v="VPIT"/>
    <s v="VP FOR INFORMATION TECHNOLOGY"/>
    <s v="94"/>
    <s v="1-Adjust Based Budget"/>
    <x v="42"/>
    <x v="2"/>
    <x v="7"/>
    <m/>
    <x v="16"/>
    <x v="16"/>
    <m/>
  </r>
  <r>
    <n v="2018"/>
    <s v="UA"/>
    <s v="ITGF"/>
    <s v="IT GENERAL FUND"/>
    <x v="0"/>
    <s v="BLNET"/>
    <s v="BLOOMINGTON CAMPUS NETWORK"/>
    <s v="UITS OPERATING ACCOUNT - GENERAL FUND-UA"/>
    <x v="17"/>
    <s v="VP FOR INFORMATION TECHNOLOGY"/>
    <s v="GENFND"/>
    <x v="58"/>
    <x v="57"/>
    <s v="---"/>
    <s v="EX"/>
    <s v="R&amp;M"/>
    <s v="REPAIR MAINT"/>
    <s v="KV"/>
    <x v="4"/>
    <s v="GEN EXP"/>
    <s v="09"/>
    <s v="IS"/>
    <x v="3"/>
    <n v="500"/>
    <n v="0"/>
    <m/>
    <x v="0"/>
    <n v="0"/>
    <s v="EX"/>
    <n v="0"/>
    <n v="0"/>
    <x v="0"/>
    <n v="0"/>
    <n v="0"/>
    <m/>
    <n v="0"/>
    <n v="0"/>
    <s v="N"/>
    <m/>
    <s v="VPIT"/>
    <s v="VP FOR INFORMATION TECHNOLOGY"/>
    <s v="94"/>
    <s v="1-Adjust Based Budget"/>
    <x v="42"/>
    <x v="2"/>
    <x v="7"/>
    <m/>
    <x v="0"/>
    <x v="0"/>
    <m/>
  </r>
  <r>
    <n v="2018"/>
    <s v="UA"/>
    <s v="ITGF"/>
    <s v="IT GENERAL FUND"/>
    <x v="106"/>
    <s v="CTS"/>
    <s v="CLASSROOM TECH SERVICES"/>
    <s v="BL UITS OPER ACCOUNT - GENERAL FUND"/>
    <x v="17"/>
    <s v="VP FOR INFORMATION TECHNOLOGY"/>
    <s v="GENFND"/>
    <x v="58"/>
    <x v="57"/>
    <s v="---"/>
    <s v="EX"/>
    <s v="R&amp;M"/>
    <s v="REPAIR MAINT"/>
    <s v="KV"/>
    <x v="4"/>
    <s v="GEN EXP"/>
    <s v="09"/>
    <s v="AC"/>
    <x v="3"/>
    <n v="600"/>
    <n v="600"/>
    <s v="IT"/>
    <x v="0"/>
    <s v="IT"/>
    <s v="EX"/>
    <n v="600"/>
    <n v="600"/>
    <x v="0"/>
    <n v="0"/>
    <n v="0"/>
    <m/>
    <n v="0"/>
    <n v="60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58"/>
    <x v="57"/>
    <s v="---"/>
    <s v="EX"/>
    <s v="R&amp;M"/>
    <s v="REPAIR MAINT"/>
    <s v="KV"/>
    <x v="4"/>
    <s v="GEN EXP"/>
    <s v="09"/>
    <s v="AC"/>
    <x v="3"/>
    <n v="500"/>
    <n v="500"/>
    <s v="IT"/>
    <x v="0"/>
    <s v="IT"/>
    <s v="EX"/>
    <n v="500"/>
    <n v="500"/>
    <x v="0"/>
    <n v="0"/>
    <n v="0"/>
    <m/>
    <n v="0"/>
    <n v="500"/>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58"/>
    <x v="57"/>
    <s v="---"/>
    <s v="EX"/>
    <s v="R&amp;M"/>
    <s v="REPAIR MAINT"/>
    <s v="KV"/>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59"/>
    <x v="58"/>
    <s v="---"/>
    <s v="EX"/>
    <s v="R&amp;M"/>
    <s v="REPAIR MAINT"/>
    <s v="KV"/>
    <x v="4"/>
    <s v="GEN EXP"/>
    <s v="09"/>
    <s v="AC"/>
    <x v="3"/>
    <n v="5000"/>
    <n v="5000"/>
    <s v="IT"/>
    <x v="0"/>
    <s v="IT"/>
    <s v="EX"/>
    <n v="5000"/>
    <n v="5000"/>
    <x v="0"/>
    <n v="0"/>
    <n v="0"/>
    <m/>
    <n v="0"/>
    <n v="5000"/>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59"/>
    <x v="58"/>
    <s v="---"/>
    <s v="EX"/>
    <s v="R&amp;M"/>
    <s v="REPAIR MAINT"/>
    <s v="KV"/>
    <x v="4"/>
    <s v="GEN EXP"/>
    <s v="09"/>
    <s v="AC"/>
    <x v="3"/>
    <n v="50"/>
    <n v="50"/>
    <s v="IT"/>
    <x v="0"/>
    <s v="IT"/>
    <s v="EX"/>
    <n v="50"/>
    <n v="50"/>
    <x v="0"/>
    <n v="0"/>
    <n v="0"/>
    <m/>
    <n v="0"/>
    <n v="50"/>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59"/>
    <x v="58"/>
    <s v="---"/>
    <s v="EX"/>
    <s v="R&amp;M"/>
    <s v="REPAIR MAINT"/>
    <s v="KV"/>
    <x v="4"/>
    <s v="GEN EXP"/>
    <s v="09"/>
    <s v="AC"/>
    <x v="3"/>
    <n v="24000"/>
    <n v="24000"/>
    <s v="IT"/>
    <x v="0"/>
    <s v="IT"/>
    <s v="EX"/>
    <n v="24000"/>
    <n v="24000"/>
    <x v="0"/>
    <n v="0"/>
    <n v="0"/>
    <m/>
    <n v="0"/>
    <n v="2400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59"/>
    <x v="58"/>
    <s v="---"/>
    <s v="EX"/>
    <s v="R&amp;M"/>
    <s v="REPAIR MAINT"/>
    <s v="KV"/>
    <x v="4"/>
    <s v="GEN EXP"/>
    <s v="09"/>
    <s v="AC"/>
    <x v="3"/>
    <n v="1000"/>
    <n v="1000"/>
    <s v="IT"/>
    <x v="0"/>
    <s v="IT"/>
    <s v="EX"/>
    <n v="1000"/>
    <n v="1000"/>
    <x v="0"/>
    <n v="0"/>
    <n v="0"/>
    <m/>
    <n v="0"/>
    <n v="1000"/>
    <s v="N"/>
    <m/>
    <s v="VPIT"/>
    <s v="VP FOR INFORMATION TECHNOLOGY"/>
    <s v="94"/>
    <s v="1-Adjust Based Budget"/>
    <x v="42"/>
    <x v="2"/>
    <x v="7"/>
    <m/>
    <x v="16"/>
    <x v="16"/>
    <m/>
  </r>
  <r>
    <n v="2018"/>
    <s v="UA"/>
    <s v="ITGF"/>
    <s v="IT GENERAL FUND"/>
    <x v="0"/>
    <s v="BLNET"/>
    <s v="BLOOMINGTON CAMPUS NETWORK"/>
    <s v="UITS OPERATING ACCOUNT - GENERAL FUND-UA"/>
    <x v="17"/>
    <s v="VP FOR INFORMATION TECHNOLOGY"/>
    <s v="GENFND"/>
    <x v="121"/>
    <x v="117"/>
    <s v="---"/>
    <s v="EX"/>
    <s v="COSV"/>
    <s v="CONTRACT SRV"/>
    <s v="KK"/>
    <x v="4"/>
    <s v="GEN EXP"/>
    <s v="09"/>
    <s v="IS"/>
    <x v="3"/>
    <n v="32275"/>
    <n v="0"/>
    <m/>
    <x v="0"/>
    <n v="0"/>
    <s v="EX"/>
    <n v="0"/>
    <n v="0"/>
    <x v="0"/>
    <n v="0"/>
    <n v="0"/>
    <m/>
    <n v="0"/>
    <n v="0"/>
    <s v="N"/>
    <m/>
    <s v="VPIT"/>
    <s v="VP FOR INFORMATION TECHNOLOGY"/>
    <s v="94"/>
    <s v="1-Adjust Based Budget"/>
    <x v="42"/>
    <x v="2"/>
    <x v="7"/>
    <m/>
    <x v="0"/>
    <x v="0"/>
    <m/>
  </r>
  <r>
    <n v="2018"/>
    <s v="UA"/>
    <s v="ITGF"/>
    <s v="IT GENERAL FUND"/>
    <x v="106"/>
    <s v="OPSVS"/>
    <s v="OPERATIONS SERVICES-CENTRAL SYSTEMS"/>
    <s v="BL UITS OPER ACCOUNT - GENERAL FUND"/>
    <x v="17"/>
    <s v="VP FOR INFORMATION TECHNOLOGY"/>
    <s v="GENFND"/>
    <x v="121"/>
    <x v="117"/>
    <s v="---"/>
    <s v="EX"/>
    <s v="COSV"/>
    <s v="CONTRACT SRV"/>
    <s v="KK"/>
    <x v="4"/>
    <s v="GEN EXP"/>
    <s v="09"/>
    <s v="AC"/>
    <x v="3"/>
    <n v="35000"/>
    <n v="157323"/>
    <s v="IT"/>
    <x v="0"/>
    <s v="IT"/>
    <s v="EX"/>
    <n v="157323"/>
    <n v="157323"/>
    <x v="0"/>
    <n v="0"/>
    <n v="0"/>
    <m/>
    <n v="0"/>
    <n v="157323"/>
    <s v="N"/>
    <m/>
    <s v="VPIT"/>
    <s v="VP FOR INFORMATION TECHNOLOGY"/>
    <s v="94"/>
    <s v="1-Adjust Based Budget"/>
    <x v="42"/>
    <x v="2"/>
    <x v="7"/>
    <m/>
    <x v="16"/>
    <x v="16"/>
    <m/>
  </r>
  <r>
    <n v="2018"/>
    <s v="UA"/>
    <s v="ITGF"/>
    <s v="IT GENERAL FUND"/>
    <x v="106"/>
    <s v="OSG"/>
    <s v="OPEN SCIENCE GRID"/>
    <s v="BL UITS OPER ACCOUNT - GENERAL FUND"/>
    <x v="17"/>
    <s v="VP FOR INFORMATION TECHNOLOGY"/>
    <s v="GENFND"/>
    <x v="121"/>
    <x v="117"/>
    <s v="---"/>
    <s v="EX"/>
    <s v="COSV"/>
    <s v="CONTRACT SRV"/>
    <s v="KK"/>
    <x v="4"/>
    <s v="GEN EXP"/>
    <s v="09"/>
    <s v="AC"/>
    <x v="3"/>
    <n v="3300"/>
    <n v="3300"/>
    <s v="IT"/>
    <x v="0"/>
    <s v="IT"/>
    <s v="EX"/>
    <n v="3300"/>
    <n v="3300"/>
    <x v="0"/>
    <n v="0"/>
    <n v="0"/>
    <m/>
    <n v="0"/>
    <n v="3300"/>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121"/>
    <x v="117"/>
    <s v="---"/>
    <s v="EX"/>
    <s v="COSV"/>
    <s v="CONTRACT SRV"/>
    <s v="KK"/>
    <x v="4"/>
    <s v="GEN EXP"/>
    <s v="09"/>
    <s v="AC"/>
    <x v="3"/>
    <n v="6700"/>
    <n v="6700"/>
    <s v="IT"/>
    <x v="0"/>
    <s v="IT"/>
    <s v="EX"/>
    <n v="6700"/>
    <n v="6700"/>
    <x v="0"/>
    <n v="0"/>
    <n v="0"/>
    <m/>
    <n v="0"/>
    <n v="6700"/>
    <s v="N"/>
    <m/>
    <s v="VPIT"/>
    <s v="VP FOR INFORMATION TECHNOLOGY"/>
    <s v="94"/>
    <s v="1-Adjust Based Budget"/>
    <x v="42"/>
    <x v="2"/>
    <x v="7"/>
    <m/>
    <x v="16"/>
    <x v="16"/>
    <m/>
  </r>
  <r>
    <n v="2018"/>
    <s v="UA"/>
    <s v="ITGF"/>
    <s v="IT GENERAL FUND"/>
    <x v="110"/>
    <s v="ITO"/>
    <s v="IT OPERATING"/>
    <s v="KO VPIT GENERAL FUND OPERATING"/>
    <x v="17"/>
    <s v="VP FOR INFORMATION TECHNOLOGY"/>
    <s v="GENFND"/>
    <x v="121"/>
    <x v="117"/>
    <s v="---"/>
    <s v="EX"/>
    <s v="COSV"/>
    <s v="CONTRACT SRV"/>
    <s v="KK"/>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121"/>
    <x v="117"/>
    <s v="---"/>
    <s v="EX"/>
    <s v="COSV"/>
    <s v="CONTRACT SRV"/>
    <s v="KK"/>
    <x v="4"/>
    <s v="GEN EXP"/>
    <s v="09"/>
    <s v="AC"/>
    <x v="3"/>
    <n v="2500"/>
    <n v="2500"/>
    <s v="IT"/>
    <x v="0"/>
    <s v="IT"/>
    <s v="EX"/>
    <n v="2500"/>
    <n v="2500"/>
    <x v="0"/>
    <n v="0"/>
    <n v="0"/>
    <m/>
    <n v="0"/>
    <n v="2500"/>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121"/>
    <x v="117"/>
    <s v="---"/>
    <s v="EX"/>
    <s v="COSV"/>
    <s v="CONTRACT SRV"/>
    <s v="KK"/>
    <x v="4"/>
    <s v="GEN EXP"/>
    <s v="09"/>
    <s v="AC"/>
    <x v="3"/>
    <n v="5000"/>
    <n v="5000"/>
    <s v="IT"/>
    <x v="0"/>
    <s v="IT"/>
    <s v="EX"/>
    <n v="5000"/>
    <n v="5000"/>
    <x v="0"/>
    <n v="0"/>
    <n v="0"/>
    <m/>
    <n v="0"/>
    <n v="5000"/>
    <s v="N"/>
    <m/>
    <s v="VPIT"/>
    <s v="VP FOR INFORMATION TECHNOLOGY"/>
    <s v="94"/>
    <s v="1-Adjust Based Budget"/>
    <x v="42"/>
    <x v="2"/>
    <x v="7"/>
    <m/>
    <x v="16"/>
    <x v="16"/>
    <m/>
  </r>
  <r>
    <n v="2018"/>
    <s v="UA"/>
    <s v="ITGF"/>
    <s v="IT GENERAL FUND"/>
    <x v="107"/>
    <s v="INNET"/>
    <s v="INDIANAPOLIS NETWORKS"/>
    <s v="IN UITS OPERATING ACCOUNT - GEN FND"/>
    <x v="17"/>
    <s v="VP FOR INFORMATION TECHNOLOGY"/>
    <s v="GENFND"/>
    <x v="121"/>
    <x v="117"/>
    <s v="---"/>
    <s v="EX"/>
    <s v="COSV"/>
    <s v="CONTRACT SRV"/>
    <s v="KK"/>
    <x v="4"/>
    <s v="GEN EXP"/>
    <s v="09"/>
    <s v="AC"/>
    <x v="3"/>
    <n v="1620"/>
    <n v="0"/>
    <s v="IT"/>
    <x v="0"/>
    <s v="IT"/>
    <s v="EX"/>
    <n v="0"/>
    <n v="0"/>
    <x v="0"/>
    <n v="0"/>
    <n v="0"/>
    <m/>
    <n v="0"/>
    <n v="0"/>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121"/>
    <x v="117"/>
    <s v="---"/>
    <s v="EX"/>
    <s v="COSV"/>
    <s v="CONTRACT SRV"/>
    <s v="KK"/>
    <x v="4"/>
    <s v="GEN EXP"/>
    <s v="09"/>
    <s v="AC"/>
    <x v="3"/>
    <n v="80000"/>
    <n v="80000"/>
    <s v="IT"/>
    <x v="0"/>
    <s v="IT"/>
    <s v="EX"/>
    <n v="80000"/>
    <n v="80000"/>
    <x v="0"/>
    <n v="0"/>
    <n v="0"/>
    <m/>
    <n v="0"/>
    <n v="80000"/>
    <s v="N"/>
    <m/>
    <s v="VPIT"/>
    <s v="VP FOR INFORMATION TECHNOLOGY"/>
    <s v="94"/>
    <s v="1-Adjust Based Budget"/>
    <x v="42"/>
    <x v="2"/>
    <x v="7"/>
    <m/>
    <x v="16"/>
    <x v="16"/>
    <m/>
  </r>
  <r>
    <n v="2018"/>
    <s v="UA"/>
    <s v="ITGF"/>
    <s v="IT GENERAL FUND"/>
    <x v="112"/>
    <s v="ITO"/>
    <s v="IT OPERATING"/>
    <s v="SE VPIT GF OPERATING"/>
    <x v="17"/>
    <s v="VP FOR INFORMATION TECHNOLOGY"/>
    <s v="GENFND"/>
    <x v="121"/>
    <x v="117"/>
    <s v="---"/>
    <s v="EX"/>
    <s v="COSV"/>
    <s v="CONTRACT SRV"/>
    <s v="KK"/>
    <x v="4"/>
    <s v="GEN EXP"/>
    <s v="09"/>
    <s v="AC"/>
    <x v="3"/>
    <n v="1500"/>
    <n v="1500"/>
    <s v="IT"/>
    <x v="0"/>
    <s v="IT"/>
    <s v="EX"/>
    <n v="1500"/>
    <n v="1500"/>
    <x v="0"/>
    <n v="0"/>
    <n v="0"/>
    <m/>
    <n v="0"/>
    <n v="15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121"/>
    <x v="117"/>
    <s v="---"/>
    <s v="EX"/>
    <s v="COSV"/>
    <s v="CONTRACT SRV"/>
    <s v="KK"/>
    <x v="4"/>
    <s v="GEN EXP"/>
    <s v="09"/>
    <s v="AC"/>
    <x v="3"/>
    <n v="1500"/>
    <n v="1500"/>
    <s v="IT"/>
    <x v="0"/>
    <s v="IT"/>
    <s v="EX"/>
    <n v="1500"/>
    <n v="1500"/>
    <x v="0"/>
    <n v="0"/>
    <n v="0"/>
    <m/>
    <n v="0"/>
    <n v="1500"/>
    <s v="N"/>
    <m/>
    <s v="VPIT"/>
    <s v="VP FOR INFORMATION TECHNOLOGY"/>
    <s v="94"/>
    <s v="1-Adjust Based Budget"/>
    <x v="42"/>
    <x v="2"/>
    <x v="7"/>
    <m/>
    <x v="16"/>
    <x v="16"/>
    <m/>
  </r>
  <r>
    <n v="2018"/>
    <s v="UA"/>
    <s v="ITGF"/>
    <s v="IT GENERAL FUND"/>
    <x v="0"/>
    <s v="EII"/>
    <s v="ENTERPRISE INTELLIGENT INFRASTRUCTURE"/>
    <s v="UITS OPERATING ACCOUNT - GENERAL FUND-UA"/>
    <x v="17"/>
    <s v="VP FOR INFORMATION TECHNOLOGY"/>
    <s v="GENFND"/>
    <x v="159"/>
    <x v="152"/>
    <s v="---"/>
    <s v="EX"/>
    <s v="S&amp;E"/>
    <s v="S&amp;E"/>
    <s v="LF"/>
    <x v="4"/>
    <s v="GEN EXP"/>
    <s v="09"/>
    <s v="IS"/>
    <x v="3"/>
    <n v="85195"/>
    <n v="85195"/>
    <m/>
    <x v="0"/>
    <n v="0"/>
    <s v="EX"/>
    <n v="85195"/>
    <n v="85195"/>
    <x v="0"/>
    <n v="0"/>
    <n v="0"/>
    <m/>
    <n v="0"/>
    <n v="85195"/>
    <s v="N"/>
    <m/>
    <s v="VPIT"/>
    <s v="VP FOR INFORMATION TECHNOLOGY"/>
    <s v="94"/>
    <s v="1-Adjust Based Budget"/>
    <x v="42"/>
    <x v="2"/>
    <x v="7"/>
    <m/>
    <x v="0"/>
    <x v="0"/>
    <m/>
  </r>
  <r>
    <n v="2018"/>
    <s v="UA"/>
    <s v="ITGF"/>
    <s v="IT GENERAL FUND"/>
    <x v="106"/>
    <s v="CLCTR"/>
    <s v="CALL CENTER - OPERATORS"/>
    <s v="BL UITS OPER ACCOUNT - GENERAL FUND"/>
    <x v="17"/>
    <s v="VP FOR INFORMATION TECHNOLOGY"/>
    <s v="GENFND"/>
    <x v="108"/>
    <x v="106"/>
    <s v="---"/>
    <s v="EX"/>
    <s v="ADV"/>
    <s v="ADVERT PROMO"/>
    <s v="LA"/>
    <x v="4"/>
    <s v="GEN EXP"/>
    <s v="09"/>
    <s v="AC"/>
    <x v="3"/>
    <n v="0"/>
    <n v="175"/>
    <s v="IT"/>
    <x v="0"/>
    <s v="IT"/>
    <s v="EX"/>
    <n v="175"/>
    <n v="175"/>
    <x v="0"/>
    <n v="0"/>
    <n v="0"/>
    <m/>
    <n v="0"/>
    <n v="175"/>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14"/>
    <x v="13"/>
    <s v="---"/>
    <s v="EX"/>
    <s v="OEXP"/>
    <s v="OTHER EXP"/>
    <s v="LP"/>
    <x v="4"/>
    <s v="GEN EXP"/>
    <s v="09"/>
    <s v="AC"/>
    <x v="3"/>
    <n v="60000"/>
    <n v="60000"/>
    <s v="IT"/>
    <x v="0"/>
    <s v="IT"/>
    <s v="EX"/>
    <n v="60000"/>
    <n v="60000"/>
    <x v="0"/>
    <n v="0"/>
    <n v="0"/>
    <m/>
    <n v="0"/>
    <n v="60000"/>
    <s v="N"/>
    <m/>
    <s v="VPIT"/>
    <s v="VP FOR INFORMATION TECHNOLOGY"/>
    <s v="94"/>
    <s v="1-Adjust Based Budget"/>
    <x v="42"/>
    <x v="2"/>
    <x v="7"/>
    <m/>
    <x v="16"/>
    <x v="16"/>
    <m/>
  </r>
  <r>
    <n v="2018"/>
    <s v="UA"/>
    <s v="ITGF"/>
    <s v="IT GENERAL FUND"/>
    <x v="0"/>
    <s v="VPO"/>
    <s v="OFFICE OF VICE PRESIDENT FOR IT"/>
    <s v="UITS OPERATING ACCOUNT - GENERAL FUND-UA"/>
    <x v="17"/>
    <s v="VP FOR INFORMATION TECHNOLOGY"/>
    <s v="GENFND"/>
    <x v="15"/>
    <x v="14"/>
    <s v="---"/>
    <s v="EX"/>
    <s v="ADV"/>
    <s v="ADVERT PROMO"/>
    <s v="LA"/>
    <x v="4"/>
    <s v="GEN EXP"/>
    <s v="09"/>
    <s v="IS"/>
    <x v="3"/>
    <n v="3000"/>
    <n v="3000"/>
    <m/>
    <x v="0"/>
    <n v="0"/>
    <s v="EX"/>
    <n v="3000"/>
    <n v="3000"/>
    <x v="0"/>
    <n v="0"/>
    <n v="0"/>
    <m/>
    <n v="0"/>
    <n v="3000"/>
    <s v="N"/>
    <m/>
    <s v="VPIT"/>
    <s v="VP FOR INFORMATION TECHNOLOGY"/>
    <s v="94"/>
    <s v="1-Adjust Based Budget"/>
    <x v="42"/>
    <x v="2"/>
    <x v="7"/>
    <m/>
    <x v="0"/>
    <x v="0"/>
    <m/>
  </r>
  <r>
    <n v="2018"/>
    <s v="UA"/>
    <s v="ITGF"/>
    <s v="IT GENERAL FUND"/>
    <x v="106"/>
    <s v="SUPER"/>
    <s v="SUPER COMPUTING CONFERENCE"/>
    <s v="BL UITS OPER ACCOUNT - GENERAL FUND"/>
    <x v="17"/>
    <s v="VP FOR INFORMATION TECHNOLOGY"/>
    <s v="GENFND"/>
    <x v="15"/>
    <x v="14"/>
    <s v="---"/>
    <s v="EX"/>
    <s v="ADV"/>
    <s v="ADVERT PROMO"/>
    <s v="LA"/>
    <x v="4"/>
    <s v="GEN EXP"/>
    <s v="09"/>
    <s v="AC"/>
    <x v="3"/>
    <n v="10000"/>
    <n v="10000"/>
    <s v="IT"/>
    <x v="0"/>
    <s v="IT"/>
    <s v="EX"/>
    <n v="10000"/>
    <n v="10000"/>
    <x v="0"/>
    <n v="0"/>
    <n v="0"/>
    <m/>
    <n v="0"/>
    <n v="10000"/>
    <s v="N"/>
    <m/>
    <s v="VPIT"/>
    <s v="VP FOR INFORMATION TECHNOLOGY"/>
    <s v="94"/>
    <s v="1-Adjust Based Budget"/>
    <x v="42"/>
    <x v="2"/>
    <x v="7"/>
    <m/>
    <x v="16"/>
    <x v="16"/>
    <m/>
  </r>
  <r>
    <n v="2018"/>
    <s v="UA"/>
    <s v="ITGF"/>
    <s v="IT GENERAL FUND"/>
    <x v="112"/>
    <s v="ITO"/>
    <s v="IT OPERATING"/>
    <s v="SE VPIT GF OPERATING"/>
    <x v="17"/>
    <s v="VP FOR INFORMATION TECHNOLOGY"/>
    <s v="GENFND"/>
    <x v="160"/>
    <x v="153"/>
    <s v="---"/>
    <s v="EX"/>
    <s v="ADV"/>
    <s v="ADVERT PROMO"/>
    <s v="LA"/>
    <x v="4"/>
    <s v="GEN EXP"/>
    <s v="09"/>
    <s v="AC"/>
    <x v="3"/>
    <n v="100"/>
    <n v="100"/>
    <s v="IT"/>
    <x v="0"/>
    <s v="IT"/>
    <s v="EX"/>
    <n v="100"/>
    <n v="100"/>
    <x v="0"/>
    <n v="0"/>
    <n v="0"/>
    <m/>
    <n v="0"/>
    <n v="100"/>
    <s v="N"/>
    <m/>
    <s v="VPIT"/>
    <s v="VP FOR INFORMATION TECHNOLOGY"/>
    <s v="94"/>
    <s v="1-Adjust Based Budget"/>
    <x v="42"/>
    <x v="2"/>
    <x v="7"/>
    <m/>
    <x v="16"/>
    <x v="16"/>
    <m/>
  </r>
  <r>
    <n v="2018"/>
    <s v="UA"/>
    <s v="ITGF"/>
    <s v="IT GENERAL FUND"/>
    <x v="109"/>
    <s v="ITO"/>
    <s v="IT OPERATING"/>
    <s v="EA - VPIT- GF - OPERATING"/>
    <x v="17"/>
    <s v="VP FOR INFORMATION TECHNOLOGY"/>
    <s v="GENFND"/>
    <x v="87"/>
    <x v="85"/>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0"/>
    <s v="ITGEN"/>
    <s v="UITS GENERAL ADMIN EXPENSE"/>
    <s v="UITS OPERATING ACCOUNT - GENERAL FUND-UA"/>
    <x v="17"/>
    <s v="VP FOR INFORMATION TECHNOLOGY"/>
    <s v="GENFND"/>
    <x v="88"/>
    <x v="86"/>
    <s v="---"/>
    <s v="EX"/>
    <s v="S&amp;E"/>
    <s v="S&amp;E"/>
    <s v="LF"/>
    <x v="4"/>
    <s v="GEN EXP"/>
    <s v="09"/>
    <s v="IS"/>
    <x v="3"/>
    <n v="2000"/>
    <n v="2000"/>
    <m/>
    <x v="0"/>
    <n v="0"/>
    <s v="EX"/>
    <n v="2000"/>
    <n v="2000"/>
    <x v="0"/>
    <n v="0"/>
    <n v="0"/>
    <m/>
    <n v="0"/>
    <n v="2000"/>
    <s v="N"/>
    <m/>
    <s v="VPIT"/>
    <s v="VP FOR INFORMATION TECHNOLOGY"/>
    <s v="94"/>
    <s v="1-Adjust Based Budget"/>
    <x v="42"/>
    <x v="2"/>
    <x v="7"/>
    <m/>
    <x v="0"/>
    <x v="0"/>
    <m/>
  </r>
  <r>
    <n v="2018"/>
    <s v="UA"/>
    <s v="ITGF"/>
    <s v="IT GENERAL FUND"/>
    <x v="108"/>
    <s v="ITO"/>
    <s v="IT OPERATING"/>
    <s v="SB VPIT GF OPERATING"/>
    <x v="17"/>
    <s v="VP FOR INFORMATION TECHNOLOGY"/>
    <s v="GENFND"/>
    <x v="88"/>
    <x v="86"/>
    <s v="---"/>
    <s v="EX"/>
    <s v="S&amp;E"/>
    <s v="S&amp;E"/>
    <s v="LF"/>
    <x v="4"/>
    <s v="GEN EXP"/>
    <s v="09"/>
    <s v="AC"/>
    <x v="3"/>
    <n v="300"/>
    <n v="300"/>
    <s v="IT"/>
    <x v="0"/>
    <s v="IT"/>
    <s v="EX"/>
    <n v="300"/>
    <n v="300"/>
    <x v="0"/>
    <n v="0"/>
    <n v="0"/>
    <m/>
    <n v="0"/>
    <n v="300"/>
    <s v="N"/>
    <m/>
    <s v="VPIT"/>
    <s v="VP FOR INFORMATION TECHNOLOGY"/>
    <s v="94"/>
    <s v="1-Adjust Based Budget"/>
    <x v="42"/>
    <x v="2"/>
    <x v="7"/>
    <m/>
    <x v="16"/>
    <x v="16"/>
    <m/>
  </r>
  <r>
    <n v="2018"/>
    <s v="UA"/>
    <s v="ITGF"/>
    <s v="IT GENERAL FUND"/>
    <x v="109"/>
    <s v="ITO"/>
    <s v="IT OPERATING"/>
    <s v="EA - VPIT- GF - OPERATING"/>
    <x v="17"/>
    <s v="VP FOR INFORMATION TECHNOLOGY"/>
    <s v="GENFND"/>
    <x v="88"/>
    <x v="86"/>
    <s v="---"/>
    <s v="EX"/>
    <s v="S&amp;E"/>
    <s v="S&amp;E"/>
    <s v="LF"/>
    <x v="4"/>
    <s v="GEN EXP"/>
    <s v="09"/>
    <s v="AC"/>
    <x v="3"/>
    <n v="20"/>
    <n v="20"/>
    <s v="IT"/>
    <x v="0"/>
    <s v="IT"/>
    <s v="EX"/>
    <n v="20"/>
    <n v="20"/>
    <x v="0"/>
    <n v="0"/>
    <n v="0"/>
    <m/>
    <n v="0"/>
    <n v="20"/>
    <s v="N"/>
    <m/>
    <s v="VPIT"/>
    <s v="VP FOR INFORMATION TECHNOLOGY"/>
    <s v="94"/>
    <s v="1-Adjust Based Budget"/>
    <x v="42"/>
    <x v="2"/>
    <x v="7"/>
    <m/>
    <x v="16"/>
    <x v="16"/>
    <m/>
  </r>
  <r>
    <n v="2018"/>
    <s v="UA"/>
    <s v="ITGF"/>
    <s v="IT GENERAL FUND"/>
    <x v="106"/>
    <s v="ITGEN"/>
    <s v="UITS GENERAL ADMIN EXPENSE"/>
    <s v="BL UITS OPER ACCOUNT - GENERAL FUND"/>
    <x v="17"/>
    <s v="VP FOR INFORMATION TECHNOLOGY"/>
    <s v="GENFND"/>
    <x v="88"/>
    <x v="86"/>
    <s v="---"/>
    <s v="EX"/>
    <s v="S&amp;E"/>
    <s v="S&amp;E"/>
    <s v="LF"/>
    <x v="4"/>
    <s v="GEN EXP"/>
    <s v="09"/>
    <s v="AC"/>
    <x v="3"/>
    <n v="4529"/>
    <n v="4529"/>
    <s v="IT"/>
    <x v="0"/>
    <s v="IT"/>
    <s v="EX"/>
    <n v="4529"/>
    <n v="4529"/>
    <x v="0"/>
    <n v="0"/>
    <n v="0"/>
    <m/>
    <n v="0"/>
    <n v="4529"/>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88"/>
    <x v="86"/>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SC"/>
    <s v="SUPPORT CENTER"/>
    <s v="IN UITS OPERATING ACCOUNT - GEN FND"/>
    <x v="17"/>
    <s v="VP FOR INFORMATION TECHNOLOGY"/>
    <s v="GENFND"/>
    <x v="88"/>
    <x v="86"/>
    <s v="---"/>
    <s v="EX"/>
    <s v="S&amp;E"/>
    <s v="S&amp;E"/>
    <s v="LF"/>
    <x v="4"/>
    <s v="GEN EXP"/>
    <s v="09"/>
    <s v="AC"/>
    <x v="3"/>
    <n v="800"/>
    <n v="800"/>
    <s v="IT"/>
    <x v="0"/>
    <s v="IT"/>
    <s v="EX"/>
    <n v="800"/>
    <n v="800"/>
    <x v="0"/>
    <n v="0"/>
    <n v="0"/>
    <m/>
    <n v="0"/>
    <n v="800"/>
    <s v="N"/>
    <m/>
    <s v="VPIT"/>
    <s v="VP FOR INFORMATION TECHNOLOGY"/>
    <s v="94"/>
    <s v="1-Adjust Based Budget"/>
    <x v="42"/>
    <x v="2"/>
    <x v="7"/>
    <m/>
    <x v="16"/>
    <x v="16"/>
    <m/>
  </r>
  <r>
    <n v="2018"/>
    <s v="UA"/>
    <s v="ITGF"/>
    <s v="IT GENERAL FUND"/>
    <x v="0"/>
    <s v="GFR"/>
    <s v="GENERAL FUND RESIDUAL"/>
    <s v="UITS OPERATING ACCOUNT - GENERAL FUND-UA"/>
    <x v="17"/>
    <s v="VP FOR INFORMATION TECHNOLOGY"/>
    <s v="GENFND"/>
    <x v="161"/>
    <x v="154"/>
    <s v="---"/>
    <s v="EX"/>
    <s v="S&amp;E"/>
    <s v="S&amp;E"/>
    <s v="LF"/>
    <x v="4"/>
    <s v="GEN EXP"/>
    <s v="09"/>
    <s v="IS"/>
    <x v="3"/>
    <n v="0"/>
    <n v="500"/>
    <m/>
    <x v="0"/>
    <n v="0"/>
    <s v="EX"/>
    <n v="500"/>
    <n v="500"/>
    <x v="0"/>
    <n v="0"/>
    <n v="0"/>
    <m/>
    <n v="0"/>
    <n v="500"/>
    <s v="N"/>
    <m/>
    <s v="VPIT"/>
    <s v="VP FOR INFORMATION TECHNOLOGY"/>
    <s v="94"/>
    <s v="1-Adjust Based Budget"/>
    <x v="42"/>
    <x v="2"/>
    <x v="7"/>
    <m/>
    <x v="0"/>
    <x v="0"/>
    <m/>
  </r>
  <r>
    <n v="2018"/>
    <s v="UA"/>
    <s v="ITGF"/>
    <s v="IT GENERAL FUND"/>
    <x v="0"/>
    <s v="ITGEN"/>
    <s v="UITS GENERAL ADMIN EXPENSE"/>
    <s v="UITS OPERATING ACCOUNT - GENERAL FUND-UA"/>
    <x v="17"/>
    <s v="VP FOR INFORMATION TECHNOLOGY"/>
    <s v="GENFND"/>
    <x v="161"/>
    <x v="154"/>
    <s v="---"/>
    <s v="EX"/>
    <s v="S&amp;E"/>
    <s v="S&amp;E"/>
    <s v="LF"/>
    <x v="4"/>
    <s v="GEN EXP"/>
    <s v="09"/>
    <s v="IS"/>
    <x v="3"/>
    <n v="500"/>
    <n v="0"/>
    <m/>
    <x v="0"/>
    <n v="0"/>
    <s v="EX"/>
    <n v="0"/>
    <n v="0"/>
    <x v="0"/>
    <n v="0"/>
    <n v="0"/>
    <m/>
    <n v="0"/>
    <n v="0"/>
    <s v="N"/>
    <m/>
    <s v="VPIT"/>
    <s v="VP FOR INFORMATION TECHNOLOGY"/>
    <s v="94"/>
    <s v="1-Adjust Based Budget"/>
    <x v="42"/>
    <x v="2"/>
    <x v="7"/>
    <m/>
    <x v="0"/>
    <x v="0"/>
    <m/>
  </r>
  <r>
    <n v="2018"/>
    <s v="UA"/>
    <s v="ITGF"/>
    <s v="IT GENERAL FUND"/>
    <x v="106"/>
    <s v="FACIL"/>
    <s v="PHYSICAL FACILITIES"/>
    <s v="BL UITS OPER ACCOUNT - GENERAL FUND"/>
    <x v="17"/>
    <s v="VP FOR INFORMATION TECHNOLOGY"/>
    <s v="GENFND"/>
    <x v="161"/>
    <x v="154"/>
    <s v="---"/>
    <s v="EX"/>
    <s v="S&amp;E"/>
    <s v="S&amp;E"/>
    <s v="LF"/>
    <x v="4"/>
    <s v="GEN EXP"/>
    <s v="09"/>
    <s v="AC"/>
    <x v="3"/>
    <n v="100"/>
    <n v="600"/>
    <s v="IT"/>
    <x v="0"/>
    <s v="IT"/>
    <s v="EX"/>
    <n v="600"/>
    <n v="600"/>
    <x v="0"/>
    <n v="0"/>
    <n v="0"/>
    <m/>
    <n v="0"/>
    <n v="600"/>
    <s v="N"/>
    <m/>
    <s v="VPIT"/>
    <s v="VP FOR INFORMATION TECHNOLOGY"/>
    <s v="94"/>
    <s v="1-Adjust Based Budget"/>
    <x v="42"/>
    <x v="2"/>
    <x v="7"/>
    <m/>
    <x v="16"/>
    <x v="16"/>
    <m/>
  </r>
  <r>
    <n v="2018"/>
    <s v="UA"/>
    <s v="ITGF"/>
    <s v="IT GENERAL FUND"/>
    <x v="111"/>
    <s v="ITO"/>
    <s v="IT OPERATING"/>
    <s v="NW VPIT GF OPERATING"/>
    <x v="17"/>
    <s v="VP FOR INFORMATION TECHNOLOGY"/>
    <s v="GENFND"/>
    <x v="161"/>
    <x v="154"/>
    <s v="---"/>
    <s v="EX"/>
    <s v="S&amp;E"/>
    <s v="S&amp;E"/>
    <s v="LF"/>
    <x v="4"/>
    <s v="GEN EXP"/>
    <s v="09"/>
    <s v="AC"/>
    <x v="3"/>
    <n v="250"/>
    <n v="250"/>
    <s v="IT"/>
    <x v="0"/>
    <s v="IT"/>
    <s v="EX"/>
    <n v="250"/>
    <n v="250"/>
    <x v="0"/>
    <n v="0"/>
    <n v="0"/>
    <m/>
    <n v="0"/>
    <n v="250"/>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161"/>
    <x v="154"/>
    <s v="---"/>
    <s v="EX"/>
    <s v="S&amp;E"/>
    <s v="S&amp;E"/>
    <s v="LF"/>
    <x v="4"/>
    <s v="GEN EXP"/>
    <s v="09"/>
    <s v="AC"/>
    <x v="3"/>
    <n v="0"/>
    <n v="1000"/>
    <s v="IT"/>
    <x v="0"/>
    <s v="IT"/>
    <s v="EX"/>
    <n v="1000"/>
    <n v="1000"/>
    <x v="0"/>
    <n v="0"/>
    <n v="0"/>
    <m/>
    <n v="0"/>
    <n v="1000"/>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161"/>
    <x v="154"/>
    <s v="---"/>
    <s v="EX"/>
    <s v="S&amp;E"/>
    <s v="S&amp;E"/>
    <s v="LF"/>
    <x v="4"/>
    <s v="GEN EXP"/>
    <s v="09"/>
    <s v="AC"/>
    <x v="3"/>
    <n v="1000"/>
    <n v="0"/>
    <s v="IT"/>
    <x v="0"/>
    <s v="IT"/>
    <s v="EX"/>
    <n v="0"/>
    <n v="0"/>
    <x v="0"/>
    <n v="0"/>
    <n v="0"/>
    <m/>
    <n v="0"/>
    <n v="0"/>
    <s v="N"/>
    <m/>
    <s v="VPIT"/>
    <s v="VP FOR INFORMATION TECHNOLOGY"/>
    <s v="94"/>
    <s v="1-Adjust Based Budget"/>
    <x v="42"/>
    <x v="2"/>
    <x v="7"/>
    <m/>
    <x v="16"/>
    <x v="16"/>
    <m/>
  </r>
  <r>
    <n v="2018"/>
    <s v="UA"/>
    <s v="ITGF"/>
    <s v="IT GENERAL FUND"/>
    <x v="0"/>
    <s v="AVLT"/>
    <s v="AVP LEARNING TECHNOLOGIES"/>
    <s v="UITS OPERATING ACCOUNT - GENERAL FUND-UA"/>
    <x v="17"/>
    <s v="VP FOR INFORMATION TECHNOLOGY"/>
    <s v="GENFND"/>
    <x v="60"/>
    <x v="59"/>
    <s v="---"/>
    <s v="EX"/>
    <s v="S&amp;E"/>
    <s v="S&amp;E"/>
    <s v="LF"/>
    <x v="4"/>
    <s v="GEN EXP"/>
    <s v="09"/>
    <s v="IS"/>
    <x v="3"/>
    <n v="4000"/>
    <n v="4000"/>
    <m/>
    <x v="0"/>
    <n v="0"/>
    <s v="EX"/>
    <n v="4000"/>
    <n v="4000"/>
    <x v="0"/>
    <n v="0"/>
    <n v="0"/>
    <m/>
    <n v="0"/>
    <n v="4000"/>
    <s v="N"/>
    <m/>
    <s v="VPIT"/>
    <s v="VP FOR INFORMATION TECHNOLOGY"/>
    <s v="94"/>
    <s v="1-Adjust Based Budget"/>
    <x v="42"/>
    <x v="2"/>
    <x v="7"/>
    <m/>
    <x v="0"/>
    <x v="0"/>
    <m/>
  </r>
  <r>
    <n v="2018"/>
    <s v="UA"/>
    <s v="ITGF"/>
    <s v="IT GENERAL FUND"/>
    <x v="0"/>
    <s v="BLNET"/>
    <s v="BLOOMINGTON CAMPUS NETWORK"/>
    <s v="UITS OPERATING ACCOUNT - GENERAL FUND-UA"/>
    <x v="17"/>
    <s v="VP FOR INFORMATION TECHNOLOGY"/>
    <s v="GENFND"/>
    <x v="60"/>
    <x v="59"/>
    <s v="---"/>
    <s v="EX"/>
    <s v="S&amp;E"/>
    <s v="S&amp;E"/>
    <s v="LF"/>
    <x v="4"/>
    <s v="GEN EXP"/>
    <s v="09"/>
    <s v="IS"/>
    <x v="3"/>
    <n v="5540"/>
    <n v="0"/>
    <m/>
    <x v="0"/>
    <n v="0"/>
    <s v="EX"/>
    <n v="0"/>
    <n v="0"/>
    <x v="0"/>
    <n v="0"/>
    <n v="0"/>
    <m/>
    <n v="0"/>
    <n v="0"/>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60"/>
    <x v="59"/>
    <s v="---"/>
    <s v="EX"/>
    <s v="S&amp;E"/>
    <s v="S&amp;E"/>
    <s v="LF"/>
    <x v="4"/>
    <s v="GEN EXP"/>
    <s v="09"/>
    <s v="IS"/>
    <x v="3"/>
    <n v="18433"/>
    <n v="18433"/>
    <m/>
    <x v="0"/>
    <n v="0"/>
    <s v="EX"/>
    <n v="18433"/>
    <n v="18433"/>
    <x v="0"/>
    <n v="0"/>
    <n v="0"/>
    <m/>
    <n v="0"/>
    <n v="18433"/>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60"/>
    <x v="59"/>
    <s v="---"/>
    <s v="EX"/>
    <s v="S&amp;E"/>
    <s v="S&amp;E"/>
    <s v="LF"/>
    <x v="4"/>
    <s v="GEN EXP"/>
    <s v="09"/>
    <s v="IS"/>
    <x v="3"/>
    <n v="152"/>
    <n v="152"/>
    <m/>
    <x v="0"/>
    <n v="0"/>
    <s v="EX"/>
    <n v="152"/>
    <n v="152"/>
    <x v="0"/>
    <n v="0"/>
    <n v="0"/>
    <m/>
    <n v="0"/>
    <n v="152"/>
    <s v="N"/>
    <m/>
    <s v="VPIT"/>
    <s v="VP FOR INFORMATION TECHNOLOGY"/>
    <s v="94"/>
    <s v="1-Adjust Based Budget"/>
    <x v="42"/>
    <x v="2"/>
    <x v="7"/>
    <m/>
    <x v="0"/>
    <x v="0"/>
    <m/>
  </r>
  <r>
    <n v="2018"/>
    <s v="UA"/>
    <s v="ITGF"/>
    <s v="IT GENERAL FUND"/>
    <x v="0"/>
    <s v="ITGEN"/>
    <s v="UITS GENERAL ADMIN EXPENSE"/>
    <s v="UITS OPERATING ACCOUNT - GENERAL FUND-UA"/>
    <x v="17"/>
    <s v="VP FOR INFORMATION TECHNOLOGY"/>
    <s v="GENFND"/>
    <x v="60"/>
    <x v="59"/>
    <s v="---"/>
    <s v="EX"/>
    <s v="S&amp;E"/>
    <s v="S&amp;E"/>
    <s v="LF"/>
    <x v="4"/>
    <s v="GEN EXP"/>
    <s v="09"/>
    <s v="IS"/>
    <x v="3"/>
    <n v="3096"/>
    <n v="3096"/>
    <m/>
    <x v="0"/>
    <n v="0"/>
    <s v="EX"/>
    <n v="3096"/>
    <n v="3096"/>
    <x v="0"/>
    <n v="0"/>
    <n v="0"/>
    <m/>
    <n v="0"/>
    <n v="3096"/>
    <s v="N"/>
    <m/>
    <s v="VPIT"/>
    <s v="VP FOR INFORMATION TECHNOLOGY"/>
    <s v="94"/>
    <s v="1-Adjust Based Budget"/>
    <x v="42"/>
    <x v="2"/>
    <x v="7"/>
    <m/>
    <x v="0"/>
    <x v="0"/>
    <m/>
  </r>
  <r>
    <n v="2018"/>
    <s v="UA"/>
    <s v="ITGF"/>
    <s v="IT GENERAL FUND"/>
    <x v="0"/>
    <s v="RISAC"/>
    <s v="REN INFO SHARE &amp; ANALYSIS"/>
    <s v="UITS OPERATING ACCOUNT - GENERAL FUND-UA"/>
    <x v="17"/>
    <s v="VP FOR INFORMATION TECHNOLOGY"/>
    <s v="GENFND"/>
    <x v="60"/>
    <x v="59"/>
    <s v="---"/>
    <s v="EX"/>
    <s v="S&amp;E"/>
    <s v="S&amp;E"/>
    <s v="LF"/>
    <x v="4"/>
    <s v="GEN EXP"/>
    <s v="09"/>
    <s v="IS"/>
    <x v="3"/>
    <n v="1917"/>
    <n v="1917"/>
    <m/>
    <x v="0"/>
    <n v="0"/>
    <s v="EX"/>
    <n v="1917"/>
    <n v="1917"/>
    <x v="0"/>
    <n v="0"/>
    <n v="0"/>
    <m/>
    <n v="0"/>
    <n v="1917"/>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60"/>
    <x v="59"/>
    <s v="---"/>
    <s v="EX"/>
    <s v="S&amp;E"/>
    <s v="S&amp;E"/>
    <s v="LF"/>
    <x v="4"/>
    <s v="GEN EXP"/>
    <s v="09"/>
    <s v="IS"/>
    <x v="3"/>
    <n v="3000"/>
    <n v="3000"/>
    <m/>
    <x v="0"/>
    <n v="0"/>
    <s v="EX"/>
    <n v="3000"/>
    <n v="3000"/>
    <x v="0"/>
    <n v="0"/>
    <n v="0"/>
    <m/>
    <n v="0"/>
    <n v="3000"/>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60"/>
    <x v="59"/>
    <s v="---"/>
    <s v="EX"/>
    <s v="S&amp;E"/>
    <s v="S&amp;E"/>
    <s v="LF"/>
    <x v="4"/>
    <s v="GEN EXP"/>
    <s v="09"/>
    <s v="IS"/>
    <x v="3"/>
    <n v="1000"/>
    <n v="1000"/>
    <m/>
    <x v="0"/>
    <n v="0"/>
    <s v="EX"/>
    <n v="1000"/>
    <n v="1000"/>
    <x v="0"/>
    <n v="0"/>
    <n v="0"/>
    <m/>
    <n v="0"/>
    <n v="1000"/>
    <s v="N"/>
    <m/>
    <s v="VPIT"/>
    <s v="VP FOR INFORMATION TECHNOLOGY"/>
    <s v="94"/>
    <s v="1-Adjust Based Budget"/>
    <x v="42"/>
    <x v="2"/>
    <x v="7"/>
    <m/>
    <x v="0"/>
    <x v="0"/>
    <m/>
  </r>
  <r>
    <n v="2018"/>
    <s v="UA"/>
    <s v="ITGF"/>
    <s v="IT GENERAL FUND"/>
    <x v="108"/>
    <s v="ITO"/>
    <s v="IT OPERATING"/>
    <s v="SB VPIT GF OPERATING"/>
    <x v="17"/>
    <s v="VP FOR INFORMATION TECHNOLOGY"/>
    <s v="GENFND"/>
    <x v="60"/>
    <x v="59"/>
    <s v="---"/>
    <s v="EX"/>
    <s v="S&amp;E"/>
    <s v="S&amp;E"/>
    <s v="LF"/>
    <x v="4"/>
    <s v="GEN EXP"/>
    <s v="09"/>
    <s v="AC"/>
    <x v="3"/>
    <n v="4500"/>
    <n v="4500"/>
    <s v="IT"/>
    <x v="0"/>
    <s v="IT"/>
    <s v="EX"/>
    <n v="4500"/>
    <n v="4500"/>
    <x v="0"/>
    <n v="0"/>
    <n v="0"/>
    <m/>
    <n v="0"/>
    <n v="4500"/>
    <s v="N"/>
    <m/>
    <s v="VPIT"/>
    <s v="VP FOR INFORMATION TECHNOLOGY"/>
    <s v="94"/>
    <s v="1-Adjust Based Budget"/>
    <x v="42"/>
    <x v="2"/>
    <x v="7"/>
    <m/>
    <x v="16"/>
    <x v="16"/>
    <m/>
  </r>
  <r>
    <n v="2018"/>
    <s v="UA"/>
    <s v="ITGF"/>
    <s v="IT GENERAL FUND"/>
    <x v="109"/>
    <s v="ITO"/>
    <s v="IT OPERATING"/>
    <s v="EA - VPIT- GF - OPERATING"/>
    <x v="17"/>
    <s v="VP FOR INFORMATION TECHNOLOGY"/>
    <s v="GENFND"/>
    <x v="60"/>
    <x v="59"/>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60"/>
    <x v="59"/>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60"/>
    <x v="59"/>
    <s v="---"/>
    <s v="EX"/>
    <s v="S&amp;E"/>
    <s v="S&amp;E"/>
    <s v="LF"/>
    <x v="4"/>
    <s v="GEN EXP"/>
    <s v="09"/>
    <s v="AC"/>
    <x v="3"/>
    <n v="181"/>
    <n v="181"/>
    <s v="IT"/>
    <x v="0"/>
    <s v="IT"/>
    <s v="EX"/>
    <n v="181"/>
    <n v="181"/>
    <x v="0"/>
    <n v="0"/>
    <n v="0"/>
    <m/>
    <n v="0"/>
    <n v="181"/>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60"/>
    <x v="59"/>
    <s v="---"/>
    <s v="EX"/>
    <s v="S&amp;E"/>
    <s v="S&amp;E"/>
    <s v="LF"/>
    <x v="4"/>
    <s v="GEN EXP"/>
    <s v="09"/>
    <s v="AC"/>
    <x v="3"/>
    <n v="0"/>
    <n v="28"/>
    <s v="IT"/>
    <x v="0"/>
    <s v="IT"/>
    <s v="EX"/>
    <n v="28"/>
    <n v="28"/>
    <x v="0"/>
    <n v="0"/>
    <n v="0"/>
    <m/>
    <n v="0"/>
    <n v="28"/>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60"/>
    <x v="59"/>
    <s v="---"/>
    <s v="EX"/>
    <s v="S&amp;E"/>
    <s v="S&amp;E"/>
    <s v="LF"/>
    <x v="4"/>
    <s v="GEN EXP"/>
    <s v="09"/>
    <s v="AC"/>
    <x v="3"/>
    <n v="7972"/>
    <n v="7972"/>
    <s v="IT"/>
    <x v="0"/>
    <s v="IT"/>
    <s v="EX"/>
    <n v="7972"/>
    <n v="7972"/>
    <x v="0"/>
    <n v="0"/>
    <n v="0"/>
    <m/>
    <n v="0"/>
    <n v="7972"/>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60"/>
    <x v="59"/>
    <s v="---"/>
    <s v="EX"/>
    <s v="S&amp;E"/>
    <s v="S&amp;E"/>
    <s v="LF"/>
    <x v="4"/>
    <s v="GEN EXP"/>
    <s v="09"/>
    <s v="AC"/>
    <x v="3"/>
    <n v="0"/>
    <n v="-500"/>
    <s v="IT"/>
    <x v="0"/>
    <s v="IT"/>
    <s v="EX"/>
    <n v="-500"/>
    <n v="-500"/>
    <x v="0"/>
    <n v="0"/>
    <n v="0"/>
    <m/>
    <n v="0"/>
    <n v="-500"/>
    <s v="N"/>
    <m/>
    <s v="VPIT"/>
    <s v="VP FOR INFORMATION TECHNOLOGY"/>
    <s v="94"/>
    <s v="1-Adjust Based Budget"/>
    <x v="42"/>
    <x v="2"/>
    <x v="7"/>
    <m/>
    <x v="16"/>
    <x v="16"/>
    <m/>
  </r>
  <r>
    <n v="2018"/>
    <s v="UA"/>
    <s v="ITGF"/>
    <s v="IT GENERAL FUND"/>
    <x v="106"/>
    <s v="IPSO"/>
    <s v="IT POLICY &amp; SECURITY OFFICE"/>
    <s v="BL UITS OPER ACCOUNT - GENERAL FUND"/>
    <x v="17"/>
    <s v="VP FOR INFORMATION TECHNOLOGY"/>
    <s v="GENFND"/>
    <x v="60"/>
    <x v="59"/>
    <s v="---"/>
    <s v="EX"/>
    <s v="S&amp;E"/>
    <s v="S&amp;E"/>
    <s v="LF"/>
    <x v="4"/>
    <s v="GEN EXP"/>
    <s v="09"/>
    <s v="AC"/>
    <x v="3"/>
    <n v="376"/>
    <n v="376"/>
    <s v="IT"/>
    <x v="0"/>
    <s v="IT"/>
    <s v="EX"/>
    <n v="376"/>
    <n v="376"/>
    <x v="0"/>
    <n v="0"/>
    <n v="0"/>
    <m/>
    <n v="0"/>
    <n v="376"/>
    <s v="N"/>
    <m/>
    <s v="VPIT"/>
    <s v="VP FOR INFORMATION TECHNOLOGY"/>
    <s v="94"/>
    <s v="1-Adjust Based Budget"/>
    <x v="42"/>
    <x v="2"/>
    <x v="7"/>
    <m/>
    <x v="16"/>
    <x v="16"/>
    <m/>
  </r>
  <r>
    <n v="2018"/>
    <s v="UA"/>
    <s v="ITGF"/>
    <s v="IT GENERAL FUND"/>
    <x v="106"/>
    <s v="ITGEN"/>
    <s v="UITS GENERAL ADMIN EXPENSE"/>
    <s v="BL UITS OPER ACCOUNT - GENERAL FUND"/>
    <x v="17"/>
    <s v="VP FOR INFORMATION TECHNOLOGY"/>
    <s v="GENFND"/>
    <x v="60"/>
    <x v="59"/>
    <s v="---"/>
    <s v="EX"/>
    <s v="S&amp;E"/>
    <s v="S&amp;E"/>
    <s v="LF"/>
    <x v="4"/>
    <s v="GEN EXP"/>
    <s v="09"/>
    <s v="AC"/>
    <x v="3"/>
    <n v="10000"/>
    <n v="10000"/>
    <s v="IT"/>
    <x v="0"/>
    <s v="IT"/>
    <s v="EX"/>
    <n v="10000"/>
    <n v="10000"/>
    <x v="0"/>
    <n v="0"/>
    <n v="0"/>
    <m/>
    <n v="0"/>
    <n v="10000"/>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60"/>
    <x v="59"/>
    <s v="---"/>
    <s v="EX"/>
    <s v="S&amp;E"/>
    <s v="S&amp;E"/>
    <s v="LF"/>
    <x v="4"/>
    <s v="GEN EXP"/>
    <s v="09"/>
    <s v="AC"/>
    <x v="3"/>
    <n v="2500"/>
    <n v="2500"/>
    <s v="IT"/>
    <x v="0"/>
    <s v="IT"/>
    <s v="EX"/>
    <n v="2500"/>
    <n v="2500"/>
    <x v="0"/>
    <n v="0"/>
    <n v="0"/>
    <m/>
    <n v="0"/>
    <n v="250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60"/>
    <x v="59"/>
    <s v="---"/>
    <s v="EX"/>
    <s v="S&amp;E"/>
    <s v="S&amp;E"/>
    <s v="LF"/>
    <x v="4"/>
    <s v="GEN EXP"/>
    <s v="09"/>
    <s v="AC"/>
    <x v="3"/>
    <n v="11000"/>
    <n v="11000"/>
    <s v="IT"/>
    <x v="0"/>
    <s v="IT"/>
    <s v="EX"/>
    <n v="11000"/>
    <n v="11000"/>
    <x v="0"/>
    <n v="0"/>
    <n v="0"/>
    <m/>
    <n v="0"/>
    <n v="11000"/>
    <s v="N"/>
    <m/>
    <s v="VPIT"/>
    <s v="VP FOR INFORMATION TECHNOLOGY"/>
    <s v="94"/>
    <s v="1-Adjust Based Budget"/>
    <x v="42"/>
    <x v="2"/>
    <x v="7"/>
    <m/>
    <x v="16"/>
    <x v="16"/>
    <m/>
  </r>
  <r>
    <n v="2018"/>
    <s v="UA"/>
    <s v="ITGF"/>
    <s v="IT GENERAL FUND"/>
    <x v="106"/>
    <s v="TLT"/>
    <s v="TEACHING &amp; LEARNING TECHNOLOGIES"/>
    <s v="BL UITS OPER ACCOUNT - GENERAL FUND"/>
    <x v="17"/>
    <s v="VP FOR INFORMATION TECHNOLOGY"/>
    <s v="GENFND"/>
    <x v="60"/>
    <x v="59"/>
    <s v="---"/>
    <s v="EX"/>
    <s v="S&amp;E"/>
    <s v="S&amp;E"/>
    <s v="LF"/>
    <x v="4"/>
    <s v="GEN EXP"/>
    <s v="09"/>
    <s v="AC"/>
    <x v="3"/>
    <n v="1570"/>
    <n v="1570"/>
    <s v="IT"/>
    <x v="0"/>
    <s v="IT"/>
    <s v="EX"/>
    <n v="1570"/>
    <n v="1570"/>
    <x v="0"/>
    <n v="0"/>
    <n v="0"/>
    <m/>
    <n v="0"/>
    <n v="157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60"/>
    <x v="59"/>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10"/>
    <s v="ITO"/>
    <s v="IT OPERATING"/>
    <s v="KO VPIT GENERAL FUND OPERATING"/>
    <x v="17"/>
    <s v="VP FOR INFORMATION TECHNOLOGY"/>
    <s v="GENFND"/>
    <x v="60"/>
    <x v="59"/>
    <s v="---"/>
    <s v="EX"/>
    <s v="S&amp;E"/>
    <s v="S&amp;E"/>
    <s v="LF"/>
    <x v="4"/>
    <s v="GEN EXP"/>
    <s v="09"/>
    <s v="AC"/>
    <x v="3"/>
    <n v="400"/>
    <n v="400"/>
    <s v="IT"/>
    <x v="0"/>
    <s v="IT"/>
    <s v="EX"/>
    <n v="400"/>
    <n v="400"/>
    <x v="0"/>
    <n v="0"/>
    <n v="0"/>
    <m/>
    <n v="0"/>
    <n v="400"/>
    <s v="N"/>
    <m/>
    <s v="VPIT"/>
    <s v="VP FOR INFORMATION TECHNOLOGY"/>
    <s v="94"/>
    <s v="1-Adjust Based Budget"/>
    <x v="42"/>
    <x v="2"/>
    <x v="7"/>
    <m/>
    <x v="16"/>
    <x v="16"/>
    <m/>
  </r>
  <r>
    <n v="2018"/>
    <s v="UA"/>
    <s v="ITGF"/>
    <s v="IT GENERAL FUND"/>
    <x v="111"/>
    <s v="ITO"/>
    <s v="IT OPERATING"/>
    <s v="NW VPIT GF OPERATING"/>
    <x v="17"/>
    <s v="VP FOR INFORMATION TECHNOLOGY"/>
    <s v="GENFND"/>
    <x v="60"/>
    <x v="59"/>
    <s v="---"/>
    <s v="EX"/>
    <s v="S&amp;E"/>
    <s v="S&amp;E"/>
    <s v="LF"/>
    <x v="4"/>
    <s v="GEN EXP"/>
    <s v="09"/>
    <s v="AC"/>
    <x v="3"/>
    <n v="7443"/>
    <n v="7443"/>
    <s v="IT"/>
    <x v="0"/>
    <s v="IT"/>
    <s v="EX"/>
    <n v="7443"/>
    <n v="7443"/>
    <x v="0"/>
    <n v="0"/>
    <n v="0"/>
    <m/>
    <n v="0"/>
    <n v="7443"/>
    <s v="N"/>
    <m/>
    <s v="VPIT"/>
    <s v="VP FOR INFORMATION TECHNOLOGY"/>
    <s v="94"/>
    <s v="1-Adjust Based Budget"/>
    <x v="42"/>
    <x v="2"/>
    <x v="7"/>
    <m/>
    <x v="16"/>
    <x v="16"/>
    <m/>
  </r>
  <r>
    <n v="2018"/>
    <s v="UA"/>
    <s v="ITGF"/>
    <s v="IT GENERAL FUND"/>
    <x v="107"/>
    <s v="ADSUP"/>
    <s v="ADMINISTRATIVE SUPPORT"/>
    <s v="IN UITS OPERATING ACCOUNT - GEN FND"/>
    <x v="17"/>
    <s v="VP FOR INFORMATION TECHNOLOGY"/>
    <s v="GENFND"/>
    <x v="60"/>
    <x v="59"/>
    <s v="---"/>
    <s v="EX"/>
    <s v="S&amp;E"/>
    <s v="S&amp;E"/>
    <s v="LF"/>
    <x v="4"/>
    <s v="GEN EXP"/>
    <s v="09"/>
    <s v="AC"/>
    <x v="3"/>
    <n v="530"/>
    <n v="530"/>
    <s v="IT"/>
    <x v="0"/>
    <s v="IT"/>
    <s v="EX"/>
    <n v="530"/>
    <n v="530"/>
    <x v="0"/>
    <n v="0"/>
    <n v="0"/>
    <m/>
    <n v="0"/>
    <n v="530"/>
    <s v="N"/>
    <m/>
    <s v="VPIT"/>
    <s v="VP FOR INFORMATION TECHNOLOGY"/>
    <s v="94"/>
    <s v="1-Adjust Based Budget"/>
    <x v="42"/>
    <x v="2"/>
    <x v="7"/>
    <m/>
    <x v="16"/>
    <x v="16"/>
    <m/>
  </r>
  <r>
    <n v="2018"/>
    <s v="UA"/>
    <s v="ITGF"/>
    <s v="IT GENERAL FUND"/>
    <x v="107"/>
    <s v="ATEL"/>
    <s v="APPLIED TECHNOLOGY LAB"/>
    <s v="IN UITS OPERATING ACCOUNT - GEN FND"/>
    <x v="17"/>
    <s v="VP FOR INFORMATION TECHNOLOGY"/>
    <s v="GENFND"/>
    <x v="60"/>
    <x v="59"/>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60"/>
    <x v="59"/>
    <s v="---"/>
    <s v="EX"/>
    <s v="S&amp;E"/>
    <s v="S&amp;E"/>
    <s v="LF"/>
    <x v="4"/>
    <s v="GEN EXP"/>
    <s v="09"/>
    <s v="AC"/>
    <x v="3"/>
    <n v="165"/>
    <n v="165"/>
    <s v="IT"/>
    <x v="0"/>
    <s v="IT"/>
    <s v="EX"/>
    <n v="165"/>
    <n v="165"/>
    <x v="0"/>
    <n v="0"/>
    <n v="0"/>
    <m/>
    <n v="0"/>
    <n v="165"/>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60"/>
    <x v="59"/>
    <s v="---"/>
    <s v="EX"/>
    <s v="S&amp;E"/>
    <s v="S&amp;E"/>
    <s v="LF"/>
    <x v="4"/>
    <s v="GEN EXP"/>
    <s v="09"/>
    <s v="AC"/>
    <x v="3"/>
    <n v="0"/>
    <n v="923"/>
    <s v="IT"/>
    <x v="0"/>
    <s v="IT"/>
    <s v="EX"/>
    <n v="923"/>
    <n v="923"/>
    <x v="0"/>
    <n v="0"/>
    <n v="0"/>
    <m/>
    <n v="0"/>
    <n v="923"/>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60"/>
    <x v="59"/>
    <s v="---"/>
    <s v="EX"/>
    <s v="S&amp;E"/>
    <s v="S&amp;E"/>
    <s v="LF"/>
    <x v="4"/>
    <s v="GEN EXP"/>
    <s v="09"/>
    <s v="AC"/>
    <x v="3"/>
    <n v="17668"/>
    <n v="17668"/>
    <s v="IT"/>
    <x v="0"/>
    <s v="IT"/>
    <s v="EX"/>
    <n v="17668"/>
    <n v="17668"/>
    <x v="0"/>
    <n v="0"/>
    <n v="0"/>
    <m/>
    <n v="0"/>
    <n v="17668"/>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60"/>
    <x v="59"/>
    <s v="---"/>
    <s v="EX"/>
    <s v="S&amp;E"/>
    <s v="S&amp;E"/>
    <s v="LF"/>
    <x v="4"/>
    <s v="GEN EXP"/>
    <s v="09"/>
    <s v="AC"/>
    <x v="3"/>
    <n v="2000"/>
    <n v="2000"/>
    <s v="IT"/>
    <x v="0"/>
    <s v="IT"/>
    <s v="EX"/>
    <n v="2000"/>
    <n v="2000"/>
    <x v="0"/>
    <n v="0"/>
    <n v="0"/>
    <m/>
    <n v="0"/>
    <n v="2000"/>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60"/>
    <x v="59"/>
    <s v="---"/>
    <s v="EX"/>
    <s v="S&amp;E"/>
    <s v="S&amp;E"/>
    <s v="LF"/>
    <x v="4"/>
    <s v="GEN EXP"/>
    <s v="09"/>
    <s v="AC"/>
    <x v="3"/>
    <n v="3971"/>
    <n v="3971"/>
    <s v="IT"/>
    <x v="0"/>
    <s v="IT"/>
    <s v="EX"/>
    <n v="3971"/>
    <n v="3971"/>
    <x v="0"/>
    <n v="0"/>
    <n v="0"/>
    <m/>
    <n v="0"/>
    <n v="3971"/>
    <s v="N"/>
    <m/>
    <s v="VPIT"/>
    <s v="VP FOR INFORMATION TECHNOLOGY"/>
    <s v="94"/>
    <s v="1-Adjust Based Budget"/>
    <x v="42"/>
    <x v="2"/>
    <x v="7"/>
    <m/>
    <x v="16"/>
    <x v="16"/>
    <m/>
  </r>
  <r>
    <n v="2018"/>
    <s v="UA"/>
    <s v="ITGF"/>
    <s v="IT GENERAL FUND"/>
    <x v="107"/>
    <s v="INNET"/>
    <s v="INDIANAPOLIS NETWORKS"/>
    <s v="IN UITS OPERATING ACCOUNT - GEN FND"/>
    <x v="17"/>
    <s v="VP FOR INFORMATION TECHNOLOGY"/>
    <s v="GENFND"/>
    <x v="60"/>
    <x v="59"/>
    <s v="---"/>
    <s v="EX"/>
    <s v="S&amp;E"/>
    <s v="S&amp;E"/>
    <s v="LF"/>
    <x v="4"/>
    <s v="GEN EXP"/>
    <s v="09"/>
    <s v="AC"/>
    <x v="3"/>
    <n v="2000"/>
    <n v="0"/>
    <s v="IT"/>
    <x v="0"/>
    <s v="IT"/>
    <s v="EX"/>
    <n v="0"/>
    <n v="0"/>
    <x v="0"/>
    <n v="0"/>
    <n v="0"/>
    <m/>
    <n v="0"/>
    <n v="0"/>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60"/>
    <x v="59"/>
    <s v="---"/>
    <s v="EX"/>
    <s v="S&amp;E"/>
    <s v="S&amp;E"/>
    <s v="LF"/>
    <x v="4"/>
    <s v="GEN EXP"/>
    <s v="09"/>
    <s v="AC"/>
    <x v="3"/>
    <n v="8240"/>
    <n v="8240"/>
    <s v="IT"/>
    <x v="0"/>
    <s v="IT"/>
    <s v="EX"/>
    <n v="8240"/>
    <n v="8240"/>
    <x v="0"/>
    <n v="0"/>
    <n v="0"/>
    <m/>
    <n v="0"/>
    <n v="8240"/>
    <s v="N"/>
    <m/>
    <s v="VPIT"/>
    <s v="VP FOR INFORMATION TECHNOLOGY"/>
    <s v="94"/>
    <s v="1-Adjust Based Budget"/>
    <x v="42"/>
    <x v="2"/>
    <x v="7"/>
    <m/>
    <x v="16"/>
    <x v="16"/>
    <m/>
  </r>
  <r>
    <n v="2018"/>
    <s v="UA"/>
    <s v="ITGF"/>
    <s v="IT GENERAL FUND"/>
    <x v="107"/>
    <s v="SC"/>
    <s v="SUPPORT CENTER"/>
    <s v="IN UITS OPERATING ACCOUNT - GEN FND"/>
    <x v="17"/>
    <s v="VP FOR INFORMATION TECHNOLOGY"/>
    <s v="GENFND"/>
    <x v="60"/>
    <x v="59"/>
    <s v="---"/>
    <s v="EX"/>
    <s v="S&amp;E"/>
    <s v="S&amp;E"/>
    <s v="LF"/>
    <x v="4"/>
    <s v="GEN EXP"/>
    <s v="09"/>
    <s v="AC"/>
    <x v="3"/>
    <n v="4304"/>
    <n v="4304"/>
    <s v="IT"/>
    <x v="0"/>
    <s v="IT"/>
    <s v="EX"/>
    <n v="4304"/>
    <n v="4304"/>
    <x v="0"/>
    <n v="0"/>
    <n v="0"/>
    <m/>
    <n v="0"/>
    <n v="4304"/>
    <s v="N"/>
    <m/>
    <s v="VPIT"/>
    <s v="VP FOR INFORMATION TECHNOLOGY"/>
    <s v="94"/>
    <s v="1-Adjust Based Budget"/>
    <x v="42"/>
    <x v="2"/>
    <x v="7"/>
    <m/>
    <x v="16"/>
    <x v="16"/>
    <m/>
  </r>
  <r>
    <n v="2018"/>
    <s v="UA"/>
    <s v="ITGF"/>
    <s v="IT GENERAL FUND"/>
    <x v="112"/>
    <s v="ITO"/>
    <s v="IT OPERATING"/>
    <s v="SE VPIT GF OPERATING"/>
    <x v="17"/>
    <s v="VP FOR INFORMATION TECHNOLOGY"/>
    <s v="GENFND"/>
    <x v="60"/>
    <x v="59"/>
    <s v="---"/>
    <s v="EX"/>
    <s v="S&amp;E"/>
    <s v="S&amp;E"/>
    <s v="LF"/>
    <x v="4"/>
    <s v="GEN EXP"/>
    <s v="09"/>
    <s v="AC"/>
    <x v="3"/>
    <n v="9000"/>
    <n v="9000"/>
    <s v="IT"/>
    <x v="0"/>
    <s v="IT"/>
    <s v="EX"/>
    <n v="9000"/>
    <n v="9000"/>
    <x v="0"/>
    <n v="0"/>
    <n v="0"/>
    <m/>
    <n v="0"/>
    <n v="90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60"/>
    <x v="59"/>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8"/>
    <s v="ITO"/>
    <s v="IT OPERATING"/>
    <s v="SB VPIT GF OPERATING"/>
    <x v="17"/>
    <s v="VP FOR INFORMATION TECHNOLOGY"/>
    <s v="GENFND"/>
    <x v="162"/>
    <x v="155"/>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11"/>
    <s v="ITO"/>
    <s v="IT OPERATING"/>
    <s v="NW VPIT GF OPERATING"/>
    <x v="17"/>
    <s v="VP FOR INFORMATION TECHNOLOGY"/>
    <s v="GENFND"/>
    <x v="162"/>
    <x v="155"/>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0"/>
    <s v="EII"/>
    <s v="ENTERPRISE INTELLIGENT INFRASTRUCTURE"/>
    <s v="UITS OPERATING ACCOUNT - GENERAL FUND-UA"/>
    <x v="17"/>
    <s v="VP FOR INFORMATION TECHNOLOGY"/>
    <s v="GENFND"/>
    <x v="61"/>
    <x v="60"/>
    <s v="---"/>
    <s v="EX"/>
    <s v="S&amp;E"/>
    <s v="S&amp;E"/>
    <s v="LF"/>
    <x v="4"/>
    <s v="GEN EXP"/>
    <s v="09"/>
    <s v="IS"/>
    <x v="3"/>
    <n v="0"/>
    <n v="500"/>
    <m/>
    <x v="0"/>
    <n v="0"/>
    <s v="EX"/>
    <n v="500"/>
    <n v="500"/>
    <x v="0"/>
    <n v="0"/>
    <n v="0"/>
    <m/>
    <n v="0"/>
    <n v="500"/>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61"/>
    <x v="60"/>
    <s v="---"/>
    <s v="EX"/>
    <s v="S&amp;E"/>
    <s v="S&amp;E"/>
    <s v="LF"/>
    <x v="4"/>
    <s v="GEN EXP"/>
    <s v="09"/>
    <s v="IS"/>
    <x v="3"/>
    <n v="500"/>
    <n v="0"/>
    <m/>
    <x v="0"/>
    <n v="0"/>
    <s v="EX"/>
    <n v="0"/>
    <n v="0"/>
    <x v="0"/>
    <n v="0"/>
    <n v="0"/>
    <m/>
    <n v="0"/>
    <n v="0"/>
    <s v="N"/>
    <m/>
    <s v="VPIT"/>
    <s v="VP FOR INFORMATION TECHNOLOGY"/>
    <s v="94"/>
    <s v="1-Adjust Based Budget"/>
    <x v="42"/>
    <x v="2"/>
    <x v="7"/>
    <m/>
    <x v="0"/>
    <x v="0"/>
    <m/>
  </r>
  <r>
    <n v="2018"/>
    <s v="UA"/>
    <s v="ITGF"/>
    <s v="IT GENERAL FUND"/>
    <x v="0"/>
    <s v="FOSVS"/>
    <s v="FINANCE OFFICE SERVICE"/>
    <s v="UITS OPERATING ACCOUNT - GENERAL FUND-UA"/>
    <x v="17"/>
    <s v="VP FOR INFORMATION TECHNOLOGY"/>
    <s v="GENFND"/>
    <x v="61"/>
    <x v="60"/>
    <s v="---"/>
    <s v="EX"/>
    <s v="S&amp;E"/>
    <s v="S&amp;E"/>
    <s v="LF"/>
    <x v="4"/>
    <s v="GEN EXP"/>
    <s v="09"/>
    <s v="IS"/>
    <x v="3"/>
    <n v="1000"/>
    <n v="1000"/>
    <m/>
    <x v="0"/>
    <n v="0"/>
    <s v="EX"/>
    <n v="1000"/>
    <n v="1000"/>
    <x v="0"/>
    <n v="0"/>
    <n v="0"/>
    <m/>
    <n v="0"/>
    <n v="1000"/>
    <s v="N"/>
    <m/>
    <s v="VPIT"/>
    <s v="VP FOR INFORMATION TECHNOLOGY"/>
    <s v="94"/>
    <s v="1-Adjust Based Budget"/>
    <x v="42"/>
    <x v="2"/>
    <x v="7"/>
    <m/>
    <x v="0"/>
    <x v="0"/>
    <m/>
  </r>
  <r>
    <n v="2018"/>
    <s v="UA"/>
    <s v="ITGF"/>
    <s v="IT GENERAL FUND"/>
    <x v="0"/>
    <s v="VIDLC"/>
    <s v="VIDEO LIFECYCLE FUNDING"/>
    <s v="UITS OPERATING ACCOUNT - GENERAL FUND-UA"/>
    <x v="17"/>
    <s v="VP FOR INFORMATION TECHNOLOGY"/>
    <s v="GENFND"/>
    <x v="61"/>
    <x v="60"/>
    <s v="---"/>
    <s v="EX"/>
    <s v="S&amp;E"/>
    <s v="S&amp;E"/>
    <s v="LF"/>
    <x v="4"/>
    <s v="GEN EXP"/>
    <s v="09"/>
    <s v="IS"/>
    <x v="3"/>
    <n v="10030"/>
    <n v="10030"/>
    <m/>
    <x v="0"/>
    <n v="0"/>
    <s v="EX"/>
    <n v="10030"/>
    <n v="10030"/>
    <x v="0"/>
    <n v="0"/>
    <n v="0"/>
    <m/>
    <n v="0"/>
    <n v="10030"/>
    <s v="N"/>
    <m/>
    <s v="VPIT"/>
    <s v="VP FOR INFORMATION TECHNOLOGY"/>
    <s v="94"/>
    <s v="1-Adjust Based Budget"/>
    <x v="42"/>
    <x v="2"/>
    <x v="7"/>
    <m/>
    <x v="0"/>
    <x v="0"/>
    <m/>
  </r>
  <r>
    <n v="2018"/>
    <s v="UA"/>
    <s v="ITGF"/>
    <s v="IT GENERAL FUND"/>
    <x v="106"/>
    <s v="AVL"/>
    <s v="ADVANCED VISUALIZATION LABORATORY"/>
    <s v="BL UITS OPER ACCOUNT - GENERAL FUND"/>
    <x v="17"/>
    <s v="VP FOR INFORMATION TECHNOLOGY"/>
    <s v="GENFND"/>
    <x v="61"/>
    <x v="60"/>
    <s v="---"/>
    <s v="EX"/>
    <s v="S&amp;E"/>
    <s v="S&amp;E"/>
    <s v="LF"/>
    <x v="4"/>
    <s v="GEN EXP"/>
    <s v="09"/>
    <s v="AC"/>
    <x v="3"/>
    <n v="3800"/>
    <n v="3800"/>
    <s v="IT"/>
    <x v="0"/>
    <s v="IT"/>
    <s v="EX"/>
    <n v="3800"/>
    <n v="3800"/>
    <x v="0"/>
    <n v="0"/>
    <n v="0"/>
    <m/>
    <n v="0"/>
    <n v="38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61"/>
    <x v="60"/>
    <s v="---"/>
    <s v="EX"/>
    <s v="S&amp;E"/>
    <s v="S&amp;E"/>
    <s v="LF"/>
    <x v="4"/>
    <s v="GEN EXP"/>
    <s v="09"/>
    <s v="AC"/>
    <x v="3"/>
    <n v="0"/>
    <n v="100"/>
    <s v="IT"/>
    <x v="0"/>
    <s v="IT"/>
    <s v="EX"/>
    <n v="100"/>
    <n v="100"/>
    <x v="0"/>
    <n v="0"/>
    <n v="0"/>
    <m/>
    <n v="0"/>
    <n v="10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61"/>
    <x v="60"/>
    <s v="---"/>
    <s v="EX"/>
    <s v="S&amp;E"/>
    <s v="S&amp;E"/>
    <s v="LF"/>
    <x v="4"/>
    <s v="GEN EXP"/>
    <s v="09"/>
    <s v="AC"/>
    <x v="3"/>
    <n v="400"/>
    <n v="400"/>
    <s v="IT"/>
    <x v="0"/>
    <s v="IT"/>
    <s v="EX"/>
    <n v="400"/>
    <n v="400"/>
    <x v="0"/>
    <n v="0"/>
    <n v="0"/>
    <m/>
    <n v="0"/>
    <n v="4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61"/>
    <x v="60"/>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10"/>
    <s v="ITO"/>
    <s v="IT OPERATING"/>
    <s v="KO VPIT GENERAL FUND OPERATING"/>
    <x v="17"/>
    <s v="VP FOR INFORMATION TECHNOLOGY"/>
    <s v="GENFND"/>
    <x v="61"/>
    <x v="60"/>
    <s v="---"/>
    <s v="EX"/>
    <s v="S&amp;E"/>
    <s v="S&amp;E"/>
    <s v="LF"/>
    <x v="4"/>
    <s v="GEN EXP"/>
    <s v="09"/>
    <s v="AC"/>
    <x v="3"/>
    <n v="500"/>
    <n v="500"/>
    <s v="IT"/>
    <x v="0"/>
    <s v="IT"/>
    <s v="EX"/>
    <n v="500"/>
    <n v="500"/>
    <x v="0"/>
    <n v="0"/>
    <n v="0"/>
    <m/>
    <n v="0"/>
    <n v="500"/>
    <s v="N"/>
    <m/>
    <s v="VPIT"/>
    <s v="VP FOR INFORMATION TECHNOLOGY"/>
    <s v="94"/>
    <s v="1-Adjust Based Budget"/>
    <x v="42"/>
    <x v="2"/>
    <x v="7"/>
    <m/>
    <x v="16"/>
    <x v="16"/>
    <m/>
  </r>
  <r>
    <n v="2018"/>
    <s v="UA"/>
    <s v="ITGF"/>
    <s v="IT GENERAL FUND"/>
    <x v="111"/>
    <s v="ITO"/>
    <s v="IT OPERATING"/>
    <s v="NW VPIT GF OPERATING"/>
    <x v="17"/>
    <s v="VP FOR INFORMATION TECHNOLOGY"/>
    <s v="GENFND"/>
    <x v="61"/>
    <x v="60"/>
    <s v="---"/>
    <s v="EX"/>
    <s v="S&amp;E"/>
    <s v="S&amp;E"/>
    <s v="LF"/>
    <x v="4"/>
    <s v="GEN EXP"/>
    <s v="09"/>
    <s v="AC"/>
    <x v="3"/>
    <n v="400"/>
    <n v="400"/>
    <s v="IT"/>
    <x v="0"/>
    <s v="IT"/>
    <s v="EX"/>
    <n v="400"/>
    <n v="400"/>
    <x v="0"/>
    <n v="0"/>
    <n v="0"/>
    <m/>
    <n v="0"/>
    <n v="4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61"/>
    <x v="60"/>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61"/>
    <x v="60"/>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61"/>
    <x v="60"/>
    <s v="---"/>
    <s v="EX"/>
    <s v="S&amp;E"/>
    <s v="S&amp;E"/>
    <s v="LF"/>
    <x v="4"/>
    <s v="GEN EXP"/>
    <s v="09"/>
    <s v="AC"/>
    <x v="3"/>
    <n v="779"/>
    <n v="779"/>
    <s v="IT"/>
    <x v="0"/>
    <s v="IT"/>
    <s v="EX"/>
    <n v="779"/>
    <n v="779"/>
    <x v="0"/>
    <n v="0"/>
    <n v="0"/>
    <m/>
    <n v="0"/>
    <n v="779"/>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61"/>
    <x v="60"/>
    <s v="---"/>
    <s v="EX"/>
    <s v="S&amp;E"/>
    <s v="S&amp;E"/>
    <s v="LF"/>
    <x v="4"/>
    <s v="GEN EXP"/>
    <s v="09"/>
    <s v="AC"/>
    <x v="3"/>
    <n v="157"/>
    <n v="157"/>
    <s v="IT"/>
    <x v="0"/>
    <s v="IT"/>
    <s v="EX"/>
    <n v="157"/>
    <n v="157"/>
    <x v="0"/>
    <n v="0"/>
    <n v="0"/>
    <m/>
    <n v="0"/>
    <n v="157"/>
    <s v="N"/>
    <m/>
    <s v="VPIT"/>
    <s v="VP FOR INFORMATION TECHNOLOGY"/>
    <s v="94"/>
    <s v="1-Adjust Based Budget"/>
    <x v="42"/>
    <x v="2"/>
    <x v="7"/>
    <m/>
    <x v="16"/>
    <x v="16"/>
    <m/>
  </r>
  <r>
    <n v="2018"/>
    <s v="UA"/>
    <s v="ITGF"/>
    <s v="IT GENERAL FUND"/>
    <x v="112"/>
    <s v="ITO"/>
    <s v="IT OPERATING"/>
    <s v="SE VPIT GF OPERATING"/>
    <x v="17"/>
    <s v="VP FOR INFORMATION TECHNOLOGY"/>
    <s v="GENFND"/>
    <x v="61"/>
    <x v="60"/>
    <s v="---"/>
    <s v="EX"/>
    <s v="S&amp;E"/>
    <s v="S&amp;E"/>
    <s v="LF"/>
    <x v="4"/>
    <s v="GEN EXP"/>
    <s v="09"/>
    <s v="AC"/>
    <x v="3"/>
    <n v="732"/>
    <n v="732"/>
    <s v="IT"/>
    <x v="0"/>
    <s v="IT"/>
    <s v="EX"/>
    <n v="732"/>
    <n v="732"/>
    <x v="0"/>
    <n v="0"/>
    <n v="0"/>
    <m/>
    <n v="0"/>
    <n v="732"/>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61"/>
    <x v="60"/>
    <s v="---"/>
    <s v="EX"/>
    <s v="S&amp;E"/>
    <s v="S&amp;E"/>
    <s v="LF"/>
    <x v="4"/>
    <s v="GEN EXP"/>
    <s v="09"/>
    <s v="AC"/>
    <x v="3"/>
    <n v="350"/>
    <n v="350"/>
    <s v="IT"/>
    <x v="0"/>
    <s v="IT"/>
    <s v="EX"/>
    <n v="350"/>
    <n v="350"/>
    <x v="0"/>
    <n v="0"/>
    <n v="0"/>
    <m/>
    <n v="0"/>
    <n v="35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163"/>
    <x v="156"/>
    <s v="---"/>
    <s v="EX"/>
    <s v="UTIL"/>
    <s v="UTILITIES"/>
    <s v="HK"/>
    <x v="4"/>
    <s v="GEN EXP"/>
    <s v="09"/>
    <s v="AC"/>
    <x v="3"/>
    <n v="300"/>
    <n v="300"/>
    <s v="IT"/>
    <x v="0"/>
    <s v="IT"/>
    <s v="EX"/>
    <n v="300"/>
    <n v="300"/>
    <x v="0"/>
    <n v="0"/>
    <n v="0"/>
    <m/>
    <n v="0"/>
    <n v="300"/>
    <s v="N"/>
    <m/>
    <s v="VPIT"/>
    <s v="VP FOR INFORMATION TECHNOLOGY"/>
    <s v="94"/>
    <s v="1-Adjust Based Budget"/>
    <x v="42"/>
    <x v="2"/>
    <x v="7"/>
    <m/>
    <x v="16"/>
    <x v="16"/>
    <m/>
  </r>
  <r>
    <n v="2018"/>
    <s v="UA"/>
    <s v="ITGF"/>
    <s v="IT GENERAL FUND"/>
    <x v="0"/>
    <s v="BLNET"/>
    <s v="BLOOMINGTON CAMPUS NETWORK"/>
    <s v="UITS OPERATING ACCOUNT - GENERAL FUND-UA"/>
    <x v="17"/>
    <s v="VP FOR INFORMATION TECHNOLOGY"/>
    <s v="GENFND"/>
    <x v="62"/>
    <x v="61"/>
    <s v="---"/>
    <s v="EX"/>
    <s v="UTIL"/>
    <s v="UTILITIES"/>
    <s v="HK"/>
    <x v="4"/>
    <s v="GEN EXP"/>
    <s v="09"/>
    <s v="IS"/>
    <x v="3"/>
    <n v="1500"/>
    <n v="0"/>
    <m/>
    <x v="0"/>
    <n v="0"/>
    <s v="EX"/>
    <n v="0"/>
    <n v="0"/>
    <x v="0"/>
    <n v="0"/>
    <n v="0"/>
    <m/>
    <n v="0"/>
    <n v="0"/>
    <s v="N"/>
    <m/>
    <s v="VPIT"/>
    <s v="VP FOR INFORMATION TECHNOLOGY"/>
    <s v="94"/>
    <s v="1-Adjust Based Budget"/>
    <x v="42"/>
    <x v="2"/>
    <x v="7"/>
    <m/>
    <x v="0"/>
    <x v="0"/>
    <m/>
  </r>
  <r>
    <n v="2018"/>
    <s v="UA"/>
    <s v="ITGF"/>
    <s v="IT GENERAL FUND"/>
    <x v="0"/>
    <s v="COLT"/>
    <s v="COLLABORATION TECHNOLOGIES"/>
    <s v="UITS OPERATING ACCOUNT - GENERAL FUND-UA"/>
    <x v="17"/>
    <s v="VP FOR INFORMATION TECHNOLOGY"/>
    <s v="GENFND"/>
    <x v="62"/>
    <x v="61"/>
    <s v="---"/>
    <s v="EX"/>
    <s v="UTIL"/>
    <s v="UTILITIES"/>
    <s v="HK"/>
    <x v="4"/>
    <s v="GEN EXP"/>
    <s v="09"/>
    <s v="IS"/>
    <x v="3"/>
    <n v="255"/>
    <n v="255"/>
    <m/>
    <x v="0"/>
    <n v="0"/>
    <s v="EX"/>
    <n v="255"/>
    <n v="255"/>
    <x v="0"/>
    <n v="0"/>
    <n v="0"/>
    <m/>
    <n v="0"/>
    <n v="255"/>
    <s v="N"/>
    <m/>
    <s v="VPIT"/>
    <s v="VP FOR INFORMATION TECHNOLOGY"/>
    <s v="94"/>
    <s v="1-Adjust Based Budget"/>
    <x v="42"/>
    <x v="2"/>
    <x v="7"/>
    <m/>
    <x v="0"/>
    <x v="0"/>
    <m/>
  </r>
  <r>
    <n v="2018"/>
    <s v="UA"/>
    <s v="ITGF"/>
    <s v="IT GENERAL FUND"/>
    <x v="106"/>
    <s v="CTS"/>
    <s v="CLASSROOM TECH SERVICES"/>
    <s v="BL UITS OPER ACCOUNT - GENERAL FUND"/>
    <x v="17"/>
    <s v="VP FOR INFORMATION TECHNOLOGY"/>
    <s v="GENFND"/>
    <x v="62"/>
    <x v="61"/>
    <s v="---"/>
    <s v="EX"/>
    <s v="UTIL"/>
    <s v="UTILITIES"/>
    <s v="HK"/>
    <x v="4"/>
    <s v="GEN EXP"/>
    <s v="09"/>
    <s v="AC"/>
    <x v="3"/>
    <n v="750"/>
    <n v="750"/>
    <s v="IT"/>
    <x v="0"/>
    <s v="IT"/>
    <s v="EX"/>
    <n v="750"/>
    <n v="750"/>
    <x v="0"/>
    <n v="0"/>
    <n v="0"/>
    <m/>
    <n v="0"/>
    <n v="75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62"/>
    <x v="61"/>
    <s v="---"/>
    <s v="EX"/>
    <s v="UTIL"/>
    <s v="UTILITIES"/>
    <s v="HK"/>
    <x v="4"/>
    <s v="GEN EXP"/>
    <s v="09"/>
    <s v="AC"/>
    <x v="3"/>
    <n v="654"/>
    <n v="654"/>
    <s v="IT"/>
    <x v="0"/>
    <s v="IT"/>
    <s v="EX"/>
    <n v="654"/>
    <n v="654"/>
    <x v="0"/>
    <n v="0"/>
    <n v="0"/>
    <m/>
    <n v="0"/>
    <n v="654"/>
    <s v="N"/>
    <m/>
    <s v="VPIT"/>
    <s v="VP FOR INFORMATION TECHNOLOGY"/>
    <s v="94"/>
    <s v="1-Adjust Based Budget"/>
    <x v="42"/>
    <x v="2"/>
    <x v="7"/>
    <m/>
    <x v="16"/>
    <x v="16"/>
    <m/>
  </r>
  <r>
    <n v="2018"/>
    <s v="UA"/>
    <s v="ITGF"/>
    <s v="IT GENERAL FUND"/>
    <x v="0"/>
    <s v="BLNET"/>
    <s v="BLOOMINGTON CAMPUS NETWORK"/>
    <s v="UITS OPERATING ACCOUNT - GENERAL FUND-UA"/>
    <x v="17"/>
    <s v="VP FOR INFORMATION TECHNOLOGY"/>
    <s v="GENFND"/>
    <x v="164"/>
    <x v="157"/>
    <s v="---"/>
    <s v="EX"/>
    <s v="S&amp;E"/>
    <s v="S&amp;E"/>
    <s v="LF"/>
    <x v="4"/>
    <s v="GEN EXP"/>
    <s v="09"/>
    <s v="IS"/>
    <x v="3"/>
    <n v="3230"/>
    <n v="0"/>
    <m/>
    <x v="0"/>
    <n v="0"/>
    <s v="EX"/>
    <n v="0"/>
    <n v="0"/>
    <x v="0"/>
    <n v="0"/>
    <n v="0"/>
    <m/>
    <n v="0"/>
    <n v="0"/>
    <s v="N"/>
    <m/>
    <s v="VPIT"/>
    <s v="VP FOR INFORMATION TECHNOLOGY"/>
    <s v="94"/>
    <s v="1-Adjust Based Budget"/>
    <x v="42"/>
    <x v="2"/>
    <x v="7"/>
    <m/>
    <x v="0"/>
    <x v="0"/>
    <m/>
  </r>
  <r>
    <n v="2018"/>
    <s v="UA"/>
    <s v="ITGF"/>
    <s v="IT GENERAL FUND"/>
    <x v="0"/>
    <s v="ITGEN"/>
    <s v="UITS GENERAL ADMIN EXPENSE"/>
    <s v="UITS OPERATING ACCOUNT - GENERAL FUND-UA"/>
    <x v="17"/>
    <s v="VP FOR INFORMATION TECHNOLOGY"/>
    <s v="GENFND"/>
    <x v="164"/>
    <x v="157"/>
    <s v="---"/>
    <s v="EX"/>
    <s v="S&amp;E"/>
    <s v="S&amp;E"/>
    <s v="LF"/>
    <x v="4"/>
    <s v="GEN EXP"/>
    <s v="09"/>
    <s v="IS"/>
    <x v="3"/>
    <n v="500"/>
    <n v="500"/>
    <m/>
    <x v="0"/>
    <n v="0"/>
    <s v="EX"/>
    <n v="500"/>
    <n v="500"/>
    <x v="0"/>
    <n v="0"/>
    <n v="0"/>
    <m/>
    <n v="0"/>
    <n v="500"/>
    <s v="N"/>
    <m/>
    <s v="VPIT"/>
    <s v="VP FOR INFORMATION TECHNOLOGY"/>
    <s v="94"/>
    <s v="1-Adjust Based Budget"/>
    <x v="42"/>
    <x v="2"/>
    <x v="7"/>
    <m/>
    <x v="0"/>
    <x v="0"/>
    <m/>
  </r>
  <r>
    <n v="2018"/>
    <s v="UA"/>
    <s v="ITGF"/>
    <s v="IT GENERAL FUND"/>
    <x v="108"/>
    <s v="ITO"/>
    <s v="IT OPERATING"/>
    <s v="SB VPIT GF OPERATING"/>
    <x v="17"/>
    <s v="VP FOR INFORMATION TECHNOLOGY"/>
    <s v="GENFND"/>
    <x v="164"/>
    <x v="157"/>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164"/>
    <x v="157"/>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06"/>
    <s v="ITGEN"/>
    <s v="UITS GENERAL ADMIN EXPENSE"/>
    <s v="BL UITS OPER ACCOUNT - GENERAL FUND"/>
    <x v="17"/>
    <s v="VP FOR INFORMATION TECHNOLOGY"/>
    <s v="GENFND"/>
    <x v="164"/>
    <x v="157"/>
    <s v="---"/>
    <s v="EX"/>
    <s v="S&amp;E"/>
    <s v="S&amp;E"/>
    <s v="LF"/>
    <x v="4"/>
    <s v="GEN EXP"/>
    <s v="09"/>
    <s v="AC"/>
    <x v="3"/>
    <n v="10000"/>
    <n v="10000"/>
    <s v="IT"/>
    <x v="0"/>
    <s v="IT"/>
    <s v="EX"/>
    <n v="10000"/>
    <n v="10000"/>
    <x v="0"/>
    <n v="0"/>
    <n v="0"/>
    <m/>
    <n v="0"/>
    <n v="1000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164"/>
    <x v="157"/>
    <s v="---"/>
    <s v="EX"/>
    <s v="S&amp;E"/>
    <s v="S&amp;E"/>
    <s v="LF"/>
    <x v="4"/>
    <s v="GEN EXP"/>
    <s v="09"/>
    <s v="AC"/>
    <x v="3"/>
    <n v="1400"/>
    <n v="1400"/>
    <s v="IT"/>
    <x v="0"/>
    <s v="IT"/>
    <s v="EX"/>
    <n v="1400"/>
    <n v="1400"/>
    <x v="0"/>
    <n v="0"/>
    <n v="0"/>
    <m/>
    <n v="0"/>
    <n v="1400"/>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164"/>
    <x v="157"/>
    <s v="---"/>
    <s v="EX"/>
    <s v="S&amp;E"/>
    <s v="S&amp;E"/>
    <s v="LF"/>
    <x v="4"/>
    <s v="GEN EXP"/>
    <s v="09"/>
    <s v="AC"/>
    <x v="3"/>
    <n v="8000"/>
    <n v="8000"/>
    <s v="IT"/>
    <x v="0"/>
    <s v="IT"/>
    <s v="EX"/>
    <n v="8000"/>
    <n v="8000"/>
    <x v="0"/>
    <n v="0"/>
    <n v="0"/>
    <m/>
    <n v="0"/>
    <n v="80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164"/>
    <x v="157"/>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06"/>
    <s v="CTS"/>
    <s v="CLASSROOM TECH SERVICES"/>
    <s v="BL UITS OPER ACCOUNT - GENERAL FUND"/>
    <x v="17"/>
    <s v="VP FOR INFORMATION TECHNOLOGY"/>
    <s v="GENFND"/>
    <x v="165"/>
    <x v="158"/>
    <s v="---"/>
    <s v="EX"/>
    <s v="S&amp;E"/>
    <s v="S&amp;E"/>
    <s v="LF"/>
    <x v="4"/>
    <s v="GEN EXP"/>
    <s v="09"/>
    <s v="AC"/>
    <x v="3"/>
    <n v="7635"/>
    <n v="7635"/>
    <s v="IT"/>
    <x v="0"/>
    <s v="IT"/>
    <s v="EX"/>
    <n v="7635"/>
    <n v="7635"/>
    <x v="0"/>
    <n v="0"/>
    <n v="0"/>
    <m/>
    <n v="0"/>
    <n v="7635"/>
    <s v="N"/>
    <m/>
    <s v="VPIT"/>
    <s v="VP FOR INFORMATION TECHNOLOGY"/>
    <s v="94"/>
    <s v="1-Adjust Based Budget"/>
    <x v="42"/>
    <x v="2"/>
    <x v="7"/>
    <m/>
    <x v="16"/>
    <x v="16"/>
    <m/>
  </r>
  <r>
    <n v="2018"/>
    <s v="UA"/>
    <s v="ITGF"/>
    <s v="IT GENERAL FUND"/>
    <x v="111"/>
    <s v="ITO"/>
    <s v="IT OPERATING"/>
    <s v="NW VPIT GF OPERATING"/>
    <x v="17"/>
    <s v="VP FOR INFORMATION TECHNOLOGY"/>
    <s v="GENFND"/>
    <x v="165"/>
    <x v="158"/>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66"/>
    <x v="159"/>
    <s v="---"/>
    <s v="EX"/>
    <s v="CREX"/>
    <s v="COST REC EXP"/>
    <s v="JK"/>
    <x v="4"/>
    <s v="GEN EXP"/>
    <s v="09"/>
    <s v="AC"/>
    <x v="3"/>
    <n v="0"/>
    <n v="505"/>
    <s v="IT"/>
    <x v="0"/>
    <s v="IT"/>
    <s v="EX"/>
    <n v="505"/>
    <n v="505"/>
    <x v="0"/>
    <n v="0"/>
    <n v="0"/>
    <m/>
    <n v="0"/>
    <n v="505"/>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166"/>
    <x v="159"/>
    <s v="---"/>
    <s v="EX"/>
    <s v="CREX"/>
    <s v="COST REC EXP"/>
    <s v="JK"/>
    <x v="4"/>
    <s v="GEN EXP"/>
    <s v="09"/>
    <s v="AC"/>
    <x v="3"/>
    <n v="0"/>
    <n v="54"/>
    <s v="IT"/>
    <x v="0"/>
    <s v="IT"/>
    <s v="EX"/>
    <n v="54"/>
    <n v="54"/>
    <x v="0"/>
    <n v="0"/>
    <n v="0"/>
    <m/>
    <n v="0"/>
    <n v="54"/>
    <s v="N"/>
    <m/>
    <s v="VPIT"/>
    <s v="VP FOR INFORMATION TECHNOLOGY"/>
    <s v="94"/>
    <s v="1-Adjust Based Budget"/>
    <x v="42"/>
    <x v="2"/>
    <x v="7"/>
    <m/>
    <x v="16"/>
    <x v="16"/>
    <m/>
  </r>
  <r>
    <n v="2018"/>
    <s v="UA"/>
    <s v="ITGF"/>
    <s v="IT GENERAL FUND"/>
    <x v="0"/>
    <s v="COLT"/>
    <s v="COLLABORATION TECHNOLOGIES"/>
    <s v="UITS OPERATING ACCOUNT - GENERAL FUND-UA"/>
    <x v="17"/>
    <s v="VP FOR INFORMATION TECHNOLOGY"/>
    <s v="GENFND"/>
    <x v="92"/>
    <x v="90"/>
    <s v="---"/>
    <s v="EX"/>
    <s v="S&amp;E"/>
    <s v="S&amp;E"/>
    <s v="LF"/>
    <x v="4"/>
    <s v="GEN EXP"/>
    <s v="09"/>
    <s v="IS"/>
    <x v="3"/>
    <n v="200"/>
    <n v="200"/>
    <m/>
    <x v="0"/>
    <n v="0"/>
    <s v="EX"/>
    <n v="200"/>
    <n v="200"/>
    <x v="0"/>
    <n v="0"/>
    <n v="0"/>
    <m/>
    <n v="0"/>
    <n v="200"/>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92"/>
    <x v="90"/>
    <s v="---"/>
    <s v="EX"/>
    <s v="S&amp;E"/>
    <s v="S&amp;E"/>
    <s v="LF"/>
    <x v="4"/>
    <s v="GEN EXP"/>
    <s v="09"/>
    <s v="IS"/>
    <x v="3"/>
    <n v="0"/>
    <n v="1800"/>
    <m/>
    <x v="0"/>
    <n v="0"/>
    <s v="EX"/>
    <n v="1800"/>
    <n v="1800"/>
    <x v="0"/>
    <n v="0"/>
    <n v="0"/>
    <m/>
    <n v="0"/>
    <n v="1800"/>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92"/>
    <x v="90"/>
    <s v="---"/>
    <s v="EX"/>
    <s v="S&amp;E"/>
    <s v="S&amp;E"/>
    <s v="LF"/>
    <x v="4"/>
    <s v="GEN EXP"/>
    <s v="09"/>
    <s v="IS"/>
    <x v="3"/>
    <n v="0"/>
    <n v="-7665"/>
    <m/>
    <x v="0"/>
    <n v="0"/>
    <s v="EX"/>
    <n v="-7665"/>
    <n v="-7665"/>
    <x v="0"/>
    <n v="0"/>
    <n v="0"/>
    <m/>
    <n v="0"/>
    <n v="-7665"/>
    <s v="N"/>
    <m/>
    <s v="VPIT"/>
    <s v="VP FOR INFORMATION TECHNOLOGY"/>
    <s v="94"/>
    <s v="1-Adjust Based Budget"/>
    <x v="42"/>
    <x v="2"/>
    <x v="7"/>
    <m/>
    <x v="0"/>
    <x v="0"/>
    <m/>
  </r>
  <r>
    <n v="2018"/>
    <s v="UA"/>
    <s v="ITGF"/>
    <s v="IT GENERAL FUND"/>
    <x v="0"/>
    <s v="LCFDS"/>
    <s v="LCF FOR DIGITAL SIGNAGE"/>
    <s v="UITS OPERATING ACCOUNT - GENERAL FUND-UA"/>
    <x v="17"/>
    <s v="VP FOR INFORMATION TECHNOLOGY"/>
    <s v="GENFND"/>
    <x v="92"/>
    <x v="90"/>
    <s v="---"/>
    <s v="EX"/>
    <s v="S&amp;E"/>
    <s v="S&amp;E"/>
    <s v="LF"/>
    <x v="4"/>
    <s v="GEN EXP"/>
    <s v="09"/>
    <s v="IS"/>
    <x v="3"/>
    <n v="0"/>
    <n v="5865"/>
    <m/>
    <x v="0"/>
    <n v="0"/>
    <s v="EX"/>
    <n v="5865"/>
    <n v="5865"/>
    <x v="0"/>
    <n v="0"/>
    <n v="0"/>
    <m/>
    <n v="0"/>
    <n v="5865"/>
    <s v="N"/>
    <m/>
    <s v="VPIT"/>
    <s v="VP FOR INFORMATION TECHNOLOGY"/>
    <s v="94"/>
    <s v="1-Adjust Based Budget"/>
    <x v="42"/>
    <x v="2"/>
    <x v="7"/>
    <m/>
    <x v="0"/>
    <x v="0"/>
    <m/>
  </r>
  <r>
    <n v="2018"/>
    <s v="UA"/>
    <s v="ITGF"/>
    <s v="IT GENERAL FUND"/>
    <x v="108"/>
    <s v="ITO"/>
    <s v="IT OPERATING"/>
    <s v="SB VPIT GF OPERATING"/>
    <x v="17"/>
    <s v="VP FOR INFORMATION TECHNOLOGY"/>
    <s v="GENFND"/>
    <x v="92"/>
    <x v="90"/>
    <s v="---"/>
    <s v="EX"/>
    <s v="S&amp;E"/>
    <s v="S&amp;E"/>
    <s v="LF"/>
    <x v="4"/>
    <s v="GEN EXP"/>
    <s v="09"/>
    <s v="AC"/>
    <x v="3"/>
    <n v="2700"/>
    <n v="2700"/>
    <s v="IT"/>
    <x v="0"/>
    <s v="IT"/>
    <s v="EX"/>
    <n v="2700"/>
    <n v="2700"/>
    <x v="0"/>
    <n v="0"/>
    <n v="0"/>
    <m/>
    <n v="0"/>
    <n v="2700"/>
    <s v="N"/>
    <m/>
    <s v="VPIT"/>
    <s v="VP FOR INFORMATION TECHNOLOGY"/>
    <s v="94"/>
    <s v="1-Adjust Based Budget"/>
    <x v="42"/>
    <x v="2"/>
    <x v="7"/>
    <m/>
    <x v="16"/>
    <x v="16"/>
    <m/>
  </r>
  <r>
    <n v="2018"/>
    <s v="UA"/>
    <s v="ITGF"/>
    <s v="IT GENERAL FUND"/>
    <x v="112"/>
    <s v="ITO"/>
    <s v="IT OPERATING"/>
    <s v="SE VPIT GF OPERATING"/>
    <x v="17"/>
    <s v="VP FOR INFORMATION TECHNOLOGY"/>
    <s v="GENFND"/>
    <x v="92"/>
    <x v="90"/>
    <s v="---"/>
    <s v="EX"/>
    <s v="S&amp;E"/>
    <s v="S&amp;E"/>
    <s v="LF"/>
    <x v="4"/>
    <s v="GEN EXP"/>
    <s v="09"/>
    <s v="AC"/>
    <x v="3"/>
    <n v="7500"/>
    <n v="7500"/>
    <s v="IT"/>
    <x v="0"/>
    <s v="IT"/>
    <s v="EX"/>
    <n v="7500"/>
    <n v="7500"/>
    <x v="0"/>
    <n v="0"/>
    <n v="0"/>
    <m/>
    <n v="0"/>
    <n v="7500"/>
    <s v="N"/>
    <m/>
    <s v="VPIT"/>
    <s v="VP FOR INFORMATION TECHNOLOGY"/>
    <s v="94"/>
    <s v="1-Adjust Based Budget"/>
    <x v="42"/>
    <x v="2"/>
    <x v="7"/>
    <m/>
    <x v="16"/>
    <x v="16"/>
    <m/>
  </r>
  <r>
    <n v="2018"/>
    <s v="UA"/>
    <s v="ITGF"/>
    <s v="IT GENERAL FUND"/>
    <x v="112"/>
    <s v="ITO"/>
    <s v="IT OPERATING"/>
    <s v="SE VPIT GF OPERATING"/>
    <x v="17"/>
    <s v="VP FOR INFORMATION TECHNOLOGY"/>
    <s v="GENFND"/>
    <x v="122"/>
    <x v="118"/>
    <s v="---"/>
    <s v="EX"/>
    <s v="S&amp;E"/>
    <s v="S&amp;E"/>
    <s v="LF"/>
    <x v="4"/>
    <s v="GEN EXP"/>
    <s v="09"/>
    <s v="AC"/>
    <x v="3"/>
    <n v="40"/>
    <n v="40"/>
    <s v="IT"/>
    <x v="0"/>
    <s v="IT"/>
    <s v="EX"/>
    <n v="40"/>
    <n v="40"/>
    <x v="0"/>
    <n v="0"/>
    <n v="0"/>
    <m/>
    <n v="0"/>
    <n v="40"/>
    <s v="N"/>
    <m/>
    <s v="VPIT"/>
    <s v="VP FOR INFORMATION TECHNOLOGY"/>
    <s v="94"/>
    <s v="1-Adjust Based Budget"/>
    <x v="42"/>
    <x v="2"/>
    <x v="7"/>
    <m/>
    <x v="16"/>
    <x v="16"/>
    <m/>
  </r>
  <r>
    <n v="2018"/>
    <s v="UA"/>
    <s v="ITGF"/>
    <s v="IT GENERAL FUND"/>
    <x v="0"/>
    <s v="TCADA"/>
    <s v="ADAPTED DISABLED AIDS IN STUD TECH CENTR"/>
    <s v="UITS OPERATING ACCOUNT - GENERAL FUND-UA"/>
    <x v="17"/>
    <s v="VP FOR INFORMATION TECHNOLOGY"/>
    <s v="GENFND"/>
    <x v="63"/>
    <x v="62"/>
    <s v="---"/>
    <s v="EX"/>
    <s v="S&amp;E"/>
    <s v="S&amp;E"/>
    <s v="LF"/>
    <x v="4"/>
    <s v="GEN EXP"/>
    <s v="09"/>
    <s v="IS"/>
    <x v="3"/>
    <n v="800"/>
    <n v="800"/>
    <m/>
    <x v="0"/>
    <n v="0"/>
    <s v="EX"/>
    <n v="800"/>
    <n v="800"/>
    <x v="0"/>
    <n v="0"/>
    <n v="0"/>
    <m/>
    <n v="0"/>
    <n v="800"/>
    <s v="N"/>
    <m/>
    <s v="VPIT"/>
    <s v="VP FOR INFORMATION TECHNOLOGY"/>
    <s v="94"/>
    <s v="1-Adjust Based Budget"/>
    <x v="42"/>
    <x v="2"/>
    <x v="7"/>
    <m/>
    <x v="0"/>
    <x v="0"/>
    <m/>
  </r>
  <r>
    <n v="2018"/>
    <s v="UA"/>
    <s v="ITGF"/>
    <s v="IT GENERAL FUND"/>
    <x v="108"/>
    <s v="ITO"/>
    <s v="IT OPERATING"/>
    <s v="SB VPIT GF OPERATING"/>
    <x v="17"/>
    <s v="VP FOR INFORMATION TECHNOLOGY"/>
    <s v="GENFND"/>
    <x v="63"/>
    <x v="62"/>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63"/>
    <x v="62"/>
    <s v="---"/>
    <s v="EX"/>
    <s v="S&amp;E"/>
    <s v="S&amp;E"/>
    <s v="LF"/>
    <x v="4"/>
    <s v="GEN EXP"/>
    <s v="09"/>
    <s v="AC"/>
    <x v="3"/>
    <n v="1120"/>
    <n v="1120"/>
    <s v="IT"/>
    <x v="0"/>
    <s v="IT"/>
    <s v="EX"/>
    <n v="1120"/>
    <n v="1120"/>
    <x v="0"/>
    <n v="0"/>
    <n v="0"/>
    <m/>
    <n v="0"/>
    <n v="1120"/>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63"/>
    <x v="62"/>
    <s v="---"/>
    <s v="EX"/>
    <s v="S&amp;E"/>
    <s v="S&amp;E"/>
    <s v="LF"/>
    <x v="4"/>
    <s v="GEN EXP"/>
    <s v="09"/>
    <s v="AC"/>
    <x v="3"/>
    <n v="10"/>
    <n v="10"/>
    <s v="IT"/>
    <x v="0"/>
    <s v="IT"/>
    <s v="EX"/>
    <n v="10"/>
    <n v="10"/>
    <x v="0"/>
    <n v="0"/>
    <n v="0"/>
    <m/>
    <n v="0"/>
    <n v="1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63"/>
    <x v="62"/>
    <s v="---"/>
    <s v="EX"/>
    <s v="S&amp;E"/>
    <s v="S&amp;E"/>
    <s v="LF"/>
    <x v="4"/>
    <s v="GEN EXP"/>
    <s v="09"/>
    <s v="AC"/>
    <x v="3"/>
    <n v="50"/>
    <n v="50"/>
    <s v="IT"/>
    <x v="0"/>
    <s v="IT"/>
    <s v="EX"/>
    <n v="50"/>
    <n v="50"/>
    <x v="0"/>
    <n v="0"/>
    <n v="0"/>
    <m/>
    <n v="0"/>
    <n v="50"/>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63"/>
    <x v="62"/>
    <s v="---"/>
    <s v="EX"/>
    <s v="S&amp;E"/>
    <s v="S&amp;E"/>
    <s v="LF"/>
    <x v="4"/>
    <s v="GEN EXP"/>
    <s v="09"/>
    <s v="AC"/>
    <x v="3"/>
    <n v="50"/>
    <n v="50"/>
    <s v="IT"/>
    <x v="0"/>
    <s v="IT"/>
    <s v="EX"/>
    <n v="50"/>
    <n v="50"/>
    <x v="0"/>
    <n v="0"/>
    <n v="0"/>
    <m/>
    <n v="0"/>
    <n v="5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63"/>
    <x v="62"/>
    <s v="---"/>
    <s v="EX"/>
    <s v="S&amp;E"/>
    <s v="S&amp;E"/>
    <s v="LF"/>
    <x v="4"/>
    <s v="GEN EXP"/>
    <s v="09"/>
    <s v="AC"/>
    <x v="3"/>
    <n v="800"/>
    <n v="800"/>
    <s v="IT"/>
    <x v="0"/>
    <s v="IT"/>
    <s v="EX"/>
    <n v="800"/>
    <n v="800"/>
    <x v="0"/>
    <n v="0"/>
    <n v="0"/>
    <m/>
    <n v="0"/>
    <n v="800"/>
    <s v="N"/>
    <m/>
    <s v="VPIT"/>
    <s v="VP FOR INFORMATION TECHNOLOGY"/>
    <s v="94"/>
    <s v="1-Adjust Based Budget"/>
    <x v="42"/>
    <x v="2"/>
    <x v="7"/>
    <m/>
    <x v="16"/>
    <x v="16"/>
    <m/>
  </r>
  <r>
    <n v="2018"/>
    <s v="UA"/>
    <s v="ITGF"/>
    <s v="IT GENERAL FUND"/>
    <x v="112"/>
    <s v="ITO"/>
    <s v="IT OPERATING"/>
    <s v="SE VPIT GF OPERATING"/>
    <x v="17"/>
    <s v="VP FOR INFORMATION TECHNOLOGY"/>
    <s v="GENFND"/>
    <x v="63"/>
    <x v="62"/>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167"/>
    <x v="160"/>
    <s v="---"/>
    <s v="EX"/>
    <s v="S&amp;E"/>
    <s v="S&amp;E"/>
    <s v="LF"/>
    <x v="4"/>
    <s v="GEN EXP"/>
    <s v="09"/>
    <s v="AC"/>
    <x v="3"/>
    <n v="100"/>
    <n v="100"/>
    <s v="IT"/>
    <x v="0"/>
    <s v="IT"/>
    <s v="EX"/>
    <n v="100"/>
    <n v="100"/>
    <x v="0"/>
    <n v="0"/>
    <n v="0"/>
    <m/>
    <n v="0"/>
    <n v="10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167"/>
    <x v="160"/>
    <s v="---"/>
    <s v="EX"/>
    <s v="S&amp;E"/>
    <s v="S&amp;E"/>
    <s v="LF"/>
    <x v="4"/>
    <s v="GEN EXP"/>
    <s v="09"/>
    <s v="AC"/>
    <x v="3"/>
    <n v="200"/>
    <n v="200"/>
    <s v="IT"/>
    <x v="0"/>
    <s v="IT"/>
    <s v="EX"/>
    <n v="200"/>
    <n v="200"/>
    <x v="0"/>
    <n v="0"/>
    <n v="0"/>
    <m/>
    <n v="0"/>
    <n v="200"/>
    <s v="N"/>
    <m/>
    <s v="VPIT"/>
    <s v="VP FOR INFORMATION TECHNOLOGY"/>
    <s v="94"/>
    <s v="1-Adjust Based Budget"/>
    <x v="42"/>
    <x v="2"/>
    <x v="7"/>
    <m/>
    <x v="16"/>
    <x v="16"/>
    <m/>
  </r>
  <r>
    <n v="2018"/>
    <s v="UA"/>
    <s v="ITGF"/>
    <s v="IT GENERAL FUND"/>
    <x v="111"/>
    <s v="ITO"/>
    <s v="IT OPERATING"/>
    <s v="NW VPIT GF OPERATING"/>
    <x v="17"/>
    <s v="VP FOR INFORMATION TECHNOLOGY"/>
    <s v="GENFND"/>
    <x v="167"/>
    <x v="160"/>
    <s v="---"/>
    <s v="EX"/>
    <s v="S&amp;E"/>
    <s v="S&amp;E"/>
    <s v="LF"/>
    <x v="4"/>
    <s v="GEN EXP"/>
    <s v="09"/>
    <s v="AC"/>
    <x v="3"/>
    <n v="50"/>
    <n v="50"/>
    <s v="IT"/>
    <x v="0"/>
    <s v="IT"/>
    <s v="EX"/>
    <n v="50"/>
    <n v="50"/>
    <x v="0"/>
    <n v="0"/>
    <n v="0"/>
    <m/>
    <n v="0"/>
    <n v="50"/>
    <s v="N"/>
    <m/>
    <s v="VPIT"/>
    <s v="VP FOR INFORMATION TECHNOLOGY"/>
    <s v="94"/>
    <s v="1-Adjust Based Budget"/>
    <x v="42"/>
    <x v="2"/>
    <x v="7"/>
    <m/>
    <x v="16"/>
    <x v="16"/>
    <m/>
  </r>
  <r>
    <n v="2018"/>
    <s v="UA"/>
    <s v="ITGF"/>
    <s v="IT GENERAL FUND"/>
    <x v="112"/>
    <s v="ITO"/>
    <s v="IT OPERATING"/>
    <s v="SE VPIT GF OPERATING"/>
    <x v="17"/>
    <s v="VP FOR INFORMATION TECHNOLOGY"/>
    <s v="GENFND"/>
    <x v="167"/>
    <x v="160"/>
    <s v="---"/>
    <s v="EX"/>
    <s v="S&amp;E"/>
    <s v="S&amp;E"/>
    <s v="LF"/>
    <x v="4"/>
    <s v="GEN EXP"/>
    <s v="09"/>
    <s v="AC"/>
    <x v="3"/>
    <n v="150"/>
    <n v="150"/>
    <s v="IT"/>
    <x v="0"/>
    <s v="IT"/>
    <s v="EX"/>
    <n v="150"/>
    <n v="150"/>
    <x v="0"/>
    <n v="0"/>
    <n v="0"/>
    <m/>
    <n v="0"/>
    <n v="15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64"/>
    <x v="63"/>
    <s v="---"/>
    <s v="EX"/>
    <s v="S&amp;E"/>
    <s v="S&amp;E"/>
    <s v="LF"/>
    <x v="4"/>
    <s v="GEN EXP"/>
    <s v="09"/>
    <s v="AC"/>
    <x v="3"/>
    <n v="150"/>
    <n v="150"/>
    <s v="IT"/>
    <x v="0"/>
    <s v="IT"/>
    <s v="EX"/>
    <n v="150"/>
    <n v="150"/>
    <x v="0"/>
    <n v="0"/>
    <n v="0"/>
    <m/>
    <n v="0"/>
    <n v="150"/>
    <s v="N"/>
    <m/>
    <s v="VPIT"/>
    <s v="VP FOR INFORMATION TECHNOLOGY"/>
    <s v="94"/>
    <s v="1-Adjust Based Budget"/>
    <x v="42"/>
    <x v="2"/>
    <x v="7"/>
    <m/>
    <x v="16"/>
    <x v="16"/>
    <m/>
  </r>
  <r>
    <n v="2018"/>
    <s v="UA"/>
    <s v="ITGF"/>
    <s v="IT GENERAL FUND"/>
    <x v="0"/>
    <s v="BLNET"/>
    <s v="BLOOMINGTON CAMPUS NETWORK"/>
    <s v="UITS OPERATING ACCOUNT - GENERAL FUND-UA"/>
    <x v="17"/>
    <s v="VP FOR INFORMATION TECHNOLOGY"/>
    <s v="GENFND"/>
    <x v="138"/>
    <x v="132"/>
    <s v="---"/>
    <s v="EX"/>
    <s v="CREX"/>
    <s v="COST REC EXP"/>
    <s v="JK"/>
    <x v="4"/>
    <s v="GEN EXP"/>
    <s v="09"/>
    <s v="IS"/>
    <x v="3"/>
    <n v="9000"/>
    <n v="0"/>
    <m/>
    <x v="0"/>
    <n v="0"/>
    <s v="EX"/>
    <n v="0"/>
    <n v="0"/>
    <x v="0"/>
    <n v="0"/>
    <n v="0"/>
    <m/>
    <n v="0"/>
    <n v="0"/>
    <s v="N"/>
    <m/>
    <s v="VPIT"/>
    <s v="VP FOR INFORMATION TECHNOLOGY"/>
    <s v="94"/>
    <s v="1-Adjust Based Budget"/>
    <x v="42"/>
    <x v="2"/>
    <x v="7"/>
    <m/>
    <x v="0"/>
    <x v="0"/>
    <m/>
  </r>
  <r>
    <n v="2018"/>
    <s v="UA"/>
    <s v="ITGF"/>
    <s v="IT GENERAL FUND"/>
    <x v="106"/>
    <s v="CTS"/>
    <s v="CLASSROOM TECH SERVICES"/>
    <s v="BL UITS OPER ACCOUNT - GENERAL FUND"/>
    <x v="17"/>
    <s v="VP FOR INFORMATION TECHNOLOGY"/>
    <s v="GENFND"/>
    <x v="138"/>
    <x v="132"/>
    <s v="---"/>
    <s v="EX"/>
    <s v="CREX"/>
    <s v="COST REC EXP"/>
    <s v="JK"/>
    <x v="4"/>
    <s v="GEN EXP"/>
    <s v="09"/>
    <s v="AC"/>
    <x v="3"/>
    <n v="3265"/>
    <n v="3265"/>
    <s v="IT"/>
    <x v="0"/>
    <s v="IT"/>
    <s v="EX"/>
    <n v="3265"/>
    <n v="3265"/>
    <x v="0"/>
    <n v="0"/>
    <n v="0"/>
    <m/>
    <n v="0"/>
    <n v="3265"/>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138"/>
    <x v="132"/>
    <s v="---"/>
    <s v="EX"/>
    <s v="CREX"/>
    <s v="COST REC EXP"/>
    <s v="JK"/>
    <x v="4"/>
    <s v="GEN EXP"/>
    <s v="09"/>
    <s v="AC"/>
    <x v="3"/>
    <n v="3492"/>
    <n v="3492"/>
    <s v="IT"/>
    <x v="0"/>
    <s v="IT"/>
    <s v="EX"/>
    <n v="3492"/>
    <n v="3492"/>
    <x v="0"/>
    <n v="0"/>
    <n v="0"/>
    <m/>
    <n v="0"/>
    <n v="3492"/>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138"/>
    <x v="132"/>
    <s v="---"/>
    <s v="EX"/>
    <s v="CREX"/>
    <s v="COST REC EXP"/>
    <s v="JK"/>
    <x v="4"/>
    <s v="GEN EXP"/>
    <s v="09"/>
    <s v="AC"/>
    <x v="3"/>
    <n v="22883"/>
    <n v="22883"/>
    <s v="IT"/>
    <x v="0"/>
    <s v="IT"/>
    <s v="EX"/>
    <n v="22883"/>
    <n v="22883"/>
    <x v="0"/>
    <n v="0"/>
    <n v="0"/>
    <m/>
    <n v="0"/>
    <n v="22883"/>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138"/>
    <x v="132"/>
    <s v="---"/>
    <s v="EX"/>
    <s v="CREX"/>
    <s v="COST REC EXP"/>
    <s v="JK"/>
    <x v="4"/>
    <s v="GEN EXP"/>
    <s v="09"/>
    <s v="AC"/>
    <x v="3"/>
    <n v="2000"/>
    <n v="2000"/>
    <s v="IT"/>
    <x v="0"/>
    <s v="IT"/>
    <s v="EX"/>
    <n v="2000"/>
    <n v="2000"/>
    <x v="0"/>
    <n v="0"/>
    <n v="0"/>
    <m/>
    <n v="0"/>
    <n v="200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17"/>
    <x v="16"/>
    <s v="---"/>
    <s v="EX"/>
    <s v="OEXP"/>
    <s v="OTHER EXP"/>
    <s v="LP"/>
    <x v="4"/>
    <s v="GEN EXP"/>
    <s v="09"/>
    <s v="IS"/>
    <x v="3"/>
    <n v="5025"/>
    <n v="5025"/>
    <m/>
    <x v="0"/>
    <n v="0"/>
    <s v="EX"/>
    <n v="5025"/>
    <n v="5025"/>
    <x v="0"/>
    <n v="0"/>
    <n v="0"/>
    <m/>
    <n v="0"/>
    <n v="5025"/>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17"/>
    <x v="16"/>
    <s v="---"/>
    <s v="EX"/>
    <s v="OEXP"/>
    <s v="OTHER EXP"/>
    <s v="LP"/>
    <x v="4"/>
    <s v="GEN EXP"/>
    <s v="09"/>
    <s v="IS"/>
    <x v="3"/>
    <n v="150000"/>
    <n v="150000"/>
    <m/>
    <x v="0"/>
    <n v="0"/>
    <s v="EX"/>
    <n v="150000"/>
    <n v="150000"/>
    <x v="0"/>
    <n v="0"/>
    <n v="0"/>
    <m/>
    <n v="0"/>
    <n v="150000"/>
    <s v="N"/>
    <m/>
    <s v="VPIT"/>
    <s v="VP FOR INFORMATION TECHNOLOGY"/>
    <s v="94"/>
    <s v="1-Adjust Based Budget"/>
    <x v="42"/>
    <x v="2"/>
    <x v="7"/>
    <m/>
    <x v="0"/>
    <x v="0"/>
    <m/>
  </r>
  <r>
    <n v="2018"/>
    <s v="UA"/>
    <s v="ITGF"/>
    <s v="IT GENERAL FUND"/>
    <x v="108"/>
    <s v="ITO"/>
    <s v="IT OPERATING"/>
    <s v="SB VPIT GF OPERATING"/>
    <x v="17"/>
    <s v="VP FOR INFORMATION TECHNOLOGY"/>
    <s v="GENFND"/>
    <x v="17"/>
    <x v="16"/>
    <s v="---"/>
    <s v="EX"/>
    <s v="OEXP"/>
    <s v="OTHER EXP"/>
    <s v="LP"/>
    <x v="4"/>
    <s v="GEN EXP"/>
    <s v="09"/>
    <s v="AC"/>
    <x v="3"/>
    <n v="200"/>
    <n v="200"/>
    <s v="IT"/>
    <x v="0"/>
    <s v="IT"/>
    <s v="EX"/>
    <n v="200"/>
    <n v="200"/>
    <x v="0"/>
    <n v="0"/>
    <n v="0"/>
    <m/>
    <n v="0"/>
    <n v="200"/>
    <s v="N"/>
    <m/>
    <s v="VPIT"/>
    <s v="VP FOR INFORMATION TECHNOLOGY"/>
    <s v="94"/>
    <s v="1-Adjust Based Budget"/>
    <x v="42"/>
    <x v="2"/>
    <x v="7"/>
    <m/>
    <x v="16"/>
    <x v="16"/>
    <m/>
  </r>
  <r>
    <n v="2018"/>
    <s v="UA"/>
    <s v="ITGF"/>
    <s v="IT GENERAL FUND"/>
    <x v="106"/>
    <s v="CTS"/>
    <s v="CLASSROOM TECH SERVICES"/>
    <s v="BL UITS OPER ACCOUNT - GENERAL FUND"/>
    <x v="17"/>
    <s v="VP FOR INFORMATION TECHNOLOGY"/>
    <s v="GENFND"/>
    <x v="17"/>
    <x v="16"/>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HRO"/>
    <s v="HUMAN RESOURCES"/>
    <s v="BL UITS OPER ACCOUNT - GENERAL FUND"/>
    <x v="17"/>
    <s v="VP FOR INFORMATION TECHNOLOGY"/>
    <s v="GENFND"/>
    <x v="17"/>
    <x v="16"/>
    <s v="---"/>
    <s v="EX"/>
    <s v="OEXP"/>
    <s v="OTHER EXP"/>
    <s v="LP"/>
    <x v="4"/>
    <s v="GEN EXP"/>
    <s v="09"/>
    <s v="AC"/>
    <x v="3"/>
    <n v="200"/>
    <n v="200"/>
    <s v="IT"/>
    <x v="0"/>
    <s v="IT"/>
    <s v="EX"/>
    <n v="200"/>
    <n v="200"/>
    <x v="0"/>
    <n v="0"/>
    <n v="0"/>
    <m/>
    <n v="0"/>
    <n v="200"/>
    <s v="N"/>
    <m/>
    <s v="VPIT"/>
    <s v="VP FOR INFORMATION TECHNOLOGY"/>
    <s v="94"/>
    <s v="1-Adjust Based Budget"/>
    <x v="42"/>
    <x v="2"/>
    <x v="7"/>
    <m/>
    <x v="16"/>
    <x v="16"/>
    <m/>
  </r>
  <r>
    <n v="2018"/>
    <s v="UA"/>
    <s v="ITGF"/>
    <s v="IT GENERAL FUND"/>
    <x v="106"/>
    <s v="INTL"/>
    <s v="INTERNATIONAL NETWORK"/>
    <s v="BL UITS OPER ACCOUNT - GENERAL FUND"/>
    <x v="17"/>
    <s v="VP FOR INFORMATION TECHNOLOGY"/>
    <s v="GENFND"/>
    <x v="17"/>
    <x v="16"/>
    <s v="---"/>
    <s v="EX"/>
    <s v="OEXP"/>
    <s v="OTHER EXP"/>
    <s v="LP"/>
    <x v="4"/>
    <s v="GEN EXP"/>
    <s v="09"/>
    <s v="AC"/>
    <x v="3"/>
    <n v="2000"/>
    <n v="2000"/>
    <s v="IT"/>
    <x v="0"/>
    <s v="IT"/>
    <s v="EX"/>
    <n v="2000"/>
    <n v="2000"/>
    <x v="0"/>
    <n v="0"/>
    <n v="0"/>
    <m/>
    <n v="0"/>
    <n v="2000"/>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17"/>
    <x v="16"/>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RTSUP"/>
    <s v="RT SUPERCOMPUTING"/>
    <s v="BL UITS OPER ACCOUNT - GENERAL FUND"/>
    <x v="17"/>
    <s v="VP FOR INFORMATION TECHNOLOGY"/>
    <s v="GENFND"/>
    <x v="17"/>
    <x v="16"/>
    <s v="---"/>
    <s v="EX"/>
    <s v="OEXP"/>
    <s v="OTHER EXP"/>
    <s v="LP"/>
    <x v="4"/>
    <s v="GEN EXP"/>
    <s v="09"/>
    <s v="AC"/>
    <x v="3"/>
    <n v="5000"/>
    <n v="5000"/>
    <s v="IT"/>
    <x v="0"/>
    <s v="IT"/>
    <s v="EX"/>
    <n v="5000"/>
    <n v="5000"/>
    <x v="0"/>
    <n v="0"/>
    <n v="0"/>
    <m/>
    <n v="0"/>
    <n v="5000"/>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17"/>
    <x v="16"/>
    <s v="---"/>
    <s v="EX"/>
    <s v="OEXP"/>
    <s v="OTHER EXP"/>
    <s v="LP"/>
    <x v="4"/>
    <s v="GEN EXP"/>
    <s v="09"/>
    <s v="AC"/>
    <x v="3"/>
    <n v="976"/>
    <n v="976"/>
    <s v="IT"/>
    <x v="0"/>
    <s v="IT"/>
    <s v="EX"/>
    <n v="976"/>
    <n v="976"/>
    <x v="0"/>
    <n v="0"/>
    <n v="0"/>
    <m/>
    <n v="0"/>
    <n v="976"/>
    <s v="N"/>
    <m/>
    <s v="VPIT"/>
    <s v="VP FOR INFORMATION TECHNOLOGY"/>
    <s v="94"/>
    <s v="1-Adjust Based Budget"/>
    <x v="42"/>
    <x v="2"/>
    <x v="7"/>
    <m/>
    <x v="16"/>
    <x v="16"/>
    <m/>
  </r>
  <r>
    <n v="2018"/>
    <s v="UA"/>
    <s v="ITGF"/>
    <s v="IT GENERAL FUND"/>
    <x v="111"/>
    <s v="ITO"/>
    <s v="IT OPERATING"/>
    <s v="NW VPIT GF OPERATING"/>
    <x v="17"/>
    <s v="VP FOR INFORMATION TECHNOLOGY"/>
    <s v="GENFND"/>
    <x v="17"/>
    <x v="16"/>
    <s v="---"/>
    <s v="EX"/>
    <s v="OEXP"/>
    <s v="OTHER EXP"/>
    <s v="LP"/>
    <x v="4"/>
    <s v="GEN EXP"/>
    <s v="09"/>
    <s v="AC"/>
    <x v="3"/>
    <n v="800"/>
    <n v="800"/>
    <s v="IT"/>
    <x v="0"/>
    <s v="IT"/>
    <s v="EX"/>
    <n v="800"/>
    <n v="800"/>
    <x v="0"/>
    <n v="0"/>
    <n v="0"/>
    <m/>
    <n v="0"/>
    <n v="800"/>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17"/>
    <x v="16"/>
    <s v="---"/>
    <s v="EX"/>
    <s v="OEXP"/>
    <s v="OTHER EXP"/>
    <s v="LP"/>
    <x v="4"/>
    <s v="GEN EXP"/>
    <s v="09"/>
    <s v="AC"/>
    <x v="3"/>
    <n v="2500"/>
    <n v="2500"/>
    <s v="IT"/>
    <x v="0"/>
    <s v="IT"/>
    <s v="EX"/>
    <n v="2500"/>
    <n v="2500"/>
    <x v="0"/>
    <n v="0"/>
    <n v="0"/>
    <m/>
    <n v="0"/>
    <n v="250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17"/>
    <x v="16"/>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HRO"/>
    <s v="HUMAN RESOURCES"/>
    <s v="IN UITS OPERATING ACCOUNT - GEN FND"/>
    <x v="17"/>
    <s v="VP FOR INFORMATION TECHNOLOGY"/>
    <s v="GENFND"/>
    <x v="17"/>
    <x v="16"/>
    <s v="---"/>
    <s v="EX"/>
    <s v="OEXP"/>
    <s v="OTHER EXP"/>
    <s v="LP"/>
    <x v="4"/>
    <s v="GEN EXP"/>
    <s v="09"/>
    <s v="AC"/>
    <x v="3"/>
    <n v="200"/>
    <n v="200"/>
    <s v="IT"/>
    <x v="0"/>
    <s v="IT"/>
    <s v="EX"/>
    <n v="200"/>
    <n v="200"/>
    <x v="0"/>
    <n v="0"/>
    <n v="0"/>
    <m/>
    <n v="0"/>
    <n v="200"/>
    <s v="N"/>
    <m/>
    <s v="VPIT"/>
    <s v="VP FOR INFORMATION TECHNOLOGY"/>
    <s v="94"/>
    <s v="1-Adjust Based Budget"/>
    <x v="42"/>
    <x v="2"/>
    <x v="7"/>
    <m/>
    <x v="16"/>
    <x v="16"/>
    <m/>
  </r>
  <r>
    <n v="2018"/>
    <s v="UA"/>
    <s v="ITGF"/>
    <s v="IT GENERAL FUND"/>
    <x v="107"/>
    <s v="SC"/>
    <s v="SUPPORT CENTER"/>
    <s v="IN UITS OPERATING ACCOUNT - GEN FND"/>
    <x v="17"/>
    <s v="VP FOR INFORMATION TECHNOLOGY"/>
    <s v="GENFND"/>
    <x v="17"/>
    <x v="16"/>
    <s v="---"/>
    <s v="EX"/>
    <s v="OEXP"/>
    <s v="OTHER EXP"/>
    <s v="LP"/>
    <x v="4"/>
    <s v="GEN EXP"/>
    <s v="09"/>
    <s v="AC"/>
    <x v="3"/>
    <n v="4500"/>
    <n v="4500"/>
    <s v="IT"/>
    <x v="0"/>
    <s v="IT"/>
    <s v="EX"/>
    <n v="4500"/>
    <n v="4500"/>
    <x v="0"/>
    <n v="0"/>
    <n v="0"/>
    <m/>
    <n v="0"/>
    <n v="4500"/>
    <s v="N"/>
    <m/>
    <s v="VPIT"/>
    <s v="VP FOR INFORMATION TECHNOLOGY"/>
    <s v="94"/>
    <s v="1-Adjust Based Budget"/>
    <x v="42"/>
    <x v="2"/>
    <x v="7"/>
    <m/>
    <x v="16"/>
    <x v="16"/>
    <m/>
  </r>
  <r>
    <n v="2018"/>
    <s v="UA"/>
    <s v="ITGF"/>
    <s v="IT GENERAL FUND"/>
    <x v="112"/>
    <s v="ITO"/>
    <s v="IT OPERATING"/>
    <s v="SE VPIT GF OPERATING"/>
    <x v="17"/>
    <s v="VP FOR INFORMATION TECHNOLOGY"/>
    <s v="GENFND"/>
    <x v="17"/>
    <x v="16"/>
    <s v="---"/>
    <s v="EX"/>
    <s v="OEXP"/>
    <s v="OTHER EXP"/>
    <s v="LP"/>
    <x v="4"/>
    <s v="GEN EXP"/>
    <s v="09"/>
    <s v="AC"/>
    <x v="3"/>
    <n v="1100"/>
    <n v="1100"/>
    <s v="IT"/>
    <x v="0"/>
    <s v="IT"/>
    <s v="EX"/>
    <n v="1100"/>
    <n v="1100"/>
    <x v="0"/>
    <n v="0"/>
    <n v="0"/>
    <m/>
    <n v="0"/>
    <n v="110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168"/>
    <x v="161"/>
    <s v="---"/>
    <s v="EX"/>
    <s v="S&amp;E"/>
    <s v="S&amp;E"/>
    <s v="LF"/>
    <x v="4"/>
    <s v="GEN EXP"/>
    <s v="09"/>
    <s v="AC"/>
    <x v="3"/>
    <n v="0"/>
    <n v="143"/>
    <s v="IT"/>
    <x v="0"/>
    <s v="IT"/>
    <s v="EX"/>
    <n v="143"/>
    <n v="143"/>
    <x v="0"/>
    <n v="0"/>
    <n v="0"/>
    <m/>
    <n v="0"/>
    <n v="143"/>
    <s v="N"/>
    <m/>
    <s v="VPIT"/>
    <s v="VP FOR INFORMATION TECHNOLOGY"/>
    <s v="94"/>
    <s v="1-Adjust Based Budget"/>
    <x v="42"/>
    <x v="2"/>
    <x v="7"/>
    <m/>
    <x v="16"/>
    <x v="16"/>
    <m/>
  </r>
  <r>
    <n v="2018"/>
    <s v="UA"/>
    <s v="ITGF"/>
    <s v="IT GENERAL FUND"/>
    <x v="0"/>
    <s v="GFR"/>
    <s v="GENERAL FUND RESIDUAL"/>
    <s v="UITS OPERATING ACCOUNT - GENERAL FUND-UA"/>
    <x v="17"/>
    <s v="VP FOR INFORMATION TECHNOLOGY"/>
    <s v="GENFND"/>
    <x v="109"/>
    <x v="107"/>
    <s v="---"/>
    <s v="EX"/>
    <s v="S&amp;E"/>
    <s v="S&amp;E"/>
    <s v="LF"/>
    <x v="4"/>
    <s v="GEN EXP"/>
    <s v="09"/>
    <s v="IS"/>
    <x v="3"/>
    <n v="5865"/>
    <n v="70865"/>
    <m/>
    <x v="0"/>
    <n v="0"/>
    <s v="EX"/>
    <n v="70865"/>
    <n v="70865"/>
    <x v="0"/>
    <n v="0"/>
    <n v="0"/>
    <m/>
    <n v="0"/>
    <n v="70865"/>
    <s v="N"/>
    <m/>
    <s v="VPIT"/>
    <s v="VP FOR INFORMATION TECHNOLOGY"/>
    <s v="94"/>
    <s v="1-Adjust Based Budget"/>
    <x v="42"/>
    <x v="2"/>
    <x v="7"/>
    <m/>
    <x v="0"/>
    <x v="0"/>
    <m/>
  </r>
  <r>
    <n v="2018"/>
    <s v="UA"/>
    <s v="ITGF"/>
    <s v="IT GENERAL FUND"/>
    <x v="0"/>
    <s v="NMP"/>
    <s v="NETWORK MASTER PLAN"/>
    <s v="UITS OPERATING ACCOUNT - GENERAL FUND-UA"/>
    <x v="17"/>
    <s v="VP FOR INFORMATION TECHNOLOGY"/>
    <s v="GENFND"/>
    <x v="109"/>
    <x v="107"/>
    <s v="---"/>
    <s v="EX"/>
    <s v="S&amp;E"/>
    <s v="S&amp;E"/>
    <s v="LF"/>
    <x v="4"/>
    <s v="GEN EXP"/>
    <s v="09"/>
    <s v="IS"/>
    <x v="3"/>
    <n v="210519"/>
    <n v="210519"/>
    <m/>
    <x v="0"/>
    <n v="0"/>
    <s v="EX"/>
    <n v="210519"/>
    <n v="210519"/>
    <x v="0"/>
    <n v="0"/>
    <n v="0"/>
    <m/>
    <n v="0"/>
    <n v="210519"/>
    <s v="N"/>
    <m/>
    <s v="VPIT"/>
    <s v="VP FOR INFORMATION TECHNOLOGY"/>
    <s v="94"/>
    <s v="1-Adjust Based Budget"/>
    <x v="42"/>
    <x v="2"/>
    <x v="7"/>
    <m/>
    <x v="0"/>
    <x v="0"/>
    <m/>
  </r>
  <r>
    <n v="2018"/>
    <s v="UA"/>
    <s v="ITGF"/>
    <s v="IT GENERAL FUND"/>
    <x v="0"/>
    <s v="PRACQ"/>
    <s v="PRIORITIZED ACQUISITIONS"/>
    <s v="UITS OPERATING ACCOUNT - GENERAL FUND-UA"/>
    <x v="17"/>
    <s v="VP FOR INFORMATION TECHNOLOGY"/>
    <s v="GENFND"/>
    <x v="109"/>
    <x v="107"/>
    <s v="---"/>
    <s v="EX"/>
    <s v="S&amp;E"/>
    <s v="S&amp;E"/>
    <s v="LF"/>
    <x v="4"/>
    <s v="GEN EXP"/>
    <s v="09"/>
    <s v="IS"/>
    <x v="3"/>
    <n v="65000"/>
    <n v="0"/>
    <m/>
    <x v="0"/>
    <n v="0"/>
    <s v="EX"/>
    <n v="0"/>
    <n v="0"/>
    <x v="0"/>
    <n v="0"/>
    <n v="0"/>
    <m/>
    <n v="0"/>
    <n v="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109"/>
    <x v="107"/>
    <s v="---"/>
    <s v="EX"/>
    <s v="S&amp;E"/>
    <s v="S&amp;E"/>
    <s v="LF"/>
    <x v="4"/>
    <s v="GEN EXP"/>
    <s v="09"/>
    <s v="IS"/>
    <x v="3"/>
    <n v="14600"/>
    <n v="14600"/>
    <m/>
    <x v="0"/>
    <n v="0"/>
    <s v="EX"/>
    <n v="14600"/>
    <n v="14600"/>
    <x v="0"/>
    <n v="0"/>
    <n v="0"/>
    <m/>
    <n v="0"/>
    <n v="14600"/>
    <s v="N"/>
    <m/>
    <s v="VPIT"/>
    <s v="VP FOR INFORMATION TECHNOLOGY"/>
    <s v="94"/>
    <s v="1-Adjust Based Budget"/>
    <x v="42"/>
    <x v="2"/>
    <x v="7"/>
    <m/>
    <x v="0"/>
    <x v="0"/>
    <m/>
  </r>
  <r>
    <n v="2018"/>
    <s v="UA"/>
    <s v="ITGF"/>
    <s v="IT GENERAL FUND"/>
    <x v="108"/>
    <s v="ITO"/>
    <s v="IT OPERATING"/>
    <s v="SB VPIT GF OPERATING"/>
    <x v="17"/>
    <s v="VP FOR INFORMATION TECHNOLOGY"/>
    <s v="GENFND"/>
    <x v="109"/>
    <x v="107"/>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109"/>
    <x v="107"/>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09"/>
    <x v="107"/>
    <s v="---"/>
    <s v="EX"/>
    <s v="S&amp;E"/>
    <s v="S&amp;E"/>
    <s v="LF"/>
    <x v="4"/>
    <s v="GEN EXP"/>
    <s v="09"/>
    <s v="AC"/>
    <x v="3"/>
    <n v="0"/>
    <n v="2213"/>
    <s v="IT"/>
    <x v="0"/>
    <s v="IT"/>
    <s v="EX"/>
    <n v="2213"/>
    <n v="2213"/>
    <x v="0"/>
    <n v="0"/>
    <n v="0"/>
    <m/>
    <n v="0"/>
    <n v="2213"/>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109"/>
    <x v="107"/>
    <s v="---"/>
    <s v="EX"/>
    <s v="S&amp;E"/>
    <s v="S&amp;E"/>
    <s v="LF"/>
    <x v="4"/>
    <s v="GEN EXP"/>
    <s v="09"/>
    <s v="AC"/>
    <x v="3"/>
    <n v="2000"/>
    <n v="2000"/>
    <s v="IT"/>
    <x v="0"/>
    <s v="IT"/>
    <s v="EX"/>
    <n v="2000"/>
    <n v="2000"/>
    <x v="0"/>
    <n v="0"/>
    <n v="0"/>
    <m/>
    <n v="0"/>
    <n v="2000"/>
    <s v="N"/>
    <m/>
    <s v="VPIT"/>
    <s v="VP FOR INFORMATION TECHNOLOGY"/>
    <s v="94"/>
    <s v="1-Adjust Based Budget"/>
    <x v="42"/>
    <x v="2"/>
    <x v="7"/>
    <m/>
    <x v="16"/>
    <x v="16"/>
    <m/>
  </r>
  <r>
    <n v="2018"/>
    <s v="UA"/>
    <s v="ITGF"/>
    <s v="IT GENERAL FUND"/>
    <x v="106"/>
    <s v="HNGF"/>
    <s v="HELPNET GENERAL FUND"/>
    <s v="BL UITS OPER ACCOUNT - GENERAL FUND"/>
    <x v="17"/>
    <s v="VP FOR INFORMATION TECHNOLOGY"/>
    <s v="GENFND"/>
    <x v="109"/>
    <x v="107"/>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6"/>
    <s v="IPSO"/>
    <s v="IT POLICY &amp; SECURITY OFFICE"/>
    <s v="BL UITS OPER ACCOUNT - GENERAL FUND"/>
    <x v="17"/>
    <s v="VP FOR INFORMATION TECHNOLOGY"/>
    <s v="GENFND"/>
    <x v="109"/>
    <x v="107"/>
    <s v="---"/>
    <s v="EX"/>
    <s v="S&amp;E"/>
    <s v="S&amp;E"/>
    <s v="LF"/>
    <x v="4"/>
    <s v="GEN EXP"/>
    <s v="09"/>
    <s v="AC"/>
    <x v="3"/>
    <n v="376"/>
    <n v="376"/>
    <s v="IT"/>
    <x v="0"/>
    <s v="IT"/>
    <s v="EX"/>
    <n v="376"/>
    <n v="376"/>
    <x v="0"/>
    <n v="0"/>
    <n v="0"/>
    <m/>
    <n v="0"/>
    <n v="376"/>
    <s v="N"/>
    <m/>
    <s v="VPIT"/>
    <s v="VP FOR INFORMATION TECHNOLOGY"/>
    <s v="94"/>
    <s v="1-Adjust Based Budget"/>
    <x v="42"/>
    <x v="2"/>
    <x v="7"/>
    <m/>
    <x v="16"/>
    <x v="16"/>
    <m/>
  </r>
  <r>
    <n v="2018"/>
    <s v="UA"/>
    <s v="ITGF"/>
    <s v="IT GENERAL FUND"/>
    <x v="106"/>
    <s v="NMP"/>
    <s v="NETWORK MASTER PLAN"/>
    <s v="BL UITS OPER ACCOUNT - GENERAL FUND"/>
    <x v="17"/>
    <s v="VP FOR INFORMATION TECHNOLOGY"/>
    <s v="GENFND"/>
    <x v="109"/>
    <x v="107"/>
    <s v="---"/>
    <s v="EX"/>
    <s v="S&amp;E"/>
    <s v="S&amp;E"/>
    <s v="LF"/>
    <x v="4"/>
    <s v="GEN EXP"/>
    <s v="09"/>
    <s v="AC"/>
    <x v="3"/>
    <n v="281130"/>
    <n v="281130"/>
    <s v="IT"/>
    <x v="0"/>
    <s v="IT"/>
    <s v="EX"/>
    <n v="281130"/>
    <n v="281130"/>
    <x v="0"/>
    <n v="0"/>
    <n v="0"/>
    <m/>
    <n v="0"/>
    <n v="281130"/>
    <s v="N"/>
    <m/>
    <s v="VPIT"/>
    <s v="VP FOR INFORMATION TECHNOLOGY"/>
    <s v="94"/>
    <s v="1-Adjust Based Budget"/>
    <x v="42"/>
    <x v="2"/>
    <x v="7"/>
    <m/>
    <x v="16"/>
    <x v="16"/>
    <m/>
  </r>
  <r>
    <n v="2018"/>
    <s v="UA"/>
    <s v="ITGF"/>
    <s v="IT GENERAL FUND"/>
    <x v="111"/>
    <s v="ITO"/>
    <s v="IT OPERATING"/>
    <s v="NW VPIT GF OPERATING"/>
    <x v="17"/>
    <s v="VP FOR INFORMATION TECHNOLOGY"/>
    <s v="GENFND"/>
    <x v="109"/>
    <x v="107"/>
    <s v="---"/>
    <s v="EX"/>
    <s v="S&amp;E"/>
    <s v="S&amp;E"/>
    <s v="LF"/>
    <x v="4"/>
    <s v="GEN EXP"/>
    <s v="09"/>
    <s v="AC"/>
    <x v="3"/>
    <n v="6000"/>
    <n v="6000"/>
    <s v="IT"/>
    <x v="0"/>
    <s v="IT"/>
    <s v="EX"/>
    <n v="6000"/>
    <n v="6000"/>
    <x v="0"/>
    <n v="0"/>
    <n v="0"/>
    <m/>
    <n v="0"/>
    <n v="60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109"/>
    <x v="107"/>
    <s v="---"/>
    <s v="EX"/>
    <s v="S&amp;E"/>
    <s v="S&amp;E"/>
    <s v="LF"/>
    <x v="4"/>
    <s v="GEN EXP"/>
    <s v="09"/>
    <s v="AC"/>
    <x v="3"/>
    <n v="2607"/>
    <n v="2607"/>
    <s v="IT"/>
    <x v="0"/>
    <s v="IT"/>
    <s v="EX"/>
    <n v="2607"/>
    <n v="2607"/>
    <x v="0"/>
    <n v="0"/>
    <n v="0"/>
    <m/>
    <n v="0"/>
    <n v="2607"/>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109"/>
    <x v="107"/>
    <s v="---"/>
    <s v="EX"/>
    <s v="S&amp;E"/>
    <s v="S&amp;E"/>
    <s v="LF"/>
    <x v="4"/>
    <s v="GEN EXP"/>
    <s v="09"/>
    <s v="AC"/>
    <x v="3"/>
    <n v="0"/>
    <n v="128354"/>
    <s v="IT"/>
    <x v="0"/>
    <s v="IT"/>
    <s v="EX"/>
    <n v="128354"/>
    <n v="128354"/>
    <x v="0"/>
    <n v="0"/>
    <n v="0"/>
    <m/>
    <n v="0"/>
    <n v="128354"/>
    <s v="N"/>
    <m/>
    <s v="VPIT"/>
    <s v="VP FOR INFORMATION TECHNOLOGY"/>
    <s v="94"/>
    <s v="1-Adjust Based Budget"/>
    <x v="42"/>
    <x v="2"/>
    <x v="7"/>
    <m/>
    <x v="16"/>
    <x v="16"/>
    <m/>
  </r>
  <r>
    <n v="2018"/>
    <s v="UA"/>
    <s v="ITGF"/>
    <s v="IT GENERAL FUND"/>
    <x v="107"/>
    <s v="HNGF"/>
    <s v="HELPNET GENERAL FUND"/>
    <s v="IN UITS OPERATING ACCOUNT - GEN FND"/>
    <x v="17"/>
    <s v="VP FOR INFORMATION TECHNOLOGY"/>
    <s v="GENFND"/>
    <x v="109"/>
    <x v="107"/>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07"/>
    <s v="ITGEN"/>
    <s v="UITS GENERAL ADMIN EXPENSE"/>
    <s v="IN UITS OPERATING ACCOUNT - GEN FND"/>
    <x v="17"/>
    <s v="VP FOR INFORMATION TECHNOLOGY"/>
    <s v="GENFND"/>
    <x v="109"/>
    <x v="107"/>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ITGF"/>
    <s v="IT GENERAL FUND"/>
    <x v="107"/>
    <s v="NMP"/>
    <s v="NETWORK MASTER PLAN"/>
    <s v="IN UITS OPERATING ACCOUNT - GEN FND"/>
    <x v="17"/>
    <s v="VP FOR INFORMATION TECHNOLOGY"/>
    <s v="GENFND"/>
    <x v="109"/>
    <x v="107"/>
    <s v="---"/>
    <s v="EX"/>
    <s v="S&amp;E"/>
    <s v="S&amp;E"/>
    <s v="LF"/>
    <x v="4"/>
    <s v="GEN EXP"/>
    <s v="09"/>
    <s v="AC"/>
    <x v="3"/>
    <n v="150108"/>
    <n v="150108"/>
    <s v="IT"/>
    <x v="0"/>
    <s v="IT"/>
    <s v="EX"/>
    <n v="150108"/>
    <n v="150108"/>
    <x v="0"/>
    <n v="0"/>
    <n v="0"/>
    <m/>
    <n v="0"/>
    <n v="150108"/>
    <s v="N"/>
    <m/>
    <s v="VPIT"/>
    <s v="VP FOR INFORMATION TECHNOLOGY"/>
    <s v="94"/>
    <s v="1-Adjust Based Budget"/>
    <x v="42"/>
    <x v="2"/>
    <x v="7"/>
    <m/>
    <x v="16"/>
    <x v="16"/>
    <m/>
  </r>
  <r>
    <n v="2018"/>
    <s v="UA"/>
    <s v="ITGF"/>
    <s v="IT GENERAL FUND"/>
    <x v="107"/>
    <s v="PRACQ"/>
    <s v="PRIORITIZED ACQUISITIONS"/>
    <s v="IN UITS OPERATING ACCOUNT - GEN FND"/>
    <x v="17"/>
    <s v="VP FOR INFORMATION TECHNOLOGY"/>
    <s v="GENFND"/>
    <x v="109"/>
    <x v="107"/>
    <s v="---"/>
    <s v="EX"/>
    <s v="S&amp;E"/>
    <s v="S&amp;E"/>
    <s v="LF"/>
    <x v="4"/>
    <s v="GEN EXP"/>
    <s v="09"/>
    <s v="AC"/>
    <x v="3"/>
    <n v="128354"/>
    <n v="0"/>
    <s v="IT"/>
    <x v="0"/>
    <s v="IT"/>
    <s v="EX"/>
    <n v="0"/>
    <n v="0"/>
    <x v="0"/>
    <n v="0"/>
    <n v="0"/>
    <m/>
    <n v="0"/>
    <n v="0"/>
    <s v="N"/>
    <m/>
    <s v="VPIT"/>
    <s v="VP FOR INFORMATION TECHNOLOGY"/>
    <s v="94"/>
    <s v="1-Adjust Based Budget"/>
    <x v="42"/>
    <x v="2"/>
    <x v="7"/>
    <m/>
    <x v="16"/>
    <x v="16"/>
    <m/>
  </r>
  <r>
    <n v="2018"/>
    <s v="UA"/>
    <s v="ITGF"/>
    <s v="IT GENERAL FUND"/>
    <x v="112"/>
    <s v="ITO"/>
    <s v="IT OPERATING"/>
    <s v="SE VPIT GF OPERATING"/>
    <x v="17"/>
    <s v="VP FOR INFORMATION TECHNOLOGY"/>
    <s v="GENFND"/>
    <x v="109"/>
    <x v="107"/>
    <s v="---"/>
    <s v="EX"/>
    <s v="S&amp;E"/>
    <s v="S&amp;E"/>
    <s v="LF"/>
    <x v="4"/>
    <s v="GEN EXP"/>
    <s v="09"/>
    <s v="AC"/>
    <x v="3"/>
    <n v="8000"/>
    <n v="8000"/>
    <s v="IT"/>
    <x v="0"/>
    <s v="IT"/>
    <s v="EX"/>
    <n v="8000"/>
    <n v="8000"/>
    <x v="0"/>
    <n v="0"/>
    <n v="0"/>
    <m/>
    <n v="0"/>
    <n v="8000"/>
    <s v="N"/>
    <m/>
    <s v="VPIT"/>
    <s v="VP FOR INFORMATION TECHNOLOGY"/>
    <s v="94"/>
    <s v="1-Adjust Based Budget"/>
    <x v="42"/>
    <x v="2"/>
    <x v="7"/>
    <m/>
    <x v="16"/>
    <x v="16"/>
    <m/>
  </r>
  <r>
    <n v="2018"/>
    <s v="UA"/>
    <s v="ITGF"/>
    <s v="IT GENERAL FUND"/>
    <x v="0"/>
    <s v="TCADA"/>
    <s v="ADAPTED DISABLED AIDS IN STUD TECH CENTR"/>
    <s v="UITS OPERATING ACCOUNT - GENERAL FUND-UA"/>
    <x v="17"/>
    <s v="VP FOR INFORMATION TECHNOLOGY"/>
    <s v="GENFND"/>
    <x v="169"/>
    <x v="162"/>
    <s v="---"/>
    <s v="EX"/>
    <s v="NC"/>
    <s v="NON-CAPITAL"/>
    <s v="LK"/>
    <x v="4"/>
    <s v="GEN EXP"/>
    <s v="09"/>
    <s v="IS"/>
    <x v="3"/>
    <n v="6000"/>
    <n v="6000"/>
    <m/>
    <x v="0"/>
    <n v="0"/>
    <s v="EX"/>
    <n v="6000"/>
    <n v="6000"/>
    <x v="0"/>
    <n v="0"/>
    <n v="0"/>
    <m/>
    <n v="0"/>
    <n v="6000"/>
    <s v="N"/>
    <m/>
    <s v="VPIT"/>
    <s v="VP FOR INFORMATION TECHNOLOGY"/>
    <s v="94"/>
    <s v="1-Adjust Based Budget"/>
    <x v="42"/>
    <x v="2"/>
    <x v="7"/>
    <m/>
    <x v="0"/>
    <x v="0"/>
    <m/>
  </r>
  <r>
    <n v="2018"/>
    <s v="UA"/>
    <s v="ITGF"/>
    <s v="IT GENERAL FUND"/>
    <x v="0"/>
    <s v="TRWK"/>
    <s v="TRAVEL WORKSTATION HOLDING ACCOUNT"/>
    <s v="UITS OPERATING ACCOUNT - GENERAL FUND-UA"/>
    <x v="17"/>
    <s v="VP FOR INFORMATION TECHNOLOGY"/>
    <s v="GENFND"/>
    <x v="169"/>
    <x v="162"/>
    <s v="---"/>
    <s v="EX"/>
    <s v="NC"/>
    <s v="NON-CAPITAL"/>
    <s v="LK"/>
    <x v="4"/>
    <s v="GEN EXP"/>
    <s v="09"/>
    <s v="IS"/>
    <x v="3"/>
    <n v="0"/>
    <n v="66928"/>
    <m/>
    <x v="0"/>
    <n v="0"/>
    <s v="EX"/>
    <n v="66928"/>
    <n v="66928"/>
    <x v="0"/>
    <n v="0"/>
    <n v="0"/>
    <m/>
    <n v="0"/>
    <n v="66928"/>
    <s v="N"/>
    <m/>
    <s v="VPIT"/>
    <s v="VP FOR INFORMATION TECHNOLOGY"/>
    <s v="94"/>
    <s v="1-Adjust Based Budget"/>
    <x v="42"/>
    <x v="2"/>
    <x v="7"/>
    <m/>
    <x v="0"/>
    <x v="0"/>
    <m/>
  </r>
  <r>
    <n v="2018"/>
    <s v="UA"/>
    <s v="ITGF"/>
    <s v="IT GENERAL FUND"/>
    <x v="0"/>
    <s v="TRWK"/>
    <s v="TRAVEL WORKSTATION HOLDING ACCOUNT"/>
    <s v="UITS OPERATING ACCOUNT - GENERAL FUND-UA"/>
    <x v="17"/>
    <s v="VP FOR INFORMATION TECHNOLOGY"/>
    <s v="GENFND"/>
    <x v="169"/>
    <x v="162"/>
    <s v="FTE"/>
    <s v="EX"/>
    <s v="NC"/>
    <s v="NON-CAPITAL"/>
    <s v="LK"/>
    <x v="4"/>
    <s v="GEN EXP"/>
    <s v="09"/>
    <s v="IS"/>
    <x v="3"/>
    <n v="119041"/>
    <n v="119041"/>
    <m/>
    <x v="0"/>
    <n v="0"/>
    <s v="EX"/>
    <n v="119041"/>
    <n v="119041"/>
    <x v="0"/>
    <n v="0"/>
    <n v="0"/>
    <m/>
    <n v="0"/>
    <n v="119041"/>
    <s v="N"/>
    <m/>
    <s v="VPIT"/>
    <s v="VP FOR INFORMATION TECHNOLOGY"/>
    <s v="94"/>
    <s v="1-Adjust Based Budget"/>
    <x v="42"/>
    <x v="2"/>
    <x v="7"/>
    <m/>
    <x v="0"/>
    <x v="0"/>
    <m/>
  </r>
  <r>
    <n v="2018"/>
    <s v="UA"/>
    <s v="ITGF"/>
    <s v="IT GENERAL FUND"/>
    <x v="106"/>
    <s v="TRWK"/>
    <s v="TRAVEL WORKSTATION HOLDING ACCOUNT"/>
    <s v="BL UITS OPER ACCOUNT - GENERAL FUND"/>
    <x v="17"/>
    <s v="VP FOR INFORMATION TECHNOLOGY"/>
    <s v="GENFND"/>
    <x v="169"/>
    <x v="162"/>
    <s v="FTE"/>
    <s v="EX"/>
    <s v="NC"/>
    <s v="NON-CAPITAL"/>
    <s v="LK"/>
    <x v="4"/>
    <s v="GEN EXP"/>
    <s v="09"/>
    <s v="AC"/>
    <x v="3"/>
    <n v="90246"/>
    <n v="90246"/>
    <s v="IT"/>
    <x v="0"/>
    <s v="IT"/>
    <s v="EX"/>
    <n v="90246"/>
    <n v="90246"/>
    <x v="0"/>
    <n v="0"/>
    <n v="0"/>
    <m/>
    <n v="0"/>
    <n v="90246"/>
    <s v="N"/>
    <m/>
    <s v="VPIT"/>
    <s v="VP FOR INFORMATION TECHNOLOGY"/>
    <s v="94"/>
    <s v="1-Adjust Based Budget"/>
    <x v="42"/>
    <x v="2"/>
    <x v="7"/>
    <m/>
    <x v="16"/>
    <x v="16"/>
    <m/>
  </r>
  <r>
    <n v="2018"/>
    <s v="UA"/>
    <s v="ITGF"/>
    <s v="IT GENERAL FUND"/>
    <x v="107"/>
    <s v="TRWK"/>
    <s v="TRAVEL WORKSTATION HOLDING ACCOUNT"/>
    <s v="IN UITS OPERATING ACCOUNT - GEN FND"/>
    <x v="17"/>
    <s v="VP FOR INFORMATION TECHNOLOGY"/>
    <s v="GENFND"/>
    <x v="169"/>
    <x v="162"/>
    <s v="FTE"/>
    <s v="EX"/>
    <s v="NC"/>
    <s v="NON-CAPITAL"/>
    <s v="LK"/>
    <x v="4"/>
    <s v="GEN EXP"/>
    <s v="09"/>
    <s v="AC"/>
    <x v="3"/>
    <n v="57170"/>
    <n v="57170"/>
    <s v="IT"/>
    <x v="0"/>
    <s v="IT"/>
    <s v="EX"/>
    <n v="57170"/>
    <n v="57170"/>
    <x v="0"/>
    <n v="0"/>
    <n v="0"/>
    <m/>
    <n v="0"/>
    <n v="5717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170"/>
    <x v="163"/>
    <s v="---"/>
    <s v="EX"/>
    <s v="S&amp;E"/>
    <s v="S&amp;E"/>
    <s v="LF"/>
    <x v="4"/>
    <s v="GEN EXP"/>
    <s v="09"/>
    <s v="AC"/>
    <x v="3"/>
    <n v="0"/>
    <n v="300"/>
    <s v="IT"/>
    <x v="0"/>
    <s v="IT"/>
    <s v="EX"/>
    <n v="300"/>
    <n v="300"/>
    <x v="0"/>
    <n v="0"/>
    <n v="0"/>
    <m/>
    <n v="0"/>
    <n v="300"/>
    <s v="N"/>
    <m/>
    <s v="VPIT"/>
    <s v="VP FOR INFORMATION TECHNOLOGY"/>
    <s v="94"/>
    <s v="1-Adjust Based Budget"/>
    <x v="42"/>
    <x v="2"/>
    <x v="7"/>
    <m/>
    <x v="16"/>
    <x v="16"/>
    <m/>
  </r>
  <r>
    <n v="2018"/>
    <s v="UA"/>
    <s v="ITGF"/>
    <s v="IT GENERAL FUND"/>
    <x v="0"/>
    <s v="ITGEN"/>
    <s v="UITS GENERAL ADMIN EXPENSE"/>
    <s v="UITS OPERATING ACCOUNT - GENERAL FUND-UA"/>
    <x v="17"/>
    <s v="VP FOR INFORMATION TECHNOLOGY"/>
    <s v="GENFND"/>
    <x v="110"/>
    <x v="108"/>
    <s v="---"/>
    <s v="EX"/>
    <s v="S&amp;E"/>
    <s v="S&amp;E"/>
    <s v="LF"/>
    <x v="4"/>
    <s v="GEN EXP"/>
    <s v="09"/>
    <s v="IS"/>
    <x v="3"/>
    <n v="10000"/>
    <n v="10000"/>
    <m/>
    <x v="0"/>
    <n v="0"/>
    <s v="EX"/>
    <n v="10000"/>
    <n v="10000"/>
    <x v="0"/>
    <n v="0"/>
    <n v="0"/>
    <m/>
    <n v="0"/>
    <n v="10000"/>
    <s v="N"/>
    <m/>
    <s v="VPIT"/>
    <s v="VP FOR INFORMATION TECHNOLOGY"/>
    <s v="94"/>
    <s v="1-Adjust Based Budget"/>
    <x v="42"/>
    <x v="2"/>
    <x v="7"/>
    <m/>
    <x v="0"/>
    <x v="0"/>
    <m/>
  </r>
  <r>
    <n v="2018"/>
    <s v="UA"/>
    <s v="ITGF"/>
    <s v="IT GENERAL FUND"/>
    <x v="106"/>
    <s v="FACIL"/>
    <s v="PHYSICAL FACILITIES"/>
    <s v="BL UITS OPER ACCOUNT - GENERAL FUND"/>
    <x v="17"/>
    <s v="VP FOR INFORMATION TECHNOLOGY"/>
    <s v="GENFND"/>
    <x v="110"/>
    <x v="108"/>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ITGF"/>
    <s v="IT GENERAL FUND"/>
    <x v="111"/>
    <s v="ITO"/>
    <s v="IT OPERATING"/>
    <s v="NW VPIT GF OPERATING"/>
    <x v="17"/>
    <s v="VP FOR INFORMATION TECHNOLOGY"/>
    <s v="GENFND"/>
    <x v="110"/>
    <x v="108"/>
    <s v="---"/>
    <s v="EX"/>
    <s v="S&amp;E"/>
    <s v="S&amp;E"/>
    <s v="LF"/>
    <x v="4"/>
    <s v="GEN EXP"/>
    <s v="09"/>
    <s v="AC"/>
    <x v="3"/>
    <n v="7005"/>
    <n v="7005"/>
    <s v="IT"/>
    <x v="0"/>
    <s v="IT"/>
    <s v="EX"/>
    <n v="7005"/>
    <n v="7005"/>
    <x v="0"/>
    <n v="0"/>
    <n v="0"/>
    <m/>
    <n v="0"/>
    <n v="7005"/>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110"/>
    <x v="108"/>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ITGF"/>
    <s v="IT GENERAL FUND"/>
    <x v="112"/>
    <s v="ITO"/>
    <s v="IT OPERATING"/>
    <s v="SE VPIT GF OPERATING"/>
    <x v="17"/>
    <s v="VP FOR INFORMATION TECHNOLOGY"/>
    <s v="GENFND"/>
    <x v="110"/>
    <x v="108"/>
    <s v="---"/>
    <s v="EX"/>
    <s v="S&amp;E"/>
    <s v="S&amp;E"/>
    <s v="LF"/>
    <x v="4"/>
    <s v="GEN EXP"/>
    <s v="09"/>
    <s v="AC"/>
    <x v="3"/>
    <n v="4052"/>
    <n v="4052"/>
    <s v="IT"/>
    <x v="0"/>
    <s v="IT"/>
    <s v="EX"/>
    <n v="4052"/>
    <n v="4052"/>
    <x v="0"/>
    <n v="0"/>
    <n v="0"/>
    <m/>
    <n v="0"/>
    <n v="4052"/>
    <s v="N"/>
    <m/>
    <s v="VPIT"/>
    <s v="VP FOR INFORMATION TECHNOLOGY"/>
    <s v="94"/>
    <s v="1-Adjust Based Budget"/>
    <x v="42"/>
    <x v="2"/>
    <x v="7"/>
    <m/>
    <x v="16"/>
    <x v="16"/>
    <m/>
  </r>
  <r>
    <n v="2018"/>
    <s v="UA"/>
    <s v="ITGF"/>
    <s v="IT GENERAL FUND"/>
    <x v="0"/>
    <s v="BLNET"/>
    <s v="BLOOMINGTON CAMPUS NETWORK"/>
    <s v="UITS OPERATING ACCOUNT - GENERAL FUND-UA"/>
    <x v="17"/>
    <s v="VP FOR INFORMATION TECHNOLOGY"/>
    <s v="GENFND"/>
    <x v="65"/>
    <x v="64"/>
    <s v="---"/>
    <s v="EX"/>
    <s v="S&amp;E"/>
    <s v="S&amp;E"/>
    <s v="LF"/>
    <x v="4"/>
    <s v="GEN EXP"/>
    <s v="09"/>
    <s v="IS"/>
    <x v="3"/>
    <n v="4389"/>
    <n v="0"/>
    <m/>
    <x v="0"/>
    <n v="0"/>
    <s v="EX"/>
    <n v="0"/>
    <n v="0"/>
    <x v="0"/>
    <n v="0"/>
    <n v="0"/>
    <m/>
    <n v="0"/>
    <n v="0"/>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65"/>
    <x v="64"/>
    <s v="---"/>
    <s v="EX"/>
    <s v="S&amp;E"/>
    <s v="S&amp;E"/>
    <s v="LF"/>
    <x v="4"/>
    <s v="GEN EXP"/>
    <s v="09"/>
    <s v="IS"/>
    <x v="3"/>
    <n v="25000"/>
    <n v="25000"/>
    <m/>
    <x v="0"/>
    <n v="0"/>
    <s v="EX"/>
    <n v="25000"/>
    <n v="25000"/>
    <x v="0"/>
    <n v="0"/>
    <n v="0"/>
    <m/>
    <n v="0"/>
    <n v="25000"/>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65"/>
    <x v="64"/>
    <s v="---"/>
    <s v="EX"/>
    <s v="S&amp;E"/>
    <s v="S&amp;E"/>
    <s v="LF"/>
    <x v="4"/>
    <s v="GEN EXP"/>
    <s v="09"/>
    <s v="IS"/>
    <x v="3"/>
    <n v="-12000"/>
    <n v="0"/>
    <m/>
    <x v="0"/>
    <n v="0"/>
    <s v="EX"/>
    <n v="0"/>
    <n v="0"/>
    <x v="0"/>
    <n v="0"/>
    <n v="0"/>
    <m/>
    <n v="0"/>
    <n v="0"/>
    <s v="N"/>
    <m/>
    <s v="VPIT"/>
    <s v="VP FOR INFORMATION TECHNOLOGY"/>
    <s v="94"/>
    <s v="1-Adjust Based Budget"/>
    <x v="42"/>
    <x v="2"/>
    <x v="7"/>
    <m/>
    <x v="0"/>
    <x v="0"/>
    <m/>
  </r>
  <r>
    <n v="2018"/>
    <s v="UA"/>
    <s v="ITGF"/>
    <s v="IT GENERAL FUND"/>
    <x v="0"/>
    <s v="FOSVS"/>
    <s v="FINANCE OFFICE SERVICE"/>
    <s v="UITS OPERATING ACCOUNT - GENERAL FUND-UA"/>
    <x v="17"/>
    <s v="VP FOR INFORMATION TECHNOLOGY"/>
    <s v="GENFND"/>
    <x v="65"/>
    <x v="64"/>
    <s v="---"/>
    <s v="EX"/>
    <s v="S&amp;E"/>
    <s v="S&amp;E"/>
    <s v="LF"/>
    <x v="4"/>
    <s v="GEN EXP"/>
    <s v="09"/>
    <s v="IS"/>
    <x v="3"/>
    <n v="47070"/>
    <n v="47070"/>
    <m/>
    <x v="0"/>
    <n v="0"/>
    <s v="EX"/>
    <n v="47070"/>
    <n v="47070"/>
    <x v="0"/>
    <n v="0"/>
    <n v="0"/>
    <m/>
    <n v="0"/>
    <n v="4707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65"/>
    <x v="64"/>
    <s v="---"/>
    <s v="EX"/>
    <s v="S&amp;E"/>
    <s v="S&amp;E"/>
    <s v="LF"/>
    <x v="4"/>
    <s v="GEN EXP"/>
    <s v="09"/>
    <s v="IS"/>
    <x v="3"/>
    <n v="5400"/>
    <n v="5400"/>
    <m/>
    <x v="0"/>
    <n v="0"/>
    <s v="EX"/>
    <n v="5400"/>
    <n v="5400"/>
    <x v="0"/>
    <n v="0"/>
    <n v="0"/>
    <m/>
    <n v="0"/>
    <n v="5400"/>
    <s v="N"/>
    <m/>
    <s v="VPIT"/>
    <s v="VP FOR INFORMATION TECHNOLOGY"/>
    <s v="94"/>
    <s v="1-Adjust Based Budget"/>
    <x v="42"/>
    <x v="2"/>
    <x v="7"/>
    <m/>
    <x v="0"/>
    <x v="0"/>
    <m/>
  </r>
  <r>
    <n v="2018"/>
    <s v="UA"/>
    <s v="ITGF"/>
    <s v="IT GENERAL FUND"/>
    <x v="109"/>
    <s v="ITO"/>
    <s v="IT OPERATING"/>
    <s v="EA - VPIT- GF - OPERATING"/>
    <x v="17"/>
    <s v="VP FOR INFORMATION TECHNOLOGY"/>
    <s v="GENFND"/>
    <x v="65"/>
    <x v="64"/>
    <s v="---"/>
    <s v="EX"/>
    <s v="S&amp;E"/>
    <s v="S&amp;E"/>
    <s v="LF"/>
    <x v="4"/>
    <s v="GEN EXP"/>
    <s v="09"/>
    <s v="AC"/>
    <x v="3"/>
    <n v="14478"/>
    <n v="14478"/>
    <s v="IT"/>
    <x v="0"/>
    <s v="IT"/>
    <s v="EX"/>
    <n v="14478"/>
    <n v="14478"/>
    <x v="0"/>
    <n v="0"/>
    <n v="0"/>
    <m/>
    <n v="0"/>
    <n v="14478"/>
    <s v="N"/>
    <m/>
    <s v="VPIT"/>
    <s v="VP FOR INFORMATION TECHNOLOGY"/>
    <s v="94"/>
    <s v="1-Adjust Based Budget"/>
    <x v="42"/>
    <x v="2"/>
    <x v="7"/>
    <m/>
    <x v="16"/>
    <x v="16"/>
    <m/>
  </r>
  <r>
    <n v="2018"/>
    <s v="UA"/>
    <s v="ITGF"/>
    <s v="IT GENERAL FUND"/>
    <x v="109"/>
    <s v="RCERF"/>
    <s v="REG CAMPUS EXPENDITURE REVIEW FUNDS"/>
    <s v="EA - VPIT- GF - OPERATING"/>
    <x v="17"/>
    <s v="VP FOR INFORMATION TECHNOLOGY"/>
    <s v="GENFND"/>
    <x v="65"/>
    <x v="64"/>
    <s v="---"/>
    <s v="EX"/>
    <s v="S&amp;E"/>
    <s v="S&amp;E"/>
    <s v="LF"/>
    <x v="4"/>
    <s v="GEN EXP"/>
    <s v="09"/>
    <s v="AC"/>
    <x v="3"/>
    <n v="7046"/>
    <n v="7046"/>
    <s v="IT"/>
    <x v="0"/>
    <s v="IT"/>
    <s v="EX"/>
    <n v="7046"/>
    <n v="7046"/>
    <x v="0"/>
    <n v="0"/>
    <n v="0"/>
    <m/>
    <n v="0"/>
    <n v="7046"/>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65"/>
    <x v="64"/>
    <s v="---"/>
    <s v="EX"/>
    <s v="S&amp;E"/>
    <s v="S&amp;E"/>
    <s v="LF"/>
    <x v="4"/>
    <s v="GEN EXP"/>
    <s v="09"/>
    <s v="AC"/>
    <x v="3"/>
    <n v="7000"/>
    <n v="7000"/>
    <s v="IT"/>
    <x v="0"/>
    <s v="IT"/>
    <s v="EX"/>
    <n v="7000"/>
    <n v="7000"/>
    <x v="0"/>
    <n v="0"/>
    <n v="0"/>
    <m/>
    <n v="0"/>
    <n v="7000"/>
    <s v="N"/>
    <m/>
    <s v="VPIT"/>
    <s v="VP FOR INFORMATION TECHNOLOGY"/>
    <s v="94"/>
    <s v="1-Adjust Based Budget"/>
    <x v="42"/>
    <x v="2"/>
    <x v="7"/>
    <m/>
    <x v="16"/>
    <x v="16"/>
    <m/>
  </r>
  <r>
    <n v="2018"/>
    <s v="UA"/>
    <s v="ITGF"/>
    <s v="IT GENERAL FUND"/>
    <x v="106"/>
    <s v="CAS"/>
    <s v="COMPUTING ADVISING &amp; SUPPORT"/>
    <s v="BL UITS OPER ACCOUNT - GENERAL FUND"/>
    <x v="17"/>
    <s v="VP FOR INFORMATION TECHNOLOGY"/>
    <s v="GENFND"/>
    <x v="65"/>
    <x v="64"/>
    <s v="---"/>
    <s v="EX"/>
    <s v="S&amp;E"/>
    <s v="S&amp;E"/>
    <s v="LF"/>
    <x v="4"/>
    <s v="GEN EXP"/>
    <s v="09"/>
    <s v="AC"/>
    <x v="3"/>
    <n v="8533"/>
    <n v="8533"/>
    <s v="IT"/>
    <x v="0"/>
    <s v="IT"/>
    <s v="EX"/>
    <n v="8533"/>
    <n v="8533"/>
    <x v="0"/>
    <n v="0"/>
    <n v="0"/>
    <m/>
    <n v="0"/>
    <n v="8533"/>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65"/>
    <x v="64"/>
    <s v="---"/>
    <s v="EX"/>
    <s v="S&amp;E"/>
    <s v="S&amp;E"/>
    <s v="LF"/>
    <x v="4"/>
    <s v="GEN EXP"/>
    <s v="09"/>
    <s v="AC"/>
    <x v="3"/>
    <n v="2700"/>
    <n v="2700"/>
    <s v="IT"/>
    <x v="0"/>
    <s v="IT"/>
    <s v="EX"/>
    <n v="2700"/>
    <n v="2700"/>
    <x v="0"/>
    <n v="0"/>
    <n v="0"/>
    <m/>
    <n v="0"/>
    <n v="2700"/>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65"/>
    <x v="64"/>
    <s v="---"/>
    <s v="EX"/>
    <s v="S&amp;E"/>
    <s v="S&amp;E"/>
    <s v="LF"/>
    <x v="4"/>
    <s v="GEN EXP"/>
    <s v="09"/>
    <s v="AC"/>
    <x v="3"/>
    <n v="0"/>
    <n v="300"/>
    <s v="IT"/>
    <x v="0"/>
    <s v="IT"/>
    <s v="EX"/>
    <n v="300"/>
    <n v="300"/>
    <x v="0"/>
    <n v="0"/>
    <n v="0"/>
    <m/>
    <n v="0"/>
    <n v="300"/>
    <s v="N"/>
    <m/>
    <s v="VPIT"/>
    <s v="VP FOR INFORMATION TECHNOLOGY"/>
    <s v="94"/>
    <s v="1-Adjust Based Budget"/>
    <x v="42"/>
    <x v="2"/>
    <x v="7"/>
    <m/>
    <x v="16"/>
    <x v="16"/>
    <m/>
  </r>
  <r>
    <n v="2018"/>
    <s v="UA"/>
    <s v="ITGF"/>
    <s v="IT GENERAL FUND"/>
    <x v="106"/>
    <s v="ESRI"/>
    <s v="ESRI GEOGRAPHIC INFORMATION SYSTEMS"/>
    <s v="BL UITS OPER ACCOUNT - GENERAL FUND"/>
    <x v="17"/>
    <s v="VP FOR INFORMATION TECHNOLOGY"/>
    <s v="GENFND"/>
    <x v="65"/>
    <x v="64"/>
    <s v="---"/>
    <s v="EX"/>
    <s v="S&amp;E"/>
    <s v="S&amp;E"/>
    <s v="LF"/>
    <x v="4"/>
    <s v="GEN EXP"/>
    <s v="09"/>
    <s v="AC"/>
    <x v="3"/>
    <n v="2067"/>
    <n v="2067"/>
    <s v="IT"/>
    <x v="0"/>
    <s v="IT"/>
    <s v="EX"/>
    <n v="2067"/>
    <n v="2067"/>
    <x v="0"/>
    <n v="0"/>
    <n v="0"/>
    <m/>
    <n v="0"/>
    <n v="2067"/>
    <s v="N"/>
    <m/>
    <s v="VPIT"/>
    <s v="VP FOR INFORMATION TECHNOLOGY"/>
    <s v="94"/>
    <s v="1-Adjust Based Budget"/>
    <x v="42"/>
    <x v="2"/>
    <x v="7"/>
    <m/>
    <x v="16"/>
    <x v="16"/>
    <m/>
  </r>
  <r>
    <n v="2018"/>
    <s v="UA"/>
    <s v="ITGF"/>
    <s v="IT GENERAL FUND"/>
    <x v="106"/>
    <s v="HNGF"/>
    <s v="HELPNET GENERAL FUND"/>
    <s v="BL UITS OPER ACCOUNT - GENERAL FUND"/>
    <x v="17"/>
    <s v="VP FOR INFORMATION TECHNOLOGY"/>
    <s v="GENFND"/>
    <x v="65"/>
    <x v="64"/>
    <s v="---"/>
    <s v="EX"/>
    <s v="S&amp;E"/>
    <s v="S&amp;E"/>
    <s v="LF"/>
    <x v="4"/>
    <s v="GEN EXP"/>
    <s v="09"/>
    <s v="AC"/>
    <x v="3"/>
    <n v="2000"/>
    <n v="2000"/>
    <s v="IT"/>
    <x v="0"/>
    <s v="IT"/>
    <s v="EX"/>
    <n v="2000"/>
    <n v="2000"/>
    <x v="0"/>
    <n v="0"/>
    <n v="0"/>
    <m/>
    <n v="0"/>
    <n v="2000"/>
    <s v="N"/>
    <m/>
    <s v="VPIT"/>
    <s v="VP FOR INFORMATION TECHNOLOGY"/>
    <s v="94"/>
    <s v="1-Adjust Based Budget"/>
    <x v="42"/>
    <x v="2"/>
    <x v="7"/>
    <m/>
    <x v="16"/>
    <x v="16"/>
    <m/>
  </r>
  <r>
    <n v="2018"/>
    <s v="UA"/>
    <s v="ITGF"/>
    <s v="IT GENERAL FUND"/>
    <x v="106"/>
    <s v="HPCRA"/>
    <s v="HIGH PERFORMANCE COMPUTING RESEARCH APPS"/>
    <s v="BL UITS OPER ACCOUNT - GENERAL FUND"/>
    <x v="17"/>
    <s v="VP FOR INFORMATION TECHNOLOGY"/>
    <s v="GENFND"/>
    <x v="65"/>
    <x v="64"/>
    <s v="---"/>
    <s v="EX"/>
    <s v="S&amp;E"/>
    <s v="S&amp;E"/>
    <s v="LF"/>
    <x v="4"/>
    <s v="GEN EXP"/>
    <s v="09"/>
    <s v="AC"/>
    <x v="3"/>
    <n v="5344"/>
    <n v="5344"/>
    <s v="IT"/>
    <x v="0"/>
    <s v="IT"/>
    <s v="EX"/>
    <n v="5344"/>
    <n v="5344"/>
    <x v="0"/>
    <n v="0"/>
    <n v="0"/>
    <m/>
    <n v="0"/>
    <n v="5344"/>
    <s v="N"/>
    <m/>
    <s v="VPIT"/>
    <s v="VP FOR INFORMATION TECHNOLOGY"/>
    <s v="94"/>
    <s v="1-Adjust Based Budget"/>
    <x v="42"/>
    <x v="2"/>
    <x v="7"/>
    <m/>
    <x v="16"/>
    <x v="16"/>
    <m/>
  </r>
  <r>
    <n v="2018"/>
    <s v="UA"/>
    <s v="ITGF"/>
    <s v="IT GENERAL FUND"/>
    <x v="106"/>
    <s v="ITCP"/>
    <s v="IT COMMUNITY PARTNERSHIPS"/>
    <s v="BL UITS OPER ACCOUNT - GENERAL FUND"/>
    <x v="17"/>
    <s v="VP FOR INFORMATION TECHNOLOGY"/>
    <s v="GENFND"/>
    <x v="65"/>
    <x v="64"/>
    <s v="---"/>
    <s v="EX"/>
    <s v="S&amp;E"/>
    <s v="S&amp;E"/>
    <s v="LF"/>
    <x v="4"/>
    <s v="GEN EXP"/>
    <s v="09"/>
    <s v="AC"/>
    <x v="3"/>
    <n v="604"/>
    <n v="604"/>
    <s v="IT"/>
    <x v="0"/>
    <s v="IT"/>
    <s v="EX"/>
    <n v="604"/>
    <n v="604"/>
    <x v="0"/>
    <n v="0"/>
    <n v="0"/>
    <m/>
    <n v="0"/>
    <n v="604"/>
    <s v="N"/>
    <m/>
    <s v="VPIT"/>
    <s v="VP FOR INFORMATION TECHNOLOGY"/>
    <s v="94"/>
    <s v="1-Adjust Based Budget"/>
    <x v="42"/>
    <x v="2"/>
    <x v="7"/>
    <m/>
    <x v="16"/>
    <x v="16"/>
    <m/>
  </r>
  <r>
    <n v="2018"/>
    <s v="UA"/>
    <s v="ITGF"/>
    <s v="IT GENERAL FUND"/>
    <x v="106"/>
    <s v="OSG"/>
    <s v="OPEN SCIENCE GRID"/>
    <s v="BL UITS OPER ACCOUNT - GENERAL FUND"/>
    <x v="17"/>
    <s v="VP FOR INFORMATION TECHNOLOGY"/>
    <s v="GENFND"/>
    <x v="65"/>
    <x v="64"/>
    <s v="---"/>
    <s v="EX"/>
    <s v="S&amp;E"/>
    <s v="S&amp;E"/>
    <s v="LF"/>
    <x v="4"/>
    <s v="GEN EXP"/>
    <s v="09"/>
    <s v="AC"/>
    <x v="3"/>
    <n v="156"/>
    <n v="156"/>
    <s v="IT"/>
    <x v="0"/>
    <s v="IT"/>
    <s v="EX"/>
    <n v="156"/>
    <n v="156"/>
    <x v="0"/>
    <n v="0"/>
    <n v="0"/>
    <m/>
    <n v="0"/>
    <n v="156"/>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65"/>
    <x v="64"/>
    <s v="---"/>
    <s v="EX"/>
    <s v="S&amp;E"/>
    <s v="S&amp;E"/>
    <s v="LF"/>
    <x v="4"/>
    <s v="GEN EXP"/>
    <s v="09"/>
    <s v="AC"/>
    <x v="3"/>
    <n v="8735"/>
    <n v="8735"/>
    <s v="IT"/>
    <x v="0"/>
    <s v="IT"/>
    <s v="EX"/>
    <n v="8735"/>
    <n v="8735"/>
    <x v="0"/>
    <n v="0"/>
    <n v="0"/>
    <m/>
    <n v="0"/>
    <n v="8735"/>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65"/>
    <x v="64"/>
    <s v="---"/>
    <s v="EX"/>
    <s v="S&amp;E"/>
    <s v="S&amp;E"/>
    <s v="LF"/>
    <x v="4"/>
    <s v="GEN EXP"/>
    <s v="09"/>
    <s v="AC"/>
    <x v="3"/>
    <n v="5754"/>
    <n v="5754"/>
    <s v="IT"/>
    <x v="0"/>
    <s v="IT"/>
    <s v="EX"/>
    <n v="5754"/>
    <n v="5754"/>
    <x v="0"/>
    <n v="0"/>
    <n v="0"/>
    <m/>
    <n v="0"/>
    <n v="5754"/>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65"/>
    <x v="64"/>
    <s v="---"/>
    <s v="EX"/>
    <s v="S&amp;E"/>
    <s v="S&amp;E"/>
    <s v="LF"/>
    <x v="4"/>
    <s v="GEN EXP"/>
    <s v="09"/>
    <s v="AC"/>
    <x v="3"/>
    <n v="6000"/>
    <n v="6000"/>
    <s v="IT"/>
    <x v="0"/>
    <s v="IT"/>
    <s v="EX"/>
    <n v="6000"/>
    <n v="6000"/>
    <x v="0"/>
    <n v="0"/>
    <n v="0"/>
    <m/>
    <n v="0"/>
    <n v="60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65"/>
    <x v="64"/>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65"/>
    <x v="64"/>
    <s v="---"/>
    <s v="EX"/>
    <s v="S&amp;E"/>
    <s v="S&amp;E"/>
    <s v="LF"/>
    <x v="4"/>
    <s v="GEN EXP"/>
    <s v="09"/>
    <s v="AC"/>
    <x v="3"/>
    <n v="12500"/>
    <n v="12500"/>
    <s v="IT"/>
    <x v="0"/>
    <s v="IT"/>
    <s v="EX"/>
    <n v="12500"/>
    <n v="12500"/>
    <x v="0"/>
    <n v="0"/>
    <n v="0"/>
    <m/>
    <n v="0"/>
    <n v="12500"/>
    <s v="N"/>
    <m/>
    <s v="VPIT"/>
    <s v="VP FOR INFORMATION TECHNOLOGY"/>
    <s v="94"/>
    <s v="1-Adjust Based Budget"/>
    <x v="42"/>
    <x v="2"/>
    <x v="7"/>
    <m/>
    <x v="16"/>
    <x v="16"/>
    <m/>
  </r>
  <r>
    <n v="2018"/>
    <s v="UA"/>
    <s v="ITGF"/>
    <s v="IT GENERAL FUND"/>
    <x v="110"/>
    <s v="ITO"/>
    <s v="IT OPERATING"/>
    <s v="KO VPIT GENERAL FUND OPERATING"/>
    <x v="17"/>
    <s v="VP FOR INFORMATION TECHNOLOGY"/>
    <s v="GENFND"/>
    <x v="65"/>
    <x v="64"/>
    <s v="---"/>
    <s v="EX"/>
    <s v="S&amp;E"/>
    <s v="S&amp;E"/>
    <s v="LF"/>
    <x v="4"/>
    <s v="GEN EXP"/>
    <s v="09"/>
    <s v="AC"/>
    <x v="3"/>
    <n v="4000"/>
    <n v="4000"/>
    <s v="IT"/>
    <x v="0"/>
    <s v="IT"/>
    <s v="EX"/>
    <n v="4000"/>
    <n v="4000"/>
    <x v="0"/>
    <n v="0"/>
    <n v="0"/>
    <m/>
    <n v="0"/>
    <n v="4000"/>
    <s v="N"/>
    <m/>
    <s v="VPIT"/>
    <s v="VP FOR INFORMATION TECHNOLOGY"/>
    <s v="94"/>
    <s v="1-Adjust Based Budget"/>
    <x v="42"/>
    <x v="2"/>
    <x v="7"/>
    <m/>
    <x v="16"/>
    <x v="16"/>
    <m/>
  </r>
  <r>
    <n v="2018"/>
    <s v="UA"/>
    <s v="ITGF"/>
    <s v="IT GENERAL FUND"/>
    <x v="110"/>
    <s v="RCERF"/>
    <s v="REG CAMPUS EXPENDITURE REVIEW FUNDS"/>
    <s v="KO VPIT GENERAL FUND OPERATING"/>
    <x v="17"/>
    <s v="VP FOR INFORMATION TECHNOLOGY"/>
    <s v="GENFND"/>
    <x v="65"/>
    <x v="64"/>
    <s v="---"/>
    <s v="EX"/>
    <s v="S&amp;E"/>
    <s v="S&amp;E"/>
    <s v="LF"/>
    <x v="4"/>
    <s v="GEN EXP"/>
    <s v="09"/>
    <s v="AC"/>
    <x v="3"/>
    <n v="7241"/>
    <n v="7241"/>
    <s v="IT"/>
    <x v="0"/>
    <s v="IT"/>
    <s v="EX"/>
    <n v="7241"/>
    <n v="7241"/>
    <x v="0"/>
    <n v="0"/>
    <n v="0"/>
    <m/>
    <n v="0"/>
    <n v="7241"/>
    <s v="N"/>
    <m/>
    <s v="VPIT"/>
    <s v="VP FOR INFORMATION TECHNOLOGY"/>
    <s v="94"/>
    <s v="1-Adjust Based Budget"/>
    <x v="42"/>
    <x v="2"/>
    <x v="7"/>
    <m/>
    <x v="16"/>
    <x v="16"/>
    <m/>
  </r>
  <r>
    <n v="2018"/>
    <s v="UA"/>
    <s v="ITGF"/>
    <s v="IT GENERAL FUND"/>
    <x v="111"/>
    <s v="RCERF"/>
    <s v="REG CAMPUS EXPENDITURE REVIEW FUNDS"/>
    <s v="NW VPIT GF OPERATING"/>
    <x v="17"/>
    <s v="VP FOR INFORMATION TECHNOLOGY"/>
    <s v="GENFND"/>
    <x v="65"/>
    <x v="64"/>
    <s v="---"/>
    <s v="EX"/>
    <s v="S&amp;E"/>
    <s v="S&amp;E"/>
    <s v="LF"/>
    <x v="4"/>
    <s v="GEN EXP"/>
    <s v="09"/>
    <s v="AC"/>
    <x v="3"/>
    <n v="564"/>
    <n v="564"/>
    <s v="IT"/>
    <x v="0"/>
    <s v="IT"/>
    <s v="EX"/>
    <n v="564"/>
    <n v="564"/>
    <x v="0"/>
    <n v="0"/>
    <n v="0"/>
    <m/>
    <n v="0"/>
    <n v="564"/>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65"/>
    <x v="64"/>
    <s v="---"/>
    <s v="EX"/>
    <s v="S&amp;E"/>
    <s v="S&amp;E"/>
    <s v="LF"/>
    <x v="4"/>
    <s v="GEN EXP"/>
    <s v="09"/>
    <s v="AC"/>
    <x v="3"/>
    <n v="2872"/>
    <n v="2872"/>
    <s v="IT"/>
    <x v="0"/>
    <s v="IT"/>
    <s v="EX"/>
    <n v="2872"/>
    <n v="2872"/>
    <x v="0"/>
    <n v="0"/>
    <n v="0"/>
    <m/>
    <n v="0"/>
    <n v="2872"/>
    <s v="N"/>
    <m/>
    <s v="VPIT"/>
    <s v="VP FOR INFORMATION TECHNOLOGY"/>
    <s v="94"/>
    <s v="1-Adjust Based Budget"/>
    <x v="42"/>
    <x v="2"/>
    <x v="7"/>
    <m/>
    <x v="16"/>
    <x v="16"/>
    <m/>
  </r>
  <r>
    <n v="2018"/>
    <s v="UA"/>
    <s v="ITGF"/>
    <s v="IT GENERAL FUND"/>
    <x v="107"/>
    <s v="CAS"/>
    <s v="COMPUTING ADVISING &amp; SUPPORT"/>
    <s v="IN UITS OPERATING ACCOUNT - GEN FND"/>
    <x v="17"/>
    <s v="VP FOR INFORMATION TECHNOLOGY"/>
    <s v="GENFND"/>
    <x v="65"/>
    <x v="64"/>
    <s v="---"/>
    <s v="EX"/>
    <s v="S&amp;E"/>
    <s v="S&amp;E"/>
    <s v="LF"/>
    <x v="4"/>
    <s v="GEN EXP"/>
    <s v="09"/>
    <s v="AC"/>
    <x v="3"/>
    <n v="1286"/>
    <n v="1286"/>
    <s v="IT"/>
    <x v="0"/>
    <s v="IT"/>
    <s v="EX"/>
    <n v="1286"/>
    <n v="1286"/>
    <x v="0"/>
    <n v="0"/>
    <n v="0"/>
    <m/>
    <n v="0"/>
    <n v="1286"/>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65"/>
    <x v="64"/>
    <s v="---"/>
    <s v="EX"/>
    <s v="S&amp;E"/>
    <s v="S&amp;E"/>
    <s v="LF"/>
    <x v="4"/>
    <s v="GEN EXP"/>
    <s v="09"/>
    <s v="AC"/>
    <x v="3"/>
    <n v="2500"/>
    <n v="2500"/>
    <s v="IT"/>
    <x v="0"/>
    <s v="IT"/>
    <s v="EX"/>
    <n v="2500"/>
    <n v="2500"/>
    <x v="0"/>
    <n v="0"/>
    <n v="0"/>
    <m/>
    <n v="0"/>
    <n v="250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65"/>
    <x v="64"/>
    <s v="---"/>
    <s v="EX"/>
    <s v="S&amp;E"/>
    <s v="S&amp;E"/>
    <s v="LF"/>
    <x v="4"/>
    <s v="GEN EXP"/>
    <s v="09"/>
    <s v="AC"/>
    <x v="3"/>
    <n v="6000"/>
    <n v="6000"/>
    <s v="IT"/>
    <x v="0"/>
    <s v="IT"/>
    <s v="EX"/>
    <n v="6000"/>
    <n v="6000"/>
    <x v="0"/>
    <n v="0"/>
    <n v="0"/>
    <m/>
    <n v="0"/>
    <n v="6000"/>
    <s v="N"/>
    <m/>
    <s v="VPIT"/>
    <s v="VP FOR INFORMATION TECHNOLOGY"/>
    <s v="94"/>
    <s v="1-Adjust Based Budget"/>
    <x v="42"/>
    <x v="2"/>
    <x v="7"/>
    <m/>
    <x v="16"/>
    <x v="16"/>
    <m/>
  </r>
  <r>
    <n v="2018"/>
    <s v="UA"/>
    <s v="ITGF"/>
    <s v="IT GENERAL FUND"/>
    <x v="107"/>
    <s v="CTL"/>
    <s v="CENTER FOR TEACHING AND LEARNING"/>
    <s v="IN UITS OPERATING ACCOUNT - GEN FND"/>
    <x v="17"/>
    <s v="VP FOR INFORMATION TECHNOLOGY"/>
    <s v="GENFND"/>
    <x v="65"/>
    <x v="64"/>
    <s v="---"/>
    <s v="EX"/>
    <s v="S&amp;E"/>
    <s v="S&amp;E"/>
    <s v="LF"/>
    <x v="4"/>
    <s v="GEN EXP"/>
    <s v="09"/>
    <s v="AC"/>
    <x v="3"/>
    <n v="1823"/>
    <n v="1823"/>
    <s v="IT"/>
    <x v="0"/>
    <s v="IT"/>
    <s v="EX"/>
    <n v="1823"/>
    <n v="1823"/>
    <x v="0"/>
    <n v="0"/>
    <n v="0"/>
    <m/>
    <n v="0"/>
    <n v="1823"/>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65"/>
    <x v="64"/>
    <s v="---"/>
    <s v="EX"/>
    <s v="S&amp;E"/>
    <s v="S&amp;E"/>
    <s v="LF"/>
    <x v="4"/>
    <s v="GEN EXP"/>
    <s v="09"/>
    <s v="AC"/>
    <x v="3"/>
    <n v="10217"/>
    <n v="10217"/>
    <s v="IT"/>
    <x v="0"/>
    <s v="IT"/>
    <s v="EX"/>
    <n v="10217"/>
    <n v="10217"/>
    <x v="0"/>
    <n v="0"/>
    <n v="0"/>
    <m/>
    <n v="0"/>
    <n v="10217"/>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65"/>
    <x v="64"/>
    <s v="---"/>
    <s v="EX"/>
    <s v="S&amp;E"/>
    <s v="S&amp;E"/>
    <s v="LF"/>
    <x v="4"/>
    <s v="GEN EXP"/>
    <s v="09"/>
    <s v="AC"/>
    <x v="3"/>
    <n v="0"/>
    <n v="-537"/>
    <s v="IT"/>
    <x v="0"/>
    <s v="IT"/>
    <s v="EX"/>
    <n v="-537"/>
    <n v="-537"/>
    <x v="0"/>
    <n v="0"/>
    <n v="0"/>
    <m/>
    <n v="0"/>
    <n v="-537"/>
    <s v="N"/>
    <m/>
    <s v="VPIT"/>
    <s v="VP FOR INFORMATION TECHNOLOGY"/>
    <s v="94"/>
    <s v="1-Adjust Based Budget"/>
    <x v="42"/>
    <x v="2"/>
    <x v="7"/>
    <m/>
    <x v="16"/>
    <x v="16"/>
    <m/>
  </r>
  <r>
    <n v="2018"/>
    <s v="UA"/>
    <s v="ITGF"/>
    <s v="IT GENERAL FUND"/>
    <x v="107"/>
    <s v="HNGF"/>
    <s v="HELPNET GENERAL FUND"/>
    <s v="IN UITS OPERATING ACCOUNT - GEN FND"/>
    <x v="17"/>
    <s v="VP FOR INFORMATION TECHNOLOGY"/>
    <s v="GENFND"/>
    <x v="65"/>
    <x v="64"/>
    <s v="---"/>
    <s v="EX"/>
    <s v="S&amp;E"/>
    <s v="S&amp;E"/>
    <s v="LF"/>
    <x v="4"/>
    <s v="GEN EXP"/>
    <s v="09"/>
    <s v="AC"/>
    <x v="3"/>
    <n v="2000"/>
    <n v="2537"/>
    <s v="IT"/>
    <x v="0"/>
    <s v="IT"/>
    <s v="EX"/>
    <n v="2537"/>
    <n v="2537"/>
    <x v="0"/>
    <n v="0"/>
    <n v="0"/>
    <m/>
    <n v="0"/>
    <n v="2537"/>
    <s v="N"/>
    <m/>
    <s v="VPIT"/>
    <s v="VP FOR INFORMATION TECHNOLOGY"/>
    <s v="94"/>
    <s v="1-Adjust Based Budget"/>
    <x v="42"/>
    <x v="2"/>
    <x v="7"/>
    <m/>
    <x v="16"/>
    <x v="16"/>
    <m/>
  </r>
  <r>
    <n v="2018"/>
    <s v="UA"/>
    <s v="ITGF"/>
    <s v="IT GENERAL FUND"/>
    <x v="107"/>
    <s v="INNET"/>
    <s v="INDIANAPOLIS NETWORKS"/>
    <s v="IN UITS OPERATING ACCOUNT - GEN FND"/>
    <x v="17"/>
    <s v="VP FOR INFORMATION TECHNOLOGY"/>
    <s v="GENFND"/>
    <x v="65"/>
    <x v="64"/>
    <s v="---"/>
    <s v="EX"/>
    <s v="S&amp;E"/>
    <s v="S&amp;E"/>
    <s v="LF"/>
    <x v="4"/>
    <s v="GEN EXP"/>
    <s v="09"/>
    <s v="AC"/>
    <x v="3"/>
    <n v="3000"/>
    <n v="0"/>
    <s v="IT"/>
    <x v="0"/>
    <s v="IT"/>
    <s v="EX"/>
    <n v="0"/>
    <n v="0"/>
    <x v="0"/>
    <n v="0"/>
    <n v="0"/>
    <m/>
    <n v="0"/>
    <n v="0"/>
    <s v="N"/>
    <m/>
    <s v="VPIT"/>
    <s v="VP FOR INFORMATION TECHNOLOGY"/>
    <s v="94"/>
    <s v="1-Adjust Based Budget"/>
    <x v="42"/>
    <x v="2"/>
    <x v="7"/>
    <m/>
    <x v="16"/>
    <x v="16"/>
    <m/>
  </r>
  <r>
    <n v="2018"/>
    <s v="UA"/>
    <s v="ITGF"/>
    <s v="IT GENERAL FUND"/>
    <x v="107"/>
    <s v="LSSEC"/>
    <s v="LEVERAGED SERVICES SECURITY"/>
    <s v="IN UITS OPERATING ACCOUNT - GEN FND"/>
    <x v="17"/>
    <s v="VP FOR INFORMATION TECHNOLOGY"/>
    <s v="GENFND"/>
    <x v="65"/>
    <x v="64"/>
    <s v="---"/>
    <s v="EX"/>
    <s v="S&amp;E"/>
    <s v="S&amp;E"/>
    <s v="LF"/>
    <x v="4"/>
    <s v="GEN EXP"/>
    <s v="09"/>
    <s v="AC"/>
    <x v="3"/>
    <n v="7692"/>
    <n v="7692"/>
    <s v="IT"/>
    <x v="0"/>
    <s v="IT"/>
    <s v="EX"/>
    <n v="7692"/>
    <n v="7692"/>
    <x v="0"/>
    <n v="0"/>
    <n v="0"/>
    <m/>
    <n v="0"/>
    <n v="7692"/>
    <s v="N"/>
    <m/>
    <s v="VPIT"/>
    <s v="VP FOR INFORMATION TECHNOLOGY"/>
    <s v="94"/>
    <s v="1-Adjust Based Budget"/>
    <x v="42"/>
    <x v="2"/>
    <x v="7"/>
    <m/>
    <x v="16"/>
    <x v="16"/>
    <m/>
  </r>
  <r>
    <n v="2018"/>
    <s v="UA"/>
    <s v="ITGF"/>
    <s v="IT GENERAL FUND"/>
    <x v="107"/>
    <s v="NMDEV"/>
    <s v="NETWORK MANAGEMENT DEVELOPMENT"/>
    <s v="IN UITS OPERATING ACCOUNT - GEN FND"/>
    <x v="17"/>
    <s v="VP FOR INFORMATION TECHNOLOGY"/>
    <s v="GENFND"/>
    <x v="65"/>
    <x v="64"/>
    <s v="---"/>
    <s v="EX"/>
    <s v="S&amp;E"/>
    <s v="S&amp;E"/>
    <s v="LF"/>
    <x v="4"/>
    <s v="GEN EXP"/>
    <s v="09"/>
    <s v="AC"/>
    <x v="3"/>
    <n v="19316"/>
    <n v="19316"/>
    <s v="IT"/>
    <x v="0"/>
    <s v="IT"/>
    <s v="EX"/>
    <n v="19316"/>
    <n v="19316"/>
    <x v="0"/>
    <n v="0"/>
    <n v="0"/>
    <m/>
    <n v="0"/>
    <n v="19316"/>
    <s v="N"/>
    <m/>
    <s v="VPIT"/>
    <s v="VP FOR INFORMATION TECHNOLOGY"/>
    <s v="94"/>
    <s v="1-Adjust Based Budget"/>
    <x v="42"/>
    <x v="2"/>
    <x v="7"/>
    <m/>
    <x v="16"/>
    <x v="16"/>
    <m/>
  </r>
  <r>
    <n v="2018"/>
    <s v="UA"/>
    <s v="ITGF"/>
    <s v="IT GENERAL FUND"/>
    <x v="107"/>
    <s v="SCT"/>
    <s v="SCIENCE COMMUNITY TOOLS"/>
    <s v="IN UITS OPERATING ACCOUNT - GEN FND"/>
    <x v="17"/>
    <s v="VP FOR INFORMATION TECHNOLOGY"/>
    <s v="GENFND"/>
    <x v="65"/>
    <x v="64"/>
    <s v="---"/>
    <s v="EX"/>
    <s v="S&amp;E"/>
    <s v="S&amp;E"/>
    <s v="LF"/>
    <x v="4"/>
    <s v="GEN EXP"/>
    <s v="09"/>
    <s v="AC"/>
    <x v="3"/>
    <n v="9000"/>
    <n v="9000"/>
    <s v="IT"/>
    <x v="0"/>
    <s v="IT"/>
    <s v="EX"/>
    <n v="9000"/>
    <n v="9000"/>
    <x v="0"/>
    <n v="0"/>
    <n v="0"/>
    <m/>
    <n v="0"/>
    <n v="9000"/>
    <s v="N"/>
    <m/>
    <s v="VPIT"/>
    <s v="VP FOR INFORMATION TECHNOLOGY"/>
    <s v="94"/>
    <s v="1-Adjust Based Budget"/>
    <x v="42"/>
    <x v="2"/>
    <x v="7"/>
    <m/>
    <x v="16"/>
    <x v="16"/>
    <m/>
  </r>
  <r>
    <n v="2018"/>
    <s v="UA"/>
    <s v="ITGF"/>
    <s v="IT GENERAL FUND"/>
    <x v="112"/>
    <s v="ITO"/>
    <s v="IT OPERATING"/>
    <s v="SE VPIT GF OPERATING"/>
    <x v="17"/>
    <s v="VP FOR INFORMATION TECHNOLOGY"/>
    <s v="GENFND"/>
    <x v="65"/>
    <x v="64"/>
    <s v="---"/>
    <s v="EX"/>
    <s v="S&amp;E"/>
    <s v="S&amp;E"/>
    <s v="LF"/>
    <x v="4"/>
    <s v="GEN EXP"/>
    <s v="09"/>
    <s v="AC"/>
    <x v="3"/>
    <n v="23770"/>
    <n v="23770"/>
    <s v="IT"/>
    <x v="0"/>
    <s v="IT"/>
    <s v="EX"/>
    <n v="23770"/>
    <n v="23770"/>
    <x v="0"/>
    <n v="0"/>
    <n v="0"/>
    <m/>
    <n v="0"/>
    <n v="23770"/>
    <s v="N"/>
    <m/>
    <s v="VPIT"/>
    <s v="VP FOR INFORMATION TECHNOLOGY"/>
    <s v="94"/>
    <s v="1-Adjust Based Budget"/>
    <x v="42"/>
    <x v="2"/>
    <x v="7"/>
    <m/>
    <x v="16"/>
    <x v="16"/>
    <m/>
  </r>
  <r>
    <n v="2018"/>
    <s v="UA"/>
    <s v="ITGF"/>
    <s v="IT GENERAL FUND"/>
    <x v="112"/>
    <s v="RCERF"/>
    <s v="REG CAMPUS EXPENDITURE REVIEW FUNDS"/>
    <s v="SE VPIT GF OPERATING"/>
    <x v="17"/>
    <s v="VP FOR INFORMATION TECHNOLOGY"/>
    <s v="GENFND"/>
    <x v="65"/>
    <x v="64"/>
    <s v="---"/>
    <s v="EX"/>
    <s v="S&amp;E"/>
    <s v="S&amp;E"/>
    <s v="LF"/>
    <x v="4"/>
    <s v="GEN EXP"/>
    <s v="09"/>
    <s v="AC"/>
    <x v="3"/>
    <n v="30861"/>
    <n v="30861"/>
    <s v="IT"/>
    <x v="0"/>
    <s v="IT"/>
    <s v="EX"/>
    <n v="30861"/>
    <n v="30861"/>
    <x v="0"/>
    <n v="0"/>
    <n v="0"/>
    <m/>
    <n v="0"/>
    <n v="30861"/>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65"/>
    <x v="64"/>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ITGF"/>
    <s v="IT GENERAL FUND"/>
    <x v="0"/>
    <s v="ELNX"/>
    <s v="ENTERPRISE LINUX SYSTEMS"/>
    <s v="UITS OPERATING ACCOUNT - GENERAL FUND-UA"/>
    <x v="17"/>
    <s v="VP FOR INFORMATION TECHNOLOGY"/>
    <s v="GENFND"/>
    <x v="65"/>
    <x v="64"/>
    <s v="INT"/>
    <s v="EX"/>
    <s v="S&amp;E"/>
    <s v="S&amp;E"/>
    <s v="LF"/>
    <x v="4"/>
    <s v="GEN EXP"/>
    <s v="09"/>
    <s v="IS"/>
    <x v="3"/>
    <n v="-24000"/>
    <n v="-24000"/>
    <m/>
    <x v="0"/>
    <n v="0"/>
    <s v="EX"/>
    <n v="-24000"/>
    <n v="-24000"/>
    <x v="0"/>
    <n v="0"/>
    <n v="0"/>
    <m/>
    <n v="0"/>
    <n v="-24000"/>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65"/>
    <x v="64"/>
    <s v="INT"/>
    <s v="EX"/>
    <s v="S&amp;E"/>
    <s v="S&amp;E"/>
    <s v="LF"/>
    <x v="4"/>
    <s v="GEN EXP"/>
    <s v="09"/>
    <s v="IS"/>
    <x v="3"/>
    <n v="0"/>
    <n v="-12000"/>
    <m/>
    <x v="0"/>
    <n v="0"/>
    <s v="EX"/>
    <n v="-12000"/>
    <n v="-12000"/>
    <x v="0"/>
    <n v="0"/>
    <n v="0"/>
    <m/>
    <n v="0"/>
    <n v="-12000"/>
    <s v="N"/>
    <m/>
    <s v="VPIT"/>
    <s v="VP FOR INFORMATION TECHNOLOGY"/>
    <s v="94"/>
    <s v="1-Adjust Based Budget"/>
    <x v="42"/>
    <x v="2"/>
    <x v="7"/>
    <m/>
    <x v="0"/>
    <x v="0"/>
    <m/>
  </r>
  <r>
    <n v="2018"/>
    <s v="UA"/>
    <s v="ITGF"/>
    <s v="IT GENERAL FUND"/>
    <x v="106"/>
    <s v="DLP"/>
    <s v="DIGITAL LIBRARY PROGRAM"/>
    <s v="BL UITS OPER ACCOUNT - GENERAL FUND"/>
    <x v="17"/>
    <s v="VP FOR INFORMATION TECHNOLOGY"/>
    <s v="GENFND"/>
    <x v="66"/>
    <x v="65"/>
    <s v="---"/>
    <s v="EX"/>
    <s v="BENF"/>
    <s v="BENEFITS"/>
    <s v="GP"/>
    <x v="5"/>
    <s v="COMPENS"/>
    <s v="07"/>
    <s v="AC"/>
    <x v="3"/>
    <n v="3080"/>
    <n v="3080"/>
    <s v="IT"/>
    <x v="0"/>
    <s v="IT"/>
    <s v="EX"/>
    <n v="3080"/>
    <n v="3080"/>
    <x v="0"/>
    <n v="0"/>
    <n v="0"/>
    <m/>
    <n v="0"/>
    <n v="3080"/>
    <s v="N"/>
    <m/>
    <s v="VPIT"/>
    <s v="VP FOR INFORMATION TECHNOLOGY"/>
    <s v="94"/>
    <s v="1-Adjust Based Budget"/>
    <x v="42"/>
    <x v="2"/>
    <x v="7"/>
    <m/>
    <x v="16"/>
    <x v="16"/>
    <m/>
  </r>
  <r>
    <n v="2018"/>
    <s v="UA"/>
    <s v="ITGF"/>
    <s v="IT GENERAL FUND"/>
    <x v="106"/>
    <s v="SMCON"/>
    <s v="STAT &amp; MATH CONSULTING SERVICES"/>
    <s v="BL UITS OPER ACCOUNT - GENERAL FUND"/>
    <x v="17"/>
    <s v="VP FOR INFORMATION TECHNOLOGY"/>
    <s v="GENFND"/>
    <x v="66"/>
    <x v="65"/>
    <s v="---"/>
    <s v="EX"/>
    <s v="BENF"/>
    <s v="BENEFITS"/>
    <s v="GP"/>
    <x v="5"/>
    <s v="COMPENS"/>
    <s v="07"/>
    <s v="AC"/>
    <x v="3"/>
    <n v="3100"/>
    <n v="3100"/>
    <s v="IT"/>
    <x v="0"/>
    <s v="IT"/>
    <s v="EX"/>
    <n v="3100"/>
    <n v="3100"/>
    <x v="0"/>
    <n v="0"/>
    <n v="0"/>
    <m/>
    <n v="0"/>
    <n v="3100"/>
    <s v="N"/>
    <m/>
    <s v="VPIT"/>
    <s v="VP FOR INFORMATION TECHNOLOGY"/>
    <s v="94"/>
    <s v="1-Adjust Based Budget"/>
    <x v="42"/>
    <x v="2"/>
    <x v="7"/>
    <m/>
    <x v="16"/>
    <x v="16"/>
    <m/>
  </r>
  <r>
    <n v="2018"/>
    <s v="UA"/>
    <s v="ITGF"/>
    <s v="IT GENERAL FUND"/>
    <x v="107"/>
    <s v="ATEL"/>
    <s v="APPLIED TECHNOLOGY LAB"/>
    <s v="IN UITS OPERATING ACCOUNT - GEN FND"/>
    <x v="17"/>
    <s v="VP FOR INFORMATION TECHNOLOGY"/>
    <s v="GENFND"/>
    <x v="66"/>
    <x v="65"/>
    <s v="---"/>
    <s v="EX"/>
    <s v="BENF"/>
    <s v="BENEFITS"/>
    <s v="GP"/>
    <x v="5"/>
    <s v="COMPENS"/>
    <s v="07"/>
    <s v="AC"/>
    <x v="3"/>
    <n v="3088"/>
    <n v="3088"/>
    <s v="IT"/>
    <x v="0"/>
    <s v="IT"/>
    <s v="EX"/>
    <n v="3088"/>
    <n v="3088"/>
    <x v="0"/>
    <n v="0"/>
    <n v="0"/>
    <m/>
    <n v="0"/>
    <n v="3088"/>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24"/>
    <x v="23"/>
    <s v="---"/>
    <s v="EX"/>
    <s v="BENF"/>
    <s v="BENEFITS"/>
    <s v="GP"/>
    <x v="5"/>
    <s v="COMPENS"/>
    <s v="07"/>
    <s v="IS"/>
    <x v="3"/>
    <n v="69242"/>
    <n v="69242"/>
    <m/>
    <x v="0"/>
    <n v="0"/>
    <s v="EX"/>
    <n v="69242"/>
    <n v="69242"/>
    <x v="0"/>
    <n v="0"/>
    <n v="0"/>
    <m/>
    <n v="0"/>
    <n v="69242"/>
    <s v="N"/>
    <m/>
    <s v="VPIT"/>
    <s v="VP FOR INFORMATION TECHNOLOGY"/>
    <s v="94"/>
    <s v="1-Adjust Based Budget"/>
    <x v="42"/>
    <x v="2"/>
    <x v="7"/>
    <m/>
    <x v="0"/>
    <x v="0"/>
    <m/>
  </r>
  <r>
    <n v="2018"/>
    <s v="UA"/>
    <s v="ITGF"/>
    <s v="IT GENERAL FUND"/>
    <x v="0"/>
    <s v="AVLT"/>
    <s v="AVP LEARNING TECHNOLOGIES"/>
    <s v="UITS OPERATING ACCOUNT - GENERAL FUND-UA"/>
    <x v="17"/>
    <s v="VP FOR INFORMATION TECHNOLOGY"/>
    <s v="GENFND"/>
    <x v="24"/>
    <x v="23"/>
    <s v="---"/>
    <s v="EX"/>
    <s v="BENF"/>
    <s v="BENEFITS"/>
    <s v="GP"/>
    <x v="5"/>
    <s v="COMPENS"/>
    <s v="07"/>
    <s v="IS"/>
    <x v="3"/>
    <n v="12735"/>
    <n v="12735"/>
    <m/>
    <x v="0"/>
    <n v="0"/>
    <s v="EX"/>
    <n v="12735"/>
    <n v="12735"/>
    <x v="0"/>
    <n v="0"/>
    <n v="0"/>
    <m/>
    <n v="0"/>
    <n v="12735"/>
    <s v="N"/>
    <m/>
    <s v="VPIT"/>
    <s v="VP FOR INFORMATION TECHNOLOGY"/>
    <s v="94"/>
    <s v="1-Adjust Based Budget"/>
    <x v="42"/>
    <x v="2"/>
    <x v="7"/>
    <m/>
    <x v="0"/>
    <x v="0"/>
    <m/>
  </r>
  <r>
    <n v="2018"/>
    <s v="UA"/>
    <s v="ITGF"/>
    <s v="IT GENERAL FUND"/>
    <x v="0"/>
    <s v="CAITS"/>
    <s v="CAITS-ASSOC VP, CAITS"/>
    <s v="UITS OPERATING ACCOUNT - GENERAL FUND-UA"/>
    <x v="17"/>
    <s v="VP FOR INFORMATION TECHNOLOGY"/>
    <s v="GENFND"/>
    <x v="24"/>
    <x v="23"/>
    <s v="---"/>
    <s v="EX"/>
    <s v="BENF"/>
    <s v="BENEFITS"/>
    <s v="GP"/>
    <x v="5"/>
    <s v="COMPENS"/>
    <s v="07"/>
    <s v="IS"/>
    <x v="3"/>
    <n v="29396"/>
    <n v="29396"/>
    <m/>
    <x v="0"/>
    <n v="0"/>
    <s v="EX"/>
    <n v="29396"/>
    <n v="29396"/>
    <x v="0"/>
    <n v="0"/>
    <n v="0"/>
    <m/>
    <n v="0"/>
    <n v="29396"/>
    <s v="N"/>
    <m/>
    <s v="VPIT"/>
    <s v="VP FOR INFORMATION TECHNOLOGY"/>
    <s v="94"/>
    <s v="1-Adjust Based Budget"/>
    <x v="42"/>
    <x v="2"/>
    <x v="7"/>
    <m/>
    <x v="0"/>
    <x v="0"/>
    <m/>
  </r>
  <r>
    <n v="2018"/>
    <s v="UA"/>
    <s v="ITGF"/>
    <s v="IT GENERAL FUND"/>
    <x v="0"/>
    <s v="COLT"/>
    <s v="COLLABORATION TECHNOLOGIES"/>
    <s v="UITS OPERATING ACCOUNT - GENERAL FUND-UA"/>
    <x v="17"/>
    <s v="VP FOR INFORMATION TECHNOLOGY"/>
    <s v="GENFND"/>
    <x v="24"/>
    <x v="23"/>
    <s v="---"/>
    <s v="EX"/>
    <s v="BENF"/>
    <s v="BENEFITS"/>
    <s v="GP"/>
    <x v="5"/>
    <s v="COMPENS"/>
    <s v="07"/>
    <s v="IS"/>
    <x v="3"/>
    <n v="43412"/>
    <n v="43412"/>
    <m/>
    <x v="0"/>
    <n v="0"/>
    <s v="EX"/>
    <n v="43412"/>
    <n v="43412"/>
    <x v="0"/>
    <n v="0"/>
    <n v="0"/>
    <m/>
    <n v="0"/>
    <n v="43412"/>
    <s v="N"/>
    <m/>
    <s v="VPIT"/>
    <s v="VP FOR INFORMATION TECHNOLOGY"/>
    <s v="94"/>
    <s v="1-Adjust Based Budget"/>
    <x v="42"/>
    <x v="2"/>
    <x v="7"/>
    <m/>
    <x v="0"/>
    <x v="0"/>
    <m/>
  </r>
  <r>
    <n v="2018"/>
    <s v="UA"/>
    <s v="ITGF"/>
    <s v="IT GENERAL FUND"/>
    <x v="0"/>
    <s v="CRM"/>
    <s v="CONSTITUENT RELATIONSIHP MANAGEMENT"/>
    <s v="UITS OPERATING ACCOUNT - GENERAL FUND-UA"/>
    <x v="17"/>
    <s v="VP FOR INFORMATION TECHNOLOGY"/>
    <s v="GENFND"/>
    <x v="24"/>
    <x v="23"/>
    <s v="---"/>
    <s v="EX"/>
    <s v="BENF"/>
    <s v="BENEFITS"/>
    <s v="GP"/>
    <x v="5"/>
    <s v="COMPENS"/>
    <s v="07"/>
    <s v="IS"/>
    <x v="3"/>
    <n v="57925"/>
    <n v="57925"/>
    <m/>
    <x v="0"/>
    <n v="0"/>
    <s v="EX"/>
    <n v="57925"/>
    <n v="57925"/>
    <x v="0"/>
    <n v="0"/>
    <n v="0"/>
    <m/>
    <n v="0"/>
    <n v="57925"/>
    <s v="N"/>
    <m/>
    <s v="VPIT"/>
    <s v="VP FOR INFORMATION TECHNOLOGY"/>
    <s v="94"/>
    <s v="1-Adjust Based Budget"/>
    <x v="42"/>
    <x v="2"/>
    <x v="7"/>
    <m/>
    <x v="0"/>
    <x v="0"/>
    <m/>
  </r>
  <r>
    <n v="2018"/>
    <s v="UA"/>
    <s v="ITGF"/>
    <s v="IT GENERAL FUND"/>
    <x v="0"/>
    <s v="DBADM"/>
    <s v="DATABASE ADMINISTRATION"/>
    <s v="UITS OPERATING ACCOUNT - GENERAL FUND-UA"/>
    <x v="17"/>
    <s v="VP FOR INFORMATION TECHNOLOGY"/>
    <s v="GENFND"/>
    <x v="24"/>
    <x v="23"/>
    <s v="---"/>
    <s v="EX"/>
    <s v="BENF"/>
    <s v="BENEFITS"/>
    <s v="GP"/>
    <x v="5"/>
    <s v="COMPENS"/>
    <s v="07"/>
    <s v="IS"/>
    <x v="3"/>
    <n v="109935"/>
    <n v="91806"/>
    <m/>
    <x v="0"/>
    <n v="0"/>
    <s v="EX"/>
    <n v="91806"/>
    <n v="91806"/>
    <x v="0"/>
    <n v="0"/>
    <n v="0"/>
    <m/>
    <n v="0"/>
    <n v="91806"/>
    <s v="N"/>
    <m/>
    <s v="VPIT"/>
    <s v="VP FOR INFORMATION TECHNOLOGY"/>
    <s v="94"/>
    <s v="1-Adjust Based Budget"/>
    <x v="42"/>
    <x v="2"/>
    <x v="7"/>
    <m/>
    <x v="0"/>
    <x v="0"/>
    <m/>
  </r>
  <r>
    <n v="2018"/>
    <s v="UA"/>
    <s v="ITGF"/>
    <s v="IT GENERAL FUND"/>
    <x v="0"/>
    <s v="EAUXS"/>
    <s v="ENTERPRISE AUXILIARY SYSTEMS"/>
    <s v="UITS OPERATING ACCOUNT - GENERAL FUND-UA"/>
    <x v="17"/>
    <s v="VP FOR INFORMATION TECHNOLOGY"/>
    <s v="GENFND"/>
    <x v="24"/>
    <x v="23"/>
    <s v="---"/>
    <s v="EX"/>
    <s v="BENF"/>
    <s v="BENEFITS"/>
    <s v="GP"/>
    <x v="5"/>
    <s v="COMPENS"/>
    <s v="07"/>
    <s v="IS"/>
    <x v="3"/>
    <n v="0"/>
    <n v="42534"/>
    <m/>
    <x v="0"/>
    <n v="0"/>
    <s v="EX"/>
    <n v="42534"/>
    <n v="42534"/>
    <x v="0"/>
    <n v="0"/>
    <n v="0"/>
    <m/>
    <n v="0"/>
    <n v="42534"/>
    <s v="N"/>
    <m/>
    <s v="VPIT"/>
    <s v="VP FOR INFORMATION TECHNOLOGY"/>
    <s v="94"/>
    <s v="1-Adjust Based Budget"/>
    <x v="42"/>
    <x v="2"/>
    <x v="7"/>
    <m/>
    <x v="0"/>
    <x v="0"/>
    <m/>
  </r>
  <r>
    <n v="2018"/>
    <s v="UA"/>
    <s v="ITGF"/>
    <s v="IT GENERAL FUND"/>
    <x v="0"/>
    <s v="EBS"/>
    <s v="ENTERPRISE BUSINESS SYSTEMS"/>
    <s v="UITS OPERATING ACCOUNT - GENERAL FUND-UA"/>
    <x v="17"/>
    <s v="VP FOR INFORMATION TECHNOLOGY"/>
    <s v="GENFND"/>
    <x v="24"/>
    <x v="23"/>
    <s v="---"/>
    <s v="EX"/>
    <s v="BENF"/>
    <s v="BENEFITS"/>
    <s v="GP"/>
    <x v="5"/>
    <s v="COMPENS"/>
    <s v="07"/>
    <s v="IS"/>
    <x v="3"/>
    <n v="30351"/>
    <n v="30351"/>
    <m/>
    <x v="0"/>
    <n v="0"/>
    <s v="EX"/>
    <n v="30351"/>
    <n v="30351"/>
    <x v="0"/>
    <n v="0"/>
    <n v="0"/>
    <m/>
    <n v="0"/>
    <n v="30351"/>
    <s v="N"/>
    <m/>
    <s v="VPIT"/>
    <s v="VP FOR INFORMATION TECHNOLOGY"/>
    <s v="94"/>
    <s v="1-Adjust Based Budget"/>
    <x v="42"/>
    <x v="2"/>
    <x v="7"/>
    <m/>
    <x v="0"/>
    <x v="0"/>
    <m/>
  </r>
  <r>
    <n v="2018"/>
    <s v="UA"/>
    <s v="ITGF"/>
    <s v="IT GENERAL FUND"/>
    <x v="0"/>
    <s v="EDSS"/>
    <s v="ENTERPRISE DECISION SUPPORT SERVICES"/>
    <s v="UITS OPERATING ACCOUNT - GENERAL FUND-UA"/>
    <x v="17"/>
    <s v="VP FOR INFORMATION TECHNOLOGY"/>
    <s v="GENFND"/>
    <x v="24"/>
    <x v="23"/>
    <s v="---"/>
    <s v="EX"/>
    <s v="BENF"/>
    <s v="BENEFITS"/>
    <s v="GP"/>
    <x v="5"/>
    <s v="COMPENS"/>
    <s v="07"/>
    <s v="IS"/>
    <x v="3"/>
    <n v="103431"/>
    <n v="103431"/>
    <m/>
    <x v="0"/>
    <n v="0"/>
    <s v="EX"/>
    <n v="103431"/>
    <n v="103431"/>
    <x v="0"/>
    <n v="0"/>
    <n v="0"/>
    <m/>
    <n v="0"/>
    <n v="103431"/>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24"/>
    <x v="23"/>
    <s v="---"/>
    <s v="EX"/>
    <s v="BENF"/>
    <s v="BENEFITS"/>
    <s v="GP"/>
    <x v="5"/>
    <s v="COMPENS"/>
    <s v="07"/>
    <s v="IS"/>
    <x v="3"/>
    <n v="0"/>
    <n v="158738"/>
    <m/>
    <x v="0"/>
    <n v="0"/>
    <s v="EX"/>
    <n v="158738"/>
    <n v="158738"/>
    <x v="0"/>
    <n v="0"/>
    <n v="0"/>
    <m/>
    <n v="0"/>
    <n v="158738"/>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24"/>
    <x v="23"/>
    <s v="---"/>
    <s v="EX"/>
    <s v="BENF"/>
    <s v="BENEFITS"/>
    <s v="GP"/>
    <x v="5"/>
    <s v="COMPENS"/>
    <s v="07"/>
    <s v="IS"/>
    <x v="3"/>
    <n v="49687"/>
    <n v="49687"/>
    <m/>
    <x v="0"/>
    <n v="0"/>
    <s v="EX"/>
    <n v="49687"/>
    <n v="49687"/>
    <x v="0"/>
    <n v="0"/>
    <n v="0"/>
    <m/>
    <n v="0"/>
    <n v="49687"/>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24"/>
    <x v="23"/>
    <s v="---"/>
    <s v="EX"/>
    <s v="BENF"/>
    <s v="BENEFITS"/>
    <s v="GP"/>
    <x v="5"/>
    <s v="COMPENS"/>
    <s v="07"/>
    <s v="IS"/>
    <x v="3"/>
    <n v="104647"/>
    <n v="104647"/>
    <m/>
    <x v="0"/>
    <n v="0"/>
    <s v="EX"/>
    <n v="104647"/>
    <n v="104647"/>
    <x v="0"/>
    <n v="0"/>
    <n v="0"/>
    <m/>
    <n v="0"/>
    <n v="104647"/>
    <s v="N"/>
    <m/>
    <s v="VPIT"/>
    <s v="VP FOR INFORMATION TECHNOLOGY"/>
    <s v="94"/>
    <s v="1-Adjust Based Budget"/>
    <x v="42"/>
    <x v="2"/>
    <x v="7"/>
    <m/>
    <x v="0"/>
    <x v="0"/>
    <m/>
  </r>
  <r>
    <n v="2018"/>
    <s v="UA"/>
    <s v="ITGF"/>
    <s v="IT GENERAL FUND"/>
    <x v="0"/>
    <s v="ERA"/>
    <s v="ELECTRONIC RESEARCH ADMIN"/>
    <s v="UITS OPERATING ACCOUNT - GENERAL FUND-UA"/>
    <x v="17"/>
    <s v="VP FOR INFORMATION TECHNOLOGY"/>
    <s v="GENFND"/>
    <x v="24"/>
    <x v="23"/>
    <s v="---"/>
    <s v="EX"/>
    <s v="BENF"/>
    <s v="BENEFITS"/>
    <s v="GP"/>
    <x v="5"/>
    <s v="COMPENS"/>
    <s v="07"/>
    <s v="IS"/>
    <x v="3"/>
    <n v="47108"/>
    <n v="51712"/>
    <m/>
    <x v="0"/>
    <n v="0"/>
    <s v="EX"/>
    <n v="51712"/>
    <n v="51712"/>
    <x v="0"/>
    <n v="0"/>
    <n v="0"/>
    <m/>
    <n v="0"/>
    <n v="51712"/>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24"/>
    <x v="23"/>
    <s v="---"/>
    <s v="EX"/>
    <s v="BENF"/>
    <s v="BENEFITS"/>
    <s v="GP"/>
    <x v="5"/>
    <s v="COMPENS"/>
    <s v="07"/>
    <s v="IS"/>
    <x v="3"/>
    <n v="158737"/>
    <n v="0"/>
    <m/>
    <x v="0"/>
    <n v="0"/>
    <s v="EX"/>
    <n v="0"/>
    <n v="0"/>
    <x v="0"/>
    <n v="0"/>
    <n v="0"/>
    <m/>
    <n v="0"/>
    <n v="0"/>
    <s v="N"/>
    <m/>
    <s v="VPIT"/>
    <s v="VP FOR INFORMATION TECHNOLOGY"/>
    <s v="94"/>
    <s v="1-Adjust Based Budget"/>
    <x v="42"/>
    <x v="2"/>
    <x v="7"/>
    <m/>
    <x v="0"/>
    <x v="0"/>
    <m/>
  </r>
  <r>
    <n v="2018"/>
    <s v="UA"/>
    <s v="ITGF"/>
    <s v="IT GENERAL FUND"/>
    <x v="0"/>
    <s v="EVAA"/>
    <s v="ENTERPRISE VENDED APPLICATION ADMIN"/>
    <s v="UITS OPERATING ACCOUNT - GENERAL FUND-UA"/>
    <x v="17"/>
    <s v="VP FOR INFORMATION TECHNOLOGY"/>
    <s v="GENFND"/>
    <x v="24"/>
    <x v="23"/>
    <s v="---"/>
    <s v="EX"/>
    <s v="BENF"/>
    <s v="BENEFITS"/>
    <s v="GP"/>
    <x v="5"/>
    <s v="COMPENS"/>
    <s v="07"/>
    <s v="IS"/>
    <x v="3"/>
    <n v="156005"/>
    <n v="130093"/>
    <m/>
    <x v="0"/>
    <n v="0"/>
    <s v="EX"/>
    <n v="130093"/>
    <n v="130093"/>
    <x v="0"/>
    <n v="0"/>
    <n v="0"/>
    <m/>
    <n v="0"/>
    <n v="130093"/>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24"/>
    <x v="23"/>
    <s v="---"/>
    <s v="EX"/>
    <s v="BENF"/>
    <s v="BENEFITS"/>
    <s v="GP"/>
    <x v="5"/>
    <s v="COMPENS"/>
    <s v="07"/>
    <s v="IS"/>
    <x v="3"/>
    <n v="89730"/>
    <n v="118313"/>
    <m/>
    <x v="0"/>
    <n v="0"/>
    <s v="EX"/>
    <n v="118313"/>
    <n v="118313"/>
    <x v="0"/>
    <n v="0"/>
    <n v="0"/>
    <m/>
    <n v="0"/>
    <n v="118313"/>
    <s v="N"/>
    <m/>
    <s v="VPIT"/>
    <s v="VP FOR INFORMATION TECHNOLOGY"/>
    <s v="94"/>
    <s v="1-Adjust Based Budget"/>
    <x v="42"/>
    <x v="2"/>
    <x v="7"/>
    <m/>
    <x v="0"/>
    <x v="0"/>
    <m/>
  </r>
  <r>
    <n v="2018"/>
    <s v="UA"/>
    <s v="ITGF"/>
    <s v="IT GENERAL FUND"/>
    <x v="0"/>
    <s v="EWT"/>
    <s v="ENTERPRISE WEB TECH TEAM"/>
    <s v="UITS OPERATING ACCOUNT - GENERAL FUND-UA"/>
    <x v="17"/>
    <s v="VP FOR INFORMATION TECHNOLOGY"/>
    <s v="GENFND"/>
    <x v="24"/>
    <x v="23"/>
    <s v="---"/>
    <s v="EX"/>
    <s v="BENF"/>
    <s v="BENEFITS"/>
    <s v="GP"/>
    <x v="5"/>
    <s v="COMPENS"/>
    <s v="07"/>
    <s v="IS"/>
    <x v="3"/>
    <n v="130737"/>
    <n v="130036"/>
    <m/>
    <x v="0"/>
    <n v="0"/>
    <s v="EX"/>
    <n v="130036"/>
    <n v="130036"/>
    <x v="0"/>
    <n v="0"/>
    <n v="0"/>
    <m/>
    <n v="0"/>
    <n v="130036"/>
    <s v="N"/>
    <m/>
    <s v="VPIT"/>
    <s v="VP FOR INFORMATION TECHNOLOGY"/>
    <s v="94"/>
    <s v="1-Adjust Based Budget"/>
    <x v="42"/>
    <x v="2"/>
    <x v="7"/>
    <m/>
    <x v="0"/>
    <x v="0"/>
    <m/>
  </r>
  <r>
    <n v="2018"/>
    <s v="UA"/>
    <s v="ITGF"/>
    <s v="IT GENERAL FUND"/>
    <x v="0"/>
    <s v="FOSVS"/>
    <s v="FINANCE OFFICE SERVICE"/>
    <s v="UITS OPERATING ACCOUNT - GENERAL FUND-UA"/>
    <x v="17"/>
    <s v="VP FOR INFORMATION TECHNOLOGY"/>
    <s v="GENFND"/>
    <x v="24"/>
    <x v="23"/>
    <s v="---"/>
    <s v="EX"/>
    <s v="BENF"/>
    <s v="BENEFITS"/>
    <s v="GP"/>
    <x v="5"/>
    <s v="COMPENS"/>
    <s v="07"/>
    <s v="IS"/>
    <x v="3"/>
    <n v="64493"/>
    <n v="3937"/>
    <m/>
    <x v="0"/>
    <n v="0"/>
    <s v="EX"/>
    <n v="3937"/>
    <n v="3937"/>
    <x v="0"/>
    <n v="0"/>
    <n v="0"/>
    <m/>
    <n v="0"/>
    <n v="3937"/>
    <s v="N"/>
    <m/>
    <s v="VPIT"/>
    <s v="VP FOR INFORMATION TECHNOLOGY"/>
    <s v="94"/>
    <s v="1-Adjust Based Budget"/>
    <x v="42"/>
    <x v="2"/>
    <x v="7"/>
    <m/>
    <x v="0"/>
    <x v="0"/>
    <m/>
  </r>
  <r>
    <n v="2018"/>
    <s v="UA"/>
    <s v="ITGF"/>
    <s v="IT GENERAL FUND"/>
    <x v="0"/>
    <s v="FSDS"/>
    <s v="FINANCIAL SYSTEMS DEVELOPMENT &amp; SUPPORT"/>
    <s v="UITS OPERATING ACCOUNT - GENERAL FUND-UA"/>
    <x v="17"/>
    <s v="VP FOR INFORMATION TECHNOLOGY"/>
    <s v="GENFND"/>
    <x v="24"/>
    <x v="23"/>
    <s v="---"/>
    <s v="EX"/>
    <s v="BENF"/>
    <s v="BENEFITS"/>
    <s v="GP"/>
    <x v="5"/>
    <s v="COMPENS"/>
    <s v="07"/>
    <s v="IS"/>
    <x v="3"/>
    <n v="145396"/>
    <n v="145396"/>
    <m/>
    <x v="0"/>
    <n v="0"/>
    <s v="EX"/>
    <n v="145396"/>
    <n v="145396"/>
    <x v="0"/>
    <n v="0"/>
    <n v="0"/>
    <m/>
    <n v="0"/>
    <n v="145396"/>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24"/>
    <x v="23"/>
    <s v="---"/>
    <s v="EX"/>
    <s v="BENF"/>
    <s v="BENEFITS"/>
    <s v="GP"/>
    <x v="5"/>
    <s v="COMPENS"/>
    <s v="07"/>
    <s v="IS"/>
    <x v="3"/>
    <n v="4884"/>
    <n v="138784"/>
    <m/>
    <x v="0"/>
    <n v="0"/>
    <s v="EX"/>
    <n v="138784"/>
    <n v="138784"/>
    <x v="0"/>
    <n v="0"/>
    <n v="0"/>
    <m/>
    <n v="0"/>
    <n v="138784"/>
    <s v="N"/>
    <m/>
    <s v="VPIT"/>
    <s v="VP FOR INFORMATION TECHNOLOGY"/>
    <s v="94"/>
    <s v="1-Adjust Based Budget"/>
    <x v="42"/>
    <x v="2"/>
    <x v="7"/>
    <m/>
    <x v="0"/>
    <x v="0"/>
    <m/>
  </r>
  <r>
    <n v="2018"/>
    <s v="UA"/>
    <s v="ITGF"/>
    <s v="IT GENERAL FUND"/>
    <x v="0"/>
    <s v="HRSP"/>
    <s v="HUMAN RESOURCE MANAGEMENT SYSTEMS"/>
    <s v="UITS OPERATING ACCOUNT - GENERAL FUND-UA"/>
    <x v="17"/>
    <s v="VP FOR INFORMATION TECHNOLOGY"/>
    <s v="GENFND"/>
    <x v="24"/>
    <x v="23"/>
    <s v="---"/>
    <s v="EX"/>
    <s v="BENF"/>
    <s v="BENEFITS"/>
    <s v="GP"/>
    <x v="5"/>
    <s v="COMPENS"/>
    <s v="07"/>
    <s v="IS"/>
    <x v="3"/>
    <n v="120319"/>
    <n v="108548"/>
    <m/>
    <x v="0"/>
    <n v="0"/>
    <s v="EX"/>
    <n v="108548"/>
    <n v="108548"/>
    <x v="0"/>
    <n v="0"/>
    <n v="0"/>
    <m/>
    <n v="0"/>
    <n v="108548"/>
    <s v="N"/>
    <m/>
    <s v="VPIT"/>
    <s v="VP FOR INFORMATION TECHNOLOGY"/>
    <s v="94"/>
    <s v="1-Adjust Based Budget"/>
    <x v="42"/>
    <x v="2"/>
    <x v="7"/>
    <m/>
    <x v="0"/>
    <x v="0"/>
    <m/>
  </r>
  <r>
    <n v="2018"/>
    <s v="UA"/>
    <s v="ITGF"/>
    <s v="IT GENERAL FUND"/>
    <x v="0"/>
    <s v="IIAVP"/>
    <s v="INFORMATION AND INFRASTRUCTURE ASSURANCE"/>
    <s v="UITS OPERATING ACCOUNT - GENERAL FUND-UA"/>
    <x v="17"/>
    <s v="VP FOR INFORMATION TECHNOLOGY"/>
    <s v="GENFND"/>
    <x v="24"/>
    <x v="23"/>
    <s v="---"/>
    <s v="EX"/>
    <s v="BENF"/>
    <s v="BENEFITS"/>
    <s v="GP"/>
    <x v="5"/>
    <s v="COMPENS"/>
    <s v="07"/>
    <s v="IS"/>
    <x v="3"/>
    <n v="36816"/>
    <n v="36816"/>
    <m/>
    <x v="0"/>
    <n v="0"/>
    <s v="EX"/>
    <n v="36816"/>
    <n v="36816"/>
    <x v="0"/>
    <n v="0"/>
    <n v="0"/>
    <m/>
    <n v="0"/>
    <n v="36816"/>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24"/>
    <x v="23"/>
    <s v="---"/>
    <s v="EX"/>
    <s v="BENF"/>
    <s v="BENEFITS"/>
    <s v="GP"/>
    <x v="5"/>
    <s v="COMPENS"/>
    <s v="07"/>
    <s v="IS"/>
    <x v="3"/>
    <n v="20385"/>
    <n v="20185"/>
    <m/>
    <x v="0"/>
    <n v="0"/>
    <s v="EX"/>
    <n v="20185"/>
    <n v="20185"/>
    <x v="0"/>
    <n v="0"/>
    <n v="0"/>
    <m/>
    <n v="0"/>
    <n v="20185"/>
    <s v="N"/>
    <m/>
    <s v="VPIT"/>
    <s v="VP FOR INFORMATION TECHNOLOGY"/>
    <s v="94"/>
    <s v="1-Adjust Based Budget"/>
    <x v="42"/>
    <x v="2"/>
    <x v="7"/>
    <m/>
    <x v="0"/>
    <x v="0"/>
    <m/>
  </r>
  <r>
    <n v="2018"/>
    <s v="UA"/>
    <s v="ITGF"/>
    <s v="IT GENERAL FUND"/>
    <x v="0"/>
    <s v="LIBSD"/>
    <s v="LIBRARY INFORMATION SYS-SYS DEVELOPMENT"/>
    <s v="UITS OPERATING ACCOUNT - GENERAL FUND-UA"/>
    <x v="17"/>
    <s v="VP FOR INFORMATION TECHNOLOGY"/>
    <s v="GENFND"/>
    <x v="24"/>
    <x v="23"/>
    <s v="---"/>
    <s v="EX"/>
    <s v="BENF"/>
    <s v="BENEFITS"/>
    <s v="GP"/>
    <x v="5"/>
    <s v="COMPENS"/>
    <s v="07"/>
    <s v="IS"/>
    <x v="3"/>
    <n v="15073"/>
    <n v="15073"/>
    <m/>
    <x v="0"/>
    <n v="0"/>
    <s v="EX"/>
    <n v="15073"/>
    <n v="15073"/>
    <x v="0"/>
    <n v="0"/>
    <n v="0"/>
    <m/>
    <n v="0"/>
    <n v="15073"/>
    <s v="N"/>
    <m/>
    <s v="VPIT"/>
    <s v="VP FOR INFORMATION TECHNOLOGY"/>
    <s v="94"/>
    <s v="1-Adjust Based Budget"/>
    <x v="42"/>
    <x v="2"/>
    <x v="7"/>
    <m/>
    <x v="0"/>
    <x v="0"/>
    <m/>
  </r>
  <r>
    <n v="2018"/>
    <s v="UA"/>
    <s v="ITGF"/>
    <s v="IT GENERAL FUND"/>
    <x v="0"/>
    <s v="NETE"/>
    <s v="CAMPUS NETWORK ENGINEERING"/>
    <s v="UITS OPERATING ACCOUNT - GENERAL FUND-UA"/>
    <x v="17"/>
    <s v="VP FOR INFORMATION TECHNOLOGY"/>
    <s v="GENFND"/>
    <x v="24"/>
    <x v="23"/>
    <s v="---"/>
    <s v="EX"/>
    <s v="BENF"/>
    <s v="BENEFITS"/>
    <s v="GP"/>
    <x v="5"/>
    <s v="COMPENS"/>
    <s v="07"/>
    <s v="IS"/>
    <x v="3"/>
    <n v="67653"/>
    <n v="0"/>
    <m/>
    <x v="0"/>
    <n v="0"/>
    <s v="EX"/>
    <n v="0"/>
    <n v="0"/>
    <x v="0"/>
    <n v="0"/>
    <n v="0"/>
    <m/>
    <n v="0"/>
    <n v="0"/>
    <s v="N"/>
    <m/>
    <s v="VPIT"/>
    <s v="VP FOR INFORMATION TECHNOLOGY"/>
    <s v="94"/>
    <s v="1-Adjust Based Budget"/>
    <x v="42"/>
    <x v="2"/>
    <x v="7"/>
    <m/>
    <x v="0"/>
    <x v="0"/>
    <m/>
  </r>
  <r>
    <n v="2018"/>
    <s v="UA"/>
    <s v="ITGF"/>
    <s v="IT GENERAL FUND"/>
    <x v="0"/>
    <s v="RCIO"/>
    <s v="SP4A REGIONAL CAMPUS CHIEF INFOR OFFICER"/>
    <s v="UITS OPERATING ACCOUNT - GENERAL FUND-UA"/>
    <x v="17"/>
    <s v="VP FOR INFORMATION TECHNOLOGY"/>
    <s v="GENFND"/>
    <x v="24"/>
    <x v="23"/>
    <s v="---"/>
    <s v="EX"/>
    <s v="BENF"/>
    <s v="BENEFITS"/>
    <s v="GP"/>
    <x v="5"/>
    <s v="COMPENS"/>
    <s v="07"/>
    <s v="IS"/>
    <x v="3"/>
    <n v="44554"/>
    <n v="43957"/>
    <m/>
    <x v="0"/>
    <n v="0"/>
    <s v="EX"/>
    <n v="43957"/>
    <n v="43957"/>
    <x v="0"/>
    <n v="0"/>
    <n v="0"/>
    <m/>
    <n v="0"/>
    <n v="43957"/>
    <s v="N"/>
    <m/>
    <s v="VPIT"/>
    <s v="VP FOR INFORMATION TECHNOLOGY"/>
    <s v="94"/>
    <s v="1-Adjust Based Budget"/>
    <x v="42"/>
    <x v="2"/>
    <x v="7"/>
    <m/>
    <x v="0"/>
    <x v="0"/>
    <m/>
  </r>
  <r>
    <n v="2018"/>
    <s v="UA"/>
    <s v="ITGF"/>
    <s v="IT GENERAL FUND"/>
    <x v="0"/>
    <s v="RISAC"/>
    <s v="REN INFO SHARE &amp; ANALYSIS"/>
    <s v="UITS OPERATING ACCOUNT - GENERAL FUND-UA"/>
    <x v="17"/>
    <s v="VP FOR INFORMATION TECHNOLOGY"/>
    <s v="GENFND"/>
    <x v="24"/>
    <x v="23"/>
    <s v="---"/>
    <s v="EX"/>
    <s v="BENF"/>
    <s v="BENEFITS"/>
    <s v="GP"/>
    <x v="5"/>
    <s v="COMPENS"/>
    <s v="07"/>
    <s v="IS"/>
    <x v="3"/>
    <n v="14716"/>
    <n v="14716"/>
    <m/>
    <x v="0"/>
    <n v="0"/>
    <s v="EX"/>
    <n v="14716"/>
    <n v="14716"/>
    <x v="0"/>
    <n v="0"/>
    <n v="0"/>
    <m/>
    <n v="0"/>
    <n v="14716"/>
    <s v="N"/>
    <m/>
    <s v="VPIT"/>
    <s v="VP FOR INFORMATION TECHNOLOGY"/>
    <s v="94"/>
    <s v="1-Adjust Based Budget"/>
    <x v="42"/>
    <x v="2"/>
    <x v="7"/>
    <m/>
    <x v="0"/>
    <x v="0"/>
    <m/>
  </r>
  <r>
    <n v="2018"/>
    <s v="UA"/>
    <s v="ITGF"/>
    <s v="IT GENERAL FUND"/>
    <x v="0"/>
    <s v="SALRE"/>
    <s v="SALARY RESERVE"/>
    <s v="UITS OPERATING ACCOUNT - GENERAL FUND-UA"/>
    <x v="17"/>
    <s v="VP FOR INFORMATION TECHNOLOGY"/>
    <s v="GENFND"/>
    <x v="24"/>
    <x v="23"/>
    <s v="---"/>
    <s v="EX"/>
    <s v="BENF"/>
    <s v="BENEFITS"/>
    <s v="GP"/>
    <x v="5"/>
    <s v="COMPENS"/>
    <s v="07"/>
    <s v="IS"/>
    <x v="3"/>
    <n v="-72250"/>
    <n v="-72250"/>
    <m/>
    <x v="0"/>
    <n v="0"/>
    <s v="EX"/>
    <n v="-72250"/>
    <n v="-72250"/>
    <x v="0"/>
    <n v="0"/>
    <n v="0"/>
    <m/>
    <n v="0"/>
    <n v="-72250"/>
    <s v="N"/>
    <m/>
    <s v="VPIT"/>
    <s v="VP FOR INFORMATION TECHNOLOGY"/>
    <s v="94"/>
    <s v="1-Adjust Based Budget"/>
    <x v="42"/>
    <x v="2"/>
    <x v="7"/>
    <m/>
    <x v="0"/>
    <x v="0"/>
    <m/>
  </r>
  <r>
    <n v="2018"/>
    <s v="UA"/>
    <s v="ITGF"/>
    <s v="IT GENERAL FUND"/>
    <x v="0"/>
    <s v="SAS02"/>
    <s v="STUDENT ACADEMIC SYSTEMS 2"/>
    <s v="UITS OPERATING ACCOUNT - GENERAL FUND-UA"/>
    <x v="17"/>
    <s v="VP FOR INFORMATION TECHNOLOGY"/>
    <s v="GENFND"/>
    <x v="24"/>
    <x v="23"/>
    <s v="---"/>
    <s v="EX"/>
    <s v="BENF"/>
    <s v="BENEFITS"/>
    <s v="GP"/>
    <x v="5"/>
    <s v="COMPENS"/>
    <s v="07"/>
    <s v="IS"/>
    <x v="3"/>
    <n v="87394"/>
    <n v="87394"/>
    <m/>
    <x v="0"/>
    <n v="0"/>
    <s v="EX"/>
    <n v="87394"/>
    <n v="87394"/>
    <x v="0"/>
    <n v="0"/>
    <n v="0"/>
    <m/>
    <n v="0"/>
    <n v="87394"/>
    <s v="N"/>
    <m/>
    <s v="VPIT"/>
    <s v="VP FOR INFORMATION TECHNOLOGY"/>
    <s v="94"/>
    <s v="1-Adjust Based Budget"/>
    <x v="42"/>
    <x v="2"/>
    <x v="7"/>
    <m/>
    <x v="0"/>
    <x v="0"/>
    <m/>
  </r>
  <r>
    <n v="2018"/>
    <s v="UA"/>
    <s v="ITGF"/>
    <s v="IT GENERAL FUND"/>
    <x v="0"/>
    <s v="SIS01"/>
    <s v="STUDENT INFORMATION SYSTEM"/>
    <s v="UITS OPERATING ACCOUNT - GENERAL FUND-UA"/>
    <x v="17"/>
    <s v="VP FOR INFORMATION TECHNOLOGY"/>
    <s v="GENFND"/>
    <x v="24"/>
    <x v="23"/>
    <s v="---"/>
    <s v="EX"/>
    <s v="BENF"/>
    <s v="BENEFITS"/>
    <s v="GP"/>
    <x v="5"/>
    <s v="COMPENS"/>
    <s v="07"/>
    <s v="IS"/>
    <x v="3"/>
    <n v="217239"/>
    <n v="227120"/>
    <m/>
    <x v="0"/>
    <n v="0"/>
    <s v="EX"/>
    <n v="227120"/>
    <n v="227120"/>
    <x v="0"/>
    <n v="0"/>
    <n v="0"/>
    <m/>
    <n v="0"/>
    <n v="227120"/>
    <s v="N"/>
    <m/>
    <s v="VPIT"/>
    <s v="VP FOR INFORMATION TECHNOLOGY"/>
    <s v="94"/>
    <s v="1-Adjust Based Budget"/>
    <x v="42"/>
    <x v="2"/>
    <x v="7"/>
    <m/>
    <x v="0"/>
    <x v="0"/>
    <m/>
  </r>
  <r>
    <n v="2018"/>
    <s v="UA"/>
    <s v="ITGF"/>
    <s v="IT GENERAL FUND"/>
    <x v="0"/>
    <s v="SISAA"/>
    <s v="STUDENT INFO SYSTEM ACADEMIC ADVISING"/>
    <s v="UITS OPERATING ACCOUNT - GENERAL FUND-UA"/>
    <x v="17"/>
    <s v="VP FOR INFORMATION TECHNOLOGY"/>
    <s v="GENFND"/>
    <x v="24"/>
    <x v="23"/>
    <s v="---"/>
    <s v="EX"/>
    <s v="BENF"/>
    <s v="BENEFITS"/>
    <s v="GP"/>
    <x v="5"/>
    <s v="COMPENS"/>
    <s v="07"/>
    <s v="IS"/>
    <x v="3"/>
    <n v="110829"/>
    <n v="110829"/>
    <m/>
    <x v="0"/>
    <n v="0"/>
    <s v="EX"/>
    <n v="110829"/>
    <n v="110829"/>
    <x v="0"/>
    <n v="0"/>
    <n v="0"/>
    <m/>
    <n v="0"/>
    <n v="110829"/>
    <s v="N"/>
    <m/>
    <s v="VPIT"/>
    <s v="VP FOR INFORMATION TECHNOLOGY"/>
    <s v="94"/>
    <s v="1-Adjust Based Budget"/>
    <x v="42"/>
    <x v="2"/>
    <x v="7"/>
    <m/>
    <x v="0"/>
    <x v="0"/>
    <m/>
  </r>
  <r>
    <n v="2018"/>
    <s v="UA"/>
    <s v="ITGF"/>
    <s v="IT GENERAL FUND"/>
    <x v="0"/>
    <s v="SISAD"/>
    <s v="STUDENT INFORMATION SYSTEM ADMISSIONS"/>
    <s v="UITS OPERATING ACCOUNT - GENERAL FUND-UA"/>
    <x v="17"/>
    <s v="VP FOR INFORMATION TECHNOLOGY"/>
    <s v="GENFND"/>
    <x v="24"/>
    <x v="23"/>
    <s v="---"/>
    <s v="EX"/>
    <s v="BENF"/>
    <s v="BENEFITS"/>
    <s v="GP"/>
    <x v="5"/>
    <s v="COMPENS"/>
    <s v="07"/>
    <s v="IS"/>
    <x v="3"/>
    <n v="97106"/>
    <n v="86421"/>
    <m/>
    <x v="0"/>
    <n v="0"/>
    <s v="EX"/>
    <n v="86421"/>
    <n v="86421"/>
    <x v="0"/>
    <n v="0"/>
    <n v="0"/>
    <m/>
    <n v="0"/>
    <n v="86421"/>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24"/>
    <x v="23"/>
    <s v="---"/>
    <s v="EX"/>
    <s v="BENF"/>
    <s v="BENEFITS"/>
    <s v="GP"/>
    <x v="5"/>
    <s v="COMPENS"/>
    <s v="07"/>
    <s v="IS"/>
    <x v="3"/>
    <n v="109993"/>
    <n v="109992"/>
    <m/>
    <x v="0"/>
    <n v="0"/>
    <s v="EX"/>
    <n v="109992"/>
    <n v="109992"/>
    <x v="0"/>
    <n v="0"/>
    <n v="0"/>
    <m/>
    <n v="0"/>
    <n v="109992"/>
    <s v="N"/>
    <m/>
    <s v="VPIT"/>
    <s v="VP FOR INFORMATION TECHNOLOGY"/>
    <s v="94"/>
    <s v="1-Adjust Based Budget"/>
    <x v="42"/>
    <x v="2"/>
    <x v="7"/>
    <m/>
    <x v="0"/>
    <x v="0"/>
    <m/>
  </r>
  <r>
    <n v="2018"/>
    <s v="UA"/>
    <s v="ITGF"/>
    <s v="IT GENERAL FUND"/>
    <x v="0"/>
    <s v="TELDV"/>
    <s v="TELECOMMUNICATIONS DIRECTOR - VOICE"/>
    <s v="UITS OPERATING ACCOUNT - GENERAL FUND-UA"/>
    <x v="17"/>
    <s v="VP FOR INFORMATION TECHNOLOGY"/>
    <s v="GENFND"/>
    <x v="24"/>
    <x v="23"/>
    <s v="---"/>
    <s v="EX"/>
    <s v="BENF"/>
    <s v="BENEFITS"/>
    <s v="GP"/>
    <x v="5"/>
    <s v="COMPENS"/>
    <s v="07"/>
    <s v="IS"/>
    <x v="3"/>
    <n v="2506"/>
    <n v="0"/>
    <m/>
    <x v="0"/>
    <n v="0"/>
    <s v="EX"/>
    <n v="0"/>
    <n v="0"/>
    <x v="0"/>
    <n v="0"/>
    <n v="0"/>
    <m/>
    <n v="0"/>
    <n v="0"/>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24"/>
    <x v="23"/>
    <s v="---"/>
    <s v="EX"/>
    <s v="BENF"/>
    <s v="BENEFITS"/>
    <s v="GP"/>
    <x v="5"/>
    <s v="COMPENS"/>
    <s v="07"/>
    <s v="IS"/>
    <x v="3"/>
    <n v="173797"/>
    <n v="173797"/>
    <m/>
    <x v="0"/>
    <n v="0"/>
    <s v="EX"/>
    <n v="173797"/>
    <n v="173797"/>
    <x v="0"/>
    <n v="0"/>
    <n v="0"/>
    <m/>
    <n v="0"/>
    <n v="173797"/>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24"/>
    <x v="23"/>
    <s v="---"/>
    <s v="EX"/>
    <s v="BENF"/>
    <s v="BENEFITS"/>
    <s v="GP"/>
    <x v="5"/>
    <s v="COMPENS"/>
    <s v="07"/>
    <s v="IS"/>
    <x v="3"/>
    <n v="5949"/>
    <n v="4615"/>
    <m/>
    <x v="0"/>
    <n v="0"/>
    <s v="EX"/>
    <n v="4615"/>
    <n v="4615"/>
    <x v="0"/>
    <n v="0"/>
    <n v="0"/>
    <m/>
    <n v="0"/>
    <n v="4615"/>
    <s v="N"/>
    <m/>
    <s v="VPIT"/>
    <s v="VP FOR INFORMATION TECHNOLOGY"/>
    <s v="94"/>
    <s v="1-Adjust Based Budget"/>
    <x v="42"/>
    <x v="2"/>
    <x v="7"/>
    <m/>
    <x v="0"/>
    <x v="0"/>
    <m/>
  </r>
  <r>
    <n v="2018"/>
    <s v="UA"/>
    <s v="ITGF"/>
    <s v="IT GENERAL FUND"/>
    <x v="108"/>
    <s v="ITO"/>
    <s v="IT OPERATING"/>
    <s v="SB VPIT GF OPERATING"/>
    <x v="17"/>
    <s v="VP FOR INFORMATION TECHNOLOGY"/>
    <s v="GENFND"/>
    <x v="24"/>
    <x v="23"/>
    <s v="---"/>
    <s v="EX"/>
    <s v="BENF"/>
    <s v="BENEFITS"/>
    <s v="GP"/>
    <x v="5"/>
    <s v="COMPENS"/>
    <s v="07"/>
    <s v="AC"/>
    <x v="3"/>
    <n v="131076"/>
    <n v="131111"/>
    <s v="IT"/>
    <x v="0"/>
    <s v="IT"/>
    <s v="EX"/>
    <n v="131111"/>
    <n v="131111"/>
    <x v="0"/>
    <n v="0"/>
    <n v="0"/>
    <m/>
    <n v="0"/>
    <n v="131111"/>
    <s v="N"/>
    <m/>
    <s v="VPIT"/>
    <s v="VP FOR INFORMATION TECHNOLOGY"/>
    <s v="94"/>
    <s v="1-Adjust Based Budget"/>
    <x v="42"/>
    <x v="2"/>
    <x v="7"/>
    <m/>
    <x v="16"/>
    <x v="16"/>
    <m/>
  </r>
  <r>
    <n v="2018"/>
    <s v="UA"/>
    <s v="ITGF"/>
    <s v="IT GENERAL FUND"/>
    <x v="109"/>
    <s v="ITO"/>
    <s v="IT OPERATING"/>
    <s v="EA - VPIT- GF - OPERATING"/>
    <x v="17"/>
    <s v="VP FOR INFORMATION TECHNOLOGY"/>
    <s v="GENFND"/>
    <x v="24"/>
    <x v="23"/>
    <s v="---"/>
    <s v="EX"/>
    <s v="BENF"/>
    <s v="BENEFITS"/>
    <s v="GP"/>
    <x v="5"/>
    <s v="COMPENS"/>
    <s v="07"/>
    <s v="AC"/>
    <x v="3"/>
    <n v="47915"/>
    <n v="47915"/>
    <s v="IT"/>
    <x v="0"/>
    <s v="IT"/>
    <s v="EX"/>
    <n v="47915"/>
    <n v="47915"/>
    <x v="0"/>
    <n v="0"/>
    <n v="0"/>
    <m/>
    <n v="0"/>
    <n v="47915"/>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24"/>
    <x v="23"/>
    <s v="---"/>
    <s v="EX"/>
    <s v="BENF"/>
    <s v="BENEFITS"/>
    <s v="GP"/>
    <x v="5"/>
    <s v="COMPENS"/>
    <s v="07"/>
    <s v="AC"/>
    <x v="3"/>
    <n v="72442"/>
    <n v="72486"/>
    <s v="IT"/>
    <x v="0"/>
    <s v="IT"/>
    <s v="EX"/>
    <n v="72486"/>
    <n v="72486"/>
    <x v="0"/>
    <n v="0"/>
    <n v="0"/>
    <m/>
    <n v="0"/>
    <n v="72486"/>
    <s v="N"/>
    <m/>
    <s v="VPIT"/>
    <s v="VP FOR INFORMATION TECHNOLOGY"/>
    <s v="94"/>
    <s v="1-Adjust Based Budget"/>
    <x v="42"/>
    <x v="2"/>
    <x v="7"/>
    <m/>
    <x v="16"/>
    <x v="16"/>
    <m/>
  </r>
  <r>
    <n v="2018"/>
    <s v="UA"/>
    <s v="ITGF"/>
    <s v="IT GENERAL FUND"/>
    <x v="106"/>
    <s v="AITC"/>
    <s v="ADVANCED IT CORE"/>
    <s v="BL UITS OPER ACCOUNT - GENERAL FUND"/>
    <x v="17"/>
    <s v="VP FOR INFORMATION TECHNOLOGY"/>
    <s v="GENFND"/>
    <x v="24"/>
    <x v="23"/>
    <s v="---"/>
    <s v="EX"/>
    <s v="BENF"/>
    <s v="BENEFITS"/>
    <s v="GP"/>
    <x v="5"/>
    <s v="COMPENS"/>
    <s v="07"/>
    <s v="AC"/>
    <x v="3"/>
    <n v="20601"/>
    <n v="20601"/>
    <s v="IT"/>
    <x v="0"/>
    <s v="IT"/>
    <s v="EX"/>
    <n v="20601"/>
    <n v="20601"/>
    <x v="0"/>
    <n v="0"/>
    <n v="0"/>
    <m/>
    <n v="0"/>
    <n v="20601"/>
    <s v="N"/>
    <m/>
    <s v="VPIT"/>
    <s v="VP FOR INFORMATION TECHNOLOGY"/>
    <s v="94"/>
    <s v="1-Adjust Based Budget"/>
    <x v="42"/>
    <x v="2"/>
    <x v="7"/>
    <m/>
    <x v="16"/>
    <x v="16"/>
    <m/>
  </r>
  <r>
    <n v="2018"/>
    <s v="UA"/>
    <s v="ITGF"/>
    <s v="IT GENERAL FUND"/>
    <x v="106"/>
    <s v="ATEL"/>
    <s v="APPLIED TECHNOLOGY LAB"/>
    <s v="BL UITS OPER ACCOUNT - GENERAL FUND"/>
    <x v="17"/>
    <s v="VP FOR INFORMATION TECHNOLOGY"/>
    <s v="GENFND"/>
    <x v="24"/>
    <x v="23"/>
    <s v="---"/>
    <s v="EX"/>
    <s v="BENF"/>
    <s v="BENEFITS"/>
    <s v="GP"/>
    <x v="5"/>
    <s v="COMPENS"/>
    <s v="07"/>
    <s v="AC"/>
    <x v="3"/>
    <n v="15863"/>
    <n v="15863"/>
    <s v="IT"/>
    <x v="0"/>
    <s v="IT"/>
    <s v="EX"/>
    <n v="15863"/>
    <n v="15863"/>
    <x v="0"/>
    <n v="0"/>
    <n v="0"/>
    <m/>
    <n v="0"/>
    <n v="15863"/>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24"/>
    <x v="23"/>
    <s v="---"/>
    <s v="EX"/>
    <s v="BENF"/>
    <s v="BENEFITS"/>
    <s v="GP"/>
    <x v="5"/>
    <s v="COMPENS"/>
    <s v="07"/>
    <s v="AC"/>
    <x v="3"/>
    <n v="19412"/>
    <n v="19412"/>
    <s v="IT"/>
    <x v="0"/>
    <s v="IT"/>
    <s v="EX"/>
    <n v="19412"/>
    <n v="19412"/>
    <x v="0"/>
    <n v="0"/>
    <n v="0"/>
    <m/>
    <n v="0"/>
    <n v="19412"/>
    <s v="N"/>
    <m/>
    <s v="VPIT"/>
    <s v="VP FOR INFORMATION TECHNOLOGY"/>
    <s v="94"/>
    <s v="1-Adjust Based Budget"/>
    <x v="42"/>
    <x v="2"/>
    <x v="7"/>
    <m/>
    <x v="16"/>
    <x v="16"/>
    <m/>
  </r>
  <r>
    <n v="2018"/>
    <s v="UA"/>
    <s v="ITGF"/>
    <s v="IT GENERAL FUND"/>
    <x v="106"/>
    <s v="AVLT"/>
    <s v="AVP LEARNING TECHNOLOGIES"/>
    <s v="BL UITS OPER ACCOUNT - GENERAL FUND"/>
    <x v="17"/>
    <s v="VP FOR INFORMATION TECHNOLOGY"/>
    <s v="GENFND"/>
    <x v="24"/>
    <x v="23"/>
    <s v="---"/>
    <s v="EX"/>
    <s v="BENF"/>
    <s v="BENEFITS"/>
    <s v="GP"/>
    <x v="5"/>
    <s v="COMPENS"/>
    <s v="07"/>
    <s v="AC"/>
    <x v="3"/>
    <n v="14805"/>
    <n v="14805"/>
    <s v="IT"/>
    <x v="0"/>
    <s v="IT"/>
    <s v="EX"/>
    <n v="14805"/>
    <n v="14805"/>
    <x v="0"/>
    <n v="0"/>
    <n v="0"/>
    <m/>
    <n v="0"/>
    <n v="14805"/>
    <s v="N"/>
    <m/>
    <s v="VPIT"/>
    <s v="VP FOR INFORMATION TECHNOLOGY"/>
    <s v="94"/>
    <s v="1-Adjust Based Budget"/>
    <x v="42"/>
    <x v="2"/>
    <x v="7"/>
    <m/>
    <x v="16"/>
    <x v="16"/>
    <m/>
  </r>
  <r>
    <n v="2018"/>
    <s v="UA"/>
    <s v="ITGF"/>
    <s v="IT GENERAL FUND"/>
    <x v="106"/>
    <s v="AVPN"/>
    <s v="NETWORK AVP BUDGET"/>
    <s v="BL UITS OPER ACCOUNT - GENERAL FUND"/>
    <x v="17"/>
    <s v="VP FOR INFORMATION TECHNOLOGY"/>
    <s v="GENFND"/>
    <x v="24"/>
    <x v="23"/>
    <s v="---"/>
    <s v="EX"/>
    <s v="BENF"/>
    <s v="BENEFITS"/>
    <s v="GP"/>
    <x v="5"/>
    <s v="COMPENS"/>
    <s v="07"/>
    <s v="AC"/>
    <x v="3"/>
    <n v="46745"/>
    <n v="46745"/>
    <s v="IT"/>
    <x v="0"/>
    <s v="IT"/>
    <s v="EX"/>
    <n v="46745"/>
    <n v="46745"/>
    <x v="0"/>
    <n v="0"/>
    <n v="0"/>
    <m/>
    <n v="0"/>
    <n v="46745"/>
    <s v="N"/>
    <m/>
    <s v="VPIT"/>
    <s v="VP FOR INFORMATION TECHNOLOGY"/>
    <s v="94"/>
    <s v="1-Adjust Based Budget"/>
    <x v="42"/>
    <x v="2"/>
    <x v="7"/>
    <m/>
    <x v="16"/>
    <x v="16"/>
    <m/>
  </r>
  <r>
    <n v="2018"/>
    <s v="UA"/>
    <s v="ITGF"/>
    <s v="IT GENERAL FUND"/>
    <x v="106"/>
    <s v="AVSTR"/>
    <s v="ADVANCED STORAGE"/>
    <s v="BL UITS OPER ACCOUNT - GENERAL FUND"/>
    <x v="17"/>
    <s v="VP FOR INFORMATION TECHNOLOGY"/>
    <s v="GENFND"/>
    <x v="24"/>
    <x v="23"/>
    <s v="---"/>
    <s v="EX"/>
    <s v="BENF"/>
    <s v="BENEFITS"/>
    <s v="GP"/>
    <x v="5"/>
    <s v="COMPENS"/>
    <s v="07"/>
    <s v="AC"/>
    <x v="3"/>
    <n v="27437"/>
    <n v="27437"/>
    <s v="IT"/>
    <x v="0"/>
    <s v="IT"/>
    <s v="EX"/>
    <n v="27437"/>
    <n v="27437"/>
    <x v="0"/>
    <n v="0"/>
    <n v="0"/>
    <m/>
    <n v="0"/>
    <n v="27437"/>
    <s v="N"/>
    <m/>
    <s v="VPIT"/>
    <s v="VP FOR INFORMATION TECHNOLOGY"/>
    <s v="94"/>
    <s v="1-Adjust Based Budget"/>
    <x v="42"/>
    <x v="2"/>
    <x v="7"/>
    <m/>
    <x v="16"/>
    <x v="16"/>
    <m/>
  </r>
  <r>
    <n v="2018"/>
    <s v="UA"/>
    <s v="ITGF"/>
    <s v="IT GENERAL FUND"/>
    <x v="106"/>
    <s v="BIOS"/>
    <s v="BIOINFORMATICS"/>
    <s v="BL UITS OPER ACCOUNT - GENERAL FUND"/>
    <x v="17"/>
    <s v="VP FOR INFORMATION TECHNOLOGY"/>
    <s v="GENFND"/>
    <x v="24"/>
    <x v="23"/>
    <s v="---"/>
    <s v="EX"/>
    <s v="BENF"/>
    <s v="BENEFITS"/>
    <s v="GP"/>
    <x v="5"/>
    <s v="COMPENS"/>
    <s v="07"/>
    <s v="AC"/>
    <x v="3"/>
    <n v="27378"/>
    <n v="27378"/>
    <s v="IT"/>
    <x v="0"/>
    <s v="IT"/>
    <s v="EX"/>
    <n v="27378"/>
    <n v="27378"/>
    <x v="0"/>
    <n v="0"/>
    <n v="0"/>
    <m/>
    <n v="0"/>
    <n v="27378"/>
    <s v="N"/>
    <m/>
    <s v="VPIT"/>
    <s v="VP FOR INFORMATION TECHNOLOGY"/>
    <s v="94"/>
    <s v="1-Adjust Based Budget"/>
    <x v="42"/>
    <x v="2"/>
    <x v="7"/>
    <m/>
    <x v="16"/>
    <x v="16"/>
    <m/>
  </r>
  <r>
    <n v="2018"/>
    <s v="UA"/>
    <s v="ITGF"/>
    <s v="IT GENERAL FUND"/>
    <x v="106"/>
    <s v="CAS"/>
    <s v="COMPUTING ADVISING &amp; SUPPORT"/>
    <s v="BL UITS OPER ACCOUNT - GENERAL FUND"/>
    <x v="17"/>
    <s v="VP FOR INFORMATION TECHNOLOGY"/>
    <s v="GENFND"/>
    <x v="24"/>
    <x v="23"/>
    <s v="---"/>
    <s v="EX"/>
    <s v="BENF"/>
    <s v="BENEFITS"/>
    <s v="GP"/>
    <x v="5"/>
    <s v="COMPENS"/>
    <s v="07"/>
    <s v="AC"/>
    <x v="3"/>
    <n v="68426"/>
    <n v="68426"/>
    <s v="IT"/>
    <x v="0"/>
    <s v="IT"/>
    <s v="EX"/>
    <n v="68426"/>
    <n v="68426"/>
    <x v="0"/>
    <n v="0"/>
    <n v="0"/>
    <m/>
    <n v="0"/>
    <n v="68426"/>
    <s v="N"/>
    <m/>
    <s v="VPIT"/>
    <s v="VP FOR INFORMATION TECHNOLOGY"/>
    <s v="94"/>
    <s v="1-Adjust Based Budget"/>
    <x v="42"/>
    <x v="2"/>
    <x v="7"/>
    <m/>
    <x v="16"/>
    <x v="16"/>
    <m/>
  </r>
  <r>
    <n v="2018"/>
    <s v="UA"/>
    <s v="ITGF"/>
    <s v="IT GENERAL FUND"/>
    <x v="106"/>
    <s v="CDRS"/>
    <s v="SP30AND33 COMPUT &amp; DATA RESEARCH SOFTWAR"/>
    <s v="BL UITS OPER ACCOUNT - GENERAL FUND"/>
    <x v="17"/>
    <s v="VP FOR INFORMATION TECHNOLOGY"/>
    <s v="GENFND"/>
    <x v="24"/>
    <x v="23"/>
    <s v="---"/>
    <s v="EX"/>
    <s v="BENF"/>
    <s v="BENEFITS"/>
    <s v="GP"/>
    <x v="5"/>
    <s v="COMPENS"/>
    <s v="07"/>
    <s v="AC"/>
    <x v="3"/>
    <n v="0"/>
    <n v="3014"/>
    <s v="IT"/>
    <x v="0"/>
    <s v="IT"/>
    <s v="EX"/>
    <n v="3014"/>
    <n v="3014"/>
    <x v="0"/>
    <n v="0"/>
    <n v="0"/>
    <m/>
    <n v="0"/>
    <n v="3014"/>
    <s v="N"/>
    <m/>
    <s v="VPIT"/>
    <s v="VP FOR INFORMATION TECHNOLOGY"/>
    <s v="94"/>
    <s v="1-Adjust Based Budget"/>
    <x v="42"/>
    <x v="2"/>
    <x v="7"/>
    <m/>
    <x v="16"/>
    <x v="16"/>
    <m/>
  </r>
  <r>
    <n v="2018"/>
    <s v="UA"/>
    <s v="ITGF"/>
    <s v="IT GENERAL FUND"/>
    <x v="106"/>
    <s v="CITL"/>
    <s v="CENTER FOR INNOVATION IN TEACH &amp; LEARN"/>
    <s v="BL UITS OPER ACCOUNT - GENERAL FUND"/>
    <x v="17"/>
    <s v="VP FOR INFORMATION TECHNOLOGY"/>
    <s v="GENFND"/>
    <x v="24"/>
    <x v="23"/>
    <s v="---"/>
    <s v="EX"/>
    <s v="BENF"/>
    <s v="BENEFITS"/>
    <s v="GP"/>
    <x v="5"/>
    <s v="COMPENS"/>
    <s v="07"/>
    <s v="AC"/>
    <x v="3"/>
    <n v="44862"/>
    <n v="44862"/>
    <s v="IT"/>
    <x v="0"/>
    <s v="IT"/>
    <s v="EX"/>
    <n v="44862"/>
    <n v="44862"/>
    <x v="0"/>
    <n v="0"/>
    <n v="0"/>
    <m/>
    <n v="0"/>
    <n v="44862"/>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24"/>
    <x v="23"/>
    <s v="---"/>
    <s v="EX"/>
    <s v="BENF"/>
    <s v="BENEFITS"/>
    <s v="GP"/>
    <x v="5"/>
    <s v="COMPENS"/>
    <s v="07"/>
    <s v="AC"/>
    <x v="3"/>
    <n v="48120"/>
    <n v="48122"/>
    <s v="IT"/>
    <x v="0"/>
    <s v="IT"/>
    <s v="EX"/>
    <n v="48122"/>
    <n v="48122"/>
    <x v="0"/>
    <n v="0"/>
    <n v="0"/>
    <m/>
    <n v="0"/>
    <n v="48122"/>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24"/>
    <x v="23"/>
    <s v="---"/>
    <s v="EX"/>
    <s v="BENF"/>
    <s v="BENEFITS"/>
    <s v="GP"/>
    <x v="5"/>
    <s v="COMPENS"/>
    <s v="07"/>
    <s v="AC"/>
    <x v="3"/>
    <n v="0"/>
    <n v="52300"/>
    <s v="IT"/>
    <x v="0"/>
    <s v="IT"/>
    <s v="EX"/>
    <n v="52300"/>
    <n v="52300"/>
    <x v="0"/>
    <n v="0"/>
    <n v="0"/>
    <m/>
    <n v="0"/>
    <n v="52300"/>
    <s v="N"/>
    <m/>
    <s v="VPIT"/>
    <s v="VP FOR INFORMATION TECHNOLOGY"/>
    <s v="94"/>
    <s v="1-Adjust Based Budget"/>
    <x v="42"/>
    <x v="2"/>
    <x v="7"/>
    <m/>
    <x v="16"/>
    <x v="16"/>
    <m/>
  </r>
  <r>
    <n v="2018"/>
    <s v="UA"/>
    <s v="ITGF"/>
    <s v="IT GENERAL FUND"/>
    <x v="106"/>
    <s v="CO"/>
    <s v="COMMUNICATIONS OFFICE"/>
    <s v="BL UITS OPER ACCOUNT - GENERAL FUND"/>
    <x v="17"/>
    <s v="VP FOR INFORMATION TECHNOLOGY"/>
    <s v="GENFND"/>
    <x v="24"/>
    <x v="23"/>
    <s v="---"/>
    <s v="EX"/>
    <s v="BENF"/>
    <s v="BENEFITS"/>
    <s v="GP"/>
    <x v="5"/>
    <s v="COMPENS"/>
    <s v="07"/>
    <s v="AC"/>
    <x v="3"/>
    <n v="42158"/>
    <n v="43480"/>
    <s v="IT"/>
    <x v="0"/>
    <s v="IT"/>
    <s v="EX"/>
    <n v="43480"/>
    <n v="43480"/>
    <x v="0"/>
    <n v="0"/>
    <n v="0"/>
    <m/>
    <n v="0"/>
    <n v="43480"/>
    <s v="N"/>
    <m/>
    <s v="VPIT"/>
    <s v="VP FOR INFORMATION TECHNOLOGY"/>
    <s v="94"/>
    <s v="1-Adjust Based Budget"/>
    <x v="42"/>
    <x v="2"/>
    <x v="7"/>
    <m/>
    <x v="16"/>
    <x v="16"/>
    <m/>
  </r>
  <r>
    <n v="2018"/>
    <s v="UA"/>
    <s v="ITGF"/>
    <s v="IT GENERAL FUND"/>
    <x v="106"/>
    <s v="CTS"/>
    <s v="CLASSROOM TECH SERVICES"/>
    <s v="BL UITS OPER ACCOUNT - GENERAL FUND"/>
    <x v="17"/>
    <s v="VP FOR INFORMATION TECHNOLOGY"/>
    <s v="GENFND"/>
    <x v="24"/>
    <x v="23"/>
    <s v="---"/>
    <s v="EX"/>
    <s v="BENF"/>
    <s v="BENEFITS"/>
    <s v="GP"/>
    <x v="5"/>
    <s v="COMPENS"/>
    <s v="07"/>
    <s v="AC"/>
    <x v="3"/>
    <n v="58609"/>
    <n v="58609"/>
    <s v="IT"/>
    <x v="0"/>
    <s v="IT"/>
    <s v="EX"/>
    <n v="58609"/>
    <n v="58609"/>
    <x v="0"/>
    <n v="0"/>
    <n v="0"/>
    <m/>
    <n v="0"/>
    <n v="58609"/>
    <s v="N"/>
    <m/>
    <s v="VPIT"/>
    <s v="VP FOR INFORMATION TECHNOLOGY"/>
    <s v="94"/>
    <s v="1-Adjust Based Budget"/>
    <x v="42"/>
    <x v="2"/>
    <x v="7"/>
    <m/>
    <x v="16"/>
    <x v="16"/>
    <m/>
  </r>
  <r>
    <n v="2018"/>
    <s v="UA"/>
    <s v="ITGF"/>
    <s v="IT GENERAL FUND"/>
    <x v="106"/>
    <s v="DDM"/>
    <s v="DEPLOYMENT AND DEVICE MGMT"/>
    <s v="BL UITS OPER ACCOUNT - GENERAL FUND"/>
    <x v="17"/>
    <s v="VP FOR INFORMATION TECHNOLOGY"/>
    <s v="GENFND"/>
    <x v="24"/>
    <x v="23"/>
    <s v="---"/>
    <s v="EX"/>
    <s v="BENF"/>
    <s v="BENEFITS"/>
    <s v="GP"/>
    <x v="5"/>
    <s v="COMPENS"/>
    <s v="07"/>
    <s v="AC"/>
    <x v="3"/>
    <n v="34472"/>
    <n v="11524"/>
    <s v="IT"/>
    <x v="0"/>
    <s v="IT"/>
    <s v="EX"/>
    <n v="11524"/>
    <n v="11524"/>
    <x v="0"/>
    <n v="0"/>
    <n v="0"/>
    <m/>
    <n v="0"/>
    <n v="11524"/>
    <s v="N"/>
    <m/>
    <s v="VPIT"/>
    <s v="VP FOR INFORMATION TECHNOLOGY"/>
    <s v="94"/>
    <s v="1-Adjust Based Budget"/>
    <x v="42"/>
    <x v="2"/>
    <x v="7"/>
    <m/>
    <x v="16"/>
    <x v="16"/>
    <m/>
  </r>
  <r>
    <n v="2018"/>
    <s v="UA"/>
    <s v="ITGF"/>
    <s v="IT GENERAL FUND"/>
    <x v="106"/>
    <s v="DSSG"/>
    <s v="DISTRIBUTED STORAGE SERVICES"/>
    <s v="BL UITS OPER ACCOUNT - GENERAL FUND"/>
    <x v="17"/>
    <s v="VP FOR INFORMATION TECHNOLOGY"/>
    <s v="GENFND"/>
    <x v="24"/>
    <x v="23"/>
    <s v="---"/>
    <s v="EX"/>
    <s v="BENF"/>
    <s v="BENEFITS"/>
    <s v="GP"/>
    <x v="5"/>
    <s v="COMPENS"/>
    <s v="07"/>
    <s v="AC"/>
    <x v="3"/>
    <n v="19672"/>
    <n v="23899"/>
    <s v="IT"/>
    <x v="0"/>
    <s v="IT"/>
    <s v="EX"/>
    <n v="23899"/>
    <n v="23899"/>
    <x v="0"/>
    <n v="0"/>
    <n v="0"/>
    <m/>
    <n v="0"/>
    <n v="23899"/>
    <s v="N"/>
    <m/>
    <s v="VPIT"/>
    <s v="VP FOR INFORMATION TECHNOLOGY"/>
    <s v="94"/>
    <s v="1-Adjust Based Budget"/>
    <x v="42"/>
    <x v="2"/>
    <x v="7"/>
    <m/>
    <x v="16"/>
    <x v="16"/>
    <m/>
  </r>
  <r>
    <n v="2018"/>
    <s v="UA"/>
    <s v="ITGF"/>
    <s v="IT GENERAL FUND"/>
    <x v="106"/>
    <s v="EGI"/>
    <s v="EGI-ENGAGE"/>
    <s v="BL UITS OPER ACCOUNT - GENERAL FUND"/>
    <x v="17"/>
    <s v="VP FOR INFORMATION TECHNOLOGY"/>
    <s v="GENFND"/>
    <x v="24"/>
    <x v="23"/>
    <s v="---"/>
    <s v="EX"/>
    <s v="BENF"/>
    <s v="BENEFITS"/>
    <s v="GP"/>
    <x v="5"/>
    <s v="COMPENS"/>
    <s v="07"/>
    <s v="AC"/>
    <x v="3"/>
    <n v="3782"/>
    <n v="3782"/>
    <s v="IT"/>
    <x v="0"/>
    <s v="IT"/>
    <s v="EX"/>
    <n v="3782"/>
    <n v="3782"/>
    <x v="0"/>
    <n v="0"/>
    <n v="0"/>
    <m/>
    <n v="0"/>
    <n v="3782"/>
    <s v="N"/>
    <m/>
    <s v="VPIT"/>
    <s v="VP FOR INFORMATION TECHNOLOGY"/>
    <s v="94"/>
    <s v="1-Adjust Based Budget"/>
    <x v="42"/>
    <x v="2"/>
    <x v="7"/>
    <m/>
    <x v="16"/>
    <x v="16"/>
    <m/>
  </r>
  <r>
    <n v="2018"/>
    <s v="UA"/>
    <s v="ITGF"/>
    <s v="IT GENERAL FUND"/>
    <x v="106"/>
    <s v="ESRI"/>
    <s v="ESRI GEOGRAPHIC INFORMATION SYSTEMS"/>
    <s v="BL UITS OPER ACCOUNT - GENERAL FUND"/>
    <x v="17"/>
    <s v="VP FOR INFORMATION TECHNOLOGY"/>
    <s v="GENFND"/>
    <x v="24"/>
    <x v="23"/>
    <s v="---"/>
    <s v="EX"/>
    <s v="BENF"/>
    <s v="BENEFITS"/>
    <s v="GP"/>
    <x v="5"/>
    <s v="COMPENS"/>
    <s v="07"/>
    <s v="AC"/>
    <x v="3"/>
    <n v="14504"/>
    <n v="14504"/>
    <s v="IT"/>
    <x v="0"/>
    <s v="IT"/>
    <s v="EX"/>
    <n v="14504"/>
    <n v="14504"/>
    <x v="0"/>
    <n v="0"/>
    <n v="0"/>
    <m/>
    <n v="0"/>
    <n v="14504"/>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24"/>
    <x v="23"/>
    <s v="---"/>
    <s v="EX"/>
    <s v="BENF"/>
    <s v="BENEFITS"/>
    <s v="GP"/>
    <x v="5"/>
    <s v="COMPENS"/>
    <s v="07"/>
    <s v="AC"/>
    <x v="3"/>
    <n v="22065"/>
    <n v="22065"/>
    <s v="IT"/>
    <x v="0"/>
    <s v="IT"/>
    <s v="EX"/>
    <n v="22065"/>
    <n v="22065"/>
    <x v="0"/>
    <n v="0"/>
    <n v="0"/>
    <m/>
    <n v="0"/>
    <n v="22065"/>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24"/>
    <x v="23"/>
    <s v="---"/>
    <s v="EX"/>
    <s v="BENF"/>
    <s v="BENEFITS"/>
    <s v="GP"/>
    <x v="5"/>
    <s v="COMPENS"/>
    <s v="07"/>
    <s v="AC"/>
    <x v="3"/>
    <n v="110602"/>
    <n v="151802"/>
    <s v="IT"/>
    <x v="0"/>
    <s v="IT"/>
    <s v="EX"/>
    <n v="151802"/>
    <n v="151802"/>
    <x v="0"/>
    <n v="0"/>
    <n v="0"/>
    <m/>
    <n v="0"/>
    <n v="151802"/>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24"/>
    <x v="23"/>
    <s v="---"/>
    <s v="EX"/>
    <s v="BENF"/>
    <s v="BENEFITS"/>
    <s v="GP"/>
    <x v="5"/>
    <s v="COMPENS"/>
    <s v="07"/>
    <s v="AC"/>
    <x v="3"/>
    <n v="72543"/>
    <n v="66829"/>
    <s v="IT"/>
    <x v="0"/>
    <s v="IT"/>
    <s v="EX"/>
    <n v="66829"/>
    <n v="66829"/>
    <x v="0"/>
    <n v="0"/>
    <n v="0"/>
    <m/>
    <n v="0"/>
    <n v="66829"/>
    <s v="N"/>
    <m/>
    <s v="VPIT"/>
    <s v="VP FOR INFORMATION TECHNOLOGY"/>
    <s v="94"/>
    <s v="1-Adjust Based Budget"/>
    <x v="42"/>
    <x v="2"/>
    <x v="7"/>
    <m/>
    <x v="16"/>
    <x v="16"/>
    <m/>
  </r>
  <r>
    <n v="2018"/>
    <s v="UA"/>
    <s v="ITGF"/>
    <s v="IT GENERAL FUND"/>
    <x v="106"/>
    <s v="HNGF"/>
    <s v="HELPNET GENERAL FUND"/>
    <s v="BL UITS OPER ACCOUNT - GENERAL FUND"/>
    <x v="17"/>
    <s v="VP FOR INFORMATION TECHNOLOGY"/>
    <s v="GENFND"/>
    <x v="24"/>
    <x v="23"/>
    <s v="---"/>
    <s v="EX"/>
    <s v="BENF"/>
    <s v="BENEFITS"/>
    <s v="GP"/>
    <x v="5"/>
    <s v="COMPENS"/>
    <s v="07"/>
    <s v="AC"/>
    <x v="3"/>
    <n v="31339"/>
    <n v="31339"/>
    <s v="IT"/>
    <x v="0"/>
    <s v="IT"/>
    <s v="EX"/>
    <n v="31339"/>
    <n v="31339"/>
    <x v="0"/>
    <n v="0"/>
    <n v="0"/>
    <m/>
    <n v="0"/>
    <n v="31339"/>
    <s v="N"/>
    <m/>
    <s v="VPIT"/>
    <s v="VP FOR INFORMATION TECHNOLOGY"/>
    <s v="94"/>
    <s v="1-Adjust Based Budget"/>
    <x v="42"/>
    <x v="2"/>
    <x v="7"/>
    <m/>
    <x v="16"/>
    <x v="16"/>
    <m/>
  </r>
  <r>
    <n v="2018"/>
    <s v="UA"/>
    <s v="ITGF"/>
    <s v="IT GENERAL FUND"/>
    <x v="106"/>
    <s v="HPCRA"/>
    <s v="HIGH PERFORMANCE COMPUTING RESEARCH APPS"/>
    <s v="BL UITS OPER ACCOUNT - GENERAL FUND"/>
    <x v="17"/>
    <s v="VP FOR INFORMATION TECHNOLOGY"/>
    <s v="GENFND"/>
    <x v="24"/>
    <x v="23"/>
    <s v="---"/>
    <s v="EX"/>
    <s v="BENF"/>
    <s v="BENEFITS"/>
    <s v="GP"/>
    <x v="5"/>
    <s v="COMPENS"/>
    <s v="07"/>
    <s v="AC"/>
    <x v="3"/>
    <n v="47024"/>
    <n v="44010"/>
    <s v="IT"/>
    <x v="0"/>
    <s v="IT"/>
    <s v="EX"/>
    <n v="44010"/>
    <n v="44010"/>
    <x v="0"/>
    <n v="0"/>
    <n v="0"/>
    <m/>
    <n v="0"/>
    <n v="44010"/>
    <s v="N"/>
    <m/>
    <s v="VPIT"/>
    <s v="VP FOR INFORMATION TECHNOLOGY"/>
    <s v="94"/>
    <s v="1-Adjust Based Budget"/>
    <x v="42"/>
    <x v="2"/>
    <x v="7"/>
    <m/>
    <x v="16"/>
    <x v="16"/>
    <m/>
  </r>
  <r>
    <n v="2018"/>
    <s v="UA"/>
    <s v="ITGF"/>
    <s v="IT GENERAL FUND"/>
    <x v="106"/>
    <s v="HRO"/>
    <s v="HUMAN RESOURCES"/>
    <s v="BL UITS OPER ACCOUNT - GENERAL FUND"/>
    <x v="17"/>
    <s v="VP FOR INFORMATION TECHNOLOGY"/>
    <s v="GENFND"/>
    <x v="24"/>
    <x v="23"/>
    <s v="---"/>
    <s v="EX"/>
    <s v="BENF"/>
    <s v="BENEFITS"/>
    <s v="GP"/>
    <x v="5"/>
    <s v="COMPENS"/>
    <s v="07"/>
    <s v="AC"/>
    <x v="3"/>
    <n v="38608"/>
    <n v="39812"/>
    <s v="IT"/>
    <x v="0"/>
    <s v="IT"/>
    <s v="EX"/>
    <n v="39812"/>
    <n v="39812"/>
    <x v="0"/>
    <n v="0"/>
    <n v="0"/>
    <m/>
    <n v="0"/>
    <n v="39812"/>
    <s v="N"/>
    <m/>
    <s v="VPIT"/>
    <s v="VP FOR INFORMATION TECHNOLOGY"/>
    <s v="94"/>
    <s v="1-Adjust Based Budget"/>
    <x v="42"/>
    <x v="2"/>
    <x v="7"/>
    <m/>
    <x v="16"/>
    <x v="16"/>
    <m/>
  </r>
  <r>
    <n v="2018"/>
    <s v="UA"/>
    <s v="ITGF"/>
    <s v="IT GENERAL FUND"/>
    <x v="106"/>
    <s v="II28"/>
    <s v="INFO ASSURANCE IT 28"/>
    <s v="BL UITS OPER ACCOUNT - GENERAL FUND"/>
    <x v="17"/>
    <s v="VP FOR INFORMATION TECHNOLOGY"/>
    <s v="GENFND"/>
    <x v="24"/>
    <x v="23"/>
    <s v="---"/>
    <s v="EX"/>
    <s v="BENF"/>
    <s v="BENEFITS"/>
    <s v="GP"/>
    <x v="5"/>
    <s v="COMPENS"/>
    <s v="07"/>
    <s v="AC"/>
    <x v="3"/>
    <n v="0"/>
    <n v="15768"/>
    <s v="IT"/>
    <x v="0"/>
    <s v="IT"/>
    <s v="EX"/>
    <n v="15768"/>
    <n v="15768"/>
    <x v="0"/>
    <n v="0"/>
    <n v="0"/>
    <m/>
    <n v="0"/>
    <n v="15768"/>
    <s v="N"/>
    <m/>
    <s v="VPIT"/>
    <s v="VP FOR INFORMATION TECHNOLOGY"/>
    <s v="94"/>
    <s v="1-Adjust Based Budget"/>
    <x v="42"/>
    <x v="2"/>
    <x v="7"/>
    <m/>
    <x v="16"/>
    <x v="16"/>
    <m/>
  </r>
  <r>
    <n v="2018"/>
    <s v="UA"/>
    <s v="ITGF"/>
    <s v="IT GENERAL FUND"/>
    <x v="106"/>
    <s v="INTL"/>
    <s v="INTERNATIONAL NETWORK"/>
    <s v="BL UITS OPER ACCOUNT - GENERAL FUND"/>
    <x v="17"/>
    <s v="VP FOR INFORMATION TECHNOLOGY"/>
    <s v="GENFND"/>
    <x v="24"/>
    <x v="23"/>
    <s v="---"/>
    <s v="EX"/>
    <s v="BENF"/>
    <s v="BENEFITS"/>
    <s v="GP"/>
    <x v="5"/>
    <s v="COMPENS"/>
    <s v="07"/>
    <s v="AC"/>
    <x v="3"/>
    <n v="43698"/>
    <n v="43698"/>
    <s v="IT"/>
    <x v="0"/>
    <s v="IT"/>
    <s v="EX"/>
    <n v="43698"/>
    <n v="43698"/>
    <x v="0"/>
    <n v="0"/>
    <n v="0"/>
    <m/>
    <n v="0"/>
    <n v="43698"/>
    <s v="N"/>
    <m/>
    <s v="VPIT"/>
    <s v="VP FOR INFORMATION TECHNOLOGY"/>
    <s v="94"/>
    <s v="1-Adjust Based Budget"/>
    <x v="42"/>
    <x v="2"/>
    <x v="7"/>
    <m/>
    <x v="16"/>
    <x v="16"/>
    <m/>
  </r>
  <r>
    <n v="2018"/>
    <s v="UA"/>
    <s v="ITGF"/>
    <s v="IT GENERAL FUND"/>
    <x v="106"/>
    <s v="IPSO"/>
    <s v="IT POLICY &amp; SECURITY OFFICE"/>
    <s v="BL UITS OPER ACCOUNT - GENERAL FUND"/>
    <x v="17"/>
    <s v="VP FOR INFORMATION TECHNOLOGY"/>
    <s v="GENFND"/>
    <x v="24"/>
    <x v="23"/>
    <s v="---"/>
    <s v="EX"/>
    <s v="BENF"/>
    <s v="BENEFITS"/>
    <s v="GP"/>
    <x v="5"/>
    <s v="COMPENS"/>
    <s v="07"/>
    <s v="AC"/>
    <x v="3"/>
    <n v="48716"/>
    <n v="48716"/>
    <s v="IT"/>
    <x v="0"/>
    <s v="IT"/>
    <s v="EX"/>
    <n v="48716"/>
    <n v="48716"/>
    <x v="0"/>
    <n v="0"/>
    <n v="0"/>
    <m/>
    <n v="0"/>
    <n v="48716"/>
    <s v="N"/>
    <m/>
    <s v="VPIT"/>
    <s v="VP FOR INFORMATION TECHNOLOGY"/>
    <s v="94"/>
    <s v="1-Adjust Based Budget"/>
    <x v="42"/>
    <x v="2"/>
    <x v="7"/>
    <m/>
    <x v="16"/>
    <x v="16"/>
    <m/>
  </r>
  <r>
    <n v="2018"/>
    <s v="UA"/>
    <s v="ITGF"/>
    <s v="IT GENERAL FUND"/>
    <x v="106"/>
    <s v="ITCP"/>
    <s v="IT COMMUNITY PARTNERSHIPS"/>
    <s v="BL UITS OPER ACCOUNT - GENERAL FUND"/>
    <x v="17"/>
    <s v="VP FOR INFORMATION TECHNOLOGY"/>
    <s v="GENFND"/>
    <x v="24"/>
    <x v="23"/>
    <s v="---"/>
    <s v="EX"/>
    <s v="BENF"/>
    <s v="BENEFITS"/>
    <s v="GP"/>
    <x v="5"/>
    <s v="COMPENS"/>
    <s v="07"/>
    <s v="AC"/>
    <x v="3"/>
    <n v="43121"/>
    <n v="43121"/>
    <s v="IT"/>
    <x v="0"/>
    <s v="IT"/>
    <s v="EX"/>
    <n v="43121"/>
    <n v="43121"/>
    <x v="0"/>
    <n v="0"/>
    <n v="0"/>
    <m/>
    <n v="0"/>
    <n v="43121"/>
    <s v="N"/>
    <m/>
    <s v="VPIT"/>
    <s v="VP FOR INFORMATION TECHNOLOGY"/>
    <s v="94"/>
    <s v="1-Adjust Based Budget"/>
    <x v="42"/>
    <x v="2"/>
    <x v="7"/>
    <m/>
    <x v="16"/>
    <x v="16"/>
    <m/>
  </r>
  <r>
    <n v="2018"/>
    <s v="UA"/>
    <s v="ITGF"/>
    <s v="IT GENERAL FUND"/>
    <x v="106"/>
    <s v="NMDEV"/>
    <s v="NETWORK MANAGEMENT DEVELOPMENT"/>
    <s v="BL UITS OPER ACCOUNT - GENERAL FUND"/>
    <x v="17"/>
    <s v="VP FOR INFORMATION TECHNOLOGY"/>
    <s v="GENFND"/>
    <x v="24"/>
    <x v="23"/>
    <s v="---"/>
    <s v="EX"/>
    <s v="BENF"/>
    <s v="BENEFITS"/>
    <s v="GP"/>
    <x v="5"/>
    <s v="COMPENS"/>
    <s v="07"/>
    <s v="AC"/>
    <x v="3"/>
    <n v="12731"/>
    <n v="12731"/>
    <s v="IT"/>
    <x v="0"/>
    <s v="IT"/>
    <s v="EX"/>
    <n v="12731"/>
    <n v="12731"/>
    <x v="0"/>
    <n v="0"/>
    <n v="0"/>
    <m/>
    <n v="0"/>
    <n v="12731"/>
    <s v="N"/>
    <m/>
    <s v="VPIT"/>
    <s v="VP FOR INFORMATION TECHNOLOGY"/>
    <s v="94"/>
    <s v="1-Adjust Based Budget"/>
    <x v="42"/>
    <x v="2"/>
    <x v="7"/>
    <m/>
    <x v="16"/>
    <x v="16"/>
    <m/>
  </r>
  <r>
    <n v="2018"/>
    <s v="UA"/>
    <s v="ITGF"/>
    <s v="IT GENERAL FUND"/>
    <x v="106"/>
    <s v="OPSVS"/>
    <s v="OPERATIONS SERVICES-CENTRAL SYSTEMS"/>
    <s v="BL UITS OPER ACCOUNT - GENERAL FUND"/>
    <x v="17"/>
    <s v="VP FOR INFORMATION TECHNOLOGY"/>
    <s v="GENFND"/>
    <x v="24"/>
    <x v="23"/>
    <s v="---"/>
    <s v="EX"/>
    <s v="BENF"/>
    <s v="BENEFITS"/>
    <s v="GP"/>
    <x v="5"/>
    <s v="COMPENS"/>
    <s v="07"/>
    <s v="AC"/>
    <x v="3"/>
    <n v="76049"/>
    <n v="57419"/>
    <s v="IT"/>
    <x v="0"/>
    <s v="IT"/>
    <s v="EX"/>
    <n v="57419"/>
    <n v="57419"/>
    <x v="0"/>
    <n v="0"/>
    <n v="0"/>
    <m/>
    <n v="0"/>
    <n v="57419"/>
    <s v="N"/>
    <m/>
    <s v="VPIT"/>
    <s v="VP FOR INFORMATION TECHNOLOGY"/>
    <s v="94"/>
    <s v="1-Adjust Based Budget"/>
    <x v="42"/>
    <x v="2"/>
    <x v="7"/>
    <m/>
    <x v="16"/>
    <x v="16"/>
    <m/>
  </r>
  <r>
    <n v="2018"/>
    <s v="UA"/>
    <s v="ITGF"/>
    <s v="IT GENERAL FUND"/>
    <x v="106"/>
    <s v="OSG"/>
    <s v="OPEN SCIENCE GRID"/>
    <s v="BL UITS OPER ACCOUNT - GENERAL FUND"/>
    <x v="17"/>
    <s v="VP FOR INFORMATION TECHNOLOGY"/>
    <s v="GENFND"/>
    <x v="24"/>
    <x v="23"/>
    <s v="---"/>
    <s v="EX"/>
    <s v="BENF"/>
    <s v="BENEFITS"/>
    <s v="GP"/>
    <x v="5"/>
    <s v="COMPENS"/>
    <s v="07"/>
    <s v="AC"/>
    <x v="3"/>
    <n v="22123"/>
    <n v="22123"/>
    <s v="IT"/>
    <x v="0"/>
    <s v="IT"/>
    <s v="EX"/>
    <n v="22123"/>
    <n v="22123"/>
    <x v="0"/>
    <n v="0"/>
    <n v="0"/>
    <m/>
    <n v="0"/>
    <n v="22123"/>
    <s v="N"/>
    <m/>
    <s v="VPIT"/>
    <s v="VP FOR INFORMATION TECHNOLOGY"/>
    <s v="94"/>
    <s v="1-Adjust Based Budget"/>
    <x v="42"/>
    <x v="2"/>
    <x v="7"/>
    <m/>
    <x v="16"/>
    <x v="16"/>
    <m/>
  </r>
  <r>
    <n v="2018"/>
    <s v="UA"/>
    <s v="ITGF"/>
    <s v="IT GENERAL FUND"/>
    <x v="106"/>
    <s v="PRACQ"/>
    <s v="PRIORITIZED ACQUISITIONS"/>
    <s v="BL UITS OPER ACCOUNT - GENERAL FUND"/>
    <x v="17"/>
    <s v="VP FOR INFORMATION TECHNOLOGY"/>
    <s v="GENFND"/>
    <x v="24"/>
    <x v="23"/>
    <s v="---"/>
    <s v="EX"/>
    <s v="BENF"/>
    <s v="BENEFITS"/>
    <s v="GP"/>
    <x v="5"/>
    <s v="COMPENS"/>
    <s v="07"/>
    <s v="AC"/>
    <x v="3"/>
    <n v="70378"/>
    <n v="-16389"/>
    <s v="IT"/>
    <x v="0"/>
    <s v="IT"/>
    <s v="EX"/>
    <n v="-16389"/>
    <n v="-16389"/>
    <x v="0"/>
    <n v="0"/>
    <n v="0"/>
    <m/>
    <n v="0"/>
    <n v="-16389"/>
    <s v="N"/>
    <m/>
    <s v="VPIT"/>
    <s v="VP FOR INFORMATION TECHNOLOGY"/>
    <s v="94"/>
    <s v="1-Adjust Based Budget"/>
    <x v="42"/>
    <x v="2"/>
    <x v="7"/>
    <m/>
    <x v="16"/>
    <x v="16"/>
    <m/>
  </r>
  <r>
    <n v="2018"/>
    <s v="UA"/>
    <s v="ITGF"/>
    <s v="IT GENERAL FUND"/>
    <x v="106"/>
    <s v="RACAV"/>
    <s v="AVP RESEARCH &amp; ACADEMIC COMPUTING"/>
    <s v="BL UITS OPER ACCOUNT - GENERAL FUND"/>
    <x v="17"/>
    <s v="VP FOR INFORMATION TECHNOLOGY"/>
    <s v="GENFND"/>
    <x v="24"/>
    <x v="23"/>
    <s v="---"/>
    <s v="EX"/>
    <s v="BENF"/>
    <s v="BENEFITS"/>
    <s v="GP"/>
    <x v="5"/>
    <s v="COMPENS"/>
    <s v="07"/>
    <s v="AC"/>
    <x v="3"/>
    <n v="54204"/>
    <n v="77451"/>
    <s v="IT"/>
    <x v="0"/>
    <s v="IT"/>
    <s v="EX"/>
    <n v="77451"/>
    <n v="77451"/>
    <x v="0"/>
    <n v="0"/>
    <n v="0"/>
    <m/>
    <n v="0"/>
    <n v="77451"/>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24"/>
    <x v="23"/>
    <s v="---"/>
    <s v="EX"/>
    <s v="BENF"/>
    <s v="BENEFITS"/>
    <s v="GP"/>
    <x v="5"/>
    <s v="COMPENS"/>
    <s v="07"/>
    <s v="AC"/>
    <x v="3"/>
    <n v="27474"/>
    <n v="0"/>
    <s v="IT"/>
    <x v="0"/>
    <s v="IT"/>
    <s v="EX"/>
    <n v="0"/>
    <n v="0"/>
    <x v="0"/>
    <n v="0"/>
    <n v="0"/>
    <m/>
    <n v="0"/>
    <n v="0"/>
    <s v="N"/>
    <m/>
    <s v="VPIT"/>
    <s v="VP FOR INFORMATION TECHNOLOGY"/>
    <s v="94"/>
    <s v="1-Adjust Based Budget"/>
    <x v="42"/>
    <x v="2"/>
    <x v="7"/>
    <m/>
    <x v="16"/>
    <x v="16"/>
    <m/>
  </r>
  <r>
    <n v="2018"/>
    <s v="UA"/>
    <s v="ITGF"/>
    <s v="IT GENERAL FUND"/>
    <x v="106"/>
    <s v="RACV"/>
    <s v="RAC VISUALIZATION ADMIN"/>
    <s v="BL UITS OPER ACCOUNT - GENERAL FUND"/>
    <x v="17"/>
    <s v="VP FOR INFORMATION TECHNOLOGY"/>
    <s v="GENFND"/>
    <x v="24"/>
    <x v="23"/>
    <s v="---"/>
    <s v="EX"/>
    <s v="BENF"/>
    <s v="BENEFITS"/>
    <s v="GP"/>
    <x v="5"/>
    <s v="COMPENS"/>
    <s v="07"/>
    <s v="AC"/>
    <x v="3"/>
    <n v="33610"/>
    <n v="33610"/>
    <s v="IT"/>
    <x v="0"/>
    <s v="IT"/>
    <s v="EX"/>
    <n v="33610"/>
    <n v="33610"/>
    <x v="0"/>
    <n v="0"/>
    <n v="0"/>
    <m/>
    <n v="0"/>
    <n v="33610"/>
    <s v="N"/>
    <m/>
    <s v="VPIT"/>
    <s v="VP FOR INFORMATION TECHNOLOGY"/>
    <s v="94"/>
    <s v="1-Adjust Based Budget"/>
    <x v="42"/>
    <x v="2"/>
    <x v="7"/>
    <m/>
    <x v="16"/>
    <x v="16"/>
    <m/>
  </r>
  <r>
    <n v="2018"/>
    <s v="UA"/>
    <s v="ITGF"/>
    <s v="IT GENERAL FUND"/>
    <x v="106"/>
    <s v="RDATA"/>
    <s v="RESEARCH DATA SERVICES"/>
    <s v="BL UITS OPER ACCOUNT - GENERAL FUND"/>
    <x v="17"/>
    <s v="VP FOR INFORMATION TECHNOLOGY"/>
    <s v="GENFND"/>
    <x v="24"/>
    <x v="23"/>
    <s v="---"/>
    <s v="EX"/>
    <s v="BENF"/>
    <s v="BENEFITS"/>
    <s v="GP"/>
    <x v="5"/>
    <s v="COMPENS"/>
    <s v="07"/>
    <s v="AC"/>
    <x v="3"/>
    <n v="54692"/>
    <n v="71081"/>
    <s v="IT"/>
    <x v="0"/>
    <s v="IT"/>
    <s v="EX"/>
    <n v="71081"/>
    <n v="71081"/>
    <x v="0"/>
    <n v="0"/>
    <n v="0"/>
    <m/>
    <n v="0"/>
    <n v="71081"/>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24"/>
    <x v="23"/>
    <s v="---"/>
    <s v="EX"/>
    <s v="BENF"/>
    <s v="BENEFITS"/>
    <s v="GP"/>
    <x v="5"/>
    <s v="COMPENS"/>
    <s v="07"/>
    <s v="AC"/>
    <x v="3"/>
    <n v="5924"/>
    <n v="5924"/>
    <s v="IT"/>
    <x v="0"/>
    <s v="IT"/>
    <s v="EX"/>
    <n v="5924"/>
    <n v="5924"/>
    <x v="0"/>
    <n v="0"/>
    <n v="0"/>
    <m/>
    <n v="0"/>
    <n v="5924"/>
    <s v="N"/>
    <m/>
    <s v="VPIT"/>
    <s v="VP FOR INFORMATION TECHNOLOGY"/>
    <s v="94"/>
    <s v="1-Adjust Based Budget"/>
    <x v="42"/>
    <x v="2"/>
    <x v="7"/>
    <m/>
    <x v="16"/>
    <x v="16"/>
    <m/>
  </r>
  <r>
    <n v="2018"/>
    <s v="UA"/>
    <s v="ITGF"/>
    <s v="IT GENERAL FUND"/>
    <x v="106"/>
    <s v="SALRE"/>
    <s v="SALARY RESERVE AND PLANNED SAVINGS"/>
    <s v="BL UITS OPER ACCOUNT - GENERAL FUND"/>
    <x v="17"/>
    <s v="VP FOR INFORMATION TECHNOLOGY"/>
    <s v="GENFND"/>
    <x v="24"/>
    <x v="23"/>
    <s v="---"/>
    <s v="EX"/>
    <s v="BENF"/>
    <s v="BENEFITS"/>
    <s v="GP"/>
    <x v="5"/>
    <s v="COMPENS"/>
    <s v="07"/>
    <s v="AC"/>
    <x v="3"/>
    <n v="-25125"/>
    <n v="-25125"/>
    <s v="IT"/>
    <x v="0"/>
    <s v="IT"/>
    <s v="EX"/>
    <n v="-25125"/>
    <n v="-25125"/>
    <x v="0"/>
    <n v="0"/>
    <n v="0"/>
    <m/>
    <n v="0"/>
    <n v="-25125"/>
    <s v="N"/>
    <m/>
    <s v="VPIT"/>
    <s v="VP FOR INFORMATION TECHNOLOGY"/>
    <s v="94"/>
    <s v="1-Adjust Based Budget"/>
    <x v="42"/>
    <x v="2"/>
    <x v="7"/>
    <m/>
    <x v="16"/>
    <x v="16"/>
    <m/>
  </r>
  <r>
    <n v="2018"/>
    <s v="UA"/>
    <s v="ITGF"/>
    <s v="IT GENERAL FUND"/>
    <x v="106"/>
    <s v="SAVP"/>
    <s v="SUPPORT AVP"/>
    <s v="BL UITS OPER ACCOUNT - GENERAL FUND"/>
    <x v="17"/>
    <s v="VP FOR INFORMATION TECHNOLOGY"/>
    <s v="GENFND"/>
    <x v="24"/>
    <x v="23"/>
    <s v="---"/>
    <s v="EX"/>
    <s v="BENF"/>
    <s v="BENEFITS"/>
    <s v="GP"/>
    <x v="5"/>
    <s v="COMPENS"/>
    <s v="07"/>
    <s v="AC"/>
    <x v="3"/>
    <n v="21535"/>
    <n v="21535"/>
    <s v="IT"/>
    <x v="0"/>
    <s v="IT"/>
    <s v="EX"/>
    <n v="21535"/>
    <n v="21535"/>
    <x v="0"/>
    <n v="0"/>
    <n v="0"/>
    <m/>
    <n v="0"/>
    <n v="21535"/>
    <s v="N"/>
    <m/>
    <s v="VPIT"/>
    <s v="VP FOR INFORMATION TECHNOLOGY"/>
    <s v="94"/>
    <s v="1-Adjust Based Budget"/>
    <x v="42"/>
    <x v="2"/>
    <x v="7"/>
    <m/>
    <x v="16"/>
    <x v="16"/>
    <m/>
  </r>
  <r>
    <n v="2018"/>
    <s v="UA"/>
    <s v="ITGF"/>
    <s v="IT GENERAL FUND"/>
    <x v="106"/>
    <s v="SC"/>
    <s v="SUPPORT CENTER ADMINISTRATIVE SUPPORT"/>
    <s v="BL UITS OPER ACCOUNT - GENERAL FUND"/>
    <x v="17"/>
    <s v="VP FOR INFORMATION TECHNOLOGY"/>
    <s v="GENFND"/>
    <x v="24"/>
    <x v="23"/>
    <s v="---"/>
    <s v="EX"/>
    <s v="BENF"/>
    <s v="BENEFITS"/>
    <s v="GP"/>
    <x v="5"/>
    <s v="COMPENS"/>
    <s v="07"/>
    <s v="AC"/>
    <x v="3"/>
    <n v="160752"/>
    <n v="155475"/>
    <s v="IT"/>
    <x v="0"/>
    <s v="IT"/>
    <s v="EX"/>
    <n v="155475"/>
    <n v="155475"/>
    <x v="0"/>
    <n v="0"/>
    <n v="0"/>
    <m/>
    <n v="0"/>
    <n v="155475"/>
    <s v="N"/>
    <m/>
    <s v="VPIT"/>
    <s v="VP FOR INFORMATION TECHNOLOGY"/>
    <s v="94"/>
    <s v="1-Adjust Based Budget"/>
    <x v="42"/>
    <x v="2"/>
    <x v="7"/>
    <m/>
    <x v="16"/>
    <x v="16"/>
    <m/>
  </r>
  <r>
    <n v="2018"/>
    <s v="UA"/>
    <s v="ITGF"/>
    <s v="IT GENERAL FUND"/>
    <x v="106"/>
    <s v="SDS"/>
    <s v="SCIENTIFIC DATA SERVICES"/>
    <s v="BL UITS OPER ACCOUNT - GENERAL FUND"/>
    <x v="17"/>
    <s v="VP FOR INFORMATION TECHNOLOGY"/>
    <s v="GENFND"/>
    <x v="24"/>
    <x v="23"/>
    <s v="---"/>
    <s v="EX"/>
    <s v="BENF"/>
    <s v="BENEFITS"/>
    <s v="GP"/>
    <x v="5"/>
    <s v="COMPENS"/>
    <s v="07"/>
    <s v="AC"/>
    <x v="3"/>
    <n v="20854"/>
    <n v="20854"/>
    <s v="IT"/>
    <x v="0"/>
    <s v="IT"/>
    <s v="EX"/>
    <n v="20854"/>
    <n v="20854"/>
    <x v="0"/>
    <n v="0"/>
    <n v="0"/>
    <m/>
    <n v="0"/>
    <n v="20854"/>
    <s v="N"/>
    <m/>
    <s v="VPIT"/>
    <s v="VP FOR INFORMATION TECHNOLOGY"/>
    <s v="94"/>
    <s v="1-Adjust Based Budget"/>
    <x v="42"/>
    <x v="2"/>
    <x v="7"/>
    <m/>
    <x v="16"/>
    <x v="16"/>
    <m/>
  </r>
  <r>
    <n v="2018"/>
    <s v="UA"/>
    <s v="ITGF"/>
    <s v="IT GENERAL FUND"/>
    <x v="106"/>
    <s v="SMCON"/>
    <s v="STAT &amp; MATH CONSULTING SERVICES"/>
    <s v="BL UITS OPER ACCOUNT - GENERAL FUND"/>
    <x v="17"/>
    <s v="VP FOR INFORMATION TECHNOLOGY"/>
    <s v="GENFND"/>
    <x v="24"/>
    <x v="23"/>
    <s v="---"/>
    <s v="EX"/>
    <s v="BENF"/>
    <s v="BENEFITS"/>
    <s v="GP"/>
    <x v="5"/>
    <s v="COMPENS"/>
    <s v="07"/>
    <s v="AC"/>
    <x v="3"/>
    <n v="32942"/>
    <n v="32942"/>
    <s v="IT"/>
    <x v="0"/>
    <s v="IT"/>
    <s v="EX"/>
    <n v="32942"/>
    <n v="32942"/>
    <x v="0"/>
    <n v="0"/>
    <n v="0"/>
    <m/>
    <n v="0"/>
    <n v="32942"/>
    <s v="N"/>
    <m/>
    <s v="VPIT"/>
    <s v="VP FOR INFORMATION TECHNOLOGY"/>
    <s v="94"/>
    <s v="1-Adjust Based Budget"/>
    <x v="42"/>
    <x v="2"/>
    <x v="7"/>
    <m/>
    <x v="16"/>
    <x v="16"/>
    <m/>
  </r>
  <r>
    <n v="2018"/>
    <s v="UA"/>
    <s v="ITGF"/>
    <s v="IT GENERAL FUND"/>
    <x v="106"/>
    <s v="TLT"/>
    <s v="TEACHING &amp; LEARNING TECHNOLOGIES"/>
    <s v="BL UITS OPER ACCOUNT - GENERAL FUND"/>
    <x v="17"/>
    <s v="VP FOR INFORMATION TECHNOLOGY"/>
    <s v="GENFND"/>
    <x v="24"/>
    <x v="23"/>
    <s v="---"/>
    <s v="EX"/>
    <s v="BENF"/>
    <s v="BENEFITS"/>
    <s v="GP"/>
    <x v="5"/>
    <s v="COMPENS"/>
    <s v="07"/>
    <s v="AC"/>
    <x v="3"/>
    <n v="16120"/>
    <n v="16120"/>
    <s v="IT"/>
    <x v="0"/>
    <s v="IT"/>
    <s v="EX"/>
    <n v="16120"/>
    <n v="16120"/>
    <x v="0"/>
    <n v="0"/>
    <n v="0"/>
    <m/>
    <n v="0"/>
    <n v="1612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24"/>
    <x v="23"/>
    <s v="---"/>
    <s v="EX"/>
    <s v="BENF"/>
    <s v="BENEFITS"/>
    <s v="GP"/>
    <x v="5"/>
    <s v="COMPENS"/>
    <s v="07"/>
    <s v="AC"/>
    <x v="3"/>
    <n v="12764"/>
    <n v="12764"/>
    <s v="IT"/>
    <x v="0"/>
    <s v="IT"/>
    <s v="EX"/>
    <n v="12764"/>
    <n v="12764"/>
    <x v="0"/>
    <n v="0"/>
    <n v="0"/>
    <m/>
    <n v="0"/>
    <n v="12764"/>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24"/>
    <x v="23"/>
    <s v="---"/>
    <s v="EX"/>
    <s v="BENF"/>
    <s v="BENEFITS"/>
    <s v="GP"/>
    <x v="5"/>
    <s v="COMPENS"/>
    <s v="07"/>
    <s v="AC"/>
    <x v="3"/>
    <n v="36622"/>
    <n v="32408"/>
    <s v="IT"/>
    <x v="0"/>
    <s v="IT"/>
    <s v="EX"/>
    <n v="32408"/>
    <n v="32408"/>
    <x v="0"/>
    <n v="0"/>
    <n v="0"/>
    <m/>
    <n v="0"/>
    <n v="32408"/>
    <s v="N"/>
    <m/>
    <s v="VPIT"/>
    <s v="VP FOR INFORMATION TECHNOLOGY"/>
    <s v="94"/>
    <s v="1-Adjust Based Budget"/>
    <x v="42"/>
    <x v="2"/>
    <x v="7"/>
    <m/>
    <x v="16"/>
    <x v="16"/>
    <m/>
  </r>
  <r>
    <n v="2018"/>
    <s v="UA"/>
    <s v="ITGF"/>
    <s v="IT GENERAL FUND"/>
    <x v="106"/>
    <s v="UXO"/>
    <s v="USER EXPERIENCE OFFICE"/>
    <s v="BL UITS OPER ACCOUNT - GENERAL FUND"/>
    <x v="17"/>
    <s v="VP FOR INFORMATION TECHNOLOGY"/>
    <s v="GENFND"/>
    <x v="24"/>
    <x v="23"/>
    <s v="---"/>
    <s v="EX"/>
    <s v="BENF"/>
    <s v="BENEFITS"/>
    <s v="GP"/>
    <x v="5"/>
    <s v="COMPENS"/>
    <s v="07"/>
    <s v="AC"/>
    <x v="3"/>
    <n v="74153"/>
    <n v="82857"/>
    <s v="IT"/>
    <x v="0"/>
    <s v="IT"/>
    <s v="EX"/>
    <n v="82857"/>
    <n v="82857"/>
    <x v="0"/>
    <n v="0"/>
    <n v="0"/>
    <m/>
    <n v="0"/>
    <n v="82857"/>
    <s v="N"/>
    <m/>
    <s v="VPIT"/>
    <s v="VP FOR INFORMATION TECHNOLOGY"/>
    <s v="94"/>
    <s v="1-Adjust Based Budget"/>
    <x v="42"/>
    <x v="2"/>
    <x v="7"/>
    <m/>
    <x v="16"/>
    <x v="16"/>
    <m/>
  </r>
  <r>
    <n v="2018"/>
    <s v="UA"/>
    <s v="ITGF"/>
    <s v="IT GENERAL FUND"/>
    <x v="110"/>
    <s v="ITO"/>
    <s v="IT OPERATING"/>
    <s v="KO VPIT GENERAL FUND OPERATING"/>
    <x v="17"/>
    <s v="VP FOR INFORMATION TECHNOLOGY"/>
    <s v="GENFND"/>
    <x v="24"/>
    <x v="23"/>
    <s v="---"/>
    <s v="EX"/>
    <s v="BENF"/>
    <s v="BENEFITS"/>
    <s v="GP"/>
    <x v="5"/>
    <s v="COMPENS"/>
    <s v="07"/>
    <s v="AC"/>
    <x v="3"/>
    <n v="68099"/>
    <n v="68116"/>
    <s v="IT"/>
    <x v="0"/>
    <s v="IT"/>
    <s v="EX"/>
    <n v="68116"/>
    <n v="68116"/>
    <x v="0"/>
    <n v="0"/>
    <n v="0"/>
    <m/>
    <n v="0"/>
    <n v="68116"/>
    <s v="N"/>
    <m/>
    <s v="VPIT"/>
    <s v="VP FOR INFORMATION TECHNOLOGY"/>
    <s v="94"/>
    <s v="1-Adjust Based Budget"/>
    <x v="42"/>
    <x v="2"/>
    <x v="7"/>
    <m/>
    <x v="16"/>
    <x v="16"/>
    <m/>
  </r>
  <r>
    <n v="2018"/>
    <s v="UA"/>
    <s v="ITGF"/>
    <s v="IT GENERAL FUND"/>
    <x v="111"/>
    <s v="ITO"/>
    <s v="IT OPERATING"/>
    <s v="NW VPIT GF OPERATING"/>
    <x v="17"/>
    <s v="VP FOR INFORMATION TECHNOLOGY"/>
    <s v="GENFND"/>
    <x v="24"/>
    <x v="23"/>
    <s v="---"/>
    <s v="EX"/>
    <s v="BENF"/>
    <s v="BENEFITS"/>
    <s v="GP"/>
    <x v="5"/>
    <s v="COMPENS"/>
    <s v="07"/>
    <s v="AC"/>
    <x v="3"/>
    <n v="147137"/>
    <n v="147137"/>
    <s v="IT"/>
    <x v="0"/>
    <s v="IT"/>
    <s v="EX"/>
    <n v="147137"/>
    <n v="147137"/>
    <x v="0"/>
    <n v="0"/>
    <n v="0"/>
    <m/>
    <n v="0"/>
    <n v="147137"/>
    <s v="N"/>
    <m/>
    <s v="VPIT"/>
    <s v="VP FOR INFORMATION TECHNOLOGY"/>
    <s v="94"/>
    <s v="1-Adjust Based Budget"/>
    <x v="42"/>
    <x v="2"/>
    <x v="7"/>
    <m/>
    <x v="16"/>
    <x v="16"/>
    <m/>
  </r>
  <r>
    <n v="2018"/>
    <s v="UA"/>
    <s v="ITGF"/>
    <s v="IT GENERAL FUND"/>
    <x v="107"/>
    <s v="ADSUP"/>
    <s v="ADMINISTRATIVE SUPPORT"/>
    <s v="IN UITS OPERATING ACCOUNT - GEN FND"/>
    <x v="17"/>
    <s v="VP FOR INFORMATION TECHNOLOGY"/>
    <s v="GENFND"/>
    <x v="24"/>
    <x v="23"/>
    <s v="---"/>
    <s v="EX"/>
    <s v="BENF"/>
    <s v="BENEFITS"/>
    <s v="GP"/>
    <x v="5"/>
    <s v="COMPENS"/>
    <s v="07"/>
    <s v="AC"/>
    <x v="3"/>
    <n v="22077"/>
    <n v="22075"/>
    <s v="IT"/>
    <x v="0"/>
    <s v="IT"/>
    <s v="EX"/>
    <n v="22075"/>
    <n v="22075"/>
    <x v="0"/>
    <n v="0"/>
    <n v="0"/>
    <m/>
    <n v="0"/>
    <n v="22075"/>
    <s v="N"/>
    <m/>
    <s v="VPIT"/>
    <s v="VP FOR INFORMATION TECHNOLOGY"/>
    <s v="94"/>
    <s v="1-Adjust Based Budget"/>
    <x v="42"/>
    <x v="2"/>
    <x v="7"/>
    <m/>
    <x v="16"/>
    <x v="16"/>
    <m/>
  </r>
  <r>
    <n v="2018"/>
    <s v="UA"/>
    <s v="ITGF"/>
    <s v="IT GENERAL FUND"/>
    <x v="107"/>
    <s v="AVL"/>
    <s v="ADVANCED VISUALIZATION LABORATORY"/>
    <s v="IN UITS OPERATING ACCOUNT - GEN FND"/>
    <x v="17"/>
    <s v="VP FOR INFORMATION TECHNOLOGY"/>
    <s v="GENFND"/>
    <x v="24"/>
    <x v="23"/>
    <s v="---"/>
    <s v="EX"/>
    <s v="BENF"/>
    <s v="BENEFITS"/>
    <s v="GP"/>
    <x v="5"/>
    <s v="COMPENS"/>
    <s v="07"/>
    <s v="AC"/>
    <x v="3"/>
    <n v="42506"/>
    <n v="42506"/>
    <s v="IT"/>
    <x v="0"/>
    <s v="IT"/>
    <s v="EX"/>
    <n v="42506"/>
    <n v="42506"/>
    <x v="0"/>
    <n v="0"/>
    <n v="0"/>
    <m/>
    <n v="0"/>
    <n v="42506"/>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24"/>
    <x v="23"/>
    <s v="---"/>
    <s v="EX"/>
    <s v="BENF"/>
    <s v="BENEFITS"/>
    <s v="GP"/>
    <x v="5"/>
    <s v="COMPENS"/>
    <s v="07"/>
    <s v="AC"/>
    <x v="3"/>
    <n v="16070"/>
    <n v="16070"/>
    <s v="IT"/>
    <x v="0"/>
    <s v="IT"/>
    <s v="EX"/>
    <n v="16070"/>
    <n v="16070"/>
    <x v="0"/>
    <n v="0"/>
    <n v="0"/>
    <m/>
    <n v="0"/>
    <n v="16070"/>
    <s v="N"/>
    <m/>
    <s v="VPIT"/>
    <s v="VP FOR INFORMATION TECHNOLOGY"/>
    <s v="94"/>
    <s v="1-Adjust Based Budget"/>
    <x v="42"/>
    <x v="2"/>
    <x v="7"/>
    <m/>
    <x v="16"/>
    <x v="16"/>
    <m/>
  </r>
  <r>
    <n v="2018"/>
    <s v="UA"/>
    <s v="ITGF"/>
    <s v="IT GENERAL FUND"/>
    <x v="107"/>
    <s v="AVPN"/>
    <s v="NETWORK AVP BUDGET"/>
    <s v="IN UITS OPERATING ACCOUNT - GEN FND"/>
    <x v="17"/>
    <s v="VP FOR INFORMATION TECHNOLOGY"/>
    <s v="GENFND"/>
    <x v="24"/>
    <x v="23"/>
    <s v="---"/>
    <s v="EX"/>
    <s v="BENF"/>
    <s v="BENEFITS"/>
    <s v="GP"/>
    <x v="5"/>
    <s v="COMPENS"/>
    <s v="07"/>
    <s v="AC"/>
    <x v="3"/>
    <n v="66122"/>
    <n v="66122"/>
    <s v="IT"/>
    <x v="0"/>
    <s v="IT"/>
    <s v="EX"/>
    <n v="66122"/>
    <n v="66122"/>
    <x v="0"/>
    <n v="0"/>
    <n v="0"/>
    <m/>
    <n v="0"/>
    <n v="66122"/>
    <s v="N"/>
    <m/>
    <s v="VPIT"/>
    <s v="VP FOR INFORMATION TECHNOLOGY"/>
    <s v="94"/>
    <s v="1-Adjust Based Budget"/>
    <x v="42"/>
    <x v="2"/>
    <x v="7"/>
    <m/>
    <x v="16"/>
    <x v="16"/>
    <m/>
  </r>
  <r>
    <n v="2018"/>
    <s v="UA"/>
    <s v="ITGF"/>
    <s v="IT GENERAL FUND"/>
    <x v="107"/>
    <s v="CAS"/>
    <s v="COMPUTING ADVISING &amp; SUPPORT"/>
    <s v="IN UITS OPERATING ACCOUNT - GEN FND"/>
    <x v="17"/>
    <s v="VP FOR INFORMATION TECHNOLOGY"/>
    <s v="GENFND"/>
    <x v="24"/>
    <x v="23"/>
    <s v="---"/>
    <s v="EX"/>
    <s v="BENF"/>
    <s v="BENEFITS"/>
    <s v="GP"/>
    <x v="5"/>
    <s v="COMPENS"/>
    <s v="07"/>
    <s v="AC"/>
    <x v="3"/>
    <n v="52923"/>
    <n v="52026"/>
    <s v="IT"/>
    <x v="0"/>
    <s v="IT"/>
    <s v="EX"/>
    <n v="52026"/>
    <n v="52026"/>
    <x v="0"/>
    <n v="0"/>
    <n v="0"/>
    <m/>
    <n v="0"/>
    <n v="52026"/>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24"/>
    <x v="23"/>
    <s v="---"/>
    <s v="EX"/>
    <s v="BENF"/>
    <s v="BENEFITS"/>
    <s v="GP"/>
    <x v="5"/>
    <s v="COMPENS"/>
    <s v="07"/>
    <s v="AC"/>
    <x v="3"/>
    <n v="48060"/>
    <n v="48060"/>
    <s v="IT"/>
    <x v="0"/>
    <s v="IT"/>
    <s v="EX"/>
    <n v="48060"/>
    <n v="48060"/>
    <x v="0"/>
    <n v="0"/>
    <n v="0"/>
    <m/>
    <n v="0"/>
    <n v="48060"/>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24"/>
    <x v="23"/>
    <s v="---"/>
    <s v="EX"/>
    <s v="BENF"/>
    <s v="BENEFITS"/>
    <s v="GP"/>
    <x v="5"/>
    <s v="COMPENS"/>
    <s v="07"/>
    <s v="AC"/>
    <x v="3"/>
    <n v="0"/>
    <n v="53085"/>
    <s v="IT"/>
    <x v="0"/>
    <s v="IT"/>
    <s v="EX"/>
    <n v="53085"/>
    <n v="53085"/>
    <x v="0"/>
    <n v="0"/>
    <n v="0"/>
    <m/>
    <n v="0"/>
    <n v="53085"/>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24"/>
    <x v="23"/>
    <s v="---"/>
    <s v="EX"/>
    <s v="BENF"/>
    <s v="BENEFITS"/>
    <s v="GP"/>
    <x v="5"/>
    <s v="COMPENS"/>
    <s v="07"/>
    <s v="AC"/>
    <x v="3"/>
    <n v="28254"/>
    <n v="28070"/>
    <s v="IT"/>
    <x v="0"/>
    <s v="IT"/>
    <s v="EX"/>
    <n v="28070"/>
    <n v="28070"/>
    <x v="0"/>
    <n v="0"/>
    <n v="0"/>
    <m/>
    <n v="0"/>
    <n v="2807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24"/>
    <x v="23"/>
    <s v="---"/>
    <s v="EX"/>
    <s v="BENF"/>
    <s v="BENEFITS"/>
    <s v="GP"/>
    <x v="5"/>
    <s v="COMPENS"/>
    <s v="07"/>
    <s v="AC"/>
    <x v="3"/>
    <n v="73392"/>
    <n v="73392"/>
    <s v="IT"/>
    <x v="0"/>
    <s v="IT"/>
    <s v="EX"/>
    <n v="73392"/>
    <n v="73392"/>
    <x v="0"/>
    <n v="0"/>
    <n v="0"/>
    <m/>
    <n v="0"/>
    <n v="73392"/>
    <s v="N"/>
    <m/>
    <s v="VPIT"/>
    <s v="VP FOR INFORMATION TECHNOLOGY"/>
    <s v="94"/>
    <s v="1-Adjust Based Budget"/>
    <x v="42"/>
    <x v="2"/>
    <x v="7"/>
    <m/>
    <x v="16"/>
    <x v="16"/>
    <m/>
  </r>
  <r>
    <n v="2018"/>
    <s v="UA"/>
    <s v="ITGF"/>
    <s v="IT GENERAL FUND"/>
    <x v="107"/>
    <s v="CRSG"/>
    <s v="COMPUT-INTENSIVE RESEARCH SUPPORT GROUP"/>
    <s v="IN UITS OPERATING ACCOUNT - GEN FND"/>
    <x v="17"/>
    <s v="VP FOR INFORMATION TECHNOLOGY"/>
    <s v="GENFND"/>
    <x v="24"/>
    <x v="23"/>
    <s v="---"/>
    <s v="EX"/>
    <s v="BENF"/>
    <s v="BENEFITS"/>
    <s v="GP"/>
    <x v="5"/>
    <s v="COMPENS"/>
    <s v="07"/>
    <s v="AC"/>
    <x v="3"/>
    <n v="20100"/>
    <n v="20100"/>
    <s v="IT"/>
    <x v="0"/>
    <s v="IT"/>
    <s v="EX"/>
    <n v="20100"/>
    <n v="20100"/>
    <x v="0"/>
    <n v="0"/>
    <n v="0"/>
    <m/>
    <n v="0"/>
    <n v="20100"/>
    <s v="N"/>
    <m/>
    <s v="VPIT"/>
    <s v="VP FOR INFORMATION TECHNOLOGY"/>
    <s v="94"/>
    <s v="1-Adjust Based Budget"/>
    <x v="42"/>
    <x v="2"/>
    <x v="7"/>
    <m/>
    <x v="16"/>
    <x v="16"/>
    <m/>
  </r>
  <r>
    <n v="2018"/>
    <s v="UA"/>
    <s v="ITGF"/>
    <s v="IT GENERAL FUND"/>
    <x v="107"/>
    <s v="CTL"/>
    <s v="CENTER FOR TEACHING AND LEARNING"/>
    <s v="IN UITS OPERATING ACCOUNT - GEN FND"/>
    <x v="17"/>
    <s v="VP FOR INFORMATION TECHNOLOGY"/>
    <s v="GENFND"/>
    <x v="24"/>
    <x v="23"/>
    <s v="---"/>
    <s v="EX"/>
    <s v="BENF"/>
    <s v="BENEFITS"/>
    <s v="GP"/>
    <x v="5"/>
    <s v="COMPENS"/>
    <s v="07"/>
    <s v="AC"/>
    <x v="3"/>
    <n v="51745"/>
    <n v="51745"/>
    <s v="IT"/>
    <x v="0"/>
    <s v="IT"/>
    <s v="EX"/>
    <n v="51745"/>
    <n v="51745"/>
    <x v="0"/>
    <n v="0"/>
    <n v="0"/>
    <m/>
    <n v="0"/>
    <n v="51745"/>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24"/>
    <x v="23"/>
    <s v="---"/>
    <s v="EX"/>
    <s v="BENF"/>
    <s v="BENEFITS"/>
    <s v="GP"/>
    <x v="5"/>
    <s v="COMPENS"/>
    <s v="07"/>
    <s v="AC"/>
    <x v="3"/>
    <n v="73743"/>
    <n v="72705"/>
    <s v="IT"/>
    <x v="0"/>
    <s v="IT"/>
    <s v="EX"/>
    <n v="72705"/>
    <n v="72705"/>
    <x v="0"/>
    <n v="0"/>
    <n v="0"/>
    <m/>
    <n v="0"/>
    <n v="72705"/>
    <s v="N"/>
    <m/>
    <s v="VPIT"/>
    <s v="VP FOR INFORMATION TECHNOLOGY"/>
    <s v="94"/>
    <s v="1-Adjust Based Budget"/>
    <x v="42"/>
    <x v="2"/>
    <x v="7"/>
    <m/>
    <x v="16"/>
    <x v="16"/>
    <m/>
  </r>
  <r>
    <n v="2018"/>
    <s v="UA"/>
    <s v="ITGF"/>
    <s v="IT GENERAL FUND"/>
    <x v="107"/>
    <s v="EANDT"/>
    <s v="ENGINEERING &amp; TECH EMBEDDED MGR"/>
    <s v="IN UITS OPERATING ACCOUNT - GEN FND"/>
    <x v="17"/>
    <s v="VP FOR INFORMATION TECHNOLOGY"/>
    <s v="GENFND"/>
    <x v="24"/>
    <x v="23"/>
    <s v="---"/>
    <s v="EX"/>
    <s v="BENF"/>
    <s v="BENEFITS"/>
    <s v="GP"/>
    <x v="5"/>
    <s v="COMPENS"/>
    <s v="07"/>
    <s v="AC"/>
    <x v="3"/>
    <n v="3821"/>
    <n v="3821"/>
    <s v="IT"/>
    <x v="0"/>
    <s v="IT"/>
    <s v="EX"/>
    <n v="3821"/>
    <n v="3821"/>
    <x v="0"/>
    <n v="0"/>
    <n v="0"/>
    <m/>
    <n v="0"/>
    <n v="3821"/>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24"/>
    <x v="23"/>
    <s v="---"/>
    <s v="EX"/>
    <s v="BENF"/>
    <s v="BENEFITS"/>
    <s v="GP"/>
    <x v="5"/>
    <s v="COMPENS"/>
    <s v="07"/>
    <s v="AC"/>
    <x v="3"/>
    <n v="11475"/>
    <n v="11475"/>
    <s v="IT"/>
    <x v="0"/>
    <s v="IT"/>
    <s v="EX"/>
    <n v="11475"/>
    <n v="11475"/>
    <x v="0"/>
    <n v="0"/>
    <n v="0"/>
    <m/>
    <n v="0"/>
    <n v="11475"/>
    <s v="N"/>
    <m/>
    <s v="VPIT"/>
    <s v="VP FOR INFORMATION TECHNOLOGY"/>
    <s v="94"/>
    <s v="1-Adjust Based Budget"/>
    <x v="42"/>
    <x v="2"/>
    <x v="7"/>
    <m/>
    <x v="16"/>
    <x v="16"/>
    <m/>
  </r>
  <r>
    <n v="2018"/>
    <s v="UA"/>
    <s v="ITGF"/>
    <s v="IT GENERAL FUND"/>
    <x v="107"/>
    <s v="FOSVS"/>
    <s v="FINANCE OFFICE SERVICES"/>
    <s v="IN UITS OPERATING ACCOUNT - GEN FND"/>
    <x v="17"/>
    <s v="VP FOR INFORMATION TECHNOLOGY"/>
    <s v="GENFND"/>
    <x v="24"/>
    <x v="23"/>
    <s v="---"/>
    <s v="EX"/>
    <s v="BENF"/>
    <s v="BENEFITS"/>
    <s v="GP"/>
    <x v="5"/>
    <s v="COMPENS"/>
    <s v="07"/>
    <s v="AC"/>
    <x v="3"/>
    <n v="69079"/>
    <n v="96695"/>
    <s v="IT"/>
    <x v="0"/>
    <s v="IT"/>
    <s v="EX"/>
    <n v="96695"/>
    <n v="96695"/>
    <x v="0"/>
    <n v="0"/>
    <n v="0"/>
    <m/>
    <n v="0"/>
    <n v="96695"/>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24"/>
    <x v="23"/>
    <s v="---"/>
    <s v="EX"/>
    <s v="BENF"/>
    <s v="BENEFITS"/>
    <s v="GP"/>
    <x v="5"/>
    <s v="COMPENS"/>
    <s v="07"/>
    <s v="AC"/>
    <x v="3"/>
    <n v="891"/>
    <n v="-63911"/>
    <s v="IT"/>
    <x v="0"/>
    <s v="IT"/>
    <s v="EX"/>
    <n v="-63911"/>
    <n v="-63911"/>
    <x v="0"/>
    <n v="0"/>
    <n v="0"/>
    <m/>
    <n v="0"/>
    <n v="-63911"/>
    <s v="N"/>
    <m/>
    <s v="VPIT"/>
    <s v="VP FOR INFORMATION TECHNOLOGY"/>
    <s v="94"/>
    <s v="1-Adjust Based Budget"/>
    <x v="42"/>
    <x v="2"/>
    <x v="7"/>
    <m/>
    <x v="16"/>
    <x v="16"/>
    <m/>
  </r>
  <r>
    <n v="2018"/>
    <s v="UA"/>
    <s v="ITGF"/>
    <s v="IT GENERAL FUND"/>
    <x v="107"/>
    <s v="HNGF"/>
    <s v="HELPNET GENERAL FUND"/>
    <s v="IN UITS OPERATING ACCOUNT - GEN FND"/>
    <x v="17"/>
    <s v="VP FOR INFORMATION TECHNOLOGY"/>
    <s v="GENFND"/>
    <x v="24"/>
    <x v="23"/>
    <s v="---"/>
    <s v="EX"/>
    <s v="BENF"/>
    <s v="BENEFITS"/>
    <s v="GP"/>
    <x v="5"/>
    <s v="COMPENS"/>
    <s v="07"/>
    <s v="AC"/>
    <x v="3"/>
    <n v="3733"/>
    <n v="17642"/>
    <s v="IT"/>
    <x v="0"/>
    <s v="IT"/>
    <s v="EX"/>
    <n v="17642"/>
    <n v="17642"/>
    <x v="0"/>
    <n v="0"/>
    <n v="0"/>
    <m/>
    <n v="0"/>
    <n v="17642"/>
    <s v="N"/>
    <m/>
    <s v="VPIT"/>
    <s v="VP FOR INFORMATION TECHNOLOGY"/>
    <s v="94"/>
    <s v="1-Adjust Based Budget"/>
    <x v="42"/>
    <x v="2"/>
    <x v="7"/>
    <m/>
    <x v="16"/>
    <x v="16"/>
    <m/>
  </r>
  <r>
    <n v="2018"/>
    <s v="UA"/>
    <s v="ITGF"/>
    <s v="IT GENERAL FUND"/>
    <x v="107"/>
    <s v="HRO"/>
    <s v="HUMAN RESOURCES"/>
    <s v="IN UITS OPERATING ACCOUNT - GEN FND"/>
    <x v="17"/>
    <s v="VP FOR INFORMATION TECHNOLOGY"/>
    <s v="GENFND"/>
    <x v="24"/>
    <x v="23"/>
    <s v="---"/>
    <s v="EX"/>
    <s v="BENF"/>
    <s v="BENEFITS"/>
    <s v="GP"/>
    <x v="5"/>
    <s v="COMPENS"/>
    <s v="07"/>
    <s v="AC"/>
    <x v="3"/>
    <n v="7836"/>
    <n v="7836"/>
    <s v="IT"/>
    <x v="0"/>
    <s v="IT"/>
    <s v="EX"/>
    <n v="7836"/>
    <n v="7836"/>
    <x v="0"/>
    <n v="0"/>
    <n v="0"/>
    <m/>
    <n v="0"/>
    <n v="7836"/>
    <s v="N"/>
    <m/>
    <s v="VPIT"/>
    <s v="VP FOR INFORMATION TECHNOLOGY"/>
    <s v="94"/>
    <s v="1-Adjust Based Budget"/>
    <x v="42"/>
    <x v="2"/>
    <x v="7"/>
    <m/>
    <x v="16"/>
    <x v="16"/>
    <m/>
  </r>
  <r>
    <n v="2018"/>
    <s v="UA"/>
    <s v="ITGF"/>
    <s v="IT GENERAL FUND"/>
    <x v="107"/>
    <s v="ITCP"/>
    <s v="IT COMMUNITY PARTNERSHIPS"/>
    <s v="IN UITS OPERATING ACCOUNT - GEN FND"/>
    <x v="17"/>
    <s v="VP FOR INFORMATION TECHNOLOGY"/>
    <s v="GENFND"/>
    <x v="24"/>
    <x v="23"/>
    <s v="---"/>
    <s v="EX"/>
    <s v="BENF"/>
    <s v="BENEFITS"/>
    <s v="GP"/>
    <x v="5"/>
    <s v="COMPENS"/>
    <s v="07"/>
    <s v="AC"/>
    <x v="3"/>
    <n v="31969"/>
    <n v="31969"/>
    <s v="IT"/>
    <x v="0"/>
    <s v="IT"/>
    <s v="EX"/>
    <n v="31969"/>
    <n v="31969"/>
    <x v="0"/>
    <n v="0"/>
    <n v="0"/>
    <m/>
    <n v="0"/>
    <n v="31969"/>
    <s v="N"/>
    <m/>
    <s v="VPIT"/>
    <s v="VP FOR INFORMATION TECHNOLOGY"/>
    <s v="94"/>
    <s v="1-Adjust Based Budget"/>
    <x v="42"/>
    <x v="2"/>
    <x v="7"/>
    <m/>
    <x v="16"/>
    <x v="16"/>
    <m/>
  </r>
  <r>
    <n v="2018"/>
    <s v="UA"/>
    <s v="ITGF"/>
    <s v="IT GENERAL FUND"/>
    <x v="107"/>
    <s v="LSSEC"/>
    <s v="LEVERAGED SERVICES SECURITY"/>
    <s v="IN UITS OPERATING ACCOUNT - GEN FND"/>
    <x v="17"/>
    <s v="VP FOR INFORMATION TECHNOLOGY"/>
    <s v="GENFND"/>
    <x v="24"/>
    <x v="23"/>
    <s v="---"/>
    <s v="EX"/>
    <s v="BENF"/>
    <s v="BENEFITS"/>
    <s v="GP"/>
    <x v="5"/>
    <s v="COMPENS"/>
    <s v="07"/>
    <s v="AC"/>
    <x v="3"/>
    <n v="14472"/>
    <n v="14472"/>
    <s v="IT"/>
    <x v="0"/>
    <s v="IT"/>
    <s v="EX"/>
    <n v="14472"/>
    <n v="14472"/>
    <x v="0"/>
    <n v="0"/>
    <n v="0"/>
    <m/>
    <n v="0"/>
    <n v="14472"/>
    <s v="N"/>
    <m/>
    <s v="VPIT"/>
    <s v="VP FOR INFORMATION TECHNOLOGY"/>
    <s v="94"/>
    <s v="1-Adjust Based Budget"/>
    <x v="42"/>
    <x v="2"/>
    <x v="7"/>
    <m/>
    <x v="16"/>
    <x v="16"/>
    <m/>
  </r>
  <r>
    <n v="2018"/>
    <s v="UA"/>
    <s v="ITGF"/>
    <s v="IT GENERAL FUND"/>
    <x v="107"/>
    <s v="LSUP"/>
    <s v="LEVERAGED SUPPORT"/>
    <s v="IN UITS OPERATING ACCOUNT - GEN FND"/>
    <x v="17"/>
    <s v="VP FOR INFORMATION TECHNOLOGY"/>
    <s v="GENFND"/>
    <x v="24"/>
    <x v="23"/>
    <s v="---"/>
    <s v="EX"/>
    <s v="BENF"/>
    <s v="BENEFITS"/>
    <s v="GP"/>
    <x v="5"/>
    <s v="COMPENS"/>
    <s v="07"/>
    <s v="AC"/>
    <x v="3"/>
    <n v="13982"/>
    <n v="13982"/>
    <s v="IT"/>
    <x v="0"/>
    <s v="IT"/>
    <s v="EX"/>
    <n v="13982"/>
    <n v="13982"/>
    <x v="0"/>
    <n v="0"/>
    <n v="0"/>
    <m/>
    <n v="0"/>
    <n v="13982"/>
    <s v="N"/>
    <m/>
    <s v="VPIT"/>
    <s v="VP FOR INFORMATION TECHNOLOGY"/>
    <s v="94"/>
    <s v="1-Adjust Based Budget"/>
    <x v="42"/>
    <x v="2"/>
    <x v="7"/>
    <m/>
    <x v="16"/>
    <x v="16"/>
    <m/>
  </r>
  <r>
    <n v="2018"/>
    <s v="UA"/>
    <s v="ITGF"/>
    <s v="IT GENERAL FUND"/>
    <x v="107"/>
    <s v="NETE"/>
    <s v="CAMPUS NETWORK ENGINEERING"/>
    <s v="IN UITS OPERATING ACCOUNT - GEN FND"/>
    <x v="17"/>
    <s v="VP FOR INFORMATION TECHNOLOGY"/>
    <s v="GENFND"/>
    <x v="24"/>
    <x v="23"/>
    <s v="---"/>
    <s v="EX"/>
    <s v="BENF"/>
    <s v="BENEFITS"/>
    <s v="GP"/>
    <x v="5"/>
    <s v="COMPENS"/>
    <s v="07"/>
    <s v="AC"/>
    <x v="3"/>
    <n v="51438"/>
    <n v="0"/>
    <s v="IT"/>
    <x v="0"/>
    <s v="IT"/>
    <s v="EX"/>
    <n v="0"/>
    <n v="0"/>
    <x v="0"/>
    <n v="0"/>
    <n v="0"/>
    <m/>
    <n v="0"/>
    <n v="0"/>
    <s v="N"/>
    <m/>
    <s v="VPIT"/>
    <s v="VP FOR INFORMATION TECHNOLOGY"/>
    <s v="94"/>
    <s v="1-Adjust Based Budget"/>
    <x v="42"/>
    <x v="2"/>
    <x v="7"/>
    <m/>
    <x v="16"/>
    <x v="16"/>
    <m/>
  </r>
  <r>
    <n v="2018"/>
    <s v="UA"/>
    <s v="ITGF"/>
    <s v="IT GENERAL FUND"/>
    <x v="107"/>
    <s v="NMDEV"/>
    <s v="NETWORK MANAGEMENT DEVELOPMENT"/>
    <s v="IN UITS OPERATING ACCOUNT - GEN FND"/>
    <x v="17"/>
    <s v="VP FOR INFORMATION TECHNOLOGY"/>
    <s v="GENFND"/>
    <x v="24"/>
    <x v="23"/>
    <s v="---"/>
    <s v="EX"/>
    <s v="BENF"/>
    <s v="BENEFITS"/>
    <s v="GP"/>
    <x v="5"/>
    <s v="COMPENS"/>
    <s v="07"/>
    <s v="AC"/>
    <x v="3"/>
    <n v="3607"/>
    <n v="14473"/>
    <s v="IT"/>
    <x v="0"/>
    <s v="IT"/>
    <s v="EX"/>
    <n v="14473"/>
    <n v="14473"/>
    <x v="0"/>
    <n v="0"/>
    <n v="0"/>
    <m/>
    <n v="0"/>
    <n v="14473"/>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24"/>
    <x v="23"/>
    <s v="---"/>
    <s v="EX"/>
    <s v="BENF"/>
    <s v="BENEFITS"/>
    <s v="GP"/>
    <x v="5"/>
    <s v="COMPENS"/>
    <s v="07"/>
    <s v="AC"/>
    <x v="3"/>
    <n v="70957"/>
    <n v="70957"/>
    <s v="IT"/>
    <x v="0"/>
    <s v="IT"/>
    <s v="EX"/>
    <n v="70957"/>
    <n v="70957"/>
    <x v="0"/>
    <n v="0"/>
    <n v="0"/>
    <m/>
    <n v="0"/>
    <n v="70957"/>
    <s v="N"/>
    <m/>
    <s v="VPIT"/>
    <s v="VP FOR INFORMATION TECHNOLOGY"/>
    <s v="94"/>
    <s v="1-Adjust Based Budget"/>
    <x v="42"/>
    <x v="2"/>
    <x v="7"/>
    <m/>
    <x v="16"/>
    <x v="16"/>
    <m/>
  </r>
  <r>
    <n v="2018"/>
    <s v="UA"/>
    <s v="ITGF"/>
    <s v="IT GENERAL FUND"/>
    <x v="107"/>
    <s v="PRACQ"/>
    <s v="PRIORITIZED ACQUISITIONS"/>
    <s v="IN UITS OPERATING ACCOUNT - GEN FND"/>
    <x v="17"/>
    <s v="VP FOR INFORMATION TECHNOLOGY"/>
    <s v="GENFND"/>
    <x v="24"/>
    <x v="23"/>
    <s v="---"/>
    <s v="EX"/>
    <s v="BENF"/>
    <s v="BENEFITS"/>
    <s v="GP"/>
    <x v="5"/>
    <s v="COMPENS"/>
    <s v="07"/>
    <s v="AC"/>
    <x v="3"/>
    <n v="31121"/>
    <n v="0"/>
    <s v="IT"/>
    <x v="0"/>
    <s v="IT"/>
    <s v="EX"/>
    <n v="0"/>
    <n v="0"/>
    <x v="0"/>
    <n v="0"/>
    <n v="0"/>
    <m/>
    <n v="0"/>
    <n v="0"/>
    <s v="N"/>
    <m/>
    <s v="VPIT"/>
    <s v="VP FOR INFORMATION TECHNOLOGY"/>
    <s v="94"/>
    <s v="1-Adjust Based Budget"/>
    <x v="42"/>
    <x v="2"/>
    <x v="7"/>
    <m/>
    <x v="16"/>
    <x v="16"/>
    <m/>
  </r>
  <r>
    <n v="2018"/>
    <s v="UA"/>
    <s v="ITGF"/>
    <s v="IT GENERAL FUND"/>
    <x v="107"/>
    <s v="SALRE"/>
    <s v="SALARY RESERVE AND PLANNED SAVINGS"/>
    <s v="IN UITS OPERATING ACCOUNT - GEN FND"/>
    <x v="17"/>
    <s v="VP FOR INFORMATION TECHNOLOGY"/>
    <s v="GENFND"/>
    <x v="24"/>
    <x v="23"/>
    <s v="---"/>
    <s v="EX"/>
    <s v="BENF"/>
    <s v="BENEFITS"/>
    <s v="GP"/>
    <x v="5"/>
    <s v="COMPENS"/>
    <s v="07"/>
    <s v="AC"/>
    <x v="3"/>
    <n v="-53868"/>
    <n v="-53868"/>
    <s v="IT"/>
    <x v="0"/>
    <s v="IT"/>
    <s v="EX"/>
    <n v="-53868"/>
    <n v="-53868"/>
    <x v="0"/>
    <n v="0"/>
    <n v="0"/>
    <m/>
    <n v="0"/>
    <n v="-53868"/>
    <s v="N"/>
    <m/>
    <s v="VPIT"/>
    <s v="VP FOR INFORMATION TECHNOLOGY"/>
    <s v="94"/>
    <s v="1-Adjust Based Budget"/>
    <x v="42"/>
    <x v="2"/>
    <x v="7"/>
    <m/>
    <x v="16"/>
    <x v="16"/>
    <m/>
  </r>
  <r>
    <n v="2018"/>
    <s v="UA"/>
    <s v="ITGF"/>
    <s v="IT GENERAL FUND"/>
    <x v="107"/>
    <s v="SAVP"/>
    <s v="SUPPORT AVP"/>
    <s v="IN UITS OPERATING ACCOUNT - GEN FND"/>
    <x v="17"/>
    <s v="VP FOR INFORMATION TECHNOLOGY"/>
    <s v="GENFND"/>
    <x v="24"/>
    <x v="23"/>
    <s v="---"/>
    <s v="EX"/>
    <s v="BENF"/>
    <s v="BENEFITS"/>
    <s v="GP"/>
    <x v="5"/>
    <s v="COMPENS"/>
    <s v="07"/>
    <s v="AC"/>
    <x v="3"/>
    <n v="16655"/>
    <n v="16655"/>
    <s v="IT"/>
    <x v="0"/>
    <s v="IT"/>
    <s v="EX"/>
    <n v="16655"/>
    <n v="16655"/>
    <x v="0"/>
    <n v="0"/>
    <n v="0"/>
    <m/>
    <n v="0"/>
    <n v="16655"/>
    <s v="N"/>
    <m/>
    <s v="VPIT"/>
    <s v="VP FOR INFORMATION TECHNOLOGY"/>
    <s v="94"/>
    <s v="1-Adjust Based Budget"/>
    <x v="42"/>
    <x v="2"/>
    <x v="7"/>
    <m/>
    <x v="16"/>
    <x v="16"/>
    <m/>
  </r>
  <r>
    <n v="2018"/>
    <s v="UA"/>
    <s v="ITGF"/>
    <s v="IT GENERAL FUND"/>
    <x v="107"/>
    <s v="SC"/>
    <s v="SUPPORT CENTER"/>
    <s v="IN UITS OPERATING ACCOUNT - GEN FND"/>
    <x v="17"/>
    <s v="VP FOR INFORMATION TECHNOLOGY"/>
    <s v="GENFND"/>
    <x v="24"/>
    <x v="23"/>
    <s v="---"/>
    <s v="EX"/>
    <s v="BENF"/>
    <s v="BENEFITS"/>
    <s v="GP"/>
    <x v="5"/>
    <s v="COMPENS"/>
    <s v="07"/>
    <s v="AC"/>
    <x v="3"/>
    <n v="101200"/>
    <n v="100975"/>
    <s v="IT"/>
    <x v="0"/>
    <s v="IT"/>
    <s v="EX"/>
    <n v="100975"/>
    <n v="100975"/>
    <x v="0"/>
    <n v="0"/>
    <n v="0"/>
    <m/>
    <n v="0"/>
    <n v="100975"/>
    <s v="N"/>
    <m/>
    <s v="VPIT"/>
    <s v="VP FOR INFORMATION TECHNOLOGY"/>
    <s v="94"/>
    <s v="1-Adjust Based Budget"/>
    <x v="42"/>
    <x v="2"/>
    <x v="7"/>
    <m/>
    <x v="16"/>
    <x v="16"/>
    <m/>
  </r>
  <r>
    <n v="2018"/>
    <s v="UA"/>
    <s v="ITGF"/>
    <s v="IT GENERAL FUND"/>
    <x v="107"/>
    <s v="SCT"/>
    <s v="SCIENCE COMMUNITY TOOLS"/>
    <s v="IN UITS OPERATING ACCOUNT - GEN FND"/>
    <x v="17"/>
    <s v="VP FOR INFORMATION TECHNOLOGY"/>
    <s v="GENFND"/>
    <x v="24"/>
    <x v="23"/>
    <s v="---"/>
    <s v="EX"/>
    <s v="BENF"/>
    <s v="BENEFITS"/>
    <s v="GP"/>
    <x v="5"/>
    <s v="COMPENS"/>
    <s v="07"/>
    <s v="AC"/>
    <x v="3"/>
    <n v="24371"/>
    <n v="24371"/>
    <s v="IT"/>
    <x v="0"/>
    <s v="IT"/>
    <s v="EX"/>
    <n v="24371"/>
    <n v="24371"/>
    <x v="0"/>
    <n v="0"/>
    <n v="0"/>
    <m/>
    <n v="0"/>
    <n v="24371"/>
    <s v="N"/>
    <m/>
    <s v="VPIT"/>
    <s v="VP FOR INFORMATION TECHNOLOGY"/>
    <s v="94"/>
    <s v="1-Adjust Based Budget"/>
    <x v="42"/>
    <x v="2"/>
    <x v="7"/>
    <m/>
    <x v="16"/>
    <x v="16"/>
    <m/>
  </r>
  <r>
    <n v="2018"/>
    <s v="UA"/>
    <s v="ITGF"/>
    <s v="IT GENERAL FUND"/>
    <x v="107"/>
    <s v="SMCON"/>
    <s v="STAT &amp; MATH CONSULTING SERVICES"/>
    <s v="IN UITS OPERATING ACCOUNT - GEN FND"/>
    <x v="17"/>
    <s v="VP FOR INFORMATION TECHNOLOGY"/>
    <s v="GENFND"/>
    <x v="24"/>
    <x v="23"/>
    <s v="---"/>
    <s v="EX"/>
    <s v="BENF"/>
    <s v="BENEFITS"/>
    <s v="GP"/>
    <x v="5"/>
    <s v="COMPENS"/>
    <s v="07"/>
    <s v="AC"/>
    <x v="3"/>
    <n v="4361"/>
    <n v="4361"/>
    <s v="IT"/>
    <x v="0"/>
    <s v="IT"/>
    <s v="EX"/>
    <n v="4361"/>
    <n v="4361"/>
    <x v="0"/>
    <n v="0"/>
    <n v="0"/>
    <m/>
    <n v="0"/>
    <n v="4361"/>
    <s v="N"/>
    <m/>
    <s v="VPIT"/>
    <s v="VP FOR INFORMATION TECHNOLOGY"/>
    <s v="94"/>
    <s v="1-Adjust Based Budget"/>
    <x v="42"/>
    <x v="2"/>
    <x v="7"/>
    <m/>
    <x v="16"/>
    <x v="16"/>
    <m/>
  </r>
  <r>
    <n v="2018"/>
    <s v="UA"/>
    <s v="ITGF"/>
    <s v="IT GENERAL FUND"/>
    <x v="107"/>
    <s v="TLT"/>
    <s v="TEACHING &amp; LEARNING TECHNOLOGIES"/>
    <s v="IN UITS OPERATING ACCOUNT - GEN FND"/>
    <x v="17"/>
    <s v="VP FOR INFORMATION TECHNOLOGY"/>
    <s v="GENFND"/>
    <x v="24"/>
    <x v="23"/>
    <s v="---"/>
    <s v="EX"/>
    <s v="BENF"/>
    <s v="BENEFITS"/>
    <s v="GP"/>
    <x v="5"/>
    <s v="COMPENS"/>
    <s v="07"/>
    <s v="AC"/>
    <x v="3"/>
    <n v="10010"/>
    <n v="10010"/>
    <s v="IT"/>
    <x v="0"/>
    <s v="IT"/>
    <s v="EX"/>
    <n v="10010"/>
    <n v="10010"/>
    <x v="0"/>
    <n v="0"/>
    <n v="0"/>
    <m/>
    <n v="0"/>
    <n v="10010"/>
    <s v="N"/>
    <m/>
    <s v="VPIT"/>
    <s v="VP FOR INFORMATION TECHNOLOGY"/>
    <s v="94"/>
    <s v="1-Adjust Based Budget"/>
    <x v="42"/>
    <x v="2"/>
    <x v="7"/>
    <m/>
    <x v="16"/>
    <x v="16"/>
    <m/>
  </r>
  <r>
    <n v="2018"/>
    <s v="UA"/>
    <s v="ITGF"/>
    <s v="IT GENERAL FUND"/>
    <x v="107"/>
    <s v="USD"/>
    <s v="USER SUPPORT DIRECTOR"/>
    <s v="IN UITS OPERATING ACCOUNT - GEN FND"/>
    <x v="17"/>
    <s v="VP FOR INFORMATION TECHNOLOGY"/>
    <s v="GENFND"/>
    <x v="24"/>
    <x v="23"/>
    <s v="---"/>
    <s v="EX"/>
    <s v="BENF"/>
    <s v="BENEFITS"/>
    <s v="GP"/>
    <x v="5"/>
    <s v="COMPENS"/>
    <s v="07"/>
    <s v="AC"/>
    <x v="3"/>
    <n v="12863"/>
    <n v="12863"/>
    <s v="IT"/>
    <x v="0"/>
    <s v="IT"/>
    <s v="EX"/>
    <n v="12863"/>
    <n v="12863"/>
    <x v="0"/>
    <n v="0"/>
    <n v="0"/>
    <m/>
    <n v="0"/>
    <n v="12863"/>
    <s v="N"/>
    <m/>
    <s v="VPIT"/>
    <s v="VP FOR INFORMATION TECHNOLOGY"/>
    <s v="94"/>
    <s v="1-Adjust Based Budget"/>
    <x v="42"/>
    <x v="2"/>
    <x v="7"/>
    <m/>
    <x v="16"/>
    <x v="16"/>
    <m/>
  </r>
  <r>
    <n v="2018"/>
    <s v="UA"/>
    <s v="ITGF"/>
    <s v="IT GENERAL FUND"/>
    <x v="107"/>
    <s v="UXCON"/>
    <s v="UNIX SYSTEM ADMIN CONSULTING &amp; SUPPORT"/>
    <s v="IN UITS OPERATING ACCOUNT - GEN FND"/>
    <x v="17"/>
    <s v="VP FOR INFORMATION TECHNOLOGY"/>
    <s v="GENFND"/>
    <x v="24"/>
    <x v="23"/>
    <s v="---"/>
    <s v="EX"/>
    <s v="BENF"/>
    <s v="BENEFITS"/>
    <s v="GP"/>
    <x v="5"/>
    <s v="COMPENS"/>
    <s v="07"/>
    <s v="AC"/>
    <x v="3"/>
    <n v="15607"/>
    <n v="15607"/>
    <s v="IT"/>
    <x v="0"/>
    <s v="IT"/>
    <s v="EX"/>
    <n v="15607"/>
    <n v="15607"/>
    <x v="0"/>
    <n v="0"/>
    <n v="0"/>
    <m/>
    <n v="0"/>
    <n v="15607"/>
    <s v="N"/>
    <m/>
    <s v="VPIT"/>
    <s v="VP FOR INFORMATION TECHNOLOGY"/>
    <s v="94"/>
    <s v="1-Adjust Based Budget"/>
    <x v="42"/>
    <x v="2"/>
    <x v="7"/>
    <m/>
    <x v="16"/>
    <x v="16"/>
    <m/>
  </r>
  <r>
    <n v="2018"/>
    <s v="UA"/>
    <s v="ITGF"/>
    <s v="IT GENERAL FUND"/>
    <x v="107"/>
    <s v="UXO"/>
    <s v="USER EXPERIENCE OFFICE"/>
    <s v="IN UITS OPERATING ACCOUNT - GEN FND"/>
    <x v="17"/>
    <s v="VP FOR INFORMATION TECHNOLOGY"/>
    <s v="GENFND"/>
    <x v="24"/>
    <x v="23"/>
    <s v="---"/>
    <s v="EX"/>
    <s v="BENF"/>
    <s v="BENEFITS"/>
    <s v="GP"/>
    <x v="5"/>
    <s v="COMPENS"/>
    <s v="07"/>
    <s v="AC"/>
    <x v="3"/>
    <n v="0"/>
    <n v="37514"/>
    <s v="IT"/>
    <x v="0"/>
    <s v="IT"/>
    <s v="EX"/>
    <n v="37514"/>
    <n v="37514"/>
    <x v="0"/>
    <n v="0"/>
    <n v="0"/>
    <m/>
    <n v="0"/>
    <n v="37514"/>
    <s v="N"/>
    <m/>
    <s v="VPIT"/>
    <s v="VP FOR INFORMATION TECHNOLOGY"/>
    <s v="94"/>
    <s v="1-Adjust Based Budget"/>
    <x v="42"/>
    <x v="2"/>
    <x v="7"/>
    <m/>
    <x v="16"/>
    <x v="16"/>
    <m/>
  </r>
  <r>
    <n v="2018"/>
    <s v="UA"/>
    <s v="ITGF"/>
    <s v="IT GENERAL FUND"/>
    <x v="112"/>
    <s v="ITO"/>
    <s v="IT OPERATING"/>
    <s v="SE VPIT GF OPERATING"/>
    <x v="17"/>
    <s v="VP FOR INFORMATION TECHNOLOGY"/>
    <s v="GENFND"/>
    <x v="24"/>
    <x v="23"/>
    <s v="---"/>
    <s v="EX"/>
    <s v="BENF"/>
    <s v="BENEFITS"/>
    <s v="GP"/>
    <x v="5"/>
    <s v="COMPENS"/>
    <s v="07"/>
    <s v="AC"/>
    <x v="3"/>
    <n v="175557"/>
    <n v="175557"/>
    <s v="IT"/>
    <x v="0"/>
    <s v="IT"/>
    <s v="EX"/>
    <n v="175557"/>
    <n v="175557"/>
    <x v="0"/>
    <n v="0"/>
    <n v="0"/>
    <m/>
    <n v="0"/>
    <n v="175557"/>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24"/>
    <x v="23"/>
    <s v="---"/>
    <s v="EX"/>
    <s v="BENF"/>
    <s v="BENEFITS"/>
    <s v="GP"/>
    <x v="5"/>
    <s v="COMPENS"/>
    <s v="07"/>
    <s v="AC"/>
    <x v="3"/>
    <n v="57060"/>
    <n v="57060"/>
    <s v="IT"/>
    <x v="0"/>
    <s v="IT"/>
    <s v="EX"/>
    <n v="57060"/>
    <n v="57060"/>
    <x v="0"/>
    <n v="0"/>
    <n v="0"/>
    <m/>
    <n v="0"/>
    <n v="5706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25"/>
    <x v="24"/>
    <s v="---"/>
    <s v="EX"/>
    <s v="BENF"/>
    <s v="BENEFITS"/>
    <s v="GP"/>
    <x v="5"/>
    <s v="COMPENS"/>
    <s v="07"/>
    <s v="IS"/>
    <x v="3"/>
    <n v="23803"/>
    <n v="23803"/>
    <m/>
    <x v="0"/>
    <n v="0"/>
    <s v="EX"/>
    <n v="23803"/>
    <n v="23803"/>
    <x v="0"/>
    <n v="0"/>
    <n v="0"/>
    <m/>
    <n v="0"/>
    <n v="23803"/>
    <s v="N"/>
    <m/>
    <s v="VPIT"/>
    <s v="VP FOR INFORMATION TECHNOLOGY"/>
    <s v="94"/>
    <s v="1-Adjust Based Budget"/>
    <x v="42"/>
    <x v="2"/>
    <x v="7"/>
    <m/>
    <x v="0"/>
    <x v="0"/>
    <m/>
  </r>
  <r>
    <n v="2018"/>
    <s v="UA"/>
    <s v="ITGF"/>
    <s v="IT GENERAL FUND"/>
    <x v="0"/>
    <s v="AVLT"/>
    <s v="AVP LEARNING TECHNOLOGIES"/>
    <s v="UITS OPERATING ACCOUNT - GENERAL FUND-UA"/>
    <x v="17"/>
    <s v="VP FOR INFORMATION TECHNOLOGY"/>
    <s v="GENFND"/>
    <x v="25"/>
    <x v="24"/>
    <s v="---"/>
    <s v="EX"/>
    <s v="BENF"/>
    <s v="BENEFITS"/>
    <s v="GP"/>
    <x v="5"/>
    <s v="COMPENS"/>
    <s v="07"/>
    <s v="IS"/>
    <x v="3"/>
    <n v="4340"/>
    <n v="4340"/>
    <m/>
    <x v="0"/>
    <n v="0"/>
    <s v="EX"/>
    <n v="4340"/>
    <n v="4340"/>
    <x v="0"/>
    <n v="0"/>
    <n v="0"/>
    <m/>
    <n v="0"/>
    <n v="4340"/>
    <s v="N"/>
    <m/>
    <s v="VPIT"/>
    <s v="VP FOR INFORMATION TECHNOLOGY"/>
    <s v="94"/>
    <s v="1-Adjust Based Budget"/>
    <x v="42"/>
    <x v="2"/>
    <x v="7"/>
    <m/>
    <x v="0"/>
    <x v="0"/>
    <m/>
  </r>
  <r>
    <n v="2018"/>
    <s v="UA"/>
    <s v="ITGF"/>
    <s v="IT GENERAL FUND"/>
    <x v="0"/>
    <s v="CAITS"/>
    <s v="CAITS-ASSOC VP, CAITS"/>
    <s v="UITS OPERATING ACCOUNT - GENERAL FUND-UA"/>
    <x v="17"/>
    <s v="VP FOR INFORMATION TECHNOLOGY"/>
    <s v="GENFND"/>
    <x v="25"/>
    <x v="24"/>
    <s v="---"/>
    <s v="EX"/>
    <s v="BENF"/>
    <s v="BENEFITS"/>
    <s v="GP"/>
    <x v="5"/>
    <s v="COMPENS"/>
    <s v="07"/>
    <s v="IS"/>
    <x v="3"/>
    <n v="10018"/>
    <n v="10018"/>
    <m/>
    <x v="0"/>
    <n v="0"/>
    <s v="EX"/>
    <n v="10018"/>
    <n v="10018"/>
    <x v="0"/>
    <n v="0"/>
    <n v="0"/>
    <m/>
    <n v="0"/>
    <n v="10018"/>
    <s v="N"/>
    <m/>
    <s v="VPIT"/>
    <s v="VP FOR INFORMATION TECHNOLOGY"/>
    <s v="94"/>
    <s v="1-Adjust Based Budget"/>
    <x v="42"/>
    <x v="2"/>
    <x v="7"/>
    <m/>
    <x v="0"/>
    <x v="0"/>
    <m/>
  </r>
  <r>
    <n v="2018"/>
    <s v="UA"/>
    <s v="ITGF"/>
    <s v="IT GENERAL FUND"/>
    <x v="0"/>
    <s v="COLT"/>
    <s v="COLLABORATION TECHNOLOGIES"/>
    <s v="UITS OPERATING ACCOUNT - GENERAL FUND-UA"/>
    <x v="17"/>
    <s v="VP FOR INFORMATION TECHNOLOGY"/>
    <s v="GENFND"/>
    <x v="25"/>
    <x v="24"/>
    <s v="---"/>
    <s v="EX"/>
    <s v="BENF"/>
    <s v="BENEFITS"/>
    <s v="GP"/>
    <x v="5"/>
    <s v="COMPENS"/>
    <s v="07"/>
    <s v="IS"/>
    <x v="3"/>
    <n v="14795"/>
    <n v="14795"/>
    <m/>
    <x v="0"/>
    <n v="0"/>
    <s v="EX"/>
    <n v="14795"/>
    <n v="14795"/>
    <x v="0"/>
    <n v="0"/>
    <n v="0"/>
    <m/>
    <n v="0"/>
    <n v="14795"/>
    <s v="N"/>
    <m/>
    <s v="VPIT"/>
    <s v="VP FOR INFORMATION TECHNOLOGY"/>
    <s v="94"/>
    <s v="1-Adjust Based Budget"/>
    <x v="42"/>
    <x v="2"/>
    <x v="7"/>
    <m/>
    <x v="0"/>
    <x v="0"/>
    <m/>
  </r>
  <r>
    <n v="2018"/>
    <s v="UA"/>
    <s v="ITGF"/>
    <s v="IT GENERAL FUND"/>
    <x v="0"/>
    <s v="CRM"/>
    <s v="CONSTITUENT RELATIONSIHP MANAGEMENT"/>
    <s v="UITS OPERATING ACCOUNT - GENERAL FUND-UA"/>
    <x v="17"/>
    <s v="VP FOR INFORMATION TECHNOLOGY"/>
    <s v="GENFND"/>
    <x v="25"/>
    <x v="24"/>
    <s v="---"/>
    <s v="EX"/>
    <s v="BENF"/>
    <s v="BENEFITS"/>
    <s v="GP"/>
    <x v="5"/>
    <s v="COMPENS"/>
    <s v="07"/>
    <s v="IS"/>
    <x v="3"/>
    <n v="19741"/>
    <n v="19741"/>
    <m/>
    <x v="0"/>
    <n v="0"/>
    <s v="EX"/>
    <n v="19741"/>
    <n v="19741"/>
    <x v="0"/>
    <n v="0"/>
    <n v="0"/>
    <m/>
    <n v="0"/>
    <n v="19741"/>
    <s v="N"/>
    <m/>
    <s v="VPIT"/>
    <s v="VP FOR INFORMATION TECHNOLOGY"/>
    <s v="94"/>
    <s v="1-Adjust Based Budget"/>
    <x v="42"/>
    <x v="2"/>
    <x v="7"/>
    <m/>
    <x v="0"/>
    <x v="0"/>
    <m/>
  </r>
  <r>
    <n v="2018"/>
    <s v="UA"/>
    <s v="ITGF"/>
    <s v="IT GENERAL FUND"/>
    <x v="0"/>
    <s v="DBADM"/>
    <s v="DATABASE ADMINISTRATION"/>
    <s v="UITS OPERATING ACCOUNT - GENERAL FUND-UA"/>
    <x v="17"/>
    <s v="VP FOR INFORMATION TECHNOLOGY"/>
    <s v="GENFND"/>
    <x v="25"/>
    <x v="24"/>
    <s v="---"/>
    <s v="EX"/>
    <s v="BENF"/>
    <s v="BENEFITS"/>
    <s v="GP"/>
    <x v="5"/>
    <s v="COMPENS"/>
    <s v="07"/>
    <s v="IS"/>
    <x v="3"/>
    <n v="37465"/>
    <n v="31287"/>
    <m/>
    <x v="0"/>
    <n v="0"/>
    <s v="EX"/>
    <n v="31287"/>
    <n v="31287"/>
    <x v="0"/>
    <n v="0"/>
    <n v="0"/>
    <m/>
    <n v="0"/>
    <n v="31287"/>
    <s v="N"/>
    <m/>
    <s v="VPIT"/>
    <s v="VP FOR INFORMATION TECHNOLOGY"/>
    <s v="94"/>
    <s v="1-Adjust Based Budget"/>
    <x v="42"/>
    <x v="2"/>
    <x v="7"/>
    <m/>
    <x v="0"/>
    <x v="0"/>
    <m/>
  </r>
  <r>
    <n v="2018"/>
    <s v="UA"/>
    <s v="ITGF"/>
    <s v="IT GENERAL FUND"/>
    <x v="0"/>
    <s v="EAUXS"/>
    <s v="ENTERPRISE AUXILIARY SYSTEMS"/>
    <s v="UITS OPERATING ACCOUNT - GENERAL FUND-UA"/>
    <x v="17"/>
    <s v="VP FOR INFORMATION TECHNOLOGY"/>
    <s v="GENFND"/>
    <x v="25"/>
    <x v="24"/>
    <s v="---"/>
    <s v="EX"/>
    <s v="BENF"/>
    <s v="BENEFITS"/>
    <s v="GP"/>
    <x v="5"/>
    <s v="COMPENS"/>
    <s v="07"/>
    <s v="IS"/>
    <x v="3"/>
    <n v="0"/>
    <n v="14495"/>
    <m/>
    <x v="0"/>
    <n v="0"/>
    <s v="EX"/>
    <n v="14495"/>
    <n v="14495"/>
    <x v="0"/>
    <n v="0"/>
    <n v="0"/>
    <m/>
    <n v="0"/>
    <n v="14495"/>
    <s v="N"/>
    <m/>
    <s v="VPIT"/>
    <s v="VP FOR INFORMATION TECHNOLOGY"/>
    <s v="94"/>
    <s v="1-Adjust Based Budget"/>
    <x v="42"/>
    <x v="2"/>
    <x v="7"/>
    <m/>
    <x v="0"/>
    <x v="0"/>
    <m/>
  </r>
  <r>
    <n v="2018"/>
    <s v="UA"/>
    <s v="ITGF"/>
    <s v="IT GENERAL FUND"/>
    <x v="0"/>
    <s v="EBS"/>
    <s v="ENTERPRISE BUSINESS SYSTEMS"/>
    <s v="UITS OPERATING ACCOUNT - GENERAL FUND-UA"/>
    <x v="17"/>
    <s v="VP FOR INFORMATION TECHNOLOGY"/>
    <s v="GENFND"/>
    <x v="25"/>
    <x v="24"/>
    <s v="---"/>
    <s v="EX"/>
    <s v="BENF"/>
    <s v="BENEFITS"/>
    <s v="GP"/>
    <x v="5"/>
    <s v="COMPENS"/>
    <s v="07"/>
    <s v="IS"/>
    <x v="3"/>
    <n v="10344"/>
    <n v="10344"/>
    <m/>
    <x v="0"/>
    <n v="0"/>
    <s v="EX"/>
    <n v="10344"/>
    <n v="10344"/>
    <x v="0"/>
    <n v="0"/>
    <n v="0"/>
    <m/>
    <n v="0"/>
    <n v="10344"/>
    <s v="N"/>
    <m/>
    <s v="VPIT"/>
    <s v="VP FOR INFORMATION TECHNOLOGY"/>
    <s v="94"/>
    <s v="1-Adjust Based Budget"/>
    <x v="42"/>
    <x v="2"/>
    <x v="7"/>
    <m/>
    <x v="0"/>
    <x v="0"/>
    <m/>
  </r>
  <r>
    <n v="2018"/>
    <s v="UA"/>
    <s v="ITGF"/>
    <s v="IT GENERAL FUND"/>
    <x v="0"/>
    <s v="EDSS"/>
    <s v="ENTERPRISE DECISION SUPPORT SERVICES"/>
    <s v="UITS OPERATING ACCOUNT - GENERAL FUND-UA"/>
    <x v="17"/>
    <s v="VP FOR INFORMATION TECHNOLOGY"/>
    <s v="GENFND"/>
    <x v="25"/>
    <x v="24"/>
    <s v="---"/>
    <s v="EX"/>
    <s v="BENF"/>
    <s v="BENEFITS"/>
    <s v="GP"/>
    <x v="5"/>
    <s v="COMPENS"/>
    <s v="07"/>
    <s v="IS"/>
    <x v="3"/>
    <n v="35249"/>
    <n v="35249"/>
    <m/>
    <x v="0"/>
    <n v="0"/>
    <s v="EX"/>
    <n v="35249"/>
    <n v="35249"/>
    <x v="0"/>
    <n v="0"/>
    <n v="0"/>
    <m/>
    <n v="0"/>
    <n v="35249"/>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25"/>
    <x v="24"/>
    <s v="---"/>
    <s v="EX"/>
    <s v="BENF"/>
    <s v="BENEFITS"/>
    <s v="GP"/>
    <x v="5"/>
    <s v="COMPENS"/>
    <s v="07"/>
    <s v="IS"/>
    <x v="3"/>
    <n v="0"/>
    <n v="54095"/>
    <m/>
    <x v="0"/>
    <n v="0"/>
    <s v="EX"/>
    <n v="54095"/>
    <n v="54095"/>
    <x v="0"/>
    <n v="0"/>
    <n v="0"/>
    <m/>
    <n v="0"/>
    <n v="54095"/>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25"/>
    <x v="24"/>
    <s v="---"/>
    <s v="EX"/>
    <s v="BENF"/>
    <s v="BENEFITS"/>
    <s v="GP"/>
    <x v="5"/>
    <s v="COMPENS"/>
    <s v="07"/>
    <s v="IS"/>
    <x v="3"/>
    <n v="16933"/>
    <n v="16933"/>
    <m/>
    <x v="0"/>
    <n v="0"/>
    <s v="EX"/>
    <n v="16933"/>
    <n v="16933"/>
    <x v="0"/>
    <n v="0"/>
    <n v="0"/>
    <m/>
    <n v="0"/>
    <n v="16933"/>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25"/>
    <x v="24"/>
    <s v="---"/>
    <s v="EX"/>
    <s v="BENF"/>
    <s v="BENEFITS"/>
    <s v="GP"/>
    <x v="5"/>
    <s v="COMPENS"/>
    <s v="07"/>
    <s v="IS"/>
    <x v="3"/>
    <n v="35663"/>
    <n v="35663"/>
    <m/>
    <x v="0"/>
    <n v="0"/>
    <s v="EX"/>
    <n v="35663"/>
    <n v="35663"/>
    <x v="0"/>
    <n v="0"/>
    <n v="0"/>
    <m/>
    <n v="0"/>
    <n v="35663"/>
    <s v="N"/>
    <m/>
    <s v="VPIT"/>
    <s v="VP FOR INFORMATION TECHNOLOGY"/>
    <s v="94"/>
    <s v="1-Adjust Based Budget"/>
    <x v="42"/>
    <x v="2"/>
    <x v="7"/>
    <m/>
    <x v="0"/>
    <x v="0"/>
    <m/>
  </r>
  <r>
    <n v="2018"/>
    <s v="UA"/>
    <s v="ITGF"/>
    <s v="IT GENERAL FUND"/>
    <x v="0"/>
    <s v="ERA"/>
    <s v="ELECTRONIC RESEARCH ADMIN"/>
    <s v="UITS OPERATING ACCOUNT - GENERAL FUND-UA"/>
    <x v="17"/>
    <s v="VP FOR INFORMATION TECHNOLOGY"/>
    <s v="GENFND"/>
    <x v="25"/>
    <x v="24"/>
    <s v="---"/>
    <s v="EX"/>
    <s v="BENF"/>
    <s v="BENEFITS"/>
    <s v="GP"/>
    <x v="5"/>
    <s v="COMPENS"/>
    <s v="07"/>
    <s v="IS"/>
    <x v="3"/>
    <n v="16054"/>
    <n v="17623"/>
    <m/>
    <x v="0"/>
    <n v="0"/>
    <s v="EX"/>
    <n v="17623"/>
    <n v="17623"/>
    <x v="0"/>
    <n v="0"/>
    <n v="0"/>
    <m/>
    <n v="0"/>
    <n v="17623"/>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25"/>
    <x v="24"/>
    <s v="---"/>
    <s v="EX"/>
    <s v="BENF"/>
    <s v="BENEFITS"/>
    <s v="GP"/>
    <x v="5"/>
    <s v="COMPENS"/>
    <s v="07"/>
    <s v="IS"/>
    <x v="3"/>
    <n v="54097"/>
    <n v="0"/>
    <m/>
    <x v="0"/>
    <n v="0"/>
    <s v="EX"/>
    <n v="0"/>
    <n v="0"/>
    <x v="0"/>
    <n v="0"/>
    <n v="0"/>
    <m/>
    <n v="0"/>
    <n v="0"/>
    <s v="N"/>
    <m/>
    <s v="VPIT"/>
    <s v="VP FOR INFORMATION TECHNOLOGY"/>
    <s v="94"/>
    <s v="1-Adjust Based Budget"/>
    <x v="42"/>
    <x v="2"/>
    <x v="7"/>
    <m/>
    <x v="0"/>
    <x v="0"/>
    <m/>
  </r>
  <r>
    <n v="2018"/>
    <s v="UA"/>
    <s v="ITGF"/>
    <s v="IT GENERAL FUND"/>
    <x v="0"/>
    <s v="EVAA"/>
    <s v="ENTERPRISE VENDED APPLICATION ADMIN"/>
    <s v="UITS OPERATING ACCOUNT - GENERAL FUND-UA"/>
    <x v="17"/>
    <s v="VP FOR INFORMATION TECHNOLOGY"/>
    <s v="GENFND"/>
    <x v="25"/>
    <x v="24"/>
    <s v="---"/>
    <s v="EX"/>
    <s v="BENF"/>
    <s v="BENEFITS"/>
    <s v="GP"/>
    <x v="5"/>
    <s v="COMPENS"/>
    <s v="07"/>
    <s v="IS"/>
    <x v="3"/>
    <n v="53166"/>
    <n v="44336"/>
    <m/>
    <x v="0"/>
    <n v="0"/>
    <s v="EX"/>
    <n v="44336"/>
    <n v="44336"/>
    <x v="0"/>
    <n v="0"/>
    <n v="0"/>
    <m/>
    <n v="0"/>
    <n v="44336"/>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25"/>
    <x v="24"/>
    <s v="---"/>
    <s v="EX"/>
    <s v="BENF"/>
    <s v="BENEFITS"/>
    <s v="GP"/>
    <x v="5"/>
    <s v="COMPENS"/>
    <s v="07"/>
    <s v="IS"/>
    <x v="3"/>
    <n v="30580"/>
    <n v="40321"/>
    <m/>
    <x v="0"/>
    <n v="0"/>
    <s v="EX"/>
    <n v="40321"/>
    <n v="40321"/>
    <x v="0"/>
    <n v="0"/>
    <n v="0"/>
    <m/>
    <n v="0"/>
    <n v="40321"/>
    <s v="N"/>
    <m/>
    <s v="VPIT"/>
    <s v="VP FOR INFORMATION TECHNOLOGY"/>
    <s v="94"/>
    <s v="1-Adjust Based Budget"/>
    <x v="42"/>
    <x v="2"/>
    <x v="7"/>
    <m/>
    <x v="0"/>
    <x v="0"/>
    <m/>
  </r>
  <r>
    <n v="2018"/>
    <s v="UA"/>
    <s v="ITGF"/>
    <s v="IT GENERAL FUND"/>
    <x v="0"/>
    <s v="EWT"/>
    <s v="ENTERPRISE WEB TECH TEAM"/>
    <s v="UITS OPERATING ACCOUNT - GENERAL FUND-UA"/>
    <x v="17"/>
    <s v="VP FOR INFORMATION TECHNOLOGY"/>
    <s v="GENFND"/>
    <x v="25"/>
    <x v="24"/>
    <s v="---"/>
    <s v="EX"/>
    <s v="BENF"/>
    <s v="BENEFITS"/>
    <s v="GP"/>
    <x v="5"/>
    <s v="COMPENS"/>
    <s v="07"/>
    <s v="IS"/>
    <x v="3"/>
    <n v="44765"/>
    <n v="44526"/>
    <m/>
    <x v="0"/>
    <n v="0"/>
    <s v="EX"/>
    <n v="44526"/>
    <n v="44526"/>
    <x v="0"/>
    <n v="0"/>
    <n v="0"/>
    <m/>
    <n v="0"/>
    <n v="44526"/>
    <s v="N"/>
    <m/>
    <s v="VPIT"/>
    <s v="VP FOR INFORMATION TECHNOLOGY"/>
    <s v="94"/>
    <s v="1-Adjust Based Budget"/>
    <x v="42"/>
    <x v="2"/>
    <x v="7"/>
    <m/>
    <x v="0"/>
    <x v="0"/>
    <m/>
  </r>
  <r>
    <n v="2018"/>
    <s v="UA"/>
    <s v="ITGF"/>
    <s v="IT GENERAL FUND"/>
    <x v="0"/>
    <s v="FOSVS"/>
    <s v="FINANCE OFFICE SERVICE"/>
    <s v="UITS OPERATING ACCOUNT - GENERAL FUND-UA"/>
    <x v="17"/>
    <s v="VP FOR INFORMATION TECHNOLOGY"/>
    <s v="GENFND"/>
    <x v="25"/>
    <x v="24"/>
    <s v="---"/>
    <s v="EX"/>
    <s v="BENF"/>
    <s v="BENEFITS"/>
    <s v="GP"/>
    <x v="5"/>
    <s v="COMPENS"/>
    <s v="07"/>
    <s v="IS"/>
    <x v="3"/>
    <n v="21979"/>
    <n v="1343"/>
    <m/>
    <x v="0"/>
    <n v="0"/>
    <s v="EX"/>
    <n v="1343"/>
    <n v="1343"/>
    <x v="0"/>
    <n v="0"/>
    <n v="0"/>
    <m/>
    <n v="0"/>
    <n v="1343"/>
    <s v="N"/>
    <m/>
    <s v="VPIT"/>
    <s v="VP FOR INFORMATION TECHNOLOGY"/>
    <s v="94"/>
    <s v="1-Adjust Based Budget"/>
    <x v="42"/>
    <x v="2"/>
    <x v="7"/>
    <m/>
    <x v="0"/>
    <x v="0"/>
    <m/>
  </r>
  <r>
    <n v="2018"/>
    <s v="UA"/>
    <s v="ITGF"/>
    <s v="IT GENERAL FUND"/>
    <x v="0"/>
    <s v="FSDS"/>
    <s v="FINANCIAL SYSTEMS DEVELOPMENT &amp; SUPPORT"/>
    <s v="UITS OPERATING ACCOUNT - GENERAL FUND-UA"/>
    <x v="17"/>
    <s v="VP FOR INFORMATION TECHNOLOGY"/>
    <s v="GENFND"/>
    <x v="25"/>
    <x v="24"/>
    <s v="---"/>
    <s v="EX"/>
    <s v="BENF"/>
    <s v="BENEFITS"/>
    <s v="GP"/>
    <x v="5"/>
    <s v="COMPENS"/>
    <s v="07"/>
    <s v="IS"/>
    <x v="3"/>
    <n v="49550"/>
    <n v="49550"/>
    <m/>
    <x v="0"/>
    <n v="0"/>
    <s v="EX"/>
    <n v="49550"/>
    <n v="49550"/>
    <x v="0"/>
    <n v="0"/>
    <n v="0"/>
    <m/>
    <n v="0"/>
    <n v="49550"/>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25"/>
    <x v="24"/>
    <s v="---"/>
    <s v="EX"/>
    <s v="BENF"/>
    <s v="BENEFITS"/>
    <s v="GP"/>
    <x v="5"/>
    <s v="COMPENS"/>
    <s v="07"/>
    <s v="IS"/>
    <x v="3"/>
    <n v="1665"/>
    <n v="51461"/>
    <m/>
    <x v="0"/>
    <n v="0"/>
    <s v="EX"/>
    <n v="51461"/>
    <n v="51461"/>
    <x v="0"/>
    <n v="0"/>
    <n v="0"/>
    <m/>
    <n v="0"/>
    <n v="51461"/>
    <s v="N"/>
    <m/>
    <s v="VPIT"/>
    <s v="VP FOR INFORMATION TECHNOLOGY"/>
    <s v="94"/>
    <s v="1-Adjust Based Budget"/>
    <x v="42"/>
    <x v="2"/>
    <x v="7"/>
    <m/>
    <x v="0"/>
    <x v="0"/>
    <m/>
  </r>
  <r>
    <n v="2018"/>
    <s v="UA"/>
    <s v="ITGF"/>
    <s v="IT GENERAL FUND"/>
    <x v="0"/>
    <s v="HRSP"/>
    <s v="HUMAN RESOURCE MANAGEMENT SYSTEMS"/>
    <s v="UITS OPERATING ACCOUNT - GENERAL FUND-UA"/>
    <x v="17"/>
    <s v="VP FOR INFORMATION TECHNOLOGY"/>
    <s v="GENFND"/>
    <x v="25"/>
    <x v="24"/>
    <s v="---"/>
    <s v="EX"/>
    <s v="BENF"/>
    <s v="BENEFITS"/>
    <s v="GP"/>
    <x v="5"/>
    <s v="COMPENS"/>
    <s v="07"/>
    <s v="IS"/>
    <x v="3"/>
    <n v="41004"/>
    <n v="36993"/>
    <m/>
    <x v="0"/>
    <n v="0"/>
    <s v="EX"/>
    <n v="36993"/>
    <n v="36993"/>
    <x v="0"/>
    <n v="0"/>
    <n v="0"/>
    <m/>
    <n v="0"/>
    <n v="36993"/>
    <s v="N"/>
    <m/>
    <s v="VPIT"/>
    <s v="VP FOR INFORMATION TECHNOLOGY"/>
    <s v="94"/>
    <s v="1-Adjust Based Budget"/>
    <x v="42"/>
    <x v="2"/>
    <x v="7"/>
    <m/>
    <x v="0"/>
    <x v="0"/>
    <m/>
  </r>
  <r>
    <n v="2018"/>
    <s v="UA"/>
    <s v="ITGF"/>
    <s v="IT GENERAL FUND"/>
    <x v="0"/>
    <s v="IIAVP"/>
    <s v="INFORMATION AND INFRASTRUCTURE ASSURANCE"/>
    <s v="UITS OPERATING ACCOUNT - GENERAL FUND-UA"/>
    <x v="17"/>
    <s v="VP FOR INFORMATION TECHNOLOGY"/>
    <s v="GENFND"/>
    <x v="25"/>
    <x v="24"/>
    <s v="---"/>
    <s v="EX"/>
    <s v="BENF"/>
    <s v="BENEFITS"/>
    <s v="GP"/>
    <x v="5"/>
    <s v="COMPENS"/>
    <s v="07"/>
    <s v="IS"/>
    <x v="3"/>
    <n v="12547"/>
    <n v="12547"/>
    <m/>
    <x v="0"/>
    <n v="0"/>
    <s v="EX"/>
    <n v="12547"/>
    <n v="12547"/>
    <x v="0"/>
    <n v="0"/>
    <n v="0"/>
    <m/>
    <n v="0"/>
    <n v="12547"/>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25"/>
    <x v="24"/>
    <s v="---"/>
    <s v="EX"/>
    <s v="BENF"/>
    <s v="BENEFITS"/>
    <s v="GP"/>
    <x v="5"/>
    <s v="COMPENS"/>
    <s v="07"/>
    <s v="IS"/>
    <x v="3"/>
    <n v="6947"/>
    <n v="6879"/>
    <m/>
    <x v="0"/>
    <n v="0"/>
    <s v="EX"/>
    <n v="6879"/>
    <n v="6879"/>
    <x v="0"/>
    <n v="0"/>
    <n v="0"/>
    <m/>
    <n v="0"/>
    <n v="6879"/>
    <s v="N"/>
    <m/>
    <s v="VPIT"/>
    <s v="VP FOR INFORMATION TECHNOLOGY"/>
    <s v="94"/>
    <s v="1-Adjust Based Budget"/>
    <x v="42"/>
    <x v="2"/>
    <x v="7"/>
    <m/>
    <x v="0"/>
    <x v="0"/>
    <m/>
  </r>
  <r>
    <n v="2018"/>
    <s v="UA"/>
    <s v="ITGF"/>
    <s v="IT GENERAL FUND"/>
    <x v="0"/>
    <s v="LIBSD"/>
    <s v="LIBRARY INFORMATION SYS-SYS DEVELOPMENT"/>
    <s v="UITS OPERATING ACCOUNT - GENERAL FUND-UA"/>
    <x v="17"/>
    <s v="VP FOR INFORMATION TECHNOLOGY"/>
    <s v="GENFND"/>
    <x v="25"/>
    <x v="24"/>
    <s v="---"/>
    <s v="EX"/>
    <s v="BENF"/>
    <s v="BENEFITS"/>
    <s v="GP"/>
    <x v="5"/>
    <s v="COMPENS"/>
    <s v="07"/>
    <s v="IS"/>
    <x v="3"/>
    <n v="5137"/>
    <n v="5137"/>
    <m/>
    <x v="0"/>
    <n v="0"/>
    <s v="EX"/>
    <n v="5137"/>
    <n v="5137"/>
    <x v="0"/>
    <n v="0"/>
    <n v="0"/>
    <m/>
    <n v="0"/>
    <n v="5137"/>
    <s v="N"/>
    <m/>
    <s v="VPIT"/>
    <s v="VP FOR INFORMATION TECHNOLOGY"/>
    <s v="94"/>
    <s v="1-Adjust Based Budget"/>
    <x v="42"/>
    <x v="2"/>
    <x v="7"/>
    <m/>
    <x v="0"/>
    <x v="0"/>
    <m/>
  </r>
  <r>
    <n v="2018"/>
    <s v="UA"/>
    <s v="ITGF"/>
    <s v="IT GENERAL FUND"/>
    <x v="0"/>
    <s v="NETE"/>
    <s v="CAMPUS NETWORK ENGINEERING"/>
    <s v="UITS OPERATING ACCOUNT - GENERAL FUND-UA"/>
    <x v="17"/>
    <s v="VP FOR INFORMATION TECHNOLOGY"/>
    <s v="GENFND"/>
    <x v="25"/>
    <x v="24"/>
    <s v="---"/>
    <s v="EX"/>
    <s v="BENF"/>
    <s v="BENEFITS"/>
    <s v="GP"/>
    <x v="5"/>
    <s v="COMPENS"/>
    <s v="07"/>
    <s v="IS"/>
    <x v="3"/>
    <n v="23056"/>
    <n v="0"/>
    <m/>
    <x v="0"/>
    <n v="0"/>
    <s v="EX"/>
    <n v="0"/>
    <n v="0"/>
    <x v="0"/>
    <n v="0"/>
    <n v="0"/>
    <m/>
    <n v="0"/>
    <n v="0"/>
    <s v="N"/>
    <m/>
    <s v="VPIT"/>
    <s v="VP FOR INFORMATION TECHNOLOGY"/>
    <s v="94"/>
    <s v="1-Adjust Based Budget"/>
    <x v="42"/>
    <x v="2"/>
    <x v="7"/>
    <m/>
    <x v="0"/>
    <x v="0"/>
    <m/>
  </r>
  <r>
    <n v="2018"/>
    <s v="UA"/>
    <s v="ITGF"/>
    <s v="IT GENERAL FUND"/>
    <x v="0"/>
    <s v="PRACQ"/>
    <s v="PRIORITIZED ACQUISITIONS"/>
    <s v="UITS OPERATING ACCOUNT - GENERAL FUND-UA"/>
    <x v="17"/>
    <s v="VP FOR INFORMATION TECHNOLOGY"/>
    <s v="GENFND"/>
    <x v="25"/>
    <x v="24"/>
    <s v="---"/>
    <s v="EX"/>
    <s v="BENF"/>
    <s v="BENEFITS"/>
    <s v="GP"/>
    <x v="5"/>
    <s v="COMPENS"/>
    <s v="07"/>
    <s v="IS"/>
    <x v="3"/>
    <n v="4164"/>
    <n v="0"/>
    <m/>
    <x v="0"/>
    <n v="0"/>
    <s v="EX"/>
    <n v="0"/>
    <n v="0"/>
    <x v="0"/>
    <n v="0"/>
    <n v="0"/>
    <m/>
    <n v="0"/>
    <n v="0"/>
    <s v="N"/>
    <m/>
    <s v="VPIT"/>
    <s v="VP FOR INFORMATION TECHNOLOGY"/>
    <s v="94"/>
    <s v="1-Adjust Based Budget"/>
    <x v="42"/>
    <x v="2"/>
    <x v="7"/>
    <m/>
    <x v="0"/>
    <x v="0"/>
    <m/>
  </r>
  <r>
    <n v="2018"/>
    <s v="UA"/>
    <s v="ITGF"/>
    <s v="IT GENERAL FUND"/>
    <x v="0"/>
    <s v="RCIO"/>
    <s v="SP4A REGIONAL CAMPUS CHIEF INFOR OFFICER"/>
    <s v="UITS OPERATING ACCOUNT - GENERAL FUND-UA"/>
    <x v="17"/>
    <s v="VP FOR INFORMATION TECHNOLOGY"/>
    <s v="GENFND"/>
    <x v="25"/>
    <x v="24"/>
    <s v="---"/>
    <s v="EX"/>
    <s v="BENF"/>
    <s v="BENEFITS"/>
    <s v="GP"/>
    <x v="5"/>
    <s v="COMPENS"/>
    <s v="07"/>
    <s v="IS"/>
    <x v="3"/>
    <n v="15184"/>
    <n v="14980"/>
    <m/>
    <x v="0"/>
    <n v="0"/>
    <s v="EX"/>
    <n v="14980"/>
    <n v="14980"/>
    <x v="0"/>
    <n v="0"/>
    <n v="0"/>
    <m/>
    <n v="0"/>
    <n v="14980"/>
    <s v="N"/>
    <m/>
    <s v="VPIT"/>
    <s v="VP FOR INFORMATION TECHNOLOGY"/>
    <s v="94"/>
    <s v="1-Adjust Based Budget"/>
    <x v="42"/>
    <x v="2"/>
    <x v="7"/>
    <m/>
    <x v="0"/>
    <x v="0"/>
    <m/>
  </r>
  <r>
    <n v="2018"/>
    <s v="UA"/>
    <s v="ITGF"/>
    <s v="IT GENERAL FUND"/>
    <x v="0"/>
    <s v="RISAC"/>
    <s v="REN INFO SHARE &amp; ANALYSIS"/>
    <s v="UITS OPERATING ACCOUNT - GENERAL FUND-UA"/>
    <x v="17"/>
    <s v="VP FOR INFORMATION TECHNOLOGY"/>
    <s v="GENFND"/>
    <x v="25"/>
    <x v="24"/>
    <s v="---"/>
    <s v="EX"/>
    <s v="BENF"/>
    <s v="BENEFITS"/>
    <s v="GP"/>
    <x v="5"/>
    <s v="COMPENS"/>
    <s v="07"/>
    <s v="IS"/>
    <x v="3"/>
    <n v="5015"/>
    <n v="5015"/>
    <m/>
    <x v="0"/>
    <n v="0"/>
    <s v="EX"/>
    <n v="5015"/>
    <n v="5015"/>
    <x v="0"/>
    <n v="0"/>
    <n v="0"/>
    <m/>
    <n v="0"/>
    <n v="5015"/>
    <s v="N"/>
    <m/>
    <s v="VPIT"/>
    <s v="VP FOR INFORMATION TECHNOLOGY"/>
    <s v="94"/>
    <s v="1-Adjust Based Budget"/>
    <x v="42"/>
    <x v="2"/>
    <x v="7"/>
    <m/>
    <x v="0"/>
    <x v="0"/>
    <m/>
  </r>
  <r>
    <n v="2018"/>
    <s v="UA"/>
    <s v="ITGF"/>
    <s v="IT GENERAL FUND"/>
    <x v="0"/>
    <s v="SALRE"/>
    <s v="SALARY RESERVE"/>
    <s v="UITS OPERATING ACCOUNT - GENERAL FUND-UA"/>
    <x v="17"/>
    <s v="VP FOR INFORMATION TECHNOLOGY"/>
    <s v="GENFND"/>
    <x v="25"/>
    <x v="24"/>
    <s v="---"/>
    <s v="EX"/>
    <s v="BENF"/>
    <s v="BENEFITS"/>
    <s v="GP"/>
    <x v="5"/>
    <s v="COMPENS"/>
    <s v="07"/>
    <s v="IS"/>
    <x v="3"/>
    <n v="-24623"/>
    <n v="-24623"/>
    <m/>
    <x v="0"/>
    <n v="0"/>
    <s v="EX"/>
    <n v="-24623"/>
    <n v="-24623"/>
    <x v="0"/>
    <n v="0"/>
    <n v="0"/>
    <m/>
    <n v="0"/>
    <n v="-24623"/>
    <s v="N"/>
    <m/>
    <s v="VPIT"/>
    <s v="VP FOR INFORMATION TECHNOLOGY"/>
    <s v="94"/>
    <s v="1-Adjust Based Budget"/>
    <x v="42"/>
    <x v="2"/>
    <x v="7"/>
    <m/>
    <x v="0"/>
    <x v="0"/>
    <m/>
  </r>
  <r>
    <n v="2018"/>
    <s v="UA"/>
    <s v="ITGF"/>
    <s v="IT GENERAL FUND"/>
    <x v="0"/>
    <s v="SAS02"/>
    <s v="STUDENT ACADEMIC SYSTEMS 2"/>
    <s v="UITS OPERATING ACCOUNT - GENERAL FUND-UA"/>
    <x v="17"/>
    <s v="VP FOR INFORMATION TECHNOLOGY"/>
    <s v="GENFND"/>
    <x v="25"/>
    <x v="24"/>
    <s v="---"/>
    <s v="EX"/>
    <s v="BENF"/>
    <s v="BENEFITS"/>
    <s v="GP"/>
    <x v="5"/>
    <s v="COMPENS"/>
    <s v="07"/>
    <s v="IS"/>
    <x v="3"/>
    <n v="32291"/>
    <n v="32291"/>
    <m/>
    <x v="0"/>
    <n v="0"/>
    <s v="EX"/>
    <n v="32291"/>
    <n v="32291"/>
    <x v="0"/>
    <n v="0"/>
    <n v="0"/>
    <m/>
    <n v="0"/>
    <n v="32291"/>
    <s v="N"/>
    <m/>
    <s v="VPIT"/>
    <s v="VP FOR INFORMATION TECHNOLOGY"/>
    <s v="94"/>
    <s v="1-Adjust Based Budget"/>
    <x v="42"/>
    <x v="2"/>
    <x v="7"/>
    <m/>
    <x v="0"/>
    <x v="0"/>
    <m/>
  </r>
  <r>
    <n v="2018"/>
    <s v="UA"/>
    <s v="ITGF"/>
    <s v="IT GENERAL FUND"/>
    <x v="0"/>
    <s v="SIS01"/>
    <s v="STUDENT INFORMATION SYSTEM"/>
    <s v="UITS OPERATING ACCOUNT - GENERAL FUND-UA"/>
    <x v="17"/>
    <s v="VP FOR INFORMATION TECHNOLOGY"/>
    <s v="GENFND"/>
    <x v="25"/>
    <x v="24"/>
    <s v="---"/>
    <s v="EX"/>
    <s v="BENF"/>
    <s v="BENEFITS"/>
    <s v="GP"/>
    <x v="5"/>
    <s v="COMPENS"/>
    <s v="07"/>
    <s v="IS"/>
    <x v="3"/>
    <n v="74034"/>
    <n v="77402"/>
    <m/>
    <x v="0"/>
    <n v="0"/>
    <s v="EX"/>
    <n v="77402"/>
    <n v="77402"/>
    <x v="0"/>
    <n v="0"/>
    <n v="0"/>
    <m/>
    <n v="0"/>
    <n v="77402"/>
    <s v="N"/>
    <m/>
    <s v="VPIT"/>
    <s v="VP FOR INFORMATION TECHNOLOGY"/>
    <s v="94"/>
    <s v="1-Adjust Based Budget"/>
    <x v="42"/>
    <x v="2"/>
    <x v="7"/>
    <m/>
    <x v="0"/>
    <x v="0"/>
    <m/>
  </r>
  <r>
    <n v="2018"/>
    <s v="UA"/>
    <s v="ITGF"/>
    <s v="IT GENERAL FUND"/>
    <x v="0"/>
    <s v="SISAA"/>
    <s v="STUDENT INFO SYSTEM ACADEMIC ADVISING"/>
    <s v="UITS OPERATING ACCOUNT - GENERAL FUND-UA"/>
    <x v="17"/>
    <s v="VP FOR INFORMATION TECHNOLOGY"/>
    <s v="GENFND"/>
    <x v="25"/>
    <x v="24"/>
    <s v="---"/>
    <s v="EX"/>
    <s v="BENF"/>
    <s v="BENEFITS"/>
    <s v="GP"/>
    <x v="5"/>
    <s v="COMPENS"/>
    <s v="07"/>
    <s v="IS"/>
    <x v="3"/>
    <n v="37770"/>
    <n v="37770"/>
    <m/>
    <x v="0"/>
    <n v="0"/>
    <s v="EX"/>
    <n v="37770"/>
    <n v="37770"/>
    <x v="0"/>
    <n v="0"/>
    <n v="0"/>
    <m/>
    <n v="0"/>
    <n v="37770"/>
    <s v="N"/>
    <m/>
    <s v="VPIT"/>
    <s v="VP FOR INFORMATION TECHNOLOGY"/>
    <s v="94"/>
    <s v="1-Adjust Based Budget"/>
    <x v="42"/>
    <x v="2"/>
    <x v="7"/>
    <m/>
    <x v="0"/>
    <x v="0"/>
    <m/>
  </r>
  <r>
    <n v="2018"/>
    <s v="UA"/>
    <s v="ITGF"/>
    <s v="IT GENERAL FUND"/>
    <x v="0"/>
    <s v="SISAD"/>
    <s v="STUDENT INFORMATION SYSTEM ADMISSIONS"/>
    <s v="UITS OPERATING ACCOUNT - GENERAL FUND-UA"/>
    <x v="17"/>
    <s v="VP FOR INFORMATION TECHNOLOGY"/>
    <s v="GENFND"/>
    <x v="25"/>
    <x v="24"/>
    <s v="---"/>
    <s v="EX"/>
    <s v="BENF"/>
    <s v="BENEFITS"/>
    <s v="GP"/>
    <x v="5"/>
    <s v="COMPENS"/>
    <s v="07"/>
    <s v="IS"/>
    <x v="3"/>
    <n v="33093"/>
    <n v="29450"/>
    <m/>
    <x v="0"/>
    <n v="0"/>
    <s v="EX"/>
    <n v="29450"/>
    <n v="29450"/>
    <x v="0"/>
    <n v="0"/>
    <n v="0"/>
    <m/>
    <n v="0"/>
    <n v="2945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25"/>
    <x v="24"/>
    <s v="---"/>
    <s v="EX"/>
    <s v="BENF"/>
    <s v="BENEFITS"/>
    <s v="GP"/>
    <x v="5"/>
    <s v="COMPENS"/>
    <s v="07"/>
    <s v="IS"/>
    <x v="3"/>
    <n v="42143"/>
    <n v="42143"/>
    <m/>
    <x v="0"/>
    <n v="0"/>
    <s v="EX"/>
    <n v="42143"/>
    <n v="42143"/>
    <x v="0"/>
    <n v="0"/>
    <n v="0"/>
    <m/>
    <n v="0"/>
    <n v="42143"/>
    <s v="N"/>
    <m/>
    <s v="VPIT"/>
    <s v="VP FOR INFORMATION TECHNOLOGY"/>
    <s v="94"/>
    <s v="1-Adjust Based Budget"/>
    <x v="42"/>
    <x v="2"/>
    <x v="7"/>
    <m/>
    <x v="0"/>
    <x v="0"/>
    <m/>
  </r>
  <r>
    <n v="2018"/>
    <s v="UA"/>
    <s v="ITGF"/>
    <s v="IT GENERAL FUND"/>
    <x v="0"/>
    <s v="TELDV"/>
    <s v="TELECOMMUNICATIONS DIRECTOR - VOICE"/>
    <s v="UITS OPERATING ACCOUNT - GENERAL FUND-UA"/>
    <x v="17"/>
    <s v="VP FOR INFORMATION TECHNOLOGY"/>
    <s v="GENFND"/>
    <x v="25"/>
    <x v="24"/>
    <s v="---"/>
    <s v="EX"/>
    <s v="BENF"/>
    <s v="BENEFITS"/>
    <s v="GP"/>
    <x v="5"/>
    <s v="COMPENS"/>
    <s v="07"/>
    <s v="IS"/>
    <x v="3"/>
    <n v="854"/>
    <n v="0"/>
    <m/>
    <x v="0"/>
    <n v="0"/>
    <s v="EX"/>
    <n v="0"/>
    <n v="0"/>
    <x v="0"/>
    <n v="0"/>
    <n v="0"/>
    <m/>
    <n v="0"/>
    <n v="0"/>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25"/>
    <x v="24"/>
    <s v="---"/>
    <s v="EX"/>
    <s v="BENF"/>
    <s v="BENEFITS"/>
    <s v="GP"/>
    <x v="5"/>
    <s v="COMPENS"/>
    <s v="07"/>
    <s v="IS"/>
    <x v="3"/>
    <n v="59914"/>
    <n v="59914"/>
    <m/>
    <x v="0"/>
    <n v="0"/>
    <s v="EX"/>
    <n v="59914"/>
    <n v="59914"/>
    <x v="0"/>
    <n v="0"/>
    <n v="0"/>
    <m/>
    <n v="0"/>
    <n v="59914"/>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25"/>
    <x v="24"/>
    <s v="---"/>
    <s v="EX"/>
    <s v="BENF"/>
    <s v="BENEFITS"/>
    <s v="GP"/>
    <x v="5"/>
    <s v="COMPENS"/>
    <s v="07"/>
    <s v="IS"/>
    <x v="3"/>
    <n v="2226"/>
    <n v="1771"/>
    <m/>
    <x v="0"/>
    <n v="0"/>
    <s v="EX"/>
    <n v="1771"/>
    <n v="1771"/>
    <x v="0"/>
    <n v="0"/>
    <n v="0"/>
    <m/>
    <n v="0"/>
    <n v="1771"/>
    <s v="N"/>
    <m/>
    <s v="VPIT"/>
    <s v="VP FOR INFORMATION TECHNOLOGY"/>
    <s v="94"/>
    <s v="1-Adjust Based Budget"/>
    <x v="42"/>
    <x v="2"/>
    <x v="7"/>
    <m/>
    <x v="0"/>
    <x v="0"/>
    <m/>
  </r>
  <r>
    <n v="2018"/>
    <s v="UA"/>
    <s v="ITGF"/>
    <s v="IT GENERAL FUND"/>
    <x v="108"/>
    <s v="ITO"/>
    <s v="IT OPERATING"/>
    <s v="SB VPIT GF OPERATING"/>
    <x v="17"/>
    <s v="VP FOR INFORMATION TECHNOLOGY"/>
    <s v="GENFND"/>
    <x v="25"/>
    <x v="24"/>
    <s v="---"/>
    <s v="EX"/>
    <s v="BENF"/>
    <s v="BENEFITS"/>
    <s v="GP"/>
    <x v="5"/>
    <s v="COMPENS"/>
    <s v="07"/>
    <s v="AC"/>
    <x v="3"/>
    <n v="45725"/>
    <n v="45737"/>
    <s v="IT"/>
    <x v="0"/>
    <s v="IT"/>
    <s v="EX"/>
    <n v="45737"/>
    <n v="45737"/>
    <x v="0"/>
    <n v="0"/>
    <n v="0"/>
    <m/>
    <n v="0"/>
    <n v="45737"/>
    <s v="N"/>
    <m/>
    <s v="VPIT"/>
    <s v="VP FOR INFORMATION TECHNOLOGY"/>
    <s v="94"/>
    <s v="1-Adjust Based Budget"/>
    <x v="42"/>
    <x v="2"/>
    <x v="7"/>
    <m/>
    <x v="16"/>
    <x v="16"/>
    <m/>
  </r>
  <r>
    <n v="2018"/>
    <s v="UA"/>
    <s v="ITGF"/>
    <s v="IT GENERAL FUND"/>
    <x v="109"/>
    <s v="ITO"/>
    <s v="IT OPERATING"/>
    <s v="EA - VPIT- GF - OPERATING"/>
    <x v="17"/>
    <s v="VP FOR INFORMATION TECHNOLOGY"/>
    <s v="GENFND"/>
    <x v="25"/>
    <x v="24"/>
    <s v="---"/>
    <s v="EX"/>
    <s v="BENF"/>
    <s v="BENEFITS"/>
    <s v="GP"/>
    <x v="5"/>
    <s v="COMPENS"/>
    <s v="07"/>
    <s v="AC"/>
    <x v="3"/>
    <n v="16329"/>
    <n v="16329"/>
    <s v="IT"/>
    <x v="0"/>
    <s v="IT"/>
    <s v="EX"/>
    <n v="16329"/>
    <n v="16329"/>
    <x v="0"/>
    <n v="0"/>
    <n v="0"/>
    <m/>
    <n v="0"/>
    <n v="16329"/>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25"/>
    <x v="24"/>
    <s v="---"/>
    <s v="EX"/>
    <s v="BENF"/>
    <s v="BENEFITS"/>
    <s v="GP"/>
    <x v="5"/>
    <s v="COMPENS"/>
    <s v="07"/>
    <s v="AC"/>
    <x v="3"/>
    <n v="24717"/>
    <n v="24732"/>
    <s v="IT"/>
    <x v="0"/>
    <s v="IT"/>
    <s v="EX"/>
    <n v="24732"/>
    <n v="24732"/>
    <x v="0"/>
    <n v="0"/>
    <n v="0"/>
    <m/>
    <n v="0"/>
    <n v="24732"/>
    <s v="N"/>
    <m/>
    <s v="VPIT"/>
    <s v="VP FOR INFORMATION TECHNOLOGY"/>
    <s v="94"/>
    <s v="1-Adjust Based Budget"/>
    <x v="42"/>
    <x v="2"/>
    <x v="7"/>
    <m/>
    <x v="16"/>
    <x v="16"/>
    <m/>
  </r>
  <r>
    <n v="2018"/>
    <s v="UA"/>
    <s v="ITGF"/>
    <s v="IT GENERAL FUND"/>
    <x v="106"/>
    <s v="AITC"/>
    <s v="ADVANCED IT CORE"/>
    <s v="BL UITS OPER ACCOUNT - GENERAL FUND"/>
    <x v="17"/>
    <s v="VP FOR INFORMATION TECHNOLOGY"/>
    <s v="GENFND"/>
    <x v="25"/>
    <x v="24"/>
    <s v="---"/>
    <s v="EX"/>
    <s v="BENF"/>
    <s v="BENEFITS"/>
    <s v="GP"/>
    <x v="5"/>
    <s v="COMPENS"/>
    <s v="07"/>
    <s v="AC"/>
    <x v="3"/>
    <n v="7021"/>
    <n v="7021"/>
    <s v="IT"/>
    <x v="0"/>
    <s v="IT"/>
    <s v="EX"/>
    <n v="7021"/>
    <n v="7021"/>
    <x v="0"/>
    <n v="0"/>
    <n v="0"/>
    <m/>
    <n v="0"/>
    <n v="7021"/>
    <s v="N"/>
    <m/>
    <s v="VPIT"/>
    <s v="VP FOR INFORMATION TECHNOLOGY"/>
    <s v="94"/>
    <s v="1-Adjust Based Budget"/>
    <x v="42"/>
    <x v="2"/>
    <x v="7"/>
    <m/>
    <x v="16"/>
    <x v="16"/>
    <m/>
  </r>
  <r>
    <n v="2018"/>
    <s v="UA"/>
    <s v="ITGF"/>
    <s v="IT GENERAL FUND"/>
    <x v="106"/>
    <s v="ATEL"/>
    <s v="APPLIED TECHNOLOGY LAB"/>
    <s v="BL UITS OPER ACCOUNT - GENERAL FUND"/>
    <x v="17"/>
    <s v="VP FOR INFORMATION TECHNOLOGY"/>
    <s v="GENFND"/>
    <x v="25"/>
    <x v="24"/>
    <s v="---"/>
    <s v="EX"/>
    <s v="BENF"/>
    <s v="BENEFITS"/>
    <s v="GP"/>
    <x v="5"/>
    <s v="COMPENS"/>
    <s v="07"/>
    <s v="AC"/>
    <x v="3"/>
    <n v="5406"/>
    <n v="5406"/>
    <s v="IT"/>
    <x v="0"/>
    <s v="IT"/>
    <s v="EX"/>
    <n v="5406"/>
    <n v="5406"/>
    <x v="0"/>
    <n v="0"/>
    <n v="0"/>
    <m/>
    <n v="0"/>
    <n v="5406"/>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25"/>
    <x v="24"/>
    <s v="---"/>
    <s v="EX"/>
    <s v="BENF"/>
    <s v="BENEFITS"/>
    <s v="GP"/>
    <x v="5"/>
    <s v="COMPENS"/>
    <s v="07"/>
    <s v="AC"/>
    <x v="3"/>
    <n v="6615"/>
    <n v="6615"/>
    <s v="IT"/>
    <x v="0"/>
    <s v="IT"/>
    <s v="EX"/>
    <n v="6615"/>
    <n v="6615"/>
    <x v="0"/>
    <n v="0"/>
    <n v="0"/>
    <m/>
    <n v="0"/>
    <n v="6615"/>
    <s v="N"/>
    <m/>
    <s v="VPIT"/>
    <s v="VP FOR INFORMATION TECHNOLOGY"/>
    <s v="94"/>
    <s v="1-Adjust Based Budget"/>
    <x v="42"/>
    <x v="2"/>
    <x v="7"/>
    <m/>
    <x v="16"/>
    <x v="16"/>
    <m/>
  </r>
  <r>
    <n v="2018"/>
    <s v="UA"/>
    <s v="ITGF"/>
    <s v="IT GENERAL FUND"/>
    <x v="106"/>
    <s v="AVLT"/>
    <s v="AVP LEARNING TECHNOLOGIES"/>
    <s v="BL UITS OPER ACCOUNT - GENERAL FUND"/>
    <x v="17"/>
    <s v="VP FOR INFORMATION TECHNOLOGY"/>
    <s v="GENFND"/>
    <x v="25"/>
    <x v="24"/>
    <s v="---"/>
    <s v="EX"/>
    <s v="BENF"/>
    <s v="BENEFITS"/>
    <s v="GP"/>
    <x v="5"/>
    <s v="COMPENS"/>
    <s v="07"/>
    <s v="AC"/>
    <x v="3"/>
    <n v="5046"/>
    <n v="5046"/>
    <s v="IT"/>
    <x v="0"/>
    <s v="IT"/>
    <s v="EX"/>
    <n v="5046"/>
    <n v="5046"/>
    <x v="0"/>
    <n v="0"/>
    <n v="0"/>
    <m/>
    <n v="0"/>
    <n v="5046"/>
    <s v="N"/>
    <m/>
    <s v="VPIT"/>
    <s v="VP FOR INFORMATION TECHNOLOGY"/>
    <s v="94"/>
    <s v="1-Adjust Based Budget"/>
    <x v="42"/>
    <x v="2"/>
    <x v="7"/>
    <m/>
    <x v="16"/>
    <x v="16"/>
    <m/>
  </r>
  <r>
    <n v="2018"/>
    <s v="UA"/>
    <s v="ITGF"/>
    <s v="IT GENERAL FUND"/>
    <x v="106"/>
    <s v="AVPN"/>
    <s v="NETWORK AVP BUDGET"/>
    <s v="BL UITS OPER ACCOUNT - GENERAL FUND"/>
    <x v="17"/>
    <s v="VP FOR INFORMATION TECHNOLOGY"/>
    <s v="GENFND"/>
    <x v="25"/>
    <x v="24"/>
    <s v="---"/>
    <s v="EX"/>
    <s v="BENF"/>
    <s v="BENEFITS"/>
    <s v="GP"/>
    <x v="5"/>
    <s v="COMPENS"/>
    <s v="07"/>
    <s v="AC"/>
    <x v="3"/>
    <n v="15930"/>
    <n v="15930"/>
    <s v="IT"/>
    <x v="0"/>
    <s v="IT"/>
    <s v="EX"/>
    <n v="15930"/>
    <n v="15930"/>
    <x v="0"/>
    <n v="0"/>
    <n v="0"/>
    <m/>
    <n v="0"/>
    <n v="15930"/>
    <s v="N"/>
    <m/>
    <s v="VPIT"/>
    <s v="VP FOR INFORMATION TECHNOLOGY"/>
    <s v="94"/>
    <s v="1-Adjust Based Budget"/>
    <x v="42"/>
    <x v="2"/>
    <x v="7"/>
    <m/>
    <x v="16"/>
    <x v="16"/>
    <m/>
  </r>
  <r>
    <n v="2018"/>
    <s v="UA"/>
    <s v="ITGF"/>
    <s v="IT GENERAL FUND"/>
    <x v="106"/>
    <s v="AVSTR"/>
    <s v="ADVANCED STORAGE"/>
    <s v="BL UITS OPER ACCOUNT - GENERAL FUND"/>
    <x v="17"/>
    <s v="VP FOR INFORMATION TECHNOLOGY"/>
    <s v="GENFND"/>
    <x v="25"/>
    <x v="24"/>
    <s v="---"/>
    <s v="EX"/>
    <s v="BENF"/>
    <s v="BENEFITS"/>
    <s v="GP"/>
    <x v="5"/>
    <s v="COMPENS"/>
    <s v="07"/>
    <s v="AC"/>
    <x v="3"/>
    <n v="9351"/>
    <n v="9351"/>
    <s v="IT"/>
    <x v="0"/>
    <s v="IT"/>
    <s v="EX"/>
    <n v="9351"/>
    <n v="9351"/>
    <x v="0"/>
    <n v="0"/>
    <n v="0"/>
    <m/>
    <n v="0"/>
    <n v="9351"/>
    <s v="N"/>
    <m/>
    <s v="VPIT"/>
    <s v="VP FOR INFORMATION TECHNOLOGY"/>
    <s v="94"/>
    <s v="1-Adjust Based Budget"/>
    <x v="42"/>
    <x v="2"/>
    <x v="7"/>
    <m/>
    <x v="16"/>
    <x v="16"/>
    <m/>
  </r>
  <r>
    <n v="2018"/>
    <s v="UA"/>
    <s v="ITGF"/>
    <s v="IT GENERAL FUND"/>
    <x v="106"/>
    <s v="BIOS"/>
    <s v="BIOINFORMATICS"/>
    <s v="BL UITS OPER ACCOUNT - GENERAL FUND"/>
    <x v="17"/>
    <s v="VP FOR INFORMATION TECHNOLOGY"/>
    <s v="GENFND"/>
    <x v="25"/>
    <x v="24"/>
    <s v="---"/>
    <s v="EX"/>
    <s v="BENF"/>
    <s v="BENEFITS"/>
    <s v="GP"/>
    <x v="5"/>
    <s v="COMPENS"/>
    <s v="07"/>
    <s v="AC"/>
    <x v="3"/>
    <n v="9330"/>
    <n v="9330"/>
    <s v="IT"/>
    <x v="0"/>
    <s v="IT"/>
    <s v="EX"/>
    <n v="9330"/>
    <n v="9330"/>
    <x v="0"/>
    <n v="0"/>
    <n v="0"/>
    <m/>
    <n v="0"/>
    <n v="9330"/>
    <s v="N"/>
    <m/>
    <s v="VPIT"/>
    <s v="VP FOR INFORMATION TECHNOLOGY"/>
    <s v="94"/>
    <s v="1-Adjust Based Budget"/>
    <x v="42"/>
    <x v="2"/>
    <x v="7"/>
    <m/>
    <x v="16"/>
    <x v="16"/>
    <m/>
  </r>
  <r>
    <n v="2018"/>
    <s v="UA"/>
    <s v="ITGF"/>
    <s v="IT GENERAL FUND"/>
    <x v="106"/>
    <s v="CAS"/>
    <s v="COMPUTING ADVISING &amp; SUPPORT"/>
    <s v="BL UITS OPER ACCOUNT - GENERAL FUND"/>
    <x v="17"/>
    <s v="VP FOR INFORMATION TECHNOLOGY"/>
    <s v="GENFND"/>
    <x v="25"/>
    <x v="24"/>
    <s v="---"/>
    <s v="EX"/>
    <s v="BENF"/>
    <s v="BENEFITS"/>
    <s v="GP"/>
    <x v="5"/>
    <s v="COMPENS"/>
    <s v="07"/>
    <s v="AC"/>
    <x v="3"/>
    <n v="23319"/>
    <n v="23319"/>
    <s v="IT"/>
    <x v="0"/>
    <s v="IT"/>
    <s v="EX"/>
    <n v="23319"/>
    <n v="23319"/>
    <x v="0"/>
    <n v="0"/>
    <n v="0"/>
    <m/>
    <n v="0"/>
    <n v="23319"/>
    <s v="N"/>
    <m/>
    <s v="VPIT"/>
    <s v="VP FOR INFORMATION TECHNOLOGY"/>
    <s v="94"/>
    <s v="1-Adjust Based Budget"/>
    <x v="42"/>
    <x v="2"/>
    <x v="7"/>
    <m/>
    <x v="16"/>
    <x v="16"/>
    <m/>
  </r>
  <r>
    <n v="2018"/>
    <s v="UA"/>
    <s v="ITGF"/>
    <s v="IT GENERAL FUND"/>
    <x v="106"/>
    <s v="CDRS"/>
    <s v="SP30AND33 COMPUT &amp; DATA RESEARCH SOFTWAR"/>
    <s v="BL UITS OPER ACCOUNT - GENERAL FUND"/>
    <x v="17"/>
    <s v="VP FOR INFORMATION TECHNOLOGY"/>
    <s v="GENFND"/>
    <x v="25"/>
    <x v="24"/>
    <s v="---"/>
    <s v="EX"/>
    <s v="BENF"/>
    <s v="BENEFITS"/>
    <s v="GP"/>
    <x v="5"/>
    <s v="COMPENS"/>
    <s v="07"/>
    <s v="AC"/>
    <x v="3"/>
    <n v="0"/>
    <n v="1027"/>
    <s v="IT"/>
    <x v="0"/>
    <s v="IT"/>
    <s v="EX"/>
    <n v="1027"/>
    <n v="1027"/>
    <x v="0"/>
    <n v="0"/>
    <n v="0"/>
    <m/>
    <n v="0"/>
    <n v="1027"/>
    <s v="N"/>
    <m/>
    <s v="VPIT"/>
    <s v="VP FOR INFORMATION TECHNOLOGY"/>
    <s v="94"/>
    <s v="1-Adjust Based Budget"/>
    <x v="42"/>
    <x v="2"/>
    <x v="7"/>
    <m/>
    <x v="16"/>
    <x v="16"/>
    <m/>
  </r>
  <r>
    <n v="2018"/>
    <s v="UA"/>
    <s v="ITGF"/>
    <s v="IT GENERAL FUND"/>
    <x v="106"/>
    <s v="CITL"/>
    <s v="CENTER FOR INNOVATION IN TEACH &amp; LEARN"/>
    <s v="BL UITS OPER ACCOUNT - GENERAL FUND"/>
    <x v="17"/>
    <s v="VP FOR INFORMATION TECHNOLOGY"/>
    <s v="GENFND"/>
    <x v="25"/>
    <x v="24"/>
    <s v="---"/>
    <s v="EX"/>
    <s v="BENF"/>
    <s v="BENEFITS"/>
    <s v="GP"/>
    <x v="5"/>
    <s v="COMPENS"/>
    <s v="07"/>
    <s v="AC"/>
    <x v="3"/>
    <n v="15289"/>
    <n v="15289"/>
    <s v="IT"/>
    <x v="0"/>
    <s v="IT"/>
    <s v="EX"/>
    <n v="15289"/>
    <n v="15289"/>
    <x v="0"/>
    <n v="0"/>
    <n v="0"/>
    <m/>
    <n v="0"/>
    <n v="15289"/>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25"/>
    <x v="24"/>
    <s v="---"/>
    <s v="EX"/>
    <s v="BENF"/>
    <s v="BENEFITS"/>
    <s v="GP"/>
    <x v="5"/>
    <s v="COMPENS"/>
    <s v="07"/>
    <s v="AC"/>
    <x v="3"/>
    <n v="16555"/>
    <n v="16556"/>
    <s v="IT"/>
    <x v="0"/>
    <s v="IT"/>
    <s v="EX"/>
    <n v="16556"/>
    <n v="16556"/>
    <x v="0"/>
    <n v="0"/>
    <n v="0"/>
    <m/>
    <n v="0"/>
    <n v="16556"/>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25"/>
    <x v="24"/>
    <s v="---"/>
    <s v="EX"/>
    <s v="BENF"/>
    <s v="BENEFITS"/>
    <s v="GP"/>
    <x v="5"/>
    <s v="COMPENS"/>
    <s v="07"/>
    <s v="AC"/>
    <x v="3"/>
    <n v="0"/>
    <n v="20630"/>
    <s v="IT"/>
    <x v="0"/>
    <s v="IT"/>
    <s v="EX"/>
    <n v="20630"/>
    <n v="20630"/>
    <x v="0"/>
    <n v="0"/>
    <n v="0"/>
    <m/>
    <n v="0"/>
    <n v="20630"/>
    <s v="N"/>
    <m/>
    <s v="VPIT"/>
    <s v="VP FOR INFORMATION TECHNOLOGY"/>
    <s v="94"/>
    <s v="1-Adjust Based Budget"/>
    <x v="42"/>
    <x v="2"/>
    <x v="7"/>
    <m/>
    <x v="16"/>
    <x v="16"/>
    <m/>
  </r>
  <r>
    <n v="2018"/>
    <s v="UA"/>
    <s v="ITGF"/>
    <s v="IT GENERAL FUND"/>
    <x v="106"/>
    <s v="CO"/>
    <s v="COMMUNICATIONS OFFICE"/>
    <s v="BL UITS OPER ACCOUNT - GENERAL FUND"/>
    <x v="17"/>
    <s v="VP FOR INFORMATION TECHNOLOGY"/>
    <s v="GENFND"/>
    <x v="25"/>
    <x v="24"/>
    <s v="---"/>
    <s v="EX"/>
    <s v="BENF"/>
    <s v="BENEFITS"/>
    <s v="GP"/>
    <x v="5"/>
    <s v="COMPENS"/>
    <s v="07"/>
    <s v="AC"/>
    <x v="3"/>
    <n v="14367"/>
    <n v="14817"/>
    <s v="IT"/>
    <x v="0"/>
    <s v="IT"/>
    <s v="EX"/>
    <n v="14817"/>
    <n v="14817"/>
    <x v="0"/>
    <n v="0"/>
    <n v="0"/>
    <m/>
    <n v="0"/>
    <n v="14817"/>
    <s v="N"/>
    <m/>
    <s v="VPIT"/>
    <s v="VP FOR INFORMATION TECHNOLOGY"/>
    <s v="94"/>
    <s v="1-Adjust Based Budget"/>
    <x v="42"/>
    <x v="2"/>
    <x v="7"/>
    <m/>
    <x v="16"/>
    <x v="16"/>
    <m/>
  </r>
  <r>
    <n v="2018"/>
    <s v="UA"/>
    <s v="ITGF"/>
    <s v="IT GENERAL FUND"/>
    <x v="106"/>
    <s v="CTS"/>
    <s v="CLASSROOM TECH SERVICES"/>
    <s v="BL UITS OPER ACCOUNT - GENERAL FUND"/>
    <x v="17"/>
    <s v="VP FOR INFORMATION TECHNOLOGY"/>
    <s v="GENFND"/>
    <x v="25"/>
    <x v="24"/>
    <s v="---"/>
    <s v="EX"/>
    <s v="BENF"/>
    <s v="BENEFITS"/>
    <s v="GP"/>
    <x v="5"/>
    <s v="COMPENS"/>
    <s v="07"/>
    <s v="AC"/>
    <x v="3"/>
    <n v="19974"/>
    <n v="19974"/>
    <s v="IT"/>
    <x v="0"/>
    <s v="IT"/>
    <s v="EX"/>
    <n v="19974"/>
    <n v="19974"/>
    <x v="0"/>
    <n v="0"/>
    <n v="0"/>
    <m/>
    <n v="0"/>
    <n v="19974"/>
    <s v="N"/>
    <m/>
    <s v="VPIT"/>
    <s v="VP FOR INFORMATION TECHNOLOGY"/>
    <s v="94"/>
    <s v="1-Adjust Based Budget"/>
    <x v="42"/>
    <x v="2"/>
    <x v="7"/>
    <m/>
    <x v="16"/>
    <x v="16"/>
    <m/>
  </r>
  <r>
    <n v="2018"/>
    <s v="UA"/>
    <s v="ITGF"/>
    <s v="IT GENERAL FUND"/>
    <x v="106"/>
    <s v="DDM"/>
    <s v="DEPLOYMENT AND DEVICE MGMT"/>
    <s v="BL UITS OPER ACCOUNT - GENERAL FUND"/>
    <x v="17"/>
    <s v="VP FOR INFORMATION TECHNOLOGY"/>
    <s v="GENFND"/>
    <x v="25"/>
    <x v="24"/>
    <s v="---"/>
    <s v="EX"/>
    <s v="BENF"/>
    <s v="BENEFITS"/>
    <s v="GP"/>
    <x v="5"/>
    <s v="COMPENS"/>
    <s v="07"/>
    <s v="AC"/>
    <x v="3"/>
    <n v="11748"/>
    <n v="3927"/>
    <s v="IT"/>
    <x v="0"/>
    <s v="IT"/>
    <s v="EX"/>
    <n v="3927"/>
    <n v="3927"/>
    <x v="0"/>
    <n v="0"/>
    <n v="0"/>
    <m/>
    <n v="0"/>
    <n v="3927"/>
    <s v="N"/>
    <m/>
    <s v="VPIT"/>
    <s v="VP FOR INFORMATION TECHNOLOGY"/>
    <s v="94"/>
    <s v="1-Adjust Based Budget"/>
    <x v="42"/>
    <x v="2"/>
    <x v="7"/>
    <m/>
    <x v="16"/>
    <x v="16"/>
    <m/>
  </r>
  <r>
    <n v="2018"/>
    <s v="UA"/>
    <s v="ITGF"/>
    <s v="IT GENERAL FUND"/>
    <x v="106"/>
    <s v="DSSG"/>
    <s v="DISTRIBUTED STORAGE SERVICES"/>
    <s v="BL UITS OPER ACCOUNT - GENERAL FUND"/>
    <x v="17"/>
    <s v="VP FOR INFORMATION TECHNOLOGY"/>
    <s v="GENFND"/>
    <x v="25"/>
    <x v="24"/>
    <s v="---"/>
    <s v="EX"/>
    <s v="BENF"/>
    <s v="BENEFITS"/>
    <s v="GP"/>
    <x v="5"/>
    <s v="COMPENS"/>
    <s v="07"/>
    <s v="AC"/>
    <x v="3"/>
    <n v="6704"/>
    <n v="8145"/>
    <s v="IT"/>
    <x v="0"/>
    <s v="IT"/>
    <s v="EX"/>
    <n v="8145"/>
    <n v="8145"/>
    <x v="0"/>
    <n v="0"/>
    <n v="0"/>
    <m/>
    <n v="0"/>
    <n v="8145"/>
    <s v="N"/>
    <m/>
    <s v="VPIT"/>
    <s v="VP FOR INFORMATION TECHNOLOGY"/>
    <s v="94"/>
    <s v="1-Adjust Based Budget"/>
    <x v="42"/>
    <x v="2"/>
    <x v="7"/>
    <m/>
    <x v="16"/>
    <x v="16"/>
    <m/>
  </r>
  <r>
    <n v="2018"/>
    <s v="UA"/>
    <s v="ITGF"/>
    <s v="IT GENERAL FUND"/>
    <x v="106"/>
    <s v="EGI"/>
    <s v="EGI-ENGAGE"/>
    <s v="BL UITS OPER ACCOUNT - GENERAL FUND"/>
    <x v="17"/>
    <s v="VP FOR INFORMATION TECHNOLOGY"/>
    <s v="GENFND"/>
    <x v="25"/>
    <x v="24"/>
    <s v="---"/>
    <s v="EX"/>
    <s v="BENF"/>
    <s v="BENEFITS"/>
    <s v="GP"/>
    <x v="5"/>
    <s v="COMPENS"/>
    <s v="07"/>
    <s v="AC"/>
    <x v="3"/>
    <n v="1289"/>
    <n v="1289"/>
    <s v="IT"/>
    <x v="0"/>
    <s v="IT"/>
    <s v="EX"/>
    <n v="1289"/>
    <n v="1289"/>
    <x v="0"/>
    <n v="0"/>
    <n v="0"/>
    <m/>
    <n v="0"/>
    <n v="1289"/>
    <s v="N"/>
    <m/>
    <s v="VPIT"/>
    <s v="VP FOR INFORMATION TECHNOLOGY"/>
    <s v="94"/>
    <s v="1-Adjust Based Budget"/>
    <x v="42"/>
    <x v="2"/>
    <x v="7"/>
    <m/>
    <x v="16"/>
    <x v="16"/>
    <m/>
  </r>
  <r>
    <n v="2018"/>
    <s v="UA"/>
    <s v="ITGF"/>
    <s v="IT GENERAL FUND"/>
    <x v="106"/>
    <s v="ESRI"/>
    <s v="ESRI GEOGRAPHIC INFORMATION SYSTEMS"/>
    <s v="BL UITS OPER ACCOUNT - GENERAL FUND"/>
    <x v="17"/>
    <s v="VP FOR INFORMATION TECHNOLOGY"/>
    <s v="GENFND"/>
    <x v="25"/>
    <x v="24"/>
    <s v="---"/>
    <s v="EX"/>
    <s v="BENF"/>
    <s v="BENEFITS"/>
    <s v="GP"/>
    <x v="5"/>
    <s v="COMPENS"/>
    <s v="07"/>
    <s v="AC"/>
    <x v="3"/>
    <n v="4943"/>
    <n v="4943"/>
    <s v="IT"/>
    <x v="0"/>
    <s v="IT"/>
    <s v="EX"/>
    <n v="4943"/>
    <n v="4943"/>
    <x v="0"/>
    <n v="0"/>
    <n v="0"/>
    <m/>
    <n v="0"/>
    <n v="4943"/>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25"/>
    <x v="24"/>
    <s v="---"/>
    <s v="EX"/>
    <s v="BENF"/>
    <s v="BENEFITS"/>
    <s v="GP"/>
    <x v="5"/>
    <s v="COMPENS"/>
    <s v="07"/>
    <s v="AC"/>
    <x v="3"/>
    <n v="7520"/>
    <n v="7520"/>
    <s v="IT"/>
    <x v="0"/>
    <s v="IT"/>
    <s v="EX"/>
    <n v="7520"/>
    <n v="7520"/>
    <x v="0"/>
    <n v="0"/>
    <n v="0"/>
    <m/>
    <n v="0"/>
    <n v="7520"/>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25"/>
    <x v="24"/>
    <s v="---"/>
    <s v="EX"/>
    <s v="BENF"/>
    <s v="BENEFITS"/>
    <s v="GP"/>
    <x v="5"/>
    <s v="COMPENS"/>
    <s v="07"/>
    <s v="AC"/>
    <x v="3"/>
    <n v="37693"/>
    <n v="51733"/>
    <s v="IT"/>
    <x v="0"/>
    <s v="IT"/>
    <s v="EX"/>
    <n v="51733"/>
    <n v="51733"/>
    <x v="0"/>
    <n v="0"/>
    <n v="0"/>
    <m/>
    <n v="0"/>
    <n v="51733"/>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25"/>
    <x v="24"/>
    <s v="---"/>
    <s v="EX"/>
    <s v="BENF"/>
    <s v="BENEFITS"/>
    <s v="GP"/>
    <x v="5"/>
    <s v="COMPENS"/>
    <s v="07"/>
    <s v="AC"/>
    <x v="3"/>
    <n v="24722"/>
    <n v="22774"/>
    <s v="IT"/>
    <x v="0"/>
    <s v="IT"/>
    <s v="EX"/>
    <n v="22774"/>
    <n v="22774"/>
    <x v="0"/>
    <n v="0"/>
    <n v="0"/>
    <m/>
    <n v="0"/>
    <n v="22774"/>
    <s v="N"/>
    <m/>
    <s v="VPIT"/>
    <s v="VP FOR INFORMATION TECHNOLOGY"/>
    <s v="94"/>
    <s v="1-Adjust Based Budget"/>
    <x v="42"/>
    <x v="2"/>
    <x v="7"/>
    <m/>
    <x v="16"/>
    <x v="16"/>
    <m/>
  </r>
  <r>
    <n v="2018"/>
    <s v="UA"/>
    <s v="ITGF"/>
    <s v="IT GENERAL FUND"/>
    <x v="106"/>
    <s v="HNGF"/>
    <s v="HELPNET GENERAL FUND"/>
    <s v="BL UITS OPER ACCOUNT - GENERAL FUND"/>
    <x v="17"/>
    <s v="VP FOR INFORMATION TECHNOLOGY"/>
    <s v="GENFND"/>
    <x v="25"/>
    <x v="24"/>
    <s v="---"/>
    <s v="EX"/>
    <s v="BENF"/>
    <s v="BENEFITS"/>
    <s v="GP"/>
    <x v="5"/>
    <s v="COMPENS"/>
    <s v="07"/>
    <s v="AC"/>
    <x v="3"/>
    <n v="10680"/>
    <n v="10680"/>
    <s v="IT"/>
    <x v="0"/>
    <s v="IT"/>
    <s v="EX"/>
    <n v="10680"/>
    <n v="10680"/>
    <x v="0"/>
    <n v="0"/>
    <n v="0"/>
    <m/>
    <n v="0"/>
    <n v="10680"/>
    <s v="N"/>
    <m/>
    <s v="VPIT"/>
    <s v="VP FOR INFORMATION TECHNOLOGY"/>
    <s v="94"/>
    <s v="1-Adjust Based Budget"/>
    <x v="42"/>
    <x v="2"/>
    <x v="7"/>
    <m/>
    <x v="16"/>
    <x v="16"/>
    <m/>
  </r>
  <r>
    <n v="2018"/>
    <s v="UA"/>
    <s v="ITGF"/>
    <s v="IT GENERAL FUND"/>
    <x v="106"/>
    <s v="HPCRA"/>
    <s v="HIGH PERFORMANCE COMPUTING RESEARCH APPS"/>
    <s v="BL UITS OPER ACCOUNT - GENERAL FUND"/>
    <x v="17"/>
    <s v="VP FOR INFORMATION TECHNOLOGY"/>
    <s v="GENFND"/>
    <x v="25"/>
    <x v="24"/>
    <s v="---"/>
    <s v="EX"/>
    <s v="BENF"/>
    <s v="BENEFITS"/>
    <s v="GP"/>
    <x v="5"/>
    <s v="COMPENS"/>
    <s v="07"/>
    <s v="AC"/>
    <x v="3"/>
    <n v="16025"/>
    <n v="14998"/>
    <s v="IT"/>
    <x v="0"/>
    <s v="IT"/>
    <s v="EX"/>
    <n v="14998"/>
    <n v="14998"/>
    <x v="0"/>
    <n v="0"/>
    <n v="0"/>
    <m/>
    <n v="0"/>
    <n v="14998"/>
    <s v="N"/>
    <m/>
    <s v="VPIT"/>
    <s v="VP FOR INFORMATION TECHNOLOGY"/>
    <s v="94"/>
    <s v="1-Adjust Based Budget"/>
    <x v="42"/>
    <x v="2"/>
    <x v="7"/>
    <m/>
    <x v="16"/>
    <x v="16"/>
    <m/>
  </r>
  <r>
    <n v="2018"/>
    <s v="UA"/>
    <s v="ITGF"/>
    <s v="IT GENERAL FUND"/>
    <x v="106"/>
    <s v="HRO"/>
    <s v="HUMAN RESOURCES"/>
    <s v="BL UITS OPER ACCOUNT - GENERAL FUND"/>
    <x v="17"/>
    <s v="VP FOR INFORMATION TECHNOLOGY"/>
    <s v="GENFND"/>
    <x v="25"/>
    <x v="24"/>
    <s v="---"/>
    <s v="EX"/>
    <s v="BENF"/>
    <s v="BENEFITS"/>
    <s v="GP"/>
    <x v="5"/>
    <s v="COMPENS"/>
    <s v="07"/>
    <s v="AC"/>
    <x v="3"/>
    <n v="13158"/>
    <n v="13568"/>
    <s v="IT"/>
    <x v="0"/>
    <s v="IT"/>
    <s v="EX"/>
    <n v="13568"/>
    <n v="13568"/>
    <x v="0"/>
    <n v="0"/>
    <n v="0"/>
    <m/>
    <n v="0"/>
    <n v="13568"/>
    <s v="N"/>
    <m/>
    <s v="VPIT"/>
    <s v="VP FOR INFORMATION TECHNOLOGY"/>
    <s v="94"/>
    <s v="1-Adjust Based Budget"/>
    <x v="42"/>
    <x v="2"/>
    <x v="7"/>
    <m/>
    <x v="16"/>
    <x v="16"/>
    <m/>
  </r>
  <r>
    <n v="2018"/>
    <s v="UA"/>
    <s v="ITGF"/>
    <s v="IT GENERAL FUND"/>
    <x v="106"/>
    <s v="II28"/>
    <s v="INFO ASSURANCE IT 28"/>
    <s v="BL UITS OPER ACCOUNT - GENERAL FUND"/>
    <x v="17"/>
    <s v="VP FOR INFORMATION TECHNOLOGY"/>
    <s v="GENFND"/>
    <x v="25"/>
    <x v="24"/>
    <s v="---"/>
    <s v="EX"/>
    <s v="BENF"/>
    <s v="BENEFITS"/>
    <s v="GP"/>
    <x v="5"/>
    <s v="COMPENS"/>
    <s v="07"/>
    <s v="AC"/>
    <x v="3"/>
    <n v="0"/>
    <n v="5374"/>
    <s v="IT"/>
    <x v="0"/>
    <s v="IT"/>
    <s v="EX"/>
    <n v="5374"/>
    <n v="5374"/>
    <x v="0"/>
    <n v="0"/>
    <n v="0"/>
    <m/>
    <n v="0"/>
    <n v="5374"/>
    <s v="N"/>
    <m/>
    <s v="VPIT"/>
    <s v="VP FOR INFORMATION TECHNOLOGY"/>
    <s v="94"/>
    <s v="1-Adjust Based Budget"/>
    <x v="42"/>
    <x v="2"/>
    <x v="7"/>
    <m/>
    <x v="16"/>
    <x v="16"/>
    <m/>
  </r>
  <r>
    <n v="2018"/>
    <s v="UA"/>
    <s v="ITGF"/>
    <s v="IT GENERAL FUND"/>
    <x v="106"/>
    <s v="INTL"/>
    <s v="INTERNATIONAL NETWORK"/>
    <s v="BL UITS OPER ACCOUNT - GENERAL FUND"/>
    <x v="17"/>
    <s v="VP FOR INFORMATION TECHNOLOGY"/>
    <s v="GENFND"/>
    <x v="25"/>
    <x v="24"/>
    <s v="---"/>
    <s v="EX"/>
    <s v="BENF"/>
    <s v="BENEFITS"/>
    <s v="GP"/>
    <x v="5"/>
    <s v="COMPENS"/>
    <s v="07"/>
    <s v="AC"/>
    <x v="3"/>
    <n v="14892"/>
    <n v="14892"/>
    <s v="IT"/>
    <x v="0"/>
    <s v="IT"/>
    <s v="EX"/>
    <n v="14892"/>
    <n v="14892"/>
    <x v="0"/>
    <n v="0"/>
    <n v="0"/>
    <m/>
    <n v="0"/>
    <n v="14892"/>
    <s v="N"/>
    <m/>
    <s v="VPIT"/>
    <s v="VP FOR INFORMATION TECHNOLOGY"/>
    <s v="94"/>
    <s v="1-Adjust Based Budget"/>
    <x v="42"/>
    <x v="2"/>
    <x v="7"/>
    <m/>
    <x v="16"/>
    <x v="16"/>
    <m/>
  </r>
  <r>
    <n v="2018"/>
    <s v="UA"/>
    <s v="ITGF"/>
    <s v="IT GENERAL FUND"/>
    <x v="106"/>
    <s v="IPSO"/>
    <s v="IT POLICY &amp; SECURITY OFFICE"/>
    <s v="BL UITS OPER ACCOUNT - GENERAL FUND"/>
    <x v="17"/>
    <s v="VP FOR INFORMATION TECHNOLOGY"/>
    <s v="GENFND"/>
    <x v="25"/>
    <x v="24"/>
    <s v="---"/>
    <s v="EX"/>
    <s v="BENF"/>
    <s v="BENEFITS"/>
    <s v="GP"/>
    <x v="5"/>
    <s v="COMPENS"/>
    <s v="07"/>
    <s v="AC"/>
    <x v="3"/>
    <n v="16602"/>
    <n v="16602"/>
    <s v="IT"/>
    <x v="0"/>
    <s v="IT"/>
    <s v="EX"/>
    <n v="16602"/>
    <n v="16602"/>
    <x v="0"/>
    <n v="0"/>
    <n v="0"/>
    <m/>
    <n v="0"/>
    <n v="16602"/>
    <s v="N"/>
    <m/>
    <s v="VPIT"/>
    <s v="VP FOR INFORMATION TECHNOLOGY"/>
    <s v="94"/>
    <s v="1-Adjust Based Budget"/>
    <x v="42"/>
    <x v="2"/>
    <x v="7"/>
    <m/>
    <x v="16"/>
    <x v="16"/>
    <m/>
  </r>
  <r>
    <n v="2018"/>
    <s v="UA"/>
    <s v="ITGF"/>
    <s v="IT GENERAL FUND"/>
    <x v="106"/>
    <s v="ITCP"/>
    <s v="IT COMMUNITY PARTNERSHIPS"/>
    <s v="BL UITS OPER ACCOUNT - GENERAL FUND"/>
    <x v="17"/>
    <s v="VP FOR INFORMATION TECHNOLOGY"/>
    <s v="GENFND"/>
    <x v="25"/>
    <x v="24"/>
    <s v="---"/>
    <s v="EX"/>
    <s v="BENF"/>
    <s v="BENEFITS"/>
    <s v="GP"/>
    <x v="5"/>
    <s v="COMPENS"/>
    <s v="07"/>
    <s v="AC"/>
    <x v="3"/>
    <n v="14695"/>
    <n v="14695"/>
    <s v="IT"/>
    <x v="0"/>
    <s v="IT"/>
    <s v="EX"/>
    <n v="14695"/>
    <n v="14695"/>
    <x v="0"/>
    <n v="0"/>
    <n v="0"/>
    <m/>
    <n v="0"/>
    <n v="14695"/>
    <s v="N"/>
    <m/>
    <s v="VPIT"/>
    <s v="VP FOR INFORMATION TECHNOLOGY"/>
    <s v="94"/>
    <s v="1-Adjust Based Budget"/>
    <x v="42"/>
    <x v="2"/>
    <x v="7"/>
    <m/>
    <x v="16"/>
    <x v="16"/>
    <m/>
  </r>
  <r>
    <n v="2018"/>
    <s v="UA"/>
    <s v="ITGF"/>
    <s v="IT GENERAL FUND"/>
    <x v="106"/>
    <s v="NMDEV"/>
    <s v="NETWORK MANAGEMENT DEVELOPMENT"/>
    <s v="BL UITS OPER ACCOUNT - GENERAL FUND"/>
    <x v="17"/>
    <s v="VP FOR INFORMATION TECHNOLOGY"/>
    <s v="GENFND"/>
    <x v="25"/>
    <x v="24"/>
    <s v="---"/>
    <s v="EX"/>
    <s v="BENF"/>
    <s v="BENEFITS"/>
    <s v="GP"/>
    <x v="5"/>
    <s v="COMPENS"/>
    <s v="07"/>
    <s v="AC"/>
    <x v="3"/>
    <n v="4339"/>
    <n v="4339"/>
    <s v="IT"/>
    <x v="0"/>
    <s v="IT"/>
    <s v="EX"/>
    <n v="4339"/>
    <n v="4339"/>
    <x v="0"/>
    <n v="0"/>
    <n v="0"/>
    <m/>
    <n v="0"/>
    <n v="4339"/>
    <s v="N"/>
    <m/>
    <s v="VPIT"/>
    <s v="VP FOR INFORMATION TECHNOLOGY"/>
    <s v="94"/>
    <s v="1-Adjust Based Budget"/>
    <x v="42"/>
    <x v="2"/>
    <x v="7"/>
    <m/>
    <x v="16"/>
    <x v="16"/>
    <m/>
  </r>
  <r>
    <n v="2018"/>
    <s v="UA"/>
    <s v="ITGF"/>
    <s v="IT GENERAL FUND"/>
    <x v="106"/>
    <s v="OPSVS"/>
    <s v="OPERATIONS SERVICES-CENTRAL SYSTEMS"/>
    <s v="BL UITS OPER ACCOUNT - GENERAL FUND"/>
    <x v="17"/>
    <s v="VP FOR INFORMATION TECHNOLOGY"/>
    <s v="GENFND"/>
    <x v="25"/>
    <x v="24"/>
    <s v="---"/>
    <s v="EX"/>
    <s v="BENF"/>
    <s v="BENEFITS"/>
    <s v="GP"/>
    <x v="5"/>
    <s v="COMPENS"/>
    <s v="07"/>
    <s v="AC"/>
    <x v="3"/>
    <n v="25917"/>
    <n v="19567"/>
    <s v="IT"/>
    <x v="0"/>
    <s v="IT"/>
    <s v="EX"/>
    <n v="19567"/>
    <n v="19567"/>
    <x v="0"/>
    <n v="0"/>
    <n v="0"/>
    <m/>
    <n v="0"/>
    <n v="19567"/>
    <s v="N"/>
    <m/>
    <s v="VPIT"/>
    <s v="VP FOR INFORMATION TECHNOLOGY"/>
    <s v="94"/>
    <s v="1-Adjust Based Budget"/>
    <x v="42"/>
    <x v="2"/>
    <x v="7"/>
    <m/>
    <x v="16"/>
    <x v="16"/>
    <m/>
  </r>
  <r>
    <n v="2018"/>
    <s v="UA"/>
    <s v="ITGF"/>
    <s v="IT GENERAL FUND"/>
    <x v="106"/>
    <s v="OSG"/>
    <s v="OPEN SCIENCE GRID"/>
    <s v="BL UITS OPER ACCOUNT - GENERAL FUND"/>
    <x v="17"/>
    <s v="VP FOR INFORMATION TECHNOLOGY"/>
    <s v="GENFND"/>
    <x v="25"/>
    <x v="24"/>
    <s v="---"/>
    <s v="EX"/>
    <s v="BENF"/>
    <s v="BENEFITS"/>
    <s v="GP"/>
    <x v="5"/>
    <s v="COMPENS"/>
    <s v="07"/>
    <s v="AC"/>
    <x v="3"/>
    <n v="7745"/>
    <n v="7745"/>
    <s v="IT"/>
    <x v="0"/>
    <s v="IT"/>
    <s v="EX"/>
    <n v="7745"/>
    <n v="7745"/>
    <x v="0"/>
    <n v="0"/>
    <n v="0"/>
    <m/>
    <n v="0"/>
    <n v="7745"/>
    <s v="N"/>
    <m/>
    <s v="VPIT"/>
    <s v="VP FOR INFORMATION TECHNOLOGY"/>
    <s v="94"/>
    <s v="1-Adjust Based Budget"/>
    <x v="42"/>
    <x v="2"/>
    <x v="7"/>
    <m/>
    <x v="16"/>
    <x v="16"/>
    <m/>
  </r>
  <r>
    <n v="2018"/>
    <s v="UA"/>
    <s v="ITGF"/>
    <s v="IT GENERAL FUND"/>
    <x v="106"/>
    <s v="PRACQ"/>
    <s v="PRIORITIZED ACQUISITIONS"/>
    <s v="BL UITS OPER ACCOUNT - GENERAL FUND"/>
    <x v="17"/>
    <s v="VP FOR INFORMATION TECHNOLOGY"/>
    <s v="GENFND"/>
    <x v="25"/>
    <x v="24"/>
    <s v="---"/>
    <s v="EX"/>
    <s v="BENF"/>
    <s v="BENEFITS"/>
    <s v="GP"/>
    <x v="5"/>
    <s v="COMPENS"/>
    <s v="07"/>
    <s v="AC"/>
    <x v="3"/>
    <n v="23984"/>
    <n v="-5585"/>
    <s v="IT"/>
    <x v="0"/>
    <s v="IT"/>
    <s v="EX"/>
    <n v="-5585"/>
    <n v="-5585"/>
    <x v="0"/>
    <n v="0"/>
    <n v="0"/>
    <m/>
    <n v="0"/>
    <n v="-5585"/>
    <s v="N"/>
    <m/>
    <s v="VPIT"/>
    <s v="VP FOR INFORMATION TECHNOLOGY"/>
    <s v="94"/>
    <s v="1-Adjust Based Budget"/>
    <x v="42"/>
    <x v="2"/>
    <x v="7"/>
    <m/>
    <x v="16"/>
    <x v="16"/>
    <m/>
  </r>
  <r>
    <n v="2018"/>
    <s v="UA"/>
    <s v="ITGF"/>
    <s v="IT GENERAL FUND"/>
    <x v="106"/>
    <s v="RACAV"/>
    <s v="AVP RESEARCH &amp; ACADEMIC COMPUTING"/>
    <s v="BL UITS OPER ACCOUNT - GENERAL FUND"/>
    <x v="17"/>
    <s v="VP FOR INFORMATION TECHNOLOGY"/>
    <s v="GENFND"/>
    <x v="25"/>
    <x v="24"/>
    <s v="---"/>
    <s v="EX"/>
    <s v="BENF"/>
    <s v="BENEFITS"/>
    <s v="GP"/>
    <x v="5"/>
    <s v="COMPENS"/>
    <s v="07"/>
    <s v="AC"/>
    <x v="3"/>
    <n v="18473"/>
    <n v="26395"/>
    <s v="IT"/>
    <x v="0"/>
    <s v="IT"/>
    <s v="EX"/>
    <n v="26395"/>
    <n v="26395"/>
    <x v="0"/>
    <n v="0"/>
    <n v="0"/>
    <m/>
    <n v="0"/>
    <n v="26395"/>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25"/>
    <x v="24"/>
    <s v="---"/>
    <s v="EX"/>
    <s v="BENF"/>
    <s v="BENEFITS"/>
    <s v="GP"/>
    <x v="5"/>
    <s v="COMPENS"/>
    <s v="07"/>
    <s v="AC"/>
    <x v="3"/>
    <n v="9363"/>
    <n v="0"/>
    <s v="IT"/>
    <x v="0"/>
    <s v="IT"/>
    <s v="EX"/>
    <n v="0"/>
    <n v="0"/>
    <x v="0"/>
    <n v="0"/>
    <n v="0"/>
    <m/>
    <n v="0"/>
    <n v="0"/>
    <s v="N"/>
    <m/>
    <s v="VPIT"/>
    <s v="VP FOR INFORMATION TECHNOLOGY"/>
    <s v="94"/>
    <s v="1-Adjust Based Budget"/>
    <x v="42"/>
    <x v="2"/>
    <x v="7"/>
    <m/>
    <x v="16"/>
    <x v="16"/>
    <m/>
  </r>
  <r>
    <n v="2018"/>
    <s v="UA"/>
    <s v="ITGF"/>
    <s v="IT GENERAL FUND"/>
    <x v="106"/>
    <s v="RACV"/>
    <s v="RAC VISUALIZATION ADMIN"/>
    <s v="BL UITS OPER ACCOUNT - GENERAL FUND"/>
    <x v="17"/>
    <s v="VP FOR INFORMATION TECHNOLOGY"/>
    <s v="GENFND"/>
    <x v="25"/>
    <x v="24"/>
    <s v="---"/>
    <s v="EX"/>
    <s v="BENF"/>
    <s v="BENEFITS"/>
    <s v="GP"/>
    <x v="5"/>
    <s v="COMPENS"/>
    <s v="07"/>
    <s v="AC"/>
    <x v="3"/>
    <n v="11454"/>
    <n v="11454"/>
    <s v="IT"/>
    <x v="0"/>
    <s v="IT"/>
    <s v="EX"/>
    <n v="11454"/>
    <n v="11454"/>
    <x v="0"/>
    <n v="0"/>
    <n v="0"/>
    <m/>
    <n v="0"/>
    <n v="11454"/>
    <s v="N"/>
    <m/>
    <s v="VPIT"/>
    <s v="VP FOR INFORMATION TECHNOLOGY"/>
    <s v="94"/>
    <s v="1-Adjust Based Budget"/>
    <x v="42"/>
    <x v="2"/>
    <x v="7"/>
    <m/>
    <x v="16"/>
    <x v="16"/>
    <m/>
  </r>
  <r>
    <n v="2018"/>
    <s v="UA"/>
    <s v="ITGF"/>
    <s v="IT GENERAL FUND"/>
    <x v="106"/>
    <s v="RDATA"/>
    <s v="RESEARCH DATA SERVICES"/>
    <s v="BL UITS OPER ACCOUNT - GENERAL FUND"/>
    <x v="17"/>
    <s v="VP FOR INFORMATION TECHNOLOGY"/>
    <s v="GENFND"/>
    <x v="25"/>
    <x v="24"/>
    <s v="---"/>
    <s v="EX"/>
    <s v="BENF"/>
    <s v="BENEFITS"/>
    <s v="GP"/>
    <x v="5"/>
    <s v="COMPENS"/>
    <s v="07"/>
    <s v="AC"/>
    <x v="3"/>
    <n v="18639"/>
    <n v="24224"/>
    <s v="IT"/>
    <x v="0"/>
    <s v="IT"/>
    <s v="EX"/>
    <n v="24224"/>
    <n v="24224"/>
    <x v="0"/>
    <n v="0"/>
    <n v="0"/>
    <m/>
    <n v="0"/>
    <n v="24224"/>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25"/>
    <x v="24"/>
    <s v="---"/>
    <s v="EX"/>
    <s v="BENF"/>
    <s v="BENEFITS"/>
    <s v="GP"/>
    <x v="5"/>
    <s v="COMPENS"/>
    <s v="07"/>
    <s v="AC"/>
    <x v="3"/>
    <n v="2019"/>
    <n v="2019"/>
    <s v="IT"/>
    <x v="0"/>
    <s v="IT"/>
    <s v="EX"/>
    <n v="2019"/>
    <n v="2019"/>
    <x v="0"/>
    <n v="0"/>
    <n v="0"/>
    <m/>
    <n v="0"/>
    <n v="2019"/>
    <s v="N"/>
    <m/>
    <s v="VPIT"/>
    <s v="VP FOR INFORMATION TECHNOLOGY"/>
    <s v="94"/>
    <s v="1-Adjust Based Budget"/>
    <x v="42"/>
    <x v="2"/>
    <x v="7"/>
    <m/>
    <x v="16"/>
    <x v="16"/>
    <m/>
  </r>
  <r>
    <n v="2018"/>
    <s v="UA"/>
    <s v="ITGF"/>
    <s v="IT GENERAL FUND"/>
    <x v="106"/>
    <s v="SALRE"/>
    <s v="SALARY RESERVE AND PLANNED SAVINGS"/>
    <s v="BL UITS OPER ACCOUNT - GENERAL FUND"/>
    <x v="17"/>
    <s v="VP FOR INFORMATION TECHNOLOGY"/>
    <s v="GENFND"/>
    <x v="25"/>
    <x v="24"/>
    <s v="---"/>
    <s v="EX"/>
    <s v="BENF"/>
    <s v="BENEFITS"/>
    <s v="GP"/>
    <x v="5"/>
    <s v="COMPENS"/>
    <s v="07"/>
    <s v="AC"/>
    <x v="3"/>
    <n v="-8563"/>
    <n v="-8563"/>
    <s v="IT"/>
    <x v="0"/>
    <s v="IT"/>
    <s v="EX"/>
    <n v="-8563"/>
    <n v="-8563"/>
    <x v="0"/>
    <n v="0"/>
    <n v="0"/>
    <m/>
    <n v="0"/>
    <n v="-8563"/>
    <s v="N"/>
    <m/>
    <s v="VPIT"/>
    <s v="VP FOR INFORMATION TECHNOLOGY"/>
    <s v="94"/>
    <s v="1-Adjust Based Budget"/>
    <x v="42"/>
    <x v="2"/>
    <x v="7"/>
    <m/>
    <x v="16"/>
    <x v="16"/>
    <m/>
  </r>
  <r>
    <n v="2018"/>
    <s v="UA"/>
    <s v="ITGF"/>
    <s v="IT GENERAL FUND"/>
    <x v="106"/>
    <s v="SAVP"/>
    <s v="SUPPORT AVP"/>
    <s v="BL UITS OPER ACCOUNT - GENERAL FUND"/>
    <x v="17"/>
    <s v="VP FOR INFORMATION TECHNOLOGY"/>
    <s v="GENFND"/>
    <x v="25"/>
    <x v="24"/>
    <s v="---"/>
    <s v="EX"/>
    <s v="BENF"/>
    <s v="BENEFITS"/>
    <s v="GP"/>
    <x v="5"/>
    <s v="COMPENS"/>
    <s v="07"/>
    <s v="AC"/>
    <x v="3"/>
    <n v="7339"/>
    <n v="7339"/>
    <s v="IT"/>
    <x v="0"/>
    <s v="IT"/>
    <s v="EX"/>
    <n v="7339"/>
    <n v="7339"/>
    <x v="0"/>
    <n v="0"/>
    <n v="0"/>
    <m/>
    <n v="0"/>
    <n v="7339"/>
    <s v="N"/>
    <m/>
    <s v="VPIT"/>
    <s v="VP FOR INFORMATION TECHNOLOGY"/>
    <s v="94"/>
    <s v="1-Adjust Based Budget"/>
    <x v="42"/>
    <x v="2"/>
    <x v="7"/>
    <m/>
    <x v="16"/>
    <x v="16"/>
    <m/>
  </r>
  <r>
    <n v="2018"/>
    <s v="UA"/>
    <s v="ITGF"/>
    <s v="IT GENERAL FUND"/>
    <x v="106"/>
    <s v="SC"/>
    <s v="SUPPORT CENTER ADMINISTRATIVE SUPPORT"/>
    <s v="BL UITS OPER ACCOUNT - GENERAL FUND"/>
    <x v="17"/>
    <s v="VP FOR INFORMATION TECHNOLOGY"/>
    <s v="GENFND"/>
    <x v="25"/>
    <x v="24"/>
    <s v="---"/>
    <s v="EX"/>
    <s v="BENF"/>
    <s v="BENEFITS"/>
    <s v="GP"/>
    <x v="5"/>
    <s v="COMPENS"/>
    <s v="07"/>
    <s v="AC"/>
    <x v="3"/>
    <n v="55319"/>
    <n v="53521"/>
    <s v="IT"/>
    <x v="0"/>
    <s v="IT"/>
    <s v="EX"/>
    <n v="53521"/>
    <n v="53521"/>
    <x v="0"/>
    <n v="0"/>
    <n v="0"/>
    <m/>
    <n v="0"/>
    <n v="53521"/>
    <s v="N"/>
    <m/>
    <s v="VPIT"/>
    <s v="VP FOR INFORMATION TECHNOLOGY"/>
    <s v="94"/>
    <s v="1-Adjust Based Budget"/>
    <x v="42"/>
    <x v="2"/>
    <x v="7"/>
    <m/>
    <x v="16"/>
    <x v="16"/>
    <m/>
  </r>
  <r>
    <n v="2018"/>
    <s v="UA"/>
    <s v="ITGF"/>
    <s v="IT GENERAL FUND"/>
    <x v="106"/>
    <s v="SDS"/>
    <s v="SCIENTIFIC DATA SERVICES"/>
    <s v="BL UITS OPER ACCOUNT - GENERAL FUND"/>
    <x v="17"/>
    <s v="VP FOR INFORMATION TECHNOLOGY"/>
    <s v="GENFND"/>
    <x v="25"/>
    <x v="24"/>
    <s v="---"/>
    <s v="EX"/>
    <s v="BENF"/>
    <s v="BENEFITS"/>
    <s v="GP"/>
    <x v="5"/>
    <s v="COMPENS"/>
    <s v="07"/>
    <s v="AC"/>
    <x v="3"/>
    <n v="7107"/>
    <n v="7107"/>
    <s v="IT"/>
    <x v="0"/>
    <s v="IT"/>
    <s v="EX"/>
    <n v="7107"/>
    <n v="7107"/>
    <x v="0"/>
    <n v="0"/>
    <n v="0"/>
    <m/>
    <n v="0"/>
    <n v="7107"/>
    <s v="N"/>
    <m/>
    <s v="VPIT"/>
    <s v="VP FOR INFORMATION TECHNOLOGY"/>
    <s v="94"/>
    <s v="1-Adjust Based Budget"/>
    <x v="42"/>
    <x v="2"/>
    <x v="7"/>
    <m/>
    <x v="16"/>
    <x v="16"/>
    <m/>
  </r>
  <r>
    <n v="2018"/>
    <s v="UA"/>
    <s v="ITGF"/>
    <s v="IT GENERAL FUND"/>
    <x v="106"/>
    <s v="SMCON"/>
    <s v="STAT &amp; MATH CONSULTING SERVICES"/>
    <s v="BL UITS OPER ACCOUNT - GENERAL FUND"/>
    <x v="17"/>
    <s v="VP FOR INFORMATION TECHNOLOGY"/>
    <s v="GENFND"/>
    <x v="25"/>
    <x v="24"/>
    <s v="---"/>
    <s v="EX"/>
    <s v="BENF"/>
    <s v="BENEFITS"/>
    <s v="GP"/>
    <x v="5"/>
    <s v="COMPENS"/>
    <s v="07"/>
    <s v="AC"/>
    <x v="3"/>
    <n v="11226"/>
    <n v="11226"/>
    <s v="IT"/>
    <x v="0"/>
    <s v="IT"/>
    <s v="EX"/>
    <n v="11226"/>
    <n v="11226"/>
    <x v="0"/>
    <n v="0"/>
    <n v="0"/>
    <m/>
    <n v="0"/>
    <n v="11226"/>
    <s v="N"/>
    <m/>
    <s v="VPIT"/>
    <s v="VP FOR INFORMATION TECHNOLOGY"/>
    <s v="94"/>
    <s v="1-Adjust Based Budget"/>
    <x v="42"/>
    <x v="2"/>
    <x v="7"/>
    <m/>
    <x v="16"/>
    <x v="16"/>
    <m/>
  </r>
  <r>
    <n v="2018"/>
    <s v="UA"/>
    <s v="ITGF"/>
    <s v="IT GENERAL FUND"/>
    <x v="106"/>
    <s v="TLT"/>
    <s v="TEACHING &amp; LEARNING TECHNOLOGIES"/>
    <s v="BL UITS OPER ACCOUNT - GENERAL FUND"/>
    <x v="17"/>
    <s v="VP FOR INFORMATION TECHNOLOGY"/>
    <s v="GENFND"/>
    <x v="25"/>
    <x v="24"/>
    <s v="---"/>
    <s v="EX"/>
    <s v="BENF"/>
    <s v="BENEFITS"/>
    <s v="GP"/>
    <x v="5"/>
    <s v="COMPENS"/>
    <s v="07"/>
    <s v="AC"/>
    <x v="3"/>
    <n v="5494"/>
    <n v="5494"/>
    <s v="IT"/>
    <x v="0"/>
    <s v="IT"/>
    <s v="EX"/>
    <n v="5494"/>
    <n v="5494"/>
    <x v="0"/>
    <n v="0"/>
    <n v="0"/>
    <m/>
    <n v="0"/>
    <n v="5494"/>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25"/>
    <x v="24"/>
    <s v="---"/>
    <s v="EX"/>
    <s v="BENF"/>
    <s v="BENEFITS"/>
    <s v="GP"/>
    <x v="5"/>
    <s v="COMPENS"/>
    <s v="07"/>
    <s v="AC"/>
    <x v="3"/>
    <n v="4384"/>
    <n v="4384"/>
    <s v="IT"/>
    <x v="0"/>
    <s v="IT"/>
    <s v="EX"/>
    <n v="4384"/>
    <n v="4384"/>
    <x v="0"/>
    <n v="0"/>
    <n v="0"/>
    <m/>
    <n v="0"/>
    <n v="4384"/>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25"/>
    <x v="24"/>
    <s v="---"/>
    <s v="EX"/>
    <s v="BENF"/>
    <s v="BENEFITS"/>
    <s v="GP"/>
    <x v="5"/>
    <s v="COMPENS"/>
    <s v="07"/>
    <s v="AC"/>
    <x v="3"/>
    <n v="12480"/>
    <n v="11044"/>
    <s v="IT"/>
    <x v="0"/>
    <s v="IT"/>
    <s v="EX"/>
    <n v="11044"/>
    <n v="11044"/>
    <x v="0"/>
    <n v="0"/>
    <n v="0"/>
    <m/>
    <n v="0"/>
    <n v="11044"/>
    <s v="N"/>
    <m/>
    <s v="VPIT"/>
    <s v="VP FOR INFORMATION TECHNOLOGY"/>
    <s v="94"/>
    <s v="1-Adjust Based Budget"/>
    <x v="42"/>
    <x v="2"/>
    <x v="7"/>
    <m/>
    <x v="16"/>
    <x v="16"/>
    <m/>
  </r>
  <r>
    <n v="2018"/>
    <s v="UA"/>
    <s v="ITGF"/>
    <s v="IT GENERAL FUND"/>
    <x v="106"/>
    <s v="UXO"/>
    <s v="USER EXPERIENCE OFFICE"/>
    <s v="BL UITS OPER ACCOUNT - GENERAL FUND"/>
    <x v="17"/>
    <s v="VP FOR INFORMATION TECHNOLOGY"/>
    <s v="GENFND"/>
    <x v="25"/>
    <x v="24"/>
    <s v="---"/>
    <s v="EX"/>
    <s v="BENF"/>
    <s v="BENEFITS"/>
    <s v="GP"/>
    <x v="5"/>
    <s v="COMPENS"/>
    <s v="07"/>
    <s v="AC"/>
    <x v="3"/>
    <n v="25271"/>
    <n v="28238"/>
    <s v="IT"/>
    <x v="0"/>
    <s v="IT"/>
    <s v="EX"/>
    <n v="28238"/>
    <n v="28238"/>
    <x v="0"/>
    <n v="0"/>
    <n v="0"/>
    <m/>
    <n v="0"/>
    <n v="28238"/>
    <s v="N"/>
    <m/>
    <s v="VPIT"/>
    <s v="VP FOR INFORMATION TECHNOLOGY"/>
    <s v="94"/>
    <s v="1-Adjust Based Budget"/>
    <x v="42"/>
    <x v="2"/>
    <x v="7"/>
    <m/>
    <x v="16"/>
    <x v="16"/>
    <m/>
  </r>
  <r>
    <n v="2018"/>
    <s v="UA"/>
    <s v="ITGF"/>
    <s v="IT GENERAL FUND"/>
    <x v="110"/>
    <s v="ITO"/>
    <s v="IT OPERATING"/>
    <s v="KO VPIT GENERAL FUND OPERATING"/>
    <x v="17"/>
    <s v="VP FOR INFORMATION TECHNOLOGY"/>
    <s v="GENFND"/>
    <x v="25"/>
    <x v="24"/>
    <s v="---"/>
    <s v="EX"/>
    <s v="BENF"/>
    <s v="BENEFITS"/>
    <s v="GP"/>
    <x v="5"/>
    <s v="COMPENS"/>
    <s v="07"/>
    <s v="AC"/>
    <x v="3"/>
    <n v="23210"/>
    <n v="23216"/>
    <s v="IT"/>
    <x v="0"/>
    <s v="IT"/>
    <s v="EX"/>
    <n v="23216"/>
    <n v="23216"/>
    <x v="0"/>
    <n v="0"/>
    <n v="0"/>
    <m/>
    <n v="0"/>
    <n v="23216"/>
    <s v="N"/>
    <m/>
    <s v="VPIT"/>
    <s v="VP FOR INFORMATION TECHNOLOGY"/>
    <s v="94"/>
    <s v="1-Adjust Based Budget"/>
    <x v="42"/>
    <x v="2"/>
    <x v="7"/>
    <m/>
    <x v="16"/>
    <x v="16"/>
    <m/>
  </r>
  <r>
    <n v="2018"/>
    <s v="UA"/>
    <s v="ITGF"/>
    <s v="IT GENERAL FUND"/>
    <x v="111"/>
    <s v="ITO"/>
    <s v="IT OPERATING"/>
    <s v="NW VPIT GF OPERATING"/>
    <x v="17"/>
    <s v="VP FOR INFORMATION TECHNOLOGY"/>
    <s v="GENFND"/>
    <x v="25"/>
    <x v="24"/>
    <s v="---"/>
    <s v="EX"/>
    <s v="BENF"/>
    <s v="BENEFITS"/>
    <s v="GP"/>
    <x v="5"/>
    <s v="COMPENS"/>
    <s v="07"/>
    <s v="AC"/>
    <x v="3"/>
    <n v="50295"/>
    <n v="50295"/>
    <s v="IT"/>
    <x v="0"/>
    <s v="IT"/>
    <s v="EX"/>
    <n v="50295"/>
    <n v="50295"/>
    <x v="0"/>
    <n v="0"/>
    <n v="0"/>
    <m/>
    <n v="0"/>
    <n v="50295"/>
    <s v="N"/>
    <m/>
    <s v="VPIT"/>
    <s v="VP FOR INFORMATION TECHNOLOGY"/>
    <s v="94"/>
    <s v="1-Adjust Based Budget"/>
    <x v="42"/>
    <x v="2"/>
    <x v="7"/>
    <m/>
    <x v="16"/>
    <x v="16"/>
    <m/>
  </r>
  <r>
    <n v="2018"/>
    <s v="UA"/>
    <s v="ITGF"/>
    <s v="IT GENERAL FUND"/>
    <x v="107"/>
    <s v="ADSUP"/>
    <s v="ADMINISTRATIVE SUPPORT"/>
    <s v="IN UITS OPERATING ACCOUNT - GEN FND"/>
    <x v="17"/>
    <s v="VP FOR INFORMATION TECHNOLOGY"/>
    <s v="GENFND"/>
    <x v="25"/>
    <x v="24"/>
    <s v="---"/>
    <s v="EX"/>
    <s v="BENF"/>
    <s v="BENEFITS"/>
    <s v="GP"/>
    <x v="5"/>
    <s v="COMPENS"/>
    <s v="07"/>
    <s v="AC"/>
    <x v="3"/>
    <n v="7524"/>
    <n v="7524"/>
    <s v="IT"/>
    <x v="0"/>
    <s v="IT"/>
    <s v="EX"/>
    <n v="7524"/>
    <n v="7524"/>
    <x v="0"/>
    <n v="0"/>
    <n v="0"/>
    <m/>
    <n v="0"/>
    <n v="7524"/>
    <s v="N"/>
    <m/>
    <s v="VPIT"/>
    <s v="VP FOR INFORMATION TECHNOLOGY"/>
    <s v="94"/>
    <s v="1-Adjust Based Budget"/>
    <x v="42"/>
    <x v="2"/>
    <x v="7"/>
    <m/>
    <x v="16"/>
    <x v="16"/>
    <m/>
  </r>
  <r>
    <n v="2018"/>
    <s v="UA"/>
    <s v="ITGF"/>
    <s v="IT GENERAL FUND"/>
    <x v="107"/>
    <s v="AVL"/>
    <s v="ADVANCED VISUALIZATION LABORATORY"/>
    <s v="IN UITS OPERATING ACCOUNT - GEN FND"/>
    <x v="17"/>
    <s v="VP FOR INFORMATION TECHNOLOGY"/>
    <s v="GENFND"/>
    <x v="25"/>
    <x v="24"/>
    <s v="---"/>
    <s v="EX"/>
    <s v="BENF"/>
    <s v="BENEFITS"/>
    <s v="GP"/>
    <x v="5"/>
    <s v="COMPENS"/>
    <s v="07"/>
    <s v="AC"/>
    <x v="3"/>
    <n v="14486"/>
    <n v="14486"/>
    <s v="IT"/>
    <x v="0"/>
    <s v="IT"/>
    <s v="EX"/>
    <n v="14486"/>
    <n v="14486"/>
    <x v="0"/>
    <n v="0"/>
    <n v="0"/>
    <m/>
    <n v="0"/>
    <n v="14486"/>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25"/>
    <x v="24"/>
    <s v="---"/>
    <s v="EX"/>
    <s v="BENF"/>
    <s v="BENEFITS"/>
    <s v="GP"/>
    <x v="5"/>
    <s v="COMPENS"/>
    <s v="07"/>
    <s v="AC"/>
    <x v="3"/>
    <n v="5476"/>
    <n v="5476"/>
    <s v="IT"/>
    <x v="0"/>
    <s v="IT"/>
    <s v="EX"/>
    <n v="5476"/>
    <n v="5476"/>
    <x v="0"/>
    <n v="0"/>
    <n v="0"/>
    <m/>
    <n v="0"/>
    <n v="5476"/>
    <s v="N"/>
    <m/>
    <s v="VPIT"/>
    <s v="VP FOR INFORMATION TECHNOLOGY"/>
    <s v="94"/>
    <s v="1-Adjust Based Budget"/>
    <x v="42"/>
    <x v="2"/>
    <x v="7"/>
    <m/>
    <x v="16"/>
    <x v="16"/>
    <m/>
  </r>
  <r>
    <n v="2018"/>
    <s v="UA"/>
    <s v="ITGF"/>
    <s v="IT GENERAL FUND"/>
    <x v="107"/>
    <s v="AVPN"/>
    <s v="NETWORK AVP BUDGET"/>
    <s v="IN UITS OPERATING ACCOUNT - GEN FND"/>
    <x v="17"/>
    <s v="VP FOR INFORMATION TECHNOLOGY"/>
    <s v="GENFND"/>
    <x v="25"/>
    <x v="24"/>
    <s v="---"/>
    <s v="EX"/>
    <s v="BENF"/>
    <s v="BENEFITS"/>
    <s v="GP"/>
    <x v="5"/>
    <s v="COMPENS"/>
    <s v="07"/>
    <s v="AC"/>
    <x v="3"/>
    <n v="22534"/>
    <n v="22534"/>
    <s v="IT"/>
    <x v="0"/>
    <s v="IT"/>
    <s v="EX"/>
    <n v="22534"/>
    <n v="22534"/>
    <x v="0"/>
    <n v="0"/>
    <n v="0"/>
    <m/>
    <n v="0"/>
    <n v="22534"/>
    <s v="N"/>
    <m/>
    <s v="VPIT"/>
    <s v="VP FOR INFORMATION TECHNOLOGY"/>
    <s v="94"/>
    <s v="1-Adjust Based Budget"/>
    <x v="42"/>
    <x v="2"/>
    <x v="7"/>
    <m/>
    <x v="16"/>
    <x v="16"/>
    <m/>
  </r>
  <r>
    <n v="2018"/>
    <s v="UA"/>
    <s v="ITGF"/>
    <s v="IT GENERAL FUND"/>
    <x v="107"/>
    <s v="CAS"/>
    <s v="COMPUTING ADVISING &amp; SUPPORT"/>
    <s v="IN UITS OPERATING ACCOUNT - GEN FND"/>
    <x v="17"/>
    <s v="VP FOR INFORMATION TECHNOLOGY"/>
    <s v="GENFND"/>
    <x v="25"/>
    <x v="24"/>
    <s v="---"/>
    <s v="EX"/>
    <s v="BENF"/>
    <s v="BENEFITS"/>
    <s v="GP"/>
    <x v="5"/>
    <s v="COMPENS"/>
    <s v="07"/>
    <s v="AC"/>
    <x v="3"/>
    <n v="18036"/>
    <n v="17730"/>
    <s v="IT"/>
    <x v="0"/>
    <s v="IT"/>
    <s v="EX"/>
    <n v="17730"/>
    <n v="17730"/>
    <x v="0"/>
    <n v="0"/>
    <n v="0"/>
    <m/>
    <n v="0"/>
    <n v="1773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25"/>
    <x v="24"/>
    <s v="---"/>
    <s v="EX"/>
    <s v="BENF"/>
    <s v="BENEFITS"/>
    <s v="GP"/>
    <x v="5"/>
    <s v="COMPENS"/>
    <s v="07"/>
    <s v="AC"/>
    <x v="3"/>
    <n v="17567"/>
    <n v="17567"/>
    <s v="IT"/>
    <x v="0"/>
    <s v="IT"/>
    <s v="EX"/>
    <n v="17567"/>
    <n v="17567"/>
    <x v="0"/>
    <n v="0"/>
    <n v="0"/>
    <m/>
    <n v="0"/>
    <n v="17567"/>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25"/>
    <x v="24"/>
    <s v="---"/>
    <s v="EX"/>
    <s v="BENF"/>
    <s v="BENEFITS"/>
    <s v="GP"/>
    <x v="5"/>
    <s v="COMPENS"/>
    <s v="07"/>
    <s v="AC"/>
    <x v="3"/>
    <n v="0"/>
    <n v="23367"/>
    <s v="IT"/>
    <x v="0"/>
    <s v="IT"/>
    <s v="EX"/>
    <n v="23367"/>
    <n v="23367"/>
    <x v="0"/>
    <n v="0"/>
    <n v="0"/>
    <m/>
    <n v="0"/>
    <n v="23367"/>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25"/>
    <x v="24"/>
    <s v="---"/>
    <s v="EX"/>
    <s v="BENF"/>
    <s v="BENEFITS"/>
    <s v="GP"/>
    <x v="5"/>
    <s v="COMPENS"/>
    <s v="07"/>
    <s v="AC"/>
    <x v="3"/>
    <n v="9629"/>
    <n v="9566"/>
    <s v="IT"/>
    <x v="0"/>
    <s v="IT"/>
    <s v="EX"/>
    <n v="9566"/>
    <n v="9566"/>
    <x v="0"/>
    <n v="0"/>
    <n v="0"/>
    <m/>
    <n v="0"/>
    <n v="9566"/>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25"/>
    <x v="24"/>
    <s v="---"/>
    <s v="EX"/>
    <s v="BENF"/>
    <s v="BENEFITS"/>
    <s v="GP"/>
    <x v="5"/>
    <s v="COMPENS"/>
    <s v="07"/>
    <s v="AC"/>
    <x v="3"/>
    <n v="25012"/>
    <n v="25094"/>
    <s v="IT"/>
    <x v="0"/>
    <s v="IT"/>
    <s v="EX"/>
    <n v="25094"/>
    <n v="25094"/>
    <x v="0"/>
    <n v="0"/>
    <n v="0"/>
    <m/>
    <n v="0"/>
    <n v="25094"/>
    <s v="N"/>
    <m/>
    <s v="VPIT"/>
    <s v="VP FOR INFORMATION TECHNOLOGY"/>
    <s v="94"/>
    <s v="1-Adjust Based Budget"/>
    <x v="42"/>
    <x v="2"/>
    <x v="7"/>
    <m/>
    <x v="16"/>
    <x v="16"/>
    <m/>
  </r>
  <r>
    <n v="2018"/>
    <s v="UA"/>
    <s v="ITGF"/>
    <s v="IT GENERAL FUND"/>
    <x v="107"/>
    <s v="CRSG"/>
    <s v="COMPUT-INTENSIVE RESEARCH SUPPORT GROUP"/>
    <s v="IN UITS OPERATING ACCOUNT - GEN FND"/>
    <x v="17"/>
    <s v="VP FOR INFORMATION TECHNOLOGY"/>
    <s v="GENFND"/>
    <x v="25"/>
    <x v="24"/>
    <s v="---"/>
    <s v="EX"/>
    <s v="BENF"/>
    <s v="BENEFITS"/>
    <s v="GP"/>
    <x v="5"/>
    <s v="COMPENS"/>
    <s v="07"/>
    <s v="AC"/>
    <x v="3"/>
    <n v="6850"/>
    <n v="6850"/>
    <s v="IT"/>
    <x v="0"/>
    <s v="IT"/>
    <s v="EX"/>
    <n v="6850"/>
    <n v="6850"/>
    <x v="0"/>
    <n v="0"/>
    <n v="0"/>
    <m/>
    <n v="0"/>
    <n v="6850"/>
    <s v="N"/>
    <m/>
    <s v="VPIT"/>
    <s v="VP FOR INFORMATION TECHNOLOGY"/>
    <s v="94"/>
    <s v="1-Adjust Based Budget"/>
    <x v="42"/>
    <x v="2"/>
    <x v="7"/>
    <m/>
    <x v="16"/>
    <x v="16"/>
    <m/>
  </r>
  <r>
    <n v="2018"/>
    <s v="UA"/>
    <s v="ITGF"/>
    <s v="IT GENERAL FUND"/>
    <x v="107"/>
    <s v="CTL"/>
    <s v="CENTER FOR TEACHING AND LEARNING"/>
    <s v="IN UITS OPERATING ACCOUNT - GEN FND"/>
    <x v="17"/>
    <s v="VP FOR INFORMATION TECHNOLOGY"/>
    <s v="GENFND"/>
    <x v="25"/>
    <x v="24"/>
    <s v="---"/>
    <s v="EX"/>
    <s v="BENF"/>
    <s v="BENEFITS"/>
    <s v="GP"/>
    <x v="5"/>
    <s v="COMPENS"/>
    <s v="07"/>
    <s v="AC"/>
    <x v="3"/>
    <n v="17635"/>
    <n v="17635"/>
    <s v="IT"/>
    <x v="0"/>
    <s v="IT"/>
    <s v="EX"/>
    <n v="17635"/>
    <n v="17635"/>
    <x v="0"/>
    <n v="0"/>
    <n v="0"/>
    <m/>
    <n v="0"/>
    <n v="17635"/>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25"/>
    <x v="24"/>
    <s v="---"/>
    <s v="EX"/>
    <s v="BENF"/>
    <s v="BENEFITS"/>
    <s v="GP"/>
    <x v="5"/>
    <s v="COMPENS"/>
    <s v="07"/>
    <s v="AC"/>
    <x v="3"/>
    <n v="25200"/>
    <n v="24846"/>
    <s v="IT"/>
    <x v="0"/>
    <s v="IT"/>
    <s v="EX"/>
    <n v="24846"/>
    <n v="24846"/>
    <x v="0"/>
    <n v="0"/>
    <n v="0"/>
    <m/>
    <n v="0"/>
    <n v="24846"/>
    <s v="N"/>
    <m/>
    <s v="VPIT"/>
    <s v="VP FOR INFORMATION TECHNOLOGY"/>
    <s v="94"/>
    <s v="1-Adjust Based Budget"/>
    <x v="42"/>
    <x v="2"/>
    <x v="7"/>
    <m/>
    <x v="16"/>
    <x v="16"/>
    <m/>
  </r>
  <r>
    <n v="2018"/>
    <s v="UA"/>
    <s v="ITGF"/>
    <s v="IT GENERAL FUND"/>
    <x v="107"/>
    <s v="EANDT"/>
    <s v="ENGINEERING &amp; TECH EMBEDDED MGR"/>
    <s v="IN UITS OPERATING ACCOUNT - GEN FND"/>
    <x v="17"/>
    <s v="VP FOR INFORMATION TECHNOLOGY"/>
    <s v="GENFND"/>
    <x v="25"/>
    <x v="24"/>
    <s v="---"/>
    <s v="EX"/>
    <s v="BENF"/>
    <s v="BENEFITS"/>
    <s v="GP"/>
    <x v="5"/>
    <s v="COMPENS"/>
    <s v="07"/>
    <s v="AC"/>
    <x v="3"/>
    <n v="1302"/>
    <n v="1302"/>
    <s v="IT"/>
    <x v="0"/>
    <s v="IT"/>
    <s v="EX"/>
    <n v="1302"/>
    <n v="1302"/>
    <x v="0"/>
    <n v="0"/>
    <n v="0"/>
    <m/>
    <n v="0"/>
    <n v="1302"/>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25"/>
    <x v="24"/>
    <s v="---"/>
    <s v="EX"/>
    <s v="BENF"/>
    <s v="BENEFITS"/>
    <s v="GP"/>
    <x v="5"/>
    <s v="COMPENS"/>
    <s v="07"/>
    <s v="AC"/>
    <x v="3"/>
    <n v="3911"/>
    <n v="3911"/>
    <s v="IT"/>
    <x v="0"/>
    <s v="IT"/>
    <s v="EX"/>
    <n v="3911"/>
    <n v="3911"/>
    <x v="0"/>
    <n v="0"/>
    <n v="0"/>
    <m/>
    <n v="0"/>
    <n v="3911"/>
    <s v="N"/>
    <m/>
    <s v="VPIT"/>
    <s v="VP FOR INFORMATION TECHNOLOGY"/>
    <s v="94"/>
    <s v="1-Adjust Based Budget"/>
    <x v="42"/>
    <x v="2"/>
    <x v="7"/>
    <m/>
    <x v="16"/>
    <x v="16"/>
    <m/>
  </r>
  <r>
    <n v="2018"/>
    <s v="UA"/>
    <s v="ITGF"/>
    <s v="IT GENERAL FUND"/>
    <x v="107"/>
    <s v="FOSVS"/>
    <s v="FINANCE OFFICE SERVICES"/>
    <s v="IN UITS OPERATING ACCOUNT - GEN FND"/>
    <x v="17"/>
    <s v="VP FOR INFORMATION TECHNOLOGY"/>
    <s v="GENFND"/>
    <x v="25"/>
    <x v="24"/>
    <s v="---"/>
    <s v="EX"/>
    <s v="BENF"/>
    <s v="BENEFITS"/>
    <s v="GP"/>
    <x v="5"/>
    <s v="COMPENS"/>
    <s v="07"/>
    <s v="AC"/>
    <x v="3"/>
    <n v="23542"/>
    <n v="32953"/>
    <s v="IT"/>
    <x v="0"/>
    <s v="IT"/>
    <s v="EX"/>
    <n v="32953"/>
    <n v="32953"/>
    <x v="0"/>
    <n v="0"/>
    <n v="0"/>
    <m/>
    <n v="0"/>
    <n v="32953"/>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25"/>
    <x v="24"/>
    <s v="---"/>
    <s v="EX"/>
    <s v="BENF"/>
    <s v="BENEFITS"/>
    <s v="GP"/>
    <x v="5"/>
    <s v="COMPENS"/>
    <s v="07"/>
    <s v="AC"/>
    <x v="3"/>
    <n v="304"/>
    <n v="-21779"/>
    <s v="IT"/>
    <x v="0"/>
    <s v="IT"/>
    <s v="EX"/>
    <n v="-21779"/>
    <n v="-21779"/>
    <x v="0"/>
    <n v="0"/>
    <n v="0"/>
    <m/>
    <n v="0"/>
    <n v="-21779"/>
    <s v="N"/>
    <m/>
    <s v="VPIT"/>
    <s v="VP FOR INFORMATION TECHNOLOGY"/>
    <s v="94"/>
    <s v="1-Adjust Based Budget"/>
    <x v="42"/>
    <x v="2"/>
    <x v="7"/>
    <m/>
    <x v="16"/>
    <x v="16"/>
    <m/>
  </r>
  <r>
    <n v="2018"/>
    <s v="UA"/>
    <s v="ITGF"/>
    <s v="IT GENERAL FUND"/>
    <x v="107"/>
    <s v="HNGF"/>
    <s v="HELPNET GENERAL FUND"/>
    <s v="IN UITS OPERATING ACCOUNT - GEN FND"/>
    <x v="17"/>
    <s v="VP FOR INFORMATION TECHNOLOGY"/>
    <s v="GENFND"/>
    <x v="25"/>
    <x v="24"/>
    <s v="---"/>
    <s v="EX"/>
    <s v="BENF"/>
    <s v="BENEFITS"/>
    <s v="GP"/>
    <x v="5"/>
    <s v="COMPENS"/>
    <s v="07"/>
    <s v="AC"/>
    <x v="3"/>
    <n v="1272"/>
    <n v="6012"/>
    <s v="IT"/>
    <x v="0"/>
    <s v="IT"/>
    <s v="EX"/>
    <n v="6012"/>
    <n v="6012"/>
    <x v="0"/>
    <n v="0"/>
    <n v="0"/>
    <m/>
    <n v="0"/>
    <n v="6012"/>
    <s v="N"/>
    <m/>
    <s v="VPIT"/>
    <s v="VP FOR INFORMATION TECHNOLOGY"/>
    <s v="94"/>
    <s v="1-Adjust Based Budget"/>
    <x v="42"/>
    <x v="2"/>
    <x v="7"/>
    <m/>
    <x v="16"/>
    <x v="16"/>
    <m/>
  </r>
  <r>
    <n v="2018"/>
    <s v="UA"/>
    <s v="ITGF"/>
    <s v="IT GENERAL FUND"/>
    <x v="107"/>
    <s v="HRO"/>
    <s v="HUMAN RESOURCES"/>
    <s v="IN UITS OPERATING ACCOUNT - GEN FND"/>
    <x v="17"/>
    <s v="VP FOR INFORMATION TECHNOLOGY"/>
    <s v="GENFND"/>
    <x v="25"/>
    <x v="24"/>
    <s v="---"/>
    <s v="EX"/>
    <s v="BENF"/>
    <s v="BENEFITS"/>
    <s v="GP"/>
    <x v="5"/>
    <s v="COMPENS"/>
    <s v="07"/>
    <s v="AC"/>
    <x v="3"/>
    <n v="2671"/>
    <n v="2671"/>
    <s v="IT"/>
    <x v="0"/>
    <s v="IT"/>
    <s v="EX"/>
    <n v="2671"/>
    <n v="2671"/>
    <x v="0"/>
    <n v="0"/>
    <n v="0"/>
    <m/>
    <n v="0"/>
    <n v="2671"/>
    <s v="N"/>
    <m/>
    <s v="VPIT"/>
    <s v="VP FOR INFORMATION TECHNOLOGY"/>
    <s v="94"/>
    <s v="1-Adjust Based Budget"/>
    <x v="42"/>
    <x v="2"/>
    <x v="7"/>
    <m/>
    <x v="16"/>
    <x v="16"/>
    <m/>
  </r>
  <r>
    <n v="2018"/>
    <s v="UA"/>
    <s v="ITGF"/>
    <s v="IT GENERAL FUND"/>
    <x v="107"/>
    <s v="ITCP"/>
    <s v="IT COMMUNITY PARTNERSHIPS"/>
    <s v="IN UITS OPERATING ACCOUNT - GEN FND"/>
    <x v="17"/>
    <s v="VP FOR INFORMATION TECHNOLOGY"/>
    <s v="GENFND"/>
    <x v="25"/>
    <x v="24"/>
    <s v="---"/>
    <s v="EX"/>
    <s v="BENF"/>
    <s v="BENEFITS"/>
    <s v="GP"/>
    <x v="5"/>
    <s v="COMPENS"/>
    <s v="07"/>
    <s v="AC"/>
    <x v="3"/>
    <n v="10895"/>
    <n v="10895"/>
    <s v="IT"/>
    <x v="0"/>
    <s v="IT"/>
    <s v="EX"/>
    <n v="10895"/>
    <n v="10895"/>
    <x v="0"/>
    <n v="0"/>
    <n v="0"/>
    <m/>
    <n v="0"/>
    <n v="10895"/>
    <s v="N"/>
    <m/>
    <s v="VPIT"/>
    <s v="VP FOR INFORMATION TECHNOLOGY"/>
    <s v="94"/>
    <s v="1-Adjust Based Budget"/>
    <x v="42"/>
    <x v="2"/>
    <x v="7"/>
    <m/>
    <x v="16"/>
    <x v="16"/>
    <m/>
  </r>
  <r>
    <n v="2018"/>
    <s v="UA"/>
    <s v="ITGF"/>
    <s v="IT GENERAL FUND"/>
    <x v="107"/>
    <s v="LSSEC"/>
    <s v="LEVERAGED SERVICES SECURITY"/>
    <s v="IN UITS OPERATING ACCOUNT - GEN FND"/>
    <x v="17"/>
    <s v="VP FOR INFORMATION TECHNOLOGY"/>
    <s v="GENFND"/>
    <x v="25"/>
    <x v="24"/>
    <s v="---"/>
    <s v="EX"/>
    <s v="BENF"/>
    <s v="BENEFITS"/>
    <s v="GP"/>
    <x v="5"/>
    <s v="COMPENS"/>
    <s v="07"/>
    <s v="AC"/>
    <x v="3"/>
    <n v="4932"/>
    <n v="4932"/>
    <s v="IT"/>
    <x v="0"/>
    <s v="IT"/>
    <s v="EX"/>
    <n v="4932"/>
    <n v="4932"/>
    <x v="0"/>
    <n v="0"/>
    <n v="0"/>
    <m/>
    <n v="0"/>
    <n v="4932"/>
    <s v="N"/>
    <m/>
    <s v="VPIT"/>
    <s v="VP FOR INFORMATION TECHNOLOGY"/>
    <s v="94"/>
    <s v="1-Adjust Based Budget"/>
    <x v="42"/>
    <x v="2"/>
    <x v="7"/>
    <m/>
    <x v="16"/>
    <x v="16"/>
    <m/>
  </r>
  <r>
    <n v="2018"/>
    <s v="UA"/>
    <s v="ITGF"/>
    <s v="IT GENERAL FUND"/>
    <x v="107"/>
    <s v="LSUP"/>
    <s v="LEVERAGED SUPPORT"/>
    <s v="IN UITS OPERATING ACCOUNT - GEN FND"/>
    <x v="17"/>
    <s v="VP FOR INFORMATION TECHNOLOGY"/>
    <s v="GENFND"/>
    <x v="25"/>
    <x v="24"/>
    <s v="---"/>
    <s v="EX"/>
    <s v="BENF"/>
    <s v="BENEFITS"/>
    <s v="GP"/>
    <x v="5"/>
    <s v="COMPENS"/>
    <s v="07"/>
    <s v="AC"/>
    <x v="3"/>
    <n v="4765"/>
    <n v="4765"/>
    <s v="IT"/>
    <x v="0"/>
    <s v="IT"/>
    <s v="EX"/>
    <n v="4765"/>
    <n v="4765"/>
    <x v="0"/>
    <n v="0"/>
    <n v="0"/>
    <m/>
    <n v="0"/>
    <n v="4765"/>
    <s v="N"/>
    <m/>
    <s v="VPIT"/>
    <s v="VP FOR INFORMATION TECHNOLOGY"/>
    <s v="94"/>
    <s v="1-Adjust Based Budget"/>
    <x v="42"/>
    <x v="2"/>
    <x v="7"/>
    <m/>
    <x v="16"/>
    <x v="16"/>
    <m/>
  </r>
  <r>
    <n v="2018"/>
    <s v="UA"/>
    <s v="ITGF"/>
    <s v="IT GENERAL FUND"/>
    <x v="107"/>
    <s v="NETE"/>
    <s v="CAMPUS NETWORK ENGINEERING"/>
    <s v="IN UITS OPERATING ACCOUNT - GEN FND"/>
    <x v="17"/>
    <s v="VP FOR INFORMATION TECHNOLOGY"/>
    <s v="GENFND"/>
    <x v="25"/>
    <x v="24"/>
    <s v="---"/>
    <s v="EX"/>
    <s v="BENF"/>
    <s v="BENEFITS"/>
    <s v="GP"/>
    <x v="5"/>
    <s v="COMPENS"/>
    <s v="07"/>
    <s v="AC"/>
    <x v="3"/>
    <n v="17530"/>
    <n v="0"/>
    <s v="IT"/>
    <x v="0"/>
    <s v="IT"/>
    <s v="EX"/>
    <n v="0"/>
    <n v="0"/>
    <x v="0"/>
    <n v="0"/>
    <n v="0"/>
    <m/>
    <n v="0"/>
    <n v="0"/>
    <s v="N"/>
    <m/>
    <s v="VPIT"/>
    <s v="VP FOR INFORMATION TECHNOLOGY"/>
    <s v="94"/>
    <s v="1-Adjust Based Budget"/>
    <x v="42"/>
    <x v="2"/>
    <x v="7"/>
    <m/>
    <x v="16"/>
    <x v="16"/>
    <m/>
  </r>
  <r>
    <n v="2018"/>
    <s v="UA"/>
    <s v="ITGF"/>
    <s v="IT GENERAL FUND"/>
    <x v="107"/>
    <s v="NMDEV"/>
    <s v="NETWORK MANAGEMENT DEVELOPMENT"/>
    <s v="IN UITS OPERATING ACCOUNT - GEN FND"/>
    <x v="17"/>
    <s v="VP FOR INFORMATION TECHNOLOGY"/>
    <s v="GENFND"/>
    <x v="25"/>
    <x v="24"/>
    <s v="---"/>
    <s v="EX"/>
    <s v="BENF"/>
    <s v="BENEFITS"/>
    <s v="GP"/>
    <x v="5"/>
    <s v="COMPENS"/>
    <s v="07"/>
    <s v="AC"/>
    <x v="3"/>
    <n v="1229"/>
    <n v="4932"/>
    <s v="IT"/>
    <x v="0"/>
    <s v="IT"/>
    <s v="EX"/>
    <n v="4932"/>
    <n v="4932"/>
    <x v="0"/>
    <n v="0"/>
    <n v="0"/>
    <m/>
    <n v="0"/>
    <n v="4932"/>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25"/>
    <x v="24"/>
    <s v="---"/>
    <s v="EX"/>
    <s v="BENF"/>
    <s v="BENEFITS"/>
    <s v="GP"/>
    <x v="5"/>
    <s v="COMPENS"/>
    <s v="07"/>
    <s v="AC"/>
    <x v="3"/>
    <n v="24559"/>
    <n v="24559"/>
    <s v="IT"/>
    <x v="0"/>
    <s v="IT"/>
    <s v="EX"/>
    <n v="24559"/>
    <n v="24559"/>
    <x v="0"/>
    <n v="0"/>
    <n v="0"/>
    <m/>
    <n v="0"/>
    <n v="24559"/>
    <s v="N"/>
    <m/>
    <s v="VPIT"/>
    <s v="VP FOR INFORMATION TECHNOLOGY"/>
    <s v="94"/>
    <s v="1-Adjust Based Budget"/>
    <x v="42"/>
    <x v="2"/>
    <x v="7"/>
    <m/>
    <x v="16"/>
    <x v="16"/>
    <m/>
  </r>
  <r>
    <n v="2018"/>
    <s v="UA"/>
    <s v="ITGF"/>
    <s v="IT GENERAL FUND"/>
    <x v="107"/>
    <s v="PRACQ"/>
    <s v="PRIORITIZED ACQUISITIONS"/>
    <s v="IN UITS OPERATING ACCOUNT - GEN FND"/>
    <x v="17"/>
    <s v="VP FOR INFORMATION TECHNOLOGY"/>
    <s v="GENFND"/>
    <x v="25"/>
    <x v="24"/>
    <s v="---"/>
    <s v="EX"/>
    <s v="BENF"/>
    <s v="BENEFITS"/>
    <s v="GP"/>
    <x v="5"/>
    <s v="COMPENS"/>
    <s v="07"/>
    <s v="AC"/>
    <x v="3"/>
    <n v="10606"/>
    <n v="0"/>
    <s v="IT"/>
    <x v="0"/>
    <s v="IT"/>
    <s v="EX"/>
    <n v="0"/>
    <n v="0"/>
    <x v="0"/>
    <n v="0"/>
    <n v="0"/>
    <m/>
    <n v="0"/>
    <n v="0"/>
    <s v="N"/>
    <m/>
    <s v="VPIT"/>
    <s v="VP FOR INFORMATION TECHNOLOGY"/>
    <s v="94"/>
    <s v="1-Adjust Based Budget"/>
    <x v="42"/>
    <x v="2"/>
    <x v="7"/>
    <m/>
    <x v="16"/>
    <x v="16"/>
    <m/>
  </r>
  <r>
    <n v="2018"/>
    <s v="UA"/>
    <s v="ITGF"/>
    <s v="IT GENERAL FUND"/>
    <x v="107"/>
    <s v="SALRE"/>
    <s v="SALARY RESERVE AND PLANNED SAVINGS"/>
    <s v="IN UITS OPERATING ACCOUNT - GEN FND"/>
    <x v="17"/>
    <s v="VP FOR INFORMATION TECHNOLOGY"/>
    <s v="GENFND"/>
    <x v="25"/>
    <x v="24"/>
    <s v="---"/>
    <s v="EX"/>
    <s v="BENF"/>
    <s v="BENEFITS"/>
    <s v="GP"/>
    <x v="5"/>
    <s v="COMPENS"/>
    <s v="07"/>
    <s v="AC"/>
    <x v="3"/>
    <n v="-18358"/>
    <n v="-18358"/>
    <s v="IT"/>
    <x v="0"/>
    <s v="IT"/>
    <s v="EX"/>
    <n v="-18358"/>
    <n v="-18358"/>
    <x v="0"/>
    <n v="0"/>
    <n v="0"/>
    <m/>
    <n v="0"/>
    <n v="-18358"/>
    <s v="N"/>
    <m/>
    <s v="VPIT"/>
    <s v="VP FOR INFORMATION TECHNOLOGY"/>
    <s v="94"/>
    <s v="1-Adjust Based Budget"/>
    <x v="42"/>
    <x v="2"/>
    <x v="7"/>
    <m/>
    <x v="16"/>
    <x v="16"/>
    <m/>
  </r>
  <r>
    <n v="2018"/>
    <s v="UA"/>
    <s v="ITGF"/>
    <s v="IT GENERAL FUND"/>
    <x v="107"/>
    <s v="SAVP"/>
    <s v="SUPPORT AVP"/>
    <s v="IN UITS OPERATING ACCOUNT - GEN FND"/>
    <x v="17"/>
    <s v="VP FOR INFORMATION TECHNOLOGY"/>
    <s v="GENFND"/>
    <x v="25"/>
    <x v="24"/>
    <s v="---"/>
    <s v="EX"/>
    <s v="BENF"/>
    <s v="BENEFITS"/>
    <s v="GP"/>
    <x v="5"/>
    <s v="COMPENS"/>
    <s v="07"/>
    <s v="AC"/>
    <x v="3"/>
    <n v="5676"/>
    <n v="5676"/>
    <s v="IT"/>
    <x v="0"/>
    <s v="IT"/>
    <s v="EX"/>
    <n v="5676"/>
    <n v="5676"/>
    <x v="0"/>
    <n v="0"/>
    <n v="0"/>
    <m/>
    <n v="0"/>
    <n v="5676"/>
    <s v="N"/>
    <m/>
    <s v="VPIT"/>
    <s v="VP FOR INFORMATION TECHNOLOGY"/>
    <s v="94"/>
    <s v="1-Adjust Based Budget"/>
    <x v="42"/>
    <x v="2"/>
    <x v="7"/>
    <m/>
    <x v="16"/>
    <x v="16"/>
    <m/>
  </r>
  <r>
    <n v="2018"/>
    <s v="UA"/>
    <s v="ITGF"/>
    <s v="IT GENERAL FUND"/>
    <x v="107"/>
    <s v="SC"/>
    <s v="SUPPORT CENTER"/>
    <s v="IN UITS OPERATING ACCOUNT - GEN FND"/>
    <x v="17"/>
    <s v="VP FOR INFORMATION TECHNOLOGY"/>
    <s v="GENFND"/>
    <x v="25"/>
    <x v="24"/>
    <s v="---"/>
    <s v="EX"/>
    <s v="BENF"/>
    <s v="BENEFITS"/>
    <s v="GP"/>
    <x v="5"/>
    <s v="COMPENS"/>
    <s v="07"/>
    <s v="AC"/>
    <x v="3"/>
    <n v="49966"/>
    <n v="49886"/>
    <s v="IT"/>
    <x v="0"/>
    <s v="IT"/>
    <s v="EX"/>
    <n v="49886"/>
    <n v="49886"/>
    <x v="0"/>
    <n v="0"/>
    <n v="0"/>
    <m/>
    <n v="0"/>
    <n v="49886"/>
    <s v="N"/>
    <m/>
    <s v="VPIT"/>
    <s v="VP FOR INFORMATION TECHNOLOGY"/>
    <s v="94"/>
    <s v="1-Adjust Based Budget"/>
    <x v="42"/>
    <x v="2"/>
    <x v="7"/>
    <m/>
    <x v="16"/>
    <x v="16"/>
    <m/>
  </r>
  <r>
    <n v="2018"/>
    <s v="UA"/>
    <s v="ITGF"/>
    <s v="IT GENERAL FUND"/>
    <x v="107"/>
    <s v="SCT"/>
    <s v="SCIENCE COMMUNITY TOOLS"/>
    <s v="IN UITS OPERATING ACCOUNT - GEN FND"/>
    <x v="17"/>
    <s v="VP FOR INFORMATION TECHNOLOGY"/>
    <s v="GENFND"/>
    <x v="25"/>
    <x v="24"/>
    <s v="---"/>
    <s v="EX"/>
    <s v="BENF"/>
    <s v="BENEFITS"/>
    <s v="GP"/>
    <x v="5"/>
    <s v="COMPENS"/>
    <s v="07"/>
    <s v="AC"/>
    <x v="3"/>
    <n v="8306"/>
    <n v="8306"/>
    <s v="IT"/>
    <x v="0"/>
    <s v="IT"/>
    <s v="EX"/>
    <n v="8306"/>
    <n v="8306"/>
    <x v="0"/>
    <n v="0"/>
    <n v="0"/>
    <m/>
    <n v="0"/>
    <n v="8306"/>
    <s v="N"/>
    <m/>
    <s v="VPIT"/>
    <s v="VP FOR INFORMATION TECHNOLOGY"/>
    <s v="94"/>
    <s v="1-Adjust Based Budget"/>
    <x v="42"/>
    <x v="2"/>
    <x v="7"/>
    <m/>
    <x v="16"/>
    <x v="16"/>
    <m/>
  </r>
  <r>
    <n v="2018"/>
    <s v="UA"/>
    <s v="ITGF"/>
    <s v="IT GENERAL FUND"/>
    <x v="107"/>
    <s v="SMCON"/>
    <s v="STAT &amp; MATH CONSULTING SERVICES"/>
    <s v="IN UITS OPERATING ACCOUNT - GEN FND"/>
    <x v="17"/>
    <s v="VP FOR INFORMATION TECHNOLOGY"/>
    <s v="GENFND"/>
    <x v="25"/>
    <x v="24"/>
    <s v="---"/>
    <s v="EX"/>
    <s v="BENF"/>
    <s v="BENEFITS"/>
    <s v="GP"/>
    <x v="5"/>
    <s v="COMPENS"/>
    <s v="07"/>
    <s v="AC"/>
    <x v="3"/>
    <n v="1486"/>
    <n v="1486"/>
    <s v="IT"/>
    <x v="0"/>
    <s v="IT"/>
    <s v="EX"/>
    <n v="1486"/>
    <n v="1486"/>
    <x v="0"/>
    <n v="0"/>
    <n v="0"/>
    <m/>
    <n v="0"/>
    <n v="1486"/>
    <s v="N"/>
    <m/>
    <s v="VPIT"/>
    <s v="VP FOR INFORMATION TECHNOLOGY"/>
    <s v="94"/>
    <s v="1-Adjust Based Budget"/>
    <x v="42"/>
    <x v="2"/>
    <x v="7"/>
    <m/>
    <x v="16"/>
    <x v="16"/>
    <m/>
  </r>
  <r>
    <n v="2018"/>
    <s v="UA"/>
    <s v="ITGF"/>
    <s v="IT GENERAL FUND"/>
    <x v="107"/>
    <s v="TLT"/>
    <s v="TEACHING &amp; LEARNING TECHNOLOGIES"/>
    <s v="IN UITS OPERATING ACCOUNT - GEN FND"/>
    <x v="17"/>
    <s v="VP FOR INFORMATION TECHNOLOGY"/>
    <s v="GENFND"/>
    <x v="25"/>
    <x v="24"/>
    <s v="---"/>
    <s v="EX"/>
    <s v="BENF"/>
    <s v="BENEFITS"/>
    <s v="GP"/>
    <x v="5"/>
    <s v="COMPENS"/>
    <s v="07"/>
    <s v="AC"/>
    <x v="3"/>
    <n v="3411"/>
    <n v="3411"/>
    <s v="IT"/>
    <x v="0"/>
    <s v="IT"/>
    <s v="EX"/>
    <n v="3411"/>
    <n v="3411"/>
    <x v="0"/>
    <n v="0"/>
    <n v="0"/>
    <m/>
    <n v="0"/>
    <n v="3411"/>
    <s v="N"/>
    <m/>
    <s v="VPIT"/>
    <s v="VP FOR INFORMATION TECHNOLOGY"/>
    <s v="94"/>
    <s v="1-Adjust Based Budget"/>
    <x v="42"/>
    <x v="2"/>
    <x v="7"/>
    <m/>
    <x v="16"/>
    <x v="16"/>
    <m/>
  </r>
  <r>
    <n v="2018"/>
    <s v="UA"/>
    <s v="ITGF"/>
    <s v="IT GENERAL FUND"/>
    <x v="107"/>
    <s v="USD"/>
    <s v="USER SUPPORT DIRECTOR"/>
    <s v="IN UITS OPERATING ACCOUNT - GEN FND"/>
    <x v="17"/>
    <s v="VP FOR INFORMATION TECHNOLOGY"/>
    <s v="GENFND"/>
    <x v="25"/>
    <x v="24"/>
    <s v="---"/>
    <s v="EX"/>
    <s v="BENF"/>
    <s v="BENEFITS"/>
    <s v="GP"/>
    <x v="5"/>
    <s v="COMPENS"/>
    <s v="07"/>
    <s v="AC"/>
    <x v="3"/>
    <n v="4384"/>
    <n v="4384"/>
    <s v="IT"/>
    <x v="0"/>
    <s v="IT"/>
    <s v="EX"/>
    <n v="4384"/>
    <n v="4384"/>
    <x v="0"/>
    <n v="0"/>
    <n v="0"/>
    <m/>
    <n v="0"/>
    <n v="4384"/>
    <s v="N"/>
    <m/>
    <s v="VPIT"/>
    <s v="VP FOR INFORMATION TECHNOLOGY"/>
    <s v="94"/>
    <s v="1-Adjust Based Budget"/>
    <x v="42"/>
    <x v="2"/>
    <x v="7"/>
    <m/>
    <x v="16"/>
    <x v="16"/>
    <m/>
  </r>
  <r>
    <n v="2018"/>
    <s v="UA"/>
    <s v="ITGF"/>
    <s v="IT GENERAL FUND"/>
    <x v="107"/>
    <s v="UXCON"/>
    <s v="UNIX SYSTEM ADMIN CONSULTING &amp; SUPPORT"/>
    <s v="IN UITS OPERATING ACCOUNT - GEN FND"/>
    <x v="17"/>
    <s v="VP FOR INFORMATION TECHNOLOGY"/>
    <s v="GENFND"/>
    <x v="25"/>
    <x v="24"/>
    <s v="---"/>
    <s v="EX"/>
    <s v="BENF"/>
    <s v="BENEFITS"/>
    <s v="GP"/>
    <x v="5"/>
    <s v="COMPENS"/>
    <s v="07"/>
    <s v="AC"/>
    <x v="3"/>
    <n v="5319"/>
    <n v="5319"/>
    <s v="IT"/>
    <x v="0"/>
    <s v="IT"/>
    <s v="EX"/>
    <n v="5319"/>
    <n v="5319"/>
    <x v="0"/>
    <n v="0"/>
    <n v="0"/>
    <m/>
    <n v="0"/>
    <n v="5319"/>
    <s v="N"/>
    <m/>
    <s v="VPIT"/>
    <s v="VP FOR INFORMATION TECHNOLOGY"/>
    <s v="94"/>
    <s v="1-Adjust Based Budget"/>
    <x v="42"/>
    <x v="2"/>
    <x v="7"/>
    <m/>
    <x v="16"/>
    <x v="16"/>
    <m/>
  </r>
  <r>
    <n v="2018"/>
    <s v="UA"/>
    <s v="ITGF"/>
    <s v="IT GENERAL FUND"/>
    <x v="107"/>
    <s v="UXO"/>
    <s v="USER EXPERIENCE OFFICE"/>
    <s v="IN UITS OPERATING ACCOUNT - GEN FND"/>
    <x v="17"/>
    <s v="VP FOR INFORMATION TECHNOLOGY"/>
    <s v="GENFND"/>
    <x v="25"/>
    <x v="24"/>
    <s v="---"/>
    <s v="EX"/>
    <s v="BENF"/>
    <s v="BENEFITS"/>
    <s v="GP"/>
    <x v="5"/>
    <s v="COMPENS"/>
    <s v="07"/>
    <s v="AC"/>
    <x v="3"/>
    <n v="0"/>
    <n v="12785"/>
    <s v="IT"/>
    <x v="0"/>
    <s v="IT"/>
    <s v="EX"/>
    <n v="12785"/>
    <n v="12785"/>
    <x v="0"/>
    <n v="0"/>
    <n v="0"/>
    <m/>
    <n v="0"/>
    <n v="12785"/>
    <s v="N"/>
    <m/>
    <s v="VPIT"/>
    <s v="VP FOR INFORMATION TECHNOLOGY"/>
    <s v="94"/>
    <s v="1-Adjust Based Budget"/>
    <x v="42"/>
    <x v="2"/>
    <x v="7"/>
    <m/>
    <x v="16"/>
    <x v="16"/>
    <m/>
  </r>
  <r>
    <n v="2018"/>
    <s v="UA"/>
    <s v="ITGF"/>
    <s v="IT GENERAL FUND"/>
    <x v="112"/>
    <s v="ITO"/>
    <s v="IT OPERATING"/>
    <s v="SE VPIT GF OPERATING"/>
    <x v="17"/>
    <s v="VP FOR INFORMATION TECHNOLOGY"/>
    <s v="GENFND"/>
    <x v="25"/>
    <x v="24"/>
    <s v="---"/>
    <s v="EX"/>
    <s v="BENF"/>
    <s v="BENEFITS"/>
    <s v="GP"/>
    <x v="5"/>
    <s v="COMPENS"/>
    <s v="07"/>
    <s v="AC"/>
    <x v="3"/>
    <n v="60396"/>
    <n v="60396"/>
    <s v="IT"/>
    <x v="0"/>
    <s v="IT"/>
    <s v="EX"/>
    <n v="60396"/>
    <n v="60396"/>
    <x v="0"/>
    <n v="0"/>
    <n v="0"/>
    <m/>
    <n v="0"/>
    <n v="60396"/>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25"/>
    <x v="24"/>
    <s v="---"/>
    <s v="EX"/>
    <s v="BENF"/>
    <s v="BENEFITS"/>
    <s v="GP"/>
    <x v="5"/>
    <s v="COMPENS"/>
    <s v="07"/>
    <s v="AC"/>
    <x v="3"/>
    <n v="19446"/>
    <n v="19446"/>
    <s v="IT"/>
    <x v="0"/>
    <s v="IT"/>
    <s v="EX"/>
    <n v="19446"/>
    <n v="19446"/>
    <x v="0"/>
    <n v="0"/>
    <n v="0"/>
    <m/>
    <n v="0"/>
    <n v="19446"/>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26"/>
    <x v="25"/>
    <s v="---"/>
    <s v="EX"/>
    <s v="BENF"/>
    <s v="BENEFITS"/>
    <s v="GP"/>
    <x v="5"/>
    <s v="COMPENS"/>
    <s v="07"/>
    <s v="IS"/>
    <x v="3"/>
    <n v="45748"/>
    <n v="45748"/>
    <m/>
    <x v="0"/>
    <n v="0"/>
    <s v="EX"/>
    <n v="45748"/>
    <n v="45748"/>
    <x v="0"/>
    <n v="0"/>
    <n v="0"/>
    <m/>
    <n v="0"/>
    <n v="45748"/>
    <s v="N"/>
    <m/>
    <s v="VPIT"/>
    <s v="VP FOR INFORMATION TECHNOLOGY"/>
    <s v="94"/>
    <s v="1-Adjust Based Budget"/>
    <x v="42"/>
    <x v="2"/>
    <x v="7"/>
    <m/>
    <x v="0"/>
    <x v="0"/>
    <m/>
  </r>
  <r>
    <n v="2018"/>
    <s v="UA"/>
    <s v="ITGF"/>
    <s v="IT GENERAL FUND"/>
    <x v="0"/>
    <s v="AVLT"/>
    <s v="AVP LEARNING TECHNOLOGIES"/>
    <s v="UITS OPERATING ACCOUNT - GENERAL FUND-UA"/>
    <x v="17"/>
    <s v="VP FOR INFORMATION TECHNOLOGY"/>
    <s v="GENFND"/>
    <x v="26"/>
    <x v="25"/>
    <s v="---"/>
    <s v="EX"/>
    <s v="BENF"/>
    <s v="BENEFITS"/>
    <s v="GP"/>
    <x v="5"/>
    <s v="COMPENS"/>
    <s v="07"/>
    <s v="IS"/>
    <x v="3"/>
    <n v="8414"/>
    <n v="8414"/>
    <m/>
    <x v="0"/>
    <n v="0"/>
    <s v="EX"/>
    <n v="8414"/>
    <n v="8414"/>
    <x v="0"/>
    <n v="0"/>
    <n v="0"/>
    <m/>
    <n v="0"/>
    <n v="8414"/>
    <s v="N"/>
    <m/>
    <s v="VPIT"/>
    <s v="VP FOR INFORMATION TECHNOLOGY"/>
    <s v="94"/>
    <s v="1-Adjust Based Budget"/>
    <x v="42"/>
    <x v="2"/>
    <x v="7"/>
    <m/>
    <x v="0"/>
    <x v="0"/>
    <m/>
  </r>
  <r>
    <n v="2018"/>
    <s v="UA"/>
    <s v="ITGF"/>
    <s v="IT GENERAL FUND"/>
    <x v="0"/>
    <s v="CAITS"/>
    <s v="CAITS-ASSOC VP, CAITS"/>
    <s v="UITS OPERATING ACCOUNT - GENERAL FUND-UA"/>
    <x v="17"/>
    <s v="VP FOR INFORMATION TECHNOLOGY"/>
    <s v="GENFND"/>
    <x v="26"/>
    <x v="25"/>
    <s v="---"/>
    <s v="EX"/>
    <s v="BENF"/>
    <s v="BENEFITS"/>
    <s v="GP"/>
    <x v="5"/>
    <s v="COMPENS"/>
    <s v="07"/>
    <s v="IS"/>
    <x v="3"/>
    <n v="19422"/>
    <n v="19422"/>
    <m/>
    <x v="0"/>
    <n v="0"/>
    <s v="EX"/>
    <n v="19422"/>
    <n v="19422"/>
    <x v="0"/>
    <n v="0"/>
    <n v="0"/>
    <m/>
    <n v="0"/>
    <n v="19422"/>
    <s v="N"/>
    <m/>
    <s v="VPIT"/>
    <s v="VP FOR INFORMATION TECHNOLOGY"/>
    <s v="94"/>
    <s v="1-Adjust Based Budget"/>
    <x v="42"/>
    <x v="2"/>
    <x v="7"/>
    <m/>
    <x v="0"/>
    <x v="0"/>
    <m/>
  </r>
  <r>
    <n v="2018"/>
    <s v="UA"/>
    <s v="ITGF"/>
    <s v="IT GENERAL FUND"/>
    <x v="0"/>
    <s v="COLT"/>
    <s v="COLLABORATION TECHNOLOGIES"/>
    <s v="UITS OPERATING ACCOUNT - GENERAL FUND-UA"/>
    <x v="17"/>
    <s v="VP FOR INFORMATION TECHNOLOGY"/>
    <s v="GENFND"/>
    <x v="26"/>
    <x v="25"/>
    <s v="---"/>
    <s v="EX"/>
    <s v="BENF"/>
    <s v="BENEFITS"/>
    <s v="GP"/>
    <x v="5"/>
    <s v="COMPENS"/>
    <s v="07"/>
    <s v="IS"/>
    <x v="3"/>
    <n v="28682"/>
    <n v="28682"/>
    <m/>
    <x v="0"/>
    <n v="0"/>
    <s v="EX"/>
    <n v="28682"/>
    <n v="28682"/>
    <x v="0"/>
    <n v="0"/>
    <n v="0"/>
    <m/>
    <n v="0"/>
    <n v="28682"/>
    <s v="N"/>
    <m/>
    <s v="VPIT"/>
    <s v="VP FOR INFORMATION TECHNOLOGY"/>
    <s v="94"/>
    <s v="1-Adjust Based Budget"/>
    <x v="42"/>
    <x v="2"/>
    <x v="7"/>
    <m/>
    <x v="0"/>
    <x v="0"/>
    <m/>
  </r>
  <r>
    <n v="2018"/>
    <s v="UA"/>
    <s v="ITGF"/>
    <s v="IT GENERAL FUND"/>
    <x v="0"/>
    <s v="CRM"/>
    <s v="CONSTITUENT RELATIONSIHP MANAGEMENT"/>
    <s v="UITS OPERATING ACCOUNT - GENERAL FUND-UA"/>
    <x v="17"/>
    <s v="VP FOR INFORMATION TECHNOLOGY"/>
    <s v="GENFND"/>
    <x v="26"/>
    <x v="25"/>
    <s v="---"/>
    <s v="EX"/>
    <s v="BENF"/>
    <s v="BENEFITS"/>
    <s v="GP"/>
    <x v="5"/>
    <s v="COMPENS"/>
    <s v="07"/>
    <s v="IS"/>
    <x v="3"/>
    <n v="38271"/>
    <n v="38271"/>
    <m/>
    <x v="0"/>
    <n v="0"/>
    <s v="EX"/>
    <n v="38271"/>
    <n v="38271"/>
    <x v="0"/>
    <n v="0"/>
    <n v="0"/>
    <m/>
    <n v="0"/>
    <n v="38271"/>
    <s v="N"/>
    <m/>
    <s v="VPIT"/>
    <s v="VP FOR INFORMATION TECHNOLOGY"/>
    <s v="94"/>
    <s v="1-Adjust Based Budget"/>
    <x v="42"/>
    <x v="2"/>
    <x v="7"/>
    <m/>
    <x v="0"/>
    <x v="0"/>
    <m/>
  </r>
  <r>
    <n v="2018"/>
    <s v="UA"/>
    <s v="ITGF"/>
    <s v="IT GENERAL FUND"/>
    <x v="0"/>
    <s v="DBADM"/>
    <s v="DATABASE ADMINISTRATION"/>
    <s v="UITS OPERATING ACCOUNT - GENERAL FUND-UA"/>
    <x v="17"/>
    <s v="VP FOR INFORMATION TECHNOLOGY"/>
    <s v="GENFND"/>
    <x v="26"/>
    <x v="25"/>
    <s v="---"/>
    <s v="EX"/>
    <s v="BENF"/>
    <s v="BENEFITS"/>
    <s v="GP"/>
    <x v="5"/>
    <s v="COMPENS"/>
    <s v="07"/>
    <s v="IS"/>
    <x v="3"/>
    <n v="72633"/>
    <n v="60656"/>
    <m/>
    <x v="0"/>
    <n v="0"/>
    <s v="EX"/>
    <n v="60656"/>
    <n v="60656"/>
    <x v="0"/>
    <n v="0"/>
    <n v="0"/>
    <m/>
    <n v="0"/>
    <n v="60656"/>
    <s v="N"/>
    <m/>
    <s v="VPIT"/>
    <s v="VP FOR INFORMATION TECHNOLOGY"/>
    <s v="94"/>
    <s v="1-Adjust Based Budget"/>
    <x v="42"/>
    <x v="2"/>
    <x v="7"/>
    <m/>
    <x v="0"/>
    <x v="0"/>
    <m/>
  </r>
  <r>
    <n v="2018"/>
    <s v="UA"/>
    <s v="ITGF"/>
    <s v="IT GENERAL FUND"/>
    <x v="0"/>
    <s v="EAUXS"/>
    <s v="ENTERPRISE AUXILIARY SYSTEMS"/>
    <s v="UITS OPERATING ACCOUNT - GENERAL FUND-UA"/>
    <x v="17"/>
    <s v="VP FOR INFORMATION TECHNOLOGY"/>
    <s v="GENFND"/>
    <x v="26"/>
    <x v="25"/>
    <s v="---"/>
    <s v="EX"/>
    <s v="BENF"/>
    <s v="BENEFITS"/>
    <s v="GP"/>
    <x v="5"/>
    <s v="COMPENS"/>
    <s v="07"/>
    <s v="IS"/>
    <x v="3"/>
    <n v="0"/>
    <n v="28101"/>
    <m/>
    <x v="0"/>
    <n v="0"/>
    <s v="EX"/>
    <n v="28101"/>
    <n v="28101"/>
    <x v="0"/>
    <n v="0"/>
    <n v="0"/>
    <m/>
    <n v="0"/>
    <n v="28101"/>
    <s v="N"/>
    <m/>
    <s v="VPIT"/>
    <s v="VP FOR INFORMATION TECHNOLOGY"/>
    <s v="94"/>
    <s v="1-Adjust Based Budget"/>
    <x v="42"/>
    <x v="2"/>
    <x v="7"/>
    <m/>
    <x v="0"/>
    <x v="0"/>
    <m/>
  </r>
  <r>
    <n v="2018"/>
    <s v="UA"/>
    <s v="ITGF"/>
    <s v="IT GENERAL FUND"/>
    <x v="0"/>
    <s v="EBS"/>
    <s v="ENTERPRISE BUSINESS SYSTEMS"/>
    <s v="UITS OPERATING ACCOUNT - GENERAL FUND-UA"/>
    <x v="17"/>
    <s v="VP FOR INFORMATION TECHNOLOGY"/>
    <s v="GENFND"/>
    <x v="26"/>
    <x v="25"/>
    <s v="---"/>
    <s v="EX"/>
    <s v="BENF"/>
    <s v="BENEFITS"/>
    <s v="GP"/>
    <x v="5"/>
    <s v="COMPENS"/>
    <s v="07"/>
    <s v="IS"/>
    <x v="3"/>
    <n v="20053"/>
    <n v="20053"/>
    <m/>
    <x v="0"/>
    <n v="0"/>
    <s v="EX"/>
    <n v="20053"/>
    <n v="20053"/>
    <x v="0"/>
    <n v="0"/>
    <n v="0"/>
    <m/>
    <n v="0"/>
    <n v="20053"/>
    <s v="N"/>
    <m/>
    <s v="VPIT"/>
    <s v="VP FOR INFORMATION TECHNOLOGY"/>
    <s v="94"/>
    <s v="1-Adjust Based Budget"/>
    <x v="42"/>
    <x v="2"/>
    <x v="7"/>
    <m/>
    <x v="0"/>
    <x v="0"/>
    <m/>
  </r>
  <r>
    <n v="2018"/>
    <s v="UA"/>
    <s v="ITGF"/>
    <s v="IT GENERAL FUND"/>
    <x v="0"/>
    <s v="EDSS"/>
    <s v="ENTERPRISE DECISION SUPPORT SERVICES"/>
    <s v="UITS OPERATING ACCOUNT - GENERAL FUND-UA"/>
    <x v="17"/>
    <s v="VP FOR INFORMATION TECHNOLOGY"/>
    <s v="GENFND"/>
    <x v="26"/>
    <x v="25"/>
    <s v="---"/>
    <s v="EX"/>
    <s v="BENF"/>
    <s v="BENEFITS"/>
    <s v="GP"/>
    <x v="5"/>
    <s v="COMPENS"/>
    <s v="07"/>
    <s v="IS"/>
    <x v="3"/>
    <n v="68336"/>
    <n v="68336"/>
    <m/>
    <x v="0"/>
    <n v="0"/>
    <s v="EX"/>
    <n v="68336"/>
    <n v="68336"/>
    <x v="0"/>
    <n v="0"/>
    <n v="0"/>
    <m/>
    <n v="0"/>
    <n v="68336"/>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26"/>
    <x v="25"/>
    <s v="---"/>
    <s v="EX"/>
    <s v="BENF"/>
    <s v="BENEFITS"/>
    <s v="GP"/>
    <x v="5"/>
    <s v="COMPENS"/>
    <s v="07"/>
    <s v="IS"/>
    <x v="3"/>
    <n v="0"/>
    <n v="104878"/>
    <m/>
    <x v="0"/>
    <n v="0"/>
    <s v="EX"/>
    <n v="104878"/>
    <n v="104878"/>
    <x v="0"/>
    <n v="0"/>
    <n v="0"/>
    <m/>
    <n v="0"/>
    <n v="104878"/>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26"/>
    <x v="25"/>
    <s v="---"/>
    <s v="EX"/>
    <s v="BENF"/>
    <s v="BENEFITS"/>
    <s v="GP"/>
    <x v="5"/>
    <s v="COMPENS"/>
    <s v="07"/>
    <s v="IS"/>
    <x v="3"/>
    <n v="32828"/>
    <n v="32828"/>
    <m/>
    <x v="0"/>
    <n v="0"/>
    <s v="EX"/>
    <n v="32828"/>
    <n v="32828"/>
    <x v="0"/>
    <n v="0"/>
    <n v="0"/>
    <m/>
    <n v="0"/>
    <n v="32828"/>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26"/>
    <x v="25"/>
    <s v="---"/>
    <s v="EX"/>
    <s v="BENF"/>
    <s v="BENEFITS"/>
    <s v="GP"/>
    <x v="5"/>
    <s v="COMPENS"/>
    <s v="07"/>
    <s v="IS"/>
    <x v="3"/>
    <n v="69140"/>
    <n v="69140"/>
    <m/>
    <x v="0"/>
    <n v="0"/>
    <s v="EX"/>
    <n v="69140"/>
    <n v="69140"/>
    <x v="0"/>
    <n v="0"/>
    <n v="0"/>
    <m/>
    <n v="0"/>
    <n v="69140"/>
    <s v="N"/>
    <m/>
    <s v="VPIT"/>
    <s v="VP FOR INFORMATION TECHNOLOGY"/>
    <s v="94"/>
    <s v="1-Adjust Based Budget"/>
    <x v="42"/>
    <x v="2"/>
    <x v="7"/>
    <m/>
    <x v="0"/>
    <x v="0"/>
    <m/>
  </r>
  <r>
    <n v="2018"/>
    <s v="UA"/>
    <s v="ITGF"/>
    <s v="IT GENERAL FUND"/>
    <x v="0"/>
    <s v="ERA"/>
    <s v="ELECTRONIC RESEARCH ADMIN"/>
    <s v="UITS OPERATING ACCOUNT - GENERAL FUND-UA"/>
    <x v="17"/>
    <s v="VP FOR INFORMATION TECHNOLOGY"/>
    <s v="GENFND"/>
    <x v="26"/>
    <x v="25"/>
    <s v="---"/>
    <s v="EX"/>
    <s v="BENF"/>
    <s v="BENEFITS"/>
    <s v="GP"/>
    <x v="5"/>
    <s v="COMPENS"/>
    <s v="07"/>
    <s v="IS"/>
    <x v="3"/>
    <n v="31124"/>
    <n v="34166"/>
    <m/>
    <x v="0"/>
    <n v="0"/>
    <s v="EX"/>
    <n v="34166"/>
    <n v="34166"/>
    <x v="0"/>
    <n v="0"/>
    <n v="0"/>
    <m/>
    <n v="0"/>
    <n v="34166"/>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26"/>
    <x v="25"/>
    <s v="---"/>
    <s v="EX"/>
    <s v="BENF"/>
    <s v="BENEFITS"/>
    <s v="GP"/>
    <x v="5"/>
    <s v="COMPENS"/>
    <s v="07"/>
    <s v="IS"/>
    <x v="3"/>
    <n v="104877"/>
    <n v="0"/>
    <m/>
    <x v="0"/>
    <n v="0"/>
    <s v="EX"/>
    <n v="0"/>
    <n v="0"/>
    <x v="0"/>
    <n v="0"/>
    <n v="0"/>
    <m/>
    <n v="0"/>
    <n v="0"/>
    <s v="N"/>
    <m/>
    <s v="VPIT"/>
    <s v="VP FOR INFORMATION TECHNOLOGY"/>
    <s v="94"/>
    <s v="1-Adjust Based Budget"/>
    <x v="42"/>
    <x v="2"/>
    <x v="7"/>
    <m/>
    <x v="0"/>
    <x v="0"/>
    <m/>
  </r>
  <r>
    <n v="2018"/>
    <s v="UA"/>
    <s v="ITGF"/>
    <s v="IT GENERAL FUND"/>
    <x v="0"/>
    <s v="EVAA"/>
    <s v="ENTERPRISE VENDED APPLICATION ADMIN"/>
    <s v="UITS OPERATING ACCOUNT - GENERAL FUND-UA"/>
    <x v="17"/>
    <s v="VP FOR INFORMATION TECHNOLOGY"/>
    <s v="GENFND"/>
    <x v="26"/>
    <x v="25"/>
    <s v="---"/>
    <s v="EX"/>
    <s v="BENF"/>
    <s v="BENEFITS"/>
    <s v="GP"/>
    <x v="5"/>
    <s v="COMPENS"/>
    <s v="07"/>
    <s v="IS"/>
    <x v="3"/>
    <n v="103072"/>
    <n v="85952"/>
    <m/>
    <x v="0"/>
    <n v="0"/>
    <s v="EX"/>
    <n v="85952"/>
    <n v="85952"/>
    <x v="0"/>
    <n v="0"/>
    <n v="0"/>
    <m/>
    <n v="0"/>
    <n v="85952"/>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26"/>
    <x v="25"/>
    <s v="---"/>
    <s v="EX"/>
    <s v="BENF"/>
    <s v="BENEFITS"/>
    <s v="GP"/>
    <x v="5"/>
    <s v="COMPENS"/>
    <s v="07"/>
    <s v="IS"/>
    <x v="3"/>
    <n v="59284"/>
    <n v="78169"/>
    <m/>
    <x v="0"/>
    <n v="0"/>
    <s v="EX"/>
    <n v="78169"/>
    <n v="78169"/>
    <x v="0"/>
    <n v="0"/>
    <n v="0"/>
    <m/>
    <n v="0"/>
    <n v="78169"/>
    <s v="N"/>
    <m/>
    <s v="VPIT"/>
    <s v="VP FOR INFORMATION TECHNOLOGY"/>
    <s v="94"/>
    <s v="1-Adjust Based Budget"/>
    <x v="42"/>
    <x v="2"/>
    <x v="7"/>
    <m/>
    <x v="0"/>
    <x v="0"/>
    <m/>
  </r>
  <r>
    <n v="2018"/>
    <s v="UA"/>
    <s v="ITGF"/>
    <s v="IT GENERAL FUND"/>
    <x v="0"/>
    <s v="EWT"/>
    <s v="ENTERPRISE WEB TECH TEAM"/>
    <s v="UITS OPERATING ACCOUNT - GENERAL FUND-UA"/>
    <x v="17"/>
    <s v="VP FOR INFORMATION TECHNOLOGY"/>
    <s v="GENFND"/>
    <x v="26"/>
    <x v="25"/>
    <s v="---"/>
    <s v="EX"/>
    <s v="BENF"/>
    <s v="BENEFITS"/>
    <s v="GP"/>
    <x v="5"/>
    <s v="COMPENS"/>
    <s v="07"/>
    <s v="IS"/>
    <x v="3"/>
    <n v="86378"/>
    <n v="85915"/>
    <m/>
    <x v="0"/>
    <n v="0"/>
    <s v="EX"/>
    <n v="85915"/>
    <n v="85915"/>
    <x v="0"/>
    <n v="0"/>
    <n v="0"/>
    <m/>
    <n v="0"/>
    <n v="85915"/>
    <s v="N"/>
    <m/>
    <s v="VPIT"/>
    <s v="VP FOR INFORMATION TECHNOLOGY"/>
    <s v="94"/>
    <s v="1-Adjust Based Budget"/>
    <x v="42"/>
    <x v="2"/>
    <x v="7"/>
    <m/>
    <x v="0"/>
    <x v="0"/>
    <m/>
  </r>
  <r>
    <n v="2018"/>
    <s v="UA"/>
    <s v="ITGF"/>
    <s v="IT GENERAL FUND"/>
    <x v="0"/>
    <s v="FOSVS"/>
    <s v="FINANCE OFFICE SERVICE"/>
    <s v="UITS OPERATING ACCOUNT - GENERAL FUND-UA"/>
    <x v="17"/>
    <s v="VP FOR INFORMATION TECHNOLOGY"/>
    <s v="GENFND"/>
    <x v="26"/>
    <x v="25"/>
    <s v="---"/>
    <s v="EX"/>
    <s v="BENF"/>
    <s v="BENEFITS"/>
    <s v="GP"/>
    <x v="5"/>
    <s v="COMPENS"/>
    <s v="07"/>
    <s v="IS"/>
    <x v="3"/>
    <n v="32086"/>
    <n v="2601"/>
    <m/>
    <x v="0"/>
    <n v="0"/>
    <s v="EX"/>
    <n v="2601"/>
    <n v="2601"/>
    <x v="0"/>
    <n v="0"/>
    <n v="0"/>
    <m/>
    <n v="0"/>
    <n v="2601"/>
    <s v="N"/>
    <m/>
    <s v="VPIT"/>
    <s v="VP FOR INFORMATION TECHNOLOGY"/>
    <s v="94"/>
    <s v="1-Adjust Based Budget"/>
    <x v="42"/>
    <x v="2"/>
    <x v="7"/>
    <m/>
    <x v="0"/>
    <x v="0"/>
    <m/>
  </r>
  <r>
    <n v="2018"/>
    <s v="UA"/>
    <s v="ITGF"/>
    <s v="IT GENERAL FUND"/>
    <x v="0"/>
    <s v="FSDS"/>
    <s v="FINANCIAL SYSTEMS DEVELOPMENT &amp; SUPPORT"/>
    <s v="UITS OPERATING ACCOUNT - GENERAL FUND-UA"/>
    <x v="17"/>
    <s v="VP FOR INFORMATION TECHNOLOGY"/>
    <s v="GENFND"/>
    <x v="26"/>
    <x v="25"/>
    <s v="---"/>
    <s v="EX"/>
    <s v="BENF"/>
    <s v="BENEFITS"/>
    <s v="GP"/>
    <x v="5"/>
    <s v="COMPENS"/>
    <s v="07"/>
    <s v="IS"/>
    <x v="3"/>
    <n v="96062"/>
    <n v="96062"/>
    <m/>
    <x v="0"/>
    <n v="0"/>
    <s v="EX"/>
    <n v="96062"/>
    <n v="96062"/>
    <x v="0"/>
    <n v="0"/>
    <n v="0"/>
    <m/>
    <n v="0"/>
    <n v="96062"/>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26"/>
    <x v="25"/>
    <s v="---"/>
    <s v="EX"/>
    <s v="BENF"/>
    <s v="BENEFITS"/>
    <s v="GP"/>
    <x v="5"/>
    <s v="COMPENS"/>
    <s v="07"/>
    <s v="IS"/>
    <x v="3"/>
    <n v="3227"/>
    <n v="81170"/>
    <m/>
    <x v="0"/>
    <n v="0"/>
    <s v="EX"/>
    <n v="81170"/>
    <n v="81170"/>
    <x v="0"/>
    <n v="0"/>
    <n v="0"/>
    <m/>
    <n v="0"/>
    <n v="81170"/>
    <s v="N"/>
    <m/>
    <s v="VPIT"/>
    <s v="VP FOR INFORMATION TECHNOLOGY"/>
    <s v="94"/>
    <s v="1-Adjust Based Budget"/>
    <x v="42"/>
    <x v="2"/>
    <x v="7"/>
    <m/>
    <x v="0"/>
    <x v="0"/>
    <m/>
  </r>
  <r>
    <n v="2018"/>
    <s v="UA"/>
    <s v="ITGF"/>
    <s v="IT GENERAL FUND"/>
    <x v="0"/>
    <s v="HRSP"/>
    <s v="HUMAN RESOURCE MANAGEMENT SYSTEMS"/>
    <s v="UITS OPERATING ACCOUNT - GENERAL FUND-UA"/>
    <x v="17"/>
    <s v="VP FOR INFORMATION TECHNOLOGY"/>
    <s v="GENFND"/>
    <x v="26"/>
    <x v="25"/>
    <s v="---"/>
    <s v="EX"/>
    <s v="BENF"/>
    <s v="BENEFITS"/>
    <s v="GP"/>
    <x v="5"/>
    <s v="COMPENS"/>
    <s v="07"/>
    <s v="IS"/>
    <x v="3"/>
    <n v="79494"/>
    <n v="71717"/>
    <m/>
    <x v="0"/>
    <n v="0"/>
    <s v="EX"/>
    <n v="71717"/>
    <n v="71717"/>
    <x v="0"/>
    <n v="0"/>
    <n v="0"/>
    <m/>
    <n v="0"/>
    <n v="71717"/>
    <s v="N"/>
    <m/>
    <s v="VPIT"/>
    <s v="VP FOR INFORMATION TECHNOLOGY"/>
    <s v="94"/>
    <s v="1-Adjust Based Budget"/>
    <x v="42"/>
    <x v="2"/>
    <x v="7"/>
    <m/>
    <x v="0"/>
    <x v="0"/>
    <m/>
  </r>
  <r>
    <n v="2018"/>
    <s v="UA"/>
    <s v="ITGF"/>
    <s v="IT GENERAL FUND"/>
    <x v="0"/>
    <s v="IIAVP"/>
    <s v="INFORMATION AND INFRASTRUCTURE ASSURANCE"/>
    <s v="UITS OPERATING ACCOUNT - GENERAL FUND-UA"/>
    <x v="17"/>
    <s v="VP FOR INFORMATION TECHNOLOGY"/>
    <s v="GENFND"/>
    <x v="26"/>
    <x v="25"/>
    <s v="---"/>
    <s v="EX"/>
    <s v="BENF"/>
    <s v="BENEFITS"/>
    <s v="GP"/>
    <x v="5"/>
    <s v="COMPENS"/>
    <s v="07"/>
    <s v="IS"/>
    <x v="3"/>
    <n v="24324"/>
    <n v="24324"/>
    <m/>
    <x v="0"/>
    <n v="0"/>
    <s v="EX"/>
    <n v="24324"/>
    <n v="24324"/>
    <x v="0"/>
    <n v="0"/>
    <n v="0"/>
    <m/>
    <n v="0"/>
    <n v="24324"/>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26"/>
    <x v="25"/>
    <s v="---"/>
    <s v="EX"/>
    <s v="BENF"/>
    <s v="BENEFITS"/>
    <s v="GP"/>
    <x v="5"/>
    <s v="COMPENS"/>
    <s v="07"/>
    <s v="IS"/>
    <x v="3"/>
    <n v="13469"/>
    <n v="13337"/>
    <m/>
    <x v="0"/>
    <n v="0"/>
    <s v="EX"/>
    <n v="13337"/>
    <n v="13337"/>
    <x v="0"/>
    <n v="0"/>
    <n v="0"/>
    <m/>
    <n v="0"/>
    <n v="13337"/>
    <s v="N"/>
    <m/>
    <s v="VPIT"/>
    <s v="VP FOR INFORMATION TECHNOLOGY"/>
    <s v="94"/>
    <s v="1-Adjust Based Budget"/>
    <x v="42"/>
    <x v="2"/>
    <x v="7"/>
    <m/>
    <x v="0"/>
    <x v="0"/>
    <m/>
  </r>
  <r>
    <n v="2018"/>
    <s v="UA"/>
    <s v="ITGF"/>
    <s v="IT GENERAL FUND"/>
    <x v="0"/>
    <s v="LIBSD"/>
    <s v="LIBRARY INFORMATION SYS-SYS DEVELOPMENT"/>
    <s v="UITS OPERATING ACCOUNT - GENERAL FUND-UA"/>
    <x v="17"/>
    <s v="VP FOR INFORMATION TECHNOLOGY"/>
    <s v="GENFND"/>
    <x v="26"/>
    <x v="25"/>
    <s v="---"/>
    <s v="EX"/>
    <s v="BENF"/>
    <s v="BENEFITS"/>
    <s v="GP"/>
    <x v="5"/>
    <s v="COMPENS"/>
    <s v="07"/>
    <s v="IS"/>
    <x v="3"/>
    <n v="9958"/>
    <n v="9958"/>
    <m/>
    <x v="0"/>
    <n v="0"/>
    <s v="EX"/>
    <n v="9958"/>
    <n v="9958"/>
    <x v="0"/>
    <n v="0"/>
    <n v="0"/>
    <m/>
    <n v="0"/>
    <n v="9958"/>
    <s v="N"/>
    <m/>
    <s v="VPIT"/>
    <s v="VP FOR INFORMATION TECHNOLOGY"/>
    <s v="94"/>
    <s v="1-Adjust Based Budget"/>
    <x v="42"/>
    <x v="2"/>
    <x v="7"/>
    <m/>
    <x v="0"/>
    <x v="0"/>
    <m/>
  </r>
  <r>
    <n v="2018"/>
    <s v="UA"/>
    <s v="ITGF"/>
    <s v="IT GENERAL FUND"/>
    <x v="0"/>
    <s v="NETE"/>
    <s v="CAMPUS NETWORK ENGINEERING"/>
    <s v="UITS OPERATING ACCOUNT - GENERAL FUND-UA"/>
    <x v="17"/>
    <s v="VP FOR INFORMATION TECHNOLOGY"/>
    <s v="GENFND"/>
    <x v="26"/>
    <x v="25"/>
    <s v="---"/>
    <s v="EX"/>
    <s v="BENF"/>
    <s v="BENEFITS"/>
    <s v="GP"/>
    <x v="5"/>
    <s v="COMPENS"/>
    <s v="07"/>
    <s v="IS"/>
    <x v="3"/>
    <n v="44698"/>
    <n v="0"/>
    <m/>
    <x v="0"/>
    <n v="0"/>
    <s v="EX"/>
    <n v="0"/>
    <n v="0"/>
    <x v="0"/>
    <n v="0"/>
    <n v="0"/>
    <m/>
    <n v="0"/>
    <n v="0"/>
    <s v="N"/>
    <m/>
    <s v="VPIT"/>
    <s v="VP FOR INFORMATION TECHNOLOGY"/>
    <s v="94"/>
    <s v="1-Adjust Based Budget"/>
    <x v="42"/>
    <x v="2"/>
    <x v="7"/>
    <m/>
    <x v="0"/>
    <x v="0"/>
    <m/>
  </r>
  <r>
    <n v="2018"/>
    <s v="UA"/>
    <s v="ITGF"/>
    <s v="IT GENERAL FUND"/>
    <x v="0"/>
    <s v="RCIO"/>
    <s v="SP4A REGIONAL CAMPUS CHIEF INFOR OFFICER"/>
    <s v="UITS OPERATING ACCOUNT - GENERAL FUND-UA"/>
    <x v="17"/>
    <s v="VP FOR INFORMATION TECHNOLOGY"/>
    <s v="GENFND"/>
    <x v="26"/>
    <x v="25"/>
    <s v="---"/>
    <s v="EX"/>
    <s v="BENF"/>
    <s v="BENEFITS"/>
    <s v="GP"/>
    <x v="5"/>
    <s v="COMPENS"/>
    <s v="07"/>
    <s v="IS"/>
    <x v="3"/>
    <n v="29437"/>
    <n v="29042"/>
    <m/>
    <x v="0"/>
    <n v="0"/>
    <s v="EX"/>
    <n v="29042"/>
    <n v="29042"/>
    <x v="0"/>
    <n v="0"/>
    <n v="0"/>
    <m/>
    <n v="0"/>
    <n v="29042"/>
    <s v="N"/>
    <m/>
    <s v="VPIT"/>
    <s v="VP FOR INFORMATION TECHNOLOGY"/>
    <s v="94"/>
    <s v="1-Adjust Based Budget"/>
    <x v="42"/>
    <x v="2"/>
    <x v="7"/>
    <m/>
    <x v="0"/>
    <x v="0"/>
    <m/>
  </r>
  <r>
    <n v="2018"/>
    <s v="UA"/>
    <s v="ITGF"/>
    <s v="IT GENERAL FUND"/>
    <x v="0"/>
    <s v="RISAC"/>
    <s v="REN INFO SHARE &amp; ANALYSIS"/>
    <s v="UITS OPERATING ACCOUNT - GENERAL FUND-UA"/>
    <x v="17"/>
    <s v="VP FOR INFORMATION TECHNOLOGY"/>
    <s v="GENFND"/>
    <x v="26"/>
    <x v="25"/>
    <s v="---"/>
    <s v="EX"/>
    <s v="BENF"/>
    <s v="BENEFITS"/>
    <s v="GP"/>
    <x v="5"/>
    <s v="COMPENS"/>
    <s v="07"/>
    <s v="IS"/>
    <x v="3"/>
    <n v="9723"/>
    <n v="9723"/>
    <m/>
    <x v="0"/>
    <n v="0"/>
    <s v="EX"/>
    <n v="9723"/>
    <n v="9723"/>
    <x v="0"/>
    <n v="0"/>
    <n v="0"/>
    <m/>
    <n v="0"/>
    <n v="9723"/>
    <s v="N"/>
    <m/>
    <s v="VPIT"/>
    <s v="VP FOR INFORMATION TECHNOLOGY"/>
    <s v="94"/>
    <s v="1-Adjust Based Budget"/>
    <x v="42"/>
    <x v="2"/>
    <x v="7"/>
    <m/>
    <x v="0"/>
    <x v="0"/>
    <m/>
  </r>
  <r>
    <n v="2018"/>
    <s v="UA"/>
    <s v="ITGF"/>
    <s v="IT GENERAL FUND"/>
    <x v="0"/>
    <s v="SALRE"/>
    <s v="SALARY RESERVE"/>
    <s v="UITS OPERATING ACCOUNT - GENERAL FUND-UA"/>
    <x v="17"/>
    <s v="VP FOR INFORMATION TECHNOLOGY"/>
    <s v="GENFND"/>
    <x v="26"/>
    <x v="25"/>
    <s v="---"/>
    <s v="EX"/>
    <s v="BENF"/>
    <s v="BENEFITS"/>
    <s v="GP"/>
    <x v="5"/>
    <s v="COMPENS"/>
    <s v="07"/>
    <s v="IS"/>
    <x v="3"/>
    <n v="-47735"/>
    <n v="-47735"/>
    <m/>
    <x v="0"/>
    <n v="0"/>
    <s v="EX"/>
    <n v="-47735"/>
    <n v="-47735"/>
    <x v="0"/>
    <n v="0"/>
    <n v="0"/>
    <m/>
    <n v="0"/>
    <n v="-47735"/>
    <s v="N"/>
    <m/>
    <s v="VPIT"/>
    <s v="VP FOR INFORMATION TECHNOLOGY"/>
    <s v="94"/>
    <s v="1-Adjust Based Budget"/>
    <x v="42"/>
    <x v="2"/>
    <x v="7"/>
    <m/>
    <x v="0"/>
    <x v="0"/>
    <m/>
  </r>
  <r>
    <n v="2018"/>
    <s v="UA"/>
    <s v="ITGF"/>
    <s v="IT GENERAL FUND"/>
    <x v="0"/>
    <s v="SAS02"/>
    <s v="STUDENT ACADEMIC SYSTEMS 2"/>
    <s v="UITS OPERATING ACCOUNT - GENERAL FUND-UA"/>
    <x v="17"/>
    <s v="VP FOR INFORMATION TECHNOLOGY"/>
    <s v="GENFND"/>
    <x v="26"/>
    <x v="25"/>
    <s v="---"/>
    <s v="EX"/>
    <s v="BENF"/>
    <s v="BENEFITS"/>
    <s v="GP"/>
    <x v="5"/>
    <s v="COMPENS"/>
    <s v="07"/>
    <s v="IS"/>
    <x v="3"/>
    <n v="57741"/>
    <n v="57741"/>
    <m/>
    <x v="0"/>
    <n v="0"/>
    <s v="EX"/>
    <n v="57741"/>
    <n v="57741"/>
    <x v="0"/>
    <n v="0"/>
    <n v="0"/>
    <m/>
    <n v="0"/>
    <n v="57741"/>
    <s v="N"/>
    <m/>
    <s v="VPIT"/>
    <s v="VP FOR INFORMATION TECHNOLOGY"/>
    <s v="94"/>
    <s v="1-Adjust Based Budget"/>
    <x v="42"/>
    <x v="2"/>
    <x v="7"/>
    <m/>
    <x v="0"/>
    <x v="0"/>
    <m/>
  </r>
  <r>
    <n v="2018"/>
    <s v="UA"/>
    <s v="ITGF"/>
    <s v="IT GENERAL FUND"/>
    <x v="0"/>
    <s v="SIS01"/>
    <s v="STUDENT INFORMATION SYSTEM"/>
    <s v="UITS OPERATING ACCOUNT - GENERAL FUND-UA"/>
    <x v="17"/>
    <s v="VP FOR INFORMATION TECHNOLOGY"/>
    <s v="GENFND"/>
    <x v="26"/>
    <x v="25"/>
    <s v="---"/>
    <s v="EX"/>
    <s v="BENF"/>
    <s v="BENEFITS"/>
    <s v="GP"/>
    <x v="5"/>
    <s v="COMPENS"/>
    <s v="07"/>
    <s v="IS"/>
    <x v="3"/>
    <n v="143529"/>
    <n v="150057"/>
    <m/>
    <x v="0"/>
    <n v="0"/>
    <s v="EX"/>
    <n v="150057"/>
    <n v="150057"/>
    <x v="0"/>
    <n v="0"/>
    <n v="0"/>
    <m/>
    <n v="0"/>
    <n v="150057"/>
    <s v="N"/>
    <m/>
    <s v="VPIT"/>
    <s v="VP FOR INFORMATION TECHNOLOGY"/>
    <s v="94"/>
    <s v="1-Adjust Based Budget"/>
    <x v="42"/>
    <x v="2"/>
    <x v="7"/>
    <m/>
    <x v="0"/>
    <x v="0"/>
    <m/>
  </r>
  <r>
    <n v="2018"/>
    <s v="UA"/>
    <s v="ITGF"/>
    <s v="IT GENERAL FUND"/>
    <x v="0"/>
    <s v="SISAA"/>
    <s v="STUDENT INFO SYSTEM ACADEMIC ADVISING"/>
    <s v="UITS OPERATING ACCOUNT - GENERAL FUND-UA"/>
    <x v="17"/>
    <s v="VP FOR INFORMATION TECHNOLOGY"/>
    <s v="GENFND"/>
    <x v="26"/>
    <x v="25"/>
    <s v="---"/>
    <s v="EX"/>
    <s v="BENF"/>
    <s v="BENEFITS"/>
    <s v="GP"/>
    <x v="5"/>
    <s v="COMPENS"/>
    <s v="07"/>
    <s v="IS"/>
    <x v="3"/>
    <n v="73224"/>
    <n v="73224"/>
    <m/>
    <x v="0"/>
    <n v="0"/>
    <s v="EX"/>
    <n v="73224"/>
    <n v="73224"/>
    <x v="0"/>
    <n v="0"/>
    <n v="0"/>
    <m/>
    <n v="0"/>
    <n v="73224"/>
    <s v="N"/>
    <m/>
    <s v="VPIT"/>
    <s v="VP FOR INFORMATION TECHNOLOGY"/>
    <s v="94"/>
    <s v="1-Adjust Based Budget"/>
    <x v="42"/>
    <x v="2"/>
    <x v="7"/>
    <m/>
    <x v="0"/>
    <x v="0"/>
    <m/>
  </r>
  <r>
    <n v="2018"/>
    <s v="UA"/>
    <s v="ITGF"/>
    <s v="IT GENERAL FUND"/>
    <x v="0"/>
    <s v="SISAD"/>
    <s v="STUDENT INFORMATION SYSTEM ADMISSIONS"/>
    <s v="UITS OPERATING ACCOUNT - GENERAL FUND-UA"/>
    <x v="17"/>
    <s v="VP FOR INFORMATION TECHNOLOGY"/>
    <s v="GENFND"/>
    <x v="26"/>
    <x v="25"/>
    <s v="---"/>
    <s v="EX"/>
    <s v="BENF"/>
    <s v="BENEFITS"/>
    <s v="GP"/>
    <x v="5"/>
    <s v="COMPENS"/>
    <s v="07"/>
    <s v="IS"/>
    <x v="3"/>
    <n v="64157"/>
    <n v="57095"/>
    <m/>
    <x v="0"/>
    <n v="0"/>
    <s v="EX"/>
    <n v="57095"/>
    <n v="57095"/>
    <x v="0"/>
    <n v="0"/>
    <n v="0"/>
    <m/>
    <n v="0"/>
    <n v="57095"/>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26"/>
    <x v="25"/>
    <s v="---"/>
    <s v="EX"/>
    <s v="BENF"/>
    <s v="BENEFITS"/>
    <s v="GP"/>
    <x v="5"/>
    <s v="COMPENS"/>
    <s v="07"/>
    <s v="IS"/>
    <x v="3"/>
    <n v="72672"/>
    <n v="72673"/>
    <m/>
    <x v="0"/>
    <n v="0"/>
    <s v="EX"/>
    <n v="72673"/>
    <n v="72673"/>
    <x v="0"/>
    <n v="0"/>
    <n v="0"/>
    <m/>
    <n v="0"/>
    <n v="72673"/>
    <s v="N"/>
    <m/>
    <s v="VPIT"/>
    <s v="VP FOR INFORMATION TECHNOLOGY"/>
    <s v="94"/>
    <s v="1-Adjust Based Budget"/>
    <x v="42"/>
    <x v="2"/>
    <x v="7"/>
    <m/>
    <x v="0"/>
    <x v="0"/>
    <m/>
  </r>
  <r>
    <n v="2018"/>
    <s v="UA"/>
    <s v="ITGF"/>
    <s v="IT GENERAL FUND"/>
    <x v="0"/>
    <s v="TELDV"/>
    <s v="TELECOMMUNICATIONS DIRECTOR - VOICE"/>
    <s v="UITS OPERATING ACCOUNT - GENERAL FUND-UA"/>
    <x v="17"/>
    <s v="VP FOR INFORMATION TECHNOLOGY"/>
    <s v="GENFND"/>
    <x v="26"/>
    <x v="25"/>
    <s v="---"/>
    <s v="EX"/>
    <s v="BENF"/>
    <s v="BENEFITS"/>
    <s v="GP"/>
    <x v="5"/>
    <s v="COMPENS"/>
    <s v="07"/>
    <s v="IS"/>
    <x v="3"/>
    <n v="1656"/>
    <n v="0"/>
    <m/>
    <x v="0"/>
    <n v="0"/>
    <s v="EX"/>
    <n v="0"/>
    <n v="0"/>
    <x v="0"/>
    <n v="0"/>
    <n v="0"/>
    <m/>
    <n v="0"/>
    <n v="0"/>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26"/>
    <x v="25"/>
    <s v="---"/>
    <s v="EX"/>
    <s v="BENF"/>
    <s v="BENEFITS"/>
    <s v="GP"/>
    <x v="5"/>
    <s v="COMPENS"/>
    <s v="07"/>
    <s v="IS"/>
    <x v="3"/>
    <n v="114827"/>
    <n v="114827"/>
    <m/>
    <x v="0"/>
    <n v="0"/>
    <s v="EX"/>
    <n v="114827"/>
    <n v="114827"/>
    <x v="0"/>
    <n v="0"/>
    <n v="0"/>
    <m/>
    <n v="0"/>
    <n v="114827"/>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26"/>
    <x v="25"/>
    <s v="---"/>
    <s v="EX"/>
    <s v="BENF"/>
    <s v="BENEFITS"/>
    <s v="GP"/>
    <x v="5"/>
    <s v="COMPENS"/>
    <s v="07"/>
    <s v="IS"/>
    <x v="3"/>
    <n v="3930"/>
    <n v="3048"/>
    <m/>
    <x v="0"/>
    <n v="0"/>
    <s v="EX"/>
    <n v="3048"/>
    <n v="3048"/>
    <x v="0"/>
    <n v="0"/>
    <n v="0"/>
    <m/>
    <n v="0"/>
    <n v="3048"/>
    <s v="N"/>
    <m/>
    <s v="VPIT"/>
    <s v="VP FOR INFORMATION TECHNOLOGY"/>
    <s v="94"/>
    <s v="1-Adjust Based Budget"/>
    <x v="42"/>
    <x v="2"/>
    <x v="7"/>
    <m/>
    <x v="0"/>
    <x v="0"/>
    <m/>
  </r>
  <r>
    <n v="2018"/>
    <s v="UA"/>
    <s v="ITGF"/>
    <s v="IT GENERAL FUND"/>
    <x v="108"/>
    <s v="ITO"/>
    <s v="IT OPERATING"/>
    <s v="SB VPIT GF OPERATING"/>
    <x v="17"/>
    <s v="VP FOR INFORMATION TECHNOLOGY"/>
    <s v="GENFND"/>
    <x v="26"/>
    <x v="25"/>
    <s v="---"/>
    <s v="EX"/>
    <s v="BENF"/>
    <s v="BENEFITS"/>
    <s v="GP"/>
    <x v="5"/>
    <s v="COMPENS"/>
    <s v="07"/>
    <s v="AC"/>
    <x v="3"/>
    <n v="81756"/>
    <n v="79124"/>
    <s v="IT"/>
    <x v="0"/>
    <s v="IT"/>
    <s v="EX"/>
    <n v="79124"/>
    <n v="79124"/>
    <x v="0"/>
    <n v="0"/>
    <n v="0"/>
    <m/>
    <n v="0"/>
    <n v="79124"/>
    <s v="N"/>
    <m/>
    <s v="VPIT"/>
    <s v="VP FOR INFORMATION TECHNOLOGY"/>
    <s v="94"/>
    <s v="1-Adjust Based Budget"/>
    <x v="42"/>
    <x v="2"/>
    <x v="7"/>
    <m/>
    <x v="16"/>
    <x v="16"/>
    <m/>
  </r>
  <r>
    <n v="2018"/>
    <s v="UA"/>
    <s v="ITGF"/>
    <s v="IT GENERAL FUND"/>
    <x v="109"/>
    <s v="ITO"/>
    <s v="IT OPERATING"/>
    <s v="EA - VPIT- GF - OPERATING"/>
    <x v="17"/>
    <s v="VP FOR INFORMATION TECHNOLOGY"/>
    <s v="GENFND"/>
    <x v="26"/>
    <x v="25"/>
    <s v="---"/>
    <s v="EX"/>
    <s v="BENF"/>
    <s v="BENEFITS"/>
    <s v="GP"/>
    <x v="5"/>
    <s v="COMPENS"/>
    <s v="07"/>
    <s v="AC"/>
    <x v="3"/>
    <n v="23037"/>
    <n v="23037"/>
    <s v="IT"/>
    <x v="0"/>
    <s v="IT"/>
    <s v="EX"/>
    <n v="23037"/>
    <n v="23037"/>
    <x v="0"/>
    <n v="0"/>
    <n v="0"/>
    <m/>
    <n v="0"/>
    <n v="23037"/>
    <s v="N"/>
    <m/>
    <s v="VPIT"/>
    <s v="VP FOR INFORMATION TECHNOLOGY"/>
    <s v="94"/>
    <s v="1-Adjust Based Budget"/>
    <x v="42"/>
    <x v="2"/>
    <x v="7"/>
    <m/>
    <x v="16"/>
    <x v="16"/>
    <m/>
  </r>
  <r>
    <n v="2018"/>
    <s v="UA"/>
    <s v="ITGF"/>
    <s v="IT GENERAL FUND"/>
    <x v="106"/>
    <s v="AITC"/>
    <s v="ADVANCED IT CORE"/>
    <s v="BL UITS OPER ACCOUNT - GENERAL FUND"/>
    <x v="17"/>
    <s v="VP FOR INFORMATION TECHNOLOGY"/>
    <s v="GENFND"/>
    <x v="26"/>
    <x v="25"/>
    <s v="---"/>
    <s v="EX"/>
    <s v="BENF"/>
    <s v="BENEFITS"/>
    <s v="GP"/>
    <x v="5"/>
    <s v="COMPENS"/>
    <s v="07"/>
    <s v="AC"/>
    <x v="3"/>
    <n v="13611"/>
    <n v="13611"/>
    <s v="IT"/>
    <x v="0"/>
    <s v="IT"/>
    <s v="EX"/>
    <n v="13611"/>
    <n v="13611"/>
    <x v="0"/>
    <n v="0"/>
    <n v="0"/>
    <m/>
    <n v="0"/>
    <n v="13611"/>
    <s v="N"/>
    <m/>
    <s v="VPIT"/>
    <s v="VP FOR INFORMATION TECHNOLOGY"/>
    <s v="94"/>
    <s v="1-Adjust Based Budget"/>
    <x v="42"/>
    <x v="2"/>
    <x v="7"/>
    <m/>
    <x v="16"/>
    <x v="16"/>
    <m/>
  </r>
  <r>
    <n v="2018"/>
    <s v="UA"/>
    <s v="ITGF"/>
    <s v="IT GENERAL FUND"/>
    <x v="106"/>
    <s v="ATEL"/>
    <s v="APPLIED TECHNOLOGY LAB"/>
    <s v="BL UITS OPER ACCOUNT - GENERAL FUND"/>
    <x v="17"/>
    <s v="VP FOR INFORMATION TECHNOLOGY"/>
    <s v="GENFND"/>
    <x v="26"/>
    <x v="25"/>
    <s v="---"/>
    <s v="EX"/>
    <s v="BENF"/>
    <s v="BENEFITS"/>
    <s v="GP"/>
    <x v="5"/>
    <s v="COMPENS"/>
    <s v="07"/>
    <s v="AC"/>
    <x v="3"/>
    <n v="10481"/>
    <n v="10481"/>
    <s v="IT"/>
    <x v="0"/>
    <s v="IT"/>
    <s v="EX"/>
    <n v="10481"/>
    <n v="10481"/>
    <x v="0"/>
    <n v="0"/>
    <n v="0"/>
    <m/>
    <n v="0"/>
    <n v="10481"/>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26"/>
    <x v="25"/>
    <s v="---"/>
    <s v="EX"/>
    <s v="BENF"/>
    <s v="BENEFITS"/>
    <s v="GP"/>
    <x v="5"/>
    <s v="COMPENS"/>
    <s v="07"/>
    <s v="AC"/>
    <x v="3"/>
    <n v="12825"/>
    <n v="12825"/>
    <s v="IT"/>
    <x v="0"/>
    <s v="IT"/>
    <s v="EX"/>
    <n v="12825"/>
    <n v="12825"/>
    <x v="0"/>
    <n v="0"/>
    <n v="0"/>
    <m/>
    <n v="0"/>
    <n v="12825"/>
    <s v="N"/>
    <m/>
    <s v="VPIT"/>
    <s v="VP FOR INFORMATION TECHNOLOGY"/>
    <s v="94"/>
    <s v="1-Adjust Based Budget"/>
    <x v="42"/>
    <x v="2"/>
    <x v="7"/>
    <m/>
    <x v="16"/>
    <x v="16"/>
    <m/>
  </r>
  <r>
    <n v="2018"/>
    <s v="UA"/>
    <s v="ITGF"/>
    <s v="IT GENERAL FUND"/>
    <x v="106"/>
    <s v="AVLT"/>
    <s v="AVP LEARNING TECHNOLOGIES"/>
    <s v="BL UITS OPER ACCOUNT - GENERAL FUND"/>
    <x v="17"/>
    <s v="VP FOR INFORMATION TECHNOLOGY"/>
    <s v="GENFND"/>
    <x v="26"/>
    <x v="25"/>
    <s v="---"/>
    <s v="EX"/>
    <s v="BENF"/>
    <s v="BENEFITS"/>
    <s v="GP"/>
    <x v="5"/>
    <s v="COMPENS"/>
    <s v="07"/>
    <s v="AC"/>
    <x v="3"/>
    <n v="9782"/>
    <n v="9782"/>
    <s v="IT"/>
    <x v="0"/>
    <s v="IT"/>
    <s v="EX"/>
    <n v="9782"/>
    <n v="9782"/>
    <x v="0"/>
    <n v="0"/>
    <n v="0"/>
    <m/>
    <n v="0"/>
    <n v="9782"/>
    <s v="N"/>
    <m/>
    <s v="VPIT"/>
    <s v="VP FOR INFORMATION TECHNOLOGY"/>
    <s v="94"/>
    <s v="1-Adjust Based Budget"/>
    <x v="42"/>
    <x v="2"/>
    <x v="7"/>
    <m/>
    <x v="16"/>
    <x v="16"/>
    <m/>
  </r>
  <r>
    <n v="2018"/>
    <s v="UA"/>
    <s v="ITGF"/>
    <s v="IT GENERAL FUND"/>
    <x v="106"/>
    <s v="AVPN"/>
    <s v="NETWORK AVP BUDGET"/>
    <s v="BL UITS OPER ACCOUNT - GENERAL FUND"/>
    <x v="17"/>
    <s v="VP FOR INFORMATION TECHNOLOGY"/>
    <s v="GENFND"/>
    <x v="26"/>
    <x v="25"/>
    <s v="---"/>
    <s v="EX"/>
    <s v="BENF"/>
    <s v="BENEFITS"/>
    <s v="GP"/>
    <x v="5"/>
    <s v="COMPENS"/>
    <s v="07"/>
    <s v="AC"/>
    <x v="3"/>
    <n v="30884"/>
    <n v="30884"/>
    <s v="IT"/>
    <x v="0"/>
    <s v="IT"/>
    <s v="EX"/>
    <n v="30884"/>
    <n v="30884"/>
    <x v="0"/>
    <n v="0"/>
    <n v="0"/>
    <m/>
    <n v="0"/>
    <n v="30884"/>
    <s v="N"/>
    <m/>
    <s v="VPIT"/>
    <s v="VP FOR INFORMATION TECHNOLOGY"/>
    <s v="94"/>
    <s v="1-Adjust Based Budget"/>
    <x v="42"/>
    <x v="2"/>
    <x v="7"/>
    <m/>
    <x v="16"/>
    <x v="16"/>
    <m/>
  </r>
  <r>
    <n v="2018"/>
    <s v="UA"/>
    <s v="ITGF"/>
    <s v="IT GENERAL FUND"/>
    <x v="106"/>
    <s v="AVSTR"/>
    <s v="ADVANCED STORAGE"/>
    <s v="BL UITS OPER ACCOUNT - GENERAL FUND"/>
    <x v="17"/>
    <s v="VP FOR INFORMATION TECHNOLOGY"/>
    <s v="GENFND"/>
    <x v="26"/>
    <x v="25"/>
    <s v="---"/>
    <s v="EX"/>
    <s v="BENF"/>
    <s v="BENEFITS"/>
    <s v="GP"/>
    <x v="5"/>
    <s v="COMPENS"/>
    <s v="07"/>
    <s v="AC"/>
    <x v="3"/>
    <n v="18128"/>
    <n v="18128"/>
    <s v="IT"/>
    <x v="0"/>
    <s v="IT"/>
    <s v="EX"/>
    <n v="18128"/>
    <n v="18128"/>
    <x v="0"/>
    <n v="0"/>
    <n v="0"/>
    <m/>
    <n v="0"/>
    <n v="18128"/>
    <s v="N"/>
    <m/>
    <s v="VPIT"/>
    <s v="VP FOR INFORMATION TECHNOLOGY"/>
    <s v="94"/>
    <s v="1-Adjust Based Budget"/>
    <x v="42"/>
    <x v="2"/>
    <x v="7"/>
    <m/>
    <x v="16"/>
    <x v="16"/>
    <m/>
  </r>
  <r>
    <n v="2018"/>
    <s v="UA"/>
    <s v="ITGF"/>
    <s v="IT GENERAL FUND"/>
    <x v="106"/>
    <s v="BIOS"/>
    <s v="BIOINFORMATICS"/>
    <s v="BL UITS OPER ACCOUNT - GENERAL FUND"/>
    <x v="17"/>
    <s v="VP FOR INFORMATION TECHNOLOGY"/>
    <s v="GENFND"/>
    <x v="26"/>
    <x v="25"/>
    <s v="---"/>
    <s v="EX"/>
    <s v="BENF"/>
    <s v="BENEFITS"/>
    <s v="GP"/>
    <x v="5"/>
    <s v="COMPENS"/>
    <s v="07"/>
    <s v="AC"/>
    <x v="3"/>
    <n v="18089"/>
    <n v="18089"/>
    <s v="IT"/>
    <x v="0"/>
    <s v="IT"/>
    <s v="EX"/>
    <n v="18089"/>
    <n v="18089"/>
    <x v="0"/>
    <n v="0"/>
    <n v="0"/>
    <m/>
    <n v="0"/>
    <n v="18089"/>
    <s v="N"/>
    <m/>
    <s v="VPIT"/>
    <s v="VP FOR INFORMATION TECHNOLOGY"/>
    <s v="94"/>
    <s v="1-Adjust Based Budget"/>
    <x v="42"/>
    <x v="2"/>
    <x v="7"/>
    <m/>
    <x v="16"/>
    <x v="16"/>
    <m/>
  </r>
  <r>
    <n v="2018"/>
    <s v="UA"/>
    <s v="ITGF"/>
    <s v="IT GENERAL FUND"/>
    <x v="106"/>
    <s v="CAS"/>
    <s v="COMPUTING ADVISING &amp; SUPPORT"/>
    <s v="BL UITS OPER ACCOUNT - GENERAL FUND"/>
    <x v="17"/>
    <s v="VP FOR INFORMATION TECHNOLOGY"/>
    <s v="GENFND"/>
    <x v="26"/>
    <x v="25"/>
    <s v="---"/>
    <s v="EX"/>
    <s v="BENF"/>
    <s v="BENEFITS"/>
    <s v="GP"/>
    <x v="5"/>
    <s v="COMPENS"/>
    <s v="07"/>
    <s v="AC"/>
    <x v="3"/>
    <n v="45209"/>
    <n v="45209"/>
    <s v="IT"/>
    <x v="0"/>
    <s v="IT"/>
    <s v="EX"/>
    <n v="45209"/>
    <n v="45209"/>
    <x v="0"/>
    <n v="0"/>
    <n v="0"/>
    <m/>
    <n v="0"/>
    <n v="45209"/>
    <s v="N"/>
    <m/>
    <s v="VPIT"/>
    <s v="VP FOR INFORMATION TECHNOLOGY"/>
    <s v="94"/>
    <s v="1-Adjust Based Budget"/>
    <x v="42"/>
    <x v="2"/>
    <x v="7"/>
    <m/>
    <x v="16"/>
    <x v="16"/>
    <m/>
  </r>
  <r>
    <n v="2018"/>
    <s v="UA"/>
    <s v="ITGF"/>
    <s v="IT GENERAL FUND"/>
    <x v="106"/>
    <s v="CDRS"/>
    <s v="SP30AND33 COMPUT &amp; DATA RESEARCH SOFTWAR"/>
    <s v="BL UITS OPER ACCOUNT - GENERAL FUND"/>
    <x v="17"/>
    <s v="VP FOR INFORMATION TECHNOLOGY"/>
    <s v="GENFND"/>
    <x v="26"/>
    <x v="25"/>
    <s v="---"/>
    <s v="EX"/>
    <s v="BENF"/>
    <s v="BENEFITS"/>
    <s v="GP"/>
    <x v="5"/>
    <s v="COMPENS"/>
    <s v="07"/>
    <s v="AC"/>
    <x v="3"/>
    <n v="0"/>
    <n v="1991"/>
    <s v="IT"/>
    <x v="0"/>
    <s v="IT"/>
    <s v="EX"/>
    <n v="1991"/>
    <n v="1991"/>
    <x v="0"/>
    <n v="0"/>
    <n v="0"/>
    <m/>
    <n v="0"/>
    <n v="1991"/>
    <s v="N"/>
    <m/>
    <s v="VPIT"/>
    <s v="VP FOR INFORMATION TECHNOLOGY"/>
    <s v="94"/>
    <s v="1-Adjust Based Budget"/>
    <x v="42"/>
    <x v="2"/>
    <x v="7"/>
    <m/>
    <x v="16"/>
    <x v="16"/>
    <m/>
  </r>
  <r>
    <n v="2018"/>
    <s v="UA"/>
    <s v="ITGF"/>
    <s v="IT GENERAL FUND"/>
    <x v="106"/>
    <s v="CITL"/>
    <s v="CENTER FOR INNOVATION IN TEACH &amp; LEARN"/>
    <s v="BL UITS OPER ACCOUNT - GENERAL FUND"/>
    <x v="17"/>
    <s v="VP FOR INFORMATION TECHNOLOGY"/>
    <s v="GENFND"/>
    <x v="26"/>
    <x v="25"/>
    <s v="---"/>
    <s v="EX"/>
    <s v="BENF"/>
    <s v="BENEFITS"/>
    <s v="GP"/>
    <x v="5"/>
    <s v="COMPENS"/>
    <s v="07"/>
    <s v="AC"/>
    <x v="3"/>
    <n v="29640"/>
    <n v="29640"/>
    <s v="IT"/>
    <x v="0"/>
    <s v="IT"/>
    <s v="EX"/>
    <n v="29640"/>
    <n v="29640"/>
    <x v="0"/>
    <n v="0"/>
    <n v="0"/>
    <m/>
    <n v="0"/>
    <n v="29640"/>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26"/>
    <x v="25"/>
    <s v="---"/>
    <s v="EX"/>
    <s v="BENF"/>
    <s v="BENEFITS"/>
    <s v="GP"/>
    <x v="5"/>
    <s v="COMPENS"/>
    <s v="07"/>
    <s v="AC"/>
    <x v="3"/>
    <n v="16237"/>
    <n v="16237"/>
    <s v="IT"/>
    <x v="0"/>
    <s v="IT"/>
    <s v="EX"/>
    <n v="16237"/>
    <n v="16237"/>
    <x v="0"/>
    <n v="0"/>
    <n v="0"/>
    <m/>
    <n v="0"/>
    <n v="16237"/>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26"/>
    <x v="25"/>
    <s v="---"/>
    <s v="EX"/>
    <s v="BENF"/>
    <s v="BENEFITS"/>
    <s v="GP"/>
    <x v="5"/>
    <s v="COMPENS"/>
    <s v="07"/>
    <s v="AC"/>
    <x v="3"/>
    <n v="0"/>
    <n v="18387"/>
    <s v="IT"/>
    <x v="0"/>
    <s v="IT"/>
    <s v="EX"/>
    <n v="18387"/>
    <n v="18387"/>
    <x v="0"/>
    <n v="0"/>
    <n v="0"/>
    <m/>
    <n v="0"/>
    <n v="18387"/>
    <s v="N"/>
    <m/>
    <s v="VPIT"/>
    <s v="VP FOR INFORMATION TECHNOLOGY"/>
    <s v="94"/>
    <s v="1-Adjust Based Budget"/>
    <x v="42"/>
    <x v="2"/>
    <x v="7"/>
    <m/>
    <x v="16"/>
    <x v="16"/>
    <m/>
  </r>
  <r>
    <n v="2018"/>
    <s v="UA"/>
    <s v="ITGF"/>
    <s v="IT GENERAL FUND"/>
    <x v="106"/>
    <s v="CO"/>
    <s v="COMMUNICATIONS OFFICE"/>
    <s v="BL UITS OPER ACCOUNT - GENERAL FUND"/>
    <x v="17"/>
    <s v="VP FOR INFORMATION TECHNOLOGY"/>
    <s v="GENFND"/>
    <x v="26"/>
    <x v="25"/>
    <s v="---"/>
    <s v="EX"/>
    <s v="BENF"/>
    <s v="BENEFITS"/>
    <s v="GP"/>
    <x v="5"/>
    <s v="COMPENS"/>
    <s v="07"/>
    <s v="AC"/>
    <x v="3"/>
    <n v="27854"/>
    <n v="28727"/>
    <s v="IT"/>
    <x v="0"/>
    <s v="IT"/>
    <s v="EX"/>
    <n v="28727"/>
    <n v="28727"/>
    <x v="0"/>
    <n v="0"/>
    <n v="0"/>
    <m/>
    <n v="0"/>
    <n v="28727"/>
    <s v="N"/>
    <m/>
    <s v="VPIT"/>
    <s v="VP FOR INFORMATION TECHNOLOGY"/>
    <s v="94"/>
    <s v="1-Adjust Based Budget"/>
    <x v="42"/>
    <x v="2"/>
    <x v="7"/>
    <m/>
    <x v="16"/>
    <x v="16"/>
    <m/>
  </r>
  <r>
    <n v="2018"/>
    <s v="UA"/>
    <s v="ITGF"/>
    <s v="IT GENERAL FUND"/>
    <x v="106"/>
    <s v="CTS"/>
    <s v="CLASSROOM TECH SERVICES"/>
    <s v="BL UITS OPER ACCOUNT - GENERAL FUND"/>
    <x v="17"/>
    <s v="VP FOR INFORMATION TECHNOLOGY"/>
    <s v="GENFND"/>
    <x v="26"/>
    <x v="25"/>
    <s v="---"/>
    <s v="EX"/>
    <s v="BENF"/>
    <s v="BENEFITS"/>
    <s v="GP"/>
    <x v="5"/>
    <s v="COMPENS"/>
    <s v="07"/>
    <s v="AC"/>
    <x v="3"/>
    <n v="38723"/>
    <n v="38723"/>
    <s v="IT"/>
    <x v="0"/>
    <s v="IT"/>
    <s v="EX"/>
    <n v="38723"/>
    <n v="38723"/>
    <x v="0"/>
    <n v="0"/>
    <n v="0"/>
    <m/>
    <n v="0"/>
    <n v="38723"/>
    <s v="N"/>
    <m/>
    <s v="VPIT"/>
    <s v="VP FOR INFORMATION TECHNOLOGY"/>
    <s v="94"/>
    <s v="1-Adjust Based Budget"/>
    <x v="42"/>
    <x v="2"/>
    <x v="7"/>
    <m/>
    <x v="16"/>
    <x v="16"/>
    <m/>
  </r>
  <r>
    <n v="2018"/>
    <s v="UA"/>
    <s v="ITGF"/>
    <s v="IT GENERAL FUND"/>
    <x v="106"/>
    <s v="DDM"/>
    <s v="DEPLOYMENT AND DEVICE MGMT"/>
    <s v="BL UITS OPER ACCOUNT - GENERAL FUND"/>
    <x v="17"/>
    <s v="VP FOR INFORMATION TECHNOLOGY"/>
    <s v="GENFND"/>
    <x v="26"/>
    <x v="25"/>
    <s v="---"/>
    <s v="EX"/>
    <s v="BENF"/>
    <s v="BENEFITS"/>
    <s v="GP"/>
    <x v="5"/>
    <s v="COMPENS"/>
    <s v="07"/>
    <s v="AC"/>
    <x v="3"/>
    <n v="22775"/>
    <n v="7614"/>
    <s v="IT"/>
    <x v="0"/>
    <s v="IT"/>
    <s v="EX"/>
    <n v="7614"/>
    <n v="7614"/>
    <x v="0"/>
    <n v="0"/>
    <n v="0"/>
    <m/>
    <n v="0"/>
    <n v="7614"/>
    <s v="N"/>
    <m/>
    <s v="VPIT"/>
    <s v="VP FOR INFORMATION TECHNOLOGY"/>
    <s v="94"/>
    <s v="1-Adjust Based Budget"/>
    <x v="42"/>
    <x v="2"/>
    <x v="7"/>
    <m/>
    <x v="16"/>
    <x v="16"/>
    <m/>
  </r>
  <r>
    <n v="2018"/>
    <s v="UA"/>
    <s v="ITGF"/>
    <s v="IT GENERAL FUND"/>
    <x v="106"/>
    <s v="DSSG"/>
    <s v="DISTRIBUTED STORAGE SERVICES"/>
    <s v="BL UITS OPER ACCOUNT - GENERAL FUND"/>
    <x v="17"/>
    <s v="VP FOR INFORMATION TECHNOLOGY"/>
    <s v="GENFND"/>
    <x v="26"/>
    <x v="25"/>
    <s v="---"/>
    <s v="EX"/>
    <s v="BENF"/>
    <s v="BENEFITS"/>
    <s v="GP"/>
    <x v="5"/>
    <s v="COMPENS"/>
    <s v="07"/>
    <s v="AC"/>
    <x v="3"/>
    <n v="12997"/>
    <n v="15790"/>
    <s v="IT"/>
    <x v="0"/>
    <s v="IT"/>
    <s v="EX"/>
    <n v="15790"/>
    <n v="15790"/>
    <x v="0"/>
    <n v="0"/>
    <n v="0"/>
    <m/>
    <n v="0"/>
    <n v="15790"/>
    <s v="N"/>
    <m/>
    <s v="VPIT"/>
    <s v="VP FOR INFORMATION TECHNOLOGY"/>
    <s v="94"/>
    <s v="1-Adjust Based Budget"/>
    <x v="42"/>
    <x v="2"/>
    <x v="7"/>
    <m/>
    <x v="16"/>
    <x v="16"/>
    <m/>
  </r>
  <r>
    <n v="2018"/>
    <s v="UA"/>
    <s v="ITGF"/>
    <s v="IT GENERAL FUND"/>
    <x v="106"/>
    <s v="EGI"/>
    <s v="EGI-ENGAGE"/>
    <s v="BL UITS OPER ACCOUNT - GENERAL FUND"/>
    <x v="17"/>
    <s v="VP FOR INFORMATION TECHNOLOGY"/>
    <s v="GENFND"/>
    <x v="26"/>
    <x v="25"/>
    <s v="---"/>
    <s v="EX"/>
    <s v="BENF"/>
    <s v="BENEFITS"/>
    <s v="GP"/>
    <x v="5"/>
    <s v="COMPENS"/>
    <s v="07"/>
    <s v="AC"/>
    <x v="3"/>
    <n v="2499"/>
    <n v="2499"/>
    <s v="IT"/>
    <x v="0"/>
    <s v="IT"/>
    <s v="EX"/>
    <n v="2499"/>
    <n v="2499"/>
    <x v="0"/>
    <n v="0"/>
    <n v="0"/>
    <m/>
    <n v="0"/>
    <n v="2499"/>
    <s v="N"/>
    <m/>
    <s v="VPIT"/>
    <s v="VP FOR INFORMATION TECHNOLOGY"/>
    <s v="94"/>
    <s v="1-Adjust Based Budget"/>
    <x v="42"/>
    <x v="2"/>
    <x v="7"/>
    <m/>
    <x v="16"/>
    <x v="16"/>
    <m/>
  </r>
  <r>
    <n v="2018"/>
    <s v="UA"/>
    <s v="ITGF"/>
    <s v="IT GENERAL FUND"/>
    <x v="106"/>
    <s v="ESRI"/>
    <s v="ESRI GEOGRAPHIC INFORMATION SYSTEMS"/>
    <s v="BL UITS OPER ACCOUNT - GENERAL FUND"/>
    <x v="17"/>
    <s v="VP FOR INFORMATION TECHNOLOGY"/>
    <s v="GENFND"/>
    <x v="26"/>
    <x v="25"/>
    <s v="---"/>
    <s v="EX"/>
    <s v="BENF"/>
    <s v="BENEFITS"/>
    <s v="GP"/>
    <x v="5"/>
    <s v="COMPENS"/>
    <s v="07"/>
    <s v="AC"/>
    <x v="3"/>
    <n v="9583"/>
    <n v="9583"/>
    <s v="IT"/>
    <x v="0"/>
    <s v="IT"/>
    <s v="EX"/>
    <n v="9583"/>
    <n v="9583"/>
    <x v="0"/>
    <n v="0"/>
    <n v="0"/>
    <m/>
    <n v="0"/>
    <n v="9583"/>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26"/>
    <x v="25"/>
    <s v="---"/>
    <s v="EX"/>
    <s v="BENF"/>
    <s v="BENEFITS"/>
    <s v="GP"/>
    <x v="5"/>
    <s v="COMPENS"/>
    <s v="07"/>
    <s v="AC"/>
    <x v="3"/>
    <n v="14578"/>
    <n v="14578"/>
    <s v="IT"/>
    <x v="0"/>
    <s v="IT"/>
    <s v="EX"/>
    <n v="14578"/>
    <n v="14578"/>
    <x v="0"/>
    <n v="0"/>
    <n v="0"/>
    <m/>
    <n v="0"/>
    <n v="14578"/>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26"/>
    <x v="25"/>
    <s v="---"/>
    <s v="EX"/>
    <s v="BENF"/>
    <s v="BENEFITS"/>
    <s v="GP"/>
    <x v="5"/>
    <s v="COMPENS"/>
    <s v="07"/>
    <s v="AC"/>
    <x v="3"/>
    <n v="57193"/>
    <n v="74586"/>
    <s v="IT"/>
    <x v="0"/>
    <s v="IT"/>
    <s v="EX"/>
    <n v="74586"/>
    <n v="74586"/>
    <x v="0"/>
    <n v="0"/>
    <n v="0"/>
    <m/>
    <n v="0"/>
    <n v="74586"/>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26"/>
    <x v="25"/>
    <s v="---"/>
    <s v="EX"/>
    <s v="BENF"/>
    <s v="BENEFITS"/>
    <s v="GP"/>
    <x v="5"/>
    <s v="COMPENS"/>
    <s v="07"/>
    <s v="AC"/>
    <x v="3"/>
    <n v="47929"/>
    <n v="69488"/>
    <s v="IT"/>
    <x v="0"/>
    <s v="IT"/>
    <s v="EX"/>
    <n v="69488"/>
    <n v="69488"/>
    <x v="0"/>
    <n v="0"/>
    <n v="0"/>
    <m/>
    <n v="0"/>
    <n v="69488"/>
    <s v="N"/>
    <m/>
    <s v="VPIT"/>
    <s v="VP FOR INFORMATION TECHNOLOGY"/>
    <s v="94"/>
    <s v="1-Adjust Based Budget"/>
    <x v="42"/>
    <x v="2"/>
    <x v="7"/>
    <m/>
    <x v="16"/>
    <x v="16"/>
    <m/>
  </r>
  <r>
    <n v="2018"/>
    <s v="UA"/>
    <s v="ITGF"/>
    <s v="IT GENERAL FUND"/>
    <x v="106"/>
    <s v="HNGF"/>
    <s v="HELPNET GENERAL FUND"/>
    <s v="BL UITS OPER ACCOUNT - GENERAL FUND"/>
    <x v="17"/>
    <s v="VP FOR INFORMATION TECHNOLOGY"/>
    <s v="GENFND"/>
    <x v="26"/>
    <x v="25"/>
    <s v="---"/>
    <s v="EX"/>
    <s v="BENF"/>
    <s v="BENEFITS"/>
    <s v="GP"/>
    <x v="5"/>
    <s v="COMPENS"/>
    <s v="07"/>
    <s v="AC"/>
    <x v="3"/>
    <n v="20706"/>
    <n v="20706"/>
    <s v="IT"/>
    <x v="0"/>
    <s v="IT"/>
    <s v="EX"/>
    <n v="20706"/>
    <n v="20706"/>
    <x v="0"/>
    <n v="0"/>
    <n v="0"/>
    <m/>
    <n v="0"/>
    <n v="20706"/>
    <s v="N"/>
    <m/>
    <s v="VPIT"/>
    <s v="VP FOR INFORMATION TECHNOLOGY"/>
    <s v="94"/>
    <s v="1-Adjust Based Budget"/>
    <x v="42"/>
    <x v="2"/>
    <x v="7"/>
    <m/>
    <x v="16"/>
    <x v="16"/>
    <m/>
  </r>
  <r>
    <n v="2018"/>
    <s v="UA"/>
    <s v="ITGF"/>
    <s v="IT GENERAL FUND"/>
    <x v="106"/>
    <s v="HPCRA"/>
    <s v="HIGH PERFORMANCE COMPUTING RESEARCH APPS"/>
    <s v="BL UITS OPER ACCOUNT - GENERAL FUND"/>
    <x v="17"/>
    <s v="VP FOR INFORMATION TECHNOLOGY"/>
    <s v="GENFND"/>
    <x v="26"/>
    <x v="25"/>
    <s v="---"/>
    <s v="EX"/>
    <s v="BENF"/>
    <s v="BENEFITS"/>
    <s v="GP"/>
    <x v="5"/>
    <s v="COMPENS"/>
    <s v="07"/>
    <s v="AC"/>
    <x v="3"/>
    <n v="31068"/>
    <n v="29077"/>
    <s v="IT"/>
    <x v="0"/>
    <s v="IT"/>
    <s v="EX"/>
    <n v="29077"/>
    <n v="29077"/>
    <x v="0"/>
    <n v="0"/>
    <n v="0"/>
    <m/>
    <n v="0"/>
    <n v="29077"/>
    <s v="N"/>
    <m/>
    <s v="VPIT"/>
    <s v="VP FOR INFORMATION TECHNOLOGY"/>
    <s v="94"/>
    <s v="1-Adjust Based Budget"/>
    <x v="42"/>
    <x v="2"/>
    <x v="7"/>
    <m/>
    <x v="16"/>
    <x v="16"/>
    <m/>
  </r>
  <r>
    <n v="2018"/>
    <s v="UA"/>
    <s v="ITGF"/>
    <s v="IT GENERAL FUND"/>
    <x v="106"/>
    <s v="HRO"/>
    <s v="HUMAN RESOURCES"/>
    <s v="BL UITS OPER ACCOUNT - GENERAL FUND"/>
    <x v="17"/>
    <s v="VP FOR INFORMATION TECHNOLOGY"/>
    <s v="GENFND"/>
    <x v="26"/>
    <x v="25"/>
    <s v="---"/>
    <s v="EX"/>
    <s v="BENF"/>
    <s v="BENEFITS"/>
    <s v="GP"/>
    <x v="5"/>
    <s v="COMPENS"/>
    <s v="07"/>
    <s v="AC"/>
    <x v="3"/>
    <n v="25508"/>
    <n v="26303"/>
    <s v="IT"/>
    <x v="0"/>
    <s v="IT"/>
    <s v="EX"/>
    <n v="26303"/>
    <n v="26303"/>
    <x v="0"/>
    <n v="0"/>
    <n v="0"/>
    <m/>
    <n v="0"/>
    <n v="26303"/>
    <s v="N"/>
    <m/>
    <s v="VPIT"/>
    <s v="VP FOR INFORMATION TECHNOLOGY"/>
    <s v="94"/>
    <s v="1-Adjust Based Budget"/>
    <x v="42"/>
    <x v="2"/>
    <x v="7"/>
    <m/>
    <x v="16"/>
    <x v="16"/>
    <m/>
  </r>
  <r>
    <n v="2018"/>
    <s v="UA"/>
    <s v="ITGF"/>
    <s v="IT GENERAL FUND"/>
    <x v="106"/>
    <s v="II28"/>
    <s v="INFO ASSURANCE IT 28"/>
    <s v="BL UITS OPER ACCOUNT - GENERAL FUND"/>
    <x v="17"/>
    <s v="VP FOR INFORMATION TECHNOLOGY"/>
    <s v="GENFND"/>
    <x v="26"/>
    <x v="25"/>
    <s v="---"/>
    <s v="EX"/>
    <s v="BENF"/>
    <s v="BENEFITS"/>
    <s v="GP"/>
    <x v="5"/>
    <s v="COMPENS"/>
    <s v="07"/>
    <s v="AC"/>
    <x v="3"/>
    <n v="0"/>
    <n v="10418"/>
    <s v="IT"/>
    <x v="0"/>
    <s v="IT"/>
    <s v="EX"/>
    <n v="10418"/>
    <n v="10418"/>
    <x v="0"/>
    <n v="0"/>
    <n v="0"/>
    <m/>
    <n v="0"/>
    <n v="10418"/>
    <s v="N"/>
    <m/>
    <s v="VPIT"/>
    <s v="VP FOR INFORMATION TECHNOLOGY"/>
    <s v="94"/>
    <s v="1-Adjust Based Budget"/>
    <x v="42"/>
    <x v="2"/>
    <x v="7"/>
    <m/>
    <x v="16"/>
    <x v="16"/>
    <m/>
  </r>
  <r>
    <n v="2018"/>
    <s v="UA"/>
    <s v="ITGF"/>
    <s v="IT GENERAL FUND"/>
    <x v="106"/>
    <s v="INTL"/>
    <s v="INTERNATIONAL NETWORK"/>
    <s v="BL UITS OPER ACCOUNT - GENERAL FUND"/>
    <x v="17"/>
    <s v="VP FOR INFORMATION TECHNOLOGY"/>
    <s v="GENFND"/>
    <x v="26"/>
    <x v="25"/>
    <s v="---"/>
    <s v="EX"/>
    <s v="BENF"/>
    <s v="BENEFITS"/>
    <s v="GP"/>
    <x v="5"/>
    <s v="COMPENS"/>
    <s v="07"/>
    <s v="AC"/>
    <x v="3"/>
    <n v="28871"/>
    <n v="28871"/>
    <s v="IT"/>
    <x v="0"/>
    <s v="IT"/>
    <s v="EX"/>
    <n v="28871"/>
    <n v="28871"/>
    <x v="0"/>
    <n v="0"/>
    <n v="0"/>
    <m/>
    <n v="0"/>
    <n v="28871"/>
    <s v="N"/>
    <m/>
    <s v="VPIT"/>
    <s v="VP FOR INFORMATION TECHNOLOGY"/>
    <s v="94"/>
    <s v="1-Adjust Based Budget"/>
    <x v="42"/>
    <x v="2"/>
    <x v="7"/>
    <m/>
    <x v="16"/>
    <x v="16"/>
    <m/>
  </r>
  <r>
    <n v="2018"/>
    <s v="UA"/>
    <s v="ITGF"/>
    <s v="IT GENERAL FUND"/>
    <x v="106"/>
    <s v="IPSO"/>
    <s v="IT POLICY &amp; SECURITY OFFICE"/>
    <s v="BL UITS OPER ACCOUNT - GENERAL FUND"/>
    <x v="17"/>
    <s v="VP FOR INFORMATION TECHNOLOGY"/>
    <s v="GENFND"/>
    <x v="26"/>
    <x v="25"/>
    <s v="---"/>
    <s v="EX"/>
    <s v="BENF"/>
    <s v="BENEFITS"/>
    <s v="GP"/>
    <x v="5"/>
    <s v="COMPENS"/>
    <s v="07"/>
    <s v="AC"/>
    <x v="3"/>
    <n v="32187"/>
    <n v="32187"/>
    <s v="IT"/>
    <x v="0"/>
    <s v="IT"/>
    <s v="EX"/>
    <n v="32187"/>
    <n v="32187"/>
    <x v="0"/>
    <n v="0"/>
    <n v="0"/>
    <m/>
    <n v="0"/>
    <n v="32187"/>
    <s v="N"/>
    <m/>
    <s v="VPIT"/>
    <s v="VP FOR INFORMATION TECHNOLOGY"/>
    <s v="94"/>
    <s v="1-Adjust Based Budget"/>
    <x v="42"/>
    <x v="2"/>
    <x v="7"/>
    <m/>
    <x v="16"/>
    <x v="16"/>
    <m/>
  </r>
  <r>
    <n v="2018"/>
    <s v="UA"/>
    <s v="ITGF"/>
    <s v="IT GENERAL FUND"/>
    <x v="106"/>
    <s v="ITCP"/>
    <s v="IT COMMUNITY PARTNERSHIPS"/>
    <s v="BL UITS OPER ACCOUNT - GENERAL FUND"/>
    <x v="17"/>
    <s v="VP FOR INFORMATION TECHNOLOGY"/>
    <s v="GENFND"/>
    <x v="26"/>
    <x v="25"/>
    <s v="---"/>
    <s v="EX"/>
    <s v="BENF"/>
    <s v="BENEFITS"/>
    <s v="GP"/>
    <x v="5"/>
    <s v="COMPENS"/>
    <s v="07"/>
    <s v="AC"/>
    <x v="3"/>
    <n v="28490"/>
    <n v="28490"/>
    <s v="IT"/>
    <x v="0"/>
    <s v="IT"/>
    <s v="EX"/>
    <n v="28490"/>
    <n v="28490"/>
    <x v="0"/>
    <n v="0"/>
    <n v="0"/>
    <m/>
    <n v="0"/>
    <n v="28490"/>
    <s v="N"/>
    <m/>
    <s v="VPIT"/>
    <s v="VP FOR INFORMATION TECHNOLOGY"/>
    <s v="94"/>
    <s v="1-Adjust Based Budget"/>
    <x v="42"/>
    <x v="2"/>
    <x v="7"/>
    <m/>
    <x v="16"/>
    <x v="16"/>
    <m/>
  </r>
  <r>
    <n v="2018"/>
    <s v="UA"/>
    <s v="ITGF"/>
    <s v="IT GENERAL FUND"/>
    <x v="106"/>
    <s v="NMDEV"/>
    <s v="NETWORK MANAGEMENT DEVELOPMENT"/>
    <s v="BL UITS OPER ACCOUNT - GENERAL FUND"/>
    <x v="17"/>
    <s v="VP FOR INFORMATION TECHNOLOGY"/>
    <s v="GENFND"/>
    <x v="26"/>
    <x v="25"/>
    <s v="---"/>
    <s v="EX"/>
    <s v="BENF"/>
    <s v="BENEFITS"/>
    <s v="GP"/>
    <x v="5"/>
    <s v="COMPENS"/>
    <s v="07"/>
    <s v="AC"/>
    <x v="3"/>
    <n v="8411"/>
    <n v="8411"/>
    <s v="IT"/>
    <x v="0"/>
    <s v="IT"/>
    <s v="EX"/>
    <n v="8411"/>
    <n v="8411"/>
    <x v="0"/>
    <n v="0"/>
    <n v="0"/>
    <m/>
    <n v="0"/>
    <n v="8411"/>
    <s v="N"/>
    <m/>
    <s v="VPIT"/>
    <s v="VP FOR INFORMATION TECHNOLOGY"/>
    <s v="94"/>
    <s v="1-Adjust Based Budget"/>
    <x v="42"/>
    <x v="2"/>
    <x v="7"/>
    <m/>
    <x v="16"/>
    <x v="16"/>
    <m/>
  </r>
  <r>
    <n v="2018"/>
    <s v="UA"/>
    <s v="ITGF"/>
    <s v="IT GENERAL FUND"/>
    <x v="106"/>
    <s v="OPSVS"/>
    <s v="OPERATIONS SERVICES-CENTRAL SYSTEMS"/>
    <s v="BL UITS OPER ACCOUNT - GENERAL FUND"/>
    <x v="17"/>
    <s v="VP FOR INFORMATION TECHNOLOGY"/>
    <s v="GENFND"/>
    <x v="26"/>
    <x v="25"/>
    <s v="---"/>
    <s v="EX"/>
    <s v="BENF"/>
    <s v="BENEFITS"/>
    <s v="GP"/>
    <x v="5"/>
    <s v="COMPENS"/>
    <s v="07"/>
    <s v="AC"/>
    <x v="3"/>
    <n v="50245"/>
    <n v="37936"/>
    <s v="IT"/>
    <x v="0"/>
    <s v="IT"/>
    <s v="EX"/>
    <n v="37936"/>
    <n v="37936"/>
    <x v="0"/>
    <n v="0"/>
    <n v="0"/>
    <m/>
    <n v="0"/>
    <n v="37936"/>
    <s v="N"/>
    <m/>
    <s v="VPIT"/>
    <s v="VP FOR INFORMATION TECHNOLOGY"/>
    <s v="94"/>
    <s v="1-Adjust Based Budget"/>
    <x v="42"/>
    <x v="2"/>
    <x v="7"/>
    <m/>
    <x v="16"/>
    <x v="16"/>
    <m/>
  </r>
  <r>
    <n v="2018"/>
    <s v="UA"/>
    <s v="ITGF"/>
    <s v="IT GENERAL FUND"/>
    <x v="106"/>
    <s v="OSG"/>
    <s v="OPEN SCIENCE GRID"/>
    <s v="BL UITS OPER ACCOUNT - GENERAL FUND"/>
    <x v="17"/>
    <s v="VP FOR INFORMATION TECHNOLOGY"/>
    <s v="GENFND"/>
    <x v="26"/>
    <x v="25"/>
    <s v="---"/>
    <s v="EX"/>
    <s v="BENF"/>
    <s v="BENEFITS"/>
    <s v="GP"/>
    <x v="5"/>
    <s v="COMPENS"/>
    <s v="07"/>
    <s v="AC"/>
    <x v="3"/>
    <n v="14617"/>
    <n v="14617"/>
    <s v="IT"/>
    <x v="0"/>
    <s v="IT"/>
    <s v="EX"/>
    <n v="14617"/>
    <n v="14617"/>
    <x v="0"/>
    <n v="0"/>
    <n v="0"/>
    <m/>
    <n v="0"/>
    <n v="14617"/>
    <s v="N"/>
    <m/>
    <s v="VPIT"/>
    <s v="VP FOR INFORMATION TECHNOLOGY"/>
    <s v="94"/>
    <s v="1-Adjust Based Budget"/>
    <x v="42"/>
    <x v="2"/>
    <x v="7"/>
    <m/>
    <x v="16"/>
    <x v="16"/>
    <m/>
  </r>
  <r>
    <n v="2018"/>
    <s v="UA"/>
    <s v="ITGF"/>
    <s v="IT GENERAL FUND"/>
    <x v="106"/>
    <s v="PRACQ"/>
    <s v="PRIORITIZED ACQUISITIONS"/>
    <s v="BL UITS OPER ACCOUNT - GENERAL FUND"/>
    <x v="17"/>
    <s v="VP FOR INFORMATION TECHNOLOGY"/>
    <s v="GENFND"/>
    <x v="26"/>
    <x v="25"/>
    <s v="---"/>
    <s v="EX"/>
    <s v="BENF"/>
    <s v="BENEFITS"/>
    <s v="GP"/>
    <x v="5"/>
    <s v="COMPENS"/>
    <s v="07"/>
    <s v="AC"/>
    <x v="3"/>
    <n v="46498"/>
    <n v="-10828"/>
    <s v="IT"/>
    <x v="0"/>
    <s v="IT"/>
    <s v="EX"/>
    <n v="-10828"/>
    <n v="-10828"/>
    <x v="0"/>
    <n v="0"/>
    <n v="0"/>
    <m/>
    <n v="0"/>
    <n v="-10828"/>
    <s v="N"/>
    <m/>
    <s v="VPIT"/>
    <s v="VP FOR INFORMATION TECHNOLOGY"/>
    <s v="94"/>
    <s v="1-Adjust Based Budget"/>
    <x v="42"/>
    <x v="2"/>
    <x v="7"/>
    <m/>
    <x v="16"/>
    <x v="16"/>
    <m/>
  </r>
  <r>
    <n v="2018"/>
    <s v="UA"/>
    <s v="ITGF"/>
    <s v="IT GENERAL FUND"/>
    <x v="106"/>
    <s v="RACAV"/>
    <s v="AVP RESEARCH &amp; ACADEMIC COMPUTING"/>
    <s v="BL UITS OPER ACCOUNT - GENERAL FUND"/>
    <x v="17"/>
    <s v="VP FOR INFORMATION TECHNOLOGY"/>
    <s v="GENFND"/>
    <x v="26"/>
    <x v="25"/>
    <s v="---"/>
    <s v="EX"/>
    <s v="BENF"/>
    <s v="BENEFITS"/>
    <s v="GP"/>
    <x v="5"/>
    <s v="COMPENS"/>
    <s v="07"/>
    <s v="AC"/>
    <x v="3"/>
    <n v="35812"/>
    <n v="51171"/>
    <s v="IT"/>
    <x v="0"/>
    <s v="IT"/>
    <s v="EX"/>
    <n v="51171"/>
    <n v="51171"/>
    <x v="0"/>
    <n v="0"/>
    <n v="0"/>
    <m/>
    <n v="0"/>
    <n v="51171"/>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26"/>
    <x v="25"/>
    <s v="---"/>
    <s v="EX"/>
    <s v="BENF"/>
    <s v="BENEFITS"/>
    <s v="GP"/>
    <x v="5"/>
    <s v="COMPENS"/>
    <s v="07"/>
    <s v="AC"/>
    <x v="3"/>
    <n v="18152"/>
    <n v="0"/>
    <s v="IT"/>
    <x v="0"/>
    <s v="IT"/>
    <s v="EX"/>
    <n v="0"/>
    <n v="0"/>
    <x v="0"/>
    <n v="0"/>
    <n v="0"/>
    <m/>
    <n v="0"/>
    <n v="0"/>
    <s v="N"/>
    <m/>
    <s v="VPIT"/>
    <s v="VP FOR INFORMATION TECHNOLOGY"/>
    <s v="94"/>
    <s v="1-Adjust Based Budget"/>
    <x v="42"/>
    <x v="2"/>
    <x v="7"/>
    <m/>
    <x v="16"/>
    <x v="16"/>
    <m/>
  </r>
  <r>
    <n v="2018"/>
    <s v="UA"/>
    <s v="ITGF"/>
    <s v="IT GENERAL FUND"/>
    <x v="106"/>
    <s v="RACV"/>
    <s v="RAC VISUALIZATION ADMIN"/>
    <s v="BL UITS OPER ACCOUNT - GENERAL FUND"/>
    <x v="17"/>
    <s v="VP FOR INFORMATION TECHNOLOGY"/>
    <s v="GENFND"/>
    <x v="26"/>
    <x v="25"/>
    <s v="---"/>
    <s v="EX"/>
    <s v="BENF"/>
    <s v="BENEFITS"/>
    <s v="GP"/>
    <x v="5"/>
    <s v="COMPENS"/>
    <s v="07"/>
    <s v="AC"/>
    <x v="3"/>
    <n v="22206"/>
    <n v="22206"/>
    <s v="IT"/>
    <x v="0"/>
    <s v="IT"/>
    <s v="EX"/>
    <n v="22206"/>
    <n v="22206"/>
    <x v="0"/>
    <n v="0"/>
    <n v="0"/>
    <m/>
    <n v="0"/>
    <n v="22206"/>
    <s v="N"/>
    <m/>
    <s v="VPIT"/>
    <s v="VP FOR INFORMATION TECHNOLOGY"/>
    <s v="94"/>
    <s v="1-Adjust Based Budget"/>
    <x v="42"/>
    <x v="2"/>
    <x v="7"/>
    <m/>
    <x v="16"/>
    <x v="16"/>
    <m/>
  </r>
  <r>
    <n v="2018"/>
    <s v="UA"/>
    <s v="ITGF"/>
    <s v="IT GENERAL FUND"/>
    <x v="106"/>
    <s v="RDATA"/>
    <s v="RESEARCH DATA SERVICES"/>
    <s v="BL UITS OPER ACCOUNT - GENERAL FUND"/>
    <x v="17"/>
    <s v="VP FOR INFORMATION TECHNOLOGY"/>
    <s v="GENFND"/>
    <x v="26"/>
    <x v="25"/>
    <s v="---"/>
    <s v="EX"/>
    <s v="BENF"/>
    <s v="BENEFITS"/>
    <s v="GP"/>
    <x v="5"/>
    <s v="COMPENS"/>
    <s v="07"/>
    <s v="AC"/>
    <x v="3"/>
    <n v="36135"/>
    <n v="46963"/>
    <s v="IT"/>
    <x v="0"/>
    <s v="IT"/>
    <s v="EX"/>
    <n v="46963"/>
    <n v="46963"/>
    <x v="0"/>
    <n v="0"/>
    <n v="0"/>
    <m/>
    <n v="0"/>
    <n v="46963"/>
    <s v="N"/>
    <m/>
    <s v="VPIT"/>
    <s v="VP FOR INFORMATION TECHNOLOGY"/>
    <s v="94"/>
    <s v="1-Adjust Based Budget"/>
    <x v="42"/>
    <x v="2"/>
    <x v="7"/>
    <m/>
    <x v="16"/>
    <x v="16"/>
    <m/>
  </r>
  <r>
    <n v="2018"/>
    <s v="UA"/>
    <s v="ITGF"/>
    <s v="IT GENERAL FUND"/>
    <x v="106"/>
    <s v="RECYC"/>
    <s v="RESEARCH COMPUTING CYCLES"/>
    <s v="BL UITS OPER ACCOUNT - GENERAL FUND"/>
    <x v="17"/>
    <s v="VP FOR INFORMATION TECHNOLOGY"/>
    <s v="GENFND"/>
    <x v="26"/>
    <x v="25"/>
    <s v="---"/>
    <s v="EX"/>
    <s v="BENF"/>
    <s v="BENEFITS"/>
    <s v="GP"/>
    <x v="5"/>
    <s v="COMPENS"/>
    <s v="07"/>
    <s v="AC"/>
    <x v="3"/>
    <n v="3914"/>
    <n v="3914"/>
    <s v="IT"/>
    <x v="0"/>
    <s v="IT"/>
    <s v="EX"/>
    <n v="3914"/>
    <n v="3914"/>
    <x v="0"/>
    <n v="0"/>
    <n v="0"/>
    <m/>
    <n v="0"/>
    <n v="3914"/>
    <s v="N"/>
    <m/>
    <s v="VPIT"/>
    <s v="VP FOR INFORMATION TECHNOLOGY"/>
    <s v="94"/>
    <s v="1-Adjust Based Budget"/>
    <x v="42"/>
    <x v="2"/>
    <x v="7"/>
    <m/>
    <x v="16"/>
    <x v="16"/>
    <m/>
  </r>
  <r>
    <n v="2018"/>
    <s v="UA"/>
    <s v="ITGF"/>
    <s v="IT GENERAL FUND"/>
    <x v="106"/>
    <s v="SALRE"/>
    <s v="SALARY RESERVE AND PLANNED SAVINGS"/>
    <s v="BL UITS OPER ACCOUNT - GENERAL FUND"/>
    <x v="17"/>
    <s v="VP FOR INFORMATION TECHNOLOGY"/>
    <s v="GENFND"/>
    <x v="26"/>
    <x v="25"/>
    <s v="---"/>
    <s v="EX"/>
    <s v="BENF"/>
    <s v="BENEFITS"/>
    <s v="GP"/>
    <x v="5"/>
    <s v="COMPENS"/>
    <s v="07"/>
    <s v="AC"/>
    <x v="3"/>
    <n v="-16600"/>
    <n v="-16600"/>
    <s v="IT"/>
    <x v="0"/>
    <s v="IT"/>
    <s v="EX"/>
    <n v="-16600"/>
    <n v="-16600"/>
    <x v="0"/>
    <n v="0"/>
    <n v="0"/>
    <m/>
    <n v="0"/>
    <n v="-16600"/>
    <s v="N"/>
    <m/>
    <s v="VPIT"/>
    <s v="VP FOR INFORMATION TECHNOLOGY"/>
    <s v="94"/>
    <s v="1-Adjust Based Budget"/>
    <x v="42"/>
    <x v="2"/>
    <x v="7"/>
    <m/>
    <x v="16"/>
    <x v="16"/>
    <m/>
  </r>
  <r>
    <n v="2018"/>
    <s v="UA"/>
    <s v="ITGF"/>
    <s v="IT GENERAL FUND"/>
    <x v="106"/>
    <s v="SAVP"/>
    <s v="SUPPORT AVP"/>
    <s v="BL UITS OPER ACCOUNT - GENERAL FUND"/>
    <x v="17"/>
    <s v="VP FOR INFORMATION TECHNOLOGY"/>
    <s v="GENFND"/>
    <x v="26"/>
    <x v="25"/>
    <s v="---"/>
    <s v="EX"/>
    <s v="BENF"/>
    <s v="BENEFITS"/>
    <s v="GP"/>
    <x v="5"/>
    <s v="COMPENS"/>
    <s v="07"/>
    <s v="AC"/>
    <x v="3"/>
    <n v="14228"/>
    <n v="14228"/>
    <s v="IT"/>
    <x v="0"/>
    <s v="IT"/>
    <s v="EX"/>
    <n v="14228"/>
    <n v="14228"/>
    <x v="0"/>
    <n v="0"/>
    <n v="0"/>
    <m/>
    <n v="0"/>
    <n v="14228"/>
    <s v="N"/>
    <m/>
    <s v="VPIT"/>
    <s v="VP FOR INFORMATION TECHNOLOGY"/>
    <s v="94"/>
    <s v="1-Adjust Based Budget"/>
    <x v="42"/>
    <x v="2"/>
    <x v="7"/>
    <m/>
    <x v="16"/>
    <x v="16"/>
    <m/>
  </r>
  <r>
    <n v="2018"/>
    <s v="UA"/>
    <s v="ITGF"/>
    <s v="IT GENERAL FUND"/>
    <x v="106"/>
    <s v="SC"/>
    <s v="SUPPORT CENTER ADMINISTRATIVE SUPPORT"/>
    <s v="BL UITS OPER ACCOUNT - GENERAL FUND"/>
    <x v="17"/>
    <s v="VP FOR INFORMATION TECHNOLOGY"/>
    <s v="GENFND"/>
    <x v="26"/>
    <x v="25"/>
    <s v="---"/>
    <s v="EX"/>
    <s v="BENF"/>
    <s v="BENEFITS"/>
    <s v="GP"/>
    <x v="5"/>
    <s v="COMPENS"/>
    <s v="07"/>
    <s v="AC"/>
    <x v="3"/>
    <n v="106208"/>
    <n v="102721"/>
    <s v="IT"/>
    <x v="0"/>
    <s v="IT"/>
    <s v="EX"/>
    <n v="102721"/>
    <n v="102721"/>
    <x v="0"/>
    <n v="0"/>
    <n v="0"/>
    <m/>
    <n v="0"/>
    <n v="102721"/>
    <s v="N"/>
    <m/>
    <s v="VPIT"/>
    <s v="VP FOR INFORMATION TECHNOLOGY"/>
    <s v="94"/>
    <s v="1-Adjust Based Budget"/>
    <x v="42"/>
    <x v="2"/>
    <x v="7"/>
    <m/>
    <x v="16"/>
    <x v="16"/>
    <m/>
  </r>
  <r>
    <n v="2018"/>
    <s v="UA"/>
    <s v="ITGF"/>
    <s v="IT GENERAL FUND"/>
    <x v="106"/>
    <s v="SDS"/>
    <s v="SCIENTIFIC DATA SERVICES"/>
    <s v="BL UITS OPER ACCOUNT - GENERAL FUND"/>
    <x v="17"/>
    <s v="VP FOR INFORMATION TECHNOLOGY"/>
    <s v="GENFND"/>
    <x v="26"/>
    <x v="25"/>
    <s v="---"/>
    <s v="EX"/>
    <s v="BENF"/>
    <s v="BENEFITS"/>
    <s v="GP"/>
    <x v="5"/>
    <s v="COMPENS"/>
    <s v="07"/>
    <s v="AC"/>
    <x v="3"/>
    <n v="13778"/>
    <n v="13778"/>
    <s v="IT"/>
    <x v="0"/>
    <s v="IT"/>
    <s v="EX"/>
    <n v="13778"/>
    <n v="13778"/>
    <x v="0"/>
    <n v="0"/>
    <n v="0"/>
    <m/>
    <n v="0"/>
    <n v="13778"/>
    <s v="N"/>
    <m/>
    <s v="VPIT"/>
    <s v="VP FOR INFORMATION TECHNOLOGY"/>
    <s v="94"/>
    <s v="1-Adjust Based Budget"/>
    <x v="42"/>
    <x v="2"/>
    <x v="7"/>
    <m/>
    <x v="16"/>
    <x v="16"/>
    <m/>
  </r>
  <r>
    <n v="2018"/>
    <s v="UA"/>
    <s v="ITGF"/>
    <s v="IT GENERAL FUND"/>
    <x v="106"/>
    <s v="SMCON"/>
    <s v="STAT &amp; MATH CONSULTING SERVICES"/>
    <s v="BL UITS OPER ACCOUNT - GENERAL FUND"/>
    <x v="17"/>
    <s v="VP FOR INFORMATION TECHNOLOGY"/>
    <s v="GENFND"/>
    <x v="26"/>
    <x v="25"/>
    <s v="---"/>
    <s v="EX"/>
    <s v="BENF"/>
    <s v="BENEFITS"/>
    <s v="GP"/>
    <x v="5"/>
    <s v="COMPENS"/>
    <s v="07"/>
    <s v="AC"/>
    <x v="3"/>
    <n v="21765"/>
    <n v="21765"/>
    <s v="IT"/>
    <x v="0"/>
    <s v="IT"/>
    <s v="EX"/>
    <n v="21765"/>
    <n v="21765"/>
    <x v="0"/>
    <n v="0"/>
    <n v="0"/>
    <m/>
    <n v="0"/>
    <n v="21765"/>
    <s v="N"/>
    <m/>
    <s v="VPIT"/>
    <s v="VP FOR INFORMATION TECHNOLOGY"/>
    <s v="94"/>
    <s v="1-Adjust Based Budget"/>
    <x v="42"/>
    <x v="2"/>
    <x v="7"/>
    <m/>
    <x v="16"/>
    <x v="16"/>
    <m/>
  </r>
  <r>
    <n v="2018"/>
    <s v="UA"/>
    <s v="ITGF"/>
    <s v="IT GENERAL FUND"/>
    <x v="106"/>
    <s v="TLT"/>
    <s v="TEACHING &amp; LEARNING TECHNOLOGIES"/>
    <s v="BL UITS OPER ACCOUNT - GENERAL FUND"/>
    <x v="17"/>
    <s v="VP FOR INFORMATION TECHNOLOGY"/>
    <s v="GENFND"/>
    <x v="26"/>
    <x v="25"/>
    <s v="---"/>
    <s v="EX"/>
    <s v="BENF"/>
    <s v="BENEFITS"/>
    <s v="GP"/>
    <x v="5"/>
    <s v="COMPENS"/>
    <s v="07"/>
    <s v="AC"/>
    <x v="3"/>
    <n v="10651"/>
    <n v="10651"/>
    <s v="IT"/>
    <x v="0"/>
    <s v="IT"/>
    <s v="EX"/>
    <n v="10651"/>
    <n v="10651"/>
    <x v="0"/>
    <n v="0"/>
    <n v="0"/>
    <m/>
    <n v="0"/>
    <n v="10651"/>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26"/>
    <x v="25"/>
    <s v="---"/>
    <s v="EX"/>
    <s v="BENF"/>
    <s v="BENEFITS"/>
    <s v="GP"/>
    <x v="5"/>
    <s v="COMPENS"/>
    <s v="07"/>
    <s v="AC"/>
    <x v="3"/>
    <n v="8433"/>
    <n v="8433"/>
    <s v="IT"/>
    <x v="0"/>
    <s v="IT"/>
    <s v="EX"/>
    <n v="8433"/>
    <n v="8433"/>
    <x v="0"/>
    <n v="0"/>
    <n v="0"/>
    <m/>
    <n v="0"/>
    <n v="8433"/>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26"/>
    <x v="25"/>
    <s v="---"/>
    <s v="EX"/>
    <s v="BENF"/>
    <s v="BENEFITS"/>
    <s v="GP"/>
    <x v="5"/>
    <s v="COMPENS"/>
    <s v="07"/>
    <s v="AC"/>
    <x v="3"/>
    <n v="24196"/>
    <n v="21412"/>
    <s v="IT"/>
    <x v="0"/>
    <s v="IT"/>
    <s v="EX"/>
    <n v="21412"/>
    <n v="21412"/>
    <x v="0"/>
    <n v="0"/>
    <n v="0"/>
    <m/>
    <n v="0"/>
    <n v="21412"/>
    <s v="N"/>
    <m/>
    <s v="VPIT"/>
    <s v="VP FOR INFORMATION TECHNOLOGY"/>
    <s v="94"/>
    <s v="1-Adjust Based Budget"/>
    <x v="42"/>
    <x v="2"/>
    <x v="7"/>
    <m/>
    <x v="16"/>
    <x v="16"/>
    <m/>
  </r>
  <r>
    <n v="2018"/>
    <s v="UA"/>
    <s v="ITGF"/>
    <s v="IT GENERAL FUND"/>
    <x v="106"/>
    <s v="UXO"/>
    <s v="USER EXPERIENCE OFFICE"/>
    <s v="BL UITS OPER ACCOUNT - GENERAL FUND"/>
    <x v="17"/>
    <s v="VP FOR INFORMATION TECHNOLOGY"/>
    <s v="GENFND"/>
    <x v="26"/>
    <x v="25"/>
    <s v="---"/>
    <s v="EX"/>
    <s v="BENF"/>
    <s v="BENEFITS"/>
    <s v="GP"/>
    <x v="5"/>
    <s v="COMPENS"/>
    <s v="07"/>
    <s v="AC"/>
    <x v="3"/>
    <n v="48993"/>
    <n v="54744"/>
    <s v="IT"/>
    <x v="0"/>
    <s v="IT"/>
    <s v="EX"/>
    <n v="54744"/>
    <n v="54744"/>
    <x v="0"/>
    <n v="0"/>
    <n v="0"/>
    <m/>
    <n v="0"/>
    <n v="54744"/>
    <s v="N"/>
    <m/>
    <s v="VPIT"/>
    <s v="VP FOR INFORMATION TECHNOLOGY"/>
    <s v="94"/>
    <s v="1-Adjust Based Budget"/>
    <x v="42"/>
    <x v="2"/>
    <x v="7"/>
    <m/>
    <x v="16"/>
    <x v="16"/>
    <m/>
  </r>
  <r>
    <n v="2018"/>
    <s v="UA"/>
    <s v="ITGF"/>
    <s v="IT GENERAL FUND"/>
    <x v="110"/>
    <s v="ITO"/>
    <s v="IT OPERATING"/>
    <s v="KO VPIT GENERAL FUND OPERATING"/>
    <x v="17"/>
    <s v="VP FOR INFORMATION TECHNOLOGY"/>
    <s v="GENFND"/>
    <x v="26"/>
    <x v="25"/>
    <s v="---"/>
    <s v="EX"/>
    <s v="BENF"/>
    <s v="BENEFITS"/>
    <s v="GP"/>
    <x v="5"/>
    <s v="COMPENS"/>
    <s v="07"/>
    <s v="AC"/>
    <x v="3"/>
    <n v="36443"/>
    <n v="35175"/>
    <s v="IT"/>
    <x v="0"/>
    <s v="IT"/>
    <s v="EX"/>
    <n v="35175"/>
    <n v="35175"/>
    <x v="0"/>
    <n v="0"/>
    <n v="0"/>
    <m/>
    <n v="0"/>
    <n v="35175"/>
    <s v="N"/>
    <m/>
    <s v="VPIT"/>
    <s v="VP FOR INFORMATION TECHNOLOGY"/>
    <s v="94"/>
    <s v="1-Adjust Based Budget"/>
    <x v="42"/>
    <x v="2"/>
    <x v="7"/>
    <m/>
    <x v="16"/>
    <x v="16"/>
    <m/>
  </r>
  <r>
    <n v="2018"/>
    <s v="UA"/>
    <s v="ITGF"/>
    <s v="IT GENERAL FUND"/>
    <x v="111"/>
    <s v="ITO"/>
    <s v="IT OPERATING"/>
    <s v="NW VPIT GF OPERATING"/>
    <x v="17"/>
    <s v="VP FOR INFORMATION TECHNOLOGY"/>
    <s v="GENFND"/>
    <x v="26"/>
    <x v="25"/>
    <s v="---"/>
    <s v="EX"/>
    <s v="BENF"/>
    <s v="BENEFITS"/>
    <s v="GP"/>
    <x v="5"/>
    <s v="COMPENS"/>
    <s v="07"/>
    <s v="AC"/>
    <x v="3"/>
    <n v="79358"/>
    <n v="79358"/>
    <s v="IT"/>
    <x v="0"/>
    <s v="IT"/>
    <s v="EX"/>
    <n v="79358"/>
    <n v="79358"/>
    <x v="0"/>
    <n v="0"/>
    <n v="0"/>
    <m/>
    <n v="0"/>
    <n v="79358"/>
    <s v="N"/>
    <m/>
    <s v="VPIT"/>
    <s v="VP FOR INFORMATION TECHNOLOGY"/>
    <s v="94"/>
    <s v="1-Adjust Based Budget"/>
    <x v="42"/>
    <x v="2"/>
    <x v="7"/>
    <m/>
    <x v="16"/>
    <x v="16"/>
    <m/>
  </r>
  <r>
    <n v="2018"/>
    <s v="UA"/>
    <s v="ITGF"/>
    <s v="IT GENERAL FUND"/>
    <x v="107"/>
    <s v="AVL"/>
    <s v="ADVANCED VISUALIZATION LABORATORY"/>
    <s v="IN UITS OPERATING ACCOUNT - GEN FND"/>
    <x v="17"/>
    <s v="VP FOR INFORMATION TECHNOLOGY"/>
    <s v="GENFND"/>
    <x v="26"/>
    <x v="25"/>
    <s v="---"/>
    <s v="EX"/>
    <s v="BENF"/>
    <s v="BENEFITS"/>
    <s v="GP"/>
    <x v="5"/>
    <s v="COMPENS"/>
    <s v="07"/>
    <s v="AC"/>
    <x v="3"/>
    <n v="28083"/>
    <n v="28083"/>
    <s v="IT"/>
    <x v="0"/>
    <s v="IT"/>
    <s v="EX"/>
    <n v="28083"/>
    <n v="28083"/>
    <x v="0"/>
    <n v="0"/>
    <n v="0"/>
    <m/>
    <n v="0"/>
    <n v="28083"/>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26"/>
    <x v="25"/>
    <s v="---"/>
    <s v="EX"/>
    <s v="BENF"/>
    <s v="BENEFITS"/>
    <s v="GP"/>
    <x v="5"/>
    <s v="COMPENS"/>
    <s v="07"/>
    <s v="AC"/>
    <x v="3"/>
    <n v="10617"/>
    <n v="10617"/>
    <s v="IT"/>
    <x v="0"/>
    <s v="IT"/>
    <s v="EX"/>
    <n v="10617"/>
    <n v="10617"/>
    <x v="0"/>
    <n v="0"/>
    <n v="0"/>
    <m/>
    <n v="0"/>
    <n v="10617"/>
    <s v="N"/>
    <m/>
    <s v="VPIT"/>
    <s v="VP FOR INFORMATION TECHNOLOGY"/>
    <s v="94"/>
    <s v="1-Adjust Based Budget"/>
    <x v="42"/>
    <x v="2"/>
    <x v="7"/>
    <m/>
    <x v="16"/>
    <x v="16"/>
    <m/>
  </r>
  <r>
    <n v="2018"/>
    <s v="UA"/>
    <s v="ITGF"/>
    <s v="IT GENERAL FUND"/>
    <x v="107"/>
    <s v="AVPN"/>
    <s v="NETWORK AVP BUDGET"/>
    <s v="IN UITS OPERATING ACCOUNT - GEN FND"/>
    <x v="17"/>
    <s v="VP FOR INFORMATION TECHNOLOGY"/>
    <s v="GENFND"/>
    <x v="26"/>
    <x v="25"/>
    <s v="---"/>
    <s v="EX"/>
    <s v="BENF"/>
    <s v="BENEFITS"/>
    <s v="GP"/>
    <x v="5"/>
    <s v="COMPENS"/>
    <s v="07"/>
    <s v="AC"/>
    <x v="3"/>
    <n v="43686"/>
    <n v="43686"/>
    <s v="IT"/>
    <x v="0"/>
    <s v="IT"/>
    <s v="EX"/>
    <n v="43686"/>
    <n v="43686"/>
    <x v="0"/>
    <n v="0"/>
    <n v="0"/>
    <m/>
    <n v="0"/>
    <n v="43686"/>
    <s v="N"/>
    <m/>
    <s v="VPIT"/>
    <s v="VP FOR INFORMATION TECHNOLOGY"/>
    <s v="94"/>
    <s v="1-Adjust Based Budget"/>
    <x v="42"/>
    <x v="2"/>
    <x v="7"/>
    <m/>
    <x v="16"/>
    <x v="16"/>
    <m/>
  </r>
  <r>
    <n v="2018"/>
    <s v="UA"/>
    <s v="ITGF"/>
    <s v="IT GENERAL FUND"/>
    <x v="107"/>
    <s v="CAS"/>
    <s v="COMPUTING ADVISING &amp; SUPPORT"/>
    <s v="IN UITS OPERATING ACCOUNT - GEN FND"/>
    <x v="17"/>
    <s v="VP FOR INFORMATION TECHNOLOGY"/>
    <s v="GENFND"/>
    <x v="26"/>
    <x v="25"/>
    <s v="---"/>
    <s v="EX"/>
    <s v="BENF"/>
    <s v="BENEFITS"/>
    <s v="GP"/>
    <x v="5"/>
    <s v="COMPENS"/>
    <s v="07"/>
    <s v="AC"/>
    <x v="3"/>
    <n v="34966"/>
    <n v="34374"/>
    <s v="IT"/>
    <x v="0"/>
    <s v="IT"/>
    <s v="EX"/>
    <n v="34374"/>
    <n v="34374"/>
    <x v="0"/>
    <n v="0"/>
    <n v="0"/>
    <m/>
    <n v="0"/>
    <n v="34374"/>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26"/>
    <x v="25"/>
    <s v="---"/>
    <s v="EX"/>
    <s v="BENF"/>
    <s v="BENEFITS"/>
    <s v="GP"/>
    <x v="5"/>
    <s v="COMPENS"/>
    <s v="07"/>
    <s v="AC"/>
    <x v="3"/>
    <n v="16105"/>
    <n v="16105"/>
    <s v="IT"/>
    <x v="0"/>
    <s v="IT"/>
    <s v="EX"/>
    <n v="16105"/>
    <n v="16105"/>
    <x v="0"/>
    <n v="0"/>
    <n v="0"/>
    <m/>
    <n v="0"/>
    <n v="16105"/>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26"/>
    <x v="25"/>
    <s v="---"/>
    <s v="EX"/>
    <s v="BENF"/>
    <s v="BENEFITS"/>
    <s v="GP"/>
    <x v="5"/>
    <s v="COMPENS"/>
    <s v="07"/>
    <s v="AC"/>
    <x v="3"/>
    <n v="0"/>
    <n v="13875"/>
    <s v="IT"/>
    <x v="0"/>
    <s v="IT"/>
    <s v="EX"/>
    <n v="13875"/>
    <n v="13875"/>
    <x v="0"/>
    <n v="0"/>
    <n v="0"/>
    <m/>
    <n v="0"/>
    <n v="13875"/>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26"/>
    <x v="25"/>
    <s v="---"/>
    <s v="EX"/>
    <s v="BENF"/>
    <s v="BENEFITS"/>
    <s v="GP"/>
    <x v="5"/>
    <s v="COMPENS"/>
    <s v="07"/>
    <s v="AC"/>
    <x v="3"/>
    <n v="18668"/>
    <n v="18547"/>
    <s v="IT"/>
    <x v="0"/>
    <s v="IT"/>
    <s v="EX"/>
    <n v="18547"/>
    <n v="18547"/>
    <x v="0"/>
    <n v="0"/>
    <n v="0"/>
    <m/>
    <n v="0"/>
    <n v="18547"/>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26"/>
    <x v="25"/>
    <s v="---"/>
    <s v="EX"/>
    <s v="BENF"/>
    <s v="BENEFITS"/>
    <s v="GP"/>
    <x v="5"/>
    <s v="COMPENS"/>
    <s v="07"/>
    <s v="AC"/>
    <x v="3"/>
    <n v="48490"/>
    <n v="48490"/>
    <s v="IT"/>
    <x v="0"/>
    <s v="IT"/>
    <s v="EX"/>
    <n v="48490"/>
    <n v="48490"/>
    <x v="0"/>
    <n v="0"/>
    <n v="0"/>
    <m/>
    <n v="0"/>
    <n v="48490"/>
    <s v="N"/>
    <m/>
    <s v="VPIT"/>
    <s v="VP FOR INFORMATION TECHNOLOGY"/>
    <s v="94"/>
    <s v="1-Adjust Based Budget"/>
    <x v="42"/>
    <x v="2"/>
    <x v="7"/>
    <m/>
    <x v="16"/>
    <x v="16"/>
    <m/>
  </r>
  <r>
    <n v="2018"/>
    <s v="UA"/>
    <s v="ITGF"/>
    <s v="IT GENERAL FUND"/>
    <x v="107"/>
    <s v="CRSG"/>
    <s v="COMPUT-INTENSIVE RESEARCH SUPPORT GROUP"/>
    <s v="IN UITS OPERATING ACCOUNT - GEN FND"/>
    <x v="17"/>
    <s v="VP FOR INFORMATION TECHNOLOGY"/>
    <s v="GENFND"/>
    <x v="26"/>
    <x v="25"/>
    <s v="---"/>
    <s v="EX"/>
    <s v="BENF"/>
    <s v="BENEFITS"/>
    <s v="GP"/>
    <x v="5"/>
    <s v="COMPENS"/>
    <s v="07"/>
    <s v="AC"/>
    <x v="3"/>
    <n v="13280"/>
    <n v="13280"/>
    <s v="IT"/>
    <x v="0"/>
    <s v="IT"/>
    <s v="EX"/>
    <n v="13280"/>
    <n v="13280"/>
    <x v="0"/>
    <n v="0"/>
    <n v="0"/>
    <m/>
    <n v="0"/>
    <n v="13280"/>
    <s v="N"/>
    <m/>
    <s v="VPIT"/>
    <s v="VP FOR INFORMATION TECHNOLOGY"/>
    <s v="94"/>
    <s v="1-Adjust Based Budget"/>
    <x v="42"/>
    <x v="2"/>
    <x v="7"/>
    <m/>
    <x v="16"/>
    <x v="16"/>
    <m/>
  </r>
  <r>
    <n v="2018"/>
    <s v="UA"/>
    <s v="ITGF"/>
    <s v="IT GENERAL FUND"/>
    <x v="107"/>
    <s v="CTL"/>
    <s v="CENTER FOR TEACHING AND LEARNING"/>
    <s v="IN UITS OPERATING ACCOUNT - GEN FND"/>
    <x v="17"/>
    <s v="VP FOR INFORMATION TECHNOLOGY"/>
    <s v="GENFND"/>
    <x v="26"/>
    <x v="25"/>
    <s v="---"/>
    <s v="EX"/>
    <s v="BENF"/>
    <s v="BENEFITS"/>
    <s v="GP"/>
    <x v="5"/>
    <s v="COMPENS"/>
    <s v="07"/>
    <s v="AC"/>
    <x v="3"/>
    <n v="34188"/>
    <n v="34188"/>
    <s v="IT"/>
    <x v="0"/>
    <s v="IT"/>
    <s v="EX"/>
    <n v="34188"/>
    <n v="34188"/>
    <x v="0"/>
    <n v="0"/>
    <n v="0"/>
    <m/>
    <n v="0"/>
    <n v="34188"/>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26"/>
    <x v="25"/>
    <s v="---"/>
    <s v="EX"/>
    <s v="BENF"/>
    <s v="BENEFITS"/>
    <s v="GP"/>
    <x v="5"/>
    <s v="COMPENS"/>
    <s v="07"/>
    <s v="AC"/>
    <x v="3"/>
    <n v="48722"/>
    <n v="48036"/>
    <s v="IT"/>
    <x v="0"/>
    <s v="IT"/>
    <s v="EX"/>
    <n v="48036"/>
    <n v="48036"/>
    <x v="0"/>
    <n v="0"/>
    <n v="0"/>
    <m/>
    <n v="0"/>
    <n v="48036"/>
    <s v="N"/>
    <m/>
    <s v="VPIT"/>
    <s v="VP FOR INFORMATION TECHNOLOGY"/>
    <s v="94"/>
    <s v="1-Adjust Based Budget"/>
    <x v="42"/>
    <x v="2"/>
    <x v="7"/>
    <m/>
    <x v="16"/>
    <x v="16"/>
    <m/>
  </r>
  <r>
    <n v="2018"/>
    <s v="UA"/>
    <s v="ITGF"/>
    <s v="IT GENERAL FUND"/>
    <x v="107"/>
    <s v="EANDT"/>
    <s v="ENGINEERING &amp; TECH EMBEDDED MGR"/>
    <s v="IN UITS OPERATING ACCOUNT - GEN FND"/>
    <x v="17"/>
    <s v="VP FOR INFORMATION TECHNOLOGY"/>
    <s v="GENFND"/>
    <x v="26"/>
    <x v="25"/>
    <s v="---"/>
    <s v="EX"/>
    <s v="BENF"/>
    <s v="BENEFITS"/>
    <s v="GP"/>
    <x v="5"/>
    <s v="COMPENS"/>
    <s v="07"/>
    <s v="AC"/>
    <x v="3"/>
    <n v="2524"/>
    <n v="2524"/>
    <s v="IT"/>
    <x v="0"/>
    <s v="IT"/>
    <s v="EX"/>
    <n v="2524"/>
    <n v="2524"/>
    <x v="0"/>
    <n v="0"/>
    <n v="0"/>
    <m/>
    <n v="0"/>
    <n v="2524"/>
    <s v="N"/>
    <m/>
    <s v="VPIT"/>
    <s v="VP FOR INFORMATION TECHNOLOGY"/>
    <s v="94"/>
    <s v="1-Adjust Based Budget"/>
    <x v="42"/>
    <x v="2"/>
    <x v="7"/>
    <m/>
    <x v="16"/>
    <x v="16"/>
    <m/>
  </r>
  <r>
    <n v="2018"/>
    <s v="UA"/>
    <s v="ITGF"/>
    <s v="IT GENERAL FUND"/>
    <x v="107"/>
    <s v="FACIL"/>
    <s v="PHYSICAL FACILITIES"/>
    <s v="IN UITS OPERATING ACCOUNT - GEN FND"/>
    <x v="17"/>
    <s v="VP FOR INFORMATION TECHNOLOGY"/>
    <s v="GENFND"/>
    <x v="26"/>
    <x v="25"/>
    <s v="---"/>
    <s v="EX"/>
    <s v="BENF"/>
    <s v="BENEFITS"/>
    <s v="GP"/>
    <x v="5"/>
    <s v="COMPENS"/>
    <s v="07"/>
    <s v="AC"/>
    <x v="3"/>
    <n v="7582"/>
    <n v="7582"/>
    <s v="IT"/>
    <x v="0"/>
    <s v="IT"/>
    <s v="EX"/>
    <n v="7582"/>
    <n v="7582"/>
    <x v="0"/>
    <n v="0"/>
    <n v="0"/>
    <m/>
    <n v="0"/>
    <n v="7582"/>
    <s v="N"/>
    <m/>
    <s v="VPIT"/>
    <s v="VP FOR INFORMATION TECHNOLOGY"/>
    <s v="94"/>
    <s v="1-Adjust Based Budget"/>
    <x v="42"/>
    <x v="2"/>
    <x v="7"/>
    <m/>
    <x v="16"/>
    <x v="16"/>
    <m/>
  </r>
  <r>
    <n v="2018"/>
    <s v="UA"/>
    <s v="ITGF"/>
    <s v="IT GENERAL FUND"/>
    <x v="107"/>
    <s v="FOSVS"/>
    <s v="FINANCE OFFICE SERVICES"/>
    <s v="IN UITS OPERATING ACCOUNT - GEN FND"/>
    <x v="17"/>
    <s v="VP FOR INFORMATION TECHNOLOGY"/>
    <s v="GENFND"/>
    <x v="26"/>
    <x v="25"/>
    <s v="---"/>
    <s v="EX"/>
    <s v="BENF"/>
    <s v="BENEFITS"/>
    <s v="GP"/>
    <x v="5"/>
    <s v="COMPENS"/>
    <s v="07"/>
    <s v="AC"/>
    <x v="3"/>
    <n v="36319"/>
    <n v="49498"/>
    <s v="IT"/>
    <x v="0"/>
    <s v="IT"/>
    <s v="EX"/>
    <n v="49498"/>
    <n v="49498"/>
    <x v="0"/>
    <n v="0"/>
    <n v="0"/>
    <m/>
    <n v="0"/>
    <n v="49498"/>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26"/>
    <x v="25"/>
    <s v="---"/>
    <s v="EX"/>
    <s v="BENF"/>
    <s v="BENEFITS"/>
    <s v="GP"/>
    <x v="5"/>
    <s v="COMPENS"/>
    <s v="07"/>
    <s v="AC"/>
    <x v="3"/>
    <n v="588"/>
    <n v="-19150"/>
    <s v="IT"/>
    <x v="0"/>
    <s v="IT"/>
    <s v="EX"/>
    <n v="-19150"/>
    <n v="-19150"/>
    <x v="0"/>
    <n v="0"/>
    <n v="0"/>
    <m/>
    <n v="0"/>
    <n v="-19150"/>
    <s v="N"/>
    <m/>
    <s v="VPIT"/>
    <s v="VP FOR INFORMATION TECHNOLOGY"/>
    <s v="94"/>
    <s v="1-Adjust Based Budget"/>
    <x v="42"/>
    <x v="2"/>
    <x v="7"/>
    <m/>
    <x v="16"/>
    <x v="16"/>
    <m/>
  </r>
  <r>
    <n v="2018"/>
    <s v="UA"/>
    <s v="ITGF"/>
    <s v="IT GENERAL FUND"/>
    <x v="107"/>
    <s v="HNGF"/>
    <s v="HELPNET GENERAL FUND"/>
    <s v="IN UITS OPERATING ACCOUNT - GEN FND"/>
    <x v="17"/>
    <s v="VP FOR INFORMATION TECHNOLOGY"/>
    <s v="GENFND"/>
    <x v="26"/>
    <x v="25"/>
    <s v="---"/>
    <s v="EX"/>
    <s v="BENF"/>
    <s v="BENEFITS"/>
    <s v="GP"/>
    <x v="5"/>
    <s v="COMPENS"/>
    <s v="07"/>
    <s v="AC"/>
    <x v="3"/>
    <n v="2466"/>
    <n v="11656"/>
    <s v="IT"/>
    <x v="0"/>
    <s v="IT"/>
    <s v="EX"/>
    <n v="11656"/>
    <n v="11656"/>
    <x v="0"/>
    <n v="0"/>
    <n v="0"/>
    <m/>
    <n v="0"/>
    <n v="11656"/>
    <s v="N"/>
    <m/>
    <s v="VPIT"/>
    <s v="VP FOR INFORMATION TECHNOLOGY"/>
    <s v="94"/>
    <s v="1-Adjust Based Budget"/>
    <x v="42"/>
    <x v="2"/>
    <x v="7"/>
    <m/>
    <x v="16"/>
    <x v="16"/>
    <m/>
  </r>
  <r>
    <n v="2018"/>
    <s v="UA"/>
    <s v="ITGF"/>
    <s v="IT GENERAL FUND"/>
    <x v="107"/>
    <s v="HRO"/>
    <s v="HUMAN RESOURCES"/>
    <s v="IN UITS OPERATING ACCOUNT - GEN FND"/>
    <x v="17"/>
    <s v="VP FOR INFORMATION TECHNOLOGY"/>
    <s v="GENFND"/>
    <x v="26"/>
    <x v="25"/>
    <s v="---"/>
    <s v="EX"/>
    <s v="BENF"/>
    <s v="BENEFITS"/>
    <s v="GP"/>
    <x v="5"/>
    <s v="COMPENS"/>
    <s v="07"/>
    <s v="AC"/>
    <x v="3"/>
    <n v="5177"/>
    <n v="5177"/>
    <s v="IT"/>
    <x v="0"/>
    <s v="IT"/>
    <s v="EX"/>
    <n v="5177"/>
    <n v="5177"/>
    <x v="0"/>
    <n v="0"/>
    <n v="0"/>
    <m/>
    <n v="0"/>
    <n v="5177"/>
    <s v="N"/>
    <m/>
    <s v="VPIT"/>
    <s v="VP FOR INFORMATION TECHNOLOGY"/>
    <s v="94"/>
    <s v="1-Adjust Based Budget"/>
    <x v="42"/>
    <x v="2"/>
    <x v="7"/>
    <m/>
    <x v="16"/>
    <x v="16"/>
    <m/>
  </r>
  <r>
    <n v="2018"/>
    <s v="UA"/>
    <s v="ITGF"/>
    <s v="IT GENERAL FUND"/>
    <x v="107"/>
    <s v="ITCP"/>
    <s v="IT COMMUNITY PARTNERSHIPS"/>
    <s v="IN UITS OPERATING ACCOUNT - GEN FND"/>
    <x v="17"/>
    <s v="VP FOR INFORMATION TECHNOLOGY"/>
    <s v="GENFND"/>
    <x v="26"/>
    <x v="25"/>
    <s v="---"/>
    <s v="EX"/>
    <s v="BENF"/>
    <s v="BENEFITS"/>
    <s v="GP"/>
    <x v="5"/>
    <s v="COMPENS"/>
    <s v="07"/>
    <s v="AC"/>
    <x v="3"/>
    <n v="21122"/>
    <n v="21122"/>
    <s v="IT"/>
    <x v="0"/>
    <s v="IT"/>
    <s v="EX"/>
    <n v="21122"/>
    <n v="21122"/>
    <x v="0"/>
    <n v="0"/>
    <n v="0"/>
    <m/>
    <n v="0"/>
    <n v="21122"/>
    <s v="N"/>
    <m/>
    <s v="VPIT"/>
    <s v="VP FOR INFORMATION TECHNOLOGY"/>
    <s v="94"/>
    <s v="1-Adjust Based Budget"/>
    <x v="42"/>
    <x v="2"/>
    <x v="7"/>
    <m/>
    <x v="16"/>
    <x v="16"/>
    <m/>
  </r>
  <r>
    <n v="2018"/>
    <s v="UA"/>
    <s v="ITGF"/>
    <s v="IT GENERAL FUND"/>
    <x v="107"/>
    <s v="LSSEC"/>
    <s v="LEVERAGED SERVICES SECURITY"/>
    <s v="IN UITS OPERATING ACCOUNT - GEN FND"/>
    <x v="17"/>
    <s v="VP FOR INFORMATION TECHNOLOGY"/>
    <s v="GENFND"/>
    <x v="26"/>
    <x v="25"/>
    <s v="---"/>
    <s v="EX"/>
    <s v="BENF"/>
    <s v="BENEFITS"/>
    <s v="GP"/>
    <x v="5"/>
    <s v="COMPENS"/>
    <s v="07"/>
    <s v="AC"/>
    <x v="3"/>
    <n v="9562"/>
    <n v="9562"/>
    <s v="IT"/>
    <x v="0"/>
    <s v="IT"/>
    <s v="EX"/>
    <n v="9562"/>
    <n v="9562"/>
    <x v="0"/>
    <n v="0"/>
    <n v="0"/>
    <m/>
    <n v="0"/>
    <n v="9562"/>
    <s v="N"/>
    <m/>
    <s v="VPIT"/>
    <s v="VP FOR INFORMATION TECHNOLOGY"/>
    <s v="94"/>
    <s v="1-Adjust Based Budget"/>
    <x v="42"/>
    <x v="2"/>
    <x v="7"/>
    <m/>
    <x v="16"/>
    <x v="16"/>
    <m/>
  </r>
  <r>
    <n v="2018"/>
    <s v="UA"/>
    <s v="ITGF"/>
    <s v="IT GENERAL FUND"/>
    <x v="107"/>
    <s v="LSUP"/>
    <s v="LEVERAGED SUPPORT"/>
    <s v="IN UITS OPERATING ACCOUNT - GEN FND"/>
    <x v="17"/>
    <s v="VP FOR INFORMATION TECHNOLOGY"/>
    <s v="GENFND"/>
    <x v="26"/>
    <x v="25"/>
    <s v="---"/>
    <s v="EX"/>
    <s v="BENF"/>
    <s v="BENEFITS"/>
    <s v="GP"/>
    <x v="5"/>
    <s v="COMPENS"/>
    <s v="07"/>
    <s v="AC"/>
    <x v="3"/>
    <n v="9238"/>
    <n v="9238"/>
    <s v="IT"/>
    <x v="0"/>
    <s v="IT"/>
    <s v="EX"/>
    <n v="9238"/>
    <n v="9238"/>
    <x v="0"/>
    <n v="0"/>
    <n v="0"/>
    <m/>
    <n v="0"/>
    <n v="9238"/>
    <s v="N"/>
    <m/>
    <s v="VPIT"/>
    <s v="VP FOR INFORMATION TECHNOLOGY"/>
    <s v="94"/>
    <s v="1-Adjust Based Budget"/>
    <x v="42"/>
    <x v="2"/>
    <x v="7"/>
    <m/>
    <x v="16"/>
    <x v="16"/>
    <m/>
  </r>
  <r>
    <n v="2018"/>
    <s v="UA"/>
    <s v="ITGF"/>
    <s v="IT GENERAL FUND"/>
    <x v="107"/>
    <s v="NETE"/>
    <s v="CAMPUS NETWORK ENGINEERING"/>
    <s v="IN UITS OPERATING ACCOUNT - GEN FND"/>
    <x v="17"/>
    <s v="VP FOR INFORMATION TECHNOLOGY"/>
    <s v="GENFND"/>
    <x v="26"/>
    <x v="25"/>
    <s v="---"/>
    <s v="EX"/>
    <s v="BENF"/>
    <s v="BENEFITS"/>
    <s v="GP"/>
    <x v="5"/>
    <s v="COMPENS"/>
    <s v="07"/>
    <s v="AC"/>
    <x v="3"/>
    <n v="33985"/>
    <n v="0"/>
    <s v="IT"/>
    <x v="0"/>
    <s v="IT"/>
    <s v="EX"/>
    <n v="0"/>
    <n v="0"/>
    <x v="0"/>
    <n v="0"/>
    <n v="0"/>
    <m/>
    <n v="0"/>
    <n v="0"/>
    <s v="N"/>
    <m/>
    <s v="VPIT"/>
    <s v="VP FOR INFORMATION TECHNOLOGY"/>
    <s v="94"/>
    <s v="1-Adjust Based Budget"/>
    <x v="42"/>
    <x v="2"/>
    <x v="7"/>
    <m/>
    <x v="16"/>
    <x v="16"/>
    <m/>
  </r>
  <r>
    <n v="2018"/>
    <s v="UA"/>
    <s v="ITGF"/>
    <s v="IT GENERAL FUND"/>
    <x v="107"/>
    <s v="NMDEV"/>
    <s v="NETWORK MANAGEMENT DEVELOPMENT"/>
    <s v="IN UITS OPERATING ACCOUNT - GEN FND"/>
    <x v="17"/>
    <s v="VP FOR INFORMATION TECHNOLOGY"/>
    <s v="GENFND"/>
    <x v="26"/>
    <x v="25"/>
    <s v="---"/>
    <s v="EX"/>
    <s v="BENF"/>
    <s v="BENEFITS"/>
    <s v="GP"/>
    <x v="5"/>
    <s v="COMPENS"/>
    <s v="07"/>
    <s v="AC"/>
    <x v="3"/>
    <n v="2383"/>
    <n v="9562"/>
    <s v="IT"/>
    <x v="0"/>
    <s v="IT"/>
    <s v="EX"/>
    <n v="9562"/>
    <n v="9562"/>
    <x v="0"/>
    <n v="0"/>
    <n v="0"/>
    <m/>
    <n v="0"/>
    <n v="9562"/>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26"/>
    <x v="25"/>
    <s v="---"/>
    <s v="EX"/>
    <s v="BENF"/>
    <s v="BENEFITS"/>
    <s v="GP"/>
    <x v="5"/>
    <s v="COMPENS"/>
    <s v="07"/>
    <s v="AC"/>
    <x v="3"/>
    <n v="46881"/>
    <n v="46881"/>
    <s v="IT"/>
    <x v="0"/>
    <s v="IT"/>
    <s v="EX"/>
    <n v="46881"/>
    <n v="46881"/>
    <x v="0"/>
    <n v="0"/>
    <n v="0"/>
    <m/>
    <n v="0"/>
    <n v="46881"/>
    <s v="N"/>
    <m/>
    <s v="VPIT"/>
    <s v="VP FOR INFORMATION TECHNOLOGY"/>
    <s v="94"/>
    <s v="1-Adjust Based Budget"/>
    <x v="42"/>
    <x v="2"/>
    <x v="7"/>
    <m/>
    <x v="16"/>
    <x v="16"/>
    <m/>
  </r>
  <r>
    <n v="2018"/>
    <s v="UA"/>
    <s v="ITGF"/>
    <s v="IT GENERAL FUND"/>
    <x v="107"/>
    <s v="PRACQ"/>
    <s v="PRIORITIZED ACQUISITIONS"/>
    <s v="IN UITS OPERATING ACCOUNT - GEN FND"/>
    <x v="17"/>
    <s v="VP FOR INFORMATION TECHNOLOGY"/>
    <s v="GENFND"/>
    <x v="26"/>
    <x v="25"/>
    <s v="---"/>
    <s v="EX"/>
    <s v="BENF"/>
    <s v="BENEFITS"/>
    <s v="GP"/>
    <x v="5"/>
    <s v="COMPENS"/>
    <s v="07"/>
    <s v="AC"/>
    <x v="3"/>
    <n v="20561"/>
    <n v="0"/>
    <s v="IT"/>
    <x v="0"/>
    <s v="IT"/>
    <s v="EX"/>
    <n v="0"/>
    <n v="0"/>
    <x v="0"/>
    <n v="0"/>
    <n v="0"/>
    <m/>
    <n v="0"/>
    <n v="0"/>
    <s v="N"/>
    <m/>
    <s v="VPIT"/>
    <s v="VP FOR INFORMATION TECHNOLOGY"/>
    <s v="94"/>
    <s v="1-Adjust Based Budget"/>
    <x v="42"/>
    <x v="2"/>
    <x v="7"/>
    <m/>
    <x v="16"/>
    <x v="16"/>
    <m/>
  </r>
  <r>
    <n v="2018"/>
    <s v="UA"/>
    <s v="ITGF"/>
    <s v="IT GENERAL FUND"/>
    <x v="107"/>
    <s v="SALRE"/>
    <s v="SALARY RESERVE AND PLANNED SAVINGS"/>
    <s v="IN UITS OPERATING ACCOUNT - GEN FND"/>
    <x v="17"/>
    <s v="VP FOR INFORMATION TECHNOLOGY"/>
    <s v="GENFND"/>
    <x v="26"/>
    <x v="25"/>
    <s v="---"/>
    <s v="EX"/>
    <s v="BENF"/>
    <s v="BENEFITS"/>
    <s v="GP"/>
    <x v="5"/>
    <s v="COMPENS"/>
    <s v="07"/>
    <s v="AC"/>
    <x v="3"/>
    <n v="-35590"/>
    <n v="-35590"/>
    <s v="IT"/>
    <x v="0"/>
    <s v="IT"/>
    <s v="EX"/>
    <n v="-35590"/>
    <n v="-35590"/>
    <x v="0"/>
    <n v="0"/>
    <n v="0"/>
    <m/>
    <n v="0"/>
    <n v="-35590"/>
    <s v="N"/>
    <m/>
    <s v="VPIT"/>
    <s v="VP FOR INFORMATION TECHNOLOGY"/>
    <s v="94"/>
    <s v="1-Adjust Based Budget"/>
    <x v="42"/>
    <x v="2"/>
    <x v="7"/>
    <m/>
    <x v="16"/>
    <x v="16"/>
    <m/>
  </r>
  <r>
    <n v="2018"/>
    <s v="UA"/>
    <s v="ITGF"/>
    <s v="IT GENERAL FUND"/>
    <x v="107"/>
    <s v="SAVP"/>
    <s v="SUPPORT AVP"/>
    <s v="IN UITS OPERATING ACCOUNT - GEN FND"/>
    <x v="17"/>
    <s v="VP FOR INFORMATION TECHNOLOGY"/>
    <s v="GENFND"/>
    <x v="26"/>
    <x v="25"/>
    <s v="---"/>
    <s v="EX"/>
    <s v="BENF"/>
    <s v="BENEFITS"/>
    <s v="GP"/>
    <x v="5"/>
    <s v="COMPENS"/>
    <s v="07"/>
    <s v="AC"/>
    <x v="3"/>
    <n v="11004"/>
    <n v="11004"/>
    <s v="IT"/>
    <x v="0"/>
    <s v="IT"/>
    <s v="EX"/>
    <n v="11004"/>
    <n v="11004"/>
    <x v="0"/>
    <n v="0"/>
    <n v="0"/>
    <m/>
    <n v="0"/>
    <n v="11004"/>
    <s v="N"/>
    <m/>
    <s v="VPIT"/>
    <s v="VP FOR INFORMATION TECHNOLOGY"/>
    <s v="94"/>
    <s v="1-Adjust Based Budget"/>
    <x v="42"/>
    <x v="2"/>
    <x v="7"/>
    <m/>
    <x v="16"/>
    <x v="16"/>
    <m/>
  </r>
  <r>
    <n v="2018"/>
    <s v="UA"/>
    <s v="ITGF"/>
    <s v="IT GENERAL FUND"/>
    <x v="107"/>
    <s v="SC"/>
    <s v="SUPPORT CENTER"/>
    <s v="IN UITS OPERATING ACCOUNT - GEN FND"/>
    <x v="17"/>
    <s v="VP FOR INFORMATION TECHNOLOGY"/>
    <s v="GENFND"/>
    <x v="26"/>
    <x v="25"/>
    <s v="---"/>
    <s v="EX"/>
    <s v="BENF"/>
    <s v="BENEFITS"/>
    <s v="GP"/>
    <x v="5"/>
    <s v="COMPENS"/>
    <s v="07"/>
    <s v="AC"/>
    <x v="3"/>
    <n v="32415"/>
    <n v="32271"/>
    <s v="IT"/>
    <x v="0"/>
    <s v="IT"/>
    <s v="EX"/>
    <n v="32271"/>
    <n v="32271"/>
    <x v="0"/>
    <n v="0"/>
    <n v="0"/>
    <m/>
    <n v="0"/>
    <n v="32271"/>
    <s v="N"/>
    <m/>
    <s v="VPIT"/>
    <s v="VP FOR INFORMATION TECHNOLOGY"/>
    <s v="94"/>
    <s v="1-Adjust Based Budget"/>
    <x v="42"/>
    <x v="2"/>
    <x v="7"/>
    <m/>
    <x v="16"/>
    <x v="16"/>
    <m/>
  </r>
  <r>
    <n v="2018"/>
    <s v="UA"/>
    <s v="ITGF"/>
    <s v="IT GENERAL FUND"/>
    <x v="107"/>
    <s v="SCT"/>
    <s v="SCIENCE COMMUNITY TOOLS"/>
    <s v="IN UITS OPERATING ACCOUNT - GEN FND"/>
    <x v="17"/>
    <s v="VP FOR INFORMATION TECHNOLOGY"/>
    <s v="GENFND"/>
    <x v="26"/>
    <x v="25"/>
    <s v="---"/>
    <s v="EX"/>
    <s v="BENF"/>
    <s v="BENEFITS"/>
    <s v="GP"/>
    <x v="5"/>
    <s v="COMPENS"/>
    <s v="07"/>
    <s v="AC"/>
    <x v="3"/>
    <n v="16102"/>
    <n v="16102"/>
    <s v="IT"/>
    <x v="0"/>
    <s v="IT"/>
    <s v="EX"/>
    <n v="16102"/>
    <n v="16102"/>
    <x v="0"/>
    <n v="0"/>
    <n v="0"/>
    <m/>
    <n v="0"/>
    <n v="16102"/>
    <s v="N"/>
    <m/>
    <s v="VPIT"/>
    <s v="VP FOR INFORMATION TECHNOLOGY"/>
    <s v="94"/>
    <s v="1-Adjust Based Budget"/>
    <x v="42"/>
    <x v="2"/>
    <x v="7"/>
    <m/>
    <x v="16"/>
    <x v="16"/>
    <m/>
  </r>
  <r>
    <n v="2018"/>
    <s v="UA"/>
    <s v="ITGF"/>
    <s v="IT GENERAL FUND"/>
    <x v="107"/>
    <s v="SMCON"/>
    <s v="STAT &amp; MATH CONSULTING SERVICES"/>
    <s v="IN UITS OPERATING ACCOUNT - GEN FND"/>
    <x v="17"/>
    <s v="VP FOR INFORMATION TECHNOLOGY"/>
    <s v="GENFND"/>
    <x v="26"/>
    <x v="25"/>
    <s v="---"/>
    <s v="EX"/>
    <s v="BENF"/>
    <s v="BENEFITS"/>
    <s v="GP"/>
    <x v="5"/>
    <s v="COMPENS"/>
    <s v="07"/>
    <s v="AC"/>
    <x v="3"/>
    <n v="2881"/>
    <n v="2881"/>
    <s v="IT"/>
    <x v="0"/>
    <s v="IT"/>
    <s v="EX"/>
    <n v="2881"/>
    <n v="2881"/>
    <x v="0"/>
    <n v="0"/>
    <n v="0"/>
    <m/>
    <n v="0"/>
    <n v="2881"/>
    <s v="N"/>
    <m/>
    <s v="VPIT"/>
    <s v="VP FOR INFORMATION TECHNOLOGY"/>
    <s v="94"/>
    <s v="1-Adjust Based Budget"/>
    <x v="42"/>
    <x v="2"/>
    <x v="7"/>
    <m/>
    <x v="16"/>
    <x v="16"/>
    <m/>
  </r>
  <r>
    <n v="2018"/>
    <s v="UA"/>
    <s v="ITGF"/>
    <s v="IT GENERAL FUND"/>
    <x v="107"/>
    <s v="TLT"/>
    <s v="TEACHING &amp; LEARNING TECHNOLOGIES"/>
    <s v="IN UITS OPERATING ACCOUNT - GEN FND"/>
    <x v="17"/>
    <s v="VP FOR INFORMATION TECHNOLOGY"/>
    <s v="GENFND"/>
    <x v="26"/>
    <x v="25"/>
    <s v="---"/>
    <s v="EX"/>
    <s v="BENF"/>
    <s v="BENEFITS"/>
    <s v="GP"/>
    <x v="5"/>
    <s v="COMPENS"/>
    <s v="07"/>
    <s v="AC"/>
    <x v="3"/>
    <n v="6613"/>
    <n v="6613"/>
    <s v="IT"/>
    <x v="0"/>
    <s v="IT"/>
    <s v="EX"/>
    <n v="6613"/>
    <n v="6613"/>
    <x v="0"/>
    <n v="0"/>
    <n v="0"/>
    <m/>
    <n v="0"/>
    <n v="6613"/>
    <s v="N"/>
    <m/>
    <s v="VPIT"/>
    <s v="VP FOR INFORMATION TECHNOLOGY"/>
    <s v="94"/>
    <s v="1-Adjust Based Budget"/>
    <x v="42"/>
    <x v="2"/>
    <x v="7"/>
    <m/>
    <x v="16"/>
    <x v="16"/>
    <m/>
  </r>
  <r>
    <n v="2018"/>
    <s v="UA"/>
    <s v="ITGF"/>
    <s v="IT GENERAL FUND"/>
    <x v="107"/>
    <s v="USD"/>
    <s v="USER SUPPORT DIRECTOR"/>
    <s v="IN UITS OPERATING ACCOUNT - GEN FND"/>
    <x v="17"/>
    <s v="VP FOR INFORMATION TECHNOLOGY"/>
    <s v="GENFND"/>
    <x v="26"/>
    <x v="25"/>
    <s v="---"/>
    <s v="EX"/>
    <s v="BENF"/>
    <s v="BENEFITS"/>
    <s v="GP"/>
    <x v="5"/>
    <s v="COMPENS"/>
    <s v="07"/>
    <s v="AC"/>
    <x v="3"/>
    <n v="8499"/>
    <n v="8499"/>
    <s v="IT"/>
    <x v="0"/>
    <s v="IT"/>
    <s v="EX"/>
    <n v="8499"/>
    <n v="8499"/>
    <x v="0"/>
    <n v="0"/>
    <n v="0"/>
    <m/>
    <n v="0"/>
    <n v="8499"/>
    <s v="N"/>
    <m/>
    <s v="VPIT"/>
    <s v="VP FOR INFORMATION TECHNOLOGY"/>
    <s v="94"/>
    <s v="1-Adjust Based Budget"/>
    <x v="42"/>
    <x v="2"/>
    <x v="7"/>
    <m/>
    <x v="16"/>
    <x v="16"/>
    <m/>
  </r>
  <r>
    <n v="2018"/>
    <s v="UA"/>
    <s v="ITGF"/>
    <s v="IT GENERAL FUND"/>
    <x v="107"/>
    <s v="UXCON"/>
    <s v="UNIX SYSTEM ADMIN CONSULTING &amp; SUPPORT"/>
    <s v="IN UITS OPERATING ACCOUNT - GEN FND"/>
    <x v="17"/>
    <s v="VP FOR INFORMATION TECHNOLOGY"/>
    <s v="GENFND"/>
    <x v="26"/>
    <x v="25"/>
    <s v="---"/>
    <s v="EX"/>
    <s v="BENF"/>
    <s v="BENEFITS"/>
    <s v="GP"/>
    <x v="5"/>
    <s v="COMPENS"/>
    <s v="07"/>
    <s v="AC"/>
    <x v="3"/>
    <n v="10312"/>
    <n v="10312"/>
    <s v="IT"/>
    <x v="0"/>
    <s v="IT"/>
    <s v="EX"/>
    <n v="10312"/>
    <n v="10312"/>
    <x v="0"/>
    <n v="0"/>
    <n v="0"/>
    <m/>
    <n v="0"/>
    <n v="10312"/>
    <s v="N"/>
    <m/>
    <s v="VPIT"/>
    <s v="VP FOR INFORMATION TECHNOLOGY"/>
    <s v="94"/>
    <s v="1-Adjust Based Budget"/>
    <x v="42"/>
    <x v="2"/>
    <x v="7"/>
    <m/>
    <x v="16"/>
    <x v="16"/>
    <m/>
  </r>
  <r>
    <n v="2018"/>
    <s v="UA"/>
    <s v="ITGF"/>
    <s v="IT GENERAL FUND"/>
    <x v="107"/>
    <s v="UXO"/>
    <s v="USER EXPERIENCE OFFICE"/>
    <s v="IN UITS OPERATING ACCOUNT - GEN FND"/>
    <x v="17"/>
    <s v="VP FOR INFORMATION TECHNOLOGY"/>
    <s v="GENFND"/>
    <x v="26"/>
    <x v="25"/>
    <s v="---"/>
    <s v="EX"/>
    <s v="BENF"/>
    <s v="BENEFITS"/>
    <s v="GP"/>
    <x v="5"/>
    <s v="COMPENS"/>
    <s v="07"/>
    <s v="AC"/>
    <x v="3"/>
    <n v="0"/>
    <n v="24785"/>
    <s v="IT"/>
    <x v="0"/>
    <s v="IT"/>
    <s v="EX"/>
    <n v="24785"/>
    <n v="24785"/>
    <x v="0"/>
    <n v="0"/>
    <n v="0"/>
    <m/>
    <n v="0"/>
    <n v="24785"/>
    <s v="N"/>
    <m/>
    <s v="VPIT"/>
    <s v="VP FOR INFORMATION TECHNOLOGY"/>
    <s v="94"/>
    <s v="1-Adjust Based Budget"/>
    <x v="42"/>
    <x v="2"/>
    <x v="7"/>
    <m/>
    <x v="16"/>
    <x v="16"/>
    <m/>
  </r>
  <r>
    <n v="2018"/>
    <s v="UA"/>
    <s v="ITGF"/>
    <s v="IT GENERAL FUND"/>
    <x v="112"/>
    <s v="ITO"/>
    <s v="IT OPERATING"/>
    <s v="SE VPIT GF OPERATING"/>
    <x v="17"/>
    <s v="VP FOR INFORMATION TECHNOLOGY"/>
    <s v="GENFND"/>
    <x v="26"/>
    <x v="25"/>
    <s v="---"/>
    <s v="EX"/>
    <s v="BENF"/>
    <s v="BENEFITS"/>
    <s v="GP"/>
    <x v="5"/>
    <s v="COMPENS"/>
    <s v="07"/>
    <s v="AC"/>
    <x v="3"/>
    <n v="91727"/>
    <n v="91727"/>
    <s v="IT"/>
    <x v="0"/>
    <s v="IT"/>
    <s v="EX"/>
    <n v="91727"/>
    <n v="91727"/>
    <x v="0"/>
    <n v="0"/>
    <n v="0"/>
    <m/>
    <n v="0"/>
    <n v="91727"/>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26"/>
    <x v="25"/>
    <s v="---"/>
    <s v="EX"/>
    <s v="BENF"/>
    <s v="BENEFITS"/>
    <s v="GP"/>
    <x v="5"/>
    <s v="COMPENS"/>
    <s v="07"/>
    <s v="AC"/>
    <x v="3"/>
    <n v="36875"/>
    <n v="36875"/>
    <s v="IT"/>
    <x v="0"/>
    <s v="IT"/>
    <s v="EX"/>
    <n v="36875"/>
    <n v="36875"/>
    <x v="0"/>
    <n v="0"/>
    <n v="0"/>
    <m/>
    <n v="0"/>
    <n v="36875"/>
    <s v="N"/>
    <m/>
    <s v="VPIT"/>
    <s v="VP FOR INFORMATION TECHNOLOGY"/>
    <s v="94"/>
    <s v="1-Adjust Based Budget"/>
    <x v="42"/>
    <x v="2"/>
    <x v="7"/>
    <m/>
    <x v="16"/>
    <x v="16"/>
    <m/>
  </r>
  <r>
    <n v="2018"/>
    <s v="UA"/>
    <s v="ITGF"/>
    <s v="IT GENERAL FUND"/>
    <x v="0"/>
    <s v="FOSVS"/>
    <s v="FINANCE OFFICE SERVICE"/>
    <s v="UITS OPERATING ACCOUNT - GENERAL FUND-UA"/>
    <x v="17"/>
    <s v="VP FOR INFORMATION TECHNOLOGY"/>
    <s v="GENFND"/>
    <x v="67"/>
    <x v="66"/>
    <s v="---"/>
    <s v="EX"/>
    <s v="BENF"/>
    <s v="BENEFITS"/>
    <s v="GP"/>
    <x v="5"/>
    <s v="COMPENS"/>
    <s v="07"/>
    <s v="IS"/>
    <x v="3"/>
    <n v="9542"/>
    <n v="1"/>
    <m/>
    <x v="0"/>
    <n v="0"/>
    <s v="EX"/>
    <n v="1"/>
    <n v="1"/>
    <x v="0"/>
    <n v="0"/>
    <n v="0"/>
    <m/>
    <n v="0"/>
    <n v="1"/>
    <s v="N"/>
    <m/>
    <s v="VPIT"/>
    <s v="VP FOR INFORMATION TECHNOLOGY"/>
    <s v="94"/>
    <s v="1-Adjust Based Budget"/>
    <x v="42"/>
    <x v="2"/>
    <x v="7"/>
    <m/>
    <x v="0"/>
    <x v="0"/>
    <m/>
  </r>
  <r>
    <n v="2018"/>
    <s v="UA"/>
    <s v="ITGF"/>
    <s v="IT GENERAL FUND"/>
    <x v="0"/>
    <s v="GFR"/>
    <s v="GENERAL FUND RESIDUAL"/>
    <s v="UITS OPERATING ACCOUNT - GENERAL FUND-UA"/>
    <x v="17"/>
    <s v="VP FOR INFORMATION TECHNOLOGY"/>
    <s v="GENFND"/>
    <x v="67"/>
    <x v="66"/>
    <s v="---"/>
    <s v="EX"/>
    <s v="BENF"/>
    <s v="BENEFITS"/>
    <s v="GP"/>
    <x v="5"/>
    <s v="COMPENS"/>
    <s v="07"/>
    <s v="IS"/>
    <x v="3"/>
    <n v="0"/>
    <n v="9541"/>
    <m/>
    <x v="0"/>
    <n v="0"/>
    <s v="EX"/>
    <n v="9541"/>
    <n v="9541"/>
    <x v="0"/>
    <n v="0"/>
    <n v="0"/>
    <m/>
    <n v="0"/>
    <n v="9541"/>
    <s v="N"/>
    <m/>
    <s v="VPIT"/>
    <s v="VP FOR INFORMATION TECHNOLOGY"/>
    <s v="94"/>
    <s v="1-Adjust Based Budget"/>
    <x v="42"/>
    <x v="2"/>
    <x v="7"/>
    <m/>
    <x v="0"/>
    <x v="0"/>
    <m/>
  </r>
  <r>
    <n v="2018"/>
    <s v="UA"/>
    <s v="ITGF"/>
    <s v="IT GENERAL FUND"/>
    <x v="108"/>
    <s v="ITO"/>
    <s v="IT OPERATING"/>
    <s v="SB VPIT GF OPERATING"/>
    <x v="17"/>
    <s v="VP FOR INFORMATION TECHNOLOGY"/>
    <s v="GENFND"/>
    <x v="67"/>
    <x v="66"/>
    <s v="---"/>
    <s v="EX"/>
    <s v="BENF"/>
    <s v="BENEFITS"/>
    <s v="GP"/>
    <x v="5"/>
    <s v="COMPENS"/>
    <s v="07"/>
    <s v="AC"/>
    <x v="3"/>
    <n v="4393"/>
    <n v="6801"/>
    <s v="IT"/>
    <x v="0"/>
    <s v="IT"/>
    <s v="EX"/>
    <n v="6801"/>
    <n v="6801"/>
    <x v="0"/>
    <n v="0"/>
    <n v="0"/>
    <m/>
    <n v="0"/>
    <n v="6801"/>
    <s v="N"/>
    <m/>
    <s v="VPIT"/>
    <s v="VP FOR INFORMATION TECHNOLOGY"/>
    <s v="94"/>
    <s v="1-Adjust Based Budget"/>
    <x v="42"/>
    <x v="2"/>
    <x v="7"/>
    <m/>
    <x v="16"/>
    <x v="16"/>
    <m/>
  </r>
  <r>
    <n v="2018"/>
    <s v="UA"/>
    <s v="ITGF"/>
    <s v="IT GENERAL FUND"/>
    <x v="109"/>
    <s v="ITO"/>
    <s v="IT OPERATING"/>
    <s v="EA - VPIT- GF - OPERATING"/>
    <x v="17"/>
    <s v="VP FOR INFORMATION TECHNOLOGY"/>
    <s v="GENFND"/>
    <x v="67"/>
    <x v="66"/>
    <s v="---"/>
    <s v="EX"/>
    <s v="BENF"/>
    <s v="BENEFITS"/>
    <s v="GP"/>
    <x v="5"/>
    <s v="COMPENS"/>
    <s v="07"/>
    <s v="AC"/>
    <x v="3"/>
    <n v="7816"/>
    <n v="7816"/>
    <s v="IT"/>
    <x v="0"/>
    <s v="IT"/>
    <s v="EX"/>
    <n v="7816"/>
    <n v="7816"/>
    <x v="0"/>
    <n v="0"/>
    <n v="0"/>
    <m/>
    <n v="0"/>
    <n v="7816"/>
    <s v="N"/>
    <m/>
    <s v="VPIT"/>
    <s v="VP FOR INFORMATION TECHNOLOGY"/>
    <s v="94"/>
    <s v="1-Adjust Based Budget"/>
    <x v="42"/>
    <x v="2"/>
    <x v="7"/>
    <m/>
    <x v="16"/>
    <x v="16"/>
    <m/>
  </r>
  <r>
    <n v="2018"/>
    <s v="UA"/>
    <s v="ITGF"/>
    <s v="IT GENERAL FUND"/>
    <x v="106"/>
    <s v="ADSUP"/>
    <s v="ADMINISTRATIVE SUPPORT"/>
    <s v="BL UITS OPER ACCOUNT - GENERAL FUND"/>
    <x v="17"/>
    <s v="VP FOR INFORMATION TECHNOLOGY"/>
    <s v="GENFND"/>
    <x v="67"/>
    <x v="66"/>
    <s v="---"/>
    <s v="EX"/>
    <s v="BENF"/>
    <s v="BENEFITS"/>
    <s v="GP"/>
    <x v="5"/>
    <s v="COMPENS"/>
    <s v="07"/>
    <s v="AC"/>
    <x v="3"/>
    <n v="43393"/>
    <n v="43419"/>
    <s v="IT"/>
    <x v="0"/>
    <s v="IT"/>
    <s v="EX"/>
    <n v="43419"/>
    <n v="43419"/>
    <x v="0"/>
    <n v="0"/>
    <n v="0"/>
    <m/>
    <n v="0"/>
    <n v="43419"/>
    <s v="N"/>
    <m/>
    <s v="VPIT"/>
    <s v="VP FOR INFORMATION TECHNOLOGY"/>
    <s v="94"/>
    <s v="1-Adjust Based Budget"/>
    <x v="42"/>
    <x v="2"/>
    <x v="7"/>
    <m/>
    <x v="16"/>
    <x v="16"/>
    <m/>
  </r>
  <r>
    <n v="2018"/>
    <s v="UA"/>
    <s v="ITGF"/>
    <s v="IT GENERAL FUND"/>
    <x v="106"/>
    <s v="CLCS"/>
    <s v="CLASSROOM CONFERENCE SUPPORT"/>
    <s v="BL UITS OPER ACCOUNT - GENERAL FUND"/>
    <x v="17"/>
    <s v="VP FOR INFORMATION TECHNOLOGY"/>
    <s v="GENFND"/>
    <x v="67"/>
    <x v="66"/>
    <s v="---"/>
    <s v="EX"/>
    <s v="BENF"/>
    <s v="BENEFITS"/>
    <s v="GP"/>
    <x v="5"/>
    <s v="COMPENS"/>
    <s v="07"/>
    <s v="AC"/>
    <x v="3"/>
    <n v="14103"/>
    <n v="14104"/>
    <s v="IT"/>
    <x v="0"/>
    <s v="IT"/>
    <s v="EX"/>
    <n v="14104"/>
    <n v="14104"/>
    <x v="0"/>
    <n v="0"/>
    <n v="0"/>
    <m/>
    <n v="0"/>
    <n v="14104"/>
    <s v="N"/>
    <m/>
    <s v="VPIT"/>
    <s v="VP FOR INFORMATION TECHNOLOGY"/>
    <s v="94"/>
    <s v="1-Adjust Based Budget"/>
    <x v="42"/>
    <x v="2"/>
    <x v="7"/>
    <m/>
    <x v="16"/>
    <x v="16"/>
    <m/>
  </r>
  <r>
    <n v="2018"/>
    <s v="UA"/>
    <s v="ITGF"/>
    <s v="IT GENERAL FUND"/>
    <x v="106"/>
    <s v="CLCTR"/>
    <s v="CALL CENTER - OPERATORS"/>
    <s v="BL UITS OPER ACCOUNT - GENERAL FUND"/>
    <x v="17"/>
    <s v="VP FOR INFORMATION TECHNOLOGY"/>
    <s v="GENFND"/>
    <x v="67"/>
    <x v="66"/>
    <s v="---"/>
    <s v="EX"/>
    <s v="BENF"/>
    <s v="BENEFITS"/>
    <s v="GP"/>
    <x v="5"/>
    <s v="COMPENS"/>
    <s v="07"/>
    <s v="AC"/>
    <x v="3"/>
    <n v="0"/>
    <n v="15969"/>
    <s v="IT"/>
    <x v="0"/>
    <s v="IT"/>
    <s v="EX"/>
    <n v="15969"/>
    <n v="15969"/>
    <x v="0"/>
    <n v="0"/>
    <n v="0"/>
    <m/>
    <n v="0"/>
    <n v="15969"/>
    <s v="N"/>
    <m/>
    <s v="VPIT"/>
    <s v="VP FOR INFORMATION TECHNOLOGY"/>
    <s v="94"/>
    <s v="1-Adjust Based Budget"/>
    <x v="42"/>
    <x v="2"/>
    <x v="7"/>
    <m/>
    <x v="16"/>
    <x v="16"/>
    <m/>
  </r>
  <r>
    <n v="2018"/>
    <s v="UA"/>
    <s v="ITGF"/>
    <s v="IT GENERAL FUND"/>
    <x v="106"/>
    <s v="FOSVS"/>
    <s v="FINANCE OFFICE SERVICES"/>
    <s v="BL UITS OPER ACCOUNT - GENERAL FUND"/>
    <x v="17"/>
    <s v="VP FOR INFORMATION TECHNOLOGY"/>
    <s v="GENFND"/>
    <x v="67"/>
    <x v="66"/>
    <s v="---"/>
    <s v="EX"/>
    <s v="BENF"/>
    <s v="BENEFITS"/>
    <s v="GP"/>
    <x v="5"/>
    <s v="COMPENS"/>
    <s v="07"/>
    <s v="AC"/>
    <x v="3"/>
    <n v="14399"/>
    <n v="23311"/>
    <s v="IT"/>
    <x v="0"/>
    <s v="IT"/>
    <s v="EX"/>
    <n v="23311"/>
    <n v="23311"/>
    <x v="0"/>
    <n v="0"/>
    <n v="0"/>
    <m/>
    <n v="0"/>
    <n v="23311"/>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67"/>
    <x v="66"/>
    <s v="---"/>
    <s v="EX"/>
    <s v="BENF"/>
    <s v="BENEFITS"/>
    <s v="GP"/>
    <x v="5"/>
    <s v="COMPENS"/>
    <s v="07"/>
    <s v="AC"/>
    <x v="3"/>
    <n v="0"/>
    <n v="-22970"/>
    <s v="IT"/>
    <x v="0"/>
    <s v="IT"/>
    <s v="EX"/>
    <n v="-22970"/>
    <n v="-22970"/>
    <x v="0"/>
    <n v="0"/>
    <n v="0"/>
    <m/>
    <n v="0"/>
    <n v="-22970"/>
    <s v="N"/>
    <m/>
    <s v="VPIT"/>
    <s v="VP FOR INFORMATION TECHNOLOGY"/>
    <s v="94"/>
    <s v="1-Adjust Based Budget"/>
    <x v="42"/>
    <x v="2"/>
    <x v="7"/>
    <m/>
    <x v="16"/>
    <x v="16"/>
    <m/>
  </r>
  <r>
    <n v="2018"/>
    <s v="UA"/>
    <s v="ITGF"/>
    <s v="IT GENERAL FUND"/>
    <x v="106"/>
    <s v="SC"/>
    <s v="SUPPORT CENTER ADMINISTRATIVE SUPPORT"/>
    <s v="BL UITS OPER ACCOUNT - GENERAL FUND"/>
    <x v="17"/>
    <s v="VP FOR INFORMATION TECHNOLOGY"/>
    <s v="GENFND"/>
    <x v="67"/>
    <x v="66"/>
    <s v="---"/>
    <s v="EX"/>
    <s v="BENF"/>
    <s v="BENEFITS"/>
    <s v="GP"/>
    <x v="5"/>
    <s v="COMPENS"/>
    <s v="07"/>
    <s v="AC"/>
    <x v="3"/>
    <n v="808"/>
    <n v="808"/>
    <s v="IT"/>
    <x v="0"/>
    <s v="IT"/>
    <s v="EX"/>
    <n v="808"/>
    <n v="808"/>
    <x v="0"/>
    <n v="0"/>
    <n v="0"/>
    <m/>
    <n v="0"/>
    <n v="808"/>
    <s v="N"/>
    <m/>
    <s v="VPIT"/>
    <s v="VP FOR INFORMATION TECHNOLOGY"/>
    <s v="94"/>
    <s v="1-Adjust Based Budget"/>
    <x v="42"/>
    <x v="2"/>
    <x v="7"/>
    <m/>
    <x v="16"/>
    <x v="16"/>
    <m/>
  </r>
  <r>
    <n v="2018"/>
    <s v="UA"/>
    <s v="ITGF"/>
    <s v="IT GENERAL FUND"/>
    <x v="110"/>
    <s v="ITO"/>
    <s v="IT OPERATING"/>
    <s v="KO VPIT GENERAL FUND OPERATING"/>
    <x v="17"/>
    <s v="VP FOR INFORMATION TECHNOLOGY"/>
    <s v="GENFND"/>
    <x v="67"/>
    <x v="66"/>
    <s v="---"/>
    <s v="EX"/>
    <s v="BENF"/>
    <s v="BENEFITS"/>
    <s v="GP"/>
    <x v="5"/>
    <s v="COMPENS"/>
    <s v="07"/>
    <s v="AC"/>
    <x v="3"/>
    <n v="7751"/>
    <n v="8911"/>
    <s v="IT"/>
    <x v="0"/>
    <s v="IT"/>
    <s v="EX"/>
    <n v="8911"/>
    <n v="8911"/>
    <x v="0"/>
    <n v="0"/>
    <n v="0"/>
    <m/>
    <n v="0"/>
    <n v="8911"/>
    <s v="N"/>
    <m/>
    <s v="VPIT"/>
    <s v="VP FOR INFORMATION TECHNOLOGY"/>
    <s v="94"/>
    <s v="1-Adjust Based Budget"/>
    <x v="42"/>
    <x v="2"/>
    <x v="7"/>
    <m/>
    <x v="16"/>
    <x v="16"/>
    <m/>
  </r>
  <r>
    <n v="2018"/>
    <s v="UA"/>
    <s v="ITGF"/>
    <s v="IT GENERAL FUND"/>
    <x v="111"/>
    <s v="ITO"/>
    <s v="IT OPERATING"/>
    <s v="NW VPIT GF OPERATING"/>
    <x v="17"/>
    <s v="VP FOR INFORMATION TECHNOLOGY"/>
    <s v="GENFND"/>
    <x v="67"/>
    <x v="66"/>
    <s v="---"/>
    <s v="EX"/>
    <s v="BENF"/>
    <s v="BENEFITS"/>
    <s v="GP"/>
    <x v="5"/>
    <s v="COMPENS"/>
    <s v="07"/>
    <s v="AC"/>
    <x v="3"/>
    <n v="16188"/>
    <n v="16188"/>
    <s v="IT"/>
    <x v="0"/>
    <s v="IT"/>
    <s v="EX"/>
    <n v="16188"/>
    <n v="16188"/>
    <x v="0"/>
    <n v="0"/>
    <n v="0"/>
    <m/>
    <n v="0"/>
    <n v="16188"/>
    <s v="N"/>
    <m/>
    <s v="VPIT"/>
    <s v="VP FOR INFORMATION TECHNOLOGY"/>
    <s v="94"/>
    <s v="1-Adjust Based Budget"/>
    <x v="42"/>
    <x v="2"/>
    <x v="7"/>
    <m/>
    <x v="16"/>
    <x v="16"/>
    <m/>
  </r>
  <r>
    <n v="2018"/>
    <s v="UA"/>
    <s v="ITGF"/>
    <s v="IT GENERAL FUND"/>
    <x v="107"/>
    <s v="ADSUP"/>
    <s v="ADMINISTRATIVE SUPPORT"/>
    <s v="IN UITS OPERATING ACCOUNT - GEN FND"/>
    <x v="17"/>
    <s v="VP FOR INFORMATION TECHNOLOGY"/>
    <s v="GENFND"/>
    <x v="67"/>
    <x v="66"/>
    <s v="---"/>
    <s v="EX"/>
    <s v="BENF"/>
    <s v="BENEFITS"/>
    <s v="GP"/>
    <x v="5"/>
    <s v="COMPENS"/>
    <s v="07"/>
    <s v="AC"/>
    <x v="3"/>
    <n v="13224"/>
    <n v="13223"/>
    <s v="IT"/>
    <x v="0"/>
    <s v="IT"/>
    <s v="EX"/>
    <n v="13223"/>
    <n v="13223"/>
    <x v="0"/>
    <n v="0"/>
    <n v="0"/>
    <m/>
    <n v="0"/>
    <n v="13223"/>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67"/>
    <x v="66"/>
    <s v="---"/>
    <s v="EX"/>
    <s v="BENF"/>
    <s v="BENEFITS"/>
    <s v="GP"/>
    <x v="5"/>
    <s v="COMPENS"/>
    <s v="07"/>
    <s v="AC"/>
    <x v="3"/>
    <n v="15734"/>
    <n v="15734"/>
    <s v="IT"/>
    <x v="0"/>
    <s v="IT"/>
    <s v="EX"/>
    <n v="15734"/>
    <n v="15734"/>
    <x v="0"/>
    <n v="0"/>
    <n v="0"/>
    <m/>
    <n v="0"/>
    <n v="15734"/>
    <s v="N"/>
    <m/>
    <s v="VPIT"/>
    <s v="VP FOR INFORMATION TECHNOLOGY"/>
    <s v="94"/>
    <s v="1-Adjust Based Budget"/>
    <x v="42"/>
    <x v="2"/>
    <x v="7"/>
    <m/>
    <x v="16"/>
    <x v="16"/>
    <m/>
  </r>
  <r>
    <n v="2018"/>
    <s v="UA"/>
    <s v="ITGF"/>
    <s v="IT GENERAL FUND"/>
    <x v="107"/>
    <s v="CLCTR"/>
    <s v="CALL CENTER - OPERATORS"/>
    <s v="IN UITS OPERATING ACCOUNT - GEN FND"/>
    <x v="17"/>
    <s v="VP FOR INFORMATION TECHNOLOGY"/>
    <s v="GENFND"/>
    <x v="67"/>
    <x v="66"/>
    <s v="---"/>
    <s v="EX"/>
    <s v="BENF"/>
    <s v="BENEFITS"/>
    <s v="GP"/>
    <x v="5"/>
    <s v="COMPENS"/>
    <s v="07"/>
    <s v="AC"/>
    <x v="3"/>
    <n v="0"/>
    <n v="23192"/>
    <s v="IT"/>
    <x v="0"/>
    <s v="IT"/>
    <s v="EX"/>
    <n v="23192"/>
    <n v="23192"/>
    <x v="0"/>
    <n v="0"/>
    <n v="0"/>
    <m/>
    <n v="0"/>
    <n v="23192"/>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67"/>
    <x v="66"/>
    <s v="---"/>
    <s v="EX"/>
    <s v="BENF"/>
    <s v="BENEFITS"/>
    <s v="GP"/>
    <x v="5"/>
    <s v="COMPENS"/>
    <s v="07"/>
    <s v="AC"/>
    <x v="3"/>
    <n v="120"/>
    <n v="120"/>
    <s v="IT"/>
    <x v="0"/>
    <s v="IT"/>
    <s v="EX"/>
    <n v="120"/>
    <n v="120"/>
    <x v="0"/>
    <n v="0"/>
    <n v="0"/>
    <m/>
    <n v="0"/>
    <n v="120"/>
    <s v="N"/>
    <m/>
    <s v="VPIT"/>
    <s v="VP FOR INFORMATION TECHNOLOGY"/>
    <s v="94"/>
    <s v="1-Adjust Based Budget"/>
    <x v="42"/>
    <x v="2"/>
    <x v="7"/>
    <m/>
    <x v="16"/>
    <x v="16"/>
    <m/>
  </r>
  <r>
    <n v="2018"/>
    <s v="UA"/>
    <s v="ITGF"/>
    <s v="IT GENERAL FUND"/>
    <x v="107"/>
    <s v="FOSVS"/>
    <s v="FINANCE OFFICE SERVICES"/>
    <s v="IN UITS OPERATING ACCOUNT - GEN FND"/>
    <x v="17"/>
    <s v="VP FOR INFORMATION TECHNOLOGY"/>
    <s v="GENFND"/>
    <x v="67"/>
    <x v="66"/>
    <s v="---"/>
    <s v="EX"/>
    <s v="BENF"/>
    <s v="BENEFITS"/>
    <s v="GP"/>
    <x v="5"/>
    <s v="COMPENS"/>
    <s v="07"/>
    <s v="AC"/>
    <x v="3"/>
    <n v="8451"/>
    <n v="13045"/>
    <s v="IT"/>
    <x v="0"/>
    <s v="IT"/>
    <s v="EX"/>
    <n v="13045"/>
    <n v="13045"/>
    <x v="0"/>
    <n v="0"/>
    <n v="0"/>
    <m/>
    <n v="0"/>
    <n v="13045"/>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67"/>
    <x v="66"/>
    <s v="---"/>
    <s v="EX"/>
    <s v="BENF"/>
    <s v="BENEFITS"/>
    <s v="GP"/>
    <x v="5"/>
    <s v="COMPENS"/>
    <s v="07"/>
    <s v="AC"/>
    <x v="3"/>
    <n v="0"/>
    <n v="-20921"/>
    <s v="IT"/>
    <x v="0"/>
    <s v="IT"/>
    <s v="EX"/>
    <n v="-20921"/>
    <n v="-20921"/>
    <x v="0"/>
    <n v="0"/>
    <n v="0"/>
    <m/>
    <n v="0"/>
    <n v="-20921"/>
    <s v="N"/>
    <m/>
    <s v="VPIT"/>
    <s v="VP FOR INFORMATION TECHNOLOGY"/>
    <s v="94"/>
    <s v="1-Adjust Based Budget"/>
    <x v="42"/>
    <x v="2"/>
    <x v="7"/>
    <m/>
    <x v="16"/>
    <x v="16"/>
    <m/>
  </r>
  <r>
    <n v="2018"/>
    <s v="UA"/>
    <s v="ITGF"/>
    <s v="IT GENERAL FUND"/>
    <x v="107"/>
    <s v="OPSVS"/>
    <s v="OPERATIONS SERVICES INDIANAPOLIS"/>
    <s v="IN UITS OPERATING ACCOUNT - GEN FND"/>
    <x v="17"/>
    <s v="VP FOR INFORMATION TECHNOLOGY"/>
    <s v="GENFND"/>
    <x v="67"/>
    <x v="66"/>
    <s v="---"/>
    <s v="EX"/>
    <s v="BENF"/>
    <s v="BENEFITS"/>
    <s v="GP"/>
    <x v="5"/>
    <s v="COMPENS"/>
    <s v="07"/>
    <s v="AC"/>
    <x v="3"/>
    <n v="662"/>
    <n v="662"/>
    <s v="IT"/>
    <x v="0"/>
    <s v="IT"/>
    <s v="EX"/>
    <n v="662"/>
    <n v="662"/>
    <x v="0"/>
    <n v="0"/>
    <n v="0"/>
    <m/>
    <n v="0"/>
    <n v="662"/>
    <s v="N"/>
    <m/>
    <s v="VPIT"/>
    <s v="VP FOR INFORMATION TECHNOLOGY"/>
    <s v="94"/>
    <s v="1-Adjust Based Budget"/>
    <x v="42"/>
    <x v="2"/>
    <x v="7"/>
    <m/>
    <x v="16"/>
    <x v="16"/>
    <m/>
  </r>
  <r>
    <n v="2018"/>
    <s v="UA"/>
    <s v="ITGF"/>
    <s v="IT GENERAL FUND"/>
    <x v="107"/>
    <s v="SC"/>
    <s v="SUPPORT CENTER"/>
    <s v="IN UITS OPERATING ACCOUNT - GEN FND"/>
    <x v="17"/>
    <s v="VP FOR INFORMATION TECHNOLOGY"/>
    <s v="GENFND"/>
    <x v="67"/>
    <x v="66"/>
    <s v="---"/>
    <s v="EX"/>
    <s v="BENF"/>
    <s v="BENEFITS"/>
    <s v="GP"/>
    <x v="5"/>
    <s v="COMPENS"/>
    <s v="07"/>
    <s v="AC"/>
    <x v="3"/>
    <n v="46028"/>
    <n v="46023"/>
    <s v="IT"/>
    <x v="0"/>
    <s v="IT"/>
    <s v="EX"/>
    <n v="46023"/>
    <n v="46023"/>
    <x v="0"/>
    <n v="0"/>
    <n v="0"/>
    <m/>
    <n v="0"/>
    <n v="46023"/>
    <s v="N"/>
    <m/>
    <s v="VPIT"/>
    <s v="VP FOR INFORMATION TECHNOLOGY"/>
    <s v="94"/>
    <s v="1-Adjust Based Budget"/>
    <x v="42"/>
    <x v="2"/>
    <x v="7"/>
    <m/>
    <x v="16"/>
    <x v="16"/>
    <m/>
  </r>
  <r>
    <n v="2018"/>
    <s v="UA"/>
    <s v="ITGF"/>
    <s v="IT GENERAL FUND"/>
    <x v="112"/>
    <s v="ITO"/>
    <s v="IT OPERATING"/>
    <s v="SE VPIT GF OPERATING"/>
    <x v="17"/>
    <s v="VP FOR INFORMATION TECHNOLOGY"/>
    <s v="GENFND"/>
    <x v="67"/>
    <x v="66"/>
    <s v="---"/>
    <s v="EX"/>
    <s v="BENF"/>
    <s v="BENEFITS"/>
    <s v="GP"/>
    <x v="5"/>
    <s v="COMPENS"/>
    <s v="07"/>
    <s v="AC"/>
    <x v="3"/>
    <n v="22657"/>
    <n v="22657"/>
    <s v="IT"/>
    <x v="0"/>
    <s v="IT"/>
    <s v="EX"/>
    <n v="22657"/>
    <n v="22657"/>
    <x v="0"/>
    <n v="0"/>
    <n v="0"/>
    <m/>
    <n v="0"/>
    <n v="22657"/>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67"/>
    <x v="66"/>
    <s v="---"/>
    <s v="EX"/>
    <s v="BENF"/>
    <s v="BENEFITS"/>
    <s v="GP"/>
    <x v="5"/>
    <s v="COMPENS"/>
    <s v="07"/>
    <s v="AC"/>
    <x v="3"/>
    <n v="748"/>
    <n v="748"/>
    <s v="IT"/>
    <x v="0"/>
    <s v="IT"/>
    <s v="EX"/>
    <n v="748"/>
    <n v="748"/>
    <x v="0"/>
    <n v="0"/>
    <n v="0"/>
    <m/>
    <n v="0"/>
    <n v="748"/>
    <s v="N"/>
    <m/>
    <s v="VPIT"/>
    <s v="VP FOR INFORMATION TECHNOLOGY"/>
    <s v="94"/>
    <s v="1-Adjust Based Budget"/>
    <x v="42"/>
    <x v="2"/>
    <x v="7"/>
    <m/>
    <x v="16"/>
    <x v="16"/>
    <m/>
  </r>
  <r>
    <n v="2018"/>
    <s v="UA"/>
    <s v="ITGF"/>
    <s v="IT GENERAL FUND"/>
    <x v="0"/>
    <s v="AVLT"/>
    <s v="AVP LEARNING TECHNOLOGIES"/>
    <s v="UITS OPERATING ACCOUNT - GENERAL FUND-UA"/>
    <x v="17"/>
    <s v="VP FOR INFORMATION TECHNOLOGY"/>
    <s v="GENFND"/>
    <x v="27"/>
    <x v="26"/>
    <s v="---"/>
    <s v="EX"/>
    <s v="TRAV"/>
    <s v="TRAVEL"/>
    <s v="MK"/>
    <x v="6"/>
    <s v="TRAVEL"/>
    <s v="10"/>
    <s v="IS"/>
    <x v="3"/>
    <n v="1909"/>
    <n v="1909"/>
    <m/>
    <x v="0"/>
    <n v="0"/>
    <s v="EX"/>
    <n v="1909"/>
    <n v="1909"/>
    <x v="0"/>
    <n v="0"/>
    <n v="0"/>
    <m/>
    <n v="0"/>
    <n v="1909"/>
    <s v="N"/>
    <m/>
    <s v="VPIT"/>
    <s v="VP FOR INFORMATION TECHNOLOGY"/>
    <s v="94"/>
    <s v="1-Adjust Based Budget"/>
    <x v="42"/>
    <x v="2"/>
    <x v="7"/>
    <m/>
    <x v="0"/>
    <x v="0"/>
    <m/>
  </r>
  <r>
    <n v="2018"/>
    <s v="UA"/>
    <s v="ITGF"/>
    <s v="IT GENERAL FUND"/>
    <x v="0"/>
    <s v="BLNET"/>
    <s v="BLOOMINGTON CAMPUS NETWORK"/>
    <s v="UITS OPERATING ACCOUNT - GENERAL FUND-UA"/>
    <x v="17"/>
    <s v="VP FOR INFORMATION TECHNOLOGY"/>
    <s v="GENFND"/>
    <x v="27"/>
    <x v="26"/>
    <s v="---"/>
    <s v="EX"/>
    <s v="TRAV"/>
    <s v="TRAVEL"/>
    <s v="MK"/>
    <x v="6"/>
    <s v="TRAVEL"/>
    <s v="10"/>
    <s v="IS"/>
    <x v="3"/>
    <n v="2500"/>
    <n v="0"/>
    <m/>
    <x v="0"/>
    <n v="0"/>
    <s v="EX"/>
    <n v="0"/>
    <n v="0"/>
    <x v="0"/>
    <n v="0"/>
    <n v="0"/>
    <m/>
    <n v="0"/>
    <n v="0"/>
    <s v="N"/>
    <m/>
    <s v="VPIT"/>
    <s v="VP FOR INFORMATION TECHNOLOGY"/>
    <s v="94"/>
    <s v="1-Adjust Based Budget"/>
    <x v="42"/>
    <x v="2"/>
    <x v="7"/>
    <m/>
    <x v="0"/>
    <x v="0"/>
    <m/>
  </r>
  <r>
    <n v="2018"/>
    <s v="UA"/>
    <s v="ITGF"/>
    <s v="IT GENERAL FUND"/>
    <x v="0"/>
    <s v="EAUXS"/>
    <s v="ENTERPRISE AUXILIARY SYSTEMS"/>
    <s v="UITS OPERATING ACCOUNT - GENERAL FUND-UA"/>
    <x v="17"/>
    <s v="VP FOR INFORMATION TECHNOLOGY"/>
    <s v="GENFND"/>
    <x v="27"/>
    <x v="26"/>
    <s v="---"/>
    <s v="EX"/>
    <s v="TRAV"/>
    <s v="TRAVEL"/>
    <s v="MK"/>
    <x v="6"/>
    <s v="TRAVEL"/>
    <s v="10"/>
    <s v="IS"/>
    <x v="3"/>
    <n v="0"/>
    <n v="2750"/>
    <m/>
    <x v="0"/>
    <n v="0"/>
    <s v="EX"/>
    <n v="2750"/>
    <n v="2750"/>
    <x v="0"/>
    <n v="0"/>
    <n v="0"/>
    <m/>
    <n v="0"/>
    <n v="2750"/>
    <s v="N"/>
    <m/>
    <s v="VPIT"/>
    <s v="VP FOR INFORMATION TECHNOLOGY"/>
    <s v="94"/>
    <s v="1-Adjust Based Budget"/>
    <x v="42"/>
    <x v="2"/>
    <x v="7"/>
    <m/>
    <x v="0"/>
    <x v="0"/>
    <m/>
  </r>
  <r>
    <n v="2018"/>
    <s v="UA"/>
    <s v="ITGF"/>
    <s v="IT GENERAL FUND"/>
    <x v="0"/>
    <s v="EITS"/>
    <s v="EXECUTIVE IT SUPPORT"/>
    <s v="UITS OPERATING ACCOUNT - GENERAL FUND-UA"/>
    <x v="17"/>
    <s v="VP FOR INFORMATION TECHNOLOGY"/>
    <s v="GENFND"/>
    <x v="27"/>
    <x v="26"/>
    <s v="---"/>
    <s v="EX"/>
    <s v="TRAV"/>
    <s v="TRAVEL"/>
    <s v="MK"/>
    <x v="6"/>
    <s v="TRAVEL"/>
    <s v="10"/>
    <s v="IS"/>
    <x v="3"/>
    <n v="2000"/>
    <n v="2000"/>
    <m/>
    <x v="0"/>
    <n v="0"/>
    <s v="EX"/>
    <n v="2000"/>
    <n v="2000"/>
    <x v="0"/>
    <n v="0"/>
    <n v="0"/>
    <m/>
    <n v="0"/>
    <n v="2000"/>
    <s v="N"/>
    <m/>
    <s v="VPIT"/>
    <s v="VP FOR INFORMATION TECHNOLOGY"/>
    <s v="94"/>
    <s v="1-Adjust Based Budget"/>
    <x v="42"/>
    <x v="2"/>
    <x v="7"/>
    <m/>
    <x v="0"/>
    <x v="0"/>
    <m/>
  </r>
  <r>
    <n v="2018"/>
    <s v="UA"/>
    <s v="ITGF"/>
    <s v="IT GENERAL FUND"/>
    <x v="0"/>
    <s v="ELNX"/>
    <s v="ENTERPRISE LINUX SYSTEMS"/>
    <s v="UITS OPERATING ACCOUNT - GENERAL FUND-UA"/>
    <x v="17"/>
    <s v="VP FOR INFORMATION TECHNOLOGY"/>
    <s v="GENFND"/>
    <x v="27"/>
    <x v="26"/>
    <s v="---"/>
    <s v="EX"/>
    <s v="TRAV"/>
    <s v="TRAVEL"/>
    <s v="MK"/>
    <x v="6"/>
    <s v="TRAVEL"/>
    <s v="10"/>
    <s v="IS"/>
    <x v="3"/>
    <n v="2743"/>
    <n v="2743"/>
    <m/>
    <x v="0"/>
    <n v="0"/>
    <s v="EX"/>
    <n v="2743"/>
    <n v="2743"/>
    <x v="0"/>
    <n v="0"/>
    <n v="0"/>
    <m/>
    <n v="0"/>
    <n v="2743"/>
    <s v="N"/>
    <m/>
    <s v="VPIT"/>
    <s v="VP FOR INFORMATION TECHNOLOGY"/>
    <s v="94"/>
    <s v="1-Adjust Based Budget"/>
    <x v="42"/>
    <x v="2"/>
    <x v="7"/>
    <m/>
    <x v="0"/>
    <x v="0"/>
    <m/>
  </r>
  <r>
    <n v="2018"/>
    <s v="UA"/>
    <s v="ITGF"/>
    <s v="IT GENERAL FUND"/>
    <x v="0"/>
    <s v="EWS"/>
    <s v="ENTERPRISE WINDOWS SYSTEMS"/>
    <s v="UITS OPERATING ACCOUNT - GENERAL FUND-UA"/>
    <x v="17"/>
    <s v="VP FOR INFORMATION TECHNOLOGY"/>
    <s v="GENFND"/>
    <x v="27"/>
    <x v="26"/>
    <s v="---"/>
    <s v="EX"/>
    <s v="TRAV"/>
    <s v="TRAVEL"/>
    <s v="MK"/>
    <x v="6"/>
    <s v="TRAVEL"/>
    <s v="10"/>
    <s v="IS"/>
    <x v="3"/>
    <n v="2750"/>
    <n v="0"/>
    <m/>
    <x v="0"/>
    <n v="0"/>
    <s v="EX"/>
    <n v="0"/>
    <n v="0"/>
    <x v="0"/>
    <n v="0"/>
    <n v="0"/>
    <m/>
    <n v="0"/>
    <n v="0"/>
    <s v="N"/>
    <m/>
    <s v="VPIT"/>
    <s v="VP FOR INFORMATION TECHNOLOGY"/>
    <s v="94"/>
    <s v="1-Adjust Based Budget"/>
    <x v="42"/>
    <x v="2"/>
    <x v="7"/>
    <m/>
    <x v="0"/>
    <x v="0"/>
    <m/>
  </r>
  <r>
    <n v="2018"/>
    <s v="UA"/>
    <s v="ITGF"/>
    <s v="IT GENERAL FUND"/>
    <x v="0"/>
    <s v="ITCP"/>
    <s v="IT COMMUNITY PARTNERSHIPS"/>
    <s v="UITS OPERATING ACCOUNT - GENERAL FUND-UA"/>
    <x v="17"/>
    <s v="VP FOR INFORMATION TECHNOLOGY"/>
    <s v="GENFND"/>
    <x v="27"/>
    <x v="26"/>
    <s v="---"/>
    <s v="EX"/>
    <s v="TRAV"/>
    <s v="TRAVEL"/>
    <s v="MK"/>
    <x v="6"/>
    <s v="TRAVEL"/>
    <s v="10"/>
    <s v="IS"/>
    <x v="3"/>
    <n v="1000"/>
    <n v="1000"/>
    <m/>
    <x v="0"/>
    <n v="0"/>
    <s v="EX"/>
    <n v="1000"/>
    <n v="1000"/>
    <x v="0"/>
    <n v="0"/>
    <n v="0"/>
    <m/>
    <n v="0"/>
    <n v="1000"/>
    <s v="N"/>
    <m/>
    <s v="VPIT"/>
    <s v="VP FOR INFORMATION TECHNOLOGY"/>
    <s v="94"/>
    <s v="1-Adjust Based Budget"/>
    <x v="42"/>
    <x v="2"/>
    <x v="7"/>
    <m/>
    <x v="0"/>
    <x v="0"/>
    <m/>
  </r>
  <r>
    <n v="2018"/>
    <s v="UA"/>
    <s v="ITGF"/>
    <s v="IT GENERAL FUND"/>
    <x v="0"/>
    <s v="RCIO"/>
    <s v="SP4A REGIONAL CAMPUS CHIEF INFOR OFFICER"/>
    <s v="UITS OPERATING ACCOUNT - GENERAL FUND-UA"/>
    <x v="17"/>
    <s v="VP FOR INFORMATION TECHNOLOGY"/>
    <s v="GENFND"/>
    <x v="27"/>
    <x v="26"/>
    <s v="---"/>
    <s v="EX"/>
    <s v="TRAV"/>
    <s v="TRAVEL"/>
    <s v="MK"/>
    <x v="6"/>
    <s v="TRAVEL"/>
    <s v="10"/>
    <s v="IS"/>
    <x v="3"/>
    <n v="18810"/>
    <n v="18810"/>
    <m/>
    <x v="0"/>
    <n v="0"/>
    <s v="EX"/>
    <n v="18810"/>
    <n v="18810"/>
    <x v="0"/>
    <n v="0"/>
    <n v="0"/>
    <m/>
    <n v="0"/>
    <n v="18810"/>
    <s v="N"/>
    <m/>
    <s v="VPIT"/>
    <s v="VP FOR INFORMATION TECHNOLOGY"/>
    <s v="94"/>
    <s v="1-Adjust Based Budget"/>
    <x v="42"/>
    <x v="2"/>
    <x v="7"/>
    <m/>
    <x v="0"/>
    <x v="0"/>
    <m/>
  </r>
  <r>
    <n v="2018"/>
    <s v="UA"/>
    <s v="ITGF"/>
    <s v="IT GENERAL FUND"/>
    <x v="0"/>
    <s v="TRWK"/>
    <s v="TRAVEL WORKSTATION HOLDING ACCOUNT"/>
    <s v="UITS OPERATING ACCOUNT - GENERAL FUND-UA"/>
    <x v="17"/>
    <s v="VP FOR INFORMATION TECHNOLOGY"/>
    <s v="GENFND"/>
    <x v="27"/>
    <x v="26"/>
    <s v="---"/>
    <s v="EX"/>
    <s v="TRAV"/>
    <s v="TRAVEL"/>
    <s v="MK"/>
    <x v="6"/>
    <s v="TRAVEL"/>
    <s v="10"/>
    <s v="IS"/>
    <x v="3"/>
    <n v="0"/>
    <n v="66928"/>
    <m/>
    <x v="0"/>
    <n v="0"/>
    <s v="EX"/>
    <n v="66928"/>
    <n v="66928"/>
    <x v="0"/>
    <n v="0"/>
    <n v="0"/>
    <m/>
    <n v="0"/>
    <n v="66928"/>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27"/>
    <x v="26"/>
    <s v="---"/>
    <s v="EX"/>
    <s v="TRAV"/>
    <s v="TRAVEL"/>
    <s v="MK"/>
    <x v="6"/>
    <s v="TRAVEL"/>
    <s v="10"/>
    <s v="IS"/>
    <x v="3"/>
    <n v="4000"/>
    <n v="4000"/>
    <m/>
    <x v="0"/>
    <n v="0"/>
    <s v="EX"/>
    <n v="4000"/>
    <n v="4000"/>
    <x v="0"/>
    <n v="0"/>
    <n v="0"/>
    <m/>
    <n v="0"/>
    <n v="4000"/>
    <s v="N"/>
    <m/>
    <s v="VPIT"/>
    <s v="VP FOR INFORMATION TECHNOLOGY"/>
    <s v="94"/>
    <s v="1-Adjust Based Budget"/>
    <x v="42"/>
    <x v="2"/>
    <x v="7"/>
    <m/>
    <x v="0"/>
    <x v="0"/>
    <m/>
  </r>
  <r>
    <n v="2018"/>
    <s v="UA"/>
    <s v="ITGF"/>
    <s v="IT GENERAL FUND"/>
    <x v="108"/>
    <s v="ITO"/>
    <s v="IT OPERATING"/>
    <s v="SB VPIT GF OPERATING"/>
    <x v="17"/>
    <s v="VP FOR INFORMATION TECHNOLOGY"/>
    <s v="GENFND"/>
    <x v="27"/>
    <x v="26"/>
    <s v="---"/>
    <s v="EX"/>
    <s v="TRAV"/>
    <s v="TRAVEL"/>
    <s v="MK"/>
    <x v="6"/>
    <s v="TRAVEL"/>
    <s v="10"/>
    <s v="AC"/>
    <x v="3"/>
    <n v="10000"/>
    <n v="10000"/>
    <s v="IT"/>
    <x v="0"/>
    <s v="IT"/>
    <s v="EX"/>
    <n v="10000"/>
    <n v="10000"/>
    <x v="0"/>
    <n v="0"/>
    <n v="0"/>
    <m/>
    <n v="0"/>
    <n v="10000"/>
    <s v="N"/>
    <m/>
    <s v="VPIT"/>
    <s v="VP FOR INFORMATION TECHNOLOGY"/>
    <s v="94"/>
    <s v="1-Adjust Based Budget"/>
    <x v="42"/>
    <x v="2"/>
    <x v="7"/>
    <m/>
    <x v="16"/>
    <x v="16"/>
    <m/>
  </r>
  <r>
    <n v="2018"/>
    <s v="UA"/>
    <s v="ITGF"/>
    <s v="IT GENERAL FUND"/>
    <x v="109"/>
    <s v="ITO"/>
    <s v="IT OPERATING"/>
    <s v="EA - VPIT- GF - OPERATING"/>
    <x v="17"/>
    <s v="VP FOR INFORMATION TECHNOLOGY"/>
    <s v="GENFND"/>
    <x v="27"/>
    <x v="26"/>
    <s v="---"/>
    <s v="EX"/>
    <s v="TRAV"/>
    <s v="TRAVEL"/>
    <s v="MK"/>
    <x v="6"/>
    <s v="TRAVEL"/>
    <s v="10"/>
    <s v="AC"/>
    <x v="3"/>
    <n v="5000"/>
    <n v="5000"/>
    <s v="IT"/>
    <x v="0"/>
    <s v="IT"/>
    <s v="EX"/>
    <n v="5000"/>
    <n v="5000"/>
    <x v="0"/>
    <n v="0"/>
    <n v="0"/>
    <m/>
    <n v="0"/>
    <n v="50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27"/>
    <x v="26"/>
    <s v="---"/>
    <s v="EX"/>
    <s v="TRAV"/>
    <s v="TRAVEL"/>
    <s v="MK"/>
    <x v="6"/>
    <s v="TRAVEL"/>
    <s v="10"/>
    <s v="AC"/>
    <x v="3"/>
    <n v="5000"/>
    <n v="5000"/>
    <s v="IT"/>
    <x v="0"/>
    <s v="IT"/>
    <s v="EX"/>
    <n v="5000"/>
    <n v="5000"/>
    <x v="0"/>
    <n v="0"/>
    <n v="0"/>
    <m/>
    <n v="0"/>
    <n v="5000"/>
    <s v="N"/>
    <m/>
    <s v="VPIT"/>
    <s v="VP FOR INFORMATION TECHNOLOGY"/>
    <s v="94"/>
    <s v="1-Adjust Based Budget"/>
    <x v="42"/>
    <x v="2"/>
    <x v="7"/>
    <m/>
    <x v="16"/>
    <x v="16"/>
    <m/>
  </r>
  <r>
    <n v="2018"/>
    <s v="UA"/>
    <s v="ITGF"/>
    <s v="IT GENERAL FUND"/>
    <x v="106"/>
    <s v="AVLT"/>
    <s v="AVP LEARNING TECHNOLOGIES"/>
    <s v="BL UITS OPER ACCOUNT - GENERAL FUND"/>
    <x v="17"/>
    <s v="VP FOR INFORMATION TECHNOLOGY"/>
    <s v="GENFND"/>
    <x v="27"/>
    <x v="26"/>
    <s v="---"/>
    <s v="EX"/>
    <s v="TRAV"/>
    <s v="TRAVEL"/>
    <s v="MK"/>
    <x v="6"/>
    <s v="TRAVEL"/>
    <s v="10"/>
    <s v="AC"/>
    <x v="3"/>
    <n v="6277"/>
    <n v="6277"/>
    <s v="IT"/>
    <x v="0"/>
    <s v="IT"/>
    <s v="EX"/>
    <n v="6277"/>
    <n v="6277"/>
    <x v="0"/>
    <n v="0"/>
    <n v="0"/>
    <m/>
    <n v="0"/>
    <n v="6277"/>
    <s v="N"/>
    <m/>
    <s v="VPIT"/>
    <s v="VP FOR INFORMATION TECHNOLOGY"/>
    <s v="94"/>
    <s v="1-Adjust Based Budget"/>
    <x v="42"/>
    <x v="2"/>
    <x v="7"/>
    <m/>
    <x v="16"/>
    <x v="16"/>
    <m/>
  </r>
  <r>
    <n v="2018"/>
    <s v="UA"/>
    <s v="ITGF"/>
    <s v="IT GENERAL FUND"/>
    <x v="106"/>
    <s v="FACIL"/>
    <s v="PHYSICAL FACILITIES"/>
    <s v="BL UITS OPER ACCOUNT - GENERAL FUND"/>
    <x v="17"/>
    <s v="VP FOR INFORMATION TECHNOLOGY"/>
    <s v="GENFND"/>
    <x v="27"/>
    <x v="26"/>
    <s v="---"/>
    <s v="EX"/>
    <s v="TRAV"/>
    <s v="TRAVEL"/>
    <s v="MK"/>
    <x v="6"/>
    <s v="TRAVEL"/>
    <s v="10"/>
    <s v="AC"/>
    <x v="3"/>
    <n v="1000"/>
    <n v="1000"/>
    <s v="IT"/>
    <x v="0"/>
    <s v="IT"/>
    <s v="EX"/>
    <n v="1000"/>
    <n v="1000"/>
    <x v="0"/>
    <n v="0"/>
    <n v="0"/>
    <m/>
    <n v="0"/>
    <n v="1000"/>
    <s v="N"/>
    <m/>
    <s v="VPIT"/>
    <s v="VP FOR INFORMATION TECHNOLOGY"/>
    <s v="94"/>
    <s v="1-Adjust Based Budget"/>
    <x v="42"/>
    <x v="2"/>
    <x v="7"/>
    <m/>
    <x v="16"/>
    <x v="16"/>
    <m/>
  </r>
  <r>
    <n v="2018"/>
    <s v="UA"/>
    <s v="ITGF"/>
    <s v="IT GENERAL FUND"/>
    <x v="106"/>
    <s v="HNGF"/>
    <s v="HELPNET GENERAL FUND"/>
    <s v="BL UITS OPER ACCOUNT - GENERAL FUND"/>
    <x v="17"/>
    <s v="VP FOR INFORMATION TECHNOLOGY"/>
    <s v="GENFND"/>
    <x v="27"/>
    <x v="26"/>
    <s v="---"/>
    <s v="EX"/>
    <s v="TRAV"/>
    <s v="TRAVEL"/>
    <s v="MK"/>
    <x v="6"/>
    <s v="TRAVEL"/>
    <s v="10"/>
    <s v="AC"/>
    <x v="3"/>
    <n v="1000"/>
    <n v="1000"/>
    <s v="IT"/>
    <x v="0"/>
    <s v="IT"/>
    <s v="EX"/>
    <n v="1000"/>
    <n v="1000"/>
    <x v="0"/>
    <n v="0"/>
    <n v="0"/>
    <m/>
    <n v="0"/>
    <n v="1000"/>
    <s v="N"/>
    <m/>
    <s v="VPIT"/>
    <s v="VP FOR INFORMATION TECHNOLOGY"/>
    <s v="94"/>
    <s v="1-Adjust Based Budget"/>
    <x v="42"/>
    <x v="2"/>
    <x v="7"/>
    <m/>
    <x v="16"/>
    <x v="16"/>
    <m/>
  </r>
  <r>
    <n v="2018"/>
    <s v="UA"/>
    <s v="ITGF"/>
    <s v="IT GENERAL FUND"/>
    <x v="106"/>
    <s v="SAVP"/>
    <s v="SUPPORT AVP"/>
    <s v="BL UITS OPER ACCOUNT - GENERAL FUND"/>
    <x v="17"/>
    <s v="VP FOR INFORMATION TECHNOLOGY"/>
    <s v="GENFND"/>
    <x v="27"/>
    <x v="26"/>
    <s v="---"/>
    <s v="EX"/>
    <s v="TRAV"/>
    <s v="TRAVEL"/>
    <s v="MK"/>
    <x v="6"/>
    <s v="TRAVEL"/>
    <s v="10"/>
    <s v="AC"/>
    <x v="3"/>
    <n v="0"/>
    <n v="6000"/>
    <s v="IT"/>
    <x v="0"/>
    <s v="IT"/>
    <s v="EX"/>
    <n v="6000"/>
    <n v="6000"/>
    <x v="0"/>
    <n v="0"/>
    <n v="0"/>
    <m/>
    <n v="0"/>
    <n v="60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27"/>
    <x v="26"/>
    <s v="---"/>
    <s v="EX"/>
    <s v="TRAV"/>
    <s v="TRAVEL"/>
    <s v="MK"/>
    <x v="6"/>
    <s v="TRAVEL"/>
    <s v="10"/>
    <s v="AC"/>
    <x v="3"/>
    <n v="6000"/>
    <n v="0"/>
    <s v="IT"/>
    <x v="0"/>
    <s v="IT"/>
    <s v="EX"/>
    <n v="0"/>
    <n v="0"/>
    <x v="0"/>
    <n v="0"/>
    <n v="0"/>
    <m/>
    <n v="0"/>
    <n v="0"/>
    <s v="N"/>
    <m/>
    <s v="VPIT"/>
    <s v="VP FOR INFORMATION TECHNOLOGY"/>
    <s v="94"/>
    <s v="1-Adjust Based Budget"/>
    <x v="42"/>
    <x v="2"/>
    <x v="7"/>
    <m/>
    <x v="16"/>
    <x v="16"/>
    <m/>
  </r>
  <r>
    <n v="2018"/>
    <s v="UA"/>
    <s v="ITGF"/>
    <s v="IT GENERAL FUND"/>
    <x v="110"/>
    <s v="ITO"/>
    <s v="IT OPERATING"/>
    <s v="KO VPIT GENERAL FUND OPERATING"/>
    <x v="17"/>
    <s v="VP FOR INFORMATION TECHNOLOGY"/>
    <s v="GENFND"/>
    <x v="27"/>
    <x v="26"/>
    <s v="---"/>
    <s v="EX"/>
    <s v="TRAV"/>
    <s v="TRAVEL"/>
    <s v="MK"/>
    <x v="6"/>
    <s v="TRAVEL"/>
    <s v="10"/>
    <s v="AC"/>
    <x v="3"/>
    <n v="7000"/>
    <n v="7000"/>
    <s v="IT"/>
    <x v="0"/>
    <s v="IT"/>
    <s v="EX"/>
    <n v="7000"/>
    <n v="7000"/>
    <x v="0"/>
    <n v="0"/>
    <n v="0"/>
    <m/>
    <n v="0"/>
    <n v="7000"/>
    <s v="N"/>
    <m/>
    <s v="VPIT"/>
    <s v="VP FOR INFORMATION TECHNOLOGY"/>
    <s v="94"/>
    <s v="1-Adjust Based Budget"/>
    <x v="42"/>
    <x v="2"/>
    <x v="7"/>
    <m/>
    <x v="16"/>
    <x v="16"/>
    <m/>
  </r>
  <r>
    <n v="2018"/>
    <s v="UA"/>
    <s v="ITGF"/>
    <s v="IT GENERAL FUND"/>
    <x v="111"/>
    <s v="ITO"/>
    <s v="IT OPERATING"/>
    <s v="NW VPIT GF OPERATING"/>
    <x v="17"/>
    <s v="VP FOR INFORMATION TECHNOLOGY"/>
    <s v="GENFND"/>
    <x v="27"/>
    <x v="26"/>
    <s v="---"/>
    <s v="EX"/>
    <s v="TRAV"/>
    <s v="TRAVEL"/>
    <s v="MK"/>
    <x v="6"/>
    <s v="TRAVEL"/>
    <s v="10"/>
    <s v="AC"/>
    <x v="3"/>
    <n v="11000"/>
    <n v="11000"/>
    <s v="IT"/>
    <x v="0"/>
    <s v="IT"/>
    <s v="EX"/>
    <n v="11000"/>
    <n v="11000"/>
    <x v="0"/>
    <n v="0"/>
    <n v="0"/>
    <m/>
    <n v="0"/>
    <n v="11000"/>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27"/>
    <x v="26"/>
    <s v="---"/>
    <s v="EX"/>
    <s v="TRAV"/>
    <s v="TRAVEL"/>
    <s v="MK"/>
    <x v="6"/>
    <s v="TRAVEL"/>
    <s v="10"/>
    <s v="AC"/>
    <x v="3"/>
    <n v="6000"/>
    <n v="6000"/>
    <s v="IT"/>
    <x v="0"/>
    <s v="IT"/>
    <s v="EX"/>
    <n v="6000"/>
    <n v="6000"/>
    <x v="0"/>
    <n v="0"/>
    <n v="0"/>
    <m/>
    <n v="0"/>
    <n v="6000"/>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27"/>
    <x v="26"/>
    <s v="---"/>
    <s v="EX"/>
    <s v="TRAV"/>
    <s v="TRAVEL"/>
    <s v="MK"/>
    <x v="6"/>
    <s v="TRAVEL"/>
    <s v="10"/>
    <s v="AC"/>
    <x v="3"/>
    <n v="2200"/>
    <n v="2200"/>
    <s v="IT"/>
    <x v="0"/>
    <s v="IT"/>
    <s v="EX"/>
    <n v="2200"/>
    <n v="2200"/>
    <x v="0"/>
    <n v="0"/>
    <n v="0"/>
    <m/>
    <n v="0"/>
    <n v="2200"/>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27"/>
    <x v="26"/>
    <s v="---"/>
    <s v="EX"/>
    <s v="TRAV"/>
    <s v="TRAVEL"/>
    <s v="MK"/>
    <x v="6"/>
    <s v="TRAVEL"/>
    <s v="10"/>
    <s v="AC"/>
    <x v="3"/>
    <n v="689"/>
    <n v="689"/>
    <s v="IT"/>
    <x v="0"/>
    <s v="IT"/>
    <s v="EX"/>
    <n v="689"/>
    <n v="689"/>
    <x v="0"/>
    <n v="0"/>
    <n v="0"/>
    <m/>
    <n v="0"/>
    <n v="689"/>
    <s v="N"/>
    <m/>
    <s v="VPIT"/>
    <s v="VP FOR INFORMATION TECHNOLOGY"/>
    <s v="94"/>
    <s v="1-Adjust Based Budget"/>
    <x v="42"/>
    <x v="2"/>
    <x v="7"/>
    <m/>
    <x v="16"/>
    <x v="16"/>
    <m/>
  </r>
  <r>
    <n v="2018"/>
    <s v="UA"/>
    <s v="ITGF"/>
    <s v="IT GENERAL FUND"/>
    <x v="107"/>
    <s v="EANDT"/>
    <s v="ENGINEERING &amp; TECH EMBEDDED MGR"/>
    <s v="IN UITS OPERATING ACCOUNT - GEN FND"/>
    <x v="17"/>
    <s v="VP FOR INFORMATION TECHNOLOGY"/>
    <s v="GENFND"/>
    <x v="27"/>
    <x v="26"/>
    <s v="---"/>
    <s v="EX"/>
    <s v="TRAV"/>
    <s v="TRAVEL"/>
    <s v="MK"/>
    <x v="6"/>
    <s v="TRAVEL"/>
    <s v="10"/>
    <s v="AC"/>
    <x v="3"/>
    <n v="380"/>
    <n v="380"/>
    <s v="IT"/>
    <x v="0"/>
    <s v="IT"/>
    <s v="EX"/>
    <n v="380"/>
    <n v="380"/>
    <x v="0"/>
    <n v="0"/>
    <n v="0"/>
    <m/>
    <n v="0"/>
    <n v="380"/>
    <s v="N"/>
    <m/>
    <s v="VPIT"/>
    <s v="VP FOR INFORMATION TECHNOLOGY"/>
    <s v="94"/>
    <s v="1-Adjust Based Budget"/>
    <x v="42"/>
    <x v="2"/>
    <x v="7"/>
    <m/>
    <x v="16"/>
    <x v="16"/>
    <m/>
  </r>
  <r>
    <n v="2018"/>
    <s v="UA"/>
    <s v="ITGF"/>
    <s v="IT GENERAL FUND"/>
    <x v="107"/>
    <s v="HNGF"/>
    <s v="HELPNET GENERAL FUND"/>
    <s v="IN UITS OPERATING ACCOUNT - GEN FND"/>
    <x v="17"/>
    <s v="VP FOR INFORMATION TECHNOLOGY"/>
    <s v="GENFND"/>
    <x v="27"/>
    <x v="26"/>
    <s v="---"/>
    <s v="EX"/>
    <s v="TRAV"/>
    <s v="TRAVEL"/>
    <s v="MK"/>
    <x v="6"/>
    <s v="TRAVEL"/>
    <s v="10"/>
    <s v="AC"/>
    <x v="3"/>
    <n v="500"/>
    <n v="500"/>
    <s v="IT"/>
    <x v="0"/>
    <s v="IT"/>
    <s v="EX"/>
    <n v="500"/>
    <n v="500"/>
    <x v="0"/>
    <n v="0"/>
    <n v="0"/>
    <m/>
    <n v="0"/>
    <n v="500"/>
    <s v="N"/>
    <m/>
    <s v="VPIT"/>
    <s v="VP FOR INFORMATION TECHNOLOGY"/>
    <s v="94"/>
    <s v="1-Adjust Based Budget"/>
    <x v="42"/>
    <x v="2"/>
    <x v="7"/>
    <m/>
    <x v="16"/>
    <x v="16"/>
    <m/>
  </r>
  <r>
    <n v="2018"/>
    <s v="UA"/>
    <s v="ITGF"/>
    <s v="IT GENERAL FUND"/>
    <x v="107"/>
    <s v="ITCP"/>
    <s v="IT COMMUNITY PARTNERSHIPS"/>
    <s v="IN UITS OPERATING ACCOUNT - GEN FND"/>
    <x v="17"/>
    <s v="VP FOR INFORMATION TECHNOLOGY"/>
    <s v="GENFND"/>
    <x v="27"/>
    <x v="26"/>
    <s v="---"/>
    <s v="EX"/>
    <s v="TRAV"/>
    <s v="TRAVEL"/>
    <s v="MK"/>
    <x v="6"/>
    <s v="TRAVEL"/>
    <s v="10"/>
    <s v="AC"/>
    <x v="3"/>
    <n v="1575"/>
    <n v="1575"/>
    <s v="IT"/>
    <x v="0"/>
    <s v="IT"/>
    <s v="EX"/>
    <n v="1575"/>
    <n v="1575"/>
    <x v="0"/>
    <n v="0"/>
    <n v="0"/>
    <m/>
    <n v="0"/>
    <n v="1575"/>
    <s v="N"/>
    <m/>
    <s v="VPIT"/>
    <s v="VP FOR INFORMATION TECHNOLOGY"/>
    <s v="94"/>
    <s v="1-Adjust Based Budget"/>
    <x v="42"/>
    <x v="2"/>
    <x v="7"/>
    <m/>
    <x v="16"/>
    <x v="16"/>
    <m/>
  </r>
  <r>
    <n v="2018"/>
    <s v="UA"/>
    <s v="ITGF"/>
    <s v="IT GENERAL FUND"/>
    <x v="107"/>
    <s v="NOC"/>
    <s v="NETWORK OPERATIONS CENTER"/>
    <s v="IN UITS OPERATING ACCOUNT - GEN FND"/>
    <x v="17"/>
    <s v="VP FOR INFORMATION TECHNOLOGY"/>
    <s v="GENFND"/>
    <x v="27"/>
    <x v="26"/>
    <s v="---"/>
    <s v="EX"/>
    <s v="TRAV"/>
    <s v="TRAVEL"/>
    <s v="MK"/>
    <x v="6"/>
    <s v="TRAVEL"/>
    <s v="10"/>
    <s v="AC"/>
    <x v="3"/>
    <n v="1000"/>
    <n v="1000"/>
    <s v="IT"/>
    <x v="0"/>
    <s v="IT"/>
    <s v="EX"/>
    <n v="1000"/>
    <n v="1000"/>
    <x v="0"/>
    <n v="0"/>
    <n v="0"/>
    <m/>
    <n v="0"/>
    <n v="1000"/>
    <s v="N"/>
    <m/>
    <s v="VPIT"/>
    <s v="VP FOR INFORMATION TECHNOLOGY"/>
    <s v="94"/>
    <s v="1-Adjust Based Budget"/>
    <x v="42"/>
    <x v="2"/>
    <x v="7"/>
    <m/>
    <x v="16"/>
    <x v="16"/>
    <m/>
  </r>
  <r>
    <n v="2018"/>
    <s v="UA"/>
    <s v="ITGF"/>
    <s v="IT GENERAL FUND"/>
    <x v="107"/>
    <s v="SC"/>
    <s v="SUPPORT CENTER"/>
    <s v="IN UITS OPERATING ACCOUNT - GEN FND"/>
    <x v="17"/>
    <s v="VP FOR INFORMATION TECHNOLOGY"/>
    <s v="GENFND"/>
    <x v="27"/>
    <x v="26"/>
    <s v="---"/>
    <s v="EX"/>
    <s v="TRAV"/>
    <s v="TRAVEL"/>
    <s v="MK"/>
    <x v="6"/>
    <s v="TRAVEL"/>
    <s v="10"/>
    <s v="AC"/>
    <x v="3"/>
    <n v="3900"/>
    <n v="3900"/>
    <s v="IT"/>
    <x v="0"/>
    <s v="IT"/>
    <s v="EX"/>
    <n v="3900"/>
    <n v="3900"/>
    <x v="0"/>
    <n v="0"/>
    <n v="0"/>
    <m/>
    <n v="0"/>
    <n v="3900"/>
    <s v="N"/>
    <m/>
    <s v="VPIT"/>
    <s v="VP FOR INFORMATION TECHNOLOGY"/>
    <s v="94"/>
    <s v="1-Adjust Based Budget"/>
    <x v="42"/>
    <x v="2"/>
    <x v="7"/>
    <m/>
    <x v="16"/>
    <x v="16"/>
    <m/>
  </r>
  <r>
    <n v="2018"/>
    <s v="UA"/>
    <s v="ITGF"/>
    <s v="IT GENERAL FUND"/>
    <x v="107"/>
    <s v="USD"/>
    <s v="USER SUPPORT DIRECTOR"/>
    <s v="IN UITS OPERATING ACCOUNT - GEN FND"/>
    <x v="17"/>
    <s v="VP FOR INFORMATION TECHNOLOGY"/>
    <s v="GENFND"/>
    <x v="27"/>
    <x v="26"/>
    <s v="---"/>
    <s v="EX"/>
    <s v="TRAV"/>
    <s v="TRAVEL"/>
    <s v="MK"/>
    <x v="6"/>
    <s v="TRAVEL"/>
    <s v="10"/>
    <s v="AC"/>
    <x v="3"/>
    <n v="247"/>
    <n v="0"/>
    <s v="IT"/>
    <x v="0"/>
    <s v="IT"/>
    <s v="EX"/>
    <n v="0"/>
    <n v="0"/>
    <x v="0"/>
    <n v="0"/>
    <n v="0"/>
    <m/>
    <n v="0"/>
    <n v="0"/>
    <s v="N"/>
    <m/>
    <s v="VPIT"/>
    <s v="VP FOR INFORMATION TECHNOLOGY"/>
    <s v="94"/>
    <s v="1-Adjust Based Budget"/>
    <x v="42"/>
    <x v="2"/>
    <x v="7"/>
    <m/>
    <x v="16"/>
    <x v="16"/>
    <m/>
  </r>
  <r>
    <n v="2018"/>
    <s v="UA"/>
    <s v="ITGF"/>
    <s v="IT GENERAL FUND"/>
    <x v="112"/>
    <s v="ITO"/>
    <s v="IT OPERATING"/>
    <s v="SE VPIT GF OPERATING"/>
    <x v="17"/>
    <s v="VP FOR INFORMATION TECHNOLOGY"/>
    <s v="GENFND"/>
    <x v="27"/>
    <x v="26"/>
    <s v="---"/>
    <s v="EX"/>
    <s v="TRAV"/>
    <s v="TRAVEL"/>
    <s v="MK"/>
    <x v="6"/>
    <s v="TRAVEL"/>
    <s v="10"/>
    <s v="AC"/>
    <x v="3"/>
    <n v="14250"/>
    <n v="14250"/>
    <s v="IT"/>
    <x v="0"/>
    <s v="IT"/>
    <s v="EX"/>
    <n v="14250"/>
    <n v="14250"/>
    <x v="0"/>
    <n v="0"/>
    <n v="0"/>
    <m/>
    <n v="0"/>
    <n v="1425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27"/>
    <x v="26"/>
    <s v="---"/>
    <s v="EX"/>
    <s v="TRAV"/>
    <s v="TRAVEL"/>
    <s v="MK"/>
    <x v="6"/>
    <s v="TRAVEL"/>
    <s v="10"/>
    <s v="AC"/>
    <x v="3"/>
    <n v="3500"/>
    <n v="3500"/>
    <s v="IT"/>
    <x v="0"/>
    <s v="IT"/>
    <s v="EX"/>
    <n v="3500"/>
    <n v="3500"/>
    <x v="0"/>
    <n v="0"/>
    <n v="0"/>
    <m/>
    <n v="0"/>
    <n v="3500"/>
    <s v="N"/>
    <m/>
    <s v="VPIT"/>
    <s v="VP FOR INFORMATION TECHNOLOGY"/>
    <s v="94"/>
    <s v="1-Adjust Based Budget"/>
    <x v="42"/>
    <x v="2"/>
    <x v="7"/>
    <m/>
    <x v="16"/>
    <x v="16"/>
    <m/>
  </r>
  <r>
    <n v="2018"/>
    <s v="UA"/>
    <s v="ITGF"/>
    <s v="IT GENERAL FUND"/>
    <x v="0"/>
    <s v="TRWK"/>
    <s v="TRAVEL WORKSTATION HOLDING ACCOUNT"/>
    <s v="UITS OPERATING ACCOUNT - GENERAL FUND-UA"/>
    <x v="17"/>
    <s v="VP FOR INFORMATION TECHNOLOGY"/>
    <s v="GENFND"/>
    <x v="27"/>
    <x v="26"/>
    <s v="FTE"/>
    <s v="EX"/>
    <s v="TRAV"/>
    <s v="TRAVEL"/>
    <s v="MK"/>
    <x v="6"/>
    <s v="TRAVEL"/>
    <s v="10"/>
    <s v="IS"/>
    <x v="3"/>
    <n v="119041"/>
    <n v="119041"/>
    <m/>
    <x v="0"/>
    <n v="0"/>
    <s v="EX"/>
    <n v="119041"/>
    <n v="119041"/>
    <x v="0"/>
    <n v="0"/>
    <n v="0"/>
    <m/>
    <n v="0"/>
    <n v="119041"/>
    <s v="N"/>
    <m/>
    <s v="VPIT"/>
    <s v="VP FOR INFORMATION TECHNOLOGY"/>
    <s v="94"/>
    <s v="1-Adjust Based Budget"/>
    <x v="42"/>
    <x v="2"/>
    <x v="7"/>
    <m/>
    <x v="0"/>
    <x v="0"/>
    <m/>
  </r>
  <r>
    <n v="2018"/>
    <s v="UA"/>
    <s v="ITGF"/>
    <s v="IT GENERAL FUND"/>
    <x v="106"/>
    <s v="TRWK"/>
    <s v="TRAVEL WORKSTATION HOLDING ACCOUNT"/>
    <s v="BL UITS OPER ACCOUNT - GENERAL FUND"/>
    <x v="17"/>
    <s v="VP FOR INFORMATION TECHNOLOGY"/>
    <s v="GENFND"/>
    <x v="27"/>
    <x v="26"/>
    <s v="FTE"/>
    <s v="EX"/>
    <s v="TRAV"/>
    <s v="TRAVEL"/>
    <s v="MK"/>
    <x v="6"/>
    <s v="TRAVEL"/>
    <s v="10"/>
    <s v="AC"/>
    <x v="3"/>
    <n v="90246"/>
    <n v="90246"/>
    <s v="IT"/>
    <x v="0"/>
    <s v="IT"/>
    <s v="EX"/>
    <n v="90246"/>
    <n v="90246"/>
    <x v="0"/>
    <n v="0"/>
    <n v="0"/>
    <m/>
    <n v="0"/>
    <n v="90246"/>
    <s v="N"/>
    <m/>
    <s v="VPIT"/>
    <s v="VP FOR INFORMATION TECHNOLOGY"/>
    <s v="94"/>
    <s v="1-Adjust Based Budget"/>
    <x v="42"/>
    <x v="2"/>
    <x v="7"/>
    <m/>
    <x v="16"/>
    <x v="16"/>
    <m/>
  </r>
  <r>
    <n v="2018"/>
    <s v="UA"/>
    <s v="ITGF"/>
    <s v="IT GENERAL FUND"/>
    <x v="107"/>
    <s v="TRWK"/>
    <s v="TRAVEL WORKSTATION HOLDING ACCOUNT"/>
    <s v="IN UITS OPERATING ACCOUNT - GEN FND"/>
    <x v="17"/>
    <s v="VP FOR INFORMATION TECHNOLOGY"/>
    <s v="GENFND"/>
    <x v="27"/>
    <x v="26"/>
    <s v="FTE"/>
    <s v="EX"/>
    <s v="TRAV"/>
    <s v="TRAVEL"/>
    <s v="MK"/>
    <x v="6"/>
    <s v="TRAVEL"/>
    <s v="10"/>
    <s v="AC"/>
    <x v="3"/>
    <n v="57170"/>
    <n v="57170"/>
    <s v="IT"/>
    <x v="0"/>
    <s v="IT"/>
    <s v="EX"/>
    <n v="57170"/>
    <n v="57170"/>
    <x v="0"/>
    <n v="0"/>
    <n v="0"/>
    <m/>
    <n v="0"/>
    <n v="57170"/>
    <s v="N"/>
    <m/>
    <s v="VPIT"/>
    <s v="VP FOR INFORMATION TECHNOLOGY"/>
    <s v="94"/>
    <s v="1-Adjust Based Budget"/>
    <x v="42"/>
    <x v="2"/>
    <x v="7"/>
    <m/>
    <x v="16"/>
    <x v="16"/>
    <m/>
  </r>
  <r>
    <n v="2018"/>
    <s v="UA"/>
    <s v="ITGF"/>
    <s v="IT GENERAL FUND"/>
    <x v="0"/>
    <s v="RCIO"/>
    <s v="SP4A REGIONAL CAMPUS CHIEF INFOR OFFICER"/>
    <s v="UITS OPERATING ACCOUNT - GENERAL FUND-UA"/>
    <x v="17"/>
    <s v="VP FOR INFORMATION TECHNOLOGY"/>
    <s v="GENFND"/>
    <x v="171"/>
    <x v="164"/>
    <s v="---"/>
    <s v="EX"/>
    <s v="TRAV"/>
    <s v="TRAVEL"/>
    <s v="MK"/>
    <x v="6"/>
    <s v="TRAVEL"/>
    <s v="10"/>
    <s v="IS"/>
    <x v="3"/>
    <n v="300"/>
    <n v="300"/>
    <m/>
    <x v="0"/>
    <n v="0"/>
    <s v="EX"/>
    <n v="300"/>
    <n v="300"/>
    <x v="0"/>
    <n v="0"/>
    <n v="0"/>
    <m/>
    <n v="0"/>
    <n v="3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68"/>
    <x v="67"/>
    <s v="---"/>
    <s v="EX"/>
    <s v="TRAV"/>
    <s v="TRAVEL"/>
    <s v="MK"/>
    <x v="6"/>
    <s v="TRAVEL"/>
    <s v="10"/>
    <s v="IS"/>
    <x v="3"/>
    <n v="2000"/>
    <n v="2000"/>
    <m/>
    <x v="0"/>
    <n v="0"/>
    <s v="EX"/>
    <n v="2000"/>
    <n v="2000"/>
    <x v="0"/>
    <n v="0"/>
    <n v="0"/>
    <m/>
    <n v="0"/>
    <n v="2000"/>
    <s v="N"/>
    <m/>
    <s v="VPIT"/>
    <s v="VP FOR INFORMATION TECHNOLOGY"/>
    <s v="94"/>
    <s v="1-Adjust Based Budget"/>
    <x v="42"/>
    <x v="2"/>
    <x v="7"/>
    <m/>
    <x v="0"/>
    <x v="0"/>
    <m/>
  </r>
  <r>
    <n v="2018"/>
    <s v="UA"/>
    <s v="ITGF"/>
    <s v="IT GENERAL FUND"/>
    <x v="108"/>
    <s v="ITO"/>
    <s v="IT OPERATING"/>
    <s v="SB VPIT GF OPERATING"/>
    <x v="17"/>
    <s v="VP FOR INFORMATION TECHNOLOGY"/>
    <s v="GENFND"/>
    <x v="68"/>
    <x v="67"/>
    <s v="---"/>
    <s v="EX"/>
    <s v="TRAV"/>
    <s v="TRAVEL"/>
    <s v="MK"/>
    <x v="6"/>
    <s v="TRAVEL"/>
    <s v="10"/>
    <s v="AC"/>
    <x v="3"/>
    <n v="1200"/>
    <n v="1200"/>
    <s v="IT"/>
    <x v="0"/>
    <s v="IT"/>
    <s v="EX"/>
    <n v="1200"/>
    <n v="1200"/>
    <x v="0"/>
    <n v="0"/>
    <n v="0"/>
    <m/>
    <n v="0"/>
    <n v="1200"/>
    <s v="N"/>
    <m/>
    <s v="VPIT"/>
    <s v="VP FOR INFORMATION TECHNOLOGY"/>
    <s v="94"/>
    <s v="1-Adjust Based Budget"/>
    <x v="42"/>
    <x v="2"/>
    <x v="7"/>
    <m/>
    <x v="16"/>
    <x v="16"/>
    <m/>
  </r>
  <r>
    <n v="2018"/>
    <s v="UA"/>
    <s v="ITGF"/>
    <s v="IT GENERAL FUND"/>
    <x v="110"/>
    <s v="ITO"/>
    <s v="IT OPERATING"/>
    <s v="KO VPIT GENERAL FUND OPERATING"/>
    <x v="17"/>
    <s v="VP FOR INFORMATION TECHNOLOGY"/>
    <s v="GENFND"/>
    <x v="68"/>
    <x v="67"/>
    <s v="---"/>
    <s v="EX"/>
    <s v="TRAV"/>
    <s v="TRAVEL"/>
    <s v="MK"/>
    <x v="6"/>
    <s v="TRAVEL"/>
    <s v="10"/>
    <s v="AC"/>
    <x v="3"/>
    <n v="1000"/>
    <n v="1000"/>
    <s v="IT"/>
    <x v="0"/>
    <s v="IT"/>
    <s v="EX"/>
    <n v="1000"/>
    <n v="1000"/>
    <x v="0"/>
    <n v="0"/>
    <n v="0"/>
    <m/>
    <n v="0"/>
    <n v="1000"/>
    <s v="N"/>
    <m/>
    <s v="VPIT"/>
    <s v="VP FOR INFORMATION TECHNOLOGY"/>
    <s v="94"/>
    <s v="1-Adjust Based Budget"/>
    <x v="42"/>
    <x v="2"/>
    <x v="7"/>
    <m/>
    <x v="16"/>
    <x v="16"/>
    <m/>
  </r>
  <r>
    <n v="2018"/>
    <s v="UA"/>
    <s v="ITGF"/>
    <s v="IT GENERAL FUND"/>
    <x v="111"/>
    <s v="ITO"/>
    <s v="IT OPERATING"/>
    <s v="NW VPIT GF OPERATING"/>
    <x v="17"/>
    <s v="VP FOR INFORMATION TECHNOLOGY"/>
    <s v="GENFND"/>
    <x v="68"/>
    <x v="67"/>
    <s v="---"/>
    <s v="EX"/>
    <s v="TRAV"/>
    <s v="TRAVEL"/>
    <s v="MK"/>
    <x v="6"/>
    <s v="TRAVEL"/>
    <s v="10"/>
    <s v="AC"/>
    <x v="3"/>
    <n v="2000"/>
    <n v="2000"/>
    <s v="IT"/>
    <x v="0"/>
    <s v="IT"/>
    <s v="EX"/>
    <n v="2000"/>
    <n v="2000"/>
    <x v="0"/>
    <n v="0"/>
    <n v="0"/>
    <m/>
    <n v="0"/>
    <n v="2000"/>
    <s v="N"/>
    <m/>
    <s v="VPIT"/>
    <s v="VP FOR INFORMATION TECHNOLOGY"/>
    <s v="94"/>
    <s v="1-Adjust Based Budget"/>
    <x v="42"/>
    <x v="2"/>
    <x v="7"/>
    <m/>
    <x v="16"/>
    <x v="16"/>
    <m/>
  </r>
  <r>
    <n v="2018"/>
    <s v="UA"/>
    <s v="ITGF"/>
    <s v="IT GENERAL FUND"/>
    <x v="112"/>
    <s v="ITO"/>
    <s v="IT OPERATING"/>
    <s v="SE VPIT GF OPERATING"/>
    <x v="17"/>
    <s v="VP FOR INFORMATION TECHNOLOGY"/>
    <s v="GENFND"/>
    <x v="68"/>
    <x v="67"/>
    <s v="---"/>
    <s v="EX"/>
    <s v="TRAV"/>
    <s v="TRAVEL"/>
    <s v="MK"/>
    <x v="6"/>
    <s v="TRAVEL"/>
    <s v="10"/>
    <s v="AC"/>
    <x v="3"/>
    <n v="3000"/>
    <n v="3000"/>
    <s v="IT"/>
    <x v="0"/>
    <s v="IT"/>
    <s v="EX"/>
    <n v="3000"/>
    <n v="3000"/>
    <x v="0"/>
    <n v="0"/>
    <n v="0"/>
    <m/>
    <n v="0"/>
    <n v="3000"/>
    <s v="N"/>
    <m/>
    <s v="VPIT"/>
    <s v="VP FOR INFORMATION TECHNOLOGY"/>
    <s v="94"/>
    <s v="1-Adjust Based Budget"/>
    <x v="42"/>
    <x v="2"/>
    <x v="7"/>
    <m/>
    <x v="16"/>
    <x v="16"/>
    <m/>
  </r>
  <r>
    <n v="2018"/>
    <s v="UA"/>
    <s v="ITGF"/>
    <s v="IT GENERAL FUND"/>
    <x v="0"/>
    <s v="AMS"/>
    <s v="ACCOUNT MANAGEMENT - BASE"/>
    <s v="UITS OPERATING ACCOUNT - GENERAL FUND-UA"/>
    <x v="17"/>
    <s v="VP FOR INFORMATION TECHNOLOGY"/>
    <s v="GENFND"/>
    <x v="28"/>
    <x v="27"/>
    <s v="---"/>
    <s v="EX"/>
    <s v="TRAV"/>
    <s v="TRAVEL"/>
    <s v="MK"/>
    <x v="6"/>
    <s v="TRAVEL"/>
    <s v="10"/>
    <s v="IS"/>
    <x v="3"/>
    <n v="7945"/>
    <n v="7945"/>
    <m/>
    <x v="0"/>
    <n v="0"/>
    <s v="EX"/>
    <n v="7945"/>
    <n v="7945"/>
    <x v="0"/>
    <n v="0"/>
    <n v="0"/>
    <m/>
    <n v="0"/>
    <n v="7945"/>
    <s v="N"/>
    <m/>
    <s v="VPIT"/>
    <s v="VP FOR INFORMATION TECHNOLOGY"/>
    <s v="94"/>
    <s v="1-Adjust Based Budget"/>
    <x v="42"/>
    <x v="2"/>
    <x v="7"/>
    <m/>
    <x v="0"/>
    <x v="0"/>
    <m/>
  </r>
  <r>
    <n v="2018"/>
    <s v="UA"/>
    <s v="ITGF"/>
    <s v="IT GENERAL FUND"/>
    <x v="0"/>
    <s v="BLNET"/>
    <s v="BLOOMINGTON CAMPUS NETWORK"/>
    <s v="UITS OPERATING ACCOUNT - GENERAL FUND-UA"/>
    <x v="17"/>
    <s v="VP FOR INFORMATION TECHNOLOGY"/>
    <s v="GENFND"/>
    <x v="28"/>
    <x v="27"/>
    <s v="---"/>
    <s v="EX"/>
    <s v="TRAV"/>
    <s v="TRAVEL"/>
    <s v="MK"/>
    <x v="6"/>
    <s v="TRAVEL"/>
    <s v="10"/>
    <s v="IS"/>
    <x v="3"/>
    <n v="2571"/>
    <n v="0"/>
    <m/>
    <x v="0"/>
    <n v="0"/>
    <s v="EX"/>
    <n v="0"/>
    <n v="0"/>
    <x v="0"/>
    <n v="0"/>
    <n v="0"/>
    <m/>
    <n v="0"/>
    <n v="0"/>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28"/>
    <x v="27"/>
    <s v="---"/>
    <s v="EX"/>
    <s v="TRAV"/>
    <s v="TRAVEL"/>
    <s v="MK"/>
    <x v="6"/>
    <s v="TRAVEL"/>
    <s v="10"/>
    <s v="IS"/>
    <x v="3"/>
    <n v="0"/>
    <n v="2913"/>
    <m/>
    <x v="0"/>
    <n v="0"/>
    <s v="EX"/>
    <n v="2913"/>
    <n v="2913"/>
    <x v="0"/>
    <n v="0"/>
    <n v="0"/>
    <m/>
    <n v="0"/>
    <n v="2913"/>
    <s v="N"/>
    <m/>
    <s v="VPIT"/>
    <s v="VP FOR INFORMATION TECHNOLOGY"/>
    <s v="94"/>
    <s v="1-Adjust Based Budget"/>
    <x v="42"/>
    <x v="2"/>
    <x v="7"/>
    <m/>
    <x v="0"/>
    <x v="0"/>
    <m/>
  </r>
  <r>
    <n v="2018"/>
    <s v="UA"/>
    <s v="ITGF"/>
    <s v="IT GENERAL FUND"/>
    <x v="0"/>
    <s v="ESERV"/>
    <s v="STORAGE &amp; VIRTUALIZATION"/>
    <s v="UITS OPERATING ACCOUNT - GENERAL FUND-UA"/>
    <x v="17"/>
    <s v="VP FOR INFORMATION TECHNOLOGY"/>
    <s v="GENFND"/>
    <x v="28"/>
    <x v="27"/>
    <s v="---"/>
    <s v="EX"/>
    <s v="TRAV"/>
    <s v="TRAVEL"/>
    <s v="MK"/>
    <x v="6"/>
    <s v="TRAVEL"/>
    <s v="10"/>
    <s v="IS"/>
    <x v="3"/>
    <n v="2913"/>
    <n v="0"/>
    <m/>
    <x v="0"/>
    <n v="0"/>
    <s v="EX"/>
    <n v="0"/>
    <n v="0"/>
    <x v="0"/>
    <n v="0"/>
    <n v="0"/>
    <m/>
    <n v="0"/>
    <n v="0"/>
    <s v="N"/>
    <m/>
    <s v="VPIT"/>
    <s v="VP FOR INFORMATION TECHNOLOGY"/>
    <s v="94"/>
    <s v="1-Adjust Based Budget"/>
    <x v="42"/>
    <x v="2"/>
    <x v="7"/>
    <m/>
    <x v="0"/>
    <x v="0"/>
    <m/>
  </r>
  <r>
    <n v="2018"/>
    <s v="UA"/>
    <s v="ITGF"/>
    <s v="IT GENERAL FUND"/>
    <x v="0"/>
    <s v="RCIO"/>
    <s v="SP4A REGIONAL CAMPUS CHIEF INFOR OFFICER"/>
    <s v="UITS OPERATING ACCOUNT - GENERAL FUND-UA"/>
    <x v="17"/>
    <s v="VP FOR INFORMATION TECHNOLOGY"/>
    <s v="GENFND"/>
    <x v="28"/>
    <x v="27"/>
    <s v="---"/>
    <s v="EX"/>
    <s v="TRAV"/>
    <s v="TRAVEL"/>
    <s v="MK"/>
    <x v="6"/>
    <s v="TRAVEL"/>
    <s v="10"/>
    <s v="IS"/>
    <x v="3"/>
    <n v="2500"/>
    <n v="2500"/>
    <m/>
    <x v="0"/>
    <n v="0"/>
    <s v="EX"/>
    <n v="2500"/>
    <n v="2500"/>
    <x v="0"/>
    <n v="0"/>
    <n v="0"/>
    <m/>
    <n v="0"/>
    <n v="2500"/>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28"/>
    <x v="27"/>
    <s v="---"/>
    <s v="EX"/>
    <s v="TRAV"/>
    <s v="TRAVEL"/>
    <s v="MK"/>
    <x v="6"/>
    <s v="TRAVEL"/>
    <s v="10"/>
    <s v="IS"/>
    <x v="3"/>
    <n v="11000"/>
    <n v="11000"/>
    <m/>
    <x v="0"/>
    <n v="0"/>
    <s v="EX"/>
    <n v="11000"/>
    <n v="11000"/>
    <x v="0"/>
    <n v="0"/>
    <n v="0"/>
    <m/>
    <n v="0"/>
    <n v="11000"/>
    <s v="N"/>
    <m/>
    <s v="VPIT"/>
    <s v="VP FOR INFORMATION TECHNOLOGY"/>
    <s v="94"/>
    <s v="1-Adjust Based Budget"/>
    <x v="42"/>
    <x v="2"/>
    <x v="7"/>
    <m/>
    <x v="0"/>
    <x v="0"/>
    <m/>
  </r>
  <r>
    <n v="2018"/>
    <s v="UA"/>
    <s v="ITGF"/>
    <s v="IT GENERAL FUND"/>
    <x v="0"/>
    <s v="VPO"/>
    <s v="OFFICE OF VICE PRESIDENT FOR IT"/>
    <s v="UITS OPERATING ACCOUNT - GENERAL FUND-UA"/>
    <x v="17"/>
    <s v="VP FOR INFORMATION TECHNOLOGY"/>
    <s v="GENFND"/>
    <x v="28"/>
    <x v="27"/>
    <s v="---"/>
    <s v="EX"/>
    <s v="TRAV"/>
    <s v="TRAVEL"/>
    <s v="MK"/>
    <x v="6"/>
    <s v="TRAVEL"/>
    <s v="10"/>
    <s v="IS"/>
    <x v="3"/>
    <n v="30118"/>
    <n v="30118"/>
    <m/>
    <x v="0"/>
    <n v="0"/>
    <s v="EX"/>
    <n v="30118"/>
    <n v="30118"/>
    <x v="0"/>
    <n v="0"/>
    <n v="0"/>
    <m/>
    <n v="0"/>
    <n v="30118"/>
    <s v="N"/>
    <m/>
    <s v="VPIT"/>
    <s v="VP FOR INFORMATION TECHNOLOGY"/>
    <s v="94"/>
    <s v="1-Adjust Based Budget"/>
    <x v="42"/>
    <x v="2"/>
    <x v="7"/>
    <m/>
    <x v="0"/>
    <x v="0"/>
    <m/>
  </r>
  <r>
    <n v="2018"/>
    <s v="UA"/>
    <s v="ITGF"/>
    <s v="IT GENERAL FUND"/>
    <x v="0"/>
    <s v="VTECS"/>
    <s v="VOICE TECHNOLOGY SPECIAL SERVICES"/>
    <s v="UITS OPERATING ACCOUNT - GENERAL FUND-UA"/>
    <x v="17"/>
    <s v="VP FOR INFORMATION TECHNOLOGY"/>
    <s v="GENFND"/>
    <x v="28"/>
    <x v="27"/>
    <s v="---"/>
    <s v="EX"/>
    <s v="TRAV"/>
    <s v="TRAVEL"/>
    <s v="MK"/>
    <x v="6"/>
    <s v="TRAVEL"/>
    <s v="10"/>
    <s v="IS"/>
    <x v="3"/>
    <n v="9102"/>
    <n v="9102"/>
    <m/>
    <x v="0"/>
    <n v="0"/>
    <s v="EX"/>
    <n v="9102"/>
    <n v="9102"/>
    <x v="0"/>
    <n v="0"/>
    <n v="0"/>
    <m/>
    <n v="0"/>
    <n v="9102"/>
    <s v="N"/>
    <m/>
    <s v="VPIT"/>
    <s v="VP FOR INFORMATION TECHNOLOGY"/>
    <s v="94"/>
    <s v="1-Adjust Based Budget"/>
    <x v="42"/>
    <x v="2"/>
    <x v="7"/>
    <m/>
    <x v="0"/>
    <x v="0"/>
    <m/>
  </r>
  <r>
    <n v="2018"/>
    <s v="UA"/>
    <s v="ITGF"/>
    <s v="IT GENERAL FUND"/>
    <x v="108"/>
    <s v="ITO"/>
    <s v="IT OPERATING"/>
    <s v="SB VPIT GF OPERATING"/>
    <x v="17"/>
    <s v="VP FOR INFORMATION TECHNOLOGY"/>
    <s v="GENFND"/>
    <x v="28"/>
    <x v="27"/>
    <s v="---"/>
    <s v="EX"/>
    <s v="TRAV"/>
    <s v="TRAVEL"/>
    <s v="MK"/>
    <x v="6"/>
    <s v="TRAVEL"/>
    <s v="10"/>
    <s v="AC"/>
    <x v="3"/>
    <n v="5000"/>
    <n v="5000"/>
    <s v="IT"/>
    <x v="0"/>
    <s v="IT"/>
    <s v="EX"/>
    <n v="5000"/>
    <n v="5000"/>
    <x v="0"/>
    <n v="0"/>
    <n v="0"/>
    <m/>
    <n v="0"/>
    <n v="5000"/>
    <s v="N"/>
    <m/>
    <s v="VPIT"/>
    <s v="VP FOR INFORMATION TECHNOLOGY"/>
    <s v="94"/>
    <s v="1-Adjust Based Budget"/>
    <x v="42"/>
    <x v="2"/>
    <x v="7"/>
    <m/>
    <x v="16"/>
    <x v="16"/>
    <m/>
  </r>
  <r>
    <n v="2018"/>
    <s v="UA"/>
    <s v="ITGF"/>
    <s v="IT GENERAL FUND"/>
    <x v="109"/>
    <s v="ITO"/>
    <s v="IT OPERATING"/>
    <s v="EA - VPIT- GF - OPERATING"/>
    <x v="17"/>
    <s v="VP FOR INFORMATION TECHNOLOGY"/>
    <s v="GENFND"/>
    <x v="28"/>
    <x v="27"/>
    <s v="---"/>
    <s v="EX"/>
    <s v="TRAV"/>
    <s v="TRAVEL"/>
    <s v="MK"/>
    <x v="6"/>
    <s v="TRAVEL"/>
    <s v="10"/>
    <s v="AC"/>
    <x v="3"/>
    <n v="3000"/>
    <n v="3000"/>
    <s v="IT"/>
    <x v="0"/>
    <s v="IT"/>
    <s v="EX"/>
    <n v="3000"/>
    <n v="3000"/>
    <x v="0"/>
    <n v="0"/>
    <n v="0"/>
    <m/>
    <n v="0"/>
    <n v="3000"/>
    <s v="N"/>
    <m/>
    <s v="VPIT"/>
    <s v="VP FOR INFORMATION TECHNOLOGY"/>
    <s v="94"/>
    <s v="1-Adjust Based Budget"/>
    <x v="42"/>
    <x v="2"/>
    <x v="7"/>
    <m/>
    <x v="16"/>
    <x v="16"/>
    <m/>
  </r>
  <r>
    <n v="2018"/>
    <s v="UA"/>
    <s v="ITGF"/>
    <s v="IT GENERAL FUND"/>
    <x v="106"/>
    <s v="AVL"/>
    <s v="ADVANCED VISUALIZATION LABORATORY"/>
    <s v="BL UITS OPER ACCOUNT - GENERAL FUND"/>
    <x v="17"/>
    <s v="VP FOR INFORMATION TECHNOLOGY"/>
    <s v="GENFND"/>
    <x v="28"/>
    <x v="27"/>
    <s v="---"/>
    <s v="EX"/>
    <s v="TRAV"/>
    <s v="TRAVEL"/>
    <s v="MK"/>
    <x v="6"/>
    <s v="TRAVEL"/>
    <s v="10"/>
    <s v="AC"/>
    <x v="3"/>
    <n v="8000"/>
    <n v="8000"/>
    <s v="IT"/>
    <x v="0"/>
    <s v="IT"/>
    <s v="EX"/>
    <n v="8000"/>
    <n v="8000"/>
    <x v="0"/>
    <n v="0"/>
    <n v="0"/>
    <m/>
    <n v="0"/>
    <n v="8000"/>
    <s v="N"/>
    <m/>
    <s v="VPIT"/>
    <s v="VP FOR INFORMATION TECHNOLOGY"/>
    <s v="94"/>
    <s v="1-Adjust Based Budget"/>
    <x v="42"/>
    <x v="2"/>
    <x v="7"/>
    <m/>
    <x v="16"/>
    <x v="16"/>
    <m/>
  </r>
  <r>
    <n v="2018"/>
    <s v="UA"/>
    <s v="ITGF"/>
    <s v="IT GENERAL FUND"/>
    <x v="106"/>
    <s v="AVLT"/>
    <s v="AVP LEARNING TECHNOLOGIES"/>
    <s v="BL UITS OPER ACCOUNT - GENERAL FUND"/>
    <x v="17"/>
    <s v="VP FOR INFORMATION TECHNOLOGY"/>
    <s v="GENFND"/>
    <x v="28"/>
    <x v="27"/>
    <s v="---"/>
    <s v="EX"/>
    <s v="TRAV"/>
    <s v="TRAVEL"/>
    <s v="MK"/>
    <x v="6"/>
    <s v="TRAVEL"/>
    <s v="10"/>
    <s v="AC"/>
    <x v="3"/>
    <n v="6278"/>
    <n v="6278"/>
    <s v="IT"/>
    <x v="0"/>
    <s v="IT"/>
    <s v="EX"/>
    <n v="6278"/>
    <n v="6278"/>
    <x v="0"/>
    <n v="0"/>
    <n v="0"/>
    <m/>
    <n v="0"/>
    <n v="6278"/>
    <s v="N"/>
    <m/>
    <s v="VPIT"/>
    <s v="VP FOR INFORMATION TECHNOLOGY"/>
    <s v="94"/>
    <s v="1-Adjust Based Budget"/>
    <x v="42"/>
    <x v="2"/>
    <x v="7"/>
    <m/>
    <x v="16"/>
    <x v="16"/>
    <m/>
  </r>
  <r>
    <n v="2018"/>
    <s v="UA"/>
    <s v="ITGF"/>
    <s v="IT GENERAL FUND"/>
    <x v="106"/>
    <s v="BIOS"/>
    <s v="BIOINFORMATICS"/>
    <s v="BL UITS OPER ACCOUNT - GENERAL FUND"/>
    <x v="17"/>
    <s v="VP FOR INFORMATION TECHNOLOGY"/>
    <s v="GENFND"/>
    <x v="28"/>
    <x v="27"/>
    <s v="---"/>
    <s v="EX"/>
    <s v="TRAV"/>
    <s v="TRAVEL"/>
    <s v="MK"/>
    <x v="6"/>
    <s v="TRAVEL"/>
    <s v="10"/>
    <s v="AC"/>
    <x v="3"/>
    <n v="9619"/>
    <n v="9619"/>
    <s v="IT"/>
    <x v="0"/>
    <s v="IT"/>
    <s v="EX"/>
    <n v="9619"/>
    <n v="9619"/>
    <x v="0"/>
    <n v="0"/>
    <n v="0"/>
    <m/>
    <n v="0"/>
    <n v="9619"/>
    <s v="N"/>
    <m/>
    <s v="VPIT"/>
    <s v="VP FOR INFORMATION TECHNOLOGY"/>
    <s v="94"/>
    <s v="1-Adjust Based Budget"/>
    <x v="42"/>
    <x v="2"/>
    <x v="7"/>
    <m/>
    <x v="16"/>
    <x v="16"/>
    <m/>
  </r>
  <r>
    <n v="2018"/>
    <s v="UA"/>
    <s v="ITGF"/>
    <s v="IT GENERAL FUND"/>
    <x v="106"/>
    <s v="DLP"/>
    <s v="DIGITAL LIBRARY PROGRAM"/>
    <s v="BL UITS OPER ACCOUNT - GENERAL FUND"/>
    <x v="17"/>
    <s v="VP FOR INFORMATION TECHNOLOGY"/>
    <s v="GENFND"/>
    <x v="28"/>
    <x v="27"/>
    <s v="---"/>
    <s v="EX"/>
    <s v="TRAV"/>
    <s v="TRAVEL"/>
    <s v="MK"/>
    <x v="6"/>
    <s v="TRAVEL"/>
    <s v="10"/>
    <s v="AC"/>
    <x v="3"/>
    <n v="2000"/>
    <n v="2000"/>
    <s v="IT"/>
    <x v="0"/>
    <s v="IT"/>
    <s v="EX"/>
    <n v="2000"/>
    <n v="2000"/>
    <x v="0"/>
    <n v="0"/>
    <n v="0"/>
    <m/>
    <n v="0"/>
    <n v="2000"/>
    <s v="N"/>
    <m/>
    <s v="VPIT"/>
    <s v="VP FOR INFORMATION TECHNOLOGY"/>
    <s v="94"/>
    <s v="1-Adjust Based Budget"/>
    <x v="42"/>
    <x v="2"/>
    <x v="7"/>
    <m/>
    <x v="16"/>
    <x v="16"/>
    <m/>
  </r>
  <r>
    <n v="2018"/>
    <s v="UA"/>
    <s v="ITGF"/>
    <s v="IT GENERAL FUND"/>
    <x v="106"/>
    <s v="INTL"/>
    <s v="INTERNATIONAL NETWORK"/>
    <s v="BL UITS OPER ACCOUNT - GENERAL FUND"/>
    <x v="17"/>
    <s v="VP FOR INFORMATION TECHNOLOGY"/>
    <s v="GENFND"/>
    <x v="28"/>
    <x v="27"/>
    <s v="---"/>
    <s v="EX"/>
    <s v="TRAV"/>
    <s v="TRAVEL"/>
    <s v="MK"/>
    <x v="6"/>
    <s v="TRAVEL"/>
    <s v="10"/>
    <s v="AC"/>
    <x v="3"/>
    <n v="3960"/>
    <n v="3960"/>
    <s v="IT"/>
    <x v="0"/>
    <s v="IT"/>
    <s v="EX"/>
    <n v="3960"/>
    <n v="3960"/>
    <x v="0"/>
    <n v="0"/>
    <n v="0"/>
    <m/>
    <n v="0"/>
    <n v="3960"/>
    <s v="N"/>
    <m/>
    <s v="VPIT"/>
    <s v="VP FOR INFORMATION TECHNOLOGY"/>
    <s v="94"/>
    <s v="1-Adjust Based Budget"/>
    <x v="42"/>
    <x v="2"/>
    <x v="7"/>
    <m/>
    <x v="16"/>
    <x v="16"/>
    <m/>
  </r>
  <r>
    <n v="2018"/>
    <s v="UA"/>
    <s v="ITGF"/>
    <s v="IT GENERAL FUND"/>
    <x v="106"/>
    <s v="RACAV"/>
    <s v="AVP RESEARCH &amp; ACADEMIC COMPUTING"/>
    <s v="BL UITS OPER ACCOUNT - GENERAL FUND"/>
    <x v="17"/>
    <s v="VP FOR INFORMATION TECHNOLOGY"/>
    <s v="GENFND"/>
    <x v="28"/>
    <x v="27"/>
    <s v="---"/>
    <s v="EX"/>
    <s v="TRAV"/>
    <s v="TRAVEL"/>
    <s v="MK"/>
    <x v="6"/>
    <s v="TRAVEL"/>
    <s v="10"/>
    <s v="AC"/>
    <x v="3"/>
    <n v="1489"/>
    <n v="1489"/>
    <s v="IT"/>
    <x v="0"/>
    <s v="IT"/>
    <s v="EX"/>
    <n v="1489"/>
    <n v="1489"/>
    <x v="0"/>
    <n v="0"/>
    <n v="0"/>
    <m/>
    <n v="0"/>
    <n v="1489"/>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28"/>
    <x v="27"/>
    <s v="---"/>
    <s v="EX"/>
    <s v="TRAV"/>
    <s v="TRAVEL"/>
    <s v="MK"/>
    <x v="6"/>
    <s v="TRAVEL"/>
    <s v="10"/>
    <s v="AC"/>
    <x v="3"/>
    <n v="18800"/>
    <n v="18800"/>
    <s v="IT"/>
    <x v="0"/>
    <s v="IT"/>
    <s v="EX"/>
    <n v="18800"/>
    <n v="18800"/>
    <x v="0"/>
    <n v="0"/>
    <n v="0"/>
    <m/>
    <n v="0"/>
    <n v="18800"/>
    <s v="N"/>
    <m/>
    <s v="VPIT"/>
    <s v="VP FOR INFORMATION TECHNOLOGY"/>
    <s v="94"/>
    <s v="1-Adjust Based Budget"/>
    <x v="42"/>
    <x v="2"/>
    <x v="7"/>
    <m/>
    <x v="16"/>
    <x v="16"/>
    <m/>
  </r>
  <r>
    <n v="2018"/>
    <s v="UA"/>
    <s v="ITGF"/>
    <s v="IT GENERAL FUND"/>
    <x v="106"/>
    <s v="RTSUP"/>
    <s v="RT SUPERCOMPUTING"/>
    <s v="BL UITS OPER ACCOUNT - GENERAL FUND"/>
    <x v="17"/>
    <s v="VP FOR INFORMATION TECHNOLOGY"/>
    <s v="GENFND"/>
    <x v="28"/>
    <x v="27"/>
    <s v="---"/>
    <s v="EX"/>
    <s v="TRAV"/>
    <s v="TRAVEL"/>
    <s v="MK"/>
    <x v="6"/>
    <s v="TRAVEL"/>
    <s v="10"/>
    <s v="AC"/>
    <x v="3"/>
    <n v="24000"/>
    <n v="24000"/>
    <s v="IT"/>
    <x v="0"/>
    <s v="IT"/>
    <s v="EX"/>
    <n v="24000"/>
    <n v="24000"/>
    <x v="0"/>
    <n v="0"/>
    <n v="0"/>
    <m/>
    <n v="0"/>
    <n v="24000"/>
    <s v="N"/>
    <m/>
    <s v="VPIT"/>
    <s v="VP FOR INFORMATION TECHNOLOGY"/>
    <s v="94"/>
    <s v="1-Adjust Based Budget"/>
    <x v="42"/>
    <x v="2"/>
    <x v="7"/>
    <m/>
    <x v="16"/>
    <x v="16"/>
    <m/>
  </r>
  <r>
    <n v="2018"/>
    <s v="UA"/>
    <s v="ITGF"/>
    <s v="IT GENERAL FUND"/>
    <x v="106"/>
    <s v="SAVP"/>
    <s v="SUPPORT AVP"/>
    <s v="BL UITS OPER ACCOUNT - GENERAL FUND"/>
    <x v="17"/>
    <s v="VP FOR INFORMATION TECHNOLOGY"/>
    <s v="GENFND"/>
    <x v="28"/>
    <x v="27"/>
    <s v="---"/>
    <s v="EX"/>
    <s v="TRAV"/>
    <s v="TRAVEL"/>
    <s v="MK"/>
    <x v="6"/>
    <s v="TRAVEL"/>
    <s v="10"/>
    <s v="AC"/>
    <x v="3"/>
    <n v="0"/>
    <n v="21000"/>
    <s v="IT"/>
    <x v="0"/>
    <s v="IT"/>
    <s v="EX"/>
    <n v="21000"/>
    <n v="21000"/>
    <x v="0"/>
    <n v="0"/>
    <n v="0"/>
    <m/>
    <n v="0"/>
    <n v="21000"/>
    <s v="N"/>
    <m/>
    <s v="VPIT"/>
    <s v="VP FOR INFORMATION TECHNOLOGY"/>
    <s v="94"/>
    <s v="1-Adjust Based Budget"/>
    <x v="42"/>
    <x v="2"/>
    <x v="7"/>
    <m/>
    <x v="16"/>
    <x v="16"/>
    <m/>
  </r>
  <r>
    <n v="2018"/>
    <s v="UA"/>
    <s v="ITGF"/>
    <s v="IT GENERAL FUND"/>
    <x v="106"/>
    <s v="SDS"/>
    <s v="SCIENTIFIC DATA SERVICES"/>
    <s v="BL UITS OPER ACCOUNT - GENERAL FUND"/>
    <x v="17"/>
    <s v="VP FOR INFORMATION TECHNOLOGY"/>
    <s v="GENFND"/>
    <x v="28"/>
    <x v="27"/>
    <s v="---"/>
    <s v="EX"/>
    <s v="TRAV"/>
    <s v="TRAVEL"/>
    <s v="MK"/>
    <x v="6"/>
    <s v="TRAVEL"/>
    <s v="10"/>
    <s v="AC"/>
    <x v="3"/>
    <n v="7127"/>
    <n v="7127"/>
    <s v="IT"/>
    <x v="0"/>
    <s v="IT"/>
    <s v="EX"/>
    <n v="7127"/>
    <n v="7127"/>
    <x v="0"/>
    <n v="0"/>
    <n v="0"/>
    <m/>
    <n v="0"/>
    <n v="7127"/>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28"/>
    <x v="27"/>
    <s v="---"/>
    <s v="EX"/>
    <s v="TRAV"/>
    <s v="TRAVEL"/>
    <s v="MK"/>
    <x v="6"/>
    <s v="TRAVEL"/>
    <s v="10"/>
    <s v="AC"/>
    <x v="3"/>
    <n v="22025"/>
    <n v="22025"/>
    <s v="IT"/>
    <x v="0"/>
    <s v="IT"/>
    <s v="EX"/>
    <n v="22025"/>
    <n v="22025"/>
    <x v="0"/>
    <n v="0"/>
    <n v="0"/>
    <m/>
    <n v="0"/>
    <n v="22025"/>
    <s v="N"/>
    <m/>
    <s v="VPIT"/>
    <s v="VP FOR INFORMATION TECHNOLOGY"/>
    <s v="94"/>
    <s v="1-Adjust Based Budget"/>
    <x v="42"/>
    <x v="2"/>
    <x v="7"/>
    <m/>
    <x v="16"/>
    <x v="16"/>
    <m/>
  </r>
  <r>
    <n v="2018"/>
    <s v="UA"/>
    <s v="ITGF"/>
    <s v="IT GENERAL FUND"/>
    <x v="106"/>
    <s v="TLT"/>
    <s v="TEACHING &amp; LEARNING TECHNOLOGIES"/>
    <s v="BL UITS OPER ACCOUNT - GENERAL FUND"/>
    <x v="17"/>
    <s v="VP FOR INFORMATION TECHNOLOGY"/>
    <s v="GENFND"/>
    <x v="28"/>
    <x v="27"/>
    <s v="---"/>
    <s v="EX"/>
    <s v="TRAV"/>
    <s v="TRAVEL"/>
    <s v="MK"/>
    <x v="6"/>
    <s v="TRAVEL"/>
    <s v="10"/>
    <s v="AC"/>
    <x v="3"/>
    <n v="7699"/>
    <n v="7699"/>
    <s v="IT"/>
    <x v="0"/>
    <s v="IT"/>
    <s v="EX"/>
    <n v="7699"/>
    <n v="7699"/>
    <x v="0"/>
    <n v="0"/>
    <n v="0"/>
    <m/>
    <n v="0"/>
    <n v="7699"/>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28"/>
    <x v="27"/>
    <s v="---"/>
    <s v="EX"/>
    <s v="TRAV"/>
    <s v="TRAVEL"/>
    <s v="MK"/>
    <x v="6"/>
    <s v="TRAVEL"/>
    <s v="10"/>
    <s v="AC"/>
    <x v="3"/>
    <n v="21000"/>
    <n v="0"/>
    <s v="IT"/>
    <x v="0"/>
    <s v="IT"/>
    <s v="EX"/>
    <n v="0"/>
    <n v="0"/>
    <x v="0"/>
    <n v="0"/>
    <n v="0"/>
    <m/>
    <n v="0"/>
    <n v="0"/>
    <s v="N"/>
    <m/>
    <s v="VPIT"/>
    <s v="VP FOR INFORMATION TECHNOLOGY"/>
    <s v="94"/>
    <s v="1-Adjust Based Budget"/>
    <x v="42"/>
    <x v="2"/>
    <x v="7"/>
    <m/>
    <x v="16"/>
    <x v="16"/>
    <m/>
  </r>
  <r>
    <n v="2018"/>
    <s v="UA"/>
    <s v="ITGF"/>
    <s v="IT GENERAL FUND"/>
    <x v="106"/>
    <s v="UXCON"/>
    <s v="UNIX SYSTEM ADMIN CONSULTING &amp; SUPPORT"/>
    <s v="BL UITS OPER ACCOUNT - GENERAL FUND"/>
    <x v="17"/>
    <s v="VP FOR INFORMATION TECHNOLOGY"/>
    <s v="GENFND"/>
    <x v="28"/>
    <x v="27"/>
    <s v="---"/>
    <s v="EX"/>
    <s v="TRAV"/>
    <s v="TRAVEL"/>
    <s v="MK"/>
    <x v="6"/>
    <s v="TRAVEL"/>
    <s v="10"/>
    <s v="AC"/>
    <x v="3"/>
    <n v="1723"/>
    <n v="1723"/>
    <s v="IT"/>
    <x v="0"/>
    <s v="IT"/>
    <s v="EX"/>
    <n v="1723"/>
    <n v="1723"/>
    <x v="0"/>
    <n v="0"/>
    <n v="0"/>
    <m/>
    <n v="0"/>
    <n v="1723"/>
    <s v="N"/>
    <m/>
    <s v="VPIT"/>
    <s v="VP FOR INFORMATION TECHNOLOGY"/>
    <s v="94"/>
    <s v="1-Adjust Based Budget"/>
    <x v="42"/>
    <x v="2"/>
    <x v="7"/>
    <m/>
    <x v="16"/>
    <x v="16"/>
    <m/>
  </r>
  <r>
    <n v="2018"/>
    <s v="UA"/>
    <s v="ITGF"/>
    <s v="IT GENERAL FUND"/>
    <x v="110"/>
    <s v="ITO"/>
    <s v="IT OPERATING"/>
    <s v="KO VPIT GENERAL FUND OPERATING"/>
    <x v="17"/>
    <s v="VP FOR INFORMATION TECHNOLOGY"/>
    <s v="GENFND"/>
    <x v="28"/>
    <x v="27"/>
    <s v="---"/>
    <s v="EX"/>
    <s v="TRAV"/>
    <s v="TRAVEL"/>
    <s v="MK"/>
    <x v="6"/>
    <s v="TRAVEL"/>
    <s v="10"/>
    <s v="AC"/>
    <x v="3"/>
    <n v="5000"/>
    <n v="5000"/>
    <s v="IT"/>
    <x v="0"/>
    <s v="IT"/>
    <s v="EX"/>
    <n v="5000"/>
    <n v="5000"/>
    <x v="0"/>
    <n v="0"/>
    <n v="0"/>
    <m/>
    <n v="0"/>
    <n v="5000"/>
    <s v="N"/>
    <m/>
    <s v="VPIT"/>
    <s v="VP FOR INFORMATION TECHNOLOGY"/>
    <s v="94"/>
    <s v="1-Adjust Based Budget"/>
    <x v="42"/>
    <x v="2"/>
    <x v="7"/>
    <m/>
    <x v="16"/>
    <x v="16"/>
    <m/>
  </r>
  <r>
    <n v="2018"/>
    <s v="UA"/>
    <s v="ITGF"/>
    <s v="IT GENERAL FUND"/>
    <x v="111"/>
    <s v="ITO"/>
    <s v="IT OPERATING"/>
    <s v="NW VPIT GF OPERATING"/>
    <x v="17"/>
    <s v="VP FOR INFORMATION TECHNOLOGY"/>
    <s v="GENFND"/>
    <x v="28"/>
    <x v="27"/>
    <s v="---"/>
    <s v="EX"/>
    <s v="TRAV"/>
    <s v="TRAVEL"/>
    <s v="MK"/>
    <x v="6"/>
    <s v="TRAVEL"/>
    <s v="10"/>
    <s v="AC"/>
    <x v="3"/>
    <n v="10000"/>
    <n v="10000"/>
    <s v="IT"/>
    <x v="0"/>
    <s v="IT"/>
    <s v="EX"/>
    <n v="10000"/>
    <n v="10000"/>
    <x v="0"/>
    <n v="0"/>
    <n v="0"/>
    <m/>
    <n v="0"/>
    <n v="10000"/>
    <s v="N"/>
    <m/>
    <s v="VPIT"/>
    <s v="VP FOR INFORMATION TECHNOLOGY"/>
    <s v="94"/>
    <s v="1-Adjust Based Budget"/>
    <x v="42"/>
    <x v="2"/>
    <x v="7"/>
    <m/>
    <x v="16"/>
    <x v="16"/>
    <m/>
  </r>
  <r>
    <n v="2018"/>
    <s v="UA"/>
    <s v="ITGF"/>
    <s v="IT GENERAL FUND"/>
    <x v="107"/>
    <s v="ATEL"/>
    <s v="APPLIED TECHNOLOGY LAB"/>
    <s v="IN UITS OPERATING ACCOUNT - GEN FND"/>
    <x v="17"/>
    <s v="VP FOR INFORMATION TECHNOLOGY"/>
    <s v="GENFND"/>
    <x v="28"/>
    <x v="27"/>
    <s v="---"/>
    <s v="EX"/>
    <s v="TRAV"/>
    <s v="TRAVEL"/>
    <s v="MK"/>
    <x v="6"/>
    <s v="TRAVEL"/>
    <s v="10"/>
    <s v="AC"/>
    <x v="3"/>
    <n v="2000"/>
    <n v="2000"/>
    <s v="IT"/>
    <x v="0"/>
    <s v="IT"/>
    <s v="EX"/>
    <n v="2000"/>
    <n v="2000"/>
    <x v="0"/>
    <n v="0"/>
    <n v="0"/>
    <m/>
    <n v="0"/>
    <n v="2000"/>
    <s v="N"/>
    <m/>
    <s v="VPIT"/>
    <s v="VP FOR INFORMATION TECHNOLOGY"/>
    <s v="94"/>
    <s v="1-Adjust Based Budget"/>
    <x v="42"/>
    <x v="2"/>
    <x v="7"/>
    <m/>
    <x v="16"/>
    <x v="16"/>
    <m/>
  </r>
  <r>
    <n v="2018"/>
    <s v="UA"/>
    <s v="ITGF"/>
    <s v="IT GENERAL FUND"/>
    <x v="107"/>
    <s v="AVLT"/>
    <s v="AVP LEARNING TECHNOLOGIES"/>
    <s v="IN UITS OPERATING ACCOUNT - GEN FND"/>
    <x v="17"/>
    <s v="VP FOR INFORMATION TECHNOLOGY"/>
    <s v="GENFND"/>
    <x v="28"/>
    <x v="27"/>
    <s v="---"/>
    <s v="EX"/>
    <s v="TRAV"/>
    <s v="TRAVEL"/>
    <s v="MK"/>
    <x v="6"/>
    <s v="TRAVEL"/>
    <s v="10"/>
    <s v="AC"/>
    <x v="3"/>
    <n v="11537"/>
    <n v="11537"/>
    <s v="IT"/>
    <x v="0"/>
    <s v="IT"/>
    <s v="EX"/>
    <n v="11537"/>
    <n v="11537"/>
    <x v="0"/>
    <n v="0"/>
    <n v="0"/>
    <m/>
    <n v="0"/>
    <n v="11537"/>
    <s v="N"/>
    <m/>
    <s v="VPIT"/>
    <s v="VP FOR INFORMATION TECHNOLOGY"/>
    <s v="94"/>
    <s v="1-Adjust Based Budget"/>
    <x v="42"/>
    <x v="2"/>
    <x v="7"/>
    <m/>
    <x v="16"/>
    <x v="16"/>
    <m/>
  </r>
  <r>
    <n v="2018"/>
    <s v="UA"/>
    <s v="ITGF"/>
    <s v="IT GENERAL FUND"/>
    <x v="107"/>
    <s v="CLCS"/>
    <s v="CLASSROOM CONFERENCE SUPPORT"/>
    <s v="IN UITS OPERATING ACCOUNT - GEN FND"/>
    <x v="17"/>
    <s v="VP FOR INFORMATION TECHNOLOGY"/>
    <s v="GENFND"/>
    <x v="28"/>
    <x v="27"/>
    <s v="---"/>
    <s v="EX"/>
    <s v="TRAV"/>
    <s v="TRAVEL"/>
    <s v="MK"/>
    <x v="6"/>
    <s v="TRAVEL"/>
    <s v="10"/>
    <s v="AC"/>
    <x v="3"/>
    <n v="1000"/>
    <n v="1000"/>
    <s v="IT"/>
    <x v="0"/>
    <s v="IT"/>
    <s v="EX"/>
    <n v="1000"/>
    <n v="1000"/>
    <x v="0"/>
    <n v="0"/>
    <n v="0"/>
    <m/>
    <n v="0"/>
    <n v="1000"/>
    <s v="N"/>
    <m/>
    <s v="VPIT"/>
    <s v="VP FOR INFORMATION TECHNOLOGY"/>
    <s v="94"/>
    <s v="1-Adjust Based Budget"/>
    <x v="42"/>
    <x v="2"/>
    <x v="7"/>
    <m/>
    <x v="16"/>
    <x v="16"/>
    <m/>
  </r>
  <r>
    <n v="2018"/>
    <s v="UA"/>
    <s v="ITGF"/>
    <s v="IT GENERAL FUND"/>
    <x v="107"/>
    <s v="COVID"/>
    <s v="COMMUNICATIONS OFFICE VIDEO PROJECTS"/>
    <s v="IN UITS OPERATING ACCOUNT - GEN FND"/>
    <x v="17"/>
    <s v="VP FOR INFORMATION TECHNOLOGY"/>
    <s v="GENFND"/>
    <x v="28"/>
    <x v="27"/>
    <s v="---"/>
    <s v="EX"/>
    <s v="TRAV"/>
    <s v="TRAVEL"/>
    <s v="MK"/>
    <x v="6"/>
    <s v="TRAVEL"/>
    <s v="10"/>
    <s v="AC"/>
    <x v="3"/>
    <n v="1000"/>
    <n v="1000"/>
    <s v="IT"/>
    <x v="0"/>
    <s v="IT"/>
    <s v="EX"/>
    <n v="1000"/>
    <n v="1000"/>
    <x v="0"/>
    <n v="0"/>
    <n v="0"/>
    <m/>
    <n v="0"/>
    <n v="1000"/>
    <s v="N"/>
    <m/>
    <s v="VPIT"/>
    <s v="VP FOR INFORMATION TECHNOLOGY"/>
    <s v="94"/>
    <s v="1-Adjust Based Budget"/>
    <x v="42"/>
    <x v="2"/>
    <x v="7"/>
    <m/>
    <x v="16"/>
    <x v="16"/>
    <m/>
  </r>
  <r>
    <n v="2018"/>
    <s v="UA"/>
    <s v="ITGF"/>
    <s v="IT GENERAL FUND"/>
    <x v="107"/>
    <s v="CRSG"/>
    <s v="COMPUT-INTENSIVE RESEARCH SUPPORT GROUP"/>
    <s v="IN UITS OPERATING ACCOUNT - GEN FND"/>
    <x v="17"/>
    <s v="VP FOR INFORMATION TECHNOLOGY"/>
    <s v="GENFND"/>
    <x v="28"/>
    <x v="27"/>
    <s v="---"/>
    <s v="EX"/>
    <s v="TRAV"/>
    <s v="TRAVEL"/>
    <s v="MK"/>
    <x v="6"/>
    <s v="TRAVEL"/>
    <s v="10"/>
    <s v="AC"/>
    <x v="3"/>
    <n v="3174"/>
    <n v="3174"/>
    <s v="IT"/>
    <x v="0"/>
    <s v="IT"/>
    <s v="EX"/>
    <n v="3174"/>
    <n v="3174"/>
    <x v="0"/>
    <n v="0"/>
    <n v="0"/>
    <m/>
    <n v="0"/>
    <n v="3174"/>
    <s v="N"/>
    <m/>
    <s v="VPIT"/>
    <s v="VP FOR INFORMATION TECHNOLOGY"/>
    <s v="94"/>
    <s v="1-Adjust Based Budget"/>
    <x v="42"/>
    <x v="2"/>
    <x v="7"/>
    <m/>
    <x v="16"/>
    <x v="16"/>
    <m/>
  </r>
  <r>
    <n v="2018"/>
    <s v="UA"/>
    <s v="ITGF"/>
    <s v="IT GENERAL FUND"/>
    <x v="107"/>
    <s v="CTS"/>
    <s v="CLASSROOM TECH SERVICES"/>
    <s v="IN UITS OPERATING ACCOUNT - GEN FND"/>
    <x v="17"/>
    <s v="VP FOR INFORMATION TECHNOLOGY"/>
    <s v="GENFND"/>
    <x v="28"/>
    <x v="27"/>
    <s v="---"/>
    <s v="EX"/>
    <s v="TRAV"/>
    <s v="TRAVEL"/>
    <s v="MK"/>
    <x v="6"/>
    <s v="TRAVEL"/>
    <s v="10"/>
    <s v="AC"/>
    <x v="3"/>
    <n v="350"/>
    <n v="350"/>
    <s v="IT"/>
    <x v="0"/>
    <s v="IT"/>
    <s v="EX"/>
    <n v="350"/>
    <n v="350"/>
    <x v="0"/>
    <n v="0"/>
    <n v="0"/>
    <m/>
    <n v="0"/>
    <n v="350"/>
    <s v="N"/>
    <m/>
    <s v="VPIT"/>
    <s v="VP FOR INFORMATION TECHNOLOGY"/>
    <s v="94"/>
    <s v="1-Adjust Based Budget"/>
    <x v="42"/>
    <x v="2"/>
    <x v="7"/>
    <m/>
    <x v="16"/>
    <x v="16"/>
    <m/>
  </r>
  <r>
    <n v="2018"/>
    <s v="UA"/>
    <s v="ITGF"/>
    <s v="IT GENERAL FUND"/>
    <x v="107"/>
    <s v="LSUP"/>
    <s v="LEVERAGED SUPPORT"/>
    <s v="IN UITS OPERATING ACCOUNT - GEN FND"/>
    <x v="17"/>
    <s v="VP FOR INFORMATION TECHNOLOGY"/>
    <s v="GENFND"/>
    <x v="28"/>
    <x v="27"/>
    <s v="---"/>
    <s v="EX"/>
    <s v="TRAV"/>
    <s v="TRAVEL"/>
    <s v="MK"/>
    <x v="6"/>
    <s v="TRAVEL"/>
    <s v="10"/>
    <s v="AC"/>
    <x v="3"/>
    <n v="3279"/>
    <n v="3279"/>
    <s v="IT"/>
    <x v="0"/>
    <s v="IT"/>
    <s v="EX"/>
    <n v="3279"/>
    <n v="3279"/>
    <x v="0"/>
    <n v="0"/>
    <n v="0"/>
    <m/>
    <n v="0"/>
    <n v="3279"/>
    <s v="N"/>
    <m/>
    <s v="VPIT"/>
    <s v="VP FOR INFORMATION TECHNOLOGY"/>
    <s v="94"/>
    <s v="1-Adjust Based Budget"/>
    <x v="42"/>
    <x v="2"/>
    <x v="7"/>
    <m/>
    <x v="16"/>
    <x v="16"/>
    <m/>
  </r>
  <r>
    <n v="2018"/>
    <s v="UA"/>
    <s v="ITGF"/>
    <s v="IT GENERAL FUND"/>
    <x v="107"/>
    <s v="SAVP"/>
    <s v="SUPPORT AVP"/>
    <s v="IN UITS OPERATING ACCOUNT - GEN FND"/>
    <x v="17"/>
    <s v="VP FOR INFORMATION TECHNOLOGY"/>
    <s v="GENFND"/>
    <x v="28"/>
    <x v="27"/>
    <s v="---"/>
    <s v="EX"/>
    <s v="TRAV"/>
    <s v="TRAVEL"/>
    <s v="MK"/>
    <x v="6"/>
    <s v="TRAVEL"/>
    <s v="10"/>
    <s v="AC"/>
    <x v="3"/>
    <n v="0"/>
    <n v="247"/>
    <s v="IT"/>
    <x v="0"/>
    <s v="IT"/>
    <s v="EX"/>
    <n v="247"/>
    <n v="247"/>
    <x v="0"/>
    <n v="0"/>
    <n v="0"/>
    <m/>
    <n v="0"/>
    <n v="247"/>
    <s v="N"/>
    <m/>
    <s v="VPIT"/>
    <s v="VP FOR INFORMATION TECHNOLOGY"/>
    <s v="94"/>
    <s v="1-Adjust Based Budget"/>
    <x v="42"/>
    <x v="2"/>
    <x v="7"/>
    <m/>
    <x v="16"/>
    <x v="16"/>
    <m/>
  </r>
  <r>
    <n v="2018"/>
    <s v="UA"/>
    <s v="ITGF"/>
    <s v="IT GENERAL FUND"/>
    <x v="107"/>
    <s v="SCT"/>
    <s v="SCIENCE COMMUNITY TOOLS"/>
    <s v="IN UITS OPERATING ACCOUNT - GEN FND"/>
    <x v="17"/>
    <s v="VP FOR INFORMATION TECHNOLOGY"/>
    <s v="GENFND"/>
    <x v="28"/>
    <x v="27"/>
    <s v="---"/>
    <s v="EX"/>
    <s v="TRAV"/>
    <s v="TRAVEL"/>
    <s v="MK"/>
    <x v="6"/>
    <s v="TRAVEL"/>
    <s v="10"/>
    <s v="AC"/>
    <x v="3"/>
    <n v="11630"/>
    <n v="11630"/>
    <s v="IT"/>
    <x v="0"/>
    <s v="IT"/>
    <s v="EX"/>
    <n v="11630"/>
    <n v="11630"/>
    <x v="0"/>
    <n v="0"/>
    <n v="0"/>
    <m/>
    <n v="0"/>
    <n v="11630"/>
    <s v="N"/>
    <m/>
    <s v="VPIT"/>
    <s v="VP FOR INFORMATION TECHNOLOGY"/>
    <s v="94"/>
    <s v="1-Adjust Based Budget"/>
    <x v="42"/>
    <x v="2"/>
    <x v="7"/>
    <m/>
    <x v="16"/>
    <x v="16"/>
    <m/>
  </r>
  <r>
    <n v="2018"/>
    <s v="UA"/>
    <s v="ITGF"/>
    <s v="IT GENERAL FUND"/>
    <x v="112"/>
    <s v="ITO"/>
    <s v="IT OPERATING"/>
    <s v="SE VPIT GF OPERATING"/>
    <x v="17"/>
    <s v="VP FOR INFORMATION TECHNOLOGY"/>
    <s v="GENFND"/>
    <x v="28"/>
    <x v="27"/>
    <s v="---"/>
    <s v="EX"/>
    <s v="TRAV"/>
    <s v="TRAVEL"/>
    <s v="MK"/>
    <x v="6"/>
    <s v="TRAVEL"/>
    <s v="10"/>
    <s v="AC"/>
    <x v="3"/>
    <n v="7000"/>
    <n v="7000"/>
    <s v="IT"/>
    <x v="0"/>
    <s v="IT"/>
    <s v="EX"/>
    <n v="7000"/>
    <n v="7000"/>
    <x v="0"/>
    <n v="0"/>
    <n v="0"/>
    <m/>
    <n v="0"/>
    <n v="70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28"/>
    <x v="27"/>
    <s v="---"/>
    <s v="EX"/>
    <s v="TRAV"/>
    <s v="TRAVEL"/>
    <s v="MK"/>
    <x v="6"/>
    <s v="TRAVEL"/>
    <s v="10"/>
    <s v="AC"/>
    <x v="3"/>
    <n v="2500"/>
    <n v="2500"/>
    <s v="IT"/>
    <x v="0"/>
    <s v="IT"/>
    <s v="EX"/>
    <n v="2500"/>
    <n v="2500"/>
    <x v="0"/>
    <n v="0"/>
    <n v="0"/>
    <m/>
    <n v="0"/>
    <n v="2500"/>
    <s v="N"/>
    <m/>
    <s v="VPIT"/>
    <s v="VP FOR INFORMATION TECHNOLOGY"/>
    <s v="94"/>
    <s v="1-Adjust Based Budget"/>
    <x v="42"/>
    <x v="2"/>
    <x v="7"/>
    <m/>
    <x v="16"/>
    <x v="16"/>
    <m/>
  </r>
  <r>
    <n v="2018"/>
    <s v="UA"/>
    <s v="ITGF"/>
    <s v="IT GENERAL FUND"/>
    <x v="108"/>
    <s v="ITO"/>
    <s v="IT OPERATING"/>
    <s v="SB VPIT GF OPERATING"/>
    <x v="17"/>
    <s v="VP FOR INFORMATION TECHNOLOGY"/>
    <s v="GENFND"/>
    <x v="69"/>
    <x v="68"/>
    <s v="---"/>
    <s v="EX"/>
    <s v="TRAV"/>
    <s v="TRAVEL"/>
    <s v="MK"/>
    <x v="6"/>
    <s v="TRAVEL"/>
    <s v="10"/>
    <s v="AC"/>
    <x v="3"/>
    <n v="400"/>
    <n v="400"/>
    <s v="IT"/>
    <x v="0"/>
    <s v="IT"/>
    <s v="EX"/>
    <n v="400"/>
    <n v="400"/>
    <x v="0"/>
    <n v="0"/>
    <n v="0"/>
    <m/>
    <n v="0"/>
    <n v="400"/>
    <s v="N"/>
    <m/>
    <s v="VPIT"/>
    <s v="VP FOR INFORMATION TECHNOLOGY"/>
    <s v="94"/>
    <s v="1-Adjust Based Budget"/>
    <x v="42"/>
    <x v="2"/>
    <x v="7"/>
    <m/>
    <x v="16"/>
    <x v="16"/>
    <m/>
  </r>
  <r>
    <n v="2018"/>
    <s v="UA"/>
    <s v="ITGF"/>
    <s v="IT GENERAL FUND"/>
    <x v="106"/>
    <s v="SAVP"/>
    <s v="SUPPORT AVP"/>
    <s v="BL UITS OPER ACCOUNT - GENERAL FUND"/>
    <x v="17"/>
    <s v="VP FOR INFORMATION TECHNOLOGY"/>
    <s v="GENFND"/>
    <x v="69"/>
    <x v="68"/>
    <s v="---"/>
    <s v="EX"/>
    <s v="TRAV"/>
    <s v="TRAVEL"/>
    <s v="MK"/>
    <x v="6"/>
    <s v="TRAVEL"/>
    <s v="10"/>
    <s v="AC"/>
    <x v="3"/>
    <n v="0"/>
    <n v="429"/>
    <s v="IT"/>
    <x v="0"/>
    <s v="IT"/>
    <s v="EX"/>
    <n v="429"/>
    <n v="429"/>
    <x v="0"/>
    <n v="0"/>
    <n v="0"/>
    <m/>
    <n v="0"/>
    <n v="429"/>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69"/>
    <x v="68"/>
    <s v="---"/>
    <s v="EX"/>
    <s v="TRAV"/>
    <s v="TRAVEL"/>
    <s v="MK"/>
    <x v="6"/>
    <s v="TRAVEL"/>
    <s v="10"/>
    <s v="AC"/>
    <x v="3"/>
    <n v="100"/>
    <n v="100"/>
    <s v="IT"/>
    <x v="0"/>
    <s v="IT"/>
    <s v="EX"/>
    <n v="100"/>
    <n v="100"/>
    <x v="0"/>
    <n v="0"/>
    <n v="0"/>
    <m/>
    <n v="0"/>
    <n v="100"/>
    <s v="N"/>
    <m/>
    <s v="VPIT"/>
    <s v="VP FOR INFORMATION TECHNOLOGY"/>
    <s v="94"/>
    <s v="1-Adjust Based Budget"/>
    <x v="42"/>
    <x v="2"/>
    <x v="7"/>
    <m/>
    <x v="16"/>
    <x v="16"/>
    <m/>
  </r>
  <r>
    <n v="2018"/>
    <s v="UA"/>
    <s v="ITGF"/>
    <s v="IT GENERAL FUND"/>
    <x v="106"/>
    <s v="USD"/>
    <s v="USER SUPPORT DIRECTOR"/>
    <s v="BL UITS OPER ACCOUNT - GENERAL FUND"/>
    <x v="17"/>
    <s v="VP FOR INFORMATION TECHNOLOGY"/>
    <s v="GENFND"/>
    <x v="69"/>
    <x v="68"/>
    <s v="---"/>
    <s v="EX"/>
    <s v="TRAV"/>
    <s v="TRAVEL"/>
    <s v="MK"/>
    <x v="6"/>
    <s v="TRAVEL"/>
    <s v="10"/>
    <s v="AC"/>
    <x v="3"/>
    <n v="429"/>
    <n v="0"/>
    <s v="IT"/>
    <x v="0"/>
    <s v="IT"/>
    <s v="EX"/>
    <n v="0"/>
    <n v="0"/>
    <x v="0"/>
    <n v="0"/>
    <n v="0"/>
    <m/>
    <n v="0"/>
    <n v="0"/>
    <s v="N"/>
    <m/>
    <s v="VPIT"/>
    <s v="VP FOR INFORMATION TECHNOLOGY"/>
    <s v="94"/>
    <s v="1-Adjust Based Budget"/>
    <x v="42"/>
    <x v="2"/>
    <x v="7"/>
    <m/>
    <x v="16"/>
    <x v="16"/>
    <m/>
  </r>
  <r>
    <n v="2018"/>
    <s v="UA"/>
    <s v="ITGF"/>
    <s v="IT GENERAL FUND"/>
    <x v="110"/>
    <s v="ITO"/>
    <s v="IT OPERATING"/>
    <s v="KO VPIT GENERAL FUND OPERATING"/>
    <x v="17"/>
    <s v="VP FOR INFORMATION TECHNOLOGY"/>
    <s v="GENFND"/>
    <x v="69"/>
    <x v="68"/>
    <s v="---"/>
    <s v="EX"/>
    <s v="TRAV"/>
    <s v="TRAVEL"/>
    <s v="MK"/>
    <x v="6"/>
    <s v="TRAVEL"/>
    <s v="10"/>
    <s v="AC"/>
    <x v="3"/>
    <n v="500"/>
    <n v="500"/>
    <s v="IT"/>
    <x v="0"/>
    <s v="IT"/>
    <s v="EX"/>
    <n v="500"/>
    <n v="500"/>
    <x v="0"/>
    <n v="0"/>
    <n v="0"/>
    <m/>
    <n v="0"/>
    <n v="500"/>
    <s v="N"/>
    <m/>
    <s v="VPIT"/>
    <s v="VP FOR INFORMATION TECHNOLOGY"/>
    <s v="94"/>
    <s v="1-Adjust Based Budget"/>
    <x v="42"/>
    <x v="2"/>
    <x v="7"/>
    <m/>
    <x v="16"/>
    <x v="16"/>
    <m/>
  </r>
  <r>
    <n v="2018"/>
    <s v="UA"/>
    <s v="ITGF"/>
    <s v="IT GENERAL FUND"/>
    <x v="0"/>
    <s v="VPO"/>
    <s v="OFFICE OF VICE PRESIDENT FOR IT"/>
    <s v="UITS OPERATING ACCOUNT - GENERAL FUND-UA"/>
    <x v="17"/>
    <s v="VP FOR INFORMATION TECHNOLOGY"/>
    <s v="GENFND"/>
    <x v="91"/>
    <x v="89"/>
    <s v="---"/>
    <s v="EX"/>
    <s v="TRAV"/>
    <s v="TRAVEL"/>
    <s v="MK"/>
    <x v="6"/>
    <s v="TRAVEL"/>
    <s v="10"/>
    <s v="IS"/>
    <x v="3"/>
    <n v="20000"/>
    <n v="20000"/>
    <m/>
    <x v="0"/>
    <n v="0"/>
    <s v="EX"/>
    <n v="20000"/>
    <n v="20000"/>
    <x v="0"/>
    <n v="0"/>
    <n v="0"/>
    <m/>
    <n v="0"/>
    <n v="20000"/>
    <s v="N"/>
    <m/>
    <s v="VPIT"/>
    <s v="VP FOR INFORMATION TECHNOLOGY"/>
    <s v="94"/>
    <s v="1-Adjust Based Budget"/>
    <x v="42"/>
    <x v="2"/>
    <x v="7"/>
    <m/>
    <x v="0"/>
    <x v="0"/>
    <m/>
  </r>
  <r>
    <n v="2018"/>
    <s v="UA"/>
    <s v="ITGF"/>
    <s v="IT GENERAL FUND"/>
    <x v="106"/>
    <s v="HPCRA"/>
    <s v="HIGH PERFORMANCE COMPUTING RESEARCH APPS"/>
    <s v="BL UITS OPER ACCOUNT - GENERAL FUND"/>
    <x v="17"/>
    <s v="VP FOR INFORMATION TECHNOLOGY"/>
    <s v="GENFND"/>
    <x v="91"/>
    <x v="89"/>
    <s v="---"/>
    <s v="EX"/>
    <s v="TRAV"/>
    <s v="TRAVEL"/>
    <s v="MK"/>
    <x v="6"/>
    <s v="TRAVEL"/>
    <s v="10"/>
    <s v="AC"/>
    <x v="3"/>
    <n v="4400"/>
    <n v="4400"/>
    <s v="IT"/>
    <x v="0"/>
    <s v="IT"/>
    <s v="EX"/>
    <n v="4400"/>
    <n v="4400"/>
    <x v="0"/>
    <n v="0"/>
    <n v="0"/>
    <m/>
    <n v="0"/>
    <n v="4400"/>
    <s v="N"/>
    <m/>
    <s v="VPIT"/>
    <s v="VP FOR INFORMATION TECHNOLOGY"/>
    <s v="94"/>
    <s v="1-Adjust Based Budget"/>
    <x v="42"/>
    <x v="2"/>
    <x v="7"/>
    <m/>
    <x v="16"/>
    <x v="16"/>
    <m/>
  </r>
  <r>
    <n v="2018"/>
    <s v="UA"/>
    <s v="ITGF"/>
    <s v="IT GENERAL FUND"/>
    <x v="106"/>
    <s v="RACS"/>
    <s v="RESEARCH ACADEMIC COMPUTING SYSTEMS"/>
    <s v="BL UITS OPER ACCOUNT - GENERAL FUND"/>
    <x v="17"/>
    <s v="VP FOR INFORMATION TECHNOLOGY"/>
    <s v="GENFND"/>
    <x v="91"/>
    <x v="89"/>
    <s v="---"/>
    <s v="EX"/>
    <s v="TRAV"/>
    <s v="TRAVEL"/>
    <s v="MK"/>
    <x v="6"/>
    <s v="TRAVEL"/>
    <s v="10"/>
    <s v="AC"/>
    <x v="3"/>
    <n v="6000"/>
    <n v="6000"/>
    <s v="IT"/>
    <x v="0"/>
    <s v="IT"/>
    <s v="EX"/>
    <n v="6000"/>
    <n v="6000"/>
    <x v="0"/>
    <n v="0"/>
    <n v="0"/>
    <m/>
    <n v="0"/>
    <n v="6000"/>
    <s v="N"/>
    <m/>
    <s v="VPIT"/>
    <s v="VP FOR INFORMATION TECHNOLOGY"/>
    <s v="94"/>
    <s v="1-Adjust Based Budget"/>
    <x v="42"/>
    <x v="2"/>
    <x v="7"/>
    <m/>
    <x v="16"/>
    <x v="16"/>
    <m/>
  </r>
  <r>
    <n v="2018"/>
    <s v="UA"/>
    <s v="ITGF"/>
    <s v="IT GENERAL FUND"/>
    <x v="107"/>
    <s v="SCT"/>
    <s v="SCIENCE COMMUNITY TOOLS"/>
    <s v="IN UITS OPERATING ACCOUNT - GEN FND"/>
    <x v="17"/>
    <s v="VP FOR INFORMATION TECHNOLOGY"/>
    <s v="GENFND"/>
    <x v="91"/>
    <x v="89"/>
    <s v="---"/>
    <s v="EX"/>
    <s v="TRAV"/>
    <s v="TRAVEL"/>
    <s v="MK"/>
    <x v="6"/>
    <s v="TRAVEL"/>
    <s v="10"/>
    <s v="AC"/>
    <x v="3"/>
    <n v="5000"/>
    <n v="5000"/>
    <s v="IT"/>
    <x v="0"/>
    <s v="IT"/>
    <s v="EX"/>
    <n v="5000"/>
    <n v="5000"/>
    <x v="0"/>
    <n v="0"/>
    <n v="0"/>
    <m/>
    <n v="0"/>
    <n v="5000"/>
    <s v="N"/>
    <m/>
    <s v="VPIT"/>
    <s v="VP FOR INFORMATION TECHNOLOGY"/>
    <s v="94"/>
    <s v="1-Adjust Based Budget"/>
    <x v="42"/>
    <x v="2"/>
    <x v="7"/>
    <m/>
    <x v="16"/>
    <x v="16"/>
    <m/>
  </r>
  <r>
    <n v="2018"/>
    <s v="UA"/>
    <s v="ITGF"/>
    <s v="IT GENERAL FUND"/>
    <x v="107"/>
    <s v="INNET"/>
    <s v="INDIANAPOLIS NETWORKS"/>
    <s v="IN UITS OPERATING ACCOUNT - GEN FND"/>
    <x v="17"/>
    <s v="VP FOR INFORMATION TECHNOLOGY"/>
    <s v="GENFND"/>
    <x v="172"/>
    <x v="165"/>
    <s v="---"/>
    <s v="EE"/>
    <s v="CAP"/>
    <s v="CAP ASSETS"/>
    <s v="MP"/>
    <x v="9"/>
    <s v="CAPITAL"/>
    <s v="11"/>
    <s v="AC"/>
    <x v="3"/>
    <n v="6153"/>
    <n v="0"/>
    <s v="IT"/>
    <x v="2"/>
    <s v="IT"/>
    <s v="EX"/>
    <n v="0"/>
    <n v="0"/>
    <x v="0"/>
    <n v="0"/>
    <n v="0"/>
    <m/>
    <n v="0"/>
    <n v="0"/>
    <s v="N"/>
    <m/>
    <s v="VPIT"/>
    <s v="VP FOR INFORMATION TECHNOLOGY"/>
    <s v="94"/>
    <s v="1-Adjust Based Budget"/>
    <x v="42"/>
    <x v="2"/>
    <x v="7"/>
    <m/>
    <x v="16"/>
    <x v="16"/>
    <m/>
  </r>
  <r>
    <n v="2018"/>
    <s v="UA"/>
    <s v="ITGF"/>
    <s v="IT GENERAL FUND"/>
    <x v="0"/>
    <s v="BLNET"/>
    <s v="BLOOMINGTON CAMPUS NETWORK"/>
    <s v="UITS OPERATING ACCOUNT - GENERAL FUND-UA"/>
    <x v="17"/>
    <s v="VP FOR INFORMATION TECHNOLOGY"/>
    <s v="GENFND"/>
    <x v="173"/>
    <x v="166"/>
    <s v="---"/>
    <s v="EE"/>
    <s v="CAP"/>
    <s v="CAP ASSETS"/>
    <s v="MP"/>
    <x v="9"/>
    <s v="CAPITAL"/>
    <s v="11"/>
    <s v="IS"/>
    <x v="3"/>
    <n v="10000"/>
    <n v="0"/>
    <m/>
    <x v="2"/>
    <n v="0"/>
    <s v="EX"/>
    <n v="0"/>
    <n v="0"/>
    <x v="0"/>
    <n v="0"/>
    <n v="0"/>
    <m/>
    <n v="0"/>
    <n v="0"/>
    <s v="N"/>
    <m/>
    <s v="VPIT"/>
    <s v="VP FOR INFORMATION TECHNOLOGY"/>
    <s v="94"/>
    <s v="1-Adjust Based Budget"/>
    <x v="42"/>
    <x v="2"/>
    <x v="7"/>
    <m/>
    <x v="0"/>
    <x v="0"/>
    <m/>
  </r>
  <r>
    <n v="2018"/>
    <s v="UA"/>
    <s v="ITGF"/>
    <s v="IT GENERAL FUND"/>
    <x v="0"/>
    <s v="EII"/>
    <s v="ENTERPRISE INTELLIGENT INFRASTRUCTURE"/>
    <s v="UITS OPERATING ACCOUNT - GENERAL FUND-UA"/>
    <x v="17"/>
    <s v="VP FOR INFORMATION TECHNOLOGY"/>
    <s v="GENFND"/>
    <x v="173"/>
    <x v="166"/>
    <s v="---"/>
    <s v="EE"/>
    <s v="CAP"/>
    <s v="CAP ASSETS"/>
    <s v="MP"/>
    <x v="9"/>
    <s v="CAPITAL"/>
    <s v="11"/>
    <s v="IS"/>
    <x v="3"/>
    <n v="1004000"/>
    <n v="1004000"/>
    <m/>
    <x v="2"/>
    <n v="0"/>
    <s v="EX"/>
    <n v="1004000"/>
    <n v="1004000"/>
    <x v="0"/>
    <n v="0"/>
    <n v="0"/>
    <m/>
    <n v="0"/>
    <n v="1004000"/>
    <s v="N"/>
    <m/>
    <s v="VPIT"/>
    <s v="VP FOR INFORMATION TECHNOLOGY"/>
    <s v="94"/>
    <s v="1-Adjust Based Budget"/>
    <x v="42"/>
    <x v="2"/>
    <x v="7"/>
    <m/>
    <x v="0"/>
    <x v="0"/>
    <m/>
  </r>
  <r>
    <n v="2018"/>
    <s v="UA"/>
    <s v="ITGF"/>
    <s v="IT GENERAL FUND"/>
    <x v="112"/>
    <s v="ITO"/>
    <s v="IT OPERATING"/>
    <s v="SE VPIT GF OPERATING"/>
    <x v="17"/>
    <s v="VP FOR INFORMATION TECHNOLOGY"/>
    <s v="GENFND"/>
    <x v="173"/>
    <x v="166"/>
    <s v="---"/>
    <s v="EE"/>
    <s v="CAP"/>
    <s v="CAP ASSETS"/>
    <s v="MP"/>
    <x v="9"/>
    <s v="CAPITAL"/>
    <s v="11"/>
    <s v="AC"/>
    <x v="3"/>
    <n v="5965"/>
    <n v="5965"/>
    <s v="IT"/>
    <x v="2"/>
    <s v="IT"/>
    <s v="EX"/>
    <n v="5965"/>
    <n v="5965"/>
    <x v="0"/>
    <n v="0"/>
    <n v="0"/>
    <m/>
    <n v="0"/>
    <n v="5965"/>
    <s v="N"/>
    <m/>
    <s v="VPIT"/>
    <s v="VP FOR INFORMATION TECHNOLOGY"/>
    <s v="94"/>
    <s v="1-Adjust Based Budget"/>
    <x v="42"/>
    <x v="2"/>
    <x v="7"/>
    <m/>
    <x v="16"/>
    <x v="16"/>
    <m/>
  </r>
  <r>
    <n v="2018"/>
    <s v="UA"/>
    <s v="ITGF"/>
    <s v="IT GENERAL FUND"/>
    <x v="0"/>
    <s v="GFR"/>
    <s v="GENERAL FUND RESIDUAL"/>
    <s v="UITS OPERATING ACCOUNT - GENERAL FUND-UA"/>
    <x v="17"/>
    <s v="VP FOR INFORMATION TECHNOLOGY"/>
    <s v="GENFND"/>
    <x v="0"/>
    <x v="0"/>
    <s v="---"/>
    <s v="EX"/>
    <s v="RESV"/>
    <s v="RESERVES"/>
    <s v="NA"/>
    <x v="0"/>
    <s v="RESERVES"/>
    <s v="15"/>
    <s v="IS"/>
    <x v="3"/>
    <n v="-290688"/>
    <n v="0"/>
    <m/>
    <x v="0"/>
    <n v="0"/>
    <s v="EX"/>
    <n v="0"/>
    <n v="0"/>
    <x v="0"/>
    <n v="0"/>
    <n v="0"/>
    <m/>
    <n v="0"/>
    <n v="0"/>
    <s v="N"/>
    <m/>
    <s v="VPIT"/>
    <s v="VP FOR INFORMATION TECHNOLOGY"/>
    <s v="94"/>
    <s v="1-Adjust Based Budget"/>
    <x v="42"/>
    <x v="2"/>
    <x v="7"/>
    <m/>
    <x v="0"/>
    <x v="0"/>
    <m/>
  </r>
  <r>
    <n v="2018"/>
    <s v="UA"/>
    <s v="ITGF"/>
    <s v="IT GENERAL FUND"/>
    <x v="108"/>
    <s v="ITO"/>
    <s v="IT OPERATING"/>
    <s v="SB VPIT GF OPERATING"/>
    <x v="17"/>
    <s v="VP FOR INFORMATION TECHNOLOGY"/>
    <s v="GENFND"/>
    <x v="0"/>
    <x v="0"/>
    <s v="---"/>
    <s v="EX"/>
    <s v="RESV"/>
    <s v="RESERVES"/>
    <s v="NA"/>
    <x v="0"/>
    <s v="RESERVES"/>
    <s v="15"/>
    <s v="AC"/>
    <x v="3"/>
    <n v="23669"/>
    <n v="0"/>
    <s v="IT"/>
    <x v="0"/>
    <s v="IT"/>
    <s v="EX"/>
    <n v="0"/>
    <n v="0"/>
    <x v="0"/>
    <n v="0"/>
    <n v="0"/>
    <m/>
    <n v="0"/>
    <n v="0"/>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0"/>
    <x v="0"/>
    <s v="---"/>
    <s v="EX"/>
    <s v="RESV"/>
    <s v="RESERVES"/>
    <s v="NA"/>
    <x v="0"/>
    <s v="RESERVES"/>
    <s v="15"/>
    <s v="AC"/>
    <x v="3"/>
    <n v="-361131"/>
    <n v="0"/>
    <s v="IT"/>
    <x v="0"/>
    <s v="IT"/>
    <s v="EX"/>
    <n v="0"/>
    <n v="0"/>
    <x v="0"/>
    <n v="0"/>
    <n v="0"/>
    <m/>
    <n v="0"/>
    <n v="0"/>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0"/>
    <x v="0"/>
    <s v="---"/>
    <s v="EX"/>
    <s v="RESV"/>
    <s v="RESERVES"/>
    <s v="NA"/>
    <x v="0"/>
    <s v="RESERVES"/>
    <s v="15"/>
    <s v="AC"/>
    <x v="3"/>
    <n v="-50000"/>
    <n v="0"/>
    <s v="IT"/>
    <x v="0"/>
    <s v="IT"/>
    <s v="EX"/>
    <n v="0"/>
    <n v="0"/>
    <x v="0"/>
    <n v="0"/>
    <n v="0"/>
    <m/>
    <n v="0"/>
    <n v="0"/>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0"/>
    <x v="0"/>
    <s v="---"/>
    <s v="EX"/>
    <s v="RESV"/>
    <s v="RESERVES"/>
    <s v="NA"/>
    <x v="0"/>
    <s v="RESERVES"/>
    <s v="15"/>
    <s v="AC"/>
    <x v="3"/>
    <n v="290688"/>
    <n v="0"/>
    <s v="IT"/>
    <x v="0"/>
    <s v="IT"/>
    <s v="EX"/>
    <n v="0"/>
    <n v="0"/>
    <x v="0"/>
    <n v="0"/>
    <n v="0"/>
    <m/>
    <n v="0"/>
    <n v="0"/>
    <s v="N"/>
    <m/>
    <s v="VPIT"/>
    <s v="VP FOR INFORMATION TECHNOLOGY"/>
    <s v="94"/>
    <s v="1-Adjust Based Budget"/>
    <x v="42"/>
    <x v="2"/>
    <x v="7"/>
    <m/>
    <x v="16"/>
    <x v="16"/>
    <m/>
  </r>
  <r>
    <n v="2018"/>
    <s v="UA"/>
    <s v="ITGF"/>
    <s v="IT GENERAL FUND"/>
    <x v="112"/>
    <s v="ITO"/>
    <s v="IT OPERATING"/>
    <s v="SE VPIT GF OPERATING"/>
    <x v="17"/>
    <s v="VP FOR INFORMATION TECHNOLOGY"/>
    <s v="GENFND"/>
    <x v="0"/>
    <x v="0"/>
    <s v="---"/>
    <s v="EX"/>
    <s v="RESV"/>
    <s v="RESERVES"/>
    <s v="NA"/>
    <x v="0"/>
    <s v="RESERVES"/>
    <s v="15"/>
    <s v="AC"/>
    <x v="3"/>
    <n v="49040"/>
    <n v="0"/>
    <s v="IT"/>
    <x v="0"/>
    <s v="IT"/>
    <s v="EX"/>
    <n v="0"/>
    <n v="0"/>
    <x v="0"/>
    <n v="0"/>
    <n v="0"/>
    <m/>
    <n v="0"/>
    <n v="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0"/>
    <x v="0"/>
    <s v="---"/>
    <s v="EX"/>
    <s v="RESV"/>
    <s v="RESERVES"/>
    <s v="NA"/>
    <x v="0"/>
    <s v="RESERVES"/>
    <s v="15"/>
    <s v="AC"/>
    <x v="3"/>
    <n v="-16437"/>
    <n v="-16437"/>
    <s v="IT"/>
    <x v="0"/>
    <s v="IT"/>
    <s v="EX"/>
    <n v="-16437"/>
    <n v="-16437"/>
    <x v="0"/>
    <n v="0"/>
    <n v="0"/>
    <m/>
    <n v="0"/>
    <n v="-16437"/>
    <s v="N"/>
    <m/>
    <s v="VPIT"/>
    <s v="VP FOR INFORMATION TECHNOLOGY"/>
    <s v="94"/>
    <s v="1-Adjust Based Budget"/>
    <x v="42"/>
    <x v="2"/>
    <x v="7"/>
    <m/>
    <x v="16"/>
    <x v="16"/>
    <m/>
  </r>
  <r>
    <n v="2018"/>
    <s v="UA"/>
    <s v="ITGF"/>
    <s v="IT GENERAL FUND"/>
    <x v="0"/>
    <s v="GFR"/>
    <s v="GENERAL FUND RESIDUAL"/>
    <s v="UITS OPERATING ACCOUNT - GENERAL FUND-UA"/>
    <x v="17"/>
    <s v="VP FOR INFORMATION TECHNOLOGY"/>
    <s v="GENFND"/>
    <x v="9"/>
    <x v="8"/>
    <s v="---"/>
    <s v="EX"/>
    <s v="TREX"/>
    <s v="TRSF-EXPENSE"/>
    <s v="DZ"/>
    <x v="1"/>
    <s v="TRANSFER"/>
    <s v="21"/>
    <s v="IS"/>
    <x v="3"/>
    <n v="1372991"/>
    <n v="756632"/>
    <m/>
    <x v="0"/>
    <n v="0"/>
    <s v="EX"/>
    <n v="756632"/>
    <n v="756632"/>
    <x v="0"/>
    <n v="0"/>
    <n v="0"/>
    <m/>
    <n v="0"/>
    <n v="756632"/>
    <s v="N"/>
    <m/>
    <s v="VPIT"/>
    <s v="VP FOR INFORMATION TECHNOLOGY"/>
    <s v="94"/>
    <s v="1-Adjust Based Budget"/>
    <x v="42"/>
    <x v="2"/>
    <x v="7"/>
    <m/>
    <x v="0"/>
    <x v="0"/>
    <m/>
  </r>
  <r>
    <n v="2018"/>
    <s v="UA"/>
    <s v="ITGF"/>
    <s v="IT GENERAL FUND"/>
    <x v="0"/>
    <s v="LIBCB"/>
    <s v="LIBRARY SYSTEMS CHARGEBACK ACCT"/>
    <s v="UITS OPERATING ACCOUNT - GENERAL FUND-UA"/>
    <x v="17"/>
    <s v="VP FOR INFORMATION TECHNOLOGY"/>
    <s v="GENFND"/>
    <x v="9"/>
    <x v="8"/>
    <s v="---"/>
    <s v="EX"/>
    <s v="TREX"/>
    <s v="TRSF-EXPENSE"/>
    <s v="DZ"/>
    <x v="1"/>
    <s v="TRANSFER"/>
    <s v="21"/>
    <s v="IS"/>
    <x v="3"/>
    <n v="14347"/>
    <n v="0"/>
    <m/>
    <x v="0"/>
    <n v="0"/>
    <s v="EX"/>
    <n v="0"/>
    <n v="0"/>
    <x v="0"/>
    <n v="0"/>
    <n v="0"/>
    <m/>
    <n v="0"/>
    <n v="0"/>
    <s v="N"/>
    <m/>
    <s v="VPIT"/>
    <s v="VP FOR INFORMATION TECHNOLOGY"/>
    <s v="94"/>
    <s v="1-Adjust Based Budget"/>
    <x v="42"/>
    <x v="2"/>
    <x v="7"/>
    <m/>
    <x v="0"/>
    <x v="0"/>
    <m/>
  </r>
  <r>
    <n v="2018"/>
    <s v="UA"/>
    <s v="ITGF"/>
    <s v="IT GENERAL FUND"/>
    <x v="0"/>
    <s v="PRACQ"/>
    <s v="PRIORITIZED ACQUISITIONS"/>
    <s v="UITS OPERATING ACCOUNT - GENERAL FUND-UA"/>
    <x v="17"/>
    <s v="VP FOR INFORMATION TECHNOLOGY"/>
    <s v="GENFND"/>
    <x v="9"/>
    <x v="8"/>
    <s v="---"/>
    <s v="EX"/>
    <s v="TREX"/>
    <s v="TRSF-EXPENSE"/>
    <s v="DZ"/>
    <x v="1"/>
    <s v="TRANSFER"/>
    <s v="21"/>
    <s v="IS"/>
    <x v="3"/>
    <n v="150000"/>
    <n v="0"/>
    <m/>
    <x v="0"/>
    <n v="0"/>
    <s v="EX"/>
    <n v="0"/>
    <n v="0"/>
    <x v="0"/>
    <n v="0"/>
    <n v="0"/>
    <m/>
    <n v="0"/>
    <n v="0"/>
    <s v="N"/>
    <m/>
    <s v="VPIT"/>
    <s v="VP FOR INFORMATION TECHNOLOGY"/>
    <s v="94"/>
    <s v="1-Adjust Based Budget"/>
    <x v="42"/>
    <x v="2"/>
    <x v="7"/>
    <m/>
    <x v="0"/>
    <x v="0"/>
    <m/>
  </r>
  <r>
    <n v="2018"/>
    <s v="UA"/>
    <s v="ITGF"/>
    <s v="IT GENERAL FUND"/>
    <x v="108"/>
    <s v="ITO"/>
    <s v="IT OPERATING"/>
    <s v="SB VPIT GF OPERATING"/>
    <x v="17"/>
    <s v="VP FOR INFORMATION TECHNOLOGY"/>
    <s v="GENFND"/>
    <x v="9"/>
    <x v="8"/>
    <s v="---"/>
    <s v="EX"/>
    <s v="TREX"/>
    <s v="TRSF-EXPENSE"/>
    <s v="DZ"/>
    <x v="1"/>
    <s v="TRANSFER"/>
    <s v="21"/>
    <s v="AC"/>
    <x v="3"/>
    <n v="80000"/>
    <n v="80000"/>
    <s v="IT"/>
    <x v="0"/>
    <s v="IT"/>
    <s v="EX"/>
    <n v="80000"/>
    <n v="80000"/>
    <x v="0"/>
    <n v="0"/>
    <n v="0"/>
    <m/>
    <n v="0"/>
    <n v="80000"/>
    <s v="N"/>
    <m/>
    <s v="VPIT"/>
    <s v="VP FOR INFORMATION TECHNOLOGY"/>
    <s v="94"/>
    <s v="1-Adjust Based Budget"/>
    <x v="42"/>
    <x v="2"/>
    <x v="7"/>
    <m/>
    <x v="16"/>
    <x v="16"/>
    <m/>
  </r>
  <r>
    <n v="2018"/>
    <s v="UA"/>
    <s v="ITGF"/>
    <s v="IT GENERAL FUND"/>
    <x v="106"/>
    <s v="GFR"/>
    <s v="GENERAL FUND RESIDUAL"/>
    <s v="BL UITS OPER ACCOUNT - GENERAL FUND"/>
    <x v="17"/>
    <s v="VP FOR INFORMATION TECHNOLOGY"/>
    <s v="GENFND"/>
    <x v="9"/>
    <x v="8"/>
    <s v="---"/>
    <s v="EX"/>
    <s v="TREX"/>
    <s v="TRSF-EXPENSE"/>
    <s v="DZ"/>
    <x v="1"/>
    <s v="TRANSFER"/>
    <s v="21"/>
    <s v="AC"/>
    <x v="3"/>
    <n v="0"/>
    <n v="-463164"/>
    <s v="IT"/>
    <x v="0"/>
    <s v="IT"/>
    <s v="EX"/>
    <n v="-463164"/>
    <n v="-463164"/>
    <x v="0"/>
    <n v="0"/>
    <n v="0"/>
    <m/>
    <n v="0"/>
    <n v="-463164"/>
    <s v="N"/>
    <m/>
    <s v="VPIT"/>
    <s v="VP FOR INFORMATION TECHNOLOGY"/>
    <s v="94"/>
    <s v="1-Adjust Based Budget"/>
    <x v="42"/>
    <x v="2"/>
    <x v="7"/>
    <m/>
    <x v="16"/>
    <x v="16"/>
    <m/>
  </r>
  <r>
    <n v="2018"/>
    <s v="UA"/>
    <s v="ITGF"/>
    <s v="IT GENERAL FUND"/>
    <x v="106"/>
    <s v="PRACQ"/>
    <s v="PRIORITIZED ACQUISITIONS"/>
    <s v="BL UITS OPER ACCOUNT - GENERAL FUND"/>
    <x v="17"/>
    <s v="VP FOR INFORMATION TECHNOLOGY"/>
    <s v="GENFND"/>
    <x v="9"/>
    <x v="8"/>
    <s v="---"/>
    <s v="EX"/>
    <s v="TREX"/>
    <s v="TRSF-EXPENSE"/>
    <s v="DZ"/>
    <x v="1"/>
    <s v="TRANSFER"/>
    <s v="21"/>
    <s v="AC"/>
    <x v="3"/>
    <n v="225000"/>
    <n v="0"/>
    <s v="IT"/>
    <x v="0"/>
    <s v="IT"/>
    <s v="EX"/>
    <n v="0"/>
    <n v="0"/>
    <x v="0"/>
    <n v="0"/>
    <n v="0"/>
    <m/>
    <n v="0"/>
    <n v="0"/>
    <s v="N"/>
    <m/>
    <s v="VPIT"/>
    <s v="VP FOR INFORMATION TECHNOLOGY"/>
    <s v="94"/>
    <s v="1-Adjust Based Budget"/>
    <x v="42"/>
    <x v="2"/>
    <x v="7"/>
    <m/>
    <x v="16"/>
    <x v="16"/>
    <m/>
  </r>
  <r>
    <n v="2018"/>
    <s v="UA"/>
    <s v="ITGF"/>
    <s v="IT GENERAL FUND"/>
    <x v="110"/>
    <s v="ITO"/>
    <s v="IT OPERATING"/>
    <s v="KO VPIT GENERAL FUND OPERATING"/>
    <x v="17"/>
    <s v="VP FOR INFORMATION TECHNOLOGY"/>
    <s v="GENFND"/>
    <x v="9"/>
    <x v="8"/>
    <s v="---"/>
    <s v="EX"/>
    <s v="TREX"/>
    <s v="TRSF-EXPENSE"/>
    <s v="DZ"/>
    <x v="1"/>
    <s v="TRANSFER"/>
    <s v="21"/>
    <s v="AC"/>
    <x v="3"/>
    <n v="53000"/>
    <n v="53000"/>
    <s v="IT"/>
    <x v="0"/>
    <s v="IT"/>
    <s v="EX"/>
    <n v="53000"/>
    <n v="53000"/>
    <x v="0"/>
    <n v="0"/>
    <n v="0"/>
    <m/>
    <n v="0"/>
    <n v="53000"/>
    <s v="N"/>
    <m/>
    <s v="VPIT"/>
    <s v="VP FOR INFORMATION TECHNOLOGY"/>
    <s v="94"/>
    <s v="1-Adjust Based Budget"/>
    <x v="42"/>
    <x v="2"/>
    <x v="7"/>
    <m/>
    <x v="16"/>
    <x v="16"/>
    <m/>
  </r>
  <r>
    <n v="2018"/>
    <s v="UA"/>
    <s v="ITGF"/>
    <s v="IT GENERAL FUND"/>
    <x v="107"/>
    <s v="GFR"/>
    <s v="GENERAL FUND RESIDUAL"/>
    <s v="IN UITS OPERATING ACCOUNT - GEN FND"/>
    <x v="17"/>
    <s v="VP FOR INFORMATION TECHNOLOGY"/>
    <s v="GENFND"/>
    <x v="9"/>
    <x v="8"/>
    <s v="---"/>
    <s v="EX"/>
    <s v="TREX"/>
    <s v="TRSF-EXPENSE"/>
    <s v="DZ"/>
    <x v="1"/>
    <s v="TRANSFER"/>
    <s v="21"/>
    <s v="AC"/>
    <x v="3"/>
    <n v="1050622"/>
    <n v="769433"/>
    <s v="IT"/>
    <x v="0"/>
    <s v="IT"/>
    <s v="EX"/>
    <n v="769433"/>
    <n v="769433"/>
    <x v="0"/>
    <n v="0"/>
    <n v="0"/>
    <m/>
    <n v="0"/>
    <n v="769433"/>
    <s v="N"/>
    <m/>
    <s v="VPIT"/>
    <s v="VP FOR INFORMATION TECHNOLOGY"/>
    <s v="94"/>
    <s v="1-Adjust Based Budget"/>
    <x v="42"/>
    <x v="2"/>
    <x v="7"/>
    <m/>
    <x v="16"/>
    <x v="16"/>
    <m/>
  </r>
  <r>
    <n v="2018"/>
    <s v="UA"/>
    <s v="ITGF"/>
    <s v="IT GENERAL FUND"/>
    <x v="107"/>
    <s v="PRACQ"/>
    <s v="PRIORITIZED ACQUISITIONS"/>
    <s v="IN UITS OPERATING ACCOUNT - GEN FND"/>
    <x v="17"/>
    <s v="VP FOR INFORMATION TECHNOLOGY"/>
    <s v="GENFND"/>
    <x v="9"/>
    <x v="8"/>
    <s v="---"/>
    <s v="EX"/>
    <s v="TREX"/>
    <s v="TRSF-EXPENSE"/>
    <s v="DZ"/>
    <x v="1"/>
    <s v="TRANSFER"/>
    <s v="21"/>
    <s v="AC"/>
    <x v="3"/>
    <n v="25000"/>
    <n v="0"/>
    <s v="IT"/>
    <x v="0"/>
    <s v="IT"/>
    <s v="EX"/>
    <n v="0"/>
    <n v="0"/>
    <x v="0"/>
    <n v="0"/>
    <n v="0"/>
    <m/>
    <n v="0"/>
    <n v="0"/>
    <s v="N"/>
    <m/>
    <s v="VPIT"/>
    <s v="VP FOR INFORMATION TECHNOLOGY"/>
    <s v="94"/>
    <s v="1-Adjust Based Budget"/>
    <x v="42"/>
    <x v="2"/>
    <x v="7"/>
    <m/>
    <x v="16"/>
    <x v="16"/>
    <m/>
  </r>
  <r>
    <n v="2018"/>
    <s v="UA"/>
    <s v="ITGF"/>
    <s v="IT GENERAL FUND"/>
    <x v="112"/>
    <s v="ITO"/>
    <s v="IT OPERATING"/>
    <s v="SE VPIT GF OPERATING"/>
    <x v="17"/>
    <s v="VP FOR INFORMATION TECHNOLOGY"/>
    <s v="GENFND"/>
    <x v="9"/>
    <x v="8"/>
    <s v="---"/>
    <s v="EX"/>
    <s v="TREX"/>
    <s v="TRSF-EXPENSE"/>
    <s v="DZ"/>
    <x v="1"/>
    <s v="TRANSFER"/>
    <s v="21"/>
    <s v="AC"/>
    <x v="3"/>
    <n v="22352"/>
    <n v="22352"/>
    <s v="IT"/>
    <x v="0"/>
    <s v="IT"/>
    <s v="EX"/>
    <n v="22352"/>
    <n v="22352"/>
    <x v="0"/>
    <n v="0"/>
    <n v="0"/>
    <m/>
    <n v="0"/>
    <n v="22352"/>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9"/>
    <x v="8"/>
    <s v="---"/>
    <s v="EX"/>
    <s v="TREX"/>
    <s v="TRSF-EXPENSE"/>
    <s v="DZ"/>
    <x v="1"/>
    <s v="TRANSFER"/>
    <s v="21"/>
    <s v="AC"/>
    <x v="3"/>
    <n v="30000"/>
    <n v="30000"/>
    <s v="IT"/>
    <x v="0"/>
    <s v="IT"/>
    <s v="EX"/>
    <n v="30000"/>
    <n v="30000"/>
    <x v="0"/>
    <n v="0"/>
    <n v="0"/>
    <m/>
    <n v="0"/>
    <n v="30000"/>
    <s v="N"/>
    <m/>
    <s v="VPIT"/>
    <s v="VP FOR INFORMATION TECHNOLOGY"/>
    <s v="94"/>
    <s v="1-Adjust Based Budget"/>
    <x v="42"/>
    <x v="2"/>
    <x v="7"/>
    <m/>
    <x v="16"/>
    <x v="16"/>
    <m/>
  </r>
  <r>
    <n v="2018"/>
    <s v="UA"/>
    <s v="ITGF"/>
    <s v="IT GENERAL FUND"/>
    <x v="112"/>
    <s v="CS"/>
    <s v="COMMON SERVICES-GEN FUND"/>
    <s v="SE VPIT GF OPERATING"/>
    <x v="17"/>
    <s v="VP FOR INFORMATION TECHNOLOGY"/>
    <s v="GENFND"/>
    <x v="9"/>
    <x v="8"/>
    <s v="NWK"/>
    <s v="EX"/>
    <s v="TREX"/>
    <s v="TRSF-EXPENSE"/>
    <s v="DZ"/>
    <x v="1"/>
    <s v="TRANSFER"/>
    <s v="21"/>
    <s v="AC"/>
    <x v="3"/>
    <n v="13500"/>
    <n v="13500"/>
    <s v="IT"/>
    <x v="0"/>
    <s v="IT"/>
    <s v="EX"/>
    <n v="13500"/>
    <n v="13500"/>
    <x v="0"/>
    <n v="0"/>
    <n v="0"/>
    <m/>
    <n v="0"/>
    <n v="13500"/>
    <s v="N"/>
    <m/>
    <s v="VPIT"/>
    <s v="VP FOR INFORMATION TECHNOLOGY"/>
    <s v="94"/>
    <s v="1-Adjust Based Budget"/>
    <x v="42"/>
    <x v="2"/>
    <x v="7"/>
    <m/>
    <x v="16"/>
    <x v="16"/>
    <m/>
  </r>
  <r>
    <n v="2018"/>
    <s v="UA"/>
    <s v="ITGF"/>
    <s v="IT GENERAL FUND"/>
    <x v="0"/>
    <s v="ADELA"/>
    <s v="ADOBE LICENSES"/>
    <s v="UITS OPERATING ACCOUNT - GENERAL FUND-UA"/>
    <x v="17"/>
    <s v="VP FOR INFORMATION TECHNOLOGY"/>
    <s v="GENFND"/>
    <x v="2"/>
    <x v="2"/>
    <s v="---"/>
    <s v="EX"/>
    <s v="TRIN"/>
    <s v="TRNSF-INCOME"/>
    <s v="DV"/>
    <x v="1"/>
    <s v="TRANSFER"/>
    <s v="21"/>
    <s v="IS"/>
    <x v="1"/>
    <n v="1025712"/>
    <n v="1025712"/>
    <m/>
    <x v="1"/>
    <s v="10cr"/>
    <s v="Allot/Xfer IN"/>
    <n v="-1025712"/>
    <n v="1025712"/>
    <x v="0"/>
    <n v="0"/>
    <n v="0"/>
    <m/>
    <n v="0"/>
    <n v="1025712"/>
    <s v="N"/>
    <m/>
    <s v="VPIT"/>
    <s v="VP FOR INFORMATION TECHNOLOGY"/>
    <s v="94"/>
    <s v="1-Adjust Based Budget"/>
    <x v="42"/>
    <x v="2"/>
    <x v="7"/>
    <m/>
    <x v="0"/>
    <x v="0"/>
    <m/>
  </r>
  <r>
    <n v="2018"/>
    <s v="UA"/>
    <s v="ITGF"/>
    <s v="IT GENERAL FUND"/>
    <x v="0"/>
    <s v="GFUND"/>
    <s v="GENERAL FUND INCOME ALLOTMENT"/>
    <s v="UITS OPERATING ACCOUNT - GENERAL FUND-UA"/>
    <x v="17"/>
    <s v="VP FOR INFORMATION TECHNOLOGY"/>
    <s v="GENFND"/>
    <x v="2"/>
    <x v="2"/>
    <s v="---"/>
    <s v="EX"/>
    <s v="TRIN"/>
    <s v="TRNSF-INCOME"/>
    <s v="DV"/>
    <x v="1"/>
    <s v="TRANSFER"/>
    <s v="21"/>
    <s v="IS"/>
    <x v="1"/>
    <n v="330000"/>
    <n v="0"/>
    <m/>
    <x v="1"/>
    <s v="10cr"/>
    <s v="Allot/Xfer IN"/>
    <n v="0"/>
    <n v="0"/>
    <x v="0"/>
    <n v="0"/>
    <n v="0"/>
    <m/>
    <n v="0"/>
    <n v="0"/>
    <s v="N"/>
    <m/>
    <s v="VPIT"/>
    <s v="VP FOR INFORMATION TECHNOLOGY"/>
    <s v="94"/>
    <s v="1-Adjust Based Budget"/>
    <x v="42"/>
    <x v="2"/>
    <x v="7"/>
    <m/>
    <x v="0"/>
    <x v="0"/>
    <m/>
  </r>
  <r>
    <n v="2018"/>
    <s v="UA"/>
    <s v="ITGF"/>
    <s v="IT GENERAL FUND"/>
    <x v="0"/>
    <s v="HRSP"/>
    <s v="HUMAN RESOURCE MANAGEMENT SYSTEMS"/>
    <s v="UITS OPERATING ACCOUNT - GENERAL FUND-UA"/>
    <x v="17"/>
    <s v="VP FOR INFORMATION TECHNOLOGY"/>
    <s v="GENFND"/>
    <x v="2"/>
    <x v="2"/>
    <s v="---"/>
    <s v="EX"/>
    <s v="TRIN"/>
    <s v="TRNSF-INCOME"/>
    <s v="DV"/>
    <x v="1"/>
    <s v="TRANSFER"/>
    <s v="21"/>
    <s v="IS"/>
    <x v="1"/>
    <n v="0"/>
    <n v="70000"/>
    <m/>
    <x v="1"/>
    <s v="10cr"/>
    <s v="Allot/Xfer IN"/>
    <n v="-70000"/>
    <n v="70000"/>
    <x v="0"/>
    <n v="0"/>
    <n v="0"/>
    <m/>
    <n v="0"/>
    <n v="70000"/>
    <s v="N"/>
    <m/>
    <s v="VPIT"/>
    <s v="VP FOR INFORMATION TECHNOLOGY"/>
    <s v="94"/>
    <s v="1-Adjust Based Budget"/>
    <x v="42"/>
    <x v="2"/>
    <x v="7"/>
    <m/>
    <x v="0"/>
    <x v="0"/>
    <m/>
  </r>
  <r>
    <n v="2018"/>
    <s v="UA"/>
    <s v="ITGF"/>
    <s v="IT GENERAL FUND"/>
    <x v="0"/>
    <s v="MSELA"/>
    <s v="MICROSOFT ENTERPRISE LICENSE AGREEMENT"/>
    <s v="UITS OPERATING ACCOUNT - GENERAL FUND-UA"/>
    <x v="17"/>
    <s v="VP FOR INFORMATION TECHNOLOGY"/>
    <s v="GENFND"/>
    <x v="2"/>
    <x v="2"/>
    <s v="---"/>
    <s v="EX"/>
    <s v="TRIN"/>
    <s v="TRNSF-INCOME"/>
    <s v="DV"/>
    <x v="1"/>
    <s v="TRANSFER"/>
    <s v="21"/>
    <s v="IS"/>
    <x v="1"/>
    <n v="1681872"/>
    <n v="2124193"/>
    <m/>
    <x v="1"/>
    <s v="10cr"/>
    <s v="Allot/Xfer IN"/>
    <n v="-2124193"/>
    <n v="2124193"/>
    <x v="0"/>
    <n v="0"/>
    <n v="0"/>
    <m/>
    <n v="0"/>
    <n v="2124193"/>
    <s v="N"/>
    <m/>
    <s v="VPIT"/>
    <s v="VP FOR INFORMATION TECHNOLOGY"/>
    <s v="94"/>
    <s v="1-Adjust Based Budget"/>
    <x v="42"/>
    <x v="2"/>
    <x v="7"/>
    <m/>
    <x v="0"/>
    <x v="0"/>
    <m/>
  </r>
  <r>
    <n v="2018"/>
    <s v="UA"/>
    <s v="ITGF"/>
    <s v="IT GENERAL FUND"/>
    <x v="0"/>
    <s v="TCADA"/>
    <s v="ADAPTED DISABLED AIDS IN STUD TECH CENTR"/>
    <s v="UITS OPERATING ACCOUNT - GENERAL FUND-UA"/>
    <x v="17"/>
    <s v="VP FOR INFORMATION TECHNOLOGY"/>
    <s v="GENFND"/>
    <x v="2"/>
    <x v="2"/>
    <s v="---"/>
    <s v="EX"/>
    <s v="TRIN"/>
    <s v="TRNSF-INCOME"/>
    <s v="DV"/>
    <x v="1"/>
    <s v="TRANSFER"/>
    <s v="21"/>
    <s v="IS"/>
    <x v="1"/>
    <n v="328297"/>
    <n v="328297"/>
    <m/>
    <x v="1"/>
    <s v="10cr"/>
    <s v="Allot/Xfer IN"/>
    <n v="-328297"/>
    <n v="328297"/>
    <x v="0"/>
    <n v="0"/>
    <n v="0"/>
    <m/>
    <n v="0"/>
    <n v="328297"/>
    <s v="N"/>
    <m/>
    <s v="VPIT"/>
    <s v="VP FOR INFORMATION TECHNOLOGY"/>
    <s v="94"/>
    <s v="1-Adjust Based Budget"/>
    <x v="42"/>
    <x v="2"/>
    <x v="7"/>
    <m/>
    <x v="0"/>
    <x v="0"/>
    <m/>
  </r>
  <r>
    <n v="2018"/>
    <s v="UA"/>
    <s v="ITGF"/>
    <s v="IT GENERAL FUND"/>
    <x v="106"/>
    <s v="GFR"/>
    <s v="GENERAL FUND RESIDUAL"/>
    <s v="BL UITS OPER ACCOUNT - GENERAL FUND"/>
    <x v="17"/>
    <s v="VP FOR INFORMATION TECHNOLOGY"/>
    <s v="GENFND"/>
    <x v="2"/>
    <x v="2"/>
    <s v="---"/>
    <s v="EX"/>
    <s v="TRIN"/>
    <s v="TRNSF-INCOME"/>
    <s v="DV"/>
    <x v="1"/>
    <s v="TRANSFER"/>
    <s v="21"/>
    <s v="AC"/>
    <x v="1"/>
    <n v="0"/>
    <n v="354131"/>
    <s v="IT"/>
    <x v="1"/>
    <s v="10cr"/>
    <s v="Allot/Xfer IN"/>
    <n v="-354131"/>
    <n v="354131"/>
    <x v="0"/>
    <n v="0"/>
    <n v="0"/>
    <m/>
    <n v="0"/>
    <n v="354131"/>
    <s v="N"/>
    <m/>
    <s v="VPIT"/>
    <s v="VP FOR INFORMATION TECHNOLOGY"/>
    <s v="94"/>
    <s v="1-Adjust Based Budget"/>
    <x v="42"/>
    <x v="2"/>
    <x v="7"/>
    <m/>
    <x v="16"/>
    <x v="16"/>
    <m/>
  </r>
  <r>
    <n v="2018"/>
    <s v="UA"/>
    <s v="ITGF"/>
    <s v="IT GENERAL FUND"/>
    <x v="106"/>
    <s v="SUPER"/>
    <s v="SUPER COMPUTING CONFERENCE"/>
    <s v="BL UITS OPER ACCOUNT - GENERAL FUND"/>
    <x v="17"/>
    <s v="VP FOR INFORMATION TECHNOLOGY"/>
    <s v="GENFND"/>
    <x v="2"/>
    <x v="2"/>
    <s v="---"/>
    <s v="EX"/>
    <s v="TRIN"/>
    <s v="TRNSF-INCOME"/>
    <s v="DV"/>
    <x v="1"/>
    <s v="TRANSFER"/>
    <s v="21"/>
    <s v="AC"/>
    <x v="1"/>
    <n v="0"/>
    <n v="50000"/>
    <s v="IT"/>
    <x v="1"/>
    <s v="10cr"/>
    <s v="Allot/Xfer IN"/>
    <n v="-50000"/>
    <n v="50000"/>
    <x v="0"/>
    <n v="0"/>
    <n v="0"/>
    <m/>
    <n v="0"/>
    <n v="50000"/>
    <s v="N"/>
    <m/>
    <s v="VPIT"/>
    <s v="VP FOR INFORMATION TECHNOLOGY"/>
    <s v="94"/>
    <s v="1-Adjust Based Budget"/>
    <x v="42"/>
    <x v="2"/>
    <x v="7"/>
    <m/>
    <x v="16"/>
    <x v="16"/>
    <m/>
  </r>
  <r>
    <n v="2018"/>
    <s v="UA"/>
    <s v="ITGF"/>
    <s v="IT GENERAL FUND"/>
    <x v="107"/>
    <s v="CO"/>
    <s v="COMMUNICATIONS OFFICE"/>
    <s v="IN UITS OPERATING ACCOUNT - GEN FND"/>
    <x v="17"/>
    <s v="VP FOR INFORMATION TECHNOLOGY"/>
    <s v="GENFND"/>
    <x v="2"/>
    <x v="2"/>
    <s v="---"/>
    <s v="EX"/>
    <s v="TRIN"/>
    <s v="TRNSF-INCOME"/>
    <s v="DV"/>
    <x v="1"/>
    <s v="TRANSFER"/>
    <s v="21"/>
    <s v="AC"/>
    <x v="1"/>
    <n v="25000"/>
    <n v="25000"/>
    <s v="IT"/>
    <x v="1"/>
    <s v="10cr"/>
    <s v="Allot/Xfer IN"/>
    <n v="-25000"/>
    <n v="25000"/>
    <x v="0"/>
    <n v="0"/>
    <n v="0"/>
    <m/>
    <n v="0"/>
    <n v="25000"/>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2"/>
    <x v="2"/>
    <s v="---"/>
    <s v="EX"/>
    <s v="TRIN"/>
    <s v="TRNSF-INCOME"/>
    <s v="DV"/>
    <x v="1"/>
    <s v="TRANSFER"/>
    <s v="21"/>
    <s v="AC"/>
    <x v="1"/>
    <n v="473051"/>
    <n v="473051"/>
    <s v="IT"/>
    <x v="1"/>
    <s v="10cr"/>
    <s v="Allot/Xfer IN"/>
    <n v="-473051"/>
    <n v="473051"/>
    <x v="0"/>
    <n v="0"/>
    <n v="0"/>
    <m/>
    <n v="0"/>
    <n v="473051"/>
    <s v="N"/>
    <m/>
    <s v="VPIT"/>
    <s v="VP FOR INFORMATION TECHNOLOGY"/>
    <s v="94"/>
    <s v="1-Adjust Based Budget"/>
    <x v="42"/>
    <x v="2"/>
    <x v="7"/>
    <m/>
    <x v="16"/>
    <x v="16"/>
    <m/>
  </r>
  <r>
    <n v="2018"/>
    <s v="UA"/>
    <s v="ITGF"/>
    <s v="IT GENERAL FUND"/>
    <x v="0"/>
    <s v="FOSVS"/>
    <s v="FINANCE OFFICE SERVICE"/>
    <s v="UITS OPERATING ACCOUNT - GENERAL FUND-UA"/>
    <x v="17"/>
    <s v="VP FOR INFORMATION TECHNOLOGY"/>
    <s v="GENFND"/>
    <x v="2"/>
    <x v="2"/>
    <s v="ICR"/>
    <s v="EX"/>
    <s v="TRIN"/>
    <s v="TRNSF-INCOME"/>
    <s v="DV"/>
    <x v="1"/>
    <s v="TRANSFER"/>
    <s v="21"/>
    <s v="IS"/>
    <x v="1"/>
    <n v="100000"/>
    <n v="100000"/>
    <m/>
    <x v="1"/>
    <s v="10cr"/>
    <s v="Allot/Xfer IN"/>
    <n v="-100000"/>
    <n v="100000"/>
    <x v="0"/>
    <n v="0"/>
    <n v="0"/>
    <m/>
    <n v="0"/>
    <n v="100000"/>
    <s v="N"/>
    <m/>
    <s v="VPIT"/>
    <s v="VP FOR INFORMATION TECHNOLOGY"/>
    <s v="94"/>
    <s v="1-Adjust Based Budget"/>
    <x v="42"/>
    <x v="2"/>
    <x v="7"/>
    <m/>
    <x v="0"/>
    <x v="0"/>
    <m/>
  </r>
  <r>
    <n v="2018"/>
    <s v="UA"/>
    <s v="ITGF"/>
    <s v="IT GENERAL FUND"/>
    <x v="0"/>
    <s v="GFUND"/>
    <s v="GENERAL FUND INCOME ALLOTMENT"/>
    <s v="UITS OPERATING ACCOUNT - GENERAL FUND-UA"/>
    <x v="17"/>
    <s v="VP FOR INFORMATION TECHNOLOGY"/>
    <s v="GENFND"/>
    <x v="10"/>
    <x v="9"/>
    <s v="---"/>
    <s v="EX"/>
    <s v="CORI"/>
    <s v="ALLOT/CHR:IN"/>
    <s v="DT"/>
    <x v="1"/>
    <s v="TRANSFER"/>
    <s v="21"/>
    <s v="IS"/>
    <x v="1"/>
    <n v="2160138"/>
    <n v="2160138"/>
    <m/>
    <x v="1"/>
    <s v="10cr"/>
    <s v="Allot/Xfer IN"/>
    <n v="-2160138"/>
    <n v="2160138"/>
    <x v="0"/>
    <n v="0"/>
    <n v="0"/>
    <m/>
    <n v="0"/>
    <n v="2160138"/>
    <s v="N"/>
    <m/>
    <s v="VPIT"/>
    <s v="VP FOR INFORMATION TECHNOLOGY"/>
    <s v="94"/>
    <s v="1-Adjust Based Budget"/>
    <x v="42"/>
    <x v="2"/>
    <x v="7"/>
    <m/>
    <x v="0"/>
    <x v="0"/>
    <m/>
  </r>
  <r>
    <n v="2018"/>
    <s v="UA"/>
    <s v="ITGF"/>
    <s v="IT GENERAL FUND"/>
    <x v="0"/>
    <s v="CRM"/>
    <s v="CONSTITUENT RELATIONSIHP MANAGEMENT"/>
    <s v="UITS OPERATING ACCOUNT - GENERAL FUND-UA"/>
    <x v="17"/>
    <s v="VP FOR INFORMATION TECHNOLOGY"/>
    <s v="GENFND"/>
    <x v="10"/>
    <x v="9"/>
    <s v="LTE"/>
    <s v="EX"/>
    <s v="CORI"/>
    <s v="ALLOT/CHR:IN"/>
    <s v="DT"/>
    <x v="1"/>
    <s v="TRANSFER"/>
    <s v="21"/>
    <s v="IS"/>
    <x v="1"/>
    <n v="300000"/>
    <n v="300000"/>
    <m/>
    <x v="1"/>
    <s v="10cr"/>
    <s v="Allot/Xfer IN"/>
    <n v="-300000"/>
    <n v="300000"/>
    <x v="0"/>
    <n v="0"/>
    <n v="0"/>
    <m/>
    <n v="0"/>
    <n v="300000"/>
    <s v="N"/>
    <m/>
    <s v="VPIT"/>
    <s v="VP FOR INFORMATION TECHNOLOGY"/>
    <s v="94"/>
    <s v="1-Adjust Based Budget"/>
    <x v="42"/>
    <x v="2"/>
    <x v="7"/>
    <m/>
    <x v="0"/>
    <x v="0"/>
    <m/>
  </r>
  <r>
    <n v="2018"/>
    <s v="UA"/>
    <s v="ITGF"/>
    <s v="IT GENERAL FUND"/>
    <x v="0"/>
    <s v="ESORC"/>
    <s v="ES ORACLE EXPENSE"/>
    <s v="UITS OPERATING ACCOUNT - GENERAL FUND-UA"/>
    <x v="17"/>
    <s v="VP FOR INFORMATION TECHNOLOGY"/>
    <s v="GENFND"/>
    <x v="10"/>
    <x v="9"/>
    <s v="ORC"/>
    <s v="EX"/>
    <s v="CORI"/>
    <s v="ALLOT/CHR:IN"/>
    <s v="DT"/>
    <x v="1"/>
    <s v="TRANSFER"/>
    <s v="21"/>
    <s v="IS"/>
    <x v="1"/>
    <n v="770749"/>
    <n v="770749"/>
    <m/>
    <x v="1"/>
    <s v="10cr"/>
    <s v="Allot/Xfer IN"/>
    <n v="-770749"/>
    <n v="770749"/>
    <x v="0"/>
    <n v="0"/>
    <n v="0"/>
    <m/>
    <n v="0"/>
    <n v="770749"/>
    <s v="N"/>
    <m/>
    <s v="VPIT"/>
    <s v="VP FOR INFORMATION TECHNOLOGY"/>
    <s v="94"/>
    <s v="1-Adjust Based Budget"/>
    <x v="42"/>
    <x v="2"/>
    <x v="7"/>
    <m/>
    <x v="0"/>
    <x v="0"/>
    <m/>
  </r>
  <r>
    <n v="2018"/>
    <s v="UA"/>
    <s v="ITGF"/>
    <s v="IT GENERAL FUND"/>
    <x v="0"/>
    <s v="GFUND"/>
    <s v="GENERAL FUND INCOME ALLOTMENT"/>
    <s v="UITS OPERATING ACCOUNT - GENERAL FUND-UA"/>
    <x v="17"/>
    <s v="VP FOR INFORMATION TECHNOLOGY"/>
    <s v="GENFND"/>
    <x v="10"/>
    <x v="9"/>
    <s v="UAS"/>
    <s v="EX"/>
    <s v="CORI"/>
    <s v="ALLOT/CHR:IN"/>
    <s v="DT"/>
    <x v="1"/>
    <s v="TRANSFER"/>
    <s v="21"/>
    <s v="IS"/>
    <x v="1"/>
    <n v="424963"/>
    <n v="0"/>
    <m/>
    <x v="1"/>
    <s v="10cr"/>
    <s v="Allot/Xfer IN"/>
    <n v="0"/>
    <n v="0"/>
    <x v="0"/>
    <n v="0"/>
    <n v="0"/>
    <m/>
    <n v="0"/>
    <n v="0"/>
    <s v="N"/>
    <m/>
    <s v="VPIT"/>
    <s v="VP FOR INFORMATION TECHNOLOGY"/>
    <s v="94"/>
    <s v="1-Adjust Based Budget"/>
    <x v="42"/>
    <x v="2"/>
    <x v="7"/>
    <m/>
    <x v="0"/>
    <x v="0"/>
    <m/>
  </r>
  <r>
    <n v="2018"/>
    <s v="UA"/>
    <s v="ITGF"/>
    <s v="IT GENERAL FUND"/>
    <x v="106"/>
    <s v="GFUND"/>
    <s v="GENERAL FUND INCOME ALLOTMENT"/>
    <s v="BL UITS OPER ACCOUNT - GENERAL FUND"/>
    <x v="17"/>
    <s v="VP FOR INFORMATION TECHNOLOGY"/>
    <s v="GENFND"/>
    <x v="10"/>
    <x v="9"/>
    <s v="UAS"/>
    <s v="EX"/>
    <s v="CORI"/>
    <s v="ALLOT/CHR:IN"/>
    <s v="DT"/>
    <x v="1"/>
    <s v="TRANSFER"/>
    <s v="21"/>
    <s v="AC"/>
    <x v="1"/>
    <n v="495847"/>
    <n v="0"/>
    <s v="IT"/>
    <x v="1"/>
    <s v="10cr"/>
    <s v="Allot/Xfer IN"/>
    <n v="0"/>
    <n v="0"/>
    <x v="0"/>
    <n v="0"/>
    <n v="0"/>
    <m/>
    <n v="0"/>
    <n v="0"/>
    <s v="N"/>
    <m/>
    <s v="VPIT"/>
    <s v="VP FOR INFORMATION TECHNOLOGY"/>
    <s v="94"/>
    <s v="1-Adjust Based Budget"/>
    <x v="42"/>
    <x v="2"/>
    <x v="7"/>
    <m/>
    <x v="16"/>
    <x v="16"/>
    <m/>
  </r>
  <r>
    <n v="2018"/>
    <s v="UA"/>
    <s v="ITGF"/>
    <s v="IT GENERAL FUND"/>
    <x v="107"/>
    <s v="GFUND"/>
    <s v="GENERAL FUND INCOME ALLOTMENT"/>
    <s v="IN UITS OPERATING ACCOUNT - GEN FND"/>
    <x v="17"/>
    <s v="VP FOR INFORMATION TECHNOLOGY"/>
    <s v="GENFND"/>
    <x v="10"/>
    <x v="9"/>
    <s v="UAS"/>
    <s v="EX"/>
    <s v="CORI"/>
    <s v="ALLOT/CHR:IN"/>
    <s v="DT"/>
    <x v="1"/>
    <s v="TRANSFER"/>
    <s v="21"/>
    <s v="AC"/>
    <x v="1"/>
    <n v="212125"/>
    <n v="0"/>
    <s v="IT"/>
    <x v="1"/>
    <s v="10cr"/>
    <s v="Allot/Xfer IN"/>
    <n v="0"/>
    <n v="0"/>
    <x v="0"/>
    <n v="0"/>
    <n v="0"/>
    <m/>
    <n v="0"/>
    <n v="0"/>
    <s v="N"/>
    <m/>
    <s v="VPIT"/>
    <s v="VP FOR INFORMATION TECHNOLOGY"/>
    <s v="94"/>
    <s v="1-Adjust Based Budget"/>
    <x v="42"/>
    <x v="2"/>
    <x v="7"/>
    <m/>
    <x v="16"/>
    <x v="16"/>
    <m/>
  </r>
  <r>
    <n v="2018"/>
    <s v="UA"/>
    <s v="ITGF"/>
    <s v="IT GENERAL FUND"/>
    <x v="0"/>
    <s v="VPO"/>
    <s v="OFFICE OF VICE PRESIDENT FOR IT"/>
    <s v="UITS OPERATING ACCOUNT - GENERAL FUND-UA"/>
    <x v="17"/>
    <s v="VP FOR INFORMATION TECHNOLOGY"/>
    <s v="GENFND"/>
    <x v="174"/>
    <x v="17"/>
    <s v="---"/>
    <s v="EX"/>
    <s v="ACSA"/>
    <s v="ACADEMIC SAL"/>
    <s v="FA"/>
    <x v="5"/>
    <s v="COMPENS"/>
    <s v="07"/>
    <s v="IS"/>
    <x v="3"/>
    <n v="100000"/>
    <n v="100000"/>
    <m/>
    <x v="0"/>
    <n v="0"/>
    <s v="EX"/>
    <n v="100000"/>
    <n v="100000"/>
    <x v="0"/>
    <n v="0"/>
    <n v="0"/>
    <m/>
    <n v="0"/>
    <n v="100000"/>
    <s v="N"/>
    <m/>
    <s v="VPIT"/>
    <s v="VP FOR INFORMATION TECHNOLOGY"/>
    <s v="94"/>
    <s v="1-Adjust Based Budget"/>
    <x v="42"/>
    <x v="2"/>
    <x v="7"/>
    <m/>
    <x v="0"/>
    <x v="0"/>
    <m/>
  </r>
  <r>
    <n v="2018"/>
    <s v="UA"/>
    <s v="ITGF"/>
    <s v="IT GENERAL FUND"/>
    <x v="113"/>
    <s v="ITO"/>
    <s v="IT OPERATING"/>
    <s v="CO-UITS OPERATING ACCOUNT - GENERAL FUND"/>
    <x v="17"/>
    <s v="VP FOR INFORMATION TECHNOLOGY"/>
    <s v="GENFND"/>
    <x v="70"/>
    <x v="69"/>
    <s v="---"/>
    <s v="EX"/>
    <s v="S&amp;E"/>
    <s v="S&amp;E"/>
    <s v="LF"/>
    <x v="4"/>
    <s v="GEN EXP"/>
    <s v="09"/>
    <s v="AC"/>
    <x v="3"/>
    <n v="20000"/>
    <n v="20000"/>
    <s v="IT"/>
    <x v="0"/>
    <s v="IT"/>
    <s v="EX"/>
    <n v="20000"/>
    <n v="20000"/>
    <x v="0"/>
    <n v="0"/>
    <n v="0"/>
    <m/>
    <n v="0"/>
    <n v="20000"/>
    <s v="N"/>
    <m/>
    <s v="VPIT"/>
    <s v="VP FOR INFORMATION TECHNOLOGY"/>
    <s v="94"/>
    <s v="1-Adjust Based Budget"/>
    <x v="42"/>
    <x v="2"/>
    <x v="7"/>
    <m/>
    <x v="16"/>
    <x v="16"/>
    <m/>
  </r>
  <r>
    <n v="2018"/>
    <s v="UA"/>
    <s v="ITGF"/>
    <s v="IT GENERAL FUND"/>
    <x v="109"/>
    <s v="CS"/>
    <s v="COMMON SERVICES-GEN FUND"/>
    <s v="EA - VPIT- GF - OPERATING"/>
    <x v="17"/>
    <s v="VP FOR INFORMATION TECHNOLOGY"/>
    <s v="GENFND"/>
    <x v="70"/>
    <x v="69"/>
    <s v="LCF"/>
    <s v="EX"/>
    <s v="S&amp;E"/>
    <s v="S&amp;E"/>
    <s v="LF"/>
    <x v="4"/>
    <s v="GEN EXP"/>
    <s v="09"/>
    <s v="AC"/>
    <x v="3"/>
    <n v="57225"/>
    <n v="57225"/>
    <s v="IT"/>
    <x v="0"/>
    <s v="IT"/>
    <s v="EX"/>
    <n v="57225"/>
    <n v="57225"/>
    <x v="0"/>
    <n v="0"/>
    <n v="0"/>
    <m/>
    <n v="0"/>
    <n v="57225"/>
    <s v="N"/>
    <m/>
    <s v="VPIT"/>
    <s v="VP FOR INFORMATION TECHNOLOGY"/>
    <s v="94"/>
    <s v="1-Adjust Based Budget"/>
    <x v="42"/>
    <x v="2"/>
    <x v="7"/>
    <m/>
    <x v="16"/>
    <x v="16"/>
    <m/>
  </r>
  <r>
    <n v="2018"/>
    <s v="UA"/>
    <s v="ITGF"/>
    <s v="IT GENERAL FUND"/>
    <x v="110"/>
    <s v="CS"/>
    <s v="COMMON SERVICES-GEN FUND"/>
    <s v="KO VPIT GENERAL FUND OPERATING"/>
    <x v="17"/>
    <s v="VP FOR INFORMATION TECHNOLOGY"/>
    <s v="GENFND"/>
    <x v="70"/>
    <x v="69"/>
    <s v="LCF"/>
    <s v="EX"/>
    <s v="S&amp;E"/>
    <s v="S&amp;E"/>
    <s v="LF"/>
    <x v="4"/>
    <s v="GEN EXP"/>
    <s v="09"/>
    <s v="AC"/>
    <x v="3"/>
    <n v="48856"/>
    <n v="48856"/>
    <s v="IT"/>
    <x v="0"/>
    <s v="IT"/>
    <s v="EX"/>
    <n v="48856"/>
    <n v="48856"/>
    <x v="0"/>
    <n v="0"/>
    <n v="0"/>
    <m/>
    <n v="0"/>
    <n v="48856"/>
    <s v="N"/>
    <m/>
    <s v="VPIT"/>
    <s v="VP FOR INFORMATION TECHNOLOGY"/>
    <s v="94"/>
    <s v="1-Adjust Based Budget"/>
    <x v="42"/>
    <x v="2"/>
    <x v="7"/>
    <m/>
    <x v="16"/>
    <x v="16"/>
    <m/>
  </r>
  <r>
    <n v="2018"/>
    <s v="UA"/>
    <s v="ITGF"/>
    <s v="IT GENERAL FUND"/>
    <x v="112"/>
    <s v="CS"/>
    <s v="COMMON SERVICES-GEN FUND"/>
    <s v="SE VPIT GF OPERATING"/>
    <x v="17"/>
    <s v="VP FOR INFORMATION TECHNOLOGY"/>
    <s v="GENFND"/>
    <x v="70"/>
    <x v="69"/>
    <s v="LCF"/>
    <s v="EX"/>
    <s v="S&amp;E"/>
    <s v="S&amp;E"/>
    <s v="LF"/>
    <x v="4"/>
    <s v="GEN EXP"/>
    <s v="09"/>
    <s v="AC"/>
    <x v="3"/>
    <n v="144487"/>
    <n v="144487"/>
    <s v="IT"/>
    <x v="0"/>
    <s v="IT"/>
    <s v="EX"/>
    <n v="144487"/>
    <n v="144487"/>
    <x v="0"/>
    <n v="0"/>
    <n v="0"/>
    <m/>
    <n v="0"/>
    <n v="144487"/>
    <s v="N"/>
    <m/>
    <s v="VPIT"/>
    <s v="VP FOR INFORMATION TECHNOLOGY"/>
    <s v="94"/>
    <s v="1-Adjust Based Budget"/>
    <x v="42"/>
    <x v="2"/>
    <x v="7"/>
    <m/>
    <x v="16"/>
    <x v="16"/>
    <m/>
  </r>
  <r>
    <n v="2018"/>
    <s v="UA"/>
    <s v="ITGF"/>
    <s v="IT GENERAL FUND"/>
    <x v="113"/>
    <s v="ITO"/>
    <s v="IT OPERATING"/>
    <s v="CO-UITS OPERATING ACCOUNT - GENERAL FUND"/>
    <x v="17"/>
    <s v="VP FOR INFORMATION TECHNOLOGY"/>
    <s v="GENFND"/>
    <x v="70"/>
    <x v="69"/>
    <s v="LCF"/>
    <s v="EX"/>
    <s v="S&amp;E"/>
    <s v="S&amp;E"/>
    <s v="LF"/>
    <x v="4"/>
    <s v="GEN EXP"/>
    <s v="09"/>
    <s v="AC"/>
    <x v="3"/>
    <n v="17127"/>
    <n v="17127"/>
    <s v="IT"/>
    <x v="0"/>
    <s v="IT"/>
    <s v="EX"/>
    <n v="17127"/>
    <n v="17127"/>
    <x v="0"/>
    <n v="0"/>
    <n v="0"/>
    <m/>
    <n v="0"/>
    <n v="17127"/>
    <s v="N"/>
    <m/>
    <s v="VPIT"/>
    <s v="VP FOR INFORMATION TECHNOLOGY"/>
    <s v="94"/>
    <s v="1-Adjust Based Budget"/>
    <x v="42"/>
    <x v="2"/>
    <x v="7"/>
    <m/>
    <x v="16"/>
    <x v="16"/>
    <m/>
  </r>
  <r>
    <n v="2018"/>
    <s v="UA"/>
    <s v="ITGF"/>
    <s v="IT GENERAL FUND"/>
    <x v="109"/>
    <s v="CS"/>
    <s v="COMMON SERVICES-GEN FUND"/>
    <s v="EA - VPIT- GF - OPERATING"/>
    <x v="17"/>
    <s v="VP FOR INFORMATION TECHNOLOGY"/>
    <s v="GENFND"/>
    <x v="70"/>
    <x v="69"/>
    <s v="SRF"/>
    <s v="EX"/>
    <s v="S&amp;E"/>
    <s v="S&amp;E"/>
    <s v="LF"/>
    <x v="4"/>
    <s v="GEN EXP"/>
    <s v="09"/>
    <s v="AC"/>
    <x v="3"/>
    <n v="20000"/>
    <n v="20000"/>
    <s v="IT"/>
    <x v="0"/>
    <s v="IT"/>
    <s v="EX"/>
    <n v="20000"/>
    <n v="20000"/>
    <x v="0"/>
    <n v="0"/>
    <n v="0"/>
    <m/>
    <n v="0"/>
    <n v="20000"/>
    <s v="N"/>
    <m/>
    <s v="VPIT"/>
    <s v="VP FOR INFORMATION TECHNOLOGY"/>
    <s v="94"/>
    <s v="1-Adjust Based Budget"/>
    <x v="42"/>
    <x v="2"/>
    <x v="7"/>
    <m/>
    <x v="16"/>
    <x v="16"/>
    <m/>
  </r>
  <r>
    <n v="2018"/>
    <s v="UA"/>
    <s v="ITGF"/>
    <s v="IT GENERAL FUND"/>
    <x v="107"/>
    <s v="GFUND"/>
    <s v="GENERAL FUND INCOME ALLOTMENT"/>
    <s v="IN UITS OPERATING ACCOUNT - GEN FND"/>
    <x v="17"/>
    <s v="VP FOR INFORMATION TECHNOLOGY"/>
    <s v="GENFND"/>
    <x v="175"/>
    <x v="167"/>
    <s v="SNK"/>
    <s v="EX"/>
    <s v="CAP"/>
    <s v="CAP ASSETS"/>
    <s v="MP"/>
    <x v="9"/>
    <s v="CAPITAL"/>
    <s v="11"/>
    <s v="AC"/>
    <x v="3"/>
    <n v="800683"/>
    <n v="800683"/>
    <s v="IT"/>
    <x v="0"/>
    <s v="IT"/>
    <s v="EX"/>
    <n v="800683"/>
    <n v="800683"/>
    <x v="0"/>
    <n v="0"/>
    <n v="0"/>
    <m/>
    <n v="0"/>
    <n v="800683"/>
    <s v="N"/>
    <m/>
    <s v="VPIT"/>
    <s v="VP FOR INFORMATION TECHNOLOGY"/>
    <s v="94"/>
    <s v="1-Adjust Based Budget"/>
    <x v="42"/>
    <x v="2"/>
    <x v="7"/>
    <m/>
    <x v="16"/>
    <x v="16"/>
    <m/>
  </r>
  <r>
    <n v="2018"/>
    <s v="UA"/>
    <s v="ITGF"/>
    <s v="IT GENERAL FUND"/>
    <x v="112"/>
    <s v="CS"/>
    <s v="COMMON SERVICES-GEN FUND"/>
    <s v="SE VPIT GF OPERATING"/>
    <x v="17"/>
    <s v="VP FOR INFORMATION TECHNOLOGY"/>
    <s v="GENFND"/>
    <x v="175"/>
    <x v="167"/>
    <s v="SNK"/>
    <s v="EX"/>
    <s v="CAP"/>
    <s v="CAP ASSETS"/>
    <s v="MP"/>
    <x v="9"/>
    <s v="CAPITAL"/>
    <s v="11"/>
    <s v="AC"/>
    <x v="3"/>
    <n v="69120"/>
    <n v="69120"/>
    <s v="IT"/>
    <x v="0"/>
    <s v="IT"/>
    <s v="EX"/>
    <n v="69120"/>
    <n v="69120"/>
    <x v="0"/>
    <n v="0"/>
    <n v="0"/>
    <m/>
    <n v="0"/>
    <n v="69120"/>
    <s v="N"/>
    <m/>
    <s v="VPIT"/>
    <s v="VP FOR INFORMATION TECHNOLOGY"/>
    <s v="94"/>
    <s v="1-Adjust Based Budget"/>
    <x v="42"/>
    <x v="2"/>
    <x v="7"/>
    <m/>
    <x v="16"/>
    <x v="16"/>
    <m/>
  </r>
  <r>
    <n v="2018"/>
    <s v="UA"/>
    <s v="ITGF"/>
    <s v="IT GENERAL FUND"/>
    <x v="108"/>
    <s v="CS"/>
    <s v="COMMON SERVICES-GEN FUND"/>
    <s v="SB VPIT GF OPERATING"/>
    <x v="17"/>
    <s v="VP FOR INFORMATION TECHNOLOGY"/>
    <s v="GENFND"/>
    <x v="175"/>
    <x v="167"/>
    <s v="UAC"/>
    <s v="EX"/>
    <s v="CAP"/>
    <s v="CAP ASSETS"/>
    <s v="MP"/>
    <x v="9"/>
    <s v="CAPITAL"/>
    <s v="11"/>
    <s v="AC"/>
    <x v="3"/>
    <n v="30000"/>
    <n v="30000"/>
    <s v="IT"/>
    <x v="0"/>
    <s v="IT"/>
    <s v="EX"/>
    <n v="30000"/>
    <n v="30000"/>
    <x v="0"/>
    <n v="0"/>
    <n v="0"/>
    <m/>
    <n v="0"/>
    <n v="30000"/>
    <s v="N"/>
    <m/>
    <s v="VPIT"/>
    <s v="VP FOR INFORMATION TECHNOLOGY"/>
    <s v="94"/>
    <s v="1-Adjust Based Budget"/>
    <x v="42"/>
    <x v="2"/>
    <x v="7"/>
    <m/>
    <x v="16"/>
    <x v="16"/>
    <m/>
  </r>
  <r>
    <n v="2018"/>
    <s v="UA"/>
    <s v="ITGF"/>
    <s v="IT GENERAL FUND"/>
    <x v="109"/>
    <s v="CS"/>
    <s v="COMMON SERVICES-GEN FUND"/>
    <s v="EA - VPIT- GF - OPERATING"/>
    <x v="17"/>
    <s v="VP FOR INFORMATION TECHNOLOGY"/>
    <s v="GENFND"/>
    <x v="175"/>
    <x v="167"/>
    <s v="UAC"/>
    <s v="EX"/>
    <s v="CAP"/>
    <s v="CAP ASSETS"/>
    <s v="MP"/>
    <x v="9"/>
    <s v="CAPITAL"/>
    <s v="11"/>
    <s v="AC"/>
    <x v="3"/>
    <n v="17640"/>
    <n v="17640"/>
    <s v="IT"/>
    <x v="0"/>
    <s v="IT"/>
    <s v="EX"/>
    <n v="17640"/>
    <n v="17640"/>
    <x v="0"/>
    <n v="0"/>
    <n v="0"/>
    <m/>
    <n v="0"/>
    <n v="17640"/>
    <s v="N"/>
    <m/>
    <s v="VPIT"/>
    <s v="VP FOR INFORMATION TECHNOLOGY"/>
    <s v="94"/>
    <s v="1-Adjust Based Budget"/>
    <x v="42"/>
    <x v="2"/>
    <x v="7"/>
    <m/>
    <x v="16"/>
    <x v="16"/>
    <m/>
  </r>
  <r>
    <n v="2018"/>
    <s v="UA"/>
    <s v="ITGF"/>
    <s v="IT GENERAL FUND"/>
    <x v="111"/>
    <s v="CS"/>
    <s v="COMMON SERVICES-GEN FUND"/>
    <s v="NW VPIT GF OPERATING"/>
    <x v="17"/>
    <s v="VP FOR INFORMATION TECHNOLOGY"/>
    <s v="GENFND"/>
    <x v="175"/>
    <x v="167"/>
    <s v="UAC"/>
    <s v="EX"/>
    <s v="CAP"/>
    <s v="CAP ASSETS"/>
    <s v="MP"/>
    <x v="9"/>
    <s v="CAPITAL"/>
    <s v="11"/>
    <s v="AC"/>
    <x v="3"/>
    <n v="49171"/>
    <n v="49171"/>
    <s v="IT"/>
    <x v="0"/>
    <s v="IT"/>
    <s v="EX"/>
    <n v="49171"/>
    <n v="49171"/>
    <x v="0"/>
    <n v="0"/>
    <n v="0"/>
    <m/>
    <n v="0"/>
    <n v="49171"/>
    <s v="N"/>
    <m/>
    <s v="VPIT"/>
    <s v="VP FOR INFORMATION TECHNOLOGY"/>
    <s v="94"/>
    <s v="1-Adjust Based Budget"/>
    <x v="42"/>
    <x v="2"/>
    <x v="7"/>
    <m/>
    <x v="16"/>
    <x v="16"/>
    <m/>
  </r>
  <r>
    <n v="2018"/>
    <s v="UA"/>
    <s v="ITGF"/>
    <s v="IT GENERAL FUND"/>
    <x v="107"/>
    <s v="UACRF"/>
    <s v="UA CAPITAL REPLACEMENT FUND"/>
    <s v="IN UITS OPERATING ACCOUNT - GEN FND"/>
    <x v="17"/>
    <s v="VP FOR INFORMATION TECHNOLOGY"/>
    <s v="GENFND"/>
    <x v="175"/>
    <x v="167"/>
    <s v="UAC"/>
    <s v="EX"/>
    <s v="CAP"/>
    <s v="CAP ASSETS"/>
    <s v="MP"/>
    <x v="9"/>
    <s v="CAPITAL"/>
    <s v="11"/>
    <s v="AC"/>
    <x v="3"/>
    <n v="425233"/>
    <n v="425233"/>
    <s v="IT"/>
    <x v="0"/>
    <s v="IT"/>
    <s v="EX"/>
    <n v="425233"/>
    <n v="425233"/>
    <x v="0"/>
    <n v="0"/>
    <n v="0"/>
    <m/>
    <n v="0"/>
    <n v="425233"/>
    <s v="N"/>
    <m/>
    <s v="VPIT"/>
    <s v="VP FOR INFORMATION TECHNOLOGY"/>
    <s v="94"/>
    <s v="1-Adjust Based Budget"/>
    <x v="42"/>
    <x v="2"/>
    <x v="7"/>
    <m/>
    <x v="16"/>
    <x v="16"/>
    <m/>
  </r>
  <r>
    <n v="2018"/>
    <s v="UA"/>
    <s v="ITGF"/>
    <s v="IT GENERAL FUND"/>
    <x v="112"/>
    <s v="CS"/>
    <s v="COMMON SERVICES-GEN FUND"/>
    <s v="SE VPIT GF OPERATING"/>
    <x v="17"/>
    <s v="VP FOR INFORMATION TECHNOLOGY"/>
    <s v="GENFND"/>
    <x v="175"/>
    <x v="167"/>
    <s v="UAC"/>
    <s v="EX"/>
    <s v="CAP"/>
    <s v="CAP ASSETS"/>
    <s v="MP"/>
    <x v="9"/>
    <s v="CAPITAL"/>
    <s v="11"/>
    <s v="AC"/>
    <x v="3"/>
    <n v="30152"/>
    <n v="30152"/>
    <s v="IT"/>
    <x v="0"/>
    <s v="IT"/>
    <s v="EX"/>
    <n v="30152"/>
    <n v="30152"/>
    <x v="0"/>
    <n v="0"/>
    <n v="0"/>
    <m/>
    <n v="0"/>
    <n v="30152"/>
    <s v="N"/>
    <m/>
    <s v="VPIT"/>
    <s v="VP FOR INFORMATION TECHNOLOGY"/>
    <s v="94"/>
    <s v="1-Adjust Based Budget"/>
    <x v="42"/>
    <x v="2"/>
    <x v="7"/>
    <m/>
    <x v="16"/>
    <x v="16"/>
    <m/>
  </r>
  <r>
    <n v="2018"/>
    <s v="UA"/>
    <s v="ITSP"/>
    <s v="IT STRATEGIC PLAN FUNDS"/>
    <x v="114"/>
    <s v="AVSTR"/>
    <s v="ADVANCED STORAGE"/>
    <s v="IT STRATEGIC PLAN"/>
    <x v="17"/>
    <s v="VP FOR INFORMATION TECHNOLOGY"/>
    <s v="GENFND"/>
    <x v="34"/>
    <x v="33"/>
    <s v="---"/>
    <s v="EX"/>
    <s v="PRSA"/>
    <s v="PROF SAL"/>
    <s v="FP"/>
    <x v="5"/>
    <s v="COMPENS"/>
    <s v="07"/>
    <s v="AC"/>
    <x v="3"/>
    <n v="208269"/>
    <n v="208269"/>
    <m/>
    <x v="0"/>
    <n v="0"/>
    <s v="EX"/>
    <n v="208269"/>
    <n v="208269"/>
    <x v="2"/>
    <n v="5752"/>
    <n v="-4456.9566000000177"/>
    <m/>
    <n v="1295.0433999999823"/>
    <n v="209564.0434"/>
    <s v="Y"/>
    <m/>
    <s v="VPIT"/>
    <s v="VP FOR INFORMATION TECHNOLOGY"/>
    <s v="99"/>
    <s v="1-Adjust Based Budget"/>
    <x v="43"/>
    <x v="2"/>
    <x v="7"/>
    <m/>
    <x v="0"/>
    <x v="0"/>
    <m/>
  </r>
  <r>
    <n v="2018"/>
    <s v="UA"/>
    <s v="ITSP"/>
    <s v="IT STRATEGIC PLAN FUNDS"/>
    <x v="114"/>
    <s v="COLT"/>
    <s v="COLLABORATION TECHNOLIGES"/>
    <s v="IT STRATEGIC PLAN"/>
    <x v="17"/>
    <s v="VP FOR INFORMATION TECHNOLOGY"/>
    <s v="GENFND"/>
    <x v="34"/>
    <x v="33"/>
    <s v="---"/>
    <s v="EX"/>
    <s v="PRSA"/>
    <s v="PROF SAL"/>
    <s v="FP"/>
    <x v="5"/>
    <s v="COMPENS"/>
    <s v="07"/>
    <s v="AC"/>
    <x v="3"/>
    <n v="181397"/>
    <n v="181397"/>
    <m/>
    <x v="0"/>
    <n v="0"/>
    <s v="EX"/>
    <n v="181397"/>
    <n v="181397"/>
    <x v="2"/>
    <n v="5010"/>
    <n v="-3881.8958000000157"/>
    <m/>
    <n v="1128.1041999999843"/>
    <n v="182525.10419999997"/>
    <s v="Y"/>
    <m/>
    <s v="VPIT"/>
    <s v="VP FOR INFORMATION TECHNOLOGY"/>
    <s v="99"/>
    <s v="1-Adjust Based Budget"/>
    <x v="43"/>
    <x v="2"/>
    <x v="7"/>
    <m/>
    <x v="0"/>
    <x v="0"/>
    <m/>
  </r>
  <r>
    <n v="2018"/>
    <s v="UA"/>
    <s v="ITSP"/>
    <s v="IT STRATEGIC PLAN FUNDS"/>
    <x v="114"/>
    <s v="CTLTL"/>
    <s v="TEACH/LEARN"/>
    <s v="IT STRATEGIC PLAN"/>
    <x v="17"/>
    <s v="VP FOR INFORMATION TECHNOLOGY"/>
    <s v="GENFND"/>
    <x v="34"/>
    <x v="33"/>
    <s v="---"/>
    <s v="EX"/>
    <s v="PRSA"/>
    <s v="PROF SAL"/>
    <s v="FP"/>
    <x v="5"/>
    <s v="COMPENS"/>
    <s v="07"/>
    <s v="AC"/>
    <x v="3"/>
    <n v="190977"/>
    <n v="190977"/>
    <m/>
    <x v="0"/>
    <n v="0"/>
    <s v="EX"/>
    <n v="190977"/>
    <n v="190977"/>
    <x v="2"/>
    <n v="5274"/>
    <n v="-4086.9078000000163"/>
    <m/>
    <n v="1187.0921999999837"/>
    <n v="192164.09219999998"/>
    <s v="Y"/>
    <m/>
    <s v="VPIT"/>
    <s v="VP FOR INFORMATION TECHNOLOGY"/>
    <s v="99"/>
    <s v="1-Adjust Based Budget"/>
    <x v="43"/>
    <x v="2"/>
    <x v="7"/>
    <m/>
    <x v="0"/>
    <x v="0"/>
    <m/>
  </r>
  <r>
    <n v="2018"/>
    <s v="UA"/>
    <s v="ITSP"/>
    <s v="IT STRATEGIC PLAN FUNDS"/>
    <x v="114"/>
    <s v="DCD"/>
    <s v="DIGITAL COMMUNICATIONS DEVELOPMENT"/>
    <s v="IT STRATEGIC PLAN"/>
    <x v="17"/>
    <s v="VP FOR INFORMATION TECHNOLOGY"/>
    <s v="GENFND"/>
    <x v="34"/>
    <x v="33"/>
    <s v="---"/>
    <s v="EX"/>
    <s v="PRSA"/>
    <s v="PROF SAL"/>
    <s v="FP"/>
    <x v="5"/>
    <s v="COMPENS"/>
    <s v="07"/>
    <s v="AC"/>
    <x v="3"/>
    <n v="279148"/>
    <n v="279148"/>
    <m/>
    <x v="0"/>
    <n v="0"/>
    <s v="EX"/>
    <n v="279148"/>
    <n v="279148"/>
    <x v="2"/>
    <n v="7710"/>
    <n v="-5973.7672000000239"/>
    <m/>
    <n v="1736.2327999999761"/>
    <n v="280884.2328"/>
    <s v="Y"/>
    <m/>
    <s v="VPIT"/>
    <s v="VP FOR INFORMATION TECHNOLOGY"/>
    <s v="99"/>
    <s v="1-Adjust Based Budget"/>
    <x v="43"/>
    <x v="2"/>
    <x v="7"/>
    <m/>
    <x v="0"/>
    <x v="0"/>
    <m/>
  </r>
  <r>
    <n v="2018"/>
    <s v="UA"/>
    <s v="ITSP"/>
    <s v="IT STRATEGIC PLAN FUNDS"/>
    <x v="114"/>
    <s v="DLDA"/>
    <s v="DIGITAL LIBRARY DANKO ANTOLOVIC"/>
    <s v="IT STRATEGIC PLAN"/>
    <x v="17"/>
    <s v="VP FOR INFORMATION TECHNOLOGY"/>
    <s v="GENFND"/>
    <x v="34"/>
    <x v="33"/>
    <s v="---"/>
    <s v="EX"/>
    <s v="PRSA"/>
    <s v="PROF SAL"/>
    <s v="FP"/>
    <x v="5"/>
    <s v="COMPENS"/>
    <s v="07"/>
    <s v="AC"/>
    <x v="3"/>
    <n v="79202"/>
    <n v="79202"/>
    <m/>
    <x v="0"/>
    <n v="0"/>
    <s v="EX"/>
    <n v="79202"/>
    <n v="79202"/>
    <x v="2"/>
    <n v="2187"/>
    <n v="-1694.9228000000069"/>
    <m/>
    <n v="492.07719999999313"/>
    <n v="79694.0772"/>
    <s v="Y"/>
    <m/>
    <s v="VPIT"/>
    <s v="VP FOR INFORMATION TECHNOLOGY"/>
    <s v="99"/>
    <s v="1-Adjust Based Budget"/>
    <x v="43"/>
    <x v="2"/>
    <x v="7"/>
    <m/>
    <x v="0"/>
    <x v="0"/>
    <m/>
  </r>
  <r>
    <n v="2018"/>
    <s v="UA"/>
    <s v="ITSP"/>
    <s v="IT STRATEGIC PLAN FUNDS"/>
    <x v="114"/>
    <s v="EASA"/>
    <s v="ENTERPRISE APPLICATION SECURITY ADMIN"/>
    <s v="IT STRATEGIC PLAN"/>
    <x v="17"/>
    <s v="VP FOR INFORMATION TECHNOLOGY"/>
    <s v="GENFND"/>
    <x v="34"/>
    <x v="33"/>
    <s v="---"/>
    <s v="EX"/>
    <s v="PRSA"/>
    <s v="PROF SAL"/>
    <s v="FP"/>
    <x v="5"/>
    <s v="COMPENS"/>
    <s v="07"/>
    <s v="AC"/>
    <x v="3"/>
    <n v="439018"/>
    <n v="439018"/>
    <m/>
    <x v="0"/>
    <n v="0"/>
    <s v="EX"/>
    <n v="439018"/>
    <n v="439018"/>
    <x v="2"/>
    <n v="12125"/>
    <n v="-9394.9852000000374"/>
    <m/>
    <n v="2730.0147999999626"/>
    <n v="441748.01479999995"/>
    <s v="Y"/>
    <m/>
    <s v="VPIT"/>
    <s v="VP FOR INFORMATION TECHNOLOGY"/>
    <s v="99"/>
    <s v="1-Adjust Based Budget"/>
    <x v="43"/>
    <x v="2"/>
    <x v="7"/>
    <m/>
    <x v="0"/>
    <x v="0"/>
    <m/>
  </r>
  <r>
    <n v="2018"/>
    <s v="UA"/>
    <s v="ITSP"/>
    <s v="IT STRATEGIC PLAN FUNDS"/>
    <x v="114"/>
    <s v="EBI"/>
    <s v="ENTERPRISE BUSINESS INTELLIGENCE"/>
    <s v="IT STRATEGIC PLAN"/>
    <x v="17"/>
    <s v="VP FOR INFORMATION TECHNOLOGY"/>
    <s v="GENFND"/>
    <x v="34"/>
    <x v="33"/>
    <s v="---"/>
    <s v="EX"/>
    <s v="PRSA"/>
    <s v="PROF SAL"/>
    <s v="FP"/>
    <x v="5"/>
    <s v="COMPENS"/>
    <s v="07"/>
    <s v="AC"/>
    <x v="3"/>
    <n v="304297"/>
    <n v="304297"/>
    <m/>
    <x v="0"/>
    <n v="0"/>
    <s v="EX"/>
    <n v="304297"/>
    <n v="304297"/>
    <x v="2"/>
    <n v="8404"/>
    <n v="-6511.9558000000261"/>
    <m/>
    <n v="1892.0441999999739"/>
    <n v="306189.04419999995"/>
    <s v="Y"/>
    <m/>
    <s v="VPIT"/>
    <s v="VP FOR INFORMATION TECHNOLOGY"/>
    <s v="99"/>
    <s v="1-Adjust Based Budget"/>
    <x v="43"/>
    <x v="2"/>
    <x v="7"/>
    <m/>
    <x v="0"/>
    <x v="0"/>
    <m/>
  </r>
  <r>
    <n v="2018"/>
    <s v="UA"/>
    <s v="ITSP"/>
    <s v="IT STRATEGIC PLAN FUNDS"/>
    <x v="114"/>
    <s v="ES"/>
    <s v="ENTERPRISE SYSTEMS"/>
    <s v="IT STRATEGIC PLAN"/>
    <x v="17"/>
    <s v="VP FOR INFORMATION TECHNOLOGY"/>
    <s v="GENFND"/>
    <x v="34"/>
    <x v="33"/>
    <s v="---"/>
    <s v="EX"/>
    <s v="PRSA"/>
    <s v="PROF SAL"/>
    <s v="FP"/>
    <x v="5"/>
    <s v="COMPENS"/>
    <s v="07"/>
    <s v="AC"/>
    <x v="3"/>
    <n v="213000"/>
    <n v="213000"/>
    <m/>
    <x v="0"/>
    <n v="0"/>
    <s v="EX"/>
    <n v="213000"/>
    <n v="213000"/>
    <x v="2"/>
    <n v="5883"/>
    <n v="-4558.200000000018"/>
    <m/>
    <n v="1324.799999999982"/>
    <n v="214324.8"/>
    <s v="Y"/>
    <m/>
    <s v="VPIT"/>
    <s v="VP FOR INFORMATION TECHNOLOGY"/>
    <s v="99"/>
    <s v="1-Adjust Based Budget"/>
    <x v="43"/>
    <x v="2"/>
    <x v="7"/>
    <m/>
    <x v="0"/>
    <x v="0"/>
    <m/>
  </r>
  <r>
    <n v="2018"/>
    <s v="UA"/>
    <s v="ITSP"/>
    <s v="IT STRATEGIC PLAN FUNDS"/>
    <x v="114"/>
    <s v="ESI"/>
    <s v="ENTERPRISE SERVICES INTEGRATION"/>
    <s v="IT STRATEGIC PLAN"/>
    <x v="17"/>
    <s v="VP FOR INFORMATION TECHNOLOGY"/>
    <s v="GENFND"/>
    <x v="34"/>
    <x v="33"/>
    <s v="---"/>
    <s v="EX"/>
    <s v="PRSA"/>
    <s v="PROF SAL"/>
    <s v="FP"/>
    <x v="5"/>
    <s v="COMPENS"/>
    <s v="07"/>
    <s v="AC"/>
    <x v="3"/>
    <n v="829104"/>
    <n v="888177"/>
    <m/>
    <x v="0"/>
    <n v="0"/>
    <s v="EX"/>
    <n v="888177"/>
    <n v="888177"/>
    <x v="2"/>
    <n v="24530"/>
    <n v="-19006.987800000075"/>
    <m/>
    <n v="5523.0121999999246"/>
    <n v="893700.01219999988"/>
    <s v="Y"/>
    <m/>
    <s v="VPIT"/>
    <s v="VP FOR INFORMATION TECHNOLOGY"/>
    <s v="99"/>
    <s v="1-Adjust Based Budget"/>
    <x v="43"/>
    <x v="2"/>
    <x v="7"/>
    <m/>
    <x v="0"/>
    <x v="0"/>
    <m/>
  </r>
  <r>
    <n v="2018"/>
    <s v="UA"/>
    <s v="ITSP"/>
    <s v="IT STRATEGIC PLAN FUNDS"/>
    <x v="114"/>
    <s v="ESOFT"/>
    <s v="ENTERPRISE SOFTWARE"/>
    <s v="IT STRATEGIC PLAN"/>
    <x v="17"/>
    <s v="VP FOR INFORMATION TECHNOLOGY"/>
    <s v="GENFND"/>
    <x v="34"/>
    <x v="33"/>
    <s v="---"/>
    <s v="EX"/>
    <s v="PRSA"/>
    <s v="PROF SAL"/>
    <s v="FP"/>
    <x v="5"/>
    <s v="COMPENS"/>
    <s v="07"/>
    <s v="AC"/>
    <x v="3"/>
    <n v="265618"/>
    <n v="265618"/>
    <m/>
    <x v="0"/>
    <n v="0"/>
    <s v="EX"/>
    <n v="265618"/>
    <n v="265618"/>
    <x v="2"/>
    <n v="7336"/>
    <n v="-5684.2252000000226"/>
    <m/>
    <n v="1651.7747999999774"/>
    <n v="267269.77479999996"/>
    <s v="Y"/>
    <m/>
    <s v="VPIT"/>
    <s v="VP FOR INFORMATION TECHNOLOGY"/>
    <s v="99"/>
    <s v="1-Adjust Based Budget"/>
    <x v="43"/>
    <x v="2"/>
    <x v="7"/>
    <m/>
    <x v="0"/>
    <x v="0"/>
    <m/>
  </r>
  <r>
    <n v="2018"/>
    <s v="UA"/>
    <s v="ITSP"/>
    <s v="IT STRATEGIC PLAN FUNDS"/>
    <x v="114"/>
    <s v="ESS"/>
    <s v="ENTERPRISE STUDENT SYSTEMS"/>
    <s v="IT STRATEGIC PLAN"/>
    <x v="17"/>
    <s v="VP FOR INFORMATION TECHNOLOGY"/>
    <s v="GENFND"/>
    <x v="34"/>
    <x v="33"/>
    <s v="---"/>
    <s v="EX"/>
    <s v="PRSA"/>
    <s v="PROF SAL"/>
    <s v="FP"/>
    <x v="5"/>
    <s v="COMPENS"/>
    <s v="07"/>
    <s v="AC"/>
    <x v="3"/>
    <n v="151000"/>
    <n v="151000"/>
    <m/>
    <x v="0"/>
    <n v="0"/>
    <s v="EX"/>
    <n v="151000"/>
    <n v="151000"/>
    <x v="2"/>
    <n v="4170"/>
    <n v="-3231.4000000000128"/>
    <m/>
    <n v="938.59999999998718"/>
    <n v="151938.59999999998"/>
    <s v="Y"/>
    <m/>
    <s v="VPIT"/>
    <s v="VP FOR INFORMATION TECHNOLOGY"/>
    <s v="99"/>
    <s v="1-Adjust Based Budget"/>
    <x v="43"/>
    <x v="2"/>
    <x v="7"/>
    <m/>
    <x v="0"/>
    <x v="0"/>
    <m/>
  </r>
  <r>
    <n v="2018"/>
    <s v="UA"/>
    <s v="ITSP"/>
    <s v="IT STRATEGIC PLAN FUNDS"/>
    <x v="114"/>
    <s v="II28"/>
    <s v="INFO ASSURANCE IT 28"/>
    <s v="IT STRATEGIC PLAN"/>
    <x v="17"/>
    <s v="VP FOR INFORMATION TECHNOLOGY"/>
    <s v="GENFND"/>
    <x v="34"/>
    <x v="33"/>
    <s v="---"/>
    <s v="EX"/>
    <s v="PRSA"/>
    <s v="PROF SAL"/>
    <s v="FP"/>
    <x v="5"/>
    <s v="COMPENS"/>
    <s v="07"/>
    <s v="AC"/>
    <x v="3"/>
    <n v="83230"/>
    <n v="83230"/>
    <m/>
    <x v="0"/>
    <n v="0"/>
    <s v="EX"/>
    <n v="83230"/>
    <n v="83230"/>
    <x v="2"/>
    <n v="2299"/>
    <n v="-1781.1220000000071"/>
    <m/>
    <n v="517.87799999999288"/>
    <n v="83747.877999999997"/>
    <s v="Y"/>
    <m/>
    <s v="VPIT"/>
    <s v="VP FOR INFORMATION TECHNOLOGY"/>
    <s v="99"/>
    <s v="1-Adjust Based Budget"/>
    <x v="43"/>
    <x v="2"/>
    <x v="7"/>
    <m/>
    <x v="0"/>
    <x v="0"/>
    <m/>
  </r>
  <r>
    <n v="2018"/>
    <s v="UA"/>
    <s v="ITSP"/>
    <s v="IT STRATEGIC PLAN FUNDS"/>
    <x v="114"/>
    <s v="LSSEC"/>
    <s v="SECURITY ANALYSIS FOR ALL SERVICES"/>
    <s v="IT STRATEGIC PLAN"/>
    <x v="17"/>
    <s v="VP FOR INFORMATION TECHNOLOGY"/>
    <s v="GENFND"/>
    <x v="34"/>
    <x v="33"/>
    <s v="---"/>
    <s v="EX"/>
    <s v="PRSA"/>
    <s v="PROF SAL"/>
    <s v="FP"/>
    <x v="5"/>
    <s v="COMPENS"/>
    <s v="07"/>
    <s v="AC"/>
    <x v="3"/>
    <n v="69201"/>
    <n v="0"/>
    <m/>
    <x v="0"/>
    <n v="0"/>
    <s v="EX"/>
    <n v="0"/>
    <n v="0"/>
    <x v="2"/>
    <n v="0"/>
    <n v="0"/>
    <m/>
    <n v="0"/>
    <n v="0"/>
    <s v="Y"/>
    <m/>
    <s v="VPIT"/>
    <s v="VP FOR INFORMATION TECHNOLOGY"/>
    <s v="99"/>
    <s v="1-Adjust Based Budget"/>
    <x v="42"/>
    <x v="2"/>
    <x v="7"/>
    <m/>
    <x v="0"/>
    <x v="0"/>
    <m/>
  </r>
  <r>
    <n v="2018"/>
    <s v="UA"/>
    <s v="ITSP"/>
    <s v="IT STRATEGIC PLAN FUNDS"/>
    <x v="114"/>
    <s v="SAS01"/>
    <s v="STUDENT ACADEMIC SYSTEMS 1"/>
    <s v="IT STRATEGIC PLAN"/>
    <x v="17"/>
    <s v="VP FOR INFORMATION TECHNOLOGY"/>
    <s v="GENFND"/>
    <x v="34"/>
    <x v="33"/>
    <s v="---"/>
    <s v="EX"/>
    <s v="PRSA"/>
    <s v="PROF SAL"/>
    <s v="FP"/>
    <x v="5"/>
    <s v="COMPENS"/>
    <s v="07"/>
    <s v="AC"/>
    <x v="3"/>
    <n v="515415"/>
    <n v="524600"/>
    <m/>
    <x v="0"/>
    <n v="0"/>
    <s v="EX"/>
    <n v="524600"/>
    <n v="524600"/>
    <x v="2"/>
    <n v="14488"/>
    <n v="-11226.440000000044"/>
    <m/>
    <n v="3261.5599999999558"/>
    <n v="527861.55999999994"/>
    <s v="Y"/>
    <m/>
    <s v="VPIT"/>
    <s v="VP FOR INFORMATION TECHNOLOGY"/>
    <s v="99"/>
    <s v="1-Adjust Based Budget"/>
    <x v="43"/>
    <x v="2"/>
    <x v="7"/>
    <m/>
    <x v="0"/>
    <x v="0"/>
    <m/>
  </r>
  <r>
    <n v="2018"/>
    <s v="UA"/>
    <s v="ITSP"/>
    <s v="IT STRATEGIC PLAN FUNDS"/>
    <x v="114"/>
    <s v="SC"/>
    <s v="SUPPORT CENTER"/>
    <s v="IT STRATEGIC PLAN"/>
    <x v="17"/>
    <s v="VP FOR INFORMATION TECHNOLOGY"/>
    <s v="GENFND"/>
    <x v="34"/>
    <x v="33"/>
    <s v="---"/>
    <s v="EX"/>
    <s v="PRSA"/>
    <s v="PROF SAL"/>
    <s v="FP"/>
    <x v="5"/>
    <s v="COMPENS"/>
    <s v="07"/>
    <s v="AC"/>
    <x v="3"/>
    <n v="85280"/>
    <n v="85280"/>
    <m/>
    <x v="0"/>
    <n v="0"/>
    <s v="EX"/>
    <n v="85280"/>
    <n v="85280"/>
    <x v="2"/>
    <n v="2355"/>
    <n v="-1824.9920000000072"/>
    <m/>
    <n v="530.00799999999276"/>
    <n v="85810.007999999987"/>
    <s v="Y"/>
    <m/>
    <s v="VPIT"/>
    <s v="VP FOR INFORMATION TECHNOLOGY"/>
    <s v="99"/>
    <s v="1-Adjust Based Budget"/>
    <x v="43"/>
    <x v="2"/>
    <x v="7"/>
    <m/>
    <x v="0"/>
    <x v="0"/>
    <m/>
  </r>
  <r>
    <n v="2018"/>
    <s v="UA"/>
    <s v="ITSP"/>
    <s v="IT STRATEGIC PLAN FUNDS"/>
    <x v="115"/>
    <s v="BR2SP"/>
    <s v="BIG RED2 STORAGE POSITIONS"/>
    <s v="EMPOWERING PEOPLE IT INITIATIVE"/>
    <x v="17"/>
    <s v="VP FOR INFORMATION TECHNOLOGY"/>
    <s v="GENFND"/>
    <x v="34"/>
    <x v="33"/>
    <s v="---"/>
    <s v="EX"/>
    <s v="PRSA"/>
    <s v="PROF SAL"/>
    <s v="FP"/>
    <x v="5"/>
    <s v="COMPENS"/>
    <s v="07"/>
    <s v="AC"/>
    <x v="3"/>
    <n v="218541"/>
    <n v="139384"/>
    <m/>
    <x v="0"/>
    <n v="0"/>
    <s v="EX"/>
    <n v="139384"/>
    <n v="139384"/>
    <x v="2"/>
    <n v="3850"/>
    <n v="-2982.8176000000121"/>
    <m/>
    <n v="867.18239999998787"/>
    <n v="140251.18239999999"/>
    <s v="Y"/>
    <m/>
    <s v="VPIT"/>
    <s v="VP FOR INFORMATION TECHNOLOGY"/>
    <s v="99"/>
    <s v="1-Adjust Based Budget"/>
    <x v="43"/>
    <x v="2"/>
    <x v="7"/>
    <m/>
    <x v="0"/>
    <x v="0"/>
    <m/>
  </r>
  <r>
    <n v="2018"/>
    <s v="UA"/>
    <s v="ITSP"/>
    <s v="IT STRATEGIC PLAN FUNDS"/>
    <x v="115"/>
    <s v="CHE"/>
    <s v="CONSOLIDATED HOSTING ENVIRONMENT"/>
    <s v="EMPOWERING PEOPLE IT INITIATIVE"/>
    <x v="17"/>
    <s v="VP FOR INFORMATION TECHNOLOGY"/>
    <s v="GENFND"/>
    <x v="34"/>
    <x v="33"/>
    <s v="---"/>
    <s v="EX"/>
    <s v="PRSA"/>
    <s v="PROF SAL"/>
    <s v="FP"/>
    <x v="5"/>
    <s v="COMPENS"/>
    <s v="07"/>
    <s v="AC"/>
    <x v="3"/>
    <n v="14096"/>
    <n v="14096"/>
    <m/>
    <x v="0"/>
    <n v="0"/>
    <s v="EX"/>
    <n v="14096"/>
    <n v="14096"/>
    <x v="2"/>
    <n v="389"/>
    <n v="-301.6544000000012"/>
    <m/>
    <n v="87.345599999998797"/>
    <n v="14183.345599999999"/>
    <s v="Y"/>
    <m/>
    <s v="VPIT"/>
    <s v="VP FOR INFORMATION TECHNOLOGY"/>
    <s v="99"/>
    <s v="1-Adjust Based Budget"/>
    <x v="43"/>
    <x v="2"/>
    <x v="7"/>
    <m/>
    <x v="0"/>
    <x v="0"/>
    <m/>
  </r>
  <r>
    <n v="2018"/>
    <s v="UA"/>
    <s v="ITSP"/>
    <s v="IT STRATEGIC PLAN FUNDS"/>
    <x v="115"/>
    <s v="EDSS"/>
    <s v="ENTERPRISE DECISION SUPP SYS"/>
    <s v="EMPOWERING PEOPLE IT INITIATIVE"/>
    <x v="17"/>
    <s v="VP FOR INFORMATION TECHNOLOGY"/>
    <s v="GENFND"/>
    <x v="34"/>
    <x v="33"/>
    <s v="---"/>
    <s v="EX"/>
    <s v="PRSA"/>
    <s v="PROF SAL"/>
    <s v="FP"/>
    <x v="5"/>
    <s v="COMPENS"/>
    <s v="07"/>
    <s v="AC"/>
    <x v="3"/>
    <n v="61889"/>
    <n v="61889"/>
    <m/>
    <x v="0"/>
    <n v="0"/>
    <s v="EX"/>
    <n v="61889"/>
    <n v="61889"/>
    <x v="2"/>
    <n v="1709"/>
    <n v="-1324.4246000000053"/>
    <m/>
    <n v="384.57539999999472"/>
    <n v="62273.575399999994"/>
    <s v="Y"/>
    <m/>
    <s v="VPIT"/>
    <s v="VP FOR INFORMATION TECHNOLOGY"/>
    <s v="99"/>
    <s v="1-Adjust Based Budget"/>
    <x v="43"/>
    <x v="2"/>
    <x v="7"/>
    <m/>
    <x v="0"/>
    <x v="0"/>
    <m/>
  </r>
  <r>
    <n v="2018"/>
    <s v="UA"/>
    <s v="ITSP"/>
    <s v="IT STRATEGIC PLAN FUNDS"/>
    <x v="115"/>
    <s v="SFUND"/>
    <s v="ITSP FUNDING"/>
    <s v="EMPOWERING PEOPLE IT INITIATIVE"/>
    <x v="17"/>
    <s v="VP FOR INFORMATION TECHNOLOGY"/>
    <s v="GENFND"/>
    <x v="34"/>
    <x v="33"/>
    <s v="---"/>
    <s v="EX"/>
    <s v="PRSA"/>
    <s v="PROF SAL"/>
    <s v="FP"/>
    <x v="5"/>
    <s v="COMPENS"/>
    <s v="07"/>
    <s v="AC"/>
    <x v="3"/>
    <n v="0"/>
    <n v="76000"/>
    <m/>
    <x v="0"/>
    <n v="0"/>
    <s v="EX"/>
    <n v="76000"/>
    <n v="76000"/>
    <x v="2"/>
    <n v="2099"/>
    <n v="-1626.4000000000065"/>
    <m/>
    <n v="472.59999999999354"/>
    <n v="76472.599999999991"/>
    <s v="Y"/>
    <m/>
    <s v="VPIT"/>
    <s v="VP FOR INFORMATION TECHNOLOGY"/>
    <s v="99"/>
    <s v="1-Adjust Based Budget"/>
    <x v="43"/>
    <x v="2"/>
    <x v="7"/>
    <m/>
    <x v="0"/>
    <x v="0"/>
    <m/>
  </r>
  <r>
    <n v="2018"/>
    <s v="UA"/>
    <s v="ITSP"/>
    <s v="IT STRATEGIC PLAN FUNDS"/>
    <x v="115"/>
    <s v="SUSTN"/>
    <s v="SUSTAINABILITY"/>
    <s v="EMPOWERING PEOPLE IT INITIATIVE"/>
    <x v="17"/>
    <s v="VP FOR INFORMATION TECHNOLOGY"/>
    <s v="GENFND"/>
    <x v="34"/>
    <x v="33"/>
    <s v="---"/>
    <s v="EX"/>
    <s v="PRSA"/>
    <s v="PROF SAL"/>
    <s v="FP"/>
    <x v="5"/>
    <s v="COMPENS"/>
    <s v="07"/>
    <s v="AC"/>
    <x v="3"/>
    <n v="20620"/>
    <n v="20620"/>
    <m/>
    <x v="0"/>
    <n v="0"/>
    <s v="EX"/>
    <n v="20620"/>
    <n v="20620"/>
    <x v="2"/>
    <n v="569"/>
    <n v="-441.26800000000179"/>
    <m/>
    <n v="127.73199999999821"/>
    <n v="20747.732"/>
    <s v="Y"/>
    <m/>
    <s v="VPIT"/>
    <s v="VP FOR INFORMATION TECHNOLOGY"/>
    <s v="99"/>
    <s v="1-Adjust Based Budget"/>
    <x v="43"/>
    <x v="2"/>
    <x v="7"/>
    <m/>
    <x v="0"/>
    <x v="0"/>
    <m/>
  </r>
  <r>
    <n v="2018"/>
    <s v="UA"/>
    <s v="ITSP"/>
    <s v="IT STRATEGIC PLAN FUNDS"/>
    <x v="29"/>
    <s v="AFRT"/>
    <s v="ACCUMULATED FUNDING RT"/>
    <s v="IT STRATEGIC PLAN - BL"/>
    <x v="17"/>
    <s v="VP FOR INFORMATION TECHNOLOGY"/>
    <s v="GENFND"/>
    <x v="34"/>
    <x v="33"/>
    <s v="---"/>
    <s v="EX"/>
    <s v="PRSA"/>
    <s v="PROF SAL"/>
    <s v="FP"/>
    <x v="5"/>
    <s v="COMPENS"/>
    <s v="07"/>
    <s v="AC"/>
    <x v="3"/>
    <n v="110560"/>
    <n v="15530"/>
    <s v="IT"/>
    <x v="0"/>
    <s v="IT"/>
    <s v="EX"/>
    <n v="15530"/>
    <n v="15530"/>
    <x v="2"/>
    <n v="429"/>
    <n v="-332.34200000000135"/>
    <m/>
    <n v="96.657999999998651"/>
    <n v="15626.657999999999"/>
    <s v="Y"/>
    <m/>
    <s v="VPIT"/>
    <s v="VP FOR INFORMATION TECHNOLOGY"/>
    <s v="99"/>
    <s v="1-Adjust Based Budget"/>
    <x v="43"/>
    <x v="2"/>
    <x v="7"/>
    <m/>
    <x v="16"/>
    <x v="16"/>
    <m/>
  </r>
  <r>
    <n v="2018"/>
    <s v="UA"/>
    <s v="ITSP"/>
    <s v="IT STRATEGIC PLAN FUNDS"/>
    <x v="29"/>
    <s v="AFRTP"/>
    <s v="ACCUMULATED FUNDING RT-POSITIONS"/>
    <s v="IT STRATEGIC PLAN - BL"/>
    <x v="17"/>
    <s v="VP FOR INFORMATION TECHNOLOGY"/>
    <s v="GENFND"/>
    <x v="34"/>
    <x v="33"/>
    <s v="---"/>
    <s v="EX"/>
    <s v="PRSA"/>
    <s v="PROF SAL"/>
    <s v="FP"/>
    <x v="5"/>
    <s v="COMPENS"/>
    <s v="07"/>
    <s v="AC"/>
    <x v="3"/>
    <n v="0"/>
    <n v="74000"/>
    <s v="IT"/>
    <x v="0"/>
    <s v="IT"/>
    <s v="EX"/>
    <n v="74000"/>
    <n v="74000"/>
    <x v="2"/>
    <n v="2044"/>
    <n v="-1583.6000000000063"/>
    <m/>
    <n v="460.39999999999372"/>
    <n v="74460.399999999994"/>
    <s v="Y"/>
    <m/>
    <s v="VPIT"/>
    <s v="VP FOR INFORMATION TECHNOLOGY"/>
    <s v="99"/>
    <s v="1-Adjust Based Budget"/>
    <x v="43"/>
    <x v="2"/>
    <x v="7"/>
    <m/>
    <x v="16"/>
    <x v="16"/>
    <m/>
  </r>
  <r>
    <n v="2018"/>
    <s v="UA"/>
    <s v="ITSP"/>
    <s v="IT STRATEGIC PLAN FUNDS"/>
    <x v="29"/>
    <s v="AVL"/>
    <s v="ADVANCED VISUALIZATION LABORATORY"/>
    <s v="IT STRATEGIC PLAN - BL"/>
    <x v="17"/>
    <s v="VP FOR INFORMATION TECHNOLOGY"/>
    <s v="GENFND"/>
    <x v="34"/>
    <x v="33"/>
    <s v="---"/>
    <s v="EX"/>
    <s v="PRSA"/>
    <s v="PROF SAL"/>
    <s v="FP"/>
    <x v="5"/>
    <s v="COMPENS"/>
    <s v="07"/>
    <s v="AC"/>
    <x v="3"/>
    <n v="317641"/>
    <n v="317641"/>
    <s v="IT"/>
    <x v="0"/>
    <s v="IT"/>
    <s v="EX"/>
    <n v="317641"/>
    <n v="317641"/>
    <x v="2"/>
    <n v="8773"/>
    <n v="-6797.517400000027"/>
    <m/>
    <n v="1975.482599999973"/>
    <n v="319616.48259999999"/>
    <s v="Y"/>
    <m/>
    <s v="VPIT"/>
    <s v="VP FOR INFORMATION TECHNOLOGY"/>
    <s v="99"/>
    <s v="1-Adjust Based Budget"/>
    <x v="43"/>
    <x v="2"/>
    <x v="7"/>
    <m/>
    <x v="16"/>
    <x v="16"/>
    <m/>
  </r>
  <r>
    <n v="2018"/>
    <s v="UA"/>
    <s v="ITSP"/>
    <s v="IT STRATEGIC PLAN FUNDS"/>
    <x v="29"/>
    <s v="AVPRT"/>
    <s v="AVP POSITION FUNDING"/>
    <s v="IT STRATEGIC PLAN - BL"/>
    <x v="17"/>
    <s v="VP FOR INFORMATION TECHNOLOGY"/>
    <s v="GENFND"/>
    <x v="34"/>
    <x v="33"/>
    <s v="---"/>
    <s v="EX"/>
    <s v="PRSA"/>
    <s v="PROF SAL"/>
    <s v="FP"/>
    <x v="5"/>
    <s v="COMPENS"/>
    <s v="07"/>
    <s v="AC"/>
    <x v="3"/>
    <n v="34786"/>
    <n v="34786"/>
    <s v="IT"/>
    <x v="0"/>
    <s v="IT"/>
    <s v="EX"/>
    <n v="34786"/>
    <n v="34786"/>
    <x v="2"/>
    <n v="961"/>
    <n v="-744.42040000000293"/>
    <m/>
    <n v="216.57959999999707"/>
    <n v="35002.579599999997"/>
    <s v="Y"/>
    <m/>
    <s v="VPIT"/>
    <s v="VP FOR INFORMATION TECHNOLOGY"/>
    <s v="99"/>
    <s v="1-Adjust Based Budget"/>
    <x v="43"/>
    <x v="2"/>
    <x v="7"/>
    <m/>
    <x v="16"/>
    <x v="16"/>
    <m/>
  </r>
  <r>
    <n v="2018"/>
    <s v="UA"/>
    <s v="ITSP"/>
    <s v="IT STRATEGIC PLAN FUNDS"/>
    <x v="29"/>
    <s v="CESG"/>
    <s v="COLLABORATION AND ENGAGEMENT SUPPORT GRP"/>
    <s v="IT STRATEGIC PLAN - BL"/>
    <x v="17"/>
    <s v="VP FOR INFORMATION TECHNOLOGY"/>
    <s v="GENFND"/>
    <x v="34"/>
    <x v="33"/>
    <s v="---"/>
    <s v="EX"/>
    <s v="PRSA"/>
    <s v="PROF SAL"/>
    <s v="FP"/>
    <x v="5"/>
    <s v="COMPENS"/>
    <s v="07"/>
    <s v="AC"/>
    <x v="3"/>
    <n v="58000"/>
    <n v="72000"/>
    <s v="IT"/>
    <x v="0"/>
    <s v="IT"/>
    <s v="EX"/>
    <n v="72000"/>
    <n v="72000"/>
    <x v="2"/>
    <n v="1988"/>
    <n v="-1540.8000000000061"/>
    <m/>
    <n v="447.19999999999391"/>
    <n v="72447.199999999997"/>
    <s v="Y"/>
    <m/>
    <s v="VPIT"/>
    <s v="VP FOR INFORMATION TECHNOLOGY"/>
    <s v="99"/>
    <s v="1-Adjust Based Budget"/>
    <x v="43"/>
    <x v="2"/>
    <x v="7"/>
    <m/>
    <x v="16"/>
    <x v="16"/>
    <m/>
  </r>
  <r>
    <n v="2018"/>
    <s v="UA"/>
    <s v="ITSP"/>
    <s v="IT STRATEGIC PLAN FUNDS"/>
    <x v="29"/>
    <s v="CTL"/>
    <s v="CENTER FOR TEACHING AND LEARNING"/>
    <s v="IT STRATEGIC PLAN - BL"/>
    <x v="17"/>
    <s v="VP FOR INFORMATION TECHNOLOGY"/>
    <s v="GENFND"/>
    <x v="34"/>
    <x v="33"/>
    <s v="---"/>
    <s v="EX"/>
    <s v="PRSA"/>
    <s v="PROF SAL"/>
    <s v="FP"/>
    <x v="5"/>
    <s v="COMPENS"/>
    <s v="07"/>
    <s v="AC"/>
    <x v="3"/>
    <n v="67326"/>
    <n v="67326"/>
    <s v="IT"/>
    <x v="0"/>
    <s v="IT"/>
    <s v="EX"/>
    <n v="67326"/>
    <n v="67326"/>
    <x v="2"/>
    <n v="1859"/>
    <n v="-1440.7764000000057"/>
    <m/>
    <n v="418.22359999999435"/>
    <n v="67744.223599999998"/>
    <s v="Y"/>
    <m/>
    <s v="VPIT"/>
    <s v="VP FOR INFORMATION TECHNOLOGY"/>
    <s v="99"/>
    <s v="1-Adjust Based Budget"/>
    <x v="43"/>
    <x v="2"/>
    <x v="7"/>
    <m/>
    <x v="16"/>
    <x v="16"/>
    <m/>
  </r>
  <r>
    <n v="2018"/>
    <s v="UA"/>
    <s v="ITSP"/>
    <s v="IT STRATEGIC PLAN FUNDS"/>
    <x v="29"/>
    <s v="DLSP"/>
    <s v="SP60-63 DIGITAL LIBRARIES IT"/>
    <s v="IT STRATEGIC PLAN - BL"/>
    <x v="17"/>
    <s v="VP FOR INFORMATION TECHNOLOGY"/>
    <s v="GENFND"/>
    <x v="34"/>
    <x v="33"/>
    <s v="---"/>
    <s v="EX"/>
    <s v="PRSA"/>
    <s v="PROF SAL"/>
    <s v="FP"/>
    <x v="5"/>
    <s v="COMPENS"/>
    <s v="07"/>
    <s v="AC"/>
    <x v="3"/>
    <n v="127947"/>
    <n v="127947"/>
    <s v="IT"/>
    <x v="0"/>
    <s v="IT"/>
    <s v="EX"/>
    <n v="127947"/>
    <n v="127947"/>
    <x v="2"/>
    <n v="3534"/>
    <n v="-2738.0658000000108"/>
    <m/>
    <n v="795.93419999998923"/>
    <n v="128742.93419999999"/>
    <s v="Y"/>
    <m/>
    <s v="VPIT"/>
    <s v="VP FOR INFORMATION TECHNOLOGY"/>
    <s v="99"/>
    <s v="1-Adjust Based Budget"/>
    <x v="43"/>
    <x v="2"/>
    <x v="7"/>
    <m/>
    <x v="16"/>
    <x v="16"/>
    <m/>
  </r>
  <r>
    <n v="2018"/>
    <s v="UA"/>
    <s v="ITSP"/>
    <s v="IT STRATEGIC PLAN FUNDS"/>
    <x v="29"/>
    <s v="DPA"/>
    <s v="DATA/POLICY ANALYST"/>
    <s v="IT STRATEGIC PLAN - BL"/>
    <x v="17"/>
    <s v="VP FOR INFORMATION TECHNOLOGY"/>
    <s v="GENFND"/>
    <x v="34"/>
    <x v="33"/>
    <s v="---"/>
    <s v="EX"/>
    <s v="PRSA"/>
    <s v="PROF SAL"/>
    <s v="FP"/>
    <x v="5"/>
    <s v="COMPENS"/>
    <s v="07"/>
    <s v="AC"/>
    <x v="3"/>
    <n v="31824"/>
    <n v="31824"/>
    <s v="IT"/>
    <x v="0"/>
    <s v="IT"/>
    <s v="EX"/>
    <n v="31824"/>
    <n v="31824"/>
    <x v="2"/>
    <n v="879"/>
    <n v="-681.03360000000271"/>
    <m/>
    <n v="197.96639999999729"/>
    <n v="32021.966399999998"/>
    <s v="Y"/>
    <m/>
    <s v="VPIT"/>
    <s v="VP FOR INFORMATION TECHNOLOGY"/>
    <s v="99"/>
    <s v="1-Adjust Based Budget"/>
    <x v="43"/>
    <x v="2"/>
    <x v="7"/>
    <m/>
    <x v="16"/>
    <x v="16"/>
    <m/>
  </r>
  <r>
    <n v="2018"/>
    <s v="UA"/>
    <s v="ITSP"/>
    <s v="IT STRATEGIC PLAN FUNDS"/>
    <x v="29"/>
    <s v="IDS"/>
    <s v="ENHANCED IDS"/>
    <s v="IT STRATEGIC PLAN - BL"/>
    <x v="17"/>
    <s v="VP FOR INFORMATION TECHNOLOGY"/>
    <s v="GENFND"/>
    <x v="34"/>
    <x v="33"/>
    <s v="---"/>
    <s v="EX"/>
    <s v="PRSA"/>
    <s v="PROF SAL"/>
    <s v="FP"/>
    <x v="5"/>
    <s v="COMPENS"/>
    <s v="07"/>
    <s v="AC"/>
    <x v="3"/>
    <n v="109437"/>
    <n v="109437"/>
    <s v="IT"/>
    <x v="0"/>
    <s v="IT"/>
    <s v="EX"/>
    <n v="109437"/>
    <n v="109437"/>
    <x v="2"/>
    <n v="3022"/>
    <n v="-2341.9518000000094"/>
    <m/>
    <n v="680.04819999999063"/>
    <n v="110117.04819999999"/>
    <s v="Y"/>
    <m/>
    <s v="VPIT"/>
    <s v="VP FOR INFORMATION TECHNOLOGY"/>
    <s v="99"/>
    <s v="1-Adjust Based Budget"/>
    <x v="43"/>
    <x v="2"/>
    <x v="7"/>
    <m/>
    <x v="16"/>
    <x v="16"/>
    <m/>
  </r>
  <r>
    <n v="2018"/>
    <s v="UA"/>
    <s v="ITSP"/>
    <s v="IT STRATEGIC PLAN FUNDS"/>
    <x v="29"/>
    <s v="LSDG"/>
    <s v="LEARNING SPACES DESIGN GROUP"/>
    <s v="IT STRATEGIC PLAN - BL"/>
    <x v="17"/>
    <s v="VP FOR INFORMATION TECHNOLOGY"/>
    <s v="GENFND"/>
    <x v="34"/>
    <x v="33"/>
    <s v="---"/>
    <s v="EX"/>
    <s v="PRSA"/>
    <s v="PROF SAL"/>
    <s v="FP"/>
    <x v="5"/>
    <s v="COMPENS"/>
    <s v="07"/>
    <s v="AC"/>
    <x v="3"/>
    <n v="274676"/>
    <n v="274676"/>
    <s v="IT"/>
    <x v="0"/>
    <s v="IT"/>
    <s v="EX"/>
    <n v="274676"/>
    <n v="274676"/>
    <x v="2"/>
    <n v="7586"/>
    <n v="-5878.0664000000234"/>
    <m/>
    <n v="1707.9335999999766"/>
    <n v="276383.93359999999"/>
    <s v="Y"/>
    <m/>
    <s v="VPIT"/>
    <s v="VP FOR INFORMATION TECHNOLOGY"/>
    <s v="99"/>
    <s v="1-Adjust Based Budget"/>
    <x v="43"/>
    <x v="2"/>
    <x v="7"/>
    <m/>
    <x v="16"/>
    <x v="16"/>
    <m/>
  </r>
  <r>
    <n v="2018"/>
    <s v="UA"/>
    <s v="ITSP"/>
    <s v="IT STRATEGIC PLAN FUNDS"/>
    <x v="29"/>
    <s v="OSG"/>
    <s v="OPEN SCIENCE GRID"/>
    <s v="IT STRATEGIC PLAN - BL"/>
    <x v="17"/>
    <s v="VP FOR INFORMATION TECHNOLOGY"/>
    <s v="GENFND"/>
    <x v="34"/>
    <x v="33"/>
    <s v="---"/>
    <s v="EX"/>
    <s v="PRSA"/>
    <s v="PROF SAL"/>
    <s v="FP"/>
    <x v="5"/>
    <s v="COMPENS"/>
    <s v="07"/>
    <s v="AC"/>
    <x v="3"/>
    <n v="34638"/>
    <n v="34638"/>
    <s v="IT"/>
    <x v="0"/>
    <s v="IT"/>
    <s v="EX"/>
    <n v="34638"/>
    <n v="34638"/>
    <x v="2"/>
    <n v="957"/>
    <n v="-741.25320000000295"/>
    <m/>
    <n v="215.74679999999705"/>
    <n v="34853.746799999994"/>
    <s v="Y"/>
    <m/>
    <s v="VPIT"/>
    <s v="VP FOR INFORMATION TECHNOLOGY"/>
    <s v="99"/>
    <s v="1-Adjust Based Budget"/>
    <x v="43"/>
    <x v="2"/>
    <x v="7"/>
    <m/>
    <x v="16"/>
    <x v="16"/>
    <m/>
  </r>
  <r>
    <n v="2018"/>
    <s v="UA"/>
    <s v="ITSP"/>
    <s v="IT STRATEGIC PLAN FUNDS"/>
    <x v="29"/>
    <s v="RATS"/>
    <s v="RESEARCH &amp; TECHNICAL SERVICES (ERC3)"/>
    <s v="IT STRATEGIC PLAN - BL"/>
    <x v="17"/>
    <s v="VP FOR INFORMATION TECHNOLOGY"/>
    <s v="GENFND"/>
    <x v="34"/>
    <x v="33"/>
    <s v="---"/>
    <s v="EX"/>
    <s v="PRSA"/>
    <s v="PROF SAL"/>
    <s v="FP"/>
    <x v="5"/>
    <s v="COMPENS"/>
    <s v="07"/>
    <s v="AC"/>
    <x v="3"/>
    <n v="340296"/>
    <n v="340296"/>
    <s v="IT"/>
    <x v="0"/>
    <s v="IT"/>
    <s v="EX"/>
    <n v="340296"/>
    <n v="340296"/>
    <x v="2"/>
    <n v="9398"/>
    <n v="-7282.3344000000288"/>
    <m/>
    <n v="2115.6655999999712"/>
    <n v="342411.66559999995"/>
    <s v="Y"/>
    <m/>
    <s v="VPIT"/>
    <s v="VP FOR INFORMATION TECHNOLOGY"/>
    <s v="99"/>
    <s v="1-Adjust Based Budget"/>
    <x v="43"/>
    <x v="2"/>
    <x v="7"/>
    <m/>
    <x v="16"/>
    <x v="16"/>
    <m/>
  </r>
  <r>
    <n v="2018"/>
    <s v="UA"/>
    <s v="ITSP"/>
    <s v="IT STRATEGIC PLAN FUNDS"/>
    <x v="29"/>
    <s v="RTRS"/>
    <s v="RESEARCH TECHNOLOGIES RESEARCH STORAGE"/>
    <s v="IT STRATEGIC PLAN - BL"/>
    <x v="17"/>
    <s v="VP FOR INFORMATION TECHNOLOGY"/>
    <s v="GENFND"/>
    <x v="34"/>
    <x v="33"/>
    <s v="---"/>
    <s v="EX"/>
    <s v="PRSA"/>
    <s v="PROF SAL"/>
    <s v="FP"/>
    <x v="5"/>
    <s v="COMPENS"/>
    <s v="07"/>
    <s v="AC"/>
    <x v="3"/>
    <n v="414140"/>
    <n v="414140"/>
    <s v="IT"/>
    <x v="0"/>
    <s v="IT"/>
    <s v="EX"/>
    <n v="414140"/>
    <n v="414140"/>
    <x v="2"/>
    <n v="11438"/>
    <n v="-8862.5960000000359"/>
    <m/>
    <n v="2575.4039999999641"/>
    <n v="416715.40399999998"/>
    <s v="Y"/>
    <m/>
    <s v="VPIT"/>
    <s v="VP FOR INFORMATION TECHNOLOGY"/>
    <s v="99"/>
    <s v="1-Adjust Based Budget"/>
    <x v="43"/>
    <x v="2"/>
    <x v="7"/>
    <m/>
    <x v="16"/>
    <x v="16"/>
    <m/>
  </r>
  <r>
    <n v="2018"/>
    <s v="UA"/>
    <s v="ITSP"/>
    <s v="IT STRATEGIC PLAN FUNDS"/>
    <x v="29"/>
    <s v="SDS"/>
    <s v="SCIENTIFIC DATA SERVICES"/>
    <s v="IT STRATEGIC PLAN - BL"/>
    <x v="17"/>
    <s v="VP FOR INFORMATION TECHNOLOGY"/>
    <s v="GENFND"/>
    <x v="34"/>
    <x v="33"/>
    <s v="---"/>
    <s v="EX"/>
    <s v="PRSA"/>
    <s v="PROF SAL"/>
    <s v="FP"/>
    <x v="5"/>
    <s v="COMPENS"/>
    <s v="07"/>
    <s v="AC"/>
    <x v="3"/>
    <n v="79139"/>
    <n v="79139"/>
    <s v="IT"/>
    <x v="0"/>
    <s v="IT"/>
    <s v="EX"/>
    <n v="79139"/>
    <n v="79139"/>
    <x v="2"/>
    <n v="2186"/>
    <n v="-1693.5746000000067"/>
    <m/>
    <n v="492.42539999999326"/>
    <n v="79631.425399999993"/>
    <s v="Y"/>
    <m/>
    <s v="VPIT"/>
    <s v="VP FOR INFORMATION TECHNOLOGY"/>
    <s v="99"/>
    <s v="1-Adjust Based Budget"/>
    <x v="43"/>
    <x v="2"/>
    <x v="7"/>
    <m/>
    <x v="16"/>
    <x v="16"/>
    <m/>
  </r>
  <r>
    <n v="2018"/>
    <s v="UA"/>
    <s v="ITSP"/>
    <s v="IT STRATEGIC PLAN FUNDS"/>
    <x v="29"/>
    <s v="SGRC"/>
    <s v="SCIENCE GATEWAYS RESEARCH CENTER"/>
    <s v="IT STRATEGIC PLAN - BL"/>
    <x v="17"/>
    <s v="VP FOR INFORMATION TECHNOLOGY"/>
    <s v="GENFND"/>
    <x v="34"/>
    <x v="33"/>
    <s v="---"/>
    <s v="EX"/>
    <s v="PRSA"/>
    <s v="PROF SAL"/>
    <s v="FP"/>
    <x v="5"/>
    <s v="COMPENS"/>
    <s v="07"/>
    <s v="AC"/>
    <x v="3"/>
    <n v="64453"/>
    <n v="64453"/>
    <s v="IT"/>
    <x v="0"/>
    <s v="IT"/>
    <s v="EX"/>
    <n v="64453"/>
    <n v="64453"/>
    <x v="2"/>
    <n v="1780"/>
    <n v="-1379.2942000000055"/>
    <m/>
    <n v="400.7057999999945"/>
    <n v="64853.705799999996"/>
    <s v="Y"/>
    <m/>
    <s v="VPIT"/>
    <s v="VP FOR INFORMATION TECHNOLOGY"/>
    <s v="99"/>
    <s v="1-Adjust Based Budget"/>
    <x v="43"/>
    <x v="2"/>
    <x v="7"/>
    <m/>
    <x v="16"/>
    <x v="16"/>
    <m/>
  </r>
  <r>
    <n v="2018"/>
    <s v="UA"/>
    <s v="ITSP"/>
    <s v="IT STRATEGIC PLAN FUNDS"/>
    <x v="116"/>
    <s v="AFRT"/>
    <s v="ACCUMULATED FUNDING RT"/>
    <s v="EMPOWERING PEOPLE IT INITIATIVE - IN"/>
    <x v="17"/>
    <s v="VP FOR INFORMATION TECHNOLOGY"/>
    <s v="GENFND"/>
    <x v="34"/>
    <x v="33"/>
    <s v="---"/>
    <s v="EX"/>
    <s v="PRSA"/>
    <s v="PROF SAL"/>
    <s v="FP"/>
    <x v="5"/>
    <s v="COMPENS"/>
    <s v="07"/>
    <s v="AC"/>
    <x v="3"/>
    <n v="98881"/>
    <n v="98881"/>
    <s v="IT"/>
    <x v="0"/>
    <s v="IT"/>
    <s v="EX"/>
    <n v="98881"/>
    <n v="98881"/>
    <x v="2"/>
    <n v="2731"/>
    <n v="-2116.0534000000084"/>
    <m/>
    <n v="614.94659999999158"/>
    <n v="99495.946599999996"/>
    <s v="Y"/>
    <m/>
    <s v="VPIT"/>
    <s v="VP FOR INFORMATION TECHNOLOGY"/>
    <s v="99"/>
    <s v="1-Adjust Based Budget"/>
    <x v="43"/>
    <x v="2"/>
    <x v="7"/>
    <m/>
    <x v="16"/>
    <x v="16"/>
    <m/>
  </r>
  <r>
    <n v="2018"/>
    <s v="UA"/>
    <s v="ITSP"/>
    <s v="IT STRATEGIC PLAN FUNDS"/>
    <x v="116"/>
    <s v="CDRS"/>
    <s v="SP30AND33 COMPUT &amp; DATA RESEARCH SOFTWAR"/>
    <s v="EMPOWERING PEOPLE IT INITIATIVE - IN"/>
    <x v="17"/>
    <s v="VP FOR INFORMATION TECHNOLOGY"/>
    <s v="GENFND"/>
    <x v="34"/>
    <x v="33"/>
    <s v="---"/>
    <s v="EX"/>
    <s v="PRSA"/>
    <s v="PROF SAL"/>
    <s v="FP"/>
    <x v="5"/>
    <s v="COMPENS"/>
    <s v="07"/>
    <s v="AC"/>
    <x v="3"/>
    <n v="316503"/>
    <n v="316503"/>
    <s v="IT"/>
    <x v="0"/>
    <s v="IT"/>
    <s v="EX"/>
    <n v="316503"/>
    <n v="316503"/>
    <x v="2"/>
    <n v="8741"/>
    <n v="-6773.1642000000274"/>
    <m/>
    <n v="1967.8357999999726"/>
    <n v="318470.8358"/>
    <s v="Y"/>
    <m/>
    <s v="VPIT"/>
    <s v="VP FOR INFORMATION TECHNOLOGY"/>
    <s v="99"/>
    <s v="1-Adjust Based Budget"/>
    <x v="43"/>
    <x v="2"/>
    <x v="7"/>
    <m/>
    <x v="16"/>
    <x v="16"/>
    <m/>
  </r>
  <r>
    <n v="2018"/>
    <s v="UA"/>
    <s v="ITSP"/>
    <s v="IT STRATEGIC PLAN FUNDS"/>
    <x v="116"/>
    <s v="LSDG"/>
    <s v="LEARNING SPACES DESIGN GROUP"/>
    <s v="EMPOWERING PEOPLE IT INITIATIVE - IN"/>
    <x v="17"/>
    <s v="VP FOR INFORMATION TECHNOLOGY"/>
    <s v="GENFND"/>
    <x v="34"/>
    <x v="33"/>
    <s v="---"/>
    <s v="EX"/>
    <s v="PRSA"/>
    <s v="PROF SAL"/>
    <s v="FP"/>
    <x v="5"/>
    <s v="COMPENS"/>
    <s v="07"/>
    <s v="AC"/>
    <x v="3"/>
    <n v="238288"/>
    <n v="238288"/>
    <s v="IT"/>
    <x v="0"/>
    <s v="IT"/>
    <s v="EX"/>
    <n v="238288"/>
    <n v="238288"/>
    <x v="2"/>
    <n v="6581"/>
    <n v="-5099.3632000000207"/>
    <m/>
    <n v="1481.6367999999793"/>
    <n v="239769.63679999998"/>
    <s v="Y"/>
    <m/>
    <s v="VPIT"/>
    <s v="VP FOR INFORMATION TECHNOLOGY"/>
    <s v="99"/>
    <s v="1-Adjust Based Budget"/>
    <x v="43"/>
    <x v="2"/>
    <x v="7"/>
    <m/>
    <x v="16"/>
    <x v="16"/>
    <m/>
  </r>
  <r>
    <n v="2018"/>
    <s v="UA"/>
    <s v="ITSP"/>
    <s v="IT STRATEGIC PLAN FUNDS"/>
    <x v="114"/>
    <s v="ESI"/>
    <s v="ENTERPRISE SERVICES INTEGRATION"/>
    <s v="IT STRATEGIC PLAN"/>
    <x v="17"/>
    <s v="VP FOR INFORMATION TECHNOLOGY"/>
    <s v="GENFND"/>
    <x v="125"/>
    <x v="121"/>
    <s v="---"/>
    <s v="EX"/>
    <s v="PRSA"/>
    <s v="PROF SAL"/>
    <s v="FP"/>
    <x v="5"/>
    <s v="COMPENS"/>
    <s v="07"/>
    <s v="AC"/>
    <x v="3"/>
    <n v="0"/>
    <n v="-59073"/>
    <m/>
    <x v="0"/>
    <n v="0"/>
    <s v="EX"/>
    <n v="-59073"/>
    <n v="-59073"/>
    <x v="0"/>
    <n v="0"/>
    <n v="0"/>
    <m/>
    <n v="0"/>
    <n v="-59073"/>
    <s v="N"/>
    <m/>
    <s v="VPIT"/>
    <s v="VP FOR INFORMATION TECHNOLOGY"/>
    <s v="94"/>
    <s v="1-Adjust Based Budget"/>
    <x v="42"/>
    <x v="2"/>
    <x v="7"/>
    <m/>
    <x v="0"/>
    <x v="0"/>
    <m/>
  </r>
  <r>
    <n v="2018"/>
    <s v="UA"/>
    <s v="ITSP"/>
    <s v="IT STRATEGIC PLAN FUNDS"/>
    <x v="114"/>
    <s v="II28"/>
    <s v="INFO ASSURANCE IT 28"/>
    <s v="IT STRATEGIC PLAN"/>
    <x v="17"/>
    <s v="VP FOR INFORMATION TECHNOLOGY"/>
    <s v="GENFND"/>
    <x v="125"/>
    <x v="121"/>
    <s v="---"/>
    <s v="EX"/>
    <s v="PRSA"/>
    <s v="PROF SAL"/>
    <s v="FP"/>
    <x v="5"/>
    <s v="COMPENS"/>
    <s v="07"/>
    <s v="AC"/>
    <x v="3"/>
    <n v="-83230"/>
    <n v="-83230"/>
    <m/>
    <x v="0"/>
    <n v="0"/>
    <s v="EX"/>
    <n v="-83230"/>
    <n v="-83230"/>
    <x v="0"/>
    <n v="0"/>
    <n v="0"/>
    <m/>
    <n v="0"/>
    <n v="-83230"/>
    <s v="N"/>
    <m/>
    <s v="VPIT"/>
    <s v="VP FOR INFORMATION TECHNOLOGY"/>
    <s v="94"/>
    <s v="1-Adjust Based Budget"/>
    <x v="42"/>
    <x v="2"/>
    <x v="7"/>
    <m/>
    <x v="0"/>
    <x v="0"/>
    <m/>
  </r>
  <r>
    <n v="2018"/>
    <s v="UA"/>
    <s v="ITSP"/>
    <s v="IT STRATEGIC PLAN FUNDS"/>
    <x v="114"/>
    <s v="SFUND"/>
    <s v="ITSP FUNDING"/>
    <s v="IT STRATEGIC PLAN"/>
    <x v="17"/>
    <s v="VP FOR INFORMATION TECHNOLOGY"/>
    <s v="GENFND"/>
    <x v="125"/>
    <x v="121"/>
    <s v="---"/>
    <s v="EX"/>
    <s v="PRSA"/>
    <s v="PROF SAL"/>
    <s v="FP"/>
    <x v="5"/>
    <s v="COMPENS"/>
    <s v="07"/>
    <s v="AC"/>
    <x v="3"/>
    <n v="0"/>
    <n v="-11100"/>
    <m/>
    <x v="0"/>
    <n v="0"/>
    <s v="EX"/>
    <n v="-11100"/>
    <n v="-11100"/>
    <x v="0"/>
    <n v="0"/>
    <n v="0"/>
    <m/>
    <n v="0"/>
    <n v="-11100"/>
    <s v="N"/>
    <m/>
    <s v="VPIT"/>
    <s v="VP FOR INFORMATION TECHNOLOGY"/>
    <s v="94"/>
    <s v="1-Adjust Based Budget"/>
    <x v="42"/>
    <x v="2"/>
    <x v="7"/>
    <m/>
    <x v="0"/>
    <x v="0"/>
    <m/>
  </r>
  <r>
    <n v="2018"/>
    <s v="UA"/>
    <s v="ITSP"/>
    <s v="IT STRATEGIC PLAN FUNDS"/>
    <x v="115"/>
    <s v="EDSS"/>
    <s v="ENTERPRISE DECISION SUPP SYS"/>
    <s v="EMPOWERING PEOPLE IT INITIATIVE"/>
    <x v="17"/>
    <s v="VP FOR INFORMATION TECHNOLOGY"/>
    <s v="GENFND"/>
    <x v="125"/>
    <x v="121"/>
    <s v="---"/>
    <s v="EX"/>
    <s v="PRSA"/>
    <s v="PROF SAL"/>
    <s v="FP"/>
    <x v="5"/>
    <s v="COMPENS"/>
    <s v="07"/>
    <s v="AC"/>
    <x v="3"/>
    <n v="-61889"/>
    <n v="-61889"/>
    <m/>
    <x v="0"/>
    <n v="0"/>
    <s v="EX"/>
    <n v="-61889"/>
    <n v="-61889"/>
    <x v="0"/>
    <n v="0"/>
    <n v="0"/>
    <m/>
    <n v="0"/>
    <n v="-61889"/>
    <s v="N"/>
    <m/>
    <s v="VPIT"/>
    <s v="VP FOR INFORMATION TECHNOLOGY"/>
    <s v="94"/>
    <s v="1-Adjust Based Budget"/>
    <x v="42"/>
    <x v="2"/>
    <x v="7"/>
    <m/>
    <x v="0"/>
    <x v="0"/>
    <m/>
  </r>
  <r>
    <n v="2018"/>
    <s v="UA"/>
    <s v="ITSP"/>
    <s v="IT STRATEGIC PLAN FUNDS"/>
    <x v="29"/>
    <s v="AFRT"/>
    <s v="ACCUMULATED FUNDING RT"/>
    <s v="IT STRATEGIC PLAN - BL"/>
    <x v="17"/>
    <s v="VP FOR INFORMATION TECHNOLOGY"/>
    <s v="GENFND"/>
    <x v="125"/>
    <x v="121"/>
    <s v="---"/>
    <s v="EX"/>
    <s v="PRSA"/>
    <s v="PROF SAL"/>
    <s v="FP"/>
    <x v="5"/>
    <s v="COMPENS"/>
    <s v="07"/>
    <s v="AC"/>
    <x v="3"/>
    <n v="-110560"/>
    <n v="-15530"/>
    <s v="IT"/>
    <x v="0"/>
    <s v="IT"/>
    <s v="EX"/>
    <n v="-15530"/>
    <n v="-15530"/>
    <x v="0"/>
    <n v="0"/>
    <n v="0"/>
    <m/>
    <n v="0"/>
    <n v="-15530"/>
    <s v="N"/>
    <m/>
    <s v="VPIT"/>
    <s v="VP FOR INFORMATION TECHNOLOGY"/>
    <s v="94"/>
    <s v="1-Adjust Based Budget"/>
    <x v="42"/>
    <x v="2"/>
    <x v="7"/>
    <m/>
    <x v="16"/>
    <x v="16"/>
    <m/>
  </r>
  <r>
    <n v="2018"/>
    <s v="UA"/>
    <s v="ITSP"/>
    <s v="IT STRATEGIC PLAN FUNDS"/>
    <x v="29"/>
    <s v="AFRTP"/>
    <s v="ACCUMULATED FUNDING RT-POSITIONS"/>
    <s v="IT STRATEGIC PLAN - BL"/>
    <x v="17"/>
    <s v="VP FOR INFORMATION TECHNOLOGY"/>
    <s v="GENFND"/>
    <x v="125"/>
    <x v="121"/>
    <s v="---"/>
    <s v="EX"/>
    <s v="PRSA"/>
    <s v="PROF SAL"/>
    <s v="FP"/>
    <x v="5"/>
    <s v="COMPENS"/>
    <s v="07"/>
    <s v="AC"/>
    <x v="3"/>
    <n v="0"/>
    <n v="-74000"/>
    <s v="IT"/>
    <x v="0"/>
    <s v="IT"/>
    <s v="EX"/>
    <n v="-74000"/>
    <n v="-74000"/>
    <x v="0"/>
    <n v="0"/>
    <n v="0"/>
    <m/>
    <n v="0"/>
    <n v="-74000"/>
    <s v="N"/>
    <m/>
    <s v="VPIT"/>
    <s v="VP FOR INFORMATION TECHNOLOGY"/>
    <s v="94"/>
    <s v="1-Adjust Based Budget"/>
    <x v="42"/>
    <x v="2"/>
    <x v="7"/>
    <m/>
    <x v="16"/>
    <x v="16"/>
    <m/>
  </r>
  <r>
    <n v="2018"/>
    <s v="UA"/>
    <s v="ITSP"/>
    <s v="IT STRATEGIC PLAN FUNDS"/>
    <x v="116"/>
    <s v="AFRT"/>
    <s v="ACCUMULATED FUNDING RT"/>
    <s v="EMPOWERING PEOPLE IT INITIATIVE - IN"/>
    <x v="17"/>
    <s v="VP FOR INFORMATION TECHNOLOGY"/>
    <s v="GENFND"/>
    <x v="125"/>
    <x v="121"/>
    <s v="---"/>
    <s v="EX"/>
    <s v="PRSA"/>
    <s v="PROF SAL"/>
    <s v="FP"/>
    <x v="5"/>
    <s v="COMPENS"/>
    <s v="07"/>
    <s v="AC"/>
    <x v="3"/>
    <n v="-98881"/>
    <n v="-98881"/>
    <s v="IT"/>
    <x v="0"/>
    <s v="IT"/>
    <s v="EX"/>
    <n v="-98881"/>
    <n v="-98881"/>
    <x v="0"/>
    <n v="0"/>
    <n v="0"/>
    <m/>
    <n v="0"/>
    <n v="-98881"/>
    <s v="N"/>
    <m/>
    <s v="VPIT"/>
    <s v="VP FOR INFORMATION TECHNOLOGY"/>
    <s v="94"/>
    <s v="1-Adjust Based Budget"/>
    <x v="42"/>
    <x v="2"/>
    <x v="7"/>
    <m/>
    <x v="16"/>
    <x v="16"/>
    <m/>
  </r>
  <r>
    <n v="2018"/>
    <s v="UA"/>
    <s v="ITSP"/>
    <s v="IT STRATEGIC PLAN FUNDS"/>
    <x v="114"/>
    <s v="DCD"/>
    <s v="DIGITAL COMMUNICATIONS DEVELOPMENT"/>
    <s v="IT STRATEGIC PLAN"/>
    <x v="17"/>
    <s v="VP FOR INFORMATION TECHNOLOGY"/>
    <s v="GENFND"/>
    <x v="99"/>
    <x v="97"/>
    <s v="---"/>
    <s v="EX"/>
    <s v="PRSA"/>
    <s v="PROF SAL"/>
    <s v="FP"/>
    <x v="5"/>
    <s v="COMPENS"/>
    <s v="07"/>
    <s v="AC"/>
    <x v="3"/>
    <n v="-304"/>
    <n v="0"/>
    <m/>
    <x v="0"/>
    <n v="0"/>
    <s v="EX"/>
    <n v="0"/>
    <n v="0"/>
    <x v="0"/>
    <n v="0"/>
    <n v="0"/>
    <m/>
    <n v="0"/>
    <n v="0"/>
    <s v="N"/>
    <m/>
    <s v="VPIT"/>
    <s v="VP FOR INFORMATION TECHNOLOGY"/>
    <s v="94"/>
    <s v="1-Adjust Based Budget"/>
    <x v="42"/>
    <x v="2"/>
    <x v="7"/>
    <m/>
    <x v="0"/>
    <x v="0"/>
    <m/>
  </r>
  <r>
    <n v="2018"/>
    <s v="UA"/>
    <s v="ITSP"/>
    <s v="IT STRATEGIC PLAN FUNDS"/>
    <x v="114"/>
    <s v="EASA"/>
    <s v="ENTERPRISE APPLICATION SECURITY ADMIN"/>
    <s v="IT STRATEGIC PLAN"/>
    <x v="17"/>
    <s v="VP FOR INFORMATION TECHNOLOGY"/>
    <s v="GENFND"/>
    <x v="99"/>
    <x v="97"/>
    <s v="---"/>
    <s v="EX"/>
    <s v="PRSA"/>
    <s v="PROF SAL"/>
    <s v="FP"/>
    <x v="5"/>
    <s v="COMPENS"/>
    <s v="07"/>
    <s v="AC"/>
    <x v="3"/>
    <n v="39825"/>
    <n v="39825"/>
    <m/>
    <x v="0"/>
    <n v="0"/>
    <s v="EX"/>
    <n v="39825"/>
    <n v="39825"/>
    <x v="0"/>
    <n v="0"/>
    <n v="0"/>
    <m/>
    <n v="0"/>
    <n v="39825"/>
    <s v="N"/>
    <m/>
    <s v="VPIT"/>
    <s v="VP FOR INFORMATION TECHNOLOGY"/>
    <s v="94"/>
    <s v="1-Adjust Based Budget"/>
    <x v="42"/>
    <x v="2"/>
    <x v="7"/>
    <m/>
    <x v="0"/>
    <x v="0"/>
    <m/>
  </r>
  <r>
    <n v="2018"/>
    <s v="UA"/>
    <s v="ITSP"/>
    <s v="IT STRATEGIC PLAN FUNDS"/>
    <x v="114"/>
    <s v="ES"/>
    <s v="ENTERPRISE SYSTEMS"/>
    <s v="IT STRATEGIC PLAN"/>
    <x v="17"/>
    <s v="VP FOR INFORMATION TECHNOLOGY"/>
    <s v="GENFND"/>
    <x v="99"/>
    <x v="97"/>
    <s v="---"/>
    <s v="EX"/>
    <s v="PRSA"/>
    <s v="PROF SAL"/>
    <s v="FP"/>
    <x v="5"/>
    <s v="COMPENS"/>
    <s v="07"/>
    <s v="AC"/>
    <x v="3"/>
    <n v="25000"/>
    <n v="25000"/>
    <m/>
    <x v="0"/>
    <n v="0"/>
    <s v="EX"/>
    <n v="25000"/>
    <n v="25000"/>
    <x v="0"/>
    <n v="0"/>
    <n v="0"/>
    <m/>
    <n v="0"/>
    <n v="25000"/>
    <s v="N"/>
    <m/>
    <s v="VPIT"/>
    <s v="VP FOR INFORMATION TECHNOLOGY"/>
    <s v="94"/>
    <s v="1-Adjust Based Budget"/>
    <x v="42"/>
    <x v="2"/>
    <x v="7"/>
    <m/>
    <x v="0"/>
    <x v="0"/>
    <m/>
  </r>
  <r>
    <n v="2018"/>
    <s v="UA"/>
    <s v="ITSP"/>
    <s v="IT STRATEGIC PLAN FUNDS"/>
    <x v="114"/>
    <s v="SFUND"/>
    <s v="ITSP FUNDING"/>
    <s v="IT STRATEGIC PLAN"/>
    <x v="17"/>
    <s v="VP FOR INFORMATION TECHNOLOGY"/>
    <s v="GENFND"/>
    <x v="99"/>
    <x v="97"/>
    <s v="---"/>
    <s v="EX"/>
    <s v="PRSA"/>
    <s v="PROF SAL"/>
    <s v="FP"/>
    <x v="5"/>
    <s v="COMPENS"/>
    <s v="07"/>
    <s v="AC"/>
    <x v="3"/>
    <n v="85430"/>
    <n v="154631"/>
    <m/>
    <x v="0"/>
    <n v="0"/>
    <s v="EX"/>
    <n v="154631"/>
    <n v="154631"/>
    <x v="0"/>
    <n v="0"/>
    <n v="0"/>
    <m/>
    <n v="0"/>
    <n v="154631"/>
    <s v="N"/>
    <m/>
    <s v="VPIT"/>
    <s v="VP FOR INFORMATION TECHNOLOGY"/>
    <s v="94"/>
    <s v="1-Adjust Based Budget"/>
    <x v="42"/>
    <x v="2"/>
    <x v="7"/>
    <m/>
    <x v="0"/>
    <x v="0"/>
    <m/>
  </r>
  <r>
    <n v="2018"/>
    <s v="UA"/>
    <s v="ITSP"/>
    <s v="IT STRATEGIC PLAN FUNDS"/>
    <x v="115"/>
    <s v="BR2SP"/>
    <s v="BIG RED2 STORAGE POSITIONS"/>
    <s v="EMPOWERING PEOPLE IT INITIATIVE"/>
    <x v="17"/>
    <s v="VP FOR INFORMATION TECHNOLOGY"/>
    <s v="GENFND"/>
    <x v="99"/>
    <x v="97"/>
    <s v="---"/>
    <s v="EX"/>
    <s v="PRSA"/>
    <s v="PROF SAL"/>
    <s v="FP"/>
    <x v="5"/>
    <s v="COMPENS"/>
    <s v="07"/>
    <s v="AC"/>
    <x v="3"/>
    <n v="3365"/>
    <n v="987"/>
    <m/>
    <x v="0"/>
    <n v="0"/>
    <s v="EX"/>
    <n v="987"/>
    <n v="987"/>
    <x v="0"/>
    <n v="0"/>
    <n v="0"/>
    <m/>
    <n v="0"/>
    <n v="987"/>
    <s v="N"/>
    <m/>
    <s v="VPIT"/>
    <s v="VP FOR INFORMATION TECHNOLOGY"/>
    <s v="94"/>
    <s v="1-Adjust Based Budget"/>
    <x v="42"/>
    <x v="2"/>
    <x v="7"/>
    <m/>
    <x v="0"/>
    <x v="0"/>
    <m/>
  </r>
  <r>
    <n v="2018"/>
    <s v="UA"/>
    <s v="ITSP"/>
    <s v="IT STRATEGIC PLAN FUNDS"/>
    <x v="115"/>
    <s v="SFUND"/>
    <s v="ITSP FUNDING"/>
    <s v="EMPOWERING PEOPLE IT INITIATIVE"/>
    <x v="17"/>
    <s v="VP FOR INFORMATION TECHNOLOGY"/>
    <s v="GENFND"/>
    <x v="99"/>
    <x v="97"/>
    <s v="---"/>
    <s v="EX"/>
    <s v="PRSA"/>
    <s v="PROF SAL"/>
    <s v="FP"/>
    <x v="5"/>
    <s v="COMPENS"/>
    <s v="07"/>
    <s v="AC"/>
    <x v="3"/>
    <n v="0"/>
    <n v="5535"/>
    <m/>
    <x v="0"/>
    <n v="0"/>
    <s v="EX"/>
    <n v="5535"/>
    <n v="5535"/>
    <x v="0"/>
    <n v="0"/>
    <n v="0"/>
    <m/>
    <n v="0"/>
    <n v="5535"/>
    <s v="N"/>
    <m/>
    <s v="VPIT"/>
    <s v="VP FOR INFORMATION TECHNOLOGY"/>
    <s v="94"/>
    <s v="1-Adjust Based Budget"/>
    <x v="42"/>
    <x v="2"/>
    <x v="7"/>
    <m/>
    <x v="0"/>
    <x v="0"/>
    <m/>
  </r>
  <r>
    <n v="2018"/>
    <s v="UA"/>
    <s v="ITSP"/>
    <s v="IT STRATEGIC PLAN FUNDS"/>
    <x v="29"/>
    <s v="AVL"/>
    <s v="ADVANCED VISUALIZATION LABORATORY"/>
    <s v="IT STRATEGIC PLAN - BL"/>
    <x v="17"/>
    <s v="VP FOR INFORMATION TECHNOLOGY"/>
    <s v="GENFND"/>
    <x v="99"/>
    <x v="97"/>
    <s v="---"/>
    <s v="EX"/>
    <s v="PRSA"/>
    <s v="PROF SAL"/>
    <s v="FP"/>
    <x v="5"/>
    <s v="COMPENS"/>
    <s v="07"/>
    <s v="AC"/>
    <x v="3"/>
    <n v="24000"/>
    <n v="24000"/>
    <s v="IT"/>
    <x v="0"/>
    <s v="IT"/>
    <s v="EX"/>
    <n v="24000"/>
    <n v="24000"/>
    <x v="0"/>
    <n v="0"/>
    <n v="0"/>
    <m/>
    <n v="0"/>
    <n v="24000"/>
    <s v="N"/>
    <m/>
    <s v="VPIT"/>
    <s v="VP FOR INFORMATION TECHNOLOGY"/>
    <s v="94"/>
    <s v="1-Adjust Based Budget"/>
    <x v="42"/>
    <x v="2"/>
    <x v="7"/>
    <m/>
    <x v="16"/>
    <x v="16"/>
    <m/>
  </r>
  <r>
    <n v="2018"/>
    <s v="UA"/>
    <s v="ITSP"/>
    <s v="IT STRATEGIC PLAN FUNDS"/>
    <x v="29"/>
    <s v="DLSP"/>
    <s v="SP60-63 DIGITAL LIBRARIES IT"/>
    <s v="IT STRATEGIC PLAN - BL"/>
    <x v="17"/>
    <s v="VP FOR INFORMATION TECHNOLOGY"/>
    <s v="GENFND"/>
    <x v="99"/>
    <x v="97"/>
    <s v="---"/>
    <s v="EX"/>
    <s v="PRSA"/>
    <s v="PROF SAL"/>
    <s v="FP"/>
    <x v="5"/>
    <s v="COMPENS"/>
    <s v="07"/>
    <s v="AC"/>
    <x v="3"/>
    <n v="15000"/>
    <n v="15000"/>
    <s v="IT"/>
    <x v="0"/>
    <s v="IT"/>
    <s v="EX"/>
    <n v="15000"/>
    <n v="15000"/>
    <x v="0"/>
    <n v="0"/>
    <n v="0"/>
    <m/>
    <n v="0"/>
    <n v="15000"/>
    <s v="N"/>
    <m/>
    <s v="VPIT"/>
    <s v="VP FOR INFORMATION TECHNOLOGY"/>
    <s v="94"/>
    <s v="1-Adjust Based Budget"/>
    <x v="42"/>
    <x v="2"/>
    <x v="7"/>
    <m/>
    <x v="16"/>
    <x v="16"/>
    <m/>
  </r>
  <r>
    <n v="2018"/>
    <s v="UA"/>
    <s v="ITSP"/>
    <s v="IT STRATEGIC PLAN FUNDS"/>
    <x v="29"/>
    <s v="OSG"/>
    <s v="OPEN SCIENCE GRID"/>
    <s v="IT STRATEGIC PLAN - BL"/>
    <x v="17"/>
    <s v="VP FOR INFORMATION TECHNOLOGY"/>
    <s v="GENFND"/>
    <x v="99"/>
    <x v="97"/>
    <s v="---"/>
    <s v="EX"/>
    <s v="PRSA"/>
    <s v="PROF SAL"/>
    <s v="FP"/>
    <x v="5"/>
    <s v="COMPENS"/>
    <s v="07"/>
    <s v="AC"/>
    <x v="3"/>
    <n v="6500"/>
    <n v="6500"/>
    <s v="IT"/>
    <x v="0"/>
    <s v="IT"/>
    <s v="EX"/>
    <n v="6500"/>
    <n v="6500"/>
    <x v="0"/>
    <n v="0"/>
    <n v="0"/>
    <m/>
    <n v="0"/>
    <n v="6500"/>
    <s v="N"/>
    <m/>
    <s v="VPIT"/>
    <s v="VP FOR INFORMATION TECHNOLOGY"/>
    <s v="94"/>
    <s v="1-Adjust Based Budget"/>
    <x v="42"/>
    <x v="2"/>
    <x v="7"/>
    <m/>
    <x v="16"/>
    <x v="16"/>
    <m/>
  </r>
  <r>
    <n v="2018"/>
    <s v="UA"/>
    <s v="ITSP"/>
    <s v="IT STRATEGIC PLAN FUNDS"/>
    <x v="29"/>
    <s v="SFUND"/>
    <s v="ITSP FUNDING"/>
    <s v="IT STRATEGIC PLAN - BL"/>
    <x v="17"/>
    <s v="VP FOR INFORMATION TECHNOLOGY"/>
    <s v="GENFND"/>
    <x v="99"/>
    <x v="97"/>
    <s v="---"/>
    <s v="EX"/>
    <s v="PRSA"/>
    <s v="PROF SAL"/>
    <s v="FP"/>
    <x v="5"/>
    <s v="COMPENS"/>
    <s v="07"/>
    <s v="AC"/>
    <x v="3"/>
    <n v="0"/>
    <n v="-14000"/>
    <s v="IT"/>
    <x v="0"/>
    <s v="IT"/>
    <s v="EX"/>
    <n v="-14000"/>
    <n v="-14000"/>
    <x v="0"/>
    <n v="0"/>
    <n v="0"/>
    <m/>
    <n v="0"/>
    <n v="-14000"/>
    <s v="N"/>
    <m/>
    <s v="VPIT"/>
    <s v="VP FOR INFORMATION TECHNOLOGY"/>
    <s v="94"/>
    <s v="1-Adjust Based Budget"/>
    <x v="42"/>
    <x v="2"/>
    <x v="7"/>
    <m/>
    <x v="16"/>
    <x v="16"/>
    <m/>
  </r>
  <r>
    <n v="2018"/>
    <s v="UA"/>
    <s v="ITSP"/>
    <s v="IT STRATEGIC PLAN FUNDS"/>
    <x v="114"/>
    <s v="SC"/>
    <s v="SUPPORT CENTER"/>
    <s v="IT STRATEGIC PLAN"/>
    <x v="17"/>
    <s v="VP FOR INFORMATION TECHNOLOGY"/>
    <s v="GENFND"/>
    <x v="36"/>
    <x v="35"/>
    <s v="---"/>
    <s v="EX"/>
    <s v="PRSA"/>
    <s v="PROF SAL"/>
    <s v="FP"/>
    <x v="5"/>
    <s v="COMPENS"/>
    <s v="07"/>
    <s v="AC"/>
    <x v="3"/>
    <n v="64120"/>
    <n v="64120"/>
    <m/>
    <x v="0"/>
    <n v="0"/>
    <s v="EX"/>
    <n v="64120"/>
    <n v="64120"/>
    <x v="2"/>
    <n v="1771"/>
    <n v="-1372.1680000000056"/>
    <m/>
    <n v="398.83199999999442"/>
    <n v="64518.831999999995"/>
    <s v="Y"/>
    <m/>
    <s v="VPIT"/>
    <s v="VP FOR INFORMATION TECHNOLOGY"/>
    <s v="99"/>
    <s v="1-Adjust Based Budget"/>
    <x v="43"/>
    <x v="2"/>
    <x v="7"/>
    <m/>
    <x v="0"/>
    <x v="0"/>
    <m/>
  </r>
  <r>
    <n v="2018"/>
    <s v="UA"/>
    <s v="ITSP"/>
    <s v="IT STRATEGIC PLAN FUNDS"/>
    <x v="114"/>
    <s v="AVSTR"/>
    <s v="ADVANCED STORAGE"/>
    <s v="IT STRATEGIC PLAN"/>
    <x v="17"/>
    <s v="VP FOR INFORMATION TECHNOLOGY"/>
    <s v="GENFND"/>
    <x v="38"/>
    <x v="37"/>
    <s v="---"/>
    <s v="EX"/>
    <s v="HRCO"/>
    <s v="HOURLY COMP"/>
    <s v="GK"/>
    <x v="5"/>
    <s v="COMPENS"/>
    <s v="07"/>
    <s v="AC"/>
    <x v="3"/>
    <n v="116"/>
    <n v="116"/>
    <m/>
    <x v="0"/>
    <n v="0"/>
    <s v="EX"/>
    <n v="116"/>
    <n v="116"/>
    <x v="0"/>
    <n v="0"/>
    <n v="0"/>
    <m/>
    <n v="0"/>
    <n v="116"/>
    <s v="N"/>
    <m/>
    <s v="VPIT"/>
    <s v="VP FOR INFORMATION TECHNOLOGY"/>
    <s v="94"/>
    <s v="1-Adjust Based Budget"/>
    <x v="42"/>
    <x v="2"/>
    <x v="7"/>
    <m/>
    <x v="0"/>
    <x v="0"/>
    <m/>
  </r>
  <r>
    <n v="2018"/>
    <s v="UA"/>
    <s v="ITSP"/>
    <s v="IT STRATEGIC PLAN FUNDS"/>
    <x v="114"/>
    <s v="ESS"/>
    <s v="ENTERPRISE STUDENT SYSTEMS"/>
    <s v="IT STRATEGIC PLAN"/>
    <x v="17"/>
    <s v="VP FOR INFORMATION TECHNOLOGY"/>
    <s v="GENFND"/>
    <x v="38"/>
    <x v="37"/>
    <s v="---"/>
    <s v="EX"/>
    <s v="HRCO"/>
    <s v="HOURLY COMP"/>
    <s v="GK"/>
    <x v="5"/>
    <s v="COMPENS"/>
    <s v="07"/>
    <s v="AC"/>
    <x v="3"/>
    <n v="20000"/>
    <n v="7946"/>
    <m/>
    <x v="0"/>
    <n v="0"/>
    <s v="EX"/>
    <n v="7946"/>
    <n v="7946"/>
    <x v="0"/>
    <n v="0"/>
    <n v="0"/>
    <m/>
    <n v="0"/>
    <n v="7946"/>
    <s v="N"/>
    <m/>
    <s v="VPIT"/>
    <s v="VP FOR INFORMATION TECHNOLOGY"/>
    <s v="94"/>
    <s v="1-Adjust Based Budget"/>
    <x v="42"/>
    <x v="2"/>
    <x v="7"/>
    <m/>
    <x v="0"/>
    <x v="0"/>
    <m/>
  </r>
  <r>
    <n v="2018"/>
    <s v="UA"/>
    <s v="ITSP"/>
    <s v="IT STRATEGIC PLAN FUNDS"/>
    <x v="29"/>
    <s v="DLSP"/>
    <s v="SP60-63 DIGITAL LIBRARIES IT"/>
    <s v="IT STRATEGIC PLAN - BL"/>
    <x v="17"/>
    <s v="VP FOR INFORMATION TECHNOLOGY"/>
    <s v="GENFND"/>
    <x v="38"/>
    <x v="37"/>
    <s v="---"/>
    <s v="EX"/>
    <s v="HRCO"/>
    <s v="HOURLY COMP"/>
    <s v="GK"/>
    <x v="5"/>
    <s v="COMPENS"/>
    <s v="07"/>
    <s v="AC"/>
    <x v="3"/>
    <n v="14306"/>
    <n v="14306"/>
    <s v="IT"/>
    <x v="0"/>
    <s v="IT"/>
    <s v="EX"/>
    <n v="14306"/>
    <n v="14306"/>
    <x v="0"/>
    <n v="0"/>
    <n v="0"/>
    <m/>
    <n v="0"/>
    <n v="14306"/>
    <s v="N"/>
    <m/>
    <s v="VPIT"/>
    <s v="VP FOR INFORMATION TECHNOLOGY"/>
    <s v="94"/>
    <s v="1-Adjust Based Budget"/>
    <x v="42"/>
    <x v="2"/>
    <x v="7"/>
    <m/>
    <x v="16"/>
    <x v="16"/>
    <m/>
  </r>
  <r>
    <n v="2018"/>
    <s v="UA"/>
    <s v="ITSP"/>
    <s v="IT STRATEGIC PLAN FUNDS"/>
    <x v="29"/>
    <s v="DPA"/>
    <s v="DATA/POLICY ANALYST"/>
    <s v="IT STRATEGIC PLAN - BL"/>
    <x v="17"/>
    <s v="VP FOR INFORMATION TECHNOLOGY"/>
    <s v="GENFND"/>
    <x v="38"/>
    <x v="37"/>
    <s v="---"/>
    <s v="EX"/>
    <s v="HRCO"/>
    <s v="HOURLY COMP"/>
    <s v="GK"/>
    <x v="5"/>
    <s v="COMPENS"/>
    <s v="07"/>
    <s v="AC"/>
    <x v="3"/>
    <n v="12883"/>
    <n v="12883"/>
    <s v="IT"/>
    <x v="0"/>
    <s v="IT"/>
    <s v="EX"/>
    <n v="12883"/>
    <n v="12883"/>
    <x v="0"/>
    <n v="0"/>
    <n v="0"/>
    <m/>
    <n v="0"/>
    <n v="12883"/>
    <s v="N"/>
    <m/>
    <s v="VPIT"/>
    <s v="VP FOR INFORMATION TECHNOLOGY"/>
    <s v="94"/>
    <s v="1-Adjust Based Budget"/>
    <x v="42"/>
    <x v="2"/>
    <x v="7"/>
    <m/>
    <x v="16"/>
    <x v="16"/>
    <m/>
  </r>
  <r>
    <n v="2018"/>
    <s v="UA"/>
    <s v="ITSP"/>
    <s v="IT STRATEGIC PLAN FUNDS"/>
    <x v="116"/>
    <s v="AFRT"/>
    <s v="ACCUMULATED FUNDING RT"/>
    <s v="EMPOWERING PEOPLE IT INITIATIVE - IN"/>
    <x v="17"/>
    <s v="VP FOR INFORMATION TECHNOLOGY"/>
    <s v="GENFND"/>
    <x v="38"/>
    <x v="37"/>
    <s v="---"/>
    <s v="EX"/>
    <s v="HRCO"/>
    <s v="HOURLY COMP"/>
    <s v="GK"/>
    <x v="5"/>
    <s v="COMPENS"/>
    <s v="07"/>
    <s v="AC"/>
    <x v="3"/>
    <n v="20000"/>
    <n v="20000"/>
    <s v="IT"/>
    <x v="0"/>
    <s v="IT"/>
    <s v="EX"/>
    <n v="20000"/>
    <n v="20000"/>
    <x v="0"/>
    <n v="0"/>
    <n v="0"/>
    <m/>
    <n v="0"/>
    <n v="20000"/>
    <s v="N"/>
    <m/>
    <s v="VPIT"/>
    <s v="VP FOR INFORMATION TECHNOLOGY"/>
    <s v="94"/>
    <s v="1-Adjust Based Budget"/>
    <x v="42"/>
    <x v="2"/>
    <x v="7"/>
    <m/>
    <x v="16"/>
    <x v="16"/>
    <m/>
  </r>
  <r>
    <n v="2018"/>
    <s v="UA"/>
    <s v="ITSP"/>
    <s v="IT STRATEGIC PLAN FUNDS"/>
    <x v="116"/>
    <s v="AFRT"/>
    <s v="ACCUMULATED FUNDING RT"/>
    <s v="EMPOWERING PEOPLE IT INITIATIVE - IN"/>
    <x v="17"/>
    <s v="VP FOR INFORMATION TECHNOLOGY"/>
    <s v="GENFND"/>
    <x v="38"/>
    <x v="37"/>
    <s v="RSV"/>
    <s v="EX"/>
    <s v="HRCO"/>
    <s v="HOURLY COMP"/>
    <s v="GK"/>
    <x v="5"/>
    <s v="COMPENS"/>
    <s v="07"/>
    <s v="AC"/>
    <x v="3"/>
    <n v="-20000"/>
    <n v="-20000"/>
    <s v="IT"/>
    <x v="0"/>
    <s v="IT"/>
    <s v="EX"/>
    <n v="-20000"/>
    <n v="-20000"/>
    <x v="0"/>
    <n v="0"/>
    <n v="0"/>
    <m/>
    <n v="0"/>
    <n v="-20000"/>
    <s v="N"/>
    <m/>
    <s v="VPIT"/>
    <s v="VP FOR INFORMATION TECHNOLOGY"/>
    <s v="94"/>
    <s v="1-Adjust Based Budget"/>
    <x v="42"/>
    <x v="2"/>
    <x v="7"/>
    <m/>
    <x v="16"/>
    <x v="16"/>
    <m/>
  </r>
  <r>
    <n v="2018"/>
    <s v="UA"/>
    <s v="ITSP"/>
    <s v="IT STRATEGIC PLAN FUNDS"/>
    <x v="29"/>
    <s v="LSDG"/>
    <s v="LEARNING SPACES DESIGN GROUP"/>
    <s v="IT STRATEGIC PLAN - BL"/>
    <x v="17"/>
    <s v="VP FOR INFORMATION TECHNOLOGY"/>
    <s v="GENFND"/>
    <x v="116"/>
    <x v="113"/>
    <s v="---"/>
    <s v="EX"/>
    <s v="HRCO"/>
    <s v="HOURLY COMP"/>
    <s v="GK"/>
    <x v="5"/>
    <s v="COMPENS"/>
    <s v="07"/>
    <s v="AC"/>
    <x v="3"/>
    <n v="20667"/>
    <n v="20667"/>
    <s v="IT"/>
    <x v="0"/>
    <s v="IT"/>
    <s v="EX"/>
    <n v="20667"/>
    <n v="20667"/>
    <x v="0"/>
    <n v="0"/>
    <n v="0"/>
    <m/>
    <n v="0"/>
    <n v="20667"/>
    <s v="N"/>
    <m/>
    <s v="VPIT"/>
    <s v="VP FOR INFORMATION TECHNOLOGY"/>
    <s v="94"/>
    <s v="1-Adjust Based Budget"/>
    <x v="42"/>
    <x v="2"/>
    <x v="7"/>
    <m/>
    <x v="16"/>
    <x v="16"/>
    <m/>
  </r>
  <r>
    <n v="2018"/>
    <s v="UA"/>
    <s v="ITSP"/>
    <s v="IT STRATEGIC PLAN FUNDS"/>
    <x v="114"/>
    <s v="EDCRT"/>
    <s v="EDUCATION CERTIFICATION TRAINING"/>
    <s v="IT STRATEGIC PLAN"/>
    <x v="17"/>
    <s v="VP FOR INFORMATION TECHNOLOGY"/>
    <s v="GENFND"/>
    <x v="145"/>
    <x v="139"/>
    <s v="---"/>
    <s v="EX"/>
    <s v="HRCO"/>
    <s v="HOURLY COMP"/>
    <s v="GK"/>
    <x v="5"/>
    <s v="COMPENS"/>
    <s v="07"/>
    <s v="AC"/>
    <x v="3"/>
    <n v="2000"/>
    <n v="2000"/>
    <m/>
    <x v="0"/>
    <n v="0"/>
    <s v="EX"/>
    <n v="2000"/>
    <n v="2000"/>
    <x v="0"/>
    <n v="0"/>
    <n v="0"/>
    <m/>
    <n v="0"/>
    <n v="2000"/>
    <s v="N"/>
    <m/>
    <s v="VPIT"/>
    <s v="VP FOR INFORMATION TECHNOLOGY"/>
    <s v="94"/>
    <s v="1-Adjust Based Budget"/>
    <x v="42"/>
    <x v="2"/>
    <x v="7"/>
    <m/>
    <x v="0"/>
    <x v="0"/>
    <m/>
  </r>
  <r>
    <n v="2018"/>
    <s v="UA"/>
    <s v="ITSP"/>
    <s v="IT STRATEGIC PLAN FUNDS"/>
    <x v="114"/>
    <s v="CTLTL"/>
    <s v="TEACH/LEARN"/>
    <s v="IT STRATEGIC PLAN"/>
    <x v="17"/>
    <s v="VP FOR INFORMATION TECHNOLOGY"/>
    <s v="GENFND"/>
    <x v="40"/>
    <x v="39"/>
    <s v="---"/>
    <s v="EX"/>
    <s v="HRCO"/>
    <s v="HOURLY COMP"/>
    <s v="GK"/>
    <x v="5"/>
    <s v="COMPENS"/>
    <s v="07"/>
    <s v="AC"/>
    <x v="3"/>
    <n v="1850"/>
    <n v="1850"/>
    <m/>
    <x v="0"/>
    <n v="0"/>
    <s v="EX"/>
    <n v="1850"/>
    <n v="1850"/>
    <x v="0"/>
    <n v="0"/>
    <n v="0"/>
    <m/>
    <n v="0"/>
    <n v="1850"/>
    <s v="N"/>
    <m/>
    <s v="VPIT"/>
    <s v="VP FOR INFORMATION TECHNOLOGY"/>
    <s v="94"/>
    <s v="1-Adjust Based Budget"/>
    <x v="42"/>
    <x v="2"/>
    <x v="7"/>
    <m/>
    <x v="0"/>
    <x v="0"/>
    <m/>
  </r>
  <r>
    <n v="2018"/>
    <s v="UA"/>
    <s v="ITSP"/>
    <s v="IT STRATEGIC PLAN FUNDS"/>
    <x v="115"/>
    <s v="SUSTN"/>
    <s v="SUSTAINABILITY"/>
    <s v="EMPOWERING PEOPLE IT INITIATIVE"/>
    <x v="17"/>
    <s v="VP FOR INFORMATION TECHNOLOGY"/>
    <s v="GENFND"/>
    <x v="40"/>
    <x v="39"/>
    <s v="---"/>
    <s v="EX"/>
    <s v="HRCO"/>
    <s v="HOURLY COMP"/>
    <s v="GK"/>
    <x v="5"/>
    <s v="COMPENS"/>
    <s v="07"/>
    <s v="AC"/>
    <x v="3"/>
    <n v="2886"/>
    <n v="2886"/>
    <m/>
    <x v="0"/>
    <n v="0"/>
    <s v="EX"/>
    <n v="2886"/>
    <n v="2886"/>
    <x v="0"/>
    <n v="0"/>
    <n v="0"/>
    <m/>
    <n v="0"/>
    <n v="2886"/>
    <s v="N"/>
    <m/>
    <s v="VPIT"/>
    <s v="VP FOR INFORMATION TECHNOLOGY"/>
    <s v="94"/>
    <s v="1-Adjust Based Budget"/>
    <x v="42"/>
    <x v="2"/>
    <x v="7"/>
    <m/>
    <x v="0"/>
    <x v="0"/>
    <m/>
  </r>
  <r>
    <n v="2018"/>
    <s v="UA"/>
    <s v="ITSP"/>
    <s v="IT STRATEGIC PLAN FUNDS"/>
    <x v="114"/>
    <s v="COLT"/>
    <s v="COLLABORATION TECHNOLIGES"/>
    <s v="IT STRATEGIC PLAN"/>
    <x v="17"/>
    <s v="VP FOR INFORMATION TECHNOLOGY"/>
    <s v="GENFND"/>
    <x v="135"/>
    <x v="129"/>
    <s v="---"/>
    <s v="EX"/>
    <s v="COMP"/>
    <s v="COMP SERV"/>
    <s v="JP"/>
    <x v="4"/>
    <s v="GEN EXP"/>
    <s v="09"/>
    <s v="AC"/>
    <x v="3"/>
    <n v="20000"/>
    <n v="20000"/>
    <m/>
    <x v="0"/>
    <n v="0"/>
    <s v="EX"/>
    <n v="20000"/>
    <n v="20000"/>
    <x v="0"/>
    <n v="0"/>
    <n v="0"/>
    <m/>
    <n v="0"/>
    <n v="20000"/>
    <s v="N"/>
    <m/>
    <s v="VPIT"/>
    <s v="VP FOR INFORMATION TECHNOLOGY"/>
    <s v="94"/>
    <s v="1-Adjust Based Budget"/>
    <x v="42"/>
    <x v="2"/>
    <x v="7"/>
    <m/>
    <x v="0"/>
    <x v="0"/>
    <m/>
  </r>
  <r>
    <n v="2018"/>
    <s v="UA"/>
    <s v="ITSP"/>
    <s v="IT STRATEGIC PLAN FUNDS"/>
    <x v="114"/>
    <s v="ESI"/>
    <s v="ENTERPRISE SERVICES INTEGRATION"/>
    <s v="IT STRATEGIC PLAN"/>
    <x v="17"/>
    <s v="VP FOR INFORMATION TECHNOLOGY"/>
    <s v="GENFND"/>
    <x v="135"/>
    <x v="129"/>
    <s v="---"/>
    <s v="EX"/>
    <s v="COMP"/>
    <s v="COMP SERV"/>
    <s v="JP"/>
    <x v="4"/>
    <s v="GEN EXP"/>
    <s v="09"/>
    <s v="AC"/>
    <x v="3"/>
    <n v="1500"/>
    <n v="1500"/>
    <m/>
    <x v="0"/>
    <n v="0"/>
    <s v="EX"/>
    <n v="1500"/>
    <n v="1500"/>
    <x v="0"/>
    <n v="0"/>
    <n v="0"/>
    <m/>
    <n v="0"/>
    <n v="1500"/>
    <s v="N"/>
    <m/>
    <s v="VPIT"/>
    <s v="VP FOR INFORMATION TECHNOLOGY"/>
    <s v="94"/>
    <s v="1-Adjust Based Budget"/>
    <x v="42"/>
    <x v="2"/>
    <x v="7"/>
    <m/>
    <x v="0"/>
    <x v="0"/>
    <m/>
  </r>
  <r>
    <n v="2018"/>
    <s v="UA"/>
    <s v="ITSP"/>
    <s v="IT STRATEGIC PLAN FUNDS"/>
    <x v="29"/>
    <s v="CTSGI"/>
    <s v="CLASSROOM TECH SERVICE GENERAL INVENTORY"/>
    <s v="IT STRATEGIC PLAN - BL"/>
    <x v="17"/>
    <s v="VP FOR INFORMATION TECHNOLOGY"/>
    <s v="GENFND"/>
    <x v="135"/>
    <x v="129"/>
    <s v="---"/>
    <s v="EX"/>
    <s v="COMP"/>
    <s v="COMP SERV"/>
    <s v="JP"/>
    <x v="4"/>
    <s v="GEN EXP"/>
    <s v="09"/>
    <s v="AC"/>
    <x v="3"/>
    <n v="2400"/>
    <n v="2400"/>
    <s v="IT"/>
    <x v="0"/>
    <s v="IT"/>
    <s v="EX"/>
    <n v="2400"/>
    <n v="2400"/>
    <x v="0"/>
    <n v="0"/>
    <n v="0"/>
    <m/>
    <n v="0"/>
    <n v="24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20"/>
    <x v="19"/>
    <s v="---"/>
    <s v="EX"/>
    <s v="OEXP"/>
    <s v="OTHER EXP"/>
    <s v="LP"/>
    <x v="4"/>
    <s v="GEN EXP"/>
    <s v="09"/>
    <s v="AC"/>
    <x v="3"/>
    <n v="1510"/>
    <n v="1510"/>
    <m/>
    <x v="0"/>
    <n v="0"/>
    <s v="EX"/>
    <n v="1510"/>
    <n v="1510"/>
    <x v="0"/>
    <n v="0"/>
    <n v="0"/>
    <m/>
    <n v="0"/>
    <n v="1510"/>
    <s v="N"/>
    <m/>
    <s v="VPIT"/>
    <s v="VP FOR INFORMATION TECHNOLOGY"/>
    <s v="94"/>
    <s v="1-Adjust Based Budget"/>
    <x v="42"/>
    <x v="2"/>
    <x v="7"/>
    <m/>
    <x v="0"/>
    <x v="0"/>
    <m/>
  </r>
  <r>
    <n v="2018"/>
    <s v="UA"/>
    <s v="ITSP"/>
    <s v="IT STRATEGIC PLAN FUNDS"/>
    <x v="114"/>
    <s v="EMC"/>
    <s v="EMERGENCY MANAGEMENT AND CONTINUITY"/>
    <s v="IT STRATEGIC PLAN"/>
    <x v="17"/>
    <s v="VP FOR INFORMATION TECHNOLOGY"/>
    <s v="GENFND"/>
    <x v="20"/>
    <x v="19"/>
    <s v="---"/>
    <s v="EX"/>
    <s v="OEXP"/>
    <s v="OTHER EXP"/>
    <s v="LP"/>
    <x v="4"/>
    <s v="GEN EXP"/>
    <s v="09"/>
    <s v="AC"/>
    <x v="3"/>
    <n v="300"/>
    <n v="300"/>
    <m/>
    <x v="0"/>
    <n v="0"/>
    <s v="EX"/>
    <n v="300"/>
    <n v="300"/>
    <x v="0"/>
    <n v="0"/>
    <n v="0"/>
    <m/>
    <n v="0"/>
    <n v="300"/>
    <s v="N"/>
    <m/>
    <s v="VPIT"/>
    <s v="VP FOR INFORMATION TECHNOLOGY"/>
    <s v="94"/>
    <s v="1-Adjust Based Budget"/>
    <x v="42"/>
    <x v="2"/>
    <x v="7"/>
    <m/>
    <x v="0"/>
    <x v="0"/>
    <m/>
  </r>
  <r>
    <n v="2018"/>
    <s v="UA"/>
    <s v="ITSP"/>
    <s v="IT STRATEGIC PLAN FUNDS"/>
    <x v="114"/>
    <s v="ESI"/>
    <s v="ENTERPRISE SERVICES INTEGRATION"/>
    <s v="IT STRATEGIC PLAN"/>
    <x v="17"/>
    <s v="VP FOR INFORMATION TECHNOLOGY"/>
    <s v="GENFND"/>
    <x v="20"/>
    <x v="19"/>
    <s v="---"/>
    <s v="EX"/>
    <s v="OEXP"/>
    <s v="OTHER EXP"/>
    <s v="LP"/>
    <x v="4"/>
    <s v="GEN EXP"/>
    <s v="09"/>
    <s v="AC"/>
    <x v="3"/>
    <n v="3364"/>
    <n v="3364"/>
    <m/>
    <x v="0"/>
    <n v="0"/>
    <s v="EX"/>
    <n v="3364"/>
    <n v="3364"/>
    <x v="0"/>
    <n v="0"/>
    <n v="0"/>
    <m/>
    <n v="0"/>
    <n v="3364"/>
    <s v="N"/>
    <m/>
    <s v="VPIT"/>
    <s v="VP FOR INFORMATION TECHNOLOGY"/>
    <s v="94"/>
    <s v="1-Adjust Based Budget"/>
    <x v="42"/>
    <x v="2"/>
    <x v="7"/>
    <m/>
    <x v="0"/>
    <x v="0"/>
    <m/>
  </r>
  <r>
    <n v="2018"/>
    <s v="UA"/>
    <s v="ITSP"/>
    <s v="IT STRATEGIC PLAN FUNDS"/>
    <x v="114"/>
    <s v="SC"/>
    <s v="SUPPORT CENTER"/>
    <s v="IT STRATEGIC PLAN"/>
    <x v="17"/>
    <s v="VP FOR INFORMATION TECHNOLOGY"/>
    <s v="GENFND"/>
    <x v="20"/>
    <x v="19"/>
    <s v="---"/>
    <s v="EX"/>
    <s v="OEXP"/>
    <s v="OTHER EXP"/>
    <s v="LP"/>
    <x v="4"/>
    <s v="GEN EXP"/>
    <s v="09"/>
    <s v="AC"/>
    <x v="3"/>
    <n v="2000"/>
    <n v="2000"/>
    <m/>
    <x v="0"/>
    <n v="0"/>
    <s v="EX"/>
    <n v="2000"/>
    <n v="2000"/>
    <x v="0"/>
    <n v="0"/>
    <n v="0"/>
    <m/>
    <n v="0"/>
    <n v="2000"/>
    <s v="N"/>
    <m/>
    <s v="VPIT"/>
    <s v="VP FOR INFORMATION TECHNOLOGY"/>
    <s v="94"/>
    <s v="1-Adjust Based Budget"/>
    <x v="42"/>
    <x v="2"/>
    <x v="7"/>
    <m/>
    <x v="0"/>
    <x v="0"/>
    <m/>
  </r>
  <r>
    <n v="2018"/>
    <s v="UA"/>
    <s v="ITSP"/>
    <s v="IT STRATEGIC PLAN FUNDS"/>
    <x v="29"/>
    <s v="CESG"/>
    <s v="COLLABORATION AND ENGAGEMENT SUPPORT GRP"/>
    <s v="IT STRATEGIC PLAN - BL"/>
    <x v="17"/>
    <s v="VP FOR INFORMATION TECHNOLOGY"/>
    <s v="GENFND"/>
    <x v="20"/>
    <x v="19"/>
    <s v="---"/>
    <s v="EX"/>
    <s v="OEXP"/>
    <s v="OTHER EXP"/>
    <s v="LP"/>
    <x v="4"/>
    <s v="GEN EXP"/>
    <s v="09"/>
    <s v="AC"/>
    <x v="3"/>
    <n v="400"/>
    <n v="400"/>
    <s v="IT"/>
    <x v="0"/>
    <s v="IT"/>
    <s v="EX"/>
    <n v="400"/>
    <n v="400"/>
    <x v="0"/>
    <n v="0"/>
    <n v="0"/>
    <m/>
    <n v="0"/>
    <n v="400"/>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20"/>
    <x v="19"/>
    <s v="---"/>
    <s v="EX"/>
    <s v="OEXP"/>
    <s v="OTHER EXP"/>
    <s v="LP"/>
    <x v="4"/>
    <s v="GEN EXP"/>
    <s v="09"/>
    <s v="AC"/>
    <x v="3"/>
    <n v="16400"/>
    <n v="16400"/>
    <s v="IT"/>
    <x v="0"/>
    <s v="IT"/>
    <s v="EX"/>
    <n v="16400"/>
    <n v="16400"/>
    <x v="0"/>
    <n v="0"/>
    <n v="0"/>
    <m/>
    <n v="0"/>
    <n v="16400"/>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20"/>
    <x v="19"/>
    <s v="---"/>
    <s v="EX"/>
    <s v="OEXP"/>
    <s v="OTHER EXP"/>
    <s v="LP"/>
    <x v="4"/>
    <s v="GEN EXP"/>
    <s v="09"/>
    <s v="AC"/>
    <x v="3"/>
    <n v="5000"/>
    <n v="5000"/>
    <s v="IT"/>
    <x v="0"/>
    <s v="IT"/>
    <s v="EX"/>
    <n v="5000"/>
    <n v="5000"/>
    <x v="0"/>
    <n v="0"/>
    <n v="0"/>
    <m/>
    <n v="0"/>
    <n v="5000"/>
    <s v="N"/>
    <m/>
    <s v="VPIT"/>
    <s v="VP FOR INFORMATION TECHNOLOGY"/>
    <s v="94"/>
    <s v="1-Adjust Based Budget"/>
    <x v="42"/>
    <x v="2"/>
    <x v="7"/>
    <m/>
    <x v="16"/>
    <x v="16"/>
    <m/>
  </r>
  <r>
    <n v="2018"/>
    <s v="UA"/>
    <s v="ITSP"/>
    <s v="IT STRATEGIC PLAN FUNDS"/>
    <x v="29"/>
    <s v="AVL"/>
    <s v="ADVANCED VISUALIZATION LABORATORY"/>
    <s v="IT STRATEGIC PLAN - BL"/>
    <x v="17"/>
    <s v="VP FOR INFORMATION TECHNOLOGY"/>
    <s v="GENFND"/>
    <x v="95"/>
    <x v="93"/>
    <s v="---"/>
    <s v="EX"/>
    <s v="COMP"/>
    <s v="COMP SERV"/>
    <s v="JP"/>
    <x v="4"/>
    <s v="GEN EXP"/>
    <s v="09"/>
    <s v="AC"/>
    <x v="3"/>
    <n v="500"/>
    <n v="500"/>
    <s v="IT"/>
    <x v="0"/>
    <s v="IT"/>
    <s v="EX"/>
    <n v="500"/>
    <n v="500"/>
    <x v="0"/>
    <n v="0"/>
    <n v="0"/>
    <m/>
    <n v="0"/>
    <n v="500"/>
    <s v="N"/>
    <m/>
    <s v="VPIT"/>
    <s v="VP FOR INFORMATION TECHNOLOGY"/>
    <s v="94"/>
    <s v="1-Adjust Based Budget"/>
    <x v="42"/>
    <x v="2"/>
    <x v="7"/>
    <m/>
    <x v="16"/>
    <x v="16"/>
    <m/>
  </r>
  <r>
    <n v="2018"/>
    <s v="UA"/>
    <s v="ITSP"/>
    <s v="IT STRATEGIC PLAN FUNDS"/>
    <x v="114"/>
    <s v="ESS"/>
    <s v="ENTERPRISE STUDENT SYSTEMS"/>
    <s v="IT STRATEGIC PLAN"/>
    <x v="17"/>
    <s v="VP FOR INFORMATION TECHNOLOGY"/>
    <s v="GENFND"/>
    <x v="149"/>
    <x v="142"/>
    <s v="---"/>
    <s v="EX"/>
    <s v="S&amp;E"/>
    <s v="S&amp;E"/>
    <s v="LF"/>
    <x v="4"/>
    <s v="GEN EXP"/>
    <s v="09"/>
    <s v="AC"/>
    <x v="3"/>
    <n v="2000"/>
    <n v="2000"/>
    <m/>
    <x v="0"/>
    <n v="0"/>
    <s v="EX"/>
    <n v="2000"/>
    <n v="2000"/>
    <x v="0"/>
    <n v="0"/>
    <n v="0"/>
    <m/>
    <n v="0"/>
    <n v="2000"/>
    <s v="N"/>
    <m/>
    <s v="VPIT"/>
    <s v="VP FOR INFORMATION TECHNOLOGY"/>
    <s v="94"/>
    <s v="1-Adjust Based Budget"/>
    <x v="42"/>
    <x v="2"/>
    <x v="7"/>
    <m/>
    <x v="0"/>
    <x v="0"/>
    <m/>
  </r>
  <r>
    <n v="2018"/>
    <s v="UA"/>
    <s v="ITSP"/>
    <s v="IT STRATEGIC PLAN FUNDS"/>
    <x v="114"/>
    <s v="ESS"/>
    <s v="ENTERPRISE STUDENT SYSTEMS"/>
    <s v="IT STRATEGIC PLAN"/>
    <x v="17"/>
    <s v="VP FOR INFORMATION TECHNOLOGY"/>
    <s v="GENFND"/>
    <x v="11"/>
    <x v="10"/>
    <s v="---"/>
    <s v="EX"/>
    <s v="ADV"/>
    <s v="ADVERT PROMO"/>
    <s v="LA"/>
    <x v="4"/>
    <s v="GEN EXP"/>
    <s v="09"/>
    <s v="AC"/>
    <x v="3"/>
    <n v="1000"/>
    <n v="1000"/>
    <m/>
    <x v="0"/>
    <n v="0"/>
    <s v="EX"/>
    <n v="1000"/>
    <n v="1000"/>
    <x v="0"/>
    <n v="0"/>
    <n v="0"/>
    <m/>
    <n v="0"/>
    <n v="1000"/>
    <s v="N"/>
    <m/>
    <s v="VPIT"/>
    <s v="VP FOR INFORMATION TECHNOLOGY"/>
    <s v="94"/>
    <s v="1-Adjust Based Budget"/>
    <x v="42"/>
    <x v="2"/>
    <x v="7"/>
    <m/>
    <x v="0"/>
    <x v="0"/>
    <m/>
  </r>
  <r>
    <n v="2018"/>
    <s v="UA"/>
    <s v="ITSP"/>
    <s v="IT STRATEGIC PLAN FUNDS"/>
    <x v="29"/>
    <s v="CESG"/>
    <s v="COLLABORATION AND ENGAGEMENT SUPPORT GRP"/>
    <s v="IT STRATEGIC PLAN - BL"/>
    <x v="17"/>
    <s v="VP FOR INFORMATION TECHNOLOGY"/>
    <s v="GENFND"/>
    <x v="113"/>
    <x v="19"/>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152"/>
    <x v="145"/>
    <s v="---"/>
    <s v="EX"/>
    <s v="PHON"/>
    <s v="TELE POST"/>
    <s v="JV"/>
    <x v="4"/>
    <s v="GEN EXP"/>
    <s v="09"/>
    <s v="AC"/>
    <x v="3"/>
    <n v="200"/>
    <n v="200"/>
    <s v="IT"/>
    <x v="0"/>
    <s v="IT"/>
    <s v="EX"/>
    <n v="200"/>
    <n v="200"/>
    <x v="0"/>
    <n v="0"/>
    <n v="0"/>
    <m/>
    <n v="0"/>
    <n v="200"/>
    <s v="N"/>
    <m/>
    <s v="VPIT"/>
    <s v="VP FOR INFORMATION TECHNOLOGY"/>
    <s v="94"/>
    <s v="1-Adjust Based Budget"/>
    <x v="42"/>
    <x v="2"/>
    <x v="7"/>
    <m/>
    <x v="16"/>
    <x v="16"/>
    <m/>
  </r>
  <r>
    <n v="2018"/>
    <s v="UA"/>
    <s v="ITSP"/>
    <s v="IT STRATEGIC PLAN FUNDS"/>
    <x v="114"/>
    <s v="SC"/>
    <s v="SUPPORT CENTER"/>
    <s v="IT STRATEGIC PLAN"/>
    <x v="17"/>
    <s v="VP FOR INFORMATION TECHNOLOGY"/>
    <s v="GENFND"/>
    <x v="96"/>
    <x v="94"/>
    <s v="---"/>
    <s v="EX"/>
    <s v="PHON"/>
    <s v="TELE POST"/>
    <s v="JV"/>
    <x v="4"/>
    <s v="GEN EXP"/>
    <s v="09"/>
    <s v="AC"/>
    <x v="3"/>
    <n v="1200"/>
    <n v="1200"/>
    <m/>
    <x v="0"/>
    <n v="0"/>
    <s v="EX"/>
    <n v="1200"/>
    <n v="1200"/>
    <x v="0"/>
    <n v="0"/>
    <n v="0"/>
    <m/>
    <n v="0"/>
    <n v="1200"/>
    <s v="N"/>
    <m/>
    <s v="VPIT"/>
    <s v="VP FOR INFORMATION TECHNOLOGY"/>
    <s v="94"/>
    <s v="1-Adjust Based Budget"/>
    <x v="42"/>
    <x v="2"/>
    <x v="7"/>
    <m/>
    <x v="0"/>
    <x v="0"/>
    <m/>
  </r>
  <r>
    <n v="2018"/>
    <s v="UA"/>
    <s v="ITSP"/>
    <s v="IT STRATEGIC PLAN FUNDS"/>
    <x v="114"/>
    <s v="CINSP"/>
    <s v="SP48 COMMODITY INTERNET"/>
    <s v="IT STRATEGIC PLAN"/>
    <x v="17"/>
    <s v="VP FOR INFORMATION TECHNOLOGY"/>
    <s v="GENFND"/>
    <x v="42"/>
    <x v="41"/>
    <s v="---"/>
    <s v="EX"/>
    <s v="PHON"/>
    <s v="TELE POST"/>
    <s v="JV"/>
    <x v="4"/>
    <s v="GEN EXP"/>
    <s v="09"/>
    <s v="AC"/>
    <x v="3"/>
    <n v="102600"/>
    <n v="102600"/>
    <m/>
    <x v="0"/>
    <n v="0"/>
    <s v="EX"/>
    <n v="102600"/>
    <n v="102600"/>
    <x v="0"/>
    <n v="0"/>
    <n v="0"/>
    <m/>
    <n v="0"/>
    <n v="102600"/>
    <s v="N"/>
    <m/>
    <s v="VPIT"/>
    <s v="VP FOR INFORMATION TECHNOLOGY"/>
    <s v="94"/>
    <s v="1-Adjust Based Budget"/>
    <x v="42"/>
    <x v="2"/>
    <x v="7"/>
    <m/>
    <x v="0"/>
    <x v="0"/>
    <m/>
  </r>
  <r>
    <n v="2018"/>
    <s v="UA"/>
    <s v="ITSP"/>
    <s v="IT STRATEGIC PLAN FUNDS"/>
    <x v="116"/>
    <s v="CTSGI"/>
    <s v="CLASSROOM TECH SERVICE GENERAL INVENTORY"/>
    <s v="EMPOWERING PEOPLE IT INITIATIVE - IN"/>
    <x v="17"/>
    <s v="VP FOR INFORMATION TECHNOLOGY"/>
    <s v="GENFND"/>
    <x v="42"/>
    <x v="41"/>
    <s v="---"/>
    <s v="EX"/>
    <s v="PHON"/>
    <s v="TELE POST"/>
    <s v="JV"/>
    <x v="4"/>
    <s v="GEN EXP"/>
    <s v="09"/>
    <s v="AC"/>
    <x v="3"/>
    <n v="2100"/>
    <n v="2100"/>
    <s v="IT"/>
    <x v="0"/>
    <s v="IT"/>
    <s v="EX"/>
    <n v="2100"/>
    <n v="2100"/>
    <x v="0"/>
    <n v="0"/>
    <n v="0"/>
    <m/>
    <n v="0"/>
    <n v="2100"/>
    <s v="N"/>
    <m/>
    <s v="VPIT"/>
    <s v="VP FOR INFORMATION TECHNOLOGY"/>
    <s v="94"/>
    <s v="1-Adjust Based Budget"/>
    <x v="42"/>
    <x v="2"/>
    <x v="7"/>
    <m/>
    <x v="16"/>
    <x v="16"/>
    <m/>
  </r>
  <r>
    <n v="2018"/>
    <s v="UA"/>
    <s v="ITSP"/>
    <s v="IT STRATEGIC PLAN FUNDS"/>
    <x v="114"/>
    <s v="SC"/>
    <s v="SUPPORT CENTER"/>
    <s v="IT STRATEGIC PLAN"/>
    <x v="17"/>
    <s v="VP FOR INFORMATION TECHNOLOGY"/>
    <s v="GENFND"/>
    <x v="43"/>
    <x v="42"/>
    <s v="---"/>
    <s v="EX"/>
    <s v="PHON"/>
    <s v="TELE POST"/>
    <s v="JV"/>
    <x v="4"/>
    <s v="GEN EXP"/>
    <s v="09"/>
    <s v="AC"/>
    <x v="3"/>
    <n v="31750"/>
    <n v="31750"/>
    <m/>
    <x v="0"/>
    <n v="0"/>
    <s v="EX"/>
    <n v="31750"/>
    <n v="31750"/>
    <x v="0"/>
    <n v="0"/>
    <n v="0"/>
    <m/>
    <n v="0"/>
    <n v="31750"/>
    <s v="N"/>
    <m/>
    <s v="VPIT"/>
    <s v="VP FOR INFORMATION TECHNOLOGY"/>
    <s v="94"/>
    <s v="1-Adjust Based Budget"/>
    <x v="42"/>
    <x v="2"/>
    <x v="7"/>
    <m/>
    <x v="0"/>
    <x v="0"/>
    <m/>
  </r>
  <r>
    <n v="2018"/>
    <s v="UA"/>
    <s v="ITSP"/>
    <s v="IT STRATEGIC PLAN FUNDS"/>
    <x v="114"/>
    <s v="SC"/>
    <s v="SUPPORT CENTER"/>
    <s v="IT STRATEGIC PLAN"/>
    <x v="17"/>
    <s v="VP FOR INFORMATION TECHNOLOGY"/>
    <s v="GENFND"/>
    <x v="44"/>
    <x v="43"/>
    <s v="---"/>
    <s v="EX"/>
    <s v="PHON"/>
    <s v="TELE POST"/>
    <s v="JV"/>
    <x v="4"/>
    <s v="GEN EXP"/>
    <s v="09"/>
    <s v="AC"/>
    <x v="3"/>
    <n v="50"/>
    <n v="50"/>
    <m/>
    <x v="0"/>
    <n v="0"/>
    <s v="EX"/>
    <n v="50"/>
    <n v="50"/>
    <x v="0"/>
    <n v="0"/>
    <n v="0"/>
    <m/>
    <n v="0"/>
    <n v="50"/>
    <s v="N"/>
    <m/>
    <s v="VPIT"/>
    <s v="VP FOR INFORMATION TECHNOLOGY"/>
    <s v="94"/>
    <s v="1-Adjust Based Budget"/>
    <x v="42"/>
    <x v="2"/>
    <x v="7"/>
    <m/>
    <x v="0"/>
    <x v="0"/>
    <m/>
  </r>
  <r>
    <n v="2018"/>
    <s v="UA"/>
    <s v="ITSP"/>
    <s v="IT STRATEGIC PLAN FUNDS"/>
    <x v="114"/>
    <s v="COLT"/>
    <s v="COLLABORATION TECHNOLIGES"/>
    <s v="IT STRATEGIC PLAN"/>
    <x v="17"/>
    <s v="VP FOR INFORMATION TECHNOLOGY"/>
    <s v="GENFND"/>
    <x v="22"/>
    <x v="21"/>
    <s v="---"/>
    <s v="EX"/>
    <s v="S&amp;E"/>
    <s v="S&amp;E"/>
    <s v="LF"/>
    <x v="4"/>
    <s v="GEN EXP"/>
    <s v="09"/>
    <s v="AC"/>
    <x v="3"/>
    <n v="1000"/>
    <n v="1000"/>
    <m/>
    <x v="0"/>
    <n v="0"/>
    <s v="EX"/>
    <n v="1000"/>
    <n v="1000"/>
    <x v="0"/>
    <n v="0"/>
    <n v="0"/>
    <m/>
    <n v="0"/>
    <n v="1000"/>
    <s v="N"/>
    <m/>
    <s v="VPIT"/>
    <s v="VP FOR INFORMATION TECHNOLOGY"/>
    <s v="94"/>
    <s v="1-Adjust Based Budget"/>
    <x v="42"/>
    <x v="2"/>
    <x v="7"/>
    <m/>
    <x v="0"/>
    <x v="0"/>
    <m/>
  </r>
  <r>
    <n v="2018"/>
    <s v="UA"/>
    <s v="ITSP"/>
    <s v="IT STRATEGIC PLAN FUNDS"/>
    <x v="114"/>
    <s v="COLT"/>
    <s v="COLLABORATION TECHNOLIGES"/>
    <s v="IT STRATEGIC PLAN"/>
    <x v="17"/>
    <s v="VP FOR INFORMATION TECHNOLOGY"/>
    <s v="GENFND"/>
    <x v="46"/>
    <x v="45"/>
    <s v="---"/>
    <s v="EX"/>
    <s v="PRIN"/>
    <s v="PRINT DUPL"/>
    <s v="KA"/>
    <x v="4"/>
    <s v="GEN EXP"/>
    <s v="09"/>
    <s v="AC"/>
    <x v="3"/>
    <n v="720"/>
    <n v="720"/>
    <m/>
    <x v="0"/>
    <n v="0"/>
    <s v="EX"/>
    <n v="720"/>
    <n v="720"/>
    <x v="0"/>
    <n v="0"/>
    <n v="0"/>
    <m/>
    <n v="0"/>
    <n v="720"/>
    <s v="N"/>
    <m/>
    <s v="VPIT"/>
    <s v="VP FOR INFORMATION TECHNOLOGY"/>
    <s v="94"/>
    <s v="1-Adjust Based Budget"/>
    <x v="42"/>
    <x v="2"/>
    <x v="7"/>
    <m/>
    <x v="0"/>
    <x v="0"/>
    <m/>
  </r>
  <r>
    <n v="2018"/>
    <s v="UA"/>
    <s v="ITSP"/>
    <s v="IT STRATEGIC PLAN FUNDS"/>
    <x v="114"/>
    <s v="COLT"/>
    <s v="COLLABORATION TECHNOLIGES"/>
    <s v="IT STRATEGIC PLAN"/>
    <x v="17"/>
    <s v="VP FOR INFORMATION TECHNOLOGY"/>
    <s v="GENFND"/>
    <x v="12"/>
    <x v="11"/>
    <s v="---"/>
    <s v="EX"/>
    <s v="PRIN"/>
    <s v="PRINT DUPL"/>
    <s v="KA"/>
    <x v="4"/>
    <s v="GEN EXP"/>
    <s v="09"/>
    <s v="AC"/>
    <x v="3"/>
    <n v="480"/>
    <n v="480"/>
    <m/>
    <x v="0"/>
    <n v="0"/>
    <s v="EX"/>
    <n v="480"/>
    <n v="480"/>
    <x v="0"/>
    <n v="0"/>
    <n v="0"/>
    <m/>
    <n v="0"/>
    <n v="480"/>
    <s v="N"/>
    <m/>
    <s v="VPIT"/>
    <s v="VP FOR INFORMATION TECHNOLOGY"/>
    <s v="94"/>
    <s v="1-Adjust Based Budget"/>
    <x v="42"/>
    <x v="2"/>
    <x v="7"/>
    <m/>
    <x v="0"/>
    <x v="0"/>
    <m/>
  </r>
  <r>
    <n v="2018"/>
    <s v="UA"/>
    <s v="ITSP"/>
    <s v="IT STRATEGIC PLAN FUNDS"/>
    <x v="29"/>
    <s v="CESG"/>
    <s v="COLLABORATION AND ENGAGEMENT SUPPORT GRP"/>
    <s v="IT STRATEGIC PLAN - BL"/>
    <x v="17"/>
    <s v="VP FOR INFORMATION TECHNOLOGY"/>
    <s v="GENFND"/>
    <x v="12"/>
    <x v="11"/>
    <s v="---"/>
    <s v="EX"/>
    <s v="PRIN"/>
    <s v="PRINT DUPL"/>
    <s v="KA"/>
    <x v="4"/>
    <s v="GEN EXP"/>
    <s v="09"/>
    <s v="AC"/>
    <x v="3"/>
    <n v="2328"/>
    <n v="2328"/>
    <s v="IT"/>
    <x v="0"/>
    <s v="IT"/>
    <s v="EX"/>
    <n v="2328"/>
    <n v="2328"/>
    <x v="0"/>
    <n v="0"/>
    <n v="0"/>
    <m/>
    <n v="0"/>
    <n v="2328"/>
    <s v="N"/>
    <m/>
    <s v="VPIT"/>
    <s v="VP FOR INFORMATION TECHNOLOGY"/>
    <s v="94"/>
    <s v="1-Adjust Based Budget"/>
    <x v="42"/>
    <x v="2"/>
    <x v="7"/>
    <m/>
    <x v="16"/>
    <x v="16"/>
    <m/>
  </r>
  <r>
    <n v="2018"/>
    <s v="UA"/>
    <s v="ITSP"/>
    <s v="IT STRATEGIC PLAN FUNDS"/>
    <x v="29"/>
    <s v="CESG"/>
    <s v="COLLABORATION AND ENGAGEMENT SUPPORT GRP"/>
    <s v="IT STRATEGIC PLAN - BL"/>
    <x v="17"/>
    <s v="VP FOR INFORMATION TECHNOLOGY"/>
    <s v="GENFND"/>
    <x v="48"/>
    <x v="47"/>
    <s v="---"/>
    <s v="EX"/>
    <s v="S&amp;E"/>
    <s v="S&amp;E"/>
    <s v="LF"/>
    <x v="4"/>
    <s v="GEN EXP"/>
    <s v="09"/>
    <s v="AC"/>
    <x v="3"/>
    <n v="250"/>
    <n v="250"/>
    <s v="IT"/>
    <x v="0"/>
    <s v="IT"/>
    <s v="EX"/>
    <n v="250"/>
    <n v="250"/>
    <x v="0"/>
    <n v="0"/>
    <n v="0"/>
    <m/>
    <n v="0"/>
    <n v="250"/>
    <s v="N"/>
    <m/>
    <s v="VPIT"/>
    <s v="VP FOR INFORMATION TECHNOLOGY"/>
    <s v="94"/>
    <s v="1-Adjust Based Budget"/>
    <x v="42"/>
    <x v="2"/>
    <x v="7"/>
    <m/>
    <x v="16"/>
    <x v="16"/>
    <m/>
  </r>
  <r>
    <n v="2018"/>
    <s v="UA"/>
    <s v="ITSP"/>
    <s v="IT STRATEGIC PLAN FUNDS"/>
    <x v="114"/>
    <s v="SC"/>
    <s v="SUPPORT CENTER"/>
    <s v="IT STRATEGIC PLAN"/>
    <x v="17"/>
    <s v="VP FOR INFORMATION TECHNOLOGY"/>
    <s v="GENFND"/>
    <x v="49"/>
    <x v="48"/>
    <s v="---"/>
    <s v="EX"/>
    <s v="S&amp;E"/>
    <s v="S&amp;E"/>
    <s v="LF"/>
    <x v="4"/>
    <s v="GEN EXP"/>
    <s v="09"/>
    <s v="AC"/>
    <x v="3"/>
    <n v="6000"/>
    <n v="6000"/>
    <m/>
    <x v="0"/>
    <n v="0"/>
    <s v="EX"/>
    <n v="6000"/>
    <n v="6000"/>
    <x v="0"/>
    <n v="0"/>
    <n v="0"/>
    <m/>
    <n v="0"/>
    <n v="6000"/>
    <s v="N"/>
    <m/>
    <s v="VPIT"/>
    <s v="VP FOR INFORMATION TECHNOLOGY"/>
    <s v="94"/>
    <s v="1-Adjust Based Budget"/>
    <x v="42"/>
    <x v="2"/>
    <x v="7"/>
    <m/>
    <x v="0"/>
    <x v="0"/>
    <m/>
  </r>
  <r>
    <n v="2018"/>
    <s v="UA"/>
    <s v="ITSP"/>
    <s v="IT STRATEGIC PLAN FUNDS"/>
    <x v="114"/>
    <s v="FIBER"/>
    <s v="SP48/49/50/52 UNIVERSITY FIBER"/>
    <s v="IT STRATEGIC PLAN"/>
    <x v="17"/>
    <s v="VP FOR INFORMATION TECHNOLOGY"/>
    <s v="GENFND"/>
    <x v="13"/>
    <x v="12"/>
    <s v="---"/>
    <s v="EX"/>
    <s v="COSV"/>
    <s v="CONTRACT SRV"/>
    <s v="KK"/>
    <x v="4"/>
    <s v="GEN EXP"/>
    <s v="09"/>
    <s v="AC"/>
    <x v="3"/>
    <n v="29698"/>
    <n v="29698"/>
    <m/>
    <x v="0"/>
    <n v="0"/>
    <s v="EX"/>
    <n v="29698"/>
    <n v="29698"/>
    <x v="0"/>
    <n v="0"/>
    <n v="0"/>
    <m/>
    <n v="0"/>
    <n v="29698"/>
    <s v="N"/>
    <m/>
    <s v="VPIT"/>
    <s v="VP FOR INFORMATION TECHNOLOGY"/>
    <s v="94"/>
    <s v="1-Adjust Based Budget"/>
    <x v="42"/>
    <x v="2"/>
    <x v="7"/>
    <m/>
    <x v="0"/>
    <x v="0"/>
    <m/>
  </r>
  <r>
    <n v="2018"/>
    <s v="UA"/>
    <s v="ITSP"/>
    <s v="IT STRATEGIC PLAN FUNDS"/>
    <x v="29"/>
    <s v="RTRS"/>
    <s v="RESEARCH TECHNOLOGIES RESEARCH STORAGE"/>
    <s v="IT STRATEGIC PLAN - BL"/>
    <x v="17"/>
    <s v="VP FOR INFORMATION TECHNOLOGY"/>
    <s v="GENFND"/>
    <x v="13"/>
    <x v="12"/>
    <s v="---"/>
    <s v="EX"/>
    <s v="COSV"/>
    <s v="CONTRACT SRV"/>
    <s v="KK"/>
    <x v="4"/>
    <s v="GEN EXP"/>
    <s v="09"/>
    <s v="AC"/>
    <x v="3"/>
    <n v="6650"/>
    <n v="6650"/>
    <s v="IT"/>
    <x v="0"/>
    <s v="IT"/>
    <s v="EX"/>
    <n v="6650"/>
    <n v="6650"/>
    <x v="0"/>
    <n v="0"/>
    <n v="0"/>
    <m/>
    <n v="0"/>
    <n v="6650"/>
    <s v="N"/>
    <m/>
    <s v="VPIT"/>
    <s v="VP FOR INFORMATION TECHNOLOGY"/>
    <s v="94"/>
    <s v="1-Adjust Based Budget"/>
    <x v="42"/>
    <x v="2"/>
    <x v="7"/>
    <m/>
    <x v="16"/>
    <x v="16"/>
    <m/>
  </r>
  <r>
    <n v="2018"/>
    <s v="UA"/>
    <s v="ITSP"/>
    <s v="IT STRATEGIC PLAN FUNDS"/>
    <x v="115"/>
    <s v="SFUND"/>
    <s v="ITSP FUNDING"/>
    <s v="EMPOWERING PEOPLE IT INITIATIVE"/>
    <x v="17"/>
    <s v="VP FOR INFORMATION TECHNOLOGY"/>
    <s v="GENFND"/>
    <x v="52"/>
    <x v="51"/>
    <s v="---"/>
    <s v="EX"/>
    <s v="SUPL"/>
    <s v="SUPPLMNT PAY"/>
    <s v="GA"/>
    <x v="5"/>
    <s v="COMPENS"/>
    <s v="07"/>
    <s v="AC"/>
    <x v="3"/>
    <n v="0"/>
    <n v="7500"/>
    <m/>
    <x v="0"/>
    <n v="0"/>
    <s v="EX"/>
    <n v="7500"/>
    <n v="7500"/>
    <x v="0"/>
    <n v="0"/>
    <n v="0"/>
    <m/>
    <n v="0"/>
    <n v="7500"/>
    <s v="N"/>
    <m/>
    <s v="VPIT"/>
    <s v="VP FOR INFORMATION TECHNOLOGY"/>
    <s v="94"/>
    <s v="1-Adjust Based Budget"/>
    <x v="42"/>
    <x v="2"/>
    <x v="7"/>
    <m/>
    <x v="0"/>
    <x v="0"/>
    <m/>
  </r>
  <r>
    <n v="2018"/>
    <s v="UA"/>
    <s v="ITSP"/>
    <s v="IT STRATEGIC PLAN FUNDS"/>
    <x v="115"/>
    <s v="SREC"/>
    <s v="EP #53 SCHOLARLY RECORDS"/>
    <s v="EMPOWERING PEOPLE IT INITIATIVE"/>
    <x v="17"/>
    <s v="VP FOR INFORMATION TECHNOLOGY"/>
    <s v="GENFND"/>
    <x v="52"/>
    <x v="51"/>
    <s v="---"/>
    <s v="EX"/>
    <s v="SUPL"/>
    <s v="SUPPLMNT PAY"/>
    <s v="GA"/>
    <x v="5"/>
    <s v="COMPENS"/>
    <s v="07"/>
    <s v="AC"/>
    <x v="3"/>
    <n v="7500"/>
    <n v="0"/>
    <m/>
    <x v="0"/>
    <n v="0"/>
    <s v="EX"/>
    <n v="0"/>
    <n v="0"/>
    <x v="0"/>
    <n v="0"/>
    <n v="0"/>
    <m/>
    <n v="0"/>
    <n v="0"/>
    <s v="N"/>
    <m/>
    <s v="VPIT"/>
    <s v="VP FOR INFORMATION TECHNOLOGY"/>
    <s v="94"/>
    <s v="1-Adjust Based Budget"/>
    <x v="42"/>
    <x v="2"/>
    <x v="7"/>
    <m/>
    <x v="0"/>
    <x v="0"/>
    <m/>
  </r>
  <r>
    <n v="2018"/>
    <s v="UA"/>
    <s v="ITSP"/>
    <s v="IT STRATEGIC PLAN FUNDS"/>
    <x v="114"/>
    <s v="COLT"/>
    <s v="COLLABORATION TECHNOLIGES"/>
    <s v="IT STRATEGIC PLAN"/>
    <x v="17"/>
    <s v="VP FOR INFORMATION TECHNOLOGY"/>
    <s v="GENFND"/>
    <x v="53"/>
    <x v="52"/>
    <s v="---"/>
    <s v="EX"/>
    <s v="S&amp;E"/>
    <s v="S&amp;E"/>
    <s v="LF"/>
    <x v="4"/>
    <s v="GEN EXP"/>
    <s v="09"/>
    <s v="AC"/>
    <x v="3"/>
    <n v="3400"/>
    <n v="3400"/>
    <m/>
    <x v="0"/>
    <n v="0"/>
    <s v="EX"/>
    <n v="3400"/>
    <n v="3400"/>
    <x v="0"/>
    <n v="0"/>
    <n v="0"/>
    <m/>
    <n v="0"/>
    <n v="3400"/>
    <s v="N"/>
    <m/>
    <s v="VPIT"/>
    <s v="VP FOR INFORMATION TECHNOLOGY"/>
    <s v="94"/>
    <s v="1-Adjust Based Budget"/>
    <x v="42"/>
    <x v="2"/>
    <x v="7"/>
    <m/>
    <x v="0"/>
    <x v="0"/>
    <m/>
  </r>
  <r>
    <n v="2018"/>
    <s v="UA"/>
    <s v="ITSP"/>
    <s v="IT STRATEGIC PLAN FUNDS"/>
    <x v="114"/>
    <s v="CTLTL"/>
    <s v="TEACH/LEARN"/>
    <s v="IT STRATEGIC PLAN"/>
    <x v="17"/>
    <s v="VP FOR INFORMATION TECHNOLOGY"/>
    <s v="GENFND"/>
    <x v="53"/>
    <x v="52"/>
    <s v="---"/>
    <s v="EX"/>
    <s v="S&amp;E"/>
    <s v="S&amp;E"/>
    <s v="LF"/>
    <x v="4"/>
    <s v="GEN EXP"/>
    <s v="09"/>
    <s v="AC"/>
    <x v="3"/>
    <n v="7708"/>
    <n v="7708"/>
    <m/>
    <x v="0"/>
    <n v="0"/>
    <s v="EX"/>
    <n v="7708"/>
    <n v="7708"/>
    <x v="0"/>
    <n v="0"/>
    <n v="0"/>
    <m/>
    <n v="0"/>
    <n v="7708"/>
    <s v="N"/>
    <m/>
    <s v="VPIT"/>
    <s v="VP FOR INFORMATION TECHNOLOGY"/>
    <s v="94"/>
    <s v="1-Adjust Based Budget"/>
    <x v="42"/>
    <x v="2"/>
    <x v="7"/>
    <m/>
    <x v="0"/>
    <x v="0"/>
    <m/>
  </r>
  <r>
    <n v="2018"/>
    <s v="UA"/>
    <s v="ITSP"/>
    <s v="IT STRATEGIC PLAN FUNDS"/>
    <x v="114"/>
    <s v="DCD"/>
    <s v="DIGITAL COMMUNICATIONS DEVELOPMENT"/>
    <s v="IT STRATEGIC PLAN"/>
    <x v="17"/>
    <s v="VP FOR INFORMATION TECHNOLOGY"/>
    <s v="GENFND"/>
    <x v="53"/>
    <x v="52"/>
    <s v="---"/>
    <s v="EX"/>
    <s v="S&amp;E"/>
    <s v="S&amp;E"/>
    <s v="LF"/>
    <x v="4"/>
    <s v="GEN EXP"/>
    <s v="09"/>
    <s v="AC"/>
    <x v="3"/>
    <n v="2400"/>
    <n v="2400"/>
    <m/>
    <x v="0"/>
    <n v="0"/>
    <s v="EX"/>
    <n v="2400"/>
    <n v="2400"/>
    <x v="0"/>
    <n v="0"/>
    <n v="0"/>
    <m/>
    <n v="0"/>
    <n v="2400"/>
    <s v="N"/>
    <m/>
    <s v="VPIT"/>
    <s v="VP FOR INFORMATION TECHNOLOGY"/>
    <s v="94"/>
    <s v="1-Adjust Based Budget"/>
    <x v="42"/>
    <x v="2"/>
    <x v="7"/>
    <m/>
    <x v="0"/>
    <x v="0"/>
    <m/>
  </r>
  <r>
    <n v="2018"/>
    <s v="UA"/>
    <s v="ITSP"/>
    <s v="IT STRATEGIC PLAN FUNDS"/>
    <x v="114"/>
    <s v="EASA"/>
    <s v="ENTERPRISE APPLICATION SECURITY ADMIN"/>
    <s v="IT STRATEGIC PLAN"/>
    <x v="17"/>
    <s v="VP FOR INFORMATION TECHNOLOGY"/>
    <s v="GENFND"/>
    <x v="53"/>
    <x v="52"/>
    <s v="---"/>
    <s v="EX"/>
    <s v="S&amp;E"/>
    <s v="S&amp;E"/>
    <s v="LF"/>
    <x v="4"/>
    <s v="GEN EXP"/>
    <s v="09"/>
    <s v="AC"/>
    <x v="3"/>
    <n v="348"/>
    <n v="348"/>
    <m/>
    <x v="0"/>
    <n v="0"/>
    <s v="EX"/>
    <n v="348"/>
    <n v="348"/>
    <x v="0"/>
    <n v="0"/>
    <n v="0"/>
    <m/>
    <n v="0"/>
    <n v="348"/>
    <s v="N"/>
    <m/>
    <s v="VPIT"/>
    <s v="VP FOR INFORMATION TECHNOLOGY"/>
    <s v="94"/>
    <s v="1-Adjust Based Budget"/>
    <x v="42"/>
    <x v="2"/>
    <x v="7"/>
    <m/>
    <x v="0"/>
    <x v="0"/>
    <m/>
  </r>
  <r>
    <n v="2018"/>
    <s v="UA"/>
    <s v="ITSP"/>
    <s v="IT STRATEGIC PLAN FUNDS"/>
    <x v="114"/>
    <s v="ES"/>
    <s v="ENTERPRISE SYSTEMS"/>
    <s v="IT STRATEGIC PLAN"/>
    <x v="17"/>
    <s v="VP FOR INFORMATION TECHNOLOGY"/>
    <s v="GENFND"/>
    <x v="53"/>
    <x v="52"/>
    <s v="---"/>
    <s v="EX"/>
    <s v="S&amp;E"/>
    <s v="S&amp;E"/>
    <s v="LF"/>
    <x v="4"/>
    <s v="GEN EXP"/>
    <s v="09"/>
    <s v="AC"/>
    <x v="3"/>
    <n v="2000"/>
    <n v="2000"/>
    <m/>
    <x v="0"/>
    <n v="0"/>
    <s v="EX"/>
    <n v="2000"/>
    <n v="2000"/>
    <x v="0"/>
    <n v="0"/>
    <n v="0"/>
    <m/>
    <n v="0"/>
    <n v="2000"/>
    <s v="N"/>
    <m/>
    <s v="VPIT"/>
    <s v="VP FOR INFORMATION TECHNOLOGY"/>
    <s v="94"/>
    <s v="1-Adjust Based Budget"/>
    <x v="42"/>
    <x v="2"/>
    <x v="7"/>
    <m/>
    <x v="0"/>
    <x v="0"/>
    <m/>
  </r>
  <r>
    <n v="2018"/>
    <s v="UA"/>
    <s v="ITSP"/>
    <s v="IT STRATEGIC PLAN FUNDS"/>
    <x v="114"/>
    <s v="ESI"/>
    <s v="ENTERPRISE SERVICES INTEGRATION"/>
    <s v="IT STRATEGIC PLAN"/>
    <x v="17"/>
    <s v="VP FOR INFORMATION TECHNOLOGY"/>
    <s v="GENFND"/>
    <x v="53"/>
    <x v="52"/>
    <s v="---"/>
    <s v="EX"/>
    <s v="S&amp;E"/>
    <s v="S&amp;E"/>
    <s v="LF"/>
    <x v="4"/>
    <s v="GEN EXP"/>
    <s v="09"/>
    <s v="AC"/>
    <x v="3"/>
    <n v="3600"/>
    <n v="3600"/>
    <m/>
    <x v="0"/>
    <n v="0"/>
    <s v="EX"/>
    <n v="3600"/>
    <n v="3600"/>
    <x v="0"/>
    <n v="0"/>
    <n v="0"/>
    <m/>
    <n v="0"/>
    <n v="3600"/>
    <s v="N"/>
    <m/>
    <s v="VPIT"/>
    <s v="VP FOR INFORMATION TECHNOLOGY"/>
    <s v="94"/>
    <s v="1-Adjust Based Budget"/>
    <x v="42"/>
    <x v="2"/>
    <x v="7"/>
    <m/>
    <x v="0"/>
    <x v="0"/>
    <m/>
  </r>
  <r>
    <n v="2018"/>
    <s v="UA"/>
    <s v="ITSP"/>
    <s v="IT STRATEGIC PLAN FUNDS"/>
    <x v="114"/>
    <s v="SC"/>
    <s v="SUPPORT CENTER"/>
    <s v="IT STRATEGIC PLAN"/>
    <x v="17"/>
    <s v="VP FOR INFORMATION TECHNOLOGY"/>
    <s v="GENFND"/>
    <x v="53"/>
    <x v="52"/>
    <s v="---"/>
    <s v="EX"/>
    <s v="S&amp;E"/>
    <s v="S&amp;E"/>
    <s v="LF"/>
    <x v="4"/>
    <s v="GEN EXP"/>
    <s v="09"/>
    <s v="AC"/>
    <x v="3"/>
    <n v="600"/>
    <n v="600"/>
    <m/>
    <x v="0"/>
    <n v="0"/>
    <s v="EX"/>
    <n v="600"/>
    <n v="600"/>
    <x v="0"/>
    <n v="0"/>
    <n v="0"/>
    <m/>
    <n v="0"/>
    <n v="600"/>
    <s v="N"/>
    <m/>
    <s v="VPIT"/>
    <s v="VP FOR INFORMATION TECHNOLOGY"/>
    <s v="94"/>
    <s v="1-Adjust Based Budget"/>
    <x v="42"/>
    <x v="2"/>
    <x v="7"/>
    <m/>
    <x v="0"/>
    <x v="0"/>
    <m/>
  </r>
  <r>
    <n v="2018"/>
    <s v="UA"/>
    <s v="ITSP"/>
    <s v="IT STRATEGIC PLAN FUNDS"/>
    <x v="29"/>
    <s v="DLSP"/>
    <s v="SP60-63 DIGITAL LIBRARIES IT"/>
    <s v="IT STRATEGIC PLAN - BL"/>
    <x v="17"/>
    <s v="VP FOR INFORMATION TECHNOLOGY"/>
    <s v="GENFND"/>
    <x v="53"/>
    <x v="52"/>
    <s v="---"/>
    <s v="EX"/>
    <s v="S&amp;E"/>
    <s v="S&amp;E"/>
    <s v="LF"/>
    <x v="4"/>
    <s v="GEN EXP"/>
    <s v="09"/>
    <s v="AC"/>
    <x v="3"/>
    <n v="872"/>
    <n v="872"/>
    <s v="IT"/>
    <x v="0"/>
    <s v="IT"/>
    <s v="EX"/>
    <n v="872"/>
    <n v="872"/>
    <x v="0"/>
    <n v="0"/>
    <n v="0"/>
    <m/>
    <n v="0"/>
    <n v="872"/>
    <s v="N"/>
    <m/>
    <s v="VPIT"/>
    <s v="VP FOR INFORMATION TECHNOLOGY"/>
    <s v="94"/>
    <s v="1-Adjust Based Budget"/>
    <x v="42"/>
    <x v="2"/>
    <x v="7"/>
    <m/>
    <x v="16"/>
    <x v="16"/>
    <m/>
  </r>
  <r>
    <n v="2018"/>
    <s v="UA"/>
    <s v="ITSP"/>
    <s v="IT STRATEGIC PLAN FUNDS"/>
    <x v="29"/>
    <s v="LSDG"/>
    <s v="LEARNING SPACES DESIGN GROUP"/>
    <s v="IT STRATEGIC PLAN - BL"/>
    <x v="17"/>
    <s v="VP FOR INFORMATION TECHNOLOGY"/>
    <s v="GENFND"/>
    <x v="53"/>
    <x v="52"/>
    <s v="---"/>
    <s v="EX"/>
    <s v="S&amp;E"/>
    <s v="S&amp;E"/>
    <s v="LF"/>
    <x v="4"/>
    <s v="GEN EXP"/>
    <s v="09"/>
    <s v="AC"/>
    <x v="3"/>
    <n v="2400"/>
    <n v="2400"/>
    <s v="IT"/>
    <x v="0"/>
    <s v="IT"/>
    <s v="EX"/>
    <n v="2400"/>
    <n v="2400"/>
    <x v="0"/>
    <n v="0"/>
    <n v="0"/>
    <m/>
    <n v="0"/>
    <n v="2400"/>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53"/>
    <x v="52"/>
    <s v="---"/>
    <s v="EX"/>
    <s v="S&amp;E"/>
    <s v="S&amp;E"/>
    <s v="LF"/>
    <x v="4"/>
    <s v="GEN EXP"/>
    <s v="09"/>
    <s v="AC"/>
    <x v="3"/>
    <n v="1200"/>
    <n v="1200"/>
    <s v="IT"/>
    <x v="0"/>
    <s v="IT"/>
    <s v="EX"/>
    <n v="1200"/>
    <n v="1200"/>
    <x v="0"/>
    <n v="0"/>
    <n v="0"/>
    <m/>
    <n v="0"/>
    <n v="1200"/>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55"/>
    <x v="54"/>
    <s v="---"/>
    <s v="EX"/>
    <s v="S&amp;E"/>
    <s v="S&amp;E"/>
    <s v="LF"/>
    <x v="4"/>
    <s v="GEN EXP"/>
    <s v="09"/>
    <s v="AC"/>
    <x v="3"/>
    <n v="72698"/>
    <n v="72698"/>
    <m/>
    <x v="0"/>
    <n v="0"/>
    <s v="EX"/>
    <n v="72698"/>
    <n v="72698"/>
    <x v="0"/>
    <n v="0"/>
    <n v="0"/>
    <m/>
    <n v="0"/>
    <n v="72698"/>
    <s v="N"/>
    <m/>
    <s v="VPIT"/>
    <s v="VP FOR INFORMATION TECHNOLOGY"/>
    <s v="94"/>
    <s v="1-Adjust Based Budget"/>
    <x v="42"/>
    <x v="2"/>
    <x v="7"/>
    <m/>
    <x v="0"/>
    <x v="0"/>
    <m/>
  </r>
  <r>
    <n v="2018"/>
    <s v="UA"/>
    <s v="ITSP"/>
    <s v="IT STRATEGIC PLAN FUNDS"/>
    <x v="114"/>
    <s v="EASA"/>
    <s v="ENTERPRISE APPLICATION SECURITY ADMIN"/>
    <s v="IT STRATEGIC PLAN"/>
    <x v="17"/>
    <s v="VP FOR INFORMATION TECHNOLOGY"/>
    <s v="GENFND"/>
    <x v="55"/>
    <x v="54"/>
    <s v="---"/>
    <s v="EX"/>
    <s v="S&amp;E"/>
    <s v="S&amp;E"/>
    <s v="LF"/>
    <x v="4"/>
    <s v="GEN EXP"/>
    <s v="09"/>
    <s v="AC"/>
    <x v="3"/>
    <n v="120979"/>
    <n v="120979"/>
    <m/>
    <x v="0"/>
    <n v="0"/>
    <s v="EX"/>
    <n v="120979"/>
    <n v="120979"/>
    <x v="0"/>
    <n v="0"/>
    <n v="0"/>
    <m/>
    <n v="0"/>
    <n v="120979"/>
    <s v="N"/>
    <m/>
    <s v="VPIT"/>
    <s v="VP FOR INFORMATION TECHNOLOGY"/>
    <s v="94"/>
    <s v="1-Adjust Based Budget"/>
    <x v="42"/>
    <x v="2"/>
    <x v="7"/>
    <m/>
    <x v="0"/>
    <x v="0"/>
    <m/>
  </r>
  <r>
    <n v="2018"/>
    <s v="UA"/>
    <s v="ITSP"/>
    <s v="IT STRATEGIC PLAN FUNDS"/>
    <x v="114"/>
    <s v="SC"/>
    <s v="SUPPORT CENTER"/>
    <s v="IT STRATEGIC PLAN"/>
    <x v="17"/>
    <s v="VP FOR INFORMATION TECHNOLOGY"/>
    <s v="GENFND"/>
    <x v="55"/>
    <x v="54"/>
    <s v="---"/>
    <s v="EX"/>
    <s v="S&amp;E"/>
    <s v="S&amp;E"/>
    <s v="LF"/>
    <x v="4"/>
    <s v="GEN EXP"/>
    <s v="09"/>
    <s v="AC"/>
    <x v="3"/>
    <n v="49600"/>
    <n v="49600"/>
    <m/>
    <x v="0"/>
    <n v="0"/>
    <s v="EX"/>
    <n v="49600"/>
    <n v="49600"/>
    <x v="0"/>
    <n v="0"/>
    <n v="0"/>
    <m/>
    <n v="0"/>
    <n v="49600"/>
    <s v="N"/>
    <m/>
    <s v="VPIT"/>
    <s v="VP FOR INFORMATION TECHNOLOGY"/>
    <s v="94"/>
    <s v="1-Adjust Based Budget"/>
    <x v="42"/>
    <x v="2"/>
    <x v="7"/>
    <m/>
    <x v="0"/>
    <x v="0"/>
    <m/>
  </r>
  <r>
    <n v="2018"/>
    <s v="UA"/>
    <s v="ITSP"/>
    <s v="IT STRATEGIC PLAN FUNDS"/>
    <x v="114"/>
    <s v="SFUND"/>
    <s v="ITSP FUNDING"/>
    <s v="IT STRATEGIC PLAN"/>
    <x v="17"/>
    <s v="VP FOR INFORMATION TECHNOLOGY"/>
    <s v="GENFND"/>
    <x v="55"/>
    <x v="54"/>
    <s v="---"/>
    <s v="EX"/>
    <s v="S&amp;E"/>
    <s v="S&amp;E"/>
    <s v="LF"/>
    <x v="4"/>
    <s v="GEN EXP"/>
    <s v="09"/>
    <s v="AC"/>
    <x v="3"/>
    <n v="70150"/>
    <n v="70150"/>
    <m/>
    <x v="0"/>
    <n v="0"/>
    <s v="EX"/>
    <n v="70150"/>
    <n v="70150"/>
    <x v="0"/>
    <n v="0"/>
    <n v="0"/>
    <m/>
    <n v="0"/>
    <n v="70150"/>
    <s v="N"/>
    <m/>
    <s v="VPIT"/>
    <s v="VP FOR INFORMATION TECHNOLOGY"/>
    <s v="94"/>
    <s v="1-Adjust Based Budget"/>
    <x v="42"/>
    <x v="2"/>
    <x v="7"/>
    <m/>
    <x v="0"/>
    <x v="0"/>
    <m/>
  </r>
  <r>
    <n v="2018"/>
    <s v="UA"/>
    <s v="ITSP"/>
    <s v="IT STRATEGIC PLAN FUNDS"/>
    <x v="115"/>
    <s v="CHE"/>
    <s v="CONSOLIDATED HOSTING ENVIRONMENT"/>
    <s v="EMPOWERING PEOPLE IT INITIATIVE"/>
    <x v="17"/>
    <s v="VP FOR INFORMATION TECHNOLOGY"/>
    <s v="GENFND"/>
    <x v="55"/>
    <x v="54"/>
    <s v="---"/>
    <s v="EX"/>
    <s v="S&amp;E"/>
    <s v="S&amp;E"/>
    <s v="LF"/>
    <x v="4"/>
    <s v="GEN EXP"/>
    <s v="09"/>
    <s v="AC"/>
    <x v="3"/>
    <n v="38124"/>
    <n v="38124"/>
    <m/>
    <x v="0"/>
    <n v="0"/>
    <s v="EX"/>
    <n v="38124"/>
    <n v="38124"/>
    <x v="0"/>
    <n v="0"/>
    <n v="0"/>
    <m/>
    <n v="0"/>
    <n v="38124"/>
    <s v="N"/>
    <m/>
    <s v="VPIT"/>
    <s v="VP FOR INFORMATION TECHNOLOGY"/>
    <s v="94"/>
    <s v="1-Adjust Based Budget"/>
    <x v="42"/>
    <x v="2"/>
    <x v="7"/>
    <m/>
    <x v="0"/>
    <x v="0"/>
    <m/>
  </r>
  <r>
    <n v="2018"/>
    <s v="UA"/>
    <s v="ITSP"/>
    <s v="IT STRATEGIC PLAN FUNDS"/>
    <x v="29"/>
    <s v="AVL"/>
    <s v="ADVANCED VISUALIZATION LABORATORY"/>
    <s v="IT STRATEGIC PLAN - BL"/>
    <x v="17"/>
    <s v="VP FOR INFORMATION TECHNOLOGY"/>
    <s v="GENFND"/>
    <x v="55"/>
    <x v="54"/>
    <s v="---"/>
    <s v="EX"/>
    <s v="S&amp;E"/>
    <s v="S&amp;E"/>
    <s v="LF"/>
    <x v="4"/>
    <s v="GEN EXP"/>
    <s v="09"/>
    <s v="AC"/>
    <x v="3"/>
    <n v="2197"/>
    <n v="2197"/>
    <s v="IT"/>
    <x v="0"/>
    <s v="IT"/>
    <s v="EX"/>
    <n v="2197"/>
    <n v="2197"/>
    <x v="0"/>
    <n v="0"/>
    <n v="0"/>
    <m/>
    <n v="0"/>
    <n v="2197"/>
    <s v="N"/>
    <m/>
    <s v="VPIT"/>
    <s v="VP FOR INFORMATION TECHNOLOGY"/>
    <s v="94"/>
    <s v="1-Adjust Based Budget"/>
    <x v="42"/>
    <x v="2"/>
    <x v="7"/>
    <m/>
    <x v="16"/>
    <x v="16"/>
    <m/>
  </r>
  <r>
    <n v="2018"/>
    <s v="UA"/>
    <s v="ITSP"/>
    <s v="IT STRATEGIC PLAN FUNDS"/>
    <x v="29"/>
    <s v="CESG"/>
    <s v="COLLABORATION AND ENGAGEMENT SUPPORT GRP"/>
    <s v="IT STRATEGIC PLAN - BL"/>
    <x v="17"/>
    <s v="VP FOR INFORMATION TECHNOLOGY"/>
    <s v="GENFND"/>
    <x v="55"/>
    <x v="54"/>
    <s v="---"/>
    <s v="EX"/>
    <s v="S&amp;E"/>
    <s v="S&amp;E"/>
    <s v="LF"/>
    <x v="4"/>
    <s v="GEN EXP"/>
    <s v="09"/>
    <s v="AC"/>
    <x v="3"/>
    <n v="600"/>
    <n v="600"/>
    <s v="IT"/>
    <x v="0"/>
    <s v="IT"/>
    <s v="EX"/>
    <n v="600"/>
    <n v="600"/>
    <x v="0"/>
    <n v="0"/>
    <n v="0"/>
    <m/>
    <n v="0"/>
    <n v="600"/>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55"/>
    <x v="54"/>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115"/>
    <x v="112"/>
    <s v="---"/>
    <s v="EX"/>
    <s v="R&amp;M"/>
    <s v="REPAIR MAINT"/>
    <s v="KV"/>
    <x v="4"/>
    <s v="GEN EXP"/>
    <s v="09"/>
    <s v="AC"/>
    <x v="3"/>
    <n v="20000"/>
    <n v="20000"/>
    <m/>
    <x v="0"/>
    <n v="0"/>
    <s v="EX"/>
    <n v="20000"/>
    <n v="20000"/>
    <x v="0"/>
    <n v="0"/>
    <n v="0"/>
    <m/>
    <n v="0"/>
    <n v="20000"/>
    <s v="N"/>
    <m/>
    <s v="VPIT"/>
    <s v="VP FOR INFORMATION TECHNOLOGY"/>
    <s v="94"/>
    <s v="1-Adjust Based Budget"/>
    <x v="42"/>
    <x v="2"/>
    <x v="7"/>
    <m/>
    <x v="0"/>
    <x v="0"/>
    <m/>
  </r>
  <r>
    <n v="2018"/>
    <s v="UA"/>
    <s v="ITSP"/>
    <s v="IT STRATEGIC PLAN FUNDS"/>
    <x v="114"/>
    <s v="EBI"/>
    <s v="ENTERPRISE BUSINESS INTELLIGENCE"/>
    <s v="IT STRATEGIC PLAN"/>
    <x v="17"/>
    <s v="VP FOR INFORMATION TECHNOLOGY"/>
    <s v="GENFND"/>
    <x v="115"/>
    <x v="112"/>
    <s v="---"/>
    <s v="EX"/>
    <s v="R&amp;M"/>
    <s v="REPAIR MAINT"/>
    <s v="KV"/>
    <x v="4"/>
    <s v="GEN EXP"/>
    <s v="09"/>
    <s v="AC"/>
    <x v="3"/>
    <n v="10200"/>
    <n v="10200"/>
    <m/>
    <x v="0"/>
    <n v="0"/>
    <s v="EX"/>
    <n v="10200"/>
    <n v="10200"/>
    <x v="0"/>
    <n v="0"/>
    <n v="0"/>
    <m/>
    <n v="0"/>
    <n v="10200"/>
    <s v="N"/>
    <m/>
    <s v="VPIT"/>
    <s v="VP FOR INFORMATION TECHNOLOGY"/>
    <s v="94"/>
    <s v="1-Adjust Based Budget"/>
    <x v="42"/>
    <x v="2"/>
    <x v="7"/>
    <m/>
    <x v="0"/>
    <x v="0"/>
    <m/>
  </r>
  <r>
    <n v="2018"/>
    <s v="UA"/>
    <s v="ITSP"/>
    <s v="IT STRATEGIC PLAN FUNDS"/>
    <x v="114"/>
    <s v="ESI"/>
    <s v="ENTERPRISE SERVICES INTEGRATION"/>
    <s v="IT STRATEGIC PLAN"/>
    <x v="17"/>
    <s v="VP FOR INFORMATION TECHNOLOGY"/>
    <s v="GENFND"/>
    <x v="115"/>
    <x v="112"/>
    <s v="---"/>
    <s v="EX"/>
    <s v="R&amp;M"/>
    <s v="REPAIR MAINT"/>
    <s v="KV"/>
    <x v="4"/>
    <s v="GEN EXP"/>
    <s v="09"/>
    <s v="AC"/>
    <x v="3"/>
    <n v="2900"/>
    <n v="2900"/>
    <m/>
    <x v="0"/>
    <n v="0"/>
    <s v="EX"/>
    <n v="2900"/>
    <n v="2900"/>
    <x v="0"/>
    <n v="0"/>
    <n v="0"/>
    <m/>
    <n v="0"/>
    <n v="2900"/>
    <s v="N"/>
    <m/>
    <s v="VPIT"/>
    <s v="VP FOR INFORMATION TECHNOLOGY"/>
    <s v="94"/>
    <s v="1-Adjust Based Budget"/>
    <x v="42"/>
    <x v="2"/>
    <x v="7"/>
    <m/>
    <x v="0"/>
    <x v="0"/>
    <m/>
  </r>
  <r>
    <n v="2018"/>
    <s v="UA"/>
    <s v="ITSP"/>
    <s v="IT STRATEGIC PLAN FUNDS"/>
    <x v="114"/>
    <s v="ESS"/>
    <s v="ENTERPRISE STUDENT SYSTEMS"/>
    <s v="IT STRATEGIC PLAN"/>
    <x v="17"/>
    <s v="VP FOR INFORMATION TECHNOLOGY"/>
    <s v="GENFND"/>
    <x v="115"/>
    <x v="112"/>
    <s v="---"/>
    <s v="EX"/>
    <s v="R&amp;M"/>
    <s v="REPAIR MAINT"/>
    <s v="KV"/>
    <x v="4"/>
    <s v="GEN EXP"/>
    <s v="09"/>
    <s v="AC"/>
    <x v="3"/>
    <n v="25000"/>
    <n v="25000"/>
    <m/>
    <x v="0"/>
    <n v="0"/>
    <s v="EX"/>
    <n v="25000"/>
    <n v="25000"/>
    <x v="0"/>
    <n v="0"/>
    <n v="0"/>
    <m/>
    <n v="0"/>
    <n v="25000"/>
    <s v="N"/>
    <m/>
    <s v="VPIT"/>
    <s v="VP FOR INFORMATION TECHNOLOGY"/>
    <s v="94"/>
    <s v="1-Adjust Based Budget"/>
    <x v="42"/>
    <x v="2"/>
    <x v="7"/>
    <m/>
    <x v="0"/>
    <x v="0"/>
    <m/>
  </r>
  <r>
    <n v="2018"/>
    <s v="UA"/>
    <s v="ITSP"/>
    <s v="IT STRATEGIC PLAN FUNDS"/>
    <x v="29"/>
    <s v="DLSP"/>
    <s v="SP60-63 DIGITAL LIBRARIES IT"/>
    <s v="IT STRATEGIC PLAN - BL"/>
    <x v="17"/>
    <s v="VP FOR INFORMATION TECHNOLOGY"/>
    <s v="GENFND"/>
    <x v="115"/>
    <x v="112"/>
    <s v="---"/>
    <s v="EX"/>
    <s v="R&amp;M"/>
    <s v="REPAIR MAINT"/>
    <s v="KV"/>
    <x v="4"/>
    <s v="GEN EXP"/>
    <s v="09"/>
    <s v="AC"/>
    <x v="3"/>
    <n v="1760"/>
    <n v="1760"/>
    <s v="IT"/>
    <x v="0"/>
    <s v="IT"/>
    <s v="EX"/>
    <n v="1760"/>
    <n v="1760"/>
    <x v="0"/>
    <n v="0"/>
    <n v="0"/>
    <m/>
    <n v="0"/>
    <n v="1760"/>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115"/>
    <x v="112"/>
    <s v="---"/>
    <s v="EX"/>
    <s v="R&amp;M"/>
    <s v="REPAIR MAINT"/>
    <s v="KV"/>
    <x v="4"/>
    <s v="GEN EXP"/>
    <s v="09"/>
    <s v="AC"/>
    <x v="3"/>
    <n v="500"/>
    <n v="500"/>
    <s v="IT"/>
    <x v="0"/>
    <s v="IT"/>
    <s v="EX"/>
    <n v="500"/>
    <n v="500"/>
    <x v="0"/>
    <n v="0"/>
    <n v="0"/>
    <m/>
    <n v="0"/>
    <n v="500"/>
    <s v="N"/>
    <m/>
    <s v="VPIT"/>
    <s v="VP FOR INFORMATION TECHNOLOGY"/>
    <s v="94"/>
    <s v="1-Adjust Based Budget"/>
    <x v="42"/>
    <x v="2"/>
    <x v="7"/>
    <m/>
    <x v="16"/>
    <x v="16"/>
    <m/>
  </r>
  <r>
    <n v="2018"/>
    <s v="UA"/>
    <s v="ITSP"/>
    <s v="IT STRATEGIC PLAN FUNDS"/>
    <x v="114"/>
    <s v="EMC"/>
    <s v="EMERGENCY MANAGEMENT AND CONTINUITY"/>
    <s v="IT STRATEGIC PLAN"/>
    <x v="17"/>
    <s v="VP FOR INFORMATION TECHNOLOGY"/>
    <s v="GENFND"/>
    <x v="118"/>
    <x v="53"/>
    <s v="---"/>
    <s v="EX"/>
    <s v="ADV"/>
    <s v="ADVERT PROMO"/>
    <s v="LA"/>
    <x v="4"/>
    <s v="GEN EXP"/>
    <s v="09"/>
    <s v="AC"/>
    <x v="3"/>
    <n v="5760"/>
    <n v="5760"/>
    <m/>
    <x v="0"/>
    <n v="0"/>
    <s v="EX"/>
    <n v="5760"/>
    <n v="5760"/>
    <x v="0"/>
    <n v="0"/>
    <n v="0"/>
    <m/>
    <n v="0"/>
    <n v="5760"/>
    <s v="N"/>
    <m/>
    <s v="VPIT"/>
    <s v="VP FOR INFORMATION TECHNOLOGY"/>
    <s v="94"/>
    <s v="1-Adjust Based Budget"/>
    <x v="42"/>
    <x v="2"/>
    <x v="7"/>
    <m/>
    <x v="0"/>
    <x v="0"/>
    <m/>
  </r>
  <r>
    <n v="2018"/>
    <s v="UA"/>
    <s v="ITSP"/>
    <s v="IT STRATEGIC PLAN FUNDS"/>
    <x v="116"/>
    <s v="CDRS"/>
    <s v="SP30AND33 COMPUT &amp; DATA RESEARCH SOFTWAR"/>
    <s v="EMPOWERING PEOPLE IT INITIATIVE - IN"/>
    <x v="17"/>
    <s v="VP FOR INFORMATION TECHNOLOGY"/>
    <s v="GENFND"/>
    <x v="118"/>
    <x v="53"/>
    <s v="---"/>
    <s v="EX"/>
    <s v="ADV"/>
    <s v="ADVERT PROMO"/>
    <s v="LA"/>
    <x v="4"/>
    <s v="GEN EXP"/>
    <s v="09"/>
    <s v="AC"/>
    <x v="3"/>
    <n v="11148"/>
    <n v="11148"/>
    <s v="IT"/>
    <x v="0"/>
    <s v="IT"/>
    <s v="EX"/>
    <n v="11148"/>
    <n v="11148"/>
    <x v="0"/>
    <n v="0"/>
    <n v="0"/>
    <m/>
    <n v="0"/>
    <n v="11148"/>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57"/>
    <x v="56"/>
    <s v="---"/>
    <s v="EX"/>
    <s v="R&amp;M"/>
    <s v="REPAIR MAINT"/>
    <s v="KV"/>
    <x v="4"/>
    <s v="GEN EXP"/>
    <s v="09"/>
    <s v="AC"/>
    <x v="3"/>
    <n v="1200"/>
    <n v="1200"/>
    <s v="IT"/>
    <x v="0"/>
    <s v="IT"/>
    <s v="EX"/>
    <n v="1200"/>
    <n v="1200"/>
    <x v="0"/>
    <n v="0"/>
    <n v="0"/>
    <m/>
    <n v="0"/>
    <n v="12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59"/>
    <x v="58"/>
    <s v="---"/>
    <s v="EX"/>
    <s v="R&amp;M"/>
    <s v="REPAIR MAINT"/>
    <s v="KV"/>
    <x v="4"/>
    <s v="GEN EXP"/>
    <s v="09"/>
    <s v="AC"/>
    <x v="3"/>
    <n v="100"/>
    <n v="100"/>
    <m/>
    <x v="0"/>
    <n v="0"/>
    <s v="EX"/>
    <n v="100"/>
    <n v="100"/>
    <x v="0"/>
    <n v="0"/>
    <n v="0"/>
    <m/>
    <n v="0"/>
    <n v="100"/>
    <s v="N"/>
    <m/>
    <s v="VPIT"/>
    <s v="VP FOR INFORMATION TECHNOLOGY"/>
    <s v="94"/>
    <s v="1-Adjust Based Budget"/>
    <x v="42"/>
    <x v="2"/>
    <x v="7"/>
    <m/>
    <x v="0"/>
    <x v="0"/>
    <m/>
  </r>
  <r>
    <n v="2018"/>
    <s v="UA"/>
    <s v="ITSP"/>
    <s v="IT STRATEGIC PLAN FUNDS"/>
    <x v="114"/>
    <s v="COLT"/>
    <s v="COLLABORATION TECHNOLIGES"/>
    <s v="IT STRATEGIC PLAN"/>
    <x v="17"/>
    <s v="VP FOR INFORMATION TECHNOLOGY"/>
    <s v="GENFND"/>
    <x v="121"/>
    <x v="117"/>
    <s v="---"/>
    <s v="EX"/>
    <s v="COSV"/>
    <s v="CONTRACT SRV"/>
    <s v="KK"/>
    <x v="4"/>
    <s v="GEN EXP"/>
    <s v="09"/>
    <s v="AC"/>
    <x v="3"/>
    <n v="9000"/>
    <n v="9000"/>
    <m/>
    <x v="0"/>
    <n v="0"/>
    <s v="EX"/>
    <n v="9000"/>
    <n v="9000"/>
    <x v="0"/>
    <n v="0"/>
    <n v="0"/>
    <m/>
    <n v="0"/>
    <n v="9000"/>
    <s v="N"/>
    <m/>
    <s v="VPIT"/>
    <s v="VP FOR INFORMATION TECHNOLOGY"/>
    <s v="94"/>
    <s v="1-Adjust Based Budget"/>
    <x v="42"/>
    <x v="2"/>
    <x v="7"/>
    <m/>
    <x v="0"/>
    <x v="0"/>
    <m/>
  </r>
  <r>
    <n v="2018"/>
    <s v="UA"/>
    <s v="ITSP"/>
    <s v="IT STRATEGIC PLAN FUNDS"/>
    <x v="114"/>
    <s v="SC"/>
    <s v="SUPPORT CENTER"/>
    <s v="IT STRATEGIC PLAN"/>
    <x v="17"/>
    <s v="VP FOR INFORMATION TECHNOLOGY"/>
    <s v="GENFND"/>
    <x v="121"/>
    <x v="117"/>
    <s v="---"/>
    <s v="EX"/>
    <s v="COSV"/>
    <s v="CONTRACT SRV"/>
    <s v="KK"/>
    <x v="4"/>
    <s v="GEN EXP"/>
    <s v="09"/>
    <s v="AC"/>
    <x v="3"/>
    <n v="750"/>
    <n v="750"/>
    <m/>
    <x v="0"/>
    <n v="0"/>
    <s v="EX"/>
    <n v="750"/>
    <n v="750"/>
    <x v="0"/>
    <n v="0"/>
    <n v="0"/>
    <m/>
    <n v="0"/>
    <n v="750"/>
    <s v="N"/>
    <m/>
    <s v="VPIT"/>
    <s v="VP FOR INFORMATION TECHNOLOGY"/>
    <s v="94"/>
    <s v="1-Adjust Based Budget"/>
    <x v="42"/>
    <x v="2"/>
    <x v="7"/>
    <m/>
    <x v="0"/>
    <x v="0"/>
    <m/>
  </r>
  <r>
    <n v="2018"/>
    <s v="UA"/>
    <s v="ITSP"/>
    <s v="IT STRATEGIC PLAN FUNDS"/>
    <x v="29"/>
    <s v="CTSGI"/>
    <s v="CLASSROOM TECH SERVICE GENERAL INVENTORY"/>
    <s v="IT STRATEGIC PLAN - BL"/>
    <x v="17"/>
    <s v="VP FOR INFORMATION TECHNOLOGY"/>
    <s v="GENFND"/>
    <x v="121"/>
    <x v="117"/>
    <s v="---"/>
    <s v="EX"/>
    <s v="COSV"/>
    <s v="CONTRACT SRV"/>
    <s v="KK"/>
    <x v="4"/>
    <s v="GEN EXP"/>
    <s v="09"/>
    <s v="AC"/>
    <x v="3"/>
    <n v="5000"/>
    <n v="5000"/>
    <s v="IT"/>
    <x v="0"/>
    <s v="IT"/>
    <s v="EX"/>
    <n v="5000"/>
    <n v="5000"/>
    <x v="0"/>
    <n v="0"/>
    <n v="0"/>
    <m/>
    <n v="0"/>
    <n v="5000"/>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121"/>
    <x v="117"/>
    <s v="---"/>
    <s v="EX"/>
    <s v="COSV"/>
    <s v="CONTRACT SRV"/>
    <s v="KK"/>
    <x v="4"/>
    <s v="GEN EXP"/>
    <s v="09"/>
    <s v="AC"/>
    <x v="3"/>
    <n v="3500"/>
    <n v="3500"/>
    <s v="IT"/>
    <x v="0"/>
    <s v="IT"/>
    <s v="EX"/>
    <n v="3500"/>
    <n v="3500"/>
    <x v="0"/>
    <n v="0"/>
    <n v="0"/>
    <m/>
    <n v="0"/>
    <n v="3500"/>
    <s v="N"/>
    <m/>
    <s v="VPIT"/>
    <s v="VP FOR INFORMATION TECHNOLOGY"/>
    <s v="94"/>
    <s v="1-Adjust Based Budget"/>
    <x v="42"/>
    <x v="2"/>
    <x v="7"/>
    <m/>
    <x v="16"/>
    <x v="16"/>
    <m/>
  </r>
  <r>
    <n v="2018"/>
    <s v="UA"/>
    <s v="ITSP"/>
    <s v="IT STRATEGIC PLAN FUNDS"/>
    <x v="114"/>
    <s v="SC"/>
    <s v="SUPPORT CENTER"/>
    <s v="IT STRATEGIC PLAN"/>
    <x v="17"/>
    <s v="VP FOR INFORMATION TECHNOLOGY"/>
    <s v="GENFND"/>
    <x v="88"/>
    <x v="86"/>
    <s v="---"/>
    <s v="EX"/>
    <s v="S&amp;E"/>
    <s v="S&amp;E"/>
    <s v="LF"/>
    <x v="4"/>
    <s v="GEN EXP"/>
    <s v="09"/>
    <s v="AC"/>
    <x v="3"/>
    <n v="100"/>
    <n v="100"/>
    <m/>
    <x v="0"/>
    <n v="0"/>
    <s v="EX"/>
    <n v="100"/>
    <n v="100"/>
    <x v="0"/>
    <n v="0"/>
    <n v="0"/>
    <m/>
    <n v="0"/>
    <n v="100"/>
    <s v="N"/>
    <m/>
    <s v="VPIT"/>
    <s v="VP FOR INFORMATION TECHNOLOGY"/>
    <s v="94"/>
    <s v="1-Adjust Based Budget"/>
    <x v="42"/>
    <x v="2"/>
    <x v="7"/>
    <m/>
    <x v="0"/>
    <x v="0"/>
    <m/>
  </r>
  <r>
    <n v="2018"/>
    <s v="UA"/>
    <s v="ITSP"/>
    <s v="IT STRATEGIC PLAN FUNDS"/>
    <x v="29"/>
    <s v="CESG"/>
    <s v="COLLABORATION AND ENGAGEMENT SUPPORT GRP"/>
    <s v="IT STRATEGIC PLAN - BL"/>
    <x v="17"/>
    <s v="VP FOR INFORMATION TECHNOLOGY"/>
    <s v="GENFND"/>
    <x v="16"/>
    <x v="15"/>
    <s v="---"/>
    <s v="EX"/>
    <s v="ADV"/>
    <s v="ADVERT PROMO"/>
    <s v="LA"/>
    <x v="4"/>
    <s v="GEN EXP"/>
    <s v="09"/>
    <s v="AC"/>
    <x v="3"/>
    <n v="2500"/>
    <n v="2500"/>
    <s v="IT"/>
    <x v="0"/>
    <s v="IT"/>
    <s v="EX"/>
    <n v="2500"/>
    <n v="2500"/>
    <x v="0"/>
    <n v="0"/>
    <n v="0"/>
    <m/>
    <n v="0"/>
    <n v="2500"/>
    <s v="N"/>
    <m/>
    <s v="VPIT"/>
    <s v="VP FOR INFORMATION TECHNOLOGY"/>
    <s v="94"/>
    <s v="1-Adjust Based Budget"/>
    <x v="42"/>
    <x v="2"/>
    <x v="7"/>
    <m/>
    <x v="16"/>
    <x v="16"/>
    <m/>
  </r>
  <r>
    <n v="2018"/>
    <s v="UA"/>
    <s v="ITSP"/>
    <s v="IT STRATEGIC PLAN FUNDS"/>
    <x v="29"/>
    <s v="NDLRI"/>
    <s v="SP59 NATIONAL DIGITAL LIBRARY RESEARCH"/>
    <s v="IT STRATEGIC PLAN - BL"/>
    <x v="17"/>
    <s v="VP FOR INFORMATION TECHNOLOGY"/>
    <s v="GENFND"/>
    <x v="16"/>
    <x v="15"/>
    <s v="---"/>
    <s v="EX"/>
    <s v="ADV"/>
    <s v="ADVERT PROMO"/>
    <s v="LA"/>
    <x v="4"/>
    <s v="GEN EXP"/>
    <s v="09"/>
    <s v="AC"/>
    <x v="3"/>
    <n v="3500"/>
    <n v="3500"/>
    <s v="IT"/>
    <x v="0"/>
    <s v="IT"/>
    <s v="EX"/>
    <n v="3500"/>
    <n v="3500"/>
    <x v="0"/>
    <n v="0"/>
    <n v="0"/>
    <m/>
    <n v="0"/>
    <n v="35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60"/>
    <x v="59"/>
    <s v="---"/>
    <s v="EX"/>
    <s v="S&amp;E"/>
    <s v="S&amp;E"/>
    <s v="LF"/>
    <x v="4"/>
    <s v="GEN EXP"/>
    <s v="09"/>
    <s v="AC"/>
    <x v="3"/>
    <n v="6500"/>
    <n v="6500"/>
    <m/>
    <x v="0"/>
    <n v="0"/>
    <s v="EX"/>
    <n v="6500"/>
    <n v="6500"/>
    <x v="0"/>
    <n v="0"/>
    <n v="0"/>
    <m/>
    <n v="0"/>
    <n v="6500"/>
    <s v="N"/>
    <m/>
    <s v="VPIT"/>
    <s v="VP FOR INFORMATION TECHNOLOGY"/>
    <s v="94"/>
    <s v="1-Adjust Based Budget"/>
    <x v="42"/>
    <x v="2"/>
    <x v="7"/>
    <m/>
    <x v="0"/>
    <x v="0"/>
    <m/>
  </r>
  <r>
    <n v="2018"/>
    <s v="UA"/>
    <s v="ITSP"/>
    <s v="IT STRATEGIC PLAN FUNDS"/>
    <x v="114"/>
    <s v="DCD"/>
    <s v="DIGITAL COMMUNICATIONS DEVELOPMENT"/>
    <s v="IT STRATEGIC PLAN"/>
    <x v="17"/>
    <s v="VP FOR INFORMATION TECHNOLOGY"/>
    <s v="GENFND"/>
    <x v="60"/>
    <x v="59"/>
    <s v="---"/>
    <s v="EX"/>
    <s v="S&amp;E"/>
    <s v="S&amp;E"/>
    <s v="LF"/>
    <x v="4"/>
    <s v="GEN EXP"/>
    <s v="09"/>
    <s v="AC"/>
    <x v="3"/>
    <n v="2147"/>
    <n v="1721"/>
    <m/>
    <x v="0"/>
    <n v="0"/>
    <s v="EX"/>
    <n v="1721"/>
    <n v="1721"/>
    <x v="0"/>
    <n v="0"/>
    <n v="0"/>
    <m/>
    <n v="0"/>
    <n v="1721"/>
    <s v="N"/>
    <m/>
    <s v="VPIT"/>
    <s v="VP FOR INFORMATION TECHNOLOGY"/>
    <s v="94"/>
    <s v="1-Adjust Based Budget"/>
    <x v="42"/>
    <x v="2"/>
    <x v="7"/>
    <m/>
    <x v="0"/>
    <x v="0"/>
    <m/>
  </r>
  <r>
    <n v="2018"/>
    <s v="UA"/>
    <s v="ITSP"/>
    <s v="IT STRATEGIC PLAN FUNDS"/>
    <x v="114"/>
    <s v="EMC"/>
    <s v="EMERGENCY MANAGEMENT AND CONTINUITY"/>
    <s v="IT STRATEGIC PLAN"/>
    <x v="17"/>
    <s v="VP FOR INFORMATION TECHNOLOGY"/>
    <s v="GENFND"/>
    <x v="60"/>
    <x v="59"/>
    <s v="---"/>
    <s v="EX"/>
    <s v="S&amp;E"/>
    <s v="S&amp;E"/>
    <s v="LF"/>
    <x v="4"/>
    <s v="GEN EXP"/>
    <s v="09"/>
    <s v="AC"/>
    <x v="3"/>
    <n v="1500"/>
    <n v="1500"/>
    <m/>
    <x v="0"/>
    <n v="0"/>
    <s v="EX"/>
    <n v="1500"/>
    <n v="1500"/>
    <x v="0"/>
    <n v="0"/>
    <n v="0"/>
    <m/>
    <n v="0"/>
    <n v="1500"/>
    <s v="N"/>
    <m/>
    <s v="VPIT"/>
    <s v="VP FOR INFORMATION TECHNOLOGY"/>
    <s v="94"/>
    <s v="1-Adjust Based Budget"/>
    <x v="42"/>
    <x v="2"/>
    <x v="7"/>
    <m/>
    <x v="0"/>
    <x v="0"/>
    <m/>
  </r>
  <r>
    <n v="2018"/>
    <s v="UA"/>
    <s v="ITSP"/>
    <s v="IT STRATEGIC PLAN FUNDS"/>
    <x v="114"/>
    <s v="ES"/>
    <s v="ENTERPRISE SYSTEMS"/>
    <s v="IT STRATEGIC PLAN"/>
    <x v="17"/>
    <s v="VP FOR INFORMATION TECHNOLOGY"/>
    <s v="GENFND"/>
    <x v="60"/>
    <x v="59"/>
    <s v="---"/>
    <s v="EX"/>
    <s v="S&amp;E"/>
    <s v="S&amp;E"/>
    <s v="LF"/>
    <x v="4"/>
    <s v="GEN EXP"/>
    <s v="09"/>
    <s v="AC"/>
    <x v="3"/>
    <n v="11215"/>
    <n v="11215"/>
    <m/>
    <x v="0"/>
    <n v="0"/>
    <s v="EX"/>
    <n v="11215"/>
    <n v="11215"/>
    <x v="0"/>
    <n v="0"/>
    <n v="0"/>
    <m/>
    <n v="0"/>
    <n v="11215"/>
    <s v="N"/>
    <m/>
    <s v="VPIT"/>
    <s v="VP FOR INFORMATION TECHNOLOGY"/>
    <s v="94"/>
    <s v="1-Adjust Based Budget"/>
    <x v="42"/>
    <x v="2"/>
    <x v="7"/>
    <m/>
    <x v="0"/>
    <x v="0"/>
    <m/>
  </r>
  <r>
    <n v="2018"/>
    <s v="UA"/>
    <s v="ITSP"/>
    <s v="IT STRATEGIC PLAN FUNDS"/>
    <x v="114"/>
    <s v="ESS"/>
    <s v="ENTERPRISE STUDENT SYSTEMS"/>
    <s v="IT STRATEGIC PLAN"/>
    <x v="17"/>
    <s v="VP FOR INFORMATION TECHNOLOGY"/>
    <s v="GENFND"/>
    <x v="60"/>
    <x v="59"/>
    <s v="---"/>
    <s v="EX"/>
    <s v="S&amp;E"/>
    <s v="S&amp;E"/>
    <s v="LF"/>
    <x v="4"/>
    <s v="GEN EXP"/>
    <s v="09"/>
    <s v="AC"/>
    <x v="3"/>
    <n v="29400"/>
    <n v="29400"/>
    <m/>
    <x v="0"/>
    <n v="0"/>
    <s v="EX"/>
    <n v="29400"/>
    <n v="29400"/>
    <x v="0"/>
    <n v="0"/>
    <n v="0"/>
    <m/>
    <n v="0"/>
    <n v="29400"/>
    <s v="N"/>
    <m/>
    <s v="VPIT"/>
    <s v="VP FOR INFORMATION TECHNOLOGY"/>
    <s v="94"/>
    <s v="1-Adjust Based Budget"/>
    <x v="42"/>
    <x v="2"/>
    <x v="7"/>
    <m/>
    <x v="0"/>
    <x v="0"/>
    <m/>
  </r>
  <r>
    <n v="2018"/>
    <s v="UA"/>
    <s v="ITSP"/>
    <s v="IT STRATEGIC PLAN FUNDS"/>
    <x v="114"/>
    <s v="SC"/>
    <s v="SUPPORT CENTER"/>
    <s v="IT STRATEGIC PLAN"/>
    <x v="17"/>
    <s v="VP FOR INFORMATION TECHNOLOGY"/>
    <s v="GENFND"/>
    <x v="60"/>
    <x v="59"/>
    <s v="---"/>
    <s v="EX"/>
    <s v="S&amp;E"/>
    <s v="S&amp;E"/>
    <s v="LF"/>
    <x v="4"/>
    <s v="GEN EXP"/>
    <s v="09"/>
    <s v="AC"/>
    <x v="3"/>
    <n v="6600"/>
    <n v="6600"/>
    <m/>
    <x v="0"/>
    <n v="0"/>
    <s v="EX"/>
    <n v="6600"/>
    <n v="6600"/>
    <x v="0"/>
    <n v="0"/>
    <n v="0"/>
    <m/>
    <n v="0"/>
    <n v="6600"/>
    <s v="N"/>
    <m/>
    <s v="VPIT"/>
    <s v="VP FOR INFORMATION TECHNOLOGY"/>
    <s v="94"/>
    <s v="1-Adjust Based Budget"/>
    <x v="42"/>
    <x v="2"/>
    <x v="7"/>
    <m/>
    <x v="0"/>
    <x v="0"/>
    <m/>
  </r>
  <r>
    <n v="2018"/>
    <s v="UA"/>
    <s v="ITSP"/>
    <s v="IT STRATEGIC PLAN FUNDS"/>
    <x v="29"/>
    <s v="CTSGI"/>
    <s v="CLASSROOM TECH SERVICE GENERAL INVENTORY"/>
    <s v="IT STRATEGIC PLAN - BL"/>
    <x v="17"/>
    <s v="VP FOR INFORMATION TECHNOLOGY"/>
    <s v="GENFND"/>
    <x v="60"/>
    <x v="59"/>
    <s v="---"/>
    <s v="EX"/>
    <s v="S&amp;E"/>
    <s v="S&amp;E"/>
    <s v="LF"/>
    <x v="4"/>
    <s v="GEN EXP"/>
    <s v="09"/>
    <s v="AC"/>
    <x v="3"/>
    <n v="30000"/>
    <n v="30000"/>
    <s v="IT"/>
    <x v="0"/>
    <s v="IT"/>
    <s v="EX"/>
    <n v="30000"/>
    <n v="30000"/>
    <x v="0"/>
    <n v="0"/>
    <n v="0"/>
    <m/>
    <n v="0"/>
    <n v="30000"/>
    <s v="N"/>
    <m/>
    <s v="VPIT"/>
    <s v="VP FOR INFORMATION TECHNOLOGY"/>
    <s v="94"/>
    <s v="1-Adjust Based Budget"/>
    <x v="42"/>
    <x v="2"/>
    <x v="7"/>
    <m/>
    <x v="16"/>
    <x v="16"/>
    <m/>
  </r>
  <r>
    <n v="2018"/>
    <s v="UA"/>
    <s v="ITSP"/>
    <s v="IT STRATEGIC PLAN FUNDS"/>
    <x v="29"/>
    <s v="NDLRI"/>
    <s v="SP59 NATIONAL DIGITAL LIBRARY RESEARCH"/>
    <s v="IT STRATEGIC PLAN - BL"/>
    <x v="17"/>
    <s v="VP FOR INFORMATION TECHNOLOGY"/>
    <s v="GENFND"/>
    <x v="60"/>
    <x v="59"/>
    <s v="---"/>
    <s v="EX"/>
    <s v="S&amp;E"/>
    <s v="S&amp;E"/>
    <s v="LF"/>
    <x v="4"/>
    <s v="GEN EXP"/>
    <s v="09"/>
    <s v="AC"/>
    <x v="3"/>
    <n v="3953"/>
    <n v="3953"/>
    <s v="IT"/>
    <x v="0"/>
    <s v="IT"/>
    <s v="EX"/>
    <n v="3953"/>
    <n v="3953"/>
    <x v="0"/>
    <n v="0"/>
    <n v="0"/>
    <m/>
    <n v="0"/>
    <n v="3953"/>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60"/>
    <x v="59"/>
    <s v="---"/>
    <s v="EX"/>
    <s v="S&amp;E"/>
    <s v="S&amp;E"/>
    <s v="LF"/>
    <x v="4"/>
    <s v="GEN EXP"/>
    <s v="09"/>
    <s v="AC"/>
    <x v="3"/>
    <n v="1705"/>
    <n v="1705"/>
    <s v="IT"/>
    <x v="0"/>
    <s v="IT"/>
    <s v="EX"/>
    <n v="1705"/>
    <n v="1705"/>
    <x v="0"/>
    <n v="0"/>
    <n v="0"/>
    <m/>
    <n v="0"/>
    <n v="1705"/>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60"/>
    <x v="59"/>
    <s v="---"/>
    <s v="EX"/>
    <s v="S&amp;E"/>
    <s v="S&amp;E"/>
    <s v="LF"/>
    <x v="4"/>
    <s v="GEN EXP"/>
    <s v="09"/>
    <s v="AC"/>
    <x v="3"/>
    <n v="19000"/>
    <n v="19000"/>
    <s v="IT"/>
    <x v="0"/>
    <s v="IT"/>
    <s v="EX"/>
    <n v="19000"/>
    <n v="19000"/>
    <x v="0"/>
    <n v="0"/>
    <n v="0"/>
    <m/>
    <n v="0"/>
    <n v="190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162"/>
    <x v="155"/>
    <s v="---"/>
    <s v="EX"/>
    <s v="S&amp;E"/>
    <s v="S&amp;E"/>
    <s v="LF"/>
    <x v="4"/>
    <s v="GEN EXP"/>
    <s v="09"/>
    <s v="AC"/>
    <x v="3"/>
    <n v="100"/>
    <n v="100"/>
    <m/>
    <x v="0"/>
    <n v="0"/>
    <s v="EX"/>
    <n v="100"/>
    <n v="100"/>
    <x v="0"/>
    <n v="0"/>
    <n v="0"/>
    <m/>
    <n v="0"/>
    <n v="100"/>
    <s v="N"/>
    <m/>
    <s v="VPIT"/>
    <s v="VP FOR INFORMATION TECHNOLOGY"/>
    <s v="94"/>
    <s v="1-Adjust Based Budget"/>
    <x v="42"/>
    <x v="2"/>
    <x v="7"/>
    <m/>
    <x v="0"/>
    <x v="0"/>
    <m/>
  </r>
  <r>
    <n v="2018"/>
    <s v="UA"/>
    <s v="ITSP"/>
    <s v="IT STRATEGIC PLAN FUNDS"/>
    <x v="114"/>
    <s v="COLT"/>
    <s v="COLLABORATION TECHNOLIGES"/>
    <s v="IT STRATEGIC PLAN"/>
    <x v="17"/>
    <s v="VP FOR INFORMATION TECHNOLOGY"/>
    <s v="GENFND"/>
    <x v="61"/>
    <x v="60"/>
    <s v="---"/>
    <s v="EX"/>
    <s v="S&amp;E"/>
    <s v="S&amp;E"/>
    <s v="LF"/>
    <x v="4"/>
    <s v="GEN EXP"/>
    <s v="09"/>
    <s v="AC"/>
    <x v="3"/>
    <n v="1200"/>
    <n v="1200"/>
    <m/>
    <x v="0"/>
    <n v="0"/>
    <s v="EX"/>
    <n v="1200"/>
    <n v="1200"/>
    <x v="0"/>
    <n v="0"/>
    <n v="0"/>
    <m/>
    <n v="0"/>
    <n v="1200"/>
    <s v="N"/>
    <m/>
    <s v="VPIT"/>
    <s v="VP FOR INFORMATION TECHNOLOGY"/>
    <s v="94"/>
    <s v="1-Adjust Based Budget"/>
    <x v="42"/>
    <x v="2"/>
    <x v="7"/>
    <m/>
    <x v="0"/>
    <x v="0"/>
    <m/>
  </r>
  <r>
    <n v="2018"/>
    <s v="UA"/>
    <s v="ITSP"/>
    <s v="IT STRATEGIC PLAN FUNDS"/>
    <x v="114"/>
    <s v="SC"/>
    <s v="SUPPORT CENTER"/>
    <s v="IT STRATEGIC PLAN"/>
    <x v="17"/>
    <s v="VP FOR INFORMATION TECHNOLOGY"/>
    <s v="GENFND"/>
    <x v="61"/>
    <x v="60"/>
    <s v="---"/>
    <s v="EX"/>
    <s v="S&amp;E"/>
    <s v="S&amp;E"/>
    <s v="LF"/>
    <x v="4"/>
    <s v="GEN EXP"/>
    <s v="09"/>
    <s v="AC"/>
    <x v="3"/>
    <n v="8003"/>
    <n v="8003"/>
    <m/>
    <x v="0"/>
    <n v="0"/>
    <s v="EX"/>
    <n v="8003"/>
    <n v="8003"/>
    <x v="0"/>
    <n v="0"/>
    <n v="0"/>
    <m/>
    <n v="0"/>
    <n v="8003"/>
    <s v="N"/>
    <m/>
    <s v="VPIT"/>
    <s v="VP FOR INFORMATION TECHNOLOGY"/>
    <s v="94"/>
    <s v="1-Adjust Based Budget"/>
    <x v="42"/>
    <x v="2"/>
    <x v="7"/>
    <m/>
    <x v="0"/>
    <x v="0"/>
    <m/>
  </r>
  <r>
    <n v="2018"/>
    <s v="UA"/>
    <s v="ITSP"/>
    <s v="IT STRATEGIC PLAN FUNDS"/>
    <x v="29"/>
    <s v="OSG"/>
    <s v="OPEN SCIENCE GRID"/>
    <s v="IT STRATEGIC PLAN - BL"/>
    <x v="17"/>
    <s v="VP FOR INFORMATION TECHNOLOGY"/>
    <s v="GENFND"/>
    <x v="61"/>
    <x v="60"/>
    <s v="---"/>
    <s v="EX"/>
    <s v="S&amp;E"/>
    <s v="S&amp;E"/>
    <s v="LF"/>
    <x v="4"/>
    <s v="GEN EXP"/>
    <s v="09"/>
    <s v="AC"/>
    <x v="3"/>
    <n v="4953"/>
    <n v="4953"/>
    <s v="IT"/>
    <x v="0"/>
    <s v="IT"/>
    <s v="EX"/>
    <n v="4953"/>
    <n v="4953"/>
    <x v="0"/>
    <n v="0"/>
    <n v="0"/>
    <m/>
    <n v="0"/>
    <n v="4953"/>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61"/>
    <x v="60"/>
    <s v="---"/>
    <s v="EX"/>
    <s v="S&amp;E"/>
    <s v="S&amp;E"/>
    <s v="LF"/>
    <x v="4"/>
    <s v="GEN EXP"/>
    <s v="09"/>
    <s v="AC"/>
    <x v="3"/>
    <n v="2240"/>
    <n v="2240"/>
    <s v="IT"/>
    <x v="0"/>
    <s v="IT"/>
    <s v="EX"/>
    <n v="2240"/>
    <n v="2240"/>
    <x v="0"/>
    <n v="0"/>
    <n v="0"/>
    <m/>
    <n v="0"/>
    <n v="2240"/>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61"/>
    <x v="60"/>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164"/>
    <x v="157"/>
    <s v="---"/>
    <s v="EX"/>
    <s v="S&amp;E"/>
    <s v="S&amp;E"/>
    <s v="LF"/>
    <x v="4"/>
    <s v="GEN EXP"/>
    <s v="09"/>
    <s v="AC"/>
    <x v="3"/>
    <n v="1400"/>
    <n v="1400"/>
    <m/>
    <x v="0"/>
    <n v="0"/>
    <s v="EX"/>
    <n v="1400"/>
    <n v="1400"/>
    <x v="0"/>
    <n v="0"/>
    <n v="0"/>
    <m/>
    <n v="0"/>
    <n v="1400"/>
    <s v="N"/>
    <m/>
    <s v="VPIT"/>
    <s v="VP FOR INFORMATION TECHNOLOGY"/>
    <s v="94"/>
    <s v="1-Adjust Based Budget"/>
    <x v="42"/>
    <x v="2"/>
    <x v="7"/>
    <m/>
    <x v="0"/>
    <x v="0"/>
    <m/>
  </r>
  <r>
    <n v="2018"/>
    <s v="UA"/>
    <s v="ITSP"/>
    <s v="IT STRATEGIC PLAN FUNDS"/>
    <x v="29"/>
    <s v="CTSGI"/>
    <s v="CLASSROOM TECH SERVICE GENERAL INVENTORY"/>
    <s v="IT STRATEGIC PLAN - BL"/>
    <x v="17"/>
    <s v="VP FOR INFORMATION TECHNOLOGY"/>
    <s v="GENFND"/>
    <x v="165"/>
    <x v="158"/>
    <s v="---"/>
    <s v="EX"/>
    <s v="S&amp;E"/>
    <s v="S&amp;E"/>
    <s v="LF"/>
    <x v="4"/>
    <s v="GEN EXP"/>
    <s v="09"/>
    <s v="AC"/>
    <x v="3"/>
    <n v="5500"/>
    <n v="5500"/>
    <s v="IT"/>
    <x v="0"/>
    <s v="IT"/>
    <s v="EX"/>
    <n v="5500"/>
    <n v="5500"/>
    <x v="0"/>
    <n v="0"/>
    <n v="0"/>
    <m/>
    <n v="0"/>
    <n v="5500"/>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165"/>
    <x v="158"/>
    <s v="---"/>
    <s v="EX"/>
    <s v="S&amp;E"/>
    <s v="S&amp;E"/>
    <s v="LF"/>
    <x v="4"/>
    <s v="GEN EXP"/>
    <s v="09"/>
    <s v="AC"/>
    <x v="3"/>
    <n v="13000"/>
    <n v="13000"/>
    <s v="IT"/>
    <x v="0"/>
    <s v="IT"/>
    <s v="EX"/>
    <n v="13000"/>
    <n v="13000"/>
    <x v="0"/>
    <n v="0"/>
    <n v="0"/>
    <m/>
    <n v="0"/>
    <n v="130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92"/>
    <x v="90"/>
    <s v="---"/>
    <s v="EX"/>
    <s v="S&amp;E"/>
    <s v="S&amp;E"/>
    <s v="LF"/>
    <x v="4"/>
    <s v="GEN EXP"/>
    <s v="09"/>
    <s v="AC"/>
    <x v="3"/>
    <n v="6000"/>
    <n v="6000"/>
    <m/>
    <x v="0"/>
    <n v="0"/>
    <s v="EX"/>
    <n v="6000"/>
    <n v="6000"/>
    <x v="0"/>
    <n v="0"/>
    <n v="0"/>
    <m/>
    <n v="0"/>
    <n v="6000"/>
    <s v="N"/>
    <m/>
    <s v="VPIT"/>
    <s v="VP FOR INFORMATION TECHNOLOGY"/>
    <s v="94"/>
    <s v="1-Adjust Based Budget"/>
    <x v="42"/>
    <x v="2"/>
    <x v="7"/>
    <m/>
    <x v="0"/>
    <x v="0"/>
    <m/>
  </r>
  <r>
    <n v="2018"/>
    <s v="UA"/>
    <s v="ITSP"/>
    <s v="IT STRATEGIC PLAN FUNDS"/>
    <x v="114"/>
    <s v="COLT"/>
    <s v="COLLABORATION TECHNOLIGES"/>
    <s v="IT STRATEGIC PLAN"/>
    <x v="17"/>
    <s v="VP FOR INFORMATION TECHNOLOGY"/>
    <s v="GENFND"/>
    <x v="63"/>
    <x v="62"/>
    <s v="---"/>
    <s v="EX"/>
    <s v="S&amp;E"/>
    <s v="S&amp;E"/>
    <s v="LF"/>
    <x v="4"/>
    <s v="GEN EXP"/>
    <s v="09"/>
    <s v="AC"/>
    <x v="3"/>
    <n v="50"/>
    <n v="50"/>
    <m/>
    <x v="0"/>
    <n v="0"/>
    <s v="EX"/>
    <n v="50"/>
    <n v="50"/>
    <x v="0"/>
    <n v="0"/>
    <n v="0"/>
    <m/>
    <n v="0"/>
    <n v="50"/>
    <s v="N"/>
    <m/>
    <s v="VPIT"/>
    <s v="VP FOR INFORMATION TECHNOLOGY"/>
    <s v="94"/>
    <s v="1-Adjust Based Budget"/>
    <x v="42"/>
    <x v="2"/>
    <x v="7"/>
    <m/>
    <x v="0"/>
    <x v="0"/>
    <m/>
  </r>
  <r>
    <n v="2018"/>
    <s v="UA"/>
    <s v="ITSP"/>
    <s v="IT STRATEGIC PLAN FUNDS"/>
    <x v="114"/>
    <s v="EDCRT"/>
    <s v="EDUCATION CERTIFICATION TRAINING"/>
    <s v="IT STRATEGIC PLAN"/>
    <x v="17"/>
    <s v="VP FOR INFORMATION TECHNOLOGY"/>
    <s v="GENFND"/>
    <x v="17"/>
    <x v="16"/>
    <s v="---"/>
    <s v="EX"/>
    <s v="OEXP"/>
    <s v="OTHER EXP"/>
    <s v="LP"/>
    <x v="4"/>
    <s v="GEN EXP"/>
    <s v="09"/>
    <s v="AC"/>
    <x v="3"/>
    <n v="2885"/>
    <n v="2885"/>
    <m/>
    <x v="0"/>
    <n v="0"/>
    <s v="EX"/>
    <n v="2885"/>
    <n v="2885"/>
    <x v="0"/>
    <n v="0"/>
    <n v="0"/>
    <m/>
    <n v="0"/>
    <n v="2885"/>
    <s v="N"/>
    <m/>
    <s v="VPIT"/>
    <s v="VP FOR INFORMATION TECHNOLOGY"/>
    <s v="94"/>
    <s v="1-Adjust Based Budget"/>
    <x v="42"/>
    <x v="2"/>
    <x v="7"/>
    <m/>
    <x v="0"/>
    <x v="0"/>
    <m/>
  </r>
  <r>
    <n v="2018"/>
    <s v="UA"/>
    <s v="ITSP"/>
    <s v="IT STRATEGIC PLAN FUNDS"/>
    <x v="114"/>
    <s v="ES"/>
    <s v="ENTERPRISE SYSTEMS"/>
    <s v="IT STRATEGIC PLAN"/>
    <x v="17"/>
    <s v="VP FOR INFORMATION TECHNOLOGY"/>
    <s v="GENFND"/>
    <x v="17"/>
    <x v="16"/>
    <s v="---"/>
    <s v="EX"/>
    <s v="OEXP"/>
    <s v="OTHER EXP"/>
    <s v="LP"/>
    <x v="4"/>
    <s v="GEN EXP"/>
    <s v="09"/>
    <s v="AC"/>
    <x v="3"/>
    <n v="10000"/>
    <n v="10000"/>
    <m/>
    <x v="0"/>
    <n v="0"/>
    <s v="EX"/>
    <n v="10000"/>
    <n v="10000"/>
    <x v="0"/>
    <n v="0"/>
    <n v="0"/>
    <m/>
    <n v="0"/>
    <n v="10000"/>
    <s v="N"/>
    <m/>
    <s v="VPIT"/>
    <s v="VP FOR INFORMATION TECHNOLOGY"/>
    <s v="94"/>
    <s v="1-Adjust Based Budget"/>
    <x v="42"/>
    <x v="2"/>
    <x v="7"/>
    <m/>
    <x v="0"/>
    <x v="0"/>
    <m/>
  </r>
  <r>
    <n v="2018"/>
    <s v="UA"/>
    <s v="ITSP"/>
    <s v="IT STRATEGIC PLAN FUNDS"/>
    <x v="114"/>
    <s v="SC"/>
    <s v="SUPPORT CENTER"/>
    <s v="IT STRATEGIC PLAN"/>
    <x v="17"/>
    <s v="VP FOR INFORMATION TECHNOLOGY"/>
    <s v="GENFND"/>
    <x v="17"/>
    <x v="16"/>
    <s v="---"/>
    <s v="EX"/>
    <s v="OEXP"/>
    <s v="OTHER EXP"/>
    <s v="LP"/>
    <x v="4"/>
    <s v="GEN EXP"/>
    <s v="09"/>
    <s v="AC"/>
    <x v="3"/>
    <n v="600"/>
    <n v="600"/>
    <m/>
    <x v="0"/>
    <n v="0"/>
    <s v="EX"/>
    <n v="600"/>
    <n v="600"/>
    <x v="0"/>
    <n v="0"/>
    <n v="0"/>
    <m/>
    <n v="0"/>
    <n v="600"/>
    <s v="N"/>
    <m/>
    <s v="VPIT"/>
    <s v="VP FOR INFORMATION TECHNOLOGY"/>
    <s v="94"/>
    <s v="1-Adjust Based Budget"/>
    <x v="42"/>
    <x v="2"/>
    <x v="7"/>
    <m/>
    <x v="0"/>
    <x v="0"/>
    <m/>
  </r>
  <r>
    <n v="2018"/>
    <s v="UA"/>
    <s v="ITSP"/>
    <s v="IT STRATEGIC PLAN FUNDS"/>
    <x v="29"/>
    <s v="NDLRI"/>
    <s v="SP59 NATIONAL DIGITAL LIBRARY RESEARCH"/>
    <s v="IT STRATEGIC PLAN - BL"/>
    <x v="17"/>
    <s v="VP FOR INFORMATION TECHNOLOGY"/>
    <s v="GENFND"/>
    <x v="17"/>
    <x v="16"/>
    <s v="---"/>
    <s v="EX"/>
    <s v="OEXP"/>
    <s v="OTHER EXP"/>
    <s v="LP"/>
    <x v="4"/>
    <s v="GEN EXP"/>
    <s v="09"/>
    <s v="AC"/>
    <x v="3"/>
    <n v="3750"/>
    <n v="3750"/>
    <s v="IT"/>
    <x v="0"/>
    <s v="IT"/>
    <s v="EX"/>
    <n v="3750"/>
    <n v="3750"/>
    <x v="0"/>
    <n v="0"/>
    <n v="0"/>
    <m/>
    <n v="0"/>
    <n v="3750"/>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17"/>
    <x v="16"/>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109"/>
    <x v="107"/>
    <s v="---"/>
    <s v="EX"/>
    <s v="S&amp;E"/>
    <s v="S&amp;E"/>
    <s v="LF"/>
    <x v="4"/>
    <s v="GEN EXP"/>
    <s v="09"/>
    <s v="AC"/>
    <x v="3"/>
    <n v="4000"/>
    <n v="4000"/>
    <m/>
    <x v="0"/>
    <n v="0"/>
    <s v="EX"/>
    <n v="4000"/>
    <n v="4000"/>
    <x v="0"/>
    <n v="0"/>
    <n v="0"/>
    <m/>
    <n v="0"/>
    <n v="4000"/>
    <s v="N"/>
    <m/>
    <s v="VPIT"/>
    <s v="VP FOR INFORMATION TECHNOLOGY"/>
    <s v="94"/>
    <s v="1-Adjust Based Budget"/>
    <x v="42"/>
    <x v="2"/>
    <x v="7"/>
    <m/>
    <x v="0"/>
    <x v="0"/>
    <m/>
  </r>
  <r>
    <n v="2018"/>
    <s v="UA"/>
    <s v="ITSP"/>
    <s v="IT STRATEGIC PLAN FUNDS"/>
    <x v="29"/>
    <s v="CTSGI"/>
    <s v="CLASSROOM TECH SERVICE GENERAL INVENTORY"/>
    <s v="IT STRATEGIC PLAN - BL"/>
    <x v="17"/>
    <s v="VP FOR INFORMATION TECHNOLOGY"/>
    <s v="GENFND"/>
    <x v="109"/>
    <x v="107"/>
    <s v="---"/>
    <s v="EX"/>
    <s v="S&amp;E"/>
    <s v="S&amp;E"/>
    <s v="LF"/>
    <x v="4"/>
    <s v="GEN EXP"/>
    <s v="09"/>
    <s v="AC"/>
    <x v="3"/>
    <n v="150000"/>
    <n v="150000"/>
    <s v="IT"/>
    <x v="0"/>
    <s v="IT"/>
    <s v="EX"/>
    <n v="150000"/>
    <n v="150000"/>
    <x v="0"/>
    <n v="0"/>
    <n v="0"/>
    <m/>
    <n v="0"/>
    <n v="150000"/>
    <s v="N"/>
    <m/>
    <s v="VPIT"/>
    <s v="VP FOR INFORMATION TECHNOLOGY"/>
    <s v="94"/>
    <s v="1-Adjust Based Budget"/>
    <x v="42"/>
    <x v="2"/>
    <x v="7"/>
    <m/>
    <x v="16"/>
    <x v="16"/>
    <m/>
  </r>
  <r>
    <n v="2018"/>
    <s v="UA"/>
    <s v="ITSP"/>
    <s v="IT STRATEGIC PLAN FUNDS"/>
    <x v="29"/>
    <s v="IDS"/>
    <s v="ENHANCED IDS"/>
    <s v="IT STRATEGIC PLAN - BL"/>
    <x v="17"/>
    <s v="VP FOR INFORMATION TECHNOLOGY"/>
    <s v="GENFND"/>
    <x v="109"/>
    <x v="107"/>
    <s v="---"/>
    <s v="EX"/>
    <s v="S&amp;E"/>
    <s v="S&amp;E"/>
    <s v="LF"/>
    <x v="4"/>
    <s v="GEN EXP"/>
    <s v="09"/>
    <s v="AC"/>
    <x v="3"/>
    <n v="6113"/>
    <n v="6113"/>
    <s v="IT"/>
    <x v="0"/>
    <s v="IT"/>
    <s v="EX"/>
    <n v="6113"/>
    <n v="6113"/>
    <x v="0"/>
    <n v="0"/>
    <n v="0"/>
    <m/>
    <n v="0"/>
    <n v="6113"/>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109"/>
    <x v="107"/>
    <s v="---"/>
    <s v="EX"/>
    <s v="S&amp;E"/>
    <s v="S&amp;E"/>
    <s v="LF"/>
    <x v="4"/>
    <s v="GEN EXP"/>
    <s v="09"/>
    <s v="AC"/>
    <x v="3"/>
    <n v="119335"/>
    <n v="119335"/>
    <s v="IT"/>
    <x v="0"/>
    <s v="IT"/>
    <s v="EX"/>
    <n v="119335"/>
    <n v="119335"/>
    <x v="0"/>
    <n v="0"/>
    <n v="0"/>
    <m/>
    <n v="0"/>
    <n v="119335"/>
    <s v="N"/>
    <m/>
    <s v="VPIT"/>
    <s v="VP FOR INFORMATION TECHNOLOGY"/>
    <s v="94"/>
    <s v="1-Adjust Based Budget"/>
    <x v="42"/>
    <x v="2"/>
    <x v="7"/>
    <m/>
    <x v="16"/>
    <x v="16"/>
    <m/>
  </r>
  <r>
    <n v="2018"/>
    <s v="UA"/>
    <s v="ITSP"/>
    <s v="IT STRATEGIC PLAN FUNDS"/>
    <x v="114"/>
    <s v="TRWK"/>
    <s v="TRAVEL WORKSTATION HOLDING ACCOUNT"/>
    <s v="IT STRATEGIC PLAN"/>
    <x v="17"/>
    <s v="VP FOR INFORMATION TECHNOLOGY"/>
    <s v="GENFND"/>
    <x v="169"/>
    <x v="162"/>
    <s v="---"/>
    <s v="EX"/>
    <s v="NC"/>
    <s v="NON-CAPITAL"/>
    <s v="LK"/>
    <x v="4"/>
    <s v="GEN EXP"/>
    <s v="09"/>
    <s v="AC"/>
    <x v="3"/>
    <n v="0"/>
    <n v="-40108"/>
    <m/>
    <x v="0"/>
    <n v="0"/>
    <s v="EX"/>
    <n v="-40108"/>
    <n v="-40108"/>
    <x v="0"/>
    <n v="0"/>
    <n v="0"/>
    <m/>
    <n v="0"/>
    <n v="-40108"/>
    <s v="N"/>
    <m/>
    <s v="VPIT"/>
    <s v="VP FOR INFORMATION TECHNOLOGY"/>
    <s v="94"/>
    <s v="1-Adjust Based Budget"/>
    <x v="42"/>
    <x v="2"/>
    <x v="7"/>
    <m/>
    <x v="0"/>
    <x v="0"/>
    <m/>
  </r>
  <r>
    <n v="2018"/>
    <s v="UA"/>
    <s v="ITSP"/>
    <s v="IT STRATEGIC PLAN FUNDS"/>
    <x v="115"/>
    <s v="TRWK"/>
    <s v="TRAVEL WORKSTATION HOLDING ACCOUNT"/>
    <s v="EMPOWERING PEOPLE IT INITIATIVE"/>
    <x v="17"/>
    <s v="VP FOR INFORMATION TECHNOLOGY"/>
    <s v="GENFND"/>
    <x v="169"/>
    <x v="162"/>
    <s v="---"/>
    <s v="EX"/>
    <s v="NC"/>
    <s v="NON-CAPITAL"/>
    <s v="LK"/>
    <x v="4"/>
    <s v="GEN EXP"/>
    <s v="09"/>
    <s v="AC"/>
    <x v="3"/>
    <n v="0"/>
    <n v="-3257"/>
    <m/>
    <x v="0"/>
    <n v="0"/>
    <s v="EX"/>
    <n v="-3257"/>
    <n v="-3257"/>
    <x v="0"/>
    <n v="0"/>
    <n v="0"/>
    <m/>
    <n v="0"/>
    <n v="-3257"/>
    <s v="N"/>
    <m/>
    <s v="VPIT"/>
    <s v="VP FOR INFORMATION TECHNOLOGY"/>
    <s v="94"/>
    <s v="1-Adjust Based Budget"/>
    <x v="42"/>
    <x v="2"/>
    <x v="7"/>
    <m/>
    <x v="0"/>
    <x v="0"/>
    <m/>
  </r>
  <r>
    <n v="2018"/>
    <s v="UA"/>
    <s v="ITSP"/>
    <s v="IT STRATEGIC PLAN FUNDS"/>
    <x v="29"/>
    <s v="TRWK"/>
    <s v="TRAVEL WORKSTATION HOLDING ACCOUNT"/>
    <s v="IT STRATEGIC PLAN - BL"/>
    <x v="17"/>
    <s v="VP FOR INFORMATION TECHNOLOGY"/>
    <s v="GENFND"/>
    <x v="169"/>
    <x v="162"/>
    <s v="---"/>
    <s v="EX"/>
    <s v="NC"/>
    <s v="NON-CAPITAL"/>
    <s v="LK"/>
    <x v="4"/>
    <s v="GEN EXP"/>
    <s v="09"/>
    <s v="AC"/>
    <x v="3"/>
    <n v="0"/>
    <n v="-17949"/>
    <s v="IT"/>
    <x v="0"/>
    <s v="IT"/>
    <s v="EX"/>
    <n v="-17949"/>
    <n v="-17949"/>
    <x v="0"/>
    <n v="0"/>
    <n v="0"/>
    <m/>
    <n v="0"/>
    <n v="-17949"/>
    <s v="N"/>
    <m/>
    <s v="VPIT"/>
    <s v="VP FOR INFORMATION TECHNOLOGY"/>
    <s v="94"/>
    <s v="1-Adjust Based Budget"/>
    <x v="42"/>
    <x v="2"/>
    <x v="7"/>
    <m/>
    <x v="16"/>
    <x v="16"/>
    <m/>
  </r>
  <r>
    <n v="2018"/>
    <s v="UA"/>
    <s v="ITSP"/>
    <s v="IT STRATEGIC PLAN FUNDS"/>
    <x v="116"/>
    <s v="TRWK"/>
    <s v="TRAVEL WORKSTATION HOLDING ACCOUNT"/>
    <s v="EMPOWERING PEOPLE IT INITIATIVE - IN"/>
    <x v="17"/>
    <s v="VP FOR INFORMATION TECHNOLOGY"/>
    <s v="GENFND"/>
    <x v="169"/>
    <x v="162"/>
    <s v="---"/>
    <s v="EX"/>
    <s v="NC"/>
    <s v="NON-CAPITAL"/>
    <s v="LK"/>
    <x v="4"/>
    <s v="GEN EXP"/>
    <s v="09"/>
    <s v="AC"/>
    <x v="3"/>
    <n v="0"/>
    <n v="-5614"/>
    <s v="IT"/>
    <x v="0"/>
    <s v="IT"/>
    <s v="EX"/>
    <n v="-5614"/>
    <n v="-5614"/>
    <x v="0"/>
    <n v="0"/>
    <n v="0"/>
    <m/>
    <n v="0"/>
    <n v="-5614"/>
    <s v="N"/>
    <m/>
    <s v="VPIT"/>
    <s v="VP FOR INFORMATION TECHNOLOGY"/>
    <s v="94"/>
    <s v="1-Adjust Based Budget"/>
    <x v="42"/>
    <x v="2"/>
    <x v="7"/>
    <m/>
    <x v="16"/>
    <x v="16"/>
    <m/>
  </r>
  <r>
    <n v="2018"/>
    <s v="UA"/>
    <s v="ITSP"/>
    <s v="IT STRATEGIC PLAN FUNDS"/>
    <x v="114"/>
    <s v="TRWK"/>
    <s v="TRAVEL WORKSTATION HOLDING ACCOUNT"/>
    <s v="IT STRATEGIC PLAN"/>
    <x v="17"/>
    <s v="VP FOR INFORMATION TECHNOLOGY"/>
    <s v="GENFND"/>
    <x v="169"/>
    <x v="162"/>
    <s v="FTE"/>
    <s v="EX"/>
    <s v="NC"/>
    <s v="NON-CAPITAL"/>
    <s v="LK"/>
    <x v="4"/>
    <s v="GEN EXP"/>
    <s v="09"/>
    <s v="AC"/>
    <x v="3"/>
    <n v="40108"/>
    <n v="40108"/>
    <m/>
    <x v="0"/>
    <n v="0"/>
    <s v="EX"/>
    <n v="40108"/>
    <n v="40108"/>
    <x v="0"/>
    <n v="0"/>
    <n v="0"/>
    <m/>
    <n v="0"/>
    <n v="40108"/>
    <s v="N"/>
    <m/>
    <s v="VPIT"/>
    <s v="VP FOR INFORMATION TECHNOLOGY"/>
    <s v="94"/>
    <s v="1-Adjust Based Budget"/>
    <x v="42"/>
    <x v="2"/>
    <x v="7"/>
    <m/>
    <x v="0"/>
    <x v="0"/>
    <m/>
  </r>
  <r>
    <n v="2018"/>
    <s v="UA"/>
    <s v="ITSP"/>
    <s v="IT STRATEGIC PLAN FUNDS"/>
    <x v="115"/>
    <s v="TRWK"/>
    <s v="TRAVEL WORKSTATION HOLDING ACCOUNT"/>
    <s v="EMPOWERING PEOPLE IT INITIATIVE"/>
    <x v="17"/>
    <s v="VP FOR INFORMATION TECHNOLOGY"/>
    <s v="GENFND"/>
    <x v="169"/>
    <x v="162"/>
    <s v="FTE"/>
    <s v="EX"/>
    <s v="NC"/>
    <s v="NON-CAPITAL"/>
    <s v="LK"/>
    <x v="4"/>
    <s v="GEN EXP"/>
    <s v="09"/>
    <s v="AC"/>
    <x v="3"/>
    <n v="3257"/>
    <n v="3257"/>
    <m/>
    <x v="0"/>
    <n v="0"/>
    <s v="EX"/>
    <n v="3257"/>
    <n v="3257"/>
    <x v="0"/>
    <n v="0"/>
    <n v="0"/>
    <m/>
    <n v="0"/>
    <n v="3257"/>
    <s v="N"/>
    <m/>
    <s v="VPIT"/>
    <s v="VP FOR INFORMATION TECHNOLOGY"/>
    <s v="94"/>
    <s v="1-Adjust Based Budget"/>
    <x v="42"/>
    <x v="2"/>
    <x v="7"/>
    <m/>
    <x v="0"/>
    <x v="0"/>
    <m/>
  </r>
  <r>
    <n v="2018"/>
    <s v="UA"/>
    <s v="ITSP"/>
    <s v="IT STRATEGIC PLAN FUNDS"/>
    <x v="29"/>
    <s v="TRWK"/>
    <s v="TRAVEL WORKSTATION HOLDING ACCOUNT"/>
    <s v="IT STRATEGIC PLAN - BL"/>
    <x v="17"/>
    <s v="VP FOR INFORMATION TECHNOLOGY"/>
    <s v="GENFND"/>
    <x v="169"/>
    <x v="162"/>
    <s v="FTE"/>
    <s v="EX"/>
    <s v="NC"/>
    <s v="NON-CAPITAL"/>
    <s v="LK"/>
    <x v="4"/>
    <s v="GEN EXP"/>
    <s v="09"/>
    <s v="AC"/>
    <x v="3"/>
    <n v="17949"/>
    <n v="17949"/>
    <s v="IT"/>
    <x v="0"/>
    <s v="IT"/>
    <s v="EX"/>
    <n v="17949"/>
    <n v="17949"/>
    <x v="0"/>
    <n v="0"/>
    <n v="0"/>
    <m/>
    <n v="0"/>
    <n v="17949"/>
    <s v="N"/>
    <m/>
    <s v="VPIT"/>
    <s v="VP FOR INFORMATION TECHNOLOGY"/>
    <s v="94"/>
    <s v="1-Adjust Based Budget"/>
    <x v="42"/>
    <x v="2"/>
    <x v="7"/>
    <m/>
    <x v="16"/>
    <x v="16"/>
    <m/>
  </r>
  <r>
    <n v="2018"/>
    <s v="UA"/>
    <s v="ITSP"/>
    <s v="IT STRATEGIC PLAN FUNDS"/>
    <x v="116"/>
    <s v="TRWK"/>
    <s v="TRAVEL WORKSTATION HOLDING ACCOUNT"/>
    <s v="EMPOWERING PEOPLE IT INITIATIVE - IN"/>
    <x v="17"/>
    <s v="VP FOR INFORMATION TECHNOLOGY"/>
    <s v="GENFND"/>
    <x v="169"/>
    <x v="162"/>
    <s v="FTE"/>
    <s v="EX"/>
    <s v="NC"/>
    <s v="NON-CAPITAL"/>
    <s v="LK"/>
    <x v="4"/>
    <s v="GEN EXP"/>
    <s v="09"/>
    <s v="AC"/>
    <x v="3"/>
    <n v="5614"/>
    <n v="5614"/>
    <s v="IT"/>
    <x v="0"/>
    <s v="IT"/>
    <s v="EX"/>
    <n v="5614"/>
    <n v="5614"/>
    <x v="0"/>
    <n v="0"/>
    <n v="0"/>
    <m/>
    <n v="0"/>
    <n v="5614"/>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65"/>
    <x v="64"/>
    <s v="---"/>
    <s v="EX"/>
    <s v="S&amp;E"/>
    <s v="S&amp;E"/>
    <s v="LF"/>
    <x v="4"/>
    <s v="GEN EXP"/>
    <s v="09"/>
    <s v="AC"/>
    <x v="3"/>
    <n v="7000"/>
    <n v="7000"/>
    <m/>
    <x v="0"/>
    <n v="0"/>
    <s v="EX"/>
    <n v="7000"/>
    <n v="7000"/>
    <x v="0"/>
    <n v="0"/>
    <n v="0"/>
    <m/>
    <n v="0"/>
    <n v="7000"/>
    <s v="N"/>
    <m/>
    <s v="VPIT"/>
    <s v="VP FOR INFORMATION TECHNOLOGY"/>
    <s v="94"/>
    <s v="1-Adjust Based Budget"/>
    <x v="42"/>
    <x v="2"/>
    <x v="7"/>
    <m/>
    <x v="0"/>
    <x v="0"/>
    <m/>
  </r>
  <r>
    <n v="2018"/>
    <s v="UA"/>
    <s v="ITSP"/>
    <s v="IT STRATEGIC PLAN FUNDS"/>
    <x v="114"/>
    <s v="EDCRT"/>
    <s v="EDUCATION CERTIFICATION TRAINING"/>
    <s v="IT STRATEGIC PLAN"/>
    <x v="17"/>
    <s v="VP FOR INFORMATION TECHNOLOGY"/>
    <s v="GENFND"/>
    <x v="65"/>
    <x v="64"/>
    <s v="---"/>
    <s v="EX"/>
    <s v="S&amp;E"/>
    <s v="S&amp;E"/>
    <s v="LF"/>
    <x v="4"/>
    <s v="GEN EXP"/>
    <s v="09"/>
    <s v="AC"/>
    <x v="3"/>
    <n v="5977"/>
    <n v="5977"/>
    <m/>
    <x v="0"/>
    <n v="0"/>
    <s v="EX"/>
    <n v="5977"/>
    <n v="5977"/>
    <x v="0"/>
    <n v="0"/>
    <n v="0"/>
    <m/>
    <n v="0"/>
    <n v="5977"/>
    <s v="N"/>
    <m/>
    <s v="VPIT"/>
    <s v="VP FOR INFORMATION TECHNOLOGY"/>
    <s v="94"/>
    <s v="1-Adjust Based Budget"/>
    <x v="42"/>
    <x v="2"/>
    <x v="7"/>
    <m/>
    <x v="0"/>
    <x v="0"/>
    <m/>
  </r>
  <r>
    <n v="2018"/>
    <s v="UA"/>
    <s v="ITSP"/>
    <s v="IT STRATEGIC PLAN FUNDS"/>
    <x v="114"/>
    <s v="ES"/>
    <s v="ENTERPRISE SYSTEMS"/>
    <s v="IT STRATEGIC PLAN"/>
    <x v="17"/>
    <s v="VP FOR INFORMATION TECHNOLOGY"/>
    <s v="GENFND"/>
    <x v="65"/>
    <x v="64"/>
    <s v="---"/>
    <s v="EX"/>
    <s v="S&amp;E"/>
    <s v="S&amp;E"/>
    <s v="LF"/>
    <x v="4"/>
    <s v="GEN EXP"/>
    <s v="09"/>
    <s v="AC"/>
    <x v="3"/>
    <n v="15000"/>
    <n v="15000"/>
    <m/>
    <x v="0"/>
    <n v="0"/>
    <s v="EX"/>
    <n v="15000"/>
    <n v="15000"/>
    <x v="0"/>
    <n v="0"/>
    <n v="0"/>
    <m/>
    <n v="0"/>
    <n v="15000"/>
    <s v="N"/>
    <m/>
    <s v="VPIT"/>
    <s v="VP FOR INFORMATION TECHNOLOGY"/>
    <s v="94"/>
    <s v="1-Adjust Based Budget"/>
    <x v="42"/>
    <x v="2"/>
    <x v="7"/>
    <m/>
    <x v="0"/>
    <x v="0"/>
    <m/>
  </r>
  <r>
    <n v="2018"/>
    <s v="UA"/>
    <s v="ITSP"/>
    <s v="IT STRATEGIC PLAN FUNDS"/>
    <x v="114"/>
    <s v="LSSEC"/>
    <s v="SECURITY ANALYSIS FOR ALL SERVICES"/>
    <s v="IT STRATEGIC PLAN"/>
    <x v="17"/>
    <s v="VP FOR INFORMATION TECHNOLOGY"/>
    <s v="GENFND"/>
    <x v="65"/>
    <x v="64"/>
    <s v="---"/>
    <s v="EX"/>
    <s v="S&amp;E"/>
    <s v="S&amp;E"/>
    <s v="LF"/>
    <x v="4"/>
    <s v="GEN EXP"/>
    <s v="09"/>
    <s v="AC"/>
    <x v="3"/>
    <n v="537"/>
    <n v="0"/>
    <m/>
    <x v="0"/>
    <n v="0"/>
    <s v="EX"/>
    <n v="0"/>
    <n v="0"/>
    <x v="0"/>
    <n v="0"/>
    <n v="0"/>
    <m/>
    <n v="0"/>
    <n v="0"/>
    <s v="N"/>
    <m/>
    <s v="VPIT"/>
    <s v="VP FOR INFORMATION TECHNOLOGY"/>
    <s v="94"/>
    <s v="1-Adjust Based Budget"/>
    <x v="42"/>
    <x v="2"/>
    <x v="7"/>
    <m/>
    <x v="0"/>
    <x v="0"/>
    <m/>
  </r>
  <r>
    <n v="2018"/>
    <s v="UA"/>
    <s v="ITSP"/>
    <s v="IT STRATEGIC PLAN FUNDS"/>
    <x v="114"/>
    <s v="SC"/>
    <s v="SUPPORT CENTER"/>
    <s v="IT STRATEGIC PLAN"/>
    <x v="17"/>
    <s v="VP FOR INFORMATION TECHNOLOGY"/>
    <s v="GENFND"/>
    <x v="65"/>
    <x v="64"/>
    <s v="---"/>
    <s v="EX"/>
    <s v="S&amp;E"/>
    <s v="S&amp;E"/>
    <s v="LF"/>
    <x v="4"/>
    <s v="GEN EXP"/>
    <s v="09"/>
    <s v="AC"/>
    <x v="3"/>
    <n v="12000"/>
    <n v="12000"/>
    <m/>
    <x v="0"/>
    <n v="0"/>
    <s v="EX"/>
    <n v="12000"/>
    <n v="12000"/>
    <x v="0"/>
    <n v="0"/>
    <n v="0"/>
    <m/>
    <n v="0"/>
    <n v="12000"/>
    <s v="N"/>
    <m/>
    <s v="VPIT"/>
    <s v="VP FOR INFORMATION TECHNOLOGY"/>
    <s v="94"/>
    <s v="1-Adjust Based Budget"/>
    <x v="42"/>
    <x v="2"/>
    <x v="7"/>
    <m/>
    <x v="0"/>
    <x v="0"/>
    <m/>
  </r>
  <r>
    <n v="2018"/>
    <s v="UA"/>
    <s v="ITSP"/>
    <s v="IT STRATEGIC PLAN FUNDS"/>
    <x v="114"/>
    <s v="SFUND"/>
    <s v="ITSP FUNDING"/>
    <s v="IT STRATEGIC PLAN"/>
    <x v="17"/>
    <s v="VP FOR INFORMATION TECHNOLOGY"/>
    <s v="GENFND"/>
    <x v="65"/>
    <x v="64"/>
    <s v="---"/>
    <s v="EX"/>
    <s v="S&amp;E"/>
    <s v="S&amp;E"/>
    <s v="LF"/>
    <x v="4"/>
    <s v="GEN EXP"/>
    <s v="09"/>
    <s v="AC"/>
    <x v="3"/>
    <n v="0"/>
    <n v="537"/>
    <m/>
    <x v="0"/>
    <n v="0"/>
    <s v="EX"/>
    <n v="537"/>
    <n v="537"/>
    <x v="0"/>
    <n v="0"/>
    <n v="0"/>
    <m/>
    <n v="0"/>
    <n v="537"/>
    <s v="N"/>
    <m/>
    <s v="VPIT"/>
    <s v="VP FOR INFORMATION TECHNOLOGY"/>
    <s v="94"/>
    <s v="1-Adjust Based Budget"/>
    <x v="42"/>
    <x v="2"/>
    <x v="7"/>
    <m/>
    <x v="0"/>
    <x v="0"/>
    <m/>
  </r>
  <r>
    <n v="2018"/>
    <s v="UA"/>
    <s v="ITSP"/>
    <s v="IT STRATEGIC PLAN FUNDS"/>
    <x v="29"/>
    <s v="AVL"/>
    <s v="ADVANCED VISUALIZATION LABORATORY"/>
    <s v="IT STRATEGIC PLAN - BL"/>
    <x v="17"/>
    <s v="VP FOR INFORMATION TECHNOLOGY"/>
    <s v="GENFND"/>
    <x v="65"/>
    <x v="64"/>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ITSP"/>
    <s v="IT STRATEGIC PLAN FUNDS"/>
    <x v="29"/>
    <s v="CESG"/>
    <s v="COLLABORATION AND ENGAGEMENT SUPPORT GRP"/>
    <s v="IT STRATEGIC PLAN - BL"/>
    <x v="17"/>
    <s v="VP FOR INFORMATION TECHNOLOGY"/>
    <s v="GENFND"/>
    <x v="65"/>
    <x v="64"/>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ITSP"/>
    <s v="IT STRATEGIC PLAN FUNDS"/>
    <x v="29"/>
    <s v="CTSGI"/>
    <s v="CLASSROOM TECH SERVICE GENERAL INVENTORY"/>
    <s v="IT STRATEGIC PLAN - BL"/>
    <x v="17"/>
    <s v="VP FOR INFORMATION TECHNOLOGY"/>
    <s v="GENFND"/>
    <x v="65"/>
    <x v="64"/>
    <s v="---"/>
    <s v="EX"/>
    <s v="S&amp;E"/>
    <s v="S&amp;E"/>
    <s v="LF"/>
    <x v="4"/>
    <s v="GEN EXP"/>
    <s v="09"/>
    <s v="AC"/>
    <x v="3"/>
    <n v="56352"/>
    <n v="56352"/>
    <s v="IT"/>
    <x v="0"/>
    <s v="IT"/>
    <s v="EX"/>
    <n v="56352"/>
    <n v="56352"/>
    <x v="0"/>
    <n v="0"/>
    <n v="0"/>
    <m/>
    <n v="0"/>
    <n v="56352"/>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65"/>
    <x v="64"/>
    <s v="---"/>
    <s v="EX"/>
    <s v="S&amp;E"/>
    <s v="S&amp;E"/>
    <s v="LF"/>
    <x v="4"/>
    <s v="GEN EXP"/>
    <s v="09"/>
    <s v="AC"/>
    <x v="3"/>
    <n v="1700"/>
    <n v="1700"/>
    <s v="IT"/>
    <x v="0"/>
    <s v="IT"/>
    <s v="EX"/>
    <n v="1700"/>
    <n v="1700"/>
    <x v="0"/>
    <n v="0"/>
    <n v="0"/>
    <m/>
    <n v="0"/>
    <n v="1700"/>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65"/>
    <x v="64"/>
    <s v="---"/>
    <s v="EX"/>
    <s v="S&amp;E"/>
    <s v="S&amp;E"/>
    <s v="LF"/>
    <x v="4"/>
    <s v="GEN EXP"/>
    <s v="09"/>
    <s v="AC"/>
    <x v="3"/>
    <n v="17664"/>
    <n v="17664"/>
    <s v="IT"/>
    <x v="0"/>
    <s v="IT"/>
    <s v="EX"/>
    <n v="17664"/>
    <n v="17664"/>
    <x v="0"/>
    <n v="0"/>
    <n v="0"/>
    <m/>
    <n v="0"/>
    <n v="17664"/>
    <s v="N"/>
    <m/>
    <s v="VPIT"/>
    <s v="VP FOR INFORMATION TECHNOLOGY"/>
    <s v="94"/>
    <s v="1-Adjust Based Budget"/>
    <x v="42"/>
    <x v="2"/>
    <x v="7"/>
    <m/>
    <x v="16"/>
    <x v="16"/>
    <m/>
  </r>
  <r>
    <n v="2018"/>
    <s v="UA"/>
    <s v="ITSP"/>
    <s v="IT STRATEGIC PLAN FUNDS"/>
    <x v="114"/>
    <s v="AVSTR"/>
    <s v="ADVANCED STORAGE"/>
    <s v="IT STRATEGIC PLAN"/>
    <x v="17"/>
    <s v="VP FOR INFORMATION TECHNOLOGY"/>
    <s v="GENFND"/>
    <x v="24"/>
    <x v="23"/>
    <s v="---"/>
    <s v="EX"/>
    <s v="BENF"/>
    <s v="BENEFITS"/>
    <s v="GP"/>
    <x v="5"/>
    <s v="COMPENS"/>
    <s v="07"/>
    <s v="AC"/>
    <x v="3"/>
    <n v="41862"/>
    <n v="41862"/>
    <m/>
    <x v="0"/>
    <n v="0"/>
    <s v="EX"/>
    <n v="41862"/>
    <n v="41862"/>
    <x v="0"/>
    <n v="0"/>
    <n v="0"/>
    <m/>
    <n v="0"/>
    <n v="41862"/>
    <s v="N"/>
    <m/>
    <s v="VPIT"/>
    <s v="VP FOR INFORMATION TECHNOLOGY"/>
    <s v="94"/>
    <s v="1-Adjust Based Budget"/>
    <x v="42"/>
    <x v="2"/>
    <x v="7"/>
    <m/>
    <x v="0"/>
    <x v="0"/>
    <m/>
  </r>
  <r>
    <n v="2018"/>
    <s v="UA"/>
    <s v="ITSP"/>
    <s v="IT STRATEGIC PLAN FUNDS"/>
    <x v="114"/>
    <s v="COLT"/>
    <s v="COLLABORATION TECHNOLIGES"/>
    <s v="IT STRATEGIC PLAN"/>
    <x v="17"/>
    <s v="VP FOR INFORMATION TECHNOLOGY"/>
    <s v="GENFND"/>
    <x v="24"/>
    <x v="23"/>
    <s v="---"/>
    <s v="EX"/>
    <s v="BENF"/>
    <s v="BENEFITS"/>
    <s v="GP"/>
    <x v="5"/>
    <s v="COMPENS"/>
    <s v="07"/>
    <s v="AC"/>
    <x v="3"/>
    <n v="36461"/>
    <n v="36461"/>
    <m/>
    <x v="0"/>
    <n v="0"/>
    <s v="EX"/>
    <n v="36461"/>
    <n v="36461"/>
    <x v="0"/>
    <n v="0"/>
    <n v="0"/>
    <m/>
    <n v="0"/>
    <n v="36461"/>
    <s v="N"/>
    <m/>
    <s v="VPIT"/>
    <s v="VP FOR INFORMATION TECHNOLOGY"/>
    <s v="94"/>
    <s v="1-Adjust Based Budget"/>
    <x v="42"/>
    <x v="2"/>
    <x v="7"/>
    <m/>
    <x v="0"/>
    <x v="0"/>
    <m/>
  </r>
  <r>
    <n v="2018"/>
    <s v="UA"/>
    <s v="ITSP"/>
    <s v="IT STRATEGIC PLAN FUNDS"/>
    <x v="114"/>
    <s v="CTLTL"/>
    <s v="TEACH/LEARN"/>
    <s v="IT STRATEGIC PLAN"/>
    <x v="17"/>
    <s v="VP FOR INFORMATION TECHNOLOGY"/>
    <s v="GENFND"/>
    <x v="24"/>
    <x v="23"/>
    <s v="---"/>
    <s v="EX"/>
    <s v="BENF"/>
    <s v="BENEFITS"/>
    <s v="GP"/>
    <x v="5"/>
    <s v="COMPENS"/>
    <s v="07"/>
    <s v="AC"/>
    <x v="3"/>
    <n v="38386"/>
    <n v="38386"/>
    <m/>
    <x v="0"/>
    <n v="0"/>
    <s v="EX"/>
    <n v="38386"/>
    <n v="38386"/>
    <x v="0"/>
    <n v="0"/>
    <n v="0"/>
    <m/>
    <n v="0"/>
    <n v="38386"/>
    <s v="N"/>
    <m/>
    <s v="VPIT"/>
    <s v="VP FOR INFORMATION TECHNOLOGY"/>
    <s v="94"/>
    <s v="1-Adjust Based Budget"/>
    <x v="42"/>
    <x v="2"/>
    <x v="7"/>
    <m/>
    <x v="0"/>
    <x v="0"/>
    <m/>
  </r>
  <r>
    <n v="2018"/>
    <s v="UA"/>
    <s v="ITSP"/>
    <s v="IT STRATEGIC PLAN FUNDS"/>
    <x v="114"/>
    <s v="DCD"/>
    <s v="DIGITAL COMMUNICATIONS DEVELOPMENT"/>
    <s v="IT STRATEGIC PLAN"/>
    <x v="17"/>
    <s v="VP FOR INFORMATION TECHNOLOGY"/>
    <s v="GENFND"/>
    <x v="24"/>
    <x v="23"/>
    <s v="---"/>
    <s v="EX"/>
    <s v="BENF"/>
    <s v="BENEFITS"/>
    <s v="GP"/>
    <x v="5"/>
    <s v="COMPENS"/>
    <s v="07"/>
    <s v="AC"/>
    <x v="3"/>
    <n v="56048"/>
    <n v="56109"/>
    <m/>
    <x v="0"/>
    <n v="0"/>
    <s v="EX"/>
    <n v="56109"/>
    <n v="56109"/>
    <x v="0"/>
    <n v="0"/>
    <n v="0"/>
    <m/>
    <n v="0"/>
    <n v="56109"/>
    <s v="N"/>
    <m/>
    <s v="VPIT"/>
    <s v="VP FOR INFORMATION TECHNOLOGY"/>
    <s v="94"/>
    <s v="1-Adjust Based Budget"/>
    <x v="42"/>
    <x v="2"/>
    <x v="7"/>
    <m/>
    <x v="0"/>
    <x v="0"/>
    <m/>
  </r>
  <r>
    <n v="2018"/>
    <s v="UA"/>
    <s v="ITSP"/>
    <s v="IT STRATEGIC PLAN FUNDS"/>
    <x v="114"/>
    <s v="DLDA"/>
    <s v="DIGITAL LIBRARY DANKO ANTOLOVIC"/>
    <s v="IT STRATEGIC PLAN"/>
    <x v="17"/>
    <s v="VP FOR INFORMATION TECHNOLOGY"/>
    <s v="GENFND"/>
    <x v="24"/>
    <x v="23"/>
    <s v="---"/>
    <s v="EX"/>
    <s v="BENF"/>
    <s v="BENEFITS"/>
    <s v="GP"/>
    <x v="5"/>
    <s v="COMPENS"/>
    <s v="07"/>
    <s v="AC"/>
    <x v="3"/>
    <n v="15920"/>
    <n v="15920"/>
    <m/>
    <x v="0"/>
    <n v="0"/>
    <s v="EX"/>
    <n v="15920"/>
    <n v="15920"/>
    <x v="0"/>
    <n v="0"/>
    <n v="0"/>
    <m/>
    <n v="0"/>
    <n v="15920"/>
    <s v="N"/>
    <m/>
    <s v="VPIT"/>
    <s v="VP FOR INFORMATION TECHNOLOGY"/>
    <s v="94"/>
    <s v="1-Adjust Based Budget"/>
    <x v="42"/>
    <x v="2"/>
    <x v="7"/>
    <m/>
    <x v="0"/>
    <x v="0"/>
    <m/>
  </r>
  <r>
    <n v="2018"/>
    <s v="UA"/>
    <s v="ITSP"/>
    <s v="IT STRATEGIC PLAN FUNDS"/>
    <x v="114"/>
    <s v="EASA"/>
    <s v="ENTERPRISE APPLICATION SECURITY ADMIN"/>
    <s v="IT STRATEGIC PLAN"/>
    <x v="17"/>
    <s v="VP FOR INFORMATION TECHNOLOGY"/>
    <s v="GENFND"/>
    <x v="24"/>
    <x v="23"/>
    <s v="---"/>
    <s v="EX"/>
    <s v="BENF"/>
    <s v="BENEFITS"/>
    <s v="GP"/>
    <x v="5"/>
    <s v="COMPENS"/>
    <s v="07"/>
    <s v="AC"/>
    <x v="3"/>
    <n v="96247"/>
    <n v="96247"/>
    <m/>
    <x v="0"/>
    <n v="0"/>
    <s v="EX"/>
    <n v="96247"/>
    <n v="96247"/>
    <x v="0"/>
    <n v="0"/>
    <n v="0"/>
    <m/>
    <n v="0"/>
    <n v="96247"/>
    <s v="N"/>
    <m/>
    <s v="VPIT"/>
    <s v="VP FOR INFORMATION TECHNOLOGY"/>
    <s v="94"/>
    <s v="1-Adjust Based Budget"/>
    <x v="42"/>
    <x v="2"/>
    <x v="7"/>
    <m/>
    <x v="0"/>
    <x v="0"/>
    <m/>
  </r>
  <r>
    <n v="2018"/>
    <s v="UA"/>
    <s v="ITSP"/>
    <s v="IT STRATEGIC PLAN FUNDS"/>
    <x v="114"/>
    <s v="EBI"/>
    <s v="ENTERPRISE BUSINESS INTELLIGENCE"/>
    <s v="IT STRATEGIC PLAN"/>
    <x v="17"/>
    <s v="VP FOR INFORMATION TECHNOLOGY"/>
    <s v="GENFND"/>
    <x v="24"/>
    <x v="23"/>
    <s v="---"/>
    <s v="EX"/>
    <s v="BENF"/>
    <s v="BENEFITS"/>
    <s v="GP"/>
    <x v="5"/>
    <s v="COMPENS"/>
    <s v="07"/>
    <s v="AC"/>
    <x v="3"/>
    <n v="61164"/>
    <n v="61164"/>
    <m/>
    <x v="0"/>
    <n v="0"/>
    <s v="EX"/>
    <n v="61164"/>
    <n v="61164"/>
    <x v="0"/>
    <n v="0"/>
    <n v="0"/>
    <m/>
    <n v="0"/>
    <n v="61164"/>
    <s v="N"/>
    <m/>
    <s v="VPIT"/>
    <s v="VP FOR INFORMATION TECHNOLOGY"/>
    <s v="94"/>
    <s v="1-Adjust Based Budget"/>
    <x v="42"/>
    <x v="2"/>
    <x v="7"/>
    <m/>
    <x v="0"/>
    <x v="0"/>
    <m/>
  </r>
  <r>
    <n v="2018"/>
    <s v="UA"/>
    <s v="ITSP"/>
    <s v="IT STRATEGIC PLAN FUNDS"/>
    <x v="114"/>
    <s v="ES"/>
    <s v="ENTERPRISE SYSTEMS"/>
    <s v="IT STRATEGIC PLAN"/>
    <x v="17"/>
    <s v="VP FOR INFORMATION TECHNOLOGY"/>
    <s v="GENFND"/>
    <x v="24"/>
    <x v="23"/>
    <s v="---"/>
    <s v="EX"/>
    <s v="BENF"/>
    <s v="BENEFITS"/>
    <s v="GP"/>
    <x v="5"/>
    <s v="COMPENS"/>
    <s v="07"/>
    <s v="AC"/>
    <x v="3"/>
    <n v="47838"/>
    <n v="47838"/>
    <m/>
    <x v="0"/>
    <n v="0"/>
    <s v="EX"/>
    <n v="47838"/>
    <n v="47838"/>
    <x v="0"/>
    <n v="0"/>
    <n v="0"/>
    <m/>
    <n v="0"/>
    <n v="47838"/>
    <s v="N"/>
    <m/>
    <s v="VPIT"/>
    <s v="VP FOR INFORMATION TECHNOLOGY"/>
    <s v="94"/>
    <s v="1-Adjust Based Budget"/>
    <x v="42"/>
    <x v="2"/>
    <x v="7"/>
    <m/>
    <x v="0"/>
    <x v="0"/>
    <m/>
  </r>
  <r>
    <n v="2018"/>
    <s v="UA"/>
    <s v="ITSP"/>
    <s v="IT STRATEGIC PLAN FUNDS"/>
    <x v="114"/>
    <s v="ESI"/>
    <s v="ENTERPRISE SERVICES INTEGRATION"/>
    <s v="IT STRATEGIC PLAN"/>
    <x v="17"/>
    <s v="VP FOR INFORMATION TECHNOLOGY"/>
    <s v="GENFND"/>
    <x v="24"/>
    <x v="23"/>
    <s v="---"/>
    <s v="EX"/>
    <s v="BENF"/>
    <s v="BENEFITS"/>
    <s v="GP"/>
    <x v="5"/>
    <s v="COMPENS"/>
    <s v="07"/>
    <s v="AC"/>
    <x v="3"/>
    <n v="166650"/>
    <n v="166650"/>
    <m/>
    <x v="0"/>
    <n v="0"/>
    <s v="EX"/>
    <n v="166650"/>
    <n v="166650"/>
    <x v="0"/>
    <n v="0"/>
    <n v="0"/>
    <m/>
    <n v="0"/>
    <n v="166650"/>
    <s v="N"/>
    <m/>
    <s v="VPIT"/>
    <s v="VP FOR INFORMATION TECHNOLOGY"/>
    <s v="94"/>
    <s v="1-Adjust Based Budget"/>
    <x v="42"/>
    <x v="2"/>
    <x v="7"/>
    <m/>
    <x v="0"/>
    <x v="0"/>
    <m/>
  </r>
  <r>
    <n v="2018"/>
    <s v="UA"/>
    <s v="ITSP"/>
    <s v="IT STRATEGIC PLAN FUNDS"/>
    <x v="114"/>
    <s v="ESOFT"/>
    <s v="ENTERPRISE SOFTWARE"/>
    <s v="IT STRATEGIC PLAN"/>
    <x v="17"/>
    <s v="VP FOR INFORMATION TECHNOLOGY"/>
    <s v="GENFND"/>
    <x v="24"/>
    <x v="23"/>
    <s v="---"/>
    <s v="EX"/>
    <s v="BENF"/>
    <s v="BENEFITS"/>
    <s v="GP"/>
    <x v="5"/>
    <s v="COMPENS"/>
    <s v="07"/>
    <s v="AC"/>
    <x v="3"/>
    <n v="53389"/>
    <n v="53389"/>
    <m/>
    <x v="0"/>
    <n v="0"/>
    <s v="EX"/>
    <n v="53389"/>
    <n v="53389"/>
    <x v="0"/>
    <n v="0"/>
    <n v="0"/>
    <m/>
    <n v="0"/>
    <n v="53389"/>
    <s v="N"/>
    <m/>
    <s v="VPIT"/>
    <s v="VP FOR INFORMATION TECHNOLOGY"/>
    <s v="94"/>
    <s v="1-Adjust Based Budget"/>
    <x v="42"/>
    <x v="2"/>
    <x v="7"/>
    <m/>
    <x v="0"/>
    <x v="0"/>
    <m/>
  </r>
  <r>
    <n v="2018"/>
    <s v="UA"/>
    <s v="ITSP"/>
    <s v="IT STRATEGIC PLAN FUNDS"/>
    <x v="114"/>
    <s v="ESS"/>
    <s v="ENTERPRISE STUDENT SYSTEMS"/>
    <s v="IT STRATEGIC PLAN"/>
    <x v="17"/>
    <s v="VP FOR INFORMATION TECHNOLOGY"/>
    <s v="GENFND"/>
    <x v="24"/>
    <x v="23"/>
    <s v="---"/>
    <s v="EX"/>
    <s v="BENF"/>
    <s v="BENEFITS"/>
    <s v="GP"/>
    <x v="5"/>
    <s v="COMPENS"/>
    <s v="07"/>
    <s v="AC"/>
    <x v="3"/>
    <n v="30351"/>
    <n v="30351"/>
    <m/>
    <x v="0"/>
    <n v="0"/>
    <s v="EX"/>
    <n v="30351"/>
    <n v="30351"/>
    <x v="0"/>
    <n v="0"/>
    <n v="0"/>
    <m/>
    <n v="0"/>
    <n v="30351"/>
    <s v="N"/>
    <m/>
    <s v="VPIT"/>
    <s v="VP FOR INFORMATION TECHNOLOGY"/>
    <s v="94"/>
    <s v="1-Adjust Based Budget"/>
    <x v="42"/>
    <x v="2"/>
    <x v="7"/>
    <m/>
    <x v="0"/>
    <x v="0"/>
    <m/>
  </r>
  <r>
    <n v="2018"/>
    <s v="UA"/>
    <s v="ITSP"/>
    <s v="IT STRATEGIC PLAN FUNDS"/>
    <x v="114"/>
    <s v="LSSEC"/>
    <s v="SECURITY ANALYSIS FOR ALL SERVICES"/>
    <s v="IT STRATEGIC PLAN"/>
    <x v="17"/>
    <s v="VP FOR INFORMATION TECHNOLOGY"/>
    <s v="GENFND"/>
    <x v="24"/>
    <x v="23"/>
    <s v="---"/>
    <s v="EX"/>
    <s v="BENF"/>
    <s v="BENEFITS"/>
    <s v="GP"/>
    <x v="5"/>
    <s v="COMPENS"/>
    <s v="07"/>
    <s v="AC"/>
    <x v="3"/>
    <n v="13909"/>
    <n v="0"/>
    <m/>
    <x v="0"/>
    <n v="0"/>
    <s v="EX"/>
    <n v="0"/>
    <n v="0"/>
    <x v="0"/>
    <n v="0"/>
    <n v="0"/>
    <m/>
    <n v="0"/>
    <n v="0"/>
    <s v="N"/>
    <m/>
    <s v="VPIT"/>
    <s v="VP FOR INFORMATION TECHNOLOGY"/>
    <s v="94"/>
    <s v="1-Adjust Based Budget"/>
    <x v="42"/>
    <x v="2"/>
    <x v="7"/>
    <m/>
    <x v="0"/>
    <x v="0"/>
    <m/>
  </r>
  <r>
    <n v="2018"/>
    <s v="UA"/>
    <s v="ITSP"/>
    <s v="IT STRATEGIC PLAN FUNDS"/>
    <x v="114"/>
    <s v="SAS01"/>
    <s v="STUDENT ACADEMIC SYSTEMS 1"/>
    <s v="IT STRATEGIC PLAN"/>
    <x v="17"/>
    <s v="VP FOR INFORMATION TECHNOLOGY"/>
    <s v="GENFND"/>
    <x v="24"/>
    <x v="23"/>
    <s v="---"/>
    <s v="EX"/>
    <s v="BENF"/>
    <s v="BENEFITS"/>
    <s v="GP"/>
    <x v="5"/>
    <s v="COMPENS"/>
    <s v="07"/>
    <s v="AC"/>
    <x v="3"/>
    <n v="103598"/>
    <n v="105444"/>
    <m/>
    <x v="0"/>
    <n v="0"/>
    <s v="EX"/>
    <n v="105444"/>
    <n v="105444"/>
    <x v="0"/>
    <n v="0"/>
    <n v="0"/>
    <m/>
    <n v="0"/>
    <n v="105444"/>
    <s v="N"/>
    <m/>
    <s v="VPIT"/>
    <s v="VP FOR INFORMATION TECHNOLOGY"/>
    <s v="94"/>
    <s v="1-Adjust Based Budget"/>
    <x v="42"/>
    <x v="2"/>
    <x v="7"/>
    <m/>
    <x v="0"/>
    <x v="0"/>
    <m/>
  </r>
  <r>
    <n v="2018"/>
    <s v="UA"/>
    <s v="ITSP"/>
    <s v="IT STRATEGIC PLAN FUNDS"/>
    <x v="114"/>
    <s v="SC"/>
    <s v="SUPPORT CENTER"/>
    <s v="IT STRATEGIC PLAN"/>
    <x v="17"/>
    <s v="VP FOR INFORMATION TECHNOLOGY"/>
    <s v="GENFND"/>
    <x v="24"/>
    <x v="23"/>
    <s v="---"/>
    <s v="EX"/>
    <s v="BENF"/>
    <s v="BENEFITS"/>
    <s v="GP"/>
    <x v="5"/>
    <s v="COMPENS"/>
    <s v="07"/>
    <s v="AC"/>
    <x v="3"/>
    <n v="30029"/>
    <n v="30029"/>
    <m/>
    <x v="0"/>
    <n v="0"/>
    <s v="EX"/>
    <n v="30029"/>
    <n v="30029"/>
    <x v="0"/>
    <n v="0"/>
    <n v="0"/>
    <m/>
    <n v="0"/>
    <n v="30029"/>
    <s v="N"/>
    <m/>
    <s v="VPIT"/>
    <s v="VP FOR INFORMATION TECHNOLOGY"/>
    <s v="94"/>
    <s v="1-Adjust Based Budget"/>
    <x v="42"/>
    <x v="2"/>
    <x v="7"/>
    <m/>
    <x v="0"/>
    <x v="0"/>
    <m/>
  </r>
  <r>
    <n v="2018"/>
    <s v="UA"/>
    <s v="ITSP"/>
    <s v="IT STRATEGIC PLAN FUNDS"/>
    <x v="114"/>
    <s v="SFUND"/>
    <s v="ITSP FUNDING"/>
    <s v="IT STRATEGIC PLAN"/>
    <x v="17"/>
    <s v="VP FOR INFORMATION TECHNOLOGY"/>
    <s v="GENFND"/>
    <x v="24"/>
    <x v="23"/>
    <s v="---"/>
    <s v="EX"/>
    <s v="BENF"/>
    <s v="BENEFITS"/>
    <s v="GP"/>
    <x v="5"/>
    <s v="COMPENS"/>
    <s v="07"/>
    <s v="AC"/>
    <x v="3"/>
    <n v="17171"/>
    <n v="28848"/>
    <m/>
    <x v="0"/>
    <n v="0"/>
    <s v="EX"/>
    <n v="28848"/>
    <n v="28848"/>
    <x v="0"/>
    <n v="0"/>
    <n v="0"/>
    <m/>
    <n v="0"/>
    <n v="28848"/>
    <s v="N"/>
    <m/>
    <s v="VPIT"/>
    <s v="VP FOR INFORMATION TECHNOLOGY"/>
    <s v="94"/>
    <s v="1-Adjust Based Budget"/>
    <x v="42"/>
    <x v="2"/>
    <x v="7"/>
    <m/>
    <x v="0"/>
    <x v="0"/>
    <m/>
  </r>
  <r>
    <n v="2018"/>
    <s v="UA"/>
    <s v="ITSP"/>
    <s v="IT STRATEGIC PLAN FUNDS"/>
    <x v="115"/>
    <s v="BR2SP"/>
    <s v="BIG RED2 STORAGE POSITIONS"/>
    <s v="EMPOWERING PEOPLE IT INITIATIVE"/>
    <x v="17"/>
    <s v="VP FOR INFORMATION TECHNOLOGY"/>
    <s v="GENFND"/>
    <x v="24"/>
    <x v="23"/>
    <s v="---"/>
    <s v="EX"/>
    <s v="BENF"/>
    <s v="BENEFITS"/>
    <s v="GP"/>
    <x v="5"/>
    <s v="COMPENS"/>
    <s v="07"/>
    <s v="AC"/>
    <x v="3"/>
    <n v="44603"/>
    <n v="28214"/>
    <m/>
    <x v="0"/>
    <n v="0"/>
    <s v="EX"/>
    <n v="28214"/>
    <n v="28214"/>
    <x v="0"/>
    <n v="0"/>
    <n v="0"/>
    <m/>
    <n v="0"/>
    <n v="28214"/>
    <s v="N"/>
    <m/>
    <s v="VPIT"/>
    <s v="VP FOR INFORMATION TECHNOLOGY"/>
    <s v="94"/>
    <s v="1-Adjust Based Budget"/>
    <x v="42"/>
    <x v="2"/>
    <x v="7"/>
    <m/>
    <x v="0"/>
    <x v="0"/>
    <m/>
  </r>
  <r>
    <n v="2018"/>
    <s v="UA"/>
    <s v="ITSP"/>
    <s v="IT STRATEGIC PLAN FUNDS"/>
    <x v="115"/>
    <s v="CHE"/>
    <s v="CONSOLIDATED HOSTING ENVIRONMENT"/>
    <s v="EMPOWERING PEOPLE IT INITIATIVE"/>
    <x v="17"/>
    <s v="VP FOR INFORMATION TECHNOLOGY"/>
    <s v="GENFND"/>
    <x v="24"/>
    <x v="23"/>
    <s v="---"/>
    <s v="EX"/>
    <s v="BENF"/>
    <s v="BENEFITS"/>
    <s v="GP"/>
    <x v="5"/>
    <s v="COMPENS"/>
    <s v="07"/>
    <s v="AC"/>
    <x v="3"/>
    <n v="2833"/>
    <n v="2833"/>
    <m/>
    <x v="0"/>
    <n v="0"/>
    <s v="EX"/>
    <n v="2833"/>
    <n v="2833"/>
    <x v="0"/>
    <n v="0"/>
    <n v="0"/>
    <m/>
    <n v="0"/>
    <n v="2833"/>
    <s v="N"/>
    <m/>
    <s v="VPIT"/>
    <s v="VP FOR INFORMATION TECHNOLOGY"/>
    <s v="94"/>
    <s v="1-Adjust Based Budget"/>
    <x v="42"/>
    <x v="2"/>
    <x v="7"/>
    <m/>
    <x v="0"/>
    <x v="0"/>
    <m/>
  </r>
  <r>
    <n v="2018"/>
    <s v="UA"/>
    <s v="ITSP"/>
    <s v="IT STRATEGIC PLAN FUNDS"/>
    <x v="115"/>
    <s v="SFUND"/>
    <s v="ITSP FUNDING"/>
    <s v="EMPOWERING PEOPLE IT INITIATIVE"/>
    <x v="17"/>
    <s v="VP FOR INFORMATION TECHNOLOGY"/>
    <s v="GENFND"/>
    <x v="24"/>
    <x v="23"/>
    <s v="---"/>
    <s v="EX"/>
    <s v="BENF"/>
    <s v="BENEFITS"/>
    <s v="GP"/>
    <x v="5"/>
    <s v="COMPENS"/>
    <s v="07"/>
    <s v="AC"/>
    <x v="3"/>
    <n v="0"/>
    <n v="16389"/>
    <m/>
    <x v="0"/>
    <n v="0"/>
    <s v="EX"/>
    <n v="16389"/>
    <n v="16389"/>
    <x v="0"/>
    <n v="0"/>
    <n v="0"/>
    <m/>
    <n v="0"/>
    <n v="16389"/>
    <s v="N"/>
    <m/>
    <s v="VPIT"/>
    <s v="VP FOR INFORMATION TECHNOLOGY"/>
    <s v="94"/>
    <s v="1-Adjust Based Budget"/>
    <x v="42"/>
    <x v="2"/>
    <x v="7"/>
    <m/>
    <x v="0"/>
    <x v="0"/>
    <m/>
  </r>
  <r>
    <n v="2018"/>
    <s v="UA"/>
    <s v="ITSP"/>
    <s v="IT STRATEGIC PLAN FUNDS"/>
    <x v="115"/>
    <s v="SUSTN"/>
    <s v="SUSTAINABILITY"/>
    <s v="EMPOWERING PEOPLE IT INITIATIVE"/>
    <x v="17"/>
    <s v="VP FOR INFORMATION TECHNOLOGY"/>
    <s v="GENFND"/>
    <x v="24"/>
    <x v="23"/>
    <s v="---"/>
    <s v="EX"/>
    <s v="BENF"/>
    <s v="BENEFITS"/>
    <s v="GP"/>
    <x v="5"/>
    <s v="COMPENS"/>
    <s v="07"/>
    <s v="AC"/>
    <x v="3"/>
    <n v="4145"/>
    <n v="4145"/>
    <m/>
    <x v="0"/>
    <n v="0"/>
    <s v="EX"/>
    <n v="4145"/>
    <n v="4145"/>
    <x v="0"/>
    <n v="0"/>
    <n v="0"/>
    <m/>
    <n v="0"/>
    <n v="4145"/>
    <s v="N"/>
    <m/>
    <s v="VPIT"/>
    <s v="VP FOR INFORMATION TECHNOLOGY"/>
    <s v="94"/>
    <s v="1-Adjust Based Budget"/>
    <x v="42"/>
    <x v="2"/>
    <x v="7"/>
    <m/>
    <x v="0"/>
    <x v="0"/>
    <m/>
  </r>
  <r>
    <n v="2018"/>
    <s v="UA"/>
    <s v="ITSP"/>
    <s v="IT STRATEGIC PLAN FUNDS"/>
    <x v="29"/>
    <s v="AVL"/>
    <s v="ADVANCED VISUALIZATION LABORATORY"/>
    <s v="IT STRATEGIC PLAN - BL"/>
    <x v="17"/>
    <s v="VP FOR INFORMATION TECHNOLOGY"/>
    <s v="GENFND"/>
    <x v="24"/>
    <x v="23"/>
    <s v="---"/>
    <s v="EX"/>
    <s v="BENF"/>
    <s v="BENEFITS"/>
    <s v="GP"/>
    <x v="5"/>
    <s v="COMPENS"/>
    <s v="07"/>
    <s v="AC"/>
    <x v="3"/>
    <n v="68670"/>
    <n v="68670"/>
    <s v="IT"/>
    <x v="0"/>
    <s v="IT"/>
    <s v="EX"/>
    <n v="68670"/>
    <n v="68670"/>
    <x v="0"/>
    <n v="0"/>
    <n v="0"/>
    <m/>
    <n v="0"/>
    <n v="68670"/>
    <s v="N"/>
    <m/>
    <s v="VPIT"/>
    <s v="VP FOR INFORMATION TECHNOLOGY"/>
    <s v="94"/>
    <s v="1-Adjust Based Budget"/>
    <x v="42"/>
    <x v="2"/>
    <x v="7"/>
    <m/>
    <x v="16"/>
    <x v="16"/>
    <m/>
  </r>
  <r>
    <n v="2018"/>
    <s v="UA"/>
    <s v="ITSP"/>
    <s v="IT STRATEGIC PLAN FUNDS"/>
    <x v="29"/>
    <s v="AVPRT"/>
    <s v="AVP POSITION FUNDING"/>
    <s v="IT STRATEGIC PLAN - BL"/>
    <x v="17"/>
    <s v="VP FOR INFORMATION TECHNOLOGY"/>
    <s v="GENFND"/>
    <x v="24"/>
    <x v="23"/>
    <s v="---"/>
    <s v="EX"/>
    <s v="BENF"/>
    <s v="BENEFITS"/>
    <s v="GP"/>
    <x v="5"/>
    <s v="COMPENS"/>
    <s v="07"/>
    <s v="AC"/>
    <x v="3"/>
    <n v="6992"/>
    <n v="6992"/>
    <s v="IT"/>
    <x v="0"/>
    <s v="IT"/>
    <s v="EX"/>
    <n v="6992"/>
    <n v="6992"/>
    <x v="0"/>
    <n v="0"/>
    <n v="0"/>
    <m/>
    <n v="0"/>
    <n v="6992"/>
    <s v="N"/>
    <m/>
    <s v="VPIT"/>
    <s v="VP FOR INFORMATION TECHNOLOGY"/>
    <s v="94"/>
    <s v="1-Adjust Based Budget"/>
    <x v="42"/>
    <x v="2"/>
    <x v="7"/>
    <m/>
    <x v="16"/>
    <x v="16"/>
    <m/>
  </r>
  <r>
    <n v="2018"/>
    <s v="UA"/>
    <s v="ITSP"/>
    <s v="IT STRATEGIC PLAN FUNDS"/>
    <x v="29"/>
    <s v="CESG"/>
    <s v="COLLABORATION AND ENGAGEMENT SUPPORT GRP"/>
    <s v="IT STRATEGIC PLAN - BL"/>
    <x v="17"/>
    <s v="VP FOR INFORMATION TECHNOLOGY"/>
    <s v="GENFND"/>
    <x v="24"/>
    <x v="23"/>
    <s v="---"/>
    <s v="EX"/>
    <s v="BENF"/>
    <s v="BENEFITS"/>
    <s v="GP"/>
    <x v="5"/>
    <s v="COMPENS"/>
    <s v="07"/>
    <s v="AC"/>
    <x v="3"/>
    <n v="11658"/>
    <n v="14472"/>
    <s v="IT"/>
    <x v="0"/>
    <s v="IT"/>
    <s v="EX"/>
    <n v="14472"/>
    <n v="14472"/>
    <x v="0"/>
    <n v="0"/>
    <n v="0"/>
    <m/>
    <n v="0"/>
    <n v="14472"/>
    <s v="N"/>
    <m/>
    <s v="VPIT"/>
    <s v="VP FOR INFORMATION TECHNOLOGY"/>
    <s v="94"/>
    <s v="1-Adjust Based Budget"/>
    <x v="42"/>
    <x v="2"/>
    <x v="7"/>
    <m/>
    <x v="16"/>
    <x v="16"/>
    <m/>
  </r>
  <r>
    <n v="2018"/>
    <s v="UA"/>
    <s v="ITSP"/>
    <s v="IT STRATEGIC PLAN FUNDS"/>
    <x v="29"/>
    <s v="CTL"/>
    <s v="CENTER FOR TEACHING AND LEARNING"/>
    <s v="IT STRATEGIC PLAN - BL"/>
    <x v="17"/>
    <s v="VP FOR INFORMATION TECHNOLOGY"/>
    <s v="GENFND"/>
    <x v="24"/>
    <x v="23"/>
    <s v="---"/>
    <s v="EX"/>
    <s v="BENF"/>
    <s v="BENEFITS"/>
    <s v="GP"/>
    <x v="5"/>
    <s v="COMPENS"/>
    <s v="07"/>
    <s v="AC"/>
    <x v="3"/>
    <n v="13533"/>
    <n v="13533"/>
    <s v="IT"/>
    <x v="0"/>
    <s v="IT"/>
    <s v="EX"/>
    <n v="13533"/>
    <n v="13533"/>
    <x v="0"/>
    <n v="0"/>
    <n v="0"/>
    <m/>
    <n v="0"/>
    <n v="13533"/>
    <s v="N"/>
    <m/>
    <s v="VPIT"/>
    <s v="VP FOR INFORMATION TECHNOLOGY"/>
    <s v="94"/>
    <s v="1-Adjust Based Budget"/>
    <x v="42"/>
    <x v="2"/>
    <x v="7"/>
    <m/>
    <x v="16"/>
    <x v="16"/>
    <m/>
  </r>
  <r>
    <n v="2018"/>
    <s v="UA"/>
    <s v="ITSP"/>
    <s v="IT STRATEGIC PLAN FUNDS"/>
    <x v="29"/>
    <s v="DLSP"/>
    <s v="SP60-63 DIGITAL LIBRARIES IT"/>
    <s v="IT STRATEGIC PLAN - BL"/>
    <x v="17"/>
    <s v="VP FOR INFORMATION TECHNOLOGY"/>
    <s v="GENFND"/>
    <x v="24"/>
    <x v="23"/>
    <s v="---"/>
    <s v="EX"/>
    <s v="BENF"/>
    <s v="BENEFITS"/>
    <s v="GP"/>
    <x v="5"/>
    <s v="COMPENS"/>
    <s v="07"/>
    <s v="AC"/>
    <x v="3"/>
    <n v="28732"/>
    <n v="28732"/>
    <s v="IT"/>
    <x v="0"/>
    <s v="IT"/>
    <s v="EX"/>
    <n v="28732"/>
    <n v="28732"/>
    <x v="0"/>
    <n v="0"/>
    <n v="0"/>
    <m/>
    <n v="0"/>
    <n v="28732"/>
    <s v="N"/>
    <m/>
    <s v="VPIT"/>
    <s v="VP FOR INFORMATION TECHNOLOGY"/>
    <s v="94"/>
    <s v="1-Adjust Based Budget"/>
    <x v="42"/>
    <x v="2"/>
    <x v="7"/>
    <m/>
    <x v="16"/>
    <x v="16"/>
    <m/>
  </r>
  <r>
    <n v="2018"/>
    <s v="UA"/>
    <s v="ITSP"/>
    <s v="IT STRATEGIC PLAN FUNDS"/>
    <x v="29"/>
    <s v="DPA"/>
    <s v="DATA/POLICY ANALYST"/>
    <s v="IT STRATEGIC PLAN - BL"/>
    <x v="17"/>
    <s v="VP FOR INFORMATION TECHNOLOGY"/>
    <s v="GENFND"/>
    <x v="24"/>
    <x v="23"/>
    <s v="---"/>
    <s v="EX"/>
    <s v="BENF"/>
    <s v="BENEFITS"/>
    <s v="GP"/>
    <x v="5"/>
    <s v="COMPENS"/>
    <s v="07"/>
    <s v="AC"/>
    <x v="3"/>
    <n v="6397"/>
    <n v="6397"/>
    <s v="IT"/>
    <x v="0"/>
    <s v="IT"/>
    <s v="EX"/>
    <n v="6397"/>
    <n v="6397"/>
    <x v="0"/>
    <n v="0"/>
    <n v="0"/>
    <m/>
    <n v="0"/>
    <n v="6397"/>
    <s v="N"/>
    <m/>
    <s v="VPIT"/>
    <s v="VP FOR INFORMATION TECHNOLOGY"/>
    <s v="94"/>
    <s v="1-Adjust Based Budget"/>
    <x v="42"/>
    <x v="2"/>
    <x v="7"/>
    <m/>
    <x v="16"/>
    <x v="16"/>
    <m/>
  </r>
  <r>
    <n v="2018"/>
    <s v="UA"/>
    <s v="ITSP"/>
    <s v="IT STRATEGIC PLAN FUNDS"/>
    <x v="29"/>
    <s v="IDS"/>
    <s v="ENHANCED IDS"/>
    <s v="IT STRATEGIC PLAN - BL"/>
    <x v="17"/>
    <s v="VP FOR INFORMATION TECHNOLOGY"/>
    <s v="GENFND"/>
    <x v="24"/>
    <x v="23"/>
    <s v="---"/>
    <s v="EX"/>
    <s v="BENF"/>
    <s v="BENEFITS"/>
    <s v="GP"/>
    <x v="5"/>
    <s v="COMPENS"/>
    <s v="07"/>
    <s v="AC"/>
    <x v="3"/>
    <n v="21997"/>
    <n v="21997"/>
    <s v="IT"/>
    <x v="0"/>
    <s v="IT"/>
    <s v="EX"/>
    <n v="21997"/>
    <n v="21997"/>
    <x v="0"/>
    <n v="0"/>
    <n v="0"/>
    <m/>
    <n v="0"/>
    <n v="21997"/>
    <s v="N"/>
    <m/>
    <s v="VPIT"/>
    <s v="VP FOR INFORMATION TECHNOLOGY"/>
    <s v="94"/>
    <s v="1-Adjust Based Budget"/>
    <x v="42"/>
    <x v="2"/>
    <x v="7"/>
    <m/>
    <x v="16"/>
    <x v="16"/>
    <m/>
  </r>
  <r>
    <n v="2018"/>
    <s v="UA"/>
    <s v="ITSP"/>
    <s v="IT STRATEGIC PLAN FUNDS"/>
    <x v="29"/>
    <s v="LSDG"/>
    <s v="LEARNING SPACES DESIGN GROUP"/>
    <s v="IT STRATEGIC PLAN - BL"/>
    <x v="17"/>
    <s v="VP FOR INFORMATION TECHNOLOGY"/>
    <s v="GENFND"/>
    <x v="24"/>
    <x v="23"/>
    <s v="---"/>
    <s v="EX"/>
    <s v="BENF"/>
    <s v="BENEFITS"/>
    <s v="GP"/>
    <x v="5"/>
    <s v="COMPENS"/>
    <s v="07"/>
    <s v="AC"/>
    <x v="3"/>
    <n v="55210"/>
    <n v="55210"/>
    <s v="IT"/>
    <x v="0"/>
    <s v="IT"/>
    <s v="EX"/>
    <n v="55210"/>
    <n v="55210"/>
    <x v="0"/>
    <n v="0"/>
    <n v="0"/>
    <m/>
    <n v="0"/>
    <n v="55210"/>
    <s v="N"/>
    <m/>
    <s v="VPIT"/>
    <s v="VP FOR INFORMATION TECHNOLOGY"/>
    <s v="94"/>
    <s v="1-Adjust Based Budget"/>
    <x v="42"/>
    <x v="2"/>
    <x v="7"/>
    <m/>
    <x v="16"/>
    <x v="16"/>
    <m/>
  </r>
  <r>
    <n v="2018"/>
    <s v="UA"/>
    <s v="ITSP"/>
    <s v="IT STRATEGIC PLAN FUNDS"/>
    <x v="29"/>
    <s v="OSG"/>
    <s v="OPEN SCIENCE GRID"/>
    <s v="IT STRATEGIC PLAN - BL"/>
    <x v="17"/>
    <s v="VP FOR INFORMATION TECHNOLOGY"/>
    <s v="GENFND"/>
    <x v="24"/>
    <x v="23"/>
    <s v="---"/>
    <s v="EX"/>
    <s v="BENF"/>
    <s v="BENEFITS"/>
    <s v="GP"/>
    <x v="5"/>
    <s v="COMPENS"/>
    <s v="07"/>
    <s v="AC"/>
    <x v="3"/>
    <n v="8269"/>
    <n v="8269"/>
    <s v="IT"/>
    <x v="0"/>
    <s v="IT"/>
    <s v="EX"/>
    <n v="8269"/>
    <n v="8269"/>
    <x v="0"/>
    <n v="0"/>
    <n v="0"/>
    <m/>
    <n v="0"/>
    <n v="8269"/>
    <s v="N"/>
    <m/>
    <s v="VPIT"/>
    <s v="VP FOR INFORMATION TECHNOLOGY"/>
    <s v="94"/>
    <s v="1-Adjust Based Budget"/>
    <x v="42"/>
    <x v="2"/>
    <x v="7"/>
    <m/>
    <x v="16"/>
    <x v="16"/>
    <m/>
  </r>
  <r>
    <n v="2018"/>
    <s v="UA"/>
    <s v="ITSP"/>
    <s v="IT STRATEGIC PLAN FUNDS"/>
    <x v="29"/>
    <s v="RATS"/>
    <s v="RESEARCH &amp; TECHNICAL SERVICES (ERC3)"/>
    <s v="IT STRATEGIC PLAN - BL"/>
    <x v="17"/>
    <s v="VP FOR INFORMATION TECHNOLOGY"/>
    <s v="GENFND"/>
    <x v="24"/>
    <x v="23"/>
    <s v="---"/>
    <s v="EX"/>
    <s v="BENF"/>
    <s v="BENEFITS"/>
    <s v="GP"/>
    <x v="5"/>
    <s v="COMPENS"/>
    <s v="07"/>
    <s v="AC"/>
    <x v="3"/>
    <n v="68399"/>
    <n v="68399"/>
    <s v="IT"/>
    <x v="0"/>
    <s v="IT"/>
    <s v="EX"/>
    <n v="68399"/>
    <n v="68399"/>
    <x v="0"/>
    <n v="0"/>
    <n v="0"/>
    <m/>
    <n v="0"/>
    <n v="68399"/>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24"/>
    <x v="23"/>
    <s v="---"/>
    <s v="EX"/>
    <s v="BENF"/>
    <s v="BENEFITS"/>
    <s v="GP"/>
    <x v="5"/>
    <s v="COMPENS"/>
    <s v="07"/>
    <s v="AC"/>
    <x v="3"/>
    <n v="83242"/>
    <n v="83242"/>
    <s v="IT"/>
    <x v="0"/>
    <s v="IT"/>
    <s v="EX"/>
    <n v="83242"/>
    <n v="83242"/>
    <x v="0"/>
    <n v="0"/>
    <n v="0"/>
    <m/>
    <n v="0"/>
    <n v="83242"/>
    <s v="N"/>
    <m/>
    <s v="VPIT"/>
    <s v="VP FOR INFORMATION TECHNOLOGY"/>
    <s v="94"/>
    <s v="1-Adjust Based Budget"/>
    <x v="42"/>
    <x v="2"/>
    <x v="7"/>
    <m/>
    <x v="16"/>
    <x v="16"/>
    <m/>
  </r>
  <r>
    <n v="2018"/>
    <s v="UA"/>
    <s v="ITSP"/>
    <s v="IT STRATEGIC PLAN FUNDS"/>
    <x v="29"/>
    <s v="SDS"/>
    <s v="SCIENTIFIC DATA SERVICES"/>
    <s v="IT STRATEGIC PLAN - BL"/>
    <x v="17"/>
    <s v="VP FOR INFORMATION TECHNOLOGY"/>
    <s v="GENFND"/>
    <x v="24"/>
    <x v="23"/>
    <s v="---"/>
    <s v="EX"/>
    <s v="BENF"/>
    <s v="BENEFITS"/>
    <s v="GP"/>
    <x v="5"/>
    <s v="COMPENS"/>
    <s v="07"/>
    <s v="AC"/>
    <x v="3"/>
    <n v="15907"/>
    <n v="15907"/>
    <s v="IT"/>
    <x v="0"/>
    <s v="IT"/>
    <s v="EX"/>
    <n v="15907"/>
    <n v="15907"/>
    <x v="0"/>
    <n v="0"/>
    <n v="0"/>
    <m/>
    <n v="0"/>
    <n v="15907"/>
    <s v="N"/>
    <m/>
    <s v="VPIT"/>
    <s v="VP FOR INFORMATION TECHNOLOGY"/>
    <s v="94"/>
    <s v="1-Adjust Based Budget"/>
    <x v="42"/>
    <x v="2"/>
    <x v="7"/>
    <m/>
    <x v="16"/>
    <x v="16"/>
    <m/>
  </r>
  <r>
    <n v="2018"/>
    <s v="UA"/>
    <s v="ITSP"/>
    <s v="IT STRATEGIC PLAN FUNDS"/>
    <x v="29"/>
    <s v="SFUND"/>
    <s v="ITSP FUNDING"/>
    <s v="IT STRATEGIC PLAN - BL"/>
    <x v="17"/>
    <s v="VP FOR INFORMATION TECHNOLOGY"/>
    <s v="GENFND"/>
    <x v="24"/>
    <x v="23"/>
    <s v="---"/>
    <s v="EX"/>
    <s v="BENF"/>
    <s v="BENEFITS"/>
    <s v="GP"/>
    <x v="5"/>
    <s v="COMPENS"/>
    <s v="07"/>
    <s v="AC"/>
    <x v="3"/>
    <n v="0"/>
    <n v="-2814"/>
    <s v="IT"/>
    <x v="0"/>
    <s v="IT"/>
    <s v="EX"/>
    <n v="-2814"/>
    <n v="-2814"/>
    <x v="0"/>
    <n v="0"/>
    <n v="0"/>
    <m/>
    <n v="0"/>
    <n v="-2814"/>
    <s v="N"/>
    <m/>
    <s v="VPIT"/>
    <s v="VP FOR INFORMATION TECHNOLOGY"/>
    <s v="94"/>
    <s v="1-Adjust Based Budget"/>
    <x v="42"/>
    <x v="2"/>
    <x v="7"/>
    <m/>
    <x v="16"/>
    <x v="16"/>
    <m/>
  </r>
  <r>
    <n v="2018"/>
    <s v="UA"/>
    <s v="ITSP"/>
    <s v="IT STRATEGIC PLAN FUNDS"/>
    <x v="29"/>
    <s v="SGRC"/>
    <s v="SCIENCE GATEWAYS RESEARCH CENTER"/>
    <s v="IT STRATEGIC PLAN - BL"/>
    <x v="17"/>
    <s v="VP FOR INFORMATION TECHNOLOGY"/>
    <s v="GENFND"/>
    <x v="24"/>
    <x v="23"/>
    <s v="---"/>
    <s v="EX"/>
    <s v="BENF"/>
    <s v="BENEFITS"/>
    <s v="GP"/>
    <x v="5"/>
    <s v="COMPENS"/>
    <s v="07"/>
    <s v="AC"/>
    <x v="3"/>
    <n v="12955"/>
    <n v="12955"/>
    <s v="IT"/>
    <x v="0"/>
    <s v="IT"/>
    <s v="EX"/>
    <n v="12955"/>
    <n v="12955"/>
    <x v="0"/>
    <n v="0"/>
    <n v="0"/>
    <m/>
    <n v="0"/>
    <n v="12955"/>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24"/>
    <x v="23"/>
    <s v="---"/>
    <s v="EX"/>
    <s v="BENF"/>
    <s v="BENEFITS"/>
    <s v="GP"/>
    <x v="5"/>
    <s v="COMPENS"/>
    <s v="07"/>
    <s v="AC"/>
    <x v="3"/>
    <n v="63617"/>
    <n v="63617"/>
    <s v="IT"/>
    <x v="0"/>
    <s v="IT"/>
    <s v="EX"/>
    <n v="63617"/>
    <n v="63617"/>
    <x v="0"/>
    <n v="0"/>
    <n v="0"/>
    <m/>
    <n v="0"/>
    <n v="63617"/>
    <s v="N"/>
    <m/>
    <s v="VPIT"/>
    <s v="VP FOR INFORMATION TECHNOLOGY"/>
    <s v="94"/>
    <s v="1-Adjust Based Budget"/>
    <x v="42"/>
    <x v="2"/>
    <x v="7"/>
    <m/>
    <x v="16"/>
    <x v="16"/>
    <m/>
  </r>
  <r>
    <n v="2018"/>
    <s v="UA"/>
    <s v="ITSP"/>
    <s v="IT STRATEGIC PLAN FUNDS"/>
    <x v="116"/>
    <s v="LSDG"/>
    <s v="LEARNING SPACES DESIGN GROUP"/>
    <s v="EMPOWERING PEOPLE IT INITIATIVE - IN"/>
    <x v="17"/>
    <s v="VP FOR INFORMATION TECHNOLOGY"/>
    <s v="GENFND"/>
    <x v="24"/>
    <x v="23"/>
    <s v="---"/>
    <s v="EX"/>
    <s v="BENF"/>
    <s v="BENEFITS"/>
    <s v="GP"/>
    <x v="5"/>
    <s v="COMPENS"/>
    <s v="07"/>
    <s v="AC"/>
    <x v="3"/>
    <n v="47896"/>
    <n v="47896"/>
    <s v="IT"/>
    <x v="0"/>
    <s v="IT"/>
    <s v="EX"/>
    <n v="47896"/>
    <n v="47896"/>
    <x v="0"/>
    <n v="0"/>
    <n v="0"/>
    <m/>
    <n v="0"/>
    <n v="47896"/>
    <s v="N"/>
    <m/>
    <s v="VPIT"/>
    <s v="VP FOR INFORMATION TECHNOLOGY"/>
    <s v="94"/>
    <s v="1-Adjust Based Budget"/>
    <x v="42"/>
    <x v="2"/>
    <x v="7"/>
    <m/>
    <x v="16"/>
    <x v="16"/>
    <m/>
  </r>
  <r>
    <n v="2018"/>
    <s v="UA"/>
    <s v="ITSP"/>
    <s v="IT STRATEGIC PLAN FUNDS"/>
    <x v="114"/>
    <s v="AVSTR"/>
    <s v="ADVANCED STORAGE"/>
    <s v="IT STRATEGIC PLAN"/>
    <x v="17"/>
    <s v="VP FOR INFORMATION TECHNOLOGY"/>
    <s v="GENFND"/>
    <x v="25"/>
    <x v="24"/>
    <s v="---"/>
    <s v="EX"/>
    <s v="BENF"/>
    <s v="BENEFITS"/>
    <s v="GP"/>
    <x v="5"/>
    <s v="COMPENS"/>
    <s v="07"/>
    <s v="AC"/>
    <x v="3"/>
    <n v="14274"/>
    <n v="14274"/>
    <m/>
    <x v="0"/>
    <n v="0"/>
    <s v="EX"/>
    <n v="14274"/>
    <n v="14274"/>
    <x v="0"/>
    <n v="0"/>
    <n v="0"/>
    <m/>
    <n v="0"/>
    <n v="14274"/>
    <s v="N"/>
    <m/>
    <s v="VPIT"/>
    <s v="VP FOR INFORMATION TECHNOLOGY"/>
    <s v="94"/>
    <s v="1-Adjust Based Budget"/>
    <x v="42"/>
    <x v="2"/>
    <x v="7"/>
    <m/>
    <x v="0"/>
    <x v="0"/>
    <m/>
  </r>
  <r>
    <n v="2018"/>
    <s v="UA"/>
    <s v="ITSP"/>
    <s v="IT STRATEGIC PLAN FUNDS"/>
    <x v="114"/>
    <s v="COLT"/>
    <s v="COLLABORATION TECHNOLIGES"/>
    <s v="IT STRATEGIC PLAN"/>
    <x v="17"/>
    <s v="VP FOR INFORMATION TECHNOLOGY"/>
    <s v="GENFND"/>
    <x v="25"/>
    <x v="24"/>
    <s v="---"/>
    <s v="EX"/>
    <s v="BENF"/>
    <s v="BENEFITS"/>
    <s v="GP"/>
    <x v="5"/>
    <s v="COMPENS"/>
    <s v="07"/>
    <s v="AC"/>
    <x v="3"/>
    <n v="12426"/>
    <n v="12426"/>
    <m/>
    <x v="0"/>
    <n v="0"/>
    <s v="EX"/>
    <n v="12426"/>
    <n v="12426"/>
    <x v="0"/>
    <n v="0"/>
    <n v="0"/>
    <m/>
    <n v="0"/>
    <n v="12426"/>
    <s v="N"/>
    <m/>
    <s v="VPIT"/>
    <s v="VP FOR INFORMATION TECHNOLOGY"/>
    <s v="94"/>
    <s v="1-Adjust Based Budget"/>
    <x v="42"/>
    <x v="2"/>
    <x v="7"/>
    <m/>
    <x v="0"/>
    <x v="0"/>
    <m/>
  </r>
  <r>
    <n v="2018"/>
    <s v="UA"/>
    <s v="ITSP"/>
    <s v="IT STRATEGIC PLAN FUNDS"/>
    <x v="114"/>
    <s v="CTLTL"/>
    <s v="TEACH/LEARN"/>
    <s v="IT STRATEGIC PLAN"/>
    <x v="17"/>
    <s v="VP FOR INFORMATION TECHNOLOGY"/>
    <s v="GENFND"/>
    <x v="25"/>
    <x v="24"/>
    <s v="---"/>
    <s v="EX"/>
    <s v="BENF"/>
    <s v="BENEFITS"/>
    <s v="GP"/>
    <x v="5"/>
    <s v="COMPENS"/>
    <s v="07"/>
    <s v="AC"/>
    <x v="3"/>
    <n v="13082"/>
    <n v="13082"/>
    <m/>
    <x v="0"/>
    <n v="0"/>
    <s v="EX"/>
    <n v="13082"/>
    <n v="13082"/>
    <x v="0"/>
    <n v="0"/>
    <n v="0"/>
    <m/>
    <n v="0"/>
    <n v="13082"/>
    <s v="N"/>
    <m/>
    <s v="VPIT"/>
    <s v="VP FOR INFORMATION TECHNOLOGY"/>
    <s v="94"/>
    <s v="1-Adjust Based Budget"/>
    <x v="42"/>
    <x v="2"/>
    <x v="7"/>
    <m/>
    <x v="0"/>
    <x v="0"/>
    <m/>
  </r>
  <r>
    <n v="2018"/>
    <s v="UA"/>
    <s v="ITSP"/>
    <s v="IT STRATEGIC PLAN FUNDS"/>
    <x v="114"/>
    <s v="DCD"/>
    <s v="DIGITAL COMMUNICATIONS DEVELOPMENT"/>
    <s v="IT STRATEGIC PLAN"/>
    <x v="17"/>
    <s v="VP FOR INFORMATION TECHNOLOGY"/>
    <s v="GENFND"/>
    <x v="25"/>
    <x v="24"/>
    <s v="---"/>
    <s v="EX"/>
    <s v="BENF"/>
    <s v="BENEFITS"/>
    <s v="GP"/>
    <x v="5"/>
    <s v="COMPENS"/>
    <s v="07"/>
    <s v="AC"/>
    <x v="3"/>
    <n v="19101"/>
    <n v="19122"/>
    <m/>
    <x v="0"/>
    <n v="0"/>
    <s v="EX"/>
    <n v="19122"/>
    <n v="19122"/>
    <x v="0"/>
    <n v="0"/>
    <n v="0"/>
    <m/>
    <n v="0"/>
    <n v="19122"/>
    <s v="N"/>
    <m/>
    <s v="VPIT"/>
    <s v="VP FOR INFORMATION TECHNOLOGY"/>
    <s v="94"/>
    <s v="1-Adjust Based Budget"/>
    <x v="42"/>
    <x v="2"/>
    <x v="7"/>
    <m/>
    <x v="0"/>
    <x v="0"/>
    <m/>
  </r>
  <r>
    <n v="2018"/>
    <s v="UA"/>
    <s v="ITSP"/>
    <s v="IT STRATEGIC PLAN FUNDS"/>
    <x v="114"/>
    <s v="DLDA"/>
    <s v="DIGITAL LIBRARY DANKO ANTOLOVIC"/>
    <s v="IT STRATEGIC PLAN"/>
    <x v="17"/>
    <s v="VP FOR INFORMATION TECHNOLOGY"/>
    <s v="GENFND"/>
    <x v="25"/>
    <x v="24"/>
    <s v="---"/>
    <s v="EX"/>
    <s v="BENF"/>
    <s v="BENEFITS"/>
    <s v="GP"/>
    <x v="5"/>
    <s v="COMPENS"/>
    <s v="07"/>
    <s v="AC"/>
    <x v="3"/>
    <n v="5425"/>
    <n v="5425"/>
    <m/>
    <x v="0"/>
    <n v="0"/>
    <s v="EX"/>
    <n v="5425"/>
    <n v="5425"/>
    <x v="0"/>
    <n v="0"/>
    <n v="0"/>
    <m/>
    <n v="0"/>
    <n v="5425"/>
    <s v="N"/>
    <m/>
    <s v="VPIT"/>
    <s v="VP FOR INFORMATION TECHNOLOGY"/>
    <s v="94"/>
    <s v="1-Adjust Based Budget"/>
    <x v="42"/>
    <x v="2"/>
    <x v="7"/>
    <m/>
    <x v="0"/>
    <x v="0"/>
    <m/>
  </r>
  <r>
    <n v="2018"/>
    <s v="UA"/>
    <s v="ITSP"/>
    <s v="IT STRATEGIC PLAN FUNDS"/>
    <x v="114"/>
    <s v="EASA"/>
    <s v="ENTERPRISE APPLICATION SECURITY ADMIN"/>
    <s v="IT STRATEGIC PLAN"/>
    <x v="17"/>
    <s v="VP FOR INFORMATION TECHNOLOGY"/>
    <s v="GENFND"/>
    <x v="25"/>
    <x v="24"/>
    <s v="---"/>
    <s v="EX"/>
    <s v="BENF"/>
    <s v="BENEFITS"/>
    <s v="GP"/>
    <x v="5"/>
    <s v="COMPENS"/>
    <s v="07"/>
    <s v="AC"/>
    <x v="3"/>
    <n v="32801"/>
    <n v="32801"/>
    <m/>
    <x v="0"/>
    <n v="0"/>
    <s v="EX"/>
    <n v="32801"/>
    <n v="32801"/>
    <x v="0"/>
    <n v="0"/>
    <n v="0"/>
    <m/>
    <n v="0"/>
    <n v="32801"/>
    <s v="N"/>
    <m/>
    <s v="VPIT"/>
    <s v="VP FOR INFORMATION TECHNOLOGY"/>
    <s v="94"/>
    <s v="1-Adjust Based Budget"/>
    <x v="42"/>
    <x v="2"/>
    <x v="7"/>
    <m/>
    <x v="0"/>
    <x v="0"/>
    <m/>
  </r>
  <r>
    <n v="2018"/>
    <s v="UA"/>
    <s v="ITSP"/>
    <s v="IT STRATEGIC PLAN FUNDS"/>
    <x v="114"/>
    <s v="EBI"/>
    <s v="ENTERPRISE BUSINESS INTELLIGENCE"/>
    <s v="IT STRATEGIC PLAN"/>
    <x v="17"/>
    <s v="VP FOR INFORMATION TECHNOLOGY"/>
    <s v="GENFND"/>
    <x v="25"/>
    <x v="24"/>
    <s v="---"/>
    <s v="EX"/>
    <s v="BENF"/>
    <s v="BENEFITS"/>
    <s v="GP"/>
    <x v="5"/>
    <s v="COMPENS"/>
    <s v="07"/>
    <s v="AC"/>
    <x v="3"/>
    <n v="20844"/>
    <n v="20844"/>
    <m/>
    <x v="0"/>
    <n v="0"/>
    <s v="EX"/>
    <n v="20844"/>
    <n v="20844"/>
    <x v="0"/>
    <n v="0"/>
    <n v="0"/>
    <m/>
    <n v="0"/>
    <n v="20844"/>
    <s v="N"/>
    <m/>
    <s v="VPIT"/>
    <s v="VP FOR INFORMATION TECHNOLOGY"/>
    <s v="94"/>
    <s v="1-Adjust Based Budget"/>
    <x v="42"/>
    <x v="2"/>
    <x v="7"/>
    <m/>
    <x v="0"/>
    <x v="0"/>
    <m/>
  </r>
  <r>
    <n v="2018"/>
    <s v="UA"/>
    <s v="ITSP"/>
    <s v="IT STRATEGIC PLAN FUNDS"/>
    <x v="114"/>
    <s v="EDCRT"/>
    <s v="EDUCATION CERTIFICATION TRAINING"/>
    <s v="IT STRATEGIC PLAN"/>
    <x v="17"/>
    <s v="VP FOR INFORMATION TECHNOLOGY"/>
    <s v="GENFND"/>
    <x v="25"/>
    <x v="24"/>
    <s v="---"/>
    <s v="EX"/>
    <s v="BENF"/>
    <s v="BENEFITS"/>
    <s v="GP"/>
    <x v="5"/>
    <s v="COMPENS"/>
    <s v="07"/>
    <s v="AC"/>
    <x v="3"/>
    <n v="137"/>
    <n v="137"/>
    <m/>
    <x v="0"/>
    <n v="0"/>
    <s v="EX"/>
    <n v="137"/>
    <n v="137"/>
    <x v="0"/>
    <n v="0"/>
    <n v="0"/>
    <m/>
    <n v="0"/>
    <n v="137"/>
    <s v="N"/>
    <m/>
    <s v="VPIT"/>
    <s v="VP FOR INFORMATION TECHNOLOGY"/>
    <s v="94"/>
    <s v="1-Adjust Based Budget"/>
    <x v="42"/>
    <x v="2"/>
    <x v="7"/>
    <m/>
    <x v="0"/>
    <x v="0"/>
    <m/>
  </r>
  <r>
    <n v="2018"/>
    <s v="UA"/>
    <s v="ITSP"/>
    <s v="IT STRATEGIC PLAN FUNDS"/>
    <x v="114"/>
    <s v="ES"/>
    <s v="ENTERPRISE SYSTEMS"/>
    <s v="IT STRATEGIC PLAN"/>
    <x v="17"/>
    <s v="VP FOR INFORMATION TECHNOLOGY"/>
    <s v="GENFND"/>
    <x v="25"/>
    <x v="24"/>
    <s v="---"/>
    <s v="EX"/>
    <s v="BENF"/>
    <s v="BENEFITS"/>
    <s v="GP"/>
    <x v="5"/>
    <s v="COMPENS"/>
    <s v="07"/>
    <s v="AC"/>
    <x v="3"/>
    <n v="16303"/>
    <n v="16303"/>
    <m/>
    <x v="0"/>
    <n v="0"/>
    <s v="EX"/>
    <n v="16303"/>
    <n v="16303"/>
    <x v="0"/>
    <n v="0"/>
    <n v="0"/>
    <m/>
    <n v="0"/>
    <n v="16303"/>
    <s v="N"/>
    <m/>
    <s v="VPIT"/>
    <s v="VP FOR INFORMATION TECHNOLOGY"/>
    <s v="94"/>
    <s v="1-Adjust Based Budget"/>
    <x v="42"/>
    <x v="2"/>
    <x v="7"/>
    <m/>
    <x v="0"/>
    <x v="0"/>
    <m/>
  </r>
  <r>
    <n v="2018"/>
    <s v="UA"/>
    <s v="ITSP"/>
    <s v="IT STRATEGIC PLAN FUNDS"/>
    <x v="114"/>
    <s v="ESI"/>
    <s v="ENTERPRISE SERVICES INTEGRATION"/>
    <s v="IT STRATEGIC PLAN"/>
    <x v="17"/>
    <s v="VP FOR INFORMATION TECHNOLOGY"/>
    <s v="GENFND"/>
    <x v="25"/>
    <x v="24"/>
    <s v="---"/>
    <s v="EX"/>
    <s v="BENF"/>
    <s v="BENEFITS"/>
    <s v="GP"/>
    <x v="5"/>
    <s v="COMPENS"/>
    <s v="07"/>
    <s v="AC"/>
    <x v="3"/>
    <n v="56794"/>
    <n v="56794"/>
    <m/>
    <x v="0"/>
    <n v="0"/>
    <s v="EX"/>
    <n v="56794"/>
    <n v="56794"/>
    <x v="0"/>
    <n v="0"/>
    <n v="0"/>
    <m/>
    <n v="0"/>
    <n v="56794"/>
    <s v="N"/>
    <m/>
    <s v="VPIT"/>
    <s v="VP FOR INFORMATION TECHNOLOGY"/>
    <s v="94"/>
    <s v="1-Adjust Based Budget"/>
    <x v="42"/>
    <x v="2"/>
    <x v="7"/>
    <m/>
    <x v="0"/>
    <x v="0"/>
    <m/>
  </r>
  <r>
    <n v="2018"/>
    <s v="UA"/>
    <s v="ITSP"/>
    <s v="IT STRATEGIC PLAN FUNDS"/>
    <x v="114"/>
    <s v="ESOFT"/>
    <s v="ENTERPRISE SOFTWARE"/>
    <s v="IT STRATEGIC PLAN"/>
    <x v="17"/>
    <s v="VP FOR INFORMATION TECHNOLOGY"/>
    <s v="GENFND"/>
    <x v="25"/>
    <x v="24"/>
    <s v="---"/>
    <s v="EX"/>
    <s v="BENF"/>
    <s v="BENEFITS"/>
    <s v="GP"/>
    <x v="5"/>
    <s v="COMPENS"/>
    <s v="07"/>
    <s v="AC"/>
    <x v="3"/>
    <n v="18195"/>
    <n v="18195"/>
    <m/>
    <x v="0"/>
    <n v="0"/>
    <s v="EX"/>
    <n v="18195"/>
    <n v="18195"/>
    <x v="0"/>
    <n v="0"/>
    <n v="0"/>
    <m/>
    <n v="0"/>
    <n v="18195"/>
    <s v="N"/>
    <m/>
    <s v="VPIT"/>
    <s v="VP FOR INFORMATION TECHNOLOGY"/>
    <s v="94"/>
    <s v="1-Adjust Based Budget"/>
    <x v="42"/>
    <x v="2"/>
    <x v="7"/>
    <m/>
    <x v="0"/>
    <x v="0"/>
    <m/>
  </r>
  <r>
    <n v="2018"/>
    <s v="UA"/>
    <s v="ITSP"/>
    <s v="IT STRATEGIC PLAN FUNDS"/>
    <x v="114"/>
    <s v="ESS"/>
    <s v="ENTERPRISE STUDENT SYSTEMS"/>
    <s v="IT STRATEGIC PLAN"/>
    <x v="17"/>
    <s v="VP FOR INFORMATION TECHNOLOGY"/>
    <s v="GENFND"/>
    <x v="25"/>
    <x v="24"/>
    <s v="---"/>
    <s v="EX"/>
    <s v="BENF"/>
    <s v="BENEFITS"/>
    <s v="GP"/>
    <x v="5"/>
    <s v="COMPENS"/>
    <s v="07"/>
    <s v="AC"/>
    <x v="3"/>
    <n v="11714"/>
    <n v="10888"/>
    <m/>
    <x v="0"/>
    <n v="0"/>
    <s v="EX"/>
    <n v="10888"/>
    <n v="10888"/>
    <x v="0"/>
    <n v="0"/>
    <n v="0"/>
    <m/>
    <n v="0"/>
    <n v="10888"/>
    <s v="N"/>
    <m/>
    <s v="VPIT"/>
    <s v="VP FOR INFORMATION TECHNOLOGY"/>
    <s v="94"/>
    <s v="1-Adjust Based Budget"/>
    <x v="42"/>
    <x v="2"/>
    <x v="7"/>
    <m/>
    <x v="0"/>
    <x v="0"/>
    <m/>
  </r>
  <r>
    <n v="2018"/>
    <s v="UA"/>
    <s v="ITSP"/>
    <s v="IT STRATEGIC PLAN FUNDS"/>
    <x v="114"/>
    <s v="LSSEC"/>
    <s v="SECURITY ANALYSIS FOR ALL SERVICES"/>
    <s v="IT STRATEGIC PLAN"/>
    <x v="17"/>
    <s v="VP FOR INFORMATION TECHNOLOGY"/>
    <s v="GENFND"/>
    <x v="25"/>
    <x v="24"/>
    <s v="---"/>
    <s v="EX"/>
    <s v="BENF"/>
    <s v="BENEFITS"/>
    <s v="GP"/>
    <x v="5"/>
    <s v="COMPENS"/>
    <s v="07"/>
    <s v="AC"/>
    <x v="3"/>
    <n v="4740"/>
    <n v="0"/>
    <m/>
    <x v="0"/>
    <n v="0"/>
    <s v="EX"/>
    <n v="0"/>
    <n v="0"/>
    <x v="0"/>
    <n v="0"/>
    <n v="0"/>
    <m/>
    <n v="0"/>
    <n v="0"/>
    <s v="N"/>
    <m/>
    <s v="VPIT"/>
    <s v="VP FOR INFORMATION TECHNOLOGY"/>
    <s v="94"/>
    <s v="1-Adjust Based Budget"/>
    <x v="42"/>
    <x v="2"/>
    <x v="7"/>
    <m/>
    <x v="0"/>
    <x v="0"/>
    <m/>
  </r>
  <r>
    <n v="2018"/>
    <s v="UA"/>
    <s v="ITSP"/>
    <s v="IT STRATEGIC PLAN FUNDS"/>
    <x v="114"/>
    <s v="SAS01"/>
    <s v="STUDENT ACADEMIC SYSTEMS 1"/>
    <s v="IT STRATEGIC PLAN"/>
    <x v="17"/>
    <s v="VP FOR INFORMATION TECHNOLOGY"/>
    <s v="GENFND"/>
    <x v="25"/>
    <x v="24"/>
    <s v="---"/>
    <s v="EX"/>
    <s v="BENF"/>
    <s v="BENEFITS"/>
    <s v="GP"/>
    <x v="5"/>
    <s v="COMPENS"/>
    <s v="07"/>
    <s v="AC"/>
    <x v="3"/>
    <n v="35306"/>
    <n v="35935"/>
    <m/>
    <x v="0"/>
    <n v="0"/>
    <s v="EX"/>
    <n v="35935"/>
    <n v="35935"/>
    <x v="0"/>
    <n v="0"/>
    <n v="0"/>
    <m/>
    <n v="0"/>
    <n v="35935"/>
    <s v="N"/>
    <m/>
    <s v="VPIT"/>
    <s v="VP FOR INFORMATION TECHNOLOGY"/>
    <s v="94"/>
    <s v="1-Adjust Based Budget"/>
    <x v="42"/>
    <x v="2"/>
    <x v="7"/>
    <m/>
    <x v="0"/>
    <x v="0"/>
    <m/>
  </r>
  <r>
    <n v="2018"/>
    <s v="UA"/>
    <s v="ITSP"/>
    <s v="IT STRATEGIC PLAN FUNDS"/>
    <x v="114"/>
    <s v="SC"/>
    <s v="SUPPORT CENTER"/>
    <s v="IT STRATEGIC PLAN"/>
    <x v="17"/>
    <s v="VP FOR INFORMATION TECHNOLOGY"/>
    <s v="GENFND"/>
    <x v="25"/>
    <x v="24"/>
    <s v="---"/>
    <s v="EX"/>
    <s v="BENF"/>
    <s v="BENEFITS"/>
    <s v="GP"/>
    <x v="5"/>
    <s v="COMPENS"/>
    <s v="07"/>
    <s v="AC"/>
    <x v="3"/>
    <n v="10234"/>
    <n v="10234"/>
    <m/>
    <x v="0"/>
    <n v="0"/>
    <s v="EX"/>
    <n v="10234"/>
    <n v="10234"/>
    <x v="0"/>
    <n v="0"/>
    <n v="0"/>
    <m/>
    <n v="0"/>
    <n v="10234"/>
    <s v="N"/>
    <m/>
    <s v="VPIT"/>
    <s v="VP FOR INFORMATION TECHNOLOGY"/>
    <s v="94"/>
    <s v="1-Adjust Based Budget"/>
    <x v="42"/>
    <x v="2"/>
    <x v="7"/>
    <m/>
    <x v="0"/>
    <x v="0"/>
    <m/>
  </r>
  <r>
    <n v="2018"/>
    <s v="UA"/>
    <s v="ITSP"/>
    <s v="IT STRATEGIC PLAN FUNDS"/>
    <x v="114"/>
    <s v="SFUND"/>
    <s v="ITSP FUNDING"/>
    <s v="IT STRATEGIC PLAN"/>
    <x v="17"/>
    <s v="VP FOR INFORMATION TECHNOLOGY"/>
    <s v="GENFND"/>
    <x v="25"/>
    <x v="24"/>
    <s v="---"/>
    <s v="EX"/>
    <s v="BENF"/>
    <s v="BENEFITS"/>
    <s v="GP"/>
    <x v="5"/>
    <s v="COMPENS"/>
    <s v="07"/>
    <s v="AC"/>
    <x v="3"/>
    <n v="5852"/>
    <n v="9831"/>
    <m/>
    <x v="0"/>
    <n v="0"/>
    <s v="EX"/>
    <n v="9831"/>
    <n v="9831"/>
    <x v="0"/>
    <n v="0"/>
    <n v="0"/>
    <m/>
    <n v="0"/>
    <n v="9831"/>
    <s v="N"/>
    <m/>
    <s v="VPIT"/>
    <s v="VP FOR INFORMATION TECHNOLOGY"/>
    <s v="94"/>
    <s v="1-Adjust Based Budget"/>
    <x v="42"/>
    <x v="2"/>
    <x v="7"/>
    <m/>
    <x v="0"/>
    <x v="0"/>
    <m/>
  </r>
  <r>
    <n v="2018"/>
    <s v="UA"/>
    <s v="ITSP"/>
    <s v="IT STRATEGIC PLAN FUNDS"/>
    <x v="115"/>
    <s v="BR2SP"/>
    <s v="BIG RED2 STORAGE POSITIONS"/>
    <s v="EMPOWERING PEOPLE IT INITIATIVE"/>
    <x v="17"/>
    <s v="VP FOR INFORMATION TECHNOLOGY"/>
    <s v="GENFND"/>
    <x v="25"/>
    <x v="24"/>
    <s v="---"/>
    <s v="EX"/>
    <s v="BENF"/>
    <s v="BENEFITS"/>
    <s v="GP"/>
    <x v="5"/>
    <s v="COMPENS"/>
    <s v="07"/>
    <s v="AC"/>
    <x v="3"/>
    <n v="15201"/>
    <n v="9616"/>
    <m/>
    <x v="0"/>
    <n v="0"/>
    <s v="EX"/>
    <n v="9616"/>
    <n v="9616"/>
    <x v="0"/>
    <n v="0"/>
    <n v="0"/>
    <m/>
    <n v="0"/>
    <n v="9616"/>
    <s v="N"/>
    <m/>
    <s v="VPIT"/>
    <s v="VP FOR INFORMATION TECHNOLOGY"/>
    <s v="94"/>
    <s v="1-Adjust Based Budget"/>
    <x v="42"/>
    <x v="2"/>
    <x v="7"/>
    <m/>
    <x v="0"/>
    <x v="0"/>
    <m/>
  </r>
  <r>
    <n v="2018"/>
    <s v="UA"/>
    <s v="ITSP"/>
    <s v="IT STRATEGIC PLAN FUNDS"/>
    <x v="115"/>
    <s v="CHE"/>
    <s v="CONSOLIDATED HOSTING ENVIRONMENT"/>
    <s v="EMPOWERING PEOPLE IT INITIATIVE"/>
    <x v="17"/>
    <s v="VP FOR INFORMATION TECHNOLOGY"/>
    <s v="GENFND"/>
    <x v="25"/>
    <x v="24"/>
    <s v="---"/>
    <s v="EX"/>
    <s v="BENF"/>
    <s v="BENEFITS"/>
    <s v="GP"/>
    <x v="5"/>
    <s v="COMPENS"/>
    <s v="07"/>
    <s v="AC"/>
    <x v="3"/>
    <n v="966"/>
    <n v="966"/>
    <m/>
    <x v="0"/>
    <n v="0"/>
    <s v="EX"/>
    <n v="966"/>
    <n v="966"/>
    <x v="0"/>
    <n v="0"/>
    <n v="0"/>
    <m/>
    <n v="0"/>
    <n v="966"/>
    <s v="N"/>
    <m/>
    <s v="VPIT"/>
    <s v="VP FOR INFORMATION TECHNOLOGY"/>
    <s v="94"/>
    <s v="1-Adjust Based Budget"/>
    <x v="42"/>
    <x v="2"/>
    <x v="7"/>
    <m/>
    <x v="0"/>
    <x v="0"/>
    <m/>
  </r>
  <r>
    <n v="2018"/>
    <s v="UA"/>
    <s v="ITSP"/>
    <s v="IT STRATEGIC PLAN FUNDS"/>
    <x v="115"/>
    <s v="SFUND"/>
    <s v="ITSP FUNDING"/>
    <s v="EMPOWERING PEOPLE IT INITIATIVE"/>
    <x v="17"/>
    <s v="VP FOR INFORMATION TECHNOLOGY"/>
    <s v="GENFND"/>
    <x v="25"/>
    <x v="24"/>
    <s v="---"/>
    <s v="EX"/>
    <s v="BENF"/>
    <s v="BENEFITS"/>
    <s v="GP"/>
    <x v="5"/>
    <s v="COMPENS"/>
    <s v="07"/>
    <s v="AC"/>
    <x v="3"/>
    <n v="0"/>
    <n v="6099"/>
    <m/>
    <x v="0"/>
    <n v="0"/>
    <s v="EX"/>
    <n v="6099"/>
    <n v="6099"/>
    <x v="0"/>
    <n v="0"/>
    <n v="0"/>
    <m/>
    <n v="0"/>
    <n v="6099"/>
    <s v="N"/>
    <m/>
    <s v="VPIT"/>
    <s v="VP FOR INFORMATION TECHNOLOGY"/>
    <s v="94"/>
    <s v="1-Adjust Based Budget"/>
    <x v="42"/>
    <x v="2"/>
    <x v="7"/>
    <m/>
    <x v="0"/>
    <x v="0"/>
    <m/>
  </r>
  <r>
    <n v="2018"/>
    <s v="UA"/>
    <s v="ITSP"/>
    <s v="IT STRATEGIC PLAN FUNDS"/>
    <x v="115"/>
    <s v="SREC"/>
    <s v="EP #53 SCHOLARLY RECORDS"/>
    <s v="EMPOWERING PEOPLE IT INITIATIVE"/>
    <x v="17"/>
    <s v="VP FOR INFORMATION TECHNOLOGY"/>
    <s v="GENFND"/>
    <x v="25"/>
    <x v="24"/>
    <s v="---"/>
    <s v="EX"/>
    <s v="BENF"/>
    <s v="BENEFITS"/>
    <s v="GP"/>
    <x v="5"/>
    <s v="COMPENS"/>
    <s v="07"/>
    <s v="AC"/>
    <x v="3"/>
    <n v="514"/>
    <n v="0"/>
    <m/>
    <x v="0"/>
    <n v="0"/>
    <s v="EX"/>
    <n v="0"/>
    <n v="0"/>
    <x v="0"/>
    <n v="0"/>
    <n v="0"/>
    <m/>
    <n v="0"/>
    <n v="0"/>
    <s v="N"/>
    <m/>
    <s v="VPIT"/>
    <s v="VP FOR INFORMATION TECHNOLOGY"/>
    <s v="94"/>
    <s v="1-Adjust Based Budget"/>
    <x v="42"/>
    <x v="2"/>
    <x v="7"/>
    <m/>
    <x v="0"/>
    <x v="0"/>
    <m/>
  </r>
  <r>
    <n v="2018"/>
    <s v="UA"/>
    <s v="ITSP"/>
    <s v="IT STRATEGIC PLAN FUNDS"/>
    <x v="115"/>
    <s v="SUSTN"/>
    <s v="SUSTAINABILITY"/>
    <s v="EMPOWERING PEOPLE IT INITIATIVE"/>
    <x v="17"/>
    <s v="VP FOR INFORMATION TECHNOLOGY"/>
    <s v="GENFND"/>
    <x v="25"/>
    <x v="24"/>
    <s v="---"/>
    <s v="EX"/>
    <s v="BENF"/>
    <s v="BENEFITS"/>
    <s v="GP"/>
    <x v="5"/>
    <s v="COMPENS"/>
    <s v="07"/>
    <s v="AC"/>
    <x v="3"/>
    <n v="1412"/>
    <n v="1412"/>
    <m/>
    <x v="0"/>
    <n v="0"/>
    <s v="EX"/>
    <n v="1412"/>
    <n v="1412"/>
    <x v="0"/>
    <n v="0"/>
    <n v="0"/>
    <m/>
    <n v="0"/>
    <n v="1412"/>
    <s v="N"/>
    <m/>
    <s v="VPIT"/>
    <s v="VP FOR INFORMATION TECHNOLOGY"/>
    <s v="94"/>
    <s v="1-Adjust Based Budget"/>
    <x v="42"/>
    <x v="2"/>
    <x v="7"/>
    <m/>
    <x v="0"/>
    <x v="0"/>
    <m/>
  </r>
  <r>
    <n v="2018"/>
    <s v="UA"/>
    <s v="ITSP"/>
    <s v="IT STRATEGIC PLAN FUNDS"/>
    <x v="29"/>
    <s v="AVL"/>
    <s v="ADVANCED VISUALIZATION LABORATORY"/>
    <s v="IT STRATEGIC PLAN - BL"/>
    <x v="17"/>
    <s v="VP FOR INFORMATION TECHNOLOGY"/>
    <s v="GENFND"/>
    <x v="25"/>
    <x v="24"/>
    <s v="---"/>
    <s v="EX"/>
    <s v="BENF"/>
    <s v="BENEFITS"/>
    <s v="GP"/>
    <x v="5"/>
    <s v="COMPENS"/>
    <s v="07"/>
    <s v="AC"/>
    <x v="3"/>
    <n v="23402"/>
    <n v="23402"/>
    <s v="IT"/>
    <x v="0"/>
    <s v="IT"/>
    <s v="EX"/>
    <n v="23402"/>
    <n v="23402"/>
    <x v="0"/>
    <n v="0"/>
    <n v="0"/>
    <m/>
    <n v="0"/>
    <n v="23402"/>
    <s v="N"/>
    <m/>
    <s v="VPIT"/>
    <s v="VP FOR INFORMATION TECHNOLOGY"/>
    <s v="94"/>
    <s v="1-Adjust Based Budget"/>
    <x v="42"/>
    <x v="2"/>
    <x v="7"/>
    <m/>
    <x v="16"/>
    <x v="16"/>
    <m/>
  </r>
  <r>
    <n v="2018"/>
    <s v="UA"/>
    <s v="ITSP"/>
    <s v="IT STRATEGIC PLAN FUNDS"/>
    <x v="29"/>
    <s v="AVPRT"/>
    <s v="AVP POSITION FUNDING"/>
    <s v="IT STRATEGIC PLAN - BL"/>
    <x v="17"/>
    <s v="VP FOR INFORMATION TECHNOLOGY"/>
    <s v="GENFND"/>
    <x v="25"/>
    <x v="24"/>
    <s v="---"/>
    <s v="EX"/>
    <s v="BENF"/>
    <s v="BENEFITS"/>
    <s v="GP"/>
    <x v="5"/>
    <s v="COMPENS"/>
    <s v="07"/>
    <s v="AC"/>
    <x v="3"/>
    <n v="2383"/>
    <n v="2383"/>
    <s v="IT"/>
    <x v="0"/>
    <s v="IT"/>
    <s v="EX"/>
    <n v="2383"/>
    <n v="2383"/>
    <x v="0"/>
    <n v="0"/>
    <n v="0"/>
    <m/>
    <n v="0"/>
    <n v="2383"/>
    <s v="N"/>
    <m/>
    <s v="VPIT"/>
    <s v="VP FOR INFORMATION TECHNOLOGY"/>
    <s v="94"/>
    <s v="1-Adjust Based Budget"/>
    <x v="42"/>
    <x v="2"/>
    <x v="7"/>
    <m/>
    <x v="16"/>
    <x v="16"/>
    <m/>
  </r>
  <r>
    <n v="2018"/>
    <s v="UA"/>
    <s v="ITSP"/>
    <s v="IT STRATEGIC PLAN FUNDS"/>
    <x v="29"/>
    <s v="CESG"/>
    <s v="COLLABORATION AND ENGAGEMENT SUPPORT GRP"/>
    <s v="IT STRATEGIC PLAN - BL"/>
    <x v="17"/>
    <s v="VP FOR INFORMATION TECHNOLOGY"/>
    <s v="GENFND"/>
    <x v="25"/>
    <x v="24"/>
    <s v="---"/>
    <s v="EX"/>
    <s v="BENF"/>
    <s v="BENEFITS"/>
    <s v="GP"/>
    <x v="5"/>
    <s v="COMPENS"/>
    <s v="07"/>
    <s v="AC"/>
    <x v="3"/>
    <n v="3973"/>
    <n v="4932"/>
    <s v="IT"/>
    <x v="0"/>
    <s v="IT"/>
    <s v="EX"/>
    <n v="4932"/>
    <n v="4932"/>
    <x v="0"/>
    <n v="0"/>
    <n v="0"/>
    <m/>
    <n v="0"/>
    <n v="4932"/>
    <s v="N"/>
    <m/>
    <s v="VPIT"/>
    <s v="VP FOR INFORMATION TECHNOLOGY"/>
    <s v="94"/>
    <s v="1-Adjust Based Budget"/>
    <x v="42"/>
    <x v="2"/>
    <x v="7"/>
    <m/>
    <x v="16"/>
    <x v="16"/>
    <m/>
  </r>
  <r>
    <n v="2018"/>
    <s v="UA"/>
    <s v="ITSP"/>
    <s v="IT STRATEGIC PLAN FUNDS"/>
    <x v="29"/>
    <s v="CTL"/>
    <s v="CENTER FOR TEACHING AND LEARNING"/>
    <s v="IT STRATEGIC PLAN - BL"/>
    <x v="17"/>
    <s v="VP FOR INFORMATION TECHNOLOGY"/>
    <s v="GENFND"/>
    <x v="25"/>
    <x v="24"/>
    <s v="---"/>
    <s v="EX"/>
    <s v="BENF"/>
    <s v="BENEFITS"/>
    <s v="GP"/>
    <x v="5"/>
    <s v="COMPENS"/>
    <s v="07"/>
    <s v="AC"/>
    <x v="3"/>
    <n v="4612"/>
    <n v="4612"/>
    <s v="IT"/>
    <x v="0"/>
    <s v="IT"/>
    <s v="EX"/>
    <n v="4612"/>
    <n v="4612"/>
    <x v="0"/>
    <n v="0"/>
    <n v="0"/>
    <m/>
    <n v="0"/>
    <n v="4612"/>
    <s v="N"/>
    <m/>
    <s v="VPIT"/>
    <s v="VP FOR INFORMATION TECHNOLOGY"/>
    <s v="94"/>
    <s v="1-Adjust Based Budget"/>
    <x v="42"/>
    <x v="2"/>
    <x v="7"/>
    <m/>
    <x v="16"/>
    <x v="16"/>
    <m/>
  </r>
  <r>
    <n v="2018"/>
    <s v="UA"/>
    <s v="ITSP"/>
    <s v="IT STRATEGIC PLAN FUNDS"/>
    <x v="29"/>
    <s v="DLSP"/>
    <s v="SP60-63 DIGITAL LIBRARIES IT"/>
    <s v="IT STRATEGIC PLAN - BL"/>
    <x v="17"/>
    <s v="VP FOR INFORMATION TECHNOLOGY"/>
    <s v="GENFND"/>
    <x v="25"/>
    <x v="24"/>
    <s v="---"/>
    <s v="EX"/>
    <s v="BENF"/>
    <s v="BENEFITS"/>
    <s v="GP"/>
    <x v="5"/>
    <s v="COMPENS"/>
    <s v="07"/>
    <s v="AC"/>
    <x v="3"/>
    <n v="10772"/>
    <n v="10772"/>
    <s v="IT"/>
    <x v="0"/>
    <s v="IT"/>
    <s v="EX"/>
    <n v="10772"/>
    <n v="10772"/>
    <x v="0"/>
    <n v="0"/>
    <n v="0"/>
    <m/>
    <n v="0"/>
    <n v="10772"/>
    <s v="N"/>
    <m/>
    <s v="VPIT"/>
    <s v="VP FOR INFORMATION TECHNOLOGY"/>
    <s v="94"/>
    <s v="1-Adjust Based Budget"/>
    <x v="42"/>
    <x v="2"/>
    <x v="7"/>
    <m/>
    <x v="16"/>
    <x v="16"/>
    <m/>
  </r>
  <r>
    <n v="2018"/>
    <s v="UA"/>
    <s v="ITSP"/>
    <s v="IT STRATEGIC PLAN FUNDS"/>
    <x v="29"/>
    <s v="DPA"/>
    <s v="DATA/POLICY ANALYST"/>
    <s v="IT STRATEGIC PLAN - BL"/>
    <x v="17"/>
    <s v="VP FOR INFORMATION TECHNOLOGY"/>
    <s v="GENFND"/>
    <x v="25"/>
    <x v="24"/>
    <s v="---"/>
    <s v="EX"/>
    <s v="BENF"/>
    <s v="BENEFITS"/>
    <s v="GP"/>
    <x v="5"/>
    <s v="COMPENS"/>
    <s v="07"/>
    <s v="AC"/>
    <x v="3"/>
    <n v="3062"/>
    <n v="3062"/>
    <s v="IT"/>
    <x v="0"/>
    <s v="IT"/>
    <s v="EX"/>
    <n v="3062"/>
    <n v="3062"/>
    <x v="0"/>
    <n v="0"/>
    <n v="0"/>
    <m/>
    <n v="0"/>
    <n v="3062"/>
    <s v="N"/>
    <m/>
    <s v="VPIT"/>
    <s v="VP FOR INFORMATION TECHNOLOGY"/>
    <s v="94"/>
    <s v="1-Adjust Based Budget"/>
    <x v="42"/>
    <x v="2"/>
    <x v="7"/>
    <m/>
    <x v="16"/>
    <x v="16"/>
    <m/>
  </r>
  <r>
    <n v="2018"/>
    <s v="UA"/>
    <s v="ITSP"/>
    <s v="IT STRATEGIC PLAN FUNDS"/>
    <x v="29"/>
    <s v="IDS"/>
    <s v="ENHANCED IDS"/>
    <s v="IT STRATEGIC PLAN - BL"/>
    <x v="17"/>
    <s v="VP FOR INFORMATION TECHNOLOGY"/>
    <s v="GENFND"/>
    <x v="25"/>
    <x v="24"/>
    <s v="---"/>
    <s v="EX"/>
    <s v="BENF"/>
    <s v="BENEFITS"/>
    <s v="GP"/>
    <x v="5"/>
    <s v="COMPENS"/>
    <s v="07"/>
    <s v="AC"/>
    <x v="3"/>
    <n v="7496"/>
    <n v="7496"/>
    <s v="IT"/>
    <x v="0"/>
    <s v="IT"/>
    <s v="EX"/>
    <n v="7496"/>
    <n v="7496"/>
    <x v="0"/>
    <n v="0"/>
    <n v="0"/>
    <m/>
    <n v="0"/>
    <n v="7496"/>
    <s v="N"/>
    <m/>
    <s v="VPIT"/>
    <s v="VP FOR INFORMATION TECHNOLOGY"/>
    <s v="94"/>
    <s v="1-Adjust Based Budget"/>
    <x v="42"/>
    <x v="2"/>
    <x v="7"/>
    <m/>
    <x v="16"/>
    <x v="16"/>
    <m/>
  </r>
  <r>
    <n v="2018"/>
    <s v="UA"/>
    <s v="ITSP"/>
    <s v="IT STRATEGIC PLAN FUNDS"/>
    <x v="29"/>
    <s v="LSDG"/>
    <s v="LEARNING SPACES DESIGN GROUP"/>
    <s v="IT STRATEGIC PLAN - BL"/>
    <x v="17"/>
    <s v="VP FOR INFORMATION TECHNOLOGY"/>
    <s v="GENFND"/>
    <x v="25"/>
    <x v="24"/>
    <s v="---"/>
    <s v="EX"/>
    <s v="BENF"/>
    <s v="BENEFITS"/>
    <s v="GP"/>
    <x v="5"/>
    <s v="COMPENS"/>
    <s v="07"/>
    <s v="AC"/>
    <x v="3"/>
    <n v="20231"/>
    <n v="20231"/>
    <s v="IT"/>
    <x v="0"/>
    <s v="IT"/>
    <s v="EX"/>
    <n v="20231"/>
    <n v="20231"/>
    <x v="0"/>
    <n v="0"/>
    <n v="0"/>
    <m/>
    <n v="0"/>
    <n v="20231"/>
    <s v="N"/>
    <m/>
    <s v="VPIT"/>
    <s v="VP FOR INFORMATION TECHNOLOGY"/>
    <s v="94"/>
    <s v="1-Adjust Based Budget"/>
    <x v="42"/>
    <x v="2"/>
    <x v="7"/>
    <m/>
    <x v="16"/>
    <x v="16"/>
    <m/>
  </r>
  <r>
    <n v="2018"/>
    <s v="UA"/>
    <s v="ITSP"/>
    <s v="IT STRATEGIC PLAN FUNDS"/>
    <x v="29"/>
    <s v="OSG"/>
    <s v="OPEN SCIENCE GRID"/>
    <s v="IT STRATEGIC PLAN - BL"/>
    <x v="17"/>
    <s v="VP FOR INFORMATION TECHNOLOGY"/>
    <s v="GENFND"/>
    <x v="25"/>
    <x v="24"/>
    <s v="---"/>
    <s v="EX"/>
    <s v="BENF"/>
    <s v="BENEFITS"/>
    <s v="GP"/>
    <x v="5"/>
    <s v="COMPENS"/>
    <s v="07"/>
    <s v="AC"/>
    <x v="3"/>
    <n v="2818"/>
    <n v="2818"/>
    <s v="IT"/>
    <x v="0"/>
    <s v="IT"/>
    <s v="EX"/>
    <n v="2818"/>
    <n v="2818"/>
    <x v="0"/>
    <n v="0"/>
    <n v="0"/>
    <m/>
    <n v="0"/>
    <n v="2818"/>
    <s v="N"/>
    <m/>
    <s v="VPIT"/>
    <s v="VP FOR INFORMATION TECHNOLOGY"/>
    <s v="94"/>
    <s v="1-Adjust Based Budget"/>
    <x v="42"/>
    <x v="2"/>
    <x v="7"/>
    <m/>
    <x v="16"/>
    <x v="16"/>
    <m/>
  </r>
  <r>
    <n v="2018"/>
    <s v="UA"/>
    <s v="ITSP"/>
    <s v="IT STRATEGIC PLAN FUNDS"/>
    <x v="29"/>
    <s v="RATS"/>
    <s v="RESEARCH &amp; TECHNICAL SERVICES (ERC3)"/>
    <s v="IT STRATEGIC PLAN - BL"/>
    <x v="17"/>
    <s v="VP FOR INFORMATION TECHNOLOGY"/>
    <s v="GENFND"/>
    <x v="25"/>
    <x v="24"/>
    <s v="---"/>
    <s v="EX"/>
    <s v="BENF"/>
    <s v="BENEFITS"/>
    <s v="GP"/>
    <x v="5"/>
    <s v="COMPENS"/>
    <s v="07"/>
    <s v="AC"/>
    <x v="3"/>
    <n v="23310"/>
    <n v="23310"/>
    <s v="IT"/>
    <x v="0"/>
    <s v="IT"/>
    <s v="EX"/>
    <n v="23310"/>
    <n v="23310"/>
    <x v="0"/>
    <n v="0"/>
    <n v="0"/>
    <m/>
    <n v="0"/>
    <n v="23310"/>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25"/>
    <x v="24"/>
    <s v="---"/>
    <s v="EX"/>
    <s v="BENF"/>
    <s v="BENEFITS"/>
    <s v="GP"/>
    <x v="5"/>
    <s v="COMPENS"/>
    <s v="07"/>
    <s v="AC"/>
    <x v="3"/>
    <n v="28369"/>
    <n v="28369"/>
    <s v="IT"/>
    <x v="0"/>
    <s v="IT"/>
    <s v="EX"/>
    <n v="28369"/>
    <n v="28369"/>
    <x v="0"/>
    <n v="0"/>
    <n v="0"/>
    <m/>
    <n v="0"/>
    <n v="28369"/>
    <s v="N"/>
    <m/>
    <s v="VPIT"/>
    <s v="VP FOR INFORMATION TECHNOLOGY"/>
    <s v="94"/>
    <s v="1-Adjust Based Budget"/>
    <x v="42"/>
    <x v="2"/>
    <x v="7"/>
    <m/>
    <x v="16"/>
    <x v="16"/>
    <m/>
  </r>
  <r>
    <n v="2018"/>
    <s v="UA"/>
    <s v="ITSP"/>
    <s v="IT STRATEGIC PLAN FUNDS"/>
    <x v="29"/>
    <s v="SDS"/>
    <s v="SCIENTIFIC DATA SERVICES"/>
    <s v="IT STRATEGIC PLAN - BL"/>
    <x v="17"/>
    <s v="VP FOR INFORMATION TECHNOLOGY"/>
    <s v="GENFND"/>
    <x v="25"/>
    <x v="24"/>
    <s v="---"/>
    <s v="EX"/>
    <s v="BENF"/>
    <s v="BENEFITS"/>
    <s v="GP"/>
    <x v="5"/>
    <s v="COMPENS"/>
    <s v="07"/>
    <s v="AC"/>
    <x v="3"/>
    <n v="5421"/>
    <n v="5421"/>
    <s v="IT"/>
    <x v="0"/>
    <s v="IT"/>
    <s v="EX"/>
    <n v="5421"/>
    <n v="5421"/>
    <x v="0"/>
    <n v="0"/>
    <n v="0"/>
    <m/>
    <n v="0"/>
    <n v="5421"/>
    <s v="N"/>
    <m/>
    <s v="VPIT"/>
    <s v="VP FOR INFORMATION TECHNOLOGY"/>
    <s v="94"/>
    <s v="1-Adjust Based Budget"/>
    <x v="42"/>
    <x v="2"/>
    <x v="7"/>
    <m/>
    <x v="16"/>
    <x v="16"/>
    <m/>
  </r>
  <r>
    <n v="2018"/>
    <s v="UA"/>
    <s v="ITSP"/>
    <s v="IT STRATEGIC PLAN FUNDS"/>
    <x v="29"/>
    <s v="SFUND"/>
    <s v="ITSP FUNDING"/>
    <s v="IT STRATEGIC PLAN - BL"/>
    <x v="17"/>
    <s v="VP FOR INFORMATION TECHNOLOGY"/>
    <s v="GENFND"/>
    <x v="25"/>
    <x v="24"/>
    <s v="---"/>
    <s v="EX"/>
    <s v="BENF"/>
    <s v="BENEFITS"/>
    <s v="GP"/>
    <x v="5"/>
    <s v="COMPENS"/>
    <s v="07"/>
    <s v="AC"/>
    <x v="3"/>
    <n v="0"/>
    <n v="-959"/>
    <s v="IT"/>
    <x v="0"/>
    <s v="IT"/>
    <s v="EX"/>
    <n v="-959"/>
    <n v="-959"/>
    <x v="0"/>
    <n v="0"/>
    <n v="0"/>
    <m/>
    <n v="0"/>
    <n v="-959"/>
    <s v="N"/>
    <m/>
    <s v="VPIT"/>
    <s v="VP FOR INFORMATION TECHNOLOGY"/>
    <s v="94"/>
    <s v="1-Adjust Based Budget"/>
    <x v="42"/>
    <x v="2"/>
    <x v="7"/>
    <m/>
    <x v="16"/>
    <x v="16"/>
    <m/>
  </r>
  <r>
    <n v="2018"/>
    <s v="UA"/>
    <s v="ITSP"/>
    <s v="IT STRATEGIC PLAN FUNDS"/>
    <x v="29"/>
    <s v="SGRC"/>
    <s v="SCIENCE GATEWAYS RESEARCH CENTER"/>
    <s v="IT STRATEGIC PLAN - BL"/>
    <x v="17"/>
    <s v="VP FOR INFORMATION TECHNOLOGY"/>
    <s v="GENFND"/>
    <x v="25"/>
    <x v="24"/>
    <s v="---"/>
    <s v="EX"/>
    <s v="BENF"/>
    <s v="BENEFITS"/>
    <s v="GP"/>
    <x v="5"/>
    <s v="COMPENS"/>
    <s v="07"/>
    <s v="AC"/>
    <x v="3"/>
    <n v="4415"/>
    <n v="4415"/>
    <s v="IT"/>
    <x v="0"/>
    <s v="IT"/>
    <s v="EX"/>
    <n v="4415"/>
    <n v="4415"/>
    <x v="0"/>
    <n v="0"/>
    <n v="0"/>
    <m/>
    <n v="0"/>
    <n v="4415"/>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25"/>
    <x v="24"/>
    <s v="---"/>
    <s v="EX"/>
    <s v="BENF"/>
    <s v="BENEFITS"/>
    <s v="GP"/>
    <x v="5"/>
    <s v="COMPENS"/>
    <s v="07"/>
    <s v="AC"/>
    <x v="3"/>
    <n v="21680"/>
    <n v="21680"/>
    <s v="IT"/>
    <x v="0"/>
    <s v="IT"/>
    <s v="EX"/>
    <n v="21680"/>
    <n v="21680"/>
    <x v="0"/>
    <n v="0"/>
    <n v="0"/>
    <m/>
    <n v="0"/>
    <n v="21680"/>
    <s v="N"/>
    <m/>
    <s v="VPIT"/>
    <s v="VP FOR INFORMATION TECHNOLOGY"/>
    <s v="94"/>
    <s v="1-Adjust Based Budget"/>
    <x v="42"/>
    <x v="2"/>
    <x v="7"/>
    <m/>
    <x v="16"/>
    <x v="16"/>
    <m/>
  </r>
  <r>
    <n v="2018"/>
    <s v="UA"/>
    <s v="ITSP"/>
    <s v="IT STRATEGIC PLAN FUNDS"/>
    <x v="116"/>
    <s v="LSDG"/>
    <s v="LEARNING SPACES DESIGN GROUP"/>
    <s v="EMPOWERING PEOPLE IT INITIATIVE - IN"/>
    <x v="17"/>
    <s v="VP FOR INFORMATION TECHNOLOGY"/>
    <s v="GENFND"/>
    <x v="25"/>
    <x v="24"/>
    <s v="---"/>
    <s v="EX"/>
    <s v="BENF"/>
    <s v="BENEFITS"/>
    <s v="GP"/>
    <x v="5"/>
    <s v="COMPENS"/>
    <s v="07"/>
    <s v="AC"/>
    <x v="3"/>
    <n v="16323"/>
    <n v="16323"/>
    <s v="IT"/>
    <x v="0"/>
    <s v="IT"/>
    <s v="EX"/>
    <n v="16323"/>
    <n v="16323"/>
    <x v="0"/>
    <n v="0"/>
    <n v="0"/>
    <m/>
    <n v="0"/>
    <n v="16323"/>
    <s v="N"/>
    <m/>
    <s v="VPIT"/>
    <s v="VP FOR INFORMATION TECHNOLOGY"/>
    <s v="94"/>
    <s v="1-Adjust Based Budget"/>
    <x v="42"/>
    <x v="2"/>
    <x v="7"/>
    <m/>
    <x v="16"/>
    <x v="16"/>
    <m/>
  </r>
  <r>
    <n v="2018"/>
    <s v="UA"/>
    <s v="ITSP"/>
    <s v="IT STRATEGIC PLAN FUNDS"/>
    <x v="114"/>
    <s v="AVSTR"/>
    <s v="ADVANCED STORAGE"/>
    <s v="IT STRATEGIC PLAN"/>
    <x v="17"/>
    <s v="VP FOR INFORMATION TECHNOLOGY"/>
    <s v="GENFND"/>
    <x v="26"/>
    <x v="25"/>
    <s v="---"/>
    <s v="EX"/>
    <s v="BENF"/>
    <s v="BENEFITS"/>
    <s v="GP"/>
    <x v="5"/>
    <s v="COMPENS"/>
    <s v="07"/>
    <s v="AC"/>
    <x v="3"/>
    <n v="27658"/>
    <n v="27658"/>
    <m/>
    <x v="0"/>
    <n v="0"/>
    <s v="EX"/>
    <n v="27658"/>
    <n v="27658"/>
    <x v="0"/>
    <n v="0"/>
    <n v="0"/>
    <m/>
    <n v="0"/>
    <n v="27658"/>
    <s v="N"/>
    <m/>
    <s v="VPIT"/>
    <s v="VP FOR INFORMATION TECHNOLOGY"/>
    <s v="94"/>
    <s v="1-Adjust Based Budget"/>
    <x v="42"/>
    <x v="2"/>
    <x v="7"/>
    <m/>
    <x v="0"/>
    <x v="0"/>
    <m/>
  </r>
  <r>
    <n v="2018"/>
    <s v="UA"/>
    <s v="ITSP"/>
    <s v="IT STRATEGIC PLAN FUNDS"/>
    <x v="114"/>
    <s v="COLT"/>
    <s v="COLLABORATION TECHNOLIGES"/>
    <s v="IT STRATEGIC PLAN"/>
    <x v="17"/>
    <s v="VP FOR INFORMATION TECHNOLOGY"/>
    <s v="GENFND"/>
    <x v="26"/>
    <x v="25"/>
    <s v="---"/>
    <s v="EX"/>
    <s v="BENF"/>
    <s v="BENEFITS"/>
    <s v="GP"/>
    <x v="5"/>
    <s v="COMPENS"/>
    <s v="07"/>
    <s v="AC"/>
    <x v="3"/>
    <n v="24090"/>
    <n v="24090"/>
    <m/>
    <x v="0"/>
    <n v="0"/>
    <s v="EX"/>
    <n v="24090"/>
    <n v="24090"/>
    <x v="0"/>
    <n v="0"/>
    <n v="0"/>
    <m/>
    <n v="0"/>
    <n v="24090"/>
    <s v="N"/>
    <m/>
    <s v="VPIT"/>
    <s v="VP FOR INFORMATION TECHNOLOGY"/>
    <s v="94"/>
    <s v="1-Adjust Based Budget"/>
    <x v="42"/>
    <x v="2"/>
    <x v="7"/>
    <m/>
    <x v="0"/>
    <x v="0"/>
    <m/>
  </r>
  <r>
    <n v="2018"/>
    <s v="UA"/>
    <s v="ITSP"/>
    <s v="IT STRATEGIC PLAN FUNDS"/>
    <x v="114"/>
    <s v="CTLTL"/>
    <s v="TEACH/LEARN"/>
    <s v="IT STRATEGIC PLAN"/>
    <x v="17"/>
    <s v="VP FOR INFORMATION TECHNOLOGY"/>
    <s v="GENFND"/>
    <x v="26"/>
    <x v="25"/>
    <s v="---"/>
    <s v="EX"/>
    <s v="BENF"/>
    <s v="BENEFITS"/>
    <s v="GP"/>
    <x v="5"/>
    <s v="COMPENS"/>
    <s v="07"/>
    <s v="AC"/>
    <x v="3"/>
    <n v="25362"/>
    <n v="25362"/>
    <m/>
    <x v="0"/>
    <n v="0"/>
    <s v="EX"/>
    <n v="25362"/>
    <n v="25362"/>
    <x v="0"/>
    <n v="0"/>
    <n v="0"/>
    <m/>
    <n v="0"/>
    <n v="25362"/>
    <s v="N"/>
    <m/>
    <s v="VPIT"/>
    <s v="VP FOR INFORMATION TECHNOLOGY"/>
    <s v="94"/>
    <s v="1-Adjust Based Budget"/>
    <x v="42"/>
    <x v="2"/>
    <x v="7"/>
    <m/>
    <x v="0"/>
    <x v="0"/>
    <m/>
  </r>
  <r>
    <n v="2018"/>
    <s v="UA"/>
    <s v="ITSP"/>
    <s v="IT STRATEGIC PLAN FUNDS"/>
    <x v="114"/>
    <s v="DCD"/>
    <s v="DIGITAL COMMUNICATIONS DEVELOPMENT"/>
    <s v="IT STRATEGIC PLAN"/>
    <x v="17"/>
    <s v="VP FOR INFORMATION TECHNOLOGY"/>
    <s v="GENFND"/>
    <x v="26"/>
    <x v="25"/>
    <s v="---"/>
    <s v="EX"/>
    <s v="BENF"/>
    <s v="BENEFITS"/>
    <s v="GP"/>
    <x v="5"/>
    <s v="COMPENS"/>
    <s v="07"/>
    <s v="AC"/>
    <x v="3"/>
    <n v="37030"/>
    <n v="37070"/>
    <m/>
    <x v="0"/>
    <n v="0"/>
    <s v="EX"/>
    <n v="37070"/>
    <n v="37070"/>
    <x v="0"/>
    <n v="0"/>
    <n v="0"/>
    <m/>
    <n v="0"/>
    <n v="37070"/>
    <s v="N"/>
    <m/>
    <s v="VPIT"/>
    <s v="VP FOR INFORMATION TECHNOLOGY"/>
    <s v="94"/>
    <s v="1-Adjust Based Budget"/>
    <x v="42"/>
    <x v="2"/>
    <x v="7"/>
    <m/>
    <x v="0"/>
    <x v="0"/>
    <m/>
  </r>
  <r>
    <n v="2018"/>
    <s v="UA"/>
    <s v="ITSP"/>
    <s v="IT STRATEGIC PLAN FUNDS"/>
    <x v="114"/>
    <s v="DLDA"/>
    <s v="DIGITAL LIBRARY DANKO ANTOLOVIC"/>
    <s v="IT STRATEGIC PLAN"/>
    <x v="17"/>
    <s v="VP FOR INFORMATION TECHNOLOGY"/>
    <s v="GENFND"/>
    <x v="26"/>
    <x v="25"/>
    <s v="---"/>
    <s v="EX"/>
    <s v="BENF"/>
    <s v="BENEFITS"/>
    <s v="GP"/>
    <x v="5"/>
    <s v="COMPENS"/>
    <s v="07"/>
    <s v="AC"/>
    <x v="3"/>
    <n v="10518"/>
    <n v="10518"/>
    <m/>
    <x v="0"/>
    <n v="0"/>
    <s v="EX"/>
    <n v="10518"/>
    <n v="10518"/>
    <x v="0"/>
    <n v="0"/>
    <n v="0"/>
    <m/>
    <n v="0"/>
    <n v="10518"/>
    <s v="N"/>
    <m/>
    <s v="VPIT"/>
    <s v="VP FOR INFORMATION TECHNOLOGY"/>
    <s v="94"/>
    <s v="1-Adjust Based Budget"/>
    <x v="42"/>
    <x v="2"/>
    <x v="7"/>
    <m/>
    <x v="0"/>
    <x v="0"/>
    <m/>
  </r>
  <r>
    <n v="2018"/>
    <s v="UA"/>
    <s v="ITSP"/>
    <s v="IT STRATEGIC PLAN FUNDS"/>
    <x v="114"/>
    <s v="EASA"/>
    <s v="ENTERPRISE APPLICATION SECURITY ADMIN"/>
    <s v="IT STRATEGIC PLAN"/>
    <x v="17"/>
    <s v="VP FOR INFORMATION TECHNOLOGY"/>
    <s v="GENFND"/>
    <x v="26"/>
    <x v="25"/>
    <s v="---"/>
    <s v="EX"/>
    <s v="BENF"/>
    <s v="BENEFITS"/>
    <s v="GP"/>
    <x v="5"/>
    <s v="COMPENS"/>
    <s v="07"/>
    <s v="AC"/>
    <x v="3"/>
    <n v="63590"/>
    <n v="63590"/>
    <m/>
    <x v="0"/>
    <n v="0"/>
    <s v="EX"/>
    <n v="63590"/>
    <n v="63590"/>
    <x v="0"/>
    <n v="0"/>
    <n v="0"/>
    <m/>
    <n v="0"/>
    <n v="63590"/>
    <s v="N"/>
    <m/>
    <s v="VPIT"/>
    <s v="VP FOR INFORMATION TECHNOLOGY"/>
    <s v="94"/>
    <s v="1-Adjust Based Budget"/>
    <x v="42"/>
    <x v="2"/>
    <x v="7"/>
    <m/>
    <x v="0"/>
    <x v="0"/>
    <m/>
  </r>
  <r>
    <n v="2018"/>
    <s v="UA"/>
    <s v="ITSP"/>
    <s v="IT STRATEGIC PLAN FUNDS"/>
    <x v="114"/>
    <s v="EBI"/>
    <s v="ENTERPRISE BUSINESS INTELLIGENCE"/>
    <s v="IT STRATEGIC PLAN"/>
    <x v="17"/>
    <s v="VP FOR INFORMATION TECHNOLOGY"/>
    <s v="GENFND"/>
    <x v="26"/>
    <x v="25"/>
    <s v="---"/>
    <s v="EX"/>
    <s v="BENF"/>
    <s v="BENEFITS"/>
    <s v="GP"/>
    <x v="5"/>
    <s v="COMPENS"/>
    <s v="07"/>
    <s v="AC"/>
    <x v="3"/>
    <n v="40411"/>
    <n v="40411"/>
    <m/>
    <x v="0"/>
    <n v="0"/>
    <s v="EX"/>
    <n v="40411"/>
    <n v="40411"/>
    <x v="0"/>
    <n v="0"/>
    <n v="0"/>
    <m/>
    <n v="0"/>
    <n v="40411"/>
    <s v="N"/>
    <m/>
    <s v="VPIT"/>
    <s v="VP FOR INFORMATION TECHNOLOGY"/>
    <s v="94"/>
    <s v="1-Adjust Based Budget"/>
    <x v="42"/>
    <x v="2"/>
    <x v="7"/>
    <m/>
    <x v="0"/>
    <x v="0"/>
    <m/>
  </r>
  <r>
    <n v="2018"/>
    <s v="UA"/>
    <s v="ITSP"/>
    <s v="IT STRATEGIC PLAN FUNDS"/>
    <x v="114"/>
    <s v="ES"/>
    <s v="ENTERPRISE SYSTEMS"/>
    <s v="IT STRATEGIC PLAN"/>
    <x v="17"/>
    <s v="VP FOR INFORMATION TECHNOLOGY"/>
    <s v="GENFND"/>
    <x v="26"/>
    <x v="25"/>
    <s v="---"/>
    <s v="EX"/>
    <s v="BENF"/>
    <s v="BENEFITS"/>
    <s v="GP"/>
    <x v="5"/>
    <s v="COMPENS"/>
    <s v="07"/>
    <s v="AC"/>
    <x v="3"/>
    <n v="31606"/>
    <n v="31606"/>
    <m/>
    <x v="0"/>
    <n v="0"/>
    <s v="EX"/>
    <n v="31606"/>
    <n v="31606"/>
    <x v="0"/>
    <n v="0"/>
    <n v="0"/>
    <m/>
    <n v="0"/>
    <n v="31606"/>
    <s v="N"/>
    <m/>
    <s v="VPIT"/>
    <s v="VP FOR INFORMATION TECHNOLOGY"/>
    <s v="94"/>
    <s v="1-Adjust Based Budget"/>
    <x v="42"/>
    <x v="2"/>
    <x v="7"/>
    <m/>
    <x v="0"/>
    <x v="0"/>
    <m/>
  </r>
  <r>
    <n v="2018"/>
    <s v="UA"/>
    <s v="ITSP"/>
    <s v="IT STRATEGIC PLAN FUNDS"/>
    <x v="114"/>
    <s v="ESI"/>
    <s v="ENTERPRISE SERVICES INTEGRATION"/>
    <s v="IT STRATEGIC PLAN"/>
    <x v="17"/>
    <s v="VP FOR INFORMATION TECHNOLOGY"/>
    <s v="GENFND"/>
    <x v="26"/>
    <x v="25"/>
    <s v="---"/>
    <s v="EX"/>
    <s v="BENF"/>
    <s v="BENEFITS"/>
    <s v="GP"/>
    <x v="5"/>
    <s v="COMPENS"/>
    <s v="07"/>
    <s v="AC"/>
    <x v="3"/>
    <n v="110105"/>
    <n v="110105"/>
    <m/>
    <x v="0"/>
    <n v="0"/>
    <s v="EX"/>
    <n v="110105"/>
    <n v="110105"/>
    <x v="0"/>
    <n v="0"/>
    <n v="0"/>
    <m/>
    <n v="0"/>
    <n v="110105"/>
    <s v="N"/>
    <m/>
    <s v="VPIT"/>
    <s v="VP FOR INFORMATION TECHNOLOGY"/>
    <s v="94"/>
    <s v="1-Adjust Based Budget"/>
    <x v="42"/>
    <x v="2"/>
    <x v="7"/>
    <m/>
    <x v="0"/>
    <x v="0"/>
    <m/>
  </r>
  <r>
    <n v="2018"/>
    <s v="UA"/>
    <s v="ITSP"/>
    <s v="IT STRATEGIC PLAN FUNDS"/>
    <x v="114"/>
    <s v="ESOFT"/>
    <s v="ENTERPRISE SOFTWARE"/>
    <s v="IT STRATEGIC PLAN"/>
    <x v="17"/>
    <s v="VP FOR INFORMATION TECHNOLOGY"/>
    <s v="GENFND"/>
    <x v="26"/>
    <x v="25"/>
    <s v="---"/>
    <s v="EX"/>
    <s v="BENF"/>
    <s v="BENEFITS"/>
    <s v="GP"/>
    <x v="5"/>
    <s v="COMPENS"/>
    <s v="07"/>
    <s v="AC"/>
    <x v="3"/>
    <n v="35274"/>
    <n v="35274"/>
    <m/>
    <x v="0"/>
    <n v="0"/>
    <s v="EX"/>
    <n v="35274"/>
    <n v="35274"/>
    <x v="0"/>
    <n v="0"/>
    <n v="0"/>
    <m/>
    <n v="0"/>
    <n v="35274"/>
    <s v="N"/>
    <m/>
    <s v="VPIT"/>
    <s v="VP FOR INFORMATION TECHNOLOGY"/>
    <s v="94"/>
    <s v="1-Adjust Based Budget"/>
    <x v="42"/>
    <x v="2"/>
    <x v="7"/>
    <m/>
    <x v="0"/>
    <x v="0"/>
    <m/>
  </r>
  <r>
    <n v="2018"/>
    <s v="UA"/>
    <s v="ITSP"/>
    <s v="IT STRATEGIC PLAN FUNDS"/>
    <x v="114"/>
    <s v="ESS"/>
    <s v="ENTERPRISE STUDENT SYSTEMS"/>
    <s v="IT STRATEGIC PLAN"/>
    <x v="17"/>
    <s v="VP FOR INFORMATION TECHNOLOGY"/>
    <s v="GENFND"/>
    <x v="26"/>
    <x v="25"/>
    <s v="---"/>
    <s v="EX"/>
    <s v="BENF"/>
    <s v="BENEFITS"/>
    <s v="GP"/>
    <x v="5"/>
    <s v="COMPENS"/>
    <s v="07"/>
    <s v="AC"/>
    <x v="3"/>
    <n v="20053"/>
    <n v="20053"/>
    <m/>
    <x v="0"/>
    <n v="0"/>
    <s v="EX"/>
    <n v="20053"/>
    <n v="20053"/>
    <x v="0"/>
    <n v="0"/>
    <n v="0"/>
    <m/>
    <n v="0"/>
    <n v="20053"/>
    <s v="N"/>
    <m/>
    <s v="VPIT"/>
    <s v="VP FOR INFORMATION TECHNOLOGY"/>
    <s v="94"/>
    <s v="1-Adjust Based Budget"/>
    <x v="42"/>
    <x v="2"/>
    <x v="7"/>
    <m/>
    <x v="0"/>
    <x v="0"/>
    <m/>
  </r>
  <r>
    <n v="2018"/>
    <s v="UA"/>
    <s v="ITSP"/>
    <s v="IT STRATEGIC PLAN FUNDS"/>
    <x v="114"/>
    <s v="LSSEC"/>
    <s v="SECURITY ANALYSIS FOR ALL SERVICES"/>
    <s v="IT STRATEGIC PLAN"/>
    <x v="17"/>
    <s v="VP FOR INFORMATION TECHNOLOGY"/>
    <s v="GENFND"/>
    <x v="26"/>
    <x v="25"/>
    <s v="---"/>
    <s v="EX"/>
    <s v="BENF"/>
    <s v="BENEFITS"/>
    <s v="GP"/>
    <x v="5"/>
    <s v="COMPENS"/>
    <s v="07"/>
    <s v="AC"/>
    <x v="3"/>
    <n v="9190"/>
    <n v="0"/>
    <m/>
    <x v="0"/>
    <n v="0"/>
    <s v="EX"/>
    <n v="0"/>
    <n v="0"/>
    <x v="0"/>
    <n v="0"/>
    <n v="0"/>
    <m/>
    <n v="0"/>
    <n v="0"/>
    <s v="N"/>
    <m/>
    <s v="VPIT"/>
    <s v="VP FOR INFORMATION TECHNOLOGY"/>
    <s v="94"/>
    <s v="1-Adjust Based Budget"/>
    <x v="42"/>
    <x v="2"/>
    <x v="7"/>
    <m/>
    <x v="0"/>
    <x v="0"/>
    <m/>
  </r>
  <r>
    <n v="2018"/>
    <s v="UA"/>
    <s v="ITSP"/>
    <s v="IT STRATEGIC PLAN FUNDS"/>
    <x v="114"/>
    <s v="SAS01"/>
    <s v="STUDENT ACADEMIC SYSTEMS 1"/>
    <s v="IT STRATEGIC PLAN"/>
    <x v="17"/>
    <s v="VP FOR INFORMATION TECHNOLOGY"/>
    <s v="GENFND"/>
    <x v="26"/>
    <x v="25"/>
    <s v="---"/>
    <s v="EX"/>
    <s v="BENF"/>
    <s v="BENEFITS"/>
    <s v="GP"/>
    <x v="5"/>
    <s v="COMPENS"/>
    <s v="07"/>
    <s v="AC"/>
    <x v="3"/>
    <n v="68447"/>
    <n v="69667"/>
    <m/>
    <x v="0"/>
    <n v="0"/>
    <s v="EX"/>
    <n v="69667"/>
    <n v="69667"/>
    <x v="0"/>
    <n v="0"/>
    <n v="0"/>
    <m/>
    <n v="0"/>
    <n v="69667"/>
    <s v="N"/>
    <m/>
    <s v="VPIT"/>
    <s v="VP FOR INFORMATION TECHNOLOGY"/>
    <s v="94"/>
    <s v="1-Adjust Based Budget"/>
    <x v="42"/>
    <x v="2"/>
    <x v="7"/>
    <m/>
    <x v="0"/>
    <x v="0"/>
    <m/>
  </r>
  <r>
    <n v="2018"/>
    <s v="UA"/>
    <s v="ITSP"/>
    <s v="IT STRATEGIC PLAN FUNDS"/>
    <x v="114"/>
    <s v="SC"/>
    <s v="SUPPORT CENTER"/>
    <s v="IT STRATEGIC PLAN"/>
    <x v="17"/>
    <s v="VP FOR INFORMATION TECHNOLOGY"/>
    <s v="GENFND"/>
    <x v="26"/>
    <x v="25"/>
    <s v="---"/>
    <s v="EX"/>
    <s v="BENF"/>
    <s v="BENEFITS"/>
    <s v="GP"/>
    <x v="5"/>
    <s v="COMPENS"/>
    <s v="07"/>
    <s v="AC"/>
    <x v="3"/>
    <n v="19840"/>
    <n v="19840"/>
    <m/>
    <x v="0"/>
    <n v="0"/>
    <s v="EX"/>
    <n v="19840"/>
    <n v="19840"/>
    <x v="0"/>
    <n v="0"/>
    <n v="0"/>
    <m/>
    <n v="0"/>
    <n v="19840"/>
    <s v="N"/>
    <m/>
    <s v="VPIT"/>
    <s v="VP FOR INFORMATION TECHNOLOGY"/>
    <s v="94"/>
    <s v="1-Adjust Based Budget"/>
    <x v="42"/>
    <x v="2"/>
    <x v="7"/>
    <m/>
    <x v="0"/>
    <x v="0"/>
    <m/>
  </r>
  <r>
    <n v="2018"/>
    <s v="UA"/>
    <s v="ITSP"/>
    <s v="IT STRATEGIC PLAN FUNDS"/>
    <x v="114"/>
    <s v="SFUND"/>
    <s v="ITSP FUNDING"/>
    <s v="IT STRATEGIC PLAN"/>
    <x v="17"/>
    <s v="VP FOR INFORMATION TECHNOLOGY"/>
    <s v="GENFND"/>
    <x v="26"/>
    <x v="25"/>
    <s v="---"/>
    <s v="EX"/>
    <s v="BENF"/>
    <s v="BENEFITS"/>
    <s v="GP"/>
    <x v="5"/>
    <s v="COMPENS"/>
    <s v="07"/>
    <s v="AC"/>
    <x v="3"/>
    <n v="11345"/>
    <n v="19061"/>
    <m/>
    <x v="0"/>
    <n v="0"/>
    <s v="EX"/>
    <n v="19061"/>
    <n v="19061"/>
    <x v="0"/>
    <n v="0"/>
    <n v="0"/>
    <m/>
    <n v="0"/>
    <n v="19061"/>
    <s v="N"/>
    <m/>
    <s v="VPIT"/>
    <s v="VP FOR INFORMATION TECHNOLOGY"/>
    <s v="94"/>
    <s v="1-Adjust Based Budget"/>
    <x v="42"/>
    <x v="2"/>
    <x v="7"/>
    <m/>
    <x v="0"/>
    <x v="0"/>
    <m/>
  </r>
  <r>
    <n v="2018"/>
    <s v="UA"/>
    <s v="ITSP"/>
    <s v="IT STRATEGIC PLAN FUNDS"/>
    <x v="115"/>
    <s v="BR2SP"/>
    <s v="BIG RED2 STORAGE POSITIONS"/>
    <s v="EMPOWERING PEOPLE IT INITIATIVE"/>
    <x v="17"/>
    <s v="VP FOR INFORMATION TECHNOLOGY"/>
    <s v="GENFND"/>
    <x v="26"/>
    <x v="25"/>
    <s v="---"/>
    <s v="EX"/>
    <s v="BENF"/>
    <s v="BENEFITS"/>
    <s v="GP"/>
    <x v="5"/>
    <s v="COMPENS"/>
    <s v="07"/>
    <s v="AC"/>
    <x v="3"/>
    <n v="29469"/>
    <n v="18641"/>
    <m/>
    <x v="0"/>
    <n v="0"/>
    <s v="EX"/>
    <n v="18641"/>
    <n v="18641"/>
    <x v="0"/>
    <n v="0"/>
    <n v="0"/>
    <m/>
    <n v="0"/>
    <n v="18641"/>
    <s v="N"/>
    <m/>
    <s v="VPIT"/>
    <s v="VP FOR INFORMATION TECHNOLOGY"/>
    <s v="94"/>
    <s v="1-Adjust Based Budget"/>
    <x v="42"/>
    <x v="2"/>
    <x v="7"/>
    <m/>
    <x v="0"/>
    <x v="0"/>
    <m/>
  </r>
  <r>
    <n v="2018"/>
    <s v="UA"/>
    <s v="ITSP"/>
    <s v="IT STRATEGIC PLAN FUNDS"/>
    <x v="115"/>
    <s v="CHE"/>
    <s v="CONSOLIDATED HOSTING ENVIRONMENT"/>
    <s v="EMPOWERING PEOPLE IT INITIATIVE"/>
    <x v="17"/>
    <s v="VP FOR INFORMATION TECHNOLOGY"/>
    <s v="GENFND"/>
    <x v="26"/>
    <x v="25"/>
    <s v="---"/>
    <s v="EX"/>
    <s v="BENF"/>
    <s v="BENEFITS"/>
    <s v="GP"/>
    <x v="5"/>
    <s v="COMPENS"/>
    <s v="07"/>
    <s v="AC"/>
    <x v="3"/>
    <n v="1872"/>
    <n v="1872"/>
    <m/>
    <x v="0"/>
    <n v="0"/>
    <s v="EX"/>
    <n v="1872"/>
    <n v="1872"/>
    <x v="0"/>
    <n v="0"/>
    <n v="0"/>
    <m/>
    <n v="0"/>
    <n v="1872"/>
    <s v="N"/>
    <m/>
    <s v="VPIT"/>
    <s v="VP FOR INFORMATION TECHNOLOGY"/>
    <s v="94"/>
    <s v="1-Adjust Based Budget"/>
    <x v="42"/>
    <x v="2"/>
    <x v="7"/>
    <m/>
    <x v="0"/>
    <x v="0"/>
    <m/>
  </r>
  <r>
    <n v="2018"/>
    <s v="UA"/>
    <s v="ITSP"/>
    <s v="IT STRATEGIC PLAN FUNDS"/>
    <x v="115"/>
    <s v="SFUND"/>
    <s v="ITSP FUNDING"/>
    <s v="EMPOWERING PEOPLE IT INITIATIVE"/>
    <x v="17"/>
    <s v="VP FOR INFORMATION TECHNOLOGY"/>
    <s v="GENFND"/>
    <x v="26"/>
    <x v="25"/>
    <s v="---"/>
    <s v="EX"/>
    <s v="BENF"/>
    <s v="BENEFITS"/>
    <s v="GP"/>
    <x v="5"/>
    <s v="COMPENS"/>
    <s v="07"/>
    <s v="AC"/>
    <x v="3"/>
    <n v="0"/>
    <n v="10828"/>
    <m/>
    <x v="0"/>
    <n v="0"/>
    <s v="EX"/>
    <n v="10828"/>
    <n v="10828"/>
    <x v="0"/>
    <n v="0"/>
    <n v="0"/>
    <m/>
    <n v="0"/>
    <n v="10828"/>
    <s v="N"/>
    <m/>
    <s v="VPIT"/>
    <s v="VP FOR INFORMATION TECHNOLOGY"/>
    <s v="94"/>
    <s v="1-Adjust Based Budget"/>
    <x v="42"/>
    <x v="2"/>
    <x v="7"/>
    <m/>
    <x v="0"/>
    <x v="0"/>
    <m/>
  </r>
  <r>
    <n v="2018"/>
    <s v="UA"/>
    <s v="ITSP"/>
    <s v="IT STRATEGIC PLAN FUNDS"/>
    <x v="115"/>
    <s v="SUSTN"/>
    <s v="SUSTAINABILITY"/>
    <s v="EMPOWERING PEOPLE IT INITIATIVE"/>
    <x v="17"/>
    <s v="VP FOR INFORMATION TECHNOLOGY"/>
    <s v="GENFND"/>
    <x v="26"/>
    <x v="25"/>
    <s v="---"/>
    <s v="EX"/>
    <s v="BENF"/>
    <s v="BENEFITS"/>
    <s v="GP"/>
    <x v="5"/>
    <s v="COMPENS"/>
    <s v="07"/>
    <s v="AC"/>
    <x v="3"/>
    <n v="2738"/>
    <n v="2738"/>
    <m/>
    <x v="0"/>
    <n v="0"/>
    <s v="EX"/>
    <n v="2738"/>
    <n v="2738"/>
    <x v="0"/>
    <n v="0"/>
    <n v="0"/>
    <m/>
    <n v="0"/>
    <n v="2738"/>
    <s v="N"/>
    <m/>
    <s v="VPIT"/>
    <s v="VP FOR INFORMATION TECHNOLOGY"/>
    <s v="94"/>
    <s v="1-Adjust Based Budget"/>
    <x v="42"/>
    <x v="2"/>
    <x v="7"/>
    <m/>
    <x v="0"/>
    <x v="0"/>
    <m/>
  </r>
  <r>
    <n v="2018"/>
    <s v="UA"/>
    <s v="ITSP"/>
    <s v="IT STRATEGIC PLAN FUNDS"/>
    <x v="29"/>
    <s v="AVL"/>
    <s v="ADVANCED VISUALIZATION LABORATORY"/>
    <s v="IT STRATEGIC PLAN - BL"/>
    <x v="17"/>
    <s v="VP FOR INFORMATION TECHNOLOGY"/>
    <s v="GENFND"/>
    <x v="26"/>
    <x v="25"/>
    <s v="---"/>
    <s v="EX"/>
    <s v="BENF"/>
    <s v="BENEFITS"/>
    <s v="GP"/>
    <x v="5"/>
    <s v="COMPENS"/>
    <s v="07"/>
    <s v="AC"/>
    <x v="3"/>
    <n v="45370"/>
    <n v="45370"/>
    <s v="IT"/>
    <x v="0"/>
    <s v="IT"/>
    <s v="EX"/>
    <n v="45370"/>
    <n v="45370"/>
    <x v="0"/>
    <n v="0"/>
    <n v="0"/>
    <m/>
    <n v="0"/>
    <n v="45370"/>
    <s v="N"/>
    <m/>
    <s v="VPIT"/>
    <s v="VP FOR INFORMATION TECHNOLOGY"/>
    <s v="94"/>
    <s v="1-Adjust Based Budget"/>
    <x v="42"/>
    <x v="2"/>
    <x v="7"/>
    <m/>
    <x v="16"/>
    <x v="16"/>
    <m/>
  </r>
  <r>
    <n v="2018"/>
    <s v="UA"/>
    <s v="ITSP"/>
    <s v="IT STRATEGIC PLAN FUNDS"/>
    <x v="29"/>
    <s v="AVPRT"/>
    <s v="AVP POSITION FUNDING"/>
    <s v="IT STRATEGIC PLAN - BL"/>
    <x v="17"/>
    <s v="VP FOR INFORMATION TECHNOLOGY"/>
    <s v="GENFND"/>
    <x v="26"/>
    <x v="25"/>
    <s v="---"/>
    <s v="EX"/>
    <s v="BENF"/>
    <s v="BENEFITS"/>
    <s v="GP"/>
    <x v="5"/>
    <s v="COMPENS"/>
    <s v="07"/>
    <s v="AC"/>
    <x v="3"/>
    <n v="4620"/>
    <n v="4620"/>
    <s v="IT"/>
    <x v="0"/>
    <s v="IT"/>
    <s v="EX"/>
    <n v="4620"/>
    <n v="4620"/>
    <x v="0"/>
    <n v="0"/>
    <n v="0"/>
    <m/>
    <n v="0"/>
    <n v="4620"/>
    <s v="N"/>
    <m/>
    <s v="VPIT"/>
    <s v="VP FOR INFORMATION TECHNOLOGY"/>
    <s v="94"/>
    <s v="1-Adjust Based Budget"/>
    <x v="42"/>
    <x v="2"/>
    <x v="7"/>
    <m/>
    <x v="16"/>
    <x v="16"/>
    <m/>
  </r>
  <r>
    <n v="2018"/>
    <s v="UA"/>
    <s v="ITSP"/>
    <s v="IT STRATEGIC PLAN FUNDS"/>
    <x v="29"/>
    <s v="CESG"/>
    <s v="COLLABORATION AND ENGAGEMENT SUPPORT GRP"/>
    <s v="IT STRATEGIC PLAN - BL"/>
    <x v="17"/>
    <s v="VP FOR INFORMATION TECHNOLOGY"/>
    <s v="GENFND"/>
    <x v="26"/>
    <x v="25"/>
    <s v="---"/>
    <s v="EX"/>
    <s v="BENF"/>
    <s v="BENEFITS"/>
    <s v="GP"/>
    <x v="5"/>
    <s v="COMPENS"/>
    <s v="07"/>
    <s v="AC"/>
    <x v="3"/>
    <n v="7702"/>
    <n v="9561"/>
    <s v="IT"/>
    <x v="0"/>
    <s v="IT"/>
    <s v="EX"/>
    <n v="9561"/>
    <n v="9561"/>
    <x v="0"/>
    <n v="0"/>
    <n v="0"/>
    <m/>
    <n v="0"/>
    <n v="9561"/>
    <s v="N"/>
    <m/>
    <s v="VPIT"/>
    <s v="VP FOR INFORMATION TECHNOLOGY"/>
    <s v="94"/>
    <s v="1-Adjust Based Budget"/>
    <x v="42"/>
    <x v="2"/>
    <x v="7"/>
    <m/>
    <x v="16"/>
    <x v="16"/>
    <m/>
  </r>
  <r>
    <n v="2018"/>
    <s v="UA"/>
    <s v="ITSP"/>
    <s v="IT STRATEGIC PLAN FUNDS"/>
    <x v="29"/>
    <s v="CTL"/>
    <s v="CENTER FOR TEACHING AND LEARNING"/>
    <s v="IT STRATEGIC PLAN - BL"/>
    <x v="17"/>
    <s v="VP FOR INFORMATION TECHNOLOGY"/>
    <s v="GENFND"/>
    <x v="26"/>
    <x v="25"/>
    <s v="---"/>
    <s v="EX"/>
    <s v="BENF"/>
    <s v="BENEFITS"/>
    <s v="GP"/>
    <x v="5"/>
    <s v="COMPENS"/>
    <s v="07"/>
    <s v="AC"/>
    <x v="3"/>
    <n v="8941"/>
    <n v="8941"/>
    <s v="IT"/>
    <x v="0"/>
    <s v="IT"/>
    <s v="EX"/>
    <n v="8941"/>
    <n v="8941"/>
    <x v="0"/>
    <n v="0"/>
    <n v="0"/>
    <m/>
    <n v="0"/>
    <n v="8941"/>
    <s v="N"/>
    <m/>
    <s v="VPIT"/>
    <s v="VP FOR INFORMATION TECHNOLOGY"/>
    <s v="94"/>
    <s v="1-Adjust Based Budget"/>
    <x v="42"/>
    <x v="2"/>
    <x v="7"/>
    <m/>
    <x v="16"/>
    <x v="16"/>
    <m/>
  </r>
  <r>
    <n v="2018"/>
    <s v="UA"/>
    <s v="ITSP"/>
    <s v="IT STRATEGIC PLAN FUNDS"/>
    <x v="29"/>
    <s v="DLSP"/>
    <s v="SP60-63 DIGITAL LIBRARIES IT"/>
    <s v="IT STRATEGIC PLAN - BL"/>
    <x v="17"/>
    <s v="VP FOR INFORMATION TECHNOLOGY"/>
    <s v="GENFND"/>
    <x v="26"/>
    <x v="25"/>
    <s v="---"/>
    <s v="EX"/>
    <s v="BENF"/>
    <s v="BENEFITS"/>
    <s v="GP"/>
    <x v="5"/>
    <s v="COMPENS"/>
    <s v="07"/>
    <s v="AC"/>
    <x v="3"/>
    <n v="18983"/>
    <n v="18983"/>
    <s v="IT"/>
    <x v="0"/>
    <s v="IT"/>
    <s v="EX"/>
    <n v="18983"/>
    <n v="18983"/>
    <x v="0"/>
    <n v="0"/>
    <n v="0"/>
    <m/>
    <n v="0"/>
    <n v="18983"/>
    <s v="N"/>
    <m/>
    <s v="VPIT"/>
    <s v="VP FOR INFORMATION TECHNOLOGY"/>
    <s v="94"/>
    <s v="1-Adjust Based Budget"/>
    <x v="42"/>
    <x v="2"/>
    <x v="7"/>
    <m/>
    <x v="16"/>
    <x v="16"/>
    <m/>
  </r>
  <r>
    <n v="2018"/>
    <s v="UA"/>
    <s v="ITSP"/>
    <s v="IT STRATEGIC PLAN FUNDS"/>
    <x v="29"/>
    <s v="DPA"/>
    <s v="DATA/POLICY ANALYST"/>
    <s v="IT STRATEGIC PLAN - BL"/>
    <x v="17"/>
    <s v="VP FOR INFORMATION TECHNOLOGY"/>
    <s v="GENFND"/>
    <x v="26"/>
    <x v="25"/>
    <s v="---"/>
    <s v="EX"/>
    <s v="BENF"/>
    <s v="BENEFITS"/>
    <s v="GP"/>
    <x v="5"/>
    <s v="COMPENS"/>
    <s v="07"/>
    <s v="AC"/>
    <x v="3"/>
    <n v="4226"/>
    <n v="4226"/>
    <s v="IT"/>
    <x v="0"/>
    <s v="IT"/>
    <s v="EX"/>
    <n v="4226"/>
    <n v="4226"/>
    <x v="0"/>
    <n v="0"/>
    <n v="0"/>
    <m/>
    <n v="0"/>
    <n v="4226"/>
    <s v="N"/>
    <m/>
    <s v="VPIT"/>
    <s v="VP FOR INFORMATION TECHNOLOGY"/>
    <s v="94"/>
    <s v="1-Adjust Based Budget"/>
    <x v="42"/>
    <x v="2"/>
    <x v="7"/>
    <m/>
    <x v="16"/>
    <x v="16"/>
    <m/>
  </r>
  <r>
    <n v="2018"/>
    <s v="UA"/>
    <s v="ITSP"/>
    <s v="IT STRATEGIC PLAN FUNDS"/>
    <x v="29"/>
    <s v="IDS"/>
    <s v="ENHANCED IDS"/>
    <s v="IT STRATEGIC PLAN - BL"/>
    <x v="17"/>
    <s v="VP FOR INFORMATION TECHNOLOGY"/>
    <s v="GENFND"/>
    <x v="26"/>
    <x v="25"/>
    <s v="---"/>
    <s v="EX"/>
    <s v="BENF"/>
    <s v="BENEFITS"/>
    <s v="GP"/>
    <x v="5"/>
    <s v="COMPENS"/>
    <s v="07"/>
    <s v="AC"/>
    <x v="3"/>
    <n v="14533"/>
    <n v="14533"/>
    <s v="IT"/>
    <x v="0"/>
    <s v="IT"/>
    <s v="EX"/>
    <n v="14533"/>
    <n v="14533"/>
    <x v="0"/>
    <n v="0"/>
    <n v="0"/>
    <m/>
    <n v="0"/>
    <n v="14533"/>
    <s v="N"/>
    <m/>
    <s v="VPIT"/>
    <s v="VP FOR INFORMATION TECHNOLOGY"/>
    <s v="94"/>
    <s v="1-Adjust Based Budget"/>
    <x v="42"/>
    <x v="2"/>
    <x v="7"/>
    <m/>
    <x v="16"/>
    <x v="16"/>
    <m/>
  </r>
  <r>
    <n v="2018"/>
    <s v="UA"/>
    <s v="ITSP"/>
    <s v="IT STRATEGIC PLAN FUNDS"/>
    <x v="29"/>
    <s v="LSDG"/>
    <s v="LEARNING SPACES DESIGN GROUP"/>
    <s v="IT STRATEGIC PLAN - BL"/>
    <x v="17"/>
    <s v="VP FOR INFORMATION TECHNOLOGY"/>
    <s v="GENFND"/>
    <x v="26"/>
    <x v="25"/>
    <s v="---"/>
    <s v="EX"/>
    <s v="BENF"/>
    <s v="BENEFITS"/>
    <s v="GP"/>
    <x v="5"/>
    <s v="COMPENS"/>
    <s v="07"/>
    <s v="AC"/>
    <x v="3"/>
    <n v="36477"/>
    <n v="36477"/>
    <s v="IT"/>
    <x v="0"/>
    <s v="IT"/>
    <s v="EX"/>
    <n v="36477"/>
    <n v="36477"/>
    <x v="0"/>
    <n v="0"/>
    <n v="0"/>
    <m/>
    <n v="0"/>
    <n v="36477"/>
    <s v="N"/>
    <m/>
    <s v="VPIT"/>
    <s v="VP FOR INFORMATION TECHNOLOGY"/>
    <s v="94"/>
    <s v="1-Adjust Based Budget"/>
    <x v="42"/>
    <x v="2"/>
    <x v="7"/>
    <m/>
    <x v="16"/>
    <x v="16"/>
    <m/>
  </r>
  <r>
    <n v="2018"/>
    <s v="UA"/>
    <s v="ITSP"/>
    <s v="IT STRATEGIC PLAN FUNDS"/>
    <x v="29"/>
    <s v="OSG"/>
    <s v="OPEN SCIENCE GRID"/>
    <s v="IT STRATEGIC PLAN - BL"/>
    <x v="17"/>
    <s v="VP FOR INFORMATION TECHNOLOGY"/>
    <s v="GENFND"/>
    <x v="26"/>
    <x v="25"/>
    <s v="---"/>
    <s v="EX"/>
    <s v="BENF"/>
    <s v="BENEFITS"/>
    <s v="GP"/>
    <x v="5"/>
    <s v="COMPENS"/>
    <s v="07"/>
    <s v="AC"/>
    <x v="3"/>
    <n v="5463"/>
    <n v="5463"/>
    <s v="IT"/>
    <x v="0"/>
    <s v="IT"/>
    <s v="EX"/>
    <n v="5463"/>
    <n v="5463"/>
    <x v="0"/>
    <n v="0"/>
    <n v="0"/>
    <m/>
    <n v="0"/>
    <n v="5463"/>
    <s v="N"/>
    <m/>
    <s v="VPIT"/>
    <s v="VP FOR INFORMATION TECHNOLOGY"/>
    <s v="94"/>
    <s v="1-Adjust Based Budget"/>
    <x v="42"/>
    <x v="2"/>
    <x v="7"/>
    <m/>
    <x v="16"/>
    <x v="16"/>
    <m/>
  </r>
  <r>
    <n v="2018"/>
    <s v="UA"/>
    <s v="ITSP"/>
    <s v="IT STRATEGIC PLAN FUNDS"/>
    <x v="29"/>
    <s v="RATS"/>
    <s v="RESEARCH &amp; TECHNICAL SERVICES (ERC3)"/>
    <s v="IT STRATEGIC PLAN - BL"/>
    <x v="17"/>
    <s v="VP FOR INFORMATION TECHNOLOGY"/>
    <s v="GENFND"/>
    <x v="26"/>
    <x v="25"/>
    <s v="---"/>
    <s v="EX"/>
    <s v="BENF"/>
    <s v="BENEFITS"/>
    <s v="GP"/>
    <x v="5"/>
    <s v="COMPENS"/>
    <s v="07"/>
    <s v="AC"/>
    <x v="3"/>
    <n v="45191"/>
    <n v="45191"/>
    <s v="IT"/>
    <x v="0"/>
    <s v="IT"/>
    <s v="EX"/>
    <n v="45191"/>
    <n v="45191"/>
    <x v="0"/>
    <n v="0"/>
    <n v="0"/>
    <m/>
    <n v="0"/>
    <n v="45191"/>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26"/>
    <x v="25"/>
    <s v="---"/>
    <s v="EX"/>
    <s v="BENF"/>
    <s v="BENEFITS"/>
    <s v="GP"/>
    <x v="5"/>
    <s v="COMPENS"/>
    <s v="07"/>
    <s v="AC"/>
    <x v="3"/>
    <n v="54998"/>
    <n v="54998"/>
    <s v="IT"/>
    <x v="0"/>
    <s v="IT"/>
    <s v="EX"/>
    <n v="54998"/>
    <n v="54998"/>
    <x v="0"/>
    <n v="0"/>
    <n v="0"/>
    <m/>
    <n v="0"/>
    <n v="54998"/>
    <s v="N"/>
    <m/>
    <s v="VPIT"/>
    <s v="VP FOR INFORMATION TECHNOLOGY"/>
    <s v="94"/>
    <s v="1-Adjust Based Budget"/>
    <x v="42"/>
    <x v="2"/>
    <x v="7"/>
    <m/>
    <x v="16"/>
    <x v="16"/>
    <m/>
  </r>
  <r>
    <n v="2018"/>
    <s v="UA"/>
    <s v="ITSP"/>
    <s v="IT STRATEGIC PLAN FUNDS"/>
    <x v="29"/>
    <s v="SDS"/>
    <s v="SCIENTIFIC DATA SERVICES"/>
    <s v="IT STRATEGIC PLAN - BL"/>
    <x v="17"/>
    <s v="VP FOR INFORMATION TECHNOLOGY"/>
    <s v="GENFND"/>
    <x v="26"/>
    <x v="25"/>
    <s v="---"/>
    <s v="EX"/>
    <s v="BENF"/>
    <s v="BENEFITS"/>
    <s v="GP"/>
    <x v="5"/>
    <s v="COMPENS"/>
    <s v="07"/>
    <s v="AC"/>
    <x v="3"/>
    <n v="10510"/>
    <n v="10510"/>
    <s v="IT"/>
    <x v="0"/>
    <s v="IT"/>
    <s v="EX"/>
    <n v="10510"/>
    <n v="10510"/>
    <x v="0"/>
    <n v="0"/>
    <n v="0"/>
    <m/>
    <n v="0"/>
    <n v="10510"/>
    <s v="N"/>
    <m/>
    <s v="VPIT"/>
    <s v="VP FOR INFORMATION TECHNOLOGY"/>
    <s v="94"/>
    <s v="1-Adjust Based Budget"/>
    <x v="42"/>
    <x v="2"/>
    <x v="7"/>
    <m/>
    <x v="16"/>
    <x v="16"/>
    <m/>
  </r>
  <r>
    <n v="2018"/>
    <s v="UA"/>
    <s v="ITSP"/>
    <s v="IT STRATEGIC PLAN FUNDS"/>
    <x v="29"/>
    <s v="SFUND"/>
    <s v="ITSP FUNDING"/>
    <s v="IT STRATEGIC PLAN - BL"/>
    <x v="17"/>
    <s v="VP FOR INFORMATION TECHNOLOGY"/>
    <s v="GENFND"/>
    <x v="26"/>
    <x v="25"/>
    <s v="---"/>
    <s v="EX"/>
    <s v="BENF"/>
    <s v="BENEFITS"/>
    <s v="GP"/>
    <x v="5"/>
    <s v="COMPENS"/>
    <s v="07"/>
    <s v="AC"/>
    <x v="3"/>
    <n v="0"/>
    <n v="-1859"/>
    <s v="IT"/>
    <x v="0"/>
    <s v="IT"/>
    <s v="EX"/>
    <n v="-1859"/>
    <n v="-1859"/>
    <x v="0"/>
    <n v="0"/>
    <n v="0"/>
    <m/>
    <n v="0"/>
    <n v="-1859"/>
    <s v="N"/>
    <m/>
    <s v="VPIT"/>
    <s v="VP FOR INFORMATION TECHNOLOGY"/>
    <s v="94"/>
    <s v="1-Adjust Based Budget"/>
    <x v="42"/>
    <x v="2"/>
    <x v="7"/>
    <m/>
    <x v="16"/>
    <x v="16"/>
    <m/>
  </r>
  <r>
    <n v="2018"/>
    <s v="UA"/>
    <s v="ITSP"/>
    <s v="IT STRATEGIC PLAN FUNDS"/>
    <x v="29"/>
    <s v="SGRC"/>
    <s v="SCIENCE GATEWAYS RESEARCH CENTER"/>
    <s v="IT STRATEGIC PLAN - BL"/>
    <x v="17"/>
    <s v="VP FOR INFORMATION TECHNOLOGY"/>
    <s v="GENFND"/>
    <x v="26"/>
    <x v="25"/>
    <s v="---"/>
    <s v="EX"/>
    <s v="BENF"/>
    <s v="BENEFITS"/>
    <s v="GP"/>
    <x v="5"/>
    <s v="COMPENS"/>
    <s v="07"/>
    <s v="AC"/>
    <x v="3"/>
    <n v="8559"/>
    <n v="8559"/>
    <s v="IT"/>
    <x v="0"/>
    <s v="IT"/>
    <s v="EX"/>
    <n v="8559"/>
    <n v="8559"/>
    <x v="0"/>
    <n v="0"/>
    <n v="0"/>
    <m/>
    <n v="0"/>
    <n v="8559"/>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26"/>
    <x v="25"/>
    <s v="---"/>
    <s v="EX"/>
    <s v="BENF"/>
    <s v="BENEFITS"/>
    <s v="GP"/>
    <x v="5"/>
    <s v="COMPENS"/>
    <s v="07"/>
    <s v="AC"/>
    <x v="3"/>
    <n v="42032"/>
    <n v="42032"/>
    <s v="IT"/>
    <x v="0"/>
    <s v="IT"/>
    <s v="EX"/>
    <n v="42032"/>
    <n v="42032"/>
    <x v="0"/>
    <n v="0"/>
    <n v="0"/>
    <m/>
    <n v="0"/>
    <n v="42032"/>
    <s v="N"/>
    <m/>
    <s v="VPIT"/>
    <s v="VP FOR INFORMATION TECHNOLOGY"/>
    <s v="94"/>
    <s v="1-Adjust Based Budget"/>
    <x v="42"/>
    <x v="2"/>
    <x v="7"/>
    <m/>
    <x v="16"/>
    <x v="16"/>
    <m/>
  </r>
  <r>
    <n v="2018"/>
    <s v="UA"/>
    <s v="ITSP"/>
    <s v="IT STRATEGIC PLAN FUNDS"/>
    <x v="116"/>
    <s v="LSDG"/>
    <s v="LEARNING SPACES DESIGN GROUP"/>
    <s v="EMPOWERING PEOPLE IT INITIATIVE - IN"/>
    <x v="17"/>
    <s v="VP FOR INFORMATION TECHNOLOGY"/>
    <s v="GENFND"/>
    <x v="26"/>
    <x v="25"/>
    <s v="---"/>
    <s v="EX"/>
    <s v="BENF"/>
    <s v="BENEFITS"/>
    <s v="GP"/>
    <x v="5"/>
    <s v="COMPENS"/>
    <s v="07"/>
    <s v="AC"/>
    <x v="3"/>
    <n v="31645"/>
    <n v="31645"/>
    <s v="IT"/>
    <x v="0"/>
    <s v="IT"/>
    <s v="EX"/>
    <n v="31645"/>
    <n v="31645"/>
    <x v="0"/>
    <n v="0"/>
    <n v="0"/>
    <m/>
    <n v="0"/>
    <n v="31645"/>
    <s v="N"/>
    <m/>
    <s v="VPIT"/>
    <s v="VP FOR INFORMATION TECHNOLOGY"/>
    <s v="94"/>
    <s v="1-Adjust Based Budget"/>
    <x v="42"/>
    <x v="2"/>
    <x v="7"/>
    <m/>
    <x v="16"/>
    <x v="16"/>
    <m/>
  </r>
  <r>
    <n v="2018"/>
    <s v="UA"/>
    <s v="ITSP"/>
    <s v="IT STRATEGIC PLAN FUNDS"/>
    <x v="29"/>
    <s v="LSDG"/>
    <s v="LEARNING SPACES DESIGN GROUP"/>
    <s v="IT STRATEGIC PLAN - BL"/>
    <x v="17"/>
    <s v="VP FOR INFORMATION TECHNOLOGY"/>
    <s v="GENFND"/>
    <x v="67"/>
    <x v="66"/>
    <s v="---"/>
    <s v="EX"/>
    <s v="BENF"/>
    <s v="BENEFITS"/>
    <s v="GP"/>
    <x v="5"/>
    <s v="COMPENS"/>
    <s v="07"/>
    <s v="AC"/>
    <x v="3"/>
    <n v="2488"/>
    <n v="2488"/>
    <s v="IT"/>
    <x v="0"/>
    <s v="IT"/>
    <s v="EX"/>
    <n v="2488"/>
    <n v="2488"/>
    <x v="0"/>
    <n v="0"/>
    <n v="0"/>
    <m/>
    <n v="0"/>
    <n v="2488"/>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27"/>
    <x v="26"/>
    <s v="---"/>
    <s v="EX"/>
    <s v="TRAV"/>
    <s v="TRAVEL"/>
    <s v="MK"/>
    <x v="6"/>
    <s v="TRAVEL"/>
    <s v="10"/>
    <s v="AC"/>
    <x v="3"/>
    <n v="2000"/>
    <n v="2000"/>
    <m/>
    <x v="0"/>
    <n v="0"/>
    <s v="EX"/>
    <n v="2000"/>
    <n v="2000"/>
    <x v="0"/>
    <n v="0"/>
    <n v="0"/>
    <m/>
    <n v="0"/>
    <n v="2000"/>
    <s v="N"/>
    <m/>
    <s v="VPIT"/>
    <s v="VP FOR INFORMATION TECHNOLOGY"/>
    <s v="94"/>
    <s v="1-Adjust Based Budget"/>
    <x v="42"/>
    <x v="2"/>
    <x v="7"/>
    <m/>
    <x v="0"/>
    <x v="0"/>
    <m/>
  </r>
  <r>
    <n v="2018"/>
    <s v="UA"/>
    <s v="ITSP"/>
    <s v="IT STRATEGIC PLAN FUNDS"/>
    <x v="114"/>
    <s v="EBI"/>
    <s v="ENTERPRISE BUSINESS INTELLIGENCE"/>
    <s v="IT STRATEGIC PLAN"/>
    <x v="17"/>
    <s v="VP FOR INFORMATION TECHNOLOGY"/>
    <s v="GENFND"/>
    <x v="27"/>
    <x v="26"/>
    <s v="---"/>
    <s v="EX"/>
    <s v="TRAV"/>
    <s v="TRAVEL"/>
    <s v="MK"/>
    <x v="6"/>
    <s v="TRAVEL"/>
    <s v="10"/>
    <s v="AC"/>
    <x v="3"/>
    <n v="0"/>
    <n v="918"/>
    <m/>
    <x v="0"/>
    <n v="0"/>
    <s v="EX"/>
    <n v="918"/>
    <n v="918"/>
    <x v="0"/>
    <n v="0"/>
    <n v="0"/>
    <m/>
    <n v="0"/>
    <n v="918"/>
    <s v="N"/>
    <m/>
    <s v="VPIT"/>
    <s v="VP FOR INFORMATION TECHNOLOGY"/>
    <s v="94"/>
    <s v="1-Adjust Based Budget"/>
    <x v="42"/>
    <x v="2"/>
    <x v="7"/>
    <m/>
    <x v="0"/>
    <x v="0"/>
    <m/>
  </r>
  <r>
    <n v="2018"/>
    <s v="UA"/>
    <s v="ITSP"/>
    <s v="IT STRATEGIC PLAN FUNDS"/>
    <x v="114"/>
    <s v="EMC"/>
    <s v="EMERGENCY MANAGEMENT AND CONTINUITY"/>
    <s v="IT STRATEGIC PLAN"/>
    <x v="17"/>
    <s v="VP FOR INFORMATION TECHNOLOGY"/>
    <s v="GENFND"/>
    <x v="27"/>
    <x v="26"/>
    <s v="---"/>
    <s v="EX"/>
    <s v="TRAV"/>
    <s v="TRAVEL"/>
    <s v="MK"/>
    <x v="6"/>
    <s v="TRAVEL"/>
    <s v="10"/>
    <s v="AC"/>
    <x v="3"/>
    <n v="200"/>
    <n v="200"/>
    <m/>
    <x v="0"/>
    <n v="0"/>
    <s v="EX"/>
    <n v="200"/>
    <n v="200"/>
    <x v="0"/>
    <n v="0"/>
    <n v="0"/>
    <m/>
    <n v="0"/>
    <n v="200"/>
    <s v="N"/>
    <m/>
    <s v="VPIT"/>
    <s v="VP FOR INFORMATION TECHNOLOGY"/>
    <s v="94"/>
    <s v="1-Adjust Based Budget"/>
    <x v="42"/>
    <x v="2"/>
    <x v="7"/>
    <m/>
    <x v="0"/>
    <x v="0"/>
    <m/>
  </r>
  <r>
    <n v="2018"/>
    <s v="UA"/>
    <s v="ITSP"/>
    <s v="IT STRATEGIC PLAN FUNDS"/>
    <x v="114"/>
    <s v="ES"/>
    <s v="ENTERPRISE SYSTEMS"/>
    <s v="IT STRATEGIC PLAN"/>
    <x v="17"/>
    <s v="VP FOR INFORMATION TECHNOLOGY"/>
    <s v="GENFND"/>
    <x v="27"/>
    <x v="26"/>
    <s v="---"/>
    <s v="EX"/>
    <s v="TRAV"/>
    <s v="TRAVEL"/>
    <s v="MK"/>
    <x v="6"/>
    <s v="TRAVEL"/>
    <s v="10"/>
    <s v="AC"/>
    <x v="3"/>
    <n v="10000"/>
    <n v="10000"/>
    <m/>
    <x v="0"/>
    <n v="0"/>
    <s v="EX"/>
    <n v="10000"/>
    <n v="10000"/>
    <x v="0"/>
    <n v="0"/>
    <n v="0"/>
    <m/>
    <n v="0"/>
    <n v="10000"/>
    <s v="N"/>
    <m/>
    <s v="VPIT"/>
    <s v="VP FOR INFORMATION TECHNOLOGY"/>
    <s v="94"/>
    <s v="1-Adjust Based Budget"/>
    <x v="42"/>
    <x v="2"/>
    <x v="7"/>
    <m/>
    <x v="0"/>
    <x v="0"/>
    <m/>
  </r>
  <r>
    <n v="2018"/>
    <s v="UA"/>
    <s v="ITSP"/>
    <s v="IT STRATEGIC PLAN FUNDS"/>
    <x v="114"/>
    <s v="SC"/>
    <s v="SUPPORT CENTER"/>
    <s v="IT STRATEGIC PLAN"/>
    <x v="17"/>
    <s v="VP FOR INFORMATION TECHNOLOGY"/>
    <s v="GENFND"/>
    <x v="27"/>
    <x v="26"/>
    <s v="---"/>
    <s v="EX"/>
    <s v="TRAV"/>
    <s v="TRAVEL"/>
    <s v="MK"/>
    <x v="6"/>
    <s v="TRAVEL"/>
    <s v="10"/>
    <s v="AC"/>
    <x v="3"/>
    <n v="3300"/>
    <n v="3300"/>
    <m/>
    <x v="0"/>
    <n v="0"/>
    <s v="EX"/>
    <n v="3300"/>
    <n v="3300"/>
    <x v="0"/>
    <n v="0"/>
    <n v="0"/>
    <m/>
    <n v="0"/>
    <n v="3300"/>
    <s v="N"/>
    <m/>
    <s v="VPIT"/>
    <s v="VP FOR INFORMATION TECHNOLOGY"/>
    <s v="94"/>
    <s v="1-Adjust Based Budget"/>
    <x v="42"/>
    <x v="2"/>
    <x v="7"/>
    <m/>
    <x v="0"/>
    <x v="0"/>
    <m/>
  </r>
  <r>
    <n v="2018"/>
    <s v="UA"/>
    <s v="ITSP"/>
    <s v="IT STRATEGIC PLAN FUNDS"/>
    <x v="114"/>
    <s v="TRWK"/>
    <s v="TRAVEL WORKSTATION HOLDING ACCOUNT"/>
    <s v="IT STRATEGIC PLAN"/>
    <x v="17"/>
    <s v="VP FOR INFORMATION TECHNOLOGY"/>
    <s v="GENFND"/>
    <x v="27"/>
    <x v="26"/>
    <s v="---"/>
    <s v="EX"/>
    <s v="TRAV"/>
    <s v="TRAVEL"/>
    <s v="MK"/>
    <x v="6"/>
    <s v="TRAVEL"/>
    <s v="10"/>
    <s v="AC"/>
    <x v="3"/>
    <n v="0"/>
    <n v="-40108"/>
    <m/>
    <x v="0"/>
    <n v="0"/>
    <s v="EX"/>
    <n v="-40108"/>
    <n v="-40108"/>
    <x v="0"/>
    <n v="0"/>
    <n v="0"/>
    <m/>
    <n v="0"/>
    <n v="-40108"/>
    <s v="N"/>
    <m/>
    <s v="VPIT"/>
    <s v="VP FOR INFORMATION TECHNOLOGY"/>
    <s v="94"/>
    <s v="1-Adjust Based Budget"/>
    <x v="42"/>
    <x v="2"/>
    <x v="7"/>
    <m/>
    <x v="0"/>
    <x v="0"/>
    <m/>
  </r>
  <r>
    <n v="2018"/>
    <s v="UA"/>
    <s v="ITSP"/>
    <s v="IT STRATEGIC PLAN FUNDS"/>
    <x v="115"/>
    <s v="TRWK"/>
    <s v="TRAVEL WORKSTATION HOLDING ACCOUNT"/>
    <s v="EMPOWERING PEOPLE IT INITIATIVE"/>
    <x v="17"/>
    <s v="VP FOR INFORMATION TECHNOLOGY"/>
    <s v="GENFND"/>
    <x v="27"/>
    <x v="26"/>
    <s v="---"/>
    <s v="EX"/>
    <s v="TRAV"/>
    <s v="TRAVEL"/>
    <s v="MK"/>
    <x v="6"/>
    <s v="TRAVEL"/>
    <s v="10"/>
    <s v="AC"/>
    <x v="3"/>
    <n v="0"/>
    <n v="-3257"/>
    <m/>
    <x v="0"/>
    <n v="0"/>
    <s v="EX"/>
    <n v="-3257"/>
    <n v="-3257"/>
    <x v="0"/>
    <n v="0"/>
    <n v="0"/>
    <m/>
    <n v="0"/>
    <n v="-3257"/>
    <s v="N"/>
    <m/>
    <s v="VPIT"/>
    <s v="VP FOR INFORMATION TECHNOLOGY"/>
    <s v="94"/>
    <s v="1-Adjust Based Budget"/>
    <x v="42"/>
    <x v="2"/>
    <x v="7"/>
    <m/>
    <x v="0"/>
    <x v="0"/>
    <m/>
  </r>
  <r>
    <n v="2018"/>
    <s v="UA"/>
    <s v="ITSP"/>
    <s v="IT STRATEGIC PLAN FUNDS"/>
    <x v="29"/>
    <s v="AVL"/>
    <s v="ADVANCED VISUALIZATION LABORATORY"/>
    <s v="IT STRATEGIC PLAN - BL"/>
    <x v="17"/>
    <s v="VP FOR INFORMATION TECHNOLOGY"/>
    <s v="GENFND"/>
    <x v="27"/>
    <x v="26"/>
    <s v="---"/>
    <s v="EX"/>
    <s v="TRAV"/>
    <s v="TRAVEL"/>
    <s v="MK"/>
    <x v="6"/>
    <s v="TRAVEL"/>
    <s v="10"/>
    <s v="AC"/>
    <x v="3"/>
    <n v="5000"/>
    <n v="5000"/>
    <s v="IT"/>
    <x v="0"/>
    <s v="IT"/>
    <s v="EX"/>
    <n v="5000"/>
    <n v="5000"/>
    <x v="0"/>
    <n v="0"/>
    <n v="0"/>
    <m/>
    <n v="0"/>
    <n v="5000"/>
    <s v="N"/>
    <m/>
    <s v="VPIT"/>
    <s v="VP FOR INFORMATION TECHNOLOGY"/>
    <s v="94"/>
    <s v="1-Adjust Based Budget"/>
    <x v="42"/>
    <x v="2"/>
    <x v="7"/>
    <m/>
    <x v="16"/>
    <x v="16"/>
    <m/>
  </r>
  <r>
    <n v="2018"/>
    <s v="UA"/>
    <s v="ITSP"/>
    <s v="IT STRATEGIC PLAN FUNDS"/>
    <x v="29"/>
    <s v="DLSP"/>
    <s v="SP60-63 DIGITAL LIBRARIES IT"/>
    <s v="IT STRATEGIC PLAN - BL"/>
    <x v="17"/>
    <s v="VP FOR INFORMATION TECHNOLOGY"/>
    <s v="GENFND"/>
    <x v="27"/>
    <x v="26"/>
    <s v="---"/>
    <s v="EX"/>
    <s v="TRAV"/>
    <s v="TRAVEL"/>
    <s v="MK"/>
    <x v="6"/>
    <s v="TRAVEL"/>
    <s v="10"/>
    <s v="AC"/>
    <x v="3"/>
    <n v="5000"/>
    <n v="5000"/>
    <s v="IT"/>
    <x v="0"/>
    <s v="IT"/>
    <s v="EX"/>
    <n v="5000"/>
    <n v="5000"/>
    <x v="0"/>
    <n v="0"/>
    <n v="0"/>
    <m/>
    <n v="0"/>
    <n v="5000"/>
    <s v="N"/>
    <m/>
    <s v="VPIT"/>
    <s v="VP FOR INFORMATION TECHNOLOGY"/>
    <s v="94"/>
    <s v="1-Adjust Based Budget"/>
    <x v="42"/>
    <x v="2"/>
    <x v="7"/>
    <m/>
    <x v="16"/>
    <x v="16"/>
    <m/>
  </r>
  <r>
    <n v="2018"/>
    <s v="UA"/>
    <s v="ITSP"/>
    <s v="IT STRATEGIC PLAN FUNDS"/>
    <x v="29"/>
    <s v="OSG"/>
    <s v="OPEN SCIENCE GRID"/>
    <s v="IT STRATEGIC PLAN - BL"/>
    <x v="17"/>
    <s v="VP FOR INFORMATION TECHNOLOGY"/>
    <s v="GENFND"/>
    <x v="27"/>
    <x v="26"/>
    <s v="---"/>
    <s v="EX"/>
    <s v="TRAV"/>
    <s v="TRAVEL"/>
    <s v="MK"/>
    <x v="6"/>
    <s v="TRAVEL"/>
    <s v="10"/>
    <s v="AC"/>
    <x v="3"/>
    <n v="2712"/>
    <n v="2712"/>
    <s v="IT"/>
    <x v="0"/>
    <s v="IT"/>
    <s v="EX"/>
    <n v="2712"/>
    <n v="2712"/>
    <x v="0"/>
    <n v="0"/>
    <n v="0"/>
    <m/>
    <n v="0"/>
    <n v="2712"/>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27"/>
    <x v="26"/>
    <s v="---"/>
    <s v="EX"/>
    <s v="TRAV"/>
    <s v="TRAVEL"/>
    <s v="MK"/>
    <x v="6"/>
    <s v="TRAVEL"/>
    <s v="10"/>
    <s v="AC"/>
    <x v="3"/>
    <n v="150"/>
    <n v="150"/>
    <s v="IT"/>
    <x v="0"/>
    <s v="IT"/>
    <s v="EX"/>
    <n v="150"/>
    <n v="150"/>
    <x v="0"/>
    <n v="0"/>
    <n v="0"/>
    <m/>
    <n v="0"/>
    <n v="150"/>
    <s v="N"/>
    <m/>
    <s v="VPIT"/>
    <s v="VP FOR INFORMATION TECHNOLOGY"/>
    <s v="94"/>
    <s v="1-Adjust Based Budget"/>
    <x v="42"/>
    <x v="2"/>
    <x v="7"/>
    <m/>
    <x v="16"/>
    <x v="16"/>
    <m/>
  </r>
  <r>
    <n v="2018"/>
    <s v="UA"/>
    <s v="ITSP"/>
    <s v="IT STRATEGIC PLAN FUNDS"/>
    <x v="29"/>
    <s v="TRWK"/>
    <s v="TRAVEL WORKSTATION HOLDING ACCOUNT"/>
    <s v="IT STRATEGIC PLAN - BL"/>
    <x v="17"/>
    <s v="VP FOR INFORMATION TECHNOLOGY"/>
    <s v="GENFND"/>
    <x v="27"/>
    <x v="26"/>
    <s v="---"/>
    <s v="EX"/>
    <s v="TRAV"/>
    <s v="TRAVEL"/>
    <s v="MK"/>
    <x v="6"/>
    <s v="TRAVEL"/>
    <s v="10"/>
    <s v="AC"/>
    <x v="3"/>
    <n v="0"/>
    <n v="-17949"/>
    <s v="IT"/>
    <x v="0"/>
    <s v="IT"/>
    <s v="EX"/>
    <n v="-17949"/>
    <n v="-17949"/>
    <x v="0"/>
    <n v="0"/>
    <n v="0"/>
    <m/>
    <n v="0"/>
    <n v="-17949"/>
    <s v="N"/>
    <m/>
    <s v="VPIT"/>
    <s v="VP FOR INFORMATION TECHNOLOGY"/>
    <s v="94"/>
    <s v="1-Adjust Based Budget"/>
    <x v="42"/>
    <x v="2"/>
    <x v="7"/>
    <m/>
    <x v="16"/>
    <x v="16"/>
    <m/>
  </r>
  <r>
    <n v="2018"/>
    <s v="UA"/>
    <s v="ITSP"/>
    <s v="IT STRATEGIC PLAN FUNDS"/>
    <x v="116"/>
    <s v="TRWK"/>
    <s v="TRAVEL WORKSTATION HOLDING ACCOUNT"/>
    <s v="EMPOWERING PEOPLE IT INITIATIVE - IN"/>
    <x v="17"/>
    <s v="VP FOR INFORMATION TECHNOLOGY"/>
    <s v="GENFND"/>
    <x v="27"/>
    <x v="26"/>
    <s v="---"/>
    <s v="EX"/>
    <s v="TRAV"/>
    <s v="TRAVEL"/>
    <s v="MK"/>
    <x v="6"/>
    <s v="TRAVEL"/>
    <s v="10"/>
    <s v="AC"/>
    <x v="3"/>
    <n v="0"/>
    <n v="-5614"/>
    <s v="IT"/>
    <x v="0"/>
    <s v="IT"/>
    <s v="EX"/>
    <n v="-5614"/>
    <n v="-5614"/>
    <x v="0"/>
    <n v="0"/>
    <n v="0"/>
    <m/>
    <n v="0"/>
    <n v="-5614"/>
    <s v="N"/>
    <m/>
    <s v="VPIT"/>
    <s v="VP FOR INFORMATION TECHNOLOGY"/>
    <s v="94"/>
    <s v="1-Adjust Based Budget"/>
    <x v="42"/>
    <x v="2"/>
    <x v="7"/>
    <m/>
    <x v="16"/>
    <x v="16"/>
    <m/>
  </r>
  <r>
    <n v="2018"/>
    <s v="UA"/>
    <s v="ITSP"/>
    <s v="IT STRATEGIC PLAN FUNDS"/>
    <x v="114"/>
    <s v="EBI"/>
    <s v="ENTERPRISE BUSINESS INTELLIGENCE"/>
    <s v="IT STRATEGIC PLAN"/>
    <x v="17"/>
    <s v="VP FOR INFORMATION TECHNOLOGY"/>
    <s v="GENFND"/>
    <x v="27"/>
    <x v="26"/>
    <s v="FTE"/>
    <s v="EX"/>
    <s v="TRAV"/>
    <s v="TRAVEL"/>
    <s v="MK"/>
    <x v="6"/>
    <s v="TRAVEL"/>
    <s v="10"/>
    <s v="AC"/>
    <x v="3"/>
    <n v="918"/>
    <n v="0"/>
    <m/>
    <x v="0"/>
    <n v="0"/>
    <s v="EX"/>
    <n v="0"/>
    <n v="0"/>
    <x v="0"/>
    <n v="0"/>
    <n v="0"/>
    <m/>
    <n v="0"/>
    <n v="0"/>
    <s v="N"/>
    <m/>
    <s v="VPIT"/>
    <s v="VP FOR INFORMATION TECHNOLOGY"/>
    <s v="94"/>
    <s v="1-Adjust Based Budget"/>
    <x v="42"/>
    <x v="2"/>
    <x v="7"/>
    <m/>
    <x v="0"/>
    <x v="0"/>
    <m/>
  </r>
  <r>
    <n v="2018"/>
    <s v="UA"/>
    <s v="ITSP"/>
    <s v="IT STRATEGIC PLAN FUNDS"/>
    <x v="114"/>
    <s v="TRWK"/>
    <s v="TRAVEL WORKSTATION HOLDING ACCOUNT"/>
    <s v="IT STRATEGIC PLAN"/>
    <x v="17"/>
    <s v="VP FOR INFORMATION TECHNOLOGY"/>
    <s v="GENFND"/>
    <x v="27"/>
    <x v="26"/>
    <s v="FTE"/>
    <s v="EX"/>
    <s v="TRAV"/>
    <s v="TRAVEL"/>
    <s v="MK"/>
    <x v="6"/>
    <s v="TRAVEL"/>
    <s v="10"/>
    <s v="AC"/>
    <x v="3"/>
    <n v="40108"/>
    <n v="40108"/>
    <m/>
    <x v="0"/>
    <n v="0"/>
    <s v="EX"/>
    <n v="40108"/>
    <n v="40108"/>
    <x v="0"/>
    <n v="0"/>
    <n v="0"/>
    <m/>
    <n v="0"/>
    <n v="40108"/>
    <s v="N"/>
    <m/>
    <s v="VPIT"/>
    <s v="VP FOR INFORMATION TECHNOLOGY"/>
    <s v="94"/>
    <s v="1-Adjust Based Budget"/>
    <x v="42"/>
    <x v="2"/>
    <x v="7"/>
    <m/>
    <x v="0"/>
    <x v="0"/>
    <m/>
  </r>
  <r>
    <n v="2018"/>
    <s v="UA"/>
    <s v="ITSP"/>
    <s v="IT STRATEGIC PLAN FUNDS"/>
    <x v="115"/>
    <s v="TRWK"/>
    <s v="TRAVEL WORKSTATION HOLDING ACCOUNT"/>
    <s v="EMPOWERING PEOPLE IT INITIATIVE"/>
    <x v="17"/>
    <s v="VP FOR INFORMATION TECHNOLOGY"/>
    <s v="GENFND"/>
    <x v="27"/>
    <x v="26"/>
    <s v="FTE"/>
    <s v="EX"/>
    <s v="TRAV"/>
    <s v="TRAVEL"/>
    <s v="MK"/>
    <x v="6"/>
    <s v="TRAVEL"/>
    <s v="10"/>
    <s v="AC"/>
    <x v="3"/>
    <n v="3257"/>
    <n v="3257"/>
    <m/>
    <x v="0"/>
    <n v="0"/>
    <s v="EX"/>
    <n v="3257"/>
    <n v="3257"/>
    <x v="0"/>
    <n v="0"/>
    <n v="0"/>
    <m/>
    <n v="0"/>
    <n v="3257"/>
    <s v="N"/>
    <m/>
    <s v="VPIT"/>
    <s v="VP FOR INFORMATION TECHNOLOGY"/>
    <s v="94"/>
    <s v="1-Adjust Based Budget"/>
    <x v="42"/>
    <x v="2"/>
    <x v="7"/>
    <m/>
    <x v="0"/>
    <x v="0"/>
    <m/>
  </r>
  <r>
    <n v="2018"/>
    <s v="UA"/>
    <s v="ITSP"/>
    <s v="IT STRATEGIC PLAN FUNDS"/>
    <x v="29"/>
    <s v="TRWK"/>
    <s v="TRAVEL WORKSTATION HOLDING ACCOUNT"/>
    <s v="IT STRATEGIC PLAN - BL"/>
    <x v="17"/>
    <s v="VP FOR INFORMATION TECHNOLOGY"/>
    <s v="GENFND"/>
    <x v="27"/>
    <x v="26"/>
    <s v="FTE"/>
    <s v="EX"/>
    <s v="TRAV"/>
    <s v="TRAVEL"/>
    <s v="MK"/>
    <x v="6"/>
    <s v="TRAVEL"/>
    <s v="10"/>
    <s v="AC"/>
    <x v="3"/>
    <n v="17949"/>
    <n v="17949"/>
    <s v="IT"/>
    <x v="0"/>
    <s v="IT"/>
    <s v="EX"/>
    <n v="17949"/>
    <n v="17949"/>
    <x v="0"/>
    <n v="0"/>
    <n v="0"/>
    <m/>
    <n v="0"/>
    <n v="17949"/>
    <s v="N"/>
    <m/>
    <s v="VPIT"/>
    <s v="VP FOR INFORMATION TECHNOLOGY"/>
    <s v="94"/>
    <s v="1-Adjust Based Budget"/>
    <x v="42"/>
    <x v="2"/>
    <x v="7"/>
    <m/>
    <x v="16"/>
    <x v="16"/>
    <m/>
  </r>
  <r>
    <n v="2018"/>
    <s v="UA"/>
    <s v="ITSP"/>
    <s v="IT STRATEGIC PLAN FUNDS"/>
    <x v="116"/>
    <s v="TRWK"/>
    <s v="TRAVEL WORKSTATION HOLDING ACCOUNT"/>
    <s v="EMPOWERING PEOPLE IT INITIATIVE - IN"/>
    <x v="17"/>
    <s v="VP FOR INFORMATION TECHNOLOGY"/>
    <s v="GENFND"/>
    <x v="27"/>
    <x v="26"/>
    <s v="FTE"/>
    <s v="EX"/>
    <s v="TRAV"/>
    <s v="TRAVEL"/>
    <s v="MK"/>
    <x v="6"/>
    <s v="TRAVEL"/>
    <s v="10"/>
    <s v="AC"/>
    <x v="3"/>
    <n v="5614"/>
    <n v="5614"/>
    <s v="IT"/>
    <x v="0"/>
    <s v="IT"/>
    <s v="EX"/>
    <n v="5614"/>
    <n v="5614"/>
    <x v="0"/>
    <n v="0"/>
    <n v="0"/>
    <m/>
    <n v="0"/>
    <n v="5614"/>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28"/>
    <x v="27"/>
    <s v="---"/>
    <s v="EX"/>
    <s v="TRAV"/>
    <s v="TRAVEL"/>
    <s v="MK"/>
    <x v="6"/>
    <s v="TRAVEL"/>
    <s v="10"/>
    <s v="AC"/>
    <x v="3"/>
    <n v="1500"/>
    <n v="1500"/>
    <m/>
    <x v="0"/>
    <n v="0"/>
    <s v="EX"/>
    <n v="1500"/>
    <n v="1500"/>
    <x v="0"/>
    <n v="0"/>
    <n v="0"/>
    <m/>
    <n v="0"/>
    <n v="1500"/>
    <s v="N"/>
    <m/>
    <s v="VPIT"/>
    <s v="VP FOR INFORMATION TECHNOLOGY"/>
    <s v="94"/>
    <s v="1-Adjust Based Budget"/>
    <x v="42"/>
    <x v="2"/>
    <x v="7"/>
    <m/>
    <x v="0"/>
    <x v="0"/>
    <m/>
  </r>
  <r>
    <n v="2018"/>
    <s v="UA"/>
    <s v="ITSP"/>
    <s v="IT STRATEGIC PLAN FUNDS"/>
    <x v="114"/>
    <s v="ES"/>
    <s v="ENTERPRISE SYSTEMS"/>
    <s v="IT STRATEGIC PLAN"/>
    <x v="17"/>
    <s v="VP FOR INFORMATION TECHNOLOGY"/>
    <s v="GENFND"/>
    <x v="28"/>
    <x v="27"/>
    <s v="---"/>
    <s v="EX"/>
    <s v="TRAV"/>
    <s v="TRAVEL"/>
    <s v="MK"/>
    <x v="6"/>
    <s v="TRAVEL"/>
    <s v="10"/>
    <s v="AC"/>
    <x v="3"/>
    <n v="35000"/>
    <n v="35000"/>
    <m/>
    <x v="0"/>
    <n v="0"/>
    <s v="EX"/>
    <n v="35000"/>
    <n v="35000"/>
    <x v="0"/>
    <n v="0"/>
    <n v="0"/>
    <m/>
    <n v="0"/>
    <n v="35000"/>
    <s v="N"/>
    <m/>
    <s v="VPIT"/>
    <s v="VP FOR INFORMATION TECHNOLOGY"/>
    <s v="94"/>
    <s v="1-Adjust Based Budget"/>
    <x v="42"/>
    <x v="2"/>
    <x v="7"/>
    <m/>
    <x v="0"/>
    <x v="0"/>
    <m/>
  </r>
  <r>
    <n v="2018"/>
    <s v="UA"/>
    <s v="ITSP"/>
    <s v="IT STRATEGIC PLAN FUNDS"/>
    <x v="114"/>
    <s v="ESI"/>
    <s v="ENTERPRISE SERVICES INTEGRATION"/>
    <s v="IT STRATEGIC PLAN"/>
    <x v="17"/>
    <s v="VP FOR INFORMATION TECHNOLOGY"/>
    <s v="GENFND"/>
    <x v="28"/>
    <x v="27"/>
    <s v="---"/>
    <s v="EX"/>
    <s v="TRAV"/>
    <s v="TRAVEL"/>
    <s v="MK"/>
    <x v="6"/>
    <s v="TRAVEL"/>
    <s v="10"/>
    <s v="AC"/>
    <x v="3"/>
    <n v="15369"/>
    <n v="15369"/>
    <m/>
    <x v="0"/>
    <n v="0"/>
    <s v="EX"/>
    <n v="15369"/>
    <n v="15369"/>
    <x v="0"/>
    <n v="0"/>
    <n v="0"/>
    <m/>
    <n v="0"/>
    <n v="15369"/>
    <s v="N"/>
    <m/>
    <s v="VPIT"/>
    <s v="VP FOR INFORMATION TECHNOLOGY"/>
    <s v="94"/>
    <s v="1-Adjust Based Budget"/>
    <x v="42"/>
    <x v="2"/>
    <x v="7"/>
    <m/>
    <x v="0"/>
    <x v="0"/>
    <m/>
  </r>
  <r>
    <n v="2018"/>
    <s v="UA"/>
    <s v="ITSP"/>
    <s v="IT STRATEGIC PLAN FUNDS"/>
    <x v="114"/>
    <s v="SC"/>
    <s v="SUPPORT CENTER"/>
    <s v="IT STRATEGIC PLAN"/>
    <x v="17"/>
    <s v="VP FOR INFORMATION TECHNOLOGY"/>
    <s v="GENFND"/>
    <x v="28"/>
    <x v="27"/>
    <s v="---"/>
    <s v="EX"/>
    <s v="TRAV"/>
    <s v="TRAVEL"/>
    <s v="MK"/>
    <x v="6"/>
    <s v="TRAVEL"/>
    <s v="10"/>
    <s v="AC"/>
    <x v="3"/>
    <n v="2000"/>
    <n v="2000"/>
    <m/>
    <x v="0"/>
    <n v="0"/>
    <s v="EX"/>
    <n v="2000"/>
    <n v="2000"/>
    <x v="0"/>
    <n v="0"/>
    <n v="0"/>
    <m/>
    <n v="0"/>
    <n v="2000"/>
    <s v="N"/>
    <m/>
    <s v="VPIT"/>
    <s v="VP FOR INFORMATION TECHNOLOGY"/>
    <s v="94"/>
    <s v="1-Adjust Based Budget"/>
    <x v="42"/>
    <x v="2"/>
    <x v="7"/>
    <m/>
    <x v="0"/>
    <x v="0"/>
    <m/>
  </r>
  <r>
    <n v="2018"/>
    <s v="UA"/>
    <s v="ITSP"/>
    <s v="IT STRATEGIC PLAN FUNDS"/>
    <x v="115"/>
    <s v="SUSTN"/>
    <s v="SUSTAINABILITY"/>
    <s v="EMPOWERING PEOPLE IT INITIATIVE"/>
    <x v="17"/>
    <s v="VP FOR INFORMATION TECHNOLOGY"/>
    <s v="GENFND"/>
    <x v="28"/>
    <x v="27"/>
    <s v="---"/>
    <s v="EX"/>
    <s v="TRAV"/>
    <s v="TRAVEL"/>
    <s v="MK"/>
    <x v="6"/>
    <s v="TRAVEL"/>
    <s v="10"/>
    <s v="AC"/>
    <x v="3"/>
    <n v="2000"/>
    <n v="2000"/>
    <m/>
    <x v="0"/>
    <n v="0"/>
    <s v="EX"/>
    <n v="2000"/>
    <n v="2000"/>
    <x v="0"/>
    <n v="0"/>
    <n v="0"/>
    <m/>
    <n v="0"/>
    <n v="2000"/>
    <s v="N"/>
    <m/>
    <s v="VPIT"/>
    <s v="VP FOR INFORMATION TECHNOLOGY"/>
    <s v="94"/>
    <s v="1-Adjust Based Budget"/>
    <x v="42"/>
    <x v="2"/>
    <x v="7"/>
    <m/>
    <x v="0"/>
    <x v="0"/>
    <m/>
  </r>
  <r>
    <n v="2018"/>
    <s v="UA"/>
    <s v="ITSP"/>
    <s v="IT STRATEGIC PLAN FUNDS"/>
    <x v="29"/>
    <s v="AVL"/>
    <s v="ADVANCED VISUALIZATION LABORATORY"/>
    <s v="IT STRATEGIC PLAN - BL"/>
    <x v="17"/>
    <s v="VP FOR INFORMATION TECHNOLOGY"/>
    <s v="GENFND"/>
    <x v="28"/>
    <x v="27"/>
    <s v="---"/>
    <s v="EX"/>
    <s v="TRAV"/>
    <s v="TRAVEL"/>
    <s v="MK"/>
    <x v="6"/>
    <s v="TRAVEL"/>
    <s v="10"/>
    <s v="AC"/>
    <x v="3"/>
    <n v="5000"/>
    <n v="5000"/>
    <s v="IT"/>
    <x v="0"/>
    <s v="IT"/>
    <s v="EX"/>
    <n v="5000"/>
    <n v="5000"/>
    <x v="0"/>
    <n v="0"/>
    <n v="0"/>
    <m/>
    <n v="0"/>
    <n v="5000"/>
    <s v="N"/>
    <m/>
    <s v="VPIT"/>
    <s v="VP FOR INFORMATION TECHNOLOGY"/>
    <s v="94"/>
    <s v="1-Adjust Based Budget"/>
    <x v="42"/>
    <x v="2"/>
    <x v="7"/>
    <m/>
    <x v="16"/>
    <x v="16"/>
    <m/>
  </r>
  <r>
    <n v="2018"/>
    <s v="UA"/>
    <s v="ITSP"/>
    <s v="IT STRATEGIC PLAN FUNDS"/>
    <x v="29"/>
    <s v="CESG"/>
    <s v="COLLABORATION AND ENGAGEMENT SUPPORT GRP"/>
    <s v="IT STRATEGIC PLAN - BL"/>
    <x v="17"/>
    <s v="VP FOR INFORMATION TECHNOLOGY"/>
    <s v="GENFND"/>
    <x v="28"/>
    <x v="27"/>
    <s v="---"/>
    <s v="EX"/>
    <s v="TRAV"/>
    <s v="TRAVEL"/>
    <s v="MK"/>
    <x v="6"/>
    <s v="TRAVEL"/>
    <s v="10"/>
    <s v="AC"/>
    <x v="3"/>
    <n v="750"/>
    <n v="750"/>
    <s v="IT"/>
    <x v="0"/>
    <s v="IT"/>
    <s v="EX"/>
    <n v="750"/>
    <n v="750"/>
    <x v="0"/>
    <n v="0"/>
    <n v="0"/>
    <m/>
    <n v="0"/>
    <n v="750"/>
    <s v="N"/>
    <m/>
    <s v="VPIT"/>
    <s v="VP FOR INFORMATION TECHNOLOGY"/>
    <s v="94"/>
    <s v="1-Adjust Based Budget"/>
    <x v="42"/>
    <x v="2"/>
    <x v="7"/>
    <m/>
    <x v="16"/>
    <x v="16"/>
    <m/>
  </r>
  <r>
    <n v="2018"/>
    <s v="UA"/>
    <s v="ITSP"/>
    <s v="IT STRATEGIC PLAN FUNDS"/>
    <x v="29"/>
    <s v="DLSP"/>
    <s v="SP60-63 DIGITAL LIBRARIES IT"/>
    <s v="IT STRATEGIC PLAN - BL"/>
    <x v="17"/>
    <s v="VP FOR INFORMATION TECHNOLOGY"/>
    <s v="GENFND"/>
    <x v="28"/>
    <x v="27"/>
    <s v="---"/>
    <s v="EX"/>
    <s v="TRAV"/>
    <s v="TRAVEL"/>
    <s v="MK"/>
    <x v="6"/>
    <s v="TRAVEL"/>
    <s v="10"/>
    <s v="AC"/>
    <x v="3"/>
    <n v="4000"/>
    <n v="4000"/>
    <s v="IT"/>
    <x v="0"/>
    <s v="IT"/>
    <s v="EX"/>
    <n v="4000"/>
    <n v="4000"/>
    <x v="0"/>
    <n v="0"/>
    <n v="0"/>
    <m/>
    <n v="0"/>
    <n v="4000"/>
    <s v="N"/>
    <m/>
    <s v="VPIT"/>
    <s v="VP FOR INFORMATION TECHNOLOGY"/>
    <s v="94"/>
    <s v="1-Adjust Based Budget"/>
    <x v="42"/>
    <x v="2"/>
    <x v="7"/>
    <m/>
    <x v="16"/>
    <x v="16"/>
    <m/>
  </r>
  <r>
    <n v="2018"/>
    <s v="UA"/>
    <s v="ITSP"/>
    <s v="IT STRATEGIC PLAN FUNDS"/>
    <x v="29"/>
    <s v="NDLRI"/>
    <s v="SP59 NATIONAL DIGITAL LIBRARY RESEARCH"/>
    <s v="IT STRATEGIC PLAN - BL"/>
    <x v="17"/>
    <s v="VP FOR INFORMATION TECHNOLOGY"/>
    <s v="GENFND"/>
    <x v="28"/>
    <x v="27"/>
    <s v="---"/>
    <s v="EX"/>
    <s v="TRAV"/>
    <s v="TRAVEL"/>
    <s v="MK"/>
    <x v="6"/>
    <s v="TRAVEL"/>
    <s v="10"/>
    <s v="AC"/>
    <x v="3"/>
    <n v="6828"/>
    <n v="6828"/>
    <s v="IT"/>
    <x v="0"/>
    <s v="IT"/>
    <s v="EX"/>
    <n v="6828"/>
    <n v="6828"/>
    <x v="0"/>
    <n v="0"/>
    <n v="0"/>
    <m/>
    <n v="0"/>
    <n v="6828"/>
    <s v="N"/>
    <m/>
    <s v="VPIT"/>
    <s v="VP FOR INFORMATION TECHNOLOGY"/>
    <s v="94"/>
    <s v="1-Adjust Based Budget"/>
    <x v="42"/>
    <x v="2"/>
    <x v="7"/>
    <m/>
    <x v="16"/>
    <x v="16"/>
    <m/>
  </r>
  <r>
    <n v="2018"/>
    <s v="UA"/>
    <s v="ITSP"/>
    <s v="IT STRATEGIC PLAN FUNDS"/>
    <x v="29"/>
    <s v="RATS"/>
    <s v="RESEARCH &amp; TECHNICAL SERVICES (ERC3)"/>
    <s v="IT STRATEGIC PLAN - BL"/>
    <x v="17"/>
    <s v="VP FOR INFORMATION TECHNOLOGY"/>
    <s v="GENFND"/>
    <x v="28"/>
    <x v="27"/>
    <s v="---"/>
    <s v="EX"/>
    <s v="TRAV"/>
    <s v="TRAVEL"/>
    <s v="MK"/>
    <x v="6"/>
    <s v="TRAVEL"/>
    <s v="10"/>
    <s v="AC"/>
    <x v="3"/>
    <n v="2299"/>
    <n v="2299"/>
    <s v="IT"/>
    <x v="0"/>
    <s v="IT"/>
    <s v="EX"/>
    <n v="2299"/>
    <n v="2299"/>
    <x v="0"/>
    <n v="0"/>
    <n v="0"/>
    <m/>
    <n v="0"/>
    <n v="2299"/>
    <s v="N"/>
    <m/>
    <s v="VPIT"/>
    <s v="VP FOR INFORMATION TECHNOLOGY"/>
    <s v="94"/>
    <s v="1-Adjust Based Budget"/>
    <x v="42"/>
    <x v="2"/>
    <x v="7"/>
    <m/>
    <x v="16"/>
    <x v="16"/>
    <m/>
  </r>
  <r>
    <n v="2018"/>
    <s v="UA"/>
    <s v="ITSP"/>
    <s v="IT STRATEGIC PLAN FUNDS"/>
    <x v="29"/>
    <s v="RTRS"/>
    <s v="RESEARCH TECHNOLOGIES RESEARCH STORAGE"/>
    <s v="IT STRATEGIC PLAN - BL"/>
    <x v="17"/>
    <s v="VP FOR INFORMATION TECHNOLOGY"/>
    <s v="GENFND"/>
    <x v="28"/>
    <x v="27"/>
    <s v="---"/>
    <s v="EX"/>
    <s v="TRAV"/>
    <s v="TRAVEL"/>
    <s v="MK"/>
    <x v="6"/>
    <s v="TRAVEL"/>
    <s v="10"/>
    <s v="AC"/>
    <x v="3"/>
    <n v="7490"/>
    <n v="7490"/>
    <s v="IT"/>
    <x v="0"/>
    <s v="IT"/>
    <s v="EX"/>
    <n v="7490"/>
    <n v="7490"/>
    <x v="0"/>
    <n v="0"/>
    <n v="0"/>
    <m/>
    <n v="0"/>
    <n v="7490"/>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28"/>
    <x v="27"/>
    <s v="---"/>
    <s v="EX"/>
    <s v="TRAV"/>
    <s v="TRAVEL"/>
    <s v="MK"/>
    <x v="6"/>
    <s v="TRAVEL"/>
    <s v="10"/>
    <s v="AC"/>
    <x v="3"/>
    <n v="20000"/>
    <n v="20000"/>
    <s v="IT"/>
    <x v="0"/>
    <s v="IT"/>
    <s v="EX"/>
    <n v="20000"/>
    <n v="20000"/>
    <x v="0"/>
    <n v="0"/>
    <n v="0"/>
    <m/>
    <n v="0"/>
    <n v="20000"/>
    <s v="N"/>
    <m/>
    <s v="VPIT"/>
    <s v="VP FOR INFORMATION TECHNOLOGY"/>
    <s v="94"/>
    <s v="1-Adjust Based Budget"/>
    <x v="42"/>
    <x v="2"/>
    <x v="7"/>
    <m/>
    <x v="16"/>
    <x v="16"/>
    <m/>
  </r>
  <r>
    <n v="2018"/>
    <s v="UA"/>
    <s v="ITSP"/>
    <s v="IT STRATEGIC PLAN FUNDS"/>
    <x v="116"/>
    <s v="CTSGI"/>
    <s v="CLASSROOM TECH SERVICE GENERAL INVENTORY"/>
    <s v="EMPOWERING PEOPLE IT INITIATIVE - IN"/>
    <x v="17"/>
    <s v="VP FOR INFORMATION TECHNOLOGY"/>
    <s v="GENFND"/>
    <x v="28"/>
    <x v="27"/>
    <s v="---"/>
    <s v="EX"/>
    <s v="TRAV"/>
    <s v="TRAVEL"/>
    <s v="MK"/>
    <x v="6"/>
    <s v="TRAVEL"/>
    <s v="10"/>
    <s v="AC"/>
    <x v="3"/>
    <n v="2000"/>
    <n v="2000"/>
    <s v="IT"/>
    <x v="0"/>
    <s v="IT"/>
    <s v="EX"/>
    <n v="2000"/>
    <n v="2000"/>
    <x v="0"/>
    <n v="0"/>
    <n v="0"/>
    <m/>
    <n v="0"/>
    <n v="2000"/>
    <s v="N"/>
    <m/>
    <s v="VPIT"/>
    <s v="VP FOR INFORMATION TECHNOLOGY"/>
    <s v="94"/>
    <s v="1-Adjust Based Budget"/>
    <x v="42"/>
    <x v="2"/>
    <x v="7"/>
    <m/>
    <x v="16"/>
    <x v="16"/>
    <m/>
  </r>
  <r>
    <n v="2018"/>
    <s v="UA"/>
    <s v="ITSP"/>
    <s v="IT STRATEGIC PLAN FUNDS"/>
    <x v="114"/>
    <s v="ES"/>
    <s v="ENTERPRISE SYSTEMS"/>
    <s v="IT STRATEGIC PLAN"/>
    <x v="17"/>
    <s v="VP FOR INFORMATION TECHNOLOGY"/>
    <s v="GENFND"/>
    <x v="91"/>
    <x v="89"/>
    <s v="---"/>
    <s v="EX"/>
    <s v="TRAV"/>
    <s v="TRAVEL"/>
    <s v="MK"/>
    <x v="6"/>
    <s v="TRAVEL"/>
    <s v="10"/>
    <s v="AC"/>
    <x v="3"/>
    <n v="30000"/>
    <n v="30000"/>
    <m/>
    <x v="0"/>
    <n v="0"/>
    <s v="EX"/>
    <n v="30000"/>
    <n v="30000"/>
    <x v="0"/>
    <n v="0"/>
    <n v="0"/>
    <m/>
    <n v="0"/>
    <n v="30000"/>
    <s v="N"/>
    <m/>
    <s v="VPIT"/>
    <s v="VP FOR INFORMATION TECHNOLOGY"/>
    <s v="94"/>
    <s v="1-Adjust Based Budget"/>
    <x v="42"/>
    <x v="2"/>
    <x v="7"/>
    <m/>
    <x v="0"/>
    <x v="0"/>
    <m/>
  </r>
  <r>
    <n v="2018"/>
    <s v="UA"/>
    <s v="ITSP"/>
    <s v="IT STRATEGIC PLAN FUNDS"/>
    <x v="29"/>
    <s v="RATS"/>
    <s v="RESEARCH &amp; TECHNICAL SERVICES (ERC3)"/>
    <s v="IT STRATEGIC PLAN - BL"/>
    <x v="17"/>
    <s v="VP FOR INFORMATION TECHNOLOGY"/>
    <s v="GENFND"/>
    <x v="91"/>
    <x v="89"/>
    <s v="---"/>
    <s v="EX"/>
    <s v="TRAV"/>
    <s v="TRAVEL"/>
    <s v="MK"/>
    <x v="6"/>
    <s v="TRAVEL"/>
    <s v="10"/>
    <s v="AC"/>
    <x v="3"/>
    <n v="3000"/>
    <n v="3000"/>
    <s v="IT"/>
    <x v="0"/>
    <s v="IT"/>
    <s v="EX"/>
    <n v="3000"/>
    <n v="3000"/>
    <x v="0"/>
    <n v="0"/>
    <n v="0"/>
    <m/>
    <n v="0"/>
    <n v="3000"/>
    <s v="N"/>
    <m/>
    <s v="VPIT"/>
    <s v="VP FOR INFORMATION TECHNOLOGY"/>
    <s v="94"/>
    <s v="1-Adjust Based Budget"/>
    <x v="42"/>
    <x v="2"/>
    <x v="7"/>
    <m/>
    <x v="16"/>
    <x v="16"/>
    <m/>
  </r>
  <r>
    <n v="2018"/>
    <s v="UA"/>
    <s v="ITSP"/>
    <s v="IT STRATEGIC PLAN FUNDS"/>
    <x v="116"/>
    <s v="CDRS"/>
    <s v="SP30AND33 COMPUT &amp; DATA RESEARCH SOFTWAR"/>
    <s v="EMPOWERING PEOPLE IT INITIATIVE - IN"/>
    <x v="17"/>
    <s v="VP FOR INFORMATION TECHNOLOGY"/>
    <s v="GENFND"/>
    <x v="91"/>
    <x v="89"/>
    <s v="---"/>
    <s v="EX"/>
    <s v="TRAV"/>
    <s v="TRAVEL"/>
    <s v="MK"/>
    <x v="6"/>
    <s v="TRAVEL"/>
    <s v="10"/>
    <s v="AC"/>
    <x v="3"/>
    <n v="14000"/>
    <n v="14000"/>
    <s v="IT"/>
    <x v="0"/>
    <s v="IT"/>
    <s v="EX"/>
    <n v="14000"/>
    <n v="14000"/>
    <x v="0"/>
    <n v="0"/>
    <n v="0"/>
    <m/>
    <n v="0"/>
    <n v="14000"/>
    <s v="N"/>
    <m/>
    <s v="VPIT"/>
    <s v="VP FOR INFORMATION TECHNOLOGY"/>
    <s v="94"/>
    <s v="1-Adjust Based Budget"/>
    <x v="42"/>
    <x v="2"/>
    <x v="7"/>
    <m/>
    <x v="16"/>
    <x v="16"/>
    <m/>
  </r>
  <r>
    <n v="2018"/>
    <s v="UA"/>
    <s v="ITSP"/>
    <s v="IT STRATEGIC PLAN FUNDS"/>
    <x v="114"/>
    <s v="COLT"/>
    <s v="COLLABORATION TECHNOLIGES"/>
    <s v="IT STRATEGIC PLAN"/>
    <x v="17"/>
    <s v="VP FOR INFORMATION TECHNOLOGY"/>
    <s v="GENFND"/>
    <x v="172"/>
    <x v="165"/>
    <s v="---"/>
    <s v="EE"/>
    <s v="CAP"/>
    <s v="CAP ASSETS"/>
    <s v="MP"/>
    <x v="9"/>
    <s v="CAPITAL"/>
    <s v="11"/>
    <s v="AC"/>
    <x v="3"/>
    <n v="8000"/>
    <n v="8000"/>
    <m/>
    <x v="2"/>
    <n v="0"/>
    <s v="EX"/>
    <n v="8000"/>
    <n v="8000"/>
    <x v="0"/>
    <n v="0"/>
    <n v="0"/>
    <m/>
    <n v="0"/>
    <n v="8000"/>
    <s v="N"/>
    <m/>
    <s v="VPIT"/>
    <s v="VP FOR INFORMATION TECHNOLOGY"/>
    <s v="94"/>
    <s v="1-Adjust Based Budget"/>
    <x v="42"/>
    <x v="2"/>
    <x v="7"/>
    <m/>
    <x v="0"/>
    <x v="0"/>
    <m/>
  </r>
  <r>
    <n v="2018"/>
    <s v="UA"/>
    <s v="ITSP"/>
    <s v="IT STRATEGIC PLAN FUNDS"/>
    <x v="115"/>
    <s v="SFUND"/>
    <s v="ITSP FUNDING"/>
    <s v="EMPOWERING PEOPLE IT INITIATIVE"/>
    <x v="17"/>
    <s v="VP FOR INFORMATION TECHNOLOGY"/>
    <s v="GENFND"/>
    <x v="172"/>
    <x v="165"/>
    <s v="---"/>
    <s v="EE"/>
    <s v="CAP"/>
    <s v="CAP ASSETS"/>
    <s v="MP"/>
    <x v="9"/>
    <s v="CAPITAL"/>
    <s v="11"/>
    <s v="AC"/>
    <x v="3"/>
    <n v="80000"/>
    <n v="80000"/>
    <m/>
    <x v="2"/>
    <n v="0"/>
    <s v="EX"/>
    <n v="80000"/>
    <n v="80000"/>
    <x v="0"/>
    <n v="0"/>
    <n v="0"/>
    <m/>
    <n v="0"/>
    <n v="80000"/>
    <s v="N"/>
    <m/>
    <s v="VPIT"/>
    <s v="VP FOR INFORMATION TECHNOLOGY"/>
    <s v="94"/>
    <s v="1-Adjust Based Budget"/>
    <x v="42"/>
    <x v="2"/>
    <x v="7"/>
    <m/>
    <x v="0"/>
    <x v="0"/>
    <m/>
  </r>
  <r>
    <n v="2018"/>
    <s v="UA"/>
    <s v="ITSP"/>
    <s v="IT STRATEGIC PLAN FUNDS"/>
    <x v="116"/>
    <s v="CTSGI"/>
    <s v="CLASSROOM TECH SERVICE GENERAL INVENTORY"/>
    <s v="EMPOWERING PEOPLE IT INITIATIVE - IN"/>
    <x v="17"/>
    <s v="VP FOR INFORMATION TECHNOLOGY"/>
    <s v="GENFND"/>
    <x v="172"/>
    <x v="165"/>
    <s v="---"/>
    <s v="EE"/>
    <s v="CAP"/>
    <s v="CAP ASSETS"/>
    <s v="MP"/>
    <x v="9"/>
    <s v="CAPITAL"/>
    <s v="11"/>
    <s v="AC"/>
    <x v="3"/>
    <n v="37000"/>
    <n v="37000"/>
    <s v="IT"/>
    <x v="2"/>
    <s v="IT"/>
    <s v="EX"/>
    <n v="37000"/>
    <n v="37000"/>
    <x v="0"/>
    <n v="0"/>
    <n v="0"/>
    <m/>
    <n v="0"/>
    <n v="37000"/>
    <s v="N"/>
    <m/>
    <s v="VPIT"/>
    <s v="VP FOR INFORMATION TECHNOLOGY"/>
    <s v="94"/>
    <s v="1-Adjust Based Budget"/>
    <x v="42"/>
    <x v="2"/>
    <x v="7"/>
    <m/>
    <x v="16"/>
    <x v="16"/>
    <m/>
  </r>
  <r>
    <n v="2018"/>
    <s v="UA"/>
    <s v="ITSP"/>
    <s v="IT STRATEGIC PLAN FUNDS"/>
    <x v="114"/>
    <s v="SFUND"/>
    <s v="ITSP FUNDING"/>
    <s v="IT STRATEGIC PLAN"/>
    <x v="17"/>
    <s v="VP FOR INFORMATION TECHNOLOGY"/>
    <s v="GENFND"/>
    <x v="0"/>
    <x v="0"/>
    <s v="---"/>
    <s v="EX"/>
    <s v="RESV"/>
    <s v="RESERVES"/>
    <s v="NA"/>
    <x v="0"/>
    <s v="RESERVES"/>
    <s v="15"/>
    <s v="AC"/>
    <x v="3"/>
    <n v="-40987"/>
    <n v="0"/>
    <m/>
    <x v="0"/>
    <n v="0"/>
    <s v="EX"/>
    <n v="0"/>
    <n v="0"/>
    <x v="0"/>
    <n v="0"/>
    <n v="0"/>
    <m/>
    <n v="0"/>
    <n v="0"/>
    <s v="N"/>
    <m/>
    <s v="VPIT"/>
    <s v="VP FOR INFORMATION TECHNOLOGY"/>
    <s v="94"/>
    <s v="1-Adjust Based Budget"/>
    <x v="42"/>
    <x v="2"/>
    <x v="7"/>
    <m/>
    <x v="0"/>
    <x v="0"/>
    <m/>
  </r>
  <r>
    <n v="2018"/>
    <s v="UA"/>
    <s v="ITSP"/>
    <s v="IT STRATEGIC PLAN FUNDS"/>
    <x v="115"/>
    <s v="SFUND"/>
    <s v="ITSP FUNDING"/>
    <s v="EMPOWERING PEOPLE IT INITIATIVE"/>
    <x v="17"/>
    <s v="VP FOR INFORMATION TECHNOLOGY"/>
    <s v="GENFND"/>
    <x v="0"/>
    <x v="0"/>
    <s v="---"/>
    <s v="EX"/>
    <s v="RESV"/>
    <s v="RESERVES"/>
    <s v="NA"/>
    <x v="0"/>
    <s v="RESERVES"/>
    <s v="15"/>
    <s v="AC"/>
    <x v="3"/>
    <n v="94836"/>
    <n v="0"/>
    <m/>
    <x v="0"/>
    <n v="0"/>
    <s v="EX"/>
    <n v="0"/>
    <n v="0"/>
    <x v="0"/>
    <n v="0"/>
    <n v="0"/>
    <m/>
    <n v="0"/>
    <n v="0"/>
    <s v="N"/>
    <m/>
    <s v="VPIT"/>
    <s v="VP FOR INFORMATION TECHNOLOGY"/>
    <s v="94"/>
    <s v="1-Adjust Based Budget"/>
    <x v="42"/>
    <x v="2"/>
    <x v="7"/>
    <m/>
    <x v="0"/>
    <x v="0"/>
    <m/>
  </r>
  <r>
    <n v="2018"/>
    <s v="UA"/>
    <s v="ITSP"/>
    <s v="IT STRATEGIC PLAN FUNDS"/>
    <x v="29"/>
    <s v="SFUND"/>
    <s v="ITSP FUNDING"/>
    <s v="IT STRATEGIC PLAN - BL"/>
    <x v="17"/>
    <s v="VP FOR INFORMATION TECHNOLOGY"/>
    <s v="GENFND"/>
    <x v="0"/>
    <x v="0"/>
    <s v="---"/>
    <s v="EX"/>
    <s v="RESV"/>
    <s v="RESERVES"/>
    <s v="NA"/>
    <x v="0"/>
    <s v="RESERVES"/>
    <s v="15"/>
    <s v="AC"/>
    <x v="3"/>
    <n v="191731"/>
    <n v="0"/>
    <s v="IT"/>
    <x v="0"/>
    <s v="IT"/>
    <s v="EX"/>
    <n v="0"/>
    <n v="0"/>
    <x v="0"/>
    <n v="0"/>
    <n v="0"/>
    <m/>
    <n v="0"/>
    <n v="0"/>
    <s v="N"/>
    <m/>
    <s v="VPIT"/>
    <s v="VP FOR INFORMATION TECHNOLOGY"/>
    <s v="94"/>
    <s v="1-Adjust Based Budget"/>
    <x v="42"/>
    <x v="2"/>
    <x v="7"/>
    <m/>
    <x v="16"/>
    <x v="16"/>
    <m/>
  </r>
  <r>
    <n v="2018"/>
    <s v="UA"/>
    <s v="ITSP"/>
    <s v="IT STRATEGIC PLAN FUNDS"/>
    <x v="116"/>
    <s v="SFUND"/>
    <s v="ITSP FUNDING"/>
    <s v="EMPOWERING PEOPLE IT INITIATIVE - IN"/>
    <x v="17"/>
    <s v="VP FOR INFORMATION TECHNOLOGY"/>
    <s v="GENFND"/>
    <x v="0"/>
    <x v="0"/>
    <s v="INC"/>
    <s v="EX"/>
    <s v="RESV"/>
    <s v="RESERVES"/>
    <s v="NA"/>
    <x v="0"/>
    <s v="RESERVES"/>
    <s v="15"/>
    <s v="AC"/>
    <x v="3"/>
    <n v="-32234"/>
    <n v="0"/>
    <s v="IT"/>
    <x v="0"/>
    <s v="IT"/>
    <s v="EX"/>
    <n v="0"/>
    <n v="0"/>
    <x v="0"/>
    <n v="0"/>
    <n v="0"/>
    <m/>
    <n v="0"/>
    <n v="0"/>
    <s v="N"/>
    <m/>
    <s v="VPIT"/>
    <s v="VP FOR INFORMATION TECHNOLOGY"/>
    <s v="94"/>
    <s v="1-Adjust Based Budget"/>
    <x v="42"/>
    <x v="2"/>
    <x v="7"/>
    <m/>
    <x v="16"/>
    <x v="16"/>
    <m/>
  </r>
  <r>
    <n v="2018"/>
    <s v="UA"/>
    <s v="ITSP"/>
    <s v="IT STRATEGIC PLAN FUNDS"/>
    <x v="114"/>
    <s v="LSSEC"/>
    <s v="SECURITY ANALYSIS FOR ALL SERVICES"/>
    <s v="IT STRATEGIC PLAN"/>
    <x v="17"/>
    <s v="VP FOR INFORMATION TECHNOLOGY"/>
    <s v="GENFND"/>
    <x v="176"/>
    <x v="168"/>
    <s v="---"/>
    <s v="EX"/>
    <s v="RESV"/>
    <s v="RESERVES"/>
    <s v="NA"/>
    <x v="0"/>
    <s v="RESERVES"/>
    <s v="15"/>
    <s v="AC"/>
    <x v="3"/>
    <n v="-15526"/>
    <n v="0"/>
    <m/>
    <x v="0"/>
    <n v="0"/>
    <s v="EX"/>
    <n v="0"/>
    <n v="0"/>
    <x v="0"/>
    <n v="0"/>
    <n v="0"/>
    <m/>
    <n v="0"/>
    <n v="0"/>
    <s v="N"/>
    <m/>
    <s v="VPIT"/>
    <s v="VP FOR INFORMATION TECHNOLOGY"/>
    <s v="94"/>
    <s v="1-Adjust Based Budget"/>
    <x v="42"/>
    <x v="2"/>
    <x v="7"/>
    <m/>
    <x v="0"/>
    <x v="0"/>
    <m/>
  </r>
  <r>
    <n v="2018"/>
    <s v="UA"/>
    <s v="ITSP"/>
    <s v="IT STRATEGIC PLAN FUNDS"/>
    <x v="114"/>
    <s v="SFUND"/>
    <s v="ITSP FUNDING"/>
    <s v="IT STRATEGIC PLAN"/>
    <x v="17"/>
    <s v="VP FOR INFORMATION TECHNOLOGY"/>
    <s v="GENFND"/>
    <x v="176"/>
    <x v="168"/>
    <s v="---"/>
    <s v="EX"/>
    <s v="RESV"/>
    <s v="RESERVES"/>
    <s v="NA"/>
    <x v="0"/>
    <s v="RESERVES"/>
    <s v="15"/>
    <s v="AC"/>
    <x v="3"/>
    <n v="0"/>
    <n v="40"/>
    <m/>
    <x v="0"/>
    <n v="0"/>
    <s v="EX"/>
    <n v="40"/>
    <n v="40"/>
    <x v="0"/>
    <n v="0"/>
    <n v="0"/>
    <m/>
    <n v="0"/>
    <n v="40"/>
    <s v="N"/>
    <m/>
    <s v="VPIT"/>
    <s v="VP FOR INFORMATION TECHNOLOGY"/>
    <s v="94"/>
    <s v="1-Adjust Based Budget"/>
    <x v="42"/>
    <x v="2"/>
    <x v="7"/>
    <m/>
    <x v="0"/>
    <x v="0"/>
    <m/>
  </r>
  <r>
    <n v="2018"/>
    <s v="UA"/>
    <s v="ITSP"/>
    <s v="IT STRATEGIC PLAN FUNDS"/>
    <x v="114"/>
    <s v="SFUND"/>
    <s v="ITSP FUNDING"/>
    <s v="IT STRATEGIC PLAN"/>
    <x v="17"/>
    <s v="VP FOR INFORMATION TECHNOLOGY"/>
    <s v="GENFND"/>
    <x v="9"/>
    <x v="8"/>
    <s v="---"/>
    <s v="EX"/>
    <s v="TREX"/>
    <s v="TRSF-EXPENSE"/>
    <s v="DZ"/>
    <x v="1"/>
    <s v="TRANSFER"/>
    <s v="21"/>
    <s v="AC"/>
    <x v="3"/>
    <n v="0"/>
    <n v="1"/>
    <m/>
    <x v="0"/>
    <n v="0"/>
    <s v="EX"/>
    <n v="1"/>
    <n v="1"/>
    <x v="0"/>
    <n v="0"/>
    <n v="0"/>
    <m/>
    <n v="0"/>
    <n v="1"/>
    <s v="N"/>
    <m/>
    <s v="VPIT"/>
    <s v="VP FOR INFORMATION TECHNOLOGY"/>
    <s v="94"/>
    <s v="1-Adjust Based Budget"/>
    <x v="42"/>
    <x v="2"/>
    <x v="7"/>
    <m/>
    <x v="0"/>
    <x v="0"/>
    <m/>
  </r>
  <r>
    <n v="2018"/>
    <s v="UA"/>
    <s v="ITSP"/>
    <s v="IT STRATEGIC PLAN FUNDS"/>
    <x v="114"/>
    <s v="SFUND"/>
    <s v="ITSP FUNDING"/>
    <s v="IT STRATEGIC PLAN"/>
    <x v="17"/>
    <s v="VP FOR INFORMATION TECHNOLOGY"/>
    <s v="GENFND"/>
    <x v="2"/>
    <x v="2"/>
    <s v="---"/>
    <s v="EX"/>
    <s v="TRIN"/>
    <s v="TRNSF-INCOME"/>
    <s v="DV"/>
    <x v="1"/>
    <s v="TRANSFER"/>
    <s v="21"/>
    <s v="AC"/>
    <x v="1"/>
    <n v="10503977"/>
    <n v="10464748"/>
    <m/>
    <x v="1"/>
    <s v="10cr"/>
    <s v="Allot/Xfer IN"/>
    <n v="-10464748"/>
    <n v="10464748"/>
    <x v="0"/>
    <n v="0"/>
    <n v="0"/>
    <m/>
    <n v="0"/>
    <n v="10464748"/>
    <s v="N"/>
    <m/>
    <s v="VPIT"/>
    <s v="VP FOR INFORMATION TECHNOLOGY"/>
    <s v="94"/>
    <s v="1-Adjust Based Budget"/>
    <x v="42"/>
    <x v="2"/>
    <x v="7"/>
    <m/>
    <x v="0"/>
    <x v="0"/>
    <m/>
  </r>
  <r>
    <n v="2018"/>
    <s v="UA"/>
    <s v="ITSP"/>
    <s v="IT STRATEGIC PLAN FUNDS"/>
    <x v="115"/>
    <s v="SFUND"/>
    <s v="ITSP FUNDING"/>
    <s v="EMPOWERING PEOPLE IT INITIATIVE"/>
    <x v="17"/>
    <s v="VP FOR INFORMATION TECHNOLOGY"/>
    <s v="GENFND"/>
    <x v="2"/>
    <x v="2"/>
    <s v="---"/>
    <s v="EX"/>
    <s v="TRIN"/>
    <s v="TRNSF-INCOME"/>
    <s v="DV"/>
    <x v="1"/>
    <s v="TRANSFER"/>
    <s v="21"/>
    <s v="AC"/>
    <x v="1"/>
    <n v="592235"/>
    <n v="490885"/>
    <m/>
    <x v="1"/>
    <s v="10cr"/>
    <s v="Allot/Xfer IN"/>
    <n v="-490885"/>
    <n v="490885"/>
    <x v="0"/>
    <n v="0"/>
    <n v="0"/>
    <m/>
    <n v="0"/>
    <n v="490885"/>
    <s v="N"/>
    <m/>
    <s v="VPIT"/>
    <s v="VP FOR INFORMATION TECHNOLOGY"/>
    <s v="94"/>
    <s v="1-Adjust Based Budget"/>
    <x v="42"/>
    <x v="2"/>
    <x v="7"/>
    <m/>
    <x v="0"/>
    <x v="0"/>
    <m/>
  </r>
  <r>
    <n v="2018"/>
    <s v="UA"/>
    <s v="ITSP"/>
    <s v="IT STRATEGIC PLAN FUNDS"/>
    <x v="29"/>
    <s v="SFUND"/>
    <s v="ITSP FUNDING"/>
    <s v="IT STRATEGIC PLAN - BL"/>
    <x v="17"/>
    <s v="VP FOR INFORMATION TECHNOLOGY"/>
    <s v="GENFND"/>
    <x v="2"/>
    <x v="2"/>
    <s v="---"/>
    <s v="EX"/>
    <s v="TRIN"/>
    <s v="TRNSF-INCOME"/>
    <s v="DV"/>
    <x v="1"/>
    <s v="TRANSFER"/>
    <s v="21"/>
    <s v="AC"/>
    <x v="1"/>
    <n v="3452226"/>
    <n v="3224597"/>
    <s v="IT"/>
    <x v="1"/>
    <s v="10cr"/>
    <s v="Allot/Xfer IN"/>
    <n v="-3224597"/>
    <n v="3224597"/>
    <x v="0"/>
    <n v="0"/>
    <n v="0"/>
    <m/>
    <n v="0"/>
    <n v="3224597"/>
    <s v="N"/>
    <m/>
    <s v="VPIT"/>
    <s v="VP FOR INFORMATION TECHNOLOGY"/>
    <s v="94"/>
    <s v="1-Adjust Based Budget"/>
    <x v="42"/>
    <x v="2"/>
    <x v="7"/>
    <m/>
    <x v="16"/>
    <x v="16"/>
    <m/>
  </r>
  <r>
    <n v="2018"/>
    <s v="UA"/>
    <s v="ITSP"/>
    <s v="IT STRATEGIC PLAN FUNDS"/>
    <x v="116"/>
    <s v="SFUND"/>
    <s v="ITSP FUNDING"/>
    <s v="EMPOWERING PEOPLE IT INITIATIVE - IN"/>
    <x v="17"/>
    <s v="VP FOR INFORMATION TECHNOLOGY"/>
    <s v="GENFND"/>
    <x v="2"/>
    <x v="2"/>
    <s v="---"/>
    <s v="EX"/>
    <s v="TRIN"/>
    <s v="TRNSF-INCOME"/>
    <s v="DV"/>
    <x v="1"/>
    <s v="TRANSFER"/>
    <s v="21"/>
    <s v="AC"/>
    <x v="1"/>
    <n v="1032025"/>
    <n v="1053031"/>
    <s v="IT"/>
    <x v="1"/>
    <s v="10cr"/>
    <s v="Allot/Xfer IN"/>
    <n v="-1053031"/>
    <n v="1053031"/>
    <x v="0"/>
    <n v="0"/>
    <n v="0"/>
    <m/>
    <n v="0"/>
    <n v="1053031"/>
    <s v="N"/>
    <m/>
    <s v="VPIT"/>
    <s v="VP FOR INFORMATION TECHNOLOGY"/>
    <s v="94"/>
    <s v="1-Adjust Based Budget"/>
    <x v="42"/>
    <x v="2"/>
    <x v="7"/>
    <m/>
    <x v="16"/>
    <x v="16"/>
    <m/>
  </r>
  <r>
    <n v="2018"/>
    <s v="UA"/>
    <s v="STF"/>
    <s v="STUDENT TECHNOLOGY FEES"/>
    <x v="117"/>
    <s v="CITL"/>
    <s v="CENTER FOR INNOVATION IN TEACH &amp; LEARN"/>
    <s v="BL - STUDENT TECH FEE"/>
    <x v="17"/>
    <s v="VP FOR INFORMATION TECHNOLOGY"/>
    <s v="GENFND"/>
    <x v="18"/>
    <x v="17"/>
    <s v="---"/>
    <s v="EX"/>
    <s v="ACSA"/>
    <s v="ACADEMIC SAL"/>
    <s v="FA"/>
    <x v="5"/>
    <s v="COMPENS"/>
    <s v="07"/>
    <s v="AC"/>
    <x v="3"/>
    <n v="49004"/>
    <n v="49004"/>
    <s v="IT"/>
    <x v="0"/>
    <s v="IT"/>
    <s v="EX"/>
    <n v="49004"/>
    <n v="49004"/>
    <x v="2"/>
    <n v="1353"/>
    <n v="-1048.6856000000041"/>
    <m/>
    <n v="304.31439999999589"/>
    <n v="49308.314399999996"/>
    <s v="Y"/>
    <m/>
    <s v="VPIT"/>
    <s v="VP FOR INFORMATION TECHNOLOGY"/>
    <s v="99"/>
    <s v="1-Adjust Based Budget"/>
    <x v="43"/>
    <x v="2"/>
    <x v="7"/>
    <m/>
    <x v="16"/>
    <x v="16"/>
    <m/>
  </r>
  <r>
    <n v="2018"/>
    <s v="UA"/>
    <s v="STF"/>
    <s v="STUDENT TECHNOLOGY FEES"/>
    <x v="117"/>
    <s v="SMCON"/>
    <s v="STAT &amp; MATH CONSULTING SERVICES"/>
    <s v="BL - STUDENT TECH FEE"/>
    <x v="17"/>
    <s v="VP FOR INFORMATION TECHNOLOGY"/>
    <s v="GENFND"/>
    <x v="30"/>
    <x v="29"/>
    <s v="---"/>
    <s v="EX"/>
    <s v="PART"/>
    <s v="P-T INSTRUCT"/>
    <s v="FF"/>
    <x v="5"/>
    <s v="COMPENS"/>
    <s v="07"/>
    <s v="AC"/>
    <x v="3"/>
    <n v="4936"/>
    <n v="4936"/>
    <s v="IT"/>
    <x v="0"/>
    <s v="IT"/>
    <s v="EX"/>
    <n v="4936"/>
    <n v="4936"/>
    <x v="0"/>
    <n v="0"/>
    <n v="0"/>
    <m/>
    <n v="0"/>
    <n v="4936"/>
    <s v="N"/>
    <m/>
    <s v="VPIT"/>
    <s v="VP FOR INFORMATION TECHNOLOGY"/>
    <s v="94"/>
    <s v="1-Adjust Based Budget"/>
    <x v="42"/>
    <x v="2"/>
    <x v="7"/>
    <m/>
    <x v="16"/>
    <x v="16"/>
    <m/>
  </r>
  <r>
    <n v="2018"/>
    <s v="UA"/>
    <s v="STF"/>
    <s v="STUDENT TECHNOLOGY FEES"/>
    <x v="117"/>
    <s v="SMCON"/>
    <s v="STAT &amp; MATH CONSULTING SERVICES"/>
    <s v="BL - STUDENT TECH FEE"/>
    <x v="17"/>
    <s v="VP FOR INFORMATION TECHNOLOGY"/>
    <s v="GENFND"/>
    <x v="32"/>
    <x v="31"/>
    <s v="---"/>
    <s v="EX"/>
    <s v="SAAP"/>
    <s v="STUDENT ACAD"/>
    <s v="FK"/>
    <x v="5"/>
    <s v="COMPENS"/>
    <s v="07"/>
    <s v="AC"/>
    <x v="3"/>
    <n v="19000"/>
    <n v="19000"/>
    <s v="IT"/>
    <x v="0"/>
    <s v="IT"/>
    <s v="EX"/>
    <n v="19000"/>
    <n v="19000"/>
    <x v="0"/>
    <n v="0"/>
    <n v="0"/>
    <m/>
    <n v="0"/>
    <n v="190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34"/>
    <x v="33"/>
    <s v="---"/>
    <s v="EX"/>
    <s v="PRSA"/>
    <s v="PROF SAL"/>
    <s v="FP"/>
    <x v="5"/>
    <s v="COMPENS"/>
    <s v="07"/>
    <s v="AC"/>
    <x v="3"/>
    <n v="257371"/>
    <n v="257371"/>
    <s v="IT"/>
    <x v="0"/>
    <s v="IT"/>
    <s v="EX"/>
    <n v="257371"/>
    <n v="257371"/>
    <x v="2"/>
    <n v="7108"/>
    <n v="-5507.7394000000222"/>
    <m/>
    <n v="1600.2605999999778"/>
    <n v="258971.26059999998"/>
    <s v="Y"/>
    <m/>
    <s v="VPIT"/>
    <s v="VP FOR INFORMATION TECHNOLOGY"/>
    <s v="99"/>
    <s v="1-Adjust Based Budget"/>
    <x v="43"/>
    <x v="2"/>
    <x v="7"/>
    <m/>
    <x v="16"/>
    <x v="16"/>
    <m/>
  </r>
  <r>
    <n v="2018"/>
    <s v="UA"/>
    <s v="STF"/>
    <s v="STUDENT TECHNOLOGY FEES"/>
    <x v="119"/>
    <s v="STO"/>
    <s v="STUDENT TECH FEE OPERATING"/>
    <s v="EA - STUDENT TECHNOLOGY FEEE"/>
    <x v="17"/>
    <s v="VP FOR INFORMATION TECHNOLOGY"/>
    <s v="GENFND"/>
    <x v="34"/>
    <x v="33"/>
    <s v="---"/>
    <s v="EX"/>
    <s v="PRSA"/>
    <s v="PROF SAL"/>
    <s v="FP"/>
    <x v="5"/>
    <s v="COMPENS"/>
    <s v="07"/>
    <s v="AC"/>
    <x v="3"/>
    <n v="43394"/>
    <n v="43394"/>
    <s v="IT"/>
    <x v="0"/>
    <s v="IT"/>
    <s v="EX"/>
    <n v="43394"/>
    <n v="43394"/>
    <x v="2"/>
    <n v="1198"/>
    <n v="-928.63160000000369"/>
    <m/>
    <n v="269.36839999999631"/>
    <n v="43663.368399999999"/>
    <s v="Y"/>
    <m/>
    <s v="VPIT"/>
    <s v="VP FOR INFORMATION TECHNOLOGY"/>
    <s v="99"/>
    <s v="1-Adjust Based Budget"/>
    <x v="43"/>
    <x v="2"/>
    <x v="7"/>
    <m/>
    <x v="16"/>
    <x v="16"/>
    <m/>
  </r>
  <r>
    <n v="2018"/>
    <s v="UA"/>
    <s v="STF"/>
    <s v="STUDENT TECHNOLOGY FEES"/>
    <x v="117"/>
    <s v="CAS"/>
    <s v="COMPUTING ADVISING &amp; SUPPORT"/>
    <s v="BL - STUDENT TECH FEE"/>
    <x v="17"/>
    <s v="VP FOR INFORMATION TECHNOLOGY"/>
    <s v="GENFND"/>
    <x v="34"/>
    <x v="33"/>
    <s v="---"/>
    <s v="EX"/>
    <s v="PRSA"/>
    <s v="PROF SAL"/>
    <s v="FP"/>
    <x v="5"/>
    <s v="COMPENS"/>
    <s v="07"/>
    <s v="AC"/>
    <x v="3"/>
    <n v="78747"/>
    <n v="78747"/>
    <s v="IT"/>
    <x v="0"/>
    <s v="IT"/>
    <s v="EX"/>
    <n v="78747"/>
    <n v="78747"/>
    <x v="2"/>
    <n v="2175"/>
    <n v="-1685.1858000000068"/>
    <m/>
    <n v="489.81419999999321"/>
    <n v="79236.814199999993"/>
    <s v="Y"/>
    <m/>
    <s v="VPIT"/>
    <s v="VP FOR INFORMATION TECHNOLOGY"/>
    <s v="99"/>
    <s v="1-Adjust Based Budget"/>
    <x v="43"/>
    <x v="2"/>
    <x v="7"/>
    <m/>
    <x v="16"/>
    <x v="16"/>
    <m/>
  </r>
  <r>
    <n v="2018"/>
    <s v="UA"/>
    <s v="STF"/>
    <s v="STUDENT TECHNOLOGY FEES"/>
    <x v="117"/>
    <s v="CITL"/>
    <s v="CENTER FOR INNOVATION IN TEACH &amp; LEARN"/>
    <s v="BL - STUDENT TECH FEE"/>
    <x v="17"/>
    <s v="VP FOR INFORMATION TECHNOLOGY"/>
    <s v="GENFND"/>
    <x v="34"/>
    <x v="33"/>
    <s v="---"/>
    <s v="EX"/>
    <s v="PRSA"/>
    <s v="PROF SAL"/>
    <s v="FP"/>
    <x v="5"/>
    <s v="COMPENS"/>
    <s v="07"/>
    <s v="AC"/>
    <x v="3"/>
    <n v="115731"/>
    <n v="115731"/>
    <s v="IT"/>
    <x v="0"/>
    <s v="IT"/>
    <s v="EX"/>
    <n v="115731"/>
    <n v="115731"/>
    <x v="2"/>
    <n v="3196"/>
    <n v="-2476.6434000000099"/>
    <m/>
    <n v="719.35659999999007"/>
    <n v="116450.35659999998"/>
    <s v="Y"/>
    <m/>
    <s v="VPIT"/>
    <s v="VP FOR INFORMATION TECHNOLOGY"/>
    <s v="99"/>
    <s v="1-Adjust Based Budget"/>
    <x v="43"/>
    <x v="2"/>
    <x v="7"/>
    <m/>
    <x v="16"/>
    <x v="16"/>
    <m/>
  </r>
  <r>
    <n v="2018"/>
    <s v="UA"/>
    <s v="STF"/>
    <s v="STUDENT TECHNOLOGY FEES"/>
    <x v="117"/>
    <s v="CL"/>
    <s v="CLOUD SERVICES"/>
    <s v="BL - STUDENT TECH FEE"/>
    <x v="17"/>
    <s v="VP FOR INFORMATION TECHNOLOGY"/>
    <s v="GENFND"/>
    <x v="34"/>
    <x v="33"/>
    <s v="---"/>
    <s v="EX"/>
    <s v="PRSA"/>
    <s v="PROF SAL"/>
    <s v="FP"/>
    <x v="5"/>
    <s v="COMPENS"/>
    <s v="07"/>
    <s v="AC"/>
    <x v="3"/>
    <n v="90290"/>
    <n v="122040"/>
    <s v="IT"/>
    <x v="0"/>
    <s v="IT"/>
    <s v="EX"/>
    <n v="122040"/>
    <n v="122040"/>
    <x v="2"/>
    <n v="3371"/>
    <n v="-2611.6560000000104"/>
    <m/>
    <n v="759.34399999998959"/>
    <n v="122799.34399999998"/>
    <s v="Y"/>
    <m/>
    <s v="VPIT"/>
    <s v="VP FOR INFORMATION TECHNOLOGY"/>
    <s v="99"/>
    <s v="1-Adjust Based Budget"/>
    <x v="43"/>
    <x v="2"/>
    <x v="7"/>
    <m/>
    <x v="16"/>
    <x v="16"/>
    <m/>
  </r>
  <r>
    <n v="2018"/>
    <s v="UA"/>
    <s v="STF"/>
    <s v="STUDENT TECHNOLOGY FEES"/>
    <x v="117"/>
    <s v="CO"/>
    <s v="COMMUNICATIONS OFFICE"/>
    <s v="BL - STUDENT TECH FEE"/>
    <x v="17"/>
    <s v="VP FOR INFORMATION TECHNOLOGY"/>
    <s v="GENFND"/>
    <x v="34"/>
    <x v="33"/>
    <s v="---"/>
    <s v="EX"/>
    <s v="PRSA"/>
    <s v="PROF SAL"/>
    <s v="FP"/>
    <x v="5"/>
    <s v="COMPENS"/>
    <s v="07"/>
    <s v="AC"/>
    <x v="3"/>
    <n v="54740"/>
    <n v="54740"/>
    <s v="IT"/>
    <x v="0"/>
    <s v="IT"/>
    <s v="EX"/>
    <n v="54740"/>
    <n v="54740"/>
    <x v="2"/>
    <n v="1512"/>
    <n v="-1171.4360000000047"/>
    <m/>
    <n v="340.5639999999953"/>
    <n v="55080.563999999998"/>
    <s v="Y"/>
    <m/>
    <s v="VPIT"/>
    <s v="VP FOR INFORMATION TECHNOLOGY"/>
    <s v="99"/>
    <s v="1-Adjust Based Budget"/>
    <x v="43"/>
    <x v="2"/>
    <x v="7"/>
    <m/>
    <x v="16"/>
    <x v="16"/>
    <m/>
  </r>
  <r>
    <n v="2018"/>
    <s v="UA"/>
    <s v="STF"/>
    <s v="STUDENT TECHNOLOGY FEES"/>
    <x v="117"/>
    <s v="CV"/>
    <s v="CLIENT VIRTUALIZATION"/>
    <s v="BL - STUDENT TECH FEE"/>
    <x v="17"/>
    <s v="VP FOR INFORMATION TECHNOLOGY"/>
    <s v="GENFND"/>
    <x v="34"/>
    <x v="33"/>
    <s v="---"/>
    <s v="EX"/>
    <s v="PRSA"/>
    <s v="PROF SAL"/>
    <s v="FP"/>
    <x v="5"/>
    <s v="COMPENS"/>
    <s v="07"/>
    <s v="AC"/>
    <x v="3"/>
    <n v="174977"/>
    <n v="174977"/>
    <s v="IT"/>
    <x v="0"/>
    <s v="IT"/>
    <s v="EX"/>
    <n v="174977"/>
    <n v="174977"/>
    <x v="2"/>
    <n v="4833"/>
    <n v="-3744.5078000000149"/>
    <m/>
    <n v="1088.4921999999851"/>
    <n v="176065.49219999998"/>
    <s v="Y"/>
    <m/>
    <s v="VPIT"/>
    <s v="VP FOR INFORMATION TECHNOLOGY"/>
    <s v="99"/>
    <s v="1-Adjust Based Budget"/>
    <x v="43"/>
    <x v="2"/>
    <x v="7"/>
    <m/>
    <x v="16"/>
    <x v="16"/>
    <m/>
  </r>
  <r>
    <n v="2018"/>
    <s v="UA"/>
    <s v="STF"/>
    <s v="STUDENT TECHNOLOGY FEES"/>
    <x v="117"/>
    <s v="DCD"/>
    <s v="DIGITAL COMMUNICATIONS DEVELOPMENT"/>
    <s v="BL - STUDENT TECH FEE"/>
    <x v="17"/>
    <s v="VP FOR INFORMATION TECHNOLOGY"/>
    <s v="GENFND"/>
    <x v="34"/>
    <x v="33"/>
    <s v="---"/>
    <s v="EX"/>
    <s v="PRSA"/>
    <s v="PROF SAL"/>
    <s v="FP"/>
    <x v="5"/>
    <s v="COMPENS"/>
    <s v="07"/>
    <s v="AC"/>
    <x v="3"/>
    <n v="79266"/>
    <n v="197684"/>
    <s v="IT"/>
    <x v="0"/>
    <s v="IT"/>
    <s v="EX"/>
    <n v="197684"/>
    <n v="197684"/>
    <x v="2"/>
    <n v="5460"/>
    <n v="-4230.4376000000166"/>
    <m/>
    <n v="1229.5623999999834"/>
    <n v="198913.5624"/>
    <s v="Y"/>
    <m/>
    <s v="VPIT"/>
    <s v="VP FOR INFORMATION TECHNOLOGY"/>
    <s v="99"/>
    <s v="1-Adjust Based Budget"/>
    <x v="43"/>
    <x v="2"/>
    <x v="7"/>
    <m/>
    <x v="16"/>
    <x v="16"/>
    <m/>
  </r>
  <r>
    <n v="2018"/>
    <s v="UA"/>
    <s v="STF"/>
    <s v="STUDENT TECHNOLOGY FEES"/>
    <x v="117"/>
    <s v="DDM"/>
    <s v="DEPLOYMENT AND DEVICE MGMT"/>
    <s v="BL - STUDENT TECH FEE"/>
    <x v="17"/>
    <s v="VP FOR INFORMATION TECHNOLOGY"/>
    <s v="GENFND"/>
    <x v="34"/>
    <x v="33"/>
    <s v="---"/>
    <s v="EX"/>
    <s v="PRSA"/>
    <s v="PROF SAL"/>
    <s v="FP"/>
    <x v="5"/>
    <s v="COMPENS"/>
    <s v="07"/>
    <s v="AC"/>
    <x v="3"/>
    <n v="351107"/>
    <n v="242370"/>
    <s v="IT"/>
    <x v="0"/>
    <s v="IT"/>
    <s v="EX"/>
    <n v="242370"/>
    <n v="242370"/>
    <x v="2"/>
    <n v="6694"/>
    <n v="-5186.7180000000208"/>
    <m/>
    <n v="1507.2819999999792"/>
    <n v="243877.28199999998"/>
    <s v="Y"/>
    <m/>
    <s v="VPIT"/>
    <s v="VP FOR INFORMATION TECHNOLOGY"/>
    <s v="99"/>
    <s v="1-Adjust Based Budget"/>
    <x v="43"/>
    <x v="2"/>
    <x v="7"/>
    <m/>
    <x v="16"/>
    <x v="16"/>
    <m/>
  </r>
  <r>
    <n v="2018"/>
    <s v="UA"/>
    <s v="STF"/>
    <s v="STUDENT TECHNOLOGY FEES"/>
    <x v="117"/>
    <s v="EDDEL"/>
    <s v="EDUCATION DELIVERY"/>
    <s v="BL - STUDENT TECH FEE"/>
    <x v="17"/>
    <s v="VP FOR INFORMATION TECHNOLOGY"/>
    <s v="GENFND"/>
    <x v="34"/>
    <x v="33"/>
    <s v="---"/>
    <s v="EX"/>
    <s v="PRSA"/>
    <s v="PROF SAL"/>
    <s v="FP"/>
    <x v="5"/>
    <s v="COMPENS"/>
    <s v="07"/>
    <s v="AC"/>
    <x v="3"/>
    <n v="143554"/>
    <n v="128213"/>
    <s v="IT"/>
    <x v="0"/>
    <s v="IT"/>
    <s v="EX"/>
    <n v="128213"/>
    <n v="128213"/>
    <x v="2"/>
    <n v="3541"/>
    <n v="-2743.7582000000111"/>
    <m/>
    <n v="797.24179999998887"/>
    <n v="129010.24179999999"/>
    <s v="Y"/>
    <m/>
    <s v="VPIT"/>
    <s v="VP FOR INFORMATION TECHNOLOGY"/>
    <s v="99"/>
    <s v="1-Adjust Based Budget"/>
    <x v="43"/>
    <x v="2"/>
    <x v="7"/>
    <m/>
    <x v="16"/>
    <x v="16"/>
    <m/>
  </r>
  <r>
    <n v="2018"/>
    <s v="UA"/>
    <s v="STF"/>
    <s v="STUDENT TECHNOLOGY FEES"/>
    <x v="117"/>
    <s v="EDS"/>
    <s v="ELEARNING DESIGN AND SERVICES"/>
    <s v="BL - STUDENT TECH FEE"/>
    <x v="17"/>
    <s v="VP FOR INFORMATION TECHNOLOGY"/>
    <s v="GENFND"/>
    <x v="34"/>
    <x v="33"/>
    <s v="---"/>
    <s v="EX"/>
    <s v="PRSA"/>
    <s v="PROF SAL"/>
    <s v="FP"/>
    <x v="5"/>
    <s v="COMPENS"/>
    <s v="07"/>
    <s v="AC"/>
    <x v="3"/>
    <n v="126750"/>
    <n v="126750"/>
    <s v="IT"/>
    <x v="0"/>
    <s v="IT"/>
    <s v="EX"/>
    <n v="126750"/>
    <n v="126750"/>
    <x v="2"/>
    <n v="3501"/>
    <n v="-2712.4500000000107"/>
    <m/>
    <n v="788.54999999998927"/>
    <n v="127538.54999999999"/>
    <s v="Y"/>
    <m/>
    <s v="VPIT"/>
    <s v="VP FOR INFORMATION TECHNOLOGY"/>
    <s v="99"/>
    <s v="1-Adjust Based Budget"/>
    <x v="43"/>
    <x v="2"/>
    <x v="7"/>
    <m/>
    <x v="16"/>
    <x v="16"/>
    <m/>
  </r>
  <r>
    <n v="2018"/>
    <s v="UA"/>
    <s v="STF"/>
    <s v="STUDENT TECHNOLOGY FEES"/>
    <x v="117"/>
    <s v="EWT"/>
    <s v="ENTERPRISE WEB TECH TEAM"/>
    <s v="BL - STUDENT TECH FEE"/>
    <x v="17"/>
    <s v="VP FOR INFORMATION TECHNOLOGY"/>
    <s v="GENFND"/>
    <x v="34"/>
    <x v="33"/>
    <s v="---"/>
    <s v="EX"/>
    <s v="PRSA"/>
    <s v="PROF SAL"/>
    <s v="FP"/>
    <x v="5"/>
    <s v="COMPENS"/>
    <s v="07"/>
    <s v="AC"/>
    <x v="3"/>
    <n v="125813"/>
    <n v="125813"/>
    <s v="IT"/>
    <x v="0"/>
    <s v="IT"/>
    <s v="EX"/>
    <n v="125813"/>
    <n v="125813"/>
    <x v="2"/>
    <n v="3475"/>
    <n v="-2692.3982000000105"/>
    <m/>
    <n v="782.60179999998945"/>
    <n v="126595.60179999999"/>
    <s v="Y"/>
    <m/>
    <s v="VPIT"/>
    <s v="VP FOR INFORMATION TECHNOLOGY"/>
    <s v="99"/>
    <s v="1-Adjust Based Budget"/>
    <x v="43"/>
    <x v="2"/>
    <x v="7"/>
    <m/>
    <x v="16"/>
    <x v="16"/>
    <m/>
  </r>
  <r>
    <n v="2018"/>
    <s v="UA"/>
    <s v="STF"/>
    <s v="STUDENT TECHNOLOGY FEES"/>
    <x v="117"/>
    <s v="FOSVS"/>
    <s v="FINANCE OFFICE SERVICES"/>
    <s v="BL - STUDENT TECH FEE"/>
    <x v="17"/>
    <s v="VP FOR INFORMATION TECHNOLOGY"/>
    <s v="GENFND"/>
    <x v="34"/>
    <x v="33"/>
    <s v="---"/>
    <s v="EX"/>
    <s v="PRSA"/>
    <s v="PROF SAL"/>
    <s v="FP"/>
    <x v="5"/>
    <s v="COMPENS"/>
    <s v="07"/>
    <s v="AC"/>
    <x v="3"/>
    <n v="15541"/>
    <n v="0"/>
    <s v="IT"/>
    <x v="0"/>
    <s v="IT"/>
    <s v="EX"/>
    <n v="0"/>
    <n v="0"/>
    <x v="2"/>
    <n v="0"/>
    <n v="0"/>
    <m/>
    <n v="0"/>
    <n v="0"/>
    <s v="Y"/>
    <m/>
    <s v="VPIT"/>
    <s v="VP FOR INFORMATION TECHNOLOGY"/>
    <s v="99"/>
    <s v="1-Adjust Based Budget"/>
    <x v="42"/>
    <x v="2"/>
    <x v="7"/>
    <m/>
    <x v="16"/>
    <x v="16"/>
    <m/>
  </r>
  <r>
    <n v="2018"/>
    <s v="UA"/>
    <s v="STF"/>
    <s v="STUDENT TECHNOLOGY FEES"/>
    <x v="117"/>
    <s v="HRO"/>
    <s v="HUMAN RESOURCES"/>
    <s v="BL - STUDENT TECH FEE"/>
    <x v="17"/>
    <s v="VP FOR INFORMATION TECHNOLOGY"/>
    <s v="GENFND"/>
    <x v="34"/>
    <x v="33"/>
    <s v="---"/>
    <s v="EX"/>
    <s v="PRSA"/>
    <s v="PROF SAL"/>
    <s v="FP"/>
    <x v="5"/>
    <s v="COMPENS"/>
    <s v="07"/>
    <s v="AC"/>
    <x v="3"/>
    <n v="5558"/>
    <n v="5558"/>
    <s v="IT"/>
    <x v="0"/>
    <s v="IT"/>
    <s v="EX"/>
    <n v="5558"/>
    <n v="5558"/>
    <x v="2"/>
    <n v="154"/>
    <n v="-118.94120000000048"/>
    <m/>
    <n v="35.058799999999522"/>
    <n v="5593.0587999999998"/>
    <s v="Y"/>
    <m/>
    <s v="VPIT"/>
    <s v="VP FOR INFORMATION TECHNOLOGY"/>
    <s v="99"/>
    <s v="1-Adjust Based Budget"/>
    <x v="43"/>
    <x v="2"/>
    <x v="7"/>
    <m/>
    <x v="16"/>
    <x v="16"/>
    <m/>
  </r>
  <r>
    <n v="2018"/>
    <s v="UA"/>
    <s v="STF"/>
    <s v="STUDENT TECHNOLOGY FEES"/>
    <x v="117"/>
    <s v="IPSO"/>
    <s v="IT POLICY &amp; SECURITY OFFICE"/>
    <s v="BL - STUDENT TECH FEE"/>
    <x v="17"/>
    <s v="VP FOR INFORMATION TECHNOLOGY"/>
    <s v="GENFND"/>
    <x v="34"/>
    <x v="33"/>
    <s v="---"/>
    <s v="EX"/>
    <s v="PRSA"/>
    <s v="PROF SAL"/>
    <s v="FP"/>
    <x v="5"/>
    <s v="COMPENS"/>
    <s v="07"/>
    <s v="AC"/>
    <x v="3"/>
    <n v="99644"/>
    <n v="99644"/>
    <s v="IT"/>
    <x v="0"/>
    <s v="IT"/>
    <s v="EX"/>
    <n v="99644"/>
    <n v="99644"/>
    <x v="2"/>
    <n v="2752"/>
    <n v="-2132.3816000000083"/>
    <m/>
    <n v="619.61839999999165"/>
    <n v="100263.61839999999"/>
    <s v="Y"/>
    <m/>
    <s v="VPIT"/>
    <s v="VP FOR INFORMATION TECHNOLOGY"/>
    <s v="99"/>
    <s v="1-Adjust Based Budget"/>
    <x v="43"/>
    <x v="2"/>
    <x v="7"/>
    <m/>
    <x v="16"/>
    <x v="16"/>
    <m/>
  </r>
  <r>
    <n v="2018"/>
    <s v="UA"/>
    <s v="STF"/>
    <s v="STUDENT TECHNOLOGY FEES"/>
    <x v="117"/>
    <s v="IUPRT"/>
    <s v="IU-PRINT"/>
    <s v="BL - STUDENT TECH FEE"/>
    <x v="17"/>
    <s v="VP FOR INFORMATION TECHNOLOGY"/>
    <s v="GENFND"/>
    <x v="34"/>
    <x v="33"/>
    <s v="---"/>
    <s v="EX"/>
    <s v="PRSA"/>
    <s v="PROF SAL"/>
    <s v="FP"/>
    <x v="5"/>
    <s v="COMPENS"/>
    <s v="07"/>
    <s v="AC"/>
    <x v="3"/>
    <n v="68386"/>
    <n v="167706"/>
    <s v="IT"/>
    <x v="0"/>
    <s v="IT"/>
    <s v="EX"/>
    <n v="167706"/>
    <n v="167706"/>
    <x v="2"/>
    <n v="4632"/>
    <n v="-3588.9084000000144"/>
    <m/>
    <n v="1043.0915999999856"/>
    <n v="168749.09159999999"/>
    <s v="Y"/>
    <m/>
    <s v="VPIT"/>
    <s v="VP FOR INFORMATION TECHNOLOGY"/>
    <s v="99"/>
    <s v="1-Adjust Based Budget"/>
    <x v="43"/>
    <x v="2"/>
    <x v="7"/>
    <m/>
    <x v="16"/>
    <x v="16"/>
    <m/>
  </r>
  <r>
    <n v="2018"/>
    <s v="UA"/>
    <s v="STF"/>
    <s v="STUDENT TECHNOLOGY FEES"/>
    <x v="117"/>
    <s v="KCTS"/>
    <s v="KELLEY CLASSROOM TECH SERVICES"/>
    <s v="BL - STUDENT TECH FEE"/>
    <x v="17"/>
    <s v="VP FOR INFORMATION TECHNOLOGY"/>
    <s v="GENFND"/>
    <x v="34"/>
    <x v="33"/>
    <s v="---"/>
    <s v="EX"/>
    <s v="PRSA"/>
    <s v="PROF SAL"/>
    <s v="FP"/>
    <x v="5"/>
    <s v="COMPENS"/>
    <s v="07"/>
    <s v="AC"/>
    <x v="3"/>
    <n v="28928"/>
    <n v="28928"/>
    <s v="IT"/>
    <x v="0"/>
    <s v="IT"/>
    <s v="EX"/>
    <n v="28928"/>
    <n v="28928"/>
    <x v="2"/>
    <n v="799"/>
    <n v="-619.05920000000242"/>
    <m/>
    <n v="179.94079999999758"/>
    <n v="29107.940799999997"/>
    <s v="Y"/>
    <m/>
    <s v="VPIT"/>
    <s v="VP FOR INFORMATION TECHNOLOGY"/>
    <s v="99"/>
    <s v="1-Adjust Based Budget"/>
    <x v="43"/>
    <x v="2"/>
    <x v="7"/>
    <m/>
    <x v="16"/>
    <x v="16"/>
    <m/>
  </r>
  <r>
    <n v="2018"/>
    <s v="UA"/>
    <s v="STF"/>
    <s v="STUDENT TECHNOLOGY FEES"/>
    <x v="117"/>
    <s v="LSI"/>
    <s v="LEVERAGED SERVICES INFRASTRUCTURE"/>
    <s v="BL - STUDENT TECH FEE"/>
    <x v="17"/>
    <s v="VP FOR INFORMATION TECHNOLOGY"/>
    <s v="GENFND"/>
    <x v="34"/>
    <x v="33"/>
    <s v="---"/>
    <s v="EX"/>
    <s v="PRSA"/>
    <s v="PROF SAL"/>
    <s v="FP"/>
    <x v="5"/>
    <s v="COMPENS"/>
    <s v="07"/>
    <s v="AC"/>
    <x v="3"/>
    <n v="0"/>
    <n v="71049"/>
    <s v="IT"/>
    <x v="0"/>
    <s v="IT"/>
    <s v="EX"/>
    <n v="71049"/>
    <n v="71049"/>
    <x v="2"/>
    <n v="1962"/>
    <n v="-1520.4486000000061"/>
    <m/>
    <n v="441.55139999999392"/>
    <n v="71490.551399999997"/>
    <s v="Y"/>
    <m/>
    <s v="VPIT"/>
    <s v="VP FOR INFORMATION TECHNOLOGY"/>
    <s v="99"/>
    <s v="1-Adjust Based Budget"/>
    <x v="43"/>
    <x v="2"/>
    <x v="7"/>
    <m/>
    <x v="16"/>
    <x v="16"/>
    <m/>
  </r>
  <r>
    <n v="2018"/>
    <s v="UA"/>
    <s v="STF"/>
    <s v="STUDENT TECHNOLOGY FEES"/>
    <x v="117"/>
    <s v="LSPAC"/>
    <s v="LEARNING SPACES"/>
    <s v="BL - STUDENT TECH FEE"/>
    <x v="17"/>
    <s v="VP FOR INFORMATION TECHNOLOGY"/>
    <s v="GENFND"/>
    <x v="34"/>
    <x v="33"/>
    <s v="---"/>
    <s v="EX"/>
    <s v="PRSA"/>
    <s v="PROF SAL"/>
    <s v="FP"/>
    <x v="5"/>
    <s v="COMPENS"/>
    <s v="07"/>
    <s v="AC"/>
    <x v="3"/>
    <n v="66500"/>
    <n v="66500"/>
    <s v="IT"/>
    <x v="0"/>
    <s v="IT"/>
    <s v="EX"/>
    <n v="66500"/>
    <n v="66500"/>
    <x v="2"/>
    <n v="1837"/>
    <n v="-1423.1000000000056"/>
    <m/>
    <n v="413.89999999999441"/>
    <n v="66913.899999999994"/>
    <s v="Y"/>
    <m/>
    <s v="VPIT"/>
    <s v="VP FOR INFORMATION TECHNOLOGY"/>
    <s v="99"/>
    <s v="1-Adjust Based Budget"/>
    <x v="43"/>
    <x v="2"/>
    <x v="7"/>
    <m/>
    <x v="16"/>
    <x v="16"/>
    <m/>
  </r>
  <r>
    <n v="2018"/>
    <s v="UA"/>
    <s v="STF"/>
    <s v="STUDENT TECHNOLOGY FEES"/>
    <x v="117"/>
    <s v="LSUP"/>
    <s v="LEVERAGED SUPPORT"/>
    <s v="BL - STUDENT TECH FEE"/>
    <x v="17"/>
    <s v="VP FOR INFORMATION TECHNOLOGY"/>
    <s v="GENFND"/>
    <x v="34"/>
    <x v="33"/>
    <s v="---"/>
    <s v="EX"/>
    <s v="PRSA"/>
    <s v="PROF SAL"/>
    <s v="FP"/>
    <x v="5"/>
    <s v="COMPENS"/>
    <s v="07"/>
    <s v="AC"/>
    <x v="3"/>
    <n v="67078"/>
    <n v="67078"/>
    <s v="IT"/>
    <x v="0"/>
    <s v="IT"/>
    <s v="EX"/>
    <n v="67078"/>
    <n v="67078"/>
    <x v="2"/>
    <n v="1853"/>
    <n v="-1435.4692000000057"/>
    <m/>
    <n v="417.53079999999431"/>
    <n v="67495.530799999993"/>
    <s v="Y"/>
    <m/>
    <s v="VPIT"/>
    <s v="VP FOR INFORMATION TECHNOLOGY"/>
    <s v="99"/>
    <s v="1-Adjust Based Budget"/>
    <x v="43"/>
    <x v="2"/>
    <x v="7"/>
    <m/>
    <x v="16"/>
    <x v="16"/>
    <m/>
  </r>
  <r>
    <n v="2018"/>
    <s v="UA"/>
    <s v="STF"/>
    <s v="STUDENT TECHNOLOGY FEES"/>
    <x v="117"/>
    <s v="MSAIC"/>
    <s v="MOSAIC"/>
    <s v="BL - STUDENT TECH FEE"/>
    <x v="17"/>
    <s v="VP FOR INFORMATION TECHNOLOGY"/>
    <s v="GENFND"/>
    <x v="34"/>
    <x v="33"/>
    <s v="---"/>
    <s v="EX"/>
    <s v="PRSA"/>
    <s v="PROF SAL"/>
    <s v="FP"/>
    <x v="5"/>
    <s v="COMPENS"/>
    <s v="07"/>
    <s v="AC"/>
    <x v="3"/>
    <n v="68159"/>
    <n v="109651"/>
    <s v="IT"/>
    <x v="0"/>
    <s v="IT"/>
    <s v="EX"/>
    <n v="109651"/>
    <n v="109651"/>
    <x v="2"/>
    <n v="3028"/>
    <n v="-2346.5314000000094"/>
    <m/>
    <n v="681.4685999999906"/>
    <n v="110332.46859999999"/>
    <s v="Y"/>
    <m/>
    <s v="VPIT"/>
    <s v="VP FOR INFORMATION TECHNOLOGY"/>
    <s v="99"/>
    <s v="1-Adjust Based Budget"/>
    <x v="43"/>
    <x v="2"/>
    <x v="7"/>
    <m/>
    <x v="16"/>
    <x v="16"/>
    <m/>
  </r>
  <r>
    <n v="2018"/>
    <s v="UA"/>
    <s v="STF"/>
    <s v="STUDENT TECHNOLOGY FEES"/>
    <x v="117"/>
    <s v="RECYC"/>
    <s v="RESEARCH COMPUTING CYCLES"/>
    <s v="BL - STUDENT TECH FEE"/>
    <x v="17"/>
    <s v="VP FOR INFORMATION TECHNOLOGY"/>
    <s v="GENFND"/>
    <x v="34"/>
    <x v="33"/>
    <s v="---"/>
    <s v="EX"/>
    <s v="PRSA"/>
    <s v="PROF SAL"/>
    <s v="FP"/>
    <x v="5"/>
    <s v="COMPENS"/>
    <s v="07"/>
    <s v="AC"/>
    <x v="3"/>
    <n v="395813"/>
    <n v="395813"/>
    <s v="IT"/>
    <x v="0"/>
    <s v="IT"/>
    <s v="EX"/>
    <n v="395813"/>
    <n v="395813"/>
    <x v="2"/>
    <n v="10932"/>
    <n v="-8470.3982000000342"/>
    <m/>
    <n v="2461.6017999999658"/>
    <n v="398274.60179999995"/>
    <s v="Y"/>
    <m/>
    <s v="VPIT"/>
    <s v="VP FOR INFORMATION TECHNOLOGY"/>
    <s v="99"/>
    <s v="1-Adjust Based Budget"/>
    <x v="43"/>
    <x v="2"/>
    <x v="7"/>
    <m/>
    <x v="16"/>
    <x v="16"/>
    <m/>
  </r>
  <r>
    <n v="2018"/>
    <s v="UA"/>
    <s v="STF"/>
    <s v="STUDENT TECHNOLOGY FEES"/>
    <x v="117"/>
    <s v="SC"/>
    <s v="SUPPORT CENTER ADMINISTRATIVE SUPPORT"/>
    <s v="BL - STUDENT TECH FEE"/>
    <x v="17"/>
    <s v="VP FOR INFORMATION TECHNOLOGY"/>
    <s v="GENFND"/>
    <x v="34"/>
    <x v="33"/>
    <s v="---"/>
    <s v="EX"/>
    <s v="PRSA"/>
    <s v="PROF SAL"/>
    <s v="FP"/>
    <x v="5"/>
    <s v="COMPENS"/>
    <s v="07"/>
    <s v="AC"/>
    <x v="3"/>
    <n v="258776"/>
    <n v="200324"/>
    <s v="IT"/>
    <x v="0"/>
    <s v="IT"/>
    <s v="EX"/>
    <n v="200324"/>
    <n v="200324"/>
    <x v="2"/>
    <n v="5533"/>
    <n v="-4286.9336000000176"/>
    <m/>
    <n v="1246.0663999999824"/>
    <n v="201570.06639999998"/>
    <s v="Y"/>
    <m/>
    <s v="VPIT"/>
    <s v="VP FOR INFORMATION TECHNOLOGY"/>
    <s v="99"/>
    <s v="1-Adjust Based Budget"/>
    <x v="43"/>
    <x v="2"/>
    <x v="7"/>
    <m/>
    <x v="16"/>
    <x v="16"/>
    <m/>
  </r>
  <r>
    <n v="2018"/>
    <s v="UA"/>
    <s v="STF"/>
    <s v="STUDENT TECHNOLOGY FEES"/>
    <x v="117"/>
    <s v="SCADM"/>
    <s v="STUDENT COMPUTING FACILITIES ADMIN SUPP"/>
    <s v="BL - STUDENT TECH FEE"/>
    <x v="17"/>
    <s v="VP FOR INFORMATION TECHNOLOGY"/>
    <s v="GENFND"/>
    <x v="34"/>
    <x v="33"/>
    <s v="---"/>
    <s v="EX"/>
    <s v="PRSA"/>
    <s v="PROF SAL"/>
    <s v="FP"/>
    <x v="5"/>
    <s v="COMPENS"/>
    <s v="07"/>
    <s v="AC"/>
    <x v="3"/>
    <n v="288308"/>
    <n v="288308"/>
    <s v="IT"/>
    <x v="0"/>
    <s v="IT"/>
    <s v="EX"/>
    <n v="288308"/>
    <n v="288308"/>
    <x v="2"/>
    <n v="7962"/>
    <n v="-6169.7912000000251"/>
    <m/>
    <n v="1792.2087999999749"/>
    <n v="290100.20879999996"/>
    <s v="Y"/>
    <m/>
    <s v="VPIT"/>
    <s v="VP FOR INFORMATION TECHNOLOGY"/>
    <s v="99"/>
    <s v="1-Adjust Based Budget"/>
    <x v="43"/>
    <x v="2"/>
    <x v="7"/>
    <m/>
    <x v="16"/>
    <x v="16"/>
    <m/>
  </r>
  <r>
    <n v="2018"/>
    <s v="UA"/>
    <s v="STF"/>
    <s v="STUDENT TECHNOLOGY FEES"/>
    <x v="117"/>
    <s v="SMCON"/>
    <s v="STAT &amp; MATH CONSULTING SERVICES"/>
    <s v="BL - STUDENT TECH FEE"/>
    <x v="17"/>
    <s v="VP FOR INFORMATION TECHNOLOGY"/>
    <s v="GENFND"/>
    <x v="34"/>
    <x v="33"/>
    <s v="---"/>
    <s v="EX"/>
    <s v="PRSA"/>
    <s v="PROF SAL"/>
    <s v="FP"/>
    <x v="5"/>
    <s v="COMPENS"/>
    <s v="07"/>
    <s v="AC"/>
    <x v="3"/>
    <n v="68525"/>
    <n v="68525"/>
    <s v="IT"/>
    <x v="0"/>
    <s v="IT"/>
    <s v="EX"/>
    <n v="68525"/>
    <n v="68525"/>
    <x v="2"/>
    <n v="1893"/>
    <n v="-1466.4350000000059"/>
    <m/>
    <n v="426.56499999999414"/>
    <n v="68951.564999999988"/>
    <s v="Y"/>
    <m/>
    <s v="VPIT"/>
    <s v="VP FOR INFORMATION TECHNOLOGY"/>
    <s v="99"/>
    <s v="1-Adjust Based Budget"/>
    <x v="43"/>
    <x v="2"/>
    <x v="7"/>
    <m/>
    <x v="16"/>
    <x v="16"/>
    <m/>
  </r>
  <r>
    <n v="2018"/>
    <s v="UA"/>
    <s v="STF"/>
    <s v="STUDENT TECHNOLOGY FEES"/>
    <x v="117"/>
    <s v="SOSAV"/>
    <s v="SCIENCE ON A SPHERE AV"/>
    <s v="BL - STUDENT TECH FEE"/>
    <x v="17"/>
    <s v="VP FOR INFORMATION TECHNOLOGY"/>
    <s v="GENFND"/>
    <x v="34"/>
    <x v="33"/>
    <s v="---"/>
    <s v="EX"/>
    <s v="PRSA"/>
    <s v="PROF SAL"/>
    <s v="FP"/>
    <x v="5"/>
    <s v="COMPENS"/>
    <s v="07"/>
    <s v="AC"/>
    <x v="3"/>
    <n v="34548"/>
    <n v="34548"/>
    <s v="IT"/>
    <x v="0"/>
    <s v="IT"/>
    <s v="EX"/>
    <n v="34548"/>
    <n v="34548"/>
    <x v="2"/>
    <n v="954"/>
    <n v="-739.3272000000029"/>
    <m/>
    <n v="214.6727999999971"/>
    <n v="34762.6728"/>
    <s v="Y"/>
    <m/>
    <s v="VPIT"/>
    <s v="VP FOR INFORMATION TECHNOLOGY"/>
    <s v="99"/>
    <s v="1-Adjust Based Budget"/>
    <x v="43"/>
    <x v="2"/>
    <x v="7"/>
    <m/>
    <x v="16"/>
    <x v="16"/>
    <m/>
  </r>
  <r>
    <n v="2018"/>
    <s v="UA"/>
    <s v="STF"/>
    <s v="STUDENT TECHNOLOGY FEES"/>
    <x v="117"/>
    <s v="STCON"/>
    <s v="STUDENT TECHNOLOGY CONSULTING"/>
    <s v="BL - STUDENT TECH FEE"/>
    <x v="17"/>
    <s v="VP FOR INFORMATION TECHNOLOGY"/>
    <s v="GENFND"/>
    <x v="34"/>
    <x v="33"/>
    <s v="---"/>
    <s v="EX"/>
    <s v="PRSA"/>
    <s v="PROF SAL"/>
    <s v="FP"/>
    <x v="5"/>
    <s v="COMPENS"/>
    <s v="07"/>
    <s v="AC"/>
    <x v="3"/>
    <n v="61728"/>
    <n v="61728"/>
    <s v="IT"/>
    <x v="0"/>
    <s v="IT"/>
    <s v="EX"/>
    <n v="61728"/>
    <n v="61728"/>
    <x v="2"/>
    <n v="1705"/>
    <n v="-1320.9792000000052"/>
    <m/>
    <n v="384.02079999999478"/>
    <n v="62112.020799999998"/>
    <s v="Y"/>
    <m/>
    <s v="VPIT"/>
    <s v="VP FOR INFORMATION TECHNOLOGY"/>
    <s v="99"/>
    <s v="1-Adjust Based Budget"/>
    <x v="43"/>
    <x v="2"/>
    <x v="7"/>
    <m/>
    <x v="16"/>
    <x v="16"/>
    <m/>
  </r>
  <r>
    <n v="2018"/>
    <s v="UA"/>
    <s v="STF"/>
    <s v="STUDENT TECHNOLOGY FEES"/>
    <x v="120"/>
    <s v="STO"/>
    <s v="STUDENT TECH FEE OPERATING"/>
    <s v="KO STUDENT TECHNOLOGY FEE"/>
    <x v="17"/>
    <s v="VP FOR INFORMATION TECHNOLOGY"/>
    <s v="GENFND"/>
    <x v="34"/>
    <x v="33"/>
    <s v="---"/>
    <s v="EX"/>
    <s v="PRSA"/>
    <s v="PROF SAL"/>
    <s v="FP"/>
    <x v="5"/>
    <s v="COMPENS"/>
    <s v="07"/>
    <s v="AC"/>
    <x v="3"/>
    <n v="138444"/>
    <n v="138444"/>
    <s v="IT"/>
    <x v="0"/>
    <s v="IT"/>
    <s v="EX"/>
    <n v="138444"/>
    <n v="138444"/>
    <x v="2"/>
    <n v="3824"/>
    <n v="-2962.7016000000117"/>
    <m/>
    <n v="861.29839999998831"/>
    <n v="139305.2984"/>
    <s v="Y"/>
    <m/>
    <s v="VPIT"/>
    <s v="VP FOR INFORMATION TECHNOLOGY"/>
    <s v="99"/>
    <s v="1-Adjust Based Budget"/>
    <x v="43"/>
    <x v="2"/>
    <x v="7"/>
    <m/>
    <x v="16"/>
    <x v="16"/>
    <m/>
  </r>
  <r>
    <n v="2018"/>
    <s v="UA"/>
    <s v="STF"/>
    <s v="STUDENT TECHNOLOGY FEES"/>
    <x v="121"/>
    <s v="STO"/>
    <s v="STUDENT TECH FEE OPERATING"/>
    <s v="NW STUDENT TECH FEE"/>
    <x v="17"/>
    <s v="VP FOR INFORMATION TECHNOLOGY"/>
    <s v="GENFND"/>
    <x v="34"/>
    <x v="33"/>
    <s v="---"/>
    <s v="EX"/>
    <s v="PRSA"/>
    <s v="PROF SAL"/>
    <s v="FP"/>
    <x v="5"/>
    <s v="COMPENS"/>
    <s v="07"/>
    <s v="AC"/>
    <x v="3"/>
    <n v="66699"/>
    <n v="115974"/>
    <s v="IT"/>
    <x v="0"/>
    <s v="IT"/>
    <s v="EX"/>
    <n v="115974"/>
    <n v="115974"/>
    <x v="2"/>
    <n v="3203"/>
    <n v="-2481.8436000000102"/>
    <m/>
    <n v="721.15639999998984"/>
    <n v="116695.15639999999"/>
    <s v="Y"/>
    <m/>
    <s v="VPIT"/>
    <s v="VP FOR INFORMATION TECHNOLOGY"/>
    <s v="99"/>
    <s v="1-Adjust Based Budget"/>
    <x v="43"/>
    <x v="2"/>
    <x v="7"/>
    <m/>
    <x v="16"/>
    <x v="16"/>
    <m/>
  </r>
  <r>
    <n v="2018"/>
    <s v="UA"/>
    <s v="STF"/>
    <s v="STUDENT TECHNOLOGY FEES"/>
    <x v="122"/>
    <s v="CL"/>
    <s v="CLOUD SERVICES"/>
    <s v="IN STUDENT TECH FEE"/>
    <x v="17"/>
    <s v="VP FOR INFORMATION TECHNOLOGY"/>
    <s v="GENFND"/>
    <x v="34"/>
    <x v="33"/>
    <s v="---"/>
    <s v="EX"/>
    <s v="PRSA"/>
    <s v="PROF SAL"/>
    <s v="FP"/>
    <x v="5"/>
    <s v="COMPENS"/>
    <s v="07"/>
    <s v="AC"/>
    <x v="3"/>
    <n v="32838"/>
    <n v="31750"/>
    <s v="IT"/>
    <x v="0"/>
    <s v="IT"/>
    <s v="EX"/>
    <n v="31750"/>
    <n v="31750"/>
    <x v="2"/>
    <n v="877"/>
    <n v="-679.45000000000277"/>
    <m/>
    <n v="197.54999999999723"/>
    <n v="31947.549999999996"/>
    <s v="Y"/>
    <m/>
    <s v="VPIT"/>
    <s v="VP FOR INFORMATION TECHNOLOGY"/>
    <s v="99"/>
    <s v="1-Adjust Based Budget"/>
    <x v="43"/>
    <x v="2"/>
    <x v="7"/>
    <m/>
    <x v="16"/>
    <x v="16"/>
    <m/>
  </r>
  <r>
    <n v="2018"/>
    <s v="UA"/>
    <s v="STF"/>
    <s v="STUDENT TECHNOLOGY FEES"/>
    <x v="122"/>
    <s v="CLMBS"/>
    <s v="STF FOR COLUMBUS"/>
    <s v="IN STUDENT TECH FEE"/>
    <x v="17"/>
    <s v="VP FOR INFORMATION TECHNOLOGY"/>
    <s v="GENFND"/>
    <x v="34"/>
    <x v="33"/>
    <s v="---"/>
    <s v="EX"/>
    <s v="PRSA"/>
    <s v="PROF SAL"/>
    <s v="FP"/>
    <x v="5"/>
    <s v="COMPENS"/>
    <s v="07"/>
    <s v="AC"/>
    <x v="3"/>
    <n v="52021"/>
    <n v="52021"/>
    <s v="IT"/>
    <x v="0"/>
    <s v="IT"/>
    <s v="EX"/>
    <n v="52021"/>
    <n v="52021"/>
    <x v="2"/>
    <n v="1437"/>
    <n v="-1113.2494000000045"/>
    <m/>
    <n v="323.75059999999553"/>
    <n v="52344.750599999992"/>
    <s v="Y"/>
    <m/>
    <s v="VPIT"/>
    <s v="VP FOR INFORMATION TECHNOLOGY"/>
    <s v="99"/>
    <s v="1-Adjust Based Budget"/>
    <x v="43"/>
    <x v="2"/>
    <x v="7"/>
    <m/>
    <x v="16"/>
    <x v="16"/>
    <m/>
  </r>
  <r>
    <n v="2018"/>
    <s v="UA"/>
    <s v="STF"/>
    <s v="STUDENT TECHNOLOGY FEES"/>
    <x v="122"/>
    <s v="CV"/>
    <s v="CLIENT VIRTUALIZATION"/>
    <s v="IN STUDENT TECH FEE"/>
    <x v="17"/>
    <s v="VP FOR INFORMATION TECHNOLOGY"/>
    <s v="GENFND"/>
    <x v="34"/>
    <x v="33"/>
    <s v="---"/>
    <s v="EX"/>
    <s v="PRSA"/>
    <s v="PROF SAL"/>
    <s v="FP"/>
    <x v="5"/>
    <s v="COMPENS"/>
    <s v="07"/>
    <s v="AC"/>
    <x v="3"/>
    <n v="122693"/>
    <n v="122693"/>
    <s v="IT"/>
    <x v="0"/>
    <s v="IT"/>
    <s v="EX"/>
    <n v="122693"/>
    <n v="122693"/>
    <x v="2"/>
    <n v="3389"/>
    <n v="-2625.6302000000105"/>
    <m/>
    <n v="763.36979999998948"/>
    <n v="123456.36979999999"/>
    <s v="Y"/>
    <m/>
    <s v="VPIT"/>
    <s v="VP FOR INFORMATION TECHNOLOGY"/>
    <s v="99"/>
    <s v="1-Adjust Based Budget"/>
    <x v="43"/>
    <x v="2"/>
    <x v="7"/>
    <m/>
    <x v="16"/>
    <x v="16"/>
    <m/>
  </r>
  <r>
    <n v="2018"/>
    <s v="UA"/>
    <s v="STF"/>
    <s v="STUDENT TECHNOLOGY FEES"/>
    <x v="122"/>
    <s v="DDM"/>
    <s v="DEPLOYMENT AND DEVICE MGMT"/>
    <s v="IN STUDENT TECH FEE"/>
    <x v="17"/>
    <s v="VP FOR INFORMATION TECHNOLOGY"/>
    <s v="GENFND"/>
    <x v="34"/>
    <x v="33"/>
    <s v="---"/>
    <s v="EX"/>
    <s v="PRSA"/>
    <s v="PROF SAL"/>
    <s v="FP"/>
    <x v="5"/>
    <s v="COMPENS"/>
    <s v="07"/>
    <s v="AC"/>
    <x v="3"/>
    <n v="45467"/>
    <n v="32482"/>
    <s v="IT"/>
    <x v="0"/>
    <s v="IT"/>
    <s v="EX"/>
    <n v="32482"/>
    <n v="32482"/>
    <x v="2"/>
    <n v="897"/>
    <n v="-695.11480000000279"/>
    <m/>
    <n v="201.88519999999721"/>
    <n v="32683.885199999997"/>
    <s v="Y"/>
    <m/>
    <s v="VPIT"/>
    <s v="VP FOR INFORMATION TECHNOLOGY"/>
    <s v="99"/>
    <s v="1-Adjust Based Budget"/>
    <x v="43"/>
    <x v="2"/>
    <x v="7"/>
    <m/>
    <x v="16"/>
    <x v="16"/>
    <m/>
  </r>
  <r>
    <n v="2018"/>
    <s v="UA"/>
    <s v="STF"/>
    <s v="STUDENT TECHNOLOGY FEES"/>
    <x v="122"/>
    <s v="EDDEL"/>
    <s v="EDUCATION DELIVERY"/>
    <s v="IN STUDENT TECH FEE"/>
    <x v="17"/>
    <s v="VP FOR INFORMATION TECHNOLOGY"/>
    <s v="GENFND"/>
    <x v="34"/>
    <x v="33"/>
    <s v="---"/>
    <s v="EX"/>
    <s v="PRSA"/>
    <s v="PROF SAL"/>
    <s v="FP"/>
    <x v="5"/>
    <s v="COMPENS"/>
    <s v="07"/>
    <s v="AC"/>
    <x v="3"/>
    <n v="105926"/>
    <n v="117892"/>
    <s v="IT"/>
    <x v="0"/>
    <s v="IT"/>
    <s v="EX"/>
    <n v="117892"/>
    <n v="117892"/>
    <x v="2"/>
    <n v="3256"/>
    <n v="-2522.8888000000102"/>
    <m/>
    <n v="733.11119999998982"/>
    <n v="118625.11119999998"/>
    <s v="Y"/>
    <m/>
    <s v="VPIT"/>
    <s v="VP FOR INFORMATION TECHNOLOGY"/>
    <s v="99"/>
    <s v="1-Adjust Based Budget"/>
    <x v="43"/>
    <x v="2"/>
    <x v="7"/>
    <m/>
    <x v="16"/>
    <x v="16"/>
    <m/>
  </r>
  <r>
    <n v="2018"/>
    <s v="UA"/>
    <s v="STF"/>
    <s v="STUDENT TECHNOLOGY FEES"/>
    <x v="122"/>
    <s v="GITHB"/>
    <s v="GITHUB"/>
    <s v="IN STUDENT TECH FEE"/>
    <x v="17"/>
    <s v="VP FOR INFORMATION TECHNOLOGY"/>
    <s v="GENFND"/>
    <x v="34"/>
    <x v="33"/>
    <s v="---"/>
    <s v="EX"/>
    <s v="PRSA"/>
    <s v="PROF SAL"/>
    <s v="FP"/>
    <x v="5"/>
    <s v="COMPENS"/>
    <s v="07"/>
    <s v="AC"/>
    <x v="3"/>
    <n v="55825"/>
    <n v="55825"/>
    <s v="IT"/>
    <x v="0"/>
    <s v="IT"/>
    <s v="EX"/>
    <n v="55825"/>
    <n v="55825"/>
    <x v="2"/>
    <n v="1542"/>
    <n v="-1194.6550000000047"/>
    <m/>
    <n v="347.34499999999525"/>
    <n v="56172.344999999994"/>
    <s v="Y"/>
    <m/>
    <s v="VPIT"/>
    <s v="VP FOR INFORMATION TECHNOLOGY"/>
    <s v="99"/>
    <s v="1-Adjust Based Budget"/>
    <x v="43"/>
    <x v="2"/>
    <x v="7"/>
    <m/>
    <x v="16"/>
    <x v="16"/>
    <m/>
  </r>
  <r>
    <n v="2018"/>
    <s v="UA"/>
    <s v="STF"/>
    <s v="STUDENT TECHNOLOGY FEES"/>
    <x v="122"/>
    <s v="HIP"/>
    <s v="HEALTH INFORMATION PROTECTION"/>
    <s v="IN STUDENT TECH FEE"/>
    <x v="17"/>
    <s v="VP FOR INFORMATION TECHNOLOGY"/>
    <s v="GENFND"/>
    <x v="34"/>
    <x v="33"/>
    <s v="---"/>
    <s v="EX"/>
    <s v="PRSA"/>
    <s v="PROF SAL"/>
    <s v="FP"/>
    <x v="5"/>
    <s v="COMPENS"/>
    <s v="07"/>
    <s v="AC"/>
    <x v="3"/>
    <n v="75647"/>
    <n v="75647"/>
    <s v="IT"/>
    <x v="0"/>
    <s v="IT"/>
    <s v="EX"/>
    <n v="75647"/>
    <n v="75647"/>
    <x v="2"/>
    <n v="2089"/>
    <n v="-1618.8458000000064"/>
    <m/>
    <n v="470.15419999999358"/>
    <n v="76117.15419999999"/>
    <s v="Y"/>
    <m/>
    <s v="VPIT"/>
    <s v="VP FOR INFORMATION TECHNOLOGY"/>
    <s v="99"/>
    <s v="1-Adjust Based Budget"/>
    <x v="43"/>
    <x v="2"/>
    <x v="7"/>
    <m/>
    <x v="16"/>
    <x v="16"/>
    <m/>
  </r>
  <r>
    <n v="2018"/>
    <s v="UA"/>
    <s v="STF"/>
    <s v="STUDENT TECHNOLOGY FEES"/>
    <x v="122"/>
    <s v="IUPRT"/>
    <s v="IU-PRINT"/>
    <s v="IN STUDENT TECH FEE"/>
    <x v="17"/>
    <s v="VP FOR INFORMATION TECHNOLOGY"/>
    <s v="GENFND"/>
    <x v="34"/>
    <x v="33"/>
    <s v="---"/>
    <s v="EX"/>
    <s v="PRSA"/>
    <s v="PROF SAL"/>
    <s v="FP"/>
    <x v="5"/>
    <s v="COMPENS"/>
    <s v="07"/>
    <s v="AC"/>
    <x v="3"/>
    <n v="63937"/>
    <n v="63937"/>
    <s v="IT"/>
    <x v="0"/>
    <s v="IT"/>
    <s v="EX"/>
    <n v="63937"/>
    <n v="63937"/>
    <x v="2"/>
    <n v="1766"/>
    <n v="-1368.2518000000055"/>
    <m/>
    <n v="397.74819999999454"/>
    <n v="64334.748199999995"/>
    <s v="Y"/>
    <m/>
    <s v="VPIT"/>
    <s v="VP FOR INFORMATION TECHNOLOGY"/>
    <s v="99"/>
    <s v="1-Adjust Based Budget"/>
    <x v="43"/>
    <x v="2"/>
    <x v="7"/>
    <m/>
    <x v="16"/>
    <x v="16"/>
    <m/>
  </r>
  <r>
    <n v="2018"/>
    <s v="UA"/>
    <s v="STF"/>
    <s v="STUDENT TECHNOLOGY FEES"/>
    <x v="122"/>
    <s v="LSPAC"/>
    <s v="LEARNING SPACES"/>
    <s v="IN STUDENT TECH FEE"/>
    <x v="17"/>
    <s v="VP FOR INFORMATION TECHNOLOGY"/>
    <s v="GENFND"/>
    <x v="34"/>
    <x v="33"/>
    <s v="---"/>
    <s v="EX"/>
    <s v="PRSA"/>
    <s v="PROF SAL"/>
    <s v="FP"/>
    <x v="5"/>
    <s v="COMPENS"/>
    <s v="07"/>
    <s v="AC"/>
    <x v="3"/>
    <n v="66500"/>
    <n v="66500"/>
    <s v="IT"/>
    <x v="0"/>
    <s v="IT"/>
    <s v="EX"/>
    <n v="66500"/>
    <n v="66500"/>
    <x v="2"/>
    <n v="1837"/>
    <n v="-1423.1000000000056"/>
    <m/>
    <n v="413.89999999999441"/>
    <n v="66913.899999999994"/>
    <s v="Y"/>
    <m/>
    <s v="VPIT"/>
    <s v="VP FOR INFORMATION TECHNOLOGY"/>
    <s v="99"/>
    <s v="1-Adjust Based Budget"/>
    <x v="43"/>
    <x v="2"/>
    <x v="7"/>
    <m/>
    <x v="16"/>
    <x v="16"/>
    <m/>
  </r>
  <r>
    <n v="2018"/>
    <s v="UA"/>
    <s v="STF"/>
    <s v="STUDENT TECHNOLOGY FEES"/>
    <x v="122"/>
    <s v="ONE"/>
    <s v="ONE.IU.EDU"/>
    <s v="IN STUDENT TECH FEE"/>
    <x v="17"/>
    <s v="VP FOR INFORMATION TECHNOLOGY"/>
    <s v="GENFND"/>
    <x v="34"/>
    <x v="33"/>
    <s v="---"/>
    <s v="EX"/>
    <s v="PRSA"/>
    <s v="PROF SAL"/>
    <s v="FP"/>
    <x v="5"/>
    <s v="COMPENS"/>
    <s v="07"/>
    <s v="AC"/>
    <x v="3"/>
    <n v="59073"/>
    <n v="0"/>
    <s v="IT"/>
    <x v="0"/>
    <s v="IT"/>
    <s v="EX"/>
    <n v="0"/>
    <n v="0"/>
    <x v="2"/>
    <n v="0"/>
    <n v="0"/>
    <m/>
    <n v="0"/>
    <n v="0"/>
    <s v="Y"/>
    <m/>
    <s v="VPIT"/>
    <s v="VP FOR INFORMATION TECHNOLOGY"/>
    <s v="99"/>
    <s v="1-Adjust Based Budget"/>
    <x v="42"/>
    <x v="2"/>
    <x v="7"/>
    <m/>
    <x v="16"/>
    <x v="16"/>
    <m/>
  </r>
  <r>
    <n v="2018"/>
    <s v="UA"/>
    <s v="STF"/>
    <s v="STUDENT TECHNOLOGY FEES"/>
    <x v="122"/>
    <s v="PRINT"/>
    <s v="STUDENT TECHNOLOGY CENTERS PRINTING"/>
    <s v="IN STUDENT TECH FEE"/>
    <x v="17"/>
    <s v="VP FOR INFORMATION TECHNOLOGY"/>
    <s v="GENFND"/>
    <x v="34"/>
    <x v="33"/>
    <s v="---"/>
    <s v="EX"/>
    <s v="PRSA"/>
    <s v="PROF SAL"/>
    <s v="FP"/>
    <x v="5"/>
    <s v="COMPENS"/>
    <s v="07"/>
    <s v="AC"/>
    <x v="3"/>
    <n v="8886"/>
    <n v="8886"/>
    <s v="IT"/>
    <x v="0"/>
    <s v="IT"/>
    <s v="EX"/>
    <n v="8886"/>
    <n v="8886"/>
    <x v="2"/>
    <n v="245"/>
    <n v="-190.16040000000075"/>
    <m/>
    <n v="54.839599999999251"/>
    <n v="8940.8395999999993"/>
    <s v="Y"/>
    <m/>
    <s v="VPIT"/>
    <s v="VP FOR INFORMATION TECHNOLOGY"/>
    <s v="99"/>
    <s v="1-Adjust Based Budget"/>
    <x v="43"/>
    <x v="2"/>
    <x v="7"/>
    <m/>
    <x v="16"/>
    <x v="16"/>
    <m/>
  </r>
  <r>
    <n v="2018"/>
    <s v="UA"/>
    <s v="STF"/>
    <s v="STUDENT TECHNOLOGY FEES"/>
    <x v="122"/>
    <s v="SC"/>
    <s v="SUPPORT CENTER ADMINISTRATIVE SUPPORT"/>
    <s v="IN STUDENT TECH FEE"/>
    <x v="17"/>
    <s v="VP FOR INFORMATION TECHNOLOGY"/>
    <s v="GENFND"/>
    <x v="34"/>
    <x v="33"/>
    <s v="---"/>
    <s v="EX"/>
    <s v="PRSA"/>
    <s v="PROF SAL"/>
    <s v="FP"/>
    <x v="5"/>
    <s v="COMPENS"/>
    <s v="07"/>
    <s v="AC"/>
    <x v="3"/>
    <n v="117666"/>
    <n v="90294"/>
    <s v="IT"/>
    <x v="0"/>
    <s v="IT"/>
    <s v="EX"/>
    <n v="90294"/>
    <n v="90294"/>
    <x v="2"/>
    <n v="2494"/>
    <n v="-1932.2916000000077"/>
    <m/>
    <n v="561.70839999999225"/>
    <n v="90855.708399999989"/>
    <s v="Y"/>
    <m/>
    <s v="VPIT"/>
    <s v="VP FOR INFORMATION TECHNOLOGY"/>
    <s v="99"/>
    <s v="1-Adjust Based Budget"/>
    <x v="43"/>
    <x v="2"/>
    <x v="7"/>
    <m/>
    <x v="16"/>
    <x v="16"/>
    <m/>
  </r>
  <r>
    <n v="2018"/>
    <s v="UA"/>
    <s v="STF"/>
    <s v="STUDENT TECHNOLOGY FEES"/>
    <x v="122"/>
    <s v="STCON"/>
    <s v="STUDENT TECHNOLOGY CONSULTING"/>
    <s v="IN STUDENT TECH FEE"/>
    <x v="17"/>
    <s v="VP FOR INFORMATION TECHNOLOGY"/>
    <s v="GENFND"/>
    <x v="34"/>
    <x v="33"/>
    <s v="---"/>
    <s v="EX"/>
    <s v="PRSA"/>
    <s v="PROF SAL"/>
    <s v="FP"/>
    <x v="5"/>
    <s v="COMPENS"/>
    <s v="07"/>
    <s v="AC"/>
    <x v="3"/>
    <n v="17349"/>
    <n v="69349"/>
    <s v="IT"/>
    <x v="0"/>
    <s v="IT"/>
    <s v="EX"/>
    <n v="69349"/>
    <n v="69349"/>
    <x v="2"/>
    <n v="1915"/>
    <n v="-1484.068600000006"/>
    <m/>
    <n v="430.93139999999403"/>
    <n v="69779.931400000001"/>
    <s v="Y"/>
    <m/>
    <s v="VPIT"/>
    <s v="VP FOR INFORMATION TECHNOLOGY"/>
    <s v="99"/>
    <s v="1-Adjust Based Budget"/>
    <x v="43"/>
    <x v="2"/>
    <x v="7"/>
    <m/>
    <x v="16"/>
    <x v="16"/>
    <m/>
  </r>
  <r>
    <n v="2018"/>
    <s v="UA"/>
    <s v="STF"/>
    <s v="STUDENT TECHNOLOGY FEES"/>
    <x v="122"/>
    <s v="STCTR"/>
    <s v="STUDENT TECHNOLOGY CENTERS"/>
    <s v="IN STUDENT TECH FEE"/>
    <x v="17"/>
    <s v="VP FOR INFORMATION TECHNOLOGY"/>
    <s v="GENFND"/>
    <x v="34"/>
    <x v="33"/>
    <s v="---"/>
    <s v="EX"/>
    <s v="PRSA"/>
    <s v="PROF SAL"/>
    <s v="FP"/>
    <x v="5"/>
    <s v="COMPENS"/>
    <s v="07"/>
    <s v="AC"/>
    <x v="3"/>
    <n v="146411"/>
    <n v="155363"/>
    <s v="IT"/>
    <x v="0"/>
    <s v="IT"/>
    <s v="EX"/>
    <n v="155363"/>
    <n v="155363"/>
    <x v="2"/>
    <n v="4291"/>
    <n v="-3324.7682000000132"/>
    <m/>
    <n v="966.23179999998683"/>
    <n v="156329.23179999998"/>
    <s v="Y"/>
    <m/>
    <s v="VPIT"/>
    <s v="VP FOR INFORMATION TECHNOLOGY"/>
    <s v="99"/>
    <s v="1-Adjust Based Budget"/>
    <x v="43"/>
    <x v="2"/>
    <x v="7"/>
    <m/>
    <x v="16"/>
    <x v="16"/>
    <m/>
  </r>
  <r>
    <n v="2018"/>
    <s v="UA"/>
    <s v="STF"/>
    <s v="STUDENT TECHNOLOGY FEES"/>
    <x v="123"/>
    <s v="STO"/>
    <s v="STUDENT TECH FEE OPERATING"/>
    <s v="SE STUDENT TECHNOLOGY FEES"/>
    <x v="17"/>
    <s v="VP FOR INFORMATION TECHNOLOGY"/>
    <s v="GENFND"/>
    <x v="34"/>
    <x v="33"/>
    <s v="---"/>
    <s v="EX"/>
    <s v="PRSA"/>
    <s v="PROF SAL"/>
    <s v="FP"/>
    <x v="5"/>
    <s v="COMPENS"/>
    <s v="07"/>
    <s v="AC"/>
    <x v="3"/>
    <n v="89691"/>
    <n v="89691"/>
    <s v="IT"/>
    <x v="0"/>
    <s v="IT"/>
    <s v="EX"/>
    <n v="89691"/>
    <n v="89691"/>
    <x v="2"/>
    <n v="2477"/>
    <n v="-1919.3874000000076"/>
    <m/>
    <n v="557.61259999999243"/>
    <n v="90248.612599999993"/>
    <s v="Y"/>
    <m/>
    <s v="VPIT"/>
    <s v="VP FOR INFORMATION TECHNOLOGY"/>
    <s v="99"/>
    <s v="1-Adjust Based Budget"/>
    <x v="43"/>
    <x v="2"/>
    <x v="7"/>
    <m/>
    <x v="16"/>
    <x v="16"/>
    <m/>
  </r>
  <r>
    <n v="2018"/>
    <s v="UA"/>
    <s v="STF"/>
    <s v="STUDENT TECHNOLOGY FEES"/>
    <x v="117"/>
    <s v="CTP"/>
    <s v="CLASSROOM TELEPRESENCE"/>
    <s v="BL - STUDENT TECH FEE"/>
    <x v="17"/>
    <s v="VP FOR INFORMATION TECHNOLOGY"/>
    <s v="GENFND"/>
    <x v="125"/>
    <x v="121"/>
    <s v="---"/>
    <s v="EX"/>
    <s v="PRSA"/>
    <s v="PROF SAL"/>
    <s v="FP"/>
    <x v="5"/>
    <s v="COMPENS"/>
    <s v="07"/>
    <s v="AC"/>
    <x v="3"/>
    <n v="-42016"/>
    <n v="-42016"/>
    <s v="IT"/>
    <x v="0"/>
    <s v="IT"/>
    <s v="EX"/>
    <n v="-42016"/>
    <n v="-42016"/>
    <x v="0"/>
    <n v="0"/>
    <n v="0"/>
    <m/>
    <n v="0"/>
    <n v="-42016"/>
    <s v="N"/>
    <m/>
    <s v="VPIT"/>
    <s v="VP FOR INFORMATION TECHNOLOGY"/>
    <s v="94"/>
    <s v="1-Adjust Based Budget"/>
    <x v="42"/>
    <x v="2"/>
    <x v="7"/>
    <m/>
    <x v="16"/>
    <x v="16"/>
    <m/>
  </r>
  <r>
    <n v="2018"/>
    <s v="UA"/>
    <s v="STF"/>
    <s v="STUDENT TECHNOLOGY FEES"/>
    <x v="117"/>
    <s v="EWT"/>
    <s v="ENTERPRISE WEB TECH TEAM"/>
    <s v="BL - STUDENT TECH FEE"/>
    <x v="17"/>
    <s v="VP FOR INFORMATION TECHNOLOGY"/>
    <s v="GENFND"/>
    <x v="125"/>
    <x v="121"/>
    <s v="---"/>
    <s v="EX"/>
    <s v="PRSA"/>
    <s v="PROF SAL"/>
    <s v="FP"/>
    <x v="5"/>
    <s v="COMPENS"/>
    <s v="07"/>
    <s v="AC"/>
    <x v="3"/>
    <n v="-53956"/>
    <n v="-53956"/>
    <s v="IT"/>
    <x v="0"/>
    <s v="IT"/>
    <s v="EX"/>
    <n v="-53956"/>
    <n v="-53956"/>
    <x v="0"/>
    <n v="0"/>
    <n v="0"/>
    <m/>
    <n v="0"/>
    <n v="-53956"/>
    <s v="N"/>
    <m/>
    <s v="VPIT"/>
    <s v="VP FOR INFORMATION TECHNOLOGY"/>
    <s v="94"/>
    <s v="1-Adjust Based Budget"/>
    <x v="42"/>
    <x v="2"/>
    <x v="7"/>
    <m/>
    <x v="16"/>
    <x v="16"/>
    <m/>
  </r>
  <r>
    <n v="2018"/>
    <s v="UA"/>
    <s v="STF"/>
    <s v="STUDENT TECHNOLOGY FEES"/>
    <x v="117"/>
    <s v="KCTS"/>
    <s v="KELLEY CLASSROOM TECH SERVICES"/>
    <s v="BL - STUDENT TECH FEE"/>
    <x v="17"/>
    <s v="VP FOR INFORMATION TECHNOLOGY"/>
    <s v="GENFND"/>
    <x v="125"/>
    <x v="121"/>
    <s v="---"/>
    <s v="EX"/>
    <s v="PRSA"/>
    <s v="PROF SAL"/>
    <s v="FP"/>
    <x v="5"/>
    <s v="COMPENS"/>
    <s v="07"/>
    <s v="AC"/>
    <x v="3"/>
    <n v="-28928"/>
    <n v="-28928"/>
    <s v="IT"/>
    <x v="0"/>
    <s v="IT"/>
    <s v="EX"/>
    <n v="-28928"/>
    <n v="-28928"/>
    <x v="0"/>
    <n v="0"/>
    <n v="0"/>
    <m/>
    <n v="0"/>
    <n v="-28928"/>
    <s v="N"/>
    <m/>
    <s v="VPIT"/>
    <s v="VP FOR INFORMATION TECHNOLOGY"/>
    <s v="94"/>
    <s v="1-Adjust Based Budget"/>
    <x v="42"/>
    <x v="2"/>
    <x v="7"/>
    <m/>
    <x v="16"/>
    <x v="16"/>
    <m/>
  </r>
  <r>
    <n v="2018"/>
    <s v="UA"/>
    <s v="STF"/>
    <s v="STUDENT TECHNOLOGY FEES"/>
    <x v="117"/>
    <s v="MSAIC"/>
    <s v="MOSAIC"/>
    <s v="BL - STUDENT TECH FEE"/>
    <x v="17"/>
    <s v="VP FOR INFORMATION TECHNOLOGY"/>
    <s v="GENFND"/>
    <x v="125"/>
    <x v="121"/>
    <s v="---"/>
    <s v="EX"/>
    <s v="PRSA"/>
    <s v="PROF SAL"/>
    <s v="FP"/>
    <x v="5"/>
    <s v="COMPENS"/>
    <s v="07"/>
    <s v="AC"/>
    <x v="3"/>
    <n v="-59144"/>
    <n v="-59144"/>
    <s v="IT"/>
    <x v="0"/>
    <s v="IT"/>
    <s v="EX"/>
    <n v="-59144"/>
    <n v="-59144"/>
    <x v="0"/>
    <n v="0"/>
    <n v="0"/>
    <m/>
    <n v="0"/>
    <n v="-59144"/>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125"/>
    <x v="121"/>
    <s v="---"/>
    <s v="EX"/>
    <s v="PRSA"/>
    <s v="PROF SAL"/>
    <s v="FP"/>
    <x v="5"/>
    <s v="COMPENS"/>
    <s v="07"/>
    <s v="AC"/>
    <x v="3"/>
    <n v="0"/>
    <n v="-49660"/>
    <s v="IT"/>
    <x v="0"/>
    <s v="IT"/>
    <s v="EX"/>
    <n v="-49660"/>
    <n v="-49660"/>
    <x v="0"/>
    <n v="0"/>
    <n v="0"/>
    <m/>
    <n v="0"/>
    <n v="-49660"/>
    <s v="N"/>
    <m/>
    <s v="VPIT"/>
    <s v="VP FOR INFORMATION TECHNOLOGY"/>
    <s v="94"/>
    <s v="1-Adjust Based Budget"/>
    <x v="42"/>
    <x v="2"/>
    <x v="7"/>
    <m/>
    <x v="16"/>
    <x v="16"/>
    <m/>
  </r>
  <r>
    <n v="2018"/>
    <s v="UA"/>
    <s v="STF"/>
    <s v="STUDENT TECHNOLOGY FEES"/>
    <x v="122"/>
    <s v="ONE"/>
    <s v="ONE.IU.EDU"/>
    <s v="IN STUDENT TECH FEE"/>
    <x v="17"/>
    <s v="VP FOR INFORMATION TECHNOLOGY"/>
    <s v="GENFND"/>
    <x v="125"/>
    <x v="121"/>
    <s v="---"/>
    <s v="EX"/>
    <s v="PRSA"/>
    <s v="PROF SAL"/>
    <s v="FP"/>
    <x v="5"/>
    <s v="COMPENS"/>
    <s v="07"/>
    <s v="AC"/>
    <x v="3"/>
    <n v="-59073"/>
    <n v="0"/>
    <s v="IT"/>
    <x v="0"/>
    <s v="IT"/>
    <s v="EX"/>
    <n v="0"/>
    <n v="0"/>
    <x v="0"/>
    <n v="0"/>
    <n v="0"/>
    <m/>
    <n v="0"/>
    <n v="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99"/>
    <x v="97"/>
    <s v="---"/>
    <s v="EX"/>
    <s v="PRSA"/>
    <s v="PROF SAL"/>
    <s v="FP"/>
    <x v="5"/>
    <s v="COMPENS"/>
    <s v="07"/>
    <s v="AC"/>
    <x v="3"/>
    <n v="18977"/>
    <n v="18977"/>
    <s v="IT"/>
    <x v="0"/>
    <s v="IT"/>
    <s v="EX"/>
    <n v="18977"/>
    <n v="18977"/>
    <x v="0"/>
    <n v="0"/>
    <n v="0"/>
    <m/>
    <n v="0"/>
    <n v="18977"/>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99"/>
    <x v="97"/>
    <s v="---"/>
    <s v="EX"/>
    <s v="PRSA"/>
    <s v="PROF SAL"/>
    <s v="FP"/>
    <x v="5"/>
    <s v="COMPENS"/>
    <s v="07"/>
    <s v="AC"/>
    <x v="3"/>
    <n v="7274"/>
    <n v="3508"/>
    <s v="IT"/>
    <x v="0"/>
    <s v="IT"/>
    <s v="EX"/>
    <n v="3508"/>
    <n v="3508"/>
    <x v="0"/>
    <n v="0"/>
    <n v="0"/>
    <m/>
    <n v="0"/>
    <n v="3508"/>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99"/>
    <x v="97"/>
    <s v="---"/>
    <s v="EX"/>
    <s v="PRSA"/>
    <s v="PROF SAL"/>
    <s v="FP"/>
    <x v="5"/>
    <s v="COMPENS"/>
    <s v="07"/>
    <s v="AC"/>
    <x v="3"/>
    <n v="28000"/>
    <n v="0"/>
    <s v="IT"/>
    <x v="0"/>
    <s v="IT"/>
    <s v="EX"/>
    <n v="0"/>
    <n v="0"/>
    <x v="0"/>
    <n v="0"/>
    <n v="0"/>
    <m/>
    <n v="0"/>
    <n v="0"/>
    <s v="N"/>
    <m/>
    <s v="VPIT"/>
    <s v="VP FOR INFORMATION TECHNOLOGY"/>
    <s v="94"/>
    <s v="1-Adjust Based Budget"/>
    <x v="42"/>
    <x v="2"/>
    <x v="7"/>
    <m/>
    <x v="16"/>
    <x v="16"/>
    <m/>
  </r>
  <r>
    <n v="2018"/>
    <s v="UA"/>
    <s v="STF"/>
    <s v="STUDENT TECHNOLOGY FEES"/>
    <x v="117"/>
    <s v="EDDEL"/>
    <s v="EDUCATION DELIVERY"/>
    <s v="BL - STUDENT TECH FEE"/>
    <x v="17"/>
    <s v="VP FOR INFORMATION TECHNOLOGY"/>
    <s v="GENFND"/>
    <x v="99"/>
    <x v="97"/>
    <s v="---"/>
    <s v="EX"/>
    <s v="PRSA"/>
    <s v="PROF SAL"/>
    <s v="FP"/>
    <x v="5"/>
    <s v="COMPENS"/>
    <s v="07"/>
    <s v="AC"/>
    <x v="3"/>
    <n v="-15336"/>
    <n v="0"/>
    <s v="IT"/>
    <x v="0"/>
    <s v="IT"/>
    <s v="EX"/>
    <n v="0"/>
    <n v="0"/>
    <x v="0"/>
    <n v="0"/>
    <n v="0"/>
    <m/>
    <n v="0"/>
    <n v="0"/>
    <s v="N"/>
    <m/>
    <s v="VPIT"/>
    <s v="VP FOR INFORMATION TECHNOLOGY"/>
    <s v="94"/>
    <s v="1-Adjust Based Budget"/>
    <x v="42"/>
    <x v="2"/>
    <x v="7"/>
    <m/>
    <x v="16"/>
    <x v="16"/>
    <m/>
  </r>
  <r>
    <n v="2018"/>
    <s v="UA"/>
    <s v="STF"/>
    <s v="STUDENT TECHNOLOGY FEES"/>
    <x v="117"/>
    <s v="MSAIC"/>
    <s v="MOSAIC"/>
    <s v="BL - STUDENT TECH FEE"/>
    <x v="17"/>
    <s v="VP FOR INFORMATION TECHNOLOGY"/>
    <s v="GENFND"/>
    <x v="99"/>
    <x v="97"/>
    <s v="---"/>
    <s v="EX"/>
    <s v="PRSA"/>
    <s v="PROF SAL"/>
    <s v="FP"/>
    <x v="5"/>
    <s v="COMPENS"/>
    <s v="07"/>
    <s v="AC"/>
    <x v="3"/>
    <n v="41492"/>
    <n v="0"/>
    <s v="IT"/>
    <x v="0"/>
    <s v="IT"/>
    <s v="EX"/>
    <n v="0"/>
    <n v="0"/>
    <x v="0"/>
    <n v="0"/>
    <n v="0"/>
    <m/>
    <n v="0"/>
    <n v="0"/>
    <s v="N"/>
    <m/>
    <s v="VPIT"/>
    <s v="VP FOR INFORMATION TECHNOLOGY"/>
    <s v="94"/>
    <s v="1-Adjust Based Budget"/>
    <x v="42"/>
    <x v="2"/>
    <x v="7"/>
    <m/>
    <x v="16"/>
    <x v="16"/>
    <m/>
  </r>
  <r>
    <n v="2018"/>
    <s v="UA"/>
    <s v="STF"/>
    <s v="STUDENT TECHNOLOGY FEES"/>
    <x v="117"/>
    <s v="PRACQ"/>
    <s v="PRIORITIZED ACQUISITIONS"/>
    <s v="BL - STUDENT TECH FEE"/>
    <x v="17"/>
    <s v="VP FOR INFORMATION TECHNOLOGY"/>
    <s v="GENFND"/>
    <x v="99"/>
    <x v="97"/>
    <s v="---"/>
    <s v="EX"/>
    <s v="PRSA"/>
    <s v="PROF SAL"/>
    <s v="FP"/>
    <x v="5"/>
    <s v="COMPENS"/>
    <s v="07"/>
    <s v="AC"/>
    <x v="3"/>
    <n v="351453"/>
    <n v="0"/>
    <s v="IT"/>
    <x v="0"/>
    <s v="IT"/>
    <s v="EX"/>
    <n v="0"/>
    <n v="0"/>
    <x v="0"/>
    <n v="0"/>
    <n v="0"/>
    <m/>
    <n v="0"/>
    <n v="0"/>
    <s v="N"/>
    <m/>
    <s v="VPIT"/>
    <s v="VP FOR INFORMATION TECHNOLOGY"/>
    <s v="94"/>
    <s v="1-Adjust Based Budget"/>
    <x v="42"/>
    <x v="2"/>
    <x v="7"/>
    <m/>
    <x v="16"/>
    <x v="16"/>
    <m/>
  </r>
  <r>
    <n v="2018"/>
    <s v="UA"/>
    <s v="STF"/>
    <s v="STUDENT TECHNOLOGY FEES"/>
    <x v="117"/>
    <s v="SAVP"/>
    <s v="SUPPORT AVP"/>
    <s v="BL - STUDENT TECH FEE"/>
    <x v="17"/>
    <s v="VP FOR INFORMATION TECHNOLOGY"/>
    <s v="GENFND"/>
    <x v="99"/>
    <x v="97"/>
    <s v="---"/>
    <s v="EX"/>
    <s v="PRSA"/>
    <s v="PROF SAL"/>
    <s v="FP"/>
    <x v="5"/>
    <s v="COMPENS"/>
    <s v="07"/>
    <s v="AC"/>
    <x v="3"/>
    <n v="0"/>
    <n v="10229"/>
    <s v="IT"/>
    <x v="0"/>
    <s v="IT"/>
    <s v="EX"/>
    <n v="10229"/>
    <n v="10229"/>
    <x v="0"/>
    <n v="0"/>
    <n v="0"/>
    <m/>
    <n v="0"/>
    <n v="10229"/>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99"/>
    <x v="97"/>
    <s v="---"/>
    <s v="EX"/>
    <s v="PRSA"/>
    <s v="PROF SAL"/>
    <s v="FP"/>
    <x v="5"/>
    <s v="COMPENS"/>
    <s v="07"/>
    <s v="AC"/>
    <x v="3"/>
    <n v="2940"/>
    <n v="58452"/>
    <s v="IT"/>
    <x v="0"/>
    <s v="IT"/>
    <s v="EX"/>
    <n v="58452"/>
    <n v="58452"/>
    <x v="0"/>
    <n v="0"/>
    <n v="0"/>
    <m/>
    <n v="0"/>
    <n v="58452"/>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99"/>
    <x v="97"/>
    <s v="---"/>
    <s v="EX"/>
    <s v="PRSA"/>
    <s v="PROF SAL"/>
    <s v="FP"/>
    <x v="5"/>
    <s v="COMPENS"/>
    <s v="07"/>
    <s v="AC"/>
    <x v="3"/>
    <n v="6807"/>
    <n v="6807"/>
    <s v="IT"/>
    <x v="0"/>
    <s v="IT"/>
    <s v="EX"/>
    <n v="6807"/>
    <n v="6807"/>
    <x v="0"/>
    <n v="0"/>
    <n v="0"/>
    <m/>
    <n v="0"/>
    <n v="6807"/>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99"/>
    <x v="97"/>
    <s v="---"/>
    <s v="EX"/>
    <s v="PRSA"/>
    <s v="PROF SAL"/>
    <s v="FP"/>
    <x v="5"/>
    <s v="COMPENS"/>
    <s v="07"/>
    <s v="AC"/>
    <x v="3"/>
    <n v="0"/>
    <n v="225570"/>
    <s v="IT"/>
    <x v="0"/>
    <s v="IT"/>
    <s v="EX"/>
    <n v="225570"/>
    <n v="225570"/>
    <x v="0"/>
    <n v="0"/>
    <n v="0"/>
    <m/>
    <n v="0"/>
    <n v="22557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99"/>
    <x v="97"/>
    <s v="---"/>
    <s v="EX"/>
    <s v="PRSA"/>
    <s v="PROF SAL"/>
    <s v="FP"/>
    <x v="5"/>
    <s v="COMPENS"/>
    <s v="07"/>
    <s v="AC"/>
    <x v="3"/>
    <n v="11797"/>
    <n v="2411"/>
    <s v="IT"/>
    <x v="0"/>
    <s v="IT"/>
    <s v="EX"/>
    <n v="2411"/>
    <n v="2411"/>
    <x v="0"/>
    <n v="0"/>
    <n v="0"/>
    <m/>
    <n v="0"/>
    <n v="2411"/>
    <s v="N"/>
    <m/>
    <s v="VPIT"/>
    <s v="VP FOR INFORMATION TECHNOLOGY"/>
    <s v="94"/>
    <s v="1-Adjust Based Budget"/>
    <x v="42"/>
    <x v="2"/>
    <x v="7"/>
    <m/>
    <x v="16"/>
    <x v="16"/>
    <m/>
  </r>
  <r>
    <n v="2018"/>
    <s v="UA"/>
    <s v="STF"/>
    <s v="STUDENT TECHNOLOGY FEES"/>
    <x v="122"/>
    <s v="-----"/>
    <m/>
    <s v="IN STUDENT TECH FEE"/>
    <x v="17"/>
    <s v="VP FOR INFORMATION TECHNOLOGY"/>
    <s v="GENFND"/>
    <x v="99"/>
    <x v="97"/>
    <s v="---"/>
    <s v="EX"/>
    <s v="PRSA"/>
    <s v="PROF SAL"/>
    <s v="FP"/>
    <x v="5"/>
    <s v="COMPENS"/>
    <s v="07"/>
    <s v="AC"/>
    <x v="3"/>
    <n v="0"/>
    <n v="1706"/>
    <s v="IT"/>
    <x v="0"/>
    <s v="IT"/>
    <s v="EX"/>
    <n v="1706"/>
    <n v="1706"/>
    <x v="0"/>
    <n v="0"/>
    <n v="0"/>
    <m/>
    <n v="0"/>
    <n v="1706"/>
    <s v="N"/>
    <m/>
    <s v="VPIT"/>
    <s v="VP FOR INFORMATION TECHNOLOGY"/>
    <s v="94"/>
    <s v="1-Adjust Based Budget"/>
    <x v="42"/>
    <x v="2"/>
    <x v="7"/>
    <m/>
    <x v="16"/>
    <x v="16"/>
    <m/>
  </r>
  <r>
    <n v="2018"/>
    <s v="UA"/>
    <s v="STF"/>
    <s v="STUDENT TECHNOLOGY FEES"/>
    <x v="122"/>
    <s v="CL"/>
    <s v="CLOUD SERVICES"/>
    <s v="IN STUDENT TECH FEE"/>
    <x v="17"/>
    <s v="VP FOR INFORMATION TECHNOLOGY"/>
    <s v="GENFND"/>
    <x v="99"/>
    <x v="97"/>
    <s v="---"/>
    <s v="EX"/>
    <s v="PRSA"/>
    <s v="PROF SAL"/>
    <s v="FP"/>
    <x v="5"/>
    <s v="COMPENS"/>
    <s v="07"/>
    <s v="AC"/>
    <x v="3"/>
    <n v="0"/>
    <n v="1005"/>
    <s v="IT"/>
    <x v="0"/>
    <s v="IT"/>
    <s v="EX"/>
    <n v="1005"/>
    <n v="1005"/>
    <x v="0"/>
    <n v="0"/>
    <n v="0"/>
    <m/>
    <n v="0"/>
    <n v="1005"/>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99"/>
    <x v="97"/>
    <s v="---"/>
    <s v="EX"/>
    <s v="PRSA"/>
    <s v="PROF SAL"/>
    <s v="FP"/>
    <x v="5"/>
    <s v="COMPENS"/>
    <s v="07"/>
    <s v="AC"/>
    <x v="3"/>
    <n v="0"/>
    <n v="585"/>
    <s v="IT"/>
    <x v="0"/>
    <s v="IT"/>
    <s v="EX"/>
    <n v="585"/>
    <n v="585"/>
    <x v="0"/>
    <n v="0"/>
    <n v="0"/>
    <m/>
    <n v="0"/>
    <n v="585"/>
    <s v="N"/>
    <m/>
    <s v="VPIT"/>
    <s v="VP FOR INFORMATION TECHNOLOGY"/>
    <s v="94"/>
    <s v="1-Adjust Based Budget"/>
    <x v="42"/>
    <x v="2"/>
    <x v="7"/>
    <m/>
    <x v="16"/>
    <x v="16"/>
    <m/>
  </r>
  <r>
    <n v="2018"/>
    <s v="UA"/>
    <s v="STF"/>
    <s v="STUDENT TECHNOLOGY FEES"/>
    <x v="122"/>
    <s v="EDDEL"/>
    <s v="EDUCATION DELIVERY"/>
    <s v="IN STUDENT TECH FEE"/>
    <x v="17"/>
    <s v="VP FOR INFORMATION TECHNOLOGY"/>
    <s v="GENFND"/>
    <x v="99"/>
    <x v="97"/>
    <s v="---"/>
    <s v="EX"/>
    <s v="PRSA"/>
    <s v="PROF SAL"/>
    <s v="FP"/>
    <x v="5"/>
    <s v="COMPENS"/>
    <s v="07"/>
    <s v="AC"/>
    <x v="3"/>
    <n v="12750"/>
    <n v="784"/>
    <s v="IT"/>
    <x v="0"/>
    <s v="IT"/>
    <s v="EX"/>
    <n v="784"/>
    <n v="784"/>
    <x v="0"/>
    <n v="0"/>
    <n v="0"/>
    <m/>
    <n v="0"/>
    <n v="784"/>
    <s v="N"/>
    <m/>
    <s v="VPIT"/>
    <s v="VP FOR INFORMATION TECHNOLOGY"/>
    <s v="94"/>
    <s v="1-Adjust Based Budget"/>
    <x v="42"/>
    <x v="2"/>
    <x v="7"/>
    <m/>
    <x v="16"/>
    <x v="16"/>
    <m/>
  </r>
  <r>
    <n v="2018"/>
    <s v="UA"/>
    <s v="STF"/>
    <s v="STUDENT TECHNOLOGY FEES"/>
    <x v="122"/>
    <s v="SAVP"/>
    <s v="SUPPORT AVP"/>
    <s v="IN STUDENT TECH FEE"/>
    <x v="17"/>
    <s v="VP FOR INFORMATION TECHNOLOGY"/>
    <s v="GENFND"/>
    <x v="99"/>
    <x v="97"/>
    <s v="---"/>
    <s v="EX"/>
    <s v="PRSA"/>
    <s v="PROF SAL"/>
    <s v="FP"/>
    <x v="5"/>
    <s v="COMPENS"/>
    <s v="07"/>
    <s v="AC"/>
    <x v="3"/>
    <n v="0"/>
    <n v="25017"/>
    <s v="IT"/>
    <x v="0"/>
    <s v="IT"/>
    <s v="EX"/>
    <n v="25017"/>
    <n v="25017"/>
    <x v="0"/>
    <n v="0"/>
    <n v="0"/>
    <m/>
    <n v="0"/>
    <n v="25017"/>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99"/>
    <x v="97"/>
    <s v="---"/>
    <s v="EX"/>
    <s v="PRSA"/>
    <s v="PROF SAL"/>
    <s v="FP"/>
    <x v="5"/>
    <s v="COMPENS"/>
    <s v="07"/>
    <s v="AC"/>
    <x v="3"/>
    <n v="4984"/>
    <n v="30650"/>
    <s v="IT"/>
    <x v="0"/>
    <s v="IT"/>
    <s v="EX"/>
    <n v="30650"/>
    <n v="30650"/>
    <x v="0"/>
    <n v="0"/>
    <n v="0"/>
    <m/>
    <n v="0"/>
    <n v="30650"/>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99"/>
    <x v="97"/>
    <s v="---"/>
    <s v="EX"/>
    <s v="PRSA"/>
    <s v="PROF SAL"/>
    <s v="FP"/>
    <x v="5"/>
    <s v="COMPENS"/>
    <s v="07"/>
    <s v="AC"/>
    <x v="3"/>
    <n v="0"/>
    <n v="-64962"/>
    <s v="IT"/>
    <x v="0"/>
    <s v="IT"/>
    <s v="EX"/>
    <n v="-64962"/>
    <n v="-64962"/>
    <x v="0"/>
    <n v="0"/>
    <n v="0"/>
    <m/>
    <n v="0"/>
    <n v="-64962"/>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99"/>
    <x v="97"/>
    <s v="---"/>
    <s v="EX"/>
    <s v="PRSA"/>
    <s v="PROF SAL"/>
    <s v="FP"/>
    <x v="5"/>
    <s v="COMPENS"/>
    <s v="07"/>
    <s v="AC"/>
    <x v="3"/>
    <n v="135"/>
    <n v="135"/>
    <s v="IT"/>
    <x v="0"/>
    <s v="IT"/>
    <s v="EX"/>
    <n v="135"/>
    <n v="135"/>
    <x v="0"/>
    <n v="0"/>
    <n v="0"/>
    <m/>
    <n v="0"/>
    <n v="135"/>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36"/>
    <x v="35"/>
    <s v="---"/>
    <s v="EX"/>
    <s v="PRSA"/>
    <s v="PROF SAL"/>
    <s v="FP"/>
    <x v="5"/>
    <s v="COMPENS"/>
    <s v="07"/>
    <s v="AC"/>
    <x v="3"/>
    <n v="182238"/>
    <n v="182238"/>
    <s v="IT"/>
    <x v="0"/>
    <s v="IT"/>
    <s v="EX"/>
    <n v="182238"/>
    <n v="182238"/>
    <x v="2"/>
    <n v="5033"/>
    <n v="-3899.8932000000154"/>
    <m/>
    <n v="1133.1067999999846"/>
    <n v="183371.10679999998"/>
    <s v="Y"/>
    <m/>
    <s v="VPIT"/>
    <s v="VP FOR INFORMATION TECHNOLOGY"/>
    <s v="99"/>
    <s v="1-Adjust Based Budget"/>
    <x v="43"/>
    <x v="2"/>
    <x v="7"/>
    <m/>
    <x v="16"/>
    <x v="16"/>
    <m/>
  </r>
  <r>
    <n v="2018"/>
    <s v="UA"/>
    <s v="STF"/>
    <s v="STUDENT TECHNOLOGY FEES"/>
    <x v="119"/>
    <s v="STO"/>
    <s v="STUDENT TECH FEE OPERATING"/>
    <s v="EA - STUDENT TECHNOLOGY FEEE"/>
    <x v="17"/>
    <s v="VP FOR INFORMATION TECHNOLOGY"/>
    <s v="GENFND"/>
    <x v="36"/>
    <x v="35"/>
    <s v="---"/>
    <s v="EX"/>
    <s v="PRSA"/>
    <s v="PROF SAL"/>
    <s v="FP"/>
    <x v="5"/>
    <s v="COMPENS"/>
    <s v="07"/>
    <s v="AC"/>
    <x v="3"/>
    <n v="39352"/>
    <n v="43118"/>
    <s v="IT"/>
    <x v="0"/>
    <s v="IT"/>
    <s v="EX"/>
    <n v="43118"/>
    <n v="43118"/>
    <x v="2"/>
    <n v="1191"/>
    <n v="-922.72520000000372"/>
    <m/>
    <n v="268.27479999999628"/>
    <n v="43386.274799999999"/>
    <s v="Y"/>
    <m/>
    <s v="VPIT"/>
    <s v="VP FOR INFORMATION TECHNOLOGY"/>
    <s v="99"/>
    <s v="1-Adjust Based Budget"/>
    <x v="43"/>
    <x v="2"/>
    <x v="7"/>
    <m/>
    <x v="16"/>
    <x v="16"/>
    <m/>
  </r>
  <r>
    <n v="2018"/>
    <s v="UA"/>
    <s v="STF"/>
    <s v="STUDENT TECHNOLOGY FEES"/>
    <x v="117"/>
    <s v="CO"/>
    <s v="COMMUNICATIONS OFFICE"/>
    <s v="BL - STUDENT TECH FEE"/>
    <x v="17"/>
    <s v="VP FOR INFORMATION TECHNOLOGY"/>
    <s v="GENFND"/>
    <x v="36"/>
    <x v="35"/>
    <s v="---"/>
    <s v="EX"/>
    <s v="PRSA"/>
    <s v="PROF SAL"/>
    <s v="FP"/>
    <x v="5"/>
    <s v="COMPENS"/>
    <s v="07"/>
    <s v="AC"/>
    <x v="3"/>
    <n v="85405"/>
    <n v="85405"/>
    <s v="IT"/>
    <x v="0"/>
    <s v="IT"/>
    <s v="EX"/>
    <n v="85405"/>
    <n v="85405"/>
    <x v="2"/>
    <n v="2359"/>
    <n v="-1827.6670000000074"/>
    <m/>
    <n v="531.33299999999258"/>
    <n v="85936.332999999999"/>
    <s v="Y"/>
    <m/>
    <s v="VPIT"/>
    <s v="VP FOR INFORMATION TECHNOLOGY"/>
    <s v="99"/>
    <s v="1-Adjust Based Budget"/>
    <x v="43"/>
    <x v="2"/>
    <x v="7"/>
    <m/>
    <x v="16"/>
    <x v="16"/>
    <m/>
  </r>
  <r>
    <n v="2018"/>
    <s v="UA"/>
    <s v="STF"/>
    <s v="STUDENT TECHNOLOGY FEES"/>
    <x v="117"/>
    <s v="CTP"/>
    <s v="CLASSROOM TELEPRESENCE"/>
    <s v="BL - STUDENT TECH FEE"/>
    <x v="17"/>
    <s v="VP FOR INFORMATION TECHNOLOGY"/>
    <s v="GENFND"/>
    <x v="36"/>
    <x v="35"/>
    <s v="---"/>
    <s v="EX"/>
    <s v="PRSA"/>
    <s v="PROF SAL"/>
    <s v="FP"/>
    <x v="5"/>
    <s v="COMPENS"/>
    <s v="07"/>
    <s v="AC"/>
    <x v="3"/>
    <n v="42016"/>
    <n v="42016"/>
    <s v="IT"/>
    <x v="0"/>
    <s v="IT"/>
    <s v="EX"/>
    <n v="42016"/>
    <n v="42016"/>
    <x v="2"/>
    <n v="1160"/>
    <n v="-899.14240000000359"/>
    <m/>
    <n v="260.85759999999641"/>
    <n v="42276.857599999996"/>
    <s v="Y"/>
    <m/>
    <s v="VPIT"/>
    <s v="VP FOR INFORMATION TECHNOLOGY"/>
    <s v="99"/>
    <s v="1-Adjust Based Budget"/>
    <x v="43"/>
    <x v="2"/>
    <x v="7"/>
    <m/>
    <x v="16"/>
    <x v="16"/>
    <m/>
  </r>
  <r>
    <n v="2018"/>
    <s v="UA"/>
    <s v="STF"/>
    <s v="STUDENT TECHNOLOGY FEES"/>
    <x v="117"/>
    <s v="HRO"/>
    <s v="HUMAN RESOURCES"/>
    <s v="BL - STUDENT TECH FEE"/>
    <x v="17"/>
    <s v="VP FOR INFORMATION TECHNOLOGY"/>
    <s v="GENFND"/>
    <x v="36"/>
    <x v="35"/>
    <s v="---"/>
    <s v="EX"/>
    <s v="PRSA"/>
    <s v="PROF SAL"/>
    <s v="FP"/>
    <x v="5"/>
    <s v="COMPENS"/>
    <s v="07"/>
    <s v="AC"/>
    <x v="3"/>
    <n v="5174"/>
    <n v="5174"/>
    <s v="IT"/>
    <x v="0"/>
    <s v="IT"/>
    <s v="EX"/>
    <n v="5174"/>
    <n v="5174"/>
    <x v="2"/>
    <n v="143"/>
    <n v="-110.72360000000045"/>
    <m/>
    <n v="32.276399999999555"/>
    <n v="5206.2763999999997"/>
    <s v="Y"/>
    <m/>
    <s v="VPIT"/>
    <s v="VP FOR INFORMATION TECHNOLOGY"/>
    <s v="99"/>
    <s v="1-Adjust Based Budget"/>
    <x v="43"/>
    <x v="2"/>
    <x v="7"/>
    <m/>
    <x v="16"/>
    <x v="16"/>
    <m/>
  </r>
  <r>
    <n v="2018"/>
    <s v="UA"/>
    <s v="STF"/>
    <s v="STUDENT TECHNOLOGY FEES"/>
    <x v="117"/>
    <s v="SC"/>
    <s v="SUPPORT CENTER ADMINISTRATIVE SUPPORT"/>
    <s v="BL - STUDENT TECH FEE"/>
    <x v="17"/>
    <s v="VP FOR INFORMATION TECHNOLOGY"/>
    <s v="GENFND"/>
    <x v="36"/>
    <x v="35"/>
    <s v="---"/>
    <s v="EX"/>
    <s v="PRSA"/>
    <s v="PROF SAL"/>
    <s v="FP"/>
    <x v="5"/>
    <s v="COMPENS"/>
    <s v="07"/>
    <s v="AC"/>
    <x v="3"/>
    <n v="65795"/>
    <n v="65795"/>
    <s v="IT"/>
    <x v="0"/>
    <s v="IT"/>
    <s v="EX"/>
    <n v="65795"/>
    <n v="65795"/>
    <x v="2"/>
    <n v="1817"/>
    <n v="-1408.0130000000056"/>
    <m/>
    <n v="408.9869999999944"/>
    <n v="66203.986999999994"/>
    <s v="Y"/>
    <m/>
    <s v="VPIT"/>
    <s v="VP FOR INFORMATION TECHNOLOGY"/>
    <s v="99"/>
    <s v="1-Adjust Based Budget"/>
    <x v="43"/>
    <x v="2"/>
    <x v="7"/>
    <m/>
    <x v="16"/>
    <x v="16"/>
    <m/>
  </r>
  <r>
    <n v="2018"/>
    <s v="UA"/>
    <s v="STF"/>
    <s v="STUDENT TECHNOLOGY FEES"/>
    <x v="117"/>
    <s v="STCON"/>
    <s v="STUDENT TECHNOLOGY CONSULTING"/>
    <s v="BL - STUDENT TECH FEE"/>
    <x v="17"/>
    <s v="VP FOR INFORMATION TECHNOLOGY"/>
    <s v="GENFND"/>
    <x v="36"/>
    <x v="35"/>
    <s v="---"/>
    <s v="EX"/>
    <s v="PRSA"/>
    <s v="PROF SAL"/>
    <s v="FP"/>
    <x v="5"/>
    <s v="COMPENS"/>
    <s v="07"/>
    <s v="AC"/>
    <x v="3"/>
    <n v="123135"/>
    <n v="123135"/>
    <s v="IT"/>
    <x v="0"/>
    <s v="IT"/>
    <s v="EX"/>
    <n v="123135"/>
    <n v="123135"/>
    <x v="2"/>
    <n v="3401"/>
    <n v="-2635.0890000000104"/>
    <m/>
    <n v="765.9109999999896"/>
    <n v="123900.91099999999"/>
    <s v="Y"/>
    <m/>
    <s v="VPIT"/>
    <s v="VP FOR INFORMATION TECHNOLOGY"/>
    <s v="99"/>
    <s v="1-Adjust Based Budget"/>
    <x v="43"/>
    <x v="2"/>
    <x v="7"/>
    <m/>
    <x v="16"/>
    <x v="16"/>
    <m/>
  </r>
  <r>
    <n v="2018"/>
    <s v="UA"/>
    <s v="STF"/>
    <s v="STUDENT TECHNOLOGY FEES"/>
    <x v="120"/>
    <s v="STO"/>
    <s v="STUDENT TECH FEE OPERATING"/>
    <s v="KO STUDENT TECHNOLOGY FEE"/>
    <x v="17"/>
    <s v="VP FOR INFORMATION TECHNOLOGY"/>
    <s v="GENFND"/>
    <x v="36"/>
    <x v="35"/>
    <s v="---"/>
    <s v="EX"/>
    <s v="PRSA"/>
    <s v="PROF SAL"/>
    <s v="FP"/>
    <x v="5"/>
    <s v="COMPENS"/>
    <s v="07"/>
    <s v="AC"/>
    <x v="3"/>
    <n v="38863"/>
    <n v="38863"/>
    <s v="IT"/>
    <x v="0"/>
    <s v="IT"/>
    <s v="EX"/>
    <n v="38863"/>
    <n v="38863"/>
    <x v="2"/>
    <n v="1073"/>
    <n v="-831.66820000000337"/>
    <m/>
    <n v="241.33179999999663"/>
    <n v="39104.3318"/>
    <s v="Y"/>
    <m/>
    <s v="VPIT"/>
    <s v="VP FOR INFORMATION TECHNOLOGY"/>
    <s v="99"/>
    <s v="1-Adjust Based Budget"/>
    <x v="43"/>
    <x v="2"/>
    <x v="7"/>
    <m/>
    <x v="16"/>
    <x v="16"/>
    <m/>
  </r>
  <r>
    <n v="2018"/>
    <s v="UA"/>
    <s v="STF"/>
    <s v="STUDENT TECHNOLOGY FEES"/>
    <x v="121"/>
    <s v="STO"/>
    <s v="STUDENT TECH FEE OPERATING"/>
    <s v="NW STUDENT TECH FEE"/>
    <x v="17"/>
    <s v="VP FOR INFORMATION TECHNOLOGY"/>
    <s v="GENFND"/>
    <x v="36"/>
    <x v="35"/>
    <s v="---"/>
    <s v="EX"/>
    <s v="PRSA"/>
    <s v="PROF SAL"/>
    <s v="FP"/>
    <x v="5"/>
    <s v="COMPENS"/>
    <s v="07"/>
    <s v="AC"/>
    <x v="3"/>
    <n v="49275"/>
    <n v="0"/>
    <s v="IT"/>
    <x v="0"/>
    <s v="IT"/>
    <s v="EX"/>
    <n v="0"/>
    <n v="0"/>
    <x v="2"/>
    <n v="0"/>
    <n v="0"/>
    <m/>
    <n v="0"/>
    <n v="0"/>
    <s v="Y"/>
    <m/>
    <s v="VPIT"/>
    <s v="VP FOR INFORMATION TECHNOLOGY"/>
    <s v="99"/>
    <s v="1-Adjust Based Budget"/>
    <x v="42"/>
    <x v="2"/>
    <x v="7"/>
    <m/>
    <x v="16"/>
    <x v="16"/>
    <m/>
  </r>
  <r>
    <n v="2018"/>
    <s v="UA"/>
    <s v="STF"/>
    <s v="STUDENT TECHNOLOGY FEES"/>
    <x v="122"/>
    <s v="CLMBS"/>
    <s v="STF FOR COLUMBUS"/>
    <s v="IN STUDENT TECH FEE"/>
    <x v="17"/>
    <s v="VP FOR INFORMATION TECHNOLOGY"/>
    <s v="GENFND"/>
    <x v="36"/>
    <x v="35"/>
    <s v="---"/>
    <s v="EX"/>
    <s v="PRSA"/>
    <s v="PROF SAL"/>
    <s v="FP"/>
    <x v="5"/>
    <s v="COMPENS"/>
    <s v="07"/>
    <s v="AC"/>
    <x v="3"/>
    <n v="36774"/>
    <n v="36774"/>
    <s v="IT"/>
    <x v="0"/>
    <s v="IT"/>
    <s v="EX"/>
    <n v="36774"/>
    <n v="36774"/>
    <x v="2"/>
    <n v="1016"/>
    <n v="-786.96360000000311"/>
    <m/>
    <n v="229.03639999999689"/>
    <n v="37003.036399999997"/>
    <s v="Y"/>
    <m/>
    <s v="VPIT"/>
    <s v="VP FOR INFORMATION TECHNOLOGY"/>
    <s v="99"/>
    <s v="1-Adjust Based Budget"/>
    <x v="43"/>
    <x v="2"/>
    <x v="7"/>
    <m/>
    <x v="16"/>
    <x v="16"/>
    <m/>
  </r>
  <r>
    <n v="2018"/>
    <s v="UA"/>
    <s v="STF"/>
    <s v="STUDENT TECHNOLOGY FEES"/>
    <x v="122"/>
    <s v="SC"/>
    <s v="SUPPORT CENTER ADMINISTRATIVE SUPPORT"/>
    <s v="IN STUDENT TECH FEE"/>
    <x v="17"/>
    <s v="VP FOR INFORMATION TECHNOLOGY"/>
    <s v="GENFND"/>
    <x v="36"/>
    <x v="35"/>
    <s v="---"/>
    <s v="EX"/>
    <s v="PRSA"/>
    <s v="PROF SAL"/>
    <s v="FP"/>
    <x v="5"/>
    <s v="COMPENS"/>
    <s v="07"/>
    <s v="AC"/>
    <x v="3"/>
    <n v="22861"/>
    <n v="22861"/>
    <s v="IT"/>
    <x v="0"/>
    <s v="IT"/>
    <s v="EX"/>
    <n v="22861"/>
    <n v="22861"/>
    <x v="2"/>
    <n v="631"/>
    <n v="-489.22540000000197"/>
    <m/>
    <n v="141.77459999999803"/>
    <n v="23002.774599999997"/>
    <s v="Y"/>
    <m/>
    <s v="VPIT"/>
    <s v="VP FOR INFORMATION TECHNOLOGY"/>
    <s v="99"/>
    <s v="1-Adjust Based Budget"/>
    <x v="43"/>
    <x v="2"/>
    <x v="7"/>
    <m/>
    <x v="16"/>
    <x v="16"/>
    <m/>
  </r>
  <r>
    <n v="2018"/>
    <s v="UA"/>
    <s v="STF"/>
    <s v="STUDENT TECHNOLOGY FEES"/>
    <x v="122"/>
    <s v="STCON"/>
    <s v="STUDENT TECHNOLOGY CONSULTING"/>
    <s v="IN STUDENT TECH FEE"/>
    <x v="17"/>
    <s v="VP FOR INFORMATION TECHNOLOGY"/>
    <s v="GENFND"/>
    <x v="36"/>
    <x v="35"/>
    <s v="---"/>
    <s v="EX"/>
    <s v="PRSA"/>
    <s v="PROF SAL"/>
    <s v="FP"/>
    <x v="5"/>
    <s v="COMPENS"/>
    <s v="07"/>
    <s v="AC"/>
    <x v="3"/>
    <n v="75108"/>
    <n v="75108"/>
    <s v="IT"/>
    <x v="0"/>
    <s v="IT"/>
    <s v="EX"/>
    <n v="75108"/>
    <n v="75108"/>
    <x v="2"/>
    <n v="2074"/>
    <n v="-1607.3112000000065"/>
    <m/>
    <n v="466.68879999999353"/>
    <n v="75574.688799999989"/>
    <s v="Y"/>
    <m/>
    <s v="VPIT"/>
    <s v="VP FOR INFORMATION TECHNOLOGY"/>
    <s v="99"/>
    <s v="1-Adjust Based Budget"/>
    <x v="43"/>
    <x v="2"/>
    <x v="7"/>
    <m/>
    <x v="16"/>
    <x v="16"/>
    <m/>
  </r>
  <r>
    <n v="2018"/>
    <s v="UA"/>
    <s v="STF"/>
    <s v="STUDENT TECHNOLOGY FEES"/>
    <x v="123"/>
    <s v="STO"/>
    <s v="STUDENT TECH FEE OPERATING"/>
    <s v="SE STUDENT TECHNOLOGY FEES"/>
    <x v="17"/>
    <s v="VP FOR INFORMATION TECHNOLOGY"/>
    <s v="GENFND"/>
    <x v="36"/>
    <x v="35"/>
    <s v="---"/>
    <s v="EX"/>
    <s v="PRSA"/>
    <s v="PROF SAL"/>
    <s v="FP"/>
    <x v="5"/>
    <s v="COMPENS"/>
    <s v="07"/>
    <s v="AC"/>
    <x v="3"/>
    <n v="32833"/>
    <n v="32833"/>
    <s v="IT"/>
    <x v="0"/>
    <s v="IT"/>
    <s v="EX"/>
    <n v="32833"/>
    <n v="32833"/>
    <x v="2"/>
    <n v="907"/>
    <n v="-702.62620000000277"/>
    <m/>
    <n v="204.37379999999723"/>
    <n v="33037.373799999994"/>
    <s v="Y"/>
    <m/>
    <s v="VPIT"/>
    <s v="VP FOR INFORMATION TECHNOLOGY"/>
    <s v="99"/>
    <s v="1-Adjust Based Budget"/>
    <x v="43"/>
    <x v="2"/>
    <x v="7"/>
    <m/>
    <x v="16"/>
    <x v="16"/>
    <m/>
  </r>
  <r>
    <n v="2018"/>
    <s v="UA"/>
    <s v="STF"/>
    <s v="STUDENT TECHNOLOGY FEES"/>
    <x v="119"/>
    <s v="STO"/>
    <s v="STUDENT TECH FEE OPERATING"/>
    <s v="EA - STUDENT TECHNOLOGY FEEE"/>
    <x v="17"/>
    <s v="VP FOR INFORMATION TECHNOLOGY"/>
    <s v="GENFND"/>
    <x v="37"/>
    <x v="36"/>
    <s v="---"/>
    <s v="EX"/>
    <s v="BISA"/>
    <s v="BIWEEK SAL"/>
    <s v="FV"/>
    <x v="5"/>
    <s v="COMPENS"/>
    <s v="07"/>
    <s v="AC"/>
    <x v="3"/>
    <n v="41663"/>
    <n v="41663"/>
    <s v="IT"/>
    <x v="0"/>
    <s v="IT"/>
    <s v="EX"/>
    <n v="41663"/>
    <n v="41663"/>
    <x v="3"/>
    <n v="1155"/>
    <n v="-162.48570000000061"/>
    <m/>
    <n v="992.51429999999937"/>
    <n v="42655.514300000003"/>
    <s v="Y"/>
    <m/>
    <s v="VPIT"/>
    <s v="VP FOR INFORMATION TECHNOLOGY"/>
    <s v="99"/>
    <s v="1-Adjust Based Budget"/>
    <x v="43"/>
    <x v="2"/>
    <x v="7"/>
    <m/>
    <x v="16"/>
    <x v="16"/>
    <m/>
  </r>
  <r>
    <n v="2018"/>
    <s v="UA"/>
    <s v="STF"/>
    <s v="STUDENT TECHNOLOGY FEES"/>
    <x v="117"/>
    <s v="FOSVS"/>
    <s v="FINANCE OFFICE SERVICES"/>
    <s v="BL - STUDENT TECH FEE"/>
    <x v="17"/>
    <s v="VP FOR INFORMATION TECHNOLOGY"/>
    <s v="GENFND"/>
    <x v="37"/>
    <x v="36"/>
    <s v="---"/>
    <s v="EX"/>
    <s v="BISA"/>
    <s v="BIWEEK SAL"/>
    <s v="FV"/>
    <x v="5"/>
    <s v="COMPENS"/>
    <s v="07"/>
    <s v="AC"/>
    <x v="3"/>
    <n v="25453"/>
    <n v="0"/>
    <s v="IT"/>
    <x v="0"/>
    <s v="IT"/>
    <s v="EX"/>
    <n v="0"/>
    <n v="0"/>
    <x v="3"/>
    <n v="0"/>
    <n v="0"/>
    <m/>
    <n v="0"/>
    <n v="0"/>
    <s v="Y"/>
    <m/>
    <s v="VPIT"/>
    <s v="VP FOR INFORMATION TECHNOLOGY"/>
    <s v="99"/>
    <s v="1-Adjust Based Budget"/>
    <x v="42"/>
    <x v="2"/>
    <x v="7"/>
    <m/>
    <x v="16"/>
    <x v="16"/>
    <m/>
  </r>
  <r>
    <n v="2018"/>
    <s v="UA"/>
    <s v="STF"/>
    <s v="STUDENT TECHNOLOGY FEES"/>
    <x v="117"/>
    <s v="SC"/>
    <s v="SUPPORT CENTER ADMINISTRATIVE SUPPORT"/>
    <s v="BL - STUDENT TECH FEE"/>
    <x v="17"/>
    <s v="VP FOR INFORMATION TECHNOLOGY"/>
    <s v="GENFND"/>
    <x v="37"/>
    <x v="36"/>
    <s v="---"/>
    <s v="EX"/>
    <s v="BISA"/>
    <s v="BIWEEK SAL"/>
    <s v="FV"/>
    <x v="5"/>
    <s v="COMPENS"/>
    <s v="07"/>
    <s v="AC"/>
    <x v="3"/>
    <n v="377270"/>
    <n v="391543"/>
    <s v="IT"/>
    <x v="0"/>
    <s v="IT"/>
    <s v="EX"/>
    <n v="391543"/>
    <n v="391543"/>
    <x v="3"/>
    <n v="10854"/>
    <n v="-1527.0177000000058"/>
    <m/>
    <n v="9326.9822999999942"/>
    <n v="400869.98229999997"/>
    <s v="Y"/>
    <m/>
    <s v="VPIT"/>
    <s v="VP FOR INFORMATION TECHNOLOGY"/>
    <s v="99"/>
    <s v="1-Adjust Based Budget"/>
    <x v="43"/>
    <x v="2"/>
    <x v="7"/>
    <m/>
    <x v="16"/>
    <x v="16"/>
    <m/>
  </r>
  <r>
    <n v="2018"/>
    <s v="UA"/>
    <s v="STF"/>
    <s v="STUDENT TECHNOLOGY FEES"/>
    <x v="117"/>
    <s v="SCADM"/>
    <s v="STUDENT COMPUTING FACILITIES ADMIN SUPP"/>
    <s v="BL - STUDENT TECH FEE"/>
    <x v="17"/>
    <s v="VP FOR INFORMATION TECHNOLOGY"/>
    <s v="GENFND"/>
    <x v="37"/>
    <x v="36"/>
    <s v="---"/>
    <s v="EX"/>
    <s v="BISA"/>
    <s v="BIWEEK SAL"/>
    <s v="FV"/>
    <x v="5"/>
    <s v="COMPENS"/>
    <s v="07"/>
    <s v="AC"/>
    <x v="3"/>
    <n v="83180"/>
    <n v="83180"/>
    <s v="IT"/>
    <x v="0"/>
    <s v="IT"/>
    <s v="EX"/>
    <n v="83180"/>
    <n v="83180"/>
    <x v="3"/>
    <n v="2306"/>
    <n v="-324.40200000000124"/>
    <m/>
    <n v="1981.5979999999988"/>
    <n v="85161.597999999998"/>
    <s v="Y"/>
    <m/>
    <s v="VPIT"/>
    <s v="VP FOR INFORMATION TECHNOLOGY"/>
    <s v="99"/>
    <s v="1-Adjust Based Budget"/>
    <x v="43"/>
    <x v="2"/>
    <x v="7"/>
    <m/>
    <x v="16"/>
    <x v="16"/>
    <m/>
  </r>
  <r>
    <n v="2018"/>
    <s v="UA"/>
    <s v="STF"/>
    <s v="STUDENT TECHNOLOGY FEES"/>
    <x v="117"/>
    <s v="STCON"/>
    <s v="STUDENT TECHNOLOGY CONSULTING"/>
    <s v="BL - STUDENT TECH FEE"/>
    <x v="17"/>
    <s v="VP FOR INFORMATION TECHNOLOGY"/>
    <s v="GENFND"/>
    <x v="37"/>
    <x v="36"/>
    <s v="---"/>
    <s v="EX"/>
    <s v="BISA"/>
    <s v="BIWEEK SAL"/>
    <s v="FV"/>
    <x v="5"/>
    <s v="COMPENS"/>
    <s v="07"/>
    <s v="AC"/>
    <x v="3"/>
    <n v="34216"/>
    <n v="34216"/>
    <s v="IT"/>
    <x v="0"/>
    <s v="IT"/>
    <s v="EX"/>
    <n v="34216"/>
    <n v="34216"/>
    <x v="3"/>
    <n v="948"/>
    <n v="-133.4424000000005"/>
    <m/>
    <n v="814.55759999999952"/>
    <n v="35030.5576"/>
    <s v="Y"/>
    <m/>
    <s v="VPIT"/>
    <s v="VP FOR INFORMATION TECHNOLOGY"/>
    <s v="99"/>
    <s v="1-Adjust Based Budget"/>
    <x v="43"/>
    <x v="2"/>
    <x v="7"/>
    <m/>
    <x v="16"/>
    <x v="16"/>
    <m/>
  </r>
  <r>
    <n v="2018"/>
    <s v="UA"/>
    <s v="STF"/>
    <s v="STUDENT TECHNOLOGY FEES"/>
    <x v="120"/>
    <s v="STO"/>
    <s v="STUDENT TECH FEE OPERATING"/>
    <s v="KO STUDENT TECHNOLOGY FEE"/>
    <x v="17"/>
    <s v="VP FOR INFORMATION TECHNOLOGY"/>
    <s v="GENFND"/>
    <x v="37"/>
    <x v="36"/>
    <s v="---"/>
    <s v="EX"/>
    <s v="BISA"/>
    <s v="BIWEEK SAL"/>
    <s v="FV"/>
    <x v="5"/>
    <s v="COMPENS"/>
    <s v="07"/>
    <s v="AC"/>
    <x v="3"/>
    <n v="35891"/>
    <n v="45360"/>
    <s v="IT"/>
    <x v="0"/>
    <s v="IT"/>
    <s v="EX"/>
    <n v="45360"/>
    <n v="45360"/>
    <x v="3"/>
    <n v="1257"/>
    <n v="-176.90400000000065"/>
    <m/>
    <n v="1080.0959999999993"/>
    <n v="46440.095999999998"/>
    <s v="Y"/>
    <m/>
    <s v="VPIT"/>
    <s v="VP FOR INFORMATION TECHNOLOGY"/>
    <s v="99"/>
    <s v="1-Adjust Based Budget"/>
    <x v="43"/>
    <x v="2"/>
    <x v="7"/>
    <m/>
    <x v="16"/>
    <x v="16"/>
    <m/>
  </r>
  <r>
    <n v="2018"/>
    <s v="UA"/>
    <s v="STF"/>
    <s v="STUDENT TECHNOLOGY FEES"/>
    <x v="121"/>
    <s v="STO"/>
    <s v="STUDENT TECH FEE OPERATING"/>
    <s v="NW STUDENT TECH FEE"/>
    <x v="17"/>
    <s v="VP FOR INFORMATION TECHNOLOGY"/>
    <s v="GENFND"/>
    <x v="37"/>
    <x v="36"/>
    <s v="---"/>
    <s v="EX"/>
    <s v="BISA"/>
    <s v="BIWEEK SAL"/>
    <s v="FV"/>
    <x v="5"/>
    <s v="COMPENS"/>
    <s v="07"/>
    <s v="AC"/>
    <x v="3"/>
    <n v="191838"/>
    <n v="191838"/>
    <s v="IT"/>
    <x v="0"/>
    <s v="IT"/>
    <s v="EX"/>
    <n v="191838"/>
    <n v="191838"/>
    <x v="3"/>
    <n v="5318"/>
    <n v="-748.1682000000028"/>
    <m/>
    <n v="4569.8317999999972"/>
    <n v="196407.83179999999"/>
    <s v="Y"/>
    <m/>
    <s v="VPIT"/>
    <s v="VP FOR INFORMATION TECHNOLOGY"/>
    <s v="99"/>
    <s v="1-Adjust Based Budget"/>
    <x v="43"/>
    <x v="2"/>
    <x v="7"/>
    <m/>
    <x v="16"/>
    <x v="16"/>
    <m/>
  </r>
  <r>
    <n v="2018"/>
    <s v="UA"/>
    <s v="STF"/>
    <s v="STUDENT TECHNOLOGY FEES"/>
    <x v="122"/>
    <s v="SCIHW"/>
    <s v="STUDENT COMPUTING IN LIFECYCLE HARDWARE"/>
    <s v="IN STUDENT TECH FEE"/>
    <x v="17"/>
    <s v="VP FOR INFORMATION TECHNOLOGY"/>
    <s v="GENFND"/>
    <x v="37"/>
    <x v="36"/>
    <s v="---"/>
    <s v="EX"/>
    <s v="BISA"/>
    <s v="BIWEEK SAL"/>
    <s v="FV"/>
    <x v="5"/>
    <s v="COMPENS"/>
    <s v="07"/>
    <s v="AC"/>
    <x v="3"/>
    <n v="28889"/>
    <n v="28889"/>
    <s v="IT"/>
    <x v="0"/>
    <s v="IT"/>
    <s v="EX"/>
    <n v="28889"/>
    <n v="28889"/>
    <x v="3"/>
    <n v="801"/>
    <n v="-112.66710000000042"/>
    <m/>
    <n v="688.33289999999954"/>
    <n v="29577.332900000001"/>
    <s v="Y"/>
    <m/>
    <s v="VPIT"/>
    <s v="VP FOR INFORMATION TECHNOLOGY"/>
    <s v="99"/>
    <s v="1-Adjust Based Budget"/>
    <x v="43"/>
    <x v="2"/>
    <x v="7"/>
    <m/>
    <x v="16"/>
    <x v="16"/>
    <m/>
  </r>
  <r>
    <n v="2018"/>
    <s v="UA"/>
    <s v="STF"/>
    <s v="STUDENT TECHNOLOGY FEES"/>
    <x v="123"/>
    <s v="STO"/>
    <s v="STUDENT TECH FEE OPERATING"/>
    <s v="SE STUDENT TECHNOLOGY FEES"/>
    <x v="17"/>
    <s v="VP FOR INFORMATION TECHNOLOGY"/>
    <s v="GENFND"/>
    <x v="37"/>
    <x v="36"/>
    <s v="---"/>
    <s v="EX"/>
    <s v="BISA"/>
    <s v="BIWEEK SAL"/>
    <s v="FV"/>
    <x v="5"/>
    <s v="COMPENS"/>
    <s v="07"/>
    <s v="AC"/>
    <x v="3"/>
    <n v="143940"/>
    <n v="143940"/>
    <s v="IT"/>
    <x v="0"/>
    <s v="IT"/>
    <s v="EX"/>
    <n v="143940"/>
    <n v="143940"/>
    <x v="3"/>
    <n v="3990"/>
    <n v="-561.36600000000215"/>
    <m/>
    <n v="3428.6339999999977"/>
    <n v="147368.63399999999"/>
    <s v="Y"/>
    <m/>
    <s v="VPIT"/>
    <s v="VP FOR INFORMATION TECHNOLOGY"/>
    <s v="99"/>
    <s v="1-Adjust Based Budget"/>
    <x v="43"/>
    <x v="2"/>
    <x v="7"/>
    <m/>
    <x v="16"/>
    <x v="16"/>
    <m/>
  </r>
  <r>
    <n v="2018"/>
    <s v="UA"/>
    <s v="STF"/>
    <s v="STUDENT TECHNOLOGY FEES"/>
    <x v="119"/>
    <s v="STO"/>
    <s v="STUDENT TECH FEE OPERATING"/>
    <s v="EA - STUDENT TECHNOLOGY FEEE"/>
    <x v="17"/>
    <s v="VP FOR INFORMATION TECHNOLOGY"/>
    <s v="GENFND"/>
    <x v="77"/>
    <x v="75"/>
    <s v="---"/>
    <s v="EX"/>
    <s v="BISA"/>
    <s v="BIWEEK SAL"/>
    <s v="FV"/>
    <x v="5"/>
    <s v="COMPENS"/>
    <s v="07"/>
    <s v="AC"/>
    <x v="3"/>
    <n v="1400"/>
    <n v="1400"/>
    <s v="IT"/>
    <x v="0"/>
    <s v="IT"/>
    <s v="EX"/>
    <n v="1400"/>
    <n v="1400"/>
    <x v="0"/>
    <n v="0"/>
    <n v="0"/>
    <m/>
    <n v="0"/>
    <n v="1400"/>
    <s v="N"/>
    <m/>
    <s v="VPIT"/>
    <s v="VP FOR INFORMATION TECHNOLOGY"/>
    <s v="94"/>
    <s v="1-Adjust Based Budget"/>
    <x v="42"/>
    <x v="2"/>
    <x v="7"/>
    <m/>
    <x v="16"/>
    <x v="16"/>
    <m/>
  </r>
  <r>
    <n v="2018"/>
    <s v="UA"/>
    <s v="STF"/>
    <s v="STUDENT TECHNOLOGY FEES"/>
    <x v="117"/>
    <s v="FOSVS"/>
    <s v="FINANCE OFFICE SERVICES"/>
    <s v="BL - STUDENT TECH FEE"/>
    <x v="17"/>
    <s v="VP FOR INFORMATION TECHNOLOGY"/>
    <s v="GENFND"/>
    <x v="77"/>
    <x v="75"/>
    <s v="---"/>
    <s v="EX"/>
    <s v="BISA"/>
    <s v="BIWEEK SAL"/>
    <s v="FV"/>
    <x v="5"/>
    <s v="COMPENS"/>
    <s v="07"/>
    <s v="AC"/>
    <x v="3"/>
    <n v="-2"/>
    <n v="0"/>
    <s v="IT"/>
    <x v="0"/>
    <s v="IT"/>
    <s v="EX"/>
    <n v="0"/>
    <n v="0"/>
    <x v="0"/>
    <n v="0"/>
    <n v="0"/>
    <m/>
    <n v="0"/>
    <n v="0"/>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77"/>
    <x v="75"/>
    <s v="---"/>
    <s v="EX"/>
    <s v="BISA"/>
    <s v="BIWEEK SAL"/>
    <s v="FV"/>
    <x v="5"/>
    <s v="COMPENS"/>
    <s v="07"/>
    <s v="AC"/>
    <x v="3"/>
    <n v="14271"/>
    <n v="0"/>
    <s v="IT"/>
    <x v="0"/>
    <s v="IT"/>
    <s v="EX"/>
    <n v="0"/>
    <n v="0"/>
    <x v="0"/>
    <n v="0"/>
    <n v="0"/>
    <m/>
    <n v="0"/>
    <n v="0"/>
    <s v="N"/>
    <m/>
    <s v="VPIT"/>
    <s v="VP FOR INFORMATION TECHNOLOGY"/>
    <s v="94"/>
    <s v="1-Adjust Based Budget"/>
    <x v="42"/>
    <x v="2"/>
    <x v="7"/>
    <m/>
    <x v="16"/>
    <x v="16"/>
    <m/>
  </r>
  <r>
    <n v="2018"/>
    <s v="UA"/>
    <s v="STF"/>
    <s v="STUDENT TECHNOLOGY FEES"/>
    <x v="117"/>
    <s v="SCADM"/>
    <s v="STUDENT COMPUTING FACILITIES ADMIN SUPP"/>
    <s v="BL - STUDENT TECH FEE"/>
    <x v="17"/>
    <s v="VP FOR INFORMATION TECHNOLOGY"/>
    <s v="GENFND"/>
    <x v="77"/>
    <x v="75"/>
    <s v="---"/>
    <s v="EX"/>
    <s v="BISA"/>
    <s v="BIWEEK SAL"/>
    <s v="FV"/>
    <x v="5"/>
    <s v="COMPENS"/>
    <s v="07"/>
    <s v="AC"/>
    <x v="3"/>
    <n v="8"/>
    <n v="0"/>
    <s v="IT"/>
    <x v="0"/>
    <s v="IT"/>
    <s v="EX"/>
    <n v="0"/>
    <n v="0"/>
    <x v="0"/>
    <n v="0"/>
    <n v="0"/>
    <m/>
    <n v="0"/>
    <n v="0"/>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77"/>
    <x v="75"/>
    <s v="---"/>
    <s v="EX"/>
    <s v="BISA"/>
    <s v="BIWEEK SAL"/>
    <s v="FV"/>
    <x v="5"/>
    <s v="COMPENS"/>
    <s v="07"/>
    <s v="AC"/>
    <x v="3"/>
    <n v="5"/>
    <n v="0"/>
    <s v="IT"/>
    <x v="0"/>
    <s v="IT"/>
    <s v="EX"/>
    <n v="0"/>
    <n v="0"/>
    <x v="0"/>
    <n v="0"/>
    <n v="0"/>
    <m/>
    <n v="0"/>
    <n v="0"/>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77"/>
    <x v="75"/>
    <s v="---"/>
    <s v="EX"/>
    <s v="BISA"/>
    <s v="BIWEEK SAL"/>
    <s v="FV"/>
    <x v="5"/>
    <s v="COMPENS"/>
    <s v="07"/>
    <s v="AC"/>
    <x v="3"/>
    <n v="0"/>
    <n v="25463"/>
    <s v="IT"/>
    <x v="0"/>
    <s v="IT"/>
    <s v="EX"/>
    <n v="25463"/>
    <n v="25463"/>
    <x v="0"/>
    <n v="0"/>
    <n v="0"/>
    <m/>
    <n v="0"/>
    <n v="25463"/>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77"/>
    <x v="75"/>
    <s v="---"/>
    <s v="EX"/>
    <s v="BISA"/>
    <s v="BIWEEK SAL"/>
    <s v="FV"/>
    <x v="5"/>
    <s v="COMPENS"/>
    <s v="07"/>
    <s v="AC"/>
    <x v="3"/>
    <n v="892"/>
    <n v="892"/>
    <s v="IT"/>
    <x v="0"/>
    <s v="IT"/>
    <s v="EX"/>
    <n v="892"/>
    <n v="892"/>
    <x v="0"/>
    <n v="0"/>
    <n v="0"/>
    <m/>
    <n v="0"/>
    <n v="892"/>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77"/>
    <x v="75"/>
    <s v="---"/>
    <s v="EX"/>
    <s v="BISA"/>
    <s v="BIWEEK SAL"/>
    <s v="FV"/>
    <x v="5"/>
    <s v="COMPENS"/>
    <s v="07"/>
    <s v="AC"/>
    <x v="3"/>
    <n v="-2425"/>
    <n v="-2425"/>
    <s v="IT"/>
    <x v="0"/>
    <s v="IT"/>
    <s v="EX"/>
    <n v="-2425"/>
    <n v="-2425"/>
    <x v="0"/>
    <n v="0"/>
    <n v="0"/>
    <m/>
    <n v="0"/>
    <n v="-2425"/>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77"/>
    <x v="75"/>
    <s v="---"/>
    <s v="EX"/>
    <s v="BISA"/>
    <s v="BIWEEK SAL"/>
    <s v="FV"/>
    <x v="5"/>
    <s v="COMPENS"/>
    <s v="07"/>
    <s v="AC"/>
    <x v="3"/>
    <n v="3462"/>
    <n v="3462"/>
    <s v="IT"/>
    <x v="0"/>
    <s v="IT"/>
    <s v="EX"/>
    <n v="3462"/>
    <n v="3462"/>
    <x v="0"/>
    <n v="0"/>
    <n v="0"/>
    <m/>
    <n v="0"/>
    <n v="3462"/>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142"/>
    <x v="136"/>
    <s v="---"/>
    <s v="EX"/>
    <s v="BISA"/>
    <s v="BIWEEK SAL"/>
    <s v="FV"/>
    <x v="5"/>
    <s v="COMPENS"/>
    <s v="07"/>
    <s v="AC"/>
    <x v="3"/>
    <n v="1800"/>
    <n v="1800"/>
    <s v="IT"/>
    <x v="0"/>
    <s v="IT"/>
    <s v="EX"/>
    <n v="1800"/>
    <n v="1800"/>
    <x v="0"/>
    <n v="0"/>
    <n v="0"/>
    <m/>
    <n v="0"/>
    <n v="18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38"/>
    <x v="37"/>
    <s v="---"/>
    <s v="EX"/>
    <s v="HRCO"/>
    <s v="HOURLY COMP"/>
    <s v="GK"/>
    <x v="5"/>
    <s v="COMPENS"/>
    <s v="07"/>
    <s v="AC"/>
    <x v="3"/>
    <n v="4700"/>
    <n v="4700"/>
    <s v="IT"/>
    <x v="0"/>
    <s v="IT"/>
    <s v="EX"/>
    <n v="4700"/>
    <n v="4700"/>
    <x v="0"/>
    <n v="0"/>
    <n v="0"/>
    <m/>
    <n v="0"/>
    <n v="4700"/>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38"/>
    <x v="37"/>
    <s v="---"/>
    <s v="EX"/>
    <s v="HRCO"/>
    <s v="HOURLY COMP"/>
    <s v="GK"/>
    <x v="5"/>
    <s v="COMPENS"/>
    <s v="07"/>
    <s v="AC"/>
    <x v="3"/>
    <n v="12000"/>
    <n v="12000"/>
    <s v="IT"/>
    <x v="0"/>
    <s v="IT"/>
    <s v="EX"/>
    <n v="12000"/>
    <n v="12000"/>
    <x v="0"/>
    <n v="0"/>
    <n v="0"/>
    <m/>
    <n v="0"/>
    <n v="12000"/>
    <s v="N"/>
    <m/>
    <s v="VPIT"/>
    <s v="VP FOR INFORMATION TECHNOLOGY"/>
    <s v="94"/>
    <s v="1-Adjust Based Budget"/>
    <x v="42"/>
    <x v="2"/>
    <x v="7"/>
    <m/>
    <x v="16"/>
    <x v="16"/>
    <m/>
  </r>
  <r>
    <n v="2018"/>
    <s v="UA"/>
    <s v="STF"/>
    <s v="STUDENT TECHNOLOGY FEES"/>
    <x v="117"/>
    <s v="CO"/>
    <s v="COMMUNICATIONS OFFICE"/>
    <s v="BL - STUDENT TECH FEE"/>
    <x v="17"/>
    <s v="VP FOR INFORMATION TECHNOLOGY"/>
    <s v="GENFND"/>
    <x v="38"/>
    <x v="37"/>
    <s v="---"/>
    <s v="EX"/>
    <s v="HRCO"/>
    <s v="HOURLY COMP"/>
    <s v="GK"/>
    <x v="5"/>
    <s v="COMPENS"/>
    <s v="07"/>
    <s v="AC"/>
    <x v="3"/>
    <n v="28130"/>
    <n v="28130"/>
    <s v="IT"/>
    <x v="0"/>
    <s v="IT"/>
    <s v="EX"/>
    <n v="28130"/>
    <n v="28130"/>
    <x v="0"/>
    <n v="0"/>
    <n v="0"/>
    <m/>
    <n v="0"/>
    <n v="28130"/>
    <s v="N"/>
    <m/>
    <s v="VPIT"/>
    <s v="VP FOR INFORMATION TECHNOLOGY"/>
    <s v="94"/>
    <s v="1-Adjust Based Budget"/>
    <x v="42"/>
    <x v="2"/>
    <x v="7"/>
    <m/>
    <x v="16"/>
    <x v="16"/>
    <m/>
  </r>
  <r>
    <n v="2018"/>
    <s v="UA"/>
    <s v="STF"/>
    <s v="STUDENT TECHNOLOGY FEES"/>
    <x v="117"/>
    <s v="EDDEL"/>
    <s v="EDUCATION DELIVERY"/>
    <s v="BL - STUDENT TECH FEE"/>
    <x v="17"/>
    <s v="VP FOR INFORMATION TECHNOLOGY"/>
    <s v="GENFND"/>
    <x v="38"/>
    <x v="37"/>
    <s v="---"/>
    <s v="EX"/>
    <s v="HRCO"/>
    <s v="HOURLY COMP"/>
    <s v="GK"/>
    <x v="5"/>
    <s v="COMPENS"/>
    <s v="07"/>
    <s v="AC"/>
    <x v="3"/>
    <n v="0"/>
    <n v="37930"/>
    <s v="IT"/>
    <x v="0"/>
    <s v="IT"/>
    <s v="EX"/>
    <n v="37930"/>
    <n v="37930"/>
    <x v="0"/>
    <n v="0"/>
    <n v="0"/>
    <m/>
    <n v="0"/>
    <n v="37930"/>
    <s v="N"/>
    <m/>
    <s v="VPIT"/>
    <s v="VP FOR INFORMATION TECHNOLOGY"/>
    <s v="94"/>
    <s v="1-Adjust Based Budget"/>
    <x v="42"/>
    <x v="2"/>
    <x v="7"/>
    <m/>
    <x v="16"/>
    <x v="16"/>
    <m/>
  </r>
  <r>
    <n v="2018"/>
    <s v="UA"/>
    <s v="STF"/>
    <s v="STUDENT TECHNOLOGY FEES"/>
    <x v="117"/>
    <s v="MSAIC"/>
    <s v="MOSAIC"/>
    <s v="BL - STUDENT TECH FEE"/>
    <x v="17"/>
    <s v="VP FOR INFORMATION TECHNOLOGY"/>
    <s v="GENFND"/>
    <x v="38"/>
    <x v="37"/>
    <s v="---"/>
    <s v="EX"/>
    <s v="HRCO"/>
    <s v="HOURLY COMP"/>
    <s v="GK"/>
    <x v="5"/>
    <s v="COMPENS"/>
    <s v="07"/>
    <s v="AC"/>
    <x v="3"/>
    <n v="1506"/>
    <n v="1506"/>
    <s v="IT"/>
    <x v="0"/>
    <s v="IT"/>
    <s v="EX"/>
    <n v="1506"/>
    <n v="1506"/>
    <x v="0"/>
    <n v="0"/>
    <n v="0"/>
    <m/>
    <n v="0"/>
    <n v="1506"/>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38"/>
    <x v="37"/>
    <s v="---"/>
    <s v="EX"/>
    <s v="HRCO"/>
    <s v="HOURLY COMP"/>
    <s v="GK"/>
    <x v="5"/>
    <s v="COMPENS"/>
    <s v="07"/>
    <s v="AC"/>
    <x v="3"/>
    <n v="1500"/>
    <n v="1500"/>
    <s v="IT"/>
    <x v="0"/>
    <s v="IT"/>
    <s v="EX"/>
    <n v="1500"/>
    <n v="1500"/>
    <x v="0"/>
    <n v="0"/>
    <n v="0"/>
    <m/>
    <n v="0"/>
    <n v="1500"/>
    <s v="N"/>
    <m/>
    <s v="VPIT"/>
    <s v="VP FOR INFORMATION TECHNOLOGY"/>
    <s v="94"/>
    <s v="1-Adjust Based Budget"/>
    <x v="42"/>
    <x v="2"/>
    <x v="7"/>
    <m/>
    <x v="16"/>
    <x v="16"/>
    <m/>
  </r>
  <r>
    <n v="2018"/>
    <s v="UA"/>
    <s v="STF"/>
    <s v="STUDENT TECHNOLOGY FEES"/>
    <x v="117"/>
    <s v="SCADM"/>
    <s v="STUDENT COMPUTING FACILITIES ADMIN SUPP"/>
    <s v="BL - STUDENT TECH FEE"/>
    <x v="17"/>
    <s v="VP FOR INFORMATION TECHNOLOGY"/>
    <s v="GENFND"/>
    <x v="38"/>
    <x v="37"/>
    <s v="---"/>
    <s v="EX"/>
    <s v="HRCO"/>
    <s v="HOURLY COMP"/>
    <s v="GK"/>
    <x v="5"/>
    <s v="COMPENS"/>
    <s v="07"/>
    <s v="AC"/>
    <x v="3"/>
    <n v="4351"/>
    <n v="4351"/>
    <s v="IT"/>
    <x v="0"/>
    <s v="IT"/>
    <s v="EX"/>
    <n v="4351"/>
    <n v="4351"/>
    <x v="0"/>
    <n v="0"/>
    <n v="0"/>
    <m/>
    <n v="0"/>
    <n v="4351"/>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38"/>
    <x v="37"/>
    <s v="---"/>
    <s v="EX"/>
    <s v="HRCO"/>
    <s v="HOURLY COMP"/>
    <s v="GK"/>
    <x v="5"/>
    <s v="COMPENS"/>
    <s v="07"/>
    <s v="AC"/>
    <x v="3"/>
    <n v="125587"/>
    <n v="125587"/>
    <s v="IT"/>
    <x v="0"/>
    <s v="IT"/>
    <s v="EX"/>
    <n v="125587"/>
    <n v="125587"/>
    <x v="0"/>
    <n v="0"/>
    <n v="0"/>
    <m/>
    <n v="0"/>
    <n v="125587"/>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38"/>
    <x v="37"/>
    <s v="---"/>
    <s v="EX"/>
    <s v="HRCO"/>
    <s v="HOURLY COMP"/>
    <s v="GK"/>
    <x v="5"/>
    <s v="COMPENS"/>
    <s v="07"/>
    <s v="AC"/>
    <x v="3"/>
    <n v="0"/>
    <n v="-37930"/>
    <s v="IT"/>
    <x v="0"/>
    <s v="IT"/>
    <s v="EX"/>
    <n v="-37930"/>
    <n v="-37930"/>
    <x v="0"/>
    <n v="0"/>
    <n v="0"/>
    <m/>
    <n v="0"/>
    <n v="-3793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38"/>
    <x v="37"/>
    <s v="---"/>
    <s v="EX"/>
    <s v="HRCO"/>
    <s v="HOURLY COMP"/>
    <s v="GK"/>
    <x v="5"/>
    <s v="COMPENS"/>
    <s v="07"/>
    <s v="AC"/>
    <x v="3"/>
    <n v="2000"/>
    <n v="2000"/>
    <s v="IT"/>
    <x v="0"/>
    <s v="IT"/>
    <s v="EX"/>
    <n v="2000"/>
    <n v="2000"/>
    <x v="0"/>
    <n v="0"/>
    <n v="0"/>
    <m/>
    <n v="0"/>
    <n v="20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38"/>
    <x v="37"/>
    <s v="---"/>
    <s v="EX"/>
    <s v="HRCO"/>
    <s v="HOURLY COMP"/>
    <s v="GK"/>
    <x v="5"/>
    <s v="COMPENS"/>
    <s v="07"/>
    <s v="AC"/>
    <x v="3"/>
    <n v="25000"/>
    <n v="25000"/>
    <s v="IT"/>
    <x v="0"/>
    <s v="IT"/>
    <s v="EX"/>
    <n v="25000"/>
    <n v="25000"/>
    <x v="0"/>
    <n v="0"/>
    <n v="0"/>
    <m/>
    <n v="0"/>
    <n v="25000"/>
    <s v="N"/>
    <m/>
    <s v="VPIT"/>
    <s v="VP FOR INFORMATION TECHNOLOGY"/>
    <s v="94"/>
    <s v="1-Adjust Based Budget"/>
    <x v="42"/>
    <x v="2"/>
    <x v="7"/>
    <m/>
    <x v="16"/>
    <x v="16"/>
    <m/>
  </r>
  <r>
    <n v="2018"/>
    <s v="UA"/>
    <s v="STF"/>
    <s v="STUDENT TECHNOLOGY FEES"/>
    <x v="122"/>
    <s v="EDDEL"/>
    <s v="EDUCATION DELIVERY"/>
    <s v="IN STUDENT TECH FEE"/>
    <x v="17"/>
    <s v="VP FOR INFORMATION TECHNOLOGY"/>
    <s v="GENFND"/>
    <x v="38"/>
    <x v="37"/>
    <s v="---"/>
    <s v="EX"/>
    <s v="HRCO"/>
    <s v="HOURLY COMP"/>
    <s v="GK"/>
    <x v="5"/>
    <s v="COMPENS"/>
    <s v="07"/>
    <s v="AC"/>
    <x v="3"/>
    <n v="37930"/>
    <n v="0"/>
    <s v="IT"/>
    <x v="0"/>
    <s v="IT"/>
    <s v="EX"/>
    <n v="0"/>
    <n v="0"/>
    <x v="0"/>
    <n v="0"/>
    <n v="0"/>
    <m/>
    <n v="0"/>
    <n v="0"/>
    <s v="N"/>
    <m/>
    <s v="VPIT"/>
    <s v="VP FOR INFORMATION TECHNOLOGY"/>
    <s v="94"/>
    <s v="1-Adjust Based Budget"/>
    <x v="42"/>
    <x v="2"/>
    <x v="7"/>
    <m/>
    <x v="16"/>
    <x v="16"/>
    <m/>
  </r>
  <r>
    <n v="2018"/>
    <s v="UA"/>
    <s v="STF"/>
    <s v="STUDENT TECHNOLOGY FEES"/>
    <x v="122"/>
    <s v="STCON"/>
    <s v="STUDENT TECHNOLOGY CONSULTING"/>
    <s v="IN STUDENT TECH FEE"/>
    <x v="17"/>
    <s v="VP FOR INFORMATION TECHNOLOGY"/>
    <s v="GENFND"/>
    <x v="38"/>
    <x v="37"/>
    <s v="---"/>
    <s v="EX"/>
    <s v="HRCO"/>
    <s v="HOURLY COMP"/>
    <s v="GK"/>
    <x v="5"/>
    <s v="COMPENS"/>
    <s v="07"/>
    <s v="AC"/>
    <x v="3"/>
    <n v="90860"/>
    <n v="90860"/>
    <s v="IT"/>
    <x v="0"/>
    <s v="IT"/>
    <s v="EX"/>
    <n v="90860"/>
    <n v="90860"/>
    <x v="0"/>
    <n v="0"/>
    <n v="0"/>
    <m/>
    <n v="0"/>
    <n v="90860"/>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38"/>
    <x v="37"/>
    <s v="---"/>
    <s v="EX"/>
    <s v="HRCO"/>
    <s v="HOURLY COMP"/>
    <s v="GK"/>
    <x v="5"/>
    <s v="COMPENS"/>
    <s v="07"/>
    <s v="AC"/>
    <x v="3"/>
    <n v="11000"/>
    <n v="11000"/>
    <s v="IT"/>
    <x v="0"/>
    <s v="IT"/>
    <s v="EX"/>
    <n v="11000"/>
    <n v="11000"/>
    <x v="0"/>
    <n v="0"/>
    <n v="0"/>
    <m/>
    <n v="0"/>
    <n v="11000"/>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38"/>
    <x v="37"/>
    <s v="---"/>
    <s v="EX"/>
    <s v="HRCO"/>
    <s v="HOURLY COMP"/>
    <s v="GK"/>
    <x v="5"/>
    <s v="COMPENS"/>
    <s v="07"/>
    <s v="AC"/>
    <x v="3"/>
    <n v="0"/>
    <n v="37930"/>
    <s v="IT"/>
    <x v="0"/>
    <s v="IT"/>
    <s v="EX"/>
    <n v="37930"/>
    <n v="37930"/>
    <x v="0"/>
    <n v="0"/>
    <n v="0"/>
    <m/>
    <n v="0"/>
    <n v="3793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38"/>
    <x v="37"/>
    <s v="---"/>
    <s v="EX"/>
    <s v="HRCO"/>
    <s v="HOURLY COMP"/>
    <s v="GK"/>
    <x v="5"/>
    <s v="COMPENS"/>
    <s v="07"/>
    <s v="AC"/>
    <x v="3"/>
    <n v="33370"/>
    <n v="33370"/>
    <s v="IT"/>
    <x v="0"/>
    <s v="IT"/>
    <s v="EX"/>
    <n v="33370"/>
    <n v="33370"/>
    <x v="0"/>
    <n v="0"/>
    <n v="0"/>
    <m/>
    <n v="0"/>
    <n v="33370"/>
    <s v="N"/>
    <m/>
    <s v="VPIT"/>
    <s v="VP FOR INFORMATION TECHNOLOGY"/>
    <s v="94"/>
    <s v="1-Adjust Based Budget"/>
    <x v="42"/>
    <x v="2"/>
    <x v="7"/>
    <m/>
    <x v="16"/>
    <x v="16"/>
    <m/>
  </r>
  <r>
    <n v="2018"/>
    <s v="UA"/>
    <s v="STF"/>
    <s v="STUDENT TECHNOLOGY FEES"/>
    <x v="117"/>
    <s v="LSUP"/>
    <s v="LEVERAGED SUPPORT"/>
    <s v="BL - STUDENT TECH FEE"/>
    <x v="17"/>
    <s v="VP FOR INFORMATION TECHNOLOGY"/>
    <s v="GENFND"/>
    <x v="116"/>
    <x v="113"/>
    <s v="---"/>
    <s v="EX"/>
    <s v="HRCO"/>
    <s v="HOURLY COMP"/>
    <s v="GK"/>
    <x v="5"/>
    <s v="COMPENS"/>
    <s v="07"/>
    <s v="AC"/>
    <x v="3"/>
    <n v="2185"/>
    <n v="2185"/>
    <s v="IT"/>
    <x v="0"/>
    <s v="IT"/>
    <s v="EX"/>
    <n v="2185"/>
    <n v="2185"/>
    <x v="0"/>
    <n v="0"/>
    <n v="0"/>
    <m/>
    <n v="0"/>
    <n v="2185"/>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116"/>
    <x v="113"/>
    <s v="---"/>
    <s v="EX"/>
    <s v="HRCO"/>
    <s v="HOURLY COMP"/>
    <s v="GK"/>
    <x v="5"/>
    <s v="COMPENS"/>
    <s v="07"/>
    <s v="AC"/>
    <x v="3"/>
    <n v="4200"/>
    <n v="4200"/>
    <s v="IT"/>
    <x v="0"/>
    <s v="IT"/>
    <s v="EX"/>
    <n v="4200"/>
    <n v="4200"/>
    <x v="0"/>
    <n v="0"/>
    <n v="0"/>
    <m/>
    <n v="0"/>
    <n v="4200"/>
    <s v="N"/>
    <m/>
    <s v="VPIT"/>
    <s v="VP FOR INFORMATION TECHNOLOGY"/>
    <s v="94"/>
    <s v="1-Adjust Based Budget"/>
    <x v="42"/>
    <x v="2"/>
    <x v="7"/>
    <m/>
    <x v="16"/>
    <x v="16"/>
    <m/>
  </r>
  <r>
    <n v="2018"/>
    <s v="UA"/>
    <s v="STF"/>
    <s v="STUDENT TECHNOLOGY FEES"/>
    <x v="117"/>
    <s v="SCADM"/>
    <s v="STUDENT COMPUTING FACILITIES ADMIN SUPP"/>
    <s v="BL - STUDENT TECH FEE"/>
    <x v="17"/>
    <s v="VP FOR INFORMATION TECHNOLOGY"/>
    <s v="GENFND"/>
    <x v="116"/>
    <x v="113"/>
    <s v="---"/>
    <s v="EX"/>
    <s v="HRCO"/>
    <s v="HOURLY COMP"/>
    <s v="GK"/>
    <x v="5"/>
    <s v="COMPENS"/>
    <s v="07"/>
    <s v="AC"/>
    <x v="3"/>
    <n v="8970"/>
    <n v="8970"/>
    <s v="IT"/>
    <x v="0"/>
    <s v="IT"/>
    <s v="EX"/>
    <n v="8970"/>
    <n v="8970"/>
    <x v="0"/>
    <n v="0"/>
    <n v="0"/>
    <m/>
    <n v="0"/>
    <n v="8970"/>
    <s v="N"/>
    <m/>
    <s v="VPIT"/>
    <s v="VP FOR INFORMATION TECHNOLOGY"/>
    <s v="94"/>
    <s v="1-Adjust Based Budget"/>
    <x v="42"/>
    <x v="2"/>
    <x v="7"/>
    <m/>
    <x v="16"/>
    <x v="16"/>
    <m/>
  </r>
  <r>
    <n v="2018"/>
    <s v="UA"/>
    <s v="STF"/>
    <s v="STUDENT TECHNOLOGY FEES"/>
    <x v="122"/>
    <s v="EDDEL"/>
    <s v="EDUCATION DELIVERY"/>
    <s v="IN STUDENT TECH FEE"/>
    <x v="17"/>
    <s v="VP FOR INFORMATION TECHNOLOGY"/>
    <s v="GENFND"/>
    <x v="116"/>
    <x v="113"/>
    <s v="---"/>
    <s v="EX"/>
    <s v="HRCO"/>
    <s v="HOURLY COMP"/>
    <s v="GK"/>
    <x v="5"/>
    <s v="COMPENS"/>
    <s v="07"/>
    <s v="AC"/>
    <x v="3"/>
    <n v="19070"/>
    <n v="19070"/>
    <s v="IT"/>
    <x v="0"/>
    <s v="IT"/>
    <s v="EX"/>
    <n v="19070"/>
    <n v="19070"/>
    <x v="0"/>
    <n v="0"/>
    <n v="0"/>
    <m/>
    <n v="0"/>
    <n v="19070"/>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116"/>
    <x v="113"/>
    <s v="---"/>
    <s v="EX"/>
    <s v="HRCO"/>
    <s v="HOURLY COMP"/>
    <s v="GK"/>
    <x v="5"/>
    <s v="COMPENS"/>
    <s v="07"/>
    <s v="AC"/>
    <x v="3"/>
    <n v="11000"/>
    <n v="441"/>
    <s v="IT"/>
    <x v="0"/>
    <s v="IT"/>
    <s v="EX"/>
    <n v="441"/>
    <n v="441"/>
    <x v="0"/>
    <n v="0"/>
    <n v="0"/>
    <m/>
    <n v="0"/>
    <n v="441"/>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143"/>
    <x v="137"/>
    <s v="---"/>
    <s v="EX"/>
    <s v="HRCO"/>
    <s v="HOURLY COMP"/>
    <s v="GK"/>
    <x v="5"/>
    <s v="COMPENS"/>
    <s v="07"/>
    <s v="AC"/>
    <x v="3"/>
    <n v="4000"/>
    <n v="4000"/>
    <s v="IT"/>
    <x v="0"/>
    <s v="IT"/>
    <s v="EX"/>
    <n v="4000"/>
    <n v="4000"/>
    <x v="0"/>
    <n v="0"/>
    <n v="0"/>
    <m/>
    <n v="0"/>
    <n v="4000"/>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143"/>
    <x v="137"/>
    <s v="---"/>
    <s v="EX"/>
    <s v="HRCO"/>
    <s v="HOURLY COMP"/>
    <s v="GK"/>
    <x v="5"/>
    <s v="COMPENS"/>
    <s v="07"/>
    <s v="AC"/>
    <x v="3"/>
    <n v="50"/>
    <n v="50"/>
    <s v="IT"/>
    <x v="0"/>
    <s v="IT"/>
    <s v="EX"/>
    <n v="50"/>
    <n v="50"/>
    <x v="0"/>
    <n v="0"/>
    <n v="0"/>
    <m/>
    <n v="0"/>
    <n v="50"/>
    <s v="N"/>
    <m/>
    <s v="VPIT"/>
    <s v="VP FOR INFORMATION TECHNOLOGY"/>
    <s v="94"/>
    <s v="1-Adjust Based Budget"/>
    <x v="42"/>
    <x v="2"/>
    <x v="7"/>
    <m/>
    <x v="16"/>
    <x v="16"/>
    <m/>
  </r>
  <r>
    <n v="2018"/>
    <s v="UA"/>
    <s v="STF"/>
    <s v="STUDENT TECHNOLOGY FEES"/>
    <x v="117"/>
    <s v="CO"/>
    <s v="COMMUNICATIONS OFFICE"/>
    <s v="BL - STUDENT TECH FEE"/>
    <x v="17"/>
    <s v="VP FOR INFORMATION TECHNOLOGY"/>
    <s v="GENFND"/>
    <x v="39"/>
    <x v="38"/>
    <s v="---"/>
    <s v="EX"/>
    <s v="HRCO"/>
    <s v="HOURLY COMP"/>
    <s v="GK"/>
    <x v="5"/>
    <s v="COMPENS"/>
    <s v="07"/>
    <s v="AC"/>
    <x v="3"/>
    <n v="1200"/>
    <n v="1200"/>
    <s v="IT"/>
    <x v="0"/>
    <s v="IT"/>
    <s v="EX"/>
    <n v="1200"/>
    <n v="1200"/>
    <x v="0"/>
    <n v="0"/>
    <n v="0"/>
    <m/>
    <n v="0"/>
    <n v="1200"/>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39"/>
    <x v="38"/>
    <s v="---"/>
    <s v="EX"/>
    <s v="HRCO"/>
    <s v="HOURLY COMP"/>
    <s v="GK"/>
    <x v="5"/>
    <s v="COMPENS"/>
    <s v="07"/>
    <s v="AC"/>
    <x v="3"/>
    <n v="7200"/>
    <n v="7200"/>
    <s v="IT"/>
    <x v="0"/>
    <s v="IT"/>
    <s v="EX"/>
    <n v="7200"/>
    <n v="7200"/>
    <x v="0"/>
    <n v="0"/>
    <n v="0"/>
    <m/>
    <n v="0"/>
    <n v="7200"/>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39"/>
    <x v="38"/>
    <s v="---"/>
    <s v="EX"/>
    <s v="HRCO"/>
    <s v="HOURLY COMP"/>
    <s v="GK"/>
    <x v="5"/>
    <s v="COMPENS"/>
    <s v="07"/>
    <s v="AC"/>
    <x v="3"/>
    <n v="1200"/>
    <n v="1200"/>
    <s v="IT"/>
    <x v="0"/>
    <s v="IT"/>
    <s v="EX"/>
    <n v="1200"/>
    <n v="1200"/>
    <x v="0"/>
    <n v="0"/>
    <n v="0"/>
    <m/>
    <n v="0"/>
    <n v="12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39"/>
    <x v="38"/>
    <s v="---"/>
    <s v="EX"/>
    <s v="HRCO"/>
    <s v="HOURLY COMP"/>
    <s v="GK"/>
    <x v="5"/>
    <s v="COMPENS"/>
    <s v="07"/>
    <s v="AC"/>
    <x v="3"/>
    <n v="1000"/>
    <n v="1000"/>
    <s v="IT"/>
    <x v="0"/>
    <s v="IT"/>
    <s v="EX"/>
    <n v="1000"/>
    <n v="1000"/>
    <x v="0"/>
    <n v="0"/>
    <n v="0"/>
    <m/>
    <n v="0"/>
    <n v="10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40"/>
    <x v="39"/>
    <s v="---"/>
    <s v="EX"/>
    <s v="HRCO"/>
    <s v="HOURLY COMP"/>
    <s v="GK"/>
    <x v="5"/>
    <s v="COMPENS"/>
    <s v="07"/>
    <s v="AC"/>
    <x v="3"/>
    <n v="75000"/>
    <n v="75000"/>
    <s v="IT"/>
    <x v="0"/>
    <s v="IT"/>
    <s v="EX"/>
    <n v="75000"/>
    <n v="75000"/>
    <x v="0"/>
    <n v="0"/>
    <n v="0"/>
    <m/>
    <n v="0"/>
    <n v="75000"/>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40"/>
    <x v="39"/>
    <s v="---"/>
    <s v="EX"/>
    <s v="HRCO"/>
    <s v="HOURLY COMP"/>
    <s v="GK"/>
    <x v="5"/>
    <s v="COMPENS"/>
    <s v="07"/>
    <s v="AC"/>
    <x v="3"/>
    <n v="30000"/>
    <n v="30000"/>
    <s v="IT"/>
    <x v="0"/>
    <s v="IT"/>
    <s v="EX"/>
    <n v="30000"/>
    <n v="30000"/>
    <x v="0"/>
    <n v="0"/>
    <n v="0"/>
    <m/>
    <n v="0"/>
    <n v="30000"/>
    <s v="N"/>
    <m/>
    <s v="VPIT"/>
    <s v="VP FOR INFORMATION TECHNOLOGY"/>
    <s v="94"/>
    <s v="1-Adjust Based Budget"/>
    <x v="42"/>
    <x v="2"/>
    <x v="7"/>
    <m/>
    <x v="16"/>
    <x v="16"/>
    <m/>
  </r>
  <r>
    <n v="2018"/>
    <s v="UA"/>
    <s v="STF"/>
    <s v="STUDENT TECHNOLOGY FEES"/>
    <x v="117"/>
    <s v="CITL"/>
    <s v="CENTER FOR INNOVATION IN TEACH &amp; LEARN"/>
    <s v="BL - STUDENT TECH FEE"/>
    <x v="17"/>
    <s v="VP FOR INFORMATION TECHNOLOGY"/>
    <s v="GENFND"/>
    <x v="40"/>
    <x v="39"/>
    <s v="---"/>
    <s v="EX"/>
    <s v="HRCO"/>
    <s v="HOURLY COMP"/>
    <s v="GK"/>
    <x v="5"/>
    <s v="COMPENS"/>
    <s v="07"/>
    <s v="AC"/>
    <x v="3"/>
    <n v="12987"/>
    <n v="12987"/>
    <s v="IT"/>
    <x v="0"/>
    <s v="IT"/>
    <s v="EX"/>
    <n v="12987"/>
    <n v="12987"/>
    <x v="0"/>
    <n v="0"/>
    <n v="0"/>
    <m/>
    <n v="0"/>
    <n v="12987"/>
    <s v="N"/>
    <m/>
    <s v="VPIT"/>
    <s v="VP FOR INFORMATION TECHNOLOGY"/>
    <s v="94"/>
    <s v="1-Adjust Based Budget"/>
    <x v="42"/>
    <x v="2"/>
    <x v="7"/>
    <m/>
    <x v="16"/>
    <x v="16"/>
    <m/>
  </r>
  <r>
    <n v="2018"/>
    <s v="UA"/>
    <s v="STF"/>
    <s v="STUDENT TECHNOLOGY FEES"/>
    <x v="117"/>
    <s v="CITLM"/>
    <s v="CENTER FOR TEACHING AND LEARNING MANAGEM"/>
    <s v="BL - STUDENT TECH FEE"/>
    <x v="17"/>
    <s v="VP FOR INFORMATION TECHNOLOGY"/>
    <s v="GENFND"/>
    <x v="40"/>
    <x v="39"/>
    <s v="---"/>
    <s v="EX"/>
    <s v="HRCO"/>
    <s v="HOURLY COMP"/>
    <s v="GK"/>
    <x v="5"/>
    <s v="COMPENS"/>
    <s v="07"/>
    <s v="AC"/>
    <x v="3"/>
    <n v="8381"/>
    <n v="8381"/>
    <s v="IT"/>
    <x v="0"/>
    <s v="IT"/>
    <s v="EX"/>
    <n v="8381"/>
    <n v="8381"/>
    <x v="0"/>
    <n v="0"/>
    <n v="0"/>
    <m/>
    <n v="0"/>
    <n v="8381"/>
    <s v="N"/>
    <m/>
    <s v="VPIT"/>
    <s v="VP FOR INFORMATION TECHNOLOGY"/>
    <s v="94"/>
    <s v="1-Adjust Based Budget"/>
    <x v="42"/>
    <x v="2"/>
    <x v="7"/>
    <m/>
    <x v="16"/>
    <x v="16"/>
    <m/>
  </r>
  <r>
    <n v="2018"/>
    <s v="UA"/>
    <s v="STF"/>
    <s v="STUDENT TECHNOLOGY FEES"/>
    <x v="117"/>
    <s v="CO"/>
    <s v="COMMUNICATIONS OFFICE"/>
    <s v="BL - STUDENT TECH FEE"/>
    <x v="17"/>
    <s v="VP FOR INFORMATION TECHNOLOGY"/>
    <s v="GENFND"/>
    <x v="40"/>
    <x v="39"/>
    <s v="---"/>
    <s v="EX"/>
    <s v="HRCO"/>
    <s v="HOURLY COMP"/>
    <s v="GK"/>
    <x v="5"/>
    <s v="COMPENS"/>
    <s v="07"/>
    <s v="AC"/>
    <x v="3"/>
    <n v="10000"/>
    <n v="10000"/>
    <s v="IT"/>
    <x v="0"/>
    <s v="IT"/>
    <s v="EX"/>
    <n v="10000"/>
    <n v="10000"/>
    <x v="0"/>
    <n v="0"/>
    <n v="0"/>
    <m/>
    <n v="0"/>
    <n v="10000"/>
    <s v="N"/>
    <m/>
    <s v="VPIT"/>
    <s v="VP FOR INFORMATION TECHNOLOGY"/>
    <s v="94"/>
    <s v="1-Adjust Based Budget"/>
    <x v="42"/>
    <x v="2"/>
    <x v="7"/>
    <m/>
    <x v="16"/>
    <x v="16"/>
    <m/>
  </r>
  <r>
    <n v="2018"/>
    <s v="UA"/>
    <s v="STF"/>
    <s v="STUDENT TECHNOLOGY FEES"/>
    <x v="117"/>
    <s v="MSAIC"/>
    <s v="MOSAIC"/>
    <s v="BL - STUDENT TECH FEE"/>
    <x v="17"/>
    <s v="VP FOR INFORMATION TECHNOLOGY"/>
    <s v="GENFND"/>
    <x v="40"/>
    <x v="39"/>
    <s v="---"/>
    <s v="EX"/>
    <s v="HRCO"/>
    <s v="HOURLY COMP"/>
    <s v="GK"/>
    <x v="5"/>
    <s v="COMPENS"/>
    <s v="07"/>
    <s v="AC"/>
    <x v="3"/>
    <n v="5145"/>
    <n v="5145"/>
    <s v="IT"/>
    <x v="0"/>
    <s v="IT"/>
    <s v="EX"/>
    <n v="5145"/>
    <n v="5145"/>
    <x v="0"/>
    <n v="0"/>
    <n v="0"/>
    <m/>
    <n v="0"/>
    <n v="5145"/>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40"/>
    <x v="39"/>
    <s v="---"/>
    <s v="EX"/>
    <s v="HRCO"/>
    <s v="HOURLY COMP"/>
    <s v="GK"/>
    <x v="5"/>
    <s v="COMPENS"/>
    <s v="07"/>
    <s v="AC"/>
    <x v="3"/>
    <n v="389042"/>
    <n v="389042"/>
    <s v="IT"/>
    <x v="0"/>
    <s v="IT"/>
    <s v="EX"/>
    <n v="389042"/>
    <n v="389042"/>
    <x v="0"/>
    <n v="0"/>
    <n v="0"/>
    <m/>
    <n v="0"/>
    <n v="389042"/>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40"/>
    <x v="39"/>
    <s v="---"/>
    <s v="EX"/>
    <s v="HRCO"/>
    <s v="HOURLY COMP"/>
    <s v="GK"/>
    <x v="5"/>
    <s v="COMPENS"/>
    <s v="07"/>
    <s v="AC"/>
    <x v="3"/>
    <n v="26790"/>
    <n v="26790"/>
    <s v="IT"/>
    <x v="0"/>
    <s v="IT"/>
    <s v="EX"/>
    <n v="26790"/>
    <n v="26790"/>
    <x v="0"/>
    <n v="0"/>
    <n v="0"/>
    <m/>
    <n v="0"/>
    <n v="2679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40"/>
    <x v="39"/>
    <s v="---"/>
    <s v="EX"/>
    <s v="HRCO"/>
    <s v="HOURLY COMP"/>
    <s v="GK"/>
    <x v="5"/>
    <s v="COMPENS"/>
    <s v="07"/>
    <s v="AC"/>
    <x v="3"/>
    <n v="120000"/>
    <n v="120000"/>
    <s v="IT"/>
    <x v="0"/>
    <s v="IT"/>
    <s v="EX"/>
    <n v="120000"/>
    <n v="120000"/>
    <x v="0"/>
    <n v="0"/>
    <n v="0"/>
    <m/>
    <n v="0"/>
    <n v="120000"/>
    <s v="N"/>
    <m/>
    <s v="VPIT"/>
    <s v="VP FOR INFORMATION TECHNOLOGY"/>
    <s v="94"/>
    <s v="1-Adjust Based Budget"/>
    <x v="42"/>
    <x v="2"/>
    <x v="7"/>
    <m/>
    <x v="16"/>
    <x v="16"/>
    <m/>
  </r>
  <r>
    <n v="2018"/>
    <s v="UA"/>
    <s v="STF"/>
    <s v="STUDENT TECHNOLOGY FEES"/>
    <x v="122"/>
    <s v="CL"/>
    <s v="CLOUD SERVICES"/>
    <s v="IN STUDENT TECH FEE"/>
    <x v="17"/>
    <s v="VP FOR INFORMATION TECHNOLOGY"/>
    <s v="GENFND"/>
    <x v="40"/>
    <x v="39"/>
    <s v="---"/>
    <s v="EX"/>
    <s v="HRCO"/>
    <s v="HOURLY COMP"/>
    <s v="GK"/>
    <x v="5"/>
    <s v="COMPENS"/>
    <s v="07"/>
    <s v="AC"/>
    <x v="3"/>
    <n v="10000"/>
    <n v="10000"/>
    <s v="IT"/>
    <x v="0"/>
    <s v="IT"/>
    <s v="EX"/>
    <n v="10000"/>
    <n v="10000"/>
    <x v="0"/>
    <n v="0"/>
    <n v="0"/>
    <m/>
    <n v="0"/>
    <n v="10000"/>
    <s v="N"/>
    <m/>
    <s v="VPIT"/>
    <s v="VP FOR INFORMATION TECHNOLOGY"/>
    <s v="94"/>
    <s v="1-Adjust Based Budget"/>
    <x v="42"/>
    <x v="2"/>
    <x v="7"/>
    <m/>
    <x v="16"/>
    <x v="16"/>
    <m/>
  </r>
  <r>
    <n v="2018"/>
    <s v="UA"/>
    <s v="STF"/>
    <s v="STUDENT TECHNOLOGY FEES"/>
    <x v="122"/>
    <s v="CLMBS"/>
    <s v="STF FOR COLUMBUS"/>
    <s v="IN STUDENT TECH FEE"/>
    <x v="17"/>
    <s v="VP FOR INFORMATION TECHNOLOGY"/>
    <s v="GENFND"/>
    <x v="40"/>
    <x v="39"/>
    <s v="---"/>
    <s v="EX"/>
    <s v="HRCO"/>
    <s v="HOURLY COMP"/>
    <s v="GK"/>
    <x v="5"/>
    <s v="COMPENS"/>
    <s v="07"/>
    <s v="AC"/>
    <x v="3"/>
    <n v="25000"/>
    <n v="25000"/>
    <s v="IT"/>
    <x v="0"/>
    <s v="IT"/>
    <s v="EX"/>
    <n v="25000"/>
    <n v="25000"/>
    <x v="0"/>
    <n v="0"/>
    <n v="0"/>
    <m/>
    <n v="0"/>
    <n v="25000"/>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40"/>
    <x v="39"/>
    <s v="---"/>
    <s v="EX"/>
    <s v="HRCO"/>
    <s v="HOURLY COMP"/>
    <s v="GK"/>
    <x v="5"/>
    <s v="COMPENS"/>
    <s v="07"/>
    <s v="AC"/>
    <x v="3"/>
    <n v="10000"/>
    <n v="0"/>
    <s v="IT"/>
    <x v="0"/>
    <s v="IT"/>
    <s v="EX"/>
    <n v="0"/>
    <n v="0"/>
    <x v="0"/>
    <n v="0"/>
    <n v="0"/>
    <m/>
    <n v="0"/>
    <n v="0"/>
    <s v="N"/>
    <m/>
    <s v="VPIT"/>
    <s v="VP FOR INFORMATION TECHNOLOGY"/>
    <s v="94"/>
    <s v="1-Adjust Based Budget"/>
    <x v="42"/>
    <x v="2"/>
    <x v="7"/>
    <m/>
    <x v="16"/>
    <x v="16"/>
    <m/>
  </r>
  <r>
    <n v="2018"/>
    <s v="UA"/>
    <s v="STF"/>
    <s v="STUDENT TECHNOLOGY FEES"/>
    <x v="122"/>
    <s v="EDDEL"/>
    <s v="EDUCATION DELIVERY"/>
    <s v="IN STUDENT TECH FEE"/>
    <x v="17"/>
    <s v="VP FOR INFORMATION TECHNOLOGY"/>
    <s v="GENFND"/>
    <x v="40"/>
    <x v="39"/>
    <s v="---"/>
    <s v="EX"/>
    <s v="HRCO"/>
    <s v="HOURLY COMP"/>
    <s v="GK"/>
    <x v="5"/>
    <s v="COMPENS"/>
    <s v="07"/>
    <s v="AC"/>
    <x v="3"/>
    <n v="3000"/>
    <n v="3000"/>
    <s v="IT"/>
    <x v="0"/>
    <s v="IT"/>
    <s v="EX"/>
    <n v="3000"/>
    <n v="3000"/>
    <x v="0"/>
    <n v="0"/>
    <n v="0"/>
    <m/>
    <n v="0"/>
    <n v="3000"/>
    <s v="N"/>
    <m/>
    <s v="VPIT"/>
    <s v="VP FOR INFORMATION TECHNOLOGY"/>
    <s v="94"/>
    <s v="1-Adjust Based Budget"/>
    <x v="42"/>
    <x v="2"/>
    <x v="7"/>
    <m/>
    <x v="16"/>
    <x v="16"/>
    <m/>
  </r>
  <r>
    <n v="2018"/>
    <s v="UA"/>
    <s v="STF"/>
    <s v="STUDENT TECHNOLOGY FEES"/>
    <x v="122"/>
    <s v="STCON"/>
    <s v="STUDENT TECHNOLOGY CONSULTING"/>
    <s v="IN STUDENT TECH FEE"/>
    <x v="17"/>
    <s v="VP FOR INFORMATION TECHNOLOGY"/>
    <s v="GENFND"/>
    <x v="40"/>
    <x v="39"/>
    <s v="---"/>
    <s v="EX"/>
    <s v="HRCO"/>
    <s v="HOURLY COMP"/>
    <s v="GK"/>
    <x v="5"/>
    <s v="COMPENS"/>
    <s v="07"/>
    <s v="AC"/>
    <x v="3"/>
    <n v="249499"/>
    <n v="249499"/>
    <s v="IT"/>
    <x v="0"/>
    <s v="IT"/>
    <s v="EX"/>
    <n v="249499"/>
    <n v="249499"/>
    <x v="0"/>
    <n v="0"/>
    <n v="0"/>
    <m/>
    <n v="0"/>
    <n v="249499"/>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40"/>
    <x v="39"/>
    <s v="---"/>
    <s v="EX"/>
    <s v="HRCO"/>
    <s v="HOURLY COMP"/>
    <s v="GK"/>
    <x v="5"/>
    <s v="COMPENS"/>
    <s v="07"/>
    <s v="AC"/>
    <x v="3"/>
    <n v="0"/>
    <n v="10000"/>
    <s v="IT"/>
    <x v="0"/>
    <s v="IT"/>
    <s v="EX"/>
    <n v="10000"/>
    <n v="10000"/>
    <x v="0"/>
    <n v="0"/>
    <n v="0"/>
    <m/>
    <n v="0"/>
    <n v="10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40"/>
    <x v="39"/>
    <s v="---"/>
    <s v="EX"/>
    <s v="HRCO"/>
    <s v="HOURLY COMP"/>
    <s v="GK"/>
    <x v="5"/>
    <s v="COMPENS"/>
    <s v="07"/>
    <s v="AC"/>
    <x v="3"/>
    <n v="70000"/>
    <n v="70000"/>
    <s v="IT"/>
    <x v="0"/>
    <s v="IT"/>
    <s v="EX"/>
    <n v="70000"/>
    <n v="70000"/>
    <x v="0"/>
    <n v="0"/>
    <n v="0"/>
    <m/>
    <n v="0"/>
    <n v="70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78"/>
    <x v="76"/>
    <s v="---"/>
    <s v="EX"/>
    <s v="HRCO"/>
    <s v="HOURLY COMP"/>
    <s v="GK"/>
    <x v="5"/>
    <s v="COMPENS"/>
    <s v="07"/>
    <s v="AC"/>
    <x v="3"/>
    <n v="10000"/>
    <n v="10000"/>
    <s v="IT"/>
    <x v="0"/>
    <s v="IT"/>
    <s v="EX"/>
    <n v="10000"/>
    <n v="10000"/>
    <x v="0"/>
    <n v="0"/>
    <n v="0"/>
    <m/>
    <n v="0"/>
    <n v="10000"/>
    <s v="N"/>
    <m/>
    <s v="VPIT"/>
    <s v="VP FOR INFORMATION TECHNOLOGY"/>
    <s v="94"/>
    <s v="1-Adjust Based Budget"/>
    <x v="42"/>
    <x v="2"/>
    <x v="7"/>
    <m/>
    <x v="16"/>
    <x v="16"/>
    <m/>
  </r>
  <r>
    <n v="2018"/>
    <s v="UA"/>
    <s v="STF"/>
    <s v="STUDENT TECHNOLOGY FEES"/>
    <x v="117"/>
    <s v="LSI"/>
    <s v="LEVERAGED SERVICES INFRASTRUCTURE"/>
    <s v="BL - STUDENT TECH FEE"/>
    <x v="17"/>
    <s v="VP FOR INFORMATION TECHNOLOGY"/>
    <s v="GENFND"/>
    <x v="135"/>
    <x v="129"/>
    <s v="---"/>
    <s v="EX"/>
    <s v="COMP"/>
    <s v="COMP SERV"/>
    <s v="JP"/>
    <x v="4"/>
    <s v="GEN EXP"/>
    <s v="09"/>
    <s v="AC"/>
    <x v="3"/>
    <n v="2500"/>
    <n v="2500"/>
    <s v="IT"/>
    <x v="0"/>
    <s v="IT"/>
    <s v="EX"/>
    <n v="2500"/>
    <n v="2500"/>
    <x v="0"/>
    <n v="0"/>
    <n v="0"/>
    <m/>
    <n v="0"/>
    <n v="2500"/>
    <s v="N"/>
    <m/>
    <s v="VPIT"/>
    <s v="VP FOR INFORMATION TECHNOLOGY"/>
    <s v="94"/>
    <s v="1-Adjust Based Budget"/>
    <x v="42"/>
    <x v="2"/>
    <x v="7"/>
    <m/>
    <x v="16"/>
    <x v="16"/>
    <m/>
  </r>
  <r>
    <n v="2018"/>
    <s v="UA"/>
    <s v="STF"/>
    <s v="STUDENT TECHNOLOGY FEES"/>
    <x v="117"/>
    <s v="USD"/>
    <s v="USER SUPPORT DIRECTOR"/>
    <s v="BL - STUDENT TECH FEE"/>
    <x v="17"/>
    <s v="VP FOR INFORMATION TECHNOLOGY"/>
    <s v="GENFND"/>
    <x v="135"/>
    <x v="129"/>
    <s v="---"/>
    <s v="EX"/>
    <s v="COMP"/>
    <s v="COMP SERV"/>
    <s v="JP"/>
    <x v="4"/>
    <s v="GEN EXP"/>
    <s v="09"/>
    <s v="AC"/>
    <x v="3"/>
    <n v="0"/>
    <n v="200"/>
    <s v="IT"/>
    <x v="0"/>
    <s v="IT"/>
    <s v="EX"/>
    <n v="200"/>
    <n v="200"/>
    <x v="0"/>
    <n v="0"/>
    <n v="0"/>
    <m/>
    <n v="0"/>
    <n v="2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35"/>
    <x v="129"/>
    <s v="---"/>
    <s v="EX"/>
    <s v="COMP"/>
    <s v="COMP SERV"/>
    <s v="JP"/>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TCPRT"/>
    <s v="TECHNOLOGY CENTERS-PRINTING"/>
    <s v="BL - STUDENT TECH FEE"/>
    <x v="17"/>
    <s v="VP FOR INFORMATION TECHNOLOGY"/>
    <s v="GENFND"/>
    <x v="94"/>
    <x v="92"/>
    <s v="---"/>
    <s v="EX"/>
    <s v="S&amp;E"/>
    <s v="S&amp;E"/>
    <s v="LF"/>
    <x v="4"/>
    <s v="GEN EXP"/>
    <s v="09"/>
    <s v="AC"/>
    <x v="3"/>
    <n v="88416"/>
    <n v="88416"/>
    <s v="IT"/>
    <x v="0"/>
    <s v="IT"/>
    <s v="EX"/>
    <n v="88416"/>
    <n v="88416"/>
    <x v="0"/>
    <n v="0"/>
    <n v="0"/>
    <m/>
    <n v="0"/>
    <n v="88416"/>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94"/>
    <x v="92"/>
    <s v="---"/>
    <s v="EX"/>
    <s v="S&amp;E"/>
    <s v="S&amp;E"/>
    <s v="LF"/>
    <x v="4"/>
    <s v="GEN EXP"/>
    <s v="09"/>
    <s v="AC"/>
    <x v="3"/>
    <n v="10000"/>
    <n v="10000"/>
    <s v="IT"/>
    <x v="0"/>
    <s v="IT"/>
    <s v="EX"/>
    <n v="10000"/>
    <n v="10000"/>
    <x v="0"/>
    <n v="0"/>
    <n v="0"/>
    <m/>
    <n v="0"/>
    <n v="10000"/>
    <s v="N"/>
    <m/>
    <s v="VPIT"/>
    <s v="VP FOR INFORMATION TECHNOLOGY"/>
    <s v="94"/>
    <s v="1-Adjust Based Budget"/>
    <x v="42"/>
    <x v="2"/>
    <x v="7"/>
    <m/>
    <x v="16"/>
    <x v="16"/>
    <m/>
  </r>
  <r>
    <n v="2018"/>
    <s v="UA"/>
    <s v="STF"/>
    <s v="STUDENT TECHNOLOGY FEES"/>
    <x v="122"/>
    <s v="PRINT"/>
    <s v="STUDENT TECHNOLOGY CENTERS PRINTING"/>
    <s v="IN STUDENT TECH FEE"/>
    <x v="17"/>
    <s v="VP FOR INFORMATION TECHNOLOGY"/>
    <s v="GENFND"/>
    <x v="94"/>
    <x v="92"/>
    <s v="---"/>
    <s v="EX"/>
    <s v="S&amp;E"/>
    <s v="S&amp;E"/>
    <s v="LF"/>
    <x v="4"/>
    <s v="GEN EXP"/>
    <s v="09"/>
    <s v="AC"/>
    <x v="3"/>
    <n v="12000"/>
    <n v="12000"/>
    <s v="IT"/>
    <x v="0"/>
    <s v="IT"/>
    <s v="EX"/>
    <n v="12000"/>
    <n v="12000"/>
    <x v="0"/>
    <n v="0"/>
    <n v="0"/>
    <m/>
    <n v="0"/>
    <n v="12000"/>
    <s v="N"/>
    <m/>
    <s v="VPIT"/>
    <s v="VP FOR INFORMATION TECHNOLOGY"/>
    <s v="94"/>
    <s v="1-Adjust Based Budget"/>
    <x v="42"/>
    <x v="2"/>
    <x v="7"/>
    <m/>
    <x v="16"/>
    <x v="16"/>
    <m/>
  </r>
  <r>
    <n v="2018"/>
    <s v="UA"/>
    <s v="STF"/>
    <s v="STUDENT TECHNOLOGY FEES"/>
    <x v="117"/>
    <s v="AVLT"/>
    <s v="AVP LEARNING TECHNOLOGIES"/>
    <s v="BL - STUDENT TECH FEE"/>
    <x v="17"/>
    <s v="VP FOR INFORMATION TECHNOLOGY"/>
    <s v="GENFND"/>
    <x v="20"/>
    <x v="19"/>
    <s v="---"/>
    <s v="EX"/>
    <s v="OEXP"/>
    <s v="OTHER EXP"/>
    <s v="LP"/>
    <x v="4"/>
    <s v="GEN EXP"/>
    <s v="09"/>
    <s v="AC"/>
    <x v="3"/>
    <n v="1311"/>
    <n v="1311"/>
    <s v="IT"/>
    <x v="0"/>
    <s v="IT"/>
    <s v="EX"/>
    <n v="1311"/>
    <n v="1311"/>
    <x v="0"/>
    <n v="0"/>
    <n v="0"/>
    <m/>
    <n v="0"/>
    <n v="1311"/>
    <s v="N"/>
    <m/>
    <s v="VPIT"/>
    <s v="VP FOR INFORMATION TECHNOLOGY"/>
    <s v="94"/>
    <s v="1-Adjust Based Budget"/>
    <x v="42"/>
    <x v="2"/>
    <x v="7"/>
    <m/>
    <x v="16"/>
    <x v="16"/>
    <m/>
  </r>
  <r>
    <n v="2018"/>
    <s v="UA"/>
    <s v="STF"/>
    <s v="STUDENT TECHNOLOGY FEES"/>
    <x v="117"/>
    <s v="CITLM"/>
    <s v="CENTER FOR TEACHING AND LEARNING MANAGEM"/>
    <s v="BL - STUDENT TECH FEE"/>
    <x v="17"/>
    <s v="VP FOR INFORMATION TECHNOLOGY"/>
    <s v="GENFND"/>
    <x v="20"/>
    <x v="19"/>
    <s v="---"/>
    <s v="EX"/>
    <s v="OEXP"/>
    <s v="OTHER EXP"/>
    <s v="LP"/>
    <x v="4"/>
    <s v="GEN EXP"/>
    <s v="09"/>
    <s v="AC"/>
    <x v="3"/>
    <n v="825"/>
    <n v="825"/>
    <s v="IT"/>
    <x v="0"/>
    <s v="IT"/>
    <s v="EX"/>
    <n v="825"/>
    <n v="825"/>
    <x v="0"/>
    <n v="0"/>
    <n v="0"/>
    <m/>
    <n v="0"/>
    <n v="825"/>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20"/>
    <x v="19"/>
    <s v="---"/>
    <s v="EX"/>
    <s v="OEXP"/>
    <s v="OTHER EXP"/>
    <s v="LP"/>
    <x v="4"/>
    <s v="GEN EXP"/>
    <s v="09"/>
    <s v="AC"/>
    <x v="3"/>
    <n v="0"/>
    <n v="4000"/>
    <s v="IT"/>
    <x v="0"/>
    <s v="IT"/>
    <s v="EX"/>
    <n v="4000"/>
    <n v="4000"/>
    <x v="0"/>
    <n v="0"/>
    <n v="0"/>
    <m/>
    <n v="0"/>
    <n v="4000"/>
    <s v="N"/>
    <m/>
    <s v="VPIT"/>
    <s v="VP FOR INFORMATION TECHNOLOGY"/>
    <s v="94"/>
    <s v="1-Adjust Based Budget"/>
    <x v="42"/>
    <x v="2"/>
    <x v="7"/>
    <m/>
    <x v="16"/>
    <x v="16"/>
    <m/>
  </r>
  <r>
    <n v="2018"/>
    <s v="UA"/>
    <s v="STF"/>
    <s v="STUDENT TECHNOLOGY FEES"/>
    <x v="117"/>
    <s v="LSUP"/>
    <s v="LEVERAGED SUPPORT"/>
    <s v="BL - STUDENT TECH FEE"/>
    <x v="17"/>
    <s v="VP FOR INFORMATION TECHNOLOGY"/>
    <s v="GENFND"/>
    <x v="20"/>
    <x v="19"/>
    <s v="---"/>
    <s v="EX"/>
    <s v="OEXP"/>
    <s v="OTHER EXP"/>
    <s v="LP"/>
    <x v="4"/>
    <s v="GEN EXP"/>
    <s v="09"/>
    <s v="AC"/>
    <x v="3"/>
    <n v="16580"/>
    <n v="16580"/>
    <s v="IT"/>
    <x v="0"/>
    <s v="IT"/>
    <s v="EX"/>
    <n v="16580"/>
    <n v="16580"/>
    <x v="0"/>
    <n v="0"/>
    <n v="0"/>
    <m/>
    <n v="0"/>
    <n v="16580"/>
    <s v="N"/>
    <m/>
    <s v="VPIT"/>
    <s v="VP FOR INFORMATION TECHNOLOGY"/>
    <s v="94"/>
    <s v="1-Adjust Based Budget"/>
    <x v="42"/>
    <x v="2"/>
    <x v="7"/>
    <m/>
    <x v="16"/>
    <x v="16"/>
    <m/>
  </r>
  <r>
    <n v="2018"/>
    <s v="UA"/>
    <s v="STF"/>
    <s v="STUDENT TECHNOLOGY FEES"/>
    <x v="117"/>
    <s v="RECYC"/>
    <s v="RESEARCH COMPUTING CYCLES"/>
    <s v="BL - STUDENT TECH FEE"/>
    <x v="17"/>
    <s v="VP FOR INFORMATION TECHNOLOGY"/>
    <s v="GENFND"/>
    <x v="20"/>
    <x v="19"/>
    <s v="---"/>
    <s v="EX"/>
    <s v="OEXP"/>
    <s v="OTHER EXP"/>
    <s v="LP"/>
    <x v="4"/>
    <s v="GEN EXP"/>
    <s v="09"/>
    <s v="AC"/>
    <x v="3"/>
    <n v="1578"/>
    <n v="1578"/>
    <s v="IT"/>
    <x v="0"/>
    <s v="IT"/>
    <s v="EX"/>
    <n v="1578"/>
    <n v="1578"/>
    <x v="0"/>
    <n v="0"/>
    <n v="0"/>
    <m/>
    <n v="0"/>
    <n v="1578"/>
    <s v="N"/>
    <m/>
    <s v="VPIT"/>
    <s v="VP FOR INFORMATION TECHNOLOGY"/>
    <s v="94"/>
    <s v="1-Adjust Based Budget"/>
    <x v="42"/>
    <x v="2"/>
    <x v="7"/>
    <m/>
    <x v="16"/>
    <x v="16"/>
    <m/>
  </r>
  <r>
    <n v="2018"/>
    <s v="UA"/>
    <s v="STF"/>
    <s v="STUDENT TECHNOLOGY FEES"/>
    <x v="117"/>
    <s v="USD"/>
    <s v="USER SUPPORT DIRECTOR"/>
    <s v="BL - STUDENT TECH FEE"/>
    <x v="17"/>
    <s v="VP FOR INFORMATION TECHNOLOGY"/>
    <s v="GENFND"/>
    <x v="20"/>
    <x v="19"/>
    <s v="---"/>
    <s v="EX"/>
    <s v="OEXP"/>
    <s v="OTHER EXP"/>
    <s v="LP"/>
    <x v="4"/>
    <s v="GEN EXP"/>
    <s v="09"/>
    <s v="AC"/>
    <x v="3"/>
    <n v="0"/>
    <n v="376"/>
    <s v="IT"/>
    <x v="0"/>
    <s v="IT"/>
    <s v="EX"/>
    <n v="376"/>
    <n v="376"/>
    <x v="0"/>
    <n v="0"/>
    <n v="0"/>
    <m/>
    <n v="0"/>
    <n v="376"/>
    <s v="N"/>
    <m/>
    <s v="VPIT"/>
    <s v="VP FOR INFORMATION TECHNOLOGY"/>
    <s v="94"/>
    <s v="1-Adjust Based Budget"/>
    <x v="42"/>
    <x v="2"/>
    <x v="7"/>
    <m/>
    <x v="16"/>
    <x v="16"/>
    <m/>
  </r>
  <r>
    <n v="2018"/>
    <s v="UA"/>
    <s v="STF"/>
    <s v="STUDENT TECHNOLOGY FEES"/>
    <x v="122"/>
    <s v="USD"/>
    <s v="USER SUPPORT DIRECTOR"/>
    <s v="IN STUDENT TECH FEE"/>
    <x v="17"/>
    <s v="VP FOR INFORMATION TECHNOLOGY"/>
    <s v="GENFND"/>
    <x v="20"/>
    <x v="19"/>
    <s v="---"/>
    <s v="EX"/>
    <s v="OEXP"/>
    <s v="OTHER EXP"/>
    <s v="LP"/>
    <x v="4"/>
    <s v="GEN EXP"/>
    <s v="09"/>
    <s v="AC"/>
    <x v="3"/>
    <n v="0"/>
    <n v="3500"/>
    <s v="IT"/>
    <x v="0"/>
    <s v="IT"/>
    <s v="EX"/>
    <n v="3500"/>
    <n v="3500"/>
    <x v="0"/>
    <n v="0"/>
    <n v="0"/>
    <m/>
    <n v="0"/>
    <n v="3500"/>
    <s v="N"/>
    <m/>
    <s v="VPIT"/>
    <s v="VP FOR INFORMATION TECHNOLOGY"/>
    <s v="94"/>
    <s v="1-Adjust Based Budget"/>
    <x v="42"/>
    <x v="2"/>
    <x v="7"/>
    <m/>
    <x v="16"/>
    <x v="16"/>
    <m/>
  </r>
  <r>
    <n v="2018"/>
    <s v="UA"/>
    <s v="STF"/>
    <s v="STUDENT TECHNOLOGY FEES"/>
    <x v="118"/>
    <s v="CS"/>
    <s v="COMMON SERVICES-STF"/>
    <s v="SB STUDENT TECHNOLOGY FEES"/>
    <x v="17"/>
    <s v="VP FOR INFORMATION TECHNOLOGY"/>
    <s v="GENFND"/>
    <x v="95"/>
    <x v="93"/>
    <s v="---"/>
    <s v="EX"/>
    <s v="COMP"/>
    <s v="COMP SERV"/>
    <s v="JP"/>
    <x v="4"/>
    <s v="GEN EXP"/>
    <s v="09"/>
    <s v="AC"/>
    <x v="3"/>
    <n v="22216"/>
    <n v="22216"/>
    <s v="IT"/>
    <x v="0"/>
    <s v="IT"/>
    <s v="EX"/>
    <n v="22216"/>
    <n v="22216"/>
    <x v="0"/>
    <n v="0"/>
    <n v="0"/>
    <m/>
    <n v="0"/>
    <n v="22216"/>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95"/>
    <x v="93"/>
    <s v="---"/>
    <s v="EX"/>
    <s v="COMP"/>
    <s v="COMP SERV"/>
    <s v="JP"/>
    <x v="4"/>
    <s v="GEN EXP"/>
    <s v="09"/>
    <s v="AC"/>
    <x v="3"/>
    <n v="77000"/>
    <n v="77000"/>
    <s v="IT"/>
    <x v="0"/>
    <s v="IT"/>
    <s v="EX"/>
    <n v="77000"/>
    <n v="77000"/>
    <x v="0"/>
    <n v="0"/>
    <n v="0"/>
    <m/>
    <n v="0"/>
    <n v="77000"/>
    <s v="N"/>
    <m/>
    <s v="VPIT"/>
    <s v="VP FOR INFORMATION TECHNOLOGY"/>
    <s v="94"/>
    <s v="1-Adjust Based Budget"/>
    <x v="42"/>
    <x v="2"/>
    <x v="7"/>
    <m/>
    <x v="16"/>
    <x v="16"/>
    <m/>
  </r>
  <r>
    <n v="2018"/>
    <s v="UA"/>
    <s v="STF"/>
    <s v="STUDENT TECHNOLOGY FEES"/>
    <x v="119"/>
    <s v="CS"/>
    <s v="COMMON SERVICES-STF"/>
    <s v="EA - STUDENT TECHNOLOGY FEEE"/>
    <x v="17"/>
    <s v="VP FOR INFORMATION TECHNOLOGY"/>
    <s v="GENFND"/>
    <x v="95"/>
    <x v="93"/>
    <s v="---"/>
    <s v="EX"/>
    <s v="COMP"/>
    <s v="COMP SERV"/>
    <s v="JP"/>
    <x v="4"/>
    <s v="GEN EXP"/>
    <s v="09"/>
    <s v="AC"/>
    <x v="3"/>
    <n v="9937"/>
    <n v="9937"/>
    <s v="IT"/>
    <x v="0"/>
    <s v="IT"/>
    <s v="EX"/>
    <n v="9937"/>
    <n v="9937"/>
    <x v="0"/>
    <n v="0"/>
    <n v="0"/>
    <m/>
    <n v="0"/>
    <n v="9937"/>
    <s v="N"/>
    <m/>
    <s v="VPIT"/>
    <s v="VP FOR INFORMATION TECHNOLOGY"/>
    <s v="94"/>
    <s v="1-Adjust Based Budget"/>
    <x v="42"/>
    <x v="2"/>
    <x v="7"/>
    <m/>
    <x v="16"/>
    <x v="16"/>
    <m/>
  </r>
  <r>
    <n v="2018"/>
    <s v="UA"/>
    <s v="STF"/>
    <s v="STUDENT TECHNOLOGY FEES"/>
    <x v="117"/>
    <s v="CTP"/>
    <s v="CLASSROOM TELEPRESENCE"/>
    <s v="BL - STUDENT TECH FEE"/>
    <x v="17"/>
    <s v="VP FOR INFORMATION TECHNOLOGY"/>
    <s v="GENFND"/>
    <x v="95"/>
    <x v="93"/>
    <s v="---"/>
    <s v="EX"/>
    <s v="COMP"/>
    <s v="COMP SERV"/>
    <s v="JP"/>
    <x v="4"/>
    <s v="GEN EXP"/>
    <s v="09"/>
    <s v="AC"/>
    <x v="3"/>
    <n v="5000"/>
    <n v="5000"/>
    <s v="IT"/>
    <x v="0"/>
    <s v="IT"/>
    <s v="EX"/>
    <n v="5000"/>
    <n v="5000"/>
    <x v="0"/>
    <n v="0"/>
    <n v="0"/>
    <m/>
    <n v="0"/>
    <n v="5000"/>
    <s v="N"/>
    <m/>
    <s v="VPIT"/>
    <s v="VP FOR INFORMATION TECHNOLOGY"/>
    <s v="94"/>
    <s v="1-Adjust Based Budget"/>
    <x v="42"/>
    <x v="2"/>
    <x v="7"/>
    <m/>
    <x v="16"/>
    <x v="16"/>
    <m/>
  </r>
  <r>
    <n v="2018"/>
    <s v="UA"/>
    <s v="STF"/>
    <s v="STUDENT TECHNOLOGY FEES"/>
    <x v="117"/>
    <s v="LSI"/>
    <s v="LEVERAGED SERVICES INFRASTRUCTURE"/>
    <s v="BL - STUDENT TECH FEE"/>
    <x v="17"/>
    <s v="VP FOR INFORMATION TECHNOLOGY"/>
    <s v="GENFND"/>
    <x v="95"/>
    <x v="93"/>
    <s v="---"/>
    <s v="EX"/>
    <s v="COMP"/>
    <s v="COMP SERV"/>
    <s v="JP"/>
    <x v="4"/>
    <s v="GEN EXP"/>
    <s v="09"/>
    <s v="AC"/>
    <x v="3"/>
    <n v="636"/>
    <n v="636"/>
    <s v="IT"/>
    <x v="0"/>
    <s v="IT"/>
    <s v="EX"/>
    <n v="636"/>
    <n v="636"/>
    <x v="0"/>
    <n v="0"/>
    <n v="0"/>
    <m/>
    <n v="0"/>
    <n v="636"/>
    <s v="N"/>
    <m/>
    <s v="VPIT"/>
    <s v="VP FOR INFORMATION TECHNOLOGY"/>
    <s v="94"/>
    <s v="1-Adjust Based Budget"/>
    <x v="42"/>
    <x v="2"/>
    <x v="7"/>
    <m/>
    <x v="16"/>
    <x v="16"/>
    <m/>
  </r>
  <r>
    <n v="2018"/>
    <s v="UA"/>
    <s v="STF"/>
    <s v="STUDENT TECHNOLOGY FEES"/>
    <x v="120"/>
    <s v="CS"/>
    <s v="COMMON SERVICES-STF"/>
    <s v="KO STUDENT TECHNOLOGY FEE"/>
    <x v="17"/>
    <s v="VP FOR INFORMATION TECHNOLOGY"/>
    <s v="GENFND"/>
    <x v="95"/>
    <x v="93"/>
    <s v="---"/>
    <s v="EX"/>
    <s v="COMP"/>
    <s v="COMP SERV"/>
    <s v="JP"/>
    <x v="4"/>
    <s v="GEN EXP"/>
    <s v="09"/>
    <s v="AC"/>
    <x v="3"/>
    <n v="9572"/>
    <n v="9572"/>
    <s v="IT"/>
    <x v="0"/>
    <s v="IT"/>
    <s v="EX"/>
    <n v="9572"/>
    <n v="9572"/>
    <x v="0"/>
    <n v="0"/>
    <n v="0"/>
    <m/>
    <n v="0"/>
    <n v="9572"/>
    <s v="N"/>
    <m/>
    <s v="VPIT"/>
    <s v="VP FOR INFORMATION TECHNOLOGY"/>
    <s v="94"/>
    <s v="1-Adjust Based Budget"/>
    <x v="42"/>
    <x v="2"/>
    <x v="7"/>
    <m/>
    <x v="16"/>
    <x v="16"/>
    <m/>
  </r>
  <r>
    <n v="2018"/>
    <s v="UA"/>
    <s v="STF"/>
    <s v="STUDENT TECHNOLOGY FEES"/>
    <x v="121"/>
    <s v="CS"/>
    <s v="COMMON SERVICES-STF"/>
    <s v="NW STUDENT TECH FEE"/>
    <x v="17"/>
    <s v="VP FOR INFORMATION TECHNOLOGY"/>
    <s v="GENFND"/>
    <x v="95"/>
    <x v="93"/>
    <s v="---"/>
    <s v="EX"/>
    <s v="COMP"/>
    <s v="COMP SERV"/>
    <s v="JP"/>
    <x v="4"/>
    <s v="GEN EXP"/>
    <s v="09"/>
    <s v="AC"/>
    <x v="3"/>
    <n v="19538"/>
    <n v="19538"/>
    <s v="IT"/>
    <x v="0"/>
    <s v="IT"/>
    <s v="EX"/>
    <n v="19538"/>
    <n v="19538"/>
    <x v="0"/>
    <n v="0"/>
    <n v="0"/>
    <m/>
    <n v="0"/>
    <n v="19538"/>
    <s v="N"/>
    <m/>
    <s v="VPIT"/>
    <s v="VP FOR INFORMATION TECHNOLOGY"/>
    <s v="94"/>
    <s v="1-Adjust Based Budget"/>
    <x v="42"/>
    <x v="2"/>
    <x v="7"/>
    <m/>
    <x v="16"/>
    <x v="16"/>
    <m/>
  </r>
  <r>
    <n v="2018"/>
    <s v="UA"/>
    <s v="STF"/>
    <s v="STUDENT TECHNOLOGY FEES"/>
    <x v="122"/>
    <s v="CTP"/>
    <s v="CLASSROOM TELEPRESENCE"/>
    <s v="IN STUDENT TECH FEE"/>
    <x v="17"/>
    <s v="VP FOR INFORMATION TECHNOLOGY"/>
    <s v="GENFND"/>
    <x v="95"/>
    <x v="93"/>
    <s v="---"/>
    <s v="EX"/>
    <s v="COMP"/>
    <s v="COMP SERV"/>
    <s v="JP"/>
    <x v="4"/>
    <s v="GEN EXP"/>
    <s v="09"/>
    <s v="AC"/>
    <x v="3"/>
    <n v="5000"/>
    <n v="5000"/>
    <s v="IT"/>
    <x v="0"/>
    <s v="IT"/>
    <s v="EX"/>
    <n v="5000"/>
    <n v="5000"/>
    <x v="0"/>
    <n v="0"/>
    <n v="0"/>
    <m/>
    <n v="0"/>
    <n v="5000"/>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95"/>
    <x v="93"/>
    <s v="---"/>
    <s v="EX"/>
    <s v="COMP"/>
    <s v="COMP SERV"/>
    <s v="JP"/>
    <x v="4"/>
    <s v="GEN EXP"/>
    <s v="09"/>
    <s v="AC"/>
    <x v="3"/>
    <n v="700"/>
    <n v="700"/>
    <s v="IT"/>
    <x v="0"/>
    <s v="IT"/>
    <s v="EX"/>
    <n v="700"/>
    <n v="700"/>
    <x v="0"/>
    <n v="0"/>
    <n v="0"/>
    <m/>
    <n v="0"/>
    <n v="700"/>
    <s v="N"/>
    <m/>
    <s v="VPIT"/>
    <s v="VP FOR INFORMATION TECHNOLOGY"/>
    <s v="94"/>
    <s v="1-Adjust Based Budget"/>
    <x v="42"/>
    <x v="2"/>
    <x v="7"/>
    <m/>
    <x v="16"/>
    <x v="16"/>
    <m/>
  </r>
  <r>
    <n v="2018"/>
    <s v="UA"/>
    <s v="STF"/>
    <s v="STUDENT TECHNOLOGY FEES"/>
    <x v="123"/>
    <s v="CS"/>
    <s v="COMMON SERVICES-STF"/>
    <s v="SE STUDENT TECHNOLOGY FEES"/>
    <x v="17"/>
    <s v="VP FOR INFORMATION TECHNOLOGY"/>
    <s v="GENFND"/>
    <x v="95"/>
    <x v="93"/>
    <s v="---"/>
    <s v="EX"/>
    <s v="COMP"/>
    <s v="COMP SERV"/>
    <s v="JP"/>
    <x v="4"/>
    <s v="GEN EXP"/>
    <s v="09"/>
    <s v="AC"/>
    <x v="3"/>
    <n v="5942"/>
    <n v="5942"/>
    <s v="IT"/>
    <x v="0"/>
    <s v="IT"/>
    <s v="EX"/>
    <n v="5942"/>
    <n v="5942"/>
    <x v="0"/>
    <n v="0"/>
    <n v="0"/>
    <m/>
    <n v="0"/>
    <n v="5942"/>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148"/>
    <x v="141"/>
    <s v="---"/>
    <s v="EX"/>
    <s v="COMP"/>
    <s v="COMP SERV"/>
    <s v="JP"/>
    <x v="4"/>
    <s v="GEN EXP"/>
    <s v="09"/>
    <s v="AC"/>
    <x v="3"/>
    <n v="300"/>
    <n v="300"/>
    <s v="IT"/>
    <x v="0"/>
    <s v="IT"/>
    <s v="EX"/>
    <n v="300"/>
    <n v="300"/>
    <x v="0"/>
    <n v="0"/>
    <n v="0"/>
    <m/>
    <n v="0"/>
    <n v="3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49"/>
    <x v="142"/>
    <s v="---"/>
    <s v="EX"/>
    <s v="S&amp;E"/>
    <s v="S&amp;E"/>
    <s v="LF"/>
    <x v="4"/>
    <s v="GEN EXP"/>
    <s v="09"/>
    <s v="AC"/>
    <x v="3"/>
    <n v="5250"/>
    <n v="5250"/>
    <s v="IT"/>
    <x v="0"/>
    <s v="IT"/>
    <s v="EX"/>
    <n v="5250"/>
    <n v="5250"/>
    <x v="0"/>
    <n v="0"/>
    <n v="0"/>
    <m/>
    <n v="0"/>
    <n v="5250"/>
    <s v="N"/>
    <m/>
    <s v="VPIT"/>
    <s v="VP FOR INFORMATION TECHNOLOGY"/>
    <s v="94"/>
    <s v="1-Adjust Based Budget"/>
    <x v="42"/>
    <x v="2"/>
    <x v="7"/>
    <m/>
    <x v="16"/>
    <x v="16"/>
    <m/>
  </r>
  <r>
    <n v="2018"/>
    <s v="UA"/>
    <s v="STF"/>
    <s v="STUDENT TECHNOLOGY FEES"/>
    <x v="117"/>
    <s v="MSAIC"/>
    <s v="MOSAIC"/>
    <s v="BL - STUDENT TECH FEE"/>
    <x v="17"/>
    <s v="VP FOR INFORMATION TECHNOLOGY"/>
    <s v="GENFND"/>
    <x v="11"/>
    <x v="10"/>
    <s v="---"/>
    <s v="EX"/>
    <s v="ADV"/>
    <s v="ADVERT PROMO"/>
    <s v="LA"/>
    <x v="4"/>
    <s v="GEN EXP"/>
    <s v="09"/>
    <s v="AC"/>
    <x v="3"/>
    <n v="3000"/>
    <n v="3000"/>
    <s v="IT"/>
    <x v="0"/>
    <s v="IT"/>
    <s v="EX"/>
    <n v="3000"/>
    <n v="3000"/>
    <x v="0"/>
    <n v="0"/>
    <n v="0"/>
    <m/>
    <n v="0"/>
    <n v="3000"/>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11"/>
    <x v="10"/>
    <s v="---"/>
    <s v="EX"/>
    <s v="ADV"/>
    <s v="ADVERT PROMO"/>
    <s v="LA"/>
    <x v="4"/>
    <s v="GEN EXP"/>
    <s v="09"/>
    <s v="AC"/>
    <x v="3"/>
    <n v="1541"/>
    <n v="1541"/>
    <s v="IT"/>
    <x v="0"/>
    <s v="IT"/>
    <s v="EX"/>
    <n v="1541"/>
    <n v="1541"/>
    <x v="0"/>
    <n v="0"/>
    <n v="0"/>
    <m/>
    <n v="0"/>
    <n v="1541"/>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11"/>
    <x v="10"/>
    <s v="---"/>
    <s v="EX"/>
    <s v="ADV"/>
    <s v="ADVERT PROMO"/>
    <s v="LA"/>
    <x v="4"/>
    <s v="GEN EXP"/>
    <s v="09"/>
    <s v="AC"/>
    <x v="3"/>
    <n v="500"/>
    <n v="500"/>
    <s v="IT"/>
    <x v="0"/>
    <s v="IT"/>
    <s v="EX"/>
    <n v="500"/>
    <n v="500"/>
    <x v="0"/>
    <n v="0"/>
    <n v="0"/>
    <m/>
    <n v="0"/>
    <n v="500"/>
    <s v="N"/>
    <m/>
    <s v="VPIT"/>
    <s v="VP FOR INFORMATION TECHNOLOGY"/>
    <s v="94"/>
    <s v="1-Adjust Based Budget"/>
    <x v="42"/>
    <x v="2"/>
    <x v="7"/>
    <m/>
    <x v="16"/>
    <x v="16"/>
    <m/>
  </r>
  <r>
    <n v="2018"/>
    <s v="UA"/>
    <s v="STF"/>
    <s v="STUDENT TECHNOLOGY FEES"/>
    <x v="122"/>
    <s v="USD"/>
    <s v="USER SUPPORT DIRECTOR"/>
    <s v="IN STUDENT TECH FEE"/>
    <x v="17"/>
    <s v="VP FOR INFORMATION TECHNOLOGY"/>
    <s v="GENFND"/>
    <x v="11"/>
    <x v="10"/>
    <s v="---"/>
    <s v="EX"/>
    <s v="ADV"/>
    <s v="ADVERT PROMO"/>
    <s v="LA"/>
    <x v="4"/>
    <s v="GEN EXP"/>
    <s v="09"/>
    <s v="AC"/>
    <x v="3"/>
    <n v="0"/>
    <n v="500"/>
    <s v="IT"/>
    <x v="0"/>
    <s v="IT"/>
    <s v="EX"/>
    <n v="500"/>
    <n v="500"/>
    <x v="0"/>
    <n v="0"/>
    <n v="0"/>
    <m/>
    <n v="0"/>
    <n v="500"/>
    <s v="N"/>
    <m/>
    <s v="VPIT"/>
    <s v="VP FOR INFORMATION TECHNOLOGY"/>
    <s v="94"/>
    <s v="1-Adjust Based Budget"/>
    <x v="42"/>
    <x v="2"/>
    <x v="7"/>
    <m/>
    <x v="16"/>
    <x v="16"/>
    <m/>
  </r>
  <r>
    <n v="2018"/>
    <s v="UA"/>
    <s v="STF"/>
    <s v="STUDENT TECHNOLOGY FEES"/>
    <x v="117"/>
    <s v="SCMTC"/>
    <s v="STUDENT COMPUTING HARDWARE MAINT SUP STC"/>
    <s v="BL - STUDENT TECH FEE"/>
    <x v="17"/>
    <s v="VP FOR INFORMATION TECHNOLOGY"/>
    <s v="GENFND"/>
    <x v="112"/>
    <x v="110"/>
    <s v="---"/>
    <s v="EX"/>
    <s v="S&amp;E"/>
    <s v="S&amp;E"/>
    <s v="LF"/>
    <x v="4"/>
    <s v="GEN EXP"/>
    <s v="09"/>
    <s v="AC"/>
    <x v="3"/>
    <n v="8970"/>
    <n v="8970"/>
    <s v="IT"/>
    <x v="0"/>
    <s v="IT"/>
    <s v="EX"/>
    <n v="8970"/>
    <n v="8970"/>
    <x v="0"/>
    <n v="0"/>
    <n v="0"/>
    <m/>
    <n v="0"/>
    <n v="8970"/>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21"/>
    <x v="20"/>
    <s v="---"/>
    <s v="EX"/>
    <s v="PRIN"/>
    <s v="PRINT DUPL"/>
    <s v="KA"/>
    <x v="4"/>
    <s v="GEN EXP"/>
    <s v="09"/>
    <s v="AC"/>
    <x v="3"/>
    <n v="600"/>
    <n v="600"/>
    <s v="IT"/>
    <x v="0"/>
    <s v="IT"/>
    <s v="EX"/>
    <n v="600"/>
    <n v="600"/>
    <x v="0"/>
    <n v="0"/>
    <n v="0"/>
    <m/>
    <n v="0"/>
    <n v="6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21"/>
    <x v="20"/>
    <s v="---"/>
    <s v="EX"/>
    <s v="PRIN"/>
    <s v="PRINT DUPL"/>
    <s v="KA"/>
    <x v="4"/>
    <s v="GEN EXP"/>
    <s v="09"/>
    <s v="AC"/>
    <x v="3"/>
    <n v="1250"/>
    <n v="1250"/>
    <s v="IT"/>
    <x v="0"/>
    <s v="IT"/>
    <s v="EX"/>
    <n v="1250"/>
    <n v="1250"/>
    <x v="0"/>
    <n v="0"/>
    <n v="0"/>
    <m/>
    <n v="0"/>
    <n v="125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41"/>
    <x v="40"/>
    <s v="---"/>
    <s v="EX"/>
    <s v="PRIN"/>
    <s v="PRINT DUPL"/>
    <s v="KA"/>
    <x v="4"/>
    <s v="GEN EXP"/>
    <s v="09"/>
    <s v="AC"/>
    <x v="3"/>
    <n v="500"/>
    <n v="500"/>
    <s v="IT"/>
    <x v="0"/>
    <s v="IT"/>
    <s v="EX"/>
    <n v="500"/>
    <n v="500"/>
    <x v="0"/>
    <n v="0"/>
    <n v="0"/>
    <m/>
    <n v="0"/>
    <n v="500"/>
    <s v="N"/>
    <m/>
    <s v="VPIT"/>
    <s v="VP FOR INFORMATION TECHNOLOGY"/>
    <s v="94"/>
    <s v="1-Adjust Based Budget"/>
    <x v="42"/>
    <x v="2"/>
    <x v="7"/>
    <m/>
    <x v="16"/>
    <x v="16"/>
    <m/>
  </r>
  <r>
    <n v="2018"/>
    <s v="UA"/>
    <s v="STF"/>
    <s v="STUDENT TECHNOLOGY FEES"/>
    <x v="117"/>
    <s v="CSI"/>
    <s v="CLIENT SERVICES INFRASTRUCTURE"/>
    <s v="BL - STUDENT TECH FEE"/>
    <x v="17"/>
    <s v="VP FOR INFORMATION TECHNOLOGY"/>
    <s v="GENFND"/>
    <x v="113"/>
    <x v="19"/>
    <s v="---"/>
    <s v="EX"/>
    <s v="OEXP"/>
    <s v="OTHER EXP"/>
    <s v="LP"/>
    <x v="4"/>
    <s v="GEN EXP"/>
    <s v="09"/>
    <s v="AC"/>
    <x v="3"/>
    <n v="5250"/>
    <n v="5250"/>
    <s v="IT"/>
    <x v="0"/>
    <s v="IT"/>
    <s v="EX"/>
    <n v="5250"/>
    <n v="5250"/>
    <x v="0"/>
    <n v="0"/>
    <n v="0"/>
    <m/>
    <n v="0"/>
    <n v="525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13"/>
    <x v="19"/>
    <s v="---"/>
    <s v="EX"/>
    <s v="OEXP"/>
    <s v="OTHER EXP"/>
    <s v="LP"/>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152"/>
    <x v="145"/>
    <s v="---"/>
    <s v="EX"/>
    <s v="PHON"/>
    <s v="TELE POST"/>
    <s v="JV"/>
    <x v="4"/>
    <s v="GEN EXP"/>
    <s v="09"/>
    <s v="AC"/>
    <x v="3"/>
    <n v="1100"/>
    <n v="1100"/>
    <s v="IT"/>
    <x v="0"/>
    <s v="IT"/>
    <s v="EX"/>
    <n v="1100"/>
    <n v="1100"/>
    <x v="0"/>
    <n v="0"/>
    <n v="0"/>
    <m/>
    <n v="0"/>
    <n v="11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96"/>
    <x v="94"/>
    <s v="---"/>
    <s v="EX"/>
    <s v="PHON"/>
    <s v="TELE POST"/>
    <s v="JV"/>
    <x v="4"/>
    <s v="GEN EXP"/>
    <s v="09"/>
    <s v="AC"/>
    <x v="3"/>
    <n v="1100"/>
    <n v="1100"/>
    <s v="IT"/>
    <x v="0"/>
    <s v="IT"/>
    <s v="EX"/>
    <n v="1100"/>
    <n v="1100"/>
    <x v="0"/>
    <n v="0"/>
    <n v="0"/>
    <m/>
    <n v="0"/>
    <n v="11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42"/>
    <x v="41"/>
    <s v="---"/>
    <s v="EX"/>
    <s v="PHON"/>
    <s v="TELE POST"/>
    <s v="JV"/>
    <x v="4"/>
    <s v="GEN EXP"/>
    <s v="09"/>
    <s v="AC"/>
    <x v="3"/>
    <n v="1400"/>
    <n v="1400"/>
    <s v="IT"/>
    <x v="0"/>
    <s v="IT"/>
    <s v="EX"/>
    <n v="1400"/>
    <n v="1400"/>
    <x v="0"/>
    <n v="0"/>
    <n v="0"/>
    <m/>
    <n v="0"/>
    <n v="14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43"/>
    <x v="42"/>
    <s v="---"/>
    <s v="EX"/>
    <s v="PHON"/>
    <s v="TELE POST"/>
    <s v="JV"/>
    <x v="4"/>
    <s v="GEN EXP"/>
    <s v="09"/>
    <s v="AC"/>
    <x v="3"/>
    <n v="3200"/>
    <n v="3200"/>
    <s v="IT"/>
    <x v="0"/>
    <s v="IT"/>
    <s v="EX"/>
    <n v="3200"/>
    <n v="3200"/>
    <x v="0"/>
    <n v="0"/>
    <n v="0"/>
    <m/>
    <n v="0"/>
    <n v="320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43"/>
    <x v="42"/>
    <s v="---"/>
    <s v="EX"/>
    <s v="PHON"/>
    <s v="TELE POST"/>
    <s v="JV"/>
    <x v="4"/>
    <s v="GEN EXP"/>
    <s v="09"/>
    <s v="AC"/>
    <x v="3"/>
    <n v="562"/>
    <n v="562"/>
    <s v="IT"/>
    <x v="0"/>
    <s v="IT"/>
    <s v="EX"/>
    <n v="562"/>
    <n v="562"/>
    <x v="0"/>
    <n v="0"/>
    <n v="0"/>
    <m/>
    <n v="0"/>
    <n v="562"/>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43"/>
    <x v="42"/>
    <s v="---"/>
    <s v="EX"/>
    <s v="PHON"/>
    <s v="TELE POST"/>
    <s v="JV"/>
    <x v="4"/>
    <s v="GEN EXP"/>
    <s v="09"/>
    <s v="AC"/>
    <x v="3"/>
    <n v="4488"/>
    <n v="4488"/>
    <s v="IT"/>
    <x v="0"/>
    <s v="IT"/>
    <s v="EX"/>
    <n v="4488"/>
    <n v="4488"/>
    <x v="0"/>
    <n v="0"/>
    <n v="0"/>
    <m/>
    <n v="0"/>
    <n v="4488"/>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43"/>
    <x v="42"/>
    <s v="---"/>
    <s v="EX"/>
    <s v="PHON"/>
    <s v="TELE POST"/>
    <s v="JV"/>
    <x v="4"/>
    <s v="GEN EXP"/>
    <s v="09"/>
    <s v="AC"/>
    <x v="3"/>
    <n v="4320"/>
    <n v="4320"/>
    <s v="IT"/>
    <x v="0"/>
    <s v="IT"/>
    <s v="EX"/>
    <n v="4320"/>
    <n v="4320"/>
    <x v="0"/>
    <n v="0"/>
    <n v="0"/>
    <m/>
    <n v="0"/>
    <n v="432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44"/>
    <x v="43"/>
    <s v="---"/>
    <s v="EX"/>
    <s v="PHON"/>
    <s v="TELE POST"/>
    <s v="JV"/>
    <x v="4"/>
    <s v="GEN EXP"/>
    <s v="09"/>
    <s v="AC"/>
    <x v="3"/>
    <n v="66"/>
    <n v="66"/>
    <s v="IT"/>
    <x v="0"/>
    <s v="IT"/>
    <s v="EX"/>
    <n v="66"/>
    <n v="66"/>
    <x v="0"/>
    <n v="0"/>
    <n v="0"/>
    <m/>
    <n v="0"/>
    <n v="66"/>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44"/>
    <x v="43"/>
    <s v="---"/>
    <s v="EX"/>
    <s v="PHON"/>
    <s v="TELE POST"/>
    <s v="JV"/>
    <x v="4"/>
    <s v="GEN EXP"/>
    <s v="09"/>
    <s v="AC"/>
    <x v="3"/>
    <n v="100"/>
    <n v="100"/>
    <s v="IT"/>
    <x v="0"/>
    <s v="IT"/>
    <s v="EX"/>
    <n v="100"/>
    <n v="100"/>
    <x v="0"/>
    <n v="0"/>
    <n v="0"/>
    <m/>
    <n v="0"/>
    <n v="100"/>
    <s v="N"/>
    <m/>
    <s v="VPIT"/>
    <s v="VP FOR INFORMATION TECHNOLOGY"/>
    <s v="94"/>
    <s v="1-Adjust Based Budget"/>
    <x v="42"/>
    <x v="2"/>
    <x v="7"/>
    <m/>
    <x v="16"/>
    <x v="16"/>
    <m/>
  </r>
  <r>
    <n v="2018"/>
    <s v="UA"/>
    <s v="STF"/>
    <s v="STUDENT TECHNOLOGY FEES"/>
    <x v="117"/>
    <s v="CL"/>
    <s v="CLOUD SERVICES"/>
    <s v="BL - STUDENT TECH FEE"/>
    <x v="17"/>
    <s v="VP FOR INFORMATION TECHNOLOGY"/>
    <s v="GENFND"/>
    <x v="177"/>
    <x v="169"/>
    <s v="---"/>
    <s v="EX"/>
    <s v="SERV"/>
    <s v="OTHER SERV"/>
    <s v="KF"/>
    <x v="4"/>
    <s v="GEN EXP"/>
    <s v="09"/>
    <s v="AC"/>
    <x v="3"/>
    <n v="7000"/>
    <n v="7000"/>
    <s v="IT"/>
    <x v="0"/>
    <s v="IT"/>
    <s v="EX"/>
    <n v="7000"/>
    <n v="7000"/>
    <x v="0"/>
    <n v="0"/>
    <n v="0"/>
    <m/>
    <n v="0"/>
    <n v="70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22"/>
    <x v="21"/>
    <s v="---"/>
    <s v="EX"/>
    <s v="S&amp;E"/>
    <s v="S&amp;E"/>
    <s v="LF"/>
    <x v="4"/>
    <s v="GEN EXP"/>
    <s v="09"/>
    <s v="AC"/>
    <x v="3"/>
    <n v="4400"/>
    <n v="4400"/>
    <s v="IT"/>
    <x v="0"/>
    <s v="IT"/>
    <s v="EX"/>
    <n v="4400"/>
    <n v="4400"/>
    <x v="0"/>
    <n v="0"/>
    <n v="0"/>
    <m/>
    <n v="0"/>
    <n v="4400"/>
    <s v="N"/>
    <m/>
    <s v="VPIT"/>
    <s v="VP FOR INFORMATION TECHNOLOGY"/>
    <s v="94"/>
    <s v="1-Adjust Based Budget"/>
    <x v="42"/>
    <x v="2"/>
    <x v="7"/>
    <m/>
    <x v="16"/>
    <x v="16"/>
    <m/>
  </r>
  <r>
    <n v="2018"/>
    <s v="UA"/>
    <s v="STF"/>
    <s v="STUDENT TECHNOLOGY FEES"/>
    <x v="117"/>
    <s v="CITLM"/>
    <s v="CENTER FOR TEACHING AND LEARNING MANAGEM"/>
    <s v="BL - STUDENT TECH FEE"/>
    <x v="17"/>
    <s v="VP FOR INFORMATION TECHNOLOGY"/>
    <s v="GENFND"/>
    <x v="22"/>
    <x v="21"/>
    <s v="---"/>
    <s v="EX"/>
    <s v="S&amp;E"/>
    <s v="S&amp;E"/>
    <s v="LF"/>
    <x v="4"/>
    <s v="GEN EXP"/>
    <s v="09"/>
    <s v="AC"/>
    <x v="3"/>
    <n v="250"/>
    <n v="250"/>
    <s v="IT"/>
    <x v="0"/>
    <s v="IT"/>
    <s v="EX"/>
    <n v="250"/>
    <n v="250"/>
    <x v="0"/>
    <n v="0"/>
    <n v="0"/>
    <m/>
    <n v="0"/>
    <n v="250"/>
    <s v="N"/>
    <m/>
    <s v="VPIT"/>
    <s v="VP FOR INFORMATION TECHNOLOGY"/>
    <s v="94"/>
    <s v="1-Adjust Based Budget"/>
    <x v="42"/>
    <x v="2"/>
    <x v="7"/>
    <m/>
    <x v="16"/>
    <x v="16"/>
    <m/>
  </r>
  <r>
    <n v="2018"/>
    <s v="UA"/>
    <s v="STF"/>
    <s v="STUDENT TECHNOLOGY FEES"/>
    <x v="117"/>
    <s v="ITGEN"/>
    <s v="UITS GENERAL ADMIN EXPENSE"/>
    <s v="BL - STUDENT TECH FEE"/>
    <x v="17"/>
    <s v="VP FOR INFORMATION TECHNOLOGY"/>
    <s v="GENFND"/>
    <x v="22"/>
    <x v="21"/>
    <s v="---"/>
    <s v="EX"/>
    <s v="S&amp;E"/>
    <s v="S&amp;E"/>
    <s v="LF"/>
    <x v="4"/>
    <s v="GEN EXP"/>
    <s v="09"/>
    <s v="AC"/>
    <x v="3"/>
    <n v="12661"/>
    <n v="0"/>
    <s v="IT"/>
    <x v="0"/>
    <s v="IT"/>
    <s v="EX"/>
    <n v="0"/>
    <n v="0"/>
    <x v="0"/>
    <n v="0"/>
    <n v="0"/>
    <m/>
    <n v="0"/>
    <n v="0"/>
    <s v="N"/>
    <m/>
    <s v="VPIT"/>
    <s v="VP FOR INFORMATION TECHNOLOGY"/>
    <s v="94"/>
    <s v="1-Adjust Based Budget"/>
    <x v="42"/>
    <x v="2"/>
    <x v="7"/>
    <m/>
    <x v="16"/>
    <x v="16"/>
    <m/>
  </r>
  <r>
    <n v="2018"/>
    <s v="UA"/>
    <s v="STF"/>
    <s v="STUDENT TECHNOLOGY FEES"/>
    <x v="117"/>
    <s v="MSAIC"/>
    <s v="MOSAIC"/>
    <s v="BL - STUDENT TECH FEE"/>
    <x v="17"/>
    <s v="VP FOR INFORMATION TECHNOLOGY"/>
    <s v="GENFND"/>
    <x v="22"/>
    <x v="21"/>
    <s v="---"/>
    <s v="EX"/>
    <s v="S&amp;E"/>
    <s v="S&amp;E"/>
    <s v="LF"/>
    <x v="4"/>
    <s v="GEN EXP"/>
    <s v="09"/>
    <s v="AC"/>
    <x v="3"/>
    <n v="100"/>
    <n v="100"/>
    <s v="IT"/>
    <x v="0"/>
    <s v="IT"/>
    <s v="EX"/>
    <n v="100"/>
    <n v="100"/>
    <x v="0"/>
    <n v="0"/>
    <n v="0"/>
    <m/>
    <n v="0"/>
    <n v="100"/>
    <s v="N"/>
    <m/>
    <s v="VPIT"/>
    <s v="VP FOR INFORMATION TECHNOLOGY"/>
    <s v="94"/>
    <s v="1-Adjust Based Budget"/>
    <x v="42"/>
    <x v="2"/>
    <x v="7"/>
    <m/>
    <x v="16"/>
    <x v="16"/>
    <m/>
  </r>
  <r>
    <n v="2018"/>
    <s v="UA"/>
    <s v="STF"/>
    <s v="STUDENT TECHNOLOGY FEES"/>
    <x v="117"/>
    <s v="SCBHW"/>
    <s v="STUDENT COMPUTING BL LIFECYCLE HARDWARE"/>
    <s v="BL - STUDENT TECH FEE"/>
    <x v="17"/>
    <s v="VP FOR INFORMATION TECHNOLOGY"/>
    <s v="GENFND"/>
    <x v="22"/>
    <x v="21"/>
    <s v="---"/>
    <s v="EX"/>
    <s v="S&amp;E"/>
    <s v="S&amp;E"/>
    <s v="LF"/>
    <x v="4"/>
    <s v="GEN EXP"/>
    <s v="09"/>
    <s v="AC"/>
    <x v="3"/>
    <n v="40"/>
    <n v="40"/>
    <s v="IT"/>
    <x v="0"/>
    <s v="IT"/>
    <s v="EX"/>
    <n v="40"/>
    <n v="40"/>
    <x v="0"/>
    <n v="0"/>
    <n v="0"/>
    <m/>
    <n v="0"/>
    <n v="40"/>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22"/>
    <x v="21"/>
    <s v="---"/>
    <s v="EX"/>
    <s v="S&amp;E"/>
    <s v="S&amp;E"/>
    <s v="LF"/>
    <x v="4"/>
    <s v="GEN EXP"/>
    <s v="09"/>
    <s v="AC"/>
    <x v="3"/>
    <n v="0"/>
    <n v="12661"/>
    <s v="IT"/>
    <x v="0"/>
    <s v="IT"/>
    <s v="EX"/>
    <n v="12661"/>
    <n v="12661"/>
    <x v="0"/>
    <n v="0"/>
    <n v="0"/>
    <m/>
    <n v="0"/>
    <n v="12661"/>
    <s v="N"/>
    <m/>
    <s v="VPIT"/>
    <s v="VP FOR INFORMATION TECHNOLOGY"/>
    <s v="94"/>
    <s v="1-Adjust Based Budget"/>
    <x v="42"/>
    <x v="2"/>
    <x v="7"/>
    <m/>
    <x v="16"/>
    <x v="16"/>
    <m/>
  </r>
  <r>
    <n v="2018"/>
    <s v="UA"/>
    <s v="STF"/>
    <s v="STUDENT TECHNOLOGY FEES"/>
    <x v="117"/>
    <s v="TCPRT"/>
    <s v="TECHNOLOGY CENTERS-PRINTING"/>
    <s v="BL - STUDENT TECH FEE"/>
    <x v="17"/>
    <s v="VP FOR INFORMATION TECHNOLOGY"/>
    <s v="GENFND"/>
    <x v="22"/>
    <x v="21"/>
    <s v="---"/>
    <s v="EX"/>
    <s v="S&amp;E"/>
    <s v="S&amp;E"/>
    <s v="LF"/>
    <x v="4"/>
    <s v="GEN EXP"/>
    <s v="09"/>
    <s v="AC"/>
    <x v="3"/>
    <n v="825"/>
    <n v="825"/>
    <s v="IT"/>
    <x v="0"/>
    <s v="IT"/>
    <s v="EX"/>
    <n v="825"/>
    <n v="825"/>
    <x v="0"/>
    <n v="0"/>
    <n v="0"/>
    <m/>
    <n v="0"/>
    <n v="825"/>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22"/>
    <x v="21"/>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STF"/>
    <s v="STUDENT TECHNOLOGY FEES"/>
    <x v="122"/>
    <s v="PRINT"/>
    <s v="STUDENT TECHNOLOGY CENTERS PRINTING"/>
    <s v="IN STUDENT TECH FEE"/>
    <x v="17"/>
    <s v="VP FOR INFORMATION TECHNOLOGY"/>
    <s v="GENFND"/>
    <x v="22"/>
    <x v="21"/>
    <s v="---"/>
    <s v="EX"/>
    <s v="S&amp;E"/>
    <s v="S&amp;E"/>
    <s v="LF"/>
    <x v="4"/>
    <s v="GEN EXP"/>
    <s v="09"/>
    <s v="AC"/>
    <x v="3"/>
    <n v="2074"/>
    <n v="2074"/>
    <s v="IT"/>
    <x v="0"/>
    <s v="IT"/>
    <s v="EX"/>
    <n v="2074"/>
    <n v="2074"/>
    <x v="0"/>
    <n v="0"/>
    <n v="0"/>
    <m/>
    <n v="0"/>
    <n v="2074"/>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22"/>
    <x v="21"/>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46"/>
    <x v="45"/>
    <s v="---"/>
    <s v="EX"/>
    <s v="PRIN"/>
    <s v="PRINT DUPL"/>
    <s v="KA"/>
    <x v="4"/>
    <s v="GEN EXP"/>
    <s v="09"/>
    <s v="AC"/>
    <x v="3"/>
    <n v="1600"/>
    <n v="1600"/>
    <s v="IT"/>
    <x v="0"/>
    <s v="IT"/>
    <s v="EX"/>
    <n v="1600"/>
    <n v="1600"/>
    <x v="0"/>
    <n v="0"/>
    <n v="0"/>
    <m/>
    <n v="0"/>
    <n v="160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46"/>
    <x v="45"/>
    <s v="---"/>
    <s v="EX"/>
    <s v="PRIN"/>
    <s v="PRINT DUPL"/>
    <s v="KA"/>
    <x v="4"/>
    <s v="GEN EXP"/>
    <s v="09"/>
    <s v="AC"/>
    <x v="3"/>
    <n v="1287"/>
    <n v="1287"/>
    <s v="IT"/>
    <x v="0"/>
    <s v="IT"/>
    <s v="EX"/>
    <n v="1287"/>
    <n v="1287"/>
    <x v="0"/>
    <n v="0"/>
    <n v="0"/>
    <m/>
    <n v="0"/>
    <n v="1287"/>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46"/>
    <x v="45"/>
    <s v="---"/>
    <s v="EX"/>
    <s v="PRIN"/>
    <s v="PRINT DUPL"/>
    <s v="KA"/>
    <x v="4"/>
    <s v="GEN EXP"/>
    <s v="09"/>
    <s v="AC"/>
    <x v="3"/>
    <n v="20000"/>
    <n v="20000"/>
    <s v="IT"/>
    <x v="0"/>
    <s v="IT"/>
    <s v="EX"/>
    <n v="20000"/>
    <n v="20000"/>
    <x v="0"/>
    <n v="0"/>
    <n v="0"/>
    <m/>
    <n v="0"/>
    <n v="20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46"/>
    <x v="45"/>
    <s v="---"/>
    <s v="EX"/>
    <s v="PRIN"/>
    <s v="PRINT DUPL"/>
    <s v="KA"/>
    <x v="4"/>
    <s v="GEN EXP"/>
    <s v="09"/>
    <s v="AC"/>
    <x v="3"/>
    <n v="10000"/>
    <n v="10000"/>
    <s v="IT"/>
    <x v="0"/>
    <s v="IT"/>
    <s v="EX"/>
    <n v="10000"/>
    <n v="10000"/>
    <x v="0"/>
    <n v="0"/>
    <n v="0"/>
    <m/>
    <n v="0"/>
    <n v="100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101"/>
    <x v="99"/>
    <s v="---"/>
    <s v="EX"/>
    <s v="S&amp;E"/>
    <s v="S&amp;E"/>
    <s v="LF"/>
    <x v="4"/>
    <s v="GEN EXP"/>
    <s v="09"/>
    <s v="AC"/>
    <x v="3"/>
    <n v="8000"/>
    <n v="8000"/>
    <s v="IT"/>
    <x v="0"/>
    <s v="IT"/>
    <s v="EX"/>
    <n v="8000"/>
    <n v="8000"/>
    <x v="0"/>
    <n v="0"/>
    <n v="0"/>
    <m/>
    <n v="0"/>
    <n v="8000"/>
    <s v="N"/>
    <m/>
    <s v="VPIT"/>
    <s v="VP FOR INFORMATION TECHNOLOGY"/>
    <s v="94"/>
    <s v="1-Adjust Based Budget"/>
    <x v="42"/>
    <x v="2"/>
    <x v="7"/>
    <m/>
    <x v="16"/>
    <x v="16"/>
    <m/>
  </r>
  <r>
    <n v="2018"/>
    <s v="UA"/>
    <s v="STF"/>
    <s v="STUDENT TECHNOLOGY FEES"/>
    <x v="117"/>
    <s v="CITLM"/>
    <s v="CENTER FOR TEACHING AND LEARNING MANAGEM"/>
    <s v="BL - STUDENT TECH FEE"/>
    <x v="17"/>
    <s v="VP FOR INFORMATION TECHNOLOGY"/>
    <s v="GENFND"/>
    <x v="101"/>
    <x v="99"/>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101"/>
    <x v="99"/>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01"/>
    <x v="99"/>
    <s v="---"/>
    <s v="EX"/>
    <s v="S&amp;E"/>
    <s v="S&amp;E"/>
    <s v="LF"/>
    <x v="4"/>
    <s v="GEN EXP"/>
    <s v="09"/>
    <s v="AC"/>
    <x v="3"/>
    <n v="30000"/>
    <n v="30000"/>
    <s v="IT"/>
    <x v="0"/>
    <s v="IT"/>
    <s v="EX"/>
    <n v="30000"/>
    <n v="30000"/>
    <x v="0"/>
    <n v="0"/>
    <n v="0"/>
    <m/>
    <n v="0"/>
    <n v="30000"/>
    <s v="N"/>
    <m/>
    <s v="VPIT"/>
    <s v="VP FOR INFORMATION TECHNOLOGY"/>
    <s v="94"/>
    <s v="1-Adjust Based Budget"/>
    <x v="42"/>
    <x v="2"/>
    <x v="7"/>
    <m/>
    <x v="16"/>
    <x v="16"/>
    <m/>
  </r>
  <r>
    <n v="2018"/>
    <s v="UA"/>
    <s v="STF"/>
    <s v="STUDENT TECHNOLOGY FEES"/>
    <x v="117"/>
    <s v="MSAIC"/>
    <s v="MOSAIC"/>
    <s v="BL - STUDENT TECH FEE"/>
    <x v="17"/>
    <s v="VP FOR INFORMATION TECHNOLOGY"/>
    <s v="GENFND"/>
    <x v="12"/>
    <x v="11"/>
    <s v="---"/>
    <s v="EX"/>
    <s v="PRIN"/>
    <s v="PRINT DUPL"/>
    <s v="KA"/>
    <x v="4"/>
    <s v="GEN EXP"/>
    <s v="09"/>
    <s v="AC"/>
    <x v="3"/>
    <n v="400"/>
    <n v="400"/>
    <s v="IT"/>
    <x v="0"/>
    <s v="IT"/>
    <s v="EX"/>
    <n v="400"/>
    <n v="400"/>
    <x v="0"/>
    <n v="0"/>
    <n v="0"/>
    <m/>
    <n v="0"/>
    <n v="400"/>
    <s v="N"/>
    <m/>
    <s v="VPIT"/>
    <s v="VP FOR INFORMATION TECHNOLOGY"/>
    <s v="94"/>
    <s v="1-Adjust Based Budget"/>
    <x v="42"/>
    <x v="2"/>
    <x v="7"/>
    <m/>
    <x v="16"/>
    <x v="16"/>
    <m/>
  </r>
  <r>
    <n v="2018"/>
    <s v="UA"/>
    <s v="STF"/>
    <s v="STUDENT TECHNOLOGY FEES"/>
    <x v="117"/>
    <s v="TCPRT"/>
    <s v="TECHNOLOGY CENTERS-PRINTING"/>
    <s v="BL - STUDENT TECH FEE"/>
    <x v="17"/>
    <s v="VP FOR INFORMATION TECHNOLOGY"/>
    <s v="GENFND"/>
    <x v="12"/>
    <x v="11"/>
    <s v="---"/>
    <s v="EX"/>
    <s v="PRIN"/>
    <s v="PRINT DUPL"/>
    <s v="KA"/>
    <x v="4"/>
    <s v="GEN EXP"/>
    <s v="09"/>
    <s v="AC"/>
    <x v="3"/>
    <n v="51121"/>
    <n v="51121"/>
    <s v="IT"/>
    <x v="0"/>
    <s v="IT"/>
    <s v="EX"/>
    <n v="51121"/>
    <n v="51121"/>
    <x v="0"/>
    <n v="0"/>
    <n v="0"/>
    <m/>
    <n v="0"/>
    <n v="51121"/>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12"/>
    <x v="11"/>
    <s v="---"/>
    <s v="EX"/>
    <s v="PRIN"/>
    <s v="PRINT DUPL"/>
    <s v="KA"/>
    <x v="4"/>
    <s v="GEN EXP"/>
    <s v="09"/>
    <s v="AC"/>
    <x v="3"/>
    <n v="1525"/>
    <n v="1525"/>
    <s v="IT"/>
    <x v="0"/>
    <s v="IT"/>
    <s v="EX"/>
    <n v="1525"/>
    <n v="1525"/>
    <x v="0"/>
    <n v="0"/>
    <n v="0"/>
    <m/>
    <n v="0"/>
    <n v="1525"/>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12"/>
    <x v="11"/>
    <s v="---"/>
    <s v="EX"/>
    <s v="PRIN"/>
    <s v="PRINT DUPL"/>
    <s v="KA"/>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22"/>
    <s v="CLMBS"/>
    <s v="STF FOR COLUMBUS"/>
    <s v="IN STUDENT TECH FEE"/>
    <x v="17"/>
    <s v="VP FOR INFORMATION TECHNOLOGY"/>
    <s v="GENFND"/>
    <x v="12"/>
    <x v="11"/>
    <s v="---"/>
    <s v="EX"/>
    <s v="PRIN"/>
    <s v="PRINT DUPL"/>
    <s v="KA"/>
    <x v="4"/>
    <s v="GEN EXP"/>
    <s v="09"/>
    <s v="AC"/>
    <x v="3"/>
    <n v="20000"/>
    <n v="20000"/>
    <s v="IT"/>
    <x v="0"/>
    <s v="IT"/>
    <s v="EX"/>
    <n v="20000"/>
    <n v="20000"/>
    <x v="0"/>
    <n v="0"/>
    <n v="0"/>
    <m/>
    <n v="0"/>
    <n v="20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2"/>
    <x v="11"/>
    <s v="---"/>
    <s v="EX"/>
    <s v="PRIN"/>
    <s v="PRINT DUPL"/>
    <s v="KA"/>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CL"/>
    <s v="CLOUD SERVICES"/>
    <s v="BL - STUDENT TECH FEE"/>
    <x v="17"/>
    <s v="VP FOR INFORMATION TECHNOLOGY"/>
    <s v="GENFND"/>
    <x v="102"/>
    <x v="100"/>
    <s v="---"/>
    <s v="EX"/>
    <s v="S&amp;E"/>
    <s v="S&amp;E"/>
    <s v="LF"/>
    <x v="4"/>
    <s v="GEN EXP"/>
    <s v="09"/>
    <s v="AC"/>
    <x v="3"/>
    <n v="200"/>
    <n v="200"/>
    <s v="IT"/>
    <x v="0"/>
    <s v="IT"/>
    <s v="EX"/>
    <n v="200"/>
    <n v="200"/>
    <x v="0"/>
    <n v="0"/>
    <n v="0"/>
    <m/>
    <n v="0"/>
    <n v="2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56"/>
    <x v="149"/>
    <s v="---"/>
    <s v="EX"/>
    <s v="SERV"/>
    <s v="OTHER SERV"/>
    <s v="K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14"/>
    <x v="111"/>
    <s v="---"/>
    <s v="EX"/>
    <s v="ADV"/>
    <s v="ADVERT PROMO"/>
    <s v="LA"/>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51"/>
    <x v="50"/>
    <s v="---"/>
    <s v="EX"/>
    <s v="COSV"/>
    <s v="CONTRACT SRV"/>
    <s v="KK"/>
    <x v="4"/>
    <s v="GEN EXP"/>
    <s v="09"/>
    <s v="AC"/>
    <x v="3"/>
    <n v="16000"/>
    <n v="16000"/>
    <s v="IT"/>
    <x v="0"/>
    <s v="IT"/>
    <s v="EX"/>
    <n v="16000"/>
    <n v="16000"/>
    <x v="0"/>
    <n v="0"/>
    <n v="0"/>
    <m/>
    <n v="0"/>
    <n v="16000"/>
    <s v="N"/>
    <m/>
    <s v="VPIT"/>
    <s v="VP FOR INFORMATION TECHNOLOGY"/>
    <s v="94"/>
    <s v="1-Adjust Based Budget"/>
    <x v="42"/>
    <x v="2"/>
    <x v="7"/>
    <m/>
    <x v="16"/>
    <x v="16"/>
    <m/>
  </r>
  <r>
    <n v="2018"/>
    <s v="UA"/>
    <s v="STF"/>
    <s v="STUDENT TECHNOLOGY FEES"/>
    <x v="117"/>
    <s v="SURVE"/>
    <s v="UITS ANNUAL SURVEY"/>
    <s v="BL - STUDENT TECH FEE"/>
    <x v="17"/>
    <s v="VP FOR INFORMATION TECHNOLOGY"/>
    <s v="GENFND"/>
    <x v="51"/>
    <x v="50"/>
    <s v="---"/>
    <s v="EX"/>
    <s v="COSV"/>
    <s v="CONTRACT SRV"/>
    <s v="KK"/>
    <x v="4"/>
    <s v="GEN EXP"/>
    <s v="09"/>
    <s v="AC"/>
    <x v="3"/>
    <n v="4500"/>
    <n v="4500"/>
    <s v="IT"/>
    <x v="0"/>
    <s v="IT"/>
    <s v="EX"/>
    <n v="4500"/>
    <n v="4500"/>
    <x v="0"/>
    <n v="0"/>
    <n v="0"/>
    <m/>
    <n v="0"/>
    <n v="450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51"/>
    <x v="50"/>
    <s v="---"/>
    <s v="EX"/>
    <s v="COSV"/>
    <s v="CONTRACT SRV"/>
    <s v="KK"/>
    <x v="4"/>
    <s v="GEN EXP"/>
    <s v="09"/>
    <s v="AC"/>
    <x v="3"/>
    <n v="900"/>
    <n v="900"/>
    <s v="IT"/>
    <x v="0"/>
    <s v="IT"/>
    <s v="EX"/>
    <n v="900"/>
    <n v="900"/>
    <x v="0"/>
    <n v="0"/>
    <n v="0"/>
    <m/>
    <n v="0"/>
    <n v="900"/>
    <s v="N"/>
    <m/>
    <s v="VPIT"/>
    <s v="VP FOR INFORMATION TECHNOLOGY"/>
    <s v="94"/>
    <s v="1-Adjust Based Budget"/>
    <x v="42"/>
    <x v="2"/>
    <x v="7"/>
    <m/>
    <x v="16"/>
    <x v="16"/>
    <m/>
  </r>
  <r>
    <n v="2018"/>
    <s v="UA"/>
    <s v="STF"/>
    <s v="STUDENT TECHNOLOGY FEES"/>
    <x v="117"/>
    <s v="CV"/>
    <s v="CLIENT VIRTUALIZATION"/>
    <s v="BL - STUDENT TECH FEE"/>
    <x v="17"/>
    <s v="VP FOR INFORMATION TECHNOLOGY"/>
    <s v="GENFND"/>
    <x v="13"/>
    <x v="12"/>
    <s v="---"/>
    <s v="EX"/>
    <s v="COSV"/>
    <s v="CONTRACT SRV"/>
    <s v="KK"/>
    <x v="4"/>
    <s v="GEN EXP"/>
    <s v="09"/>
    <s v="AC"/>
    <x v="3"/>
    <n v="25000"/>
    <n v="25000"/>
    <s v="IT"/>
    <x v="0"/>
    <s v="IT"/>
    <s v="EX"/>
    <n v="25000"/>
    <n v="25000"/>
    <x v="0"/>
    <n v="0"/>
    <n v="0"/>
    <m/>
    <n v="0"/>
    <n v="25000"/>
    <s v="N"/>
    <m/>
    <s v="VPIT"/>
    <s v="VP FOR INFORMATION TECHNOLOGY"/>
    <s v="94"/>
    <s v="1-Adjust Based Budget"/>
    <x v="42"/>
    <x v="2"/>
    <x v="7"/>
    <m/>
    <x v="16"/>
    <x v="16"/>
    <m/>
  </r>
  <r>
    <n v="2018"/>
    <s v="UA"/>
    <s v="STF"/>
    <s v="STUDENT TECHNOLOGY FEES"/>
    <x v="122"/>
    <s v="PRINT"/>
    <s v="STUDENT TECHNOLOGY CENTERS PRINTING"/>
    <s v="IN STUDENT TECH FEE"/>
    <x v="17"/>
    <s v="VP FOR INFORMATION TECHNOLOGY"/>
    <s v="GENFND"/>
    <x v="13"/>
    <x v="12"/>
    <s v="---"/>
    <s v="EX"/>
    <s v="COSV"/>
    <s v="CONTRACT SRV"/>
    <s v="KK"/>
    <x v="4"/>
    <s v="GEN EXP"/>
    <s v="09"/>
    <s v="AC"/>
    <x v="3"/>
    <n v="135000"/>
    <n v="135000"/>
    <s v="IT"/>
    <x v="0"/>
    <s v="IT"/>
    <s v="EX"/>
    <n v="135000"/>
    <n v="135000"/>
    <x v="0"/>
    <n v="0"/>
    <n v="0"/>
    <m/>
    <n v="0"/>
    <n v="135000"/>
    <s v="N"/>
    <m/>
    <s v="VPIT"/>
    <s v="VP FOR INFORMATION TECHNOLOGY"/>
    <s v="94"/>
    <s v="1-Adjust Based Budget"/>
    <x v="42"/>
    <x v="2"/>
    <x v="7"/>
    <m/>
    <x v="16"/>
    <x v="16"/>
    <m/>
  </r>
  <r>
    <n v="2018"/>
    <s v="UA"/>
    <s v="STF"/>
    <s v="STUDENT TECHNOLOGY FEES"/>
    <x v="122"/>
    <s v="STLCE"/>
    <s v="STUDENT TECH LIFE CYCLE ENVIRONMENT"/>
    <s v="IN STUDENT TECH FEE"/>
    <x v="17"/>
    <s v="VP FOR INFORMATION TECHNOLOGY"/>
    <s v="GENFND"/>
    <x v="13"/>
    <x v="12"/>
    <s v="---"/>
    <s v="EX"/>
    <s v="COSV"/>
    <s v="CONTRACT SRV"/>
    <s v="KK"/>
    <x v="4"/>
    <s v="GEN EXP"/>
    <s v="09"/>
    <s v="AC"/>
    <x v="3"/>
    <n v="15000"/>
    <n v="15000"/>
    <s v="IT"/>
    <x v="0"/>
    <s v="IT"/>
    <s v="EX"/>
    <n v="15000"/>
    <n v="15000"/>
    <x v="0"/>
    <n v="0"/>
    <n v="0"/>
    <m/>
    <n v="0"/>
    <n v="15000"/>
    <s v="N"/>
    <m/>
    <s v="VPIT"/>
    <s v="VP FOR INFORMATION TECHNOLOGY"/>
    <s v="94"/>
    <s v="1-Adjust Based Budget"/>
    <x v="42"/>
    <x v="2"/>
    <x v="7"/>
    <m/>
    <x v="16"/>
    <x v="16"/>
    <m/>
  </r>
  <r>
    <n v="2018"/>
    <s v="UA"/>
    <s v="STF"/>
    <s v="STUDENT TECHNOLOGY FEES"/>
    <x v="117"/>
    <s v="MSAIC"/>
    <s v="MOSAIC"/>
    <s v="BL - STUDENT TECH FEE"/>
    <x v="17"/>
    <s v="VP FOR INFORMATION TECHNOLOGY"/>
    <s v="GENFND"/>
    <x v="82"/>
    <x v="80"/>
    <s v="---"/>
    <s v="EX"/>
    <s v="SERV"/>
    <s v="OTHER SERV"/>
    <s v="KF"/>
    <x v="4"/>
    <s v="GEN EXP"/>
    <s v="09"/>
    <s v="AC"/>
    <x v="3"/>
    <n v="33500"/>
    <n v="33500"/>
    <s v="IT"/>
    <x v="0"/>
    <s v="IT"/>
    <s v="EX"/>
    <n v="33500"/>
    <n v="33500"/>
    <x v="0"/>
    <n v="0"/>
    <n v="0"/>
    <m/>
    <n v="0"/>
    <n v="33500"/>
    <s v="N"/>
    <m/>
    <s v="VPIT"/>
    <s v="VP FOR INFORMATION TECHNOLOGY"/>
    <s v="94"/>
    <s v="1-Adjust Based Budget"/>
    <x v="42"/>
    <x v="2"/>
    <x v="7"/>
    <m/>
    <x v="16"/>
    <x v="16"/>
    <m/>
  </r>
  <r>
    <n v="2018"/>
    <s v="UA"/>
    <s v="STF"/>
    <s v="STUDENT TECHNOLOGY FEES"/>
    <x v="117"/>
    <s v="SURVE"/>
    <s v="UITS ANNUAL SURVEY"/>
    <s v="BL - STUDENT TECH FEE"/>
    <x v="17"/>
    <s v="VP FOR INFORMATION TECHNOLOGY"/>
    <s v="GENFND"/>
    <x v="106"/>
    <x v="104"/>
    <s v="---"/>
    <s v="EX"/>
    <s v="COSV"/>
    <s v="CONTRACT SRV"/>
    <s v="KK"/>
    <x v="4"/>
    <s v="GEN EXP"/>
    <s v="09"/>
    <s v="AC"/>
    <x v="3"/>
    <n v="7500"/>
    <n v="7500"/>
    <s v="IT"/>
    <x v="0"/>
    <s v="IT"/>
    <s v="EX"/>
    <n v="7500"/>
    <n v="7500"/>
    <x v="0"/>
    <n v="0"/>
    <n v="0"/>
    <m/>
    <n v="0"/>
    <n v="7500"/>
    <s v="N"/>
    <m/>
    <s v="VPIT"/>
    <s v="VP FOR INFORMATION TECHNOLOGY"/>
    <s v="94"/>
    <s v="1-Adjust Based Budget"/>
    <x v="42"/>
    <x v="2"/>
    <x v="7"/>
    <m/>
    <x v="16"/>
    <x v="16"/>
    <m/>
  </r>
  <r>
    <n v="2018"/>
    <s v="UA"/>
    <s v="STF"/>
    <s v="STUDENT TECHNOLOGY FEES"/>
    <x v="117"/>
    <s v="CV"/>
    <s v="CLIENT VIRTUALIZATION"/>
    <s v="BL - STUDENT TECH FEE"/>
    <x v="17"/>
    <s v="VP FOR INFORMATION TECHNOLOGY"/>
    <s v="GENFND"/>
    <x v="52"/>
    <x v="51"/>
    <s v="---"/>
    <s v="EX"/>
    <s v="SUPL"/>
    <s v="SUPPLMNT PAY"/>
    <s v="GA"/>
    <x v="5"/>
    <s v="COMPENS"/>
    <s v="07"/>
    <s v="AC"/>
    <x v="3"/>
    <n v="1500"/>
    <n v="1500"/>
    <s v="IT"/>
    <x v="0"/>
    <s v="IT"/>
    <s v="EX"/>
    <n v="1500"/>
    <n v="1500"/>
    <x v="0"/>
    <n v="0"/>
    <n v="0"/>
    <m/>
    <n v="0"/>
    <n v="1500"/>
    <s v="N"/>
    <m/>
    <s v="VPIT"/>
    <s v="VP FOR INFORMATION TECHNOLOGY"/>
    <s v="94"/>
    <s v="1-Adjust Based Budget"/>
    <x v="42"/>
    <x v="2"/>
    <x v="7"/>
    <m/>
    <x v="16"/>
    <x v="16"/>
    <m/>
  </r>
  <r>
    <n v="2018"/>
    <s v="UA"/>
    <s v="STF"/>
    <s v="STUDENT TECHNOLOGY FEES"/>
    <x v="117"/>
    <s v="CITLM"/>
    <s v="CENTER FOR TEACHING AND LEARNING MANAGEM"/>
    <s v="BL - STUDENT TECH FEE"/>
    <x v="17"/>
    <s v="VP FOR INFORMATION TECHNOLOGY"/>
    <s v="GENFND"/>
    <x v="53"/>
    <x v="52"/>
    <s v="---"/>
    <s v="EX"/>
    <s v="S&amp;E"/>
    <s v="S&amp;E"/>
    <s v="LF"/>
    <x v="4"/>
    <s v="GEN EXP"/>
    <s v="09"/>
    <s v="AC"/>
    <x v="3"/>
    <n v="400"/>
    <n v="400"/>
    <s v="IT"/>
    <x v="0"/>
    <s v="IT"/>
    <s v="EX"/>
    <n v="400"/>
    <n v="400"/>
    <x v="0"/>
    <n v="0"/>
    <n v="0"/>
    <m/>
    <n v="0"/>
    <n v="400"/>
    <s v="N"/>
    <m/>
    <s v="VPIT"/>
    <s v="VP FOR INFORMATION TECHNOLOGY"/>
    <s v="94"/>
    <s v="1-Adjust Based Budget"/>
    <x v="42"/>
    <x v="2"/>
    <x v="7"/>
    <m/>
    <x v="16"/>
    <x v="16"/>
    <m/>
  </r>
  <r>
    <n v="2018"/>
    <s v="UA"/>
    <s v="STF"/>
    <s v="STUDENT TECHNOLOGY FEES"/>
    <x v="117"/>
    <s v="CL"/>
    <s v="CLOUD SERVICES"/>
    <s v="BL - STUDENT TECH FEE"/>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STF"/>
    <s v="STUDENT TECHNOLOGY FEES"/>
    <x v="117"/>
    <s v="DDM"/>
    <s v="DEPLOYMENT AND DEVICE MGMT"/>
    <s v="BL - STUDENT TECH FEE"/>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STF"/>
    <s v="STUDENT TECHNOLOGY FEES"/>
    <x v="117"/>
    <s v="EDS"/>
    <s v="ELEARNING DESIGN AND SERVICES"/>
    <s v="BL - STUDENT TECH FEE"/>
    <x v="17"/>
    <s v="VP FOR INFORMATION TECHNOLOGY"/>
    <s v="GENFND"/>
    <x v="53"/>
    <x v="52"/>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EWT"/>
    <s v="ENTERPRISE WEB TECH TEAM"/>
    <s v="BL - STUDENT TECH FEE"/>
    <x v="17"/>
    <s v="VP FOR INFORMATION TECHNOLOGY"/>
    <s v="GENFND"/>
    <x v="53"/>
    <x v="52"/>
    <s v="---"/>
    <s v="EX"/>
    <s v="S&amp;E"/>
    <s v="S&amp;E"/>
    <s v="LF"/>
    <x v="4"/>
    <s v="GEN EXP"/>
    <s v="09"/>
    <s v="AC"/>
    <x v="3"/>
    <n v="1200"/>
    <n v="1200"/>
    <s v="IT"/>
    <x v="0"/>
    <s v="IT"/>
    <s v="EX"/>
    <n v="1200"/>
    <n v="1200"/>
    <x v="0"/>
    <n v="0"/>
    <n v="0"/>
    <m/>
    <n v="0"/>
    <n v="1200"/>
    <s v="N"/>
    <m/>
    <s v="VPIT"/>
    <s v="VP FOR INFORMATION TECHNOLOGY"/>
    <s v="94"/>
    <s v="1-Adjust Based Budget"/>
    <x v="42"/>
    <x v="2"/>
    <x v="7"/>
    <m/>
    <x v="16"/>
    <x v="16"/>
    <m/>
  </r>
  <r>
    <n v="2018"/>
    <s v="UA"/>
    <s v="STF"/>
    <s v="STUDENT TECHNOLOGY FEES"/>
    <x v="117"/>
    <s v="LSUP"/>
    <s v="LEVERAGED SUPPORT"/>
    <s v="BL - STUDENT TECH FEE"/>
    <x v="17"/>
    <s v="VP FOR INFORMATION TECHNOLOGY"/>
    <s v="GENFND"/>
    <x v="53"/>
    <x v="52"/>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STF"/>
    <s v="STUDENT TECHNOLOGY FEES"/>
    <x v="117"/>
    <s v="SCADM"/>
    <s v="STUDENT COMPUTING FACILITIES ADMIN SUPP"/>
    <s v="BL - STUDENT TECH FEE"/>
    <x v="17"/>
    <s v="VP FOR INFORMATION TECHNOLOGY"/>
    <s v="GENFND"/>
    <x v="53"/>
    <x v="52"/>
    <s v="---"/>
    <s v="EX"/>
    <s v="S&amp;E"/>
    <s v="S&amp;E"/>
    <s v="LF"/>
    <x v="4"/>
    <s v="GEN EXP"/>
    <s v="09"/>
    <s v="AC"/>
    <x v="3"/>
    <n v="300"/>
    <n v="300"/>
    <s v="IT"/>
    <x v="0"/>
    <s v="IT"/>
    <s v="EX"/>
    <n v="300"/>
    <n v="300"/>
    <x v="0"/>
    <n v="0"/>
    <n v="0"/>
    <m/>
    <n v="0"/>
    <n v="3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53"/>
    <x v="52"/>
    <s v="---"/>
    <s v="EX"/>
    <s v="S&amp;E"/>
    <s v="S&amp;E"/>
    <s v="LF"/>
    <x v="4"/>
    <s v="GEN EXP"/>
    <s v="09"/>
    <s v="AC"/>
    <x v="3"/>
    <n v="2400"/>
    <n v="2400"/>
    <s v="IT"/>
    <x v="0"/>
    <s v="IT"/>
    <s v="EX"/>
    <n v="2400"/>
    <n v="2400"/>
    <x v="0"/>
    <n v="0"/>
    <n v="0"/>
    <m/>
    <n v="0"/>
    <n v="2400"/>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53"/>
    <x v="52"/>
    <s v="---"/>
    <s v="EX"/>
    <s v="S&amp;E"/>
    <s v="S&amp;E"/>
    <s v="LF"/>
    <x v="4"/>
    <s v="GEN EXP"/>
    <s v="09"/>
    <s v="AC"/>
    <x v="3"/>
    <n v="5000"/>
    <n v="5600"/>
    <s v="IT"/>
    <x v="0"/>
    <s v="IT"/>
    <s v="EX"/>
    <n v="5600"/>
    <n v="5600"/>
    <x v="0"/>
    <n v="0"/>
    <n v="0"/>
    <m/>
    <n v="0"/>
    <n v="5600"/>
    <s v="N"/>
    <m/>
    <s v="VPIT"/>
    <s v="VP FOR INFORMATION TECHNOLOGY"/>
    <s v="94"/>
    <s v="1-Adjust Based Budget"/>
    <x v="42"/>
    <x v="2"/>
    <x v="7"/>
    <m/>
    <x v="16"/>
    <x v="16"/>
    <m/>
  </r>
  <r>
    <n v="2018"/>
    <s v="UA"/>
    <s v="STF"/>
    <s v="STUDENT TECHNOLOGY FEES"/>
    <x v="122"/>
    <s v="IUPRT"/>
    <s v="IU-PRINT"/>
    <s v="IN STUDENT TECH FEE"/>
    <x v="17"/>
    <s v="VP FOR INFORMATION TECHNOLOGY"/>
    <s v="GENFND"/>
    <x v="53"/>
    <x v="52"/>
    <s v="---"/>
    <s v="EX"/>
    <s v="S&amp;E"/>
    <s v="S&amp;E"/>
    <s v="LF"/>
    <x v="4"/>
    <s v="GEN EXP"/>
    <s v="09"/>
    <s v="AC"/>
    <x v="3"/>
    <n v="1200"/>
    <n v="1200"/>
    <s v="IT"/>
    <x v="0"/>
    <s v="IT"/>
    <s v="EX"/>
    <n v="1200"/>
    <n v="1200"/>
    <x v="0"/>
    <n v="0"/>
    <n v="0"/>
    <m/>
    <n v="0"/>
    <n v="1200"/>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53"/>
    <x v="52"/>
    <s v="---"/>
    <s v="EX"/>
    <s v="S&amp;E"/>
    <s v="S&amp;E"/>
    <s v="LF"/>
    <x v="4"/>
    <s v="GEN EXP"/>
    <s v="09"/>
    <s v="AC"/>
    <x v="3"/>
    <n v="1116"/>
    <n v="1116"/>
    <s v="IT"/>
    <x v="0"/>
    <s v="IT"/>
    <s v="EX"/>
    <n v="1116"/>
    <n v="1116"/>
    <x v="0"/>
    <n v="0"/>
    <n v="0"/>
    <m/>
    <n v="0"/>
    <n v="1116"/>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53"/>
    <x v="52"/>
    <s v="---"/>
    <s v="EX"/>
    <s v="S&amp;E"/>
    <s v="S&amp;E"/>
    <s v="LF"/>
    <x v="4"/>
    <s v="GEN EXP"/>
    <s v="09"/>
    <s v="AC"/>
    <x v="3"/>
    <n v="50"/>
    <n v="50"/>
    <s v="IT"/>
    <x v="0"/>
    <s v="IT"/>
    <s v="EX"/>
    <n v="50"/>
    <n v="50"/>
    <x v="0"/>
    <n v="0"/>
    <n v="0"/>
    <m/>
    <n v="0"/>
    <n v="5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53"/>
    <x v="52"/>
    <s v="---"/>
    <s v="EX"/>
    <s v="S&amp;E"/>
    <s v="S&amp;E"/>
    <s v="LF"/>
    <x v="4"/>
    <s v="GEN EXP"/>
    <s v="09"/>
    <s v="AC"/>
    <x v="3"/>
    <n v="855"/>
    <n v="855"/>
    <s v="IT"/>
    <x v="0"/>
    <s v="IT"/>
    <s v="EX"/>
    <n v="855"/>
    <n v="855"/>
    <x v="0"/>
    <n v="0"/>
    <n v="0"/>
    <m/>
    <n v="0"/>
    <n v="855"/>
    <s v="N"/>
    <m/>
    <s v="VPIT"/>
    <s v="VP FOR INFORMATION TECHNOLOGY"/>
    <s v="94"/>
    <s v="1-Adjust Based Budget"/>
    <x v="42"/>
    <x v="2"/>
    <x v="7"/>
    <m/>
    <x v="16"/>
    <x v="16"/>
    <m/>
  </r>
  <r>
    <n v="2018"/>
    <s v="UA"/>
    <s v="STF"/>
    <s v="STUDENT TECHNOLOGY FEES"/>
    <x v="118"/>
    <s v="CS"/>
    <s v="COMMON SERVICES-STF"/>
    <s v="SB STUDENT TECHNOLOGY FEES"/>
    <x v="17"/>
    <s v="VP FOR INFORMATION TECHNOLOGY"/>
    <s v="GENFND"/>
    <x v="55"/>
    <x v="54"/>
    <s v="---"/>
    <s v="EX"/>
    <s v="S&amp;E"/>
    <s v="S&amp;E"/>
    <s v="LF"/>
    <x v="4"/>
    <s v="GEN EXP"/>
    <s v="09"/>
    <s v="AC"/>
    <x v="3"/>
    <n v="9650"/>
    <n v="9650"/>
    <s v="IT"/>
    <x v="0"/>
    <s v="IT"/>
    <s v="EX"/>
    <n v="9650"/>
    <n v="9650"/>
    <x v="0"/>
    <n v="0"/>
    <n v="0"/>
    <m/>
    <n v="0"/>
    <n v="965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55"/>
    <x v="54"/>
    <s v="---"/>
    <s v="EX"/>
    <s v="S&amp;E"/>
    <s v="S&amp;E"/>
    <s v="LF"/>
    <x v="4"/>
    <s v="GEN EXP"/>
    <s v="09"/>
    <s v="AC"/>
    <x v="3"/>
    <n v="1700"/>
    <n v="1700"/>
    <s v="IT"/>
    <x v="0"/>
    <s v="IT"/>
    <s v="EX"/>
    <n v="1700"/>
    <n v="1700"/>
    <x v="0"/>
    <n v="0"/>
    <n v="0"/>
    <m/>
    <n v="0"/>
    <n v="1700"/>
    <s v="N"/>
    <m/>
    <s v="VPIT"/>
    <s v="VP FOR INFORMATION TECHNOLOGY"/>
    <s v="94"/>
    <s v="1-Adjust Based Budget"/>
    <x v="42"/>
    <x v="2"/>
    <x v="7"/>
    <m/>
    <x v="16"/>
    <x v="16"/>
    <m/>
  </r>
  <r>
    <n v="2018"/>
    <s v="UA"/>
    <s v="STF"/>
    <s v="STUDENT TECHNOLOGY FEES"/>
    <x v="119"/>
    <s v="CS"/>
    <s v="COMMON SERVICES-STF"/>
    <s v="EA - STUDENT TECHNOLOGY FEEE"/>
    <x v="17"/>
    <s v="VP FOR INFORMATION TECHNOLOGY"/>
    <s v="GENFND"/>
    <x v="55"/>
    <x v="54"/>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55"/>
    <x v="54"/>
    <s v="---"/>
    <s v="EX"/>
    <s v="S&amp;E"/>
    <s v="S&amp;E"/>
    <s v="LF"/>
    <x v="4"/>
    <s v="GEN EXP"/>
    <s v="09"/>
    <s v="AC"/>
    <x v="3"/>
    <n v="3355"/>
    <n v="3355"/>
    <s v="IT"/>
    <x v="0"/>
    <s v="IT"/>
    <s v="EX"/>
    <n v="3355"/>
    <n v="3355"/>
    <x v="0"/>
    <n v="0"/>
    <n v="0"/>
    <m/>
    <n v="0"/>
    <n v="3355"/>
    <s v="N"/>
    <m/>
    <s v="VPIT"/>
    <s v="VP FOR INFORMATION TECHNOLOGY"/>
    <s v="94"/>
    <s v="1-Adjust Based Budget"/>
    <x v="42"/>
    <x v="2"/>
    <x v="7"/>
    <m/>
    <x v="16"/>
    <x v="16"/>
    <m/>
  </r>
  <r>
    <n v="2018"/>
    <s v="UA"/>
    <s v="STF"/>
    <s v="STUDENT TECHNOLOGY FEES"/>
    <x v="117"/>
    <s v="CL"/>
    <s v="CLOUD SERVICES"/>
    <s v="BL - STUDENT TECH FEE"/>
    <x v="17"/>
    <s v="VP FOR INFORMATION TECHNOLOGY"/>
    <s v="GENFND"/>
    <x v="55"/>
    <x v="54"/>
    <s v="---"/>
    <s v="EX"/>
    <s v="S&amp;E"/>
    <s v="S&amp;E"/>
    <s v="LF"/>
    <x v="4"/>
    <s v="GEN EXP"/>
    <s v="09"/>
    <s v="AC"/>
    <x v="3"/>
    <n v="750"/>
    <n v="750"/>
    <s v="IT"/>
    <x v="0"/>
    <s v="IT"/>
    <s v="EX"/>
    <n v="750"/>
    <n v="750"/>
    <x v="0"/>
    <n v="0"/>
    <n v="0"/>
    <m/>
    <n v="0"/>
    <n v="750"/>
    <s v="N"/>
    <m/>
    <s v="VPIT"/>
    <s v="VP FOR INFORMATION TECHNOLOGY"/>
    <s v="94"/>
    <s v="1-Adjust Based Budget"/>
    <x v="42"/>
    <x v="2"/>
    <x v="7"/>
    <m/>
    <x v="16"/>
    <x v="16"/>
    <m/>
  </r>
  <r>
    <n v="2018"/>
    <s v="UA"/>
    <s v="STF"/>
    <s v="STUDENT TECHNOLOGY FEES"/>
    <x v="117"/>
    <s v="CSI"/>
    <s v="CLIENT SERVICES INFRASTRUCTURE"/>
    <s v="BL - STUDENT TECH FEE"/>
    <x v="17"/>
    <s v="VP FOR INFORMATION TECHNOLOGY"/>
    <s v="GENFND"/>
    <x v="55"/>
    <x v="54"/>
    <s v="---"/>
    <s v="EX"/>
    <s v="S&amp;E"/>
    <s v="S&amp;E"/>
    <s v="LF"/>
    <x v="4"/>
    <s v="GEN EXP"/>
    <s v="09"/>
    <s v="AC"/>
    <x v="3"/>
    <n v="55644"/>
    <n v="55644"/>
    <s v="IT"/>
    <x v="0"/>
    <s v="IT"/>
    <s v="EX"/>
    <n v="55644"/>
    <n v="55644"/>
    <x v="0"/>
    <n v="0"/>
    <n v="0"/>
    <m/>
    <n v="0"/>
    <n v="55644"/>
    <s v="N"/>
    <m/>
    <s v="VPIT"/>
    <s v="VP FOR INFORMATION TECHNOLOGY"/>
    <s v="94"/>
    <s v="1-Adjust Based Budget"/>
    <x v="42"/>
    <x v="2"/>
    <x v="7"/>
    <m/>
    <x v="16"/>
    <x v="16"/>
    <m/>
  </r>
  <r>
    <n v="2018"/>
    <s v="UA"/>
    <s v="STF"/>
    <s v="STUDENT TECHNOLOGY FEES"/>
    <x v="117"/>
    <s v="CTP"/>
    <s v="CLASSROOM TELEPRESENCE"/>
    <s v="BL - STUDENT TECH FEE"/>
    <x v="17"/>
    <s v="VP FOR INFORMATION TECHNOLOGY"/>
    <s v="GENFND"/>
    <x v="55"/>
    <x v="54"/>
    <s v="---"/>
    <s v="EX"/>
    <s v="S&amp;E"/>
    <s v="S&amp;E"/>
    <s v="LF"/>
    <x v="4"/>
    <s v="GEN EXP"/>
    <s v="09"/>
    <s v="AC"/>
    <x v="3"/>
    <n v="16183"/>
    <n v="16183"/>
    <s v="IT"/>
    <x v="0"/>
    <s v="IT"/>
    <s v="EX"/>
    <n v="16183"/>
    <n v="16183"/>
    <x v="0"/>
    <n v="0"/>
    <n v="0"/>
    <m/>
    <n v="0"/>
    <n v="16183"/>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55"/>
    <x v="54"/>
    <s v="---"/>
    <s v="EX"/>
    <s v="S&amp;E"/>
    <s v="S&amp;E"/>
    <s v="LF"/>
    <x v="4"/>
    <s v="GEN EXP"/>
    <s v="09"/>
    <s v="AC"/>
    <x v="3"/>
    <n v="0"/>
    <n v="4630"/>
    <s v="IT"/>
    <x v="0"/>
    <s v="IT"/>
    <s v="EX"/>
    <n v="4630"/>
    <n v="4630"/>
    <x v="0"/>
    <n v="0"/>
    <n v="0"/>
    <m/>
    <n v="0"/>
    <n v="4630"/>
    <s v="N"/>
    <m/>
    <s v="VPIT"/>
    <s v="VP FOR INFORMATION TECHNOLOGY"/>
    <s v="94"/>
    <s v="1-Adjust Based Budget"/>
    <x v="42"/>
    <x v="2"/>
    <x v="7"/>
    <m/>
    <x v="16"/>
    <x v="16"/>
    <m/>
  </r>
  <r>
    <n v="2018"/>
    <s v="UA"/>
    <s v="STF"/>
    <s v="STUDENT TECHNOLOGY FEES"/>
    <x v="117"/>
    <s v="DDM"/>
    <s v="DEPLOYMENT AND DEVICE MGMT"/>
    <s v="BL - STUDENT TECH FEE"/>
    <x v="17"/>
    <s v="VP FOR INFORMATION TECHNOLOGY"/>
    <s v="GENFND"/>
    <x v="55"/>
    <x v="54"/>
    <s v="---"/>
    <s v="EX"/>
    <s v="S&amp;E"/>
    <s v="S&amp;E"/>
    <s v="LF"/>
    <x v="4"/>
    <s v="GEN EXP"/>
    <s v="09"/>
    <s v="AC"/>
    <x v="3"/>
    <n v="2983"/>
    <n v="2983"/>
    <s v="IT"/>
    <x v="0"/>
    <s v="IT"/>
    <s v="EX"/>
    <n v="2983"/>
    <n v="2983"/>
    <x v="0"/>
    <n v="0"/>
    <n v="0"/>
    <m/>
    <n v="0"/>
    <n v="2983"/>
    <s v="N"/>
    <m/>
    <s v="VPIT"/>
    <s v="VP FOR INFORMATION TECHNOLOGY"/>
    <s v="94"/>
    <s v="1-Adjust Based Budget"/>
    <x v="42"/>
    <x v="2"/>
    <x v="7"/>
    <m/>
    <x v="16"/>
    <x v="16"/>
    <m/>
  </r>
  <r>
    <n v="2018"/>
    <s v="UA"/>
    <s v="STF"/>
    <s v="STUDENT TECHNOLOGY FEES"/>
    <x v="117"/>
    <s v="MSELA"/>
    <s v="MICROSOFT ENTERPRISE LICENSE AGREEMENT"/>
    <s v="BL - STUDENT TECH FEE"/>
    <x v="17"/>
    <s v="VP FOR INFORMATION TECHNOLOGY"/>
    <s v="GENFND"/>
    <x v="55"/>
    <x v="54"/>
    <s v="---"/>
    <s v="EX"/>
    <s v="S&amp;E"/>
    <s v="S&amp;E"/>
    <s v="LF"/>
    <x v="4"/>
    <s v="GEN EXP"/>
    <s v="09"/>
    <s v="AC"/>
    <x v="3"/>
    <n v="240275"/>
    <n v="240275"/>
    <s v="IT"/>
    <x v="0"/>
    <s v="IT"/>
    <s v="EX"/>
    <n v="240275"/>
    <n v="240275"/>
    <x v="0"/>
    <n v="0"/>
    <n v="0"/>
    <m/>
    <n v="0"/>
    <n v="240275"/>
    <s v="N"/>
    <m/>
    <s v="VPIT"/>
    <s v="VP FOR INFORMATION TECHNOLOGY"/>
    <s v="94"/>
    <s v="1-Adjust Based Budget"/>
    <x v="42"/>
    <x v="2"/>
    <x v="7"/>
    <m/>
    <x v="16"/>
    <x v="16"/>
    <m/>
  </r>
  <r>
    <n v="2018"/>
    <s v="UA"/>
    <s v="STF"/>
    <s v="STUDENT TECHNOLOGY FEES"/>
    <x v="117"/>
    <s v="PRACQ"/>
    <s v="PRIORITIZED ACQUISITIONS"/>
    <s v="BL - STUDENT TECH FEE"/>
    <x v="17"/>
    <s v="VP FOR INFORMATION TECHNOLOGY"/>
    <s v="GENFND"/>
    <x v="55"/>
    <x v="54"/>
    <s v="---"/>
    <s v="EX"/>
    <s v="S&amp;E"/>
    <s v="S&amp;E"/>
    <s v="LF"/>
    <x v="4"/>
    <s v="GEN EXP"/>
    <s v="09"/>
    <s v="AC"/>
    <x v="3"/>
    <n v="727951"/>
    <n v="0"/>
    <s v="IT"/>
    <x v="0"/>
    <s v="IT"/>
    <s v="EX"/>
    <n v="0"/>
    <n v="0"/>
    <x v="0"/>
    <n v="0"/>
    <n v="0"/>
    <m/>
    <n v="0"/>
    <n v="0"/>
    <s v="N"/>
    <m/>
    <s v="VPIT"/>
    <s v="VP FOR INFORMATION TECHNOLOGY"/>
    <s v="94"/>
    <s v="1-Adjust Based Budget"/>
    <x v="42"/>
    <x v="2"/>
    <x v="7"/>
    <m/>
    <x v="16"/>
    <x v="16"/>
    <m/>
  </r>
  <r>
    <n v="2018"/>
    <s v="UA"/>
    <s v="STF"/>
    <s v="STUDENT TECHNOLOGY FEES"/>
    <x v="117"/>
    <s v="RECYC"/>
    <s v="RESEARCH COMPUTING CYCLES"/>
    <s v="BL - STUDENT TECH FEE"/>
    <x v="17"/>
    <s v="VP FOR INFORMATION TECHNOLOGY"/>
    <s v="GENFND"/>
    <x v="55"/>
    <x v="54"/>
    <s v="---"/>
    <s v="EX"/>
    <s v="S&amp;E"/>
    <s v="S&amp;E"/>
    <s v="LF"/>
    <x v="4"/>
    <s v="GEN EXP"/>
    <s v="09"/>
    <s v="AC"/>
    <x v="3"/>
    <n v="500"/>
    <n v="500"/>
    <s v="IT"/>
    <x v="0"/>
    <s v="IT"/>
    <s v="EX"/>
    <n v="500"/>
    <n v="500"/>
    <x v="0"/>
    <n v="0"/>
    <n v="0"/>
    <m/>
    <n v="0"/>
    <n v="500"/>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55"/>
    <x v="54"/>
    <s v="---"/>
    <s v="EX"/>
    <s v="S&amp;E"/>
    <s v="S&amp;E"/>
    <s v="LF"/>
    <x v="4"/>
    <s v="GEN EXP"/>
    <s v="09"/>
    <s v="AC"/>
    <x v="3"/>
    <n v="0"/>
    <n v="727951"/>
    <s v="IT"/>
    <x v="0"/>
    <s v="IT"/>
    <s v="EX"/>
    <n v="727951"/>
    <n v="727951"/>
    <x v="0"/>
    <n v="0"/>
    <n v="0"/>
    <m/>
    <n v="0"/>
    <n v="727951"/>
    <s v="N"/>
    <m/>
    <s v="VPIT"/>
    <s v="VP FOR INFORMATION TECHNOLOGY"/>
    <s v="94"/>
    <s v="1-Adjust Based Budget"/>
    <x v="42"/>
    <x v="2"/>
    <x v="7"/>
    <m/>
    <x v="16"/>
    <x v="16"/>
    <m/>
  </r>
  <r>
    <n v="2018"/>
    <s v="UA"/>
    <s v="STF"/>
    <s v="STUDENT TECHNOLOGY FEES"/>
    <x v="120"/>
    <s v="CS"/>
    <s v="COMMON SERVICES-STF"/>
    <s v="KO STUDENT TECHNOLOGY FEE"/>
    <x v="17"/>
    <s v="VP FOR INFORMATION TECHNOLOGY"/>
    <s v="GENFND"/>
    <x v="55"/>
    <x v="54"/>
    <s v="---"/>
    <s v="EX"/>
    <s v="S&amp;E"/>
    <s v="S&amp;E"/>
    <s v="LF"/>
    <x v="4"/>
    <s v="GEN EXP"/>
    <s v="09"/>
    <s v="AC"/>
    <x v="3"/>
    <n v="2928"/>
    <n v="2928"/>
    <s v="IT"/>
    <x v="0"/>
    <s v="IT"/>
    <s v="EX"/>
    <n v="2928"/>
    <n v="2928"/>
    <x v="0"/>
    <n v="0"/>
    <n v="0"/>
    <m/>
    <n v="0"/>
    <n v="2928"/>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55"/>
    <x v="54"/>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STF"/>
    <s v="STUDENT TECHNOLOGY FEES"/>
    <x v="121"/>
    <s v="CS"/>
    <s v="COMMON SERVICES-STF"/>
    <s v="NW STUDENT TECH FEE"/>
    <x v="17"/>
    <s v="VP FOR INFORMATION TECHNOLOGY"/>
    <s v="GENFND"/>
    <x v="55"/>
    <x v="54"/>
    <s v="---"/>
    <s v="EX"/>
    <s v="S&amp;E"/>
    <s v="S&amp;E"/>
    <s v="LF"/>
    <x v="4"/>
    <s v="GEN EXP"/>
    <s v="09"/>
    <s v="AC"/>
    <x v="3"/>
    <n v="4200"/>
    <n v="4200"/>
    <s v="IT"/>
    <x v="0"/>
    <s v="IT"/>
    <s v="EX"/>
    <n v="4200"/>
    <n v="4200"/>
    <x v="0"/>
    <n v="0"/>
    <n v="0"/>
    <m/>
    <n v="0"/>
    <n v="42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55"/>
    <x v="54"/>
    <s v="---"/>
    <s v="EX"/>
    <s v="S&amp;E"/>
    <s v="S&amp;E"/>
    <s v="LF"/>
    <x v="4"/>
    <s v="GEN EXP"/>
    <s v="09"/>
    <s v="AC"/>
    <x v="3"/>
    <n v="8100"/>
    <n v="8100"/>
    <s v="IT"/>
    <x v="0"/>
    <s v="IT"/>
    <s v="EX"/>
    <n v="8100"/>
    <n v="8100"/>
    <x v="0"/>
    <n v="0"/>
    <n v="0"/>
    <m/>
    <n v="0"/>
    <n v="8100"/>
    <s v="N"/>
    <m/>
    <s v="VPIT"/>
    <s v="VP FOR INFORMATION TECHNOLOGY"/>
    <s v="94"/>
    <s v="1-Adjust Based Budget"/>
    <x v="42"/>
    <x v="2"/>
    <x v="7"/>
    <m/>
    <x v="16"/>
    <x v="16"/>
    <m/>
  </r>
  <r>
    <n v="2018"/>
    <s v="UA"/>
    <s v="STF"/>
    <s v="STUDENT TECHNOLOGY FEES"/>
    <x v="122"/>
    <s v="APPS"/>
    <s v="APPLICATION PACKAGING"/>
    <s v="IN STUDENT TECH FEE"/>
    <x v="17"/>
    <s v="VP FOR INFORMATION TECHNOLOGY"/>
    <s v="GENFND"/>
    <x v="55"/>
    <x v="54"/>
    <s v="---"/>
    <s v="EX"/>
    <s v="S&amp;E"/>
    <s v="S&amp;E"/>
    <s v="LF"/>
    <x v="4"/>
    <s v="GEN EXP"/>
    <s v="09"/>
    <s v="AC"/>
    <x v="3"/>
    <n v="139"/>
    <n v="0"/>
    <s v="IT"/>
    <x v="0"/>
    <s v="IT"/>
    <s v="EX"/>
    <n v="0"/>
    <n v="0"/>
    <x v="0"/>
    <n v="0"/>
    <n v="0"/>
    <m/>
    <n v="0"/>
    <n v="0"/>
    <s v="N"/>
    <m/>
    <s v="VPIT"/>
    <s v="VP FOR INFORMATION TECHNOLOGY"/>
    <s v="94"/>
    <s v="1-Adjust Based Budget"/>
    <x v="42"/>
    <x v="2"/>
    <x v="7"/>
    <m/>
    <x v="16"/>
    <x v="16"/>
    <m/>
  </r>
  <r>
    <n v="2018"/>
    <s v="UA"/>
    <s v="STF"/>
    <s v="STUDENT TECHNOLOGY FEES"/>
    <x v="122"/>
    <s v="CSI"/>
    <s v="CLIENT SERVICES INFRASTRUCTURE"/>
    <s v="IN STUDENT TECH FEE"/>
    <x v="17"/>
    <s v="VP FOR INFORMATION TECHNOLOGY"/>
    <s v="GENFND"/>
    <x v="55"/>
    <x v="54"/>
    <s v="---"/>
    <s v="EX"/>
    <s v="S&amp;E"/>
    <s v="S&amp;E"/>
    <s v="LF"/>
    <x v="4"/>
    <s v="GEN EXP"/>
    <s v="09"/>
    <s v="AC"/>
    <x v="3"/>
    <n v="40010"/>
    <n v="40010"/>
    <s v="IT"/>
    <x v="0"/>
    <s v="IT"/>
    <s v="EX"/>
    <n v="40010"/>
    <n v="40010"/>
    <x v="0"/>
    <n v="0"/>
    <n v="0"/>
    <m/>
    <n v="0"/>
    <n v="40010"/>
    <s v="N"/>
    <m/>
    <s v="VPIT"/>
    <s v="VP FOR INFORMATION TECHNOLOGY"/>
    <s v="94"/>
    <s v="1-Adjust Based Budget"/>
    <x v="42"/>
    <x v="2"/>
    <x v="7"/>
    <m/>
    <x v="16"/>
    <x v="16"/>
    <m/>
  </r>
  <r>
    <n v="2018"/>
    <s v="UA"/>
    <s v="STF"/>
    <s v="STUDENT TECHNOLOGY FEES"/>
    <x v="122"/>
    <s v="CTP"/>
    <s v="CLASSROOM TELEPRESENCE"/>
    <s v="IN STUDENT TECH FEE"/>
    <x v="17"/>
    <s v="VP FOR INFORMATION TECHNOLOGY"/>
    <s v="GENFND"/>
    <x v="55"/>
    <x v="54"/>
    <s v="---"/>
    <s v="EX"/>
    <s v="S&amp;E"/>
    <s v="S&amp;E"/>
    <s v="LF"/>
    <x v="4"/>
    <s v="GEN EXP"/>
    <s v="09"/>
    <s v="AC"/>
    <x v="3"/>
    <n v="1191"/>
    <n v="1191"/>
    <s v="IT"/>
    <x v="0"/>
    <s v="IT"/>
    <s v="EX"/>
    <n v="1191"/>
    <n v="1191"/>
    <x v="0"/>
    <n v="0"/>
    <n v="0"/>
    <m/>
    <n v="0"/>
    <n v="1191"/>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55"/>
    <x v="54"/>
    <s v="---"/>
    <s v="EX"/>
    <s v="S&amp;E"/>
    <s v="S&amp;E"/>
    <s v="LF"/>
    <x v="4"/>
    <s v="GEN EXP"/>
    <s v="09"/>
    <s v="AC"/>
    <x v="3"/>
    <n v="25000"/>
    <n v="25000"/>
    <s v="IT"/>
    <x v="0"/>
    <s v="IT"/>
    <s v="EX"/>
    <n v="25000"/>
    <n v="25000"/>
    <x v="0"/>
    <n v="0"/>
    <n v="0"/>
    <m/>
    <n v="0"/>
    <n v="25000"/>
    <s v="N"/>
    <m/>
    <s v="VPIT"/>
    <s v="VP FOR INFORMATION TECHNOLOGY"/>
    <s v="94"/>
    <s v="1-Adjust Based Budget"/>
    <x v="42"/>
    <x v="2"/>
    <x v="7"/>
    <m/>
    <x v="16"/>
    <x v="16"/>
    <m/>
  </r>
  <r>
    <n v="2018"/>
    <s v="UA"/>
    <s v="STF"/>
    <s v="STUDENT TECHNOLOGY FEES"/>
    <x v="122"/>
    <s v="MSELA"/>
    <s v="MICROSOFT ENTERPRISE LICENSE AGREEMENT"/>
    <s v="IN STUDENT TECH FEE"/>
    <x v="17"/>
    <s v="VP FOR INFORMATION TECHNOLOGY"/>
    <s v="GENFND"/>
    <x v="55"/>
    <x v="54"/>
    <s v="---"/>
    <s v="EX"/>
    <s v="S&amp;E"/>
    <s v="S&amp;E"/>
    <s v="LF"/>
    <x v="4"/>
    <s v="GEN EXP"/>
    <s v="09"/>
    <s v="AC"/>
    <x v="3"/>
    <n v="120138"/>
    <n v="120138"/>
    <s v="IT"/>
    <x v="0"/>
    <s v="IT"/>
    <s v="EX"/>
    <n v="120138"/>
    <n v="120138"/>
    <x v="0"/>
    <n v="0"/>
    <n v="0"/>
    <m/>
    <n v="0"/>
    <n v="120138"/>
    <s v="N"/>
    <m/>
    <s v="VPIT"/>
    <s v="VP FOR INFORMATION TECHNOLOGY"/>
    <s v="94"/>
    <s v="1-Adjust Based Budget"/>
    <x v="42"/>
    <x v="2"/>
    <x v="7"/>
    <m/>
    <x v="16"/>
    <x v="16"/>
    <m/>
  </r>
  <r>
    <n v="2018"/>
    <s v="UA"/>
    <s v="STF"/>
    <s v="STUDENT TECHNOLOGY FEES"/>
    <x v="122"/>
    <s v="PRACQ"/>
    <s v="PRIORITIZED ACQUISITIONS"/>
    <s v="IN STUDENT TECH FEE"/>
    <x v="17"/>
    <s v="VP FOR INFORMATION TECHNOLOGY"/>
    <s v="GENFND"/>
    <x v="55"/>
    <x v="54"/>
    <s v="---"/>
    <s v="EX"/>
    <s v="S&amp;E"/>
    <s v="S&amp;E"/>
    <s v="LF"/>
    <x v="4"/>
    <s v="GEN EXP"/>
    <s v="09"/>
    <s v="AC"/>
    <x v="3"/>
    <n v="323745"/>
    <n v="0"/>
    <s v="IT"/>
    <x v="0"/>
    <s v="IT"/>
    <s v="EX"/>
    <n v="0"/>
    <n v="0"/>
    <x v="0"/>
    <n v="0"/>
    <n v="0"/>
    <m/>
    <n v="0"/>
    <n v="0"/>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55"/>
    <x v="54"/>
    <s v="---"/>
    <s v="EX"/>
    <s v="S&amp;E"/>
    <s v="S&amp;E"/>
    <s v="LF"/>
    <x v="4"/>
    <s v="GEN EXP"/>
    <s v="09"/>
    <s v="AC"/>
    <x v="3"/>
    <n v="12940"/>
    <n v="13079"/>
    <s v="IT"/>
    <x v="0"/>
    <s v="IT"/>
    <s v="EX"/>
    <n v="13079"/>
    <n v="13079"/>
    <x v="0"/>
    <n v="0"/>
    <n v="0"/>
    <m/>
    <n v="0"/>
    <n v="13079"/>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55"/>
    <x v="54"/>
    <s v="---"/>
    <s v="EX"/>
    <s v="S&amp;E"/>
    <s v="S&amp;E"/>
    <s v="LF"/>
    <x v="4"/>
    <s v="GEN EXP"/>
    <s v="09"/>
    <s v="AC"/>
    <x v="3"/>
    <n v="0"/>
    <n v="323745"/>
    <s v="IT"/>
    <x v="0"/>
    <s v="IT"/>
    <s v="EX"/>
    <n v="323745"/>
    <n v="323745"/>
    <x v="0"/>
    <n v="0"/>
    <n v="0"/>
    <m/>
    <n v="0"/>
    <n v="323745"/>
    <s v="N"/>
    <m/>
    <s v="VPIT"/>
    <s v="VP FOR INFORMATION TECHNOLOGY"/>
    <s v="94"/>
    <s v="1-Adjust Based Budget"/>
    <x v="42"/>
    <x v="2"/>
    <x v="7"/>
    <m/>
    <x v="16"/>
    <x v="16"/>
    <m/>
  </r>
  <r>
    <n v="2018"/>
    <s v="UA"/>
    <s v="STF"/>
    <s v="STUDENT TECHNOLOGY FEES"/>
    <x v="123"/>
    <s v="CS"/>
    <s v="COMMON SERVICES-STF"/>
    <s v="SE STUDENT TECHNOLOGY FEES"/>
    <x v="17"/>
    <s v="VP FOR INFORMATION TECHNOLOGY"/>
    <s v="GENFND"/>
    <x v="55"/>
    <x v="54"/>
    <s v="---"/>
    <s v="EX"/>
    <s v="S&amp;E"/>
    <s v="S&amp;E"/>
    <s v="LF"/>
    <x v="4"/>
    <s v="GEN EXP"/>
    <s v="09"/>
    <s v="AC"/>
    <x v="3"/>
    <n v="4280"/>
    <n v="4280"/>
    <s v="IT"/>
    <x v="0"/>
    <s v="IT"/>
    <s v="EX"/>
    <n v="4280"/>
    <n v="4280"/>
    <x v="0"/>
    <n v="0"/>
    <n v="0"/>
    <m/>
    <n v="0"/>
    <n v="428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55"/>
    <x v="54"/>
    <s v="---"/>
    <s v="EX"/>
    <s v="S&amp;E"/>
    <s v="S&amp;E"/>
    <s v="LF"/>
    <x v="4"/>
    <s v="GEN EXP"/>
    <s v="09"/>
    <s v="AC"/>
    <x v="3"/>
    <n v="10000"/>
    <n v="10000"/>
    <s v="IT"/>
    <x v="0"/>
    <s v="IT"/>
    <s v="EX"/>
    <n v="10000"/>
    <n v="10000"/>
    <x v="0"/>
    <n v="0"/>
    <n v="0"/>
    <m/>
    <n v="0"/>
    <n v="100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115"/>
    <x v="112"/>
    <s v="---"/>
    <s v="EX"/>
    <s v="R&amp;M"/>
    <s v="REPAIR MAINT"/>
    <s v="KV"/>
    <x v="4"/>
    <s v="GEN EXP"/>
    <s v="09"/>
    <s v="AC"/>
    <x v="3"/>
    <n v="2200"/>
    <n v="2200"/>
    <s v="IT"/>
    <x v="0"/>
    <s v="IT"/>
    <s v="EX"/>
    <n v="2200"/>
    <n v="2200"/>
    <x v="0"/>
    <n v="0"/>
    <n v="0"/>
    <m/>
    <n v="0"/>
    <n v="2200"/>
    <s v="N"/>
    <m/>
    <s v="VPIT"/>
    <s v="VP FOR INFORMATION TECHNOLOGY"/>
    <s v="94"/>
    <s v="1-Adjust Based Budget"/>
    <x v="42"/>
    <x v="2"/>
    <x v="7"/>
    <m/>
    <x v="16"/>
    <x v="16"/>
    <m/>
  </r>
  <r>
    <n v="2018"/>
    <s v="UA"/>
    <s v="STF"/>
    <s v="STUDENT TECHNOLOGY FEES"/>
    <x v="117"/>
    <s v="CSI"/>
    <s v="CLIENT SERVICES INFRASTRUCTURE"/>
    <s v="BL - STUDENT TECH FEE"/>
    <x v="17"/>
    <s v="VP FOR INFORMATION TECHNOLOGY"/>
    <s v="GENFND"/>
    <x v="115"/>
    <x v="112"/>
    <s v="---"/>
    <s v="EX"/>
    <s v="R&amp;M"/>
    <s v="REPAIR MAINT"/>
    <s v="KV"/>
    <x v="4"/>
    <s v="GEN EXP"/>
    <s v="09"/>
    <s v="AC"/>
    <x v="3"/>
    <n v="7980"/>
    <n v="7980"/>
    <s v="IT"/>
    <x v="0"/>
    <s v="IT"/>
    <s v="EX"/>
    <n v="7980"/>
    <n v="7980"/>
    <x v="0"/>
    <n v="0"/>
    <n v="0"/>
    <m/>
    <n v="0"/>
    <n v="7980"/>
    <s v="N"/>
    <m/>
    <s v="VPIT"/>
    <s v="VP FOR INFORMATION TECHNOLOGY"/>
    <s v="94"/>
    <s v="1-Adjust Based Budget"/>
    <x v="42"/>
    <x v="2"/>
    <x v="7"/>
    <m/>
    <x v="16"/>
    <x v="16"/>
    <m/>
  </r>
  <r>
    <n v="2018"/>
    <s v="UA"/>
    <s v="STF"/>
    <s v="STUDENT TECHNOLOGY FEES"/>
    <x v="117"/>
    <s v="CV"/>
    <s v="CLIENT VIRTUALIZATION"/>
    <s v="BL - STUDENT TECH FEE"/>
    <x v="17"/>
    <s v="VP FOR INFORMATION TECHNOLOGY"/>
    <s v="GENFND"/>
    <x v="115"/>
    <x v="112"/>
    <s v="---"/>
    <s v="EX"/>
    <s v="R&amp;M"/>
    <s v="REPAIR MAINT"/>
    <s v="KV"/>
    <x v="4"/>
    <s v="GEN EXP"/>
    <s v="09"/>
    <s v="AC"/>
    <x v="3"/>
    <n v="21000"/>
    <n v="21000"/>
    <s v="IT"/>
    <x v="0"/>
    <s v="IT"/>
    <s v="EX"/>
    <n v="21000"/>
    <n v="21000"/>
    <x v="0"/>
    <n v="0"/>
    <n v="0"/>
    <m/>
    <n v="0"/>
    <n v="21000"/>
    <s v="N"/>
    <m/>
    <s v="VPIT"/>
    <s v="VP FOR INFORMATION TECHNOLOGY"/>
    <s v="94"/>
    <s v="1-Adjust Based Budget"/>
    <x v="42"/>
    <x v="2"/>
    <x v="7"/>
    <m/>
    <x v="16"/>
    <x v="16"/>
    <m/>
  </r>
  <r>
    <n v="2018"/>
    <s v="UA"/>
    <s v="STF"/>
    <s v="STUDENT TECHNOLOGY FEES"/>
    <x v="122"/>
    <s v="APPS"/>
    <s v="APPLICATION PACKAGING"/>
    <s v="IN STUDENT TECH FEE"/>
    <x v="17"/>
    <s v="VP FOR INFORMATION TECHNOLOGY"/>
    <s v="GENFND"/>
    <x v="115"/>
    <x v="112"/>
    <s v="---"/>
    <s v="EX"/>
    <s v="R&amp;M"/>
    <s v="REPAIR MAINT"/>
    <s v="KV"/>
    <x v="4"/>
    <s v="GEN EXP"/>
    <s v="09"/>
    <s v="AC"/>
    <x v="3"/>
    <n v="14945"/>
    <n v="0"/>
    <s v="IT"/>
    <x v="0"/>
    <s v="IT"/>
    <s v="EX"/>
    <n v="0"/>
    <n v="0"/>
    <x v="0"/>
    <n v="0"/>
    <n v="0"/>
    <m/>
    <n v="0"/>
    <n v="0"/>
    <s v="N"/>
    <m/>
    <s v="VPIT"/>
    <s v="VP FOR INFORMATION TECHNOLOGY"/>
    <s v="94"/>
    <s v="1-Adjust Based Budget"/>
    <x v="42"/>
    <x v="2"/>
    <x v="7"/>
    <m/>
    <x v="16"/>
    <x v="16"/>
    <m/>
  </r>
  <r>
    <n v="2018"/>
    <s v="UA"/>
    <s v="STF"/>
    <s v="STUDENT TECHNOLOGY FEES"/>
    <x v="122"/>
    <s v="CV"/>
    <s v="CLIENT VIRTUALIZATION"/>
    <s v="IN STUDENT TECH FEE"/>
    <x v="17"/>
    <s v="VP FOR INFORMATION TECHNOLOGY"/>
    <s v="GENFND"/>
    <x v="115"/>
    <x v="112"/>
    <s v="---"/>
    <s v="EX"/>
    <s v="R&amp;M"/>
    <s v="REPAIR MAINT"/>
    <s v="KV"/>
    <x v="4"/>
    <s v="GEN EXP"/>
    <s v="09"/>
    <s v="AC"/>
    <x v="3"/>
    <n v="9111"/>
    <n v="9111"/>
    <s v="IT"/>
    <x v="0"/>
    <s v="IT"/>
    <s v="EX"/>
    <n v="9111"/>
    <n v="9111"/>
    <x v="0"/>
    <n v="0"/>
    <n v="0"/>
    <m/>
    <n v="0"/>
    <n v="9111"/>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115"/>
    <x v="112"/>
    <s v="---"/>
    <s v="EX"/>
    <s v="R&amp;M"/>
    <s v="REPAIR MAINT"/>
    <s v="KV"/>
    <x v="4"/>
    <s v="GEN EXP"/>
    <s v="09"/>
    <s v="AC"/>
    <x v="3"/>
    <n v="25000"/>
    <n v="25000"/>
    <s v="IT"/>
    <x v="0"/>
    <s v="IT"/>
    <s v="EX"/>
    <n v="25000"/>
    <n v="25000"/>
    <x v="0"/>
    <n v="0"/>
    <n v="0"/>
    <m/>
    <n v="0"/>
    <n v="25000"/>
    <s v="N"/>
    <m/>
    <s v="VPIT"/>
    <s v="VP FOR INFORMATION TECHNOLOGY"/>
    <s v="94"/>
    <s v="1-Adjust Based Budget"/>
    <x v="42"/>
    <x v="2"/>
    <x v="7"/>
    <m/>
    <x v="16"/>
    <x v="16"/>
    <m/>
  </r>
  <r>
    <n v="2018"/>
    <s v="UA"/>
    <s v="STF"/>
    <s v="STUDENT TECHNOLOGY FEES"/>
    <x v="122"/>
    <s v="GITHB"/>
    <s v="GITHUB"/>
    <s v="IN STUDENT TECH FEE"/>
    <x v="17"/>
    <s v="VP FOR INFORMATION TECHNOLOGY"/>
    <s v="GENFND"/>
    <x v="115"/>
    <x v="112"/>
    <s v="---"/>
    <s v="EX"/>
    <s v="R&amp;M"/>
    <s v="REPAIR MAINT"/>
    <s v="KV"/>
    <x v="4"/>
    <s v="GEN EXP"/>
    <s v="09"/>
    <s v="AC"/>
    <x v="3"/>
    <n v="5000"/>
    <n v="5000"/>
    <s v="IT"/>
    <x v="0"/>
    <s v="IT"/>
    <s v="EX"/>
    <n v="5000"/>
    <n v="5000"/>
    <x v="0"/>
    <n v="0"/>
    <n v="0"/>
    <m/>
    <n v="0"/>
    <n v="5000"/>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115"/>
    <x v="112"/>
    <s v="---"/>
    <s v="EX"/>
    <s v="R&amp;M"/>
    <s v="REPAIR MAINT"/>
    <s v="KV"/>
    <x v="4"/>
    <s v="GEN EXP"/>
    <s v="09"/>
    <s v="AC"/>
    <x v="3"/>
    <n v="0"/>
    <n v="14945"/>
    <s v="IT"/>
    <x v="0"/>
    <s v="IT"/>
    <s v="EX"/>
    <n v="14945"/>
    <n v="14945"/>
    <x v="0"/>
    <n v="0"/>
    <n v="0"/>
    <m/>
    <n v="0"/>
    <n v="14945"/>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15"/>
    <x v="112"/>
    <s v="---"/>
    <s v="EX"/>
    <s v="R&amp;M"/>
    <s v="REPAIR MAINT"/>
    <s v="KV"/>
    <x v="4"/>
    <s v="GEN EXP"/>
    <s v="09"/>
    <s v="AC"/>
    <x v="3"/>
    <n v="2000"/>
    <n v="2000"/>
    <s v="IT"/>
    <x v="0"/>
    <s v="IT"/>
    <s v="EX"/>
    <n v="2000"/>
    <n v="2000"/>
    <x v="0"/>
    <n v="0"/>
    <n v="0"/>
    <m/>
    <n v="0"/>
    <n v="2000"/>
    <s v="N"/>
    <m/>
    <s v="VPIT"/>
    <s v="VP FOR INFORMATION TECHNOLOGY"/>
    <s v="94"/>
    <s v="1-Adjust Based Budget"/>
    <x v="42"/>
    <x v="2"/>
    <x v="7"/>
    <m/>
    <x v="16"/>
    <x v="16"/>
    <m/>
  </r>
  <r>
    <n v="2018"/>
    <s v="UA"/>
    <s v="STF"/>
    <s v="STUDENT TECHNOLOGY FEES"/>
    <x v="117"/>
    <s v="MSAIC"/>
    <s v="MOSAIC"/>
    <s v="BL - STUDENT TECH FEE"/>
    <x v="17"/>
    <s v="VP FOR INFORMATION TECHNOLOGY"/>
    <s v="GENFND"/>
    <x v="84"/>
    <x v="82"/>
    <s v="---"/>
    <s v="EX"/>
    <s v="RENT"/>
    <s v="RENTS"/>
    <s v="KP"/>
    <x v="4"/>
    <s v="GEN EXP"/>
    <s v="09"/>
    <s v="AC"/>
    <x v="3"/>
    <n v="50"/>
    <n v="50"/>
    <s v="IT"/>
    <x v="0"/>
    <s v="IT"/>
    <s v="EX"/>
    <n v="50"/>
    <n v="50"/>
    <x v="0"/>
    <n v="0"/>
    <n v="0"/>
    <m/>
    <n v="0"/>
    <n v="5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118"/>
    <x v="53"/>
    <s v="---"/>
    <s v="EX"/>
    <s v="ADV"/>
    <s v="ADVERT PROMO"/>
    <s v="LA"/>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MSAIC"/>
    <s v="MOSAIC"/>
    <s v="BL - STUDENT TECH FEE"/>
    <x v="17"/>
    <s v="VP FOR INFORMATION TECHNOLOGY"/>
    <s v="GENFND"/>
    <x v="56"/>
    <x v="55"/>
    <s v="---"/>
    <s v="EX"/>
    <s v="RENT"/>
    <s v="RENTS"/>
    <s v="KP"/>
    <x v="4"/>
    <s v="GEN EXP"/>
    <s v="09"/>
    <s v="AC"/>
    <x v="3"/>
    <n v="250"/>
    <n v="250"/>
    <s v="IT"/>
    <x v="0"/>
    <s v="IT"/>
    <s v="EX"/>
    <n v="250"/>
    <n v="250"/>
    <x v="0"/>
    <n v="0"/>
    <n v="0"/>
    <m/>
    <n v="0"/>
    <n v="25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57"/>
    <x v="150"/>
    <s v="---"/>
    <s v="EX"/>
    <s v="S&amp;E"/>
    <s v="S&amp;E"/>
    <s v="LF"/>
    <x v="4"/>
    <s v="GEN EXP"/>
    <s v="09"/>
    <s v="AC"/>
    <x v="3"/>
    <n v="30"/>
    <n v="30"/>
    <s v="IT"/>
    <x v="0"/>
    <s v="IT"/>
    <s v="EX"/>
    <n v="30"/>
    <n v="30"/>
    <x v="0"/>
    <n v="0"/>
    <n v="0"/>
    <m/>
    <n v="0"/>
    <n v="30"/>
    <s v="N"/>
    <m/>
    <s v="VPIT"/>
    <s v="VP FOR INFORMATION TECHNOLOGY"/>
    <s v="94"/>
    <s v="1-Adjust Based Budget"/>
    <x v="42"/>
    <x v="2"/>
    <x v="7"/>
    <m/>
    <x v="16"/>
    <x v="16"/>
    <m/>
  </r>
  <r>
    <n v="2018"/>
    <s v="UA"/>
    <s v="STF"/>
    <s v="STUDENT TECHNOLOGY FEES"/>
    <x v="117"/>
    <s v="CSI"/>
    <s v="CLIENT SERVICES INFRASTRUCTURE"/>
    <s v="BL - STUDENT TECH FEE"/>
    <x v="17"/>
    <s v="VP FOR INFORMATION TECHNOLOGY"/>
    <s v="GENFND"/>
    <x v="85"/>
    <x v="83"/>
    <s v="---"/>
    <s v="EX"/>
    <s v="RENT"/>
    <s v="RENTS"/>
    <s v="KP"/>
    <x v="4"/>
    <s v="GEN EXP"/>
    <s v="09"/>
    <s v="AC"/>
    <x v="3"/>
    <n v="163"/>
    <n v="163"/>
    <s v="IT"/>
    <x v="0"/>
    <s v="IT"/>
    <s v="EX"/>
    <n v="163"/>
    <n v="163"/>
    <x v="0"/>
    <n v="0"/>
    <n v="0"/>
    <m/>
    <n v="0"/>
    <n v="163"/>
    <s v="N"/>
    <m/>
    <s v="VPIT"/>
    <s v="VP FOR INFORMATION TECHNOLOGY"/>
    <s v="94"/>
    <s v="1-Adjust Based Budget"/>
    <x v="42"/>
    <x v="2"/>
    <x v="7"/>
    <m/>
    <x v="16"/>
    <x v="16"/>
    <m/>
  </r>
  <r>
    <n v="2018"/>
    <s v="UA"/>
    <s v="STF"/>
    <s v="STUDENT TECHNOLOGY FEES"/>
    <x v="122"/>
    <s v="STLCE"/>
    <s v="STUDENT TECH LIFE CYCLE ENVIRONMENT"/>
    <s v="IN STUDENT TECH FEE"/>
    <x v="17"/>
    <s v="VP FOR INFORMATION TECHNOLOGY"/>
    <s v="GENFND"/>
    <x v="57"/>
    <x v="56"/>
    <s v="---"/>
    <s v="EX"/>
    <s v="R&amp;M"/>
    <s v="REPAIR MAINT"/>
    <s v="KV"/>
    <x v="4"/>
    <s v="GEN EXP"/>
    <s v="09"/>
    <s v="AC"/>
    <x v="3"/>
    <n v="20000"/>
    <n v="20000"/>
    <s v="IT"/>
    <x v="0"/>
    <s v="IT"/>
    <s v="EX"/>
    <n v="20000"/>
    <n v="20000"/>
    <x v="0"/>
    <n v="0"/>
    <n v="0"/>
    <m/>
    <n v="0"/>
    <n v="20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57"/>
    <x v="56"/>
    <s v="---"/>
    <s v="EX"/>
    <s v="R&amp;M"/>
    <s v="REPAIR MAINT"/>
    <s v="KV"/>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SCMTC"/>
    <s v="STUDENT COMPUTING HARDWARE MAINT SUP STC"/>
    <s v="BL - STUDENT TECH FEE"/>
    <x v="17"/>
    <s v="VP FOR INFORMATION TECHNOLOGY"/>
    <s v="GENFND"/>
    <x v="58"/>
    <x v="57"/>
    <s v="---"/>
    <s v="EX"/>
    <s v="R&amp;M"/>
    <s v="REPAIR MAINT"/>
    <s v="KV"/>
    <x v="4"/>
    <s v="GEN EXP"/>
    <s v="09"/>
    <s v="AC"/>
    <x v="3"/>
    <n v="2300"/>
    <n v="2300"/>
    <s v="IT"/>
    <x v="0"/>
    <s v="IT"/>
    <s v="EX"/>
    <n v="2300"/>
    <n v="2300"/>
    <x v="0"/>
    <n v="0"/>
    <n v="0"/>
    <m/>
    <n v="0"/>
    <n v="2300"/>
    <s v="N"/>
    <m/>
    <s v="VPIT"/>
    <s v="VP FOR INFORMATION TECHNOLOGY"/>
    <s v="94"/>
    <s v="1-Adjust Based Budget"/>
    <x v="42"/>
    <x v="2"/>
    <x v="7"/>
    <m/>
    <x v="16"/>
    <x v="16"/>
    <m/>
  </r>
  <r>
    <n v="2018"/>
    <s v="UA"/>
    <s v="STF"/>
    <s v="STUDENT TECHNOLOGY FEES"/>
    <x v="117"/>
    <s v="STLCE"/>
    <s v="STUDENT TECH LIFE CYCLE ENVIRONMENT"/>
    <s v="BL - STUDENT TECH FEE"/>
    <x v="17"/>
    <s v="VP FOR INFORMATION TECHNOLOGY"/>
    <s v="GENFND"/>
    <x v="59"/>
    <x v="58"/>
    <s v="---"/>
    <s v="EX"/>
    <s v="R&amp;M"/>
    <s v="REPAIR MAINT"/>
    <s v="KV"/>
    <x v="4"/>
    <s v="GEN EXP"/>
    <s v="09"/>
    <s v="AC"/>
    <x v="3"/>
    <n v="13000"/>
    <n v="13000"/>
    <s v="IT"/>
    <x v="0"/>
    <s v="IT"/>
    <s v="EX"/>
    <n v="13000"/>
    <n v="13000"/>
    <x v="0"/>
    <n v="0"/>
    <n v="0"/>
    <m/>
    <n v="0"/>
    <n v="13000"/>
    <s v="N"/>
    <m/>
    <s v="VPIT"/>
    <s v="VP FOR INFORMATION TECHNOLOGY"/>
    <s v="94"/>
    <s v="1-Adjust Based Budget"/>
    <x v="42"/>
    <x v="2"/>
    <x v="7"/>
    <m/>
    <x v="16"/>
    <x v="16"/>
    <m/>
  </r>
  <r>
    <n v="2018"/>
    <s v="UA"/>
    <s v="STF"/>
    <s v="STUDENT TECHNOLOGY FEES"/>
    <x v="117"/>
    <s v="CV"/>
    <s v="CLIENT VIRTUALIZATION"/>
    <s v="BL - STUDENT TECH FEE"/>
    <x v="17"/>
    <s v="VP FOR INFORMATION TECHNOLOGY"/>
    <s v="GENFND"/>
    <x v="121"/>
    <x v="117"/>
    <s v="---"/>
    <s v="EX"/>
    <s v="COSV"/>
    <s v="CONTRACT SRV"/>
    <s v="KK"/>
    <x v="4"/>
    <s v="GEN EXP"/>
    <s v="09"/>
    <s v="AC"/>
    <x v="3"/>
    <n v="21536"/>
    <n v="21536"/>
    <s v="IT"/>
    <x v="0"/>
    <s v="IT"/>
    <s v="EX"/>
    <n v="21536"/>
    <n v="21536"/>
    <x v="0"/>
    <n v="0"/>
    <n v="0"/>
    <m/>
    <n v="0"/>
    <n v="21536"/>
    <s v="N"/>
    <m/>
    <s v="VPIT"/>
    <s v="VP FOR INFORMATION TECHNOLOGY"/>
    <s v="94"/>
    <s v="1-Adjust Based Budget"/>
    <x v="42"/>
    <x v="2"/>
    <x v="7"/>
    <m/>
    <x v="16"/>
    <x v="16"/>
    <m/>
  </r>
  <r>
    <n v="2018"/>
    <s v="UA"/>
    <s v="STF"/>
    <s v="STUDENT TECHNOLOGY FEES"/>
    <x v="117"/>
    <s v="SCBHW"/>
    <s v="STUDENT COMPUTING BL LIFECYCLE HARDWARE"/>
    <s v="BL - STUDENT TECH FEE"/>
    <x v="17"/>
    <s v="VP FOR INFORMATION TECHNOLOGY"/>
    <s v="GENFND"/>
    <x v="121"/>
    <x v="117"/>
    <s v="---"/>
    <s v="EX"/>
    <s v="COSV"/>
    <s v="CONTRACT SRV"/>
    <s v="KK"/>
    <x v="4"/>
    <s v="GEN EXP"/>
    <s v="09"/>
    <s v="AC"/>
    <x v="3"/>
    <n v="6300"/>
    <n v="6300"/>
    <s v="IT"/>
    <x v="0"/>
    <s v="IT"/>
    <s v="EX"/>
    <n v="6300"/>
    <n v="6300"/>
    <x v="0"/>
    <n v="0"/>
    <n v="0"/>
    <m/>
    <n v="0"/>
    <n v="6300"/>
    <s v="N"/>
    <m/>
    <s v="VPIT"/>
    <s v="VP FOR INFORMATION TECHNOLOGY"/>
    <s v="94"/>
    <s v="1-Adjust Based Budget"/>
    <x v="42"/>
    <x v="2"/>
    <x v="7"/>
    <m/>
    <x v="16"/>
    <x v="16"/>
    <m/>
  </r>
  <r>
    <n v="2018"/>
    <s v="UA"/>
    <s v="STF"/>
    <s v="STUDENT TECHNOLOGY FEES"/>
    <x v="117"/>
    <s v="STLCE"/>
    <s v="STUDENT TECH LIFE CYCLE ENVIRONMENT"/>
    <s v="BL - STUDENT TECH FEE"/>
    <x v="17"/>
    <s v="VP FOR INFORMATION TECHNOLOGY"/>
    <s v="GENFND"/>
    <x v="121"/>
    <x v="117"/>
    <s v="---"/>
    <s v="EX"/>
    <s v="COSV"/>
    <s v="CONTRACT SRV"/>
    <s v="KK"/>
    <x v="4"/>
    <s v="GEN EXP"/>
    <s v="09"/>
    <s v="AC"/>
    <x v="3"/>
    <n v="1200"/>
    <n v="1200"/>
    <s v="IT"/>
    <x v="0"/>
    <s v="IT"/>
    <s v="EX"/>
    <n v="1200"/>
    <n v="1200"/>
    <x v="0"/>
    <n v="0"/>
    <n v="0"/>
    <m/>
    <n v="0"/>
    <n v="1200"/>
    <s v="N"/>
    <m/>
    <s v="VPIT"/>
    <s v="VP FOR INFORMATION TECHNOLOGY"/>
    <s v="94"/>
    <s v="1-Adjust Based Budget"/>
    <x v="42"/>
    <x v="2"/>
    <x v="7"/>
    <m/>
    <x v="16"/>
    <x v="16"/>
    <m/>
  </r>
  <r>
    <n v="2018"/>
    <s v="UA"/>
    <s v="STF"/>
    <s v="STUDENT TECHNOLOGY FEES"/>
    <x v="117"/>
    <s v="MSAIC"/>
    <s v="MOSAIC"/>
    <s v="BL - STUDENT TECH FEE"/>
    <x v="17"/>
    <s v="VP FOR INFORMATION TECHNOLOGY"/>
    <s v="GENFND"/>
    <x v="15"/>
    <x v="14"/>
    <s v="---"/>
    <s v="EX"/>
    <s v="ADV"/>
    <s v="ADVERT PROMO"/>
    <s v="LA"/>
    <x v="4"/>
    <s v="GEN EXP"/>
    <s v="09"/>
    <s v="AC"/>
    <x v="3"/>
    <n v="3000"/>
    <n v="3000"/>
    <s v="IT"/>
    <x v="0"/>
    <s v="IT"/>
    <s v="EX"/>
    <n v="3000"/>
    <n v="3000"/>
    <x v="0"/>
    <n v="0"/>
    <n v="0"/>
    <m/>
    <n v="0"/>
    <n v="30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88"/>
    <x v="86"/>
    <s v="---"/>
    <s v="EX"/>
    <s v="S&amp;E"/>
    <s v="S&amp;E"/>
    <s v="LF"/>
    <x v="4"/>
    <s v="GEN EXP"/>
    <s v="09"/>
    <s v="AC"/>
    <x v="3"/>
    <n v="500"/>
    <n v="500"/>
    <s v="IT"/>
    <x v="0"/>
    <s v="IT"/>
    <s v="EX"/>
    <n v="500"/>
    <n v="500"/>
    <x v="0"/>
    <n v="0"/>
    <n v="0"/>
    <m/>
    <n v="0"/>
    <n v="5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161"/>
    <x v="154"/>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178"/>
    <x v="170"/>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60"/>
    <x v="59"/>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60"/>
    <x v="59"/>
    <s v="---"/>
    <s v="EX"/>
    <s v="S&amp;E"/>
    <s v="S&amp;E"/>
    <s v="LF"/>
    <x v="4"/>
    <s v="GEN EXP"/>
    <s v="09"/>
    <s v="AC"/>
    <x v="3"/>
    <n v="0"/>
    <n v="2635"/>
    <s v="IT"/>
    <x v="0"/>
    <s v="IT"/>
    <s v="EX"/>
    <n v="2635"/>
    <n v="2635"/>
    <x v="0"/>
    <n v="0"/>
    <n v="0"/>
    <m/>
    <n v="0"/>
    <n v="2635"/>
    <s v="N"/>
    <m/>
    <s v="VPIT"/>
    <s v="VP FOR INFORMATION TECHNOLOGY"/>
    <s v="94"/>
    <s v="1-Adjust Based Budget"/>
    <x v="42"/>
    <x v="2"/>
    <x v="7"/>
    <m/>
    <x v="16"/>
    <x v="16"/>
    <m/>
  </r>
  <r>
    <n v="2018"/>
    <s v="UA"/>
    <s v="STF"/>
    <s v="STUDENT TECHNOLOGY FEES"/>
    <x v="117"/>
    <s v="MSAIC"/>
    <s v="MOSAIC"/>
    <s v="BL - STUDENT TECH FEE"/>
    <x v="17"/>
    <s v="VP FOR INFORMATION TECHNOLOGY"/>
    <s v="GENFND"/>
    <x v="60"/>
    <x v="59"/>
    <s v="---"/>
    <s v="EX"/>
    <s v="S&amp;E"/>
    <s v="S&amp;E"/>
    <s v="LF"/>
    <x v="4"/>
    <s v="GEN EXP"/>
    <s v="09"/>
    <s v="AC"/>
    <x v="3"/>
    <n v="50"/>
    <n v="50"/>
    <s v="IT"/>
    <x v="0"/>
    <s v="IT"/>
    <s v="EX"/>
    <n v="50"/>
    <n v="50"/>
    <x v="0"/>
    <n v="0"/>
    <n v="0"/>
    <m/>
    <n v="0"/>
    <n v="50"/>
    <s v="N"/>
    <m/>
    <s v="VPIT"/>
    <s v="VP FOR INFORMATION TECHNOLOGY"/>
    <s v="94"/>
    <s v="1-Adjust Based Budget"/>
    <x v="42"/>
    <x v="2"/>
    <x v="7"/>
    <m/>
    <x v="16"/>
    <x v="16"/>
    <m/>
  </r>
  <r>
    <n v="2018"/>
    <s v="UA"/>
    <s v="STF"/>
    <s v="STUDENT TECHNOLOGY FEES"/>
    <x v="117"/>
    <s v="RECYC"/>
    <s v="RESEARCH COMPUTING CYCLES"/>
    <s v="BL - STUDENT TECH FEE"/>
    <x v="17"/>
    <s v="VP FOR INFORMATION TECHNOLOGY"/>
    <s v="GENFND"/>
    <x v="60"/>
    <x v="59"/>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SCBHW"/>
    <s v="STUDENT COMPUTING BL LIFECYCLE HARDWARE"/>
    <s v="BL - STUDENT TECH FEE"/>
    <x v="17"/>
    <s v="VP FOR INFORMATION TECHNOLOGY"/>
    <s v="GENFND"/>
    <x v="60"/>
    <x v="59"/>
    <s v="---"/>
    <s v="EX"/>
    <s v="S&amp;E"/>
    <s v="S&amp;E"/>
    <s v="LF"/>
    <x v="4"/>
    <s v="GEN EXP"/>
    <s v="09"/>
    <s v="AC"/>
    <x v="3"/>
    <n v="500"/>
    <n v="500"/>
    <s v="IT"/>
    <x v="0"/>
    <s v="IT"/>
    <s v="EX"/>
    <n v="500"/>
    <n v="500"/>
    <x v="0"/>
    <n v="0"/>
    <n v="0"/>
    <m/>
    <n v="0"/>
    <n v="500"/>
    <s v="N"/>
    <m/>
    <s v="VPIT"/>
    <s v="VP FOR INFORMATION TECHNOLOGY"/>
    <s v="94"/>
    <s v="1-Adjust Based Budget"/>
    <x v="42"/>
    <x v="2"/>
    <x v="7"/>
    <m/>
    <x v="16"/>
    <x v="16"/>
    <m/>
  </r>
  <r>
    <n v="2018"/>
    <s v="UA"/>
    <s v="STF"/>
    <s v="STUDENT TECHNOLOGY FEES"/>
    <x v="117"/>
    <s v="STLCE"/>
    <s v="STUDENT TECH LIFE CYCLE ENVIRONMENT"/>
    <s v="BL - STUDENT TECH FEE"/>
    <x v="17"/>
    <s v="VP FOR INFORMATION TECHNOLOGY"/>
    <s v="GENFND"/>
    <x v="60"/>
    <x v="59"/>
    <s v="---"/>
    <s v="EX"/>
    <s v="S&amp;E"/>
    <s v="S&amp;E"/>
    <s v="LF"/>
    <x v="4"/>
    <s v="GEN EXP"/>
    <s v="09"/>
    <s v="AC"/>
    <x v="3"/>
    <n v="14000"/>
    <n v="14000"/>
    <s v="IT"/>
    <x v="0"/>
    <s v="IT"/>
    <s v="EX"/>
    <n v="14000"/>
    <n v="14000"/>
    <x v="0"/>
    <n v="0"/>
    <n v="0"/>
    <m/>
    <n v="0"/>
    <n v="140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60"/>
    <x v="59"/>
    <s v="---"/>
    <s v="EX"/>
    <s v="S&amp;E"/>
    <s v="S&amp;E"/>
    <s v="LF"/>
    <x v="4"/>
    <s v="GEN EXP"/>
    <s v="09"/>
    <s v="AC"/>
    <x v="3"/>
    <n v="23859"/>
    <n v="23859"/>
    <s v="IT"/>
    <x v="0"/>
    <s v="IT"/>
    <s v="EX"/>
    <n v="23859"/>
    <n v="23859"/>
    <x v="0"/>
    <n v="0"/>
    <n v="0"/>
    <m/>
    <n v="0"/>
    <n v="23859"/>
    <s v="N"/>
    <m/>
    <s v="VPIT"/>
    <s v="VP FOR INFORMATION TECHNOLOGY"/>
    <s v="94"/>
    <s v="1-Adjust Based Budget"/>
    <x v="42"/>
    <x v="2"/>
    <x v="7"/>
    <m/>
    <x v="16"/>
    <x v="16"/>
    <m/>
  </r>
  <r>
    <n v="2018"/>
    <s v="UA"/>
    <s v="STF"/>
    <s v="STUDENT TECHNOLOGY FEES"/>
    <x v="122"/>
    <s v="ACL"/>
    <s v="UITS OWNED CLASSROOM LC-HDW/SFTW ONLY"/>
    <s v="IN STUDENT TECH FEE"/>
    <x v="17"/>
    <s v="VP FOR INFORMATION TECHNOLOGY"/>
    <s v="GENFND"/>
    <x v="60"/>
    <x v="59"/>
    <s v="---"/>
    <s v="EX"/>
    <s v="S&amp;E"/>
    <s v="S&amp;E"/>
    <s v="LF"/>
    <x v="4"/>
    <s v="GEN EXP"/>
    <s v="09"/>
    <s v="AC"/>
    <x v="3"/>
    <n v="29545"/>
    <n v="29545"/>
    <s v="IT"/>
    <x v="0"/>
    <s v="IT"/>
    <s v="EX"/>
    <n v="29545"/>
    <n v="29545"/>
    <x v="0"/>
    <n v="0"/>
    <n v="0"/>
    <m/>
    <n v="0"/>
    <n v="29545"/>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60"/>
    <x v="59"/>
    <s v="---"/>
    <s v="EX"/>
    <s v="S&amp;E"/>
    <s v="S&amp;E"/>
    <s v="LF"/>
    <x v="4"/>
    <s v="GEN EXP"/>
    <s v="09"/>
    <s v="AC"/>
    <x v="3"/>
    <n v="1800"/>
    <n v="1800"/>
    <s v="IT"/>
    <x v="0"/>
    <s v="IT"/>
    <s v="EX"/>
    <n v="1800"/>
    <n v="1800"/>
    <x v="0"/>
    <n v="0"/>
    <n v="0"/>
    <m/>
    <n v="0"/>
    <n v="1800"/>
    <s v="N"/>
    <m/>
    <s v="VPIT"/>
    <s v="VP FOR INFORMATION TECHNOLOGY"/>
    <s v="94"/>
    <s v="1-Adjust Based Budget"/>
    <x v="42"/>
    <x v="2"/>
    <x v="7"/>
    <m/>
    <x v="16"/>
    <x v="16"/>
    <m/>
  </r>
  <r>
    <n v="2018"/>
    <s v="UA"/>
    <s v="STF"/>
    <s v="STUDENT TECHNOLOGY FEES"/>
    <x v="122"/>
    <s v="STLCE"/>
    <s v="STUDENT TECH LIFE CYCLE ENVIRONMENT"/>
    <s v="IN STUDENT TECH FEE"/>
    <x v="17"/>
    <s v="VP FOR INFORMATION TECHNOLOGY"/>
    <s v="GENFND"/>
    <x v="60"/>
    <x v="59"/>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60"/>
    <x v="59"/>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SCBHW"/>
    <s v="STUDENT COMPUTING BL LIFECYCLE HARDWARE"/>
    <s v="BL - STUDENT TECH FEE"/>
    <x v="17"/>
    <s v="VP FOR INFORMATION TECHNOLOGY"/>
    <s v="GENFND"/>
    <x v="61"/>
    <x v="60"/>
    <s v="---"/>
    <s v="EX"/>
    <s v="S&amp;E"/>
    <s v="S&amp;E"/>
    <s v="LF"/>
    <x v="4"/>
    <s v="GEN EXP"/>
    <s v="09"/>
    <s v="AC"/>
    <x v="3"/>
    <n v="2600"/>
    <n v="2600"/>
    <s v="IT"/>
    <x v="0"/>
    <s v="IT"/>
    <s v="EX"/>
    <n v="2600"/>
    <n v="2600"/>
    <x v="0"/>
    <n v="0"/>
    <n v="0"/>
    <m/>
    <n v="0"/>
    <n v="26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61"/>
    <x v="60"/>
    <s v="---"/>
    <s v="EX"/>
    <s v="S&amp;E"/>
    <s v="S&amp;E"/>
    <s v="LF"/>
    <x v="4"/>
    <s v="GEN EXP"/>
    <s v="09"/>
    <s v="AC"/>
    <x v="3"/>
    <n v="200"/>
    <n v="200"/>
    <s v="IT"/>
    <x v="0"/>
    <s v="IT"/>
    <s v="EX"/>
    <n v="200"/>
    <n v="200"/>
    <x v="0"/>
    <n v="0"/>
    <n v="0"/>
    <m/>
    <n v="0"/>
    <n v="200"/>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61"/>
    <x v="60"/>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61"/>
    <x v="60"/>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STF"/>
    <s v="STUDENT TECHNOLOGY FEES"/>
    <x v="117"/>
    <s v="SCMTC"/>
    <s v="STUDENT COMPUTING HARDWARE MAINT SUP STC"/>
    <s v="BL - STUDENT TECH FEE"/>
    <x v="17"/>
    <s v="VP FOR INFORMATION TECHNOLOGY"/>
    <s v="GENFND"/>
    <x v="62"/>
    <x v="61"/>
    <s v="---"/>
    <s v="EX"/>
    <s v="UTIL"/>
    <s v="UTILITIES"/>
    <s v="HK"/>
    <x v="4"/>
    <s v="GEN EXP"/>
    <s v="09"/>
    <s v="AC"/>
    <x v="3"/>
    <n v="1600"/>
    <n v="1600"/>
    <s v="IT"/>
    <x v="0"/>
    <s v="IT"/>
    <s v="EX"/>
    <n v="1600"/>
    <n v="1600"/>
    <x v="0"/>
    <n v="0"/>
    <n v="0"/>
    <m/>
    <n v="0"/>
    <n v="160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164"/>
    <x v="157"/>
    <s v="---"/>
    <s v="EX"/>
    <s v="S&amp;E"/>
    <s v="S&amp;E"/>
    <s v="LF"/>
    <x v="4"/>
    <s v="GEN EXP"/>
    <s v="09"/>
    <s v="AC"/>
    <x v="3"/>
    <n v="6500"/>
    <n v="6500"/>
    <s v="IT"/>
    <x v="0"/>
    <s v="IT"/>
    <s v="EX"/>
    <n v="6500"/>
    <n v="6500"/>
    <x v="0"/>
    <n v="0"/>
    <n v="0"/>
    <m/>
    <n v="0"/>
    <n v="65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164"/>
    <x v="157"/>
    <s v="---"/>
    <s v="EX"/>
    <s v="S&amp;E"/>
    <s v="S&amp;E"/>
    <s v="LF"/>
    <x v="4"/>
    <s v="GEN EXP"/>
    <s v="09"/>
    <s v="AC"/>
    <x v="3"/>
    <n v="500"/>
    <n v="500"/>
    <s v="IT"/>
    <x v="0"/>
    <s v="IT"/>
    <s v="EX"/>
    <n v="500"/>
    <n v="500"/>
    <x v="0"/>
    <n v="0"/>
    <n v="0"/>
    <m/>
    <n v="0"/>
    <n v="500"/>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92"/>
    <x v="90"/>
    <s v="---"/>
    <s v="EX"/>
    <s v="S&amp;E"/>
    <s v="S&amp;E"/>
    <s v="LF"/>
    <x v="4"/>
    <s v="GEN EXP"/>
    <s v="09"/>
    <s v="AC"/>
    <x v="3"/>
    <n v="8000"/>
    <n v="8000"/>
    <s v="IT"/>
    <x v="0"/>
    <s v="IT"/>
    <s v="EX"/>
    <n v="8000"/>
    <n v="8000"/>
    <x v="0"/>
    <n v="0"/>
    <n v="0"/>
    <m/>
    <n v="0"/>
    <n v="8000"/>
    <s v="N"/>
    <m/>
    <s v="VPIT"/>
    <s v="VP FOR INFORMATION TECHNOLOGY"/>
    <s v="94"/>
    <s v="1-Adjust Based Budget"/>
    <x v="42"/>
    <x v="2"/>
    <x v="7"/>
    <m/>
    <x v="16"/>
    <x v="16"/>
    <m/>
  </r>
  <r>
    <n v="2018"/>
    <s v="UA"/>
    <s v="STF"/>
    <s v="STUDENT TECHNOLOGY FEES"/>
    <x v="117"/>
    <s v="MSAIC"/>
    <s v="MOSAIC"/>
    <s v="BL - STUDENT TECH FEE"/>
    <x v="17"/>
    <s v="VP FOR INFORMATION TECHNOLOGY"/>
    <s v="GENFND"/>
    <x v="92"/>
    <x v="90"/>
    <s v="---"/>
    <s v="EX"/>
    <s v="S&amp;E"/>
    <s v="S&amp;E"/>
    <s v="LF"/>
    <x v="4"/>
    <s v="GEN EXP"/>
    <s v="09"/>
    <s v="AC"/>
    <x v="3"/>
    <n v="250"/>
    <n v="250"/>
    <s v="IT"/>
    <x v="0"/>
    <s v="IT"/>
    <s v="EX"/>
    <n v="250"/>
    <n v="250"/>
    <x v="0"/>
    <n v="0"/>
    <n v="0"/>
    <m/>
    <n v="0"/>
    <n v="25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92"/>
    <x v="90"/>
    <s v="---"/>
    <s v="EX"/>
    <s v="S&amp;E"/>
    <s v="S&amp;E"/>
    <s v="LF"/>
    <x v="4"/>
    <s v="GEN EXP"/>
    <s v="09"/>
    <s v="AC"/>
    <x v="3"/>
    <n v="1000"/>
    <n v="1000"/>
    <s v="IT"/>
    <x v="0"/>
    <s v="IT"/>
    <s v="EX"/>
    <n v="1000"/>
    <n v="1000"/>
    <x v="0"/>
    <n v="0"/>
    <n v="0"/>
    <m/>
    <n v="0"/>
    <n v="1000"/>
    <s v="N"/>
    <m/>
    <s v="VPIT"/>
    <s v="VP FOR INFORMATION TECHNOLOGY"/>
    <s v="94"/>
    <s v="1-Adjust Based Budget"/>
    <x v="42"/>
    <x v="2"/>
    <x v="7"/>
    <m/>
    <x v="16"/>
    <x v="16"/>
    <m/>
  </r>
  <r>
    <n v="2018"/>
    <s v="UA"/>
    <s v="STF"/>
    <s v="STUDENT TECHNOLOGY FEES"/>
    <x v="117"/>
    <s v="MSAIC"/>
    <s v="MOSAIC"/>
    <s v="BL - STUDENT TECH FEE"/>
    <x v="17"/>
    <s v="VP FOR INFORMATION TECHNOLOGY"/>
    <s v="GENFND"/>
    <x v="63"/>
    <x v="62"/>
    <s v="---"/>
    <s v="EX"/>
    <s v="S&amp;E"/>
    <s v="S&amp;E"/>
    <s v="LF"/>
    <x v="4"/>
    <s v="GEN EXP"/>
    <s v="09"/>
    <s v="AC"/>
    <x v="3"/>
    <n v="200"/>
    <n v="200"/>
    <s v="IT"/>
    <x v="0"/>
    <s v="IT"/>
    <s v="EX"/>
    <n v="200"/>
    <n v="200"/>
    <x v="0"/>
    <n v="0"/>
    <n v="0"/>
    <m/>
    <n v="0"/>
    <n v="2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67"/>
    <x v="160"/>
    <s v="---"/>
    <s v="EX"/>
    <s v="S&amp;E"/>
    <s v="S&amp;E"/>
    <s v="LF"/>
    <x v="4"/>
    <s v="GEN EXP"/>
    <s v="09"/>
    <s v="AC"/>
    <x v="3"/>
    <n v="500"/>
    <n v="500"/>
    <s v="IT"/>
    <x v="0"/>
    <s v="IT"/>
    <s v="EX"/>
    <n v="500"/>
    <n v="500"/>
    <x v="0"/>
    <n v="0"/>
    <n v="0"/>
    <m/>
    <n v="0"/>
    <n v="500"/>
    <s v="N"/>
    <m/>
    <s v="VPIT"/>
    <s v="VP FOR INFORMATION TECHNOLOGY"/>
    <s v="94"/>
    <s v="1-Adjust Based Budget"/>
    <x v="42"/>
    <x v="2"/>
    <x v="7"/>
    <m/>
    <x v="16"/>
    <x v="16"/>
    <m/>
  </r>
  <r>
    <n v="2018"/>
    <s v="UA"/>
    <s v="STF"/>
    <s v="STUDENT TECHNOLOGY FEES"/>
    <x v="117"/>
    <s v="SCMTC"/>
    <s v="STUDENT COMPUTING HARDWARE MAINT SUP STC"/>
    <s v="BL - STUDENT TECH FEE"/>
    <x v="17"/>
    <s v="VP FOR INFORMATION TECHNOLOGY"/>
    <s v="GENFND"/>
    <x v="138"/>
    <x v="132"/>
    <s v="---"/>
    <s v="EX"/>
    <s v="CREX"/>
    <s v="COST REC EXP"/>
    <s v="JK"/>
    <x v="4"/>
    <s v="GEN EXP"/>
    <s v="09"/>
    <s v="AC"/>
    <x v="3"/>
    <n v="4630"/>
    <n v="4630"/>
    <s v="IT"/>
    <x v="0"/>
    <s v="IT"/>
    <s v="EX"/>
    <n v="4630"/>
    <n v="4630"/>
    <x v="0"/>
    <n v="0"/>
    <n v="0"/>
    <m/>
    <n v="0"/>
    <n v="4630"/>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17"/>
    <x v="16"/>
    <s v="---"/>
    <s v="EX"/>
    <s v="OEXP"/>
    <s v="OTHER EXP"/>
    <s v="LP"/>
    <x v="4"/>
    <s v="GEN EXP"/>
    <s v="09"/>
    <s v="AC"/>
    <x v="3"/>
    <n v="0"/>
    <n v="4400"/>
    <s v="IT"/>
    <x v="0"/>
    <s v="IT"/>
    <s v="EX"/>
    <n v="4400"/>
    <n v="4400"/>
    <x v="0"/>
    <n v="0"/>
    <n v="0"/>
    <m/>
    <n v="0"/>
    <n v="4400"/>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109"/>
    <x v="107"/>
    <s v="---"/>
    <s v="EX"/>
    <s v="S&amp;E"/>
    <s v="S&amp;E"/>
    <s v="LF"/>
    <x v="4"/>
    <s v="GEN EXP"/>
    <s v="09"/>
    <s v="AC"/>
    <x v="3"/>
    <n v="6000"/>
    <n v="6000"/>
    <s v="IT"/>
    <x v="0"/>
    <s v="IT"/>
    <s v="EX"/>
    <n v="6000"/>
    <n v="6000"/>
    <x v="0"/>
    <n v="0"/>
    <n v="0"/>
    <m/>
    <n v="0"/>
    <n v="6000"/>
    <s v="N"/>
    <m/>
    <s v="VPIT"/>
    <s v="VP FOR INFORMATION TECHNOLOGY"/>
    <s v="94"/>
    <s v="1-Adjust Based Budget"/>
    <x v="42"/>
    <x v="2"/>
    <x v="7"/>
    <m/>
    <x v="16"/>
    <x v="16"/>
    <m/>
  </r>
  <r>
    <n v="2018"/>
    <s v="UA"/>
    <s v="STF"/>
    <s v="STUDENT TECHNOLOGY FEES"/>
    <x v="117"/>
    <s v="ACL"/>
    <s v="UITS OWNED CLASSROOM LC-HDW/SFTW ONLY"/>
    <s v="BL - STUDENT TECH FEE"/>
    <x v="17"/>
    <s v="VP FOR INFORMATION TECHNOLOGY"/>
    <s v="GENFND"/>
    <x v="109"/>
    <x v="107"/>
    <s v="---"/>
    <s v="EX"/>
    <s v="S&amp;E"/>
    <s v="S&amp;E"/>
    <s v="LF"/>
    <x v="4"/>
    <s v="GEN EXP"/>
    <s v="09"/>
    <s v="AC"/>
    <x v="3"/>
    <n v="20000"/>
    <n v="20000"/>
    <s v="IT"/>
    <x v="0"/>
    <s v="IT"/>
    <s v="EX"/>
    <n v="20000"/>
    <n v="20000"/>
    <x v="0"/>
    <n v="0"/>
    <n v="0"/>
    <m/>
    <n v="0"/>
    <n v="20000"/>
    <s v="N"/>
    <m/>
    <s v="VPIT"/>
    <s v="VP FOR INFORMATION TECHNOLOGY"/>
    <s v="94"/>
    <s v="1-Adjust Based Budget"/>
    <x v="42"/>
    <x v="2"/>
    <x v="7"/>
    <m/>
    <x v="16"/>
    <x v="16"/>
    <m/>
  </r>
  <r>
    <n v="2018"/>
    <s v="UA"/>
    <s v="STF"/>
    <s v="STUDENT TECHNOLOGY FEES"/>
    <x v="117"/>
    <s v="NMP"/>
    <s v="NETWORK MASTER PLAN"/>
    <s v="BL - STUDENT TECH FEE"/>
    <x v="17"/>
    <s v="VP FOR INFORMATION TECHNOLOGY"/>
    <s v="GENFND"/>
    <x v="109"/>
    <x v="107"/>
    <s v="---"/>
    <s v="EX"/>
    <s v="S&amp;E"/>
    <s v="S&amp;E"/>
    <s v="LF"/>
    <x v="4"/>
    <s v="GEN EXP"/>
    <s v="09"/>
    <s v="AC"/>
    <x v="3"/>
    <n v="96213"/>
    <n v="96213"/>
    <s v="IT"/>
    <x v="0"/>
    <s v="IT"/>
    <s v="EX"/>
    <n v="96213"/>
    <n v="96213"/>
    <x v="0"/>
    <n v="0"/>
    <n v="0"/>
    <m/>
    <n v="0"/>
    <n v="96213"/>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109"/>
    <x v="107"/>
    <s v="---"/>
    <s v="EX"/>
    <s v="S&amp;E"/>
    <s v="S&amp;E"/>
    <s v="LF"/>
    <x v="4"/>
    <s v="GEN EXP"/>
    <s v="09"/>
    <s v="AC"/>
    <x v="3"/>
    <n v="9908"/>
    <n v="9908"/>
    <s v="IT"/>
    <x v="0"/>
    <s v="IT"/>
    <s v="EX"/>
    <n v="9908"/>
    <n v="9908"/>
    <x v="0"/>
    <n v="0"/>
    <n v="0"/>
    <m/>
    <n v="0"/>
    <n v="9908"/>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109"/>
    <x v="107"/>
    <s v="---"/>
    <s v="EX"/>
    <s v="S&amp;E"/>
    <s v="S&amp;E"/>
    <s v="LF"/>
    <x v="4"/>
    <s v="GEN EXP"/>
    <s v="09"/>
    <s v="AC"/>
    <x v="3"/>
    <n v="1398"/>
    <n v="1398"/>
    <s v="IT"/>
    <x v="0"/>
    <s v="IT"/>
    <s v="EX"/>
    <n v="1398"/>
    <n v="1398"/>
    <x v="0"/>
    <n v="0"/>
    <n v="0"/>
    <m/>
    <n v="0"/>
    <n v="1398"/>
    <s v="N"/>
    <m/>
    <s v="VPIT"/>
    <s v="VP FOR INFORMATION TECHNOLOGY"/>
    <s v="94"/>
    <s v="1-Adjust Based Budget"/>
    <x v="42"/>
    <x v="2"/>
    <x v="7"/>
    <m/>
    <x v="16"/>
    <x v="16"/>
    <m/>
  </r>
  <r>
    <n v="2018"/>
    <s v="UA"/>
    <s v="STF"/>
    <s v="STUDENT TECHNOLOGY FEES"/>
    <x v="117"/>
    <s v="STLCE"/>
    <s v="STUDENT TECH LIFE CYCLE ENVIRONMENT"/>
    <s v="BL - STUDENT TECH FEE"/>
    <x v="17"/>
    <s v="VP FOR INFORMATION TECHNOLOGY"/>
    <s v="GENFND"/>
    <x v="109"/>
    <x v="107"/>
    <s v="---"/>
    <s v="EX"/>
    <s v="S&amp;E"/>
    <s v="S&amp;E"/>
    <s v="LF"/>
    <x v="4"/>
    <s v="GEN EXP"/>
    <s v="09"/>
    <s v="AC"/>
    <x v="3"/>
    <n v="25000"/>
    <n v="25000"/>
    <s v="IT"/>
    <x v="0"/>
    <s v="IT"/>
    <s v="EX"/>
    <n v="25000"/>
    <n v="25000"/>
    <x v="0"/>
    <n v="0"/>
    <n v="0"/>
    <m/>
    <n v="0"/>
    <n v="2500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109"/>
    <x v="107"/>
    <s v="---"/>
    <s v="EX"/>
    <s v="S&amp;E"/>
    <s v="S&amp;E"/>
    <s v="LF"/>
    <x v="4"/>
    <s v="GEN EXP"/>
    <s v="09"/>
    <s v="AC"/>
    <x v="3"/>
    <n v="25000"/>
    <n v="25000"/>
    <s v="IT"/>
    <x v="0"/>
    <s v="IT"/>
    <s v="EX"/>
    <n v="25000"/>
    <n v="25000"/>
    <x v="0"/>
    <n v="0"/>
    <n v="0"/>
    <m/>
    <n v="0"/>
    <n v="2500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109"/>
    <x v="107"/>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STF"/>
    <s v="STUDENT TECHNOLOGY FEES"/>
    <x v="122"/>
    <s v="NMP"/>
    <s v="NETWORK MASTER PLAN"/>
    <s v="IN STUDENT TECH FEE"/>
    <x v="17"/>
    <s v="VP FOR INFORMATION TECHNOLOGY"/>
    <s v="GENFND"/>
    <x v="109"/>
    <x v="107"/>
    <s v="---"/>
    <s v="EX"/>
    <s v="S&amp;E"/>
    <s v="S&amp;E"/>
    <s v="LF"/>
    <x v="4"/>
    <s v="GEN EXP"/>
    <s v="09"/>
    <s v="AC"/>
    <x v="3"/>
    <n v="6138"/>
    <n v="6138"/>
    <s v="IT"/>
    <x v="0"/>
    <s v="IT"/>
    <s v="EX"/>
    <n v="6138"/>
    <n v="6138"/>
    <x v="0"/>
    <n v="0"/>
    <n v="0"/>
    <m/>
    <n v="0"/>
    <n v="6138"/>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109"/>
    <x v="107"/>
    <s v="---"/>
    <s v="EX"/>
    <s v="S&amp;E"/>
    <s v="S&amp;E"/>
    <s v="LF"/>
    <x v="4"/>
    <s v="GEN EXP"/>
    <s v="09"/>
    <s v="AC"/>
    <x v="3"/>
    <n v="5733"/>
    <n v="5733"/>
    <s v="IT"/>
    <x v="0"/>
    <s v="IT"/>
    <s v="EX"/>
    <n v="5733"/>
    <n v="5733"/>
    <x v="0"/>
    <n v="0"/>
    <n v="0"/>
    <m/>
    <n v="0"/>
    <n v="5733"/>
    <s v="N"/>
    <m/>
    <s v="VPIT"/>
    <s v="VP FOR INFORMATION TECHNOLOGY"/>
    <s v="94"/>
    <s v="1-Adjust Based Budget"/>
    <x v="42"/>
    <x v="2"/>
    <x v="7"/>
    <m/>
    <x v="16"/>
    <x v="16"/>
    <m/>
  </r>
  <r>
    <n v="2018"/>
    <s v="UA"/>
    <s v="STF"/>
    <s v="STUDENT TECHNOLOGY FEES"/>
    <x v="122"/>
    <s v="STLCE"/>
    <s v="STUDENT TECH LIFE CYCLE ENVIRONMENT"/>
    <s v="IN STUDENT TECH FEE"/>
    <x v="17"/>
    <s v="VP FOR INFORMATION TECHNOLOGY"/>
    <s v="GENFND"/>
    <x v="109"/>
    <x v="107"/>
    <s v="---"/>
    <s v="EX"/>
    <s v="S&amp;E"/>
    <s v="S&amp;E"/>
    <s v="LF"/>
    <x v="4"/>
    <s v="GEN EXP"/>
    <s v="09"/>
    <s v="AC"/>
    <x v="3"/>
    <n v="15000"/>
    <n v="15000"/>
    <s v="IT"/>
    <x v="0"/>
    <s v="IT"/>
    <s v="EX"/>
    <n v="15000"/>
    <n v="15000"/>
    <x v="0"/>
    <n v="0"/>
    <n v="0"/>
    <m/>
    <n v="0"/>
    <n v="15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109"/>
    <x v="107"/>
    <s v="---"/>
    <s v="EX"/>
    <s v="S&amp;E"/>
    <s v="S&amp;E"/>
    <s v="LF"/>
    <x v="4"/>
    <s v="GEN EXP"/>
    <s v="09"/>
    <s v="AC"/>
    <x v="3"/>
    <n v="3005"/>
    <n v="3005"/>
    <s v="IT"/>
    <x v="0"/>
    <s v="IT"/>
    <s v="EX"/>
    <n v="3005"/>
    <n v="3005"/>
    <x v="0"/>
    <n v="0"/>
    <n v="0"/>
    <m/>
    <n v="0"/>
    <n v="3005"/>
    <s v="N"/>
    <m/>
    <s v="VPIT"/>
    <s v="VP FOR INFORMATION TECHNOLOGY"/>
    <s v="94"/>
    <s v="1-Adjust Based Budget"/>
    <x v="42"/>
    <x v="2"/>
    <x v="7"/>
    <m/>
    <x v="16"/>
    <x v="16"/>
    <m/>
  </r>
  <r>
    <n v="2018"/>
    <s v="UA"/>
    <s v="STF"/>
    <s v="STUDENT TECHNOLOGY FEES"/>
    <x v="117"/>
    <s v="TRWK"/>
    <s v="TRAVEL WORKSTATION HOLDING ACCOUNT"/>
    <s v="BL - STUDENT TECH FEE"/>
    <x v="17"/>
    <s v="VP FOR INFORMATION TECHNOLOGY"/>
    <s v="GENFND"/>
    <x v="169"/>
    <x v="162"/>
    <s v="FTE"/>
    <s v="EX"/>
    <s v="NC"/>
    <s v="NON-CAPITAL"/>
    <s v="LK"/>
    <x v="4"/>
    <s v="GEN EXP"/>
    <s v="09"/>
    <s v="AC"/>
    <x v="3"/>
    <n v="50894"/>
    <n v="50894"/>
    <s v="IT"/>
    <x v="0"/>
    <s v="IT"/>
    <s v="EX"/>
    <n v="50894"/>
    <n v="50894"/>
    <x v="0"/>
    <n v="0"/>
    <n v="0"/>
    <m/>
    <n v="0"/>
    <n v="50894"/>
    <s v="N"/>
    <m/>
    <s v="VPIT"/>
    <s v="VP FOR INFORMATION TECHNOLOGY"/>
    <s v="94"/>
    <s v="1-Adjust Based Budget"/>
    <x v="42"/>
    <x v="2"/>
    <x v="7"/>
    <m/>
    <x v="16"/>
    <x v="16"/>
    <m/>
  </r>
  <r>
    <n v="2018"/>
    <s v="UA"/>
    <s v="STF"/>
    <s v="STUDENT TECHNOLOGY FEES"/>
    <x v="122"/>
    <s v="TRWK"/>
    <s v="TRAVEL WORKSTATION HOLDING ACCOUNT"/>
    <s v="IN STUDENT TECH FEE"/>
    <x v="17"/>
    <s v="VP FOR INFORMATION TECHNOLOGY"/>
    <s v="GENFND"/>
    <x v="169"/>
    <x v="162"/>
    <s v="FTE"/>
    <s v="EX"/>
    <s v="NC"/>
    <s v="NON-CAPITAL"/>
    <s v="LK"/>
    <x v="4"/>
    <s v="GEN EXP"/>
    <s v="09"/>
    <s v="AC"/>
    <x v="3"/>
    <n v="13452"/>
    <n v="13452"/>
    <s v="IT"/>
    <x v="0"/>
    <s v="IT"/>
    <s v="EX"/>
    <n v="13452"/>
    <n v="13452"/>
    <x v="0"/>
    <n v="0"/>
    <n v="0"/>
    <m/>
    <n v="0"/>
    <n v="13452"/>
    <s v="N"/>
    <m/>
    <s v="VPIT"/>
    <s v="VP FOR INFORMATION TECHNOLOGY"/>
    <s v="94"/>
    <s v="1-Adjust Based Budget"/>
    <x v="42"/>
    <x v="2"/>
    <x v="7"/>
    <m/>
    <x v="16"/>
    <x v="16"/>
    <m/>
  </r>
  <r>
    <n v="2018"/>
    <s v="UA"/>
    <s v="STF"/>
    <s v="STUDENT TECHNOLOGY FEES"/>
    <x v="117"/>
    <s v="STLCE"/>
    <s v="STUDENT TECH LIFE CYCLE ENVIRONMENT"/>
    <s v="BL - STUDENT TECH FEE"/>
    <x v="17"/>
    <s v="VP FOR INFORMATION TECHNOLOGY"/>
    <s v="GENFND"/>
    <x v="110"/>
    <x v="108"/>
    <s v="---"/>
    <s v="EX"/>
    <s v="S&amp;E"/>
    <s v="S&amp;E"/>
    <s v="LF"/>
    <x v="4"/>
    <s v="GEN EXP"/>
    <s v="09"/>
    <s v="AC"/>
    <x v="3"/>
    <n v="25000"/>
    <n v="25000"/>
    <s v="IT"/>
    <x v="0"/>
    <s v="IT"/>
    <s v="EX"/>
    <n v="25000"/>
    <n v="25000"/>
    <x v="0"/>
    <n v="0"/>
    <n v="0"/>
    <m/>
    <n v="0"/>
    <n v="25000"/>
    <s v="N"/>
    <m/>
    <s v="VPIT"/>
    <s v="VP FOR INFORMATION TECHNOLOGY"/>
    <s v="94"/>
    <s v="1-Adjust Based Budget"/>
    <x v="42"/>
    <x v="2"/>
    <x v="7"/>
    <m/>
    <x v="16"/>
    <x v="16"/>
    <m/>
  </r>
  <r>
    <n v="2018"/>
    <s v="UA"/>
    <s v="STF"/>
    <s v="STUDENT TECHNOLOGY FEES"/>
    <x v="122"/>
    <s v="STLCE"/>
    <s v="STUDENT TECH LIFE CYCLE ENVIRONMENT"/>
    <s v="IN STUDENT TECH FEE"/>
    <x v="17"/>
    <s v="VP FOR INFORMATION TECHNOLOGY"/>
    <s v="GENFND"/>
    <x v="110"/>
    <x v="108"/>
    <s v="---"/>
    <s v="EX"/>
    <s v="S&amp;E"/>
    <s v="S&amp;E"/>
    <s v="LF"/>
    <x v="4"/>
    <s v="GEN EXP"/>
    <s v="09"/>
    <s v="AC"/>
    <x v="3"/>
    <n v="95642"/>
    <n v="95642"/>
    <s v="IT"/>
    <x v="0"/>
    <s v="IT"/>
    <s v="EX"/>
    <n v="95642"/>
    <n v="95642"/>
    <x v="0"/>
    <n v="0"/>
    <n v="0"/>
    <m/>
    <n v="0"/>
    <n v="95642"/>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65"/>
    <x v="64"/>
    <s v="---"/>
    <s v="EX"/>
    <s v="S&amp;E"/>
    <s v="S&amp;E"/>
    <s v="LF"/>
    <x v="4"/>
    <s v="GEN EXP"/>
    <s v="09"/>
    <s v="AC"/>
    <x v="3"/>
    <n v="304768"/>
    <n v="304768"/>
    <s v="IT"/>
    <x v="0"/>
    <s v="IT"/>
    <s v="EX"/>
    <n v="304768"/>
    <n v="304768"/>
    <x v="0"/>
    <n v="0"/>
    <n v="0"/>
    <m/>
    <n v="0"/>
    <n v="304768"/>
    <s v="N"/>
    <m/>
    <s v="VPIT"/>
    <s v="VP FOR INFORMATION TECHNOLOGY"/>
    <s v="94"/>
    <s v="1-Adjust Based Budget"/>
    <x v="42"/>
    <x v="2"/>
    <x v="7"/>
    <m/>
    <x v="16"/>
    <x v="16"/>
    <m/>
  </r>
  <r>
    <n v="2018"/>
    <s v="UA"/>
    <s v="STF"/>
    <s v="STUDENT TECHNOLOGY FEES"/>
    <x v="117"/>
    <s v="ACL"/>
    <s v="UITS OWNED CLASSROOM LC-HDW/SFTW ONLY"/>
    <s v="BL - STUDENT TECH FEE"/>
    <x v="17"/>
    <s v="VP FOR INFORMATION TECHNOLOGY"/>
    <s v="GENFND"/>
    <x v="65"/>
    <x v="64"/>
    <s v="---"/>
    <s v="EX"/>
    <s v="S&amp;E"/>
    <s v="S&amp;E"/>
    <s v="LF"/>
    <x v="4"/>
    <s v="GEN EXP"/>
    <s v="09"/>
    <s v="AC"/>
    <x v="3"/>
    <n v="20000"/>
    <n v="55000"/>
    <s v="IT"/>
    <x v="0"/>
    <s v="IT"/>
    <s v="EX"/>
    <n v="55000"/>
    <n v="55000"/>
    <x v="0"/>
    <n v="0"/>
    <n v="0"/>
    <m/>
    <n v="0"/>
    <n v="55000"/>
    <s v="N"/>
    <m/>
    <s v="VPIT"/>
    <s v="VP FOR INFORMATION TECHNOLOGY"/>
    <s v="94"/>
    <s v="1-Adjust Based Budget"/>
    <x v="42"/>
    <x v="2"/>
    <x v="7"/>
    <m/>
    <x v="16"/>
    <x v="16"/>
    <m/>
  </r>
  <r>
    <n v="2018"/>
    <s v="UA"/>
    <s v="STF"/>
    <s v="STUDENT TECHNOLOGY FEES"/>
    <x v="117"/>
    <s v="CITLM"/>
    <s v="CENTER FOR TEACHING AND LEARNING MANAGEM"/>
    <s v="BL - STUDENT TECH FEE"/>
    <x v="17"/>
    <s v="VP FOR INFORMATION TECHNOLOGY"/>
    <s v="GENFND"/>
    <x v="65"/>
    <x v="64"/>
    <s v="---"/>
    <s v="EX"/>
    <s v="S&amp;E"/>
    <s v="S&amp;E"/>
    <s v="LF"/>
    <x v="4"/>
    <s v="GEN EXP"/>
    <s v="09"/>
    <s v="AC"/>
    <x v="3"/>
    <n v="3000"/>
    <n v="3000"/>
    <s v="IT"/>
    <x v="0"/>
    <s v="IT"/>
    <s v="EX"/>
    <n v="3000"/>
    <n v="3000"/>
    <x v="0"/>
    <n v="0"/>
    <n v="0"/>
    <m/>
    <n v="0"/>
    <n v="3000"/>
    <s v="N"/>
    <m/>
    <s v="VPIT"/>
    <s v="VP FOR INFORMATION TECHNOLOGY"/>
    <s v="94"/>
    <s v="1-Adjust Based Budget"/>
    <x v="42"/>
    <x v="2"/>
    <x v="7"/>
    <m/>
    <x v="16"/>
    <x v="16"/>
    <m/>
  </r>
  <r>
    <n v="2018"/>
    <s v="UA"/>
    <s v="STF"/>
    <s v="STUDENT TECHNOLOGY FEES"/>
    <x v="117"/>
    <s v="CSI"/>
    <s v="CLIENT SERVICES INFRASTRUCTURE"/>
    <s v="BL - STUDENT TECH FEE"/>
    <x v="17"/>
    <s v="VP FOR INFORMATION TECHNOLOGY"/>
    <s v="GENFND"/>
    <x v="65"/>
    <x v="64"/>
    <s v="---"/>
    <s v="EX"/>
    <s v="S&amp;E"/>
    <s v="S&amp;E"/>
    <s v="LF"/>
    <x v="4"/>
    <s v="GEN EXP"/>
    <s v="09"/>
    <s v="AC"/>
    <x v="3"/>
    <n v="11302"/>
    <n v="11302"/>
    <s v="IT"/>
    <x v="0"/>
    <s v="IT"/>
    <s v="EX"/>
    <n v="11302"/>
    <n v="11302"/>
    <x v="0"/>
    <n v="0"/>
    <n v="0"/>
    <m/>
    <n v="0"/>
    <n v="11302"/>
    <s v="N"/>
    <m/>
    <s v="VPIT"/>
    <s v="VP FOR INFORMATION TECHNOLOGY"/>
    <s v="94"/>
    <s v="1-Adjust Based Budget"/>
    <x v="42"/>
    <x v="2"/>
    <x v="7"/>
    <m/>
    <x v="16"/>
    <x v="16"/>
    <m/>
  </r>
  <r>
    <n v="2018"/>
    <s v="UA"/>
    <s v="STF"/>
    <s v="STUDENT TECHNOLOGY FEES"/>
    <x v="117"/>
    <s v="CTP"/>
    <s v="CLASSROOM TELEPRESENCE"/>
    <s v="BL - STUDENT TECH FEE"/>
    <x v="17"/>
    <s v="VP FOR INFORMATION TECHNOLOGY"/>
    <s v="GENFND"/>
    <x v="65"/>
    <x v="64"/>
    <s v="---"/>
    <s v="EX"/>
    <s v="S&amp;E"/>
    <s v="S&amp;E"/>
    <s v="LF"/>
    <x v="4"/>
    <s v="GEN EXP"/>
    <s v="09"/>
    <s v="AC"/>
    <x v="3"/>
    <n v="29449"/>
    <n v="29449"/>
    <s v="IT"/>
    <x v="0"/>
    <s v="IT"/>
    <s v="EX"/>
    <n v="29449"/>
    <n v="29449"/>
    <x v="0"/>
    <n v="0"/>
    <n v="0"/>
    <m/>
    <n v="0"/>
    <n v="29449"/>
    <s v="N"/>
    <m/>
    <s v="VPIT"/>
    <s v="VP FOR INFORMATION TECHNOLOGY"/>
    <s v="94"/>
    <s v="1-Adjust Based Budget"/>
    <x v="42"/>
    <x v="2"/>
    <x v="7"/>
    <m/>
    <x v="16"/>
    <x v="16"/>
    <m/>
  </r>
  <r>
    <n v="2018"/>
    <s v="UA"/>
    <s v="STF"/>
    <s v="STUDENT TECHNOLOGY FEES"/>
    <x v="117"/>
    <s v="DDM"/>
    <s v="DEPLOYMENT AND DEVICE MGMT"/>
    <s v="BL - STUDENT TECH FEE"/>
    <x v="17"/>
    <s v="VP FOR INFORMATION TECHNOLOGY"/>
    <s v="GENFND"/>
    <x v="65"/>
    <x v="64"/>
    <s v="---"/>
    <s v="EX"/>
    <s v="S&amp;E"/>
    <s v="S&amp;E"/>
    <s v="LF"/>
    <x v="4"/>
    <s v="GEN EXP"/>
    <s v="09"/>
    <s v="AC"/>
    <x v="3"/>
    <n v="3500"/>
    <n v="3500"/>
    <s v="IT"/>
    <x v="0"/>
    <s v="IT"/>
    <s v="EX"/>
    <n v="3500"/>
    <n v="3500"/>
    <x v="0"/>
    <n v="0"/>
    <n v="0"/>
    <m/>
    <n v="0"/>
    <n v="3500"/>
    <s v="N"/>
    <m/>
    <s v="VPIT"/>
    <s v="VP FOR INFORMATION TECHNOLOGY"/>
    <s v="94"/>
    <s v="1-Adjust Based Budget"/>
    <x v="42"/>
    <x v="2"/>
    <x v="7"/>
    <m/>
    <x v="16"/>
    <x v="16"/>
    <m/>
  </r>
  <r>
    <n v="2018"/>
    <s v="UA"/>
    <s v="STF"/>
    <s v="STUDENT TECHNOLOGY FEES"/>
    <x v="117"/>
    <s v="EWT"/>
    <s v="ENTERPRISE WEB TECH TEAM"/>
    <s v="BL - STUDENT TECH FEE"/>
    <x v="17"/>
    <s v="VP FOR INFORMATION TECHNOLOGY"/>
    <s v="GENFND"/>
    <x v="65"/>
    <x v="64"/>
    <s v="---"/>
    <s v="EX"/>
    <s v="S&amp;E"/>
    <s v="S&amp;E"/>
    <s v="LF"/>
    <x v="4"/>
    <s v="GEN EXP"/>
    <s v="09"/>
    <s v="AC"/>
    <x v="3"/>
    <n v="28884"/>
    <n v="28884"/>
    <s v="IT"/>
    <x v="0"/>
    <s v="IT"/>
    <s v="EX"/>
    <n v="28884"/>
    <n v="28884"/>
    <x v="0"/>
    <n v="0"/>
    <n v="0"/>
    <m/>
    <n v="0"/>
    <n v="28884"/>
    <s v="N"/>
    <m/>
    <s v="VPIT"/>
    <s v="VP FOR INFORMATION TECHNOLOGY"/>
    <s v="94"/>
    <s v="1-Adjust Based Budget"/>
    <x v="42"/>
    <x v="2"/>
    <x v="7"/>
    <m/>
    <x v="16"/>
    <x v="16"/>
    <m/>
  </r>
  <r>
    <n v="2018"/>
    <s v="UA"/>
    <s v="STF"/>
    <s v="STUDENT TECHNOLOGY FEES"/>
    <x v="117"/>
    <s v="IUPRT"/>
    <s v="IU-PRINT"/>
    <s v="BL - STUDENT TECH FEE"/>
    <x v="17"/>
    <s v="VP FOR INFORMATION TECHNOLOGY"/>
    <s v="GENFND"/>
    <x v="65"/>
    <x v="64"/>
    <s v="---"/>
    <s v="EX"/>
    <s v="S&amp;E"/>
    <s v="S&amp;E"/>
    <s v="LF"/>
    <x v="4"/>
    <s v="GEN EXP"/>
    <s v="09"/>
    <s v="AC"/>
    <x v="3"/>
    <n v="21227"/>
    <n v="21227"/>
    <s v="IT"/>
    <x v="0"/>
    <s v="IT"/>
    <s v="EX"/>
    <n v="21227"/>
    <n v="21227"/>
    <x v="0"/>
    <n v="0"/>
    <n v="0"/>
    <m/>
    <n v="0"/>
    <n v="21227"/>
    <s v="N"/>
    <m/>
    <s v="VPIT"/>
    <s v="VP FOR INFORMATION TECHNOLOGY"/>
    <s v="94"/>
    <s v="1-Adjust Based Budget"/>
    <x v="42"/>
    <x v="2"/>
    <x v="7"/>
    <m/>
    <x v="16"/>
    <x v="16"/>
    <m/>
  </r>
  <r>
    <n v="2018"/>
    <s v="UA"/>
    <s v="STF"/>
    <s v="STUDENT TECHNOLOGY FEES"/>
    <x v="117"/>
    <s v="PRACQ"/>
    <s v="PRIORITIZED ACQUISITIONS"/>
    <s v="BL - STUDENT TECH FEE"/>
    <x v="17"/>
    <s v="VP FOR INFORMATION TECHNOLOGY"/>
    <s v="GENFND"/>
    <x v="65"/>
    <x v="64"/>
    <s v="---"/>
    <s v="EX"/>
    <s v="S&amp;E"/>
    <s v="S&amp;E"/>
    <s v="LF"/>
    <x v="4"/>
    <s v="GEN EXP"/>
    <s v="09"/>
    <s v="AC"/>
    <x v="3"/>
    <n v="250000"/>
    <n v="0"/>
    <s v="IT"/>
    <x v="0"/>
    <s v="IT"/>
    <s v="EX"/>
    <n v="0"/>
    <n v="0"/>
    <x v="0"/>
    <n v="0"/>
    <n v="0"/>
    <m/>
    <n v="0"/>
    <n v="0"/>
    <s v="N"/>
    <m/>
    <s v="VPIT"/>
    <s v="VP FOR INFORMATION TECHNOLOGY"/>
    <s v="94"/>
    <s v="1-Adjust Based Budget"/>
    <x v="42"/>
    <x v="2"/>
    <x v="7"/>
    <m/>
    <x v="16"/>
    <x v="16"/>
    <m/>
  </r>
  <r>
    <n v="2018"/>
    <s v="UA"/>
    <s v="STF"/>
    <s v="STUDENT TECHNOLOGY FEES"/>
    <x v="117"/>
    <s v="RECYC"/>
    <s v="RESEARCH COMPUTING CYCLES"/>
    <s v="BL - STUDENT TECH FEE"/>
    <x v="17"/>
    <s v="VP FOR INFORMATION TECHNOLOGY"/>
    <s v="GENFND"/>
    <x v="65"/>
    <x v="64"/>
    <s v="---"/>
    <s v="EX"/>
    <s v="S&amp;E"/>
    <s v="S&amp;E"/>
    <s v="LF"/>
    <x v="4"/>
    <s v="GEN EXP"/>
    <s v="09"/>
    <s v="AC"/>
    <x v="3"/>
    <n v="20000"/>
    <n v="20000"/>
    <s v="IT"/>
    <x v="0"/>
    <s v="IT"/>
    <s v="EX"/>
    <n v="20000"/>
    <n v="20000"/>
    <x v="0"/>
    <n v="0"/>
    <n v="0"/>
    <m/>
    <n v="0"/>
    <n v="20000"/>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65"/>
    <x v="64"/>
    <s v="---"/>
    <s v="EX"/>
    <s v="S&amp;E"/>
    <s v="S&amp;E"/>
    <s v="LF"/>
    <x v="4"/>
    <s v="GEN EXP"/>
    <s v="09"/>
    <s v="AC"/>
    <x v="3"/>
    <n v="19906"/>
    <n v="19906"/>
    <s v="IT"/>
    <x v="0"/>
    <s v="IT"/>
    <s v="EX"/>
    <n v="19906"/>
    <n v="19906"/>
    <x v="0"/>
    <n v="0"/>
    <n v="0"/>
    <m/>
    <n v="0"/>
    <n v="19906"/>
    <s v="N"/>
    <m/>
    <s v="VPIT"/>
    <s v="VP FOR INFORMATION TECHNOLOGY"/>
    <s v="94"/>
    <s v="1-Adjust Based Budget"/>
    <x v="42"/>
    <x v="2"/>
    <x v="7"/>
    <m/>
    <x v="16"/>
    <x v="16"/>
    <m/>
  </r>
  <r>
    <n v="2018"/>
    <s v="UA"/>
    <s v="STF"/>
    <s v="STUDENT TECHNOLOGY FEES"/>
    <x v="117"/>
    <s v="SCBHW"/>
    <s v="STUDENT COMPUTING BL LIFECYCLE HARDWARE"/>
    <s v="BL - STUDENT TECH FEE"/>
    <x v="17"/>
    <s v="VP FOR INFORMATION TECHNOLOGY"/>
    <s v="GENFND"/>
    <x v="65"/>
    <x v="64"/>
    <s v="---"/>
    <s v="EX"/>
    <s v="S&amp;E"/>
    <s v="S&amp;E"/>
    <s v="LF"/>
    <x v="4"/>
    <s v="GEN EXP"/>
    <s v="09"/>
    <s v="AC"/>
    <x v="3"/>
    <n v="142466"/>
    <n v="142466"/>
    <s v="IT"/>
    <x v="0"/>
    <s v="IT"/>
    <s v="EX"/>
    <n v="142466"/>
    <n v="142466"/>
    <x v="0"/>
    <n v="0"/>
    <n v="0"/>
    <m/>
    <n v="0"/>
    <n v="142466"/>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65"/>
    <x v="64"/>
    <s v="---"/>
    <s v="EX"/>
    <s v="S&amp;E"/>
    <s v="S&amp;E"/>
    <s v="LF"/>
    <x v="4"/>
    <s v="GEN EXP"/>
    <s v="09"/>
    <s v="AC"/>
    <x v="3"/>
    <n v="0"/>
    <n v="215000"/>
    <s v="IT"/>
    <x v="0"/>
    <s v="IT"/>
    <s v="EX"/>
    <n v="215000"/>
    <n v="215000"/>
    <x v="0"/>
    <n v="0"/>
    <n v="0"/>
    <m/>
    <n v="0"/>
    <n v="215000"/>
    <s v="N"/>
    <m/>
    <s v="VPIT"/>
    <s v="VP FOR INFORMATION TECHNOLOGY"/>
    <s v="94"/>
    <s v="1-Adjust Based Budget"/>
    <x v="42"/>
    <x v="2"/>
    <x v="7"/>
    <m/>
    <x v="16"/>
    <x v="16"/>
    <m/>
  </r>
  <r>
    <n v="2018"/>
    <s v="UA"/>
    <s v="STF"/>
    <s v="STUDENT TECHNOLOGY FEES"/>
    <x v="117"/>
    <s v="STLCE"/>
    <s v="STUDENT TECH LIFE CYCLE ENVIRONMENT"/>
    <s v="BL - STUDENT TECH FEE"/>
    <x v="17"/>
    <s v="VP FOR INFORMATION TECHNOLOGY"/>
    <s v="GENFND"/>
    <x v="65"/>
    <x v="64"/>
    <s v="---"/>
    <s v="EX"/>
    <s v="S&amp;E"/>
    <s v="S&amp;E"/>
    <s v="LF"/>
    <x v="4"/>
    <s v="GEN EXP"/>
    <s v="09"/>
    <s v="AC"/>
    <x v="3"/>
    <n v="3800"/>
    <n v="3800"/>
    <s v="IT"/>
    <x v="0"/>
    <s v="IT"/>
    <s v="EX"/>
    <n v="3800"/>
    <n v="3800"/>
    <x v="0"/>
    <n v="0"/>
    <n v="0"/>
    <m/>
    <n v="0"/>
    <n v="3800"/>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65"/>
    <x v="64"/>
    <s v="---"/>
    <s v="EX"/>
    <s v="S&amp;E"/>
    <s v="S&amp;E"/>
    <s v="LF"/>
    <x v="4"/>
    <s v="GEN EXP"/>
    <s v="09"/>
    <s v="AC"/>
    <x v="3"/>
    <n v="68230"/>
    <n v="68230"/>
    <s v="IT"/>
    <x v="0"/>
    <s v="IT"/>
    <s v="EX"/>
    <n v="68230"/>
    <n v="68230"/>
    <x v="0"/>
    <n v="0"/>
    <n v="0"/>
    <m/>
    <n v="0"/>
    <n v="68230"/>
    <s v="N"/>
    <m/>
    <s v="VPIT"/>
    <s v="VP FOR INFORMATION TECHNOLOGY"/>
    <s v="94"/>
    <s v="1-Adjust Based Budget"/>
    <x v="42"/>
    <x v="2"/>
    <x v="7"/>
    <m/>
    <x v="16"/>
    <x v="16"/>
    <m/>
  </r>
  <r>
    <n v="2018"/>
    <s v="UA"/>
    <s v="STF"/>
    <s v="STUDENT TECHNOLOGY FEES"/>
    <x v="121"/>
    <s v="RCERF"/>
    <s v="REG CAMPUS EXPENDITURE REVIEW FUNDS"/>
    <s v="NW STUDENT TECH FEE"/>
    <x v="17"/>
    <s v="VP FOR INFORMATION TECHNOLOGY"/>
    <s v="GENFND"/>
    <x v="65"/>
    <x v="64"/>
    <s v="---"/>
    <s v="EX"/>
    <s v="S&amp;E"/>
    <s v="S&amp;E"/>
    <s v="LF"/>
    <x v="4"/>
    <s v="GEN EXP"/>
    <s v="09"/>
    <s v="AC"/>
    <x v="3"/>
    <n v="2794"/>
    <n v="2794"/>
    <s v="IT"/>
    <x v="0"/>
    <s v="IT"/>
    <s v="EX"/>
    <n v="2794"/>
    <n v="2794"/>
    <x v="0"/>
    <n v="0"/>
    <n v="0"/>
    <m/>
    <n v="0"/>
    <n v="2794"/>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65"/>
    <x v="64"/>
    <s v="---"/>
    <s v="EX"/>
    <s v="S&amp;E"/>
    <s v="S&amp;E"/>
    <s v="LF"/>
    <x v="4"/>
    <s v="GEN EXP"/>
    <s v="09"/>
    <s v="AC"/>
    <x v="3"/>
    <n v="10000"/>
    <n v="10000"/>
    <s v="IT"/>
    <x v="0"/>
    <s v="IT"/>
    <s v="EX"/>
    <n v="10000"/>
    <n v="10000"/>
    <x v="0"/>
    <n v="0"/>
    <n v="0"/>
    <m/>
    <n v="0"/>
    <n v="10000"/>
    <s v="N"/>
    <m/>
    <s v="VPIT"/>
    <s v="VP FOR INFORMATION TECHNOLOGY"/>
    <s v="94"/>
    <s v="1-Adjust Based Budget"/>
    <x v="42"/>
    <x v="2"/>
    <x v="7"/>
    <m/>
    <x v="16"/>
    <x v="16"/>
    <m/>
  </r>
  <r>
    <n v="2018"/>
    <s v="UA"/>
    <s v="STF"/>
    <s v="STUDENT TECHNOLOGY FEES"/>
    <x v="122"/>
    <s v="ACL"/>
    <s v="UITS OWNED CLASSROOM LC-HDW/SFTW ONLY"/>
    <s v="IN STUDENT TECH FEE"/>
    <x v="17"/>
    <s v="VP FOR INFORMATION TECHNOLOGY"/>
    <s v="GENFND"/>
    <x v="65"/>
    <x v="64"/>
    <s v="---"/>
    <s v="EX"/>
    <s v="S&amp;E"/>
    <s v="S&amp;E"/>
    <s v="LF"/>
    <x v="4"/>
    <s v="GEN EXP"/>
    <s v="09"/>
    <s v="AC"/>
    <x v="3"/>
    <n v="0"/>
    <n v="32625"/>
    <s v="IT"/>
    <x v="0"/>
    <s v="IT"/>
    <s v="EX"/>
    <n v="32625"/>
    <n v="32625"/>
    <x v="0"/>
    <n v="0"/>
    <n v="0"/>
    <m/>
    <n v="0"/>
    <n v="32625"/>
    <s v="N"/>
    <m/>
    <s v="VPIT"/>
    <s v="VP FOR INFORMATION TECHNOLOGY"/>
    <s v="94"/>
    <s v="1-Adjust Based Budget"/>
    <x v="42"/>
    <x v="2"/>
    <x v="7"/>
    <m/>
    <x v="16"/>
    <x v="16"/>
    <m/>
  </r>
  <r>
    <n v="2018"/>
    <s v="UA"/>
    <s v="STF"/>
    <s v="STUDENT TECHNOLOGY FEES"/>
    <x v="122"/>
    <s v="CSI"/>
    <s v="CLIENT SERVICES INFRASTRUCTURE"/>
    <s v="IN STUDENT TECH FEE"/>
    <x v="17"/>
    <s v="VP FOR INFORMATION TECHNOLOGY"/>
    <s v="GENFND"/>
    <x v="65"/>
    <x v="64"/>
    <s v="---"/>
    <s v="EX"/>
    <s v="S&amp;E"/>
    <s v="S&amp;E"/>
    <s v="LF"/>
    <x v="4"/>
    <s v="GEN EXP"/>
    <s v="09"/>
    <s v="AC"/>
    <x v="3"/>
    <n v="1850"/>
    <n v="1850"/>
    <s v="IT"/>
    <x v="0"/>
    <s v="IT"/>
    <s v="EX"/>
    <n v="1850"/>
    <n v="1850"/>
    <x v="0"/>
    <n v="0"/>
    <n v="0"/>
    <m/>
    <n v="0"/>
    <n v="1850"/>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65"/>
    <x v="64"/>
    <s v="---"/>
    <s v="EX"/>
    <s v="S&amp;E"/>
    <s v="S&amp;E"/>
    <s v="LF"/>
    <x v="4"/>
    <s v="GEN EXP"/>
    <s v="09"/>
    <s v="AC"/>
    <x v="3"/>
    <n v="3618"/>
    <n v="3618"/>
    <s v="IT"/>
    <x v="0"/>
    <s v="IT"/>
    <s v="EX"/>
    <n v="3618"/>
    <n v="3618"/>
    <x v="0"/>
    <n v="0"/>
    <n v="0"/>
    <m/>
    <n v="0"/>
    <n v="3618"/>
    <s v="N"/>
    <m/>
    <s v="VPIT"/>
    <s v="VP FOR INFORMATION TECHNOLOGY"/>
    <s v="94"/>
    <s v="1-Adjust Based Budget"/>
    <x v="42"/>
    <x v="2"/>
    <x v="7"/>
    <m/>
    <x v="16"/>
    <x v="16"/>
    <m/>
  </r>
  <r>
    <n v="2018"/>
    <s v="UA"/>
    <s v="STF"/>
    <s v="STUDENT TECHNOLOGY FEES"/>
    <x v="122"/>
    <s v="IUPRT"/>
    <s v="IU-PRINT"/>
    <s v="IN STUDENT TECH FEE"/>
    <x v="17"/>
    <s v="VP FOR INFORMATION TECHNOLOGY"/>
    <s v="GENFND"/>
    <x v="65"/>
    <x v="64"/>
    <s v="---"/>
    <s v="EX"/>
    <s v="S&amp;E"/>
    <s v="S&amp;E"/>
    <s v="LF"/>
    <x v="4"/>
    <s v="GEN EXP"/>
    <s v="09"/>
    <s v="AC"/>
    <x v="3"/>
    <n v="404"/>
    <n v="404"/>
    <s v="IT"/>
    <x v="0"/>
    <s v="IT"/>
    <s v="EX"/>
    <n v="404"/>
    <n v="404"/>
    <x v="0"/>
    <n v="0"/>
    <n v="0"/>
    <m/>
    <n v="0"/>
    <n v="404"/>
    <s v="N"/>
    <m/>
    <s v="VPIT"/>
    <s v="VP FOR INFORMATION TECHNOLOGY"/>
    <s v="94"/>
    <s v="1-Adjust Based Budget"/>
    <x v="42"/>
    <x v="2"/>
    <x v="7"/>
    <m/>
    <x v="16"/>
    <x v="16"/>
    <m/>
  </r>
  <r>
    <n v="2018"/>
    <s v="UA"/>
    <s v="STF"/>
    <s v="STUDENT TECHNOLOGY FEES"/>
    <x v="122"/>
    <s v="PRINT"/>
    <s v="STUDENT TECHNOLOGY CENTERS PRINTING"/>
    <s v="IN STUDENT TECH FEE"/>
    <x v="17"/>
    <s v="VP FOR INFORMATION TECHNOLOGY"/>
    <s v="GENFND"/>
    <x v="65"/>
    <x v="64"/>
    <s v="---"/>
    <s v="EX"/>
    <s v="S&amp;E"/>
    <s v="S&amp;E"/>
    <s v="LF"/>
    <x v="4"/>
    <s v="GEN EXP"/>
    <s v="09"/>
    <s v="AC"/>
    <x v="3"/>
    <n v="5000"/>
    <n v="5000"/>
    <s v="IT"/>
    <x v="0"/>
    <s v="IT"/>
    <s v="EX"/>
    <n v="5000"/>
    <n v="5000"/>
    <x v="0"/>
    <n v="0"/>
    <n v="0"/>
    <m/>
    <n v="0"/>
    <n v="5000"/>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65"/>
    <x v="64"/>
    <s v="---"/>
    <s v="EX"/>
    <s v="S&amp;E"/>
    <s v="S&amp;E"/>
    <s v="LF"/>
    <x v="4"/>
    <s v="GEN EXP"/>
    <s v="09"/>
    <s v="AC"/>
    <x v="3"/>
    <n v="89554"/>
    <n v="89554"/>
    <s v="IT"/>
    <x v="0"/>
    <s v="IT"/>
    <s v="EX"/>
    <n v="89554"/>
    <n v="89554"/>
    <x v="0"/>
    <n v="0"/>
    <n v="0"/>
    <m/>
    <n v="0"/>
    <n v="89554"/>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65"/>
    <x v="64"/>
    <s v="---"/>
    <s v="EX"/>
    <s v="S&amp;E"/>
    <s v="S&amp;E"/>
    <s v="LF"/>
    <x v="4"/>
    <s v="GEN EXP"/>
    <s v="09"/>
    <s v="AC"/>
    <x v="3"/>
    <n v="32625"/>
    <n v="0"/>
    <s v="IT"/>
    <x v="0"/>
    <s v="IT"/>
    <s v="EX"/>
    <n v="0"/>
    <n v="0"/>
    <x v="0"/>
    <n v="0"/>
    <n v="0"/>
    <m/>
    <n v="0"/>
    <n v="0"/>
    <s v="N"/>
    <m/>
    <s v="VPIT"/>
    <s v="VP FOR INFORMATION TECHNOLOGY"/>
    <s v="94"/>
    <s v="1-Adjust Based Budget"/>
    <x v="42"/>
    <x v="2"/>
    <x v="7"/>
    <m/>
    <x v="16"/>
    <x v="16"/>
    <m/>
  </r>
  <r>
    <n v="2018"/>
    <s v="UA"/>
    <s v="STF"/>
    <s v="STUDENT TECHNOLOGY FEES"/>
    <x v="122"/>
    <s v="STLCE"/>
    <s v="STUDENT TECH LIFE CYCLE ENVIRONMENT"/>
    <s v="IN STUDENT TECH FEE"/>
    <x v="17"/>
    <s v="VP FOR INFORMATION TECHNOLOGY"/>
    <s v="GENFND"/>
    <x v="65"/>
    <x v="64"/>
    <s v="---"/>
    <s v="EX"/>
    <s v="S&amp;E"/>
    <s v="S&amp;E"/>
    <s v="LF"/>
    <x v="4"/>
    <s v="GEN EXP"/>
    <s v="09"/>
    <s v="AC"/>
    <x v="3"/>
    <n v="4000"/>
    <n v="4000"/>
    <s v="IT"/>
    <x v="0"/>
    <s v="IT"/>
    <s v="EX"/>
    <n v="4000"/>
    <n v="4000"/>
    <x v="0"/>
    <n v="0"/>
    <n v="0"/>
    <m/>
    <n v="0"/>
    <n v="40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65"/>
    <x v="64"/>
    <s v="---"/>
    <s v="EX"/>
    <s v="S&amp;E"/>
    <s v="S&amp;E"/>
    <s v="LF"/>
    <x v="4"/>
    <s v="GEN EXP"/>
    <s v="09"/>
    <s v="AC"/>
    <x v="3"/>
    <n v="160051"/>
    <n v="160051"/>
    <s v="IT"/>
    <x v="0"/>
    <s v="IT"/>
    <s v="EX"/>
    <n v="160051"/>
    <n v="160051"/>
    <x v="0"/>
    <n v="0"/>
    <n v="0"/>
    <m/>
    <n v="0"/>
    <n v="160051"/>
    <s v="N"/>
    <m/>
    <s v="VPIT"/>
    <s v="VP FOR INFORMATION TECHNOLOGY"/>
    <s v="94"/>
    <s v="1-Adjust Based Budget"/>
    <x v="42"/>
    <x v="2"/>
    <x v="7"/>
    <m/>
    <x v="16"/>
    <x v="16"/>
    <m/>
  </r>
  <r>
    <n v="2018"/>
    <s v="UA"/>
    <s v="STF"/>
    <s v="STUDENT TECHNOLOGY FEES"/>
    <x v="117"/>
    <s v="SMCON"/>
    <s v="STAT &amp; MATH CONSULTING SERVICES"/>
    <s v="BL - STUDENT TECH FEE"/>
    <x v="17"/>
    <s v="VP FOR INFORMATION TECHNOLOGY"/>
    <s v="GENFND"/>
    <x v="66"/>
    <x v="65"/>
    <s v="---"/>
    <s v="EX"/>
    <s v="BENF"/>
    <s v="BENEFITS"/>
    <s v="GP"/>
    <x v="5"/>
    <s v="COMPENS"/>
    <s v="07"/>
    <s v="AC"/>
    <x v="3"/>
    <n v="3100"/>
    <n v="3100"/>
    <s v="IT"/>
    <x v="0"/>
    <s v="IT"/>
    <s v="EX"/>
    <n v="3100"/>
    <n v="3100"/>
    <x v="0"/>
    <n v="0"/>
    <n v="0"/>
    <m/>
    <n v="0"/>
    <n v="3100"/>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24"/>
    <x v="23"/>
    <s v="---"/>
    <s v="EX"/>
    <s v="BENF"/>
    <s v="BENEFITS"/>
    <s v="GP"/>
    <x v="5"/>
    <s v="COMPENS"/>
    <s v="07"/>
    <s v="AC"/>
    <x v="3"/>
    <n v="92176"/>
    <n v="92176"/>
    <s v="IT"/>
    <x v="0"/>
    <s v="IT"/>
    <s v="EX"/>
    <n v="92176"/>
    <n v="92176"/>
    <x v="0"/>
    <n v="0"/>
    <n v="0"/>
    <m/>
    <n v="0"/>
    <n v="92176"/>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24"/>
    <x v="23"/>
    <s v="---"/>
    <s v="EX"/>
    <s v="BENF"/>
    <s v="BENEFITS"/>
    <s v="GP"/>
    <x v="5"/>
    <s v="COMPENS"/>
    <s v="07"/>
    <s v="AC"/>
    <x v="3"/>
    <n v="26750"/>
    <n v="26750"/>
    <s v="IT"/>
    <x v="0"/>
    <s v="IT"/>
    <s v="EX"/>
    <n v="26750"/>
    <n v="26750"/>
    <x v="0"/>
    <n v="0"/>
    <n v="0"/>
    <m/>
    <n v="0"/>
    <n v="26750"/>
    <s v="N"/>
    <m/>
    <s v="VPIT"/>
    <s v="VP FOR INFORMATION TECHNOLOGY"/>
    <s v="94"/>
    <s v="1-Adjust Based Budget"/>
    <x v="42"/>
    <x v="2"/>
    <x v="7"/>
    <m/>
    <x v="16"/>
    <x v="16"/>
    <m/>
  </r>
  <r>
    <n v="2018"/>
    <s v="UA"/>
    <s v="STF"/>
    <s v="STUDENT TECHNOLOGY FEES"/>
    <x v="117"/>
    <s v="CAS"/>
    <s v="COMPUTING ADVISING &amp; SUPPORT"/>
    <s v="BL - STUDENT TECH FEE"/>
    <x v="17"/>
    <s v="VP FOR INFORMATION TECHNOLOGY"/>
    <s v="GENFND"/>
    <x v="24"/>
    <x v="23"/>
    <s v="---"/>
    <s v="EX"/>
    <s v="BENF"/>
    <s v="BENEFITS"/>
    <s v="GP"/>
    <x v="5"/>
    <s v="COMPENS"/>
    <s v="07"/>
    <s v="AC"/>
    <x v="3"/>
    <n v="15828"/>
    <n v="15828"/>
    <s v="IT"/>
    <x v="0"/>
    <s v="IT"/>
    <s v="EX"/>
    <n v="15828"/>
    <n v="15828"/>
    <x v="0"/>
    <n v="0"/>
    <n v="0"/>
    <m/>
    <n v="0"/>
    <n v="15828"/>
    <s v="N"/>
    <m/>
    <s v="VPIT"/>
    <s v="VP FOR INFORMATION TECHNOLOGY"/>
    <s v="94"/>
    <s v="1-Adjust Based Budget"/>
    <x v="42"/>
    <x v="2"/>
    <x v="7"/>
    <m/>
    <x v="16"/>
    <x v="16"/>
    <m/>
  </r>
  <r>
    <n v="2018"/>
    <s v="UA"/>
    <s v="STF"/>
    <s v="STUDENT TECHNOLOGY FEES"/>
    <x v="117"/>
    <s v="CITL"/>
    <s v="CENTER FOR INNOVATION IN TEACH &amp; LEARN"/>
    <s v="BL - STUDENT TECH FEE"/>
    <x v="17"/>
    <s v="VP FOR INFORMATION TECHNOLOGY"/>
    <s v="GENFND"/>
    <x v="24"/>
    <x v="23"/>
    <s v="---"/>
    <s v="EX"/>
    <s v="BENF"/>
    <s v="BENEFITS"/>
    <s v="GP"/>
    <x v="5"/>
    <s v="COMPENS"/>
    <s v="07"/>
    <s v="AC"/>
    <x v="3"/>
    <n v="33112"/>
    <n v="33112"/>
    <s v="IT"/>
    <x v="0"/>
    <s v="IT"/>
    <s v="EX"/>
    <n v="33112"/>
    <n v="33112"/>
    <x v="0"/>
    <n v="0"/>
    <n v="0"/>
    <m/>
    <n v="0"/>
    <n v="33112"/>
    <s v="N"/>
    <m/>
    <s v="VPIT"/>
    <s v="VP FOR INFORMATION TECHNOLOGY"/>
    <s v="94"/>
    <s v="1-Adjust Based Budget"/>
    <x v="42"/>
    <x v="2"/>
    <x v="7"/>
    <m/>
    <x v="16"/>
    <x v="16"/>
    <m/>
  </r>
  <r>
    <n v="2018"/>
    <s v="UA"/>
    <s v="STF"/>
    <s v="STUDENT TECHNOLOGY FEES"/>
    <x v="117"/>
    <s v="CL"/>
    <s v="CLOUD SERVICES"/>
    <s v="BL - STUDENT TECH FEE"/>
    <x v="17"/>
    <s v="VP FOR INFORMATION TECHNOLOGY"/>
    <s v="GENFND"/>
    <x v="24"/>
    <x v="23"/>
    <s v="---"/>
    <s v="EX"/>
    <s v="BENF"/>
    <s v="BENEFITS"/>
    <s v="GP"/>
    <x v="5"/>
    <s v="COMPENS"/>
    <s v="07"/>
    <s v="AC"/>
    <x v="3"/>
    <n v="18148"/>
    <n v="24530"/>
    <s v="IT"/>
    <x v="0"/>
    <s v="IT"/>
    <s v="EX"/>
    <n v="24530"/>
    <n v="24530"/>
    <x v="0"/>
    <n v="0"/>
    <n v="0"/>
    <m/>
    <n v="0"/>
    <n v="24530"/>
    <s v="N"/>
    <m/>
    <s v="VPIT"/>
    <s v="VP FOR INFORMATION TECHNOLOGY"/>
    <s v="94"/>
    <s v="1-Adjust Based Budget"/>
    <x v="42"/>
    <x v="2"/>
    <x v="7"/>
    <m/>
    <x v="16"/>
    <x v="16"/>
    <m/>
  </r>
  <r>
    <n v="2018"/>
    <s v="UA"/>
    <s v="STF"/>
    <s v="STUDENT TECHNOLOGY FEES"/>
    <x v="117"/>
    <s v="CO"/>
    <s v="COMMUNICATIONS OFFICE"/>
    <s v="BL - STUDENT TECH FEE"/>
    <x v="17"/>
    <s v="VP FOR INFORMATION TECHNOLOGY"/>
    <s v="GENFND"/>
    <x v="24"/>
    <x v="23"/>
    <s v="---"/>
    <s v="EX"/>
    <s v="BENF"/>
    <s v="BENEFITS"/>
    <s v="GP"/>
    <x v="5"/>
    <s v="COMPENS"/>
    <s v="07"/>
    <s v="AC"/>
    <x v="3"/>
    <n v="28169"/>
    <n v="28169"/>
    <s v="IT"/>
    <x v="0"/>
    <s v="IT"/>
    <s v="EX"/>
    <n v="28169"/>
    <n v="28169"/>
    <x v="0"/>
    <n v="0"/>
    <n v="0"/>
    <m/>
    <n v="0"/>
    <n v="28169"/>
    <s v="N"/>
    <m/>
    <s v="VPIT"/>
    <s v="VP FOR INFORMATION TECHNOLOGY"/>
    <s v="94"/>
    <s v="1-Adjust Based Budget"/>
    <x v="42"/>
    <x v="2"/>
    <x v="7"/>
    <m/>
    <x v="16"/>
    <x v="16"/>
    <m/>
  </r>
  <r>
    <n v="2018"/>
    <s v="UA"/>
    <s v="STF"/>
    <s v="STUDENT TECHNOLOGY FEES"/>
    <x v="117"/>
    <s v="CV"/>
    <s v="CLIENT VIRTUALIZATION"/>
    <s v="BL - STUDENT TECH FEE"/>
    <x v="17"/>
    <s v="VP FOR INFORMATION TECHNOLOGY"/>
    <s v="GENFND"/>
    <x v="24"/>
    <x v="23"/>
    <s v="---"/>
    <s v="EX"/>
    <s v="BENF"/>
    <s v="BENEFITS"/>
    <s v="GP"/>
    <x v="5"/>
    <s v="COMPENS"/>
    <s v="07"/>
    <s v="AC"/>
    <x v="3"/>
    <n v="35170"/>
    <n v="35170"/>
    <s v="IT"/>
    <x v="0"/>
    <s v="IT"/>
    <s v="EX"/>
    <n v="35170"/>
    <n v="35170"/>
    <x v="0"/>
    <n v="0"/>
    <n v="0"/>
    <m/>
    <n v="0"/>
    <n v="35170"/>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24"/>
    <x v="23"/>
    <s v="---"/>
    <s v="EX"/>
    <s v="BENF"/>
    <s v="BENEFITS"/>
    <s v="GP"/>
    <x v="5"/>
    <s v="COMPENS"/>
    <s v="07"/>
    <s v="AC"/>
    <x v="3"/>
    <n v="21560"/>
    <n v="39734"/>
    <s v="IT"/>
    <x v="0"/>
    <s v="IT"/>
    <s v="EX"/>
    <n v="39734"/>
    <n v="39734"/>
    <x v="0"/>
    <n v="0"/>
    <n v="0"/>
    <m/>
    <n v="0"/>
    <n v="39734"/>
    <s v="N"/>
    <m/>
    <s v="VPIT"/>
    <s v="VP FOR INFORMATION TECHNOLOGY"/>
    <s v="94"/>
    <s v="1-Adjust Based Budget"/>
    <x v="42"/>
    <x v="2"/>
    <x v="7"/>
    <m/>
    <x v="16"/>
    <x v="16"/>
    <m/>
  </r>
  <r>
    <n v="2018"/>
    <s v="UA"/>
    <s v="STF"/>
    <s v="STUDENT TECHNOLOGY FEES"/>
    <x v="117"/>
    <s v="DDM"/>
    <s v="DEPLOYMENT AND DEVICE MGMT"/>
    <s v="BL - STUDENT TECH FEE"/>
    <x v="17"/>
    <s v="VP FOR INFORMATION TECHNOLOGY"/>
    <s v="GENFND"/>
    <x v="24"/>
    <x v="23"/>
    <s v="---"/>
    <s v="EX"/>
    <s v="BENF"/>
    <s v="BENEFITS"/>
    <s v="GP"/>
    <x v="5"/>
    <s v="COMPENS"/>
    <s v="07"/>
    <s v="AC"/>
    <x v="3"/>
    <n v="70573"/>
    <n v="48717"/>
    <s v="IT"/>
    <x v="0"/>
    <s v="IT"/>
    <s v="EX"/>
    <n v="48717"/>
    <n v="48717"/>
    <x v="0"/>
    <n v="0"/>
    <n v="0"/>
    <m/>
    <n v="0"/>
    <n v="48717"/>
    <s v="N"/>
    <m/>
    <s v="VPIT"/>
    <s v="VP FOR INFORMATION TECHNOLOGY"/>
    <s v="94"/>
    <s v="1-Adjust Based Budget"/>
    <x v="42"/>
    <x v="2"/>
    <x v="7"/>
    <m/>
    <x v="16"/>
    <x v="16"/>
    <m/>
  </r>
  <r>
    <n v="2018"/>
    <s v="UA"/>
    <s v="STF"/>
    <s v="STUDENT TECHNOLOGY FEES"/>
    <x v="117"/>
    <s v="EDDEL"/>
    <s v="EDUCATION DELIVERY"/>
    <s v="BL - STUDENT TECH FEE"/>
    <x v="17"/>
    <s v="VP FOR INFORMATION TECHNOLOGY"/>
    <s v="GENFND"/>
    <x v="24"/>
    <x v="23"/>
    <s v="---"/>
    <s v="EX"/>
    <s v="BENF"/>
    <s v="BENEFITS"/>
    <s v="GP"/>
    <x v="5"/>
    <s v="COMPENS"/>
    <s v="07"/>
    <s v="AC"/>
    <x v="3"/>
    <n v="25772"/>
    <n v="25772"/>
    <s v="IT"/>
    <x v="0"/>
    <s v="IT"/>
    <s v="EX"/>
    <n v="25772"/>
    <n v="25772"/>
    <x v="0"/>
    <n v="0"/>
    <n v="0"/>
    <m/>
    <n v="0"/>
    <n v="25772"/>
    <s v="N"/>
    <m/>
    <s v="VPIT"/>
    <s v="VP FOR INFORMATION TECHNOLOGY"/>
    <s v="94"/>
    <s v="1-Adjust Based Budget"/>
    <x v="42"/>
    <x v="2"/>
    <x v="7"/>
    <m/>
    <x v="16"/>
    <x v="16"/>
    <m/>
  </r>
  <r>
    <n v="2018"/>
    <s v="UA"/>
    <s v="STF"/>
    <s v="STUDENT TECHNOLOGY FEES"/>
    <x v="117"/>
    <s v="EDS"/>
    <s v="ELEARNING DESIGN AND SERVICES"/>
    <s v="BL - STUDENT TECH FEE"/>
    <x v="17"/>
    <s v="VP FOR INFORMATION TECHNOLOGY"/>
    <s v="GENFND"/>
    <x v="24"/>
    <x v="23"/>
    <s v="---"/>
    <s v="EX"/>
    <s v="BENF"/>
    <s v="BENEFITS"/>
    <s v="GP"/>
    <x v="5"/>
    <s v="COMPENS"/>
    <s v="07"/>
    <s v="AC"/>
    <x v="3"/>
    <n v="25477"/>
    <n v="25477"/>
    <s v="IT"/>
    <x v="0"/>
    <s v="IT"/>
    <s v="EX"/>
    <n v="25477"/>
    <n v="25477"/>
    <x v="0"/>
    <n v="0"/>
    <n v="0"/>
    <m/>
    <n v="0"/>
    <n v="25477"/>
    <s v="N"/>
    <m/>
    <s v="VPIT"/>
    <s v="VP FOR INFORMATION TECHNOLOGY"/>
    <s v="94"/>
    <s v="1-Adjust Based Budget"/>
    <x v="42"/>
    <x v="2"/>
    <x v="7"/>
    <m/>
    <x v="16"/>
    <x v="16"/>
    <m/>
  </r>
  <r>
    <n v="2018"/>
    <s v="UA"/>
    <s v="STF"/>
    <s v="STUDENT TECHNOLOGY FEES"/>
    <x v="117"/>
    <s v="EWT"/>
    <s v="ENTERPRISE WEB TECH TEAM"/>
    <s v="BL - STUDENT TECH FEE"/>
    <x v="17"/>
    <s v="VP FOR INFORMATION TECHNOLOGY"/>
    <s v="GENFND"/>
    <x v="24"/>
    <x v="23"/>
    <s v="---"/>
    <s v="EX"/>
    <s v="BENF"/>
    <s v="BENEFITS"/>
    <s v="GP"/>
    <x v="5"/>
    <s v="COMPENS"/>
    <s v="07"/>
    <s v="AC"/>
    <x v="3"/>
    <n v="14443"/>
    <n v="14443"/>
    <s v="IT"/>
    <x v="0"/>
    <s v="IT"/>
    <s v="EX"/>
    <n v="14443"/>
    <n v="14443"/>
    <x v="0"/>
    <n v="0"/>
    <n v="0"/>
    <m/>
    <n v="0"/>
    <n v="14443"/>
    <s v="N"/>
    <m/>
    <s v="VPIT"/>
    <s v="VP FOR INFORMATION TECHNOLOGY"/>
    <s v="94"/>
    <s v="1-Adjust Based Budget"/>
    <x v="42"/>
    <x v="2"/>
    <x v="7"/>
    <m/>
    <x v="16"/>
    <x v="16"/>
    <m/>
  </r>
  <r>
    <n v="2018"/>
    <s v="UA"/>
    <s v="STF"/>
    <s v="STUDENT TECHNOLOGY FEES"/>
    <x v="117"/>
    <s v="FOSVS"/>
    <s v="FINANCE OFFICE SERVICES"/>
    <s v="BL - STUDENT TECH FEE"/>
    <x v="17"/>
    <s v="VP FOR INFORMATION TECHNOLOGY"/>
    <s v="GENFND"/>
    <x v="24"/>
    <x v="23"/>
    <s v="---"/>
    <s v="EX"/>
    <s v="BENF"/>
    <s v="BENEFITS"/>
    <s v="GP"/>
    <x v="5"/>
    <s v="COMPENS"/>
    <s v="07"/>
    <s v="AC"/>
    <x v="3"/>
    <n v="8239"/>
    <n v="0"/>
    <s v="IT"/>
    <x v="0"/>
    <s v="IT"/>
    <s v="EX"/>
    <n v="0"/>
    <n v="0"/>
    <x v="0"/>
    <n v="0"/>
    <n v="0"/>
    <m/>
    <n v="0"/>
    <n v="0"/>
    <s v="N"/>
    <m/>
    <s v="VPIT"/>
    <s v="VP FOR INFORMATION TECHNOLOGY"/>
    <s v="94"/>
    <s v="1-Adjust Based Budget"/>
    <x v="42"/>
    <x v="2"/>
    <x v="7"/>
    <m/>
    <x v="16"/>
    <x v="16"/>
    <m/>
  </r>
  <r>
    <n v="2018"/>
    <s v="UA"/>
    <s v="STF"/>
    <s v="STUDENT TECHNOLOGY FEES"/>
    <x v="117"/>
    <s v="HRO"/>
    <s v="HUMAN RESOURCES"/>
    <s v="BL - STUDENT TECH FEE"/>
    <x v="17"/>
    <s v="VP FOR INFORMATION TECHNOLOGY"/>
    <s v="GENFND"/>
    <x v="24"/>
    <x v="23"/>
    <s v="---"/>
    <s v="EX"/>
    <s v="BENF"/>
    <s v="BENEFITS"/>
    <s v="GP"/>
    <x v="5"/>
    <s v="COMPENS"/>
    <s v="07"/>
    <s v="AC"/>
    <x v="3"/>
    <n v="2157"/>
    <n v="2157"/>
    <s v="IT"/>
    <x v="0"/>
    <s v="IT"/>
    <s v="EX"/>
    <n v="2157"/>
    <n v="2157"/>
    <x v="0"/>
    <n v="0"/>
    <n v="0"/>
    <m/>
    <n v="0"/>
    <n v="2157"/>
    <s v="N"/>
    <m/>
    <s v="VPIT"/>
    <s v="VP FOR INFORMATION TECHNOLOGY"/>
    <s v="94"/>
    <s v="1-Adjust Based Budget"/>
    <x v="42"/>
    <x v="2"/>
    <x v="7"/>
    <m/>
    <x v="16"/>
    <x v="16"/>
    <m/>
  </r>
  <r>
    <n v="2018"/>
    <s v="UA"/>
    <s v="STF"/>
    <s v="STUDENT TECHNOLOGY FEES"/>
    <x v="117"/>
    <s v="IPSO"/>
    <s v="IT POLICY &amp; SECURITY OFFICE"/>
    <s v="BL - STUDENT TECH FEE"/>
    <x v="17"/>
    <s v="VP FOR INFORMATION TECHNOLOGY"/>
    <s v="GENFND"/>
    <x v="24"/>
    <x v="23"/>
    <s v="---"/>
    <s v="EX"/>
    <s v="BENF"/>
    <s v="BENEFITS"/>
    <s v="GP"/>
    <x v="5"/>
    <s v="COMPENS"/>
    <s v="07"/>
    <s v="AC"/>
    <x v="3"/>
    <n v="20028"/>
    <n v="20028"/>
    <s v="IT"/>
    <x v="0"/>
    <s v="IT"/>
    <s v="EX"/>
    <n v="20028"/>
    <n v="20028"/>
    <x v="0"/>
    <n v="0"/>
    <n v="0"/>
    <m/>
    <n v="0"/>
    <n v="20028"/>
    <s v="N"/>
    <m/>
    <s v="VPIT"/>
    <s v="VP FOR INFORMATION TECHNOLOGY"/>
    <s v="94"/>
    <s v="1-Adjust Based Budget"/>
    <x v="42"/>
    <x v="2"/>
    <x v="7"/>
    <m/>
    <x v="16"/>
    <x v="16"/>
    <m/>
  </r>
  <r>
    <n v="2018"/>
    <s v="UA"/>
    <s v="STF"/>
    <s v="STUDENT TECHNOLOGY FEES"/>
    <x v="117"/>
    <s v="IUPRT"/>
    <s v="IU-PRINT"/>
    <s v="BL - STUDENT TECH FEE"/>
    <x v="17"/>
    <s v="VP FOR INFORMATION TECHNOLOGY"/>
    <s v="GENFND"/>
    <x v="24"/>
    <x v="23"/>
    <s v="---"/>
    <s v="EX"/>
    <s v="BENF"/>
    <s v="BENEFITS"/>
    <s v="GP"/>
    <x v="5"/>
    <s v="COMPENS"/>
    <s v="07"/>
    <s v="AC"/>
    <x v="3"/>
    <n v="13746"/>
    <n v="33711"/>
    <s v="IT"/>
    <x v="0"/>
    <s v="IT"/>
    <s v="EX"/>
    <n v="33711"/>
    <n v="33711"/>
    <x v="0"/>
    <n v="0"/>
    <n v="0"/>
    <m/>
    <n v="0"/>
    <n v="33711"/>
    <s v="N"/>
    <m/>
    <s v="VPIT"/>
    <s v="VP FOR INFORMATION TECHNOLOGY"/>
    <s v="94"/>
    <s v="1-Adjust Based Budget"/>
    <x v="42"/>
    <x v="2"/>
    <x v="7"/>
    <m/>
    <x v="16"/>
    <x v="16"/>
    <m/>
  </r>
  <r>
    <n v="2018"/>
    <s v="UA"/>
    <s v="STF"/>
    <s v="STUDENT TECHNOLOGY FEES"/>
    <x v="117"/>
    <s v="LSI"/>
    <s v="LEVERAGED SERVICES INFRASTRUCTURE"/>
    <s v="BL - STUDENT TECH FEE"/>
    <x v="17"/>
    <s v="VP FOR INFORMATION TECHNOLOGY"/>
    <s v="GENFND"/>
    <x v="24"/>
    <x v="23"/>
    <s v="---"/>
    <s v="EX"/>
    <s v="BENF"/>
    <s v="BENEFITS"/>
    <s v="GP"/>
    <x v="5"/>
    <s v="COMPENS"/>
    <s v="07"/>
    <s v="AC"/>
    <x v="3"/>
    <n v="0"/>
    <n v="14280"/>
    <s v="IT"/>
    <x v="0"/>
    <s v="IT"/>
    <s v="EX"/>
    <n v="14280"/>
    <n v="14280"/>
    <x v="0"/>
    <n v="0"/>
    <n v="0"/>
    <m/>
    <n v="0"/>
    <n v="14280"/>
    <s v="N"/>
    <m/>
    <s v="VPIT"/>
    <s v="VP FOR INFORMATION TECHNOLOGY"/>
    <s v="94"/>
    <s v="1-Adjust Based Budget"/>
    <x v="42"/>
    <x v="2"/>
    <x v="7"/>
    <m/>
    <x v="16"/>
    <x v="16"/>
    <m/>
  </r>
  <r>
    <n v="2018"/>
    <s v="UA"/>
    <s v="STF"/>
    <s v="STUDENT TECHNOLOGY FEES"/>
    <x v="117"/>
    <s v="LSPAC"/>
    <s v="LEARNING SPACES"/>
    <s v="BL - STUDENT TECH FEE"/>
    <x v="17"/>
    <s v="VP FOR INFORMATION TECHNOLOGY"/>
    <s v="GENFND"/>
    <x v="24"/>
    <x v="23"/>
    <s v="---"/>
    <s v="EX"/>
    <s v="BENF"/>
    <s v="BENEFITS"/>
    <s v="GP"/>
    <x v="5"/>
    <s v="COMPENS"/>
    <s v="07"/>
    <s v="AC"/>
    <x v="3"/>
    <n v="13367"/>
    <n v="13367"/>
    <s v="IT"/>
    <x v="0"/>
    <s v="IT"/>
    <s v="EX"/>
    <n v="13367"/>
    <n v="13367"/>
    <x v="0"/>
    <n v="0"/>
    <n v="0"/>
    <m/>
    <n v="0"/>
    <n v="13367"/>
    <s v="N"/>
    <m/>
    <s v="VPIT"/>
    <s v="VP FOR INFORMATION TECHNOLOGY"/>
    <s v="94"/>
    <s v="1-Adjust Based Budget"/>
    <x v="42"/>
    <x v="2"/>
    <x v="7"/>
    <m/>
    <x v="16"/>
    <x v="16"/>
    <m/>
  </r>
  <r>
    <n v="2018"/>
    <s v="UA"/>
    <s v="STF"/>
    <s v="STUDENT TECHNOLOGY FEES"/>
    <x v="117"/>
    <s v="LSUP"/>
    <s v="LEVERAGED SUPPORT"/>
    <s v="BL - STUDENT TECH FEE"/>
    <x v="17"/>
    <s v="VP FOR INFORMATION TECHNOLOGY"/>
    <s v="GENFND"/>
    <x v="24"/>
    <x v="23"/>
    <s v="---"/>
    <s v="EX"/>
    <s v="BENF"/>
    <s v="BENEFITS"/>
    <s v="GP"/>
    <x v="5"/>
    <s v="COMPENS"/>
    <s v="07"/>
    <s v="AC"/>
    <x v="3"/>
    <n v="13483"/>
    <n v="13483"/>
    <s v="IT"/>
    <x v="0"/>
    <s v="IT"/>
    <s v="EX"/>
    <n v="13483"/>
    <n v="13483"/>
    <x v="0"/>
    <n v="0"/>
    <n v="0"/>
    <m/>
    <n v="0"/>
    <n v="13483"/>
    <s v="N"/>
    <m/>
    <s v="VPIT"/>
    <s v="VP FOR INFORMATION TECHNOLOGY"/>
    <s v="94"/>
    <s v="1-Adjust Based Budget"/>
    <x v="42"/>
    <x v="2"/>
    <x v="7"/>
    <m/>
    <x v="16"/>
    <x v="16"/>
    <m/>
  </r>
  <r>
    <n v="2018"/>
    <s v="UA"/>
    <s v="STF"/>
    <s v="STUDENT TECHNOLOGY FEES"/>
    <x v="117"/>
    <s v="MSAIC"/>
    <s v="MOSAIC"/>
    <s v="BL - STUDENT TECH FEE"/>
    <x v="17"/>
    <s v="VP FOR INFORMATION TECHNOLOGY"/>
    <s v="GENFND"/>
    <x v="24"/>
    <x v="23"/>
    <s v="---"/>
    <s v="EX"/>
    <s v="BENF"/>
    <s v="BENEFITS"/>
    <s v="GP"/>
    <x v="5"/>
    <s v="COMPENS"/>
    <s v="07"/>
    <s v="AC"/>
    <x v="3"/>
    <n v="10152"/>
    <n v="10152"/>
    <s v="IT"/>
    <x v="0"/>
    <s v="IT"/>
    <s v="EX"/>
    <n v="10152"/>
    <n v="10152"/>
    <x v="0"/>
    <n v="0"/>
    <n v="0"/>
    <m/>
    <n v="0"/>
    <n v="10152"/>
    <s v="N"/>
    <m/>
    <s v="VPIT"/>
    <s v="VP FOR INFORMATION TECHNOLOGY"/>
    <s v="94"/>
    <s v="1-Adjust Based Budget"/>
    <x v="42"/>
    <x v="2"/>
    <x v="7"/>
    <m/>
    <x v="16"/>
    <x v="16"/>
    <m/>
  </r>
  <r>
    <n v="2018"/>
    <s v="UA"/>
    <s v="STF"/>
    <s v="STUDENT TECHNOLOGY FEES"/>
    <x v="117"/>
    <s v="PRACQ"/>
    <s v="PRIORITIZED ACQUISITIONS"/>
    <s v="BL - STUDENT TECH FEE"/>
    <x v="17"/>
    <s v="VP FOR INFORMATION TECHNOLOGY"/>
    <s v="GENFND"/>
    <x v="24"/>
    <x v="23"/>
    <s v="---"/>
    <s v="EX"/>
    <s v="BENF"/>
    <s v="BENEFITS"/>
    <s v="GP"/>
    <x v="5"/>
    <s v="COMPENS"/>
    <s v="07"/>
    <s v="AC"/>
    <x v="3"/>
    <n v="70642"/>
    <n v="0"/>
    <s v="IT"/>
    <x v="0"/>
    <s v="IT"/>
    <s v="EX"/>
    <n v="0"/>
    <n v="0"/>
    <x v="0"/>
    <n v="0"/>
    <n v="0"/>
    <m/>
    <n v="0"/>
    <n v="0"/>
    <s v="N"/>
    <m/>
    <s v="VPIT"/>
    <s v="VP FOR INFORMATION TECHNOLOGY"/>
    <s v="94"/>
    <s v="1-Adjust Based Budget"/>
    <x v="42"/>
    <x v="2"/>
    <x v="7"/>
    <m/>
    <x v="16"/>
    <x v="16"/>
    <m/>
  </r>
  <r>
    <n v="2018"/>
    <s v="UA"/>
    <s v="STF"/>
    <s v="STUDENT TECHNOLOGY FEES"/>
    <x v="117"/>
    <s v="RECYC"/>
    <s v="RESEARCH COMPUTING CYCLES"/>
    <s v="BL - STUDENT TECH FEE"/>
    <x v="17"/>
    <s v="VP FOR INFORMATION TECHNOLOGY"/>
    <s v="GENFND"/>
    <x v="24"/>
    <x v="23"/>
    <s v="---"/>
    <s v="EX"/>
    <s v="BENF"/>
    <s v="BENEFITS"/>
    <s v="GP"/>
    <x v="5"/>
    <s v="COMPENS"/>
    <s v="07"/>
    <s v="AC"/>
    <x v="3"/>
    <n v="79558"/>
    <n v="79558"/>
    <s v="IT"/>
    <x v="0"/>
    <s v="IT"/>
    <s v="EX"/>
    <n v="79558"/>
    <n v="79558"/>
    <x v="0"/>
    <n v="0"/>
    <n v="0"/>
    <m/>
    <n v="0"/>
    <n v="79558"/>
    <s v="N"/>
    <m/>
    <s v="VPIT"/>
    <s v="VP FOR INFORMATION TECHNOLOGY"/>
    <s v="94"/>
    <s v="1-Adjust Based Budget"/>
    <x v="42"/>
    <x v="2"/>
    <x v="7"/>
    <m/>
    <x v="16"/>
    <x v="16"/>
    <m/>
  </r>
  <r>
    <n v="2018"/>
    <s v="UA"/>
    <s v="STF"/>
    <s v="STUDENT TECHNOLOGY FEES"/>
    <x v="117"/>
    <s v="SAVP"/>
    <s v="SUPPORT AVP"/>
    <s v="BL - STUDENT TECH FEE"/>
    <x v="17"/>
    <s v="VP FOR INFORMATION TECHNOLOGY"/>
    <s v="GENFND"/>
    <x v="24"/>
    <x v="23"/>
    <s v="---"/>
    <s v="EX"/>
    <s v="BENF"/>
    <s v="BENEFITS"/>
    <s v="GP"/>
    <x v="5"/>
    <s v="COMPENS"/>
    <s v="07"/>
    <s v="AC"/>
    <x v="3"/>
    <n v="0"/>
    <n v="2056"/>
    <s v="IT"/>
    <x v="0"/>
    <s v="IT"/>
    <s v="EX"/>
    <n v="2056"/>
    <n v="2056"/>
    <x v="0"/>
    <n v="0"/>
    <n v="0"/>
    <m/>
    <n v="0"/>
    <n v="2056"/>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24"/>
    <x v="23"/>
    <s v="---"/>
    <s v="EX"/>
    <s v="BENF"/>
    <s v="BENEFITS"/>
    <s v="GP"/>
    <x v="5"/>
    <s v="COMPENS"/>
    <s v="07"/>
    <s v="AC"/>
    <x v="3"/>
    <n v="144529"/>
    <n v="143936"/>
    <s v="IT"/>
    <x v="0"/>
    <s v="IT"/>
    <s v="EX"/>
    <n v="143936"/>
    <n v="143936"/>
    <x v="0"/>
    <n v="0"/>
    <n v="0"/>
    <m/>
    <n v="0"/>
    <n v="143936"/>
    <s v="N"/>
    <m/>
    <s v="VPIT"/>
    <s v="VP FOR INFORMATION TECHNOLOGY"/>
    <s v="94"/>
    <s v="1-Adjust Based Budget"/>
    <x v="42"/>
    <x v="2"/>
    <x v="7"/>
    <m/>
    <x v="16"/>
    <x v="16"/>
    <m/>
  </r>
  <r>
    <n v="2018"/>
    <s v="UA"/>
    <s v="STF"/>
    <s v="STUDENT TECHNOLOGY FEES"/>
    <x v="117"/>
    <s v="SCADM"/>
    <s v="STUDENT COMPUTING FACILITIES ADMIN SUPP"/>
    <s v="BL - STUDENT TECH FEE"/>
    <x v="17"/>
    <s v="VP FOR INFORMATION TECHNOLOGY"/>
    <s v="GENFND"/>
    <x v="24"/>
    <x v="23"/>
    <s v="---"/>
    <s v="EX"/>
    <s v="BENF"/>
    <s v="BENEFITS"/>
    <s v="GP"/>
    <x v="5"/>
    <s v="COMPENS"/>
    <s v="07"/>
    <s v="AC"/>
    <x v="3"/>
    <n v="74671"/>
    <n v="74669"/>
    <s v="IT"/>
    <x v="0"/>
    <s v="IT"/>
    <s v="EX"/>
    <n v="74669"/>
    <n v="74669"/>
    <x v="0"/>
    <n v="0"/>
    <n v="0"/>
    <m/>
    <n v="0"/>
    <n v="74669"/>
    <s v="N"/>
    <m/>
    <s v="VPIT"/>
    <s v="VP FOR INFORMATION TECHNOLOGY"/>
    <s v="94"/>
    <s v="1-Adjust Based Budget"/>
    <x v="42"/>
    <x v="2"/>
    <x v="7"/>
    <m/>
    <x v="16"/>
    <x v="16"/>
    <m/>
  </r>
  <r>
    <n v="2018"/>
    <s v="UA"/>
    <s v="STF"/>
    <s v="STUDENT TECHNOLOGY FEES"/>
    <x v="117"/>
    <s v="SMCON"/>
    <s v="STAT &amp; MATH CONSULTING SERVICES"/>
    <s v="BL - STUDENT TECH FEE"/>
    <x v="17"/>
    <s v="VP FOR INFORMATION TECHNOLOGY"/>
    <s v="GENFND"/>
    <x v="24"/>
    <x v="23"/>
    <s v="---"/>
    <s v="EX"/>
    <s v="BENF"/>
    <s v="BENEFITS"/>
    <s v="GP"/>
    <x v="5"/>
    <s v="COMPENS"/>
    <s v="07"/>
    <s v="AC"/>
    <x v="3"/>
    <n v="13774"/>
    <n v="13774"/>
    <s v="IT"/>
    <x v="0"/>
    <s v="IT"/>
    <s v="EX"/>
    <n v="13774"/>
    <n v="13774"/>
    <x v="0"/>
    <n v="0"/>
    <n v="0"/>
    <m/>
    <n v="0"/>
    <n v="13774"/>
    <s v="N"/>
    <m/>
    <s v="VPIT"/>
    <s v="VP FOR INFORMATION TECHNOLOGY"/>
    <s v="94"/>
    <s v="1-Adjust Based Budget"/>
    <x v="42"/>
    <x v="2"/>
    <x v="7"/>
    <m/>
    <x v="16"/>
    <x v="16"/>
    <m/>
  </r>
  <r>
    <n v="2018"/>
    <s v="UA"/>
    <s v="STF"/>
    <s v="STUDENT TECHNOLOGY FEES"/>
    <x v="117"/>
    <s v="SOSAV"/>
    <s v="SCIENCE ON A SPHERE AV"/>
    <s v="BL - STUDENT TECH FEE"/>
    <x v="17"/>
    <s v="VP FOR INFORMATION TECHNOLOGY"/>
    <s v="GENFND"/>
    <x v="24"/>
    <x v="23"/>
    <s v="---"/>
    <s v="EX"/>
    <s v="BENF"/>
    <s v="BENEFITS"/>
    <s v="GP"/>
    <x v="5"/>
    <s v="COMPENS"/>
    <s v="07"/>
    <s v="AC"/>
    <x v="3"/>
    <n v="6944"/>
    <n v="6944"/>
    <s v="IT"/>
    <x v="0"/>
    <s v="IT"/>
    <s v="EX"/>
    <n v="6944"/>
    <n v="6944"/>
    <x v="0"/>
    <n v="0"/>
    <n v="0"/>
    <m/>
    <n v="0"/>
    <n v="6944"/>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24"/>
    <x v="23"/>
    <s v="---"/>
    <s v="EX"/>
    <s v="BENF"/>
    <s v="BENEFITS"/>
    <s v="GP"/>
    <x v="5"/>
    <s v="COMPENS"/>
    <s v="07"/>
    <s v="AC"/>
    <x v="3"/>
    <n v="45404"/>
    <n v="45403"/>
    <s v="IT"/>
    <x v="0"/>
    <s v="IT"/>
    <s v="EX"/>
    <n v="45403"/>
    <n v="45403"/>
    <x v="0"/>
    <n v="0"/>
    <n v="0"/>
    <m/>
    <n v="0"/>
    <n v="45403"/>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24"/>
    <x v="23"/>
    <s v="---"/>
    <s v="EX"/>
    <s v="BENF"/>
    <s v="BENEFITS"/>
    <s v="GP"/>
    <x v="5"/>
    <s v="COMPENS"/>
    <s v="07"/>
    <s v="AC"/>
    <x v="3"/>
    <n v="0"/>
    <n v="40476"/>
    <s v="IT"/>
    <x v="0"/>
    <s v="IT"/>
    <s v="EX"/>
    <n v="40476"/>
    <n v="40476"/>
    <x v="0"/>
    <n v="0"/>
    <n v="0"/>
    <m/>
    <n v="0"/>
    <n v="40476"/>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24"/>
    <x v="23"/>
    <s v="---"/>
    <s v="EX"/>
    <s v="BENF"/>
    <s v="BENEFITS"/>
    <s v="GP"/>
    <x v="5"/>
    <s v="COMPENS"/>
    <s v="07"/>
    <s v="AC"/>
    <x v="3"/>
    <n v="45403"/>
    <n v="45419"/>
    <s v="IT"/>
    <x v="0"/>
    <s v="IT"/>
    <s v="EX"/>
    <n v="45419"/>
    <n v="45419"/>
    <x v="0"/>
    <n v="0"/>
    <n v="0"/>
    <m/>
    <n v="0"/>
    <n v="45419"/>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24"/>
    <x v="23"/>
    <s v="---"/>
    <s v="EX"/>
    <s v="BENF"/>
    <s v="BENEFITS"/>
    <s v="GP"/>
    <x v="5"/>
    <s v="COMPENS"/>
    <s v="07"/>
    <s v="AC"/>
    <x v="3"/>
    <n v="61383"/>
    <n v="61383"/>
    <s v="IT"/>
    <x v="0"/>
    <s v="IT"/>
    <s v="EX"/>
    <n v="61383"/>
    <n v="61383"/>
    <x v="0"/>
    <n v="0"/>
    <n v="0"/>
    <m/>
    <n v="0"/>
    <n v="61383"/>
    <s v="N"/>
    <m/>
    <s v="VPIT"/>
    <s v="VP FOR INFORMATION TECHNOLOGY"/>
    <s v="94"/>
    <s v="1-Adjust Based Budget"/>
    <x v="42"/>
    <x v="2"/>
    <x v="7"/>
    <m/>
    <x v="16"/>
    <x v="16"/>
    <m/>
  </r>
  <r>
    <n v="2018"/>
    <s v="UA"/>
    <s v="STF"/>
    <s v="STUDENT TECHNOLOGY FEES"/>
    <x v="122"/>
    <s v="CL"/>
    <s v="CLOUD SERVICES"/>
    <s v="IN STUDENT TECH FEE"/>
    <x v="17"/>
    <s v="VP FOR INFORMATION TECHNOLOGY"/>
    <s v="GENFND"/>
    <x v="24"/>
    <x v="23"/>
    <s v="---"/>
    <s v="EX"/>
    <s v="BENF"/>
    <s v="BENEFITS"/>
    <s v="GP"/>
    <x v="5"/>
    <s v="COMPENS"/>
    <s v="07"/>
    <s v="AC"/>
    <x v="3"/>
    <n v="6600"/>
    <n v="6584"/>
    <s v="IT"/>
    <x v="0"/>
    <s v="IT"/>
    <s v="EX"/>
    <n v="6584"/>
    <n v="6584"/>
    <x v="0"/>
    <n v="0"/>
    <n v="0"/>
    <m/>
    <n v="0"/>
    <n v="6584"/>
    <s v="N"/>
    <m/>
    <s v="VPIT"/>
    <s v="VP FOR INFORMATION TECHNOLOGY"/>
    <s v="94"/>
    <s v="1-Adjust Based Budget"/>
    <x v="42"/>
    <x v="2"/>
    <x v="7"/>
    <m/>
    <x v="16"/>
    <x v="16"/>
    <m/>
  </r>
  <r>
    <n v="2018"/>
    <s v="UA"/>
    <s v="STF"/>
    <s v="STUDENT TECHNOLOGY FEES"/>
    <x v="122"/>
    <s v="CLMBS"/>
    <s v="STF FOR COLUMBUS"/>
    <s v="IN STUDENT TECH FEE"/>
    <x v="17"/>
    <s v="VP FOR INFORMATION TECHNOLOGY"/>
    <s v="GENFND"/>
    <x v="24"/>
    <x v="23"/>
    <s v="---"/>
    <s v="EX"/>
    <s v="BENF"/>
    <s v="BENEFITS"/>
    <s v="GP"/>
    <x v="5"/>
    <s v="COMPENS"/>
    <s v="07"/>
    <s v="AC"/>
    <x v="3"/>
    <n v="17848"/>
    <n v="17848"/>
    <s v="IT"/>
    <x v="0"/>
    <s v="IT"/>
    <s v="EX"/>
    <n v="17848"/>
    <n v="17848"/>
    <x v="0"/>
    <n v="0"/>
    <n v="0"/>
    <m/>
    <n v="0"/>
    <n v="17848"/>
    <s v="N"/>
    <m/>
    <s v="VPIT"/>
    <s v="VP FOR INFORMATION TECHNOLOGY"/>
    <s v="94"/>
    <s v="1-Adjust Based Budget"/>
    <x v="42"/>
    <x v="2"/>
    <x v="7"/>
    <m/>
    <x v="16"/>
    <x v="16"/>
    <m/>
  </r>
  <r>
    <n v="2018"/>
    <s v="UA"/>
    <s v="STF"/>
    <s v="STUDENT TECHNOLOGY FEES"/>
    <x v="122"/>
    <s v="CV"/>
    <s v="CLIENT VIRTUALIZATION"/>
    <s v="IN STUDENT TECH FEE"/>
    <x v="17"/>
    <s v="VP FOR INFORMATION TECHNOLOGY"/>
    <s v="GENFND"/>
    <x v="24"/>
    <x v="23"/>
    <s v="---"/>
    <s v="EX"/>
    <s v="BENF"/>
    <s v="BENEFITS"/>
    <s v="GP"/>
    <x v="5"/>
    <s v="COMPENS"/>
    <s v="07"/>
    <s v="AC"/>
    <x v="3"/>
    <n v="24661"/>
    <n v="24661"/>
    <s v="IT"/>
    <x v="0"/>
    <s v="IT"/>
    <s v="EX"/>
    <n v="24661"/>
    <n v="24661"/>
    <x v="0"/>
    <n v="0"/>
    <n v="0"/>
    <m/>
    <n v="0"/>
    <n v="24661"/>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24"/>
    <x v="23"/>
    <s v="---"/>
    <s v="EX"/>
    <s v="BENF"/>
    <s v="BENEFITS"/>
    <s v="GP"/>
    <x v="5"/>
    <s v="COMPENS"/>
    <s v="07"/>
    <s v="AC"/>
    <x v="3"/>
    <n v="9139"/>
    <n v="6647"/>
    <s v="IT"/>
    <x v="0"/>
    <s v="IT"/>
    <s v="EX"/>
    <n v="6647"/>
    <n v="6647"/>
    <x v="0"/>
    <n v="0"/>
    <n v="0"/>
    <m/>
    <n v="0"/>
    <n v="6647"/>
    <s v="N"/>
    <m/>
    <s v="VPIT"/>
    <s v="VP FOR INFORMATION TECHNOLOGY"/>
    <s v="94"/>
    <s v="1-Adjust Based Budget"/>
    <x v="42"/>
    <x v="2"/>
    <x v="7"/>
    <m/>
    <x v="16"/>
    <x v="16"/>
    <m/>
  </r>
  <r>
    <n v="2018"/>
    <s v="UA"/>
    <s v="STF"/>
    <s v="STUDENT TECHNOLOGY FEES"/>
    <x v="122"/>
    <s v="EDDEL"/>
    <s v="EDUCATION DELIVERY"/>
    <s v="IN STUDENT TECH FEE"/>
    <x v="17"/>
    <s v="VP FOR INFORMATION TECHNOLOGY"/>
    <s v="GENFND"/>
    <x v="24"/>
    <x v="23"/>
    <s v="---"/>
    <s v="EX"/>
    <s v="BENF"/>
    <s v="BENEFITS"/>
    <s v="GP"/>
    <x v="5"/>
    <s v="COMPENS"/>
    <s v="07"/>
    <s v="AC"/>
    <x v="3"/>
    <n v="23854"/>
    <n v="23854"/>
    <s v="IT"/>
    <x v="0"/>
    <s v="IT"/>
    <s v="EX"/>
    <n v="23854"/>
    <n v="23854"/>
    <x v="0"/>
    <n v="0"/>
    <n v="0"/>
    <m/>
    <n v="0"/>
    <n v="23854"/>
    <s v="N"/>
    <m/>
    <s v="VPIT"/>
    <s v="VP FOR INFORMATION TECHNOLOGY"/>
    <s v="94"/>
    <s v="1-Adjust Based Budget"/>
    <x v="42"/>
    <x v="2"/>
    <x v="7"/>
    <m/>
    <x v="16"/>
    <x v="16"/>
    <m/>
  </r>
  <r>
    <n v="2018"/>
    <s v="UA"/>
    <s v="STF"/>
    <s v="STUDENT TECHNOLOGY FEES"/>
    <x v="122"/>
    <s v="GITHB"/>
    <s v="GITHUB"/>
    <s v="IN STUDENT TECH FEE"/>
    <x v="17"/>
    <s v="VP FOR INFORMATION TECHNOLOGY"/>
    <s v="GENFND"/>
    <x v="24"/>
    <x v="23"/>
    <s v="---"/>
    <s v="EX"/>
    <s v="BENF"/>
    <s v="BENEFITS"/>
    <s v="GP"/>
    <x v="5"/>
    <s v="COMPENS"/>
    <s v="07"/>
    <s v="AC"/>
    <x v="3"/>
    <n v="11221"/>
    <n v="11221"/>
    <s v="IT"/>
    <x v="0"/>
    <s v="IT"/>
    <s v="EX"/>
    <n v="11221"/>
    <n v="11221"/>
    <x v="0"/>
    <n v="0"/>
    <n v="0"/>
    <m/>
    <n v="0"/>
    <n v="11221"/>
    <s v="N"/>
    <m/>
    <s v="VPIT"/>
    <s v="VP FOR INFORMATION TECHNOLOGY"/>
    <s v="94"/>
    <s v="1-Adjust Based Budget"/>
    <x v="42"/>
    <x v="2"/>
    <x v="7"/>
    <m/>
    <x v="16"/>
    <x v="16"/>
    <m/>
  </r>
  <r>
    <n v="2018"/>
    <s v="UA"/>
    <s v="STF"/>
    <s v="STUDENT TECHNOLOGY FEES"/>
    <x v="122"/>
    <s v="HIP"/>
    <s v="HEALTH INFORMATION PROTECTION"/>
    <s v="IN STUDENT TECH FEE"/>
    <x v="17"/>
    <s v="VP FOR INFORMATION TECHNOLOGY"/>
    <s v="GENFND"/>
    <x v="24"/>
    <x v="23"/>
    <s v="---"/>
    <s v="EX"/>
    <s v="BENF"/>
    <s v="BENEFITS"/>
    <s v="GP"/>
    <x v="5"/>
    <s v="COMPENS"/>
    <s v="07"/>
    <s v="AC"/>
    <x v="3"/>
    <n v="15205"/>
    <n v="15205"/>
    <s v="IT"/>
    <x v="0"/>
    <s v="IT"/>
    <s v="EX"/>
    <n v="15205"/>
    <n v="15205"/>
    <x v="0"/>
    <n v="0"/>
    <n v="0"/>
    <m/>
    <n v="0"/>
    <n v="15205"/>
    <s v="N"/>
    <m/>
    <s v="VPIT"/>
    <s v="VP FOR INFORMATION TECHNOLOGY"/>
    <s v="94"/>
    <s v="1-Adjust Based Budget"/>
    <x v="42"/>
    <x v="2"/>
    <x v="7"/>
    <m/>
    <x v="16"/>
    <x v="16"/>
    <m/>
  </r>
  <r>
    <n v="2018"/>
    <s v="UA"/>
    <s v="STF"/>
    <s v="STUDENT TECHNOLOGY FEES"/>
    <x v="122"/>
    <s v="IUPRT"/>
    <s v="IU-PRINT"/>
    <s v="IN STUDENT TECH FEE"/>
    <x v="17"/>
    <s v="VP FOR INFORMATION TECHNOLOGY"/>
    <s v="GENFND"/>
    <x v="24"/>
    <x v="23"/>
    <s v="---"/>
    <s v="EX"/>
    <s v="BENF"/>
    <s v="BENEFITS"/>
    <s v="GP"/>
    <x v="5"/>
    <s v="COMPENS"/>
    <s v="07"/>
    <s v="AC"/>
    <x v="3"/>
    <n v="12851"/>
    <n v="12851"/>
    <s v="IT"/>
    <x v="0"/>
    <s v="IT"/>
    <s v="EX"/>
    <n v="12851"/>
    <n v="12851"/>
    <x v="0"/>
    <n v="0"/>
    <n v="0"/>
    <m/>
    <n v="0"/>
    <n v="12851"/>
    <s v="N"/>
    <m/>
    <s v="VPIT"/>
    <s v="VP FOR INFORMATION TECHNOLOGY"/>
    <s v="94"/>
    <s v="1-Adjust Based Budget"/>
    <x v="42"/>
    <x v="2"/>
    <x v="7"/>
    <m/>
    <x v="16"/>
    <x v="16"/>
    <m/>
  </r>
  <r>
    <n v="2018"/>
    <s v="UA"/>
    <s v="STF"/>
    <s v="STUDENT TECHNOLOGY FEES"/>
    <x v="122"/>
    <s v="LSPAC"/>
    <s v="LEARNING SPACES"/>
    <s v="IN STUDENT TECH FEE"/>
    <x v="17"/>
    <s v="VP FOR INFORMATION TECHNOLOGY"/>
    <s v="GENFND"/>
    <x v="24"/>
    <x v="23"/>
    <s v="---"/>
    <s v="EX"/>
    <s v="BENF"/>
    <s v="BENEFITS"/>
    <s v="GP"/>
    <x v="5"/>
    <s v="COMPENS"/>
    <s v="07"/>
    <s v="AC"/>
    <x v="3"/>
    <n v="13367"/>
    <n v="13367"/>
    <s v="IT"/>
    <x v="0"/>
    <s v="IT"/>
    <s v="EX"/>
    <n v="13367"/>
    <n v="13367"/>
    <x v="0"/>
    <n v="0"/>
    <n v="0"/>
    <m/>
    <n v="0"/>
    <n v="13367"/>
    <s v="N"/>
    <m/>
    <s v="VPIT"/>
    <s v="VP FOR INFORMATION TECHNOLOGY"/>
    <s v="94"/>
    <s v="1-Adjust Based Budget"/>
    <x v="42"/>
    <x v="2"/>
    <x v="7"/>
    <m/>
    <x v="16"/>
    <x v="16"/>
    <m/>
  </r>
  <r>
    <n v="2018"/>
    <s v="UA"/>
    <s v="STF"/>
    <s v="STUDENT TECHNOLOGY FEES"/>
    <x v="122"/>
    <s v="PRINT"/>
    <s v="STUDENT TECHNOLOGY CENTERS PRINTING"/>
    <s v="IN STUDENT TECH FEE"/>
    <x v="17"/>
    <s v="VP FOR INFORMATION TECHNOLOGY"/>
    <s v="GENFND"/>
    <x v="24"/>
    <x v="23"/>
    <s v="---"/>
    <s v="EX"/>
    <s v="BENF"/>
    <s v="BENEFITS"/>
    <s v="GP"/>
    <x v="5"/>
    <s v="COMPENS"/>
    <s v="07"/>
    <s v="AC"/>
    <x v="3"/>
    <n v="1786"/>
    <n v="1786"/>
    <s v="IT"/>
    <x v="0"/>
    <s v="IT"/>
    <s v="EX"/>
    <n v="1786"/>
    <n v="1786"/>
    <x v="0"/>
    <n v="0"/>
    <n v="0"/>
    <m/>
    <n v="0"/>
    <n v="1786"/>
    <s v="N"/>
    <m/>
    <s v="VPIT"/>
    <s v="VP FOR INFORMATION TECHNOLOGY"/>
    <s v="94"/>
    <s v="1-Adjust Based Budget"/>
    <x v="42"/>
    <x v="2"/>
    <x v="7"/>
    <m/>
    <x v="16"/>
    <x v="16"/>
    <m/>
  </r>
  <r>
    <n v="2018"/>
    <s v="UA"/>
    <s v="STF"/>
    <s v="STUDENT TECHNOLOGY FEES"/>
    <x v="122"/>
    <s v="SAVP"/>
    <s v="SUPPORT AVP"/>
    <s v="IN STUDENT TECH FEE"/>
    <x v="17"/>
    <s v="VP FOR INFORMATION TECHNOLOGY"/>
    <s v="GENFND"/>
    <x v="24"/>
    <x v="23"/>
    <s v="---"/>
    <s v="EX"/>
    <s v="BENF"/>
    <s v="BENEFITS"/>
    <s v="GP"/>
    <x v="5"/>
    <s v="COMPENS"/>
    <s v="07"/>
    <s v="AC"/>
    <x v="3"/>
    <n v="0"/>
    <n v="5027"/>
    <s v="IT"/>
    <x v="0"/>
    <s v="IT"/>
    <s v="EX"/>
    <n v="5027"/>
    <n v="5027"/>
    <x v="0"/>
    <n v="0"/>
    <n v="0"/>
    <m/>
    <n v="0"/>
    <n v="5027"/>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24"/>
    <x v="23"/>
    <s v="---"/>
    <s v="EX"/>
    <s v="BENF"/>
    <s v="BENEFITS"/>
    <s v="GP"/>
    <x v="5"/>
    <s v="COMPENS"/>
    <s v="07"/>
    <s v="AC"/>
    <x v="3"/>
    <n v="29248"/>
    <n v="28905"/>
    <s v="IT"/>
    <x v="0"/>
    <s v="IT"/>
    <s v="EX"/>
    <n v="28905"/>
    <n v="28905"/>
    <x v="0"/>
    <n v="0"/>
    <n v="0"/>
    <m/>
    <n v="0"/>
    <n v="28905"/>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24"/>
    <x v="23"/>
    <s v="---"/>
    <s v="EX"/>
    <s v="BENF"/>
    <s v="BENEFITS"/>
    <s v="GP"/>
    <x v="5"/>
    <s v="COMPENS"/>
    <s v="07"/>
    <s v="AC"/>
    <x v="3"/>
    <n v="5807"/>
    <n v="5807"/>
    <s v="IT"/>
    <x v="0"/>
    <s v="IT"/>
    <s v="EX"/>
    <n v="5807"/>
    <n v="5807"/>
    <x v="0"/>
    <n v="0"/>
    <n v="0"/>
    <m/>
    <n v="0"/>
    <n v="5807"/>
    <s v="N"/>
    <m/>
    <s v="VPIT"/>
    <s v="VP FOR INFORMATION TECHNOLOGY"/>
    <s v="94"/>
    <s v="1-Adjust Based Budget"/>
    <x v="42"/>
    <x v="2"/>
    <x v="7"/>
    <m/>
    <x v="16"/>
    <x v="16"/>
    <m/>
  </r>
  <r>
    <n v="2018"/>
    <s v="UA"/>
    <s v="STF"/>
    <s v="STUDENT TECHNOLOGY FEES"/>
    <x v="122"/>
    <s v="STCON"/>
    <s v="STUDENT TECHNOLOGY CONSULTING"/>
    <s v="IN STUDENT TECH FEE"/>
    <x v="17"/>
    <s v="VP FOR INFORMATION TECHNOLOGY"/>
    <s v="GENFND"/>
    <x v="24"/>
    <x v="23"/>
    <s v="---"/>
    <s v="EX"/>
    <s v="BENF"/>
    <s v="BENEFITS"/>
    <s v="GP"/>
    <x v="5"/>
    <s v="COMPENS"/>
    <s v="07"/>
    <s v="AC"/>
    <x v="3"/>
    <n v="18584"/>
    <n v="29036"/>
    <s v="IT"/>
    <x v="0"/>
    <s v="IT"/>
    <s v="EX"/>
    <n v="29036"/>
    <n v="29036"/>
    <x v="0"/>
    <n v="0"/>
    <n v="0"/>
    <m/>
    <n v="0"/>
    <n v="29036"/>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24"/>
    <x v="23"/>
    <s v="---"/>
    <s v="EX"/>
    <s v="BENF"/>
    <s v="BENEFITS"/>
    <s v="GP"/>
    <x v="5"/>
    <s v="COMPENS"/>
    <s v="07"/>
    <s v="AC"/>
    <x v="3"/>
    <n v="29429"/>
    <n v="31229"/>
    <s v="IT"/>
    <x v="0"/>
    <s v="IT"/>
    <s v="EX"/>
    <n v="31229"/>
    <n v="31229"/>
    <x v="0"/>
    <n v="0"/>
    <n v="0"/>
    <m/>
    <n v="0"/>
    <n v="31229"/>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24"/>
    <x v="23"/>
    <s v="---"/>
    <s v="EX"/>
    <s v="BENF"/>
    <s v="BENEFITS"/>
    <s v="GP"/>
    <x v="5"/>
    <s v="COMPENS"/>
    <s v="07"/>
    <s v="AC"/>
    <x v="3"/>
    <n v="0"/>
    <n v="-12715"/>
    <s v="IT"/>
    <x v="0"/>
    <s v="IT"/>
    <s v="EX"/>
    <n v="-12715"/>
    <n v="-12715"/>
    <x v="0"/>
    <n v="0"/>
    <n v="0"/>
    <m/>
    <n v="0"/>
    <n v="-12715"/>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24"/>
    <x v="23"/>
    <s v="---"/>
    <s v="EX"/>
    <s v="BENF"/>
    <s v="BENEFITS"/>
    <s v="GP"/>
    <x v="5"/>
    <s v="COMPENS"/>
    <s v="07"/>
    <s v="AC"/>
    <x v="3"/>
    <n v="54282"/>
    <n v="54282"/>
    <s v="IT"/>
    <x v="0"/>
    <s v="IT"/>
    <s v="EX"/>
    <n v="54282"/>
    <n v="54282"/>
    <x v="0"/>
    <n v="0"/>
    <n v="0"/>
    <m/>
    <n v="0"/>
    <n v="54282"/>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25"/>
    <x v="24"/>
    <s v="---"/>
    <s v="EX"/>
    <s v="BENF"/>
    <s v="BENEFITS"/>
    <s v="GP"/>
    <x v="5"/>
    <s v="COMPENS"/>
    <s v="07"/>
    <s v="AC"/>
    <x v="3"/>
    <n v="31735"/>
    <n v="31735"/>
    <s v="IT"/>
    <x v="0"/>
    <s v="IT"/>
    <s v="EX"/>
    <n v="31735"/>
    <n v="31735"/>
    <x v="0"/>
    <n v="0"/>
    <n v="0"/>
    <m/>
    <n v="0"/>
    <n v="31735"/>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25"/>
    <x v="24"/>
    <s v="---"/>
    <s v="EX"/>
    <s v="BENF"/>
    <s v="BENEFITS"/>
    <s v="GP"/>
    <x v="5"/>
    <s v="COMPENS"/>
    <s v="07"/>
    <s v="AC"/>
    <x v="3"/>
    <n v="9938"/>
    <n v="9938"/>
    <s v="IT"/>
    <x v="0"/>
    <s v="IT"/>
    <s v="EX"/>
    <n v="9938"/>
    <n v="9938"/>
    <x v="0"/>
    <n v="0"/>
    <n v="0"/>
    <m/>
    <n v="0"/>
    <n v="9938"/>
    <s v="N"/>
    <m/>
    <s v="VPIT"/>
    <s v="VP FOR INFORMATION TECHNOLOGY"/>
    <s v="94"/>
    <s v="1-Adjust Based Budget"/>
    <x v="42"/>
    <x v="2"/>
    <x v="7"/>
    <m/>
    <x v="16"/>
    <x v="16"/>
    <m/>
  </r>
  <r>
    <n v="2018"/>
    <s v="UA"/>
    <s v="STF"/>
    <s v="STUDENT TECHNOLOGY FEES"/>
    <x v="117"/>
    <s v="CAS"/>
    <s v="COMPUTING ADVISING &amp; SUPPORT"/>
    <s v="BL - STUDENT TECH FEE"/>
    <x v="17"/>
    <s v="VP FOR INFORMATION TECHNOLOGY"/>
    <s v="GENFND"/>
    <x v="25"/>
    <x v="24"/>
    <s v="---"/>
    <s v="EX"/>
    <s v="BENF"/>
    <s v="BENEFITS"/>
    <s v="GP"/>
    <x v="5"/>
    <s v="COMPENS"/>
    <s v="07"/>
    <s v="AC"/>
    <x v="3"/>
    <n v="5394"/>
    <n v="5394"/>
    <s v="IT"/>
    <x v="0"/>
    <s v="IT"/>
    <s v="EX"/>
    <n v="5394"/>
    <n v="5394"/>
    <x v="0"/>
    <n v="0"/>
    <n v="0"/>
    <m/>
    <n v="0"/>
    <n v="5394"/>
    <s v="N"/>
    <m/>
    <s v="VPIT"/>
    <s v="VP FOR INFORMATION TECHNOLOGY"/>
    <s v="94"/>
    <s v="1-Adjust Based Budget"/>
    <x v="42"/>
    <x v="2"/>
    <x v="7"/>
    <m/>
    <x v="16"/>
    <x v="16"/>
    <m/>
  </r>
  <r>
    <n v="2018"/>
    <s v="UA"/>
    <s v="STF"/>
    <s v="STUDENT TECHNOLOGY FEES"/>
    <x v="117"/>
    <s v="CITL"/>
    <s v="CENTER FOR INNOVATION IN TEACH &amp; LEARN"/>
    <s v="BL - STUDENT TECH FEE"/>
    <x v="17"/>
    <s v="VP FOR INFORMATION TECHNOLOGY"/>
    <s v="GENFND"/>
    <x v="25"/>
    <x v="24"/>
    <s v="---"/>
    <s v="EX"/>
    <s v="BENF"/>
    <s v="BENEFITS"/>
    <s v="GP"/>
    <x v="5"/>
    <s v="COMPENS"/>
    <s v="07"/>
    <s v="AC"/>
    <x v="3"/>
    <n v="11284"/>
    <n v="11284"/>
    <s v="IT"/>
    <x v="0"/>
    <s v="IT"/>
    <s v="EX"/>
    <n v="11284"/>
    <n v="11284"/>
    <x v="0"/>
    <n v="0"/>
    <n v="0"/>
    <m/>
    <n v="0"/>
    <n v="11284"/>
    <s v="N"/>
    <m/>
    <s v="VPIT"/>
    <s v="VP FOR INFORMATION TECHNOLOGY"/>
    <s v="94"/>
    <s v="1-Adjust Based Budget"/>
    <x v="42"/>
    <x v="2"/>
    <x v="7"/>
    <m/>
    <x v="16"/>
    <x v="16"/>
    <m/>
  </r>
  <r>
    <n v="2018"/>
    <s v="UA"/>
    <s v="STF"/>
    <s v="STUDENT TECHNOLOGY FEES"/>
    <x v="117"/>
    <s v="CL"/>
    <s v="CLOUD SERVICES"/>
    <s v="BL - STUDENT TECH FEE"/>
    <x v="17"/>
    <s v="VP FOR INFORMATION TECHNOLOGY"/>
    <s v="GENFND"/>
    <x v="25"/>
    <x v="24"/>
    <s v="---"/>
    <s v="EX"/>
    <s v="BENF"/>
    <s v="BENEFITS"/>
    <s v="GP"/>
    <x v="5"/>
    <s v="COMPENS"/>
    <s v="07"/>
    <s v="AC"/>
    <x v="3"/>
    <n v="6185"/>
    <n v="8360"/>
    <s v="IT"/>
    <x v="0"/>
    <s v="IT"/>
    <s v="EX"/>
    <n v="8360"/>
    <n v="8360"/>
    <x v="0"/>
    <n v="0"/>
    <n v="0"/>
    <m/>
    <n v="0"/>
    <n v="8360"/>
    <s v="N"/>
    <m/>
    <s v="VPIT"/>
    <s v="VP FOR INFORMATION TECHNOLOGY"/>
    <s v="94"/>
    <s v="1-Adjust Based Budget"/>
    <x v="42"/>
    <x v="2"/>
    <x v="7"/>
    <m/>
    <x v="16"/>
    <x v="16"/>
    <m/>
  </r>
  <r>
    <n v="2018"/>
    <s v="UA"/>
    <s v="STF"/>
    <s v="STUDENT TECHNOLOGY FEES"/>
    <x v="117"/>
    <s v="CO"/>
    <s v="COMMUNICATIONS OFFICE"/>
    <s v="BL - STUDENT TECH FEE"/>
    <x v="17"/>
    <s v="VP FOR INFORMATION TECHNOLOGY"/>
    <s v="GENFND"/>
    <x v="25"/>
    <x v="24"/>
    <s v="---"/>
    <s v="EX"/>
    <s v="BENF"/>
    <s v="BENEFITS"/>
    <s v="GP"/>
    <x v="5"/>
    <s v="COMPENS"/>
    <s v="07"/>
    <s v="AC"/>
    <x v="3"/>
    <n v="11609"/>
    <n v="11609"/>
    <s v="IT"/>
    <x v="0"/>
    <s v="IT"/>
    <s v="EX"/>
    <n v="11609"/>
    <n v="11609"/>
    <x v="0"/>
    <n v="0"/>
    <n v="0"/>
    <m/>
    <n v="0"/>
    <n v="11609"/>
    <s v="N"/>
    <m/>
    <s v="VPIT"/>
    <s v="VP FOR INFORMATION TECHNOLOGY"/>
    <s v="94"/>
    <s v="1-Adjust Based Budget"/>
    <x v="42"/>
    <x v="2"/>
    <x v="7"/>
    <m/>
    <x v="16"/>
    <x v="16"/>
    <m/>
  </r>
  <r>
    <n v="2018"/>
    <s v="UA"/>
    <s v="STF"/>
    <s v="STUDENT TECHNOLOGY FEES"/>
    <x v="117"/>
    <s v="CV"/>
    <s v="CLIENT VIRTUALIZATION"/>
    <s v="BL - STUDENT TECH FEE"/>
    <x v="17"/>
    <s v="VP FOR INFORMATION TECHNOLOGY"/>
    <s v="GENFND"/>
    <x v="25"/>
    <x v="24"/>
    <s v="---"/>
    <s v="EX"/>
    <s v="BENF"/>
    <s v="BENEFITS"/>
    <s v="GP"/>
    <x v="5"/>
    <s v="COMPENS"/>
    <s v="07"/>
    <s v="AC"/>
    <x v="3"/>
    <n v="12089"/>
    <n v="12089"/>
    <s v="IT"/>
    <x v="0"/>
    <s v="IT"/>
    <s v="EX"/>
    <n v="12089"/>
    <n v="12089"/>
    <x v="0"/>
    <n v="0"/>
    <n v="0"/>
    <m/>
    <n v="0"/>
    <n v="12089"/>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25"/>
    <x v="24"/>
    <s v="---"/>
    <s v="EX"/>
    <s v="BENF"/>
    <s v="BENEFITS"/>
    <s v="GP"/>
    <x v="5"/>
    <s v="COMPENS"/>
    <s v="07"/>
    <s v="AC"/>
    <x v="3"/>
    <n v="7348"/>
    <n v="13541"/>
    <s v="IT"/>
    <x v="0"/>
    <s v="IT"/>
    <s v="EX"/>
    <n v="13541"/>
    <n v="13541"/>
    <x v="0"/>
    <n v="0"/>
    <n v="0"/>
    <m/>
    <n v="0"/>
    <n v="13541"/>
    <s v="N"/>
    <m/>
    <s v="VPIT"/>
    <s v="VP FOR INFORMATION TECHNOLOGY"/>
    <s v="94"/>
    <s v="1-Adjust Based Budget"/>
    <x v="42"/>
    <x v="2"/>
    <x v="7"/>
    <m/>
    <x v="16"/>
    <x v="16"/>
    <m/>
  </r>
  <r>
    <n v="2018"/>
    <s v="UA"/>
    <s v="STF"/>
    <s v="STUDENT TECHNOLOGY FEES"/>
    <x v="117"/>
    <s v="DDM"/>
    <s v="DEPLOYMENT AND DEVICE MGMT"/>
    <s v="BL - STUDENT TECH FEE"/>
    <x v="17"/>
    <s v="VP FOR INFORMATION TECHNOLOGY"/>
    <s v="GENFND"/>
    <x v="25"/>
    <x v="24"/>
    <s v="---"/>
    <s v="EX"/>
    <s v="BENF"/>
    <s v="BENEFITS"/>
    <s v="GP"/>
    <x v="5"/>
    <s v="COMPENS"/>
    <s v="07"/>
    <s v="AC"/>
    <x v="3"/>
    <n v="24051"/>
    <n v="16602"/>
    <s v="IT"/>
    <x v="0"/>
    <s v="IT"/>
    <s v="EX"/>
    <n v="16602"/>
    <n v="16602"/>
    <x v="0"/>
    <n v="0"/>
    <n v="0"/>
    <m/>
    <n v="0"/>
    <n v="16602"/>
    <s v="N"/>
    <m/>
    <s v="VPIT"/>
    <s v="VP FOR INFORMATION TECHNOLOGY"/>
    <s v="94"/>
    <s v="1-Adjust Based Budget"/>
    <x v="42"/>
    <x v="2"/>
    <x v="7"/>
    <m/>
    <x v="16"/>
    <x v="16"/>
    <m/>
  </r>
  <r>
    <n v="2018"/>
    <s v="UA"/>
    <s v="STF"/>
    <s v="STUDENT TECHNOLOGY FEES"/>
    <x v="117"/>
    <s v="EDDEL"/>
    <s v="EDUCATION DELIVERY"/>
    <s v="BL - STUDENT TECH FEE"/>
    <x v="17"/>
    <s v="VP FOR INFORMATION TECHNOLOGY"/>
    <s v="GENFND"/>
    <x v="25"/>
    <x v="24"/>
    <s v="---"/>
    <s v="EX"/>
    <s v="BENF"/>
    <s v="BENEFITS"/>
    <s v="GP"/>
    <x v="5"/>
    <s v="COMPENS"/>
    <s v="07"/>
    <s v="AC"/>
    <x v="3"/>
    <n v="8783"/>
    <n v="11381"/>
    <s v="IT"/>
    <x v="0"/>
    <s v="IT"/>
    <s v="EX"/>
    <n v="11381"/>
    <n v="11381"/>
    <x v="0"/>
    <n v="0"/>
    <n v="0"/>
    <m/>
    <n v="0"/>
    <n v="11381"/>
    <s v="N"/>
    <m/>
    <s v="VPIT"/>
    <s v="VP FOR INFORMATION TECHNOLOGY"/>
    <s v="94"/>
    <s v="1-Adjust Based Budget"/>
    <x v="42"/>
    <x v="2"/>
    <x v="7"/>
    <m/>
    <x v="16"/>
    <x v="16"/>
    <m/>
  </r>
  <r>
    <n v="2018"/>
    <s v="UA"/>
    <s v="STF"/>
    <s v="STUDENT TECHNOLOGY FEES"/>
    <x v="117"/>
    <s v="EDS"/>
    <s v="ELEARNING DESIGN AND SERVICES"/>
    <s v="BL - STUDENT TECH FEE"/>
    <x v="17"/>
    <s v="VP FOR INFORMATION TECHNOLOGY"/>
    <s v="GENFND"/>
    <x v="25"/>
    <x v="24"/>
    <s v="---"/>
    <s v="EX"/>
    <s v="BENF"/>
    <s v="BENEFITS"/>
    <s v="GP"/>
    <x v="5"/>
    <s v="COMPENS"/>
    <s v="07"/>
    <s v="AC"/>
    <x v="3"/>
    <n v="8682"/>
    <n v="8682"/>
    <s v="IT"/>
    <x v="0"/>
    <s v="IT"/>
    <s v="EX"/>
    <n v="8682"/>
    <n v="8682"/>
    <x v="0"/>
    <n v="0"/>
    <n v="0"/>
    <m/>
    <n v="0"/>
    <n v="8682"/>
    <s v="N"/>
    <m/>
    <s v="VPIT"/>
    <s v="VP FOR INFORMATION TECHNOLOGY"/>
    <s v="94"/>
    <s v="1-Adjust Based Budget"/>
    <x v="42"/>
    <x v="2"/>
    <x v="7"/>
    <m/>
    <x v="16"/>
    <x v="16"/>
    <m/>
  </r>
  <r>
    <n v="2018"/>
    <s v="UA"/>
    <s v="STF"/>
    <s v="STUDENT TECHNOLOGY FEES"/>
    <x v="117"/>
    <s v="EWT"/>
    <s v="ENTERPRISE WEB TECH TEAM"/>
    <s v="BL - STUDENT TECH FEE"/>
    <x v="17"/>
    <s v="VP FOR INFORMATION TECHNOLOGY"/>
    <s v="GENFND"/>
    <x v="25"/>
    <x v="24"/>
    <s v="---"/>
    <s v="EX"/>
    <s v="BENF"/>
    <s v="BENEFITS"/>
    <s v="GP"/>
    <x v="5"/>
    <s v="COMPENS"/>
    <s v="07"/>
    <s v="AC"/>
    <x v="3"/>
    <n v="4922"/>
    <n v="4922"/>
    <s v="IT"/>
    <x v="0"/>
    <s v="IT"/>
    <s v="EX"/>
    <n v="4922"/>
    <n v="4922"/>
    <x v="0"/>
    <n v="0"/>
    <n v="0"/>
    <m/>
    <n v="0"/>
    <n v="4922"/>
    <s v="N"/>
    <m/>
    <s v="VPIT"/>
    <s v="VP FOR INFORMATION TECHNOLOGY"/>
    <s v="94"/>
    <s v="1-Adjust Based Budget"/>
    <x v="42"/>
    <x v="2"/>
    <x v="7"/>
    <m/>
    <x v="16"/>
    <x v="16"/>
    <m/>
  </r>
  <r>
    <n v="2018"/>
    <s v="UA"/>
    <s v="STF"/>
    <s v="STUDENT TECHNOLOGY FEES"/>
    <x v="117"/>
    <s v="FOSVS"/>
    <s v="FINANCE OFFICE SERVICES"/>
    <s v="BL - STUDENT TECH FEE"/>
    <x v="17"/>
    <s v="VP FOR INFORMATION TECHNOLOGY"/>
    <s v="GENFND"/>
    <x v="25"/>
    <x v="24"/>
    <s v="---"/>
    <s v="EX"/>
    <s v="BENF"/>
    <s v="BENEFITS"/>
    <s v="GP"/>
    <x v="5"/>
    <s v="COMPENS"/>
    <s v="07"/>
    <s v="AC"/>
    <x v="3"/>
    <n v="2808"/>
    <n v="0"/>
    <s v="IT"/>
    <x v="0"/>
    <s v="IT"/>
    <s v="EX"/>
    <n v="0"/>
    <n v="0"/>
    <x v="0"/>
    <n v="0"/>
    <n v="0"/>
    <m/>
    <n v="0"/>
    <n v="0"/>
    <s v="N"/>
    <m/>
    <s v="VPIT"/>
    <s v="VP FOR INFORMATION TECHNOLOGY"/>
    <s v="94"/>
    <s v="1-Adjust Based Budget"/>
    <x v="42"/>
    <x v="2"/>
    <x v="7"/>
    <m/>
    <x v="16"/>
    <x v="16"/>
    <m/>
  </r>
  <r>
    <n v="2018"/>
    <s v="UA"/>
    <s v="STF"/>
    <s v="STUDENT TECHNOLOGY FEES"/>
    <x v="117"/>
    <s v="HRO"/>
    <s v="HUMAN RESOURCES"/>
    <s v="BL - STUDENT TECH FEE"/>
    <x v="17"/>
    <s v="VP FOR INFORMATION TECHNOLOGY"/>
    <s v="GENFND"/>
    <x v="25"/>
    <x v="24"/>
    <s v="---"/>
    <s v="EX"/>
    <s v="BENF"/>
    <s v="BENEFITS"/>
    <s v="GP"/>
    <x v="5"/>
    <s v="COMPENS"/>
    <s v="07"/>
    <s v="AC"/>
    <x v="3"/>
    <n v="735"/>
    <n v="735"/>
    <s v="IT"/>
    <x v="0"/>
    <s v="IT"/>
    <s v="EX"/>
    <n v="735"/>
    <n v="735"/>
    <x v="0"/>
    <n v="0"/>
    <n v="0"/>
    <m/>
    <n v="0"/>
    <n v="735"/>
    <s v="N"/>
    <m/>
    <s v="VPIT"/>
    <s v="VP FOR INFORMATION TECHNOLOGY"/>
    <s v="94"/>
    <s v="1-Adjust Based Budget"/>
    <x v="42"/>
    <x v="2"/>
    <x v="7"/>
    <m/>
    <x v="16"/>
    <x v="16"/>
    <m/>
  </r>
  <r>
    <n v="2018"/>
    <s v="UA"/>
    <s v="STF"/>
    <s v="STUDENT TECHNOLOGY FEES"/>
    <x v="117"/>
    <s v="IPSO"/>
    <s v="IT POLICY &amp; SECURITY OFFICE"/>
    <s v="BL - STUDENT TECH FEE"/>
    <x v="17"/>
    <s v="VP FOR INFORMATION TECHNOLOGY"/>
    <s v="GENFND"/>
    <x v="25"/>
    <x v="24"/>
    <s v="---"/>
    <s v="EX"/>
    <s v="BENF"/>
    <s v="BENEFITS"/>
    <s v="GP"/>
    <x v="5"/>
    <s v="COMPENS"/>
    <s v="07"/>
    <s v="AC"/>
    <x v="3"/>
    <n v="6826"/>
    <n v="6826"/>
    <s v="IT"/>
    <x v="0"/>
    <s v="IT"/>
    <s v="EX"/>
    <n v="6826"/>
    <n v="6826"/>
    <x v="0"/>
    <n v="0"/>
    <n v="0"/>
    <m/>
    <n v="0"/>
    <n v="6826"/>
    <s v="N"/>
    <m/>
    <s v="VPIT"/>
    <s v="VP FOR INFORMATION TECHNOLOGY"/>
    <s v="94"/>
    <s v="1-Adjust Based Budget"/>
    <x v="42"/>
    <x v="2"/>
    <x v="7"/>
    <m/>
    <x v="16"/>
    <x v="16"/>
    <m/>
  </r>
  <r>
    <n v="2018"/>
    <s v="UA"/>
    <s v="STF"/>
    <s v="STUDENT TECHNOLOGY FEES"/>
    <x v="117"/>
    <s v="IUPRT"/>
    <s v="IU-PRINT"/>
    <s v="BL - STUDENT TECH FEE"/>
    <x v="17"/>
    <s v="VP FOR INFORMATION TECHNOLOGY"/>
    <s v="GENFND"/>
    <x v="25"/>
    <x v="24"/>
    <s v="---"/>
    <s v="EX"/>
    <s v="BENF"/>
    <s v="BENEFITS"/>
    <s v="GP"/>
    <x v="5"/>
    <s v="COMPENS"/>
    <s v="07"/>
    <s v="AC"/>
    <x v="3"/>
    <n v="4684"/>
    <n v="11487"/>
    <s v="IT"/>
    <x v="0"/>
    <s v="IT"/>
    <s v="EX"/>
    <n v="11487"/>
    <n v="11487"/>
    <x v="0"/>
    <n v="0"/>
    <n v="0"/>
    <m/>
    <n v="0"/>
    <n v="11487"/>
    <s v="N"/>
    <m/>
    <s v="VPIT"/>
    <s v="VP FOR INFORMATION TECHNOLOGY"/>
    <s v="94"/>
    <s v="1-Adjust Based Budget"/>
    <x v="42"/>
    <x v="2"/>
    <x v="7"/>
    <m/>
    <x v="16"/>
    <x v="16"/>
    <m/>
  </r>
  <r>
    <n v="2018"/>
    <s v="UA"/>
    <s v="STF"/>
    <s v="STUDENT TECHNOLOGY FEES"/>
    <x v="117"/>
    <s v="LSI"/>
    <s v="LEVERAGED SERVICES INFRASTRUCTURE"/>
    <s v="BL - STUDENT TECH FEE"/>
    <x v="17"/>
    <s v="VP FOR INFORMATION TECHNOLOGY"/>
    <s v="GENFND"/>
    <x v="25"/>
    <x v="24"/>
    <s v="---"/>
    <s v="EX"/>
    <s v="BENF"/>
    <s v="BENEFITS"/>
    <s v="GP"/>
    <x v="5"/>
    <s v="COMPENS"/>
    <s v="07"/>
    <s v="AC"/>
    <x v="3"/>
    <n v="0"/>
    <n v="4867"/>
    <s v="IT"/>
    <x v="0"/>
    <s v="IT"/>
    <s v="EX"/>
    <n v="4867"/>
    <n v="4867"/>
    <x v="0"/>
    <n v="0"/>
    <n v="0"/>
    <m/>
    <n v="0"/>
    <n v="4867"/>
    <s v="N"/>
    <m/>
    <s v="VPIT"/>
    <s v="VP FOR INFORMATION TECHNOLOGY"/>
    <s v="94"/>
    <s v="1-Adjust Based Budget"/>
    <x v="42"/>
    <x v="2"/>
    <x v="7"/>
    <m/>
    <x v="16"/>
    <x v="16"/>
    <m/>
  </r>
  <r>
    <n v="2018"/>
    <s v="UA"/>
    <s v="STF"/>
    <s v="STUDENT TECHNOLOGY FEES"/>
    <x v="117"/>
    <s v="LSPAC"/>
    <s v="LEARNING SPACES"/>
    <s v="BL - STUDENT TECH FEE"/>
    <x v="17"/>
    <s v="VP FOR INFORMATION TECHNOLOGY"/>
    <s v="GENFND"/>
    <x v="25"/>
    <x v="24"/>
    <s v="---"/>
    <s v="EX"/>
    <s v="BENF"/>
    <s v="BENEFITS"/>
    <s v="GP"/>
    <x v="5"/>
    <s v="COMPENS"/>
    <s v="07"/>
    <s v="AC"/>
    <x v="3"/>
    <n v="4555"/>
    <n v="4555"/>
    <s v="IT"/>
    <x v="0"/>
    <s v="IT"/>
    <s v="EX"/>
    <n v="4555"/>
    <n v="4555"/>
    <x v="0"/>
    <n v="0"/>
    <n v="0"/>
    <m/>
    <n v="0"/>
    <n v="4555"/>
    <s v="N"/>
    <m/>
    <s v="VPIT"/>
    <s v="VP FOR INFORMATION TECHNOLOGY"/>
    <s v="94"/>
    <s v="1-Adjust Based Budget"/>
    <x v="42"/>
    <x v="2"/>
    <x v="7"/>
    <m/>
    <x v="16"/>
    <x v="16"/>
    <m/>
  </r>
  <r>
    <n v="2018"/>
    <s v="UA"/>
    <s v="STF"/>
    <s v="STUDENT TECHNOLOGY FEES"/>
    <x v="117"/>
    <s v="LSUP"/>
    <s v="LEVERAGED SUPPORT"/>
    <s v="BL - STUDENT TECH FEE"/>
    <x v="17"/>
    <s v="VP FOR INFORMATION TECHNOLOGY"/>
    <s v="GENFND"/>
    <x v="25"/>
    <x v="24"/>
    <s v="---"/>
    <s v="EX"/>
    <s v="BENF"/>
    <s v="BENEFITS"/>
    <s v="GP"/>
    <x v="5"/>
    <s v="COMPENS"/>
    <s v="07"/>
    <s v="AC"/>
    <x v="3"/>
    <n v="4745"/>
    <n v="4745"/>
    <s v="IT"/>
    <x v="0"/>
    <s v="IT"/>
    <s v="EX"/>
    <n v="4745"/>
    <n v="4745"/>
    <x v="0"/>
    <n v="0"/>
    <n v="0"/>
    <m/>
    <n v="0"/>
    <n v="4745"/>
    <s v="N"/>
    <m/>
    <s v="VPIT"/>
    <s v="VP FOR INFORMATION TECHNOLOGY"/>
    <s v="94"/>
    <s v="1-Adjust Based Budget"/>
    <x v="42"/>
    <x v="2"/>
    <x v="7"/>
    <m/>
    <x v="16"/>
    <x v="16"/>
    <m/>
  </r>
  <r>
    <n v="2018"/>
    <s v="UA"/>
    <s v="STF"/>
    <s v="STUDENT TECHNOLOGY FEES"/>
    <x v="117"/>
    <s v="MSAIC"/>
    <s v="MOSAIC"/>
    <s v="BL - STUDENT TECH FEE"/>
    <x v="17"/>
    <s v="VP FOR INFORMATION TECHNOLOGY"/>
    <s v="GENFND"/>
    <x v="25"/>
    <x v="24"/>
    <s v="---"/>
    <s v="EX"/>
    <s v="BENF"/>
    <s v="BENEFITS"/>
    <s v="GP"/>
    <x v="5"/>
    <s v="COMPENS"/>
    <s v="07"/>
    <s v="AC"/>
    <x v="3"/>
    <n v="3563"/>
    <n v="3563"/>
    <s v="IT"/>
    <x v="0"/>
    <s v="IT"/>
    <s v="EX"/>
    <n v="3563"/>
    <n v="3563"/>
    <x v="0"/>
    <n v="0"/>
    <n v="0"/>
    <m/>
    <n v="0"/>
    <n v="3563"/>
    <s v="N"/>
    <m/>
    <s v="VPIT"/>
    <s v="VP FOR INFORMATION TECHNOLOGY"/>
    <s v="94"/>
    <s v="1-Adjust Based Budget"/>
    <x v="42"/>
    <x v="2"/>
    <x v="7"/>
    <m/>
    <x v="16"/>
    <x v="16"/>
    <m/>
  </r>
  <r>
    <n v="2018"/>
    <s v="UA"/>
    <s v="STF"/>
    <s v="STUDENT TECHNOLOGY FEES"/>
    <x v="117"/>
    <s v="PRACQ"/>
    <s v="PRIORITIZED ACQUISITIONS"/>
    <s v="BL - STUDENT TECH FEE"/>
    <x v="17"/>
    <s v="VP FOR INFORMATION TECHNOLOGY"/>
    <s v="GENFND"/>
    <x v="25"/>
    <x v="24"/>
    <s v="---"/>
    <s v="EX"/>
    <s v="BENF"/>
    <s v="BENEFITS"/>
    <s v="GP"/>
    <x v="5"/>
    <s v="COMPENS"/>
    <s v="07"/>
    <s v="AC"/>
    <x v="3"/>
    <n v="24075"/>
    <n v="0"/>
    <s v="IT"/>
    <x v="0"/>
    <s v="IT"/>
    <s v="EX"/>
    <n v="0"/>
    <n v="0"/>
    <x v="0"/>
    <n v="0"/>
    <n v="0"/>
    <m/>
    <n v="0"/>
    <n v="0"/>
    <s v="N"/>
    <m/>
    <s v="VPIT"/>
    <s v="VP FOR INFORMATION TECHNOLOGY"/>
    <s v="94"/>
    <s v="1-Adjust Based Budget"/>
    <x v="42"/>
    <x v="2"/>
    <x v="7"/>
    <m/>
    <x v="16"/>
    <x v="16"/>
    <m/>
  </r>
  <r>
    <n v="2018"/>
    <s v="UA"/>
    <s v="STF"/>
    <s v="STUDENT TECHNOLOGY FEES"/>
    <x v="117"/>
    <s v="RECYC"/>
    <s v="RESEARCH COMPUTING CYCLES"/>
    <s v="BL - STUDENT TECH FEE"/>
    <x v="17"/>
    <s v="VP FOR INFORMATION TECHNOLOGY"/>
    <s v="GENFND"/>
    <x v="25"/>
    <x v="24"/>
    <s v="---"/>
    <s v="EX"/>
    <s v="BENF"/>
    <s v="BENEFITS"/>
    <s v="GP"/>
    <x v="5"/>
    <s v="COMPENS"/>
    <s v="07"/>
    <s v="AC"/>
    <x v="3"/>
    <n v="27113"/>
    <n v="27113"/>
    <s v="IT"/>
    <x v="0"/>
    <s v="IT"/>
    <s v="EX"/>
    <n v="27113"/>
    <n v="27113"/>
    <x v="0"/>
    <n v="0"/>
    <n v="0"/>
    <m/>
    <n v="0"/>
    <n v="27113"/>
    <s v="N"/>
    <m/>
    <s v="VPIT"/>
    <s v="VP FOR INFORMATION TECHNOLOGY"/>
    <s v="94"/>
    <s v="1-Adjust Based Budget"/>
    <x v="42"/>
    <x v="2"/>
    <x v="7"/>
    <m/>
    <x v="16"/>
    <x v="16"/>
    <m/>
  </r>
  <r>
    <n v="2018"/>
    <s v="UA"/>
    <s v="STF"/>
    <s v="STUDENT TECHNOLOGY FEES"/>
    <x v="117"/>
    <s v="SAVP"/>
    <s v="SUPPORT AVP"/>
    <s v="BL - STUDENT TECH FEE"/>
    <x v="17"/>
    <s v="VP FOR INFORMATION TECHNOLOGY"/>
    <s v="GENFND"/>
    <x v="25"/>
    <x v="24"/>
    <s v="---"/>
    <s v="EX"/>
    <s v="BENF"/>
    <s v="BENEFITS"/>
    <s v="GP"/>
    <x v="5"/>
    <s v="COMPENS"/>
    <s v="07"/>
    <s v="AC"/>
    <x v="3"/>
    <n v="0"/>
    <n v="701"/>
    <s v="IT"/>
    <x v="0"/>
    <s v="IT"/>
    <s v="EX"/>
    <n v="701"/>
    <n v="701"/>
    <x v="0"/>
    <n v="0"/>
    <n v="0"/>
    <m/>
    <n v="0"/>
    <n v="701"/>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25"/>
    <x v="24"/>
    <s v="---"/>
    <s v="EX"/>
    <s v="BENF"/>
    <s v="BENEFITS"/>
    <s v="GP"/>
    <x v="5"/>
    <s v="COMPENS"/>
    <s v="07"/>
    <s v="AC"/>
    <x v="3"/>
    <n v="50536"/>
    <n v="50336"/>
    <s v="IT"/>
    <x v="0"/>
    <s v="IT"/>
    <s v="EX"/>
    <n v="50336"/>
    <n v="50336"/>
    <x v="0"/>
    <n v="0"/>
    <n v="0"/>
    <m/>
    <n v="0"/>
    <n v="50336"/>
    <s v="N"/>
    <m/>
    <s v="VPIT"/>
    <s v="VP FOR INFORMATION TECHNOLOGY"/>
    <s v="94"/>
    <s v="1-Adjust Based Budget"/>
    <x v="42"/>
    <x v="2"/>
    <x v="7"/>
    <m/>
    <x v="16"/>
    <x v="16"/>
    <m/>
  </r>
  <r>
    <n v="2018"/>
    <s v="UA"/>
    <s v="STF"/>
    <s v="STUDENT TECHNOLOGY FEES"/>
    <x v="117"/>
    <s v="SCADM"/>
    <s v="STUDENT COMPUTING FACILITIES ADMIN SUPP"/>
    <s v="BL - STUDENT TECH FEE"/>
    <x v="17"/>
    <s v="VP FOR INFORMATION TECHNOLOGY"/>
    <s v="GENFND"/>
    <x v="25"/>
    <x v="24"/>
    <s v="---"/>
    <s v="EX"/>
    <s v="BENF"/>
    <s v="BENEFITS"/>
    <s v="GP"/>
    <x v="5"/>
    <s v="COMPENS"/>
    <s v="07"/>
    <s v="AC"/>
    <x v="3"/>
    <n v="26360"/>
    <n v="26359"/>
    <s v="IT"/>
    <x v="0"/>
    <s v="IT"/>
    <s v="EX"/>
    <n v="26359"/>
    <n v="26359"/>
    <x v="0"/>
    <n v="0"/>
    <n v="0"/>
    <m/>
    <n v="0"/>
    <n v="26359"/>
    <s v="N"/>
    <m/>
    <s v="VPIT"/>
    <s v="VP FOR INFORMATION TECHNOLOGY"/>
    <s v="94"/>
    <s v="1-Adjust Based Budget"/>
    <x v="42"/>
    <x v="2"/>
    <x v="7"/>
    <m/>
    <x v="16"/>
    <x v="16"/>
    <m/>
  </r>
  <r>
    <n v="2018"/>
    <s v="UA"/>
    <s v="STF"/>
    <s v="STUDENT TECHNOLOGY FEES"/>
    <x v="117"/>
    <s v="SMCON"/>
    <s v="STAT &amp; MATH CONSULTING SERVICES"/>
    <s v="BL - STUDENT TECH FEE"/>
    <x v="17"/>
    <s v="VP FOR INFORMATION TECHNOLOGY"/>
    <s v="GENFND"/>
    <x v="25"/>
    <x v="24"/>
    <s v="---"/>
    <s v="EX"/>
    <s v="BENF"/>
    <s v="BENEFITS"/>
    <s v="GP"/>
    <x v="5"/>
    <s v="COMPENS"/>
    <s v="07"/>
    <s v="AC"/>
    <x v="3"/>
    <n v="5032"/>
    <n v="5032"/>
    <s v="IT"/>
    <x v="0"/>
    <s v="IT"/>
    <s v="EX"/>
    <n v="5032"/>
    <n v="5032"/>
    <x v="0"/>
    <n v="0"/>
    <n v="0"/>
    <m/>
    <n v="0"/>
    <n v="5032"/>
    <s v="N"/>
    <m/>
    <s v="VPIT"/>
    <s v="VP FOR INFORMATION TECHNOLOGY"/>
    <s v="94"/>
    <s v="1-Adjust Based Budget"/>
    <x v="42"/>
    <x v="2"/>
    <x v="7"/>
    <m/>
    <x v="16"/>
    <x v="16"/>
    <m/>
  </r>
  <r>
    <n v="2018"/>
    <s v="UA"/>
    <s v="STF"/>
    <s v="STUDENT TECHNOLOGY FEES"/>
    <x v="117"/>
    <s v="SOSAV"/>
    <s v="SCIENCE ON A SPHERE AV"/>
    <s v="BL - STUDENT TECH FEE"/>
    <x v="17"/>
    <s v="VP FOR INFORMATION TECHNOLOGY"/>
    <s v="GENFND"/>
    <x v="25"/>
    <x v="24"/>
    <s v="---"/>
    <s v="EX"/>
    <s v="BENF"/>
    <s v="BENEFITS"/>
    <s v="GP"/>
    <x v="5"/>
    <s v="COMPENS"/>
    <s v="07"/>
    <s v="AC"/>
    <x v="3"/>
    <n v="2367"/>
    <n v="2367"/>
    <s v="IT"/>
    <x v="0"/>
    <s v="IT"/>
    <s v="EX"/>
    <n v="2367"/>
    <n v="2367"/>
    <x v="0"/>
    <n v="0"/>
    <n v="0"/>
    <m/>
    <n v="0"/>
    <n v="2367"/>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25"/>
    <x v="24"/>
    <s v="---"/>
    <s v="EX"/>
    <s v="BENF"/>
    <s v="BENEFITS"/>
    <s v="GP"/>
    <x v="5"/>
    <s v="COMPENS"/>
    <s v="07"/>
    <s v="AC"/>
    <x v="3"/>
    <n v="24076"/>
    <n v="24076"/>
    <s v="IT"/>
    <x v="0"/>
    <s v="IT"/>
    <s v="EX"/>
    <n v="24076"/>
    <n v="24076"/>
    <x v="0"/>
    <n v="0"/>
    <n v="0"/>
    <m/>
    <n v="0"/>
    <n v="24076"/>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25"/>
    <x v="24"/>
    <s v="---"/>
    <s v="EX"/>
    <s v="BENF"/>
    <s v="BENEFITS"/>
    <s v="GP"/>
    <x v="5"/>
    <s v="COMPENS"/>
    <s v="07"/>
    <s v="AC"/>
    <x v="3"/>
    <n v="0"/>
    <n v="11196"/>
    <s v="IT"/>
    <x v="0"/>
    <s v="IT"/>
    <s v="EX"/>
    <n v="11196"/>
    <n v="11196"/>
    <x v="0"/>
    <n v="0"/>
    <n v="0"/>
    <m/>
    <n v="0"/>
    <n v="11196"/>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25"/>
    <x v="24"/>
    <s v="---"/>
    <s v="EX"/>
    <s v="BENF"/>
    <s v="BENEFITS"/>
    <s v="GP"/>
    <x v="5"/>
    <s v="COMPENS"/>
    <s v="07"/>
    <s v="AC"/>
    <x v="3"/>
    <n v="15610"/>
    <n v="15616"/>
    <s v="IT"/>
    <x v="0"/>
    <s v="IT"/>
    <s v="EX"/>
    <n v="15616"/>
    <n v="15616"/>
    <x v="0"/>
    <n v="0"/>
    <n v="0"/>
    <m/>
    <n v="0"/>
    <n v="15616"/>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25"/>
    <x v="24"/>
    <s v="---"/>
    <s v="EX"/>
    <s v="BENF"/>
    <s v="BENEFITS"/>
    <s v="GP"/>
    <x v="5"/>
    <s v="COMPENS"/>
    <s v="07"/>
    <s v="AC"/>
    <x v="3"/>
    <n v="22632"/>
    <n v="22632"/>
    <s v="IT"/>
    <x v="0"/>
    <s v="IT"/>
    <s v="EX"/>
    <n v="22632"/>
    <n v="22632"/>
    <x v="0"/>
    <n v="0"/>
    <n v="0"/>
    <m/>
    <n v="0"/>
    <n v="22632"/>
    <s v="N"/>
    <m/>
    <s v="VPIT"/>
    <s v="VP FOR INFORMATION TECHNOLOGY"/>
    <s v="94"/>
    <s v="1-Adjust Based Budget"/>
    <x v="42"/>
    <x v="2"/>
    <x v="7"/>
    <m/>
    <x v="16"/>
    <x v="16"/>
    <m/>
  </r>
  <r>
    <n v="2018"/>
    <s v="UA"/>
    <s v="STF"/>
    <s v="STUDENT TECHNOLOGY FEES"/>
    <x v="122"/>
    <s v="CL"/>
    <s v="CLOUD SERVICES"/>
    <s v="IN STUDENT TECH FEE"/>
    <x v="17"/>
    <s v="VP FOR INFORMATION TECHNOLOGY"/>
    <s v="GENFND"/>
    <x v="25"/>
    <x v="24"/>
    <s v="---"/>
    <s v="EX"/>
    <s v="BENF"/>
    <s v="BENEFITS"/>
    <s v="GP"/>
    <x v="5"/>
    <s v="COMPENS"/>
    <s v="07"/>
    <s v="AC"/>
    <x v="3"/>
    <n v="2249"/>
    <n v="2244"/>
    <s v="IT"/>
    <x v="0"/>
    <s v="IT"/>
    <s v="EX"/>
    <n v="2244"/>
    <n v="2244"/>
    <x v="0"/>
    <n v="0"/>
    <n v="0"/>
    <m/>
    <n v="0"/>
    <n v="2244"/>
    <s v="N"/>
    <m/>
    <s v="VPIT"/>
    <s v="VP FOR INFORMATION TECHNOLOGY"/>
    <s v="94"/>
    <s v="1-Adjust Based Budget"/>
    <x v="42"/>
    <x v="2"/>
    <x v="7"/>
    <m/>
    <x v="16"/>
    <x v="16"/>
    <m/>
  </r>
  <r>
    <n v="2018"/>
    <s v="UA"/>
    <s v="STF"/>
    <s v="STUDENT TECHNOLOGY FEES"/>
    <x v="122"/>
    <s v="CLMBS"/>
    <s v="STF FOR COLUMBUS"/>
    <s v="IN STUDENT TECH FEE"/>
    <x v="17"/>
    <s v="VP FOR INFORMATION TECHNOLOGY"/>
    <s v="GENFND"/>
    <x v="25"/>
    <x v="24"/>
    <s v="---"/>
    <s v="EX"/>
    <s v="BENF"/>
    <s v="BENEFITS"/>
    <s v="GP"/>
    <x v="5"/>
    <s v="COMPENS"/>
    <s v="07"/>
    <s v="AC"/>
    <x v="3"/>
    <n v="6082"/>
    <n v="6082"/>
    <s v="IT"/>
    <x v="0"/>
    <s v="IT"/>
    <s v="EX"/>
    <n v="6082"/>
    <n v="6082"/>
    <x v="0"/>
    <n v="0"/>
    <n v="0"/>
    <m/>
    <n v="0"/>
    <n v="6082"/>
    <s v="N"/>
    <m/>
    <s v="VPIT"/>
    <s v="VP FOR INFORMATION TECHNOLOGY"/>
    <s v="94"/>
    <s v="1-Adjust Based Budget"/>
    <x v="42"/>
    <x v="2"/>
    <x v="7"/>
    <m/>
    <x v="16"/>
    <x v="16"/>
    <m/>
  </r>
  <r>
    <n v="2018"/>
    <s v="UA"/>
    <s v="STF"/>
    <s v="STUDENT TECHNOLOGY FEES"/>
    <x v="122"/>
    <s v="CV"/>
    <s v="CLIENT VIRTUALIZATION"/>
    <s v="IN STUDENT TECH FEE"/>
    <x v="17"/>
    <s v="VP FOR INFORMATION TECHNOLOGY"/>
    <s v="GENFND"/>
    <x v="25"/>
    <x v="24"/>
    <s v="---"/>
    <s v="EX"/>
    <s v="BENF"/>
    <s v="BENEFITS"/>
    <s v="GP"/>
    <x v="5"/>
    <s v="COMPENS"/>
    <s v="07"/>
    <s v="AC"/>
    <x v="3"/>
    <n v="8404"/>
    <n v="8404"/>
    <s v="IT"/>
    <x v="0"/>
    <s v="IT"/>
    <s v="EX"/>
    <n v="8404"/>
    <n v="8404"/>
    <x v="0"/>
    <n v="0"/>
    <n v="0"/>
    <m/>
    <n v="0"/>
    <n v="8404"/>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25"/>
    <x v="24"/>
    <s v="---"/>
    <s v="EX"/>
    <s v="BENF"/>
    <s v="BENEFITS"/>
    <s v="GP"/>
    <x v="5"/>
    <s v="COMPENS"/>
    <s v="07"/>
    <s v="AC"/>
    <x v="3"/>
    <n v="3114"/>
    <n v="2265"/>
    <s v="IT"/>
    <x v="0"/>
    <s v="IT"/>
    <s v="EX"/>
    <n v="2265"/>
    <n v="2265"/>
    <x v="0"/>
    <n v="0"/>
    <n v="0"/>
    <m/>
    <n v="0"/>
    <n v="2265"/>
    <s v="N"/>
    <m/>
    <s v="VPIT"/>
    <s v="VP FOR INFORMATION TECHNOLOGY"/>
    <s v="94"/>
    <s v="1-Adjust Based Budget"/>
    <x v="42"/>
    <x v="2"/>
    <x v="7"/>
    <m/>
    <x v="16"/>
    <x v="16"/>
    <m/>
  </r>
  <r>
    <n v="2018"/>
    <s v="UA"/>
    <s v="STF"/>
    <s v="STUDENT TECHNOLOGY FEES"/>
    <x v="122"/>
    <s v="EDDEL"/>
    <s v="EDUCATION DELIVERY"/>
    <s v="IN STUDENT TECH FEE"/>
    <x v="17"/>
    <s v="VP FOR INFORMATION TECHNOLOGY"/>
    <s v="GENFND"/>
    <x v="25"/>
    <x v="24"/>
    <s v="---"/>
    <s v="EX"/>
    <s v="BENF"/>
    <s v="BENEFITS"/>
    <s v="GP"/>
    <x v="5"/>
    <s v="COMPENS"/>
    <s v="07"/>
    <s v="AC"/>
    <x v="3"/>
    <n v="12034"/>
    <n v="9436"/>
    <s v="IT"/>
    <x v="0"/>
    <s v="IT"/>
    <s v="EX"/>
    <n v="9436"/>
    <n v="9436"/>
    <x v="0"/>
    <n v="0"/>
    <n v="0"/>
    <m/>
    <n v="0"/>
    <n v="9436"/>
    <s v="N"/>
    <m/>
    <s v="VPIT"/>
    <s v="VP FOR INFORMATION TECHNOLOGY"/>
    <s v="94"/>
    <s v="1-Adjust Based Budget"/>
    <x v="42"/>
    <x v="2"/>
    <x v="7"/>
    <m/>
    <x v="16"/>
    <x v="16"/>
    <m/>
  </r>
  <r>
    <n v="2018"/>
    <s v="UA"/>
    <s v="STF"/>
    <s v="STUDENT TECHNOLOGY FEES"/>
    <x v="122"/>
    <s v="GITHB"/>
    <s v="GITHUB"/>
    <s v="IN STUDENT TECH FEE"/>
    <x v="17"/>
    <s v="VP FOR INFORMATION TECHNOLOGY"/>
    <s v="GENFND"/>
    <x v="25"/>
    <x v="24"/>
    <s v="---"/>
    <s v="EX"/>
    <s v="BENF"/>
    <s v="BENEFITS"/>
    <s v="GP"/>
    <x v="5"/>
    <s v="COMPENS"/>
    <s v="07"/>
    <s v="AC"/>
    <x v="3"/>
    <n v="3824"/>
    <n v="3824"/>
    <s v="IT"/>
    <x v="0"/>
    <s v="IT"/>
    <s v="EX"/>
    <n v="3824"/>
    <n v="3824"/>
    <x v="0"/>
    <n v="0"/>
    <n v="0"/>
    <m/>
    <n v="0"/>
    <n v="3824"/>
    <s v="N"/>
    <m/>
    <s v="VPIT"/>
    <s v="VP FOR INFORMATION TECHNOLOGY"/>
    <s v="94"/>
    <s v="1-Adjust Based Budget"/>
    <x v="42"/>
    <x v="2"/>
    <x v="7"/>
    <m/>
    <x v="16"/>
    <x v="16"/>
    <m/>
  </r>
  <r>
    <n v="2018"/>
    <s v="UA"/>
    <s v="STF"/>
    <s v="STUDENT TECHNOLOGY FEES"/>
    <x v="122"/>
    <s v="HIP"/>
    <s v="HEALTH INFORMATION PROTECTION"/>
    <s v="IN STUDENT TECH FEE"/>
    <x v="17"/>
    <s v="VP FOR INFORMATION TECHNOLOGY"/>
    <s v="GENFND"/>
    <x v="25"/>
    <x v="24"/>
    <s v="---"/>
    <s v="EX"/>
    <s v="BENF"/>
    <s v="BENEFITS"/>
    <s v="GP"/>
    <x v="5"/>
    <s v="COMPENS"/>
    <s v="07"/>
    <s v="AC"/>
    <x v="3"/>
    <n v="5182"/>
    <n v="5182"/>
    <s v="IT"/>
    <x v="0"/>
    <s v="IT"/>
    <s v="EX"/>
    <n v="5182"/>
    <n v="5182"/>
    <x v="0"/>
    <n v="0"/>
    <n v="0"/>
    <m/>
    <n v="0"/>
    <n v="5182"/>
    <s v="N"/>
    <m/>
    <s v="VPIT"/>
    <s v="VP FOR INFORMATION TECHNOLOGY"/>
    <s v="94"/>
    <s v="1-Adjust Based Budget"/>
    <x v="42"/>
    <x v="2"/>
    <x v="7"/>
    <m/>
    <x v="16"/>
    <x v="16"/>
    <m/>
  </r>
  <r>
    <n v="2018"/>
    <s v="UA"/>
    <s v="STF"/>
    <s v="STUDENT TECHNOLOGY FEES"/>
    <x v="122"/>
    <s v="IUPRT"/>
    <s v="IU-PRINT"/>
    <s v="IN STUDENT TECH FEE"/>
    <x v="17"/>
    <s v="VP FOR INFORMATION TECHNOLOGY"/>
    <s v="GENFND"/>
    <x v="25"/>
    <x v="24"/>
    <s v="---"/>
    <s v="EX"/>
    <s v="BENF"/>
    <s v="BENEFITS"/>
    <s v="GP"/>
    <x v="5"/>
    <s v="COMPENS"/>
    <s v="07"/>
    <s v="AC"/>
    <x v="3"/>
    <n v="4380"/>
    <n v="4380"/>
    <s v="IT"/>
    <x v="0"/>
    <s v="IT"/>
    <s v="EX"/>
    <n v="4380"/>
    <n v="4380"/>
    <x v="0"/>
    <n v="0"/>
    <n v="0"/>
    <m/>
    <n v="0"/>
    <n v="4380"/>
    <s v="N"/>
    <m/>
    <s v="VPIT"/>
    <s v="VP FOR INFORMATION TECHNOLOGY"/>
    <s v="94"/>
    <s v="1-Adjust Based Budget"/>
    <x v="42"/>
    <x v="2"/>
    <x v="7"/>
    <m/>
    <x v="16"/>
    <x v="16"/>
    <m/>
  </r>
  <r>
    <n v="2018"/>
    <s v="UA"/>
    <s v="STF"/>
    <s v="STUDENT TECHNOLOGY FEES"/>
    <x v="122"/>
    <s v="LSPAC"/>
    <s v="LEARNING SPACES"/>
    <s v="IN STUDENT TECH FEE"/>
    <x v="17"/>
    <s v="VP FOR INFORMATION TECHNOLOGY"/>
    <s v="GENFND"/>
    <x v="25"/>
    <x v="24"/>
    <s v="---"/>
    <s v="EX"/>
    <s v="BENF"/>
    <s v="BENEFITS"/>
    <s v="GP"/>
    <x v="5"/>
    <s v="COMPENS"/>
    <s v="07"/>
    <s v="AC"/>
    <x v="3"/>
    <n v="4555"/>
    <n v="4555"/>
    <s v="IT"/>
    <x v="0"/>
    <s v="IT"/>
    <s v="EX"/>
    <n v="4555"/>
    <n v="4555"/>
    <x v="0"/>
    <n v="0"/>
    <n v="0"/>
    <m/>
    <n v="0"/>
    <n v="4555"/>
    <s v="N"/>
    <m/>
    <s v="VPIT"/>
    <s v="VP FOR INFORMATION TECHNOLOGY"/>
    <s v="94"/>
    <s v="1-Adjust Based Budget"/>
    <x v="42"/>
    <x v="2"/>
    <x v="7"/>
    <m/>
    <x v="16"/>
    <x v="16"/>
    <m/>
  </r>
  <r>
    <n v="2018"/>
    <s v="UA"/>
    <s v="STF"/>
    <s v="STUDENT TECHNOLOGY FEES"/>
    <x v="122"/>
    <s v="PRINT"/>
    <s v="STUDENT TECHNOLOGY CENTERS PRINTING"/>
    <s v="IN STUDENT TECH FEE"/>
    <x v="17"/>
    <s v="VP FOR INFORMATION TECHNOLOGY"/>
    <s v="GENFND"/>
    <x v="25"/>
    <x v="24"/>
    <s v="---"/>
    <s v="EX"/>
    <s v="BENF"/>
    <s v="BENEFITS"/>
    <s v="GP"/>
    <x v="5"/>
    <s v="COMPENS"/>
    <s v="07"/>
    <s v="AC"/>
    <x v="3"/>
    <n v="609"/>
    <n v="609"/>
    <s v="IT"/>
    <x v="0"/>
    <s v="IT"/>
    <s v="EX"/>
    <n v="609"/>
    <n v="609"/>
    <x v="0"/>
    <n v="0"/>
    <n v="0"/>
    <m/>
    <n v="0"/>
    <n v="609"/>
    <s v="N"/>
    <m/>
    <s v="VPIT"/>
    <s v="VP FOR INFORMATION TECHNOLOGY"/>
    <s v="94"/>
    <s v="1-Adjust Based Budget"/>
    <x v="42"/>
    <x v="2"/>
    <x v="7"/>
    <m/>
    <x v="16"/>
    <x v="16"/>
    <m/>
  </r>
  <r>
    <n v="2018"/>
    <s v="UA"/>
    <s v="STF"/>
    <s v="STUDENT TECHNOLOGY FEES"/>
    <x v="122"/>
    <s v="SAVP"/>
    <s v="SUPPORT AVP"/>
    <s v="IN STUDENT TECH FEE"/>
    <x v="17"/>
    <s v="VP FOR INFORMATION TECHNOLOGY"/>
    <s v="GENFND"/>
    <x v="25"/>
    <x v="24"/>
    <s v="---"/>
    <s v="EX"/>
    <s v="BENF"/>
    <s v="BENEFITS"/>
    <s v="GP"/>
    <x v="5"/>
    <s v="COMPENS"/>
    <s v="07"/>
    <s v="AC"/>
    <x v="3"/>
    <n v="0"/>
    <n v="1714"/>
    <s v="IT"/>
    <x v="0"/>
    <s v="IT"/>
    <s v="EX"/>
    <n v="1714"/>
    <n v="1714"/>
    <x v="0"/>
    <n v="0"/>
    <n v="0"/>
    <m/>
    <n v="0"/>
    <n v="1714"/>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25"/>
    <x v="24"/>
    <s v="---"/>
    <s v="EX"/>
    <s v="BENF"/>
    <s v="BENEFITS"/>
    <s v="GP"/>
    <x v="5"/>
    <s v="COMPENS"/>
    <s v="07"/>
    <s v="AC"/>
    <x v="3"/>
    <n v="10053"/>
    <n v="9936"/>
    <s v="IT"/>
    <x v="0"/>
    <s v="IT"/>
    <s v="EX"/>
    <n v="9936"/>
    <n v="9936"/>
    <x v="0"/>
    <n v="0"/>
    <n v="0"/>
    <m/>
    <n v="0"/>
    <n v="9936"/>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25"/>
    <x v="24"/>
    <s v="---"/>
    <s v="EX"/>
    <s v="BENF"/>
    <s v="BENEFITS"/>
    <s v="GP"/>
    <x v="5"/>
    <s v="COMPENS"/>
    <s v="07"/>
    <s v="AC"/>
    <x v="3"/>
    <n v="1979"/>
    <n v="1979"/>
    <s v="IT"/>
    <x v="0"/>
    <s v="IT"/>
    <s v="EX"/>
    <n v="1979"/>
    <n v="1979"/>
    <x v="0"/>
    <n v="0"/>
    <n v="0"/>
    <m/>
    <n v="0"/>
    <n v="1979"/>
    <s v="N"/>
    <m/>
    <s v="VPIT"/>
    <s v="VP FOR INFORMATION TECHNOLOGY"/>
    <s v="94"/>
    <s v="1-Adjust Based Budget"/>
    <x v="42"/>
    <x v="2"/>
    <x v="7"/>
    <m/>
    <x v="16"/>
    <x v="16"/>
    <m/>
  </r>
  <r>
    <n v="2018"/>
    <s v="UA"/>
    <s v="STF"/>
    <s v="STUDENT TECHNOLOGY FEES"/>
    <x v="122"/>
    <s v="STCON"/>
    <s v="STUDENT TECHNOLOGY CONSULTING"/>
    <s v="IN STUDENT TECH FEE"/>
    <x v="17"/>
    <s v="VP FOR INFORMATION TECHNOLOGY"/>
    <s v="GENFND"/>
    <x v="25"/>
    <x v="24"/>
    <s v="---"/>
    <s v="EX"/>
    <s v="BENF"/>
    <s v="BENEFITS"/>
    <s v="GP"/>
    <x v="5"/>
    <s v="COMPENS"/>
    <s v="07"/>
    <s v="AC"/>
    <x v="3"/>
    <n v="12557"/>
    <n v="16119"/>
    <s v="IT"/>
    <x v="0"/>
    <s v="IT"/>
    <s v="EX"/>
    <n v="16119"/>
    <n v="16119"/>
    <x v="0"/>
    <n v="0"/>
    <n v="0"/>
    <m/>
    <n v="0"/>
    <n v="16119"/>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25"/>
    <x v="24"/>
    <s v="---"/>
    <s v="EX"/>
    <s v="BENF"/>
    <s v="BENEFITS"/>
    <s v="GP"/>
    <x v="5"/>
    <s v="COMPENS"/>
    <s v="07"/>
    <s v="AC"/>
    <x v="3"/>
    <n v="11536"/>
    <n v="11426"/>
    <s v="IT"/>
    <x v="0"/>
    <s v="IT"/>
    <s v="EX"/>
    <n v="11426"/>
    <n v="11426"/>
    <x v="0"/>
    <n v="0"/>
    <n v="0"/>
    <m/>
    <n v="0"/>
    <n v="11426"/>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25"/>
    <x v="24"/>
    <s v="---"/>
    <s v="EX"/>
    <s v="BENF"/>
    <s v="BENEFITS"/>
    <s v="GP"/>
    <x v="5"/>
    <s v="COMPENS"/>
    <s v="07"/>
    <s v="AC"/>
    <x v="3"/>
    <n v="0"/>
    <n v="-1735"/>
    <s v="IT"/>
    <x v="0"/>
    <s v="IT"/>
    <s v="EX"/>
    <n v="-1735"/>
    <n v="-1735"/>
    <x v="0"/>
    <n v="0"/>
    <n v="0"/>
    <m/>
    <n v="0"/>
    <n v="-1735"/>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25"/>
    <x v="24"/>
    <s v="---"/>
    <s v="EX"/>
    <s v="BENF"/>
    <s v="BENEFITS"/>
    <s v="GP"/>
    <x v="5"/>
    <s v="COMPENS"/>
    <s v="07"/>
    <s v="AC"/>
    <x v="3"/>
    <n v="20854"/>
    <n v="20854"/>
    <s v="IT"/>
    <x v="0"/>
    <s v="IT"/>
    <s v="EX"/>
    <n v="20854"/>
    <n v="20854"/>
    <x v="0"/>
    <n v="0"/>
    <n v="0"/>
    <m/>
    <n v="0"/>
    <n v="20854"/>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26"/>
    <x v="25"/>
    <s v="---"/>
    <s v="EX"/>
    <s v="BENF"/>
    <s v="BENEFITS"/>
    <s v="GP"/>
    <x v="5"/>
    <s v="COMPENS"/>
    <s v="07"/>
    <s v="AC"/>
    <x v="3"/>
    <n v="60900"/>
    <n v="60900"/>
    <s v="IT"/>
    <x v="0"/>
    <s v="IT"/>
    <s v="EX"/>
    <n v="60900"/>
    <n v="60900"/>
    <x v="0"/>
    <n v="0"/>
    <n v="0"/>
    <m/>
    <n v="0"/>
    <n v="60900"/>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26"/>
    <x v="25"/>
    <s v="---"/>
    <s v="EX"/>
    <s v="BENF"/>
    <s v="BENEFITS"/>
    <s v="GP"/>
    <x v="5"/>
    <s v="COMPENS"/>
    <s v="07"/>
    <s v="AC"/>
    <x v="3"/>
    <n v="11955"/>
    <n v="11955"/>
    <s v="IT"/>
    <x v="0"/>
    <s v="IT"/>
    <s v="EX"/>
    <n v="11955"/>
    <n v="11955"/>
    <x v="0"/>
    <n v="0"/>
    <n v="0"/>
    <m/>
    <n v="0"/>
    <n v="11955"/>
    <s v="N"/>
    <m/>
    <s v="VPIT"/>
    <s v="VP FOR INFORMATION TECHNOLOGY"/>
    <s v="94"/>
    <s v="1-Adjust Based Budget"/>
    <x v="42"/>
    <x v="2"/>
    <x v="7"/>
    <m/>
    <x v="16"/>
    <x v="16"/>
    <m/>
  </r>
  <r>
    <n v="2018"/>
    <s v="UA"/>
    <s v="STF"/>
    <s v="STUDENT TECHNOLOGY FEES"/>
    <x v="117"/>
    <s v="CAS"/>
    <s v="COMPUTING ADVISING &amp; SUPPORT"/>
    <s v="BL - STUDENT TECH FEE"/>
    <x v="17"/>
    <s v="VP FOR INFORMATION TECHNOLOGY"/>
    <s v="GENFND"/>
    <x v="26"/>
    <x v="25"/>
    <s v="---"/>
    <s v="EX"/>
    <s v="BENF"/>
    <s v="BENEFITS"/>
    <s v="GP"/>
    <x v="5"/>
    <s v="COMPENS"/>
    <s v="07"/>
    <s v="AC"/>
    <x v="3"/>
    <n v="10458"/>
    <n v="10458"/>
    <s v="IT"/>
    <x v="0"/>
    <s v="IT"/>
    <s v="EX"/>
    <n v="10458"/>
    <n v="10458"/>
    <x v="0"/>
    <n v="0"/>
    <n v="0"/>
    <m/>
    <n v="0"/>
    <n v="10458"/>
    <s v="N"/>
    <m/>
    <s v="VPIT"/>
    <s v="VP FOR INFORMATION TECHNOLOGY"/>
    <s v="94"/>
    <s v="1-Adjust Based Budget"/>
    <x v="42"/>
    <x v="2"/>
    <x v="7"/>
    <m/>
    <x v="16"/>
    <x v="16"/>
    <m/>
  </r>
  <r>
    <n v="2018"/>
    <s v="UA"/>
    <s v="STF"/>
    <s v="STUDENT TECHNOLOGY FEES"/>
    <x v="117"/>
    <s v="CITL"/>
    <s v="CENTER FOR INNOVATION IN TEACH &amp; LEARN"/>
    <s v="BL - STUDENT TECH FEE"/>
    <x v="17"/>
    <s v="VP FOR INFORMATION TECHNOLOGY"/>
    <s v="GENFND"/>
    <x v="26"/>
    <x v="25"/>
    <s v="---"/>
    <s v="EX"/>
    <s v="BENF"/>
    <s v="BENEFITS"/>
    <s v="GP"/>
    <x v="5"/>
    <s v="COMPENS"/>
    <s v="07"/>
    <s v="AC"/>
    <x v="3"/>
    <n v="21877"/>
    <n v="21877"/>
    <s v="IT"/>
    <x v="0"/>
    <s v="IT"/>
    <s v="EX"/>
    <n v="21877"/>
    <n v="21877"/>
    <x v="0"/>
    <n v="0"/>
    <n v="0"/>
    <m/>
    <n v="0"/>
    <n v="21877"/>
    <s v="N"/>
    <m/>
    <s v="VPIT"/>
    <s v="VP FOR INFORMATION TECHNOLOGY"/>
    <s v="94"/>
    <s v="1-Adjust Based Budget"/>
    <x v="42"/>
    <x v="2"/>
    <x v="7"/>
    <m/>
    <x v="16"/>
    <x v="16"/>
    <m/>
  </r>
  <r>
    <n v="2018"/>
    <s v="UA"/>
    <s v="STF"/>
    <s v="STUDENT TECHNOLOGY FEES"/>
    <x v="117"/>
    <s v="CL"/>
    <s v="CLOUD SERVICES"/>
    <s v="BL - STUDENT TECH FEE"/>
    <x v="17"/>
    <s v="VP FOR INFORMATION TECHNOLOGY"/>
    <s v="GENFND"/>
    <x v="26"/>
    <x v="25"/>
    <s v="---"/>
    <s v="EX"/>
    <s v="BENF"/>
    <s v="BENEFITS"/>
    <s v="GP"/>
    <x v="5"/>
    <s v="COMPENS"/>
    <s v="07"/>
    <s v="AC"/>
    <x v="3"/>
    <n v="11991"/>
    <n v="16206"/>
    <s v="IT"/>
    <x v="0"/>
    <s v="IT"/>
    <s v="EX"/>
    <n v="16206"/>
    <n v="16206"/>
    <x v="0"/>
    <n v="0"/>
    <n v="0"/>
    <m/>
    <n v="0"/>
    <n v="16206"/>
    <s v="N"/>
    <m/>
    <s v="VPIT"/>
    <s v="VP FOR INFORMATION TECHNOLOGY"/>
    <s v="94"/>
    <s v="1-Adjust Based Budget"/>
    <x v="42"/>
    <x v="2"/>
    <x v="7"/>
    <m/>
    <x v="16"/>
    <x v="16"/>
    <m/>
  </r>
  <r>
    <n v="2018"/>
    <s v="UA"/>
    <s v="STF"/>
    <s v="STUDENT TECHNOLOGY FEES"/>
    <x v="117"/>
    <s v="CO"/>
    <s v="COMMUNICATIONS OFFICE"/>
    <s v="BL - STUDENT TECH FEE"/>
    <x v="17"/>
    <s v="VP FOR INFORMATION TECHNOLOGY"/>
    <s v="GENFND"/>
    <x v="26"/>
    <x v="25"/>
    <s v="---"/>
    <s v="EX"/>
    <s v="BENF"/>
    <s v="BENEFITS"/>
    <s v="GP"/>
    <x v="5"/>
    <s v="COMPENS"/>
    <s v="07"/>
    <s v="AC"/>
    <x v="3"/>
    <n v="18611"/>
    <n v="18611"/>
    <s v="IT"/>
    <x v="0"/>
    <s v="IT"/>
    <s v="EX"/>
    <n v="18611"/>
    <n v="18611"/>
    <x v="0"/>
    <n v="0"/>
    <n v="0"/>
    <m/>
    <n v="0"/>
    <n v="18611"/>
    <s v="N"/>
    <m/>
    <s v="VPIT"/>
    <s v="VP FOR INFORMATION TECHNOLOGY"/>
    <s v="94"/>
    <s v="1-Adjust Based Budget"/>
    <x v="42"/>
    <x v="2"/>
    <x v="7"/>
    <m/>
    <x v="16"/>
    <x v="16"/>
    <m/>
  </r>
  <r>
    <n v="2018"/>
    <s v="UA"/>
    <s v="STF"/>
    <s v="STUDENT TECHNOLOGY FEES"/>
    <x v="117"/>
    <s v="CV"/>
    <s v="CLIENT VIRTUALIZATION"/>
    <s v="BL - STUDENT TECH FEE"/>
    <x v="17"/>
    <s v="VP FOR INFORMATION TECHNOLOGY"/>
    <s v="GENFND"/>
    <x v="26"/>
    <x v="25"/>
    <s v="---"/>
    <s v="EX"/>
    <s v="BENF"/>
    <s v="BENEFITS"/>
    <s v="GP"/>
    <x v="5"/>
    <s v="COMPENS"/>
    <s v="07"/>
    <s v="AC"/>
    <x v="3"/>
    <n v="23237"/>
    <n v="23237"/>
    <s v="IT"/>
    <x v="0"/>
    <s v="IT"/>
    <s v="EX"/>
    <n v="23237"/>
    <n v="23237"/>
    <x v="0"/>
    <n v="0"/>
    <n v="0"/>
    <m/>
    <n v="0"/>
    <n v="23237"/>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26"/>
    <x v="25"/>
    <s v="---"/>
    <s v="EX"/>
    <s v="BENF"/>
    <s v="BENEFITS"/>
    <s v="GP"/>
    <x v="5"/>
    <s v="COMPENS"/>
    <s v="07"/>
    <s v="AC"/>
    <x v="3"/>
    <n v="14245"/>
    <n v="26253"/>
    <s v="IT"/>
    <x v="0"/>
    <s v="IT"/>
    <s v="EX"/>
    <n v="26253"/>
    <n v="26253"/>
    <x v="0"/>
    <n v="0"/>
    <n v="0"/>
    <m/>
    <n v="0"/>
    <n v="26253"/>
    <s v="N"/>
    <m/>
    <s v="VPIT"/>
    <s v="VP FOR INFORMATION TECHNOLOGY"/>
    <s v="94"/>
    <s v="1-Adjust Based Budget"/>
    <x v="42"/>
    <x v="2"/>
    <x v="7"/>
    <m/>
    <x v="16"/>
    <x v="16"/>
    <m/>
  </r>
  <r>
    <n v="2018"/>
    <s v="UA"/>
    <s v="STF"/>
    <s v="STUDENT TECHNOLOGY FEES"/>
    <x v="117"/>
    <s v="DDM"/>
    <s v="DEPLOYMENT AND DEVICE MGMT"/>
    <s v="BL - STUDENT TECH FEE"/>
    <x v="17"/>
    <s v="VP FOR INFORMATION TECHNOLOGY"/>
    <s v="GENFND"/>
    <x v="26"/>
    <x v="25"/>
    <s v="---"/>
    <s v="EX"/>
    <s v="BENF"/>
    <s v="BENEFITS"/>
    <s v="GP"/>
    <x v="5"/>
    <s v="COMPENS"/>
    <s v="07"/>
    <s v="AC"/>
    <x v="3"/>
    <n v="46627"/>
    <n v="32187"/>
    <s v="IT"/>
    <x v="0"/>
    <s v="IT"/>
    <s v="EX"/>
    <n v="32187"/>
    <n v="32187"/>
    <x v="0"/>
    <n v="0"/>
    <n v="0"/>
    <m/>
    <n v="0"/>
    <n v="32187"/>
    <s v="N"/>
    <m/>
    <s v="VPIT"/>
    <s v="VP FOR INFORMATION TECHNOLOGY"/>
    <s v="94"/>
    <s v="1-Adjust Based Budget"/>
    <x v="42"/>
    <x v="2"/>
    <x v="7"/>
    <m/>
    <x v="16"/>
    <x v="16"/>
    <m/>
  </r>
  <r>
    <n v="2018"/>
    <s v="UA"/>
    <s v="STF"/>
    <s v="STUDENT TECHNOLOGY FEES"/>
    <x v="117"/>
    <s v="EDDEL"/>
    <s v="EDUCATION DELIVERY"/>
    <s v="BL - STUDENT TECH FEE"/>
    <x v="17"/>
    <s v="VP FOR INFORMATION TECHNOLOGY"/>
    <s v="GENFND"/>
    <x v="26"/>
    <x v="25"/>
    <s v="---"/>
    <s v="EX"/>
    <s v="BENF"/>
    <s v="BENEFITS"/>
    <s v="GP"/>
    <x v="5"/>
    <s v="COMPENS"/>
    <s v="07"/>
    <s v="AC"/>
    <x v="3"/>
    <n v="17027"/>
    <n v="17025"/>
    <s v="IT"/>
    <x v="0"/>
    <s v="IT"/>
    <s v="EX"/>
    <n v="17025"/>
    <n v="17025"/>
    <x v="0"/>
    <n v="0"/>
    <n v="0"/>
    <m/>
    <n v="0"/>
    <n v="17025"/>
    <s v="N"/>
    <m/>
    <s v="VPIT"/>
    <s v="VP FOR INFORMATION TECHNOLOGY"/>
    <s v="94"/>
    <s v="1-Adjust Based Budget"/>
    <x v="42"/>
    <x v="2"/>
    <x v="7"/>
    <m/>
    <x v="16"/>
    <x v="16"/>
    <m/>
  </r>
  <r>
    <n v="2018"/>
    <s v="UA"/>
    <s v="STF"/>
    <s v="STUDENT TECHNOLOGY FEES"/>
    <x v="117"/>
    <s v="EDS"/>
    <s v="ELEARNING DESIGN AND SERVICES"/>
    <s v="BL - STUDENT TECH FEE"/>
    <x v="17"/>
    <s v="VP FOR INFORMATION TECHNOLOGY"/>
    <s v="GENFND"/>
    <x v="26"/>
    <x v="25"/>
    <s v="---"/>
    <s v="EX"/>
    <s v="BENF"/>
    <s v="BENEFITS"/>
    <s v="GP"/>
    <x v="5"/>
    <s v="COMPENS"/>
    <s v="07"/>
    <s v="AC"/>
    <x v="3"/>
    <n v="16832"/>
    <n v="16832"/>
    <s v="IT"/>
    <x v="0"/>
    <s v="IT"/>
    <s v="EX"/>
    <n v="16832"/>
    <n v="16832"/>
    <x v="0"/>
    <n v="0"/>
    <n v="0"/>
    <m/>
    <n v="0"/>
    <n v="16832"/>
    <s v="N"/>
    <m/>
    <s v="VPIT"/>
    <s v="VP FOR INFORMATION TECHNOLOGY"/>
    <s v="94"/>
    <s v="1-Adjust Based Budget"/>
    <x v="42"/>
    <x v="2"/>
    <x v="7"/>
    <m/>
    <x v="16"/>
    <x v="16"/>
    <m/>
  </r>
  <r>
    <n v="2018"/>
    <s v="UA"/>
    <s v="STF"/>
    <s v="STUDENT TECHNOLOGY FEES"/>
    <x v="117"/>
    <s v="EWT"/>
    <s v="ENTERPRISE WEB TECH TEAM"/>
    <s v="BL - STUDENT TECH FEE"/>
    <x v="17"/>
    <s v="VP FOR INFORMATION TECHNOLOGY"/>
    <s v="GENFND"/>
    <x v="26"/>
    <x v="25"/>
    <s v="---"/>
    <s v="EX"/>
    <s v="BENF"/>
    <s v="BENEFITS"/>
    <s v="GP"/>
    <x v="5"/>
    <s v="COMPENS"/>
    <s v="07"/>
    <s v="AC"/>
    <x v="3"/>
    <n v="9543"/>
    <n v="9543"/>
    <s v="IT"/>
    <x v="0"/>
    <s v="IT"/>
    <s v="EX"/>
    <n v="9543"/>
    <n v="9543"/>
    <x v="0"/>
    <n v="0"/>
    <n v="0"/>
    <m/>
    <n v="0"/>
    <n v="9543"/>
    <s v="N"/>
    <m/>
    <s v="VPIT"/>
    <s v="VP FOR INFORMATION TECHNOLOGY"/>
    <s v="94"/>
    <s v="1-Adjust Based Budget"/>
    <x v="42"/>
    <x v="2"/>
    <x v="7"/>
    <m/>
    <x v="16"/>
    <x v="16"/>
    <m/>
  </r>
  <r>
    <n v="2018"/>
    <s v="UA"/>
    <s v="STF"/>
    <s v="STUDENT TECHNOLOGY FEES"/>
    <x v="117"/>
    <s v="FOSVS"/>
    <s v="FINANCE OFFICE SERVICES"/>
    <s v="BL - STUDENT TECH FEE"/>
    <x v="17"/>
    <s v="VP FOR INFORMATION TECHNOLOGY"/>
    <s v="GENFND"/>
    <x v="26"/>
    <x v="25"/>
    <s v="---"/>
    <s v="EX"/>
    <s v="BENF"/>
    <s v="BENEFITS"/>
    <s v="GP"/>
    <x v="5"/>
    <s v="COMPENS"/>
    <s v="07"/>
    <s v="AC"/>
    <x v="3"/>
    <n v="2064"/>
    <n v="0"/>
    <s v="IT"/>
    <x v="0"/>
    <s v="IT"/>
    <s v="EX"/>
    <n v="0"/>
    <n v="0"/>
    <x v="0"/>
    <n v="0"/>
    <n v="0"/>
    <m/>
    <n v="0"/>
    <n v="0"/>
    <s v="N"/>
    <m/>
    <s v="VPIT"/>
    <s v="VP FOR INFORMATION TECHNOLOGY"/>
    <s v="94"/>
    <s v="1-Adjust Based Budget"/>
    <x v="42"/>
    <x v="2"/>
    <x v="7"/>
    <m/>
    <x v="16"/>
    <x v="16"/>
    <m/>
  </r>
  <r>
    <n v="2018"/>
    <s v="UA"/>
    <s v="STF"/>
    <s v="STUDENT TECHNOLOGY FEES"/>
    <x v="117"/>
    <s v="HRO"/>
    <s v="HUMAN RESOURCES"/>
    <s v="BL - STUDENT TECH FEE"/>
    <x v="17"/>
    <s v="VP FOR INFORMATION TECHNOLOGY"/>
    <s v="GENFND"/>
    <x v="26"/>
    <x v="25"/>
    <s v="---"/>
    <s v="EX"/>
    <s v="BENF"/>
    <s v="BENEFITS"/>
    <s v="GP"/>
    <x v="5"/>
    <s v="COMPENS"/>
    <s v="07"/>
    <s v="AC"/>
    <x v="3"/>
    <n v="1425"/>
    <n v="1425"/>
    <s v="IT"/>
    <x v="0"/>
    <s v="IT"/>
    <s v="EX"/>
    <n v="1425"/>
    <n v="1425"/>
    <x v="0"/>
    <n v="0"/>
    <n v="0"/>
    <m/>
    <n v="0"/>
    <n v="1425"/>
    <s v="N"/>
    <m/>
    <s v="VPIT"/>
    <s v="VP FOR INFORMATION TECHNOLOGY"/>
    <s v="94"/>
    <s v="1-Adjust Based Budget"/>
    <x v="42"/>
    <x v="2"/>
    <x v="7"/>
    <m/>
    <x v="16"/>
    <x v="16"/>
    <m/>
  </r>
  <r>
    <n v="2018"/>
    <s v="UA"/>
    <s v="STF"/>
    <s v="STUDENT TECHNOLOGY FEES"/>
    <x v="117"/>
    <s v="IPSO"/>
    <s v="IT POLICY &amp; SECURITY OFFICE"/>
    <s v="BL - STUDENT TECH FEE"/>
    <x v="17"/>
    <s v="VP FOR INFORMATION TECHNOLOGY"/>
    <s v="GENFND"/>
    <x v="26"/>
    <x v="25"/>
    <s v="---"/>
    <s v="EX"/>
    <s v="BENF"/>
    <s v="BENEFITS"/>
    <s v="GP"/>
    <x v="5"/>
    <s v="COMPENS"/>
    <s v="07"/>
    <s v="AC"/>
    <x v="3"/>
    <n v="13233"/>
    <n v="13233"/>
    <s v="IT"/>
    <x v="0"/>
    <s v="IT"/>
    <s v="EX"/>
    <n v="13233"/>
    <n v="13233"/>
    <x v="0"/>
    <n v="0"/>
    <n v="0"/>
    <m/>
    <n v="0"/>
    <n v="13233"/>
    <s v="N"/>
    <m/>
    <s v="VPIT"/>
    <s v="VP FOR INFORMATION TECHNOLOGY"/>
    <s v="94"/>
    <s v="1-Adjust Based Budget"/>
    <x v="42"/>
    <x v="2"/>
    <x v="7"/>
    <m/>
    <x v="16"/>
    <x v="16"/>
    <m/>
  </r>
  <r>
    <n v="2018"/>
    <s v="UA"/>
    <s v="STF"/>
    <s v="STUDENT TECHNOLOGY FEES"/>
    <x v="117"/>
    <s v="IUPRT"/>
    <s v="IU-PRINT"/>
    <s v="BL - STUDENT TECH FEE"/>
    <x v="17"/>
    <s v="VP FOR INFORMATION TECHNOLOGY"/>
    <s v="GENFND"/>
    <x v="26"/>
    <x v="25"/>
    <s v="---"/>
    <s v="EX"/>
    <s v="BENF"/>
    <s v="BENEFITS"/>
    <s v="GP"/>
    <x v="5"/>
    <s v="COMPENS"/>
    <s v="07"/>
    <s v="AC"/>
    <x v="3"/>
    <n v="9082"/>
    <n v="22272"/>
    <s v="IT"/>
    <x v="0"/>
    <s v="IT"/>
    <s v="EX"/>
    <n v="22272"/>
    <n v="22272"/>
    <x v="0"/>
    <n v="0"/>
    <n v="0"/>
    <m/>
    <n v="0"/>
    <n v="22272"/>
    <s v="N"/>
    <m/>
    <s v="VPIT"/>
    <s v="VP FOR INFORMATION TECHNOLOGY"/>
    <s v="94"/>
    <s v="1-Adjust Based Budget"/>
    <x v="42"/>
    <x v="2"/>
    <x v="7"/>
    <m/>
    <x v="16"/>
    <x v="16"/>
    <m/>
  </r>
  <r>
    <n v="2018"/>
    <s v="UA"/>
    <s v="STF"/>
    <s v="STUDENT TECHNOLOGY FEES"/>
    <x v="117"/>
    <s v="LSI"/>
    <s v="LEVERAGED SERVICES INFRASTRUCTURE"/>
    <s v="BL - STUDENT TECH FEE"/>
    <x v="17"/>
    <s v="VP FOR INFORMATION TECHNOLOGY"/>
    <s v="GENFND"/>
    <x v="26"/>
    <x v="25"/>
    <s v="---"/>
    <s v="EX"/>
    <s v="BENF"/>
    <s v="BENEFITS"/>
    <s v="GP"/>
    <x v="5"/>
    <s v="COMPENS"/>
    <s v="07"/>
    <s v="AC"/>
    <x v="3"/>
    <n v="0"/>
    <n v="9435"/>
    <s v="IT"/>
    <x v="0"/>
    <s v="IT"/>
    <s v="EX"/>
    <n v="9435"/>
    <n v="9435"/>
    <x v="0"/>
    <n v="0"/>
    <n v="0"/>
    <m/>
    <n v="0"/>
    <n v="9435"/>
    <s v="N"/>
    <m/>
    <s v="VPIT"/>
    <s v="VP FOR INFORMATION TECHNOLOGY"/>
    <s v="94"/>
    <s v="1-Adjust Based Budget"/>
    <x v="42"/>
    <x v="2"/>
    <x v="7"/>
    <m/>
    <x v="16"/>
    <x v="16"/>
    <m/>
  </r>
  <r>
    <n v="2018"/>
    <s v="UA"/>
    <s v="STF"/>
    <s v="STUDENT TECHNOLOGY FEES"/>
    <x v="117"/>
    <s v="LSPAC"/>
    <s v="LEARNING SPACES"/>
    <s v="BL - STUDENT TECH FEE"/>
    <x v="17"/>
    <s v="VP FOR INFORMATION TECHNOLOGY"/>
    <s v="GENFND"/>
    <x v="26"/>
    <x v="25"/>
    <s v="---"/>
    <s v="EX"/>
    <s v="BENF"/>
    <s v="BENEFITS"/>
    <s v="GP"/>
    <x v="5"/>
    <s v="COMPENS"/>
    <s v="07"/>
    <s v="AC"/>
    <x v="3"/>
    <n v="8831"/>
    <n v="8831"/>
    <s v="IT"/>
    <x v="0"/>
    <s v="IT"/>
    <s v="EX"/>
    <n v="8831"/>
    <n v="8831"/>
    <x v="0"/>
    <n v="0"/>
    <n v="0"/>
    <m/>
    <n v="0"/>
    <n v="8831"/>
    <s v="N"/>
    <m/>
    <s v="VPIT"/>
    <s v="VP FOR INFORMATION TECHNOLOGY"/>
    <s v="94"/>
    <s v="1-Adjust Based Budget"/>
    <x v="42"/>
    <x v="2"/>
    <x v="7"/>
    <m/>
    <x v="16"/>
    <x v="16"/>
    <m/>
  </r>
  <r>
    <n v="2018"/>
    <s v="UA"/>
    <s v="STF"/>
    <s v="STUDENT TECHNOLOGY FEES"/>
    <x v="117"/>
    <s v="LSUP"/>
    <s v="LEVERAGED SUPPORT"/>
    <s v="BL - STUDENT TECH FEE"/>
    <x v="17"/>
    <s v="VP FOR INFORMATION TECHNOLOGY"/>
    <s v="GENFND"/>
    <x v="26"/>
    <x v="25"/>
    <s v="---"/>
    <s v="EX"/>
    <s v="BENF"/>
    <s v="BENEFITS"/>
    <s v="GP"/>
    <x v="5"/>
    <s v="COMPENS"/>
    <s v="07"/>
    <s v="AC"/>
    <x v="3"/>
    <n v="8908"/>
    <n v="8908"/>
    <s v="IT"/>
    <x v="0"/>
    <s v="IT"/>
    <s v="EX"/>
    <n v="8908"/>
    <n v="8908"/>
    <x v="0"/>
    <n v="0"/>
    <n v="0"/>
    <m/>
    <n v="0"/>
    <n v="8908"/>
    <s v="N"/>
    <m/>
    <s v="VPIT"/>
    <s v="VP FOR INFORMATION TECHNOLOGY"/>
    <s v="94"/>
    <s v="1-Adjust Based Budget"/>
    <x v="42"/>
    <x v="2"/>
    <x v="7"/>
    <m/>
    <x v="16"/>
    <x v="16"/>
    <m/>
  </r>
  <r>
    <n v="2018"/>
    <s v="UA"/>
    <s v="STF"/>
    <s v="STUDENT TECHNOLOGY FEES"/>
    <x v="117"/>
    <s v="MSAIC"/>
    <s v="MOSAIC"/>
    <s v="BL - STUDENT TECH FEE"/>
    <x v="17"/>
    <s v="VP FOR INFORMATION TECHNOLOGY"/>
    <s v="GENFND"/>
    <x v="26"/>
    <x v="25"/>
    <s v="---"/>
    <s v="EX"/>
    <s v="BENF"/>
    <s v="BENEFITS"/>
    <s v="GP"/>
    <x v="5"/>
    <s v="COMPENS"/>
    <s v="07"/>
    <s v="AC"/>
    <x v="3"/>
    <n v="6707"/>
    <n v="6707"/>
    <s v="IT"/>
    <x v="0"/>
    <s v="IT"/>
    <s v="EX"/>
    <n v="6707"/>
    <n v="6707"/>
    <x v="0"/>
    <n v="0"/>
    <n v="0"/>
    <m/>
    <n v="0"/>
    <n v="6707"/>
    <s v="N"/>
    <m/>
    <s v="VPIT"/>
    <s v="VP FOR INFORMATION TECHNOLOGY"/>
    <s v="94"/>
    <s v="1-Adjust Based Budget"/>
    <x v="42"/>
    <x v="2"/>
    <x v="7"/>
    <m/>
    <x v="16"/>
    <x v="16"/>
    <m/>
  </r>
  <r>
    <n v="2018"/>
    <s v="UA"/>
    <s v="STF"/>
    <s v="STUDENT TECHNOLOGY FEES"/>
    <x v="117"/>
    <s v="PRACQ"/>
    <s v="PRIORITIZED ACQUISITIONS"/>
    <s v="BL - STUDENT TECH FEE"/>
    <x v="17"/>
    <s v="VP FOR INFORMATION TECHNOLOGY"/>
    <s v="GENFND"/>
    <x v="26"/>
    <x v="25"/>
    <s v="---"/>
    <s v="EX"/>
    <s v="BENF"/>
    <s v="BENEFITS"/>
    <s v="GP"/>
    <x v="5"/>
    <s v="COMPENS"/>
    <s v="07"/>
    <s v="AC"/>
    <x v="3"/>
    <n v="46673"/>
    <n v="0"/>
    <s v="IT"/>
    <x v="0"/>
    <s v="IT"/>
    <s v="EX"/>
    <n v="0"/>
    <n v="0"/>
    <x v="0"/>
    <n v="0"/>
    <n v="0"/>
    <m/>
    <n v="0"/>
    <n v="0"/>
    <s v="N"/>
    <m/>
    <s v="VPIT"/>
    <s v="VP FOR INFORMATION TECHNOLOGY"/>
    <s v="94"/>
    <s v="1-Adjust Based Budget"/>
    <x v="42"/>
    <x v="2"/>
    <x v="7"/>
    <m/>
    <x v="16"/>
    <x v="16"/>
    <m/>
  </r>
  <r>
    <n v="2018"/>
    <s v="UA"/>
    <s v="STF"/>
    <s v="STUDENT TECHNOLOGY FEES"/>
    <x v="117"/>
    <s v="RECYC"/>
    <s v="RESEARCH COMPUTING CYCLES"/>
    <s v="BL - STUDENT TECH FEE"/>
    <x v="17"/>
    <s v="VP FOR INFORMATION TECHNOLOGY"/>
    <s v="GENFND"/>
    <x v="26"/>
    <x v="25"/>
    <s v="---"/>
    <s v="EX"/>
    <s v="BENF"/>
    <s v="BENEFITS"/>
    <s v="GP"/>
    <x v="5"/>
    <s v="COMPENS"/>
    <s v="07"/>
    <s v="AC"/>
    <x v="3"/>
    <n v="52564"/>
    <n v="52564"/>
    <s v="IT"/>
    <x v="0"/>
    <s v="IT"/>
    <s v="EX"/>
    <n v="52564"/>
    <n v="52564"/>
    <x v="0"/>
    <n v="0"/>
    <n v="0"/>
    <m/>
    <n v="0"/>
    <n v="52564"/>
    <s v="N"/>
    <m/>
    <s v="VPIT"/>
    <s v="VP FOR INFORMATION TECHNOLOGY"/>
    <s v="94"/>
    <s v="1-Adjust Based Budget"/>
    <x v="42"/>
    <x v="2"/>
    <x v="7"/>
    <m/>
    <x v="16"/>
    <x v="16"/>
    <m/>
  </r>
  <r>
    <n v="2018"/>
    <s v="UA"/>
    <s v="STF"/>
    <s v="STUDENT TECHNOLOGY FEES"/>
    <x v="117"/>
    <s v="SAVP"/>
    <s v="SUPPORT AVP"/>
    <s v="BL - STUDENT TECH FEE"/>
    <x v="17"/>
    <s v="VP FOR INFORMATION TECHNOLOGY"/>
    <s v="GENFND"/>
    <x v="26"/>
    <x v="25"/>
    <s v="---"/>
    <s v="EX"/>
    <s v="BENF"/>
    <s v="BENEFITS"/>
    <s v="GP"/>
    <x v="5"/>
    <s v="COMPENS"/>
    <s v="07"/>
    <s v="AC"/>
    <x v="3"/>
    <n v="0"/>
    <n v="1358"/>
    <s v="IT"/>
    <x v="0"/>
    <s v="IT"/>
    <s v="EX"/>
    <n v="1358"/>
    <n v="1358"/>
    <x v="0"/>
    <n v="0"/>
    <n v="0"/>
    <m/>
    <n v="0"/>
    <n v="1358"/>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26"/>
    <x v="25"/>
    <s v="---"/>
    <s v="EX"/>
    <s v="BENF"/>
    <s v="BENEFITS"/>
    <s v="GP"/>
    <x v="5"/>
    <s v="COMPENS"/>
    <s v="07"/>
    <s v="AC"/>
    <x v="3"/>
    <n v="43493"/>
    <n v="43103"/>
    <s v="IT"/>
    <x v="0"/>
    <s v="IT"/>
    <s v="EX"/>
    <n v="43103"/>
    <n v="43103"/>
    <x v="0"/>
    <n v="0"/>
    <n v="0"/>
    <m/>
    <n v="0"/>
    <n v="43103"/>
    <s v="N"/>
    <m/>
    <s v="VPIT"/>
    <s v="VP FOR INFORMATION TECHNOLOGY"/>
    <s v="94"/>
    <s v="1-Adjust Based Budget"/>
    <x v="42"/>
    <x v="2"/>
    <x v="7"/>
    <m/>
    <x v="16"/>
    <x v="16"/>
    <m/>
  </r>
  <r>
    <n v="2018"/>
    <s v="UA"/>
    <s v="STF"/>
    <s v="STUDENT TECHNOLOGY FEES"/>
    <x v="117"/>
    <s v="SCADM"/>
    <s v="STUDENT COMPUTING FACILITIES ADMIN SUPP"/>
    <s v="BL - STUDENT TECH FEE"/>
    <x v="17"/>
    <s v="VP FOR INFORMATION TECHNOLOGY"/>
    <s v="GENFND"/>
    <x v="26"/>
    <x v="25"/>
    <s v="---"/>
    <s v="EX"/>
    <s v="BENF"/>
    <s v="BENEFITS"/>
    <s v="GP"/>
    <x v="5"/>
    <s v="COMPENS"/>
    <s v="07"/>
    <s v="AC"/>
    <x v="3"/>
    <n v="38287"/>
    <n v="38287"/>
    <s v="IT"/>
    <x v="0"/>
    <s v="IT"/>
    <s v="EX"/>
    <n v="38287"/>
    <n v="38287"/>
    <x v="0"/>
    <n v="0"/>
    <n v="0"/>
    <m/>
    <n v="0"/>
    <n v="38287"/>
    <s v="N"/>
    <m/>
    <s v="VPIT"/>
    <s v="VP FOR INFORMATION TECHNOLOGY"/>
    <s v="94"/>
    <s v="1-Adjust Based Budget"/>
    <x v="42"/>
    <x v="2"/>
    <x v="7"/>
    <m/>
    <x v="16"/>
    <x v="16"/>
    <m/>
  </r>
  <r>
    <n v="2018"/>
    <s v="UA"/>
    <s v="STF"/>
    <s v="STUDENT TECHNOLOGY FEES"/>
    <x v="117"/>
    <s v="SMCON"/>
    <s v="STAT &amp; MATH CONSULTING SERVICES"/>
    <s v="BL - STUDENT TECH FEE"/>
    <x v="17"/>
    <s v="VP FOR INFORMATION TECHNOLOGY"/>
    <s v="GENFND"/>
    <x v="26"/>
    <x v="25"/>
    <s v="---"/>
    <s v="EX"/>
    <s v="BENF"/>
    <s v="BENEFITS"/>
    <s v="GP"/>
    <x v="5"/>
    <s v="COMPENS"/>
    <s v="07"/>
    <s v="AC"/>
    <x v="3"/>
    <n v="9100"/>
    <n v="9100"/>
    <s v="IT"/>
    <x v="0"/>
    <s v="IT"/>
    <s v="EX"/>
    <n v="9100"/>
    <n v="9100"/>
    <x v="0"/>
    <n v="0"/>
    <n v="0"/>
    <m/>
    <n v="0"/>
    <n v="9100"/>
    <s v="N"/>
    <m/>
    <s v="VPIT"/>
    <s v="VP FOR INFORMATION TECHNOLOGY"/>
    <s v="94"/>
    <s v="1-Adjust Based Budget"/>
    <x v="42"/>
    <x v="2"/>
    <x v="7"/>
    <m/>
    <x v="16"/>
    <x v="16"/>
    <m/>
  </r>
  <r>
    <n v="2018"/>
    <s v="UA"/>
    <s v="STF"/>
    <s v="STUDENT TECHNOLOGY FEES"/>
    <x v="117"/>
    <s v="SOSAV"/>
    <s v="SCIENCE ON A SPHERE AV"/>
    <s v="BL - STUDENT TECH FEE"/>
    <x v="17"/>
    <s v="VP FOR INFORMATION TECHNOLOGY"/>
    <s v="GENFND"/>
    <x v="26"/>
    <x v="25"/>
    <s v="---"/>
    <s v="EX"/>
    <s v="BENF"/>
    <s v="BENEFITS"/>
    <s v="GP"/>
    <x v="5"/>
    <s v="COMPENS"/>
    <s v="07"/>
    <s v="AC"/>
    <x v="3"/>
    <n v="4588"/>
    <n v="4588"/>
    <s v="IT"/>
    <x v="0"/>
    <s v="IT"/>
    <s v="EX"/>
    <n v="4588"/>
    <n v="4588"/>
    <x v="0"/>
    <n v="0"/>
    <n v="0"/>
    <m/>
    <n v="0"/>
    <n v="4588"/>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26"/>
    <x v="25"/>
    <s v="---"/>
    <s v="EX"/>
    <s v="BENF"/>
    <s v="BENEFITS"/>
    <s v="GP"/>
    <x v="5"/>
    <s v="COMPENS"/>
    <s v="07"/>
    <s v="AC"/>
    <x v="3"/>
    <n v="25454"/>
    <n v="25454"/>
    <s v="IT"/>
    <x v="0"/>
    <s v="IT"/>
    <s v="EX"/>
    <n v="25454"/>
    <n v="25454"/>
    <x v="0"/>
    <n v="0"/>
    <n v="0"/>
    <m/>
    <n v="0"/>
    <n v="25454"/>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26"/>
    <x v="25"/>
    <s v="---"/>
    <s v="EX"/>
    <s v="BENF"/>
    <s v="BENEFITS"/>
    <s v="GP"/>
    <x v="5"/>
    <s v="COMPENS"/>
    <s v="07"/>
    <s v="AC"/>
    <x v="3"/>
    <n v="0"/>
    <n v="23363"/>
    <s v="IT"/>
    <x v="0"/>
    <s v="IT"/>
    <s v="EX"/>
    <n v="23363"/>
    <n v="23363"/>
    <x v="0"/>
    <n v="0"/>
    <n v="0"/>
    <m/>
    <n v="0"/>
    <n v="23363"/>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26"/>
    <x v="25"/>
    <s v="---"/>
    <s v="EX"/>
    <s v="BENF"/>
    <s v="BENEFITS"/>
    <s v="GP"/>
    <x v="5"/>
    <s v="COMPENS"/>
    <s v="07"/>
    <s v="AC"/>
    <x v="3"/>
    <n v="25113"/>
    <n v="23867"/>
    <s v="IT"/>
    <x v="0"/>
    <s v="IT"/>
    <s v="EX"/>
    <n v="23867"/>
    <n v="23867"/>
    <x v="0"/>
    <n v="0"/>
    <n v="0"/>
    <m/>
    <n v="0"/>
    <n v="23867"/>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26"/>
    <x v="25"/>
    <s v="---"/>
    <s v="EX"/>
    <s v="BENF"/>
    <s v="BENEFITS"/>
    <s v="GP"/>
    <x v="5"/>
    <s v="COMPENS"/>
    <s v="07"/>
    <s v="AC"/>
    <x v="3"/>
    <n v="15401"/>
    <n v="15401"/>
    <s v="IT"/>
    <x v="0"/>
    <s v="IT"/>
    <s v="EX"/>
    <n v="15401"/>
    <n v="15401"/>
    <x v="0"/>
    <n v="0"/>
    <n v="0"/>
    <m/>
    <n v="0"/>
    <n v="15401"/>
    <s v="N"/>
    <m/>
    <s v="VPIT"/>
    <s v="VP FOR INFORMATION TECHNOLOGY"/>
    <s v="94"/>
    <s v="1-Adjust Based Budget"/>
    <x v="42"/>
    <x v="2"/>
    <x v="7"/>
    <m/>
    <x v="16"/>
    <x v="16"/>
    <m/>
  </r>
  <r>
    <n v="2018"/>
    <s v="UA"/>
    <s v="STF"/>
    <s v="STUDENT TECHNOLOGY FEES"/>
    <x v="122"/>
    <s v="CL"/>
    <s v="CLOUD SERVICES"/>
    <s v="IN STUDENT TECH FEE"/>
    <x v="17"/>
    <s v="VP FOR INFORMATION TECHNOLOGY"/>
    <s v="GENFND"/>
    <x v="26"/>
    <x v="25"/>
    <s v="---"/>
    <s v="EX"/>
    <s v="BENF"/>
    <s v="BENEFITS"/>
    <s v="GP"/>
    <x v="5"/>
    <s v="COMPENS"/>
    <s v="07"/>
    <s v="AC"/>
    <x v="3"/>
    <n v="4361"/>
    <n v="4350"/>
    <s v="IT"/>
    <x v="0"/>
    <s v="IT"/>
    <s v="EX"/>
    <n v="4350"/>
    <n v="4350"/>
    <x v="0"/>
    <n v="0"/>
    <n v="0"/>
    <m/>
    <n v="0"/>
    <n v="4350"/>
    <s v="N"/>
    <m/>
    <s v="VPIT"/>
    <s v="VP FOR INFORMATION TECHNOLOGY"/>
    <s v="94"/>
    <s v="1-Adjust Based Budget"/>
    <x v="42"/>
    <x v="2"/>
    <x v="7"/>
    <m/>
    <x v="16"/>
    <x v="16"/>
    <m/>
  </r>
  <r>
    <n v="2018"/>
    <s v="UA"/>
    <s v="STF"/>
    <s v="STUDENT TECHNOLOGY FEES"/>
    <x v="122"/>
    <s v="CLMBS"/>
    <s v="STF FOR COLUMBUS"/>
    <s v="IN STUDENT TECH FEE"/>
    <x v="17"/>
    <s v="VP FOR INFORMATION TECHNOLOGY"/>
    <s v="GENFND"/>
    <x v="26"/>
    <x v="25"/>
    <s v="---"/>
    <s v="EX"/>
    <s v="BENF"/>
    <s v="BENEFITS"/>
    <s v="GP"/>
    <x v="5"/>
    <s v="COMPENS"/>
    <s v="07"/>
    <s v="AC"/>
    <x v="3"/>
    <n v="11792"/>
    <n v="11792"/>
    <s v="IT"/>
    <x v="0"/>
    <s v="IT"/>
    <s v="EX"/>
    <n v="11792"/>
    <n v="11792"/>
    <x v="0"/>
    <n v="0"/>
    <n v="0"/>
    <m/>
    <n v="0"/>
    <n v="11792"/>
    <s v="N"/>
    <m/>
    <s v="VPIT"/>
    <s v="VP FOR INFORMATION TECHNOLOGY"/>
    <s v="94"/>
    <s v="1-Adjust Based Budget"/>
    <x v="42"/>
    <x v="2"/>
    <x v="7"/>
    <m/>
    <x v="16"/>
    <x v="16"/>
    <m/>
  </r>
  <r>
    <n v="2018"/>
    <s v="UA"/>
    <s v="STF"/>
    <s v="STUDENT TECHNOLOGY FEES"/>
    <x v="122"/>
    <s v="CV"/>
    <s v="CLIENT VIRTUALIZATION"/>
    <s v="IN STUDENT TECH FEE"/>
    <x v="17"/>
    <s v="VP FOR INFORMATION TECHNOLOGY"/>
    <s v="GENFND"/>
    <x v="26"/>
    <x v="25"/>
    <s v="---"/>
    <s v="EX"/>
    <s v="BENF"/>
    <s v="BENEFITS"/>
    <s v="GP"/>
    <x v="5"/>
    <s v="COMPENS"/>
    <s v="07"/>
    <s v="AC"/>
    <x v="3"/>
    <n v="16294"/>
    <n v="16294"/>
    <s v="IT"/>
    <x v="0"/>
    <s v="IT"/>
    <s v="EX"/>
    <n v="16294"/>
    <n v="16294"/>
    <x v="0"/>
    <n v="0"/>
    <n v="0"/>
    <m/>
    <n v="0"/>
    <n v="16294"/>
    <s v="N"/>
    <m/>
    <s v="VPIT"/>
    <s v="VP FOR INFORMATION TECHNOLOGY"/>
    <s v="94"/>
    <s v="1-Adjust Based Budget"/>
    <x v="42"/>
    <x v="2"/>
    <x v="7"/>
    <m/>
    <x v="16"/>
    <x v="16"/>
    <m/>
  </r>
  <r>
    <n v="2018"/>
    <s v="UA"/>
    <s v="STF"/>
    <s v="STUDENT TECHNOLOGY FEES"/>
    <x v="122"/>
    <s v="DDM"/>
    <s v="DEPLOYMENT AND DEVICE MGMT"/>
    <s v="IN STUDENT TECH FEE"/>
    <x v="17"/>
    <s v="VP FOR INFORMATION TECHNOLOGY"/>
    <s v="GENFND"/>
    <x v="26"/>
    <x v="25"/>
    <s v="---"/>
    <s v="EX"/>
    <s v="BENF"/>
    <s v="BENEFITS"/>
    <s v="GP"/>
    <x v="5"/>
    <s v="COMPENS"/>
    <s v="07"/>
    <s v="AC"/>
    <x v="3"/>
    <n v="6038"/>
    <n v="4391"/>
    <s v="IT"/>
    <x v="0"/>
    <s v="IT"/>
    <s v="EX"/>
    <n v="4391"/>
    <n v="4391"/>
    <x v="0"/>
    <n v="0"/>
    <n v="0"/>
    <m/>
    <n v="0"/>
    <n v="4391"/>
    <s v="N"/>
    <m/>
    <s v="VPIT"/>
    <s v="VP FOR INFORMATION TECHNOLOGY"/>
    <s v="94"/>
    <s v="1-Adjust Based Budget"/>
    <x v="42"/>
    <x v="2"/>
    <x v="7"/>
    <m/>
    <x v="16"/>
    <x v="16"/>
    <m/>
  </r>
  <r>
    <n v="2018"/>
    <s v="UA"/>
    <s v="STF"/>
    <s v="STUDENT TECHNOLOGY FEES"/>
    <x v="122"/>
    <s v="EDDEL"/>
    <s v="EDUCATION DELIVERY"/>
    <s v="IN STUDENT TECH FEE"/>
    <x v="17"/>
    <s v="VP FOR INFORMATION TECHNOLOGY"/>
    <s v="GENFND"/>
    <x v="26"/>
    <x v="25"/>
    <s v="---"/>
    <s v="EX"/>
    <s v="BENF"/>
    <s v="BENEFITS"/>
    <s v="GP"/>
    <x v="5"/>
    <s v="COMPENS"/>
    <s v="07"/>
    <s v="AC"/>
    <x v="3"/>
    <n v="15760"/>
    <n v="15760"/>
    <s v="IT"/>
    <x v="0"/>
    <s v="IT"/>
    <s v="EX"/>
    <n v="15760"/>
    <n v="15760"/>
    <x v="0"/>
    <n v="0"/>
    <n v="0"/>
    <m/>
    <n v="0"/>
    <n v="15760"/>
    <s v="N"/>
    <m/>
    <s v="VPIT"/>
    <s v="VP FOR INFORMATION TECHNOLOGY"/>
    <s v="94"/>
    <s v="1-Adjust Based Budget"/>
    <x v="42"/>
    <x v="2"/>
    <x v="7"/>
    <m/>
    <x v="16"/>
    <x v="16"/>
    <m/>
  </r>
  <r>
    <n v="2018"/>
    <s v="UA"/>
    <s v="STF"/>
    <s v="STUDENT TECHNOLOGY FEES"/>
    <x v="122"/>
    <s v="GITHB"/>
    <s v="GITHUB"/>
    <s v="IN STUDENT TECH FEE"/>
    <x v="17"/>
    <s v="VP FOR INFORMATION TECHNOLOGY"/>
    <s v="GENFND"/>
    <x v="26"/>
    <x v="25"/>
    <s v="---"/>
    <s v="EX"/>
    <s v="BENF"/>
    <s v="BENEFITS"/>
    <s v="GP"/>
    <x v="5"/>
    <s v="COMPENS"/>
    <s v="07"/>
    <s v="AC"/>
    <x v="3"/>
    <n v="7414"/>
    <n v="7414"/>
    <s v="IT"/>
    <x v="0"/>
    <s v="IT"/>
    <s v="EX"/>
    <n v="7414"/>
    <n v="7414"/>
    <x v="0"/>
    <n v="0"/>
    <n v="0"/>
    <m/>
    <n v="0"/>
    <n v="7414"/>
    <s v="N"/>
    <m/>
    <s v="VPIT"/>
    <s v="VP FOR INFORMATION TECHNOLOGY"/>
    <s v="94"/>
    <s v="1-Adjust Based Budget"/>
    <x v="42"/>
    <x v="2"/>
    <x v="7"/>
    <m/>
    <x v="16"/>
    <x v="16"/>
    <m/>
  </r>
  <r>
    <n v="2018"/>
    <s v="UA"/>
    <s v="STF"/>
    <s v="STUDENT TECHNOLOGY FEES"/>
    <x v="122"/>
    <s v="HIP"/>
    <s v="HEALTH INFORMATION PROTECTION"/>
    <s v="IN STUDENT TECH FEE"/>
    <x v="17"/>
    <s v="VP FOR INFORMATION TECHNOLOGY"/>
    <s v="GENFND"/>
    <x v="26"/>
    <x v="25"/>
    <s v="---"/>
    <s v="EX"/>
    <s v="BENF"/>
    <s v="BENEFITS"/>
    <s v="GP"/>
    <x v="5"/>
    <s v="COMPENS"/>
    <s v="07"/>
    <s v="AC"/>
    <x v="3"/>
    <n v="10046"/>
    <n v="10046"/>
    <s v="IT"/>
    <x v="0"/>
    <s v="IT"/>
    <s v="EX"/>
    <n v="10046"/>
    <n v="10046"/>
    <x v="0"/>
    <n v="0"/>
    <n v="0"/>
    <m/>
    <n v="0"/>
    <n v="10046"/>
    <s v="N"/>
    <m/>
    <s v="VPIT"/>
    <s v="VP FOR INFORMATION TECHNOLOGY"/>
    <s v="94"/>
    <s v="1-Adjust Based Budget"/>
    <x v="42"/>
    <x v="2"/>
    <x v="7"/>
    <m/>
    <x v="16"/>
    <x v="16"/>
    <m/>
  </r>
  <r>
    <n v="2018"/>
    <s v="UA"/>
    <s v="STF"/>
    <s v="STUDENT TECHNOLOGY FEES"/>
    <x v="122"/>
    <s v="IUPRT"/>
    <s v="IU-PRINT"/>
    <s v="IN STUDENT TECH FEE"/>
    <x v="17"/>
    <s v="VP FOR INFORMATION TECHNOLOGY"/>
    <s v="GENFND"/>
    <x v="26"/>
    <x v="25"/>
    <s v="---"/>
    <s v="EX"/>
    <s v="BENF"/>
    <s v="BENEFITS"/>
    <s v="GP"/>
    <x v="5"/>
    <s v="COMPENS"/>
    <s v="07"/>
    <s v="AC"/>
    <x v="3"/>
    <n v="8491"/>
    <n v="8491"/>
    <s v="IT"/>
    <x v="0"/>
    <s v="IT"/>
    <s v="EX"/>
    <n v="8491"/>
    <n v="8491"/>
    <x v="0"/>
    <n v="0"/>
    <n v="0"/>
    <m/>
    <n v="0"/>
    <n v="8491"/>
    <s v="N"/>
    <m/>
    <s v="VPIT"/>
    <s v="VP FOR INFORMATION TECHNOLOGY"/>
    <s v="94"/>
    <s v="1-Adjust Based Budget"/>
    <x v="42"/>
    <x v="2"/>
    <x v="7"/>
    <m/>
    <x v="16"/>
    <x v="16"/>
    <m/>
  </r>
  <r>
    <n v="2018"/>
    <s v="UA"/>
    <s v="STF"/>
    <s v="STUDENT TECHNOLOGY FEES"/>
    <x v="122"/>
    <s v="LSPAC"/>
    <s v="LEARNING SPACES"/>
    <s v="IN STUDENT TECH FEE"/>
    <x v="17"/>
    <s v="VP FOR INFORMATION TECHNOLOGY"/>
    <s v="GENFND"/>
    <x v="26"/>
    <x v="25"/>
    <s v="---"/>
    <s v="EX"/>
    <s v="BENF"/>
    <s v="BENEFITS"/>
    <s v="GP"/>
    <x v="5"/>
    <s v="COMPENS"/>
    <s v="07"/>
    <s v="AC"/>
    <x v="3"/>
    <n v="8831"/>
    <n v="8831"/>
    <s v="IT"/>
    <x v="0"/>
    <s v="IT"/>
    <s v="EX"/>
    <n v="8831"/>
    <n v="8831"/>
    <x v="0"/>
    <n v="0"/>
    <n v="0"/>
    <m/>
    <n v="0"/>
    <n v="8831"/>
    <s v="N"/>
    <m/>
    <s v="VPIT"/>
    <s v="VP FOR INFORMATION TECHNOLOGY"/>
    <s v="94"/>
    <s v="1-Adjust Based Budget"/>
    <x v="42"/>
    <x v="2"/>
    <x v="7"/>
    <m/>
    <x v="16"/>
    <x v="16"/>
    <m/>
  </r>
  <r>
    <n v="2018"/>
    <s v="UA"/>
    <s v="STF"/>
    <s v="STUDENT TECHNOLOGY FEES"/>
    <x v="122"/>
    <s v="PRINT"/>
    <s v="STUDENT TECHNOLOGY CENTERS PRINTING"/>
    <s v="IN STUDENT TECH FEE"/>
    <x v="17"/>
    <s v="VP FOR INFORMATION TECHNOLOGY"/>
    <s v="GENFND"/>
    <x v="26"/>
    <x v="25"/>
    <s v="---"/>
    <s v="EX"/>
    <s v="BENF"/>
    <s v="BENEFITS"/>
    <s v="GP"/>
    <x v="5"/>
    <s v="COMPENS"/>
    <s v="07"/>
    <s v="AC"/>
    <x v="3"/>
    <n v="1180"/>
    <n v="1180"/>
    <s v="IT"/>
    <x v="0"/>
    <s v="IT"/>
    <s v="EX"/>
    <n v="1180"/>
    <n v="1180"/>
    <x v="0"/>
    <n v="0"/>
    <n v="0"/>
    <m/>
    <n v="0"/>
    <n v="1180"/>
    <s v="N"/>
    <m/>
    <s v="VPIT"/>
    <s v="VP FOR INFORMATION TECHNOLOGY"/>
    <s v="94"/>
    <s v="1-Adjust Based Budget"/>
    <x v="42"/>
    <x v="2"/>
    <x v="7"/>
    <m/>
    <x v="16"/>
    <x v="16"/>
    <m/>
  </r>
  <r>
    <n v="2018"/>
    <s v="UA"/>
    <s v="STF"/>
    <s v="STUDENT TECHNOLOGY FEES"/>
    <x v="122"/>
    <s v="SAVP"/>
    <s v="SUPPORT AVP"/>
    <s v="IN STUDENT TECH FEE"/>
    <x v="17"/>
    <s v="VP FOR INFORMATION TECHNOLOGY"/>
    <s v="GENFND"/>
    <x v="26"/>
    <x v="25"/>
    <s v="---"/>
    <s v="EX"/>
    <s v="BENF"/>
    <s v="BENEFITS"/>
    <s v="GP"/>
    <x v="5"/>
    <s v="COMPENS"/>
    <s v="07"/>
    <s v="AC"/>
    <x v="3"/>
    <n v="0"/>
    <n v="3322"/>
    <s v="IT"/>
    <x v="0"/>
    <s v="IT"/>
    <s v="EX"/>
    <n v="3322"/>
    <n v="3322"/>
    <x v="0"/>
    <n v="0"/>
    <n v="0"/>
    <m/>
    <n v="0"/>
    <n v="3322"/>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26"/>
    <x v="25"/>
    <s v="---"/>
    <s v="EX"/>
    <s v="BENF"/>
    <s v="BENEFITS"/>
    <s v="GP"/>
    <x v="5"/>
    <s v="COMPENS"/>
    <s v="07"/>
    <s v="AC"/>
    <x v="3"/>
    <n v="19324"/>
    <n v="19097"/>
    <s v="IT"/>
    <x v="0"/>
    <s v="IT"/>
    <s v="EX"/>
    <n v="19097"/>
    <n v="19097"/>
    <x v="0"/>
    <n v="0"/>
    <n v="0"/>
    <m/>
    <n v="0"/>
    <n v="19097"/>
    <s v="N"/>
    <m/>
    <s v="VPIT"/>
    <s v="VP FOR INFORMATION TECHNOLOGY"/>
    <s v="94"/>
    <s v="1-Adjust Based Budget"/>
    <x v="42"/>
    <x v="2"/>
    <x v="7"/>
    <m/>
    <x v="16"/>
    <x v="16"/>
    <m/>
  </r>
  <r>
    <n v="2018"/>
    <s v="UA"/>
    <s v="STF"/>
    <s v="STUDENT TECHNOLOGY FEES"/>
    <x v="122"/>
    <s v="STCON"/>
    <s v="STUDENT TECHNOLOGY CONSULTING"/>
    <s v="IN STUDENT TECH FEE"/>
    <x v="17"/>
    <s v="VP FOR INFORMATION TECHNOLOGY"/>
    <s v="GENFND"/>
    <x v="26"/>
    <x v="25"/>
    <s v="---"/>
    <s v="EX"/>
    <s v="BENF"/>
    <s v="BENEFITS"/>
    <s v="GP"/>
    <x v="5"/>
    <s v="COMPENS"/>
    <s v="07"/>
    <s v="AC"/>
    <x v="3"/>
    <n v="12278"/>
    <n v="19184"/>
    <s v="IT"/>
    <x v="0"/>
    <s v="IT"/>
    <s v="EX"/>
    <n v="19184"/>
    <n v="19184"/>
    <x v="0"/>
    <n v="0"/>
    <n v="0"/>
    <m/>
    <n v="0"/>
    <n v="19184"/>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26"/>
    <x v="25"/>
    <s v="---"/>
    <s v="EX"/>
    <s v="BENF"/>
    <s v="BENEFITS"/>
    <s v="GP"/>
    <x v="5"/>
    <s v="COMPENS"/>
    <s v="07"/>
    <s v="AC"/>
    <x v="3"/>
    <n v="19443"/>
    <n v="20632"/>
    <s v="IT"/>
    <x v="0"/>
    <s v="IT"/>
    <s v="EX"/>
    <n v="20632"/>
    <n v="20632"/>
    <x v="0"/>
    <n v="0"/>
    <n v="0"/>
    <m/>
    <n v="0"/>
    <n v="20632"/>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26"/>
    <x v="25"/>
    <s v="---"/>
    <s v="EX"/>
    <s v="BENF"/>
    <s v="BENEFITS"/>
    <s v="GP"/>
    <x v="5"/>
    <s v="COMPENS"/>
    <s v="07"/>
    <s v="AC"/>
    <x v="3"/>
    <n v="0"/>
    <n v="-8400"/>
    <s v="IT"/>
    <x v="0"/>
    <s v="IT"/>
    <s v="EX"/>
    <n v="-8400"/>
    <n v="-8400"/>
    <x v="0"/>
    <n v="0"/>
    <n v="0"/>
    <m/>
    <n v="0"/>
    <n v="-84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26"/>
    <x v="25"/>
    <s v="---"/>
    <s v="EX"/>
    <s v="BENF"/>
    <s v="BENEFITS"/>
    <s v="GP"/>
    <x v="5"/>
    <s v="COMPENS"/>
    <s v="07"/>
    <s v="AC"/>
    <x v="3"/>
    <n v="16289"/>
    <n v="16289"/>
    <s v="IT"/>
    <x v="0"/>
    <s v="IT"/>
    <s v="EX"/>
    <n v="16289"/>
    <n v="16289"/>
    <x v="0"/>
    <n v="0"/>
    <n v="0"/>
    <m/>
    <n v="0"/>
    <n v="16289"/>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67"/>
    <x v="66"/>
    <s v="---"/>
    <s v="EX"/>
    <s v="BENF"/>
    <s v="BENEFITS"/>
    <s v="GP"/>
    <x v="5"/>
    <s v="COMPENS"/>
    <s v="07"/>
    <s v="AC"/>
    <x v="3"/>
    <n v="5185"/>
    <n v="5185"/>
    <s v="IT"/>
    <x v="0"/>
    <s v="IT"/>
    <s v="EX"/>
    <n v="5185"/>
    <n v="5185"/>
    <x v="0"/>
    <n v="0"/>
    <n v="0"/>
    <m/>
    <n v="0"/>
    <n v="5185"/>
    <s v="N"/>
    <m/>
    <s v="VPIT"/>
    <s v="VP FOR INFORMATION TECHNOLOGY"/>
    <s v="94"/>
    <s v="1-Adjust Based Budget"/>
    <x v="42"/>
    <x v="2"/>
    <x v="7"/>
    <m/>
    <x v="16"/>
    <x v="16"/>
    <m/>
  </r>
  <r>
    <n v="2018"/>
    <s v="UA"/>
    <s v="STF"/>
    <s v="STUDENT TECHNOLOGY FEES"/>
    <x v="117"/>
    <s v="CO"/>
    <s v="COMMUNICATIONS OFFICE"/>
    <s v="BL - STUDENT TECH FEE"/>
    <x v="17"/>
    <s v="VP FOR INFORMATION TECHNOLOGY"/>
    <s v="GENFND"/>
    <x v="67"/>
    <x v="66"/>
    <s v="---"/>
    <s v="EX"/>
    <s v="BENF"/>
    <s v="BENEFITS"/>
    <s v="GP"/>
    <x v="5"/>
    <s v="COMPENS"/>
    <s v="07"/>
    <s v="AC"/>
    <x v="3"/>
    <n v="144"/>
    <n v="144"/>
    <s v="IT"/>
    <x v="0"/>
    <s v="IT"/>
    <s v="EX"/>
    <n v="144"/>
    <n v="144"/>
    <x v="0"/>
    <n v="0"/>
    <n v="0"/>
    <m/>
    <n v="0"/>
    <n v="144"/>
    <s v="N"/>
    <m/>
    <s v="VPIT"/>
    <s v="VP FOR INFORMATION TECHNOLOGY"/>
    <s v="94"/>
    <s v="1-Adjust Based Budget"/>
    <x v="42"/>
    <x v="2"/>
    <x v="7"/>
    <m/>
    <x v="16"/>
    <x v="16"/>
    <m/>
  </r>
  <r>
    <n v="2018"/>
    <s v="UA"/>
    <s v="STF"/>
    <s v="STUDENT TECHNOLOGY FEES"/>
    <x v="117"/>
    <s v="FOSVS"/>
    <s v="FINANCE OFFICE SERVICES"/>
    <s v="BL - STUDENT TECH FEE"/>
    <x v="17"/>
    <s v="VP FOR INFORMATION TECHNOLOGY"/>
    <s v="GENFND"/>
    <x v="67"/>
    <x v="66"/>
    <s v="---"/>
    <s v="EX"/>
    <s v="BENF"/>
    <s v="BENEFITS"/>
    <s v="GP"/>
    <x v="5"/>
    <s v="COMPENS"/>
    <s v="07"/>
    <s v="AC"/>
    <x v="3"/>
    <n v="3064"/>
    <n v="0"/>
    <s v="IT"/>
    <x v="0"/>
    <s v="IT"/>
    <s v="EX"/>
    <n v="0"/>
    <n v="0"/>
    <x v="0"/>
    <n v="0"/>
    <n v="0"/>
    <m/>
    <n v="0"/>
    <n v="0"/>
    <s v="N"/>
    <m/>
    <s v="VPIT"/>
    <s v="VP FOR INFORMATION TECHNOLOGY"/>
    <s v="94"/>
    <s v="1-Adjust Based Budget"/>
    <x v="42"/>
    <x v="2"/>
    <x v="7"/>
    <m/>
    <x v="16"/>
    <x v="16"/>
    <m/>
  </r>
  <r>
    <n v="2018"/>
    <s v="UA"/>
    <s v="STF"/>
    <s v="STUDENT TECHNOLOGY FEES"/>
    <x v="117"/>
    <s v="LSUP"/>
    <s v="LEVERAGED SUPPORT"/>
    <s v="BL - STUDENT TECH FEE"/>
    <x v="17"/>
    <s v="VP FOR INFORMATION TECHNOLOGY"/>
    <s v="GENFND"/>
    <x v="67"/>
    <x v="66"/>
    <s v="---"/>
    <s v="EX"/>
    <s v="BENF"/>
    <s v="BENEFITS"/>
    <s v="GP"/>
    <x v="5"/>
    <s v="COMPENS"/>
    <s v="07"/>
    <s v="AC"/>
    <x v="3"/>
    <n v="263"/>
    <n v="263"/>
    <s v="IT"/>
    <x v="0"/>
    <s v="IT"/>
    <s v="EX"/>
    <n v="263"/>
    <n v="263"/>
    <x v="0"/>
    <n v="0"/>
    <n v="0"/>
    <m/>
    <n v="0"/>
    <n v="263"/>
    <s v="N"/>
    <m/>
    <s v="VPIT"/>
    <s v="VP FOR INFORMATION TECHNOLOGY"/>
    <s v="94"/>
    <s v="1-Adjust Based Budget"/>
    <x v="42"/>
    <x v="2"/>
    <x v="7"/>
    <m/>
    <x v="16"/>
    <x v="16"/>
    <m/>
  </r>
  <r>
    <n v="2018"/>
    <s v="UA"/>
    <s v="STF"/>
    <s v="STUDENT TECHNOLOGY FEES"/>
    <x v="117"/>
    <s v="SC"/>
    <s v="SUPPORT CENTER ADMINISTRATIVE SUPPORT"/>
    <s v="BL - STUDENT TECH FEE"/>
    <x v="17"/>
    <s v="VP FOR INFORMATION TECHNOLOGY"/>
    <s v="GENFND"/>
    <x v="67"/>
    <x v="66"/>
    <s v="---"/>
    <s v="EX"/>
    <s v="BENF"/>
    <s v="BENEFITS"/>
    <s v="GP"/>
    <x v="5"/>
    <s v="COMPENS"/>
    <s v="07"/>
    <s v="AC"/>
    <x v="3"/>
    <n v="49212"/>
    <n v="49212"/>
    <s v="IT"/>
    <x v="0"/>
    <s v="IT"/>
    <s v="EX"/>
    <n v="49212"/>
    <n v="49212"/>
    <x v="0"/>
    <n v="0"/>
    <n v="0"/>
    <m/>
    <n v="0"/>
    <n v="49212"/>
    <s v="N"/>
    <m/>
    <s v="VPIT"/>
    <s v="VP FOR INFORMATION TECHNOLOGY"/>
    <s v="94"/>
    <s v="1-Adjust Based Budget"/>
    <x v="42"/>
    <x v="2"/>
    <x v="7"/>
    <m/>
    <x v="16"/>
    <x v="16"/>
    <m/>
  </r>
  <r>
    <n v="2018"/>
    <s v="UA"/>
    <s v="STF"/>
    <s v="STUDENT TECHNOLOGY FEES"/>
    <x v="117"/>
    <s v="SCADM"/>
    <s v="STUDENT COMPUTING FACILITIES ADMIN SUPP"/>
    <s v="BL - STUDENT TECH FEE"/>
    <x v="17"/>
    <s v="VP FOR INFORMATION TECHNOLOGY"/>
    <s v="GENFND"/>
    <x v="67"/>
    <x v="66"/>
    <s v="---"/>
    <s v="EX"/>
    <s v="BENF"/>
    <s v="BENEFITS"/>
    <s v="GP"/>
    <x v="5"/>
    <s v="COMPENS"/>
    <s v="07"/>
    <s v="AC"/>
    <x v="3"/>
    <n v="11096"/>
    <n v="11095"/>
    <s v="IT"/>
    <x v="0"/>
    <s v="IT"/>
    <s v="EX"/>
    <n v="11095"/>
    <n v="11095"/>
    <x v="0"/>
    <n v="0"/>
    <n v="0"/>
    <m/>
    <n v="0"/>
    <n v="11095"/>
    <s v="N"/>
    <m/>
    <s v="VPIT"/>
    <s v="VP FOR INFORMATION TECHNOLOGY"/>
    <s v="94"/>
    <s v="1-Adjust Based Budget"/>
    <x v="42"/>
    <x v="2"/>
    <x v="7"/>
    <m/>
    <x v="16"/>
    <x v="16"/>
    <m/>
  </r>
  <r>
    <n v="2018"/>
    <s v="UA"/>
    <s v="STF"/>
    <s v="STUDENT TECHNOLOGY FEES"/>
    <x v="117"/>
    <s v="STCON"/>
    <s v="STUDENT TECHNOLOGY CONSULTING"/>
    <s v="BL - STUDENT TECH FEE"/>
    <x v="17"/>
    <s v="VP FOR INFORMATION TECHNOLOGY"/>
    <s v="GENFND"/>
    <x v="67"/>
    <x v="66"/>
    <s v="---"/>
    <s v="EX"/>
    <s v="BENF"/>
    <s v="BENEFITS"/>
    <s v="GP"/>
    <x v="5"/>
    <s v="COMPENS"/>
    <s v="07"/>
    <s v="AC"/>
    <x v="3"/>
    <n v="4120"/>
    <n v="4119"/>
    <s v="IT"/>
    <x v="0"/>
    <s v="IT"/>
    <s v="EX"/>
    <n v="4119"/>
    <n v="4119"/>
    <x v="0"/>
    <n v="0"/>
    <n v="0"/>
    <m/>
    <n v="0"/>
    <n v="4119"/>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67"/>
    <x v="66"/>
    <s v="---"/>
    <s v="EX"/>
    <s v="BENF"/>
    <s v="BENEFITS"/>
    <s v="GP"/>
    <x v="5"/>
    <s v="COMPENS"/>
    <s v="07"/>
    <s v="AC"/>
    <x v="3"/>
    <n v="0"/>
    <n v="3066"/>
    <s v="IT"/>
    <x v="0"/>
    <s v="IT"/>
    <s v="EX"/>
    <n v="3066"/>
    <n v="3066"/>
    <x v="0"/>
    <n v="0"/>
    <n v="0"/>
    <m/>
    <n v="0"/>
    <n v="3066"/>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67"/>
    <x v="66"/>
    <s v="---"/>
    <s v="EX"/>
    <s v="BENF"/>
    <s v="BENEFITS"/>
    <s v="GP"/>
    <x v="5"/>
    <s v="COMPENS"/>
    <s v="07"/>
    <s v="AC"/>
    <x v="3"/>
    <n v="4429"/>
    <n v="5570"/>
    <s v="IT"/>
    <x v="0"/>
    <s v="IT"/>
    <s v="EX"/>
    <n v="5570"/>
    <n v="5570"/>
    <x v="0"/>
    <n v="0"/>
    <n v="0"/>
    <m/>
    <n v="0"/>
    <n v="557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67"/>
    <x v="66"/>
    <s v="---"/>
    <s v="EX"/>
    <s v="BENF"/>
    <s v="BENEFITS"/>
    <s v="GP"/>
    <x v="5"/>
    <s v="COMPENS"/>
    <s v="07"/>
    <s v="AC"/>
    <x v="3"/>
    <n v="22805"/>
    <n v="22805"/>
    <s v="IT"/>
    <x v="0"/>
    <s v="IT"/>
    <s v="EX"/>
    <n v="22805"/>
    <n v="22805"/>
    <x v="0"/>
    <n v="0"/>
    <n v="0"/>
    <m/>
    <n v="0"/>
    <n v="22805"/>
    <s v="N"/>
    <m/>
    <s v="VPIT"/>
    <s v="VP FOR INFORMATION TECHNOLOGY"/>
    <s v="94"/>
    <s v="1-Adjust Based Budget"/>
    <x v="42"/>
    <x v="2"/>
    <x v="7"/>
    <m/>
    <x v="16"/>
    <x v="16"/>
    <m/>
  </r>
  <r>
    <n v="2018"/>
    <s v="UA"/>
    <s v="STF"/>
    <s v="STUDENT TECHNOLOGY FEES"/>
    <x v="122"/>
    <s v="EDDEL"/>
    <s v="EDUCATION DELIVERY"/>
    <s v="IN STUDENT TECH FEE"/>
    <x v="17"/>
    <s v="VP FOR INFORMATION TECHNOLOGY"/>
    <s v="GENFND"/>
    <x v="67"/>
    <x v="66"/>
    <s v="---"/>
    <s v="EX"/>
    <s v="BENF"/>
    <s v="BENEFITS"/>
    <s v="GP"/>
    <x v="5"/>
    <s v="COMPENS"/>
    <s v="07"/>
    <s v="AC"/>
    <x v="3"/>
    <n v="2296"/>
    <n v="2296"/>
    <s v="IT"/>
    <x v="0"/>
    <s v="IT"/>
    <s v="EX"/>
    <n v="2296"/>
    <n v="2296"/>
    <x v="0"/>
    <n v="0"/>
    <n v="0"/>
    <m/>
    <n v="0"/>
    <n v="2296"/>
    <s v="N"/>
    <m/>
    <s v="VPIT"/>
    <s v="VP FOR INFORMATION TECHNOLOGY"/>
    <s v="94"/>
    <s v="1-Adjust Based Budget"/>
    <x v="42"/>
    <x v="2"/>
    <x v="7"/>
    <m/>
    <x v="16"/>
    <x v="16"/>
    <m/>
  </r>
  <r>
    <n v="2018"/>
    <s v="UA"/>
    <s v="STF"/>
    <s v="STUDENT TECHNOLOGY FEES"/>
    <x v="122"/>
    <s v="SC"/>
    <s v="SUPPORT CENTER ADMINISTRATIVE SUPPORT"/>
    <s v="IN STUDENT TECH FEE"/>
    <x v="17"/>
    <s v="VP FOR INFORMATION TECHNOLOGY"/>
    <s v="GENFND"/>
    <x v="67"/>
    <x v="66"/>
    <s v="---"/>
    <s v="EX"/>
    <s v="BENF"/>
    <s v="BENEFITS"/>
    <s v="GP"/>
    <x v="5"/>
    <s v="COMPENS"/>
    <s v="07"/>
    <s v="AC"/>
    <x v="3"/>
    <n v="151"/>
    <n v="151"/>
    <s v="IT"/>
    <x v="0"/>
    <s v="IT"/>
    <s v="EX"/>
    <n v="151"/>
    <n v="151"/>
    <x v="0"/>
    <n v="0"/>
    <n v="0"/>
    <m/>
    <n v="0"/>
    <n v="151"/>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67"/>
    <x v="66"/>
    <s v="---"/>
    <s v="EX"/>
    <s v="BENF"/>
    <s v="BENEFITS"/>
    <s v="GP"/>
    <x v="5"/>
    <s v="COMPENS"/>
    <s v="07"/>
    <s v="AC"/>
    <x v="3"/>
    <n v="3478"/>
    <n v="3478"/>
    <s v="IT"/>
    <x v="0"/>
    <s v="IT"/>
    <s v="EX"/>
    <n v="3478"/>
    <n v="3478"/>
    <x v="0"/>
    <n v="0"/>
    <n v="0"/>
    <m/>
    <n v="0"/>
    <n v="3478"/>
    <s v="N"/>
    <m/>
    <s v="VPIT"/>
    <s v="VP FOR INFORMATION TECHNOLOGY"/>
    <s v="94"/>
    <s v="1-Adjust Based Budget"/>
    <x v="42"/>
    <x v="2"/>
    <x v="7"/>
    <m/>
    <x v="16"/>
    <x v="16"/>
    <m/>
  </r>
  <r>
    <n v="2018"/>
    <s v="UA"/>
    <s v="STF"/>
    <s v="STUDENT TECHNOLOGY FEES"/>
    <x v="122"/>
    <s v="STCTR"/>
    <s v="STUDENT TECHNOLOGY CENTERS"/>
    <s v="IN STUDENT TECH FEE"/>
    <x v="17"/>
    <s v="VP FOR INFORMATION TECHNOLOGY"/>
    <s v="GENFND"/>
    <x v="67"/>
    <x v="66"/>
    <s v="---"/>
    <s v="EX"/>
    <s v="BENF"/>
    <s v="BENEFITS"/>
    <s v="GP"/>
    <x v="5"/>
    <s v="COMPENS"/>
    <s v="07"/>
    <s v="AC"/>
    <x v="3"/>
    <n v="1324"/>
    <n v="52"/>
    <s v="IT"/>
    <x v="0"/>
    <s v="IT"/>
    <s v="EX"/>
    <n v="52"/>
    <n v="52"/>
    <x v="0"/>
    <n v="0"/>
    <n v="0"/>
    <m/>
    <n v="0"/>
    <n v="52"/>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67"/>
    <x v="66"/>
    <s v="---"/>
    <s v="EX"/>
    <s v="BENF"/>
    <s v="BENEFITS"/>
    <s v="GP"/>
    <x v="5"/>
    <s v="COMPENS"/>
    <s v="07"/>
    <s v="AC"/>
    <x v="3"/>
    <n v="17868"/>
    <n v="17868"/>
    <s v="IT"/>
    <x v="0"/>
    <s v="IT"/>
    <s v="EX"/>
    <n v="17868"/>
    <n v="17868"/>
    <x v="0"/>
    <n v="0"/>
    <n v="0"/>
    <m/>
    <n v="0"/>
    <n v="17868"/>
    <s v="N"/>
    <m/>
    <s v="VPIT"/>
    <s v="VP FOR INFORMATION TECHNOLOGY"/>
    <s v="94"/>
    <s v="1-Adjust Based Budget"/>
    <x v="42"/>
    <x v="2"/>
    <x v="7"/>
    <m/>
    <x v="16"/>
    <x v="16"/>
    <m/>
  </r>
  <r>
    <n v="2018"/>
    <s v="UA"/>
    <s v="STF"/>
    <s v="STUDENT TECHNOLOGY FEES"/>
    <x v="117"/>
    <s v="AVLT"/>
    <s v="AVP LEARNING TECHNOLOGIES"/>
    <s v="BL - STUDENT TECH FEE"/>
    <x v="17"/>
    <s v="VP FOR INFORMATION TECHNOLOGY"/>
    <s v="GENFND"/>
    <x v="27"/>
    <x v="26"/>
    <s v="---"/>
    <s v="EX"/>
    <s v="TRAV"/>
    <s v="TRAVEL"/>
    <s v="MK"/>
    <x v="6"/>
    <s v="TRAVEL"/>
    <s v="10"/>
    <s v="AC"/>
    <x v="3"/>
    <n v="2247"/>
    <n v="2247"/>
    <s v="IT"/>
    <x v="0"/>
    <s v="IT"/>
    <s v="EX"/>
    <n v="2247"/>
    <n v="2247"/>
    <x v="0"/>
    <n v="0"/>
    <n v="0"/>
    <m/>
    <n v="0"/>
    <n v="2247"/>
    <s v="N"/>
    <m/>
    <s v="VPIT"/>
    <s v="VP FOR INFORMATION TECHNOLOGY"/>
    <s v="94"/>
    <s v="1-Adjust Based Budget"/>
    <x v="42"/>
    <x v="2"/>
    <x v="7"/>
    <m/>
    <x v="16"/>
    <x v="16"/>
    <m/>
  </r>
  <r>
    <n v="2018"/>
    <s v="UA"/>
    <s v="STF"/>
    <s v="STUDENT TECHNOLOGY FEES"/>
    <x v="117"/>
    <s v="MSAIC"/>
    <s v="MOSAIC"/>
    <s v="BL - STUDENT TECH FEE"/>
    <x v="17"/>
    <s v="VP FOR INFORMATION TECHNOLOGY"/>
    <s v="GENFND"/>
    <x v="27"/>
    <x v="26"/>
    <s v="---"/>
    <s v="EX"/>
    <s v="TRAV"/>
    <s v="TRAVEL"/>
    <s v="MK"/>
    <x v="6"/>
    <s v="TRAVEL"/>
    <s v="10"/>
    <s v="AC"/>
    <x v="3"/>
    <n v="750"/>
    <n v="750"/>
    <s v="IT"/>
    <x v="0"/>
    <s v="IT"/>
    <s v="EX"/>
    <n v="750"/>
    <n v="750"/>
    <x v="0"/>
    <n v="0"/>
    <n v="0"/>
    <m/>
    <n v="0"/>
    <n v="750"/>
    <s v="N"/>
    <m/>
    <s v="VPIT"/>
    <s v="VP FOR INFORMATION TECHNOLOGY"/>
    <s v="94"/>
    <s v="1-Adjust Based Budget"/>
    <x v="42"/>
    <x v="2"/>
    <x v="7"/>
    <m/>
    <x v="16"/>
    <x v="16"/>
    <m/>
  </r>
  <r>
    <n v="2018"/>
    <s v="UA"/>
    <s v="STF"/>
    <s v="STUDENT TECHNOLOGY FEES"/>
    <x v="117"/>
    <s v="SAVP"/>
    <s v="SUPPORT AVP"/>
    <s v="BL - STUDENT TECH FEE"/>
    <x v="17"/>
    <s v="VP FOR INFORMATION TECHNOLOGY"/>
    <s v="GENFND"/>
    <x v="27"/>
    <x v="26"/>
    <s v="---"/>
    <s v="EX"/>
    <s v="TRAV"/>
    <s v="TRAVEL"/>
    <s v="MK"/>
    <x v="6"/>
    <s v="TRAVEL"/>
    <s v="10"/>
    <s v="AC"/>
    <x v="3"/>
    <n v="0"/>
    <n v="1468"/>
    <s v="IT"/>
    <x v="0"/>
    <s v="IT"/>
    <s v="EX"/>
    <n v="1468"/>
    <n v="1468"/>
    <x v="0"/>
    <n v="0"/>
    <n v="0"/>
    <m/>
    <n v="0"/>
    <n v="1468"/>
    <s v="N"/>
    <m/>
    <s v="VPIT"/>
    <s v="VP FOR INFORMATION TECHNOLOGY"/>
    <s v="94"/>
    <s v="1-Adjust Based Budget"/>
    <x v="42"/>
    <x v="2"/>
    <x v="7"/>
    <m/>
    <x v="16"/>
    <x v="16"/>
    <m/>
  </r>
  <r>
    <n v="2018"/>
    <s v="UA"/>
    <s v="STF"/>
    <s v="STUDENT TECHNOLOGY FEES"/>
    <x v="122"/>
    <s v="CV"/>
    <s v="CLIENT VIRTUALIZATION"/>
    <s v="IN STUDENT TECH FEE"/>
    <x v="17"/>
    <s v="VP FOR INFORMATION TECHNOLOGY"/>
    <s v="GENFND"/>
    <x v="27"/>
    <x v="26"/>
    <s v="---"/>
    <s v="EX"/>
    <s v="TRAV"/>
    <s v="TRAVEL"/>
    <s v="MK"/>
    <x v="6"/>
    <s v="TRAVEL"/>
    <s v="10"/>
    <s v="AC"/>
    <x v="3"/>
    <n v="3248"/>
    <n v="3248"/>
    <s v="IT"/>
    <x v="0"/>
    <s v="IT"/>
    <s v="EX"/>
    <n v="3248"/>
    <n v="3248"/>
    <x v="0"/>
    <n v="0"/>
    <n v="0"/>
    <m/>
    <n v="0"/>
    <n v="3248"/>
    <s v="N"/>
    <m/>
    <s v="VPIT"/>
    <s v="VP FOR INFORMATION TECHNOLOGY"/>
    <s v="94"/>
    <s v="1-Adjust Based Budget"/>
    <x v="42"/>
    <x v="2"/>
    <x v="7"/>
    <m/>
    <x v="16"/>
    <x v="16"/>
    <m/>
  </r>
  <r>
    <n v="2018"/>
    <s v="UA"/>
    <s v="STF"/>
    <s v="STUDENT TECHNOLOGY FEES"/>
    <x v="122"/>
    <s v="SAVP"/>
    <s v="SUPPORT AVP"/>
    <s v="IN STUDENT TECH FEE"/>
    <x v="17"/>
    <s v="VP FOR INFORMATION TECHNOLOGY"/>
    <s v="GENFND"/>
    <x v="27"/>
    <x v="26"/>
    <s v="---"/>
    <s v="EX"/>
    <s v="TRAV"/>
    <s v="TRAVEL"/>
    <s v="MK"/>
    <x v="6"/>
    <s v="TRAVEL"/>
    <s v="10"/>
    <s v="AC"/>
    <x v="3"/>
    <n v="0"/>
    <n v="2500"/>
    <s v="IT"/>
    <x v="0"/>
    <s v="IT"/>
    <s v="EX"/>
    <n v="2500"/>
    <n v="2500"/>
    <x v="0"/>
    <n v="0"/>
    <n v="0"/>
    <m/>
    <n v="0"/>
    <n v="2500"/>
    <s v="N"/>
    <m/>
    <s v="VPIT"/>
    <s v="VP FOR INFORMATION TECHNOLOGY"/>
    <s v="94"/>
    <s v="1-Adjust Based Budget"/>
    <x v="42"/>
    <x v="2"/>
    <x v="7"/>
    <m/>
    <x v="16"/>
    <x v="16"/>
    <m/>
  </r>
  <r>
    <n v="2018"/>
    <s v="UA"/>
    <s v="STF"/>
    <s v="STUDENT TECHNOLOGY FEES"/>
    <x v="117"/>
    <s v="TRWK"/>
    <s v="TRAVEL WORKSTATION HOLDING ACCOUNT"/>
    <s v="BL - STUDENT TECH FEE"/>
    <x v="17"/>
    <s v="VP FOR INFORMATION TECHNOLOGY"/>
    <s v="GENFND"/>
    <x v="27"/>
    <x v="26"/>
    <s v="FTE"/>
    <s v="EX"/>
    <s v="TRAV"/>
    <s v="TRAVEL"/>
    <s v="MK"/>
    <x v="6"/>
    <s v="TRAVEL"/>
    <s v="10"/>
    <s v="AC"/>
    <x v="3"/>
    <n v="50894"/>
    <n v="50894"/>
    <s v="IT"/>
    <x v="0"/>
    <s v="IT"/>
    <s v="EX"/>
    <n v="50894"/>
    <n v="50894"/>
    <x v="0"/>
    <n v="0"/>
    <n v="0"/>
    <m/>
    <n v="0"/>
    <n v="50894"/>
    <s v="N"/>
    <m/>
    <s v="VPIT"/>
    <s v="VP FOR INFORMATION TECHNOLOGY"/>
    <s v="94"/>
    <s v="1-Adjust Based Budget"/>
    <x v="42"/>
    <x v="2"/>
    <x v="7"/>
    <m/>
    <x v="16"/>
    <x v="16"/>
    <m/>
  </r>
  <r>
    <n v="2018"/>
    <s v="UA"/>
    <s v="STF"/>
    <s v="STUDENT TECHNOLOGY FEES"/>
    <x v="122"/>
    <s v="TRWK"/>
    <s v="TRAVEL WORKSTATION HOLDING ACCOUNT"/>
    <s v="IN STUDENT TECH FEE"/>
    <x v="17"/>
    <s v="VP FOR INFORMATION TECHNOLOGY"/>
    <s v="GENFND"/>
    <x v="27"/>
    <x v="26"/>
    <s v="FTE"/>
    <s v="EX"/>
    <s v="TRAV"/>
    <s v="TRAVEL"/>
    <s v="MK"/>
    <x v="6"/>
    <s v="TRAVEL"/>
    <s v="10"/>
    <s v="AC"/>
    <x v="3"/>
    <n v="13452"/>
    <n v="13452"/>
    <s v="IT"/>
    <x v="0"/>
    <s v="IT"/>
    <s v="EX"/>
    <n v="13452"/>
    <n v="13452"/>
    <x v="0"/>
    <n v="0"/>
    <n v="0"/>
    <m/>
    <n v="0"/>
    <n v="13452"/>
    <s v="N"/>
    <m/>
    <s v="VPIT"/>
    <s v="VP FOR INFORMATION TECHNOLOGY"/>
    <s v="94"/>
    <s v="1-Adjust Based Budget"/>
    <x v="42"/>
    <x v="2"/>
    <x v="7"/>
    <m/>
    <x v="16"/>
    <x v="16"/>
    <m/>
  </r>
  <r>
    <n v="2018"/>
    <s v="UA"/>
    <s v="STF"/>
    <s v="STUDENT TECHNOLOGY FEES"/>
    <x v="117"/>
    <s v="CITLM"/>
    <s v="CENTER FOR TEACHING AND LEARNING MANAGEM"/>
    <s v="BL - STUDENT TECH FEE"/>
    <x v="17"/>
    <s v="VP FOR INFORMATION TECHNOLOGY"/>
    <s v="GENFND"/>
    <x v="68"/>
    <x v="67"/>
    <s v="---"/>
    <s v="EX"/>
    <s v="TRAV"/>
    <s v="TRAVEL"/>
    <s v="MK"/>
    <x v="6"/>
    <s v="TRAVEL"/>
    <s v="10"/>
    <s v="AC"/>
    <x v="3"/>
    <n v="100"/>
    <n v="100"/>
    <s v="IT"/>
    <x v="0"/>
    <s v="IT"/>
    <s v="EX"/>
    <n v="100"/>
    <n v="100"/>
    <x v="0"/>
    <n v="0"/>
    <n v="0"/>
    <m/>
    <n v="0"/>
    <n v="100"/>
    <s v="N"/>
    <m/>
    <s v="VPIT"/>
    <s v="VP FOR INFORMATION TECHNOLOGY"/>
    <s v="94"/>
    <s v="1-Adjust Based Budget"/>
    <x v="42"/>
    <x v="2"/>
    <x v="7"/>
    <m/>
    <x v="16"/>
    <x v="16"/>
    <m/>
  </r>
  <r>
    <n v="2018"/>
    <s v="UA"/>
    <s v="STF"/>
    <s v="STUDENT TECHNOLOGY FEES"/>
    <x v="117"/>
    <s v="AVLT"/>
    <s v="AVP LEARNING TECHNOLOGIES"/>
    <s v="BL - STUDENT TECH FEE"/>
    <x v="17"/>
    <s v="VP FOR INFORMATION TECHNOLOGY"/>
    <s v="GENFND"/>
    <x v="28"/>
    <x v="27"/>
    <s v="---"/>
    <s v="EX"/>
    <s v="TRAV"/>
    <s v="TRAVEL"/>
    <s v="MK"/>
    <x v="6"/>
    <s v="TRAVEL"/>
    <s v="10"/>
    <s v="AC"/>
    <x v="3"/>
    <n v="8000"/>
    <n v="8000"/>
    <s v="IT"/>
    <x v="0"/>
    <s v="IT"/>
    <s v="EX"/>
    <n v="8000"/>
    <n v="8000"/>
    <x v="0"/>
    <n v="0"/>
    <n v="0"/>
    <m/>
    <n v="0"/>
    <n v="8000"/>
    <s v="N"/>
    <m/>
    <s v="VPIT"/>
    <s v="VP FOR INFORMATION TECHNOLOGY"/>
    <s v="94"/>
    <s v="1-Adjust Based Budget"/>
    <x v="42"/>
    <x v="2"/>
    <x v="7"/>
    <m/>
    <x v="16"/>
    <x v="16"/>
    <m/>
  </r>
  <r>
    <n v="2018"/>
    <s v="UA"/>
    <s v="STF"/>
    <s v="STUDENT TECHNOLOGY FEES"/>
    <x v="117"/>
    <s v="CITLM"/>
    <s v="CENTER FOR TEACHING AND LEARNING MANAGEM"/>
    <s v="BL - STUDENT TECH FEE"/>
    <x v="17"/>
    <s v="VP FOR INFORMATION TECHNOLOGY"/>
    <s v="GENFND"/>
    <x v="28"/>
    <x v="27"/>
    <s v="---"/>
    <s v="EX"/>
    <s v="TRAV"/>
    <s v="TRAVEL"/>
    <s v="MK"/>
    <x v="6"/>
    <s v="TRAVEL"/>
    <s v="10"/>
    <s v="AC"/>
    <x v="3"/>
    <n v="660"/>
    <n v="660"/>
    <s v="IT"/>
    <x v="0"/>
    <s v="IT"/>
    <s v="EX"/>
    <n v="660"/>
    <n v="660"/>
    <x v="0"/>
    <n v="0"/>
    <n v="0"/>
    <m/>
    <n v="0"/>
    <n v="660"/>
    <s v="N"/>
    <m/>
    <s v="VPIT"/>
    <s v="VP FOR INFORMATION TECHNOLOGY"/>
    <s v="94"/>
    <s v="1-Adjust Based Budget"/>
    <x v="42"/>
    <x v="2"/>
    <x v="7"/>
    <m/>
    <x v="16"/>
    <x v="16"/>
    <m/>
  </r>
  <r>
    <n v="2018"/>
    <s v="UA"/>
    <s v="STF"/>
    <s v="STUDENT TECHNOLOGY FEES"/>
    <x v="117"/>
    <s v="CSI"/>
    <s v="CLIENT SERVICES INFRASTRUCTURE"/>
    <s v="BL - STUDENT TECH FEE"/>
    <x v="17"/>
    <s v="VP FOR INFORMATION TECHNOLOGY"/>
    <s v="GENFND"/>
    <x v="28"/>
    <x v="27"/>
    <s v="---"/>
    <s v="EX"/>
    <s v="TRAV"/>
    <s v="TRAVEL"/>
    <s v="MK"/>
    <x v="6"/>
    <s v="TRAVEL"/>
    <s v="10"/>
    <s v="AC"/>
    <x v="3"/>
    <n v="2000"/>
    <n v="2000"/>
    <s v="IT"/>
    <x v="0"/>
    <s v="IT"/>
    <s v="EX"/>
    <n v="2000"/>
    <n v="2000"/>
    <x v="0"/>
    <n v="0"/>
    <n v="0"/>
    <m/>
    <n v="0"/>
    <n v="2000"/>
    <s v="N"/>
    <m/>
    <s v="VPIT"/>
    <s v="VP FOR INFORMATION TECHNOLOGY"/>
    <s v="94"/>
    <s v="1-Adjust Based Budget"/>
    <x v="42"/>
    <x v="2"/>
    <x v="7"/>
    <m/>
    <x v="16"/>
    <x v="16"/>
    <m/>
  </r>
  <r>
    <n v="2018"/>
    <s v="UA"/>
    <s v="STF"/>
    <s v="STUDENT TECHNOLOGY FEES"/>
    <x v="117"/>
    <s v="DCD"/>
    <s v="DIGITAL COMMUNICATIONS DEVELOPMENT"/>
    <s v="BL - STUDENT TECH FEE"/>
    <x v="17"/>
    <s v="VP FOR INFORMATION TECHNOLOGY"/>
    <s v="GENFND"/>
    <x v="28"/>
    <x v="27"/>
    <s v="---"/>
    <s v="EX"/>
    <s v="TRAV"/>
    <s v="TRAVEL"/>
    <s v="MK"/>
    <x v="6"/>
    <s v="TRAVEL"/>
    <s v="10"/>
    <s v="AC"/>
    <x v="3"/>
    <n v="0"/>
    <n v="3000"/>
    <s v="IT"/>
    <x v="0"/>
    <s v="IT"/>
    <s v="EX"/>
    <n v="3000"/>
    <n v="3000"/>
    <x v="0"/>
    <n v="0"/>
    <n v="0"/>
    <m/>
    <n v="0"/>
    <n v="3000"/>
    <s v="N"/>
    <m/>
    <s v="VPIT"/>
    <s v="VP FOR INFORMATION TECHNOLOGY"/>
    <s v="94"/>
    <s v="1-Adjust Based Budget"/>
    <x v="42"/>
    <x v="2"/>
    <x v="7"/>
    <m/>
    <x v="16"/>
    <x v="16"/>
    <m/>
  </r>
  <r>
    <n v="2018"/>
    <s v="UA"/>
    <s v="STF"/>
    <s v="STUDENT TECHNOLOGY FEES"/>
    <x v="117"/>
    <s v="RECYC"/>
    <s v="RESEARCH COMPUTING CYCLES"/>
    <s v="BL - STUDENT TECH FEE"/>
    <x v="17"/>
    <s v="VP FOR INFORMATION TECHNOLOGY"/>
    <s v="GENFND"/>
    <x v="28"/>
    <x v="27"/>
    <s v="---"/>
    <s v="EX"/>
    <s v="TRAV"/>
    <s v="TRAVEL"/>
    <s v="MK"/>
    <x v="6"/>
    <s v="TRAVEL"/>
    <s v="10"/>
    <s v="AC"/>
    <x v="3"/>
    <n v="10000"/>
    <n v="10000"/>
    <s v="IT"/>
    <x v="0"/>
    <s v="IT"/>
    <s v="EX"/>
    <n v="10000"/>
    <n v="10000"/>
    <x v="0"/>
    <n v="0"/>
    <n v="0"/>
    <m/>
    <n v="0"/>
    <n v="10000"/>
    <s v="N"/>
    <m/>
    <s v="VPIT"/>
    <s v="VP FOR INFORMATION TECHNOLOGY"/>
    <s v="94"/>
    <s v="1-Adjust Based Budget"/>
    <x v="42"/>
    <x v="2"/>
    <x v="7"/>
    <m/>
    <x v="16"/>
    <x v="16"/>
    <m/>
  </r>
  <r>
    <n v="2018"/>
    <s v="UA"/>
    <s v="STF"/>
    <s v="STUDENT TECHNOLOGY FEES"/>
    <x v="117"/>
    <s v="SAVP"/>
    <s v="SUPPORT AVP"/>
    <s v="BL - STUDENT TECH FEE"/>
    <x v="17"/>
    <s v="VP FOR INFORMATION TECHNOLOGY"/>
    <s v="GENFND"/>
    <x v="28"/>
    <x v="27"/>
    <s v="---"/>
    <s v="EX"/>
    <s v="TRAV"/>
    <s v="TRAVEL"/>
    <s v="MK"/>
    <x v="6"/>
    <s v="TRAVEL"/>
    <s v="10"/>
    <s v="AC"/>
    <x v="3"/>
    <n v="0"/>
    <n v="3000"/>
    <s v="IT"/>
    <x v="0"/>
    <s v="IT"/>
    <s v="EX"/>
    <n v="3000"/>
    <n v="3000"/>
    <x v="0"/>
    <n v="0"/>
    <n v="0"/>
    <m/>
    <n v="0"/>
    <n v="3000"/>
    <s v="N"/>
    <m/>
    <s v="VPIT"/>
    <s v="VP FOR INFORMATION TECHNOLOGY"/>
    <s v="94"/>
    <s v="1-Adjust Based Budget"/>
    <x v="42"/>
    <x v="2"/>
    <x v="7"/>
    <m/>
    <x v="16"/>
    <x v="16"/>
    <m/>
  </r>
  <r>
    <n v="2018"/>
    <s v="UA"/>
    <s v="STF"/>
    <s v="STUDENT TECHNOLOGY FEES"/>
    <x v="117"/>
    <s v="SMCON"/>
    <s v="STAT &amp; MATH CONSULTING SERVICES"/>
    <s v="BL - STUDENT TECH FEE"/>
    <x v="17"/>
    <s v="VP FOR INFORMATION TECHNOLOGY"/>
    <s v="GENFND"/>
    <x v="28"/>
    <x v="27"/>
    <s v="---"/>
    <s v="EX"/>
    <s v="TRAV"/>
    <s v="TRAVEL"/>
    <s v="MK"/>
    <x v="6"/>
    <s v="TRAVEL"/>
    <s v="10"/>
    <s v="AC"/>
    <x v="3"/>
    <n v="2000"/>
    <n v="2000"/>
    <s v="IT"/>
    <x v="0"/>
    <s v="IT"/>
    <s v="EX"/>
    <n v="2000"/>
    <n v="2000"/>
    <x v="0"/>
    <n v="0"/>
    <n v="0"/>
    <m/>
    <n v="0"/>
    <n v="2000"/>
    <s v="N"/>
    <m/>
    <s v="VPIT"/>
    <s v="VP FOR INFORMATION TECHNOLOGY"/>
    <s v="94"/>
    <s v="1-Adjust Based Budget"/>
    <x v="42"/>
    <x v="2"/>
    <x v="7"/>
    <m/>
    <x v="16"/>
    <x v="16"/>
    <m/>
  </r>
  <r>
    <n v="2018"/>
    <s v="UA"/>
    <s v="STF"/>
    <s v="STUDENT TECHNOLOGY FEES"/>
    <x v="117"/>
    <s v="SOSAV"/>
    <s v="SCIENCE ON A SPHERE AV"/>
    <s v="BL - STUDENT TECH FEE"/>
    <x v="17"/>
    <s v="VP FOR INFORMATION TECHNOLOGY"/>
    <s v="GENFND"/>
    <x v="28"/>
    <x v="27"/>
    <s v="---"/>
    <s v="EX"/>
    <s v="TRAV"/>
    <s v="TRAVEL"/>
    <s v="MK"/>
    <x v="6"/>
    <s v="TRAVEL"/>
    <s v="10"/>
    <s v="AC"/>
    <x v="3"/>
    <n v="3654"/>
    <n v="3654"/>
    <s v="IT"/>
    <x v="0"/>
    <s v="IT"/>
    <s v="EX"/>
    <n v="3654"/>
    <n v="3654"/>
    <x v="0"/>
    <n v="0"/>
    <n v="0"/>
    <m/>
    <n v="0"/>
    <n v="3654"/>
    <s v="N"/>
    <m/>
    <s v="VPIT"/>
    <s v="VP FOR INFORMATION TECHNOLOGY"/>
    <s v="94"/>
    <s v="1-Adjust Based Budget"/>
    <x v="42"/>
    <x v="2"/>
    <x v="7"/>
    <m/>
    <x v="16"/>
    <x v="16"/>
    <m/>
  </r>
  <r>
    <n v="2018"/>
    <s v="UA"/>
    <s v="STF"/>
    <s v="STUDENT TECHNOLOGY FEES"/>
    <x v="122"/>
    <s v="CV"/>
    <s v="CLIENT VIRTUALIZATION"/>
    <s v="IN STUDENT TECH FEE"/>
    <x v="17"/>
    <s v="VP FOR INFORMATION TECHNOLOGY"/>
    <s v="GENFND"/>
    <x v="28"/>
    <x v="27"/>
    <s v="---"/>
    <s v="EX"/>
    <s v="TRAV"/>
    <s v="TRAVEL"/>
    <s v="MK"/>
    <x v="6"/>
    <s v="TRAVEL"/>
    <s v="10"/>
    <s v="AC"/>
    <x v="3"/>
    <n v="10443"/>
    <n v="10443"/>
    <s v="IT"/>
    <x v="0"/>
    <s v="IT"/>
    <s v="EX"/>
    <n v="10443"/>
    <n v="10443"/>
    <x v="0"/>
    <n v="0"/>
    <n v="0"/>
    <m/>
    <n v="0"/>
    <n v="10443"/>
    <s v="N"/>
    <m/>
    <s v="VPIT"/>
    <s v="VP FOR INFORMATION TECHNOLOGY"/>
    <s v="94"/>
    <s v="1-Adjust Based Budget"/>
    <x v="42"/>
    <x v="2"/>
    <x v="7"/>
    <m/>
    <x v="16"/>
    <x v="16"/>
    <m/>
  </r>
  <r>
    <n v="2018"/>
    <s v="UA"/>
    <s v="STF"/>
    <s v="STUDENT TECHNOLOGY FEES"/>
    <x v="122"/>
    <s v="SAVP"/>
    <s v="SUPPORT AVP"/>
    <s v="IN STUDENT TECH FEE"/>
    <x v="17"/>
    <s v="VP FOR INFORMATION TECHNOLOGY"/>
    <s v="GENFND"/>
    <x v="28"/>
    <x v="27"/>
    <s v="---"/>
    <s v="EX"/>
    <s v="TRAV"/>
    <s v="TRAVEL"/>
    <s v="MK"/>
    <x v="6"/>
    <s v="TRAVEL"/>
    <s v="10"/>
    <s v="AC"/>
    <x v="3"/>
    <n v="0"/>
    <n v="1800"/>
    <s v="IT"/>
    <x v="0"/>
    <s v="IT"/>
    <s v="EX"/>
    <n v="1800"/>
    <n v="1800"/>
    <x v="0"/>
    <n v="0"/>
    <n v="0"/>
    <m/>
    <n v="0"/>
    <n v="1800"/>
    <s v="N"/>
    <m/>
    <s v="VPIT"/>
    <s v="VP FOR INFORMATION TECHNOLOGY"/>
    <s v="94"/>
    <s v="1-Adjust Based Budget"/>
    <x v="42"/>
    <x v="2"/>
    <x v="7"/>
    <m/>
    <x v="16"/>
    <x v="16"/>
    <m/>
  </r>
  <r>
    <n v="2018"/>
    <s v="UA"/>
    <s v="STF"/>
    <s v="STUDENT TECHNOLOGY FEES"/>
    <x v="122"/>
    <s v="STLCE"/>
    <s v="STUDENT TECH LIFE CYCLE ENVIRONMENT"/>
    <s v="IN STUDENT TECH FEE"/>
    <x v="17"/>
    <s v="VP FOR INFORMATION TECHNOLOGY"/>
    <s v="GENFND"/>
    <x v="172"/>
    <x v="165"/>
    <s v="---"/>
    <s v="EE"/>
    <s v="CAP"/>
    <s v="CAP ASSETS"/>
    <s v="MP"/>
    <x v="9"/>
    <s v="CAPITAL"/>
    <s v="11"/>
    <s v="AC"/>
    <x v="3"/>
    <n v="15000"/>
    <n v="15000"/>
    <s v="IT"/>
    <x v="2"/>
    <s v="IT"/>
    <s v="EX"/>
    <n v="15000"/>
    <n v="15000"/>
    <x v="0"/>
    <n v="0"/>
    <n v="0"/>
    <m/>
    <n v="0"/>
    <n v="15000"/>
    <s v="N"/>
    <m/>
    <s v="VPIT"/>
    <s v="VP FOR INFORMATION TECHNOLOGY"/>
    <s v="94"/>
    <s v="1-Adjust Based Budget"/>
    <x v="42"/>
    <x v="2"/>
    <x v="7"/>
    <m/>
    <x v="16"/>
    <x v="16"/>
    <m/>
  </r>
  <r>
    <n v="2018"/>
    <s v="UA"/>
    <s v="STF"/>
    <s v="STUDENT TECHNOLOGY FEES"/>
    <x v="117"/>
    <s v="HALRE"/>
    <s v="HALLS LCF"/>
    <s v="BL - STUDENT TECH FEE"/>
    <x v="17"/>
    <s v="VP FOR INFORMATION TECHNOLOGY"/>
    <s v="GENFND"/>
    <x v="172"/>
    <x v="165"/>
    <s v="CF"/>
    <s v="EE"/>
    <s v="CAP"/>
    <s v="CAP ASSETS"/>
    <s v="MP"/>
    <x v="9"/>
    <s v="CAPITAL"/>
    <s v="11"/>
    <s v="AC"/>
    <x v="3"/>
    <n v="205975"/>
    <n v="205975"/>
    <s v="IT"/>
    <x v="2"/>
    <s v="IT"/>
    <s v="EX"/>
    <n v="205975"/>
    <n v="205975"/>
    <x v="0"/>
    <n v="0"/>
    <n v="0"/>
    <m/>
    <n v="0"/>
    <n v="205975"/>
    <s v="N"/>
    <m/>
    <s v="VPIT"/>
    <s v="VP FOR INFORMATION TECHNOLOGY"/>
    <s v="94"/>
    <s v="1-Adjust Based Budget"/>
    <x v="42"/>
    <x v="2"/>
    <x v="7"/>
    <m/>
    <x v="16"/>
    <x v="16"/>
    <m/>
  </r>
  <r>
    <n v="2018"/>
    <s v="UA"/>
    <s v="STF"/>
    <s v="STUDENT TECHNOLOGY FEES"/>
    <x v="117"/>
    <s v="SCBHW"/>
    <s v="STUDENT COMPUTING BL LIFECYCLE HARDWARE"/>
    <s v="BL - STUDENT TECH FEE"/>
    <x v="17"/>
    <s v="VP FOR INFORMATION TECHNOLOGY"/>
    <s v="GENFND"/>
    <x v="179"/>
    <x v="171"/>
    <s v="---"/>
    <s v="EE"/>
    <s v="CAP"/>
    <s v="CAP ASSETS"/>
    <s v="MP"/>
    <x v="9"/>
    <s v="CAPITAL"/>
    <s v="11"/>
    <s v="AC"/>
    <x v="3"/>
    <n v="56000"/>
    <n v="56000"/>
    <s v="IT"/>
    <x v="2"/>
    <s v="IT"/>
    <s v="EX"/>
    <n v="56000"/>
    <n v="56000"/>
    <x v="0"/>
    <n v="0"/>
    <n v="0"/>
    <m/>
    <n v="0"/>
    <n v="56000"/>
    <s v="N"/>
    <m/>
    <s v="VPIT"/>
    <s v="VP FOR INFORMATION TECHNOLOGY"/>
    <s v="94"/>
    <s v="1-Adjust Based Budget"/>
    <x v="42"/>
    <x v="2"/>
    <x v="7"/>
    <m/>
    <x v="16"/>
    <x v="16"/>
    <m/>
  </r>
  <r>
    <n v="2018"/>
    <s v="UA"/>
    <s v="STF"/>
    <s v="STUDENT TECHNOLOGY FEES"/>
    <x v="122"/>
    <s v="SCIHW"/>
    <s v="STUDENT COMPUTING IN LIFECYCLE HARDWARE"/>
    <s v="IN STUDENT TECH FEE"/>
    <x v="17"/>
    <s v="VP FOR INFORMATION TECHNOLOGY"/>
    <s v="GENFND"/>
    <x v="179"/>
    <x v="171"/>
    <s v="---"/>
    <s v="EE"/>
    <s v="CAP"/>
    <s v="CAP ASSETS"/>
    <s v="MP"/>
    <x v="9"/>
    <s v="CAPITAL"/>
    <s v="11"/>
    <s v="AC"/>
    <x v="3"/>
    <n v="68759"/>
    <n v="68759"/>
    <s v="IT"/>
    <x v="2"/>
    <s v="IT"/>
    <s v="EX"/>
    <n v="68759"/>
    <n v="68759"/>
    <x v="0"/>
    <n v="0"/>
    <n v="0"/>
    <m/>
    <n v="0"/>
    <n v="68759"/>
    <s v="N"/>
    <m/>
    <s v="VPIT"/>
    <s v="VP FOR INFORMATION TECHNOLOGY"/>
    <s v="94"/>
    <s v="1-Adjust Based Budget"/>
    <x v="42"/>
    <x v="2"/>
    <x v="7"/>
    <m/>
    <x v="16"/>
    <x v="16"/>
    <m/>
  </r>
  <r>
    <n v="2018"/>
    <s v="UA"/>
    <s v="STF"/>
    <s v="STUDENT TECHNOLOGY FEES"/>
    <x v="117"/>
    <s v="TCPRT"/>
    <s v="TECHNOLOGY CENTERS-PRINTING"/>
    <s v="BL - STUDENT TECH FEE"/>
    <x v="17"/>
    <s v="VP FOR INFORMATION TECHNOLOGY"/>
    <s v="GENFND"/>
    <x v="180"/>
    <x v="172"/>
    <s v="---"/>
    <s v="EE"/>
    <s v="CAP"/>
    <s v="CAP ASSETS"/>
    <s v="MP"/>
    <x v="9"/>
    <s v="CAPITAL"/>
    <s v="11"/>
    <s v="AC"/>
    <x v="3"/>
    <n v="64108"/>
    <n v="64108"/>
    <s v="IT"/>
    <x v="2"/>
    <s v="IT"/>
    <s v="EX"/>
    <n v="64108"/>
    <n v="64108"/>
    <x v="0"/>
    <n v="0"/>
    <n v="0"/>
    <m/>
    <n v="0"/>
    <n v="64108"/>
    <s v="N"/>
    <m/>
    <s v="VPIT"/>
    <s v="VP FOR INFORMATION TECHNOLOGY"/>
    <s v="94"/>
    <s v="1-Adjust Based Budget"/>
    <x v="42"/>
    <x v="2"/>
    <x v="7"/>
    <m/>
    <x v="16"/>
    <x v="16"/>
    <m/>
  </r>
  <r>
    <n v="2018"/>
    <s v="UA"/>
    <s v="STF"/>
    <s v="STUDENT TECHNOLOGY FEES"/>
    <x v="122"/>
    <s v="PRINT"/>
    <s v="STUDENT TECHNOLOGY CENTERS PRINTING"/>
    <s v="IN STUDENT TECH FEE"/>
    <x v="17"/>
    <s v="VP FOR INFORMATION TECHNOLOGY"/>
    <s v="GENFND"/>
    <x v="180"/>
    <x v="172"/>
    <s v="---"/>
    <s v="EE"/>
    <s v="CAP"/>
    <s v="CAP ASSETS"/>
    <s v="MP"/>
    <x v="9"/>
    <s v="CAPITAL"/>
    <s v="11"/>
    <s v="AC"/>
    <x v="3"/>
    <n v="35000"/>
    <n v="35000"/>
    <s v="IT"/>
    <x v="2"/>
    <s v="IT"/>
    <s v="EX"/>
    <n v="35000"/>
    <n v="35000"/>
    <x v="0"/>
    <n v="0"/>
    <n v="0"/>
    <m/>
    <n v="0"/>
    <n v="35000"/>
    <s v="N"/>
    <m/>
    <s v="VPIT"/>
    <s v="VP FOR INFORMATION TECHNOLOGY"/>
    <s v="94"/>
    <s v="1-Adjust Based Budget"/>
    <x v="42"/>
    <x v="2"/>
    <x v="7"/>
    <m/>
    <x v="16"/>
    <x v="16"/>
    <m/>
  </r>
  <r>
    <n v="2018"/>
    <s v="UA"/>
    <s v="STF"/>
    <s v="STUDENT TECHNOLOGY FEES"/>
    <x v="117"/>
    <s v="MSAIC"/>
    <s v="MOSAIC"/>
    <s v="BL - STUDENT TECH FEE"/>
    <x v="17"/>
    <s v="VP FOR INFORMATION TECHNOLOGY"/>
    <s v="GENFND"/>
    <x v="0"/>
    <x v="0"/>
    <s v="---"/>
    <s v="EX"/>
    <s v="RESV"/>
    <s v="RESERVES"/>
    <s v="NA"/>
    <x v="0"/>
    <s v="RESERVES"/>
    <s v="15"/>
    <s v="AC"/>
    <x v="3"/>
    <n v="-109853"/>
    <n v="0"/>
    <s v="IT"/>
    <x v="0"/>
    <s v="IT"/>
    <s v="EX"/>
    <n v="0"/>
    <n v="0"/>
    <x v="0"/>
    <n v="0"/>
    <n v="0"/>
    <m/>
    <n v="0"/>
    <n v="0"/>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0"/>
    <x v="0"/>
    <s v="---"/>
    <s v="EX"/>
    <s v="RESV"/>
    <s v="RESERVES"/>
    <s v="NA"/>
    <x v="0"/>
    <s v="RESERVES"/>
    <s v="15"/>
    <s v="AC"/>
    <x v="3"/>
    <n v="-1528781"/>
    <n v="0"/>
    <s v="IT"/>
    <x v="0"/>
    <s v="IT"/>
    <s v="EX"/>
    <n v="0"/>
    <n v="0"/>
    <x v="0"/>
    <n v="0"/>
    <n v="0"/>
    <m/>
    <n v="0"/>
    <n v="0"/>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176"/>
    <x v="168"/>
    <s v="---"/>
    <s v="EX"/>
    <s v="RESV"/>
    <s v="RESERVES"/>
    <s v="NA"/>
    <x v="0"/>
    <s v="RESERVES"/>
    <s v="15"/>
    <s v="AC"/>
    <x v="3"/>
    <n v="0"/>
    <n v="-576"/>
    <s v="IT"/>
    <x v="0"/>
    <s v="IT"/>
    <s v="EX"/>
    <n v="-576"/>
    <n v="-576"/>
    <x v="0"/>
    <n v="0"/>
    <n v="0"/>
    <m/>
    <n v="0"/>
    <n v="-576"/>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9"/>
    <x v="8"/>
    <s v="---"/>
    <s v="EX"/>
    <s v="TREX"/>
    <s v="TRSF-EXPENSE"/>
    <s v="DZ"/>
    <x v="1"/>
    <s v="TRANSFER"/>
    <s v="21"/>
    <s v="AC"/>
    <x v="3"/>
    <n v="84805"/>
    <n v="84805"/>
    <s v="IT"/>
    <x v="0"/>
    <s v="IT"/>
    <s v="EX"/>
    <n v="84805"/>
    <n v="84805"/>
    <x v="0"/>
    <n v="0"/>
    <n v="0"/>
    <m/>
    <n v="0"/>
    <n v="84805"/>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9"/>
    <x v="8"/>
    <s v="---"/>
    <s v="EX"/>
    <s v="TREX"/>
    <s v="TRSF-EXPENSE"/>
    <s v="DZ"/>
    <x v="1"/>
    <s v="TRANSFER"/>
    <s v="21"/>
    <s v="AC"/>
    <x v="3"/>
    <n v="11780"/>
    <n v="11780"/>
    <s v="IT"/>
    <x v="0"/>
    <s v="IT"/>
    <s v="EX"/>
    <n v="11780"/>
    <n v="11780"/>
    <x v="0"/>
    <n v="0"/>
    <n v="0"/>
    <m/>
    <n v="0"/>
    <n v="11780"/>
    <s v="N"/>
    <m/>
    <s v="VPIT"/>
    <s v="VP FOR INFORMATION TECHNOLOGY"/>
    <s v="94"/>
    <s v="1-Adjust Based Budget"/>
    <x v="42"/>
    <x v="2"/>
    <x v="7"/>
    <m/>
    <x v="16"/>
    <x v="16"/>
    <m/>
  </r>
  <r>
    <n v="2018"/>
    <s v="UA"/>
    <s v="STF"/>
    <s v="STUDENT TECHNOLOGY FEES"/>
    <x v="117"/>
    <s v="PRACQ"/>
    <s v="PRIORITIZED ACQUISITIONS"/>
    <s v="BL - STUDENT TECH FEE"/>
    <x v="17"/>
    <s v="VP FOR INFORMATION TECHNOLOGY"/>
    <s v="GENFND"/>
    <x v="9"/>
    <x v="8"/>
    <s v="---"/>
    <s v="EX"/>
    <s v="TREX"/>
    <s v="TRSF-EXPENSE"/>
    <s v="DZ"/>
    <x v="1"/>
    <s v="TRANSFER"/>
    <s v="21"/>
    <s v="AC"/>
    <x v="3"/>
    <n v="151560"/>
    <n v="-18665"/>
    <s v="IT"/>
    <x v="0"/>
    <s v="IT"/>
    <s v="EX"/>
    <n v="-18665"/>
    <n v="-18665"/>
    <x v="0"/>
    <n v="0"/>
    <n v="0"/>
    <m/>
    <n v="0"/>
    <n v="-18665"/>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9"/>
    <x v="8"/>
    <s v="---"/>
    <s v="EX"/>
    <s v="TREX"/>
    <s v="TRSF-EXPENSE"/>
    <s v="DZ"/>
    <x v="1"/>
    <s v="TRANSFER"/>
    <s v="21"/>
    <s v="AC"/>
    <x v="3"/>
    <n v="0"/>
    <n v="147091"/>
    <s v="IT"/>
    <x v="0"/>
    <s v="IT"/>
    <s v="EX"/>
    <n v="147091"/>
    <n v="147091"/>
    <x v="0"/>
    <n v="0"/>
    <n v="0"/>
    <m/>
    <n v="0"/>
    <n v="147091"/>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9"/>
    <x v="8"/>
    <s v="---"/>
    <s v="EX"/>
    <s v="TREX"/>
    <s v="TRSF-EXPENSE"/>
    <s v="DZ"/>
    <x v="1"/>
    <s v="TRANSFER"/>
    <s v="21"/>
    <s v="AC"/>
    <x v="3"/>
    <n v="9050"/>
    <n v="9050"/>
    <s v="IT"/>
    <x v="0"/>
    <s v="IT"/>
    <s v="EX"/>
    <n v="9050"/>
    <n v="9050"/>
    <x v="0"/>
    <n v="0"/>
    <n v="0"/>
    <m/>
    <n v="0"/>
    <n v="9050"/>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9"/>
    <x v="8"/>
    <s v="---"/>
    <s v="EX"/>
    <s v="TREX"/>
    <s v="TRSF-EXPENSE"/>
    <s v="DZ"/>
    <x v="1"/>
    <s v="TRANSFER"/>
    <s v="21"/>
    <s v="AC"/>
    <x v="3"/>
    <n v="16669"/>
    <n v="16669"/>
    <s v="IT"/>
    <x v="0"/>
    <s v="IT"/>
    <s v="EX"/>
    <n v="16669"/>
    <n v="16669"/>
    <x v="0"/>
    <n v="0"/>
    <n v="0"/>
    <m/>
    <n v="0"/>
    <n v="16669"/>
    <s v="N"/>
    <m/>
    <s v="VPIT"/>
    <s v="VP FOR INFORMATION TECHNOLOGY"/>
    <s v="94"/>
    <s v="1-Adjust Based Budget"/>
    <x v="42"/>
    <x v="2"/>
    <x v="7"/>
    <m/>
    <x v="16"/>
    <x v="16"/>
    <m/>
  </r>
  <r>
    <n v="2018"/>
    <s v="UA"/>
    <s v="STF"/>
    <s v="STUDENT TECHNOLOGY FEES"/>
    <x v="122"/>
    <s v="CLMBS"/>
    <s v="STF FOR COLUMBUS"/>
    <s v="IN STUDENT TECH FEE"/>
    <x v="17"/>
    <s v="VP FOR INFORMATION TECHNOLOGY"/>
    <s v="GENFND"/>
    <x v="9"/>
    <x v="8"/>
    <s v="---"/>
    <s v="EX"/>
    <s v="TREX"/>
    <s v="TRSF-EXPENSE"/>
    <s v="DZ"/>
    <x v="1"/>
    <s v="TRANSFER"/>
    <s v="21"/>
    <s v="AC"/>
    <x v="3"/>
    <n v="17465"/>
    <n v="17465"/>
    <s v="IT"/>
    <x v="0"/>
    <s v="IT"/>
    <s v="EX"/>
    <n v="17465"/>
    <n v="17465"/>
    <x v="0"/>
    <n v="0"/>
    <n v="0"/>
    <m/>
    <n v="0"/>
    <n v="17465"/>
    <s v="N"/>
    <m/>
    <s v="VPIT"/>
    <s v="VP FOR INFORMATION TECHNOLOGY"/>
    <s v="94"/>
    <s v="1-Adjust Based Budget"/>
    <x v="42"/>
    <x v="2"/>
    <x v="7"/>
    <m/>
    <x v="16"/>
    <x v="16"/>
    <m/>
  </r>
  <r>
    <n v="2018"/>
    <s v="UA"/>
    <s v="STF"/>
    <s v="STUDENT TECHNOLOGY FEES"/>
    <x v="122"/>
    <s v="STFR"/>
    <s v="STUDENT TECH FEE RESERVE"/>
    <s v="IN STUDENT TECH FEE"/>
    <x v="17"/>
    <s v="VP FOR INFORMATION TECHNOLOGY"/>
    <s v="GENFND"/>
    <x v="9"/>
    <x v="8"/>
    <s v="---"/>
    <s v="EX"/>
    <s v="TREX"/>
    <s v="TRSF-EXPENSE"/>
    <s v="DZ"/>
    <x v="1"/>
    <s v="TRANSFER"/>
    <s v="21"/>
    <s v="AC"/>
    <x v="3"/>
    <n v="1213068"/>
    <n v="1204768"/>
    <s v="IT"/>
    <x v="0"/>
    <s v="IT"/>
    <s v="EX"/>
    <n v="1204768"/>
    <n v="1204768"/>
    <x v="0"/>
    <n v="0"/>
    <n v="0"/>
    <m/>
    <n v="0"/>
    <n v="1204768"/>
    <s v="N"/>
    <m/>
    <s v="VPIT"/>
    <s v="VP FOR INFORMATION TECHNOLOGY"/>
    <s v="94"/>
    <s v="1-Adjust Based Budget"/>
    <x v="42"/>
    <x v="2"/>
    <x v="7"/>
    <m/>
    <x v="16"/>
    <x v="16"/>
    <m/>
  </r>
  <r>
    <n v="2018"/>
    <s v="UA"/>
    <s v="STF"/>
    <s v="STUDENT TECHNOLOGY FEES"/>
    <x v="123"/>
    <s v="CS"/>
    <s v="COMMON SERVICES-STF"/>
    <s v="SE STUDENT TECHNOLOGY FEES"/>
    <x v="17"/>
    <s v="VP FOR INFORMATION TECHNOLOGY"/>
    <s v="GENFND"/>
    <x v="9"/>
    <x v="8"/>
    <s v="---"/>
    <s v="EX"/>
    <s v="TREX"/>
    <s v="TRSF-EXPENSE"/>
    <s v="DZ"/>
    <x v="1"/>
    <s v="TRANSFER"/>
    <s v="21"/>
    <s v="AC"/>
    <x v="3"/>
    <n v="18400"/>
    <n v="18400"/>
    <s v="IT"/>
    <x v="0"/>
    <s v="IT"/>
    <s v="EX"/>
    <n v="18400"/>
    <n v="18400"/>
    <x v="0"/>
    <n v="0"/>
    <n v="0"/>
    <m/>
    <n v="0"/>
    <n v="18400"/>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9"/>
    <x v="8"/>
    <s v="---"/>
    <s v="EX"/>
    <s v="TREX"/>
    <s v="TRSF-EXPENSE"/>
    <s v="DZ"/>
    <x v="1"/>
    <s v="TRANSFER"/>
    <s v="21"/>
    <s v="AC"/>
    <x v="3"/>
    <n v="84568"/>
    <n v="84568"/>
    <s v="IT"/>
    <x v="0"/>
    <s v="IT"/>
    <s v="EX"/>
    <n v="84568"/>
    <n v="84568"/>
    <x v="0"/>
    <n v="0"/>
    <n v="0"/>
    <m/>
    <n v="0"/>
    <n v="84568"/>
    <s v="N"/>
    <m/>
    <s v="VPIT"/>
    <s v="VP FOR INFORMATION TECHNOLOGY"/>
    <s v="94"/>
    <s v="1-Adjust Based Budget"/>
    <x v="42"/>
    <x v="2"/>
    <x v="7"/>
    <m/>
    <x v="16"/>
    <x v="16"/>
    <m/>
  </r>
  <r>
    <n v="2018"/>
    <s v="UA"/>
    <s v="STF"/>
    <s v="STUDENT TECHNOLOGY FEES"/>
    <x v="124"/>
    <s v="STO"/>
    <s v="STUDENT TECH FEE OPERATING"/>
    <s v="IN-CO STUDENT TECH FEE - GRAD ONLY"/>
    <x v="17"/>
    <s v="VP FOR INFORMATION TECHNOLOGY"/>
    <s v="GENFND"/>
    <x v="9"/>
    <x v="8"/>
    <s v="---"/>
    <s v="EX"/>
    <s v="TREX"/>
    <s v="TRSF-EXPENSE"/>
    <s v="DZ"/>
    <x v="1"/>
    <s v="TRANSFER"/>
    <s v="21"/>
    <s v="AC"/>
    <x v="3"/>
    <n v="10885"/>
    <n v="10885"/>
    <s v="IT"/>
    <x v="0"/>
    <s v="IT"/>
    <s v="EX"/>
    <n v="10885"/>
    <n v="10885"/>
    <x v="0"/>
    <n v="0"/>
    <n v="0"/>
    <m/>
    <n v="0"/>
    <n v="10885"/>
    <s v="N"/>
    <m/>
    <s v="VPIT"/>
    <s v="VP FOR INFORMATION TECHNOLOGY"/>
    <s v="94"/>
    <s v="1-Adjust Based Budget"/>
    <x v="42"/>
    <x v="2"/>
    <x v="7"/>
    <m/>
    <x v="16"/>
    <x v="16"/>
    <m/>
  </r>
  <r>
    <n v="2018"/>
    <s v="UA"/>
    <s v="STF"/>
    <s v="STUDENT TECHNOLOGY FEES"/>
    <x v="118"/>
    <s v="STO"/>
    <s v="STUDENT TECH FEE OPERATING"/>
    <s v="SB STUDENT TECHNOLOGY FEES"/>
    <x v="17"/>
    <s v="VP FOR INFORMATION TECHNOLOGY"/>
    <s v="GENFND"/>
    <x v="2"/>
    <x v="2"/>
    <s v="---"/>
    <s v="EX"/>
    <s v="TRIN"/>
    <s v="TRNSF-INCOME"/>
    <s v="DV"/>
    <x v="1"/>
    <s v="TRANSFER"/>
    <s v="21"/>
    <s v="AC"/>
    <x v="1"/>
    <n v="989868"/>
    <n v="989868"/>
    <s v="IT"/>
    <x v="1"/>
    <s v="10cr"/>
    <s v="Allot/Xfer IN"/>
    <n v="-989868"/>
    <n v="989868"/>
    <x v="0"/>
    <n v="0"/>
    <n v="0"/>
    <m/>
    <n v="0"/>
    <n v="989868"/>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2"/>
    <x v="2"/>
    <s v="---"/>
    <s v="EX"/>
    <s v="TRIN"/>
    <s v="TRNSF-INCOME"/>
    <s v="DV"/>
    <x v="1"/>
    <s v="TRANSFER"/>
    <s v="21"/>
    <s v="AC"/>
    <x v="1"/>
    <n v="631819"/>
    <n v="631819"/>
    <s v="IT"/>
    <x v="1"/>
    <s v="10cr"/>
    <s v="Allot/Xfer IN"/>
    <n v="-631819"/>
    <n v="631819"/>
    <x v="0"/>
    <n v="0"/>
    <n v="0"/>
    <m/>
    <n v="0"/>
    <n v="631819"/>
    <s v="N"/>
    <m/>
    <s v="VPIT"/>
    <s v="VP FOR INFORMATION TECHNOLOGY"/>
    <s v="94"/>
    <s v="1-Adjust Based Budget"/>
    <x v="42"/>
    <x v="2"/>
    <x v="7"/>
    <m/>
    <x v="16"/>
    <x v="16"/>
    <m/>
  </r>
  <r>
    <n v="2018"/>
    <s v="UA"/>
    <s v="STF"/>
    <s v="STUDENT TECHNOLOGY FEES"/>
    <x v="117"/>
    <s v="MSAIC"/>
    <s v="MOSAIC"/>
    <s v="BL - STUDENT TECH FEE"/>
    <x v="17"/>
    <s v="VP FOR INFORMATION TECHNOLOGY"/>
    <s v="GENFND"/>
    <x v="2"/>
    <x v="2"/>
    <s v="---"/>
    <s v="EX"/>
    <s v="TRIN"/>
    <s v="TRNSF-INCOME"/>
    <s v="DV"/>
    <x v="1"/>
    <s v="TRANSFER"/>
    <s v="21"/>
    <s v="AC"/>
    <x v="1"/>
    <n v="0"/>
    <n v="109853"/>
    <s v="IT"/>
    <x v="1"/>
    <s v="10cr"/>
    <s v="Allot/Xfer IN"/>
    <n v="-109853"/>
    <n v="109853"/>
    <x v="0"/>
    <n v="0"/>
    <n v="0"/>
    <m/>
    <n v="0"/>
    <n v="109853"/>
    <s v="N"/>
    <m/>
    <s v="VPIT"/>
    <s v="VP FOR INFORMATION TECHNOLOGY"/>
    <s v="94"/>
    <s v="1-Adjust Based Budget"/>
    <x v="42"/>
    <x v="2"/>
    <x v="7"/>
    <m/>
    <x v="16"/>
    <x v="16"/>
    <m/>
  </r>
  <r>
    <n v="2018"/>
    <s v="UA"/>
    <s v="STF"/>
    <s v="STUDENT TECHNOLOGY FEES"/>
    <x v="117"/>
    <s v="STFEE"/>
    <s v="STUDENT TECHNOLOGY FEE INCOME"/>
    <s v="BL - STUDENT TECH FEE"/>
    <x v="17"/>
    <s v="VP FOR INFORMATION TECHNOLOGY"/>
    <s v="GENFND"/>
    <x v="2"/>
    <x v="2"/>
    <s v="---"/>
    <s v="EX"/>
    <s v="TRIN"/>
    <s v="TRNSF-INCOME"/>
    <s v="DV"/>
    <x v="1"/>
    <s v="TRANSFER"/>
    <s v="21"/>
    <s v="AC"/>
    <x v="1"/>
    <n v="7422113"/>
    <n v="7422113"/>
    <s v="IT"/>
    <x v="1"/>
    <s v="10cr"/>
    <s v="Allot/Xfer IN"/>
    <n v="-7422113"/>
    <n v="7422113"/>
    <x v="0"/>
    <n v="0"/>
    <n v="0"/>
    <m/>
    <n v="0"/>
    <n v="7422113"/>
    <s v="N"/>
    <m/>
    <s v="VPIT"/>
    <s v="VP FOR INFORMATION TECHNOLOGY"/>
    <s v="94"/>
    <s v="1-Adjust Based Budget"/>
    <x v="42"/>
    <x v="2"/>
    <x v="7"/>
    <m/>
    <x v="16"/>
    <x v="16"/>
    <m/>
  </r>
  <r>
    <n v="2018"/>
    <s v="UA"/>
    <s v="STF"/>
    <s v="STUDENT TECHNOLOGY FEES"/>
    <x v="117"/>
    <s v="STFR"/>
    <s v="STUDENT TECH FEE RESERVE"/>
    <s v="BL - STUDENT TECH FEE"/>
    <x v="17"/>
    <s v="VP FOR INFORMATION TECHNOLOGY"/>
    <s v="GENFND"/>
    <x v="2"/>
    <x v="2"/>
    <s v="---"/>
    <s v="EX"/>
    <s v="TRIN"/>
    <s v="TRNSF-INCOME"/>
    <s v="DV"/>
    <x v="1"/>
    <s v="TRANSFER"/>
    <s v="21"/>
    <s v="AC"/>
    <x v="1"/>
    <n v="0"/>
    <n v="1528781"/>
    <s v="IT"/>
    <x v="1"/>
    <s v="10cr"/>
    <s v="Allot/Xfer IN"/>
    <n v="-1528781"/>
    <n v="1528781"/>
    <x v="0"/>
    <n v="0"/>
    <n v="0"/>
    <m/>
    <n v="0"/>
    <n v="1528781"/>
    <s v="N"/>
    <m/>
    <s v="VPIT"/>
    <s v="VP FOR INFORMATION TECHNOLOGY"/>
    <s v="94"/>
    <s v="1-Adjust Based Budget"/>
    <x v="42"/>
    <x v="2"/>
    <x v="7"/>
    <m/>
    <x v="16"/>
    <x v="16"/>
    <m/>
  </r>
  <r>
    <n v="2018"/>
    <s v="UA"/>
    <s v="STF"/>
    <s v="STUDENT TECHNOLOGY FEES"/>
    <x v="120"/>
    <s v="STO"/>
    <s v="STUDENT TECH FEE OPERATING"/>
    <s v="KO STUDENT TECHNOLOGY FEE"/>
    <x v="17"/>
    <s v="VP FOR INFORMATION TECHNOLOGY"/>
    <s v="GENFND"/>
    <x v="2"/>
    <x v="2"/>
    <s v="---"/>
    <s v="EX"/>
    <s v="TRIN"/>
    <s v="TRNSF-INCOME"/>
    <s v="DV"/>
    <x v="1"/>
    <s v="TRANSFER"/>
    <s v="21"/>
    <s v="AC"/>
    <x v="1"/>
    <n v="485352"/>
    <n v="485352"/>
    <s v="IT"/>
    <x v="1"/>
    <s v="10cr"/>
    <s v="Allot/Xfer IN"/>
    <n v="-485352"/>
    <n v="485352"/>
    <x v="0"/>
    <n v="0"/>
    <n v="0"/>
    <m/>
    <n v="0"/>
    <n v="485352"/>
    <s v="N"/>
    <m/>
    <s v="VPIT"/>
    <s v="VP FOR INFORMATION TECHNOLOGY"/>
    <s v="94"/>
    <s v="1-Adjust Based Budget"/>
    <x v="42"/>
    <x v="2"/>
    <x v="7"/>
    <m/>
    <x v="16"/>
    <x v="16"/>
    <m/>
  </r>
  <r>
    <n v="2018"/>
    <s v="UA"/>
    <s v="STF"/>
    <s v="STUDENT TECHNOLOGY FEES"/>
    <x v="121"/>
    <s v="STO"/>
    <s v="STUDENT TECH FEE OPERATING"/>
    <s v="NW STUDENT TECH FEE"/>
    <x v="17"/>
    <s v="VP FOR INFORMATION TECHNOLOGY"/>
    <s v="GENFND"/>
    <x v="2"/>
    <x v="2"/>
    <s v="---"/>
    <s v="EX"/>
    <s v="TRIN"/>
    <s v="TRNSF-INCOME"/>
    <s v="DV"/>
    <x v="1"/>
    <s v="TRANSFER"/>
    <s v="21"/>
    <s v="AC"/>
    <x v="1"/>
    <n v="705856"/>
    <n v="705856"/>
    <s v="IT"/>
    <x v="1"/>
    <s v="10cr"/>
    <s v="Allot/Xfer IN"/>
    <n v="-705856"/>
    <n v="705856"/>
    <x v="0"/>
    <n v="0"/>
    <n v="0"/>
    <m/>
    <n v="0"/>
    <n v="705856"/>
    <s v="N"/>
    <m/>
    <s v="VPIT"/>
    <s v="VP FOR INFORMATION TECHNOLOGY"/>
    <s v="94"/>
    <s v="1-Adjust Based Budget"/>
    <x v="42"/>
    <x v="2"/>
    <x v="7"/>
    <m/>
    <x v="16"/>
    <x v="16"/>
    <m/>
  </r>
  <r>
    <n v="2018"/>
    <s v="UA"/>
    <s v="STF"/>
    <s v="STUDENT TECHNOLOGY FEES"/>
    <x v="122"/>
    <s v="TRNST"/>
    <s v="STF TRANSITION"/>
    <s v="IN STUDENT TECH FEE"/>
    <x v="17"/>
    <s v="VP FOR INFORMATION TECHNOLOGY"/>
    <s v="GENFND"/>
    <x v="2"/>
    <x v="2"/>
    <s v="---"/>
    <s v="EX"/>
    <s v="TRIN"/>
    <s v="TRNSF-INCOME"/>
    <s v="DV"/>
    <x v="1"/>
    <s v="TRANSFER"/>
    <s v="21"/>
    <s v="AC"/>
    <x v="1"/>
    <n v="4506555"/>
    <n v="4506555"/>
    <s v="IT"/>
    <x v="1"/>
    <s v="10cr"/>
    <s v="Allot/Xfer IN"/>
    <n v="-4506555"/>
    <n v="4506555"/>
    <x v="0"/>
    <n v="0"/>
    <n v="0"/>
    <m/>
    <n v="0"/>
    <n v="4506555"/>
    <s v="N"/>
    <m/>
    <s v="VPIT"/>
    <s v="VP FOR INFORMATION TECHNOLOGY"/>
    <s v="94"/>
    <s v="1-Adjust Based Budget"/>
    <x v="42"/>
    <x v="2"/>
    <x v="7"/>
    <m/>
    <x v="16"/>
    <x v="16"/>
    <m/>
  </r>
  <r>
    <n v="2018"/>
    <s v="UA"/>
    <s v="STF"/>
    <s v="STUDENT TECHNOLOGY FEES"/>
    <x v="123"/>
    <s v="STO"/>
    <s v="STUDENT TECH FEE OPERATING"/>
    <s v="SE STUDENT TECHNOLOGY FEES"/>
    <x v="17"/>
    <s v="VP FOR INFORMATION TECHNOLOGY"/>
    <s v="GENFND"/>
    <x v="2"/>
    <x v="2"/>
    <s v="---"/>
    <s v="EX"/>
    <s v="TRIN"/>
    <s v="TRNSF-INCOME"/>
    <s v="DV"/>
    <x v="1"/>
    <s v="TRANSFER"/>
    <s v="21"/>
    <s v="AC"/>
    <x v="1"/>
    <n v="843675"/>
    <n v="843675"/>
    <s v="IT"/>
    <x v="1"/>
    <s v="10cr"/>
    <s v="Allot/Xfer IN"/>
    <n v="-843675"/>
    <n v="843675"/>
    <x v="0"/>
    <n v="0"/>
    <n v="0"/>
    <m/>
    <n v="0"/>
    <n v="843675"/>
    <s v="N"/>
    <m/>
    <s v="VPIT"/>
    <s v="VP FOR INFORMATION TECHNOLOGY"/>
    <s v="94"/>
    <s v="1-Adjust Based Budget"/>
    <x v="42"/>
    <x v="2"/>
    <x v="7"/>
    <m/>
    <x v="16"/>
    <x v="16"/>
    <m/>
  </r>
  <r>
    <n v="2018"/>
    <s v="UA"/>
    <s v="STF"/>
    <s v="STUDENT TECHNOLOGY FEES"/>
    <x v="124"/>
    <s v="STO"/>
    <s v="STUDENT TECH FEE OPERATING"/>
    <s v="IN-CO STUDENT TECH FEE - GRAD ONLY"/>
    <x v="17"/>
    <s v="VP FOR INFORMATION TECHNOLOGY"/>
    <s v="GENFND"/>
    <x v="2"/>
    <x v="2"/>
    <s v="---"/>
    <s v="EX"/>
    <s v="TRIN"/>
    <s v="TRNSF-INCOME"/>
    <s v="DV"/>
    <x v="1"/>
    <s v="TRANSFER"/>
    <s v="21"/>
    <s v="AC"/>
    <x v="1"/>
    <n v="10885"/>
    <n v="10885"/>
    <s v="IT"/>
    <x v="1"/>
    <s v="10cr"/>
    <s v="Allot/Xfer IN"/>
    <n v="-10885"/>
    <n v="10885"/>
    <x v="0"/>
    <n v="0"/>
    <n v="0"/>
    <m/>
    <n v="0"/>
    <n v="10885"/>
    <s v="N"/>
    <m/>
    <s v="VPIT"/>
    <s v="VP FOR INFORMATION TECHNOLOGY"/>
    <s v="94"/>
    <s v="1-Adjust Based Budget"/>
    <x v="42"/>
    <x v="2"/>
    <x v="7"/>
    <m/>
    <x v="16"/>
    <x v="16"/>
    <m/>
  </r>
  <r>
    <n v="2018"/>
    <s v="UA"/>
    <s v="STF"/>
    <s v="STUDENT TECHNOLOGY FEES"/>
    <x v="119"/>
    <s v="STO"/>
    <s v="STUDENT TECH FEE OPERATING"/>
    <s v="EA - STUDENT TECHNOLOGY FEEE"/>
    <x v="17"/>
    <s v="VP FOR INFORMATION TECHNOLOGY"/>
    <s v="GENFND"/>
    <x v="124"/>
    <x v="120"/>
    <s v="---"/>
    <s v="EX"/>
    <s v="CORE"/>
    <s v="ALLOT/CHR:EX"/>
    <s v="DX"/>
    <x v="1"/>
    <s v="TRANSFER"/>
    <s v="21"/>
    <s v="AC"/>
    <x v="3"/>
    <n v="18300"/>
    <n v="18300"/>
    <s v="IT"/>
    <x v="0"/>
    <s v="IT"/>
    <s v="EX"/>
    <n v="18300"/>
    <n v="18300"/>
    <x v="0"/>
    <n v="0"/>
    <n v="0"/>
    <m/>
    <n v="0"/>
    <n v="18300"/>
    <s v="N"/>
    <m/>
    <s v="VPIT"/>
    <s v="VP FOR INFORMATION TECHNOLOGY"/>
    <s v="94"/>
    <s v="1-Adjust Based Budget"/>
    <x v="42"/>
    <x v="2"/>
    <x v="7"/>
    <m/>
    <x v="16"/>
    <x v="16"/>
    <m/>
  </r>
  <r>
    <n v="2018"/>
    <s v="UA"/>
    <s v="STF"/>
    <s v="STUDENT TECHNOLOGY FEES"/>
    <x v="119"/>
    <s v="CS"/>
    <s v="COMMON SERVICES-STF"/>
    <s v="EA - STUDENT TECHNOLOGY FEEE"/>
    <x v="17"/>
    <s v="VP FOR INFORMATION TECHNOLOGY"/>
    <s v="GENFND"/>
    <x v="124"/>
    <x v="120"/>
    <s v="ADO"/>
    <s v="EX"/>
    <s v="CORE"/>
    <s v="ALLOT/CHR:EX"/>
    <s v="DX"/>
    <x v="1"/>
    <s v="TRANSFER"/>
    <s v="21"/>
    <s v="AC"/>
    <x v="3"/>
    <n v="12574"/>
    <n v="12574"/>
    <s v="IT"/>
    <x v="0"/>
    <s v="IT"/>
    <s v="EX"/>
    <n v="12574"/>
    <n v="12574"/>
    <x v="0"/>
    <n v="0"/>
    <n v="0"/>
    <m/>
    <n v="0"/>
    <n v="12574"/>
    <s v="N"/>
    <m/>
    <s v="VPIT"/>
    <s v="VP FOR INFORMATION TECHNOLOGY"/>
    <s v="94"/>
    <s v="1-Adjust Based Budget"/>
    <x v="42"/>
    <x v="2"/>
    <x v="7"/>
    <m/>
    <x v="16"/>
    <x v="16"/>
    <m/>
  </r>
  <r>
    <n v="2018"/>
    <s v="UA"/>
    <s v="STF"/>
    <s v="STUDENT TECHNOLOGY FEES"/>
    <x v="118"/>
    <s v="CS"/>
    <s v="COMMON SERVICES-STF"/>
    <s v="SB STUDENT TECHNOLOGY FEES"/>
    <x v="17"/>
    <s v="VP FOR INFORMATION TECHNOLOGY"/>
    <s v="GENFND"/>
    <x v="124"/>
    <x v="120"/>
    <s v="MSA"/>
    <s v="EX"/>
    <s v="CORE"/>
    <s v="ALLOT/CHR:EX"/>
    <s v="DX"/>
    <x v="1"/>
    <s v="TRANSFER"/>
    <s v="21"/>
    <s v="AC"/>
    <x v="3"/>
    <n v="51000"/>
    <n v="51000"/>
    <s v="IT"/>
    <x v="0"/>
    <s v="IT"/>
    <s v="EX"/>
    <n v="51000"/>
    <n v="51000"/>
    <x v="0"/>
    <n v="0"/>
    <n v="0"/>
    <m/>
    <n v="0"/>
    <n v="51000"/>
    <s v="N"/>
    <m/>
    <s v="VPIT"/>
    <s v="VP FOR INFORMATION TECHNOLOGY"/>
    <s v="94"/>
    <s v="1-Adjust Based Budget"/>
    <x v="42"/>
    <x v="2"/>
    <x v="7"/>
    <m/>
    <x v="16"/>
    <x v="16"/>
    <m/>
  </r>
  <r>
    <n v="2018"/>
    <s v="UA"/>
    <s v="STF"/>
    <s v="STUDENT TECHNOLOGY FEES"/>
    <x v="119"/>
    <s v="CS"/>
    <s v="COMMON SERVICES-STF"/>
    <s v="EA - STUDENT TECHNOLOGY FEEE"/>
    <x v="17"/>
    <s v="VP FOR INFORMATION TECHNOLOGY"/>
    <s v="GENFND"/>
    <x v="124"/>
    <x v="120"/>
    <s v="MSA"/>
    <s v="EX"/>
    <s v="CORE"/>
    <s v="ALLOT/CHR:EX"/>
    <s v="DX"/>
    <x v="1"/>
    <s v="TRANSFER"/>
    <s v="21"/>
    <s v="AC"/>
    <x v="3"/>
    <n v="25194"/>
    <n v="25194"/>
    <s v="IT"/>
    <x v="0"/>
    <s v="IT"/>
    <s v="EX"/>
    <n v="25194"/>
    <n v="25194"/>
    <x v="0"/>
    <n v="0"/>
    <n v="0"/>
    <m/>
    <n v="0"/>
    <n v="25194"/>
    <s v="N"/>
    <m/>
    <s v="VPIT"/>
    <s v="VP FOR INFORMATION TECHNOLOGY"/>
    <s v="94"/>
    <s v="1-Adjust Based Budget"/>
    <x v="42"/>
    <x v="2"/>
    <x v="7"/>
    <m/>
    <x v="16"/>
    <x v="16"/>
    <m/>
  </r>
  <r>
    <n v="2018"/>
    <s v="UA"/>
    <s v="ACAV"/>
    <s v="FACET"/>
    <x v="125"/>
    <s v="-----"/>
    <m/>
    <s v="FACET"/>
    <x v="22"/>
    <s v="VP UNIVERSITY ACADEMIC AFFAIRS"/>
    <s v="GENFND"/>
    <x v="18"/>
    <x v="17"/>
    <s v="---"/>
    <s v="EX"/>
    <s v="ACSA"/>
    <s v="ACADEMIC SAL"/>
    <s v="FA"/>
    <x v="5"/>
    <s v="COMPENS"/>
    <s v="07"/>
    <s v="AA"/>
    <x v="3"/>
    <n v="34388"/>
    <n v="43948"/>
    <m/>
    <x v="0"/>
    <n v="0"/>
    <s v="EX"/>
    <n v="43948"/>
    <n v="43948"/>
    <x v="2"/>
    <n v="1214"/>
    <n v="-940.48720000000378"/>
    <m/>
    <n v="273.51279999999622"/>
    <n v="44221.512799999997"/>
    <s v="Y"/>
    <m/>
    <s v="UAVP"/>
    <s v="VP UNIVERSITY ACADEMIC AFFAIRS"/>
    <s v="99"/>
    <s v="1-Adjust Based Budget"/>
    <x v="43"/>
    <x v="2"/>
    <x v="7"/>
    <m/>
    <x v="6"/>
    <x v="6"/>
    <m/>
  </r>
  <r>
    <n v="2018"/>
    <s v="UA"/>
    <s v="ACAV"/>
    <s v="FACET"/>
    <x v="125"/>
    <s v="-----"/>
    <m/>
    <s v="FACET"/>
    <x v="22"/>
    <s v="VP UNIVERSITY ACADEMIC AFFAIRS"/>
    <s v="GENFND"/>
    <x v="18"/>
    <x v="17"/>
    <s v="ADM"/>
    <s v="EX"/>
    <s v="ACSA"/>
    <s v="ACADEMIC SAL"/>
    <s v="FA"/>
    <x v="5"/>
    <s v="COMPENS"/>
    <s v="07"/>
    <s v="AA"/>
    <x v="3"/>
    <n v="5175"/>
    <n v="5173"/>
    <m/>
    <x v="0"/>
    <n v="0"/>
    <s v="EX"/>
    <n v="5173"/>
    <n v="5173"/>
    <x v="2"/>
    <n v="143"/>
    <n v="-110.70220000000045"/>
    <m/>
    <n v="32.297799999999555"/>
    <n v="5205.2977999999994"/>
    <s v="Y"/>
    <m/>
    <s v="UAVP"/>
    <s v="VP UNIVERSITY ACADEMIC AFFAIRS"/>
    <s v="99"/>
    <s v="1-Adjust Based Budget"/>
    <x v="43"/>
    <x v="2"/>
    <x v="7"/>
    <m/>
    <x v="6"/>
    <x v="6"/>
    <m/>
  </r>
  <r>
    <n v="2018"/>
    <s v="UA"/>
    <s v="ACAV"/>
    <s v="FACET"/>
    <x v="125"/>
    <s v="-----"/>
    <m/>
    <s v="FACET"/>
    <x v="22"/>
    <s v="VP UNIVERSITY ACADEMIC AFFAIRS"/>
    <s v="GENFND"/>
    <x v="181"/>
    <x v="173"/>
    <s v="---"/>
    <s v="EX"/>
    <s v="ACSA"/>
    <s v="ACADEMIC SAL"/>
    <s v="FA"/>
    <x v="5"/>
    <s v="COMPENS"/>
    <s v="07"/>
    <s v="AA"/>
    <x v="3"/>
    <n v="4000"/>
    <n v="4000"/>
    <m/>
    <x v="0"/>
    <n v="0"/>
    <s v="EX"/>
    <n v="4000"/>
    <n v="4000"/>
    <x v="0"/>
    <n v="0"/>
    <n v="0"/>
    <m/>
    <n v="0"/>
    <n v="4000"/>
    <s v="N"/>
    <m/>
    <s v="UAVP"/>
    <s v="VP UNIVERSITY ACADEMIC AFFAIRS"/>
    <s v="95"/>
    <s v="1-Adjust Based Budget"/>
    <x v="42"/>
    <x v="2"/>
    <x v="7"/>
    <m/>
    <x v="6"/>
    <x v="6"/>
    <m/>
  </r>
  <r>
    <n v="2018"/>
    <s v="UA"/>
    <s v="ACAV"/>
    <s v="FACET"/>
    <x v="125"/>
    <s v="-----"/>
    <m/>
    <s v="FACET"/>
    <x v="22"/>
    <s v="VP UNIVERSITY ACADEMIC AFFAIRS"/>
    <s v="GENFND"/>
    <x v="99"/>
    <x v="97"/>
    <s v="---"/>
    <s v="EX"/>
    <s v="PRSA"/>
    <s v="PROF SAL"/>
    <s v="FP"/>
    <x v="5"/>
    <s v="COMPENS"/>
    <s v="07"/>
    <s v="AA"/>
    <x v="3"/>
    <n v="-31"/>
    <n v="-31"/>
    <m/>
    <x v="0"/>
    <n v="0"/>
    <s v="EX"/>
    <n v="-31"/>
    <n v="-31"/>
    <x v="0"/>
    <n v="0"/>
    <n v="0"/>
    <m/>
    <n v="0"/>
    <n v="-31"/>
    <s v="N"/>
    <m/>
    <s v="UAVP"/>
    <s v="VP UNIVERSITY ACADEMIC AFFAIRS"/>
    <s v="95"/>
    <s v="1-Adjust Based Budget"/>
    <x v="42"/>
    <x v="2"/>
    <x v="7"/>
    <m/>
    <x v="6"/>
    <x v="6"/>
    <m/>
  </r>
  <r>
    <n v="2018"/>
    <s v="UA"/>
    <s v="ACAV"/>
    <s v="FACET"/>
    <x v="125"/>
    <s v="-----"/>
    <m/>
    <s v="FACET"/>
    <x v="22"/>
    <s v="VP UNIVERSITY ACADEMIC AFFAIRS"/>
    <s v="GENFND"/>
    <x v="36"/>
    <x v="35"/>
    <s v="---"/>
    <s v="EX"/>
    <s v="PRSA"/>
    <s v="PROF SAL"/>
    <s v="FP"/>
    <x v="5"/>
    <s v="COMPENS"/>
    <s v="07"/>
    <s v="AA"/>
    <x v="3"/>
    <n v="22599"/>
    <n v="22599"/>
    <m/>
    <x v="0"/>
    <n v="0"/>
    <s v="EX"/>
    <n v="22599"/>
    <n v="22599"/>
    <x v="2"/>
    <n v="624"/>
    <n v="-483.61860000000195"/>
    <m/>
    <n v="140.38139999999805"/>
    <n v="22739.381399999998"/>
    <s v="Y"/>
    <m/>
    <s v="UAVP"/>
    <s v="VP UNIVERSITY ACADEMIC AFFAIRS"/>
    <s v="99"/>
    <s v="1-Adjust Based Budget"/>
    <x v="43"/>
    <x v="2"/>
    <x v="7"/>
    <m/>
    <x v="6"/>
    <x v="6"/>
    <m/>
  </r>
  <r>
    <n v="2018"/>
    <s v="UA"/>
    <s v="ACAV"/>
    <s v="FACET"/>
    <x v="125"/>
    <s v="-----"/>
    <m/>
    <s v="FACET"/>
    <x v="22"/>
    <s v="VP UNIVERSITY ACADEMIC AFFAIRS"/>
    <s v="GENFND"/>
    <x v="77"/>
    <x v="75"/>
    <s v="---"/>
    <s v="EX"/>
    <s v="BISA"/>
    <s v="BIWEEK SAL"/>
    <s v="FV"/>
    <x v="5"/>
    <s v="COMPENS"/>
    <s v="07"/>
    <s v="AA"/>
    <x v="3"/>
    <n v="10000"/>
    <n v="10000"/>
    <m/>
    <x v="0"/>
    <n v="0"/>
    <s v="EX"/>
    <n v="10000"/>
    <n v="10000"/>
    <x v="0"/>
    <n v="0"/>
    <n v="0"/>
    <m/>
    <n v="0"/>
    <n v="10000"/>
    <s v="N"/>
    <m/>
    <s v="UAVP"/>
    <s v="VP UNIVERSITY ACADEMIC AFFAIRS"/>
    <s v="95"/>
    <s v="1-Adjust Based Budget"/>
    <x v="42"/>
    <x v="2"/>
    <x v="7"/>
    <m/>
    <x v="6"/>
    <x v="6"/>
    <m/>
  </r>
  <r>
    <n v="2018"/>
    <s v="UA"/>
    <s v="ACAV"/>
    <s v="FACET"/>
    <x v="125"/>
    <s v="-----"/>
    <m/>
    <s v="FACET"/>
    <x v="22"/>
    <s v="VP UNIVERSITY ACADEMIC AFFAIRS"/>
    <s v="GENFND"/>
    <x v="38"/>
    <x v="37"/>
    <s v="---"/>
    <s v="EX"/>
    <s v="HRCO"/>
    <s v="HOURLY COMP"/>
    <s v="GK"/>
    <x v="5"/>
    <s v="COMPENS"/>
    <s v="07"/>
    <s v="AA"/>
    <x v="3"/>
    <n v="1000"/>
    <n v="1000"/>
    <m/>
    <x v="0"/>
    <n v="0"/>
    <s v="EX"/>
    <n v="1000"/>
    <n v="1000"/>
    <x v="0"/>
    <n v="0"/>
    <n v="0"/>
    <m/>
    <n v="0"/>
    <n v="1000"/>
    <s v="N"/>
    <m/>
    <s v="UAVP"/>
    <s v="VP UNIVERSITY ACADEMIC AFFAIRS"/>
    <s v="95"/>
    <s v="1-Adjust Based Budget"/>
    <x v="42"/>
    <x v="2"/>
    <x v="7"/>
    <m/>
    <x v="6"/>
    <x v="6"/>
    <m/>
  </r>
  <r>
    <n v="2018"/>
    <s v="UA"/>
    <s v="ACAV"/>
    <s v="FACET"/>
    <x v="125"/>
    <s v="-----"/>
    <m/>
    <s v="FACET"/>
    <x v="22"/>
    <s v="VP UNIVERSITY ACADEMIC AFFAIRS"/>
    <s v="GENFND"/>
    <x v="40"/>
    <x v="39"/>
    <s v="---"/>
    <s v="EX"/>
    <s v="HRCO"/>
    <s v="HOURLY COMP"/>
    <s v="GK"/>
    <x v="5"/>
    <s v="COMPENS"/>
    <s v="07"/>
    <s v="AA"/>
    <x v="3"/>
    <n v="2500"/>
    <n v="2500"/>
    <m/>
    <x v="0"/>
    <n v="0"/>
    <s v="EX"/>
    <n v="2500"/>
    <n v="2500"/>
    <x v="0"/>
    <n v="0"/>
    <n v="0"/>
    <m/>
    <n v="0"/>
    <n v="2500"/>
    <s v="N"/>
    <m/>
    <s v="UAVP"/>
    <s v="VP UNIVERSITY ACADEMIC AFFAIRS"/>
    <s v="95"/>
    <s v="1-Adjust Based Budget"/>
    <x v="42"/>
    <x v="2"/>
    <x v="7"/>
    <m/>
    <x v="6"/>
    <x v="6"/>
    <m/>
  </r>
  <r>
    <n v="2018"/>
    <s v="UA"/>
    <s v="ACAV"/>
    <s v="FACET"/>
    <x v="125"/>
    <s v="-----"/>
    <m/>
    <s v="FACET"/>
    <x v="22"/>
    <s v="VP UNIVERSITY ACADEMIC AFFAIRS"/>
    <s v="GENFND"/>
    <x v="20"/>
    <x v="19"/>
    <s v="LDR"/>
    <s v="EX"/>
    <s v="OEXP"/>
    <s v="OTHER EXP"/>
    <s v="LP"/>
    <x v="4"/>
    <s v="GEN EXP"/>
    <s v="09"/>
    <s v="AA"/>
    <x v="3"/>
    <n v="3500"/>
    <n v="3500"/>
    <m/>
    <x v="0"/>
    <n v="0"/>
    <s v="EX"/>
    <n v="3500"/>
    <n v="3500"/>
    <x v="0"/>
    <n v="0"/>
    <n v="0"/>
    <m/>
    <n v="0"/>
    <n v="3500"/>
    <s v="N"/>
    <m/>
    <s v="UAVP"/>
    <s v="VP UNIVERSITY ACADEMIC AFFAIRS"/>
    <s v="95"/>
    <s v="1-Adjust Based Budget"/>
    <x v="42"/>
    <x v="2"/>
    <x v="7"/>
    <m/>
    <x v="6"/>
    <x v="6"/>
    <m/>
  </r>
  <r>
    <n v="2018"/>
    <s v="UA"/>
    <s v="ACAV"/>
    <s v="FACET"/>
    <x v="125"/>
    <s v="-----"/>
    <m/>
    <s v="FACET"/>
    <x v="22"/>
    <s v="VP UNIVERSITY ACADEMIC AFFAIRS"/>
    <s v="GENFND"/>
    <x v="20"/>
    <x v="19"/>
    <s v="RET"/>
    <s v="EX"/>
    <s v="OEXP"/>
    <s v="OTHER EXP"/>
    <s v="LP"/>
    <x v="4"/>
    <s v="GEN EXP"/>
    <s v="09"/>
    <s v="AA"/>
    <x v="3"/>
    <n v="4000"/>
    <n v="4000"/>
    <m/>
    <x v="0"/>
    <n v="0"/>
    <s v="EX"/>
    <n v="4000"/>
    <n v="4000"/>
    <x v="0"/>
    <n v="0"/>
    <n v="0"/>
    <m/>
    <n v="0"/>
    <n v="4000"/>
    <s v="N"/>
    <m/>
    <s v="UAVP"/>
    <s v="VP UNIVERSITY ACADEMIC AFFAIRS"/>
    <s v="95"/>
    <s v="1-Adjust Based Budget"/>
    <x v="42"/>
    <x v="2"/>
    <x v="7"/>
    <m/>
    <x v="6"/>
    <x v="6"/>
    <m/>
  </r>
  <r>
    <n v="2018"/>
    <s v="UA"/>
    <s v="ACAV"/>
    <s v="FACET"/>
    <x v="125"/>
    <s v="-----"/>
    <m/>
    <s v="FACET"/>
    <x v="22"/>
    <s v="VP UNIVERSITY ACADEMIC AFFAIRS"/>
    <s v="GENFND"/>
    <x v="11"/>
    <x v="10"/>
    <s v="---"/>
    <s v="EX"/>
    <s v="ADV"/>
    <s v="ADVERT PROMO"/>
    <s v="LA"/>
    <x v="4"/>
    <s v="GEN EXP"/>
    <s v="09"/>
    <s v="AA"/>
    <x v="3"/>
    <n v="10000"/>
    <n v="10000"/>
    <m/>
    <x v="0"/>
    <n v="0"/>
    <s v="EX"/>
    <n v="10000"/>
    <n v="10000"/>
    <x v="0"/>
    <n v="0"/>
    <n v="0"/>
    <m/>
    <n v="0"/>
    <n v="10000"/>
    <s v="N"/>
    <m/>
    <s v="UAVP"/>
    <s v="VP UNIVERSITY ACADEMIC AFFAIRS"/>
    <s v="95"/>
    <s v="1-Adjust Based Budget"/>
    <x v="42"/>
    <x v="2"/>
    <x v="7"/>
    <m/>
    <x v="6"/>
    <x v="6"/>
    <m/>
  </r>
  <r>
    <n v="2018"/>
    <s v="UA"/>
    <s v="ACAV"/>
    <s v="FACET"/>
    <x v="125"/>
    <s v="-----"/>
    <m/>
    <s v="FACET"/>
    <x v="22"/>
    <s v="VP UNIVERSITY ACADEMIC AFFAIRS"/>
    <s v="GENFND"/>
    <x v="21"/>
    <x v="20"/>
    <s v="---"/>
    <s v="EX"/>
    <s v="PRIN"/>
    <s v="PRINT DUPL"/>
    <s v="KA"/>
    <x v="4"/>
    <s v="GEN EXP"/>
    <s v="09"/>
    <s v="AA"/>
    <x v="3"/>
    <n v="1500"/>
    <n v="1500"/>
    <m/>
    <x v="0"/>
    <n v="0"/>
    <s v="EX"/>
    <n v="1500"/>
    <n v="1500"/>
    <x v="0"/>
    <n v="0"/>
    <n v="0"/>
    <m/>
    <n v="0"/>
    <n v="1500"/>
    <s v="N"/>
    <m/>
    <s v="UAVP"/>
    <s v="VP UNIVERSITY ACADEMIC AFFAIRS"/>
    <s v="95"/>
    <s v="1-Adjust Based Budget"/>
    <x v="42"/>
    <x v="2"/>
    <x v="7"/>
    <m/>
    <x v="6"/>
    <x v="6"/>
    <m/>
  </r>
  <r>
    <n v="2018"/>
    <s v="UA"/>
    <s v="ACAV"/>
    <s v="FACET"/>
    <x v="125"/>
    <s v="-----"/>
    <m/>
    <s v="FACET"/>
    <x v="22"/>
    <s v="VP UNIVERSITY ACADEMIC AFFAIRS"/>
    <s v="GENFND"/>
    <x v="43"/>
    <x v="42"/>
    <s v="---"/>
    <s v="EX"/>
    <s v="PHON"/>
    <s v="TELE POST"/>
    <s v="JV"/>
    <x v="4"/>
    <s v="GEN EXP"/>
    <s v="09"/>
    <s v="AA"/>
    <x v="3"/>
    <n v="500"/>
    <n v="500"/>
    <m/>
    <x v="0"/>
    <n v="0"/>
    <s v="EX"/>
    <n v="500"/>
    <n v="500"/>
    <x v="0"/>
    <n v="0"/>
    <n v="0"/>
    <m/>
    <n v="0"/>
    <n v="500"/>
    <s v="N"/>
    <m/>
    <s v="UAVP"/>
    <s v="VP UNIVERSITY ACADEMIC AFFAIRS"/>
    <s v="95"/>
    <s v="1-Adjust Based Budget"/>
    <x v="42"/>
    <x v="2"/>
    <x v="7"/>
    <m/>
    <x v="6"/>
    <x v="6"/>
    <m/>
  </r>
  <r>
    <n v="2018"/>
    <s v="UA"/>
    <s v="ACAV"/>
    <s v="FACET"/>
    <x v="125"/>
    <s v="-----"/>
    <m/>
    <s v="FACET"/>
    <x v="22"/>
    <s v="VP UNIVERSITY ACADEMIC AFFAIRS"/>
    <s v="GENFND"/>
    <x v="45"/>
    <x v="44"/>
    <s v="---"/>
    <s v="EX"/>
    <s v="TRAV"/>
    <s v="TRAVEL"/>
    <s v="MK"/>
    <x v="6"/>
    <s v="TRAVEL"/>
    <s v="10"/>
    <s v="AA"/>
    <x v="3"/>
    <n v="10000"/>
    <n v="10000"/>
    <m/>
    <x v="0"/>
    <n v="0"/>
    <s v="EX"/>
    <n v="10000"/>
    <n v="10000"/>
    <x v="0"/>
    <n v="0"/>
    <n v="0"/>
    <m/>
    <n v="0"/>
    <n v="10000"/>
    <s v="N"/>
    <m/>
    <s v="UAVP"/>
    <s v="VP UNIVERSITY ACADEMIC AFFAIRS"/>
    <s v="95"/>
    <s v="1-Adjust Based Budget"/>
    <x v="42"/>
    <x v="2"/>
    <x v="7"/>
    <m/>
    <x v="6"/>
    <x v="6"/>
    <m/>
  </r>
  <r>
    <n v="2018"/>
    <s v="UA"/>
    <s v="ACAV"/>
    <s v="FACET"/>
    <x v="125"/>
    <s v="-----"/>
    <m/>
    <s v="FACET"/>
    <x v="22"/>
    <s v="VP UNIVERSITY ACADEMIC AFFAIRS"/>
    <s v="GENFND"/>
    <x v="22"/>
    <x v="21"/>
    <s v="---"/>
    <s v="EX"/>
    <s v="S&amp;E"/>
    <s v="S&amp;E"/>
    <s v="LF"/>
    <x v="4"/>
    <s v="GEN EXP"/>
    <s v="09"/>
    <s v="AA"/>
    <x v="3"/>
    <n v="1500"/>
    <n v="1500"/>
    <m/>
    <x v="0"/>
    <n v="0"/>
    <s v="EX"/>
    <n v="1500"/>
    <n v="1500"/>
    <x v="0"/>
    <n v="0"/>
    <n v="0"/>
    <m/>
    <n v="0"/>
    <n v="1500"/>
    <s v="N"/>
    <m/>
    <s v="UAVP"/>
    <s v="VP UNIVERSITY ACADEMIC AFFAIRS"/>
    <s v="95"/>
    <s v="1-Adjust Based Budget"/>
    <x v="42"/>
    <x v="2"/>
    <x v="7"/>
    <m/>
    <x v="6"/>
    <x v="6"/>
    <m/>
  </r>
  <r>
    <n v="2018"/>
    <s v="UA"/>
    <s v="ACAV"/>
    <s v="FACET"/>
    <x v="125"/>
    <s v="-----"/>
    <m/>
    <s v="FACET"/>
    <x v="22"/>
    <s v="VP UNIVERSITY ACADEMIC AFFAIRS"/>
    <s v="GENFND"/>
    <x v="46"/>
    <x v="45"/>
    <s v="---"/>
    <s v="EX"/>
    <s v="PRIN"/>
    <s v="PRINT DUPL"/>
    <s v="KA"/>
    <x v="4"/>
    <s v="GEN EXP"/>
    <s v="09"/>
    <s v="AA"/>
    <x v="3"/>
    <n v="1500"/>
    <n v="1500"/>
    <m/>
    <x v="0"/>
    <n v="0"/>
    <s v="EX"/>
    <n v="1500"/>
    <n v="1500"/>
    <x v="0"/>
    <n v="0"/>
    <n v="0"/>
    <m/>
    <n v="0"/>
    <n v="1500"/>
    <s v="N"/>
    <m/>
    <s v="UAVP"/>
    <s v="VP UNIVERSITY ACADEMIC AFFAIRS"/>
    <s v="95"/>
    <s v="1-Adjust Based Budget"/>
    <x v="42"/>
    <x v="2"/>
    <x v="7"/>
    <m/>
    <x v="6"/>
    <x v="6"/>
    <m/>
  </r>
  <r>
    <n v="2018"/>
    <s v="UA"/>
    <s v="ACAV"/>
    <s v="FACET"/>
    <x v="125"/>
    <s v="-----"/>
    <m/>
    <s v="FACET"/>
    <x v="22"/>
    <s v="VP UNIVERSITY ACADEMIC AFFAIRS"/>
    <s v="GENFND"/>
    <x v="12"/>
    <x v="11"/>
    <s v="---"/>
    <s v="EX"/>
    <s v="PRIN"/>
    <s v="PRINT DUPL"/>
    <s v="KA"/>
    <x v="4"/>
    <s v="GEN EXP"/>
    <s v="09"/>
    <s v="AA"/>
    <x v="3"/>
    <n v="431"/>
    <n v="431"/>
    <m/>
    <x v="0"/>
    <n v="0"/>
    <s v="EX"/>
    <n v="431"/>
    <n v="431"/>
    <x v="0"/>
    <n v="0"/>
    <n v="0"/>
    <m/>
    <n v="0"/>
    <n v="431"/>
    <s v="N"/>
    <m/>
    <s v="UAVP"/>
    <s v="VP UNIVERSITY ACADEMIC AFFAIRS"/>
    <s v="95"/>
    <s v="1-Adjust Based Budget"/>
    <x v="42"/>
    <x v="2"/>
    <x v="7"/>
    <m/>
    <x v="6"/>
    <x v="6"/>
    <m/>
  </r>
  <r>
    <n v="2018"/>
    <s v="UA"/>
    <s v="ACAV"/>
    <s v="FACET"/>
    <x v="125"/>
    <s v="-----"/>
    <m/>
    <s v="FACET"/>
    <x v="22"/>
    <s v="VP UNIVERSITY ACADEMIC AFFAIRS"/>
    <s v="GENFND"/>
    <x v="105"/>
    <x v="103"/>
    <s v="FCE"/>
    <s v="EX"/>
    <s v="SERV"/>
    <s v="OTHER SERV"/>
    <s v="KF"/>
    <x v="4"/>
    <s v="GEN EXP"/>
    <s v="09"/>
    <s v="AA"/>
    <x v="3"/>
    <n v="10000"/>
    <n v="10000"/>
    <m/>
    <x v="0"/>
    <n v="0"/>
    <s v="EX"/>
    <n v="10000"/>
    <n v="10000"/>
    <x v="0"/>
    <n v="0"/>
    <n v="0"/>
    <m/>
    <n v="0"/>
    <n v="10000"/>
    <s v="N"/>
    <m/>
    <s v="UAVP"/>
    <s v="VP UNIVERSITY ACADEMIC AFFAIRS"/>
    <s v="95"/>
    <s v="1-Adjust Based Budget"/>
    <x v="42"/>
    <x v="2"/>
    <x v="7"/>
    <m/>
    <x v="6"/>
    <x v="6"/>
    <m/>
  </r>
  <r>
    <n v="2018"/>
    <s v="UA"/>
    <s v="ACAV"/>
    <s v="FACET"/>
    <x v="125"/>
    <s v="-----"/>
    <m/>
    <s v="FACET"/>
    <x v="22"/>
    <s v="VP UNIVERSITY ACADEMIC AFFAIRS"/>
    <s v="GENFND"/>
    <x v="13"/>
    <x v="12"/>
    <s v="---"/>
    <s v="EX"/>
    <s v="COSV"/>
    <s v="CONTRACT SRV"/>
    <s v="KK"/>
    <x v="4"/>
    <s v="GEN EXP"/>
    <s v="09"/>
    <s v="AA"/>
    <x v="3"/>
    <n v="14500"/>
    <n v="14500"/>
    <m/>
    <x v="0"/>
    <n v="0"/>
    <s v="EX"/>
    <n v="14500"/>
    <n v="14500"/>
    <x v="0"/>
    <n v="0"/>
    <n v="0"/>
    <m/>
    <n v="0"/>
    <n v="14500"/>
    <s v="N"/>
    <m/>
    <s v="UAVP"/>
    <s v="VP UNIVERSITY ACADEMIC AFFAIRS"/>
    <s v="95"/>
    <s v="1-Adjust Based Budget"/>
    <x v="42"/>
    <x v="2"/>
    <x v="7"/>
    <m/>
    <x v="6"/>
    <x v="6"/>
    <m/>
  </r>
  <r>
    <n v="2018"/>
    <s v="UA"/>
    <s v="ACAV"/>
    <s v="FACET"/>
    <x v="125"/>
    <s v="-----"/>
    <m/>
    <s v="FACET"/>
    <x v="22"/>
    <s v="VP UNIVERSITY ACADEMIC AFFAIRS"/>
    <s v="GENFND"/>
    <x v="82"/>
    <x v="80"/>
    <s v="---"/>
    <s v="EX"/>
    <s v="SERV"/>
    <s v="OTHER SERV"/>
    <s v="KF"/>
    <x v="4"/>
    <s v="GEN EXP"/>
    <s v="09"/>
    <s v="AA"/>
    <x v="3"/>
    <n v="10000"/>
    <n v="10000"/>
    <m/>
    <x v="0"/>
    <n v="0"/>
    <s v="EX"/>
    <n v="10000"/>
    <n v="10000"/>
    <x v="0"/>
    <n v="0"/>
    <n v="0"/>
    <m/>
    <n v="0"/>
    <n v="10000"/>
    <s v="N"/>
    <m/>
    <s v="UAVP"/>
    <s v="VP UNIVERSITY ACADEMIC AFFAIRS"/>
    <s v="95"/>
    <s v="1-Adjust Based Budget"/>
    <x v="42"/>
    <x v="2"/>
    <x v="7"/>
    <m/>
    <x v="6"/>
    <x v="6"/>
    <m/>
  </r>
  <r>
    <n v="2018"/>
    <s v="UA"/>
    <s v="ACAV"/>
    <s v="FACET"/>
    <x v="125"/>
    <s v="-----"/>
    <m/>
    <s v="FACET"/>
    <x v="22"/>
    <s v="VP UNIVERSITY ACADEMIC AFFAIRS"/>
    <s v="GENFND"/>
    <x v="52"/>
    <x v="51"/>
    <s v="---"/>
    <s v="EX"/>
    <s v="SUPL"/>
    <s v="SUPPLMNT PAY"/>
    <s v="GA"/>
    <x v="5"/>
    <s v="COMPENS"/>
    <s v="07"/>
    <s v="AA"/>
    <x v="3"/>
    <n v="8500"/>
    <n v="8500"/>
    <m/>
    <x v="0"/>
    <n v="0"/>
    <s v="EX"/>
    <n v="8500"/>
    <n v="8500"/>
    <x v="0"/>
    <n v="0"/>
    <n v="0"/>
    <m/>
    <n v="0"/>
    <n v="8500"/>
    <s v="N"/>
    <m/>
    <s v="UAVP"/>
    <s v="VP UNIVERSITY ACADEMIC AFFAIRS"/>
    <s v="95"/>
    <s v="1-Adjust Based Budget"/>
    <x v="42"/>
    <x v="2"/>
    <x v="7"/>
    <m/>
    <x v="6"/>
    <x v="6"/>
    <m/>
  </r>
  <r>
    <n v="2018"/>
    <s v="UA"/>
    <s v="ACAV"/>
    <s v="FACET"/>
    <x v="125"/>
    <s v="-----"/>
    <m/>
    <s v="FACET"/>
    <x v="22"/>
    <s v="VP UNIVERSITY ACADEMIC AFFAIRS"/>
    <s v="GENFND"/>
    <x v="52"/>
    <x v="51"/>
    <s v="BFE"/>
    <s v="EX"/>
    <s v="SUPL"/>
    <s v="SUPPLMNT PAY"/>
    <s v="GA"/>
    <x v="5"/>
    <s v="COMPENS"/>
    <s v="07"/>
    <s v="AA"/>
    <x v="3"/>
    <n v="1500"/>
    <n v="1500"/>
    <m/>
    <x v="0"/>
    <n v="0"/>
    <s v="EX"/>
    <n v="1500"/>
    <n v="1500"/>
    <x v="0"/>
    <n v="0"/>
    <n v="0"/>
    <m/>
    <n v="0"/>
    <n v="1500"/>
    <s v="N"/>
    <m/>
    <s v="UAVP"/>
    <s v="VP UNIVERSITY ACADEMIC AFFAIRS"/>
    <s v="95"/>
    <s v="1-Adjust Based Budget"/>
    <x v="42"/>
    <x v="2"/>
    <x v="7"/>
    <m/>
    <x v="6"/>
    <x v="6"/>
    <m/>
  </r>
  <r>
    <n v="2018"/>
    <s v="UA"/>
    <s v="ACAV"/>
    <s v="FACET"/>
    <x v="125"/>
    <s v="-----"/>
    <m/>
    <s v="FACET"/>
    <x v="22"/>
    <s v="VP UNIVERSITY ACADEMIC AFFAIRS"/>
    <s v="GENFND"/>
    <x v="52"/>
    <x v="51"/>
    <s v="LIA"/>
    <s v="EX"/>
    <s v="SUPL"/>
    <s v="SUPPLMNT PAY"/>
    <s v="GA"/>
    <x v="5"/>
    <s v="COMPENS"/>
    <s v="07"/>
    <s v="AA"/>
    <x v="3"/>
    <n v="10000"/>
    <n v="10000"/>
    <m/>
    <x v="0"/>
    <n v="0"/>
    <s v="EX"/>
    <n v="10000"/>
    <n v="10000"/>
    <x v="0"/>
    <n v="0"/>
    <n v="0"/>
    <m/>
    <n v="0"/>
    <n v="10000"/>
    <s v="N"/>
    <m/>
    <s v="UAVP"/>
    <s v="VP UNIVERSITY ACADEMIC AFFAIRS"/>
    <s v="95"/>
    <s v="1-Adjust Based Budget"/>
    <x v="42"/>
    <x v="2"/>
    <x v="7"/>
    <m/>
    <x v="6"/>
    <x v="6"/>
    <m/>
  </r>
  <r>
    <n v="2018"/>
    <s v="UA"/>
    <s v="ACAV"/>
    <s v="FACET"/>
    <x v="125"/>
    <s v="-----"/>
    <m/>
    <s v="FACET"/>
    <x v="22"/>
    <s v="VP UNIVERSITY ACADEMIC AFFAIRS"/>
    <s v="GENFND"/>
    <x v="52"/>
    <x v="51"/>
    <s v="MES"/>
    <s v="EX"/>
    <s v="SUPL"/>
    <s v="SUPPLMNT PAY"/>
    <s v="GA"/>
    <x v="5"/>
    <s v="COMPENS"/>
    <s v="07"/>
    <s v="AA"/>
    <x v="3"/>
    <n v="5000"/>
    <n v="5000"/>
    <m/>
    <x v="0"/>
    <n v="0"/>
    <s v="EX"/>
    <n v="5000"/>
    <n v="5000"/>
    <x v="0"/>
    <n v="0"/>
    <n v="0"/>
    <m/>
    <n v="0"/>
    <n v="5000"/>
    <s v="N"/>
    <m/>
    <s v="UAVP"/>
    <s v="VP UNIVERSITY ACADEMIC AFFAIRS"/>
    <s v="95"/>
    <s v="1-Adjust Based Budget"/>
    <x v="42"/>
    <x v="2"/>
    <x v="7"/>
    <m/>
    <x v="6"/>
    <x v="6"/>
    <m/>
  </r>
  <r>
    <n v="2018"/>
    <s v="UA"/>
    <s v="ACAV"/>
    <s v="FACET"/>
    <x v="125"/>
    <s v="-----"/>
    <m/>
    <s v="FACET"/>
    <x v="22"/>
    <s v="VP UNIVERSITY ACADEMIC AFFAIRS"/>
    <s v="GENFND"/>
    <x v="56"/>
    <x v="55"/>
    <s v="---"/>
    <s v="EX"/>
    <s v="RENT"/>
    <s v="RENTS"/>
    <s v="KP"/>
    <x v="4"/>
    <s v="GEN EXP"/>
    <s v="09"/>
    <s v="AA"/>
    <x v="3"/>
    <n v="500"/>
    <n v="500"/>
    <m/>
    <x v="0"/>
    <n v="0"/>
    <s v="EX"/>
    <n v="500"/>
    <n v="500"/>
    <x v="0"/>
    <n v="0"/>
    <n v="0"/>
    <m/>
    <n v="0"/>
    <n v="500"/>
    <s v="N"/>
    <m/>
    <s v="UAVP"/>
    <s v="VP UNIVERSITY ACADEMIC AFFAIRS"/>
    <s v="95"/>
    <s v="1-Adjust Based Budget"/>
    <x v="42"/>
    <x v="2"/>
    <x v="7"/>
    <m/>
    <x v="6"/>
    <x v="6"/>
    <m/>
  </r>
  <r>
    <n v="2018"/>
    <s v="UA"/>
    <s v="ACAV"/>
    <s v="FACET"/>
    <x v="125"/>
    <s v="-----"/>
    <m/>
    <s v="FACET"/>
    <x v="22"/>
    <s v="VP UNIVERSITY ACADEMIC AFFAIRS"/>
    <s v="GENFND"/>
    <x v="157"/>
    <x v="150"/>
    <s v="---"/>
    <s v="EX"/>
    <s v="S&amp;E"/>
    <s v="S&amp;E"/>
    <s v="LF"/>
    <x v="4"/>
    <s v="GEN EXP"/>
    <s v="09"/>
    <s v="AA"/>
    <x v="3"/>
    <n v="1500"/>
    <n v="1500"/>
    <m/>
    <x v="0"/>
    <n v="0"/>
    <s v="EX"/>
    <n v="1500"/>
    <n v="1500"/>
    <x v="0"/>
    <n v="0"/>
    <n v="0"/>
    <m/>
    <n v="0"/>
    <n v="1500"/>
    <s v="N"/>
    <m/>
    <s v="UAVP"/>
    <s v="VP UNIVERSITY ACADEMIC AFFAIRS"/>
    <s v="95"/>
    <s v="1-Adjust Based Budget"/>
    <x v="42"/>
    <x v="2"/>
    <x v="7"/>
    <m/>
    <x v="6"/>
    <x v="6"/>
    <m/>
  </r>
  <r>
    <n v="2018"/>
    <s v="UA"/>
    <s v="ACAV"/>
    <s v="FACET"/>
    <x v="125"/>
    <s v="-----"/>
    <m/>
    <s v="FACET"/>
    <x v="22"/>
    <s v="VP UNIVERSITY ACADEMIC AFFAIRS"/>
    <s v="GENFND"/>
    <x v="14"/>
    <x v="13"/>
    <s v="---"/>
    <s v="EX"/>
    <s v="OEXP"/>
    <s v="OTHER EXP"/>
    <s v="LP"/>
    <x v="4"/>
    <s v="GEN EXP"/>
    <s v="09"/>
    <s v="AA"/>
    <x v="3"/>
    <n v="5000"/>
    <n v="5000"/>
    <m/>
    <x v="0"/>
    <n v="0"/>
    <s v="EX"/>
    <n v="5000"/>
    <n v="5000"/>
    <x v="0"/>
    <n v="0"/>
    <n v="0"/>
    <m/>
    <n v="0"/>
    <n v="5000"/>
    <s v="N"/>
    <m/>
    <s v="UAVP"/>
    <s v="VP UNIVERSITY ACADEMIC AFFAIRS"/>
    <s v="95"/>
    <s v="1-Adjust Based Budget"/>
    <x v="42"/>
    <x v="2"/>
    <x v="7"/>
    <m/>
    <x v="6"/>
    <x v="6"/>
    <m/>
  </r>
  <r>
    <n v="2018"/>
    <s v="UA"/>
    <s v="ACAV"/>
    <s v="FACET"/>
    <x v="125"/>
    <s v="-----"/>
    <m/>
    <s v="FACET"/>
    <x v="22"/>
    <s v="VP UNIVERSITY ACADEMIC AFFAIRS"/>
    <s v="GENFND"/>
    <x v="117"/>
    <x v="114"/>
    <s v="ECM"/>
    <s v="EX"/>
    <s v="S&amp;E"/>
    <s v="S&amp;E"/>
    <s v="LF"/>
    <x v="4"/>
    <s v="GEN EXP"/>
    <s v="09"/>
    <s v="AA"/>
    <x v="3"/>
    <n v="500"/>
    <n v="500"/>
    <m/>
    <x v="0"/>
    <n v="0"/>
    <s v="EX"/>
    <n v="500"/>
    <n v="500"/>
    <x v="0"/>
    <n v="0"/>
    <n v="0"/>
    <m/>
    <n v="0"/>
    <n v="500"/>
    <s v="N"/>
    <m/>
    <s v="UAVP"/>
    <s v="VP UNIVERSITY ACADEMIC AFFAIRS"/>
    <s v="95"/>
    <s v="1-Adjust Based Budget"/>
    <x v="42"/>
    <x v="2"/>
    <x v="7"/>
    <m/>
    <x v="6"/>
    <x v="6"/>
    <m/>
  </r>
  <r>
    <n v="2018"/>
    <s v="UA"/>
    <s v="ACAV"/>
    <s v="FACET"/>
    <x v="125"/>
    <s v="-----"/>
    <m/>
    <s v="FACET"/>
    <x v="22"/>
    <s v="VP UNIVERSITY ACADEMIC AFFAIRS"/>
    <s v="GENFND"/>
    <x v="63"/>
    <x v="62"/>
    <s v="---"/>
    <s v="EX"/>
    <s v="S&amp;E"/>
    <s v="S&amp;E"/>
    <s v="LF"/>
    <x v="4"/>
    <s v="GEN EXP"/>
    <s v="09"/>
    <s v="AA"/>
    <x v="3"/>
    <n v="250"/>
    <n v="250"/>
    <m/>
    <x v="0"/>
    <n v="0"/>
    <s v="EX"/>
    <n v="250"/>
    <n v="250"/>
    <x v="0"/>
    <n v="0"/>
    <n v="0"/>
    <m/>
    <n v="0"/>
    <n v="250"/>
    <s v="N"/>
    <m/>
    <s v="UAVP"/>
    <s v="VP UNIVERSITY ACADEMIC AFFAIRS"/>
    <s v="95"/>
    <s v="1-Adjust Based Budget"/>
    <x v="42"/>
    <x v="2"/>
    <x v="7"/>
    <m/>
    <x v="6"/>
    <x v="6"/>
    <m/>
  </r>
  <r>
    <n v="2018"/>
    <s v="UA"/>
    <s v="ACAV"/>
    <s v="FACET"/>
    <x v="125"/>
    <s v="-----"/>
    <m/>
    <s v="FACET"/>
    <x v="22"/>
    <s v="VP UNIVERSITY ACADEMIC AFFAIRS"/>
    <s v="GENFND"/>
    <x v="65"/>
    <x v="64"/>
    <s v="---"/>
    <s v="EX"/>
    <s v="S&amp;E"/>
    <s v="S&amp;E"/>
    <s v="LF"/>
    <x v="4"/>
    <s v="GEN EXP"/>
    <s v="09"/>
    <s v="AA"/>
    <x v="3"/>
    <n v="2000"/>
    <n v="2000"/>
    <m/>
    <x v="0"/>
    <n v="0"/>
    <s v="EX"/>
    <n v="2000"/>
    <n v="2000"/>
    <x v="0"/>
    <n v="0"/>
    <n v="0"/>
    <m/>
    <n v="0"/>
    <n v="2000"/>
    <s v="N"/>
    <m/>
    <s v="UAVP"/>
    <s v="VP UNIVERSITY ACADEMIC AFFAIRS"/>
    <s v="95"/>
    <s v="1-Adjust Based Budget"/>
    <x v="42"/>
    <x v="2"/>
    <x v="7"/>
    <m/>
    <x v="6"/>
    <x v="6"/>
    <m/>
  </r>
  <r>
    <n v="2018"/>
    <s v="UA"/>
    <s v="ACAV"/>
    <s v="FACET"/>
    <x v="125"/>
    <s v="-----"/>
    <m/>
    <s v="FACET"/>
    <x v="22"/>
    <s v="VP UNIVERSITY ACADEMIC AFFAIRS"/>
    <s v="GENFND"/>
    <x v="24"/>
    <x v="23"/>
    <s v="---"/>
    <s v="EX"/>
    <s v="BENF"/>
    <s v="BENEFITS"/>
    <s v="GP"/>
    <x v="5"/>
    <s v="COMPENS"/>
    <s v="07"/>
    <s v="AA"/>
    <x v="3"/>
    <n v="15302"/>
    <n v="17224"/>
    <m/>
    <x v="0"/>
    <n v="0"/>
    <s v="EX"/>
    <n v="17224"/>
    <n v="17224"/>
    <x v="0"/>
    <n v="0"/>
    <n v="0"/>
    <m/>
    <n v="0"/>
    <n v="17224"/>
    <s v="N"/>
    <m/>
    <s v="UAVP"/>
    <s v="VP UNIVERSITY ACADEMIC AFFAIRS"/>
    <s v="95"/>
    <s v="1-Adjust Based Budget"/>
    <x v="42"/>
    <x v="2"/>
    <x v="7"/>
    <m/>
    <x v="6"/>
    <x v="6"/>
    <m/>
  </r>
  <r>
    <n v="2018"/>
    <s v="UA"/>
    <s v="ACAV"/>
    <s v="FACET"/>
    <x v="125"/>
    <s v="-----"/>
    <m/>
    <s v="FACET"/>
    <x v="22"/>
    <s v="VP UNIVERSITY ACADEMIC AFFAIRS"/>
    <s v="GENFND"/>
    <x v="25"/>
    <x v="24"/>
    <s v="---"/>
    <s v="EX"/>
    <s v="BENF"/>
    <s v="BENEFITS"/>
    <s v="GP"/>
    <x v="5"/>
    <s v="COMPENS"/>
    <s v="07"/>
    <s v="AA"/>
    <x v="3"/>
    <n v="6996"/>
    <n v="7651"/>
    <m/>
    <x v="0"/>
    <n v="0"/>
    <s v="EX"/>
    <n v="7651"/>
    <n v="7651"/>
    <x v="0"/>
    <n v="0"/>
    <n v="0"/>
    <m/>
    <n v="0"/>
    <n v="7651"/>
    <s v="N"/>
    <m/>
    <s v="UAVP"/>
    <s v="VP UNIVERSITY ACADEMIC AFFAIRS"/>
    <s v="95"/>
    <s v="1-Adjust Based Budget"/>
    <x v="42"/>
    <x v="2"/>
    <x v="7"/>
    <m/>
    <x v="6"/>
    <x v="6"/>
    <m/>
  </r>
  <r>
    <n v="2018"/>
    <s v="UA"/>
    <s v="ACAV"/>
    <s v="FACET"/>
    <x v="125"/>
    <s v="-----"/>
    <m/>
    <s v="FACET"/>
    <x v="22"/>
    <s v="VP UNIVERSITY ACADEMIC AFFAIRS"/>
    <s v="GENFND"/>
    <x v="26"/>
    <x v="25"/>
    <s v="---"/>
    <s v="EX"/>
    <s v="BENF"/>
    <s v="BENEFITS"/>
    <s v="GP"/>
    <x v="5"/>
    <s v="COMPENS"/>
    <s v="07"/>
    <s v="AA"/>
    <x v="3"/>
    <n v="8251"/>
    <n v="9521"/>
    <m/>
    <x v="0"/>
    <n v="0"/>
    <s v="EX"/>
    <n v="9521"/>
    <n v="9521"/>
    <x v="0"/>
    <n v="0"/>
    <n v="0"/>
    <m/>
    <n v="0"/>
    <n v="9521"/>
    <s v="N"/>
    <m/>
    <s v="UAVP"/>
    <s v="VP UNIVERSITY ACADEMIC AFFAIRS"/>
    <s v="95"/>
    <s v="1-Adjust Based Budget"/>
    <x v="42"/>
    <x v="2"/>
    <x v="7"/>
    <m/>
    <x v="6"/>
    <x v="6"/>
    <m/>
  </r>
  <r>
    <n v="2018"/>
    <s v="UA"/>
    <s v="ACAV"/>
    <s v="FACET"/>
    <x v="125"/>
    <s v="-----"/>
    <m/>
    <s v="FACET"/>
    <x v="22"/>
    <s v="VP UNIVERSITY ACADEMIC AFFAIRS"/>
    <s v="GENFND"/>
    <x v="67"/>
    <x v="66"/>
    <s v="---"/>
    <s v="EX"/>
    <s v="BENF"/>
    <s v="BENEFITS"/>
    <s v="GP"/>
    <x v="5"/>
    <s v="COMPENS"/>
    <s v="07"/>
    <s v="AA"/>
    <x v="3"/>
    <n v="1204"/>
    <n v="1204"/>
    <m/>
    <x v="0"/>
    <n v="0"/>
    <s v="EX"/>
    <n v="1204"/>
    <n v="1204"/>
    <x v="0"/>
    <n v="0"/>
    <n v="0"/>
    <m/>
    <n v="0"/>
    <n v="1204"/>
    <s v="N"/>
    <m/>
    <s v="UAVP"/>
    <s v="VP UNIVERSITY ACADEMIC AFFAIRS"/>
    <s v="95"/>
    <s v="1-Adjust Based Budget"/>
    <x v="42"/>
    <x v="2"/>
    <x v="7"/>
    <m/>
    <x v="6"/>
    <x v="6"/>
    <m/>
  </r>
  <r>
    <n v="2018"/>
    <s v="UA"/>
    <s v="ACAV"/>
    <s v="FACET"/>
    <x v="125"/>
    <s v="-----"/>
    <m/>
    <s v="FACET"/>
    <x v="22"/>
    <s v="VP UNIVERSITY ACADEMIC AFFAIRS"/>
    <s v="GENFND"/>
    <x v="27"/>
    <x v="26"/>
    <s v="---"/>
    <s v="EX"/>
    <s v="TRAV"/>
    <s v="TRAVEL"/>
    <s v="MK"/>
    <x v="6"/>
    <s v="TRAVEL"/>
    <s v="10"/>
    <s v="AA"/>
    <x v="3"/>
    <n v="1777"/>
    <n v="1777"/>
    <m/>
    <x v="0"/>
    <n v="0"/>
    <s v="EX"/>
    <n v="1777"/>
    <n v="1777"/>
    <x v="0"/>
    <n v="0"/>
    <n v="0"/>
    <m/>
    <n v="0"/>
    <n v="1777"/>
    <s v="N"/>
    <m/>
    <s v="UAVP"/>
    <s v="VP UNIVERSITY ACADEMIC AFFAIRS"/>
    <s v="95"/>
    <s v="1-Adjust Based Budget"/>
    <x v="42"/>
    <x v="2"/>
    <x v="7"/>
    <m/>
    <x v="6"/>
    <x v="6"/>
    <m/>
  </r>
  <r>
    <n v="2018"/>
    <s v="UA"/>
    <s v="ACAV"/>
    <s v="FACET"/>
    <x v="125"/>
    <s v="-----"/>
    <m/>
    <s v="FACET"/>
    <x v="22"/>
    <s v="VP UNIVERSITY ACADEMIC AFFAIRS"/>
    <s v="GENFND"/>
    <x v="27"/>
    <x v="26"/>
    <s v="CTR"/>
    <s v="EX"/>
    <s v="TRAV"/>
    <s v="TRAVEL"/>
    <s v="MK"/>
    <x v="6"/>
    <s v="TRAVEL"/>
    <s v="10"/>
    <s v="AA"/>
    <x v="3"/>
    <n v="12000"/>
    <n v="6000"/>
    <m/>
    <x v="0"/>
    <n v="0"/>
    <s v="EX"/>
    <n v="6000"/>
    <n v="6000"/>
    <x v="0"/>
    <n v="0"/>
    <n v="0"/>
    <m/>
    <n v="0"/>
    <n v="6000"/>
    <s v="N"/>
    <m/>
    <s v="UAVP"/>
    <s v="VP UNIVERSITY ACADEMIC AFFAIRS"/>
    <s v="95"/>
    <s v="1-Adjust Based Budget"/>
    <x v="42"/>
    <x v="2"/>
    <x v="7"/>
    <m/>
    <x v="6"/>
    <x v="6"/>
    <m/>
  </r>
  <r>
    <n v="2018"/>
    <s v="UA"/>
    <s v="ACAV"/>
    <s v="FACET"/>
    <x v="125"/>
    <s v="-----"/>
    <m/>
    <s v="FACET"/>
    <x v="22"/>
    <s v="VP UNIVERSITY ACADEMIC AFFAIRS"/>
    <s v="GENFND"/>
    <x v="27"/>
    <x v="26"/>
    <s v="EBM"/>
    <s v="EX"/>
    <s v="TRAV"/>
    <s v="TRAVEL"/>
    <s v="MK"/>
    <x v="6"/>
    <s v="TRAVEL"/>
    <s v="10"/>
    <s v="AA"/>
    <x v="3"/>
    <n v="5000"/>
    <n v="2595"/>
    <m/>
    <x v="0"/>
    <n v="0"/>
    <s v="EX"/>
    <n v="2595"/>
    <n v="2595"/>
    <x v="0"/>
    <n v="0"/>
    <n v="0"/>
    <m/>
    <n v="0"/>
    <n v="2595"/>
    <s v="N"/>
    <m/>
    <s v="UAVP"/>
    <s v="VP UNIVERSITY ACADEMIC AFFAIRS"/>
    <s v="95"/>
    <s v="1-Adjust Based Budget"/>
    <x v="42"/>
    <x v="2"/>
    <x v="7"/>
    <m/>
    <x v="6"/>
    <x v="6"/>
    <m/>
  </r>
  <r>
    <n v="2018"/>
    <s v="UA"/>
    <s v="ACAV"/>
    <s v="FACET"/>
    <x v="125"/>
    <s v="-----"/>
    <m/>
    <s v="FACET"/>
    <x v="22"/>
    <s v="VP UNIVERSITY ACADEMIC AFFAIRS"/>
    <s v="GENFND"/>
    <x v="27"/>
    <x v="26"/>
    <s v="MTR"/>
    <s v="EX"/>
    <s v="TRAV"/>
    <s v="TRAVEL"/>
    <s v="MK"/>
    <x v="6"/>
    <s v="TRAVEL"/>
    <s v="10"/>
    <s v="AA"/>
    <x v="3"/>
    <n v="10000"/>
    <n v="5000"/>
    <m/>
    <x v="0"/>
    <n v="0"/>
    <s v="EX"/>
    <n v="5000"/>
    <n v="5000"/>
    <x v="0"/>
    <n v="0"/>
    <n v="0"/>
    <m/>
    <n v="0"/>
    <n v="5000"/>
    <s v="N"/>
    <m/>
    <s v="UAVP"/>
    <s v="VP UNIVERSITY ACADEMIC AFFAIRS"/>
    <s v="95"/>
    <s v="1-Adjust Based Budget"/>
    <x v="42"/>
    <x v="2"/>
    <x v="7"/>
    <m/>
    <x v="6"/>
    <x v="6"/>
    <m/>
  </r>
  <r>
    <n v="2018"/>
    <s v="UA"/>
    <s v="ACAV"/>
    <s v="FACET"/>
    <x v="125"/>
    <s v="-----"/>
    <m/>
    <s v="FACET"/>
    <x v="22"/>
    <s v="VP UNIVERSITY ACADEMIC AFFAIRS"/>
    <s v="GENFND"/>
    <x v="28"/>
    <x v="27"/>
    <s v="---"/>
    <s v="EX"/>
    <s v="TRAV"/>
    <s v="TRAVEL"/>
    <s v="MK"/>
    <x v="6"/>
    <s v="TRAVEL"/>
    <s v="10"/>
    <s v="AA"/>
    <x v="3"/>
    <n v="2000"/>
    <n v="2000"/>
    <m/>
    <x v="0"/>
    <n v="0"/>
    <s v="EX"/>
    <n v="2000"/>
    <n v="2000"/>
    <x v="0"/>
    <n v="0"/>
    <n v="0"/>
    <m/>
    <n v="0"/>
    <n v="2000"/>
    <s v="N"/>
    <m/>
    <s v="UAVP"/>
    <s v="VP UNIVERSITY ACADEMIC AFFAIRS"/>
    <s v="95"/>
    <s v="1-Adjust Based Budget"/>
    <x v="42"/>
    <x v="2"/>
    <x v="7"/>
    <m/>
    <x v="6"/>
    <x v="6"/>
    <m/>
  </r>
  <r>
    <n v="2018"/>
    <s v="UA"/>
    <s v="ACAV"/>
    <s v="FACET"/>
    <x v="125"/>
    <s v="-----"/>
    <m/>
    <s v="FACET"/>
    <x v="22"/>
    <s v="VP UNIVERSITY ACADEMIC AFFAIRS"/>
    <s v="GENFND"/>
    <x v="9"/>
    <x v="8"/>
    <s v="---"/>
    <s v="EX"/>
    <s v="TREX"/>
    <s v="TRSF-EXPENSE"/>
    <s v="DZ"/>
    <x v="1"/>
    <s v="TRANSFER"/>
    <s v="21"/>
    <s v="AA"/>
    <x v="3"/>
    <n v="20000"/>
    <n v="20000"/>
    <m/>
    <x v="0"/>
    <n v="0"/>
    <s v="EX"/>
    <n v="20000"/>
    <n v="20000"/>
    <x v="0"/>
    <n v="0"/>
    <n v="0"/>
    <m/>
    <n v="0"/>
    <n v="20000"/>
    <s v="N"/>
    <m/>
    <s v="UAVP"/>
    <s v="VP UNIVERSITY ACADEMIC AFFAIRS"/>
    <s v="95"/>
    <s v="1-Adjust Based Budget"/>
    <x v="42"/>
    <x v="2"/>
    <x v="7"/>
    <m/>
    <x v="6"/>
    <x v="6"/>
    <m/>
  </r>
  <r>
    <n v="2018"/>
    <s v="UA"/>
    <s v="ENHS"/>
    <s v="ENVIRONMENTAL HEALTH &amp; SAFETY"/>
    <x v="126"/>
    <s v="-----"/>
    <m/>
    <s v="RADIATION LAB SAFETY &amp; BIOLOGICAL"/>
    <x v="22"/>
    <s v="VP UNIVERSITY ACADEMIC AFFAIRS"/>
    <s v="GENFND"/>
    <x v="34"/>
    <x v="33"/>
    <s v="---"/>
    <s v="EX"/>
    <s v="PRSA"/>
    <s v="PROF SAL"/>
    <s v="FP"/>
    <x v="5"/>
    <s v="COMPENS"/>
    <s v="07"/>
    <s v="SPA"/>
    <x v="3"/>
    <n v="173761"/>
    <n v="0"/>
    <m/>
    <x v="0"/>
    <n v="0"/>
    <s v="EX"/>
    <n v="0"/>
    <n v="0"/>
    <x v="2"/>
    <n v="0"/>
    <n v="0"/>
    <m/>
    <n v="0"/>
    <n v="0"/>
    <s v="Y"/>
    <m/>
    <s v="UAVP"/>
    <s v="VP UNIVERSITY ACADEMIC AFFAIRS"/>
    <s v="99"/>
    <s v="1-Adjust Based Budget"/>
    <x v="42"/>
    <x v="2"/>
    <x v="7"/>
    <m/>
    <x v="6"/>
    <x v="6"/>
    <m/>
  </r>
  <r>
    <n v="2018"/>
    <s v="UA"/>
    <s v="ENHS"/>
    <s v="ENVIRONMENTAL HEALTH &amp; SAFETY"/>
    <x v="127"/>
    <s v="-----"/>
    <m/>
    <s v="BIOLOGICAL LAB SAFETY AT BL"/>
    <x v="22"/>
    <s v="VP UNIVERSITY ACADEMIC AFFAIRS"/>
    <s v="GENFND"/>
    <x v="34"/>
    <x v="33"/>
    <s v="---"/>
    <s v="EX"/>
    <s v="PRSA"/>
    <s v="PROF SAL"/>
    <s v="FP"/>
    <x v="5"/>
    <s v="COMPENS"/>
    <s v="07"/>
    <s v="SPA"/>
    <x v="3"/>
    <n v="137985"/>
    <n v="0"/>
    <m/>
    <x v="0"/>
    <n v="0"/>
    <s v="EX"/>
    <n v="0"/>
    <n v="0"/>
    <x v="2"/>
    <n v="0"/>
    <n v="0"/>
    <m/>
    <n v="0"/>
    <n v="0"/>
    <s v="Y"/>
    <m/>
    <s v="UAVP"/>
    <s v="VP UNIVERSITY ACADEMIC AFFAIRS"/>
    <s v="99"/>
    <s v="1-Adjust Based Budget"/>
    <x v="42"/>
    <x v="2"/>
    <x v="7"/>
    <m/>
    <x v="6"/>
    <x v="6"/>
    <m/>
  </r>
  <r>
    <n v="2018"/>
    <s v="UA"/>
    <s v="ENHS"/>
    <s v="ENVIRONMENTAL HEALTH &amp; SAFETY"/>
    <x v="128"/>
    <s v="-----"/>
    <m/>
    <s v="RADIATION SAFETY IN"/>
    <x v="22"/>
    <s v="VP UNIVERSITY ACADEMIC AFFAIRS"/>
    <s v="GENFND"/>
    <x v="34"/>
    <x v="33"/>
    <s v="---"/>
    <s v="EX"/>
    <s v="PRSA"/>
    <s v="PROF SAL"/>
    <s v="FP"/>
    <x v="5"/>
    <s v="COMPENS"/>
    <s v="07"/>
    <s v="SPA"/>
    <x v="3"/>
    <n v="0"/>
    <n v="85575"/>
    <m/>
    <x v="0"/>
    <n v="0"/>
    <s v="EX"/>
    <n v="85575"/>
    <n v="85575"/>
    <x v="2"/>
    <n v="2363"/>
    <n v="-1831.3050000000073"/>
    <m/>
    <n v="531.69499999999266"/>
    <n v="86106.694999999992"/>
    <s v="Y"/>
    <m/>
    <s v="UAVP"/>
    <s v="VP UNIVERSITY ACADEMIC AFFAIRS"/>
    <s v="99"/>
    <s v="1-Adjust Based Budget"/>
    <x v="43"/>
    <x v="2"/>
    <x v="7"/>
    <m/>
    <x v="6"/>
    <x v="6"/>
    <m/>
  </r>
  <r>
    <n v="2018"/>
    <s v="UA"/>
    <s v="ENHS"/>
    <s v="ENVIRONMENTAL HEALTH &amp; SAFETY"/>
    <x v="129"/>
    <s v="-----"/>
    <m/>
    <s v="ENVIRONMENTAL HEALTH &amp; SAFETY"/>
    <x v="22"/>
    <s v="VP UNIVERSITY ACADEMIC AFFAIRS"/>
    <s v="GENFND"/>
    <x v="34"/>
    <x v="33"/>
    <s v="---"/>
    <s v="EX"/>
    <s v="PRSA"/>
    <s v="PROF SAL"/>
    <s v="FP"/>
    <x v="5"/>
    <s v="COMPENS"/>
    <s v="07"/>
    <s v="PP"/>
    <x v="3"/>
    <n v="1036654"/>
    <n v="1389900"/>
    <m/>
    <x v="0"/>
    <n v="0"/>
    <s v="EX"/>
    <n v="1389900"/>
    <n v="1389900"/>
    <x v="2"/>
    <n v="38386"/>
    <n v="-29743.860000000121"/>
    <m/>
    <n v="8642.1399999998794"/>
    <n v="1398542.14"/>
    <s v="Y"/>
    <m/>
    <s v="UAVP"/>
    <s v="VP UNIVERSITY ACADEMIC AFFAIRS"/>
    <s v="99"/>
    <s v="1-Adjust Based Budget"/>
    <x v="43"/>
    <x v="2"/>
    <x v="7"/>
    <m/>
    <x v="6"/>
    <x v="6"/>
    <m/>
  </r>
  <r>
    <n v="2018"/>
    <s v="UA"/>
    <s v="ENHS"/>
    <s v="ENVIRONMENTAL HEALTH &amp; SAFETY"/>
    <x v="130"/>
    <s v="-----"/>
    <m/>
    <s v="REGIONAL ENVIRONMENTAL HEALTH &amp; SAFETY"/>
    <x v="22"/>
    <s v="VP UNIVERSITY ACADEMIC AFFAIRS"/>
    <s v="GENFND"/>
    <x v="34"/>
    <x v="33"/>
    <s v="---"/>
    <s v="EX"/>
    <s v="PRSA"/>
    <s v="PROF SAL"/>
    <s v="FP"/>
    <x v="5"/>
    <s v="COMPENS"/>
    <s v="07"/>
    <s v="PP"/>
    <x v="3"/>
    <n v="128242"/>
    <n v="128242"/>
    <m/>
    <x v="0"/>
    <n v="0"/>
    <s v="EX"/>
    <n v="128242"/>
    <n v="128242"/>
    <x v="2"/>
    <n v="3542"/>
    <n v="-2744.3788000000109"/>
    <m/>
    <n v="797.62119999998913"/>
    <n v="129039.62119999999"/>
    <s v="Y"/>
    <m/>
    <s v="UAVP"/>
    <s v="VP UNIVERSITY ACADEMIC AFFAIRS"/>
    <s v="99"/>
    <s v="1-Adjust Based Budget"/>
    <x v="43"/>
    <x v="2"/>
    <x v="7"/>
    <m/>
    <x v="6"/>
    <x v="6"/>
    <m/>
  </r>
  <r>
    <n v="2018"/>
    <s v="UA"/>
    <s v="ENHS"/>
    <s v="ENVIRONMENTAL HEALTH &amp; SAFETY"/>
    <x v="130"/>
    <s v="-----"/>
    <m/>
    <s v="REGIONAL ENVIRONMENTAL HEALTH &amp; SAFETY"/>
    <x v="22"/>
    <s v="VP UNIVERSITY ACADEMIC AFFAIRS"/>
    <s v="GENFND"/>
    <x v="99"/>
    <x v="97"/>
    <s v="---"/>
    <s v="EX"/>
    <s v="PRSA"/>
    <s v="PROF SAL"/>
    <s v="FP"/>
    <x v="5"/>
    <s v="COMPENS"/>
    <s v="07"/>
    <s v="PP"/>
    <x v="3"/>
    <n v="-1938"/>
    <n v="-1938"/>
    <m/>
    <x v="0"/>
    <n v="0"/>
    <s v="EX"/>
    <n v="-1938"/>
    <n v="-1938"/>
    <x v="0"/>
    <n v="0"/>
    <n v="0"/>
    <m/>
    <n v="0"/>
    <n v="-1938"/>
    <s v="N"/>
    <m/>
    <s v="UAVP"/>
    <s v="VP UNIVERSITY ACADEMIC AFFAIRS"/>
    <s v="95"/>
    <s v="1-Adjust Based Budget"/>
    <x v="42"/>
    <x v="2"/>
    <x v="7"/>
    <m/>
    <x v="6"/>
    <x v="6"/>
    <m/>
  </r>
  <r>
    <n v="2018"/>
    <s v="UA"/>
    <s v="ENHS"/>
    <s v="ENVIRONMENTAL HEALTH &amp; SAFETY"/>
    <x v="129"/>
    <s v="-----"/>
    <m/>
    <s v="ENVIRONMENTAL HEALTH &amp; SAFETY"/>
    <x v="22"/>
    <s v="VP UNIVERSITY ACADEMIC AFFAIRS"/>
    <s v="GENFND"/>
    <x v="35"/>
    <x v="34"/>
    <s v="---"/>
    <s v="EX"/>
    <s v="PRSA"/>
    <s v="PROF SAL"/>
    <s v="FP"/>
    <x v="5"/>
    <s v="COMPENS"/>
    <s v="07"/>
    <s v="PP"/>
    <x v="3"/>
    <n v="220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36"/>
    <x v="35"/>
    <s v="---"/>
    <s v="EX"/>
    <s v="PRSA"/>
    <s v="PROF SAL"/>
    <s v="FP"/>
    <x v="5"/>
    <s v="COMPENS"/>
    <s v="07"/>
    <s v="PP"/>
    <x v="3"/>
    <n v="47528"/>
    <n v="47528"/>
    <m/>
    <x v="0"/>
    <n v="0"/>
    <s v="EX"/>
    <n v="47528"/>
    <n v="47528"/>
    <x v="2"/>
    <n v="1313"/>
    <n v="-1017.0992000000041"/>
    <m/>
    <n v="295.90079999999591"/>
    <n v="47823.900799999996"/>
    <s v="Y"/>
    <m/>
    <s v="UAVP"/>
    <s v="VP UNIVERSITY ACADEMIC AFFAIRS"/>
    <s v="99"/>
    <s v="1-Adjust Based Budget"/>
    <x v="43"/>
    <x v="2"/>
    <x v="7"/>
    <m/>
    <x v="6"/>
    <x v="6"/>
    <m/>
  </r>
  <r>
    <n v="2018"/>
    <s v="UA"/>
    <s v="ENHS"/>
    <s v="ENVIRONMENTAL HEALTH &amp; SAFETY"/>
    <x v="129"/>
    <s v="-----"/>
    <m/>
    <s v="ENVIRONMENTAL HEALTH &amp; SAFETY"/>
    <x v="22"/>
    <s v="VP UNIVERSITY ACADEMIC AFFAIRS"/>
    <s v="GENFND"/>
    <x v="37"/>
    <x v="36"/>
    <s v="---"/>
    <s v="EX"/>
    <s v="BISA"/>
    <s v="BIWEEK SAL"/>
    <s v="FV"/>
    <x v="5"/>
    <s v="COMPENS"/>
    <s v="07"/>
    <s v="PP"/>
    <x v="3"/>
    <n v="32885"/>
    <n v="32885"/>
    <m/>
    <x v="0"/>
    <n v="0"/>
    <s v="EX"/>
    <n v="32885"/>
    <n v="32885"/>
    <x v="3"/>
    <n v="912"/>
    <n v="-128.25150000000048"/>
    <m/>
    <n v="783.74849999999947"/>
    <n v="33668.748500000002"/>
    <s v="Y"/>
    <m/>
    <s v="UAVP"/>
    <s v="VP UNIVERSITY ACADEMIC AFFAIRS"/>
    <s v="99"/>
    <s v="1-Adjust Based Budget"/>
    <x v="43"/>
    <x v="2"/>
    <x v="7"/>
    <m/>
    <x v="6"/>
    <x v="6"/>
    <m/>
  </r>
  <r>
    <n v="2018"/>
    <s v="UA"/>
    <s v="ENHS"/>
    <s v="ENVIRONMENTAL HEALTH &amp; SAFETY"/>
    <x v="129"/>
    <s v="-----"/>
    <m/>
    <s v="ENVIRONMENTAL HEALTH &amp; SAFETY"/>
    <x v="22"/>
    <s v="VP UNIVERSITY ACADEMIC AFFAIRS"/>
    <s v="GENFND"/>
    <x v="77"/>
    <x v="75"/>
    <s v="---"/>
    <s v="EX"/>
    <s v="BISA"/>
    <s v="BIWEEK SAL"/>
    <s v="FV"/>
    <x v="5"/>
    <s v="COMPENS"/>
    <s v="07"/>
    <s v="PP"/>
    <x v="3"/>
    <n v="55"/>
    <n v="55"/>
    <m/>
    <x v="0"/>
    <n v="0"/>
    <s v="EX"/>
    <n v="55"/>
    <n v="55"/>
    <x v="0"/>
    <n v="0"/>
    <n v="0"/>
    <m/>
    <n v="0"/>
    <n v="55"/>
    <s v="N"/>
    <m/>
    <s v="UAVP"/>
    <s v="VP UNIVERSITY ACADEMIC AFFAIRS"/>
    <s v="95"/>
    <s v="1-Adjust Based Budget"/>
    <x v="42"/>
    <x v="2"/>
    <x v="7"/>
    <m/>
    <x v="6"/>
    <x v="6"/>
    <m/>
  </r>
  <r>
    <n v="2018"/>
    <s v="UA"/>
    <s v="ENHS"/>
    <s v="ENVIRONMENTAL HEALTH &amp; SAFETY"/>
    <x v="126"/>
    <s v="-----"/>
    <m/>
    <s v="RADIATION LAB SAFETY &amp; BIOLOGICAL"/>
    <x v="22"/>
    <s v="VP UNIVERSITY ACADEMIC AFFAIRS"/>
    <s v="GENFND"/>
    <x v="38"/>
    <x v="37"/>
    <s v="---"/>
    <s v="EX"/>
    <s v="HRCO"/>
    <s v="HOURLY COMP"/>
    <s v="GK"/>
    <x v="5"/>
    <s v="COMPENS"/>
    <s v="07"/>
    <s v="SPA"/>
    <x v="3"/>
    <n v="58000"/>
    <n v="58000"/>
    <m/>
    <x v="0"/>
    <n v="0"/>
    <s v="EX"/>
    <n v="58000"/>
    <n v="58000"/>
    <x v="0"/>
    <n v="0"/>
    <n v="0"/>
    <m/>
    <n v="0"/>
    <n v="58000"/>
    <s v="N"/>
    <m/>
    <s v="UAVP"/>
    <s v="VP UNIVERSITY ACADEMIC AFFAIRS"/>
    <s v="95"/>
    <s v="1-Adjust Based Budget"/>
    <x v="42"/>
    <x v="2"/>
    <x v="7"/>
    <m/>
    <x v="6"/>
    <x v="6"/>
    <m/>
  </r>
  <r>
    <n v="2018"/>
    <s v="UA"/>
    <s v="ENHS"/>
    <s v="ENVIRONMENTAL HEALTH &amp; SAFETY"/>
    <x v="129"/>
    <s v="-----"/>
    <m/>
    <s v="ENVIRONMENTAL HEALTH &amp; SAFETY"/>
    <x v="22"/>
    <s v="VP UNIVERSITY ACADEMIC AFFAIRS"/>
    <s v="GENFND"/>
    <x v="38"/>
    <x v="37"/>
    <s v="---"/>
    <s v="EX"/>
    <s v="HRCO"/>
    <s v="HOURLY COMP"/>
    <s v="GK"/>
    <x v="5"/>
    <s v="COMPENS"/>
    <s v="07"/>
    <s v="PP"/>
    <x v="3"/>
    <n v="4000"/>
    <n v="4000"/>
    <m/>
    <x v="0"/>
    <n v="0"/>
    <s v="EX"/>
    <n v="4000"/>
    <n v="4000"/>
    <x v="0"/>
    <n v="0"/>
    <n v="0"/>
    <m/>
    <n v="0"/>
    <n v="4000"/>
    <s v="N"/>
    <m/>
    <s v="UAVP"/>
    <s v="VP UNIVERSITY ACADEMIC AFFAIRS"/>
    <s v="95"/>
    <s v="1-Adjust Based Budget"/>
    <x v="42"/>
    <x v="2"/>
    <x v="7"/>
    <m/>
    <x v="6"/>
    <x v="6"/>
    <m/>
  </r>
  <r>
    <n v="2018"/>
    <s v="UA"/>
    <s v="ENHS"/>
    <s v="ENVIRONMENTAL HEALTH &amp; SAFETY"/>
    <x v="126"/>
    <s v="-----"/>
    <m/>
    <s v="RADIATION LAB SAFETY &amp; BIOLOGICAL"/>
    <x v="22"/>
    <s v="VP UNIVERSITY ACADEMIC AFFAIRS"/>
    <s v="GENFND"/>
    <x v="39"/>
    <x v="38"/>
    <s v="---"/>
    <s v="EX"/>
    <s v="HRCO"/>
    <s v="HOURLY COMP"/>
    <s v="GK"/>
    <x v="5"/>
    <s v="COMPENS"/>
    <s v="07"/>
    <s v="SPA"/>
    <x v="3"/>
    <n v="1000"/>
    <n v="1000"/>
    <m/>
    <x v="0"/>
    <n v="0"/>
    <s v="EX"/>
    <n v="1000"/>
    <n v="1000"/>
    <x v="0"/>
    <n v="0"/>
    <n v="0"/>
    <m/>
    <n v="0"/>
    <n v="1000"/>
    <s v="N"/>
    <m/>
    <s v="UAVP"/>
    <s v="VP UNIVERSITY ACADEMIC AFFAIRS"/>
    <s v="95"/>
    <s v="1-Adjust Based Budget"/>
    <x v="42"/>
    <x v="2"/>
    <x v="7"/>
    <m/>
    <x v="6"/>
    <x v="6"/>
    <m/>
  </r>
  <r>
    <n v="2018"/>
    <s v="UA"/>
    <s v="ENHS"/>
    <s v="ENVIRONMENTAL HEALTH &amp; SAFETY"/>
    <x v="129"/>
    <s v="-----"/>
    <m/>
    <s v="ENVIRONMENTAL HEALTH &amp; SAFETY"/>
    <x v="22"/>
    <s v="VP UNIVERSITY ACADEMIC AFFAIRS"/>
    <s v="GENFND"/>
    <x v="40"/>
    <x v="39"/>
    <s v="---"/>
    <s v="EX"/>
    <s v="HRCO"/>
    <s v="HOURLY COMP"/>
    <s v="GK"/>
    <x v="5"/>
    <s v="COMPENS"/>
    <s v="07"/>
    <s v="PP"/>
    <x v="3"/>
    <n v="5000"/>
    <n v="5000"/>
    <m/>
    <x v="0"/>
    <n v="0"/>
    <s v="EX"/>
    <n v="5000"/>
    <n v="5000"/>
    <x v="0"/>
    <n v="0"/>
    <n v="0"/>
    <m/>
    <n v="0"/>
    <n v="5000"/>
    <s v="N"/>
    <m/>
    <s v="UAVP"/>
    <s v="VP UNIVERSITY ACADEMIC AFFAIRS"/>
    <s v="95"/>
    <s v="1-Adjust Based Budget"/>
    <x v="42"/>
    <x v="2"/>
    <x v="7"/>
    <m/>
    <x v="6"/>
    <x v="6"/>
    <m/>
  </r>
  <r>
    <n v="2018"/>
    <s v="UA"/>
    <s v="ENHS"/>
    <s v="ENVIRONMENTAL HEALTH &amp; SAFETY"/>
    <x v="126"/>
    <s v="-----"/>
    <m/>
    <s v="RADIATION LAB SAFETY &amp; BIOLOGICAL"/>
    <x v="22"/>
    <s v="VP UNIVERSITY ACADEMIC AFFAIRS"/>
    <s v="GENFND"/>
    <x v="94"/>
    <x v="92"/>
    <s v="---"/>
    <s v="EX"/>
    <s v="S&amp;E"/>
    <s v="S&amp;E"/>
    <s v="LF"/>
    <x v="4"/>
    <s v="GEN EXP"/>
    <s v="09"/>
    <s v="SPA"/>
    <x v="3"/>
    <n v="0"/>
    <n v="500"/>
    <m/>
    <x v="0"/>
    <n v="0"/>
    <s v="EX"/>
    <n v="500"/>
    <n v="500"/>
    <x v="0"/>
    <n v="0"/>
    <n v="0"/>
    <m/>
    <n v="0"/>
    <n v="500"/>
    <s v="N"/>
    <m/>
    <s v="UAVP"/>
    <s v="VP UNIVERSITY ACADEMIC AFFAIRS"/>
    <s v="95"/>
    <s v="1-Adjust Based Budget"/>
    <x v="42"/>
    <x v="2"/>
    <x v="7"/>
    <m/>
    <x v="6"/>
    <x v="6"/>
    <m/>
  </r>
  <r>
    <n v="2018"/>
    <s v="UA"/>
    <s v="ENHS"/>
    <s v="ENVIRONMENTAL HEALTH &amp; SAFETY"/>
    <x v="127"/>
    <s v="-----"/>
    <m/>
    <s v="BIOLOGICAL LAB SAFETY AT BL"/>
    <x v="22"/>
    <s v="VP UNIVERSITY ACADEMIC AFFAIRS"/>
    <s v="GENFND"/>
    <x v="94"/>
    <x v="92"/>
    <s v="---"/>
    <s v="EX"/>
    <s v="S&amp;E"/>
    <s v="S&amp;E"/>
    <s v="LF"/>
    <x v="4"/>
    <s v="GEN EXP"/>
    <s v="09"/>
    <s v="SPA"/>
    <x v="3"/>
    <n v="5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182"/>
    <x v="174"/>
    <s v="---"/>
    <s v="EX"/>
    <s v="S&amp;E"/>
    <s v="S&amp;E"/>
    <s v="LF"/>
    <x v="4"/>
    <s v="GEN EXP"/>
    <s v="09"/>
    <s v="PP"/>
    <x v="3"/>
    <n v="200"/>
    <n v="200"/>
    <m/>
    <x v="0"/>
    <n v="0"/>
    <s v="EX"/>
    <n v="200"/>
    <n v="200"/>
    <x v="0"/>
    <n v="0"/>
    <n v="0"/>
    <m/>
    <n v="0"/>
    <n v="200"/>
    <s v="N"/>
    <m/>
    <s v="UAVP"/>
    <s v="VP UNIVERSITY ACADEMIC AFFAIRS"/>
    <s v="95"/>
    <s v="1-Adjust Based Budget"/>
    <x v="42"/>
    <x v="2"/>
    <x v="7"/>
    <m/>
    <x v="6"/>
    <x v="6"/>
    <m/>
  </r>
  <r>
    <n v="2018"/>
    <s v="UA"/>
    <s v="ENHS"/>
    <s v="ENVIRONMENTAL HEALTH &amp; SAFETY"/>
    <x v="126"/>
    <s v="-----"/>
    <m/>
    <s v="RADIATION LAB SAFETY &amp; BIOLOGICAL"/>
    <x v="22"/>
    <s v="VP UNIVERSITY ACADEMIC AFFAIRS"/>
    <s v="GENFND"/>
    <x v="20"/>
    <x v="19"/>
    <s v="---"/>
    <s v="EX"/>
    <s v="OEXP"/>
    <s v="OTHER EXP"/>
    <s v="LP"/>
    <x v="4"/>
    <s v="GEN EXP"/>
    <s v="09"/>
    <s v="SPA"/>
    <x v="3"/>
    <n v="1056"/>
    <n v="1456"/>
    <m/>
    <x v="0"/>
    <n v="0"/>
    <s v="EX"/>
    <n v="1456"/>
    <n v="1456"/>
    <x v="0"/>
    <n v="0"/>
    <n v="0"/>
    <m/>
    <n v="0"/>
    <n v="1456"/>
    <s v="N"/>
    <m/>
    <s v="UAVP"/>
    <s v="VP UNIVERSITY ACADEMIC AFFAIRS"/>
    <s v="95"/>
    <s v="1-Adjust Based Budget"/>
    <x v="42"/>
    <x v="2"/>
    <x v="7"/>
    <m/>
    <x v="6"/>
    <x v="6"/>
    <m/>
  </r>
  <r>
    <n v="2018"/>
    <s v="UA"/>
    <s v="ENHS"/>
    <s v="ENVIRONMENTAL HEALTH &amp; SAFETY"/>
    <x v="127"/>
    <s v="-----"/>
    <m/>
    <s v="BIOLOGICAL LAB SAFETY AT BL"/>
    <x v="22"/>
    <s v="VP UNIVERSITY ACADEMIC AFFAIRS"/>
    <s v="GENFND"/>
    <x v="20"/>
    <x v="19"/>
    <s v="---"/>
    <s v="EX"/>
    <s v="OEXP"/>
    <s v="OTHER EXP"/>
    <s v="LP"/>
    <x v="4"/>
    <s v="GEN EXP"/>
    <s v="09"/>
    <s v="SPA"/>
    <x v="3"/>
    <n v="4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20"/>
    <x v="19"/>
    <s v="---"/>
    <s v="EX"/>
    <s v="OEXP"/>
    <s v="OTHER EXP"/>
    <s v="LP"/>
    <x v="4"/>
    <s v="GEN EXP"/>
    <s v="09"/>
    <s v="PP"/>
    <x v="3"/>
    <n v="8782"/>
    <n v="8782"/>
    <m/>
    <x v="0"/>
    <n v="0"/>
    <s v="EX"/>
    <n v="8782"/>
    <n v="8782"/>
    <x v="0"/>
    <n v="0"/>
    <n v="0"/>
    <m/>
    <n v="0"/>
    <n v="8782"/>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95"/>
    <x v="93"/>
    <s v="---"/>
    <s v="EX"/>
    <s v="COMP"/>
    <s v="COMP SERV"/>
    <s v="JP"/>
    <x v="4"/>
    <s v="GEN EXP"/>
    <s v="09"/>
    <s v="PP"/>
    <x v="3"/>
    <n v="150"/>
    <n v="150"/>
    <m/>
    <x v="0"/>
    <n v="0"/>
    <s v="EX"/>
    <n v="150"/>
    <n v="150"/>
    <x v="0"/>
    <n v="0"/>
    <n v="0"/>
    <m/>
    <n v="0"/>
    <n v="150"/>
    <s v="N"/>
    <m/>
    <s v="UAVP"/>
    <s v="VP UNIVERSITY ACADEMIC AFFAIRS"/>
    <s v="95"/>
    <s v="1-Adjust Based Budget"/>
    <x v="42"/>
    <x v="2"/>
    <x v="7"/>
    <m/>
    <x v="6"/>
    <x v="6"/>
    <m/>
  </r>
  <r>
    <n v="2018"/>
    <s v="UA"/>
    <s v="ENHS"/>
    <s v="ENVIRONMENTAL HEALTH &amp; SAFETY"/>
    <x v="129"/>
    <s v="-----"/>
    <m/>
    <s v="ENVIRONMENTAL HEALTH &amp; SAFETY"/>
    <x v="22"/>
    <s v="VP UNIVERSITY ACADEMIC AFFAIRS"/>
    <s v="GENFND"/>
    <x v="149"/>
    <x v="142"/>
    <s v="---"/>
    <s v="EX"/>
    <s v="S&amp;E"/>
    <s v="S&amp;E"/>
    <s v="LF"/>
    <x v="4"/>
    <s v="GEN EXP"/>
    <s v="09"/>
    <s v="PP"/>
    <x v="3"/>
    <n v="300"/>
    <n v="300"/>
    <m/>
    <x v="0"/>
    <n v="0"/>
    <s v="EX"/>
    <n v="300"/>
    <n v="300"/>
    <x v="0"/>
    <n v="0"/>
    <n v="0"/>
    <m/>
    <n v="0"/>
    <n v="300"/>
    <s v="N"/>
    <m/>
    <s v="UAVP"/>
    <s v="VP UNIVERSITY ACADEMIC AFFAIRS"/>
    <s v="95"/>
    <s v="1-Adjust Based Budget"/>
    <x v="42"/>
    <x v="2"/>
    <x v="7"/>
    <m/>
    <x v="6"/>
    <x v="6"/>
    <m/>
  </r>
  <r>
    <n v="2018"/>
    <s v="UA"/>
    <s v="ENHS"/>
    <s v="ENVIRONMENTAL HEALTH &amp; SAFETY"/>
    <x v="129"/>
    <s v="-----"/>
    <m/>
    <s v="ENVIRONMENTAL HEALTH &amp; SAFETY"/>
    <x v="22"/>
    <s v="VP UNIVERSITY ACADEMIC AFFAIRS"/>
    <s v="GENFND"/>
    <x v="11"/>
    <x v="10"/>
    <s v="---"/>
    <s v="EX"/>
    <s v="ADV"/>
    <s v="ADVERT PROMO"/>
    <s v="LA"/>
    <x v="4"/>
    <s v="GEN EXP"/>
    <s v="09"/>
    <s v="PP"/>
    <x v="3"/>
    <n v="100"/>
    <n v="100"/>
    <m/>
    <x v="0"/>
    <n v="0"/>
    <s v="EX"/>
    <n v="100"/>
    <n v="100"/>
    <x v="0"/>
    <n v="0"/>
    <n v="0"/>
    <m/>
    <n v="0"/>
    <n v="100"/>
    <s v="N"/>
    <m/>
    <s v="UAVP"/>
    <s v="VP UNIVERSITY ACADEMIC AFFAIRS"/>
    <s v="95"/>
    <s v="1-Adjust Based Budget"/>
    <x v="42"/>
    <x v="2"/>
    <x v="7"/>
    <m/>
    <x v="6"/>
    <x v="6"/>
    <m/>
  </r>
  <r>
    <n v="2018"/>
    <s v="UA"/>
    <s v="ENHS"/>
    <s v="ENVIRONMENTAL HEALTH &amp; SAFETY"/>
    <x v="126"/>
    <s v="-----"/>
    <m/>
    <s v="RADIATION LAB SAFETY &amp; BIOLOGICAL"/>
    <x v="22"/>
    <s v="VP UNIVERSITY ACADEMIC AFFAIRS"/>
    <s v="GENFND"/>
    <x v="183"/>
    <x v="175"/>
    <s v="---"/>
    <s v="EX"/>
    <s v="S&amp;E"/>
    <s v="S&amp;E"/>
    <s v="LF"/>
    <x v="4"/>
    <s v="GEN EXP"/>
    <s v="09"/>
    <s v="SPA"/>
    <x v="3"/>
    <n v="0"/>
    <n v="775"/>
    <m/>
    <x v="0"/>
    <n v="0"/>
    <s v="EX"/>
    <n v="775"/>
    <n v="775"/>
    <x v="0"/>
    <n v="0"/>
    <n v="0"/>
    <m/>
    <n v="0"/>
    <n v="775"/>
    <s v="N"/>
    <m/>
    <s v="UAVP"/>
    <s v="VP UNIVERSITY ACADEMIC AFFAIRS"/>
    <s v="95"/>
    <s v="1-Adjust Based Budget"/>
    <x v="42"/>
    <x v="2"/>
    <x v="7"/>
    <m/>
    <x v="6"/>
    <x v="6"/>
    <m/>
  </r>
  <r>
    <n v="2018"/>
    <s v="UA"/>
    <s v="ENHS"/>
    <s v="ENVIRONMENTAL HEALTH &amp; SAFETY"/>
    <x v="127"/>
    <s v="-----"/>
    <m/>
    <s v="BIOLOGICAL LAB SAFETY AT BL"/>
    <x v="22"/>
    <s v="VP UNIVERSITY ACADEMIC AFFAIRS"/>
    <s v="GENFND"/>
    <x v="183"/>
    <x v="175"/>
    <s v="---"/>
    <s v="EX"/>
    <s v="S&amp;E"/>
    <s v="S&amp;E"/>
    <s v="LF"/>
    <x v="4"/>
    <s v="GEN EXP"/>
    <s v="09"/>
    <s v="SPA"/>
    <x v="3"/>
    <n v="775"/>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183"/>
    <x v="175"/>
    <s v="---"/>
    <s v="EX"/>
    <s v="S&amp;E"/>
    <s v="S&amp;E"/>
    <s v="LF"/>
    <x v="4"/>
    <s v="GEN EXP"/>
    <s v="09"/>
    <s v="PP"/>
    <x v="3"/>
    <n v="5000"/>
    <n v="5000"/>
    <m/>
    <x v="0"/>
    <n v="0"/>
    <s v="EX"/>
    <n v="5000"/>
    <n v="5000"/>
    <x v="0"/>
    <n v="0"/>
    <n v="0"/>
    <m/>
    <n v="0"/>
    <n v="5000"/>
    <s v="N"/>
    <m/>
    <s v="UAVP"/>
    <s v="VP UNIVERSITY ACADEMIC AFFAIRS"/>
    <s v="95"/>
    <s v="1-Adjust Based Budget"/>
    <x v="42"/>
    <x v="2"/>
    <x v="7"/>
    <m/>
    <x v="6"/>
    <x v="6"/>
    <m/>
  </r>
  <r>
    <n v="2018"/>
    <s v="UA"/>
    <s v="ENHS"/>
    <s v="ENVIRONMENTAL HEALTH &amp; SAFETY"/>
    <x v="126"/>
    <s v="-----"/>
    <m/>
    <s v="RADIATION LAB SAFETY &amp; BIOLOGICAL"/>
    <x v="22"/>
    <s v="VP UNIVERSITY ACADEMIC AFFAIRS"/>
    <s v="GENFND"/>
    <x v="112"/>
    <x v="110"/>
    <s v="---"/>
    <s v="EX"/>
    <s v="S&amp;E"/>
    <s v="S&amp;E"/>
    <s v="LF"/>
    <x v="4"/>
    <s v="GEN EXP"/>
    <s v="09"/>
    <s v="SPA"/>
    <x v="3"/>
    <n v="2200"/>
    <n v="2200"/>
    <m/>
    <x v="0"/>
    <n v="0"/>
    <s v="EX"/>
    <n v="2200"/>
    <n v="2200"/>
    <x v="0"/>
    <n v="0"/>
    <n v="0"/>
    <m/>
    <n v="0"/>
    <n v="2200"/>
    <s v="N"/>
    <m/>
    <s v="UAVP"/>
    <s v="VP UNIVERSITY ACADEMIC AFFAIRS"/>
    <s v="95"/>
    <s v="1-Adjust Based Budget"/>
    <x v="42"/>
    <x v="2"/>
    <x v="7"/>
    <m/>
    <x v="6"/>
    <x v="6"/>
    <m/>
  </r>
  <r>
    <n v="2018"/>
    <s v="UA"/>
    <s v="ENHS"/>
    <s v="ENVIRONMENTAL HEALTH &amp; SAFETY"/>
    <x v="129"/>
    <s v="-----"/>
    <m/>
    <s v="ENVIRONMENTAL HEALTH &amp; SAFETY"/>
    <x v="22"/>
    <s v="VP UNIVERSITY ACADEMIC AFFAIRS"/>
    <s v="GENFND"/>
    <x v="112"/>
    <x v="110"/>
    <s v="---"/>
    <s v="EX"/>
    <s v="S&amp;E"/>
    <s v="S&amp;E"/>
    <s v="LF"/>
    <x v="4"/>
    <s v="GEN EXP"/>
    <s v="09"/>
    <s v="PP"/>
    <x v="3"/>
    <n v="20000"/>
    <n v="20000"/>
    <m/>
    <x v="0"/>
    <n v="0"/>
    <s v="EX"/>
    <n v="20000"/>
    <n v="20000"/>
    <x v="0"/>
    <n v="0"/>
    <n v="0"/>
    <m/>
    <n v="0"/>
    <n v="20000"/>
    <s v="N"/>
    <m/>
    <s v="UAVP"/>
    <s v="VP UNIVERSITY ACADEMIC AFFAIRS"/>
    <s v="95"/>
    <s v="1-Adjust Based Budget"/>
    <x v="42"/>
    <x v="2"/>
    <x v="7"/>
    <m/>
    <x v="6"/>
    <x v="6"/>
    <m/>
  </r>
  <r>
    <n v="2018"/>
    <s v="UA"/>
    <s v="ENHS"/>
    <s v="ENVIRONMENTAL HEALTH &amp; SAFETY"/>
    <x v="129"/>
    <s v="-----"/>
    <m/>
    <s v="ENVIRONMENTAL HEALTH &amp; SAFETY"/>
    <x v="22"/>
    <s v="VP UNIVERSITY ACADEMIC AFFAIRS"/>
    <s v="GENFND"/>
    <x v="21"/>
    <x v="20"/>
    <s v="---"/>
    <s v="EX"/>
    <s v="PRIN"/>
    <s v="PRINT DUPL"/>
    <s v="KA"/>
    <x v="4"/>
    <s v="GEN EXP"/>
    <s v="09"/>
    <s v="PP"/>
    <x v="3"/>
    <n v="100"/>
    <n v="100"/>
    <m/>
    <x v="0"/>
    <n v="0"/>
    <s v="EX"/>
    <n v="100"/>
    <n v="100"/>
    <x v="0"/>
    <n v="0"/>
    <n v="0"/>
    <m/>
    <n v="0"/>
    <n v="100"/>
    <s v="N"/>
    <m/>
    <s v="UAVP"/>
    <s v="VP UNIVERSITY ACADEMIC AFFAIRS"/>
    <s v="95"/>
    <s v="1-Adjust Based Budget"/>
    <x v="42"/>
    <x v="2"/>
    <x v="7"/>
    <m/>
    <x v="6"/>
    <x v="6"/>
    <m/>
  </r>
  <r>
    <n v="2018"/>
    <s v="UA"/>
    <s v="ENHS"/>
    <s v="ENVIRONMENTAL HEALTH &amp; SAFETY"/>
    <x v="129"/>
    <s v="-----"/>
    <m/>
    <s v="ENVIRONMENTAL HEALTH &amp; SAFETY"/>
    <x v="22"/>
    <s v="VP UNIVERSITY ACADEMIC AFFAIRS"/>
    <s v="GENFND"/>
    <x v="41"/>
    <x v="40"/>
    <s v="---"/>
    <s v="EX"/>
    <s v="PRIN"/>
    <s v="PRINT DUPL"/>
    <s v="KA"/>
    <x v="4"/>
    <s v="GEN EXP"/>
    <s v="09"/>
    <s v="PP"/>
    <x v="3"/>
    <n v="2200"/>
    <n v="2200"/>
    <m/>
    <x v="0"/>
    <n v="0"/>
    <s v="EX"/>
    <n v="2200"/>
    <n v="2200"/>
    <x v="0"/>
    <n v="0"/>
    <n v="0"/>
    <m/>
    <n v="0"/>
    <n v="2200"/>
    <s v="N"/>
    <m/>
    <s v="UAVP"/>
    <s v="VP UNIVERSITY ACADEMIC AFFAIRS"/>
    <s v="95"/>
    <s v="1-Adjust Based Budget"/>
    <x v="42"/>
    <x v="2"/>
    <x v="7"/>
    <m/>
    <x v="6"/>
    <x v="6"/>
    <m/>
  </r>
  <r>
    <n v="2018"/>
    <s v="UA"/>
    <s v="ENHS"/>
    <s v="ENVIRONMENTAL HEALTH &amp; SAFETY"/>
    <x v="126"/>
    <s v="-----"/>
    <m/>
    <s v="RADIATION LAB SAFETY &amp; BIOLOGICAL"/>
    <x v="22"/>
    <s v="VP UNIVERSITY ACADEMIC AFFAIRS"/>
    <s v="GENFND"/>
    <x v="113"/>
    <x v="19"/>
    <s v="---"/>
    <s v="EX"/>
    <s v="OEXP"/>
    <s v="OTHER EXP"/>
    <s v="LP"/>
    <x v="4"/>
    <s v="GEN EXP"/>
    <s v="09"/>
    <s v="SPA"/>
    <x v="3"/>
    <n v="0"/>
    <n v="1000"/>
    <m/>
    <x v="0"/>
    <n v="0"/>
    <s v="EX"/>
    <n v="1000"/>
    <n v="1000"/>
    <x v="0"/>
    <n v="0"/>
    <n v="0"/>
    <m/>
    <n v="0"/>
    <n v="1000"/>
    <s v="N"/>
    <m/>
    <s v="UAVP"/>
    <s v="VP UNIVERSITY ACADEMIC AFFAIRS"/>
    <s v="95"/>
    <s v="1-Adjust Based Budget"/>
    <x v="42"/>
    <x v="2"/>
    <x v="7"/>
    <m/>
    <x v="6"/>
    <x v="6"/>
    <m/>
  </r>
  <r>
    <n v="2018"/>
    <s v="UA"/>
    <s v="ENHS"/>
    <s v="ENVIRONMENTAL HEALTH &amp; SAFETY"/>
    <x v="127"/>
    <s v="-----"/>
    <m/>
    <s v="BIOLOGICAL LAB SAFETY AT BL"/>
    <x v="22"/>
    <s v="VP UNIVERSITY ACADEMIC AFFAIRS"/>
    <s v="GENFND"/>
    <x v="113"/>
    <x v="19"/>
    <s v="---"/>
    <s v="EX"/>
    <s v="OEXP"/>
    <s v="OTHER EXP"/>
    <s v="LP"/>
    <x v="4"/>
    <s v="GEN EXP"/>
    <s v="09"/>
    <s v="SPA"/>
    <x v="3"/>
    <n v="10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113"/>
    <x v="19"/>
    <s v="---"/>
    <s v="EX"/>
    <s v="OEXP"/>
    <s v="OTHER EXP"/>
    <s v="LP"/>
    <x v="4"/>
    <s v="GEN EXP"/>
    <s v="09"/>
    <s v="PP"/>
    <x v="3"/>
    <n v="2800"/>
    <n v="2800"/>
    <m/>
    <x v="0"/>
    <n v="0"/>
    <s v="EX"/>
    <n v="2800"/>
    <n v="2800"/>
    <x v="0"/>
    <n v="0"/>
    <n v="0"/>
    <m/>
    <n v="0"/>
    <n v="28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113"/>
    <x v="19"/>
    <s v="---"/>
    <s v="EX"/>
    <s v="OEXP"/>
    <s v="OTHER EXP"/>
    <s v="LP"/>
    <x v="4"/>
    <s v="GEN EXP"/>
    <s v="09"/>
    <s v="PP"/>
    <x v="3"/>
    <n v="2000"/>
    <n v="2000"/>
    <m/>
    <x v="0"/>
    <n v="0"/>
    <s v="EX"/>
    <n v="2000"/>
    <n v="2000"/>
    <x v="0"/>
    <n v="0"/>
    <n v="0"/>
    <m/>
    <n v="0"/>
    <n v="2000"/>
    <s v="N"/>
    <m/>
    <s v="UAVP"/>
    <s v="VP UNIVERSITY ACADEMIC AFFAIRS"/>
    <s v="95"/>
    <s v="1-Adjust Based Budget"/>
    <x v="42"/>
    <x v="2"/>
    <x v="7"/>
    <m/>
    <x v="6"/>
    <x v="6"/>
    <m/>
  </r>
  <r>
    <n v="2018"/>
    <s v="UA"/>
    <s v="ENHS"/>
    <s v="ENVIRONMENTAL HEALTH &amp; SAFETY"/>
    <x v="129"/>
    <s v="-----"/>
    <m/>
    <s v="ENVIRONMENTAL HEALTH &amp; SAFETY"/>
    <x v="22"/>
    <s v="VP UNIVERSITY ACADEMIC AFFAIRS"/>
    <s v="GENFND"/>
    <x v="152"/>
    <x v="145"/>
    <s v="---"/>
    <s v="EX"/>
    <s v="PHON"/>
    <s v="TELE POST"/>
    <s v="JV"/>
    <x v="4"/>
    <s v="GEN EXP"/>
    <s v="09"/>
    <s v="PP"/>
    <x v="3"/>
    <n v="70"/>
    <n v="70"/>
    <m/>
    <x v="0"/>
    <n v="0"/>
    <s v="EX"/>
    <n v="70"/>
    <n v="70"/>
    <x v="0"/>
    <n v="0"/>
    <n v="0"/>
    <m/>
    <n v="0"/>
    <n v="70"/>
    <s v="N"/>
    <m/>
    <s v="UAVP"/>
    <s v="VP UNIVERSITY ACADEMIC AFFAIRS"/>
    <s v="95"/>
    <s v="1-Adjust Based Budget"/>
    <x v="42"/>
    <x v="2"/>
    <x v="7"/>
    <m/>
    <x v="6"/>
    <x v="6"/>
    <m/>
  </r>
  <r>
    <n v="2018"/>
    <s v="UA"/>
    <s v="ENHS"/>
    <s v="ENVIRONMENTAL HEALTH &amp; SAFETY"/>
    <x v="129"/>
    <s v="-----"/>
    <m/>
    <s v="ENVIRONMENTAL HEALTH &amp; SAFETY"/>
    <x v="22"/>
    <s v="VP UNIVERSITY ACADEMIC AFFAIRS"/>
    <s v="GENFND"/>
    <x v="96"/>
    <x v="94"/>
    <s v="---"/>
    <s v="EX"/>
    <s v="PHON"/>
    <s v="TELE POST"/>
    <s v="JV"/>
    <x v="4"/>
    <s v="GEN EXP"/>
    <s v="09"/>
    <s v="PP"/>
    <x v="3"/>
    <n v="450"/>
    <n v="450"/>
    <m/>
    <x v="0"/>
    <n v="0"/>
    <s v="EX"/>
    <n v="450"/>
    <n v="450"/>
    <x v="0"/>
    <n v="0"/>
    <n v="0"/>
    <m/>
    <n v="0"/>
    <n v="45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43"/>
    <x v="42"/>
    <s v="---"/>
    <s v="EX"/>
    <s v="PHON"/>
    <s v="TELE POST"/>
    <s v="JV"/>
    <x v="4"/>
    <s v="GEN EXP"/>
    <s v="09"/>
    <s v="PP"/>
    <x v="3"/>
    <n v="400"/>
    <n v="400"/>
    <m/>
    <x v="0"/>
    <n v="0"/>
    <s v="EX"/>
    <n v="400"/>
    <n v="400"/>
    <x v="0"/>
    <n v="0"/>
    <n v="0"/>
    <m/>
    <n v="0"/>
    <n v="4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44"/>
    <x v="43"/>
    <s v="---"/>
    <s v="EX"/>
    <s v="PHON"/>
    <s v="TELE POST"/>
    <s v="JV"/>
    <x v="4"/>
    <s v="GEN EXP"/>
    <s v="09"/>
    <s v="PP"/>
    <x v="3"/>
    <n v="100"/>
    <n v="100"/>
    <m/>
    <x v="0"/>
    <n v="0"/>
    <s v="EX"/>
    <n v="100"/>
    <n v="100"/>
    <x v="0"/>
    <n v="0"/>
    <n v="0"/>
    <m/>
    <n v="0"/>
    <n v="100"/>
    <s v="N"/>
    <m/>
    <s v="UAVP"/>
    <s v="VP UNIVERSITY ACADEMIC AFFAIRS"/>
    <s v="95"/>
    <s v="1-Adjust Based Budget"/>
    <x v="42"/>
    <x v="2"/>
    <x v="7"/>
    <m/>
    <x v="6"/>
    <x v="6"/>
    <m/>
  </r>
  <r>
    <n v="2018"/>
    <s v="UA"/>
    <s v="ENHS"/>
    <s v="ENVIRONMENTAL HEALTH &amp; SAFETY"/>
    <x v="126"/>
    <s v="-----"/>
    <m/>
    <s v="RADIATION LAB SAFETY &amp; BIOLOGICAL"/>
    <x v="22"/>
    <s v="VP UNIVERSITY ACADEMIC AFFAIRS"/>
    <s v="GENFND"/>
    <x v="22"/>
    <x v="21"/>
    <s v="---"/>
    <s v="EX"/>
    <s v="S&amp;E"/>
    <s v="S&amp;E"/>
    <s v="LF"/>
    <x v="4"/>
    <s v="GEN EXP"/>
    <s v="09"/>
    <s v="SPA"/>
    <x v="3"/>
    <n v="500"/>
    <n v="1500"/>
    <m/>
    <x v="0"/>
    <n v="0"/>
    <s v="EX"/>
    <n v="1500"/>
    <n v="1500"/>
    <x v="0"/>
    <n v="0"/>
    <n v="0"/>
    <m/>
    <n v="0"/>
    <n v="1500"/>
    <s v="N"/>
    <m/>
    <s v="UAVP"/>
    <s v="VP UNIVERSITY ACADEMIC AFFAIRS"/>
    <s v="95"/>
    <s v="1-Adjust Based Budget"/>
    <x v="42"/>
    <x v="2"/>
    <x v="7"/>
    <m/>
    <x v="6"/>
    <x v="6"/>
    <m/>
  </r>
  <r>
    <n v="2018"/>
    <s v="UA"/>
    <s v="ENHS"/>
    <s v="ENVIRONMENTAL HEALTH &amp; SAFETY"/>
    <x v="127"/>
    <s v="-----"/>
    <m/>
    <s v="BIOLOGICAL LAB SAFETY AT BL"/>
    <x v="22"/>
    <s v="VP UNIVERSITY ACADEMIC AFFAIRS"/>
    <s v="GENFND"/>
    <x v="22"/>
    <x v="21"/>
    <s v="---"/>
    <s v="EX"/>
    <s v="S&amp;E"/>
    <s v="S&amp;E"/>
    <s v="LF"/>
    <x v="4"/>
    <s v="GEN EXP"/>
    <s v="09"/>
    <s v="SPA"/>
    <x v="3"/>
    <n v="10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22"/>
    <x v="21"/>
    <s v="---"/>
    <s v="EX"/>
    <s v="S&amp;E"/>
    <s v="S&amp;E"/>
    <s v="LF"/>
    <x v="4"/>
    <s v="GEN EXP"/>
    <s v="09"/>
    <s v="PP"/>
    <x v="3"/>
    <n v="15000"/>
    <n v="15000"/>
    <m/>
    <x v="0"/>
    <n v="0"/>
    <s v="EX"/>
    <n v="15000"/>
    <n v="15000"/>
    <x v="0"/>
    <n v="0"/>
    <n v="0"/>
    <m/>
    <n v="0"/>
    <n v="150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22"/>
    <x v="21"/>
    <s v="---"/>
    <s v="EX"/>
    <s v="S&amp;E"/>
    <s v="S&amp;E"/>
    <s v="LF"/>
    <x v="4"/>
    <s v="GEN EXP"/>
    <s v="09"/>
    <s v="PP"/>
    <x v="3"/>
    <n v="3432"/>
    <n v="3432"/>
    <m/>
    <x v="0"/>
    <n v="0"/>
    <s v="EX"/>
    <n v="3432"/>
    <n v="3432"/>
    <x v="0"/>
    <n v="0"/>
    <n v="0"/>
    <m/>
    <n v="0"/>
    <n v="3432"/>
    <s v="N"/>
    <m/>
    <s v="UAVP"/>
    <s v="VP UNIVERSITY ACADEMIC AFFAIRS"/>
    <s v="95"/>
    <s v="1-Adjust Based Budget"/>
    <x v="42"/>
    <x v="2"/>
    <x v="7"/>
    <m/>
    <x v="6"/>
    <x v="6"/>
    <m/>
  </r>
  <r>
    <n v="2018"/>
    <s v="UA"/>
    <s v="ENHS"/>
    <s v="ENVIRONMENTAL HEALTH &amp; SAFETY"/>
    <x v="129"/>
    <s v="-----"/>
    <m/>
    <s v="ENVIRONMENTAL HEALTH &amp; SAFETY"/>
    <x v="22"/>
    <s v="VP UNIVERSITY ACADEMIC AFFAIRS"/>
    <s v="GENFND"/>
    <x v="46"/>
    <x v="45"/>
    <s v="---"/>
    <s v="EX"/>
    <s v="PRIN"/>
    <s v="PRINT DUPL"/>
    <s v="KA"/>
    <x v="4"/>
    <s v="GEN EXP"/>
    <s v="09"/>
    <s v="PP"/>
    <x v="3"/>
    <n v="700"/>
    <n v="700"/>
    <m/>
    <x v="0"/>
    <n v="0"/>
    <s v="EX"/>
    <n v="700"/>
    <n v="700"/>
    <x v="0"/>
    <n v="0"/>
    <n v="0"/>
    <m/>
    <n v="0"/>
    <n v="700"/>
    <s v="N"/>
    <m/>
    <s v="UAVP"/>
    <s v="VP UNIVERSITY ACADEMIC AFFAIRS"/>
    <s v="95"/>
    <s v="1-Adjust Based Budget"/>
    <x v="42"/>
    <x v="2"/>
    <x v="7"/>
    <m/>
    <x v="6"/>
    <x v="6"/>
    <m/>
  </r>
  <r>
    <n v="2018"/>
    <s v="UA"/>
    <s v="ENHS"/>
    <s v="ENVIRONMENTAL HEALTH &amp; SAFETY"/>
    <x v="126"/>
    <s v="-----"/>
    <m/>
    <s v="RADIATION LAB SAFETY &amp; BIOLOGICAL"/>
    <x v="22"/>
    <s v="VP UNIVERSITY ACADEMIC AFFAIRS"/>
    <s v="GENFND"/>
    <x v="12"/>
    <x v="11"/>
    <s v="---"/>
    <s v="EX"/>
    <s v="PRIN"/>
    <s v="PRINT DUPL"/>
    <s v="KA"/>
    <x v="4"/>
    <s v="GEN EXP"/>
    <s v="09"/>
    <s v="SPA"/>
    <x v="3"/>
    <n v="150"/>
    <n v="550"/>
    <m/>
    <x v="0"/>
    <n v="0"/>
    <s v="EX"/>
    <n v="550"/>
    <n v="550"/>
    <x v="0"/>
    <n v="0"/>
    <n v="0"/>
    <m/>
    <n v="0"/>
    <n v="550"/>
    <s v="N"/>
    <m/>
    <s v="UAVP"/>
    <s v="VP UNIVERSITY ACADEMIC AFFAIRS"/>
    <s v="95"/>
    <s v="1-Adjust Based Budget"/>
    <x v="42"/>
    <x v="2"/>
    <x v="7"/>
    <m/>
    <x v="6"/>
    <x v="6"/>
    <m/>
  </r>
  <r>
    <n v="2018"/>
    <s v="UA"/>
    <s v="ENHS"/>
    <s v="ENVIRONMENTAL HEALTH &amp; SAFETY"/>
    <x v="127"/>
    <s v="-----"/>
    <m/>
    <s v="BIOLOGICAL LAB SAFETY AT BL"/>
    <x v="22"/>
    <s v="VP UNIVERSITY ACADEMIC AFFAIRS"/>
    <s v="GENFND"/>
    <x v="12"/>
    <x v="11"/>
    <s v="---"/>
    <s v="EX"/>
    <s v="PRIN"/>
    <s v="PRINT DUPL"/>
    <s v="KA"/>
    <x v="4"/>
    <s v="GEN EXP"/>
    <s v="09"/>
    <s v="SPA"/>
    <x v="3"/>
    <n v="4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12"/>
    <x v="11"/>
    <s v="---"/>
    <s v="EX"/>
    <s v="PRIN"/>
    <s v="PRINT DUPL"/>
    <s v="KA"/>
    <x v="4"/>
    <s v="GEN EXP"/>
    <s v="09"/>
    <s v="PP"/>
    <x v="3"/>
    <n v="750"/>
    <n v="750"/>
    <m/>
    <x v="0"/>
    <n v="0"/>
    <s v="EX"/>
    <n v="750"/>
    <n v="750"/>
    <x v="0"/>
    <n v="0"/>
    <n v="0"/>
    <m/>
    <n v="0"/>
    <n v="75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184"/>
    <x v="176"/>
    <s v="---"/>
    <s v="EX"/>
    <s v="S&amp;E"/>
    <s v="S&amp;E"/>
    <s v="LF"/>
    <x v="4"/>
    <s v="GEN EXP"/>
    <s v="09"/>
    <s v="PP"/>
    <x v="3"/>
    <n v="3000"/>
    <n v="3000"/>
    <m/>
    <x v="0"/>
    <n v="0"/>
    <s v="EX"/>
    <n v="3000"/>
    <n v="3000"/>
    <x v="0"/>
    <n v="0"/>
    <n v="0"/>
    <m/>
    <n v="0"/>
    <n v="3000"/>
    <s v="N"/>
    <m/>
    <s v="UAVP"/>
    <s v="VP UNIVERSITY ACADEMIC AFFAIRS"/>
    <s v="95"/>
    <s v="1-Adjust Based Budget"/>
    <x v="42"/>
    <x v="2"/>
    <x v="7"/>
    <m/>
    <x v="6"/>
    <x v="6"/>
    <m/>
  </r>
  <r>
    <n v="2018"/>
    <s v="UA"/>
    <s v="ENHS"/>
    <s v="ENVIRONMENTAL HEALTH &amp; SAFETY"/>
    <x v="126"/>
    <s v="-----"/>
    <m/>
    <s v="RADIATION LAB SAFETY &amp; BIOLOGICAL"/>
    <x v="22"/>
    <s v="VP UNIVERSITY ACADEMIC AFFAIRS"/>
    <s v="GENFND"/>
    <x v="47"/>
    <x v="46"/>
    <s v="---"/>
    <s v="EX"/>
    <s v="S&amp;E"/>
    <s v="S&amp;E"/>
    <s v="LF"/>
    <x v="4"/>
    <s v="GEN EXP"/>
    <s v="09"/>
    <s v="SPA"/>
    <x v="3"/>
    <n v="200"/>
    <n v="200"/>
    <m/>
    <x v="0"/>
    <n v="0"/>
    <s v="EX"/>
    <n v="200"/>
    <n v="200"/>
    <x v="0"/>
    <n v="0"/>
    <n v="0"/>
    <m/>
    <n v="0"/>
    <n v="200"/>
    <s v="N"/>
    <m/>
    <s v="UAVP"/>
    <s v="VP UNIVERSITY ACADEMIC AFFAIRS"/>
    <s v="95"/>
    <s v="1-Adjust Based Budget"/>
    <x v="42"/>
    <x v="2"/>
    <x v="7"/>
    <m/>
    <x v="6"/>
    <x v="6"/>
    <m/>
  </r>
  <r>
    <n v="2018"/>
    <s v="UA"/>
    <s v="ENHS"/>
    <s v="ENVIRONMENTAL HEALTH &amp; SAFETY"/>
    <x v="129"/>
    <s v="-----"/>
    <m/>
    <s v="ENVIRONMENTAL HEALTH &amp; SAFETY"/>
    <x v="22"/>
    <s v="VP UNIVERSITY ACADEMIC AFFAIRS"/>
    <s v="GENFND"/>
    <x v="48"/>
    <x v="47"/>
    <s v="---"/>
    <s v="EX"/>
    <s v="S&amp;E"/>
    <s v="S&amp;E"/>
    <s v="LF"/>
    <x v="4"/>
    <s v="GEN EXP"/>
    <s v="09"/>
    <s v="PP"/>
    <x v="3"/>
    <n v="300"/>
    <n v="300"/>
    <m/>
    <x v="0"/>
    <n v="0"/>
    <s v="EX"/>
    <n v="300"/>
    <n v="300"/>
    <x v="0"/>
    <n v="0"/>
    <n v="0"/>
    <m/>
    <n v="0"/>
    <n v="300"/>
    <s v="N"/>
    <m/>
    <s v="UAVP"/>
    <s v="VP UNIVERSITY ACADEMIC AFFAIRS"/>
    <s v="95"/>
    <s v="1-Adjust Based Budget"/>
    <x v="42"/>
    <x v="2"/>
    <x v="7"/>
    <m/>
    <x v="6"/>
    <x v="6"/>
    <m/>
  </r>
  <r>
    <n v="2018"/>
    <s v="UA"/>
    <s v="ENHS"/>
    <s v="ENVIRONMENTAL HEALTH &amp; SAFETY"/>
    <x v="129"/>
    <s v="-----"/>
    <m/>
    <s v="ENVIRONMENTAL HEALTH &amp; SAFETY"/>
    <x v="22"/>
    <s v="VP UNIVERSITY ACADEMIC AFFAIRS"/>
    <s v="GENFND"/>
    <x v="49"/>
    <x v="48"/>
    <s v="---"/>
    <s v="EX"/>
    <s v="S&amp;E"/>
    <s v="S&amp;E"/>
    <s v="LF"/>
    <x v="4"/>
    <s v="GEN EXP"/>
    <s v="09"/>
    <s v="PP"/>
    <x v="3"/>
    <n v="500"/>
    <n v="500"/>
    <m/>
    <x v="0"/>
    <n v="0"/>
    <s v="EX"/>
    <n v="500"/>
    <n v="500"/>
    <x v="0"/>
    <n v="0"/>
    <n v="0"/>
    <m/>
    <n v="0"/>
    <n v="5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49"/>
    <x v="48"/>
    <s v="---"/>
    <s v="EX"/>
    <s v="S&amp;E"/>
    <s v="S&amp;E"/>
    <s v="LF"/>
    <x v="4"/>
    <s v="GEN EXP"/>
    <s v="09"/>
    <s v="PP"/>
    <x v="3"/>
    <n v="500"/>
    <n v="500"/>
    <m/>
    <x v="0"/>
    <n v="0"/>
    <s v="EX"/>
    <n v="500"/>
    <n v="500"/>
    <x v="0"/>
    <n v="0"/>
    <n v="0"/>
    <m/>
    <n v="0"/>
    <n v="500"/>
    <s v="N"/>
    <m/>
    <s v="UAVP"/>
    <s v="VP UNIVERSITY ACADEMIC AFFAIRS"/>
    <s v="95"/>
    <s v="1-Adjust Based Budget"/>
    <x v="42"/>
    <x v="2"/>
    <x v="7"/>
    <m/>
    <x v="6"/>
    <x v="6"/>
    <m/>
  </r>
  <r>
    <n v="2018"/>
    <s v="UA"/>
    <s v="ENHS"/>
    <s v="ENVIRONMENTAL HEALTH &amp; SAFETY"/>
    <x v="126"/>
    <s v="-----"/>
    <m/>
    <s v="RADIATION LAB SAFETY &amp; BIOLOGICAL"/>
    <x v="22"/>
    <s v="VP UNIVERSITY ACADEMIC AFFAIRS"/>
    <s v="GENFND"/>
    <x v="50"/>
    <x v="49"/>
    <s v="---"/>
    <s v="EX"/>
    <s v="PHON"/>
    <s v="TELE POST"/>
    <s v="JV"/>
    <x v="4"/>
    <s v="GEN EXP"/>
    <s v="09"/>
    <s v="SPA"/>
    <x v="3"/>
    <n v="200"/>
    <n v="200"/>
    <m/>
    <x v="0"/>
    <n v="0"/>
    <s v="EX"/>
    <n v="200"/>
    <n v="200"/>
    <x v="0"/>
    <n v="0"/>
    <n v="0"/>
    <m/>
    <n v="0"/>
    <n v="200"/>
    <s v="N"/>
    <m/>
    <s v="UAVP"/>
    <s v="VP UNIVERSITY ACADEMIC AFFAIRS"/>
    <s v="95"/>
    <s v="1-Adjust Based Budget"/>
    <x v="42"/>
    <x v="2"/>
    <x v="7"/>
    <m/>
    <x v="6"/>
    <x v="6"/>
    <m/>
  </r>
  <r>
    <n v="2018"/>
    <s v="UA"/>
    <s v="ENHS"/>
    <s v="ENVIRONMENTAL HEALTH &amp; SAFETY"/>
    <x v="129"/>
    <s v="-----"/>
    <m/>
    <s v="ENVIRONMENTAL HEALTH &amp; SAFETY"/>
    <x v="22"/>
    <s v="VP UNIVERSITY ACADEMIC AFFAIRS"/>
    <s v="GENFND"/>
    <x v="50"/>
    <x v="49"/>
    <s v="---"/>
    <s v="EX"/>
    <s v="PHON"/>
    <s v="TELE POST"/>
    <s v="JV"/>
    <x v="4"/>
    <s v="GEN EXP"/>
    <s v="09"/>
    <s v="PP"/>
    <x v="3"/>
    <n v="160"/>
    <n v="160"/>
    <m/>
    <x v="0"/>
    <n v="0"/>
    <s v="EX"/>
    <n v="160"/>
    <n v="160"/>
    <x v="0"/>
    <n v="0"/>
    <n v="0"/>
    <m/>
    <n v="0"/>
    <n v="16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156"/>
    <x v="149"/>
    <s v="---"/>
    <s v="EX"/>
    <s v="SERV"/>
    <s v="OTHER SERV"/>
    <s v="KF"/>
    <x v="4"/>
    <s v="GEN EXP"/>
    <s v="09"/>
    <s v="PP"/>
    <x v="3"/>
    <n v="2000"/>
    <n v="2000"/>
    <m/>
    <x v="0"/>
    <n v="0"/>
    <s v="EX"/>
    <n v="2000"/>
    <n v="2000"/>
    <x v="0"/>
    <n v="0"/>
    <n v="0"/>
    <m/>
    <n v="0"/>
    <n v="2000"/>
    <s v="N"/>
    <m/>
    <s v="UAVP"/>
    <s v="VP UNIVERSITY ACADEMIC AFFAIRS"/>
    <s v="95"/>
    <s v="1-Adjust Based Budget"/>
    <x v="42"/>
    <x v="2"/>
    <x v="7"/>
    <m/>
    <x v="6"/>
    <x v="6"/>
    <m/>
  </r>
  <r>
    <n v="2018"/>
    <s v="UA"/>
    <s v="ENHS"/>
    <s v="ENVIRONMENTAL HEALTH &amp; SAFETY"/>
    <x v="126"/>
    <s v="-----"/>
    <m/>
    <s v="RADIATION LAB SAFETY &amp; BIOLOGICAL"/>
    <x v="22"/>
    <s v="VP UNIVERSITY ACADEMIC AFFAIRS"/>
    <s v="GENFND"/>
    <x v="13"/>
    <x v="12"/>
    <s v="---"/>
    <s v="EX"/>
    <s v="COSV"/>
    <s v="CONTRACT SRV"/>
    <s v="KK"/>
    <x v="4"/>
    <s v="GEN EXP"/>
    <s v="09"/>
    <s v="SPA"/>
    <x v="3"/>
    <n v="2000"/>
    <n v="2000"/>
    <m/>
    <x v="0"/>
    <n v="0"/>
    <s v="EX"/>
    <n v="2000"/>
    <n v="2000"/>
    <x v="0"/>
    <n v="0"/>
    <n v="0"/>
    <m/>
    <n v="0"/>
    <n v="2000"/>
    <s v="N"/>
    <m/>
    <s v="UAVP"/>
    <s v="VP UNIVERSITY ACADEMIC AFFAIRS"/>
    <s v="95"/>
    <s v="1-Adjust Based Budget"/>
    <x v="42"/>
    <x v="2"/>
    <x v="7"/>
    <m/>
    <x v="6"/>
    <x v="6"/>
    <m/>
  </r>
  <r>
    <n v="2018"/>
    <s v="UA"/>
    <s v="ENHS"/>
    <s v="ENVIRONMENTAL HEALTH &amp; SAFETY"/>
    <x v="129"/>
    <s v="-----"/>
    <m/>
    <s v="ENVIRONMENTAL HEALTH &amp; SAFETY"/>
    <x v="22"/>
    <s v="VP UNIVERSITY ACADEMIC AFFAIRS"/>
    <s v="GENFND"/>
    <x v="13"/>
    <x v="12"/>
    <s v="---"/>
    <s v="EX"/>
    <s v="COSV"/>
    <s v="CONTRACT SRV"/>
    <s v="KK"/>
    <x v="4"/>
    <s v="GEN EXP"/>
    <s v="09"/>
    <s v="PP"/>
    <x v="3"/>
    <n v="0"/>
    <n v="54854"/>
    <m/>
    <x v="0"/>
    <n v="0"/>
    <s v="EX"/>
    <n v="54854"/>
    <n v="54854"/>
    <x v="0"/>
    <n v="0"/>
    <n v="0"/>
    <m/>
    <n v="0"/>
    <n v="54854"/>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185"/>
    <x v="177"/>
    <s v="---"/>
    <s v="EX"/>
    <s v="COSV"/>
    <s v="CONTRACT SRV"/>
    <s v="KK"/>
    <x v="4"/>
    <s v="GEN EXP"/>
    <s v="09"/>
    <s v="PP"/>
    <x v="3"/>
    <n v="3000"/>
    <n v="3000"/>
    <m/>
    <x v="0"/>
    <n v="0"/>
    <s v="EX"/>
    <n v="3000"/>
    <n v="3000"/>
    <x v="0"/>
    <n v="0"/>
    <n v="0"/>
    <m/>
    <n v="0"/>
    <n v="3000"/>
    <s v="N"/>
    <m/>
    <s v="UAVP"/>
    <s v="VP UNIVERSITY ACADEMIC AFFAIRS"/>
    <s v="95"/>
    <s v="1-Adjust Based Budget"/>
    <x v="42"/>
    <x v="2"/>
    <x v="7"/>
    <m/>
    <x v="6"/>
    <x v="6"/>
    <m/>
  </r>
  <r>
    <n v="2018"/>
    <s v="UA"/>
    <s v="ENHS"/>
    <s v="ENVIRONMENTAL HEALTH &amp; SAFETY"/>
    <x v="126"/>
    <s v="-----"/>
    <m/>
    <s v="RADIATION LAB SAFETY &amp; BIOLOGICAL"/>
    <x v="22"/>
    <s v="VP UNIVERSITY ACADEMIC AFFAIRS"/>
    <s v="GENFND"/>
    <x v="186"/>
    <x v="178"/>
    <s v="---"/>
    <s v="EX"/>
    <s v="SERV"/>
    <s v="OTHER SERV"/>
    <s v="KF"/>
    <x v="4"/>
    <s v="GEN EXP"/>
    <s v="09"/>
    <s v="SPA"/>
    <x v="3"/>
    <n v="0"/>
    <n v="300"/>
    <m/>
    <x v="0"/>
    <n v="0"/>
    <s v="EX"/>
    <n v="300"/>
    <n v="300"/>
    <x v="0"/>
    <n v="0"/>
    <n v="0"/>
    <m/>
    <n v="0"/>
    <n v="300"/>
    <s v="N"/>
    <m/>
    <s v="UAVP"/>
    <s v="VP UNIVERSITY ACADEMIC AFFAIRS"/>
    <s v="95"/>
    <s v="1-Adjust Based Budget"/>
    <x v="42"/>
    <x v="2"/>
    <x v="7"/>
    <m/>
    <x v="6"/>
    <x v="6"/>
    <m/>
  </r>
  <r>
    <n v="2018"/>
    <s v="UA"/>
    <s v="ENHS"/>
    <s v="ENVIRONMENTAL HEALTH &amp; SAFETY"/>
    <x v="127"/>
    <s v="-----"/>
    <m/>
    <s v="BIOLOGICAL LAB SAFETY AT BL"/>
    <x v="22"/>
    <s v="VP UNIVERSITY ACADEMIC AFFAIRS"/>
    <s v="GENFND"/>
    <x v="186"/>
    <x v="178"/>
    <s v="---"/>
    <s v="EX"/>
    <s v="SERV"/>
    <s v="OTHER SERV"/>
    <s v="KF"/>
    <x v="4"/>
    <s v="GEN EXP"/>
    <s v="09"/>
    <s v="SPA"/>
    <x v="3"/>
    <n v="3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186"/>
    <x v="178"/>
    <s v="---"/>
    <s v="EX"/>
    <s v="SERV"/>
    <s v="OTHER SERV"/>
    <s v="KF"/>
    <x v="4"/>
    <s v="GEN EXP"/>
    <s v="09"/>
    <s v="PP"/>
    <x v="3"/>
    <n v="7000"/>
    <n v="7000"/>
    <m/>
    <x v="0"/>
    <n v="0"/>
    <s v="EX"/>
    <n v="7000"/>
    <n v="7000"/>
    <x v="0"/>
    <n v="0"/>
    <n v="0"/>
    <m/>
    <n v="0"/>
    <n v="7000"/>
    <s v="N"/>
    <m/>
    <s v="UAVP"/>
    <s v="VP UNIVERSITY ACADEMIC AFFAIRS"/>
    <s v="95"/>
    <s v="1-Adjust Based Budget"/>
    <x v="42"/>
    <x v="2"/>
    <x v="7"/>
    <m/>
    <x v="6"/>
    <x v="6"/>
    <m/>
  </r>
  <r>
    <n v="2018"/>
    <s v="UA"/>
    <s v="ENHS"/>
    <s v="ENVIRONMENTAL HEALTH &amp; SAFETY"/>
    <x v="129"/>
    <s v="-----"/>
    <m/>
    <s v="ENVIRONMENTAL HEALTH &amp; SAFETY"/>
    <x v="22"/>
    <s v="VP UNIVERSITY ACADEMIC AFFAIRS"/>
    <s v="GENFND"/>
    <x v="52"/>
    <x v="51"/>
    <s v="---"/>
    <s v="EX"/>
    <s v="SUPL"/>
    <s v="SUPPLMNT PAY"/>
    <s v="GA"/>
    <x v="5"/>
    <s v="COMPENS"/>
    <s v="07"/>
    <s v="PP"/>
    <x v="3"/>
    <n v="4200"/>
    <n v="4200"/>
    <m/>
    <x v="0"/>
    <n v="0"/>
    <s v="EX"/>
    <n v="4200"/>
    <n v="4200"/>
    <x v="0"/>
    <n v="0"/>
    <n v="0"/>
    <m/>
    <n v="0"/>
    <n v="4200"/>
    <s v="N"/>
    <m/>
    <s v="UAVP"/>
    <s v="VP UNIVERSITY ACADEMIC AFFAIRS"/>
    <s v="95"/>
    <s v="1-Adjust Based Budget"/>
    <x v="42"/>
    <x v="2"/>
    <x v="7"/>
    <m/>
    <x v="6"/>
    <x v="6"/>
    <m/>
  </r>
  <r>
    <n v="2018"/>
    <s v="UA"/>
    <s v="ENHS"/>
    <s v="ENVIRONMENTAL HEALTH &amp; SAFETY"/>
    <x v="126"/>
    <s v="-----"/>
    <m/>
    <s v="RADIATION LAB SAFETY &amp; BIOLOGICAL"/>
    <x v="22"/>
    <s v="VP UNIVERSITY ACADEMIC AFFAIRS"/>
    <s v="GENFND"/>
    <x v="53"/>
    <x v="52"/>
    <s v="---"/>
    <s v="EX"/>
    <s v="S&amp;E"/>
    <s v="S&amp;E"/>
    <s v="LF"/>
    <x v="4"/>
    <s v="GEN EXP"/>
    <s v="09"/>
    <s v="SPA"/>
    <x v="3"/>
    <n v="1500"/>
    <n v="2500"/>
    <m/>
    <x v="0"/>
    <n v="0"/>
    <s v="EX"/>
    <n v="2500"/>
    <n v="2500"/>
    <x v="0"/>
    <n v="0"/>
    <n v="0"/>
    <m/>
    <n v="0"/>
    <n v="2500"/>
    <s v="N"/>
    <m/>
    <s v="UAVP"/>
    <s v="VP UNIVERSITY ACADEMIC AFFAIRS"/>
    <s v="95"/>
    <s v="1-Adjust Based Budget"/>
    <x v="42"/>
    <x v="2"/>
    <x v="7"/>
    <m/>
    <x v="6"/>
    <x v="6"/>
    <m/>
  </r>
  <r>
    <n v="2018"/>
    <s v="UA"/>
    <s v="ENHS"/>
    <s v="ENVIRONMENTAL HEALTH &amp; SAFETY"/>
    <x v="127"/>
    <s v="-----"/>
    <m/>
    <s v="BIOLOGICAL LAB SAFETY AT BL"/>
    <x v="22"/>
    <s v="VP UNIVERSITY ACADEMIC AFFAIRS"/>
    <s v="GENFND"/>
    <x v="53"/>
    <x v="52"/>
    <s v="---"/>
    <s v="EX"/>
    <s v="S&amp;E"/>
    <s v="S&amp;E"/>
    <s v="LF"/>
    <x v="4"/>
    <s v="GEN EXP"/>
    <s v="09"/>
    <s v="SPA"/>
    <x v="3"/>
    <n v="1000"/>
    <n v="0"/>
    <m/>
    <x v="0"/>
    <n v="0"/>
    <s v="EX"/>
    <n v="0"/>
    <n v="0"/>
    <x v="0"/>
    <n v="0"/>
    <n v="0"/>
    <m/>
    <n v="0"/>
    <n v="0"/>
    <s v="N"/>
    <m/>
    <s v="UAVP"/>
    <s v="VP UNIVERSITY ACADEMIC AFFAIRS"/>
    <s v="95"/>
    <s v="1-Adjust Based Budget"/>
    <x v="42"/>
    <x v="2"/>
    <x v="7"/>
    <m/>
    <x v="6"/>
    <x v="6"/>
    <m/>
  </r>
  <r>
    <n v="2018"/>
    <s v="UA"/>
    <s v="ENHS"/>
    <s v="ENVIRONMENTAL HEALTH &amp; SAFETY"/>
    <x v="126"/>
    <s v="-----"/>
    <m/>
    <s v="RADIATION LAB SAFETY &amp; BIOLOGICAL"/>
    <x v="22"/>
    <s v="VP UNIVERSITY ACADEMIC AFFAIRS"/>
    <s v="GENFND"/>
    <x v="58"/>
    <x v="57"/>
    <s v="---"/>
    <s v="EX"/>
    <s v="R&amp;M"/>
    <s v="REPAIR MAINT"/>
    <s v="KV"/>
    <x v="4"/>
    <s v="GEN EXP"/>
    <s v="09"/>
    <s v="SPA"/>
    <x v="3"/>
    <n v="1000"/>
    <n v="1000"/>
    <m/>
    <x v="0"/>
    <n v="0"/>
    <s v="EX"/>
    <n v="1000"/>
    <n v="1000"/>
    <x v="0"/>
    <n v="0"/>
    <n v="0"/>
    <m/>
    <n v="0"/>
    <n v="1000"/>
    <s v="N"/>
    <m/>
    <s v="UAVP"/>
    <s v="VP UNIVERSITY ACADEMIC AFFAIRS"/>
    <s v="95"/>
    <s v="1-Adjust Based Budget"/>
    <x v="42"/>
    <x v="2"/>
    <x v="7"/>
    <m/>
    <x v="6"/>
    <x v="6"/>
    <m/>
  </r>
  <r>
    <n v="2018"/>
    <s v="UA"/>
    <s v="ENHS"/>
    <s v="ENVIRONMENTAL HEALTH &amp; SAFETY"/>
    <x v="126"/>
    <s v="-----"/>
    <m/>
    <s v="RADIATION LAB SAFETY &amp; BIOLOGICAL"/>
    <x v="22"/>
    <s v="VP UNIVERSITY ACADEMIC AFFAIRS"/>
    <s v="GENFND"/>
    <x v="59"/>
    <x v="58"/>
    <s v="---"/>
    <s v="EX"/>
    <s v="R&amp;M"/>
    <s v="REPAIR MAINT"/>
    <s v="KV"/>
    <x v="4"/>
    <s v="GEN EXP"/>
    <s v="09"/>
    <s v="SPA"/>
    <x v="3"/>
    <n v="0"/>
    <n v="2000"/>
    <m/>
    <x v="0"/>
    <n v="0"/>
    <s v="EX"/>
    <n v="2000"/>
    <n v="2000"/>
    <x v="0"/>
    <n v="0"/>
    <n v="0"/>
    <m/>
    <n v="0"/>
    <n v="2000"/>
    <s v="N"/>
    <m/>
    <s v="UAVP"/>
    <s v="VP UNIVERSITY ACADEMIC AFFAIRS"/>
    <s v="95"/>
    <s v="1-Adjust Based Budget"/>
    <x v="42"/>
    <x v="2"/>
    <x v="7"/>
    <m/>
    <x v="6"/>
    <x v="6"/>
    <m/>
  </r>
  <r>
    <n v="2018"/>
    <s v="UA"/>
    <s v="ENHS"/>
    <s v="ENVIRONMENTAL HEALTH &amp; SAFETY"/>
    <x v="127"/>
    <s v="-----"/>
    <m/>
    <s v="BIOLOGICAL LAB SAFETY AT BL"/>
    <x v="22"/>
    <s v="VP UNIVERSITY ACADEMIC AFFAIRS"/>
    <s v="GENFND"/>
    <x v="59"/>
    <x v="58"/>
    <s v="---"/>
    <s v="EX"/>
    <s v="R&amp;M"/>
    <s v="REPAIR MAINT"/>
    <s v="KV"/>
    <x v="4"/>
    <s v="GEN EXP"/>
    <s v="09"/>
    <s v="SPA"/>
    <x v="3"/>
    <n v="2000"/>
    <n v="0"/>
    <m/>
    <x v="0"/>
    <n v="0"/>
    <s v="EX"/>
    <n v="0"/>
    <n v="0"/>
    <x v="0"/>
    <n v="0"/>
    <n v="0"/>
    <m/>
    <n v="0"/>
    <n v="0"/>
    <s v="N"/>
    <m/>
    <s v="UAVP"/>
    <s v="VP UNIVERSITY ACADEMIC AFFAIRS"/>
    <s v="95"/>
    <s v="1-Adjust Based Budget"/>
    <x v="42"/>
    <x v="2"/>
    <x v="7"/>
    <m/>
    <x v="6"/>
    <x v="6"/>
    <m/>
  </r>
  <r>
    <n v="2018"/>
    <s v="UA"/>
    <s v="ENHS"/>
    <s v="ENVIRONMENTAL HEALTH &amp; SAFETY"/>
    <x v="126"/>
    <s v="-----"/>
    <m/>
    <s v="RADIATION LAB SAFETY &amp; BIOLOGICAL"/>
    <x v="22"/>
    <s v="VP UNIVERSITY ACADEMIC AFFAIRS"/>
    <s v="GENFND"/>
    <x v="121"/>
    <x v="117"/>
    <s v="---"/>
    <s v="EX"/>
    <s v="COSV"/>
    <s v="CONTRACT SRV"/>
    <s v="KK"/>
    <x v="4"/>
    <s v="GEN EXP"/>
    <s v="09"/>
    <s v="SPA"/>
    <x v="3"/>
    <n v="7500"/>
    <n v="7500"/>
    <m/>
    <x v="0"/>
    <n v="0"/>
    <s v="EX"/>
    <n v="7500"/>
    <n v="7500"/>
    <x v="0"/>
    <n v="0"/>
    <n v="0"/>
    <m/>
    <n v="0"/>
    <n v="7500"/>
    <s v="N"/>
    <m/>
    <s v="UAVP"/>
    <s v="VP UNIVERSITY ACADEMIC AFFAIRS"/>
    <s v="95"/>
    <s v="1-Adjust Based Budget"/>
    <x v="42"/>
    <x v="2"/>
    <x v="7"/>
    <m/>
    <x v="6"/>
    <x v="6"/>
    <m/>
  </r>
  <r>
    <n v="2018"/>
    <s v="UA"/>
    <s v="ENHS"/>
    <s v="ENVIRONMENTAL HEALTH &amp; SAFETY"/>
    <x v="126"/>
    <s v="-----"/>
    <m/>
    <s v="RADIATION LAB SAFETY &amp; BIOLOGICAL"/>
    <x v="22"/>
    <s v="VP UNIVERSITY ACADEMIC AFFAIRS"/>
    <s v="GENFND"/>
    <x v="187"/>
    <x v="179"/>
    <s v="---"/>
    <s v="EX"/>
    <s v="R&amp;M"/>
    <s v="REPAIR MAINT"/>
    <s v="KV"/>
    <x v="4"/>
    <s v="GEN EXP"/>
    <s v="09"/>
    <s v="SPA"/>
    <x v="3"/>
    <n v="2000"/>
    <n v="2000"/>
    <m/>
    <x v="0"/>
    <n v="0"/>
    <s v="EX"/>
    <n v="2000"/>
    <n v="2000"/>
    <x v="0"/>
    <n v="0"/>
    <n v="0"/>
    <m/>
    <n v="0"/>
    <n v="2000"/>
    <s v="N"/>
    <m/>
    <s v="UAVP"/>
    <s v="VP UNIVERSITY ACADEMIC AFFAIRS"/>
    <s v="95"/>
    <s v="1-Adjust Based Budget"/>
    <x v="42"/>
    <x v="2"/>
    <x v="7"/>
    <m/>
    <x v="6"/>
    <x v="6"/>
    <m/>
  </r>
  <r>
    <n v="2018"/>
    <s v="UA"/>
    <s v="ENHS"/>
    <s v="ENVIRONMENTAL HEALTH &amp; SAFETY"/>
    <x v="129"/>
    <s v="-----"/>
    <m/>
    <s v="ENVIRONMENTAL HEALTH &amp; SAFETY"/>
    <x v="22"/>
    <s v="VP UNIVERSITY ACADEMIC AFFAIRS"/>
    <s v="GENFND"/>
    <x v="187"/>
    <x v="179"/>
    <s v="---"/>
    <s v="EX"/>
    <s v="R&amp;M"/>
    <s v="REPAIR MAINT"/>
    <s v="KV"/>
    <x v="4"/>
    <s v="GEN EXP"/>
    <s v="09"/>
    <s v="PP"/>
    <x v="3"/>
    <n v="80000"/>
    <n v="80000"/>
    <m/>
    <x v="0"/>
    <n v="0"/>
    <s v="EX"/>
    <n v="80000"/>
    <n v="80000"/>
    <x v="0"/>
    <n v="0"/>
    <n v="0"/>
    <m/>
    <n v="0"/>
    <n v="80000"/>
    <s v="N"/>
    <m/>
    <s v="UAVP"/>
    <s v="VP UNIVERSITY ACADEMIC AFFAIRS"/>
    <s v="95"/>
    <s v="1-Adjust Based Budget"/>
    <x v="42"/>
    <x v="2"/>
    <x v="7"/>
    <m/>
    <x v="6"/>
    <x v="6"/>
    <m/>
  </r>
  <r>
    <n v="2018"/>
    <s v="UA"/>
    <s v="ENHS"/>
    <s v="ENVIRONMENTAL HEALTH &amp; SAFETY"/>
    <x v="129"/>
    <s v="-----"/>
    <m/>
    <s v="ENVIRONMENTAL HEALTH &amp; SAFETY"/>
    <x v="22"/>
    <s v="VP UNIVERSITY ACADEMIC AFFAIRS"/>
    <s v="GENFND"/>
    <x v="188"/>
    <x v="180"/>
    <s v="---"/>
    <s v="EX"/>
    <s v="S&amp;E"/>
    <s v="S&amp;E"/>
    <s v="LF"/>
    <x v="4"/>
    <s v="GEN EXP"/>
    <s v="09"/>
    <s v="PP"/>
    <x v="3"/>
    <n v="3280"/>
    <n v="3280"/>
    <m/>
    <x v="0"/>
    <n v="0"/>
    <s v="EX"/>
    <n v="3280"/>
    <n v="3280"/>
    <x v="0"/>
    <n v="0"/>
    <n v="0"/>
    <m/>
    <n v="0"/>
    <n v="3280"/>
    <s v="N"/>
    <m/>
    <s v="UAVP"/>
    <s v="VP UNIVERSITY ACADEMIC AFFAIRS"/>
    <s v="95"/>
    <s v="1-Adjust Based Budget"/>
    <x v="42"/>
    <x v="2"/>
    <x v="7"/>
    <m/>
    <x v="6"/>
    <x v="6"/>
    <m/>
  </r>
  <r>
    <n v="2018"/>
    <s v="UA"/>
    <s v="ENHS"/>
    <s v="ENVIRONMENTAL HEALTH &amp; SAFETY"/>
    <x v="129"/>
    <s v="-----"/>
    <m/>
    <s v="ENVIRONMENTAL HEALTH &amp; SAFETY"/>
    <x v="22"/>
    <s v="VP UNIVERSITY ACADEMIC AFFAIRS"/>
    <s v="GENFND"/>
    <x v="178"/>
    <x v="170"/>
    <s v="---"/>
    <s v="EX"/>
    <s v="S&amp;E"/>
    <s v="S&amp;E"/>
    <s v="LF"/>
    <x v="4"/>
    <s v="GEN EXP"/>
    <s v="09"/>
    <s v="PP"/>
    <x v="3"/>
    <n v="275"/>
    <n v="275"/>
    <m/>
    <x v="0"/>
    <n v="0"/>
    <s v="EX"/>
    <n v="275"/>
    <n v="275"/>
    <x v="0"/>
    <n v="0"/>
    <n v="0"/>
    <m/>
    <n v="0"/>
    <n v="275"/>
    <s v="N"/>
    <m/>
    <s v="UAVP"/>
    <s v="VP UNIVERSITY ACADEMIC AFFAIRS"/>
    <s v="95"/>
    <s v="1-Adjust Based Budget"/>
    <x v="42"/>
    <x v="2"/>
    <x v="7"/>
    <m/>
    <x v="6"/>
    <x v="6"/>
    <m/>
  </r>
  <r>
    <n v="2018"/>
    <s v="UA"/>
    <s v="ENHS"/>
    <s v="ENVIRONMENTAL HEALTH &amp; SAFETY"/>
    <x v="129"/>
    <s v="-----"/>
    <m/>
    <s v="ENVIRONMENTAL HEALTH &amp; SAFETY"/>
    <x v="22"/>
    <s v="VP UNIVERSITY ACADEMIC AFFAIRS"/>
    <s v="GENFND"/>
    <x v="60"/>
    <x v="59"/>
    <s v="---"/>
    <s v="EX"/>
    <s v="S&amp;E"/>
    <s v="S&amp;E"/>
    <s v="LF"/>
    <x v="4"/>
    <s v="GEN EXP"/>
    <s v="09"/>
    <s v="PP"/>
    <x v="3"/>
    <n v="200"/>
    <n v="200"/>
    <m/>
    <x v="0"/>
    <n v="0"/>
    <s v="EX"/>
    <n v="200"/>
    <n v="200"/>
    <x v="0"/>
    <n v="0"/>
    <n v="0"/>
    <m/>
    <n v="0"/>
    <n v="200"/>
    <s v="N"/>
    <m/>
    <s v="UAVP"/>
    <s v="VP UNIVERSITY ACADEMIC AFFAIRS"/>
    <s v="95"/>
    <s v="1-Adjust Based Budget"/>
    <x v="42"/>
    <x v="2"/>
    <x v="7"/>
    <m/>
    <x v="6"/>
    <x v="6"/>
    <m/>
  </r>
  <r>
    <n v="2018"/>
    <s v="UA"/>
    <s v="ENHS"/>
    <s v="ENVIRONMENTAL HEALTH &amp; SAFETY"/>
    <x v="126"/>
    <s v="-----"/>
    <m/>
    <s v="RADIATION LAB SAFETY &amp; BIOLOGICAL"/>
    <x v="22"/>
    <s v="VP UNIVERSITY ACADEMIC AFFAIRS"/>
    <s v="GENFND"/>
    <x v="62"/>
    <x v="61"/>
    <s v="---"/>
    <s v="EX"/>
    <s v="UTIL"/>
    <s v="UTILITIES"/>
    <s v="HK"/>
    <x v="4"/>
    <s v="GEN EXP"/>
    <s v="09"/>
    <s v="SPA"/>
    <x v="3"/>
    <n v="330"/>
    <n v="330"/>
    <m/>
    <x v="0"/>
    <n v="0"/>
    <s v="EX"/>
    <n v="330"/>
    <n v="330"/>
    <x v="0"/>
    <n v="0"/>
    <n v="0"/>
    <m/>
    <n v="0"/>
    <n v="330"/>
    <s v="N"/>
    <m/>
    <s v="UAVP"/>
    <s v="VP UNIVERSITY ACADEMIC AFFAIRS"/>
    <s v="95"/>
    <s v="1-Adjust Based Budget"/>
    <x v="42"/>
    <x v="2"/>
    <x v="7"/>
    <m/>
    <x v="6"/>
    <x v="6"/>
    <m/>
  </r>
  <r>
    <n v="2018"/>
    <s v="UA"/>
    <s v="ENHS"/>
    <s v="ENVIRONMENTAL HEALTH &amp; SAFETY"/>
    <x v="129"/>
    <s v="-----"/>
    <m/>
    <s v="ENVIRONMENTAL HEALTH &amp; SAFETY"/>
    <x v="22"/>
    <s v="VP UNIVERSITY ACADEMIC AFFAIRS"/>
    <s v="GENFND"/>
    <x v="62"/>
    <x v="61"/>
    <s v="---"/>
    <s v="EX"/>
    <s v="UTIL"/>
    <s v="UTILITIES"/>
    <s v="HK"/>
    <x v="4"/>
    <s v="GEN EXP"/>
    <s v="09"/>
    <s v="PP"/>
    <x v="3"/>
    <n v="2000"/>
    <n v="2000"/>
    <m/>
    <x v="0"/>
    <n v="0"/>
    <s v="EX"/>
    <n v="2000"/>
    <n v="2000"/>
    <x v="0"/>
    <n v="0"/>
    <n v="0"/>
    <m/>
    <n v="0"/>
    <n v="2000"/>
    <s v="N"/>
    <m/>
    <s v="UAVP"/>
    <s v="VP UNIVERSITY ACADEMIC AFFAIRS"/>
    <s v="95"/>
    <s v="1-Adjust Based Budget"/>
    <x v="42"/>
    <x v="2"/>
    <x v="7"/>
    <m/>
    <x v="6"/>
    <x v="6"/>
    <m/>
  </r>
  <r>
    <n v="2018"/>
    <s v="UA"/>
    <s v="ENHS"/>
    <s v="ENVIRONMENTAL HEALTH &amp; SAFETY"/>
    <x v="126"/>
    <s v="-----"/>
    <m/>
    <s v="RADIATION LAB SAFETY &amp; BIOLOGICAL"/>
    <x v="22"/>
    <s v="VP UNIVERSITY ACADEMIC AFFAIRS"/>
    <s v="GENFND"/>
    <x v="63"/>
    <x v="62"/>
    <s v="---"/>
    <s v="EX"/>
    <s v="S&amp;E"/>
    <s v="S&amp;E"/>
    <s v="LF"/>
    <x v="4"/>
    <s v="GEN EXP"/>
    <s v="09"/>
    <s v="SPA"/>
    <x v="3"/>
    <n v="400"/>
    <n v="400"/>
    <m/>
    <x v="0"/>
    <n v="0"/>
    <s v="EX"/>
    <n v="400"/>
    <n v="400"/>
    <x v="0"/>
    <n v="0"/>
    <n v="0"/>
    <m/>
    <n v="0"/>
    <n v="400"/>
    <s v="N"/>
    <m/>
    <s v="UAVP"/>
    <s v="VP UNIVERSITY ACADEMIC AFFAIRS"/>
    <s v="95"/>
    <s v="1-Adjust Based Budget"/>
    <x v="42"/>
    <x v="2"/>
    <x v="7"/>
    <m/>
    <x v="6"/>
    <x v="6"/>
    <m/>
  </r>
  <r>
    <n v="2018"/>
    <s v="UA"/>
    <s v="ENHS"/>
    <s v="ENVIRONMENTAL HEALTH &amp; SAFETY"/>
    <x v="129"/>
    <s v="-----"/>
    <m/>
    <s v="ENVIRONMENTAL HEALTH &amp; SAFETY"/>
    <x v="22"/>
    <s v="VP UNIVERSITY ACADEMIC AFFAIRS"/>
    <s v="GENFND"/>
    <x v="63"/>
    <x v="62"/>
    <s v="---"/>
    <s v="EX"/>
    <s v="S&amp;E"/>
    <s v="S&amp;E"/>
    <s v="LF"/>
    <x v="4"/>
    <s v="GEN EXP"/>
    <s v="09"/>
    <s v="PP"/>
    <x v="3"/>
    <n v="500"/>
    <n v="500"/>
    <m/>
    <x v="0"/>
    <n v="0"/>
    <s v="EX"/>
    <n v="500"/>
    <n v="500"/>
    <x v="0"/>
    <n v="0"/>
    <n v="0"/>
    <m/>
    <n v="0"/>
    <n v="500"/>
    <s v="N"/>
    <m/>
    <s v="UAVP"/>
    <s v="VP UNIVERSITY ACADEMIC AFFAIRS"/>
    <s v="95"/>
    <s v="1-Adjust Based Budget"/>
    <x v="42"/>
    <x v="2"/>
    <x v="7"/>
    <m/>
    <x v="6"/>
    <x v="6"/>
    <m/>
  </r>
  <r>
    <n v="2018"/>
    <s v="UA"/>
    <s v="ENHS"/>
    <s v="ENVIRONMENTAL HEALTH &amp; SAFETY"/>
    <x v="126"/>
    <s v="-----"/>
    <m/>
    <s v="RADIATION LAB SAFETY &amp; BIOLOGICAL"/>
    <x v="22"/>
    <s v="VP UNIVERSITY ACADEMIC AFFAIRS"/>
    <s v="GENFND"/>
    <x v="167"/>
    <x v="160"/>
    <s v="---"/>
    <s v="EX"/>
    <s v="S&amp;E"/>
    <s v="S&amp;E"/>
    <s v="LF"/>
    <x v="4"/>
    <s v="GEN EXP"/>
    <s v="09"/>
    <s v="SPA"/>
    <x v="3"/>
    <n v="1000"/>
    <n v="1000"/>
    <m/>
    <x v="0"/>
    <n v="0"/>
    <s v="EX"/>
    <n v="1000"/>
    <n v="1000"/>
    <x v="0"/>
    <n v="0"/>
    <n v="0"/>
    <m/>
    <n v="0"/>
    <n v="10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167"/>
    <x v="160"/>
    <s v="---"/>
    <s v="EX"/>
    <s v="S&amp;E"/>
    <s v="S&amp;E"/>
    <s v="LF"/>
    <x v="4"/>
    <s v="GEN EXP"/>
    <s v="09"/>
    <s v="PP"/>
    <x v="3"/>
    <n v="500"/>
    <n v="500"/>
    <m/>
    <x v="0"/>
    <n v="0"/>
    <s v="EX"/>
    <n v="500"/>
    <n v="500"/>
    <x v="0"/>
    <n v="0"/>
    <n v="0"/>
    <m/>
    <n v="0"/>
    <n v="500"/>
    <s v="N"/>
    <m/>
    <s v="UAVP"/>
    <s v="VP UNIVERSITY ACADEMIC AFFAIRS"/>
    <s v="95"/>
    <s v="1-Adjust Based Budget"/>
    <x v="42"/>
    <x v="2"/>
    <x v="7"/>
    <m/>
    <x v="6"/>
    <x v="6"/>
    <m/>
  </r>
  <r>
    <n v="2018"/>
    <s v="UA"/>
    <s v="ENHS"/>
    <s v="ENVIRONMENTAL HEALTH &amp; SAFETY"/>
    <x v="126"/>
    <s v="-----"/>
    <m/>
    <s v="RADIATION LAB SAFETY &amp; BIOLOGICAL"/>
    <x v="22"/>
    <s v="VP UNIVERSITY ACADEMIC AFFAIRS"/>
    <s v="GENFND"/>
    <x v="138"/>
    <x v="132"/>
    <s v="---"/>
    <s v="EX"/>
    <s v="CREX"/>
    <s v="COST REC EXP"/>
    <s v="JK"/>
    <x v="4"/>
    <s v="GEN EXP"/>
    <s v="09"/>
    <s v="SPA"/>
    <x v="3"/>
    <n v="1700"/>
    <n v="1700"/>
    <m/>
    <x v="0"/>
    <n v="0"/>
    <s v="EX"/>
    <n v="1700"/>
    <n v="1700"/>
    <x v="0"/>
    <n v="0"/>
    <n v="0"/>
    <m/>
    <n v="0"/>
    <n v="1700"/>
    <s v="N"/>
    <m/>
    <s v="UAVP"/>
    <s v="VP UNIVERSITY ACADEMIC AFFAIRS"/>
    <s v="95"/>
    <s v="1-Adjust Based Budget"/>
    <x v="42"/>
    <x v="2"/>
    <x v="7"/>
    <m/>
    <x v="6"/>
    <x v="6"/>
    <m/>
  </r>
  <r>
    <n v="2018"/>
    <s v="UA"/>
    <s v="ENHS"/>
    <s v="ENVIRONMENTAL HEALTH &amp; SAFETY"/>
    <x v="129"/>
    <s v="-----"/>
    <m/>
    <s v="ENVIRONMENTAL HEALTH &amp; SAFETY"/>
    <x v="22"/>
    <s v="VP UNIVERSITY ACADEMIC AFFAIRS"/>
    <s v="GENFND"/>
    <x v="138"/>
    <x v="132"/>
    <s v="---"/>
    <s v="EX"/>
    <s v="CREX"/>
    <s v="COST REC EXP"/>
    <s v="JK"/>
    <x v="4"/>
    <s v="GEN EXP"/>
    <s v="09"/>
    <s v="PP"/>
    <x v="3"/>
    <n v="8800"/>
    <n v="8800"/>
    <m/>
    <x v="0"/>
    <n v="0"/>
    <s v="EX"/>
    <n v="8800"/>
    <n v="8800"/>
    <x v="0"/>
    <n v="0"/>
    <n v="0"/>
    <m/>
    <n v="0"/>
    <n v="8800"/>
    <s v="N"/>
    <m/>
    <s v="UAVP"/>
    <s v="VP UNIVERSITY ACADEMIC AFFAIRS"/>
    <s v="95"/>
    <s v="1-Adjust Based Budget"/>
    <x v="42"/>
    <x v="2"/>
    <x v="7"/>
    <m/>
    <x v="6"/>
    <x v="6"/>
    <m/>
  </r>
  <r>
    <n v="2018"/>
    <s v="UA"/>
    <s v="ENHS"/>
    <s v="ENVIRONMENTAL HEALTH &amp; SAFETY"/>
    <x v="129"/>
    <s v="-----"/>
    <m/>
    <s v="ENVIRONMENTAL HEALTH &amp; SAFETY"/>
    <x v="22"/>
    <s v="VP UNIVERSITY ACADEMIC AFFAIRS"/>
    <s v="GENFND"/>
    <x v="189"/>
    <x v="181"/>
    <s v="---"/>
    <s v="EX"/>
    <s v="SERV"/>
    <s v="OTHER SERV"/>
    <s v="KF"/>
    <x v="4"/>
    <s v="GEN EXP"/>
    <s v="09"/>
    <s v="PP"/>
    <x v="3"/>
    <n v="6600"/>
    <n v="6600"/>
    <m/>
    <x v="0"/>
    <n v="0"/>
    <s v="EX"/>
    <n v="6600"/>
    <n v="6600"/>
    <x v="0"/>
    <n v="0"/>
    <n v="0"/>
    <m/>
    <n v="0"/>
    <n v="6600"/>
    <s v="N"/>
    <m/>
    <s v="UAVP"/>
    <s v="VP UNIVERSITY ACADEMIC AFFAIRS"/>
    <s v="95"/>
    <s v="1-Adjust Based Budget"/>
    <x v="42"/>
    <x v="2"/>
    <x v="7"/>
    <m/>
    <x v="6"/>
    <x v="6"/>
    <m/>
  </r>
  <r>
    <n v="2018"/>
    <s v="UA"/>
    <s v="ENHS"/>
    <s v="ENVIRONMENTAL HEALTH &amp; SAFETY"/>
    <x v="126"/>
    <s v="-----"/>
    <m/>
    <s v="RADIATION LAB SAFETY &amp; BIOLOGICAL"/>
    <x v="22"/>
    <s v="VP UNIVERSITY ACADEMIC AFFAIRS"/>
    <s v="GENFND"/>
    <x v="17"/>
    <x v="16"/>
    <s v="---"/>
    <s v="EX"/>
    <s v="OEXP"/>
    <s v="OTHER EXP"/>
    <s v="LP"/>
    <x v="4"/>
    <s v="GEN EXP"/>
    <s v="09"/>
    <s v="SPA"/>
    <x v="3"/>
    <n v="1000"/>
    <n v="2000"/>
    <m/>
    <x v="0"/>
    <n v="0"/>
    <s v="EX"/>
    <n v="2000"/>
    <n v="2000"/>
    <x v="0"/>
    <n v="0"/>
    <n v="0"/>
    <m/>
    <n v="0"/>
    <n v="2000"/>
    <s v="N"/>
    <m/>
    <s v="UAVP"/>
    <s v="VP UNIVERSITY ACADEMIC AFFAIRS"/>
    <s v="95"/>
    <s v="1-Adjust Based Budget"/>
    <x v="42"/>
    <x v="2"/>
    <x v="7"/>
    <m/>
    <x v="6"/>
    <x v="6"/>
    <m/>
  </r>
  <r>
    <n v="2018"/>
    <s v="UA"/>
    <s v="ENHS"/>
    <s v="ENVIRONMENTAL HEALTH &amp; SAFETY"/>
    <x v="127"/>
    <s v="-----"/>
    <m/>
    <s v="BIOLOGICAL LAB SAFETY AT BL"/>
    <x v="22"/>
    <s v="VP UNIVERSITY ACADEMIC AFFAIRS"/>
    <s v="GENFND"/>
    <x v="17"/>
    <x v="16"/>
    <s v="---"/>
    <s v="EX"/>
    <s v="OEXP"/>
    <s v="OTHER EXP"/>
    <s v="LP"/>
    <x v="4"/>
    <s v="GEN EXP"/>
    <s v="09"/>
    <s v="SPA"/>
    <x v="3"/>
    <n v="10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17"/>
    <x v="16"/>
    <s v="---"/>
    <s v="EX"/>
    <s v="OEXP"/>
    <s v="OTHER EXP"/>
    <s v="LP"/>
    <x v="4"/>
    <s v="GEN EXP"/>
    <s v="09"/>
    <s v="PP"/>
    <x v="3"/>
    <n v="2300"/>
    <n v="2300"/>
    <m/>
    <x v="0"/>
    <n v="0"/>
    <s v="EX"/>
    <n v="2300"/>
    <n v="2300"/>
    <x v="0"/>
    <n v="0"/>
    <n v="0"/>
    <m/>
    <n v="0"/>
    <n v="2300"/>
    <s v="N"/>
    <m/>
    <s v="UAVP"/>
    <s v="VP UNIVERSITY ACADEMIC AFFAIRS"/>
    <s v="95"/>
    <s v="1-Adjust Based Budget"/>
    <x v="42"/>
    <x v="2"/>
    <x v="7"/>
    <m/>
    <x v="6"/>
    <x v="6"/>
    <m/>
  </r>
  <r>
    <n v="2018"/>
    <s v="UA"/>
    <s v="ENHS"/>
    <s v="ENVIRONMENTAL HEALTH &amp; SAFETY"/>
    <x v="126"/>
    <s v="-----"/>
    <m/>
    <s v="RADIATION LAB SAFETY &amp; BIOLOGICAL"/>
    <x v="22"/>
    <s v="VP UNIVERSITY ACADEMIC AFFAIRS"/>
    <s v="GENFND"/>
    <x v="109"/>
    <x v="107"/>
    <s v="---"/>
    <s v="EX"/>
    <s v="S&amp;E"/>
    <s v="S&amp;E"/>
    <s v="LF"/>
    <x v="4"/>
    <s v="GEN EXP"/>
    <s v="09"/>
    <s v="SPA"/>
    <x v="3"/>
    <n v="2500"/>
    <n v="2500"/>
    <m/>
    <x v="0"/>
    <n v="0"/>
    <s v="EX"/>
    <n v="2500"/>
    <n v="2500"/>
    <x v="0"/>
    <n v="0"/>
    <n v="0"/>
    <m/>
    <n v="0"/>
    <n v="2500"/>
    <s v="N"/>
    <m/>
    <s v="UAVP"/>
    <s v="VP UNIVERSITY ACADEMIC AFFAIRS"/>
    <s v="95"/>
    <s v="1-Adjust Based Budget"/>
    <x v="42"/>
    <x v="2"/>
    <x v="7"/>
    <m/>
    <x v="6"/>
    <x v="6"/>
    <m/>
  </r>
  <r>
    <n v="2018"/>
    <s v="UA"/>
    <s v="ENHS"/>
    <s v="ENVIRONMENTAL HEALTH &amp; SAFETY"/>
    <x v="129"/>
    <s v="-----"/>
    <m/>
    <s v="ENVIRONMENTAL HEALTH &amp; SAFETY"/>
    <x v="22"/>
    <s v="VP UNIVERSITY ACADEMIC AFFAIRS"/>
    <s v="GENFND"/>
    <x v="109"/>
    <x v="107"/>
    <s v="---"/>
    <s v="EX"/>
    <s v="S&amp;E"/>
    <s v="S&amp;E"/>
    <s v="LF"/>
    <x v="4"/>
    <s v="GEN EXP"/>
    <s v="09"/>
    <s v="PP"/>
    <x v="3"/>
    <n v="760"/>
    <n v="760"/>
    <m/>
    <x v="0"/>
    <n v="0"/>
    <s v="EX"/>
    <n v="760"/>
    <n v="760"/>
    <x v="0"/>
    <n v="0"/>
    <n v="0"/>
    <m/>
    <n v="0"/>
    <n v="76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109"/>
    <x v="107"/>
    <s v="---"/>
    <s v="EX"/>
    <s v="S&amp;E"/>
    <s v="S&amp;E"/>
    <s v="LF"/>
    <x v="4"/>
    <s v="GEN EXP"/>
    <s v="09"/>
    <s v="PP"/>
    <x v="3"/>
    <n v="2000"/>
    <n v="2000"/>
    <m/>
    <x v="0"/>
    <n v="0"/>
    <s v="EX"/>
    <n v="2000"/>
    <n v="2000"/>
    <x v="0"/>
    <n v="0"/>
    <n v="0"/>
    <m/>
    <n v="0"/>
    <n v="2000"/>
    <s v="N"/>
    <m/>
    <s v="UAVP"/>
    <s v="VP UNIVERSITY ACADEMIC AFFAIRS"/>
    <s v="95"/>
    <s v="1-Adjust Based Budget"/>
    <x v="42"/>
    <x v="2"/>
    <x v="7"/>
    <m/>
    <x v="6"/>
    <x v="6"/>
    <m/>
  </r>
  <r>
    <n v="2018"/>
    <s v="UA"/>
    <s v="ENHS"/>
    <s v="ENVIRONMENTAL HEALTH &amp; SAFETY"/>
    <x v="126"/>
    <s v="-----"/>
    <m/>
    <s v="RADIATION LAB SAFETY &amp; BIOLOGICAL"/>
    <x v="22"/>
    <s v="VP UNIVERSITY ACADEMIC AFFAIRS"/>
    <s v="GENFND"/>
    <x v="169"/>
    <x v="162"/>
    <s v="---"/>
    <s v="EX"/>
    <s v="NC"/>
    <s v="NON-CAPITAL"/>
    <s v="LK"/>
    <x v="4"/>
    <s v="GEN EXP"/>
    <s v="09"/>
    <s v="SPA"/>
    <x v="3"/>
    <n v="5000"/>
    <n v="5000"/>
    <m/>
    <x v="0"/>
    <n v="0"/>
    <s v="EX"/>
    <n v="5000"/>
    <n v="5000"/>
    <x v="0"/>
    <n v="0"/>
    <n v="0"/>
    <m/>
    <n v="0"/>
    <n v="5000"/>
    <s v="N"/>
    <m/>
    <s v="UAVP"/>
    <s v="VP UNIVERSITY ACADEMIC AFFAIRS"/>
    <s v="95"/>
    <s v="1-Adjust Based Budget"/>
    <x v="42"/>
    <x v="2"/>
    <x v="7"/>
    <m/>
    <x v="6"/>
    <x v="6"/>
    <m/>
  </r>
  <r>
    <n v="2018"/>
    <s v="UA"/>
    <s v="ENHS"/>
    <s v="ENVIRONMENTAL HEALTH &amp; SAFETY"/>
    <x v="126"/>
    <s v="-----"/>
    <m/>
    <s v="RADIATION LAB SAFETY &amp; BIOLOGICAL"/>
    <x v="22"/>
    <s v="VP UNIVERSITY ACADEMIC AFFAIRS"/>
    <s v="GENFND"/>
    <x v="65"/>
    <x v="64"/>
    <s v="---"/>
    <s v="EX"/>
    <s v="S&amp;E"/>
    <s v="S&amp;E"/>
    <s v="LF"/>
    <x v="4"/>
    <s v="GEN EXP"/>
    <s v="09"/>
    <s v="SPA"/>
    <x v="3"/>
    <n v="0"/>
    <n v="7000"/>
    <m/>
    <x v="0"/>
    <n v="0"/>
    <s v="EX"/>
    <n v="7000"/>
    <n v="7000"/>
    <x v="0"/>
    <n v="0"/>
    <n v="0"/>
    <m/>
    <n v="0"/>
    <n v="7000"/>
    <s v="N"/>
    <m/>
    <s v="UAVP"/>
    <s v="VP UNIVERSITY ACADEMIC AFFAIRS"/>
    <s v="95"/>
    <s v="1-Adjust Based Budget"/>
    <x v="42"/>
    <x v="2"/>
    <x v="7"/>
    <m/>
    <x v="6"/>
    <x v="6"/>
    <m/>
  </r>
  <r>
    <n v="2018"/>
    <s v="UA"/>
    <s v="ENHS"/>
    <s v="ENVIRONMENTAL HEALTH &amp; SAFETY"/>
    <x v="127"/>
    <s v="-----"/>
    <m/>
    <s v="BIOLOGICAL LAB SAFETY AT BL"/>
    <x v="22"/>
    <s v="VP UNIVERSITY ACADEMIC AFFAIRS"/>
    <s v="GENFND"/>
    <x v="65"/>
    <x v="64"/>
    <s v="---"/>
    <s v="EX"/>
    <s v="S&amp;E"/>
    <s v="S&amp;E"/>
    <s v="LF"/>
    <x v="4"/>
    <s v="GEN EXP"/>
    <s v="09"/>
    <s v="SPA"/>
    <x v="3"/>
    <n v="70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65"/>
    <x v="64"/>
    <s v="---"/>
    <s v="EX"/>
    <s v="S&amp;E"/>
    <s v="S&amp;E"/>
    <s v="LF"/>
    <x v="4"/>
    <s v="GEN EXP"/>
    <s v="09"/>
    <s v="PP"/>
    <x v="3"/>
    <n v="10200"/>
    <n v="10200"/>
    <m/>
    <x v="0"/>
    <n v="0"/>
    <s v="EX"/>
    <n v="10200"/>
    <n v="10200"/>
    <x v="0"/>
    <n v="0"/>
    <n v="0"/>
    <m/>
    <n v="0"/>
    <n v="102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65"/>
    <x v="64"/>
    <s v="---"/>
    <s v="EX"/>
    <s v="S&amp;E"/>
    <s v="S&amp;E"/>
    <s v="LF"/>
    <x v="4"/>
    <s v="GEN EXP"/>
    <s v="09"/>
    <s v="PP"/>
    <x v="3"/>
    <n v="5000"/>
    <n v="5000"/>
    <m/>
    <x v="0"/>
    <n v="0"/>
    <s v="EX"/>
    <n v="5000"/>
    <n v="5000"/>
    <x v="0"/>
    <n v="0"/>
    <n v="0"/>
    <m/>
    <n v="0"/>
    <n v="5000"/>
    <s v="N"/>
    <m/>
    <s v="UAVP"/>
    <s v="VP UNIVERSITY ACADEMIC AFFAIRS"/>
    <s v="95"/>
    <s v="1-Adjust Based Budget"/>
    <x v="42"/>
    <x v="2"/>
    <x v="7"/>
    <m/>
    <x v="6"/>
    <x v="6"/>
    <m/>
  </r>
  <r>
    <n v="2018"/>
    <s v="UA"/>
    <s v="ENHS"/>
    <s v="ENVIRONMENTAL HEALTH &amp; SAFETY"/>
    <x v="126"/>
    <s v="-----"/>
    <m/>
    <s v="RADIATION LAB SAFETY &amp; BIOLOGICAL"/>
    <x v="22"/>
    <s v="VP UNIVERSITY ACADEMIC AFFAIRS"/>
    <s v="GENFND"/>
    <x v="24"/>
    <x v="23"/>
    <s v="---"/>
    <s v="EX"/>
    <s v="BENF"/>
    <s v="BENEFITS"/>
    <s v="GP"/>
    <x v="5"/>
    <s v="COMPENS"/>
    <s v="07"/>
    <s v="SPA"/>
    <x v="3"/>
    <n v="34926"/>
    <n v="0"/>
    <m/>
    <x v="0"/>
    <n v="0"/>
    <s v="EX"/>
    <n v="0"/>
    <n v="0"/>
    <x v="0"/>
    <n v="0"/>
    <n v="0"/>
    <m/>
    <n v="0"/>
    <n v="0"/>
    <s v="N"/>
    <m/>
    <s v="UAVP"/>
    <s v="VP UNIVERSITY ACADEMIC AFFAIRS"/>
    <s v="95"/>
    <s v="1-Adjust Based Budget"/>
    <x v="42"/>
    <x v="2"/>
    <x v="7"/>
    <m/>
    <x v="6"/>
    <x v="6"/>
    <m/>
  </r>
  <r>
    <n v="2018"/>
    <s v="UA"/>
    <s v="ENHS"/>
    <s v="ENVIRONMENTAL HEALTH &amp; SAFETY"/>
    <x v="127"/>
    <s v="-----"/>
    <m/>
    <s v="BIOLOGICAL LAB SAFETY AT BL"/>
    <x v="22"/>
    <s v="VP UNIVERSITY ACADEMIC AFFAIRS"/>
    <s v="GENFND"/>
    <x v="24"/>
    <x v="23"/>
    <s v="---"/>
    <s v="EX"/>
    <s v="BENF"/>
    <s v="BENEFITS"/>
    <s v="GP"/>
    <x v="5"/>
    <s v="COMPENS"/>
    <s v="07"/>
    <s v="SPA"/>
    <x v="3"/>
    <n v="27735"/>
    <n v="0"/>
    <m/>
    <x v="0"/>
    <n v="0"/>
    <s v="EX"/>
    <n v="0"/>
    <n v="0"/>
    <x v="0"/>
    <n v="0"/>
    <n v="0"/>
    <m/>
    <n v="0"/>
    <n v="0"/>
    <s v="N"/>
    <m/>
    <s v="UAVP"/>
    <s v="VP UNIVERSITY ACADEMIC AFFAIRS"/>
    <s v="95"/>
    <s v="1-Adjust Based Budget"/>
    <x v="42"/>
    <x v="2"/>
    <x v="7"/>
    <m/>
    <x v="6"/>
    <x v="6"/>
    <m/>
  </r>
  <r>
    <n v="2018"/>
    <s v="UA"/>
    <s v="ENHS"/>
    <s v="ENVIRONMENTAL HEALTH &amp; SAFETY"/>
    <x v="128"/>
    <s v="-----"/>
    <m/>
    <s v="RADIATION SAFETY IN"/>
    <x v="22"/>
    <s v="VP UNIVERSITY ACADEMIC AFFAIRS"/>
    <s v="GENFND"/>
    <x v="24"/>
    <x v="23"/>
    <s v="---"/>
    <s v="EX"/>
    <s v="BENF"/>
    <s v="BENEFITS"/>
    <s v="GP"/>
    <x v="5"/>
    <s v="COMPENS"/>
    <s v="07"/>
    <s v="SPA"/>
    <x v="3"/>
    <n v="0"/>
    <n v="17201"/>
    <m/>
    <x v="0"/>
    <n v="0"/>
    <s v="EX"/>
    <n v="17201"/>
    <n v="17201"/>
    <x v="0"/>
    <n v="0"/>
    <n v="0"/>
    <m/>
    <n v="0"/>
    <n v="17201"/>
    <s v="N"/>
    <m/>
    <s v="UAVP"/>
    <s v="VP UNIVERSITY ACADEMIC AFFAIRS"/>
    <s v="95"/>
    <s v="1-Adjust Based Budget"/>
    <x v="42"/>
    <x v="2"/>
    <x v="7"/>
    <m/>
    <x v="6"/>
    <x v="6"/>
    <m/>
  </r>
  <r>
    <n v="2018"/>
    <s v="UA"/>
    <s v="ENHS"/>
    <s v="ENVIRONMENTAL HEALTH &amp; SAFETY"/>
    <x v="129"/>
    <s v="-----"/>
    <m/>
    <s v="ENVIRONMENTAL HEALTH &amp; SAFETY"/>
    <x v="22"/>
    <s v="VP UNIVERSITY ACADEMIC AFFAIRS"/>
    <s v="GENFND"/>
    <x v="24"/>
    <x v="23"/>
    <s v="---"/>
    <s v="EX"/>
    <s v="BENF"/>
    <s v="BENEFITS"/>
    <s v="GP"/>
    <x v="5"/>
    <s v="COMPENS"/>
    <s v="07"/>
    <s v="PP"/>
    <x v="3"/>
    <n v="224542"/>
    <n v="295545"/>
    <m/>
    <x v="0"/>
    <n v="0"/>
    <s v="EX"/>
    <n v="295545"/>
    <n v="295545"/>
    <x v="0"/>
    <n v="0"/>
    <n v="0"/>
    <m/>
    <n v="0"/>
    <n v="295545"/>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24"/>
    <x v="23"/>
    <s v="---"/>
    <s v="EX"/>
    <s v="BENF"/>
    <s v="BENEFITS"/>
    <s v="GP"/>
    <x v="5"/>
    <s v="COMPENS"/>
    <s v="07"/>
    <s v="PP"/>
    <x v="3"/>
    <n v="25387"/>
    <n v="25387"/>
    <m/>
    <x v="0"/>
    <n v="0"/>
    <s v="EX"/>
    <n v="25387"/>
    <n v="25387"/>
    <x v="0"/>
    <n v="0"/>
    <n v="0"/>
    <m/>
    <n v="0"/>
    <n v="25387"/>
    <s v="N"/>
    <m/>
    <s v="UAVP"/>
    <s v="VP UNIVERSITY ACADEMIC AFFAIRS"/>
    <s v="95"/>
    <s v="1-Adjust Based Budget"/>
    <x v="42"/>
    <x v="2"/>
    <x v="7"/>
    <m/>
    <x v="6"/>
    <x v="6"/>
    <m/>
  </r>
  <r>
    <n v="2018"/>
    <s v="UA"/>
    <s v="ENHS"/>
    <s v="ENVIRONMENTAL HEALTH &amp; SAFETY"/>
    <x v="126"/>
    <s v="-----"/>
    <m/>
    <s v="RADIATION LAB SAFETY &amp; BIOLOGICAL"/>
    <x v="22"/>
    <s v="VP UNIVERSITY ACADEMIC AFFAIRS"/>
    <s v="GENFND"/>
    <x v="25"/>
    <x v="24"/>
    <s v="---"/>
    <s v="EX"/>
    <s v="BENF"/>
    <s v="BENEFITS"/>
    <s v="GP"/>
    <x v="5"/>
    <s v="COMPENS"/>
    <s v="07"/>
    <s v="SPA"/>
    <x v="3"/>
    <n v="15944"/>
    <n v="4042"/>
    <m/>
    <x v="0"/>
    <n v="0"/>
    <s v="EX"/>
    <n v="4042"/>
    <n v="4042"/>
    <x v="0"/>
    <n v="0"/>
    <n v="0"/>
    <m/>
    <n v="0"/>
    <n v="4042"/>
    <s v="N"/>
    <m/>
    <s v="UAVP"/>
    <s v="VP UNIVERSITY ACADEMIC AFFAIRS"/>
    <s v="95"/>
    <s v="1-Adjust Based Budget"/>
    <x v="42"/>
    <x v="2"/>
    <x v="7"/>
    <m/>
    <x v="6"/>
    <x v="6"/>
    <m/>
  </r>
  <r>
    <n v="2018"/>
    <s v="UA"/>
    <s v="ENHS"/>
    <s v="ENVIRONMENTAL HEALTH &amp; SAFETY"/>
    <x v="127"/>
    <s v="-----"/>
    <m/>
    <s v="BIOLOGICAL LAB SAFETY AT BL"/>
    <x v="22"/>
    <s v="VP UNIVERSITY ACADEMIC AFFAIRS"/>
    <s v="GENFND"/>
    <x v="25"/>
    <x v="24"/>
    <s v="---"/>
    <s v="EX"/>
    <s v="BENF"/>
    <s v="BENEFITS"/>
    <s v="GP"/>
    <x v="5"/>
    <s v="COMPENS"/>
    <s v="07"/>
    <s v="SPA"/>
    <x v="3"/>
    <n v="9452"/>
    <n v="0"/>
    <m/>
    <x v="0"/>
    <n v="0"/>
    <s v="EX"/>
    <n v="0"/>
    <n v="0"/>
    <x v="0"/>
    <n v="0"/>
    <n v="0"/>
    <m/>
    <n v="0"/>
    <n v="0"/>
    <s v="N"/>
    <m/>
    <s v="UAVP"/>
    <s v="VP UNIVERSITY ACADEMIC AFFAIRS"/>
    <s v="95"/>
    <s v="1-Adjust Based Budget"/>
    <x v="42"/>
    <x v="2"/>
    <x v="7"/>
    <m/>
    <x v="6"/>
    <x v="6"/>
    <m/>
  </r>
  <r>
    <n v="2018"/>
    <s v="UA"/>
    <s v="ENHS"/>
    <s v="ENVIRONMENTAL HEALTH &amp; SAFETY"/>
    <x v="128"/>
    <s v="-----"/>
    <m/>
    <s v="RADIATION SAFETY IN"/>
    <x v="22"/>
    <s v="VP UNIVERSITY ACADEMIC AFFAIRS"/>
    <s v="GENFND"/>
    <x v="25"/>
    <x v="24"/>
    <s v="---"/>
    <s v="EX"/>
    <s v="BENF"/>
    <s v="BENEFITS"/>
    <s v="GP"/>
    <x v="5"/>
    <s v="COMPENS"/>
    <s v="07"/>
    <s v="SPA"/>
    <x v="3"/>
    <n v="0"/>
    <n v="5860"/>
    <m/>
    <x v="0"/>
    <n v="0"/>
    <s v="EX"/>
    <n v="5860"/>
    <n v="5860"/>
    <x v="0"/>
    <n v="0"/>
    <n v="0"/>
    <m/>
    <n v="0"/>
    <n v="5860"/>
    <s v="N"/>
    <m/>
    <s v="UAVP"/>
    <s v="VP UNIVERSITY ACADEMIC AFFAIRS"/>
    <s v="95"/>
    <s v="1-Adjust Based Budget"/>
    <x v="42"/>
    <x v="2"/>
    <x v="7"/>
    <m/>
    <x v="6"/>
    <x v="6"/>
    <m/>
  </r>
  <r>
    <n v="2018"/>
    <s v="UA"/>
    <s v="ENHS"/>
    <s v="ENVIRONMENTAL HEALTH &amp; SAFETY"/>
    <x v="129"/>
    <s v="-----"/>
    <m/>
    <s v="ENVIRONMENTAL HEALTH &amp; SAFETY"/>
    <x v="22"/>
    <s v="VP UNIVERSITY ACADEMIC AFFAIRS"/>
    <s v="GENFND"/>
    <x v="25"/>
    <x v="24"/>
    <s v="---"/>
    <s v="EX"/>
    <s v="BENF"/>
    <s v="BENEFITS"/>
    <s v="GP"/>
    <x v="5"/>
    <s v="COMPENS"/>
    <s v="07"/>
    <s v="PP"/>
    <x v="3"/>
    <n v="78592"/>
    <n v="101282"/>
    <m/>
    <x v="0"/>
    <n v="0"/>
    <s v="EX"/>
    <n v="101282"/>
    <n v="101282"/>
    <x v="0"/>
    <n v="0"/>
    <n v="0"/>
    <m/>
    <n v="0"/>
    <n v="101282"/>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25"/>
    <x v="24"/>
    <s v="---"/>
    <s v="EX"/>
    <s v="BENF"/>
    <s v="BENEFITS"/>
    <s v="GP"/>
    <x v="5"/>
    <s v="COMPENS"/>
    <s v="07"/>
    <s v="PP"/>
    <x v="3"/>
    <n v="8652"/>
    <n v="8652"/>
    <m/>
    <x v="0"/>
    <n v="0"/>
    <s v="EX"/>
    <n v="8652"/>
    <n v="8652"/>
    <x v="0"/>
    <n v="0"/>
    <n v="0"/>
    <m/>
    <n v="0"/>
    <n v="8652"/>
    <s v="N"/>
    <m/>
    <s v="UAVP"/>
    <s v="VP UNIVERSITY ACADEMIC AFFAIRS"/>
    <s v="95"/>
    <s v="1-Adjust Based Budget"/>
    <x v="42"/>
    <x v="2"/>
    <x v="7"/>
    <m/>
    <x v="6"/>
    <x v="6"/>
    <m/>
  </r>
  <r>
    <n v="2018"/>
    <s v="UA"/>
    <s v="ENHS"/>
    <s v="ENVIRONMENTAL HEALTH &amp; SAFETY"/>
    <x v="126"/>
    <s v="-----"/>
    <m/>
    <s v="RADIATION LAB SAFETY &amp; BIOLOGICAL"/>
    <x v="22"/>
    <s v="VP UNIVERSITY ACADEMIC AFFAIRS"/>
    <s v="GENFND"/>
    <x v="26"/>
    <x v="25"/>
    <s v="---"/>
    <s v="EX"/>
    <s v="BENF"/>
    <s v="BENEFITS"/>
    <s v="GP"/>
    <x v="5"/>
    <s v="COMPENS"/>
    <s v="07"/>
    <s v="SPA"/>
    <x v="3"/>
    <n v="23075"/>
    <n v="-1"/>
    <m/>
    <x v="0"/>
    <n v="0"/>
    <s v="EX"/>
    <n v="-1"/>
    <n v="-1"/>
    <x v="0"/>
    <n v="0"/>
    <n v="0"/>
    <m/>
    <n v="0"/>
    <n v="-1"/>
    <s v="N"/>
    <m/>
    <s v="UAVP"/>
    <s v="VP UNIVERSITY ACADEMIC AFFAIRS"/>
    <s v="95"/>
    <s v="1-Adjust Based Budget"/>
    <x v="42"/>
    <x v="2"/>
    <x v="7"/>
    <m/>
    <x v="6"/>
    <x v="6"/>
    <m/>
  </r>
  <r>
    <n v="2018"/>
    <s v="UA"/>
    <s v="ENHS"/>
    <s v="ENVIRONMENTAL HEALTH &amp; SAFETY"/>
    <x v="127"/>
    <s v="-----"/>
    <m/>
    <s v="BIOLOGICAL LAB SAFETY AT BL"/>
    <x v="22"/>
    <s v="VP UNIVERSITY ACADEMIC AFFAIRS"/>
    <s v="GENFND"/>
    <x v="26"/>
    <x v="25"/>
    <s v="---"/>
    <s v="EX"/>
    <s v="BENF"/>
    <s v="BENEFITS"/>
    <s v="GP"/>
    <x v="5"/>
    <s v="COMPENS"/>
    <s v="07"/>
    <s v="SPA"/>
    <x v="3"/>
    <n v="18324"/>
    <n v="-1"/>
    <m/>
    <x v="0"/>
    <n v="0"/>
    <s v="EX"/>
    <n v="-1"/>
    <n v="-1"/>
    <x v="0"/>
    <n v="0"/>
    <n v="0"/>
    <m/>
    <n v="0"/>
    <n v="-1"/>
    <s v="N"/>
    <m/>
    <s v="UAVP"/>
    <s v="VP UNIVERSITY ACADEMIC AFFAIRS"/>
    <s v="95"/>
    <s v="1-Adjust Based Budget"/>
    <x v="42"/>
    <x v="2"/>
    <x v="7"/>
    <m/>
    <x v="6"/>
    <x v="6"/>
    <m/>
  </r>
  <r>
    <n v="2018"/>
    <s v="UA"/>
    <s v="ENHS"/>
    <s v="ENVIRONMENTAL HEALTH &amp; SAFETY"/>
    <x v="128"/>
    <s v="-----"/>
    <m/>
    <s v="RADIATION SAFETY IN"/>
    <x v="22"/>
    <s v="VP UNIVERSITY ACADEMIC AFFAIRS"/>
    <s v="GENFND"/>
    <x v="26"/>
    <x v="25"/>
    <s v="---"/>
    <s v="EX"/>
    <s v="BENF"/>
    <s v="BENEFITS"/>
    <s v="GP"/>
    <x v="5"/>
    <s v="COMPENS"/>
    <s v="07"/>
    <s v="SPA"/>
    <x v="3"/>
    <n v="0"/>
    <n v="11364"/>
    <m/>
    <x v="0"/>
    <n v="0"/>
    <s v="EX"/>
    <n v="11364"/>
    <n v="11364"/>
    <x v="0"/>
    <n v="0"/>
    <n v="0"/>
    <m/>
    <n v="0"/>
    <n v="11364"/>
    <s v="N"/>
    <m/>
    <s v="UAVP"/>
    <s v="VP UNIVERSITY ACADEMIC AFFAIRS"/>
    <s v="95"/>
    <s v="1-Adjust Based Budget"/>
    <x v="42"/>
    <x v="2"/>
    <x v="7"/>
    <m/>
    <x v="6"/>
    <x v="6"/>
    <m/>
  </r>
  <r>
    <n v="2018"/>
    <s v="UA"/>
    <s v="ENHS"/>
    <s v="ENVIRONMENTAL HEALTH &amp; SAFETY"/>
    <x v="129"/>
    <s v="-----"/>
    <m/>
    <s v="ENVIRONMENTAL HEALTH &amp; SAFETY"/>
    <x v="22"/>
    <s v="VP UNIVERSITY ACADEMIC AFFAIRS"/>
    <s v="GENFND"/>
    <x v="26"/>
    <x v="25"/>
    <s v="---"/>
    <s v="EX"/>
    <s v="BENF"/>
    <s v="BENEFITS"/>
    <s v="GP"/>
    <x v="5"/>
    <s v="COMPENS"/>
    <s v="07"/>
    <s v="PP"/>
    <x v="3"/>
    <n v="143979"/>
    <n v="190891"/>
    <m/>
    <x v="0"/>
    <n v="0"/>
    <s v="EX"/>
    <n v="190891"/>
    <n v="190891"/>
    <x v="0"/>
    <n v="0"/>
    <n v="0"/>
    <m/>
    <n v="0"/>
    <n v="190891"/>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26"/>
    <x v="25"/>
    <s v="---"/>
    <s v="EX"/>
    <s v="BENF"/>
    <s v="BENEFITS"/>
    <s v="GP"/>
    <x v="5"/>
    <s v="COMPENS"/>
    <s v="07"/>
    <s v="PP"/>
    <x v="3"/>
    <n v="16773"/>
    <n v="16773"/>
    <m/>
    <x v="0"/>
    <n v="0"/>
    <s v="EX"/>
    <n v="16773"/>
    <n v="16773"/>
    <x v="0"/>
    <n v="0"/>
    <n v="0"/>
    <m/>
    <n v="0"/>
    <n v="16773"/>
    <s v="N"/>
    <m/>
    <s v="UAVP"/>
    <s v="VP UNIVERSITY ACADEMIC AFFAIRS"/>
    <s v="95"/>
    <s v="1-Adjust Based Budget"/>
    <x v="42"/>
    <x v="2"/>
    <x v="7"/>
    <m/>
    <x v="6"/>
    <x v="6"/>
    <m/>
  </r>
  <r>
    <n v="2018"/>
    <s v="UA"/>
    <s v="ENHS"/>
    <s v="ENVIRONMENTAL HEALTH &amp; SAFETY"/>
    <x v="126"/>
    <s v="-----"/>
    <m/>
    <s v="RADIATION LAB SAFETY &amp; BIOLOGICAL"/>
    <x v="22"/>
    <s v="VP UNIVERSITY ACADEMIC AFFAIRS"/>
    <s v="GENFND"/>
    <x v="67"/>
    <x v="66"/>
    <s v="---"/>
    <s v="EX"/>
    <s v="BENF"/>
    <s v="BENEFITS"/>
    <s v="GP"/>
    <x v="5"/>
    <s v="COMPENS"/>
    <s v="07"/>
    <s v="SPA"/>
    <x v="3"/>
    <n v="120"/>
    <n v="120"/>
    <m/>
    <x v="0"/>
    <n v="0"/>
    <s v="EX"/>
    <n v="120"/>
    <n v="120"/>
    <x v="0"/>
    <n v="0"/>
    <n v="0"/>
    <m/>
    <n v="0"/>
    <n v="120"/>
    <s v="N"/>
    <m/>
    <s v="UAVP"/>
    <s v="VP UNIVERSITY ACADEMIC AFFAIRS"/>
    <s v="95"/>
    <s v="1-Adjust Based Budget"/>
    <x v="42"/>
    <x v="2"/>
    <x v="7"/>
    <m/>
    <x v="6"/>
    <x v="6"/>
    <m/>
  </r>
  <r>
    <n v="2018"/>
    <s v="UA"/>
    <s v="ENHS"/>
    <s v="ENVIRONMENTAL HEALTH &amp; SAFETY"/>
    <x v="129"/>
    <s v="-----"/>
    <m/>
    <s v="ENVIRONMENTAL HEALTH &amp; SAFETY"/>
    <x v="22"/>
    <s v="VP UNIVERSITY ACADEMIC AFFAIRS"/>
    <s v="GENFND"/>
    <x v="67"/>
    <x v="66"/>
    <s v="---"/>
    <s v="EX"/>
    <s v="BENF"/>
    <s v="BENEFITS"/>
    <s v="GP"/>
    <x v="5"/>
    <s v="COMPENS"/>
    <s v="07"/>
    <s v="PP"/>
    <x v="3"/>
    <n v="3966"/>
    <n v="3966"/>
    <m/>
    <x v="0"/>
    <n v="0"/>
    <s v="EX"/>
    <n v="3966"/>
    <n v="3966"/>
    <x v="0"/>
    <n v="0"/>
    <n v="0"/>
    <m/>
    <n v="0"/>
    <n v="3966"/>
    <s v="N"/>
    <m/>
    <s v="UAVP"/>
    <s v="VP UNIVERSITY ACADEMIC AFFAIRS"/>
    <s v="95"/>
    <s v="1-Adjust Based Budget"/>
    <x v="42"/>
    <x v="2"/>
    <x v="7"/>
    <m/>
    <x v="6"/>
    <x v="6"/>
    <m/>
  </r>
  <r>
    <n v="2018"/>
    <s v="UA"/>
    <s v="ENHS"/>
    <s v="ENVIRONMENTAL HEALTH &amp; SAFETY"/>
    <x v="126"/>
    <s v="-----"/>
    <m/>
    <s v="RADIATION LAB SAFETY &amp; BIOLOGICAL"/>
    <x v="22"/>
    <s v="VP UNIVERSITY ACADEMIC AFFAIRS"/>
    <s v="GENFND"/>
    <x v="27"/>
    <x v="26"/>
    <s v="---"/>
    <s v="EX"/>
    <s v="TRAV"/>
    <s v="TRAVEL"/>
    <s v="MK"/>
    <x v="6"/>
    <s v="TRAVEL"/>
    <s v="10"/>
    <s v="SPA"/>
    <x v="3"/>
    <n v="2000"/>
    <n v="4000"/>
    <m/>
    <x v="0"/>
    <n v="0"/>
    <s v="EX"/>
    <n v="4000"/>
    <n v="4000"/>
    <x v="0"/>
    <n v="0"/>
    <n v="0"/>
    <m/>
    <n v="0"/>
    <n v="4000"/>
    <s v="N"/>
    <m/>
    <s v="UAVP"/>
    <s v="VP UNIVERSITY ACADEMIC AFFAIRS"/>
    <s v="95"/>
    <s v="1-Adjust Based Budget"/>
    <x v="42"/>
    <x v="2"/>
    <x v="7"/>
    <m/>
    <x v="6"/>
    <x v="6"/>
    <m/>
  </r>
  <r>
    <n v="2018"/>
    <s v="UA"/>
    <s v="ENHS"/>
    <s v="ENVIRONMENTAL HEALTH &amp; SAFETY"/>
    <x v="127"/>
    <s v="-----"/>
    <m/>
    <s v="BIOLOGICAL LAB SAFETY AT BL"/>
    <x v="22"/>
    <s v="VP UNIVERSITY ACADEMIC AFFAIRS"/>
    <s v="GENFND"/>
    <x v="27"/>
    <x v="26"/>
    <s v="---"/>
    <s v="EX"/>
    <s v="TRAV"/>
    <s v="TRAVEL"/>
    <s v="MK"/>
    <x v="6"/>
    <s v="TRAVEL"/>
    <s v="10"/>
    <s v="SPA"/>
    <x v="3"/>
    <n v="20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27"/>
    <x v="26"/>
    <s v="---"/>
    <s v="EX"/>
    <s v="TRAV"/>
    <s v="TRAVEL"/>
    <s v="MK"/>
    <x v="6"/>
    <s v="TRAVEL"/>
    <s v="10"/>
    <s v="PP"/>
    <x v="3"/>
    <n v="19000"/>
    <n v="19000"/>
    <m/>
    <x v="0"/>
    <n v="0"/>
    <s v="EX"/>
    <n v="19000"/>
    <n v="19000"/>
    <x v="0"/>
    <n v="0"/>
    <n v="0"/>
    <m/>
    <n v="0"/>
    <n v="190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27"/>
    <x v="26"/>
    <s v="---"/>
    <s v="EX"/>
    <s v="TRAV"/>
    <s v="TRAVEL"/>
    <s v="MK"/>
    <x v="6"/>
    <s v="TRAVEL"/>
    <s v="10"/>
    <s v="PP"/>
    <x v="3"/>
    <n v="20000"/>
    <n v="20000"/>
    <m/>
    <x v="0"/>
    <n v="0"/>
    <s v="EX"/>
    <n v="20000"/>
    <n v="20000"/>
    <x v="0"/>
    <n v="0"/>
    <n v="0"/>
    <m/>
    <n v="0"/>
    <n v="20000"/>
    <s v="N"/>
    <m/>
    <s v="UAVP"/>
    <s v="VP UNIVERSITY ACADEMIC AFFAIRS"/>
    <s v="95"/>
    <s v="1-Adjust Based Budget"/>
    <x v="42"/>
    <x v="2"/>
    <x v="7"/>
    <m/>
    <x v="6"/>
    <x v="6"/>
    <m/>
  </r>
  <r>
    <n v="2018"/>
    <s v="UA"/>
    <s v="ENHS"/>
    <s v="ENVIRONMENTAL HEALTH &amp; SAFETY"/>
    <x v="126"/>
    <s v="-----"/>
    <m/>
    <s v="RADIATION LAB SAFETY &amp; BIOLOGICAL"/>
    <x v="22"/>
    <s v="VP UNIVERSITY ACADEMIC AFFAIRS"/>
    <s v="GENFND"/>
    <x v="28"/>
    <x v="27"/>
    <s v="---"/>
    <s v="EX"/>
    <s v="TRAV"/>
    <s v="TRAVEL"/>
    <s v="MK"/>
    <x v="6"/>
    <s v="TRAVEL"/>
    <s v="10"/>
    <s v="SPA"/>
    <x v="3"/>
    <n v="5000"/>
    <n v="9785"/>
    <m/>
    <x v="0"/>
    <n v="0"/>
    <s v="EX"/>
    <n v="9785"/>
    <n v="9785"/>
    <x v="0"/>
    <n v="0"/>
    <n v="0"/>
    <m/>
    <n v="0"/>
    <n v="9785"/>
    <s v="N"/>
    <m/>
    <s v="UAVP"/>
    <s v="VP UNIVERSITY ACADEMIC AFFAIRS"/>
    <s v="95"/>
    <s v="1-Adjust Based Budget"/>
    <x v="42"/>
    <x v="2"/>
    <x v="7"/>
    <m/>
    <x v="6"/>
    <x v="6"/>
    <m/>
  </r>
  <r>
    <n v="2018"/>
    <s v="UA"/>
    <s v="ENHS"/>
    <s v="ENVIRONMENTAL HEALTH &amp; SAFETY"/>
    <x v="127"/>
    <s v="-----"/>
    <m/>
    <s v="BIOLOGICAL LAB SAFETY AT BL"/>
    <x v="22"/>
    <s v="VP UNIVERSITY ACADEMIC AFFAIRS"/>
    <s v="GENFND"/>
    <x v="28"/>
    <x v="27"/>
    <s v="---"/>
    <s v="EX"/>
    <s v="TRAV"/>
    <s v="TRAVEL"/>
    <s v="MK"/>
    <x v="6"/>
    <s v="TRAVEL"/>
    <s v="10"/>
    <s v="SPA"/>
    <x v="3"/>
    <n v="4785"/>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28"/>
    <x v="27"/>
    <s v="---"/>
    <s v="EX"/>
    <s v="TRAV"/>
    <s v="TRAVEL"/>
    <s v="MK"/>
    <x v="6"/>
    <s v="TRAVEL"/>
    <s v="10"/>
    <s v="PP"/>
    <x v="3"/>
    <n v="10000"/>
    <n v="10000"/>
    <m/>
    <x v="0"/>
    <n v="0"/>
    <s v="EX"/>
    <n v="10000"/>
    <n v="10000"/>
    <x v="0"/>
    <n v="0"/>
    <n v="0"/>
    <m/>
    <n v="0"/>
    <n v="100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28"/>
    <x v="27"/>
    <s v="---"/>
    <s v="EX"/>
    <s v="TRAV"/>
    <s v="TRAVEL"/>
    <s v="MK"/>
    <x v="6"/>
    <s v="TRAVEL"/>
    <s v="10"/>
    <s v="PP"/>
    <x v="3"/>
    <n v="3000"/>
    <n v="3000"/>
    <m/>
    <x v="0"/>
    <n v="0"/>
    <s v="EX"/>
    <n v="3000"/>
    <n v="3000"/>
    <x v="0"/>
    <n v="0"/>
    <n v="0"/>
    <m/>
    <n v="0"/>
    <n v="3000"/>
    <s v="N"/>
    <m/>
    <s v="UAVP"/>
    <s v="VP UNIVERSITY ACADEMIC AFFAIRS"/>
    <s v="95"/>
    <s v="1-Adjust Based Budget"/>
    <x v="42"/>
    <x v="2"/>
    <x v="7"/>
    <m/>
    <x v="6"/>
    <x v="6"/>
    <m/>
  </r>
  <r>
    <n v="2018"/>
    <s v="UA"/>
    <s v="ENHS"/>
    <s v="ENVIRONMENTAL HEALTH &amp; SAFETY"/>
    <x v="126"/>
    <s v="-----"/>
    <m/>
    <s v="RADIATION LAB SAFETY &amp; BIOLOGICAL"/>
    <x v="22"/>
    <s v="VP UNIVERSITY ACADEMIC AFFAIRS"/>
    <s v="GENFND"/>
    <x v="69"/>
    <x v="68"/>
    <s v="---"/>
    <s v="EX"/>
    <s v="TRAV"/>
    <s v="TRAVEL"/>
    <s v="MK"/>
    <x v="6"/>
    <s v="TRAVEL"/>
    <s v="10"/>
    <s v="SPA"/>
    <x v="3"/>
    <n v="5000"/>
    <n v="5000"/>
    <m/>
    <x v="0"/>
    <n v="0"/>
    <s v="EX"/>
    <n v="5000"/>
    <n v="5000"/>
    <x v="0"/>
    <n v="0"/>
    <n v="0"/>
    <m/>
    <n v="0"/>
    <n v="5000"/>
    <s v="N"/>
    <m/>
    <s v="UAVP"/>
    <s v="VP UNIVERSITY ACADEMIC AFFAIRS"/>
    <s v="95"/>
    <s v="1-Adjust Based Budget"/>
    <x v="42"/>
    <x v="2"/>
    <x v="7"/>
    <m/>
    <x v="6"/>
    <x v="6"/>
    <m/>
  </r>
  <r>
    <n v="2018"/>
    <s v="UA"/>
    <s v="ENHS"/>
    <s v="ENVIRONMENTAL HEALTH &amp; SAFETY"/>
    <x v="130"/>
    <s v="-----"/>
    <m/>
    <s v="REGIONAL ENVIRONMENTAL HEALTH &amp; SAFETY"/>
    <x v="22"/>
    <s v="VP UNIVERSITY ACADEMIC AFFAIRS"/>
    <s v="GENFND"/>
    <x v="69"/>
    <x v="68"/>
    <s v="---"/>
    <s v="EX"/>
    <s v="TRAV"/>
    <s v="TRAVEL"/>
    <s v="MK"/>
    <x v="6"/>
    <s v="TRAVEL"/>
    <s v="10"/>
    <s v="PP"/>
    <x v="3"/>
    <n v="1000"/>
    <n v="1000"/>
    <m/>
    <x v="0"/>
    <n v="0"/>
    <s v="EX"/>
    <n v="1000"/>
    <n v="1000"/>
    <x v="0"/>
    <n v="0"/>
    <n v="0"/>
    <m/>
    <n v="0"/>
    <n v="1000"/>
    <s v="N"/>
    <m/>
    <s v="UAVP"/>
    <s v="VP UNIVERSITY ACADEMIC AFFAIRS"/>
    <s v="95"/>
    <s v="1-Adjust Based Budget"/>
    <x v="42"/>
    <x v="2"/>
    <x v="7"/>
    <m/>
    <x v="6"/>
    <x v="6"/>
    <m/>
  </r>
  <r>
    <n v="2018"/>
    <s v="UA"/>
    <s v="ENHS"/>
    <s v="ENVIRONMENTAL HEALTH &amp; SAFETY"/>
    <x v="129"/>
    <s v="-----"/>
    <m/>
    <s v="ENVIRONMENTAL HEALTH &amp; SAFETY"/>
    <x v="22"/>
    <s v="VP UNIVERSITY ACADEMIC AFFAIRS"/>
    <s v="GENFND"/>
    <x v="172"/>
    <x v="165"/>
    <s v="---"/>
    <s v="EE"/>
    <s v="CAP"/>
    <s v="CAP ASSETS"/>
    <s v="MP"/>
    <x v="9"/>
    <s v="CAPITAL"/>
    <s v="11"/>
    <s v="PP"/>
    <x v="3"/>
    <n v="40000"/>
    <n v="5311"/>
    <m/>
    <x v="2"/>
    <n v="0"/>
    <s v="EX"/>
    <n v="5311"/>
    <n v="5311"/>
    <x v="0"/>
    <n v="0"/>
    <n v="0"/>
    <m/>
    <n v="0"/>
    <n v="5311"/>
    <s v="N"/>
    <m/>
    <s v="UAVP"/>
    <s v="VP UNIVERSITY ACADEMIC AFFAIRS"/>
    <s v="95"/>
    <s v="1-Adjust Based Budget"/>
    <x v="42"/>
    <x v="2"/>
    <x v="7"/>
    <m/>
    <x v="6"/>
    <x v="6"/>
    <m/>
  </r>
  <r>
    <n v="2018"/>
    <s v="UA"/>
    <s v="ENHS"/>
    <s v="ENVIRONMENTAL HEALTH &amp; SAFETY"/>
    <x v="128"/>
    <s v="-----"/>
    <m/>
    <s v="RADIATION SAFETY IN"/>
    <x v="22"/>
    <s v="VP UNIVERSITY ACADEMIC AFFAIRS"/>
    <s v="GENFND"/>
    <x v="9"/>
    <x v="8"/>
    <s v="---"/>
    <s v="EX"/>
    <s v="TREX"/>
    <s v="TRSF-EXPENSE"/>
    <s v="DZ"/>
    <x v="1"/>
    <s v="TRANSFER"/>
    <s v="21"/>
    <s v="SPA"/>
    <x v="3"/>
    <n v="120000"/>
    <n v="0"/>
    <m/>
    <x v="0"/>
    <n v="0"/>
    <s v="EX"/>
    <n v="0"/>
    <n v="0"/>
    <x v="0"/>
    <n v="0"/>
    <n v="0"/>
    <m/>
    <n v="0"/>
    <n v="0"/>
    <s v="N"/>
    <m/>
    <s v="UAVP"/>
    <s v="VP UNIVERSITY ACADEMIC AFFAIRS"/>
    <s v="95"/>
    <s v="1-Adjust Based Budget"/>
    <x v="42"/>
    <x v="2"/>
    <x v="7"/>
    <m/>
    <x v="6"/>
    <x v="6"/>
    <m/>
  </r>
  <r>
    <n v="2018"/>
    <s v="UA"/>
    <s v="ENHS"/>
    <s v="ENVIRONMENTAL HEALTH &amp; SAFETY"/>
    <x v="129"/>
    <s v="-----"/>
    <m/>
    <s v="ENVIRONMENTAL HEALTH &amp; SAFETY"/>
    <x v="22"/>
    <s v="VP UNIVERSITY ACADEMIC AFFAIRS"/>
    <s v="GENFND"/>
    <x v="10"/>
    <x v="9"/>
    <s v="---"/>
    <s v="EX"/>
    <s v="CORI"/>
    <s v="ALLOT/CHR:IN"/>
    <s v="DT"/>
    <x v="1"/>
    <s v="TRANSFER"/>
    <s v="21"/>
    <s v="PP"/>
    <x v="1"/>
    <n v="52000"/>
    <n v="52000"/>
    <m/>
    <x v="1"/>
    <s v="10cr"/>
    <s v="Allot/Xfer IN"/>
    <n v="-52000"/>
    <n v="52000"/>
    <x v="0"/>
    <n v="0"/>
    <n v="0"/>
    <m/>
    <n v="0"/>
    <n v="52000"/>
    <s v="N"/>
    <m/>
    <s v="UAVP"/>
    <s v="VP UNIVERSITY ACADEMIC AFFAIRS"/>
    <s v="95"/>
    <s v="1-Adjust Based Budget"/>
    <x v="42"/>
    <x v="2"/>
    <x v="7"/>
    <m/>
    <x v="6"/>
    <x v="6"/>
    <m/>
  </r>
  <r>
    <n v="2018"/>
    <s v="UA"/>
    <s v="OEC"/>
    <s v="OFFICE OF ONLINE EDUCATION"/>
    <x v="31"/>
    <s v="-----"/>
    <m/>
    <s v="ON-LINE EDUCATION"/>
    <x v="22"/>
    <s v="VP UNIVERSITY ACADEMIC AFFAIRS"/>
    <s v="GENFND"/>
    <x v="190"/>
    <x v="182"/>
    <s v="---"/>
    <s v="IN"/>
    <s v="INSF"/>
    <s v="INSTRUC FALL"/>
    <s v="BK"/>
    <x v="7"/>
    <s v="STUDENT FEES"/>
    <s v="01"/>
    <s v="AA"/>
    <x v="1"/>
    <n v="3750000"/>
    <n v="3750000"/>
    <s v="OE"/>
    <x v="1"/>
    <s v="OE"/>
    <s v="IN"/>
    <n v="3750000"/>
    <n v="3750000"/>
    <x v="0"/>
    <n v="0"/>
    <n v="0"/>
    <m/>
    <n v="0"/>
    <n v="3750000"/>
    <s v="N"/>
    <m/>
    <s v="UAVP"/>
    <s v="VP UNIVERSITY ACADEMIC AFFAIRS"/>
    <s v="95"/>
    <s v="1-Adjust Based Budget"/>
    <x v="42"/>
    <x v="2"/>
    <x v="7"/>
    <m/>
    <x v="17"/>
    <x v="17"/>
    <m/>
  </r>
  <r>
    <n v="2018"/>
    <s v="UA"/>
    <s v="OEC"/>
    <s v="OFFICE OF ONLINE EDUCATION"/>
    <x v="31"/>
    <s v="-----"/>
    <m/>
    <s v="ON-LINE EDUCATION"/>
    <x v="22"/>
    <s v="VP UNIVERSITY ACADEMIC AFFAIRS"/>
    <s v="GENFND"/>
    <x v="191"/>
    <x v="183"/>
    <s v="---"/>
    <s v="IN"/>
    <s v="INSS"/>
    <s v="INSTR SPRING"/>
    <s v="BV"/>
    <x v="7"/>
    <s v="STUDENT FEES"/>
    <s v="01"/>
    <s v="AA"/>
    <x v="1"/>
    <n v="3700000"/>
    <n v="3700000"/>
    <s v="OE"/>
    <x v="1"/>
    <s v="OE"/>
    <s v="IN"/>
    <n v="3700000"/>
    <n v="3700000"/>
    <x v="0"/>
    <n v="0"/>
    <n v="0"/>
    <m/>
    <n v="0"/>
    <n v="3700000"/>
    <s v="N"/>
    <m/>
    <s v="UAVP"/>
    <s v="VP UNIVERSITY ACADEMIC AFFAIRS"/>
    <s v="95"/>
    <s v="1-Adjust Based Budget"/>
    <x v="42"/>
    <x v="2"/>
    <x v="7"/>
    <m/>
    <x v="17"/>
    <x v="17"/>
    <m/>
  </r>
  <r>
    <n v="2018"/>
    <s v="UA"/>
    <s v="OEC"/>
    <s v="OFFICE OF ONLINE EDUCATION"/>
    <x v="31"/>
    <s v="-----"/>
    <m/>
    <s v="ON-LINE EDUCATION"/>
    <x v="22"/>
    <s v="VP UNIVERSITY ACADEMIC AFFAIRS"/>
    <s v="GENFND"/>
    <x v="192"/>
    <x v="184"/>
    <s v="---"/>
    <s v="IN"/>
    <s v="OTH1"/>
    <s v="OTHER SUM1"/>
    <s v="AV"/>
    <x v="7"/>
    <s v="STUDENT FEES"/>
    <s v="01"/>
    <s v="AA"/>
    <x v="1"/>
    <n v="2000000"/>
    <n v="2000000"/>
    <s v="OE"/>
    <x v="1"/>
    <s v="OE"/>
    <s v="IN"/>
    <n v="2000000"/>
    <n v="2000000"/>
    <x v="0"/>
    <n v="0"/>
    <n v="0"/>
    <m/>
    <n v="0"/>
    <n v="2000000"/>
    <s v="N"/>
    <m/>
    <s v="UAVP"/>
    <s v="VP UNIVERSITY ACADEMIC AFFAIRS"/>
    <s v="95"/>
    <s v="1-Adjust Based Budget"/>
    <x v="42"/>
    <x v="2"/>
    <x v="7"/>
    <m/>
    <x v="17"/>
    <x v="17"/>
    <m/>
  </r>
  <r>
    <n v="2018"/>
    <s v="UA"/>
    <s v="OEC"/>
    <s v="OFFICE OF ONLINE EDUCATION"/>
    <x v="31"/>
    <s v="-----"/>
    <m/>
    <s v="ON-LINE EDUCATION"/>
    <x v="22"/>
    <s v="VP UNIVERSITY ACADEMIC AFFAIRS"/>
    <s v="GENFND"/>
    <x v="18"/>
    <x v="17"/>
    <s v="---"/>
    <s v="EX"/>
    <s v="ACSA"/>
    <s v="ACADEMIC SAL"/>
    <s v="FA"/>
    <x v="5"/>
    <s v="COMPENS"/>
    <s v="07"/>
    <s v="AA"/>
    <x v="3"/>
    <n v="577978"/>
    <n v="579130"/>
    <s v="OE"/>
    <x v="0"/>
    <s v="OE"/>
    <s v="EX"/>
    <n v="579130"/>
    <n v="579130"/>
    <x v="2"/>
    <n v="15994"/>
    <n v="-12393.382000000049"/>
    <m/>
    <n v="3600.6179999999513"/>
    <n v="582730.6179999999"/>
    <s v="Y"/>
    <m/>
    <s v="UAVP"/>
    <s v="VP UNIVERSITY ACADEMIC AFFAIRS"/>
    <s v="99"/>
    <s v="1-Adjust Based Budget"/>
    <x v="43"/>
    <x v="2"/>
    <x v="7"/>
    <m/>
    <x v="17"/>
    <x v="17"/>
    <m/>
  </r>
  <r>
    <n v="2018"/>
    <s v="UA"/>
    <s v="OEC"/>
    <s v="OFFICE OF ONLINE EDUCATION"/>
    <x v="31"/>
    <s v="-----"/>
    <m/>
    <s v="ON-LINE EDUCATION"/>
    <x v="22"/>
    <s v="VP UNIVERSITY ACADEMIC AFFAIRS"/>
    <s v="GENFND"/>
    <x v="18"/>
    <x v="17"/>
    <s v="ADM"/>
    <s v="EX"/>
    <s v="ACSA"/>
    <s v="ACADEMIC SAL"/>
    <s v="FA"/>
    <x v="5"/>
    <s v="COMPENS"/>
    <s v="07"/>
    <s v="AA"/>
    <x v="3"/>
    <n v="57738"/>
    <n v="56586"/>
    <s v="OE"/>
    <x v="0"/>
    <s v="OE"/>
    <s v="EX"/>
    <n v="56586"/>
    <n v="56586"/>
    <x v="2"/>
    <n v="1563"/>
    <n v="-1210.940400000005"/>
    <m/>
    <n v="352.05959999999504"/>
    <n v="56938.059599999993"/>
    <s v="Y"/>
    <m/>
    <s v="UAVP"/>
    <s v="VP UNIVERSITY ACADEMIC AFFAIRS"/>
    <s v="99"/>
    <s v="1-Adjust Based Budget"/>
    <x v="43"/>
    <x v="2"/>
    <x v="7"/>
    <m/>
    <x v="17"/>
    <x v="17"/>
    <m/>
  </r>
  <r>
    <n v="2018"/>
    <s v="UA"/>
    <s v="OEC"/>
    <s v="OFFICE OF ONLINE EDUCATION"/>
    <x v="31"/>
    <s v="-----"/>
    <m/>
    <s v="ON-LINE EDUCATION"/>
    <x v="22"/>
    <s v="VP UNIVERSITY ACADEMIC AFFAIRS"/>
    <s v="GENFND"/>
    <x v="19"/>
    <x v="18"/>
    <s v="---"/>
    <s v="EX"/>
    <s v="ACSA"/>
    <s v="ACADEMIC SAL"/>
    <s v="FA"/>
    <x v="5"/>
    <s v="COMPENS"/>
    <s v="07"/>
    <s v="AA"/>
    <x v="3"/>
    <n v="52000"/>
    <n v="52000"/>
    <s v="OE"/>
    <x v="0"/>
    <s v="OE"/>
    <s v="EX"/>
    <n v="52000"/>
    <n v="52000"/>
    <x v="0"/>
    <n v="0"/>
    <n v="0"/>
    <m/>
    <n v="0"/>
    <n v="52000"/>
    <s v="N"/>
    <m/>
    <s v="UAVP"/>
    <s v="VP UNIVERSITY ACADEMIC AFFAIRS"/>
    <s v="95"/>
    <s v="1-Adjust Based Budget"/>
    <x v="42"/>
    <x v="2"/>
    <x v="7"/>
    <m/>
    <x v="17"/>
    <x v="17"/>
    <m/>
  </r>
  <r>
    <n v="2018"/>
    <s v="UA"/>
    <s v="OEC"/>
    <s v="OFFICE OF ONLINE EDUCATION"/>
    <x v="31"/>
    <s v="-----"/>
    <m/>
    <s v="ON-LINE EDUCATION"/>
    <x v="22"/>
    <s v="VP UNIVERSITY ACADEMIC AFFAIRS"/>
    <s v="GENFND"/>
    <x v="34"/>
    <x v="33"/>
    <s v="---"/>
    <s v="EX"/>
    <s v="PRSA"/>
    <s v="PROF SAL"/>
    <s v="FP"/>
    <x v="5"/>
    <s v="COMPENS"/>
    <s v="07"/>
    <s v="AA"/>
    <x v="3"/>
    <n v="758558"/>
    <n v="770197"/>
    <s v="OE"/>
    <x v="0"/>
    <s v="OE"/>
    <s v="EX"/>
    <n v="770197"/>
    <n v="770197"/>
    <x v="2"/>
    <n v="21271"/>
    <n v="-16482.215800000067"/>
    <m/>
    <n v="4788.7841999999328"/>
    <n v="774985.78419999988"/>
    <s v="Y"/>
    <m/>
    <s v="UAVP"/>
    <s v="VP UNIVERSITY ACADEMIC AFFAIRS"/>
    <s v="99"/>
    <s v="1-Adjust Based Budget"/>
    <x v="43"/>
    <x v="2"/>
    <x v="7"/>
    <m/>
    <x v="17"/>
    <x v="17"/>
    <m/>
  </r>
  <r>
    <n v="2018"/>
    <s v="UA"/>
    <s v="OEC"/>
    <s v="OFFICE OF ONLINE EDUCATION"/>
    <x v="31"/>
    <s v="-----"/>
    <m/>
    <s v="ON-LINE EDUCATION"/>
    <x v="22"/>
    <s v="VP UNIVERSITY ACADEMIC AFFAIRS"/>
    <s v="GENFND"/>
    <x v="99"/>
    <x v="97"/>
    <s v="---"/>
    <s v="EX"/>
    <s v="PRSA"/>
    <s v="PROF SAL"/>
    <s v="FP"/>
    <x v="5"/>
    <s v="COMPENS"/>
    <s v="07"/>
    <s v="AA"/>
    <x v="3"/>
    <n v="442000"/>
    <n v="387367"/>
    <s v="OE"/>
    <x v="0"/>
    <s v="OE"/>
    <s v="EX"/>
    <n v="387367"/>
    <n v="387367"/>
    <x v="0"/>
    <n v="0"/>
    <n v="0"/>
    <m/>
    <n v="0"/>
    <n v="387367"/>
    <s v="N"/>
    <m/>
    <s v="UAVP"/>
    <s v="VP UNIVERSITY ACADEMIC AFFAIRS"/>
    <s v="95"/>
    <s v="1-Adjust Based Budget"/>
    <x v="42"/>
    <x v="2"/>
    <x v="7"/>
    <m/>
    <x v="17"/>
    <x v="17"/>
    <m/>
  </r>
  <r>
    <n v="2018"/>
    <s v="UA"/>
    <s v="OEC"/>
    <s v="OFFICE OF ONLINE EDUCATION"/>
    <x v="31"/>
    <s v="-----"/>
    <m/>
    <s v="ON-LINE EDUCATION"/>
    <x v="22"/>
    <s v="VP UNIVERSITY ACADEMIC AFFAIRS"/>
    <s v="GENFND"/>
    <x v="36"/>
    <x v="35"/>
    <s v="---"/>
    <s v="EX"/>
    <s v="PRSA"/>
    <s v="PROF SAL"/>
    <s v="FP"/>
    <x v="5"/>
    <s v="COMPENS"/>
    <s v="07"/>
    <s v="AA"/>
    <x v="3"/>
    <n v="128856"/>
    <n v="171850"/>
    <s v="OE"/>
    <x v="0"/>
    <s v="OE"/>
    <s v="EX"/>
    <n v="171850"/>
    <n v="171850"/>
    <x v="2"/>
    <n v="4746"/>
    <n v="-3677.5900000000147"/>
    <m/>
    <n v="1068.4099999999853"/>
    <n v="172918.40999999997"/>
    <s v="Y"/>
    <m/>
    <s v="UAVP"/>
    <s v="VP UNIVERSITY ACADEMIC AFFAIRS"/>
    <s v="99"/>
    <s v="1-Adjust Based Budget"/>
    <x v="43"/>
    <x v="2"/>
    <x v="7"/>
    <m/>
    <x v="17"/>
    <x v="17"/>
    <m/>
  </r>
  <r>
    <n v="2018"/>
    <s v="UA"/>
    <s v="OEC"/>
    <s v="OFFICE OF ONLINE EDUCATION"/>
    <x v="31"/>
    <s v="-----"/>
    <m/>
    <s v="ON-LINE EDUCATION"/>
    <x v="22"/>
    <s v="VP UNIVERSITY ACADEMIC AFFAIRS"/>
    <s v="GENFND"/>
    <x v="37"/>
    <x v="36"/>
    <s v="---"/>
    <s v="EX"/>
    <s v="BISA"/>
    <s v="BIWEEK SAL"/>
    <s v="FV"/>
    <x v="5"/>
    <s v="COMPENS"/>
    <s v="07"/>
    <s v="AA"/>
    <x v="3"/>
    <n v="35942"/>
    <n v="35942"/>
    <s v="OE"/>
    <x v="0"/>
    <s v="OE"/>
    <s v="EX"/>
    <n v="35942"/>
    <n v="35942"/>
    <x v="3"/>
    <n v="996"/>
    <n v="-140.17380000000051"/>
    <m/>
    <n v="855.82619999999952"/>
    <n v="36797.826199999996"/>
    <s v="Y"/>
    <m/>
    <s v="UAVP"/>
    <s v="VP UNIVERSITY ACADEMIC AFFAIRS"/>
    <s v="99"/>
    <s v="1-Adjust Based Budget"/>
    <x v="43"/>
    <x v="2"/>
    <x v="7"/>
    <m/>
    <x v="17"/>
    <x v="17"/>
    <m/>
  </r>
  <r>
    <n v="2018"/>
    <s v="UA"/>
    <s v="OEC"/>
    <s v="OFFICE OF ONLINE EDUCATION"/>
    <x v="31"/>
    <s v="-----"/>
    <m/>
    <s v="ON-LINE EDUCATION"/>
    <x v="22"/>
    <s v="VP UNIVERSITY ACADEMIC AFFAIRS"/>
    <s v="GENFND"/>
    <x v="77"/>
    <x v="75"/>
    <s v="---"/>
    <s v="EX"/>
    <s v="BISA"/>
    <s v="BIWEEK SAL"/>
    <s v="FV"/>
    <x v="5"/>
    <s v="COMPENS"/>
    <s v="07"/>
    <s v="AA"/>
    <x v="3"/>
    <n v="37762"/>
    <n v="37762"/>
    <s v="OE"/>
    <x v="0"/>
    <s v="OE"/>
    <s v="EX"/>
    <n v="37762"/>
    <n v="37762"/>
    <x v="0"/>
    <n v="0"/>
    <n v="0"/>
    <m/>
    <n v="0"/>
    <n v="37762"/>
    <s v="N"/>
    <m/>
    <s v="UAVP"/>
    <s v="VP UNIVERSITY ACADEMIC AFFAIRS"/>
    <s v="95"/>
    <s v="1-Adjust Based Budget"/>
    <x v="42"/>
    <x v="2"/>
    <x v="7"/>
    <m/>
    <x v="17"/>
    <x v="17"/>
    <m/>
  </r>
  <r>
    <n v="2018"/>
    <s v="UA"/>
    <s v="OEC"/>
    <s v="OFFICE OF ONLINE EDUCATION"/>
    <x v="31"/>
    <s v="-----"/>
    <m/>
    <s v="ON-LINE EDUCATION"/>
    <x v="22"/>
    <s v="VP UNIVERSITY ACADEMIC AFFAIRS"/>
    <s v="GENFND"/>
    <x v="38"/>
    <x v="37"/>
    <s v="---"/>
    <s v="EX"/>
    <s v="HRCO"/>
    <s v="HOURLY COMP"/>
    <s v="GK"/>
    <x v="5"/>
    <s v="COMPENS"/>
    <s v="07"/>
    <s v="AA"/>
    <x v="3"/>
    <n v="85000"/>
    <n v="85000"/>
    <s v="OE"/>
    <x v="0"/>
    <s v="OE"/>
    <s v="EX"/>
    <n v="85000"/>
    <n v="85000"/>
    <x v="0"/>
    <n v="0"/>
    <n v="0"/>
    <m/>
    <n v="0"/>
    <n v="85000"/>
    <s v="N"/>
    <m/>
    <s v="UAVP"/>
    <s v="VP UNIVERSITY ACADEMIC AFFAIRS"/>
    <s v="95"/>
    <s v="1-Adjust Based Budget"/>
    <x v="42"/>
    <x v="2"/>
    <x v="7"/>
    <m/>
    <x v="17"/>
    <x v="17"/>
    <m/>
  </r>
  <r>
    <n v="2018"/>
    <s v="UA"/>
    <s v="OEC"/>
    <s v="OFFICE OF ONLINE EDUCATION"/>
    <x v="31"/>
    <s v="-----"/>
    <m/>
    <s v="ON-LINE EDUCATION"/>
    <x v="22"/>
    <s v="VP UNIVERSITY ACADEMIC AFFAIRS"/>
    <s v="GENFND"/>
    <x v="40"/>
    <x v="39"/>
    <s v="---"/>
    <s v="EX"/>
    <s v="HRCO"/>
    <s v="HOURLY COMP"/>
    <s v="GK"/>
    <x v="5"/>
    <s v="COMPENS"/>
    <s v="07"/>
    <s v="AA"/>
    <x v="3"/>
    <n v="40000"/>
    <n v="40000"/>
    <s v="OE"/>
    <x v="0"/>
    <s v="OE"/>
    <s v="EX"/>
    <n v="40000"/>
    <n v="40000"/>
    <x v="0"/>
    <n v="0"/>
    <n v="0"/>
    <m/>
    <n v="0"/>
    <n v="40000"/>
    <s v="N"/>
    <m/>
    <s v="UAVP"/>
    <s v="VP UNIVERSITY ACADEMIC AFFAIRS"/>
    <s v="95"/>
    <s v="1-Adjust Based Budget"/>
    <x v="42"/>
    <x v="2"/>
    <x v="7"/>
    <m/>
    <x v="17"/>
    <x v="17"/>
    <m/>
  </r>
  <r>
    <n v="2018"/>
    <s v="UA"/>
    <s v="OEC"/>
    <s v="OFFICE OF ONLINE EDUCATION"/>
    <x v="31"/>
    <s v="-----"/>
    <m/>
    <s v="ON-LINE EDUCATION"/>
    <x v="22"/>
    <s v="VP UNIVERSITY ACADEMIC AFFAIRS"/>
    <s v="GENFND"/>
    <x v="20"/>
    <x v="19"/>
    <s v="---"/>
    <s v="EX"/>
    <s v="OEXP"/>
    <s v="OTHER EXP"/>
    <s v="LP"/>
    <x v="4"/>
    <s v="GEN EXP"/>
    <s v="09"/>
    <s v="AA"/>
    <x v="3"/>
    <n v="20106"/>
    <n v="20106"/>
    <s v="OE"/>
    <x v="0"/>
    <s v="OE"/>
    <s v="EX"/>
    <n v="20106"/>
    <n v="20106"/>
    <x v="0"/>
    <n v="0"/>
    <n v="0"/>
    <m/>
    <n v="0"/>
    <n v="20106"/>
    <s v="N"/>
    <m/>
    <s v="UAVP"/>
    <s v="VP UNIVERSITY ACADEMIC AFFAIRS"/>
    <s v="95"/>
    <s v="1-Adjust Based Budget"/>
    <x v="42"/>
    <x v="2"/>
    <x v="7"/>
    <m/>
    <x v="17"/>
    <x v="17"/>
    <m/>
  </r>
  <r>
    <n v="2018"/>
    <s v="UA"/>
    <s v="OEC"/>
    <s v="OFFICE OF ONLINE EDUCATION"/>
    <x v="31"/>
    <s v="-----"/>
    <m/>
    <s v="ON-LINE EDUCATION"/>
    <x v="22"/>
    <s v="VP UNIVERSITY ACADEMIC AFFAIRS"/>
    <s v="GENFND"/>
    <x v="11"/>
    <x v="10"/>
    <s v="---"/>
    <s v="EX"/>
    <s v="ADV"/>
    <s v="ADVERT PROMO"/>
    <s v="LA"/>
    <x v="4"/>
    <s v="GEN EXP"/>
    <s v="09"/>
    <s v="AA"/>
    <x v="3"/>
    <n v="22000"/>
    <n v="22000"/>
    <s v="OE"/>
    <x v="0"/>
    <s v="OE"/>
    <s v="EX"/>
    <n v="22000"/>
    <n v="22000"/>
    <x v="0"/>
    <n v="0"/>
    <n v="0"/>
    <m/>
    <n v="0"/>
    <n v="22000"/>
    <s v="N"/>
    <m/>
    <s v="UAVP"/>
    <s v="VP UNIVERSITY ACADEMIC AFFAIRS"/>
    <s v="95"/>
    <s v="1-Adjust Based Budget"/>
    <x v="42"/>
    <x v="2"/>
    <x v="7"/>
    <m/>
    <x v="17"/>
    <x v="17"/>
    <m/>
  </r>
  <r>
    <n v="2018"/>
    <s v="UA"/>
    <s v="OEC"/>
    <s v="OFFICE OF ONLINE EDUCATION"/>
    <x v="31"/>
    <s v="-----"/>
    <m/>
    <s v="ON-LINE EDUCATION"/>
    <x v="22"/>
    <s v="VP UNIVERSITY ACADEMIC AFFAIRS"/>
    <s v="GENFND"/>
    <x v="150"/>
    <x v="143"/>
    <s v="---"/>
    <s v="EX"/>
    <s v="S&amp;E"/>
    <s v="S&amp;E"/>
    <s v="LF"/>
    <x v="4"/>
    <s v="GEN EXP"/>
    <s v="09"/>
    <s v="AA"/>
    <x v="3"/>
    <n v="2000"/>
    <n v="2000"/>
    <s v="OE"/>
    <x v="0"/>
    <s v="OE"/>
    <s v="EX"/>
    <n v="2000"/>
    <n v="2000"/>
    <x v="0"/>
    <n v="0"/>
    <n v="0"/>
    <m/>
    <n v="0"/>
    <n v="2000"/>
    <s v="N"/>
    <m/>
    <s v="UAVP"/>
    <s v="VP UNIVERSITY ACADEMIC AFFAIRS"/>
    <s v="95"/>
    <s v="1-Adjust Based Budget"/>
    <x v="42"/>
    <x v="2"/>
    <x v="7"/>
    <m/>
    <x v="17"/>
    <x v="17"/>
    <m/>
  </r>
  <r>
    <n v="2018"/>
    <s v="UA"/>
    <s v="OEC"/>
    <s v="OFFICE OF ONLINE EDUCATION"/>
    <x v="31"/>
    <s v="-----"/>
    <m/>
    <s v="ON-LINE EDUCATION"/>
    <x v="22"/>
    <s v="VP UNIVERSITY ACADEMIC AFFAIRS"/>
    <s v="GENFND"/>
    <x v="21"/>
    <x v="20"/>
    <s v="---"/>
    <s v="EX"/>
    <s v="PRIN"/>
    <s v="PRINT DUPL"/>
    <s v="KA"/>
    <x v="4"/>
    <s v="GEN EXP"/>
    <s v="09"/>
    <s v="AA"/>
    <x v="3"/>
    <n v="12000"/>
    <n v="12000"/>
    <s v="OE"/>
    <x v="0"/>
    <s v="OE"/>
    <s v="EX"/>
    <n v="12000"/>
    <n v="12000"/>
    <x v="0"/>
    <n v="0"/>
    <n v="0"/>
    <m/>
    <n v="0"/>
    <n v="12000"/>
    <s v="N"/>
    <m/>
    <s v="UAVP"/>
    <s v="VP UNIVERSITY ACADEMIC AFFAIRS"/>
    <s v="95"/>
    <s v="1-Adjust Based Budget"/>
    <x v="42"/>
    <x v="2"/>
    <x v="7"/>
    <m/>
    <x v="17"/>
    <x v="17"/>
    <m/>
  </r>
  <r>
    <n v="2018"/>
    <s v="UA"/>
    <s v="OEC"/>
    <s v="OFFICE OF ONLINE EDUCATION"/>
    <x v="31"/>
    <s v="-----"/>
    <m/>
    <s v="ON-LINE EDUCATION"/>
    <x v="22"/>
    <s v="VP UNIVERSITY ACADEMIC AFFAIRS"/>
    <s v="GENFND"/>
    <x v="41"/>
    <x v="40"/>
    <s v="---"/>
    <s v="EX"/>
    <s v="PRIN"/>
    <s v="PRINT DUPL"/>
    <s v="KA"/>
    <x v="4"/>
    <s v="GEN EXP"/>
    <s v="09"/>
    <s v="AA"/>
    <x v="3"/>
    <n v="5000"/>
    <n v="5000"/>
    <s v="OE"/>
    <x v="0"/>
    <s v="OE"/>
    <s v="EX"/>
    <n v="5000"/>
    <n v="5000"/>
    <x v="0"/>
    <n v="0"/>
    <n v="0"/>
    <m/>
    <n v="0"/>
    <n v="5000"/>
    <s v="N"/>
    <m/>
    <s v="UAVP"/>
    <s v="VP UNIVERSITY ACADEMIC AFFAIRS"/>
    <s v="95"/>
    <s v="1-Adjust Based Budget"/>
    <x v="42"/>
    <x v="2"/>
    <x v="7"/>
    <m/>
    <x v="17"/>
    <x v="17"/>
    <m/>
  </r>
  <r>
    <n v="2018"/>
    <s v="UA"/>
    <s v="OEC"/>
    <s v="OFFICE OF ONLINE EDUCATION"/>
    <x v="31"/>
    <s v="-----"/>
    <m/>
    <s v="ON-LINE EDUCATION"/>
    <x v="22"/>
    <s v="VP UNIVERSITY ACADEMIC AFFAIRS"/>
    <s v="GENFND"/>
    <x v="113"/>
    <x v="19"/>
    <s v="---"/>
    <s v="EX"/>
    <s v="OEXP"/>
    <s v="OTHER EXP"/>
    <s v="LP"/>
    <x v="4"/>
    <s v="GEN EXP"/>
    <s v="09"/>
    <s v="AA"/>
    <x v="3"/>
    <n v="10000"/>
    <n v="10000"/>
    <s v="OE"/>
    <x v="0"/>
    <s v="OE"/>
    <s v="EX"/>
    <n v="10000"/>
    <n v="10000"/>
    <x v="0"/>
    <n v="0"/>
    <n v="0"/>
    <m/>
    <n v="0"/>
    <n v="10000"/>
    <s v="N"/>
    <m/>
    <s v="UAVP"/>
    <s v="VP UNIVERSITY ACADEMIC AFFAIRS"/>
    <s v="95"/>
    <s v="1-Adjust Based Budget"/>
    <x v="42"/>
    <x v="2"/>
    <x v="7"/>
    <m/>
    <x v="17"/>
    <x v="17"/>
    <m/>
  </r>
  <r>
    <n v="2018"/>
    <s v="UA"/>
    <s v="OEC"/>
    <s v="OFFICE OF ONLINE EDUCATION"/>
    <x v="31"/>
    <s v="-----"/>
    <m/>
    <s v="ON-LINE EDUCATION"/>
    <x v="22"/>
    <s v="VP UNIVERSITY ACADEMIC AFFAIRS"/>
    <s v="GENFND"/>
    <x v="43"/>
    <x v="42"/>
    <s v="---"/>
    <s v="EX"/>
    <s v="PHON"/>
    <s v="TELE POST"/>
    <s v="JV"/>
    <x v="4"/>
    <s v="GEN EXP"/>
    <s v="09"/>
    <s v="AA"/>
    <x v="3"/>
    <n v="500"/>
    <n v="500"/>
    <s v="OE"/>
    <x v="0"/>
    <s v="OE"/>
    <s v="EX"/>
    <n v="500"/>
    <n v="500"/>
    <x v="0"/>
    <n v="0"/>
    <n v="0"/>
    <m/>
    <n v="0"/>
    <n v="500"/>
    <s v="N"/>
    <m/>
    <s v="UAVP"/>
    <s v="VP UNIVERSITY ACADEMIC AFFAIRS"/>
    <s v="95"/>
    <s v="1-Adjust Based Budget"/>
    <x v="42"/>
    <x v="2"/>
    <x v="7"/>
    <m/>
    <x v="17"/>
    <x v="17"/>
    <m/>
  </r>
  <r>
    <n v="2018"/>
    <s v="UA"/>
    <s v="OEC"/>
    <s v="OFFICE OF ONLINE EDUCATION"/>
    <x v="31"/>
    <s v="-----"/>
    <m/>
    <s v="ON-LINE EDUCATION"/>
    <x v="22"/>
    <s v="VP UNIVERSITY ACADEMIC AFFAIRS"/>
    <s v="GENFND"/>
    <x v="44"/>
    <x v="43"/>
    <s v="---"/>
    <s v="EX"/>
    <s v="PHON"/>
    <s v="TELE POST"/>
    <s v="JV"/>
    <x v="4"/>
    <s v="GEN EXP"/>
    <s v="09"/>
    <s v="AA"/>
    <x v="3"/>
    <n v="1200"/>
    <n v="1200"/>
    <s v="OE"/>
    <x v="0"/>
    <s v="OE"/>
    <s v="EX"/>
    <n v="1200"/>
    <n v="1200"/>
    <x v="0"/>
    <n v="0"/>
    <n v="0"/>
    <m/>
    <n v="0"/>
    <n v="1200"/>
    <s v="N"/>
    <m/>
    <s v="UAVP"/>
    <s v="VP UNIVERSITY ACADEMIC AFFAIRS"/>
    <s v="95"/>
    <s v="1-Adjust Based Budget"/>
    <x v="42"/>
    <x v="2"/>
    <x v="7"/>
    <m/>
    <x v="17"/>
    <x v="17"/>
    <m/>
  </r>
  <r>
    <n v="2018"/>
    <s v="UA"/>
    <s v="OEC"/>
    <s v="OFFICE OF ONLINE EDUCATION"/>
    <x v="31"/>
    <s v="-----"/>
    <m/>
    <s v="ON-LINE EDUCATION"/>
    <x v="22"/>
    <s v="VP UNIVERSITY ACADEMIC AFFAIRS"/>
    <s v="GENFND"/>
    <x v="22"/>
    <x v="21"/>
    <s v="---"/>
    <s v="EX"/>
    <s v="S&amp;E"/>
    <s v="S&amp;E"/>
    <s v="LF"/>
    <x v="4"/>
    <s v="GEN EXP"/>
    <s v="09"/>
    <s v="AA"/>
    <x v="3"/>
    <n v="5000"/>
    <n v="5000"/>
    <s v="OE"/>
    <x v="0"/>
    <s v="OE"/>
    <s v="EX"/>
    <n v="5000"/>
    <n v="5000"/>
    <x v="0"/>
    <n v="0"/>
    <n v="0"/>
    <m/>
    <n v="0"/>
    <n v="5000"/>
    <s v="N"/>
    <m/>
    <s v="UAVP"/>
    <s v="VP UNIVERSITY ACADEMIC AFFAIRS"/>
    <s v="95"/>
    <s v="1-Adjust Based Budget"/>
    <x v="42"/>
    <x v="2"/>
    <x v="7"/>
    <m/>
    <x v="17"/>
    <x v="17"/>
    <m/>
  </r>
  <r>
    <n v="2018"/>
    <s v="UA"/>
    <s v="OEC"/>
    <s v="OFFICE OF ONLINE EDUCATION"/>
    <x v="31"/>
    <s v="-----"/>
    <m/>
    <s v="ON-LINE EDUCATION"/>
    <x v="22"/>
    <s v="VP UNIVERSITY ACADEMIC AFFAIRS"/>
    <s v="GENFND"/>
    <x v="101"/>
    <x v="99"/>
    <s v="---"/>
    <s v="EX"/>
    <s v="S&amp;E"/>
    <s v="S&amp;E"/>
    <s v="LF"/>
    <x v="4"/>
    <s v="GEN EXP"/>
    <s v="09"/>
    <s v="AA"/>
    <x v="3"/>
    <n v="400"/>
    <n v="400"/>
    <s v="OE"/>
    <x v="0"/>
    <s v="OE"/>
    <s v="EX"/>
    <n v="400"/>
    <n v="400"/>
    <x v="0"/>
    <n v="0"/>
    <n v="0"/>
    <m/>
    <n v="0"/>
    <n v="400"/>
    <s v="N"/>
    <m/>
    <s v="UAVP"/>
    <s v="VP UNIVERSITY ACADEMIC AFFAIRS"/>
    <s v="95"/>
    <s v="1-Adjust Based Budget"/>
    <x v="42"/>
    <x v="2"/>
    <x v="7"/>
    <m/>
    <x v="17"/>
    <x v="17"/>
    <m/>
  </r>
  <r>
    <n v="2018"/>
    <s v="UA"/>
    <s v="OEC"/>
    <s v="OFFICE OF ONLINE EDUCATION"/>
    <x v="31"/>
    <s v="-----"/>
    <m/>
    <s v="ON-LINE EDUCATION"/>
    <x v="22"/>
    <s v="VP UNIVERSITY ACADEMIC AFFAIRS"/>
    <s v="GENFND"/>
    <x v="12"/>
    <x v="11"/>
    <s v="---"/>
    <s v="EX"/>
    <s v="PRIN"/>
    <s v="PRINT DUPL"/>
    <s v="KA"/>
    <x v="4"/>
    <s v="GEN EXP"/>
    <s v="09"/>
    <s v="AA"/>
    <x v="3"/>
    <n v="6000"/>
    <n v="6000"/>
    <s v="OE"/>
    <x v="0"/>
    <s v="OE"/>
    <s v="EX"/>
    <n v="6000"/>
    <n v="6000"/>
    <x v="0"/>
    <n v="0"/>
    <n v="0"/>
    <m/>
    <n v="0"/>
    <n v="6000"/>
    <s v="N"/>
    <m/>
    <s v="UAVP"/>
    <s v="VP UNIVERSITY ACADEMIC AFFAIRS"/>
    <s v="95"/>
    <s v="1-Adjust Based Budget"/>
    <x v="42"/>
    <x v="2"/>
    <x v="7"/>
    <m/>
    <x v="17"/>
    <x v="17"/>
    <m/>
  </r>
  <r>
    <n v="2018"/>
    <s v="UA"/>
    <s v="OEC"/>
    <s v="OFFICE OF ONLINE EDUCATION"/>
    <x v="31"/>
    <s v="-----"/>
    <m/>
    <s v="ON-LINE EDUCATION"/>
    <x v="22"/>
    <s v="VP UNIVERSITY ACADEMIC AFFAIRS"/>
    <s v="GENFND"/>
    <x v="47"/>
    <x v="46"/>
    <s v="---"/>
    <s v="EX"/>
    <s v="S&amp;E"/>
    <s v="S&amp;E"/>
    <s v="LF"/>
    <x v="4"/>
    <s v="GEN EXP"/>
    <s v="09"/>
    <s v="AA"/>
    <x v="3"/>
    <n v="500"/>
    <n v="500"/>
    <s v="OE"/>
    <x v="0"/>
    <s v="OE"/>
    <s v="EX"/>
    <n v="500"/>
    <n v="500"/>
    <x v="0"/>
    <n v="0"/>
    <n v="0"/>
    <m/>
    <n v="0"/>
    <n v="500"/>
    <s v="N"/>
    <m/>
    <s v="UAVP"/>
    <s v="VP UNIVERSITY ACADEMIC AFFAIRS"/>
    <s v="95"/>
    <s v="1-Adjust Based Budget"/>
    <x v="42"/>
    <x v="2"/>
    <x v="7"/>
    <m/>
    <x v="17"/>
    <x v="17"/>
    <m/>
  </r>
  <r>
    <n v="2018"/>
    <s v="UA"/>
    <s v="OEC"/>
    <s v="OFFICE OF ONLINE EDUCATION"/>
    <x v="31"/>
    <s v="-----"/>
    <m/>
    <s v="ON-LINE EDUCATION"/>
    <x v="22"/>
    <s v="VP UNIVERSITY ACADEMIC AFFAIRS"/>
    <s v="GENFND"/>
    <x v="49"/>
    <x v="48"/>
    <s v="---"/>
    <s v="EX"/>
    <s v="S&amp;E"/>
    <s v="S&amp;E"/>
    <s v="LF"/>
    <x v="4"/>
    <s v="GEN EXP"/>
    <s v="09"/>
    <s v="AA"/>
    <x v="3"/>
    <n v="100"/>
    <n v="100"/>
    <s v="OE"/>
    <x v="0"/>
    <s v="OE"/>
    <s v="EX"/>
    <n v="100"/>
    <n v="100"/>
    <x v="0"/>
    <n v="0"/>
    <n v="0"/>
    <m/>
    <n v="0"/>
    <n v="100"/>
    <s v="N"/>
    <m/>
    <s v="UAVP"/>
    <s v="VP UNIVERSITY ACADEMIC AFFAIRS"/>
    <s v="95"/>
    <s v="1-Adjust Based Budget"/>
    <x v="42"/>
    <x v="2"/>
    <x v="7"/>
    <m/>
    <x v="17"/>
    <x v="17"/>
    <m/>
  </r>
  <r>
    <n v="2018"/>
    <s v="UA"/>
    <s v="OEC"/>
    <s v="OFFICE OF ONLINE EDUCATION"/>
    <x v="31"/>
    <s v="-----"/>
    <m/>
    <s v="ON-LINE EDUCATION"/>
    <x v="22"/>
    <s v="VP UNIVERSITY ACADEMIC AFFAIRS"/>
    <s v="GENFND"/>
    <x v="50"/>
    <x v="49"/>
    <s v="---"/>
    <s v="EX"/>
    <s v="PHON"/>
    <s v="TELE POST"/>
    <s v="JV"/>
    <x v="4"/>
    <s v="GEN EXP"/>
    <s v="09"/>
    <s v="AA"/>
    <x v="3"/>
    <n v="250"/>
    <n v="250"/>
    <s v="OE"/>
    <x v="0"/>
    <s v="OE"/>
    <s v="EX"/>
    <n v="250"/>
    <n v="250"/>
    <x v="0"/>
    <n v="0"/>
    <n v="0"/>
    <m/>
    <n v="0"/>
    <n v="250"/>
    <s v="N"/>
    <m/>
    <s v="UAVP"/>
    <s v="VP UNIVERSITY ACADEMIC AFFAIRS"/>
    <s v="95"/>
    <s v="1-Adjust Based Budget"/>
    <x v="42"/>
    <x v="2"/>
    <x v="7"/>
    <m/>
    <x v="17"/>
    <x v="17"/>
    <m/>
  </r>
  <r>
    <n v="2018"/>
    <s v="UA"/>
    <s v="OEC"/>
    <s v="OFFICE OF ONLINE EDUCATION"/>
    <x v="31"/>
    <s v="-----"/>
    <m/>
    <s v="ON-LINE EDUCATION"/>
    <x v="22"/>
    <s v="VP UNIVERSITY ACADEMIC AFFAIRS"/>
    <s v="GENFND"/>
    <x v="13"/>
    <x v="12"/>
    <s v="---"/>
    <s v="EX"/>
    <s v="COSV"/>
    <s v="CONTRACT SRV"/>
    <s v="KK"/>
    <x v="4"/>
    <s v="GEN EXP"/>
    <s v="09"/>
    <s v="AA"/>
    <x v="3"/>
    <n v="486267"/>
    <n v="486267"/>
    <s v="OE"/>
    <x v="0"/>
    <s v="OE"/>
    <s v="EX"/>
    <n v="486267"/>
    <n v="486267"/>
    <x v="0"/>
    <n v="0"/>
    <n v="0"/>
    <m/>
    <n v="0"/>
    <n v="486267"/>
    <s v="N"/>
    <m/>
    <s v="UAVP"/>
    <s v="VP UNIVERSITY ACADEMIC AFFAIRS"/>
    <s v="95"/>
    <s v="1-Adjust Based Budget"/>
    <x v="42"/>
    <x v="2"/>
    <x v="7"/>
    <m/>
    <x v="17"/>
    <x v="17"/>
    <m/>
  </r>
  <r>
    <n v="2018"/>
    <s v="UA"/>
    <s v="OEC"/>
    <s v="OFFICE OF ONLINE EDUCATION"/>
    <x v="31"/>
    <s v="-----"/>
    <m/>
    <s v="ON-LINE EDUCATION"/>
    <x v="22"/>
    <s v="VP UNIVERSITY ACADEMIC AFFAIRS"/>
    <s v="GENFND"/>
    <x v="106"/>
    <x v="104"/>
    <s v="---"/>
    <s v="EX"/>
    <s v="COSV"/>
    <s v="CONTRACT SRV"/>
    <s v="KK"/>
    <x v="4"/>
    <s v="GEN EXP"/>
    <s v="09"/>
    <s v="AA"/>
    <x v="3"/>
    <n v="2000"/>
    <n v="2000"/>
    <s v="OE"/>
    <x v="0"/>
    <s v="OE"/>
    <s v="EX"/>
    <n v="2000"/>
    <n v="2000"/>
    <x v="0"/>
    <n v="0"/>
    <n v="0"/>
    <m/>
    <n v="0"/>
    <n v="2000"/>
    <s v="N"/>
    <m/>
    <s v="UAVP"/>
    <s v="VP UNIVERSITY ACADEMIC AFFAIRS"/>
    <s v="95"/>
    <s v="1-Adjust Based Budget"/>
    <x v="42"/>
    <x v="2"/>
    <x v="7"/>
    <m/>
    <x v="17"/>
    <x v="17"/>
    <m/>
  </r>
  <r>
    <n v="2018"/>
    <s v="UA"/>
    <s v="OEC"/>
    <s v="OFFICE OF ONLINE EDUCATION"/>
    <x v="31"/>
    <s v="-----"/>
    <m/>
    <s v="ON-LINE EDUCATION"/>
    <x v="22"/>
    <s v="VP UNIVERSITY ACADEMIC AFFAIRS"/>
    <s v="GENFND"/>
    <x v="53"/>
    <x v="52"/>
    <s v="---"/>
    <s v="EX"/>
    <s v="S&amp;E"/>
    <s v="S&amp;E"/>
    <s v="LF"/>
    <x v="4"/>
    <s v="GEN EXP"/>
    <s v="09"/>
    <s v="AA"/>
    <x v="3"/>
    <n v="3000"/>
    <n v="3000"/>
    <s v="OE"/>
    <x v="0"/>
    <s v="OE"/>
    <s v="EX"/>
    <n v="3000"/>
    <n v="3000"/>
    <x v="0"/>
    <n v="0"/>
    <n v="0"/>
    <m/>
    <n v="0"/>
    <n v="3000"/>
    <s v="N"/>
    <m/>
    <s v="UAVP"/>
    <s v="VP UNIVERSITY ACADEMIC AFFAIRS"/>
    <s v="95"/>
    <s v="1-Adjust Based Budget"/>
    <x v="42"/>
    <x v="2"/>
    <x v="7"/>
    <m/>
    <x v="17"/>
    <x v="17"/>
    <m/>
  </r>
  <r>
    <n v="2018"/>
    <s v="UA"/>
    <s v="OEC"/>
    <s v="OFFICE OF ONLINE EDUCATION"/>
    <x v="31"/>
    <s v="-----"/>
    <m/>
    <s v="ON-LINE EDUCATION"/>
    <x v="22"/>
    <s v="VP UNIVERSITY ACADEMIC AFFAIRS"/>
    <s v="GENFND"/>
    <x v="55"/>
    <x v="54"/>
    <s v="---"/>
    <s v="EX"/>
    <s v="S&amp;E"/>
    <s v="S&amp;E"/>
    <s v="LF"/>
    <x v="4"/>
    <s v="GEN EXP"/>
    <s v="09"/>
    <s v="AA"/>
    <x v="3"/>
    <n v="250000"/>
    <n v="250000"/>
    <s v="OE"/>
    <x v="0"/>
    <s v="OE"/>
    <s v="EX"/>
    <n v="250000"/>
    <n v="250000"/>
    <x v="0"/>
    <n v="0"/>
    <n v="0"/>
    <m/>
    <n v="0"/>
    <n v="250000"/>
    <s v="N"/>
    <m/>
    <s v="UAVP"/>
    <s v="VP UNIVERSITY ACADEMIC AFFAIRS"/>
    <s v="95"/>
    <s v="1-Adjust Based Budget"/>
    <x v="42"/>
    <x v="2"/>
    <x v="7"/>
    <m/>
    <x v="17"/>
    <x v="17"/>
    <m/>
  </r>
  <r>
    <n v="2018"/>
    <s v="UA"/>
    <s v="OEC"/>
    <s v="OFFICE OF ONLINE EDUCATION"/>
    <x v="31"/>
    <s v="-----"/>
    <m/>
    <s v="ON-LINE EDUCATION"/>
    <x v="22"/>
    <s v="VP UNIVERSITY ACADEMIC AFFAIRS"/>
    <s v="GENFND"/>
    <x v="118"/>
    <x v="53"/>
    <s v="---"/>
    <s v="EX"/>
    <s v="ADV"/>
    <s v="ADVERT PROMO"/>
    <s v="LA"/>
    <x v="4"/>
    <s v="GEN EXP"/>
    <s v="09"/>
    <s v="AA"/>
    <x v="3"/>
    <n v="110000"/>
    <n v="110000"/>
    <s v="OE"/>
    <x v="0"/>
    <s v="OE"/>
    <s v="EX"/>
    <n v="110000"/>
    <n v="110000"/>
    <x v="0"/>
    <n v="0"/>
    <n v="0"/>
    <m/>
    <n v="0"/>
    <n v="110000"/>
    <s v="N"/>
    <m/>
    <s v="UAVP"/>
    <s v="VP UNIVERSITY ACADEMIC AFFAIRS"/>
    <s v="95"/>
    <s v="1-Adjust Based Budget"/>
    <x v="42"/>
    <x v="2"/>
    <x v="7"/>
    <m/>
    <x v="17"/>
    <x v="17"/>
    <m/>
  </r>
  <r>
    <n v="2018"/>
    <s v="UA"/>
    <s v="OEC"/>
    <s v="OFFICE OF ONLINE EDUCATION"/>
    <x v="31"/>
    <s v="-----"/>
    <m/>
    <s v="ON-LINE EDUCATION"/>
    <x v="22"/>
    <s v="VP UNIVERSITY ACADEMIC AFFAIRS"/>
    <s v="GENFND"/>
    <x v="56"/>
    <x v="55"/>
    <s v="---"/>
    <s v="EX"/>
    <s v="RENT"/>
    <s v="RENTS"/>
    <s v="KP"/>
    <x v="4"/>
    <s v="GEN EXP"/>
    <s v="09"/>
    <s v="AA"/>
    <x v="3"/>
    <n v="4000"/>
    <n v="4000"/>
    <s v="OE"/>
    <x v="0"/>
    <s v="OE"/>
    <s v="EX"/>
    <n v="4000"/>
    <n v="4000"/>
    <x v="0"/>
    <n v="0"/>
    <n v="0"/>
    <m/>
    <n v="0"/>
    <n v="4000"/>
    <s v="N"/>
    <m/>
    <s v="UAVP"/>
    <s v="VP UNIVERSITY ACADEMIC AFFAIRS"/>
    <s v="95"/>
    <s v="1-Adjust Based Budget"/>
    <x v="42"/>
    <x v="2"/>
    <x v="7"/>
    <m/>
    <x v="17"/>
    <x v="17"/>
    <m/>
  </r>
  <r>
    <n v="2018"/>
    <s v="UA"/>
    <s v="OEC"/>
    <s v="OFFICE OF ONLINE EDUCATION"/>
    <x v="31"/>
    <s v="-----"/>
    <m/>
    <s v="ON-LINE EDUCATION"/>
    <x v="22"/>
    <s v="VP UNIVERSITY ACADEMIC AFFAIRS"/>
    <s v="GENFND"/>
    <x v="59"/>
    <x v="58"/>
    <s v="---"/>
    <s v="EX"/>
    <s v="R&amp;M"/>
    <s v="REPAIR MAINT"/>
    <s v="KV"/>
    <x v="4"/>
    <s v="GEN EXP"/>
    <s v="09"/>
    <s v="AA"/>
    <x v="3"/>
    <n v="4000"/>
    <n v="4000"/>
    <s v="OE"/>
    <x v="0"/>
    <s v="OE"/>
    <s v="EX"/>
    <n v="4000"/>
    <n v="4000"/>
    <x v="0"/>
    <n v="0"/>
    <n v="0"/>
    <m/>
    <n v="0"/>
    <n v="4000"/>
    <s v="N"/>
    <m/>
    <s v="UAVP"/>
    <s v="VP UNIVERSITY ACADEMIC AFFAIRS"/>
    <s v="95"/>
    <s v="1-Adjust Based Budget"/>
    <x v="42"/>
    <x v="2"/>
    <x v="7"/>
    <m/>
    <x v="17"/>
    <x v="17"/>
    <m/>
  </r>
  <r>
    <n v="2018"/>
    <s v="UA"/>
    <s v="OEC"/>
    <s v="OFFICE OF ONLINE EDUCATION"/>
    <x v="31"/>
    <s v="-----"/>
    <m/>
    <s v="ON-LINE EDUCATION"/>
    <x v="22"/>
    <s v="VP UNIVERSITY ACADEMIC AFFAIRS"/>
    <s v="GENFND"/>
    <x v="108"/>
    <x v="106"/>
    <s v="---"/>
    <s v="EX"/>
    <s v="ADV"/>
    <s v="ADVERT PROMO"/>
    <s v="LA"/>
    <x v="4"/>
    <s v="GEN EXP"/>
    <s v="09"/>
    <s v="AA"/>
    <x v="3"/>
    <n v="1000000"/>
    <n v="1000000"/>
    <s v="OE"/>
    <x v="0"/>
    <s v="OE"/>
    <s v="EX"/>
    <n v="1000000"/>
    <n v="1000000"/>
    <x v="0"/>
    <n v="0"/>
    <n v="0"/>
    <m/>
    <n v="0"/>
    <n v="1000000"/>
    <s v="N"/>
    <m/>
    <s v="UAVP"/>
    <s v="VP UNIVERSITY ACADEMIC AFFAIRS"/>
    <s v="95"/>
    <s v="1-Adjust Based Budget"/>
    <x v="42"/>
    <x v="2"/>
    <x v="7"/>
    <m/>
    <x v="17"/>
    <x v="17"/>
    <m/>
  </r>
  <r>
    <n v="2018"/>
    <s v="UA"/>
    <s v="OEC"/>
    <s v="OFFICE OF ONLINE EDUCATION"/>
    <x v="31"/>
    <s v="-----"/>
    <m/>
    <s v="ON-LINE EDUCATION"/>
    <x v="22"/>
    <s v="VP UNIVERSITY ACADEMIC AFFAIRS"/>
    <s v="GENFND"/>
    <x v="15"/>
    <x v="14"/>
    <s v="---"/>
    <s v="EX"/>
    <s v="ADV"/>
    <s v="ADVERT PROMO"/>
    <s v="LA"/>
    <x v="4"/>
    <s v="GEN EXP"/>
    <s v="09"/>
    <s v="AA"/>
    <x v="3"/>
    <n v="40000"/>
    <n v="40000"/>
    <s v="OE"/>
    <x v="0"/>
    <s v="OE"/>
    <s v="EX"/>
    <n v="40000"/>
    <n v="40000"/>
    <x v="0"/>
    <n v="0"/>
    <n v="0"/>
    <m/>
    <n v="0"/>
    <n v="40000"/>
    <s v="N"/>
    <m/>
    <s v="UAVP"/>
    <s v="VP UNIVERSITY ACADEMIC AFFAIRS"/>
    <s v="95"/>
    <s v="1-Adjust Based Budget"/>
    <x v="42"/>
    <x v="2"/>
    <x v="7"/>
    <m/>
    <x v="17"/>
    <x v="17"/>
    <m/>
  </r>
  <r>
    <n v="2018"/>
    <s v="UA"/>
    <s v="OEC"/>
    <s v="OFFICE OF ONLINE EDUCATION"/>
    <x v="31"/>
    <s v="-----"/>
    <m/>
    <s v="ON-LINE EDUCATION"/>
    <x v="22"/>
    <s v="VP UNIVERSITY ACADEMIC AFFAIRS"/>
    <s v="GENFND"/>
    <x v="160"/>
    <x v="153"/>
    <s v="---"/>
    <s v="EX"/>
    <s v="ADV"/>
    <s v="ADVERT PROMO"/>
    <s v="LA"/>
    <x v="4"/>
    <s v="GEN EXP"/>
    <s v="09"/>
    <s v="AA"/>
    <x v="3"/>
    <n v="6000"/>
    <n v="6000"/>
    <s v="OE"/>
    <x v="0"/>
    <s v="OE"/>
    <s v="EX"/>
    <n v="6000"/>
    <n v="6000"/>
    <x v="0"/>
    <n v="0"/>
    <n v="0"/>
    <m/>
    <n v="0"/>
    <n v="6000"/>
    <s v="N"/>
    <m/>
    <s v="UAVP"/>
    <s v="VP UNIVERSITY ACADEMIC AFFAIRS"/>
    <s v="95"/>
    <s v="1-Adjust Based Budget"/>
    <x v="42"/>
    <x v="2"/>
    <x v="7"/>
    <m/>
    <x v="17"/>
    <x v="17"/>
    <m/>
  </r>
  <r>
    <n v="2018"/>
    <s v="UA"/>
    <s v="OEC"/>
    <s v="OFFICE OF ONLINE EDUCATION"/>
    <x v="31"/>
    <s v="-----"/>
    <m/>
    <s v="ON-LINE EDUCATION"/>
    <x v="22"/>
    <s v="VP UNIVERSITY ACADEMIC AFFAIRS"/>
    <s v="GENFND"/>
    <x v="88"/>
    <x v="86"/>
    <s v="---"/>
    <s v="EX"/>
    <s v="S&amp;E"/>
    <s v="S&amp;E"/>
    <s v="LF"/>
    <x v="4"/>
    <s v="GEN EXP"/>
    <s v="09"/>
    <s v="AA"/>
    <x v="3"/>
    <n v="200"/>
    <n v="200"/>
    <s v="OE"/>
    <x v="0"/>
    <s v="OE"/>
    <s v="EX"/>
    <n v="200"/>
    <n v="200"/>
    <x v="0"/>
    <n v="0"/>
    <n v="0"/>
    <m/>
    <n v="0"/>
    <n v="200"/>
    <s v="N"/>
    <m/>
    <s v="UAVP"/>
    <s v="VP UNIVERSITY ACADEMIC AFFAIRS"/>
    <s v="95"/>
    <s v="1-Adjust Based Budget"/>
    <x v="42"/>
    <x v="2"/>
    <x v="7"/>
    <m/>
    <x v="17"/>
    <x v="17"/>
    <m/>
  </r>
  <r>
    <n v="2018"/>
    <s v="UA"/>
    <s v="OEC"/>
    <s v="OFFICE OF ONLINE EDUCATION"/>
    <x v="31"/>
    <s v="-----"/>
    <m/>
    <s v="ON-LINE EDUCATION"/>
    <x v="22"/>
    <s v="VP UNIVERSITY ACADEMIC AFFAIRS"/>
    <s v="GENFND"/>
    <x v="16"/>
    <x v="15"/>
    <s v="---"/>
    <s v="EX"/>
    <s v="ADV"/>
    <s v="ADVERT PROMO"/>
    <s v="LA"/>
    <x v="4"/>
    <s v="GEN EXP"/>
    <s v="09"/>
    <s v="AA"/>
    <x v="3"/>
    <n v="8000"/>
    <n v="8000"/>
    <s v="OE"/>
    <x v="0"/>
    <s v="OE"/>
    <s v="EX"/>
    <n v="8000"/>
    <n v="8000"/>
    <x v="0"/>
    <n v="0"/>
    <n v="0"/>
    <m/>
    <n v="0"/>
    <n v="8000"/>
    <s v="N"/>
    <m/>
    <s v="UAVP"/>
    <s v="VP UNIVERSITY ACADEMIC AFFAIRS"/>
    <s v="95"/>
    <s v="1-Adjust Based Budget"/>
    <x v="42"/>
    <x v="2"/>
    <x v="7"/>
    <m/>
    <x v="17"/>
    <x v="17"/>
    <m/>
  </r>
  <r>
    <n v="2018"/>
    <s v="UA"/>
    <s v="OEC"/>
    <s v="OFFICE OF ONLINE EDUCATION"/>
    <x v="31"/>
    <s v="-----"/>
    <m/>
    <s v="ON-LINE EDUCATION"/>
    <x v="22"/>
    <s v="VP UNIVERSITY ACADEMIC AFFAIRS"/>
    <s v="GENFND"/>
    <x v="60"/>
    <x v="59"/>
    <s v="---"/>
    <s v="EX"/>
    <s v="S&amp;E"/>
    <s v="S&amp;E"/>
    <s v="LF"/>
    <x v="4"/>
    <s v="GEN EXP"/>
    <s v="09"/>
    <s v="AA"/>
    <x v="3"/>
    <n v="1100"/>
    <n v="1100"/>
    <s v="OE"/>
    <x v="0"/>
    <s v="OE"/>
    <s v="EX"/>
    <n v="1100"/>
    <n v="1100"/>
    <x v="0"/>
    <n v="0"/>
    <n v="0"/>
    <m/>
    <n v="0"/>
    <n v="1100"/>
    <s v="N"/>
    <m/>
    <s v="UAVP"/>
    <s v="VP UNIVERSITY ACADEMIC AFFAIRS"/>
    <s v="95"/>
    <s v="1-Adjust Based Budget"/>
    <x v="42"/>
    <x v="2"/>
    <x v="7"/>
    <m/>
    <x v="17"/>
    <x v="17"/>
    <m/>
  </r>
  <r>
    <n v="2018"/>
    <s v="UA"/>
    <s v="OEC"/>
    <s v="OFFICE OF ONLINE EDUCATION"/>
    <x v="31"/>
    <s v="-----"/>
    <m/>
    <s v="ON-LINE EDUCATION"/>
    <x v="22"/>
    <s v="VP UNIVERSITY ACADEMIC AFFAIRS"/>
    <s v="GENFND"/>
    <x v="92"/>
    <x v="90"/>
    <s v="---"/>
    <s v="EX"/>
    <s v="S&amp;E"/>
    <s v="S&amp;E"/>
    <s v="LF"/>
    <x v="4"/>
    <s v="GEN EXP"/>
    <s v="09"/>
    <s v="AA"/>
    <x v="3"/>
    <n v="2000"/>
    <n v="2000"/>
    <s v="OE"/>
    <x v="0"/>
    <s v="OE"/>
    <s v="EX"/>
    <n v="2000"/>
    <n v="2000"/>
    <x v="0"/>
    <n v="0"/>
    <n v="0"/>
    <m/>
    <n v="0"/>
    <n v="2000"/>
    <s v="N"/>
    <m/>
    <s v="UAVP"/>
    <s v="VP UNIVERSITY ACADEMIC AFFAIRS"/>
    <s v="95"/>
    <s v="1-Adjust Based Budget"/>
    <x v="42"/>
    <x v="2"/>
    <x v="7"/>
    <m/>
    <x v="17"/>
    <x v="17"/>
    <m/>
  </r>
  <r>
    <n v="2018"/>
    <s v="UA"/>
    <s v="OEC"/>
    <s v="OFFICE OF ONLINE EDUCATION"/>
    <x v="31"/>
    <s v="-----"/>
    <m/>
    <s v="ON-LINE EDUCATION"/>
    <x v="22"/>
    <s v="VP UNIVERSITY ACADEMIC AFFAIRS"/>
    <s v="GENFND"/>
    <x v="63"/>
    <x v="62"/>
    <s v="---"/>
    <s v="EX"/>
    <s v="S&amp;E"/>
    <s v="S&amp;E"/>
    <s v="LF"/>
    <x v="4"/>
    <s v="GEN EXP"/>
    <s v="09"/>
    <s v="AA"/>
    <x v="3"/>
    <n v="2500"/>
    <n v="2500"/>
    <s v="OE"/>
    <x v="0"/>
    <s v="OE"/>
    <s v="EX"/>
    <n v="2500"/>
    <n v="2500"/>
    <x v="0"/>
    <n v="0"/>
    <n v="0"/>
    <m/>
    <n v="0"/>
    <n v="2500"/>
    <s v="N"/>
    <m/>
    <s v="UAVP"/>
    <s v="VP UNIVERSITY ACADEMIC AFFAIRS"/>
    <s v="95"/>
    <s v="1-Adjust Based Budget"/>
    <x v="42"/>
    <x v="2"/>
    <x v="7"/>
    <m/>
    <x v="17"/>
    <x v="17"/>
    <m/>
  </r>
  <r>
    <n v="2018"/>
    <s v="UA"/>
    <s v="OEC"/>
    <s v="OFFICE OF ONLINE EDUCATION"/>
    <x v="31"/>
    <s v="-----"/>
    <m/>
    <s v="ON-LINE EDUCATION"/>
    <x v="22"/>
    <s v="VP UNIVERSITY ACADEMIC AFFAIRS"/>
    <s v="GENFND"/>
    <x v="17"/>
    <x v="16"/>
    <s v="---"/>
    <s v="EX"/>
    <s v="OEXP"/>
    <s v="OTHER EXP"/>
    <s v="LP"/>
    <x v="4"/>
    <s v="GEN EXP"/>
    <s v="09"/>
    <s v="AA"/>
    <x v="3"/>
    <n v="85000"/>
    <n v="85000"/>
    <s v="OE"/>
    <x v="0"/>
    <s v="OE"/>
    <s v="EX"/>
    <n v="85000"/>
    <n v="85000"/>
    <x v="0"/>
    <n v="0"/>
    <n v="0"/>
    <m/>
    <n v="0"/>
    <n v="85000"/>
    <s v="N"/>
    <m/>
    <s v="UAVP"/>
    <s v="VP UNIVERSITY ACADEMIC AFFAIRS"/>
    <s v="95"/>
    <s v="1-Adjust Based Budget"/>
    <x v="42"/>
    <x v="2"/>
    <x v="7"/>
    <m/>
    <x v="17"/>
    <x v="17"/>
    <m/>
  </r>
  <r>
    <n v="2018"/>
    <s v="UA"/>
    <s v="OEC"/>
    <s v="OFFICE OF ONLINE EDUCATION"/>
    <x v="31"/>
    <s v="-----"/>
    <m/>
    <s v="ON-LINE EDUCATION"/>
    <x v="22"/>
    <s v="VP UNIVERSITY ACADEMIC AFFAIRS"/>
    <s v="GENFND"/>
    <x v="109"/>
    <x v="107"/>
    <s v="---"/>
    <s v="EX"/>
    <s v="S&amp;E"/>
    <s v="S&amp;E"/>
    <s v="LF"/>
    <x v="4"/>
    <s v="GEN EXP"/>
    <s v="09"/>
    <s v="AA"/>
    <x v="3"/>
    <n v="5000"/>
    <n v="5000"/>
    <s v="OE"/>
    <x v="0"/>
    <s v="OE"/>
    <s v="EX"/>
    <n v="5000"/>
    <n v="5000"/>
    <x v="0"/>
    <n v="0"/>
    <n v="0"/>
    <m/>
    <n v="0"/>
    <n v="5000"/>
    <s v="N"/>
    <m/>
    <s v="UAVP"/>
    <s v="VP UNIVERSITY ACADEMIC AFFAIRS"/>
    <s v="95"/>
    <s v="1-Adjust Based Budget"/>
    <x v="42"/>
    <x v="2"/>
    <x v="7"/>
    <m/>
    <x v="17"/>
    <x v="17"/>
    <m/>
  </r>
  <r>
    <n v="2018"/>
    <s v="UA"/>
    <s v="OEC"/>
    <s v="OFFICE OF ONLINE EDUCATION"/>
    <x v="31"/>
    <s v="-----"/>
    <m/>
    <s v="ON-LINE EDUCATION"/>
    <x v="22"/>
    <s v="VP UNIVERSITY ACADEMIC AFFAIRS"/>
    <s v="GENFND"/>
    <x v="65"/>
    <x v="64"/>
    <s v="---"/>
    <s v="EX"/>
    <s v="S&amp;E"/>
    <s v="S&amp;E"/>
    <s v="LF"/>
    <x v="4"/>
    <s v="GEN EXP"/>
    <s v="09"/>
    <s v="AA"/>
    <x v="3"/>
    <n v="30000"/>
    <n v="30000"/>
    <s v="OE"/>
    <x v="0"/>
    <s v="OE"/>
    <s v="EX"/>
    <n v="30000"/>
    <n v="30000"/>
    <x v="0"/>
    <n v="0"/>
    <n v="0"/>
    <m/>
    <n v="0"/>
    <n v="30000"/>
    <s v="N"/>
    <m/>
    <s v="UAVP"/>
    <s v="VP UNIVERSITY ACADEMIC AFFAIRS"/>
    <s v="95"/>
    <s v="1-Adjust Based Budget"/>
    <x v="42"/>
    <x v="2"/>
    <x v="7"/>
    <m/>
    <x v="17"/>
    <x v="17"/>
    <m/>
  </r>
  <r>
    <n v="2018"/>
    <s v="UA"/>
    <s v="OEC"/>
    <s v="OFFICE OF ONLINE EDUCATION"/>
    <x v="31"/>
    <s v="-----"/>
    <m/>
    <s v="ON-LINE EDUCATION"/>
    <x v="22"/>
    <s v="VP UNIVERSITY ACADEMIC AFFAIRS"/>
    <s v="GENFND"/>
    <x v="24"/>
    <x v="23"/>
    <s v="---"/>
    <s v="EX"/>
    <s v="BENF"/>
    <s v="BENEFITS"/>
    <s v="GP"/>
    <x v="5"/>
    <s v="COMPENS"/>
    <s v="07"/>
    <s v="AA"/>
    <x v="3"/>
    <n v="420258"/>
    <n v="420258"/>
    <s v="OE"/>
    <x v="0"/>
    <s v="OE"/>
    <s v="EX"/>
    <n v="420258"/>
    <n v="420258"/>
    <x v="0"/>
    <n v="0"/>
    <n v="0"/>
    <m/>
    <n v="0"/>
    <n v="420258"/>
    <s v="N"/>
    <m/>
    <s v="UAVP"/>
    <s v="VP UNIVERSITY ACADEMIC AFFAIRS"/>
    <s v="95"/>
    <s v="1-Adjust Based Budget"/>
    <x v="42"/>
    <x v="2"/>
    <x v="7"/>
    <m/>
    <x v="17"/>
    <x v="17"/>
    <m/>
  </r>
  <r>
    <n v="2018"/>
    <s v="UA"/>
    <s v="OEC"/>
    <s v="OFFICE OF ONLINE EDUCATION"/>
    <x v="31"/>
    <s v="-----"/>
    <m/>
    <s v="ON-LINE EDUCATION"/>
    <x v="22"/>
    <s v="VP UNIVERSITY ACADEMIC AFFAIRS"/>
    <s v="GENFND"/>
    <x v="25"/>
    <x v="24"/>
    <s v="---"/>
    <s v="EX"/>
    <s v="BENF"/>
    <s v="BENEFITS"/>
    <s v="GP"/>
    <x v="5"/>
    <s v="COMPENS"/>
    <s v="07"/>
    <s v="AA"/>
    <x v="3"/>
    <n v="149045"/>
    <n v="149045"/>
    <s v="OE"/>
    <x v="0"/>
    <s v="OE"/>
    <s v="EX"/>
    <n v="149045"/>
    <n v="149045"/>
    <x v="0"/>
    <n v="0"/>
    <n v="0"/>
    <m/>
    <n v="0"/>
    <n v="149045"/>
    <s v="N"/>
    <m/>
    <s v="UAVP"/>
    <s v="VP UNIVERSITY ACADEMIC AFFAIRS"/>
    <s v="95"/>
    <s v="1-Adjust Based Budget"/>
    <x v="42"/>
    <x v="2"/>
    <x v="7"/>
    <m/>
    <x v="17"/>
    <x v="17"/>
    <m/>
  </r>
  <r>
    <n v="2018"/>
    <s v="UA"/>
    <s v="OEC"/>
    <s v="OFFICE OF ONLINE EDUCATION"/>
    <x v="31"/>
    <s v="-----"/>
    <m/>
    <s v="ON-LINE EDUCATION"/>
    <x v="22"/>
    <s v="VP UNIVERSITY ACADEMIC AFFAIRS"/>
    <s v="GENFND"/>
    <x v="26"/>
    <x v="25"/>
    <s v="---"/>
    <s v="EX"/>
    <s v="BENF"/>
    <s v="BENEFITS"/>
    <s v="GP"/>
    <x v="5"/>
    <s v="COMPENS"/>
    <s v="07"/>
    <s v="AA"/>
    <x v="3"/>
    <n v="267875"/>
    <n v="267875"/>
    <s v="OE"/>
    <x v="0"/>
    <s v="OE"/>
    <s v="EX"/>
    <n v="267875"/>
    <n v="267875"/>
    <x v="0"/>
    <n v="0"/>
    <n v="0"/>
    <m/>
    <n v="0"/>
    <n v="267875"/>
    <s v="N"/>
    <m/>
    <s v="UAVP"/>
    <s v="VP UNIVERSITY ACADEMIC AFFAIRS"/>
    <s v="95"/>
    <s v="1-Adjust Based Budget"/>
    <x v="42"/>
    <x v="2"/>
    <x v="7"/>
    <m/>
    <x v="17"/>
    <x v="17"/>
    <m/>
  </r>
  <r>
    <n v="2018"/>
    <s v="UA"/>
    <s v="OEC"/>
    <s v="OFFICE OF ONLINE EDUCATION"/>
    <x v="31"/>
    <s v="-----"/>
    <m/>
    <s v="ON-LINE EDUCATION"/>
    <x v="22"/>
    <s v="VP UNIVERSITY ACADEMIC AFFAIRS"/>
    <s v="GENFND"/>
    <x v="67"/>
    <x v="66"/>
    <s v="---"/>
    <s v="EX"/>
    <s v="BENF"/>
    <s v="BENEFITS"/>
    <s v="GP"/>
    <x v="5"/>
    <s v="COMPENS"/>
    <s v="07"/>
    <s v="AA"/>
    <x v="3"/>
    <n v="8874"/>
    <n v="8874"/>
    <s v="OE"/>
    <x v="0"/>
    <s v="OE"/>
    <s v="EX"/>
    <n v="8874"/>
    <n v="8874"/>
    <x v="0"/>
    <n v="0"/>
    <n v="0"/>
    <m/>
    <n v="0"/>
    <n v="8874"/>
    <s v="N"/>
    <m/>
    <s v="UAVP"/>
    <s v="VP UNIVERSITY ACADEMIC AFFAIRS"/>
    <s v="95"/>
    <s v="1-Adjust Based Budget"/>
    <x v="42"/>
    <x v="2"/>
    <x v="7"/>
    <m/>
    <x v="17"/>
    <x v="17"/>
    <m/>
  </r>
  <r>
    <n v="2018"/>
    <s v="UA"/>
    <s v="OEC"/>
    <s v="OFFICE OF ONLINE EDUCATION"/>
    <x v="31"/>
    <s v="-----"/>
    <m/>
    <s v="ON-LINE EDUCATION"/>
    <x v="22"/>
    <s v="VP UNIVERSITY ACADEMIC AFFAIRS"/>
    <s v="GENFND"/>
    <x v="27"/>
    <x v="26"/>
    <s v="---"/>
    <s v="EX"/>
    <s v="TRAV"/>
    <s v="TRAVEL"/>
    <s v="MK"/>
    <x v="6"/>
    <s v="TRAVEL"/>
    <s v="10"/>
    <s v="AA"/>
    <x v="3"/>
    <n v="15000"/>
    <n v="15000"/>
    <s v="OE"/>
    <x v="0"/>
    <s v="OE"/>
    <s v="EX"/>
    <n v="15000"/>
    <n v="15000"/>
    <x v="0"/>
    <n v="0"/>
    <n v="0"/>
    <m/>
    <n v="0"/>
    <n v="15000"/>
    <s v="N"/>
    <m/>
    <s v="UAVP"/>
    <s v="VP UNIVERSITY ACADEMIC AFFAIRS"/>
    <s v="95"/>
    <s v="1-Adjust Based Budget"/>
    <x v="42"/>
    <x v="2"/>
    <x v="7"/>
    <m/>
    <x v="17"/>
    <x v="17"/>
    <m/>
  </r>
  <r>
    <n v="2018"/>
    <s v="UA"/>
    <s v="OEC"/>
    <s v="OFFICE OF ONLINE EDUCATION"/>
    <x v="31"/>
    <s v="-----"/>
    <m/>
    <s v="ON-LINE EDUCATION"/>
    <x v="22"/>
    <s v="VP UNIVERSITY ACADEMIC AFFAIRS"/>
    <s v="GENFND"/>
    <x v="68"/>
    <x v="67"/>
    <s v="---"/>
    <s v="EX"/>
    <s v="TRAV"/>
    <s v="TRAVEL"/>
    <s v="MK"/>
    <x v="6"/>
    <s v="TRAVEL"/>
    <s v="10"/>
    <s v="AA"/>
    <x v="3"/>
    <n v="2500"/>
    <n v="2500"/>
    <s v="OE"/>
    <x v="0"/>
    <s v="OE"/>
    <s v="EX"/>
    <n v="2500"/>
    <n v="2500"/>
    <x v="0"/>
    <n v="0"/>
    <n v="0"/>
    <m/>
    <n v="0"/>
    <n v="2500"/>
    <s v="N"/>
    <m/>
    <s v="UAVP"/>
    <s v="VP UNIVERSITY ACADEMIC AFFAIRS"/>
    <s v="95"/>
    <s v="1-Adjust Based Budget"/>
    <x v="42"/>
    <x v="2"/>
    <x v="7"/>
    <m/>
    <x v="17"/>
    <x v="17"/>
    <m/>
  </r>
  <r>
    <n v="2018"/>
    <s v="UA"/>
    <s v="OEC"/>
    <s v="OFFICE OF ONLINE EDUCATION"/>
    <x v="31"/>
    <s v="-----"/>
    <m/>
    <s v="ON-LINE EDUCATION"/>
    <x v="22"/>
    <s v="VP UNIVERSITY ACADEMIC AFFAIRS"/>
    <s v="GENFND"/>
    <x v="28"/>
    <x v="27"/>
    <s v="---"/>
    <s v="EX"/>
    <s v="TRAV"/>
    <s v="TRAVEL"/>
    <s v="MK"/>
    <x v="6"/>
    <s v="TRAVEL"/>
    <s v="10"/>
    <s v="AA"/>
    <x v="3"/>
    <n v="50000"/>
    <n v="50000"/>
    <s v="OE"/>
    <x v="0"/>
    <s v="OE"/>
    <s v="EX"/>
    <n v="50000"/>
    <n v="50000"/>
    <x v="0"/>
    <n v="0"/>
    <n v="0"/>
    <m/>
    <n v="0"/>
    <n v="50000"/>
    <s v="N"/>
    <m/>
    <s v="UAVP"/>
    <s v="VP UNIVERSITY ACADEMIC AFFAIRS"/>
    <s v="95"/>
    <s v="1-Adjust Based Budget"/>
    <x v="42"/>
    <x v="2"/>
    <x v="7"/>
    <m/>
    <x v="17"/>
    <x v="17"/>
    <m/>
  </r>
  <r>
    <n v="2018"/>
    <s v="UA"/>
    <s v="OEC"/>
    <s v="OFFICE OF ONLINE EDUCATION"/>
    <x v="31"/>
    <s v="-----"/>
    <m/>
    <s v="ON-LINE EDUCATION"/>
    <x v="22"/>
    <s v="VP UNIVERSITY ACADEMIC AFFAIRS"/>
    <s v="GENFND"/>
    <x v="176"/>
    <x v="168"/>
    <s v="---"/>
    <s v="EX"/>
    <s v="RESV"/>
    <s v="RESERVES"/>
    <s v="NA"/>
    <x v="0"/>
    <s v="RESERVES"/>
    <s v="15"/>
    <s v="AA"/>
    <x v="3"/>
    <n v="93491"/>
    <n v="93491"/>
    <s v="OE"/>
    <x v="0"/>
    <s v="OE"/>
    <s v="EX"/>
    <n v="93491"/>
    <n v="93491"/>
    <x v="0"/>
    <n v="0"/>
    <n v="0"/>
    <m/>
    <n v="0"/>
    <n v="93491"/>
    <s v="N"/>
    <m/>
    <s v="UAVP"/>
    <s v="VP UNIVERSITY ACADEMIC AFFAIRS"/>
    <s v="95"/>
    <s v="1-Adjust Based Budget"/>
    <x v="42"/>
    <x v="2"/>
    <x v="7"/>
    <m/>
    <x v="17"/>
    <x v="17"/>
    <m/>
  </r>
  <r>
    <n v="2018"/>
    <s v="UA"/>
    <s v="OEC"/>
    <s v="OFFICE OF ONLINE EDUCATION"/>
    <x v="31"/>
    <s v="-----"/>
    <m/>
    <s v="ON-LINE EDUCATION"/>
    <x v="22"/>
    <s v="VP UNIVERSITY ACADEMIC AFFAIRS"/>
    <s v="GENFND"/>
    <x v="9"/>
    <x v="8"/>
    <s v="---"/>
    <s v="EX"/>
    <s v="TREX"/>
    <s v="TRSF-EXPENSE"/>
    <s v="DZ"/>
    <x v="1"/>
    <s v="TRANSFER"/>
    <s v="21"/>
    <s v="AA"/>
    <x v="3"/>
    <n v="4000000"/>
    <n v="4000000"/>
    <s v="OE"/>
    <x v="0"/>
    <s v="OE"/>
    <s v="EX"/>
    <n v="4000000"/>
    <n v="4000000"/>
    <x v="0"/>
    <n v="0"/>
    <n v="0"/>
    <m/>
    <n v="0"/>
    <n v="4000000"/>
    <s v="N"/>
    <m/>
    <s v="UAVP"/>
    <s v="VP UNIVERSITY ACADEMIC AFFAIRS"/>
    <s v="95"/>
    <s v="1-Adjust Based Budget"/>
    <x v="42"/>
    <x v="2"/>
    <x v="7"/>
    <m/>
    <x v="17"/>
    <x v="17"/>
    <m/>
  </r>
  <r>
    <n v="2018"/>
    <s v="UA"/>
    <s v="OEC"/>
    <s v="OFFICE OF ONLINE EDUCATION"/>
    <x v="31"/>
    <s v="-----"/>
    <m/>
    <s v="ON-LINE EDUCATION"/>
    <x v="22"/>
    <s v="VP UNIVERSITY ACADEMIC AFFAIRS"/>
    <s v="GENFND"/>
    <x v="193"/>
    <x v="185"/>
    <s v="---"/>
    <s v="EX"/>
    <s v="TREX"/>
    <s v="TRSF-EXPENSE"/>
    <s v="DZ"/>
    <x v="1"/>
    <s v="TRANSFER"/>
    <s v="21"/>
    <s v="AA"/>
    <x v="3"/>
    <n v="103000"/>
    <n v="103000"/>
    <s v="OE"/>
    <x v="0"/>
    <s v="OE"/>
    <s v="EX"/>
    <n v="103000"/>
    <n v="103000"/>
    <x v="0"/>
    <n v="0"/>
    <n v="0"/>
    <m/>
    <n v="0"/>
    <n v="103000"/>
    <s v="N"/>
    <m/>
    <s v="UAVP"/>
    <s v="VP UNIVERSITY ACADEMIC AFFAIRS"/>
    <s v="95"/>
    <s v="1-Adjust Based Budget"/>
    <x v="42"/>
    <x v="2"/>
    <x v="7"/>
    <m/>
    <x v="17"/>
    <x v="17"/>
    <m/>
  </r>
  <r>
    <n v="2018"/>
    <s v="UA"/>
    <s v="PD"/>
    <s v="IU POLICE DEPARTMENT"/>
    <x v="6"/>
    <s v="-----"/>
    <m/>
    <s v="IU POLICE DEPT"/>
    <x v="22"/>
    <s v="VP UNIVERSITY ACADEMIC AFFAIRS"/>
    <s v="GENFND"/>
    <x v="34"/>
    <x v="33"/>
    <s v="---"/>
    <s v="EX"/>
    <s v="PRSA"/>
    <s v="PROF SAL"/>
    <s v="FP"/>
    <x v="5"/>
    <s v="COMPENS"/>
    <s v="07"/>
    <s v="PP"/>
    <x v="3"/>
    <n v="496625"/>
    <n v="496625"/>
    <m/>
    <x v="0"/>
    <n v="0"/>
    <s v="EX"/>
    <n v="496625"/>
    <n v="496625"/>
    <x v="2"/>
    <n v="13716"/>
    <n v="-10627.775000000043"/>
    <m/>
    <n v="3088.2249999999567"/>
    <n v="499713.22499999998"/>
    <s v="Y"/>
    <m/>
    <s v="UAVP"/>
    <s v="VP UNIVERSITY ACADEMIC AFFAIRS"/>
    <s v="99"/>
    <s v="1-Adjust Based Budget"/>
    <x v="43"/>
    <x v="2"/>
    <x v="7"/>
    <m/>
    <x v="6"/>
    <x v="6"/>
    <m/>
  </r>
  <r>
    <n v="2018"/>
    <s v="UA"/>
    <s v="PD"/>
    <s v="IU POLICE DEPARTMENT"/>
    <x v="131"/>
    <s v="-----"/>
    <m/>
    <s v="IU POLICE DEPT"/>
    <x v="22"/>
    <s v="VP UNIVERSITY ACADEMIC AFFAIRS"/>
    <s v="GENFND"/>
    <x v="35"/>
    <x v="34"/>
    <s v="---"/>
    <s v="EX"/>
    <s v="PRSA"/>
    <s v="PROF SAL"/>
    <s v="FP"/>
    <x v="5"/>
    <s v="COMPENS"/>
    <s v="07"/>
    <s v="PP"/>
    <x v="3"/>
    <n v="30000"/>
    <n v="0"/>
    <m/>
    <x v="0"/>
    <n v="0"/>
    <s v="EX"/>
    <n v="0"/>
    <n v="0"/>
    <x v="0"/>
    <n v="0"/>
    <n v="0"/>
    <m/>
    <n v="0"/>
    <n v="0"/>
    <s v="N"/>
    <m/>
    <s v="UAVP"/>
    <s v="VP UNIVERSITY ACADEMIC AFFAIRS"/>
    <s v="95"/>
    <s v="1-Adjust Based Budget"/>
    <x v="42"/>
    <x v="2"/>
    <x v="7"/>
    <m/>
    <x v="6"/>
    <x v="6"/>
    <m/>
  </r>
  <r>
    <n v="2018"/>
    <s v="UA"/>
    <s v="PD"/>
    <s v="IU POLICE DEPARTMENT"/>
    <x v="131"/>
    <s v="-----"/>
    <m/>
    <s v="IU POLICE DEPT"/>
    <x v="22"/>
    <s v="VP UNIVERSITY ACADEMIC AFFAIRS"/>
    <s v="GENFND"/>
    <x v="36"/>
    <x v="35"/>
    <s v="---"/>
    <s v="EX"/>
    <s v="PRSA"/>
    <s v="PROF SAL"/>
    <s v="FP"/>
    <x v="5"/>
    <s v="COMPENS"/>
    <s v="07"/>
    <s v="PP"/>
    <x v="3"/>
    <n v="448011"/>
    <n v="481790"/>
    <m/>
    <x v="0"/>
    <n v="0"/>
    <s v="EX"/>
    <n v="481790"/>
    <n v="481790"/>
    <x v="2"/>
    <n v="13306"/>
    <n v="-10310.306000000041"/>
    <m/>
    <n v="2995.6939999999595"/>
    <n v="484785.69399999996"/>
    <s v="Y"/>
    <m/>
    <s v="UAVP"/>
    <s v="VP UNIVERSITY ACADEMIC AFFAIRS"/>
    <s v="99"/>
    <s v="1-Adjust Based Budget"/>
    <x v="43"/>
    <x v="2"/>
    <x v="7"/>
    <m/>
    <x v="6"/>
    <x v="6"/>
    <m/>
  </r>
  <r>
    <n v="2018"/>
    <s v="UA"/>
    <s v="PD"/>
    <s v="IU POLICE DEPARTMENT"/>
    <x v="132"/>
    <s v="-----"/>
    <m/>
    <s v="POLICE DISPATCHERS"/>
    <x v="22"/>
    <s v="VP UNIVERSITY ACADEMIC AFFAIRS"/>
    <s v="GENFND"/>
    <x v="37"/>
    <x v="36"/>
    <s v="---"/>
    <s v="EX"/>
    <s v="BISA"/>
    <s v="BIWEEK SAL"/>
    <s v="FV"/>
    <x v="5"/>
    <s v="COMPENS"/>
    <s v="07"/>
    <s v="PP"/>
    <x v="3"/>
    <n v="310566"/>
    <n v="375035"/>
    <m/>
    <x v="0"/>
    <n v="0"/>
    <s v="EX"/>
    <n v="375035"/>
    <n v="375035"/>
    <x v="3"/>
    <n v="10396"/>
    <n v="-1462.6365000000055"/>
    <m/>
    <n v="8933.363499999994"/>
    <n v="383968.36349999998"/>
    <s v="Y"/>
    <m/>
    <s v="UAVP"/>
    <s v="VP UNIVERSITY ACADEMIC AFFAIRS"/>
    <s v="99"/>
    <s v="1-Adjust Based Budget"/>
    <x v="43"/>
    <x v="2"/>
    <x v="7"/>
    <m/>
    <x v="6"/>
    <x v="6"/>
    <m/>
  </r>
  <r>
    <n v="2018"/>
    <s v="UA"/>
    <s v="PD"/>
    <s v="IU POLICE DEPARTMENT"/>
    <x v="131"/>
    <s v="-----"/>
    <m/>
    <s v="IU POLICE DEPT"/>
    <x v="22"/>
    <s v="VP UNIVERSITY ACADEMIC AFFAIRS"/>
    <s v="GENFND"/>
    <x v="37"/>
    <x v="36"/>
    <s v="---"/>
    <s v="EX"/>
    <s v="BISA"/>
    <s v="BIWEEK SAL"/>
    <s v="FV"/>
    <x v="5"/>
    <s v="COMPENS"/>
    <s v="07"/>
    <s v="PP"/>
    <x v="3"/>
    <n v="1419182"/>
    <n v="1409094"/>
    <m/>
    <x v="0"/>
    <n v="0"/>
    <s v="EX"/>
    <n v="1409094"/>
    <n v="1409094"/>
    <x v="3"/>
    <n v="39060"/>
    <n v="-5495.4666000000207"/>
    <m/>
    <n v="33564.533399999978"/>
    <n v="1442658.5334000001"/>
    <s v="Y"/>
    <m/>
    <s v="UAVP"/>
    <s v="VP UNIVERSITY ACADEMIC AFFAIRS"/>
    <s v="99"/>
    <s v="1-Adjust Based Budget"/>
    <x v="43"/>
    <x v="2"/>
    <x v="7"/>
    <m/>
    <x v="6"/>
    <x v="6"/>
    <m/>
  </r>
  <r>
    <n v="2018"/>
    <s v="UA"/>
    <s v="PD"/>
    <s v="IU POLICE DEPARTMENT"/>
    <x v="132"/>
    <s v="-----"/>
    <m/>
    <s v="POLICE DISPATCHERS"/>
    <x v="22"/>
    <s v="VP UNIVERSITY ACADEMIC AFFAIRS"/>
    <s v="GENFND"/>
    <x v="77"/>
    <x v="75"/>
    <s v="---"/>
    <s v="EX"/>
    <s v="BISA"/>
    <s v="BIWEEK SAL"/>
    <s v="FV"/>
    <x v="5"/>
    <s v="COMPENS"/>
    <s v="07"/>
    <s v="PP"/>
    <x v="3"/>
    <n v="54611"/>
    <n v="0"/>
    <m/>
    <x v="0"/>
    <n v="0"/>
    <s v="EX"/>
    <n v="0"/>
    <n v="0"/>
    <x v="0"/>
    <n v="0"/>
    <n v="0"/>
    <m/>
    <n v="0"/>
    <n v="0"/>
    <s v="N"/>
    <m/>
    <s v="UAVP"/>
    <s v="VP UNIVERSITY ACADEMIC AFFAIRS"/>
    <s v="95"/>
    <s v="1-Adjust Based Budget"/>
    <x v="42"/>
    <x v="2"/>
    <x v="7"/>
    <m/>
    <x v="6"/>
    <x v="6"/>
    <m/>
  </r>
  <r>
    <n v="2018"/>
    <s v="UA"/>
    <s v="PD"/>
    <s v="IU POLICE DEPARTMENT"/>
    <x v="131"/>
    <s v="-----"/>
    <m/>
    <s v="IU POLICE DEPT"/>
    <x v="22"/>
    <s v="VP UNIVERSITY ACADEMIC AFFAIRS"/>
    <s v="GENFND"/>
    <x v="77"/>
    <x v="75"/>
    <s v="---"/>
    <s v="EX"/>
    <s v="BISA"/>
    <s v="BIWEEK SAL"/>
    <s v="FV"/>
    <x v="5"/>
    <s v="COMPENS"/>
    <s v="07"/>
    <s v="PP"/>
    <x v="3"/>
    <n v="17590"/>
    <n v="50059"/>
    <m/>
    <x v="0"/>
    <n v="0"/>
    <s v="EX"/>
    <n v="50059"/>
    <n v="50059"/>
    <x v="0"/>
    <n v="0"/>
    <n v="0"/>
    <m/>
    <n v="0"/>
    <n v="50059"/>
    <s v="N"/>
    <m/>
    <s v="UAVP"/>
    <s v="VP UNIVERSITY ACADEMIC AFFAIRS"/>
    <s v="95"/>
    <s v="1-Adjust Based Budget"/>
    <x v="42"/>
    <x v="2"/>
    <x v="7"/>
    <m/>
    <x v="6"/>
    <x v="6"/>
    <m/>
  </r>
  <r>
    <n v="2018"/>
    <s v="UA"/>
    <s v="PD"/>
    <s v="IU POLICE DEPARTMENT"/>
    <x v="132"/>
    <s v="-----"/>
    <m/>
    <s v="POLICE DISPATCHERS"/>
    <x v="22"/>
    <s v="VP UNIVERSITY ACADEMIC AFFAIRS"/>
    <s v="GENFND"/>
    <x v="142"/>
    <x v="136"/>
    <s v="---"/>
    <s v="EX"/>
    <s v="BISA"/>
    <s v="BIWEEK SAL"/>
    <s v="FV"/>
    <x v="5"/>
    <s v="COMPENS"/>
    <s v="07"/>
    <s v="PP"/>
    <x v="3"/>
    <n v="30000"/>
    <n v="18475"/>
    <m/>
    <x v="0"/>
    <n v="0"/>
    <s v="EX"/>
    <n v="18475"/>
    <n v="18475"/>
    <x v="0"/>
    <n v="0"/>
    <n v="0"/>
    <m/>
    <n v="0"/>
    <n v="18475"/>
    <s v="N"/>
    <m/>
    <s v="UAVP"/>
    <s v="VP UNIVERSITY ACADEMIC AFFAIRS"/>
    <s v="95"/>
    <s v="1-Adjust Based Budget"/>
    <x v="42"/>
    <x v="2"/>
    <x v="7"/>
    <m/>
    <x v="6"/>
    <x v="6"/>
    <m/>
  </r>
  <r>
    <n v="2018"/>
    <s v="UA"/>
    <s v="PD"/>
    <s v="IU POLICE DEPARTMENT"/>
    <x v="132"/>
    <s v="-----"/>
    <m/>
    <s v="POLICE DISPATCHERS"/>
    <x v="22"/>
    <s v="VP UNIVERSITY ACADEMIC AFFAIRS"/>
    <s v="GENFND"/>
    <x v="38"/>
    <x v="37"/>
    <s v="---"/>
    <s v="EX"/>
    <s v="HRCO"/>
    <s v="HOURLY COMP"/>
    <s v="GK"/>
    <x v="5"/>
    <s v="COMPENS"/>
    <s v="07"/>
    <s v="PP"/>
    <x v="3"/>
    <n v="30000"/>
    <n v="30000"/>
    <m/>
    <x v="0"/>
    <n v="0"/>
    <s v="EX"/>
    <n v="30000"/>
    <n v="30000"/>
    <x v="0"/>
    <n v="0"/>
    <n v="0"/>
    <m/>
    <n v="0"/>
    <n v="30000"/>
    <s v="N"/>
    <m/>
    <s v="UAVP"/>
    <s v="VP UNIVERSITY ACADEMIC AFFAIRS"/>
    <s v="95"/>
    <s v="1-Adjust Based Budget"/>
    <x v="42"/>
    <x v="2"/>
    <x v="7"/>
    <m/>
    <x v="6"/>
    <x v="6"/>
    <m/>
  </r>
  <r>
    <n v="2018"/>
    <s v="UA"/>
    <s v="PD"/>
    <s v="IU POLICE DEPARTMENT"/>
    <x v="131"/>
    <s v="-----"/>
    <m/>
    <s v="IU POLICE DEPT"/>
    <x v="22"/>
    <s v="VP UNIVERSITY ACADEMIC AFFAIRS"/>
    <s v="GENFND"/>
    <x v="38"/>
    <x v="37"/>
    <s v="---"/>
    <s v="EX"/>
    <s v="HRCO"/>
    <s v="HOURLY COMP"/>
    <s v="GK"/>
    <x v="5"/>
    <s v="COMPENS"/>
    <s v="07"/>
    <s v="PP"/>
    <x v="3"/>
    <n v="85000"/>
    <n v="58840"/>
    <m/>
    <x v="0"/>
    <n v="0"/>
    <s v="EX"/>
    <n v="58840"/>
    <n v="58840"/>
    <x v="0"/>
    <n v="0"/>
    <n v="0"/>
    <m/>
    <n v="0"/>
    <n v="58840"/>
    <s v="N"/>
    <m/>
    <s v="UAVP"/>
    <s v="VP UNIVERSITY ACADEMIC AFFAIRS"/>
    <s v="95"/>
    <s v="1-Adjust Based Budget"/>
    <x v="42"/>
    <x v="2"/>
    <x v="7"/>
    <m/>
    <x v="6"/>
    <x v="6"/>
    <m/>
  </r>
  <r>
    <n v="2018"/>
    <s v="UA"/>
    <s v="PD"/>
    <s v="IU POLICE DEPARTMENT"/>
    <x v="131"/>
    <s v="-----"/>
    <m/>
    <s v="IU POLICE DEPT"/>
    <x v="22"/>
    <s v="VP UNIVERSITY ACADEMIC AFFAIRS"/>
    <s v="GENFND"/>
    <x v="116"/>
    <x v="113"/>
    <s v="---"/>
    <s v="EX"/>
    <s v="HRCO"/>
    <s v="HOURLY COMP"/>
    <s v="GK"/>
    <x v="5"/>
    <s v="COMPENS"/>
    <s v="07"/>
    <s v="PP"/>
    <x v="3"/>
    <n v="4500"/>
    <n v="4500"/>
    <m/>
    <x v="0"/>
    <n v="0"/>
    <s v="EX"/>
    <n v="4500"/>
    <n v="4500"/>
    <x v="0"/>
    <n v="0"/>
    <n v="0"/>
    <m/>
    <n v="0"/>
    <n v="4500"/>
    <s v="N"/>
    <m/>
    <s v="UAVP"/>
    <s v="VP UNIVERSITY ACADEMIC AFFAIRS"/>
    <s v="95"/>
    <s v="1-Adjust Based Budget"/>
    <x v="42"/>
    <x v="2"/>
    <x v="7"/>
    <m/>
    <x v="6"/>
    <x v="6"/>
    <m/>
  </r>
  <r>
    <n v="2018"/>
    <s v="UA"/>
    <s v="PD"/>
    <s v="IU POLICE DEPARTMENT"/>
    <x v="131"/>
    <s v="-----"/>
    <m/>
    <s v="IU POLICE DEPT"/>
    <x v="22"/>
    <s v="VP UNIVERSITY ACADEMIC AFFAIRS"/>
    <s v="GENFND"/>
    <x v="143"/>
    <x v="137"/>
    <s v="---"/>
    <s v="EX"/>
    <s v="HRCO"/>
    <s v="HOURLY COMP"/>
    <s v="GK"/>
    <x v="5"/>
    <s v="COMPENS"/>
    <s v="07"/>
    <s v="PP"/>
    <x v="3"/>
    <n v="45000"/>
    <n v="45000"/>
    <m/>
    <x v="0"/>
    <n v="0"/>
    <s v="EX"/>
    <n v="45000"/>
    <n v="45000"/>
    <x v="0"/>
    <n v="0"/>
    <n v="0"/>
    <m/>
    <n v="0"/>
    <n v="45000"/>
    <s v="N"/>
    <m/>
    <s v="UAVP"/>
    <s v="VP UNIVERSITY ACADEMIC AFFAIRS"/>
    <s v="95"/>
    <s v="1-Adjust Based Budget"/>
    <x v="42"/>
    <x v="2"/>
    <x v="7"/>
    <m/>
    <x v="6"/>
    <x v="6"/>
    <m/>
  </r>
  <r>
    <n v="2018"/>
    <s v="UA"/>
    <s v="PD"/>
    <s v="IU POLICE DEPARTMENT"/>
    <x v="131"/>
    <s v="-----"/>
    <m/>
    <s v="IU POLICE DEPT"/>
    <x v="22"/>
    <s v="VP UNIVERSITY ACADEMIC AFFAIRS"/>
    <s v="GENFND"/>
    <x v="39"/>
    <x v="38"/>
    <s v="---"/>
    <s v="EX"/>
    <s v="HRCO"/>
    <s v="HOURLY COMP"/>
    <s v="GK"/>
    <x v="5"/>
    <s v="COMPENS"/>
    <s v="07"/>
    <s v="PP"/>
    <x v="3"/>
    <n v="205000"/>
    <n v="205000"/>
    <m/>
    <x v="0"/>
    <n v="0"/>
    <s v="EX"/>
    <n v="205000"/>
    <n v="205000"/>
    <x v="0"/>
    <n v="0"/>
    <n v="0"/>
    <m/>
    <n v="0"/>
    <n v="205000"/>
    <s v="N"/>
    <m/>
    <s v="UAVP"/>
    <s v="VP UNIVERSITY ACADEMIC AFFAIRS"/>
    <s v="95"/>
    <s v="1-Adjust Based Budget"/>
    <x v="42"/>
    <x v="2"/>
    <x v="7"/>
    <m/>
    <x v="6"/>
    <x v="6"/>
    <m/>
  </r>
  <r>
    <n v="2018"/>
    <s v="UA"/>
    <s v="PD"/>
    <s v="IU POLICE DEPARTMENT"/>
    <x v="131"/>
    <s v="-----"/>
    <m/>
    <s v="IU POLICE DEPT"/>
    <x v="22"/>
    <s v="VP UNIVERSITY ACADEMIC AFFAIRS"/>
    <s v="GENFND"/>
    <x v="144"/>
    <x v="138"/>
    <s v="---"/>
    <s v="EX"/>
    <s v="HRCO"/>
    <s v="HOURLY COMP"/>
    <s v="GK"/>
    <x v="5"/>
    <s v="COMPENS"/>
    <s v="07"/>
    <s v="PP"/>
    <x v="3"/>
    <n v="15000"/>
    <n v="15000"/>
    <m/>
    <x v="0"/>
    <n v="0"/>
    <s v="EX"/>
    <n v="15000"/>
    <n v="15000"/>
    <x v="0"/>
    <n v="0"/>
    <n v="0"/>
    <m/>
    <n v="0"/>
    <n v="15000"/>
    <s v="N"/>
    <m/>
    <s v="UAVP"/>
    <s v="VP UNIVERSITY ACADEMIC AFFAIRS"/>
    <s v="95"/>
    <s v="1-Adjust Based Budget"/>
    <x v="42"/>
    <x v="2"/>
    <x v="7"/>
    <m/>
    <x v="6"/>
    <x v="6"/>
    <m/>
  </r>
  <r>
    <n v="2018"/>
    <s v="UA"/>
    <s v="PD"/>
    <s v="IU POLICE DEPARTMENT"/>
    <x v="131"/>
    <s v="-----"/>
    <m/>
    <s v="IU POLICE DEPT"/>
    <x v="22"/>
    <s v="VP UNIVERSITY ACADEMIC AFFAIRS"/>
    <s v="GENFND"/>
    <x v="40"/>
    <x v="39"/>
    <s v="---"/>
    <s v="EX"/>
    <s v="HRCO"/>
    <s v="HOURLY COMP"/>
    <s v="GK"/>
    <x v="5"/>
    <s v="COMPENS"/>
    <s v="07"/>
    <s v="PP"/>
    <x v="3"/>
    <n v="150000"/>
    <n v="150000"/>
    <m/>
    <x v="0"/>
    <n v="0"/>
    <s v="EX"/>
    <n v="150000"/>
    <n v="150000"/>
    <x v="0"/>
    <n v="0"/>
    <n v="0"/>
    <m/>
    <n v="0"/>
    <n v="150000"/>
    <s v="N"/>
    <m/>
    <s v="UAVP"/>
    <s v="VP UNIVERSITY ACADEMIC AFFAIRS"/>
    <s v="95"/>
    <s v="1-Adjust Based Budget"/>
    <x v="42"/>
    <x v="2"/>
    <x v="7"/>
    <m/>
    <x v="6"/>
    <x v="6"/>
    <m/>
  </r>
  <r>
    <n v="2018"/>
    <s v="UA"/>
    <s v="PD"/>
    <s v="IU POLICE DEPARTMENT"/>
    <x v="131"/>
    <s v="-----"/>
    <m/>
    <s v="IU POLICE DEPT"/>
    <x v="22"/>
    <s v="VP UNIVERSITY ACADEMIC AFFAIRS"/>
    <s v="GENFND"/>
    <x v="194"/>
    <x v="186"/>
    <s v="---"/>
    <s v="EX"/>
    <s v="HRCO"/>
    <s v="HOURLY COMP"/>
    <s v="GK"/>
    <x v="5"/>
    <s v="COMPENS"/>
    <s v="07"/>
    <s v="PP"/>
    <x v="3"/>
    <n v="1600"/>
    <n v="1600"/>
    <m/>
    <x v="0"/>
    <n v="0"/>
    <s v="EX"/>
    <n v="1600"/>
    <n v="1600"/>
    <x v="0"/>
    <n v="0"/>
    <n v="0"/>
    <m/>
    <n v="0"/>
    <n v="1600"/>
    <s v="N"/>
    <m/>
    <s v="UAVP"/>
    <s v="VP UNIVERSITY ACADEMIC AFFAIRS"/>
    <s v="95"/>
    <s v="1-Adjust Based Budget"/>
    <x v="42"/>
    <x v="2"/>
    <x v="7"/>
    <m/>
    <x v="6"/>
    <x v="6"/>
    <m/>
  </r>
  <r>
    <n v="2018"/>
    <s v="UA"/>
    <s v="PD"/>
    <s v="IU POLICE DEPARTMENT"/>
    <x v="131"/>
    <s v="-----"/>
    <m/>
    <s v="IU POLICE DEPT"/>
    <x v="22"/>
    <s v="VP UNIVERSITY ACADEMIC AFFAIRS"/>
    <s v="GENFND"/>
    <x v="78"/>
    <x v="76"/>
    <s v="---"/>
    <s v="EX"/>
    <s v="HRCO"/>
    <s v="HOURLY COMP"/>
    <s v="GK"/>
    <x v="5"/>
    <s v="COMPENS"/>
    <s v="07"/>
    <s v="PP"/>
    <x v="3"/>
    <n v="500"/>
    <n v="500"/>
    <m/>
    <x v="0"/>
    <n v="0"/>
    <s v="EX"/>
    <n v="500"/>
    <n v="500"/>
    <x v="0"/>
    <n v="0"/>
    <n v="0"/>
    <m/>
    <n v="0"/>
    <n v="500"/>
    <s v="N"/>
    <m/>
    <s v="UAVP"/>
    <s v="VP UNIVERSITY ACADEMIC AFFAIRS"/>
    <s v="95"/>
    <s v="1-Adjust Based Budget"/>
    <x v="42"/>
    <x v="2"/>
    <x v="7"/>
    <m/>
    <x v="6"/>
    <x v="6"/>
    <m/>
  </r>
  <r>
    <n v="2018"/>
    <s v="UA"/>
    <s v="PD"/>
    <s v="IU POLICE DEPARTMENT"/>
    <x v="131"/>
    <s v="-----"/>
    <m/>
    <s v="IU POLICE DEPT"/>
    <x v="22"/>
    <s v="VP UNIVERSITY ACADEMIC AFFAIRS"/>
    <s v="GENFND"/>
    <x v="11"/>
    <x v="10"/>
    <s v="---"/>
    <s v="EX"/>
    <s v="ADV"/>
    <s v="ADVERT PROMO"/>
    <s v="LA"/>
    <x v="4"/>
    <s v="GEN EXP"/>
    <s v="09"/>
    <s v="PP"/>
    <x v="3"/>
    <n v="1857"/>
    <n v="1857"/>
    <m/>
    <x v="0"/>
    <n v="0"/>
    <s v="EX"/>
    <n v="1857"/>
    <n v="1857"/>
    <x v="0"/>
    <n v="0"/>
    <n v="0"/>
    <m/>
    <n v="0"/>
    <n v="1857"/>
    <s v="N"/>
    <m/>
    <s v="UAVP"/>
    <s v="VP UNIVERSITY ACADEMIC AFFAIRS"/>
    <s v="95"/>
    <s v="1-Adjust Based Budget"/>
    <x v="42"/>
    <x v="2"/>
    <x v="7"/>
    <m/>
    <x v="6"/>
    <x v="6"/>
    <m/>
  </r>
  <r>
    <n v="2018"/>
    <s v="UA"/>
    <s v="PD"/>
    <s v="IU POLICE DEPARTMENT"/>
    <x v="131"/>
    <s v="-----"/>
    <m/>
    <s v="IU POLICE DEPT"/>
    <x v="22"/>
    <s v="VP UNIVERSITY ACADEMIC AFFAIRS"/>
    <s v="GENFND"/>
    <x v="183"/>
    <x v="175"/>
    <s v="---"/>
    <s v="EX"/>
    <s v="S&amp;E"/>
    <s v="S&amp;E"/>
    <s v="LF"/>
    <x v="4"/>
    <s v="GEN EXP"/>
    <s v="09"/>
    <s v="PP"/>
    <x v="3"/>
    <n v="250"/>
    <n v="250"/>
    <m/>
    <x v="0"/>
    <n v="0"/>
    <s v="EX"/>
    <n v="250"/>
    <n v="250"/>
    <x v="0"/>
    <n v="0"/>
    <n v="0"/>
    <m/>
    <n v="0"/>
    <n v="250"/>
    <s v="N"/>
    <m/>
    <s v="UAVP"/>
    <s v="VP UNIVERSITY ACADEMIC AFFAIRS"/>
    <s v="95"/>
    <s v="1-Adjust Based Budget"/>
    <x v="42"/>
    <x v="2"/>
    <x v="7"/>
    <m/>
    <x v="6"/>
    <x v="6"/>
    <m/>
  </r>
  <r>
    <n v="2018"/>
    <s v="UA"/>
    <s v="PD"/>
    <s v="IU POLICE DEPARTMENT"/>
    <x v="131"/>
    <s v="-----"/>
    <m/>
    <s v="IU POLICE DEPT"/>
    <x v="22"/>
    <s v="VP UNIVERSITY ACADEMIC AFFAIRS"/>
    <s v="GENFND"/>
    <x v="112"/>
    <x v="110"/>
    <s v="---"/>
    <s v="EX"/>
    <s v="S&amp;E"/>
    <s v="S&amp;E"/>
    <s v="LF"/>
    <x v="4"/>
    <s v="GEN EXP"/>
    <s v="09"/>
    <s v="PP"/>
    <x v="3"/>
    <n v="57000"/>
    <n v="57000"/>
    <m/>
    <x v="0"/>
    <n v="0"/>
    <s v="EX"/>
    <n v="57000"/>
    <n v="57000"/>
    <x v="0"/>
    <n v="0"/>
    <n v="0"/>
    <m/>
    <n v="0"/>
    <n v="57000"/>
    <s v="N"/>
    <m/>
    <s v="UAVP"/>
    <s v="VP UNIVERSITY ACADEMIC AFFAIRS"/>
    <s v="95"/>
    <s v="1-Adjust Based Budget"/>
    <x v="42"/>
    <x v="2"/>
    <x v="7"/>
    <m/>
    <x v="6"/>
    <x v="6"/>
    <m/>
  </r>
  <r>
    <n v="2018"/>
    <s v="UA"/>
    <s v="PD"/>
    <s v="IU POLICE DEPARTMENT"/>
    <x v="131"/>
    <s v="-----"/>
    <m/>
    <s v="IU POLICE DEPT"/>
    <x v="22"/>
    <s v="VP UNIVERSITY ACADEMIC AFFAIRS"/>
    <s v="GENFND"/>
    <x v="150"/>
    <x v="143"/>
    <s v="---"/>
    <s v="EX"/>
    <s v="S&amp;E"/>
    <s v="S&amp;E"/>
    <s v="LF"/>
    <x v="4"/>
    <s v="GEN EXP"/>
    <s v="09"/>
    <s v="PP"/>
    <x v="3"/>
    <n v="71"/>
    <n v="71"/>
    <m/>
    <x v="0"/>
    <n v="0"/>
    <s v="EX"/>
    <n v="71"/>
    <n v="71"/>
    <x v="0"/>
    <n v="0"/>
    <n v="0"/>
    <m/>
    <n v="0"/>
    <n v="71"/>
    <s v="N"/>
    <m/>
    <s v="UAVP"/>
    <s v="VP UNIVERSITY ACADEMIC AFFAIRS"/>
    <s v="95"/>
    <s v="1-Adjust Based Budget"/>
    <x v="42"/>
    <x v="2"/>
    <x v="7"/>
    <m/>
    <x v="6"/>
    <x v="6"/>
    <m/>
  </r>
  <r>
    <n v="2018"/>
    <s v="UA"/>
    <s v="PD"/>
    <s v="IU POLICE DEPARTMENT"/>
    <x v="131"/>
    <s v="-----"/>
    <m/>
    <s v="IU POLICE DEPT"/>
    <x v="22"/>
    <s v="VP UNIVERSITY ACADEMIC AFFAIRS"/>
    <s v="GENFND"/>
    <x v="41"/>
    <x v="40"/>
    <s v="---"/>
    <s v="EX"/>
    <s v="PRIN"/>
    <s v="PRINT DUPL"/>
    <s v="KA"/>
    <x v="4"/>
    <s v="GEN EXP"/>
    <s v="09"/>
    <s v="PP"/>
    <x v="3"/>
    <n v="200"/>
    <n v="200"/>
    <m/>
    <x v="0"/>
    <n v="0"/>
    <s v="EX"/>
    <n v="200"/>
    <n v="200"/>
    <x v="0"/>
    <n v="0"/>
    <n v="0"/>
    <m/>
    <n v="0"/>
    <n v="200"/>
    <s v="N"/>
    <m/>
    <s v="UAVP"/>
    <s v="VP UNIVERSITY ACADEMIC AFFAIRS"/>
    <s v="95"/>
    <s v="1-Adjust Based Budget"/>
    <x v="42"/>
    <x v="2"/>
    <x v="7"/>
    <m/>
    <x v="6"/>
    <x v="6"/>
    <m/>
  </r>
  <r>
    <n v="2018"/>
    <s v="UA"/>
    <s v="PD"/>
    <s v="IU POLICE DEPARTMENT"/>
    <x v="131"/>
    <s v="-----"/>
    <m/>
    <s v="IU POLICE DEPT"/>
    <x v="22"/>
    <s v="VP UNIVERSITY ACADEMIC AFFAIRS"/>
    <s v="GENFND"/>
    <x v="96"/>
    <x v="94"/>
    <s v="---"/>
    <s v="EX"/>
    <s v="PHON"/>
    <s v="TELE POST"/>
    <s v="JV"/>
    <x v="4"/>
    <s v="GEN EXP"/>
    <s v="09"/>
    <s v="PP"/>
    <x v="3"/>
    <n v="950"/>
    <n v="950"/>
    <m/>
    <x v="0"/>
    <n v="0"/>
    <s v="EX"/>
    <n v="950"/>
    <n v="950"/>
    <x v="0"/>
    <n v="0"/>
    <n v="0"/>
    <m/>
    <n v="0"/>
    <n v="950"/>
    <s v="N"/>
    <m/>
    <s v="UAVP"/>
    <s v="VP UNIVERSITY ACADEMIC AFFAIRS"/>
    <s v="95"/>
    <s v="1-Adjust Based Budget"/>
    <x v="42"/>
    <x v="2"/>
    <x v="7"/>
    <m/>
    <x v="6"/>
    <x v="6"/>
    <m/>
  </r>
  <r>
    <n v="2018"/>
    <s v="UA"/>
    <s v="PD"/>
    <s v="IU POLICE DEPARTMENT"/>
    <x v="131"/>
    <s v="-----"/>
    <m/>
    <s v="IU POLICE DEPT"/>
    <x v="22"/>
    <s v="VP UNIVERSITY ACADEMIC AFFAIRS"/>
    <s v="GENFND"/>
    <x v="43"/>
    <x v="42"/>
    <s v="---"/>
    <s v="EX"/>
    <s v="PHON"/>
    <s v="TELE POST"/>
    <s v="JV"/>
    <x v="4"/>
    <s v="GEN EXP"/>
    <s v="09"/>
    <s v="PP"/>
    <x v="3"/>
    <n v="3000"/>
    <n v="3000"/>
    <m/>
    <x v="0"/>
    <n v="0"/>
    <s v="EX"/>
    <n v="3000"/>
    <n v="3000"/>
    <x v="0"/>
    <n v="0"/>
    <n v="0"/>
    <m/>
    <n v="0"/>
    <n v="3000"/>
    <s v="N"/>
    <m/>
    <s v="UAVP"/>
    <s v="VP UNIVERSITY ACADEMIC AFFAIRS"/>
    <s v="95"/>
    <s v="1-Adjust Based Budget"/>
    <x v="42"/>
    <x v="2"/>
    <x v="7"/>
    <m/>
    <x v="6"/>
    <x v="6"/>
    <m/>
  </r>
  <r>
    <n v="2018"/>
    <s v="UA"/>
    <s v="PD"/>
    <s v="IU POLICE DEPARTMENT"/>
    <x v="132"/>
    <s v="-----"/>
    <m/>
    <s v="POLICE DISPATCHERS"/>
    <x v="22"/>
    <s v="VP UNIVERSITY ACADEMIC AFFAIRS"/>
    <s v="GENFND"/>
    <x v="22"/>
    <x v="21"/>
    <s v="---"/>
    <s v="EX"/>
    <s v="S&amp;E"/>
    <s v="S&amp;E"/>
    <s v="LF"/>
    <x v="4"/>
    <s v="GEN EXP"/>
    <s v="09"/>
    <s v="PP"/>
    <x v="3"/>
    <n v="2000"/>
    <n v="2000"/>
    <m/>
    <x v="0"/>
    <n v="0"/>
    <s v="EX"/>
    <n v="2000"/>
    <n v="2000"/>
    <x v="0"/>
    <n v="0"/>
    <n v="0"/>
    <m/>
    <n v="0"/>
    <n v="2000"/>
    <s v="N"/>
    <m/>
    <s v="UAVP"/>
    <s v="VP UNIVERSITY ACADEMIC AFFAIRS"/>
    <s v="95"/>
    <s v="1-Adjust Based Budget"/>
    <x v="42"/>
    <x v="2"/>
    <x v="7"/>
    <m/>
    <x v="6"/>
    <x v="6"/>
    <m/>
  </r>
  <r>
    <n v="2018"/>
    <s v="UA"/>
    <s v="PD"/>
    <s v="IU POLICE DEPARTMENT"/>
    <x v="131"/>
    <s v="-----"/>
    <m/>
    <s v="IU POLICE DEPT"/>
    <x v="22"/>
    <s v="VP UNIVERSITY ACADEMIC AFFAIRS"/>
    <s v="GENFND"/>
    <x v="22"/>
    <x v="21"/>
    <s v="---"/>
    <s v="EX"/>
    <s v="S&amp;E"/>
    <s v="S&amp;E"/>
    <s v="LF"/>
    <x v="4"/>
    <s v="GEN EXP"/>
    <s v="09"/>
    <s v="PP"/>
    <x v="3"/>
    <n v="4000"/>
    <n v="4000"/>
    <m/>
    <x v="0"/>
    <n v="0"/>
    <s v="EX"/>
    <n v="4000"/>
    <n v="4000"/>
    <x v="0"/>
    <n v="0"/>
    <n v="0"/>
    <m/>
    <n v="0"/>
    <n v="4000"/>
    <s v="N"/>
    <m/>
    <s v="UAVP"/>
    <s v="VP UNIVERSITY ACADEMIC AFFAIRS"/>
    <s v="95"/>
    <s v="1-Adjust Based Budget"/>
    <x v="42"/>
    <x v="2"/>
    <x v="7"/>
    <m/>
    <x v="6"/>
    <x v="6"/>
    <m/>
  </r>
  <r>
    <n v="2018"/>
    <s v="UA"/>
    <s v="PD"/>
    <s v="IU POLICE DEPARTMENT"/>
    <x v="131"/>
    <s v="-----"/>
    <m/>
    <s v="IU POLICE DEPT"/>
    <x v="22"/>
    <s v="VP UNIVERSITY ACADEMIC AFFAIRS"/>
    <s v="GENFND"/>
    <x v="46"/>
    <x v="45"/>
    <s v="---"/>
    <s v="EX"/>
    <s v="PRIN"/>
    <s v="PRINT DUPL"/>
    <s v="KA"/>
    <x v="4"/>
    <s v="GEN EXP"/>
    <s v="09"/>
    <s v="PP"/>
    <x v="3"/>
    <n v="4100"/>
    <n v="4100"/>
    <m/>
    <x v="0"/>
    <n v="0"/>
    <s v="EX"/>
    <n v="4100"/>
    <n v="4100"/>
    <x v="0"/>
    <n v="0"/>
    <n v="0"/>
    <m/>
    <n v="0"/>
    <n v="4100"/>
    <s v="N"/>
    <m/>
    <s v="UAVP"/>
    <s v="VP UNIVERSITY ACADEMIC AFFAIRS"/>
    <s v="95"/>
    <s v="1-Adjust Based Budget"/>
    <x v="42"/>
    <x v="2"/>
    <x v="7"/>
    <m/>
    <x v="6"/>
    <x v="6"/>
    <m/>
  </r>
  <r>
    <n v="2018"/>
    <s v="UA"/>
    <s v="PD"/>
    <s v="IU POLICE DEPARTMENT"/>
    <x v="131"/>
    <s v="-----"/>
    <m/>
    <s v="IU POLICE DEPT"/>
    <x v="22"/>
    <s v="VP UNIVERSITY ACADEMIC AFFAIRS"/>
    <s v="GENFND"/>
    <x v="12"/>
    <x v="11"/>
    <s v="---"/>
    <s v="EX"/>
    <s v="PRIN"/>
    <s v="PRINT DUPL"/>
    <s v="KA"/>
    <x v="4"/>
    <s v="GEN EXP"/>
    <s v="09"/>
    <s v="PP"/>
    <x v="3"/>
    <n v="2000"/>
    <n v="2000"/>
    <m/>
    <x v="0"/>
    <n v="0"/>
    <s v="EX"/>
    <n v="2000"/>
    <n v="2000"/>
    <x v="0"/>
    <n v="0"/>
    <n v="0"/>
    <m/>
    <n v="0"/>
    <n v="2000"/>
    <s v="N"/>
    <m/>
    <s v="UAVP"/>
    <s v="VP UNIVERSITY ACADEMIC AFFAIRS"/>
    <s v="95"/>
    <s v="1-Adjust Based Budget"/>
    <x v="42"/>
    <x v="2"/>
    <x v="7"/>
    <m/>
    <x v="6"/>
    <x v="6"/>
    <m/>
  </r>
  <r>
    <n v="2018"/>
    <s v="UA"/>
    <s v="PD"/>
    <s v="IU POLICE DEPARTMENT"/>
    <x v="131"/>
    <s v="-----"/>
    <m/>
    <s v="IU POLICE DEPT"/>
    <x v="22"/>
    <s v="VP UNIVERSITY ACADEMIC AFFAIRS"/>
    <s v="GENFND"/>
    <x v="49"/>
    <x v="48"/>
    <s v="---"/>
    <s v="EX"/>
    <s v="S&amp;E"/>
    <s v="S&amp;E"/>
    <s v="LF"/>
    <x v="4"/>
    <s v="GEN EXP"/>
    <s v="09"/>
    <s v="PP"/>
    <x v="3"/>
    <n v="6352"/>
    <n v="6352"/>
    <m/>
    <x v="0"/>
    <n v="0"/>
    <s v="EX"/>
    <n v="6352"/>
    <n v="6352"/>
    <x v="0"/>
    <n v="0"/>
    <n v="0"/>
    <m/>
    <n v="0"/>
    <n v="6352"/>
    <s v="N"/>
    <m/>
    <s v="UAVP"/>
    <s v="VP UNIVERSITY ACADEMIC AFFAIRS"/>
    <s v="95"/>
    <s v="1-Adjust Based Budget"/>
    <x v="42"/>
    <x v="2"/>
    <x v="7"/>
    <m/>
    <x v="6"/>
    <x v="6"/>
    <m/>
  </r>
  <r>
    <n v="2018"/>
    <s v="UA"/>
    <s v="PD"/>
    <s v="IU POLICE DEPARTMENT"/>
    <x v="131"/>
    <s v="-----"/>
    <m/>
    <s v="IU POLICE DEPT"/>
    <x v="22"/>
    <s v="VP UNIVERSITY ACADEMIC AFFAIRS"/>
    <s v="GENFND"/>
    <x v="50"/>
    <x v="49"/>
    <s v="---"/>
    <s v="EX"/>
    <s v="PHON"/>
    <s v="TELE POST"/>
    <s v="JV"/>
    <x v="4"/>
    <s v="GEN EXP"/>
    <s v="09"/>
    <s v="PP"/>
    <x v="3"/>
    <n v="800"/>
    <n v="800"/>
    <m/>
    <x v="0"/>
    <n v="0"/>
    <s v="EX"/>
    <n v="800"/>
    <n v="800"/>
    <x v="0"/>
    <n v="0"/>
    <n v="0"/>
    <m/>
    <n v="0"/>
    <n v="800"/>
    <s v="N"/>
    <m/>
    <s v="UAVP"/>
    <s v="VP UNIVERSITY ACADEMIC AFFAIRS"/>
    <s v="95"/>
    <s v="1-Adjust Based Budget"/>
    <x v="42"/>
    <x v="2"/>
    <x v="7"/>
    <m/>
    <x v="6"/>
    <x v="6"/>
    <m/>
  </r>
  <r>
    <n v="2018"/>
    <s v="UA"/>
    <s v="PD"/>
    <s v="IU POLICE DEPARTMENT"/>
    <x v="131"/>
    <s v="-----"/>
    <m/>
    <s v="IU POLICE DEPT"/>
    <x v="22"/>
    <s v="VP UNIVERSITY ACADEMIC AFFAIRS"/>
    <s v="GENFND"/>
    <x v="195"/>
    <x v="187"/>
    <s v="---"/>
    <s v="EX"/>
    <s v="COSV"/>
    <s v="CONTRACT SRV"/>
    <s v="KK"/>
    <x v="4"/>
    <s v="GEN EXP"/>
    <s v="09"/>
    <s v="PP"/>
    <x v="3"/>
    <n v="3000"/>
    <n v="3000"/>
    <m/>
    <x v="0"/>
    <n v="0"/>
    <s v="EX"/>
    <n v="3000"/>
    <n v="3000"/>
    <x v="0"/>
    <n v="0"/>
    <n v="0"/>
    <m/>
    <n v="0"/>
    <n v="3000"/>
    <s v="N"/>
    <m/>
    <s v="UAVP"/>
    <s v="VP UNIVERSITY ACADEMIC AFFAIRS"/>
    <s v="95"/>
    <s v="1-Adjust Based Budget"/>
    <x v="42"/>
    <x v="2"/>
    <x v="7"/>
    <m/>
    <x v="6"/>
    <x v="6"/>
    <m/>
  </r>
  <r>
    <n v="2018"/>
    <s v="UA"/>
    <s v="PD"/>
    <s v="IU POLICE DEPARTMENT"/>
    <x v="131"/>
    <s v="-----"/>
    <m/>
    <s v="IU POLICE DEPT"/>
    <x v="22"/>
    <s v="VP UNIVERSITY ACADEMIC AFFAIRS"/>
    <s v="GENFND"/>
    <x v="13"/>
    <x v="12"/>
    <s v="---"/>
    <s v="EX"/>
    <s v="COSV"/>
    <s v="CONTRACT SRV"/>
    <s v="KK"/>
    <x v="4"/>
    <s v="GEN EXP"/>
    <s v="09"/>
    <s v="PP"/>
    <x v="3"/>
    <n v="15000"/>
    <n v="81384"/>
    <m/>
    <x v="0"/>
    <n v="0"/>
    <s v="EX"/>
    <n v="81384"/>
    <n v="81384"/>
    <x v="0"/>
    <n v="0"/>
    <n v="0"/>
    <m/>
    <n v="0"/>
    <n v="81384"/>
    <s v="N"/>
    <m/>
    <s v="UAVP"/>
    <s v="VP UNIVERSITY ACADEMIC AFFAIRS"/>
    <s v="95"/>
    <s v="1-Adjust Based Budget"/>
    <x v="42"/>
    <x v="2"/>
    <x v="7"/>
    <m/>
    <x v="6"/>
    <x v="6"/>
    <m/>
  </r>
  <r>
    <n v="2018"/>
    <s v="UA"/>
    <s v="PD"/>
    <s v="IU POLICE DEPARTMENT"/>
    <x v="131"/>
    <s v="-----"/>
    <m/>
    <s v="IU POLICE DEPT"/>
    <x v="22"/>
    <s v="VP UNIVERSITY ACADEMIC AFFAIRS"/>
    <s v="GENFND"/>
    <x v="106"/>
    <x v="104"/>
    <s v="---"/>
    <s v="EX"/>
    <s v="COSV"/>
    <s v="CONTRACT SRV"/>
    <s v="KK"/>
    <x v="4"/>
    <s v="GEN EXP"/>
    <s v="09"/>
    <s v="PP"/>
    <x v="3"/>
    <n v="75"/>
    <n v="75"/>
    <m/>
    <x v="0"/>
    <n v="0"/>
    <s v="EX"/>
    <n v="75"/>
    <n v="75"/>
    <x v="0"/>
    <n v="0"/>
    <n v="0"/>
    <m/>
    <n v="0"/>
    <n v="75"/>
    <s v="N"/>
    <m/>
    <s v="UAVP"/>
    <s v="VP UNIVERSITY ACADEMIC AFFAIRS"/>
    <s v="95"/>
    <s v="1-Adjust Based Budget"/>
    <x v="42"/>
    <x v="2"/>
    <x v="7"/>
    <m/>
    <x v="6"/>
    <x v="6"/>
    <m/>
  </r>
  <r>
    <n v="2018"/>
    <s v="UA"/>
    <s v="PD"/>
    <s v="IU POLICE DEPARTMENT"/>
    <x v="131"/>
    <s v="-----"/>
    <m/>
    <s v="IU POLICE DEPT"/>
    <x v="22"/>
    <s v="VP UNIVERSITY ACADEMIC AFFAIRS"/>
    <s v="GENFND"/>
    <x v="186"/>
    <x v="178"/>
    <s v="---"/>
    <s v="EX"/>
    <s v="SERV"/>
    <s v="OTHER SERV"/>
    <s v="KF"/>
    <x v="4"/>
    <s v="GEN EXP"/>
    <s v="09"/>
    <s v="PP"/>
    <x v="3"/>
    <n v="75"/>
    <n v="75"/>
    <m/>
    <x v="0"/>
    <n v="0"/>
    <s v="EX"/>
    <n v="75"/>
    <n v="75"/>
    <x v="0"/>
    <n v="0"/>
    <n v="0"/>
    <m/>
    <n v="0"/>
    <n v="75"/>
    <s v="N"/>
    <m/>
    <s v="UAVP"/>
    <s v="VP UNIVERSITY ACADEMIC AFFAIRS"/>
    <s v="95"/>
    <s v="1-Adjust Based Budget"/>
    <x v="42"/>
    <x v="2"/>
    <x v="7"/>
    <m/>
    <x v="6"/>
    <x v="6"/>
    <m/>
  </r>
  <r>
    <n v="2018"/>
    <s v="UA"/>
    <s v="PD"/>
    <s v="IU POLICE DEPARTMENT"/>
    <x v="131"/>
    <s v="-----"/>
    <m/>
    <s v="IU POLICE DEPT"/>
    <x v="22"/>
    <s v="VP UNIVERSITY ACADEMIC AFFAIRS"/>
    <s v="GENFND"/>
    <x v="196"/>
    <x v="188"/>
    <s v="---"/>
    <s v="EX"/>
    <s v="SERV"/>
    <s v="OTHER SERV"/>
    <s v="KF"/>
    <x v="4"/>
    <s v="GEN EXP"/>
    <s v="09"/>
    <s v="PP"/>
    <x v="3"/>
    <n v="200"/>
    <n v="200"/>
    <m/>
    <x v="0"/>
    <n v="0"/>
    <s v="EX"/>
    <n v="200"/>
    <n v="200"/>
    <x v="0"/>
    <n v="0"/>
    <n v="0"/>
    <m/>
    <n v="0"/>
    <n v="200"/>
    <s v="N"/>
    <m/>
    <s v="UAVP"/>
    <s v="VP UNIVERSITY ACADEMIC AFFAIRS"/>
    <s v="95"/>
    <s v="1-Adjust Based Budget"/>
    <x v="42"/>
    <x v="2"/>
    <x v="7"/>
    <m/>
    <x v="6"/>
    <x v="6"/>
    <m/>
  </r>
  <r>
    <n v="2018"/>
    <s v="UA"/>
    <s v="PD"/>
    <s v="IU POLICE DEPARTMENT"/>
    <x v="131"/>
    <s v="-----"/>
    <m/>
    <s v="IU POLICE DEPT"/>
    <x v="22"/>
    <s v="VP UNIVERSITY ACADEMIC AFFAIRS"/>
    <s v="GENFND"/>
    <x v="52"/>
    <x v="51"/>
    <s v="---"/>
    <s v="EX"/>
    <s v="SUPL"/>
    <s v="SUPPLMNT PAY"/>
    <s v="GA"/>
    <x v="5"/>
    <s v="COMPENS"/>
    <s v="07"/>
    <s v="PP"/>
    <x v="3"/>
    <n v="3300"/>
    <n v="3300"/>
    <m/>
    <x v="0"/>
    <n v="0"/>
    <s v="EX"/>
    <n v="3300"/>
    <n v="3300"/>
    <x v="0"/>
    <n v="0"/>
    <n v="0"/>
    <m/>
    <n v="0"/>
    <n v="3300"/>
    <s v="N"/>
    <m/>
    <s v="UAVP"/>
    <s v="VP UNIVERSITY ACADEMIC AFFAIRS"/>
    <s v="95"/>
    <s v="1-Adjust Based Budget"/>
    <x v="42"/>
    <x v="2"/>
    <x v="7"/>
    <m/>
    <x v="6"/>
    <x v="6"/>
    <m/>
  </r>
  <r>
    <n v="2018"/>
    <s v="UA"/>
    <s v="PD"/>
    <s v="IU POLICE DEPARTMENT"/>
    <x v="131"/>
    <s v="-----"/>
    <m/>
    <s v="IU POLICE DEPT"/>
    <x v="22"/>
    <s v="VP UNIVERSITY ACADEMIC AFFAIRS"/>
    <s v="GENFND"/>
    <x v="54"/>
    <x v="53"/>
    <s v="---"/>
    <s v="EX"/>
    <s v="ADV"/>
    <s v="ADVERT PROMO"/>
    <s v="LA"/>
    <x v="4"/>
    <s v="GEN EXP"/>
    <s v="09"/>
    <s v="PP"/>
    <x v="3"/>
    <n v="725"/>
    <n v="725"/>
    <m/>
    <x v="0"/>
    <n v="0"/>
    <s v="EX"/>
    <n v="725"/>
    <n v="725"/>
    <x v="0"/>
    <n v="0"/>
    <n v="0"/>
    <m/>
    <n v="0"/>
    <n v="725"/>
    <s v="N"/>
    <m/>
    <s v="UAVP"/>
    <s v="VP UNIVERSITY ACADEMIC AFFAIRS"/>
    <s v="95"/>
    <s v="1-Adjust Based Budget"/>
    <x v="42"/>
    <x v="2"/>
    <x v="7"/>
    <m/>
    <x v="6"/>
    <x v="6"/>
    <m/>
  </r>
  <r>
    <n v="2018"/>
    <s v="UA"/>
    <s v="PD"/>
    <s v="IU POLICE DEPARTMENT"/>
    <x v="131"/>
    <s v="-----"/>
    <m/>
    <s v="IU POLICE DEPT"/>
    <x v="22"/>
    <s v="VP UNIVERSITY ACADEMIC AFFAIRS"/>
    <s v="GENFND"/>
    <x v="115"/>
    <x v="112"/>
    <s v="---"/>
    <s v="EX"/>
    <s v="R&amp;M"/>
    <s v="REPAIR MAINT"/>
    <s v="KV"/>
    <x v="4"/>
    <s v="GEN EXP"/>
    <s v="09"/>
    <s v="PP"/>
    <x v="3"/>
    <n v="8500"/>
    <n v="8500"/>
    <m/>
    <x v="0"/>
    <n v="0"/>
    <s v="EX"/>
    <n v="8500"/>
    <n v="8500"/>
    <x v="0"/>
    <n v="0"/>
    <n v="0"/>
    <m/>
    <n v="0"/>
    <n v="8500"/>
    <s v="N"/>
    <m/>
    <s v="UAVP"/>
    <s v="VP UNIVERSITY ACADEMIC AFFAIRS"/>
    <s v="95"/>
    <s v="1-Adjust Based Budget"/>
    <x v="42"/>
    <x v="2"/>
    <x v="7"/>
    <m/>
    <x v="6"/>
    <x v="6"/>
    <m/>
  </r>
  <r>
    <n v="2018"/>
    <s v="UA"/>
    <s v="PD"/>
    <s v="IU POLICE DEPARTMENT"/>
    <x v="131"/>
    <s v="-----"/>
    <m/>
    <s v="IU POLICE DEPT"/>
    <x v="22"/>
    <s v="VP UNIVERSITY ACADEMIC AFFAIRS"/>
    <s v="GENFND"/>
    <x v="56"/>
    <x v="55"/>
    <s v="---"/>
    <s v="EX"/>
    <s v="RENT"/>
    <s v="RENTS"/>
    <s v="KP"/>
    <x v="4"/>
    <s v="GEN EXP"/>
    <s v="09"/>
    <s v="PP"/>
    <x v="3"/>
    <n v="185000"/>
    <n v="185000"/>
    <m/>
    <x v="0"/>
    <n v="0"/>
    <s v="EX"/>
    <n v="185000"/>
    <n v="185000"/>
    <x v="0"/>
    <n v="0"/>
    <n v="0"/>
    <m/>
    <n v="0"/>
    <n v="185000"/>
    <s v="N"/>
    <m/>
    <s v="UAVP"/>
    <s v="VP UNIVERSITY ACADEMIC AFFAIRS"/>
    <s v="95"/>
    <s v="1-Adjust Based Budget"/>
    <x v="42"/>
    <x v="2"/>
    <x v="7"/>
    <m/>
    <x v="6"/>
    <x v="6"/>
    <m/>
  </r>
  <r>
    <n v="2018"/>
    <s v="UA"/>
    <s v="PD"/>
    <s v="IU POLICE DEPARTMENT"/>
    <x v="131"/>
    <s v="-----"/>
    <m/>
    <s v="IU POLICE DEPT"/>
    <x v="22"/>
    <s v="VP UNIVERSITY ACADEMIC AFFAIRS"/>
    <s v="GENFND"/>
    <x v="57"/>
    <x v="56"/>
    <s v="---"/>
    <s v="EX"/>
    <s v="R&amp;M"/>
    <s v="REPAIR MAINT"/>
    <s v="KV"/>
    <x v="4"/>
    <s v="GEN EXP"/>
    <s v="09"/>
    <s v="PP"/>
    <x v="3"/>
    <n v="250"/>
    <n v="250"/>
    <m/>
    <x v="0"/>
    <n v="0"/>
    <s v="EX"/>
    <n v="250"/>
    <n v="250"/>
    <x v="0"/>
    <n v="0"/>
    <n v="0"/>
    <m/>
    <n v="0"/>
    <n v="250"/>
    <s v="N"/>
    <m/>
    <s v="UAVP"/>
    <s v="VP UNIVERSITY ACADEMIC AFFAIRS"/>
    <s v="95"/>
    <s v="1-Adjust Based Budget"/>
    <x v="42"/>
    <x v="2"/>
    <x v="7"/>
    <m/>
    <x v="6"/>
    <x v="6"/>
    <m/>
  </r>
  <r>
    <n v="2018"/>
    <s v="UA"/>
    <s v="PD"/>
    <s v="IU POLICE DEPARTMENT"/>
    <x v="131"/>
    <s v="-----"/>
    <m/>
    <s v="IU POLICE DEPT"/>
    <x v="22"/>
    <s v="VP UNIVERSITY ACADEMIC AFFAIRS"/>
    <s v="GENFND"/>
    <x v="107"/>
    <x v="105"/>
    <s v="---"/>
    <s v="EX"/>
    <s v="R&amp;M"/>
    <s v="REPAIR MAINT"/>
    <s v="KV"/>
    <x v="4"/>
    <s v="GEN EXP"/>
    <s v="09"/>
    <s v="PP"/>
    <x v="3"/>
    <n v="3000"/>
    <n v="3000"/>
    <m/>
    <x v="0"/>
    <n v="0"/>
    <s v="EX"/>
    <n v="3000"/>
    <n v="3000"/>
    <x v="0"/>
    <n v="0"/>
    <n v="0"/>
    <m/>
    <n v="0"/>
    <n v="3000"/>
    <s v="N"/>
    <m/>
    <s v="UAVP"/>
    <s v="VP UNIVERSITY ACADEMIC AFFAIRS"/>
    <s v="95"/>
    <s v="1-Adjust Based Budget"/>
    <x v="42"/>
    <x v="2"/>
    <x v="7"/>
    <m/>
    <x v="6"/>
    <x v="6"/>
    <m/>
  </r>
  <r>
    <n v="2018"/>
    <s v="UA"/>
    <s v="PD"/>
    <s v="IU POLICE DEPARTMENT"/>
    <x v="131"/>
    <s v="-----"/>
    <m/>
    <s v="IU POLICE DEPT"/>
    <x v="22"/>
    <s v="VP UNIVERSITY ACADEMIC AFFAIRS"/>
    <s v="GENFND"/>
    <x v="58"/>
    <x v="57"/>
    <s v="---"/>
    <s v="EX"/>
    <s v="R&amp;M"/>
    <s v="REPAIR MAINT"/>
    <s v="KV"/>
    <x v="4"/>
    <s v="GEN EXP"/>
    <s v="09"/>
    <s v="PP"/>
    <x v="3"/>
    <n v="250"/>
    <n v="250"/>
    <m/>
    <x v="0"/>
    <n v="0"/>
    <s v="EX"/>
    <n v="250"/>
    <n v="250"/>
    <x v="0"/>
    <n v="0"/>
    <n v="0"/>
    <m/>
    <n v="0"/>
    <n v="250"/>
    <s v="N"/>
    <m/>
    <s v="UAVP"/>
    <s v="VP UNIVERSITY ACADEMIC AFFAIRS"/>
    <s v="95"/>
    <s v="1-Adjust Based Budget"/>
    <x v="42"/>
    <x v="2"/>
    <x v="7"/>
    <m/>
    <x v="6"/>
    <x v="6"/>
    <m/>
  </r>
  <r>
    <n v="2018"/>
    <s v="UA"/>
    <s v="PD"/>
    <s v="IU POLICE DEPARTMENT"/>
    <x v="131"/>
    <s v="-----"/>
    <m/>
    <s v="IU POLICE DEPT"/>
    <x v="22"/>
    <s v="VP UNIVERSITY ACADEMIC AFFAIRS"/>
    <s v="GENFND"/>
    <x v="59"/>
    <x v="58"/>
    <s v="---"/>
    <s v="EX"/>
    <s v="R&amp;M"/>
    <s v="REPAIR MAINT"/>
    <s v="KV"/>
    <x v="4"/>
    <s v="GEN EXP"/>
    <s v="09"/>
    <s v="PP"/>
    <x v="3"/>
    <n v="5000"/>
    <n v="5000"/>
    <m/>
    <x v="0"/>
    <n v="0"/>
    <s v="EX"/>
    <n v="5000"/>
    <n v="5000"/>
    <x v="0"/>
    <n v="0"/>
    <n v="0"/>
    <m/>
    <n v="0"/>
    <n v="5000"/>
    <s v="N"/>
    <m/>
    <s v="UAVP"/>
    <s v="VP UNIVERSITY ACADEMIC AFFAIRS"/>
    <s v="95"/>
    <s v="1-Adjust Based Budget"/>
    <x v="42"/>
    <x v="2"/>
    <x v="7"/>
    <m/>
    <x v="6"/>
    <x v="6"/>
    <m/>
  </r>
  <r>
    <n v="2018"/>
    <s v="UA"/>
    <s v="PD"/>
    <s v="IU POLICE DEPARTMENT"/>
    <x v="132"/>
    <s v="-----"/>
    <m/>
    <s v="POLICE DISPATCHERS"/>
    <x v="22"/>
    <s v="VP UNIVERSITY ACADEMIC AFFAIRS"/>
    <s v="GENFND"/>
    <x v="121"/>
    <x v="117"/>
    <s v="---"/>
    <s v="EX"/>
    <s v="COSV"/>
    <s v="CONTRACT SRV"/>
    <s v="KK"/>
    <x v="4"/>
    <s v="GEN EXP"/>
    <s v="09"/>
    <s v="PP"/>
    <x v="3"/>
    <n v="6500"/>
    <n v="6500"/>
    <m/>
    <x v="0"/>
    <n v="0"/>
    <s v="EX"/>
    <n v="6500"/>
    <n v="6500"/>
    <x v="0"/>
    <n v="0"/>
    <n v="0"/>
    <m/>
    <n v="0"/>
    <n v="6500"/>
    <s v="N"/>
    <m/>
    <s v="UAVP"/>
    <s v="VP UNIVERSITY ACADEMIC AFFAIRS"/>
    <s v="95"/>
    <s v="1-Adjust Based Budget"/>
    <x v="42"/>
    <x v="2"/>
    <x v="7"/>
    <m/>
    <x v="6"/>
    <x v="6"/>
    <m/>
  </r>
  <r>
    <n v="2018"/>
    <s v="UA"/>
    <s v="PD"/>
    <s v="IU POLICE DEPARTMENT"/>
    <x v="131"/>
    <s v="-----"/>
    <m/>
    <s v="IU POLICE DEPT"/>
    <x v="22"/>
    <s v="VP UNIVERSITY ACADEMIC AFFAIRS"/>
    <s v="GENFND"/>
    <x v="188"/>
    <x v="180"/>
    <s v="---"/>
    <s v="EX"/>
    <s v="S&amp;E"/>
    <s v="S&amp;E"/>
    <s v="LF"/>
    <x v="4"/>
    <s v="GEN EXP"/>
    <s v="09"/>
    <s v="PP"/>
    <x v="3"/>
    <n v="725"/>
    <n v="725"/>
    <m/>
    <x v="0"/>
    <n v="0"/>
    <s v="EX"/>
    <n v="725"/>
    <n v="725"/>
    <x v="0"/>
    <n v="0"/>
    <n v="0"/>
    <m/>
    <n v="0"/>
    <n v="725"/>
    <s v="N"/>
    <m/>
    <s v="UAVP"/>
    <s v="VP UNIVERSITY ACADEMIC AFFAIRS"/>
    <s v="95"/>
    <s v="1-Adjust Based Budget"/>
    <x v="42"/>
    <x v="2"/>
    <x v="7"/>
    <m/>
    <x v="6"/>
    <x v="6"/>
    <m/>
  </r>
  <r>
    <n v="2018"/>
    <s v="UA"/>
    <s v="PD"/>
    <s v="IU POLICE DEPARTMENT"/>
    <x v="131"/>
    <s v="-----"/>
    <m/>
    <s v="IU POLICE DEPT"/>
    <x v="22"/>
    <s v="VP UNIVERSITY ACADEMIC AFFAIRS"/>
    <s v="GENFND"/>
    <x v="88"/>
    <x v="86"/>
    <s v="---"/>
    <s v="EX"/>
    <s v="S&amp;E"/>
    <s v="S&amp;E"/>
    <s v="LF"/>
    <x v="4"/>
    <s v="GEN EXP"/>
    <s v="09"/>
    <s v="PP"/>
    <x v="3"/>
    <n v="1100"/>
    <n v="1100"/>
    <m/>
    <x v="0"/>
    <n v="0"/>
    <s v="EX"/>
    <n v="1100"/>
    <n v="1100"/>
    <x v="0"/>
    <n v="0"/>
    <n v="0"/>
    <m/>
    <n v="0"/>
    <n v="1100"/>
    <s v="N"/>
    <m/>
    <s v="UAVP"/>
    <s v="VP UNIVERSITY ACADEMIC AFFAIRS"/>
    <s v="95"/>
    <s v="1-Adjust Based Budget"/>
    <x v="42"/>
    <x v="2"/>
    <x v="7"/>
    <m/>
    <x v="6"/>
    <x v="6"/>
    <m/>
  </r>
  <r>
    <n v="2018"/>
    <s v="UA"/>
    <s v="PD"/>
    <s v="IU POLICE DEPARTMENT"/>
    <x v="131"/>
    <s v="-----"/>
    <m/>
    <s v="IU POLICE DEPT"/>
    <x v="22"/>
    <s v="VP UNIVERSITY ACADEMIC AFFAIRS"/>
    <s v="GENFND"/>
    <x v="60"/>
    <x v="59"/>
    <s v="---"/>
    <s v="EX"/>
    <s v="S&amp;E"/>
    <s v="S&amp;E"/>
    <s v="LF"/>
    <x v="4"/>
    <s v="GEN EXP"/>
    <s v="09"/>
    <s v="PP"/>
    <x v="3"/>
    <n v="2400"/>
    <n v="2400"/>
    <m/>
    <x v="0"/>
    <n v="0"/>
    <s v="EX"/>
    <n v="2400"/>
    <n v="2400"/>
    <x v="0"/>
    <n v="0"/>
    <n v="0"/>
    <m/>
    <n v="0"/>
    <n v="2400"/>
    <s v="N"/>
    <m/>
    <s v="UAVP"/>
    <s v="VP UNIVERSITY ACADEMIC AFFAIRS"/>
    <s v="95"/>
    <s v="1-Adjust Based Budget"/>
    <x v="42"/>
    <x v="2"/>
    <x v="7"/>
    <m/>
    <x v="6"/>
    <x v="6"/>
    <m/>
  </r>
  <r>
    <n v="2018"/>
    <s v="UA"/>
    <s v="PD"/>
    <s v="IU POLICE DEPARTMENT"/>
    <x v="131"/>
    <s v="-----"/>
    <m/>
    <s v="IU POLICE DEPT"/>
    <x v="22"/>
    <s v="VP UNIVERSITY ACADEMIC AFFAIRS"/>
    <s v="GENFND"/>
    <x v="62"/>
    <x v="61"/>
    <s v="---"/>
    <s v="EX"/>
    <s v="UTIL"/>
    <s v="UTILITIES"/>
    <s v="HK"/>
    <x v="4"/>
    <s v="GEN EXP"/>
    <s v="09"/>
    <s v="PP"/>
    <x v="3"/>
    <n v="51000"/>
    <n v="51000"/>
    <m/>
    <x v="0"/>
    <n v="0"/>
    <s v="EX"/>
    <n v="51000"/>
    <n v="51000"/>
    <x v="0"/>
    <n v="0"/>
    <n v="0"/>
    <m/>
    <n v="0"/>
    <n v="51000"/>
    <s v="N"/>
    <m/>
    <s v="UAVP"/>
    <s v="VP UNIVERSITY ACADEMIC AFFAIRS"/>
    <s v="95"/>
    <s v="1-Adjust Based Budget"/>
    <x v="42"/>
    <x v="2"/>
    <x v="7"/>
    <m/>
    <x v="6"/>
    <x v="6"/>
    <m/>
  </r>
  <r>
    <n v="2018"/>
    <s v="UA"/>
    <s v="PD"/>
    <s v="IU POLICE DEPARTMENT"/>
    <x v="131"/>
    <s v="-----"/>
    <m/>
    <s v="IU POLICE DEPT"/>
    <x v="22"/>
    <s v="VP UNIVERSITY ACADEMIC AFFAIRS"/>
    <s v="GENFND"/>
    <x v="63"/>
    <x v="62"/>
    <s v="---"/>
    <s v="EX"/>
    <s v="S&amp;E"/>
    <s v="S&amp;E"/>
    <s v="LF"/>
    <x v="4"/>
    <s v="GEN EXP"/>
    <s v="09"/>
    <s v="PP"/>
    <x v="3"/>
    <n v="450"/>
    <n v="450"/>
    <m/>
    <x v="0"/>
    <n v="0"/>
    <s v="EX"/>
    <n v="450"/>
    <n v="450"/>
    <x v="0"/>
    <n v="0"/>
    <n v="0"/>
    <m/>
    <n v="0"/>
    <n v="450"/>
    <s v="N"/>
    <m/>
    <s v="UAVP"/>
    <s v="VP UNIVERSITY ACADEMIC AFFAIRS"/>
    <s v="95"/>
    <s v="1-Adjust Based Budget"/>
    <x v="42"/>
    <x v="2"/>
    <x v="7"/>
    <m/>
    <x v="6"/>
    <x v="6"/>
    <m/>
  </r>
  <r>
    <n v="2018"/>
    <s v="UA"/>
    <s v="PD"/>
    <s v="IU POLICE DEPARTMENT"/>
    <x v="131"/>
    <s v="-----"/>
    <m/>
    <s v="IU POLICE DEPT"/>
    <x v="22"/>
    <s v="VP UNIVERSITY ACADEMIC AFFAIRS"/>
    <s v="GENFND"/>
    <x v="17"/>
    <x v="16"/>
    <s v="---"/>
    <s v="EX"/>
    <s v="OEXP"/>
    <s v="OTHER EXP"/>
    <s v="LP"/>
    <x v="4"/>
    <s v="GEN EXP"/>
    <s v="09"/>
    <s v="PP"/>
    <x v="3"/>
    <n v="3500"/>
    <n v="3500"/>
    <m/>
    <x v="0"/>
    <n v="0"/>
    <s v="EX"/>
    <n v="3500"/>
    <n v="3500"/>
    <x v="0"/>
    <n v="0"/>
    <n v="0"/>
    <m/>
    <n v="0"/>
    <n v="3500"/>
    <s v="N"/>
    <m/>
    <s v="UAVP"/>
    <s v="VP UNIVERSITY ACADEMIC AFFAIRS"/>
    <s v="95"/>
    <s v="1-Adjust Based Budget"/>
    <x v="42"/>
    <x v="2"/>
    <x v="7"/>
    <m/>
    <x v="6"/>
    <x v="6"/>
    <m/>
  </r>
  <r>
    <n v="2018"/>
    <s v="UA"/>
    <s v="PD"/>
    <s v="IU POLICE DEPARTMENT"/>
    <x v="131"/>
    <s v="-----"/>
    <m/>
    <s v="IU POLICE DEPT"/>
    <x v="22"/>
    <s v="VP UNIVERSITY ACADEMIC AFFAIRS"/>
    <s v="GENFND"/>
    <x v="197"/>
    <x v="189"/>
    <s v="---"/>
    <s v="EX"/>
    <s v="S&amp;E"/>
    <s v="S&amp;E"/>
    <s v="LF"/>
    <x v="4"/>
    <s v="GEN EXP"/>
    <s v="09"/>
    <s v="PP"/>
    <x v="3"/>
    <n v="5500"/>
    <n v="5500"/>
    <m/>
    <x v="0"/>
    <n v="0"/>
    <s v="EX"/>
    <n v="5500"/>
    <n v="5500"/>
    <x v="0"/>
    <n v="0"/>
    <n v="0"/>
    <m/>
    <n v="0"/>
    <n v="5500"/>
    <s v="N"/>
    <m/>
    <s v="UAVP"/>
    <s v="VP UNIVERSITY ACADEMIC AFFAIRS"/>
    <s v="95"/>
    <s v="1-Adjust Based Budget"/>
    <x v="42"/>
    <x v="2"/>
    <x v="7"/>
    <m/>
    <x v="6"/>
    <x v="6"/>
    <m/>
  </r>
  <r>
    <n v="2018"/>
    <s v="UA"/>
    <s v="PD"/>
    <s v="IU POLICE DEPARTMENT"/>
    <x v="132"/>
    <s v="-----"/>
    <m/>
    <s v="POLICE DISPATCHERS"/>
    <x v="22"/>
    <s v="VP UNIVERSITY ACADEMIC AFFAIRS"/>
    <s v="GENFND"/>
    <x v="109"/>
    <x v="107"/>
    <s v="---"/>
    <s v="EX"/>
    <s v="S&amp;E"/>
    <s v="S&amp;E"/>
    <s v="LF"/>
    <x v="4"/>
    <s v="GEN EXP"/>
    <s v="09"/>
    <s v="PP"/>
    <x v="3"/>
    <n v="3000"/>
    <n v="3000"/>
    <m/>
    <x v="0"/>
    <n v="0"/>
    <s v="EX"/>
    <n v="3000"/>
    <n v="3000"/>
    <x v="0"/>
    <n v="0"/>
    <n v="0"/>
    <m/>
    <n v="0"/>
    <n v="3000"/>
    <s v="N"/>
    <m/>
    <s v="UAVP"/>
    <s v="VP UNIVERSITY ACADEMIC AFFAIRS"/>
    <s v="95"/>
    <s v="1-Adjust Based Budget"/>
    <x v="42"/>
    <x v="2"/>
    <x v="7"/>
    <m/>
    <x v="6"/>
    <x v="6"/>
    <m/>
  </r>
  <r>
    <n v="2018"/>
    <s v="UA"/>
    <s v="PD"/>
    <s v="IU POLICE DEPARTMENT"/>
    <x v="131"/>
    <s v="-----"/>
    <m/>
    <s v="IU POLICE DEPT"/>
    <x v="22"/>
    <s v="VP UNIVERSITY ACADEMIC AFFAIRS"/>
    <s v="GENFND"/>
    <x v="109"/>
    <x v="107"/>
    <s v="---"/>
    <s v="EX"/>
    <s v="S&amp;E"/>
    <s v="S&amp;E"/>
    <s v="LF"/>
    <x v="4"/>
    <s v="GEN EXP"/>
    <s v="09"/>
    <s v="PP"/>
    <x v="3"/>
    <n v="6500"/>
    <n v="6500"/>
    <m/>
    <x v="0"/>
    <n v="0"/>
    <s v="EX"/>
    <n v="6500"/>
    <n v="6500"/>
    <x v="0"/>
    <n v="0"/>
    <n v="0"/>
    <m/>
    <n v="0"/>
    <n v="6500"/>
    <s v="N"/>
    <m/>
    <s v="UAVP"/>
    <s v="VP UNIVERSITY ACADEMIC AFFAIRS"/>
    <s v="95"/>
    <s v="1-Adjust Based Budget"/>
    <x v="42"/>
    <x v="2"/>
    <x v="7"/>
    <m/>
    <x v="6"/>
    <x v="6"/>
    <m/>
  </r>
  <r>
    <n v="2018"/>
    <s v="UA"/>
    <s v="PD"/>
    <s v="IU POLICE DEPARTMENT"/>
    <x v="131"/>
    <s v="-----"/>
    <m/>
    <s v="IU POLICE DEPT"/>
    <x v="22"/>
    <s v="VP UNIVERSITY ACADEMIC AFFAIRS"/>
    <s v="GENFND"/>
    <x v="65"/>
    <x v="64"/>
    <s v="---"/>
    <s v="EX"/>
    <s v="S&amp;E"/>
    <s v="S&amp;E"/>
    <s v="LF"/>
    <x v="4"/>
    <s v="GEN EXP"/>
    <s v="09"/>
    <s v="PP"/>
    <x v="3"/>
    <n v="6200"/>
    <n v="6200"/>
    <m/>
    <x v="0"/>
    <n v="0"/>
    <s v="EX"/>
    <n v="6200"/>
    <n v="6200"/>
    <x v="0"/>
    <n v="0"/>
    <n v="0"/>
    <m/>
    <n v="0"/>
    <n v="6200"/>
    <s v="N"/>
    <m/>
    <s v="UAVP"/>
    <s v="VP UNIVERSITY ACADEMIC AFFAIRS"/>
    <s v="95"/>
    <s v="1-Adjust Based Budget"/>
    <x v="42"/>
    <x v="2"/>
    <x v="7"/>
    <m/>
    <x v="6"/>
    <x v="6"/>
    <m/>
  </r>
  <r>
    <n v="2018"/>
    <s v="UA"/>
    <s v="PD"/>
    <s v="IU POLICE DEPARTMENT"/>
    <x v="132"/>
    <s v="-----"/>
    <m/>
    <s v="POLICE DISPATCHERS"/>
    <x v="22"/>
    <s v="VP UNIVERSITY ACADEMIC AFFAIRS"/>
    <s v="GENFND"/>
    <x v="24"/>
    <x v="23"/>
    <s v="---"/>
    <s v="EX"/>
    <s v="BENF"/>
    <s v="BENEFITS"/>
    <s v="GP"/>
    <x v="5"/>
    <s v="COMPENS"/>
    <s v="07"/>
    <s v="PP"/>
    <x v="3"/>
    <n v="73401"/>
    <n v="75382"/>
    <m/>
    <x v="0"/>
    <n v="0"/>
    <s v="EX"/>
    <n v="75382"/>
    <n v="75382"/>
    <x v="0"/>
    <n v="0"/>
    <n v="0"/>
    <m/>
    <n v="0"/>
    <n v="75382"/>
    <s v="N"/>
    <m/>
    <s v="UAVP"/>
    <s v="VP UNIVERSITY ACADEMIC AFFAIRS"/>
    <s v="95"/>
    <s v="1-Adjust Based Budget"/>
    <x v="42"/>
    <x v="2"/>
    <x v="7"/>
    <m/>
    <x v="6"/>
    <x v="6"/>
    <m/>
  </r>
  <r>
    <n v="2018"/>
    <s v="UA"/>
    <s v="PD"/>
    <s v="IU POLICE DEPARTMENT"/>
    <x v="131"/>
    <s v="-----"/>
    <m/>
    <s v="IU POLICE DEPT"/>
    <x v="22"/>
    <s v="VP UNIVERSITY ACADEMIC AFFAIRS"/>
    <s v="GENFND"/>
    <x v="24"/>
    <x v="23"/>
    <s v="---"/>
    <s v="EX"/>
    <s v="BENF"/>
    <s v="BENEFITS"/>
    <s v="GP"/>
    <x v="5"/>
    <s v="COMPENS"/>
    <s v="07"/>
    <s v="PP"/>
    <x v="3"/>
    <n v="478663"/>
    <n v="478663"/>
    <m/>
    <x v="0"/>
    <n v="0"/>
    <s v="EX"/>
    <n v="478663"/>
    <n v="478663"/>
    <x v="0"/>
    <n v="0"/>
    <n v="0"/>
    <m/>
    <n v="0"/>
    <n v="478663"/>
    <s v="N"/>
    <m/>
    <s v="UAVP"/>
    <s v="VP UNIVERSITY ACADEMIC AFFAIRS"/>
    <s v="95"/>
    <s v="1-Adjust Based Budget"/>
    <x v="42"/>
    <x v="2"/>
    <x v="7"/>
    <m/>
    <x v="6"/>
    <x v="6"/>
    <m/>
  </r>
  <r>
    <n v="2018"/>
    <s v="UA"/>
    <s v="PD"/>
    <s v="IU POLICE DEPARTMENT"/>
    <x v="132"/>
    <s v="-----"/>
    <m/>
    <s v="POLICE DISPATCHERS"/>
    <x v="22"/>
    <s v="VP UNIVERSITY ACADEMIC AFFAIRS"/>
    <s v="GENFND"/>
    <x v="25"/>
    <x v="24"/>
    <s v="---"/>
    <s v="EX"/>
    <s v="BENF"/>
    <s v="BENEFITS"/>
    <s v="GP"/>
    <x v="5"/>
    <s v="COMPENS"/>
    <s v="07"/>
    <s v="PP"/>
    <x v="3"/>
    <n v="29125"/>
    <n v="29012"/>
    <m/>
    <x v="0"/>
    <n v="0"/>
    <s v="EX"/>
    <n v="29012"/>
    <n v="29012"/>
    <x v="0"/>
    <n v="0"/>
    <n v="0"/>
    <m/>
    <n v="0"/>
    <n v="29012"/>
    <s v="N"/>
    <m/>
    <s v="UAVP"/>
    <s v="VP UNIVERSITY ACADEMIC AFFAIRS"/>
    <s v="95"/>
    <s v="1-Adjust Based Budget"/>
    <x v="42"/>
    <x v="2"/>
    <x v="7"/>
    <m/>
    <x v="6"/>
    <x v="6"/>
    <m/>
  </r>
  <r>
    <n v="2018"/>
    <s v="UA"/>
    <s v="PD"/>
    <s v="IU POLICE DEPARTMENT"/>
    <x v="131"/>
    <s v="-----"/>
    <m/>
    <s v="IU POLICE DEPT"/>
    <x v="22"/>
    <s v="VP UNIVERSITY ACADEMIC AFFAIRS"/>
    <s v="GENFND"/>
    <x v="25"/>
    <x v="24"/>
    <s v="---"/>
    <s v="EX"/>
    <s v="BENF"/>
    <s v="BENEFITS"/>
    <s v="GP"/>
    <x v="5"/>
    <s v="COMPENS"/>
    <s v="07"/>
    <s v="PP"/>
    <x v="3"/>
    <n v="189691"/>
    <n v="189691"/>
    <m/>
    <x v="0"/>
    <n v="0"/>
    <s v="EX"/>
    <n v="189691"/>
    <n v="189691"/>
    <x v="0"/>
    <n v="0"/>
    <n v="0"/>
    <m/>
    <n v="0"/>
    <n v="189691"/>
    <s v="N"/>
    <m/>
    <s v="UAVP"/>
    <s v="VP UNIVERSITY ACADEMIC AFFAIRS"/>
    <s v="95"/>
    <s v="1-Adjust Based Budget"/>
    <x v="42"/>
    <x v="2"/>
    <x v="7"/>
    <m/>
    <x v="6"/>
    <x v="6"/>
    <m/>
  </r>
  <r>
    <n v="2018"/>
    <s v="UA"/>
    <s v="PD"/>
    <s v="IU POLICE DEPARTMENT"/>
    <x v="131"/>
    <s v="-----"/>
    <m/>
    <s v="IU POLICE DEPT"/>
    <x v="22"/>
    <s v="VP UNIVERSITY ACADEMIC AFFAIRS"/>
    <s v="GENFND"/>
    <x v="26"/>
    <x v="25"/>
    <s v="---"/>
    <s v="EX"/>
    <s v="BENF"/>
    <s v="BENEFITS"/>
    <s v="GP"/>
    <x v="5"/>
    <s v="COMPENS"/>
    <s v="07"/>
    <s v="PP"/>
    <x v="3"/>
    <n v="125448"/>
    <n v="125448"/>
    <m/>
    <x v="0"/>
    <n v="0"/>
    <s v="EX"/>
    <n v="125448"/>
    <n v="125448"/>
    <x v="0"/>
    <n v="0"/>
    <n v="0"/>
    <m/>
    <n v="0"/>
    <n v="125448"/>
    <s v="N"/>
    <m/>
    <s v="UAVP"/>
    <s v="VP UNIVERSITY ACADEMIC AFFAIRS"/>
    <s v="95"/>
    <s v="1-Adjust Based Budget"/>
    <x v="42"/>
    <x v="2"/>
    <x v="7"/>
    <m/>
    <x v="6"/>
    <x v="6"/>
    <m/>
  </r>
  <r>
    <n v="2018"/>
    <s v="UA"/>
    <s v="PD"/>
    <s v="IU POLICE DEPARTMENT"/>
    <x v="132"/>
    <s v="-----"/>
    <m/>
    <s v="POLICE DISPATCHERS"/>
    <x v="22"/>
    <s v="VP UNIVERSITY ACADEMIC AFFAIRS"/>
    <s v="GENFND"/>
    <x v="67"/>
    <x v="66"/>
    <s v="---"/>
    <s v="EX"/>
    <s v="BENF"/>
    <s v="BENEFITS"/>
    <s v="GP"/>
    <x v="5"/>
    <s v="COMPENS"/>
    <s v="07"/>
    <s v="PP"/>
    <x v="3"/>
    <n v="47579"/>
    <n v="47378"/>
    <m/>
    <x v="0"/>
    <n v="0"/>
    <s v="EX"/>
    <n v="47378"/>
    <n v="47378"/>
    <x v="0"/>
    <n v="0"/>
    <n v="0"/>
    <m/>
    <n v="0"/>
    <n v="47378"/>
    <s v="N"/>
    <m/>
    <s v="UAVP"/>
    <s v="VP UNIVERSITY ACADEMIC AFFAIRS"/>
    <s v="95"/>
    <s v="1-Adjust Based Budget"/>
    <x v="42"/>
    <x v="2"/>
    <x v="7"/>
    <m/>
    <x v="6"/>
    <x v="6"/>
    <m/>
  </r>
  <r>
    <n v="2018"/>
    <s v="UA"/>
    <s v="PD"/>
    <s v="IU POLICE DEPARTMENT"/>
    <x v="131"/>
    <s v="-----"/>
    <m/>
    <s v="IU POLICE DEPT"/>
    <x v="22"/>
    <s v="VP UNIVERSITY ACADEMIC AFFAIRS"/>
    <s v="GENFND"/>
    <x v="67"/>
    <x v="66"/>
    <s v="---"/>
    <s v="EX"/>
    <s v="BENF"/>
    <s v="BENEFITS"/>
    <s v="GP"/>
    <x v="5"/>
    <s v="COMPENS"/>
    <s v="07"/>
    <s v="PP"/>
    <x v="3"/>
    <n v="205435"/>
    <n v="205435"/>
    <m/>
    <x v="0"/>
    <n v="0"/>
    <s v="EX"/>
    <n v="205435"/>
    <n v="205435"/>
    <x v="0"/>
    <n v="0"/>
    <n v="0"/>
    <m/>
    <n v="0"/>
    <n v="205435"/>
    <s v="N"/>
    <m/>
    <s v="UAVP"/>
    <s v="VP UNIVERSITY ACADEMIC AFFAIRS"/>
    <s v="95"/>
    <s v="1-Adjust Based Budget"/>
    <x v="42"/>
    <x v="2"/>
    <x v="7"/>
    <m/>
    <x v="6"/>
    <x v="6"/>
    <m/>
  </r>
  <r>
    <n v="2018"/>
    <s v="UA"/>
    <s v="PD"/>
    <s v="IU POLICE DEPARTMENT"/>
    <x v="131"/>
    <s v="-----"/>
    <m/>
    <s v="IU POLICE DEPT"/>
    <x v="22"/>
    <s v="VP UNIVERSITY ACADEMIC AFFAIRS"/>
    <s v="GENFND"/>
    <x v="27"/>
    <x v="26"/>
    <s v="---"/>
    <s v="EX"/>
    <s v="TRAV"/>
    <s v="TRAVEL"/>
    <s v="MK"/>
    <x v="6"/>
    <s v="TRAVEL"/>
    <s v="10"/>
    <s v="PP"/>
    <x v="3"/>
    <n v="6900"/>
    <n v="6900"/>
    <m/>
    <x v="0"/>
    <n v="0"/>
    <s v="EX"/>
    <n v="6900"/>
    <n v="6900"/>
    <x v="0"/>
    <n v="0"/>
    <n v="0"/>
    <m/>
    <n v="0"/>
    <n v="6900"/>
    <s v="N"/>
    <m/>
    <s v="UAVP"/>
    <s v="VP UNIVERSITY ACADEMIC AFFAIRS"/>
    <s v="95"/>
    <s v="1-Adjust Based Budget"/>
    <x v="42"/>
    <x v="2"/>
    <x v="7"/>
    <m/>
    <x v="6"/>
    <x v="6"/>
    <m/>
  </r>
  <r>
    <n v="2018"/>
    <s v="UA"/>
    <s v="PD"/>
    <s v="IU POLICE DEPARTMENT"/>
    <x v="131"/>
    <s v="-----"/>
    <m/>
    <s v="IU POLICE DEPT"/>
    <x v="22"/>
    <s v="VP UNIVERSITY ACADEMIC AFFAIRS"/>
    <s v="GENFND"/>
    <x v="68"/>
    <x v="67"/>
    <s v="---"/>
    <s v="EX"/>
    <s v="TRAV"/>
    <s v="TRAVEL"/>
    <s v="MK"/>
    <x v="6"/>
    <s v="TRAVEL"/>
    <s v="10"/>
    <s v="PP"/>
    <x v="3"/>
    <n v="3000"/>
    <n v="3000"/>
    <m/>
    <x v="0"/>
    <n v="0"/>
    <s v="EX"/>
    <n v="3000"/>
    <n v="3000"/>
    <x v="0"/>
    <n v="0"/>
    <n v="0"/>
    <m/>
    <n v="0"/>
    <n v="3000"/>
    <s v="N"/>
    <m/>
    <s v="UAVP"/>
    <s v="VP UNIVERSITY ACADEMIC AFFAIRS"/>
    <s v="95"/>
    <s v="1-Adjust Based Budget"/>
    <x v="42"/>
    <x v="2"/>
    <x v="7"/>
    <m/>
    <x v="6"/>
    <x v="6"/>
    <m/>
  </r>
  <r>
    <n v="2018"/>
    <s v="UA"/>
    <s v="PD"/>
    <s v="IU POLICE DEPARTMENT"/>
    <x v="131"/>
    <s v="-----"/>
    <m/>
    <s v="IU POLICE DEPT"/>
    <x v="22"/>
    <s v="VP UNIVERSITY ACADEMIC AFFAIRS"/>
    <s v="GENFND"/>
    <x v="28"/>
    <x v="27"/>
    <s v="---"/>
    <s v="EX"/>
    <s v="TRAV"/>
    <s v="TRAVEL"/>
    <s v="MK"/>
    <x v="6"/>
    <s v="TRAVEL"/>
    <s v="10"/>
    <s v="PP"/>
    <x v="3"/>
    <n v="4000"/>
    <n v="4000"/>
    <m/>
    <x v="0"/>
    <n v="0"/>
    <s v="EX"/>
    <n v="4000"/>
    <n v="4000"/>
    <x v="0"/>
    <n v="0"/>
    <n v="0"/>
    <m/>
    <n v="0"/>
    <n v="4000"/>
    <s v="N"/>
    <m/>
    <s v="UAVP"/>
    <s v="VP UNIVERSITY ACADEMIC AFFAIRS"/>
    <s v="95"/>
    <s v="1-Adjust Based Budget"/>
    <x v="42"/>
    <x v="2"/>
    <x v="7"/>
    <m/>
    <x v="6"/>
    <x v="6"/>
    <m/>
  </r>
  <r>
    <n v="2018"/>
    <s v="UA"/>
    <s v="PD"/>
    <s v="IU POLICE DEPARTMENT"/>
    <x v="131"/>
    <s v="-----"/>
    <m/>
    <s v="IU POLICE DEPT"/>
    <x v="22"/>
    <s v="VP UNIVERSITY ACADEMIC AFFAIRS"/>
    <s v="GENFND"/>
    <x v="172"/>
    <x v="165"/>
    <s v="---"/>
    <s v="EE"/>
    <s v="CAP"/>
    <s v="CAP ASSETS"/>
    <s v="MP"/>
    <x v="9"/>
    <s v="CAPITAL"/>
    <s v="11"/>
    <s v="PP"/>
    <x v="3"/>
    <n v="10000"/>
    <n v="10000"/>
    <m/>
    <x v="2"/>
    <n v="0"/>
    <s v="EX"/>
    <n v="10000"/>
    <n v="10000"/>
    <x v="0"/>
    <n v="0"/>
    <n v="0"/>
    <m/>
    <n v="0"/>
    <n v="10000"/>
    <s v="N"/>
    <m/>
    <s v="UAVP"/>
    <s v="VP UNIVERSITY ACADEMIC AFFAIRS"/>
    <s v="95"/>
    <s v="1-Adjust Based Budget"/>
    <x v="42"/>
    <x v="2"/>
    <x v="7"/>
    <m/>
    <x v="6"/>
    <x v="6"/>
    <m/>
  </r>
  <r>
    <n v="2018"/>
    <s v="UA"/>
    <s v="PSIA"/>
    <s v="PUBLIC SAFETY"/>
    <x v="133"/>
    <s v="-----"/>
    <m/>
    <s v="EMERGENCY MANAGEMENT"/>
    <x v="22"/>
    <s v="VP UNIVERSITY ACADEMIC AFFAIRS"/>
    <s v="GENFND"/>
    <x v="34"/>
    <x v="33"/>
    <s v="---"/>
    <s v="EX"/>
    <s v="PRSA"/>
    <s v="PROF SAL"/>
    <s v="FP"/>
    <x v="5"/>
    <s v="COMPENS"/>
    <s v="07"/>
    <s v="PP"/>
    <x v="3"/>
    <n v="481766"/>
    <n v="481766"/>
    <m/>
    <x v="0"/>
    <n v="0"/>
    <s v="EX"/>
    <n v="481766"/>
    <n v="481766"/>
    <x v="2"/>
    <n v="13305"/>
    <n v="-10309.792400000042"/>
    <m/>
    <n v="2995.2075999999579"/>
    <n v="484761.20759999997"/>
    <s v="Y"/>
    <m/>
    <s v="UAVP"/>
    <s v="VP UNIVERSITY ACADEMIC AFFAIRS"/>
    <s v="99"/>
    <s v="1-Adjust Based Budget"/>
    <x v="43"/>
    <x v="2"/>
    <x v="7"/>
    <m/>
    <x v="6"/>
    <x v="6"/>
    <m/>
  </r>
  <r>
    <n v="2018"/>
    <s v="UA"/>
    <s v="PSIA"/>
    <s v="PUBLIC SAFETY"/>
    <x v="134"/>
    <s v="-----"/>
    <m/>
    <s v="PUBLIC SAFETY"/>
    <x v="22"/>
    <s v="VP UNIVERSITY ACADEMIC AFFAIRS"/>
    <s v="GENFND"/>
    <x v="34"/>
    <x v="33"/>
    <s v="---"/>
    <s v="EX"/>
    <s v="PRSA"/>
    <s v="PROF SAL"/>
    <s v="FP"/>
    <x v="5"/>
    <s v="COMPENS"/>
    <s v="07"/>
    <s v="PP"/>
    <x v="3"/>
    <n v="389899"/>
    <n v="389899"/>
    <m/>
    <x v="0"/>
    <n v="0"/>
    <s v="EX"/>
    <n v="389899"/>
    <n v="389899"/>
    <x v="2"/>
    <n v="10768"/>
    <n v="-8343.8386000000337"/>
    <m/>
    <n v="2424.1613999999663"/>
    <n v="392323.16139999998"/>
    <s v="Y"/>
    <m/>
    <s v="UAVP"/>
    <s v="VP UNIVERSITY ACADEMIC AFFAIRS"/>
    <s v="99"/>
    <s v="1-Adjust Based Budget"/>
    <x v="43"/>
    <x v="2"/>
    <x v="7"/>
    <m/>
    <x v="6"/>
    <x v="6"/>
    <m/>
  </r>
  <r>
    <n v="2018"/>
    <s v="UA"/>
    <s v="PSIA"/>
    <s v="PUBLIC SAFETY"/>
    <x v="135"/>
    <s v="-----"/>
    <m/>
    <s v="SECURITY &amp; ACCESS CONTROL OPERATIONS"/>
    <x v="22"/>
    <s v="VP UNIVERSITY ACADEMIC AFFAIRS"/>
    <s v="GENFND"/>
    <x v="34"/>
    <x v="33"/>
    <s v="---"/>
    <s v="EX"/>
    <s v="PRSA"/>
    <s v="PROF SAL"/>
    <s v="FP"/>
    <x v="5"/>
    <s v="COMPENS"/>
    <s v="07"/>
    <s v="PP"/>
    <x v="3"/>
    <n v="145116"/>
    <n v="145116"/>
    <m/>
    <x v="0"/>
    <n v="0"/>
    <s v="EX"/>
    <n v="145116"/>
    <n v="145116"/>
    <x v="2"/>
    <n v="4008"/>
    <n v="-3105.4824000000126"/>
    <m/>
    <n v="902.5175999999874"/>
    <n v="146018.51759999999"/>
    <s v="Y"/>
    <m/>
    <s v="UAVP"/>
    <s v="VP UNIVERSITY ACADEMIC AFFAIRS"/>
    <s v="99"/>
    <s v="1-Adjust Based Budget"/>
    <x v="43"/>
    <x v="2"/>
    <x v="7"/>
    <m/>
    <x v="6"/>
    <x v="6"/>
    <m/>
  </r>
  <r>
    <n v="2018"/>
    <s v="UA"/>
    <s v="PSIA"/>
    <s v="PUBLIC SAFETY"/>
    <x v="136"/>
    <s v="-----"/>
    <m/>
    <s v="PUBLIC SAFETY INSTITUTIONAL ASSURANCE"/>
    <x v="22"/>
    <s v="VP UNIVERSITY ACADEMIC AFFAIRS"/>
    <s v="GENFND"/>
    <x v="34"/>
    <x v="33"/>
    <s v="---"/>
    <s v="EX"/>
    <s v="PRSA"/>
    <s v="PROF SAL"/>
    <s v="FP"/>
    <x v="5"/>
    <s v="COMPENS"/>
    <s v="07"/>
    <s v="AA"/>
    <x v="3"/>
    <n v="352817"/>
    <n v="352817"/>
    <m/>
    <x v="0"/>
    <n v="0"/>
    <s v="EX"/>
    <n v="352817"/>
    <n v="352817"/>
    <x v="2"/>
    <n v="9744"/>
    <n v="-7550.2838000000302"/>
    <m/>
    <n v="2193.7161999999698"/>
    <n v="355010.71619999997"/>
    <s v="Y"/>
    <m/>
    <s v="UAVP"/>
    <s v="VP UNIVERSITY ACADEMIC AFFAIRS"/>
    <s v="99"/>
    <s v="1-Adjust Based Budget"/>
    <x v="43"/>
    <x v="2"/>
    <x v="7"/>
    <m/>
    <x v="6"/>
    <x v="6"/>
    <m/>
  </r>
  <r>
    <n v="2018"/>
    <s v="UA"/>
    <s v="PSIA"/>
    <s v="PUBLIC SAFETY"/>
    <x v="133"/>
    <s v="-----"/>
    <m/>
    <s v="EMERGENCY MANAGEMENT"/>
    <x v="22"/>
    <s v="VP UNIVERSITY ACADEMIC AFFAIRS"/>
    <s v="GENFND"/>
    <x v="99"/>
    <x v="97"/>
    <s v="---"/>
    <s v="EX"/>
    <s v="PRSA"/>
    <s v="PROF SAL"/>
    <s v="FP"/>
    <x v="5"/>
    <s v="COMPENS"/>
    <s v="07"/>
    <s v="PP"/>
    <x v="3"/>
    <n v="20000"/>
    <n v="20000"/>
    <m/>
    <x v="0"/>
    <n v="0"/>
    <s v="EX"/>
    <n v="20000"/>
    <n v="20000"/>
    <x v="0"/>
    <n v="0"/>
    <n v="0"/>
    <m/>
    <n v="0"/>
    <n v="20000"/>
    <s v="N"/>
    <m/>
    <s v="UAVP"/>
    <s v="VP UNIVERSITY ACADEMIC AFFAIRS"/>
    <s v="95"/>
    <s v="1-Adjust Based Budget"/>
    <x v="42"/>
    <x v="2"/>
    <x v="7"/>
    <m/>
    <x v="6"/>
    <x v="6"/>
    <m/>
  </r>
  <r>
    <n v="2018"/>
    <s v="UA"/>
    <s v="PSIA"/>
    <s v="PUBLIC SAFETY"/>
    <x v="136"/>
    <s v="-----"/>
    <m/>
    <s v="PUBLIC SAFETY INSTITUTIONAL ASSURANCE"/>
    <x v="22"/>
    <s v="VP UNIVERSITY ACADEMIC AFFAIRS"/>
    <s v="GENFND"/>
    <x v="99"/>
    <x v="97"/>
    <s v="---"/>
    <s v="EX"/>
    <s v="PRSA"/>
    <s v="PROF SAL"/>
    <s v="FP"/>
    <x v="5"/>
    <s v="COMPENS"/>
    <s v="07"/>
    <s v="AA"/>
    <x v="3"/>
    <n v="5000"/>
    <n v="5000"/>
    <m/>
    <x v="0"/>
    <n v="0"/>
    <s v="EX"/>
    <n v="5000"/>
    <n v="5000"/>
    <x v="0"/>
    <n v="0"/>
    <n v="0"/>
    <m/>
    <n v="0"/>
    <n v="5000"/>
    <s v="N"/>
    <m/>
    <s v="UAVP"/>
    <s v="VP UNIVERSITY ACADEMIC AFFAIRS"/>
    <s v="95"/>
    <s v="1-Adjust Based Budget"/>
    <x v="42"/>
    <x v="2"/>
    <x v="7"/>
    <m/>
    <x v="6"/>
    <x v="6"/>
    <m/>
  </r>
  <r>
    <n v="2018"/>
    <s v="UA"/>
    <s v="PSIA"/>
    <s v="PUBLIC SAFETY"/>
    <x v="133"/>
    <s v="-----"/>
    <m/>
    <s v="EMERGENCY MANAGEMENT"/>
    <x v="22"/>
    <s v="VP UNIVERSITY ACADEMIC AFFAIRS"/>
    <s v="GENFND"/>
    <x v="36"/>
    <x v="35"/>
    <s v="---"/>
    <s v="EX"/>
    <s v="PRSA"/>
    <s v="PROF SAL"/>
    <s v="FP"/>
    <x v="5"/>
    <s v="COMPENS"/>
    <s v="07"/>
    <s v="PP"/>
    <x v="3"/>
    <n v="45947"/>
    <n v="45947"/>
    <m/>
    <x v="0"/>
    <n v="0"/>
    <s v="EX"/>
    <n v="45947"/>
    <n v="45947"/>
    <x v="2"/>
    <n v="1269"/>
    <n v="-983.26580000000388"/>
    <m/>
    <n v="285.73419999999612"/>
    <n v="46232.734199999999"/>
    <s v="Y"/>
    <m/>
    <s v="UAVP"/>
    <s v="VP UNIVERSITY ACADEMIC AFFAIRS"/>
    <s v="99"/>
    <s v="1-Adjust Based Budget"/>
    <x v="43"/>
    <x v="2"/>
    <x v="7"/>
    <m/>
    <x v="6"/>
    <x v="6"/>
    <m/>
  </r>
  <r>
    <n v="2018"/>
    <s v="UA"/>
    <s v="PSIA"/>
    <s v="PUBLIC SAFETY"/>
    <x v="134"/>
    <s v="-----"/>
    <m/>
    <s v="PUBLIC SAFETY"/>
    <x v="22"/>
    <s v="VP UNIVERSITY ACADEMIC AFFAIRS"/>
    <s v="GENFND"/>
    <x v="36"/>
    <x v="35"/>
    <s v="---"/>
    <s v="EX"/>
    <s v="PRSA"/>
    <s v="PROF SAL"/>
    <s v="FP"/>
    <x v="5"/>
    <s v="COMPENS"/>
    <s v="07"/>
    <s v="PP"/>
    <x v="3"/>
    <n v="96512"/>
    <n v="96512"/>
    <m/>
    <x v="0"/>
    <n v="0"/>
    <s v="EX"/>
    <n v="96512"/>
    <n v="96512"/>
    <x v="2"/>
    <n v="2665"/>
    <n v="-2065.3568000000082"/>
    <m/>
    <n v="599.64319999999179"/>
    <n v="97111.643199999991"/>
    <s v="Y"/>
    <m/>
    <s v="UAVP"/>
    <s v="VP UNIVERSITY ACADEMIC AFFAIRS"/>
    <s v="99"/>
    <s v="1-Adjust Based Budget"/>
    <x v="43"/>
    <x v="2"/>
    <x v="7"/>
    <m/>
    <x v="6"/>
    <x v="6"/>
    <m/>
  </r>
  <r>
    <n v="2018"/>
    <s v="UA"/>
    <s v="PSIA"/>
    <s v="PUBLIC SAFETY"/>
    <x v="136"/>
    <s v="-----"/>
    <m/>
    <s v="PUBLIC SAFETY INSTITUTIONAL ASSURANCE"/>
    <x v="22"/>
    <s v="VP UNIVERSITY ACADEMIC AFFAIRS"/>
    <s v="GENFND"/>
    <x v="37"/>
    <x v="36"/>
    <s v="---"/>
    <s v="EX"/>
    <s v="BISA"/>
    <s v="BIWEEK SAL"/>
    <s v="FV"/>
    <x v="5"/>
    <s v="COMPENS"/>
    <s v="07"/>
    <s v="AA"/>
    <x v="3"/>
    <n v="72925"/>
    <n v="72925"/>
    <m/>
    <x v="0"/>
    <n v="0"/>
    <s v="EX"/>
    <n v="72925"/>
    <n v="72925"/>
    <x v="3"/>
    <n v="2021"/>
    <n v="-284.40750000000105"/>
    <m/>
    <n v="1736.5924999999988"/>
    <n v="74661.592499999999"/>
    <s v="Y"/>
    <m/>
    <s v="UAVP"/>
    <s v="VP UNIVERSITY ACADEMIC AFFAIRS"/>
    <s v="99"/>
    <s v="1-Adjust Based Budget"/>
    <x v="43"/>
    <x v="2"/>
    <x v="7"/>
    <m/>
    <x v="6"/>
    <x v="6"/>
    <m/>
  </r>
  <r>
    <n v="2018"/>
    <s v="UA"/>
    <s v="PSIA"/>
    <s v="PUBLIC SAFETY"/>
    <x v="136"/>
    <s v="-----"/>
    <m/>
    <s v="PUBLIC SAFETY INSTITUTIONAL ASSURANCE"/>
    <x v="22"/>
    <s v="VP UNIVERSITY ACADEMIC AFFAIRS"/>
    <s v="GENFND"/>
    <x v="77"/>
    <x v="75"/>
    <s v="---"/>
    <s v="EX"/>
    <s v="BISA"/>
    <s v="BIWEEK SAL"/>
    <s v="FV"/>
    <x v="5"/>
    <s v="COMPENS"/>
    <s v="07"/>
    <s v="AA"/>
    <x v="3"/>
    <n v="769"/>
    <n v="769"/>
    <m/>
    <x v="0"/>
    <n v="0"/>
    <s v="EX"/>
    <n v="769"/>
    <n v="769"/>
    <x v="0"/>
    <n v="0"/>
    <n v="0"/>
    <m/>
    <n v="0"/>
    <n v="769"/>
    <s v="N"/>
    <m/>
    <s v="UAVP"/>
    <s v="VP UNIVERSITY ACADEMIC AFFAIRS"/>
    <s v="95"/>
    <s v="1-Adjust Based Budget"/>
    <x v="42"/>
    <x v="2"/>
    <x v="7"/>
    <m/>
    <x v="6"/>
    <x v="6"/>
    <m/>
  </r>
  <r>
    <n v="2018"/>
    <s v="UA"/>
    <s v="PSIA"/>
    <s v="PUBLIC SAFETY"/>
    <x v="133"/>
    <s v="-----"/>
    <m/>
    <s v="EMERGENCY MANAGEMENT"/>
    <x v="22"/>
    <s v="VP UNIVERSITY ACADEMIC AFFAIRS"/>
    <s v="GENFND"/>
    <x v="38"/>
    <x v="37"/>
    <s v="---"/>
    <s v="EX"/>
    <s v="HRCO"/>
    <s v="HOURLY COMP"/>
    <s v="GK"/>
    <x v="5"/>
    <s v="COMPENS"/>
    <s v="07"/>
    <s v="PP"/>
    <x v="3"/>
    <n v="25000"/>
    <n v="25000"/>
    <m/>
    <x v="0"/>
    <n v="0"/>
    <s v="EX"/>
    <n v="25000"/>
    <n v="25000"/>
    <x v="0"/>
    <n v="0"/>
    <n v="0"/>
    <m/>
    <n v="0"/>
    <n v="25000"/>
    <s v="N"/>
    <m/>
    <s v="UAVP"/>
    <s v="VP UNIVERSITY ACADEMIC AFFAIRS"/>
    <s v="95"/>
    <s v="1-Adjust Based Budget"/>
    <x v="42"/>
    <x v="2"/>
    <x v="7"/>
    <m/>
    <x v="6"/>
    <x v="6"/>
    <m/>
  </r>
  <r>
    <n v="2018"/>
    <s v="UA"/>
    <s v="PSIA"/>
    <s v="PUBLIC SAFETY"/>
    <x v="136"/>
    <s v="-----"/>
    <m/>
    <s v="PUBLIC SAFETY INSTITUTIONAL ASSURANCE"/>
    <x v="22"/>
    <s v="VP UNIVERSITY ACADEMIC AFFAIRS"/>
    <s v="GENFND"/>
    <x v="38"/>
    <x v="37"/>
    <s v="---"/>
    <s v="EX"/>
    <s v="HRCO"/>
    <s v="HOURLY COMP"/>
    <s v="GK"/>
    <x v="5"/>
    <s v="COMPENS"/>
    <s v="07"/>
    <s v="AA"/>
    <x v="3"/>
    <n v="10000"/>
    <n v="10000"/>
    <m/>
    <x v="0"/>
    <n v="0"/>
    <s v="EX"/>
    <n v="10000"/>
    <n v="10000"/>
    <x v="0"/>
    <n v="0"/>
    <n v="0"/>
    <m/>
    <n v="0"/>
    <n v="10000"/>
    <s v="N"/>
    <m/>
    <s v="UAVP"/>
    <s v="VP UNIVERSITY ACADEMIC AFFAIRS"/>
    <s v="95"/>
    <s v="1-Adjust Based Budget"/>
    <x v="42"/>
    <x v="2"/>
    <x v="7"/>
    <m/>
    <x v="6"/>
    <x v="6"/>
    <m/>
  </r>
  <r>
    <n v="2018"/>
    <s v="UA"/>
    <s v="PSIA"/>
    <s v="PUBLIC SAFETY"/>
    <x v="134"/>
    <s v="-----"/>
    <m/>
    <s v="PUBLIC SAFETY"/>
    <x v="22"/>
    <s v="VP UNIVERSITY ACADEMIC AFFAIRS"/>
    <s v="GENFND"/>
    <x v="39"/>
    <x v="38"/>
    <s v="---"/>
    <s v="EX"/>
    <s v="HRCO"/>
    <s v="HOURLY COMP"/>
    <s v="GK"/>
    <x v="5"/>
    <s v="COMPENS"/>
    <s v="07"/>
    <s v="PP"/>
    <x v="3"/>
    <n v="10000"/>
    <n v="10000"/>
    <m/>
    <x v="0"/>
    <n v="0"/>
    <s v="EX"/>
    <n v="10000"/>
    <n v="10000"/>
    <x v="0"/>
    <n v="0"/>
    <n v="0"/>
    <m/>
    <n v="0"/>
    <n v="10000"/>
    <s v="N"/>
    <m/>
    <s v="UAVP"/>
    <s v="VP UNIVERSITY ACADEMIC AFFAIRS"/>
    <s v="95"/>
    <s v="1-Adjust Based Budget"/>
    <x v="42"/>
    <x v="2"/>
    <x v="7"/>
    <m/>
    <x v="6"/>
    <x v="6"/>
    <m/>
  </r>
  <r>
    <n v="2018"/>
    <s v="UA"/>
    <s v="PSIA"/>
    <s v="PUBLIC SAFETY"/>
    <x v="136"/>
    <s v="-----"/>
    <m/>
    <s v="PUBLIC SAFETY INSTITUTIONAL ASSURANCE"/>
    <x v="22"/>
    <s v="VP UNIVERSITY ACADEMIC AFFAIRS"/>
    <s v="GENFND"/>
    <x v="40"/>
    <x v="39"/>
    <s v="---"/>
    <s v="EX"/>
    <s v="HRCO"/>
    <s v="HOURLY COMP"/>
    <s v="GK"/>
    <x v="5"/>
    <s v="COMPENS"/>
    <s v="07"/>
    <s v="AA"/>
    <x v="3"/>
    <n v="18000"/>
    <n v="18000"/>
    <m/>
    <x v="0"/>
    <n v="0"/>
    <s v="EX"/>
    <n v="18000"/>
    <n v="18000"/>
    <x v="0"/>
    <n v="0"/>
    <n v="0"/>
    <m/>
    <n v="0"/>
    <n v="18000"/>
    <s v="N"/>
    <m/>
    <s v="UAVP"/>
    <s v="VP UNIVERSITY ACADEMIC AFFAIRS"/>
    <s v="95"/>
    <s v="1-Adjust Based Budget"/>
    <x v="42"/>
    <x v="2"/>
    <x v="7"/>
    <m/>
    <x v="6"/>
    <x v="6"/>
    <m/>
  </r>
  <r>
    <n v="2018"/>
    <s v="UA"/>
    <s v="PSIA"/>
    <s v="PUBLIC SAFETY"/>
    <x v="133"/>
    <s v="-----"/>
    <m/>
    <s v="EMERGENCY MANAGEMENT"/>
    <x v="22"/>
    <s v="VP UNIVERSITY ACADEMIC AFFAIRS"/>
    <s v="GENFND"/>
    <x v="20"/>
    <x v="19"/>
    <s v="---"/>
    <s v="EX"/>
    <s v="OEXP"/>
    <s v="OTHER EXP"/>
    <s v="LP"/>
    <x v="4"/>
    <s v="GEN EXP"/>
    <s v="09"/>
    <s v="PP"/>
    <x v="3"/>
    <n v="7000"/>
    <n v="7000"/>
    <m/>
    <x v="0"/>
    <n v="0"/>
    <s v="EX"/>
    <n v="7000"/>
    <n v="7000"/>
    <x v="0"/>
    <n v="0"/>
    <n v="0"/>
    <m/>
    <n v="0"/>
    <n v="7000"/>
    <s v="N"/>
    <m/>
    <s v="UAVP"/>
    <s v="VP UNIVERSITY ACADEMIC AFFAIRS"/>
    <s v="95"/>
    <s v="1-Adjust Based Budget"/>
    <x v="42"/>
    <x v="2"/>
    <x v="7"/>
    <m/>
    <x v="6"/>
    <x v="6"/>
    <m/>
  </r>
  <r>
    <n v="2018"/>
    <s v="UA"/>
    <s v="PSIA"/>
    <s v="PUBLIC SAFETY"/>
    <x v="134"/>
    <s v="-----"/>
    <m/>
    <s v="PUBLIC SAFETY"/>
    <x v="22"/>
    <s v="VP UNIVERSITY ACADEMIC AFFAIRS"/>
    <s v="GENFND"/>
    <x v="20"/>
    <x v="19"/>
    <s v="---"/>
    <s v="EX"/>
    <s v="OEXP"/>
    <s v="OTHER EXP"/>
    <s v="LP"/>
    <x v="4"/>
    <s v="GEN EXP"/>
    <s v="09"/>
    <s v="PP"/>
    <x v="3"/>
    <n v="1000"/>
    <n v="1000"/>
    <m/>
    <x v="0"/>
    <n v="0"/>
    <s v="EX"/>
    <n v="1000"/>
    <n v="1000"/>
    <x v="0"/>
    <n v="0"/>
    <n v="0"/>
    <m/>
    <n v="0"/>
    <n v="1000"/>
    <s v="N"/>
    <m/>
    <s v="UAVP"/>
    <s v="VP UNIVERSITY ACADEMIC AFFAIRS"/>
    <s v="95"/>
    <s v="1-Adjust Based Budget"/>
    <x v="42"/>
    <x v="2"/>
    <x v="7"/>
    <m/>
    <x v="6"/>
    <x v="6"/>
    <m/>
  </r>
  <r>
    <n v="2018"/>
    <s v="UA"/>
    <s v="PSIA"/>
    <s v="PUBLIC SAFETY"/>
    <x v="135"/>
    <s v="-----"/>
    <m/>
    <s v="SECURITY &amp; ACCESS CONTROL OPERATIONS"/>
    <x v="22"/>
    <s v="VP UNIVERSITY ACADEMIC AFFAIRS"/>
    <s v="GENFND"/>
    <x v="20"/>
    <x v="19"/>
    <s v="---"/>
    <s v="EX"/>
    <s v="OEXP"/>
    <s v="OTHER EXP"/>
    <s v="LP"/>
    <x v="4"/>
    <s v="GEN EXP"/>
    <s v="09"/>
    <s v="PP"/>
    <x v="3"/>
    <n v="1472"/>
    <n v="1472"/>
    <m/>
    <x v="0"/>
    <n v="0"/>
    <s v="EX"/>
    <n v="1472"/>
    <n v="1472"/>
    <x v="0"/>
    <n v="0"/>
    <n v="0"/>
    <m/>
    <n v="0"/>
    <n v="1472"/>
    <s v="N"/>
    <m/>
    <s v="UAVP"/>
    <s v="VP UNIVERSITY ACADEMIC AFFAIRS"/>
    <s v="95"/>
    <s v="1-Adjust Based Budget"/>
    <x v="42"/>
    <x v="2"/>
    <x v="7"/>
    <m/>
    <x v="6"/>
    <x v="6"/>
    <m/>
  </r>
  <r>
    <n v="2018"/>
    <s v="UA"/>
    <s v="PSIA"/>
    <s v="PUBLIC SAFETY"/>
    <x v="133"/>
    <s v="-----"/>
    <m/>
    <s v="EMERGENCY MANAGEMENT"/>
    <x v="22"/>
    <s v="VP UNIVERSITY ACADEMIC AFFAIRS"/>
    <s v="GENFND"/>
    <x v="95"/>
    <x v="93"/>
    <s v="---"/>
    <s v="EX"/>
    <s v="COMP"/>
    <s v="COMP SERV"/>
    <s v="JP"/>
    <x v="4"/>
    <s v="GEN EXP"/>
    <s v="09"/>
    <s v="PP"/>
    <x v="3"/>
    <n v="3000"/>
    <n v="3000"/>
    <m/>
    <x v="0"/>
    <n v="0"/>
    <s v="EX"/>
    <n v="3000"/>
    <n v="3000"/>
    <x v="0"/>
    <n v="0"/>
    <n v="0"/>
    <m/>
    <n v="0"/>
    <n v="3000"/>
    <s v="N"/>
    <m/>
    <s v="UAVP"/>
    <s v="VP UNIVERSITY ACADEMIC AFFAIRS"/>
    <s v="95"/>
    <s v="1-Adjust Based Budget"/>
    <x v="42"/>
    <x v="2"/>
    <x v="7"/>
    <m/>
    <x v="6"/>
    <x v="6"/>
    <m/>
  </r>
  <r>
    <n v="2018"/>
    <s v="UA"/>
    <s v="PSIA"/>
    <s v="PUBLIC SAFETY"/>
    <x v="136"/>
    <s v="-----"/>
    <m/>
    <s v="PUBLIC SAFETY INSTITUTIONAL ASSURANCE"/>
    <x v="22"/>
    <s v="VP UNIVERSITY ACADEMIC AFFAIRS"/>
    <s v="GENFND"/>
    <x v="95"/>
    <x v="93"/>
    <s v="---"/>
    <s v="EX"/>
    <s v="COMP"/>
    <s v="COMP SERV"/>
    <s v="JP"/>
    <x v="4"/>
    <s v="GEN EXP"/>
    <s v="09"/>
    <s v="AA"/>
    <x v="3"/>
    <n v="8561"/>
    <n v="8561"/>
    <m/>
    <x v="0"/>
    <n v="0"/>
    <s v="EX"/>
    <n v="8561"/>
    <n v="8561"/>
    <x v="0"/>
    <n v="0"/>
    <n v="0"/>
    <m/>
    <n v="0"/>
    <n v="8561"/>
    <s v="N"/>
    <m/>
    <s v="UAVP"/>
    <s v="VP UNIVERSITY ACADEMIC AFFAIRS"/>
    <s v="95"/>
    <s v="1-Adjust Based Budget"/>
    <x v="42"/>
    <x v="2"/>
    <x v="7"/>
    <m/>
    <x v="6"/>
    <x v="6"/>
    <m/>
  </r>
  <r>
    <n v="2018"/>
    <s v="UA"/>
    <s v="PSIA"/>
    <s v="PUBLIC SAFETY"/>
    <x v="133"/>
    <s v="-----"/>
    <m/>
    <s v="EMERGENCY MANAGEMENT"/>
    <x v="22"/>
    <s v="VP UNIVERSITY ACADEMIC AFFAIRS"/>
    <s v="GENFND"/>
    <x v="149"/>
    <x v="142"/>
    <s v="---"/>
    <s v="EX"/>
    <s v="S&amp;E"/>
    <s v="S&amp;E"/>
    <s v="LF"/>
    <x v="4"/>
    <s v="GEN EXP"/>
    <s v="09"/>
    <s v="PP"/>
    <x v="3"/>
    <n v="1000"/>
    <n v="1000"/>
    <m/>
    <x v="0"/>
    <n v="0"/>
    <s v="EX"/>
    <n v="1000"/>
    <n v="1000"/>
    <x v="0"/>
    <n v="0"/>
    <n v="0"/>
    <m/>
    <n v="0"/>
    <n v="1000"/>
    <s v="N"/>
    <m/>
    <s v="UAVP"/>
    <s v="VP UNIVERSITY ACADEMIC AFFAIRS"/>
    <s v="95"/>
    <s v="1-Adjust Based Budget"/>
    <x v="42"/>
    <x v="2"/>
    <x v="7"/>
    <m/>
    <x v="6"/>
    <x v="6"/>
    <m/>
  </r>
  <r>
    <n v="2018"/>
    <s v="UA"/>
    <s v="PSIA"/>
    <s v="PUBLIC SAFETY"/>
    <x v="134"/>
    <s v="-----"/>
    <m/>
    <s v="PUBLIC SAFETY"/>
    <x v="22"/>
    <s v="VP UNIVERSITY ACADEMIC AFFAIRS"/>
    <s v="GENFND"/>
    <x v="149"/>
    <x v="142"/>
    <s v="---"/>
    <s v="EX"/>
    <s v="S&amp;E"/>
    <s v="S&amp;E"/>
    <s v="LF"/>
    <x v="4"/>
    <s v="GEN EXP"/>
    <s v="09"/>
    <s v="PP"/>
    <x v="3"/>
    <n v="2100"/>
    <n v="2100"/>
    <m/>
    <x v="0"/>
    <n v="0"/>
    <s v="EX"/>
    <n v="2100"/>
    <n v="2100"/>
    <x v="0"/>
    <n v="0"/>
    <n v="0"/>
    <m/>
    <n v="0"/>
    <n v="2100"/>
    <s v="N"/>
    <m/>
    <s v="UAVP"/>
    <s v="VP UNIVERSITY ACADEMIC AFFAIRS"/>
    <s v="95"/>
    <s v="1-Adjust Based Budget"/>
    <x v="42"/>
    <x v="2"/>
    <x v="7"/>
    <m/>
    <x v="6"/>
    <x v="6"/>
    <m/>
  </r>
  <r>
    <n v="2018"/>
    <s v="UA"/>
    <s v="PSIA"/>
    <s v="PUBLIC SAFETY"/>
    <x v="133"/>
    <s v="-----"/>
    <m/>
    <s v="EMERGENCY MANAGEMENT"/>
    <x v="22"/>
    <s v="VP UNIVERSITY ACADEMIC AFFAIRS"/>
    <s v="GENFND"/>
    <x v="11"/>
    <x v="10"/>
    <s v="---"/>
    <s v="EX"/>
    <s v="ADV"/>
    <s v="ADVERT PROMO"/>
    <s v="LA"/>
    <x v="4"/>
    <s v="GEN EXP"/>
    <s v="09"/>
    <s v="PP"/>
    <x v="3"/>
    <n v="7500"/>
    <n v="7500"/>
    <m/>
    <x v="0"/>
    <n v="0"/>
    <s v="EX"/>
    <n v="7500"/>
    <n v="7500"/>
    <x v="0"/>
    <n v="0"/>
    <n v="0"/>
    <m/>
    <n v="0"/>
    <n v="7500"/>
    <s v="N"/>
    <m/>
    <s v="UAVP"/>
    <s v="VP UNIVERSITY ACADEMIC AFFAIRS"/>
    <s v="95"/>
    <s v="1-Adjust Based Budget"/>
    <x v="42"/>
    <x v="2"/>
    <x v="7"/>
    <m/>
    <x v="6"/>
    <x v="6"/>
    <m/>
  </r>
  <r>
    <n v="2018"/>
    <s v="UA"/>
    <s v="PSIA"/>
    <s v="PUBLIC SAFETY"/>
    <x v="134"/>
    <s v="-----"/>
    <m/>
    <s v="PUBLIC SAFETY"/>
    <x v="22"/>
    <s v="VP UNIVERSITY ACADEMIC AFFAIRS"/>
    <s v="GENFND"/>
    <x v="11"/>
    <x v="10"/>
    <s v="---"/>
    <s v="EX"/>
    <s v="ADV"/>
    <s v="ADVERT PROMO"/>
    <s v="LA"/>
    <x v="4"/>
    <s v="GEN EXP"/>
    <s v="09"/>
    <s v="PP"/>
    <x v="3"/>
    <n v="4400"/>
    <n v="4400"/>
    <m/>
    <x v="0"/>
    <n v="0"/>
    <s v="EX"/>
    <n v="4400"/>
    <n v="4400"/>
    <x v="0"/>
    <n v="0"/>
    <n v="0"/>
    <m/>
    <n v="0"/>
    <n v="4400"/>
    <s v="N"/>
    <m/>
    <s v="UAVP"/>
    <s v="VP UNIVERSITY ACADEMIC AFFAIRS"/>
    <s v="95"/>
    <s v="1-Adjust Based Budget"/>
    <x v="42"/>
    <x v="2"/>
    <x v="7"/>
    <m/>
    <x v="6"/>
    <x v="6"/>
    <m/>
  </r>
  <r>
    <n v="2018"/>
    <s v="UA"/>
    <s v="PSIA"/>
    <s v="PUBLIC SAFETY"/>
    <x v="136"/>
    <s v="-----"/>
    <m/>
    <s v="PUBLIC SAFETY INSTITUTIONAL ASSURANCE"/>
    <x v="22"/>
    <s v="VP UNIVERSITY ACADEMIC AFFAIRS"/>
    <s v="GENFND"/>
    <x v="11"/>
    <x v="10"/>
    <s v="---"/>
    <s v="EX"/>
    <s v="ADV"/>
    <s v="ADVERT PROMO"/>
    <s v="LA"/>
    <x v="4"/>
    <s v="GEN EXP"/>
    <s v="09"/>
    <s v="AA"/>
    <x v="3"/>
    <n v="3000"/>
    <n v="3000"/>
    <m/>
    <x v="0"/>
    <n v="0"/>
    <s v="EX"/>
    <n v="3000"/>
    <n v="3000"/>
    <x v="0"/>
    <n v="0"/>
    <n v="0"/>
    <m/>
    <n v="0"/>
    <n v="3000"/>
    <s v="N"/>
    <m/>
    <s v="UAVP"/>
    <s v="VP UNIVERSITY ACADEMIC AFFAIRS"/>
    <s v="95"/>
    <s v="1-Adjust Based Budget"/>
    <x v="42"/>
    <x v="2"/>
    <x v="7"/>
    <m/>
    <x v="6"/>
    <x v="6"/>
    <m/>
  </r>
  <r>
    <n v="2018"/>
    <s v="UA"/>
    <s v="PSIA"/>
    <s v="PUBLIC SAFETY"/>
    <x v="133"/>
    <s v="-----"/>
    <m/>
    <s v="EMERGENCY MANAGEMENT"/>
    <x v="22"/>
    <s v="VP UNIVERSITY ACADEMIC AFFAIRS"/>
    <s v="GENFND"/>
    <x v="112"/>
    <x v="110"/>
    <s v="---"/>
    <s v="EX"/>
    <s v="S&amp;E"/>
    <s v="S&amp;E"/>
    <s v="LF"/>
    <x v="4"/>
    <s v="GEN EXP"/>
    <s v="09"/>
    <s v="PP"/>
    <x v="3"/>
    <n v="14000"/>
    <n v="14000"/>
    <m/>
    <x v="0"/>
    <n v="0"/>
    <s v="EX"/>
    <n v="14000"/>
    <n v="14000"/>
    <x v="0"/>
    <n v="0"/>
    <n v="0"/>
    <m/>
    <n v="0"/>
    <n v="14000"/>
    <s v="N"/>
    <m/>
    <s v="UAVP"/>
    <s v="VP UNIVERSITY ACADEMIC AFFAIRS"/>
    <s v="95"/>
    <s v="1-Adjust Based Budget"/>
    <x v="42"/>
    <x v="2"/>
    <x v="7"/>
    <m/>
    <x v="6"/>
    <x v="6"/>
    <m/>
  </r>
  <r>
    <n v="2018"/>
    <s v="UA"/>
    <s v="PSIA"/>
    <s v="PUBLIC SAFETY"/>
    <x v="134"/>
    <s v="-----"/>
    <m/>
    <s v="PUBLIC SAFETY"/>
    <x v="22"/>
    <s v="VP UNIVERSITY ACADEMIC AFFAIRS"/>
    <s v="GENFND"/>
    <x v="112"/>
    <x v="110"/>
    <s v="---"/>
    <s v="EX"/>
    <s v="S&amp;E"/>
    <s v="S&amp;E"/>
    <s v="LF"/>
    <x v="4"/>
    <s v="GEN EXP"/>
    <s v="09"/>
    <s v="PP"/>
    <x v="3"/>
    <n v="4100"/>
    <n v="4100"/>
    <m/>
    <x v="0"/>
    <n v="0"/>
    <s v="EX"/>
    <n v="4100"/>
    <n v="4100"/>
    <x v="0"/>
    <n v="0"/>
    <n v="0"/>
    <m/>
    <n v="0"/>
    <n v="4100"/>
    <s v="N"/>
    <m/>
    <s v="UAVP"/>
    <s v="VP UNIVERSITY ACADEMIC AFFAIRS"/>
    <s v="95"/>
    <s v="1-Adjust Based Budget"/>
    <x v="42"/>
    <x v="2"/>
    <x v="7"/>
    <m/>
    <x v="6"/>
    <x v="6"/>
    <m/>
  </r>
  <r>
    <n v="2018"/>
    <s v="UA"/>
    <s v="PSIA"/>
    <s v="PUBLIC SAFETY"/>
    <x v="135"/>
    <s v="-----"/>
    <m/>
    <s v="SECURITY &amp; ACCESS CONTROL OPERATIONS"/>
    <x v="22"/>
    <s v="VP UNIVERSITY ACADEMIC AFFAIRS"/>
    <s v="GENFND"/>
    <x v="112"/>
    <x v="110"/>
    <s v="---"/>
    <s v="EX"/>
    <s v="S&amp;E"/>
    <s v="S&amp;E"/>
    <s v="LF"/>
    <x v="4"/>
    <s v="GEN EXP"/>
    <s v="09"/>
    <s v="PP"/>
    <x v="3"/>
    <n v="250"/>
    <n v="250"/>
    <m/>
    <x v="0"/>
    <n v="0"/>
    <s v="EX"/>
    <n v="250"/>
    <n v="250"/>
    <x v="0"/>
    <n v="0"/>
    <n v="0"/>
    <m/>
    <n v="0"/>
    <n v="250"/>
    <s v="N"/>
    <m/>
    <s v="UAVP"/>
    <s v="VP UNIVERSITY ACADEMIC AFFAIRS"/>
    <s v="95"/>
    <s v="1-Adjust Based Budget"/>
    <x v="42"/>
    <x v="2"/>
    <x v="7"/>
    <m/>
    <x v="6"/>
    <x v="6"/>
    <m/>
  </r>
  <r>
    <n v="2018"/>
    <s v="UA"/>
    <s v="PSIA"/>
    <s v="PUBLIC SAFETY"/>
    <x v="133"/>
    <s v="-----"/>
    <m/>
    <s v="EMERGENCY MANAGEMENT"/>
    <x v="22"/>
    <s v="VP UNIVERSITY ACADEMIC AFFAIRS"/>
    <s v="GENFND"/>
    <x v="21"/>
    <x v="20"/>
    <s v="---"/>
    <s v="EX"/>
    <s v="PRIN"/>
    <s v="PRINT DUPL"/>
    <s v="KA"/>
    <x v="4"/>
    <s v="GEN EXP"/>
    <s v="09"/>
    <s v="PP"/>
    <x v="3"/>
    <n v="1835"/>
    <n v="1835"/>
    <m/>
    <x v="0"/>
    <n v="0"/>
    <s v="EX"/>
    <n v="1835"/>
    <n v="1835"/>
    <x v="0"/>
    <n v="0"/>
    <n v="0"/>
    <m/>
    <n v="0"/>
    <n v="1835"/>
    <s v="N"/>
    <m/>
    <s v="UAVP"/>
    <s v="VP UNIVERSITY ACADEMIC AFFAIRS"/>
    <s v="95"/>
    <s v="1-Adjust Based Budget"/>
    <x v="42"/>
    <x v="2"/>
    <x v="7"/>
    <m/>
    <x v="6"/>
    <x v="6"/>
    <m/>
  </r>
  <r>
    <n v="2018"/>
    <s v="UA"/>
    <s v="PSIA"/>
    <s v="PUBLIC SAFETY"/>
    <x v="133"/>
    <s v="-----"/>
    <m/>
    <s v="EMERGENCY MANAGEMENT"/>
    <x v="22"/>
    <s v="VP UNIVERSITY ACADEMIC AFFAIRS"/>
    <s v="GENFND"/>
    <x v="41"/>
    <x v="40"/>
    <s v="---"/>
    <s v="EX"/>
    <s v="PRIN"/>
    <s v="PRINT DUPL"/>
    <s v="KA"/>
    <x v="4"/>
    <s v="GEN EXP"/>
    <s v="09"/>
    <s v="PP"/>
    <x v="3"/>
    <n v="400"/>
    <n v="400"/>
    <m/>
    <x v="0"/>
    <n v="0"/>
    <s v="EX"/>
    <n v="400"/>
    <n v="400"/>
    <x v="0"/>
    <n v="0"/>
    <n v="0"/>
    <m/>
    <n v="0"/>
    <n v="400"/>
    <s v="N"/>
    <m/>
    <s v="UAVP"/>
    <s v="VP UNIVERSITY ACADEMIC AFFAIRS"/>
    <s v="95"/>
    <s v="1-Adjust Based Budget"/>
    <x v="42"/>
    <x v="2"/>
    <x v="7"/>
    <m/>
    <x v="6"/>
    <x v="6"/>
    <m/>
  </r>
  <r>
    <n v="2018"/>
    <s v="UA"/>
    <s v="PSIA"/>
    <s v="PUBLIC SAFETY"/>
    <x v="136"/>
    <s v="-----"/>
    <m/>
    <s v="PUBLIC SAFETY INSTITUTIONAL ASSURANCE"/>
    <x v="22"/>
    <s v="VP UNIVERSITY ACADEMIC AFFAIRS"/>
    <s v="GENFND"/>
    <x v="41"/>
    <x v="40"/>
    <s v="---"/>
    <s v="EX"/>
    <s v="PRIN"/>
    <s v="PRINT DUPL"/>
    <s v="KA"/>
    <x v="4"/>
    <s v="GEN EXP"/>
    <s v="09"/>
    <s v="AA"/>
    <x v="3"/>
    <n v="869"/>
    <n v="869"/>
    <m/>
    <x v="0"/>
    <n v="0"/>
    <s v="EX"/>
    <n v="869"/>
    <n v="869"/>
    <x v="0"/>
    <n v="0"/>
    <n v="0"/>
    <m/>
    <n v="0"/>
    <n v="869"/>
    <s v="N"/>
    <m/>
    <s v="UAVP"/>
    <s v="VP UNIVERSITY ACADEMIC AFFAIRS"/>
    <s v="95"/>
    <s v="1-Adjust Based Budget"/>
    <x v="42"/>
    <x v="2"/>
    <x v="7"/>
    <m/>
    <x v="6"/>
    <x v="6"/>
    <m/>
  </r>
  <r>
    <n v="2018"/>
    <s v="UA"/>
    <s v="PSIA"/>
    <s v="PUBLIC SAFETY"/>
    <x v="134"/>
    <s v="-----"/>
    <m/>
    <s v="PUBLIC SAFETY"/>
    <x v="22"/>
    <s v="VP UNIVERSITY ACADEMIC AFFAIRS"/>
    <s v="GENFND"/>
    <x v="113"/>
    <x v="19"/>
    <s v="---"/>
    <s v="EX"/>
    <s v="OEXP"/>
    <s v="OTHER EXP"/>
    <s v="LP"/>
    <x v="4"/>
    <s v="GEN EXP"/>
    <s v="09"/>
    <s v="PP"/>
    <x v="3"/>
    <n v="400"/>
    <n v="400"/>
    <m/>
    <x v="0"/>
    <n v="0"/>
    <s v="EX"/>
    <n v="400"/>
    <n v="400"/>
    <x v="0"/>
    <n v="0"/>
    <n v="0"/>
    <m/>
    <n v="0"/>
    <n v="400"/>
    <s v="N"/>
    <m/>
    <s v="UAVP"/>
    <s v="VP UNIVERSITY ACADEMIC AFFAIRS"/>
    <s v="95"/>
    <s v="1-Adjust Based Budget"/>
    <x v="42"/>
    <x v="2"/>
    <x v="7"/>
    <m/>
    <x v="6"/>
    <x v="6"/>
    <m/>
  </r>
  <r>
    <n v="2018"/>
    <s v="UA"/>
    <s v="PSIA"/>
    <s v="PUBLIC SAFETY"/>
    <x v="133"/>
    <s v="-----"/>
    <m/>
    <s v="EMERGENCY MANAGEMENT"/>
    <x v="22"/>
    <s v="VP UNIVERSITY ACADEMIC AFFAIRS"/>
    <s v="GENFND"/>
    <x v="152"/>
    <x v="145"/>
    <s v="---"/>
    <s v="EX"/>
    <s v="PHON"/>
    <s v="TELE POST"/>
    <s v="JV"/>
    <x v="4"/>
    <s v="GEN EXP"/>
    <s v="09"/>
    <s v="PP"/>
    <x v="3"/>
    <n v="200"/>
    <n v="200"/>
    <m/>
    <x v="0"/>
    <n v="0"/>
    <s v="EX"/>
    <n v="200"/>
    <n v="200"/>
    <x v="0"/>
    <n v="0"/>
    <n v="0"/>
    <m/>
    <n v="0"/>
    <n v="200"/>
    <s v="N"/>
    <m/>
    <s v="UAVP"/>
    <s v="VP UNIVERSITY ACADEMIC AFFAIRS"/>
    <s v="95"/>
    <s v="1-Adjust Based Budget"/>
    <x v="42"/>
    <x v="2"/>
    <x v="7"/>
    <m/>
    <x v="6"/>
    <x v="6"/>
    <m/>
  </r>
  <r>
    <n v="2018"/>
    <s v="UA"/>
    <s v="PSIA"/>
    <s v="PUBLIC SAFETY"/>
    <x v="133"/>
    <s v="-----"/>
    <m/>
    <s v="EMERGENCY MANAGEMENT"/>
    <x v="22"/>
    <s v="VP UNIVERSITY ACADEMIC AFFAIRS"/>
    <s v="GENFND"/>
    <x v="42"/>
    <x v="41"/>
    <s v="---"/>
    <s v="EX"/>
    <s v="PHON"/>
    <s v="TELE POST"/>
    <s v="JV"/>
    <x v="4"/>
    <s v="GEN EXP"/>
    <s v="09"/>
    <s v="PP"/>
    <x v="3"/>
    <n v="1000"/>
    <n v="1000"/>
    <m/>
    <x v="0"/>
    <n v="0"/>
    <s v="EX"/>
    <n v="1000"/>
    <n v="1000"/>
    <x v="0"/>
    <n v="0"/>
    <n v="0"/>
    <m/>
    <n v="0"/>
    <n v="1000"/>
    <s v="N"/>
    <m/>
    <s v="UAVP"/>
    <s v="VP UNIVERSITY ACADEMIC AFFAIRS"/>
    <s v="95"/>
    <s v="1-Adjust Based Budget"/>
    <x v="42"/>
    <x v="2"/>
    <x v="7"/>
    <m/>
    <x v="6"/>
    <x v="6"/>
    <m/>
  </r>
  <r>
    <n v="2018"/>
    <s v="UA"/>
    <s v="PSIA"/>
    <s v="PUBLIC SAFETY"/>
    <x v="136"/>
    <s v="-----"/>
    <m/>
    <s v="PUBLIC SAFETY INSTITUTIONAL ASSURANCE"/>
    <x v="22"/>
    <s v="VP UNIVERSITY ACADEMIC AFFAIRS"/>
    <s v="GENFND"/>
    <x v="42"/>
    <x v="41"/>
    <s v="---"/>
    <s v="EX"/>
    <s v="PHON"/>
    <s v="TELE POST"/>
    <s v="JV"/>
    <x v="4"/>
    <s v="GEN EXP"/>
    <s v="09"/>
    <s v="AA"/>
    <x v="3"/>
    <n v="5000"/>
    <n v="5000"/>
    <m/>
    <x v="0"/>
    <n v="0"/>
    <s v="EX"/>
    <n v="5000"/>
    <n v="5000"/>
    <x v="0"/>
    <n v="0"/>
    <n v="0"/>
    <m/>
    <n v="0"/>
    <n v="5000"/>
    <s v="N"/>
    <m/>
    <s v="UAVP"/>
    <s v="VP UNIVERSITY ACADEMIC AFFAIRS"/>
    <s v="95"/>
    <s v="1-Adjust Based Budget"/>
    <x v="42"/>
    <x v="2"/>
    <x v="7"/>
    <m/>
    <x v="6"/>
    <x v="6"/>
    <m/>
  </r>
  <r>
    <n v="2018"/>
    <s v="UA"/>
    <s v="PSIA"/>
    <s v="PUBLIC SAFETY"/>
    <x v="133"/>
    <s v="-----"/>
    <m/>
    <s v="EMERGENCY MANAGEMENT"/>
    <x v="22"/>
    <s v="VP UNIVERSITY ACADEMIC AFFAIRS"/>
    <s v="GENFND"/>
    <x v="43"/>
    <x v="42"/>
    <s v="---"/>
    <s v="EX"/>
    <s v="PHON"/>
    <s v="TELE POST"/>
    <s v="JV"/>
    <x v="4"/>
    <s v="GEN EXP"/>
    <s v="09"/>
    <s v="PP"/>
    <x v="3"/>
    <n v="40000"/>
    <n v="40000"/>
    <m/>
    <x v="0"/>
    <n v="0"/>
    <s v="EX"/>
    <n v="40000"/>
    <n v="40000"/>
    <x v="0"/>
    <n v="0"/>
    <n v="0"/>
    <m/>
    <n v="0"/>
    <n v="40000"/>
    <s v="N"/>
    <m/>
    <s v="UAVP"/>
    <s v="VP UNIVERSITY ACADEMIC AFFAIRS"/>
    <s v="95"/>
    <s v="1-Adjust Based Budget"/>
    <x v="42"/>
    <x v="2"/>
    <x v="7"/>
    <m/>
    <x v="6"/>
    <x v="6"/>
    <m/>
  </r>
  <r>
    <n v="2018"/>
    <s v="UA"/>
    <s v="PSIA"/>
    <s v="PUBLIC SAFETY"/>
    <x v="136"/>
    <s v="-----"/>
    <m/>
    <s v="PUBLIC SAFETY INSTITUTIONAL ASSURANCE"/>
    <x v="22"/>
    <s v="VP UNIVERSITY ACADEMIC AFFAIRS"/>
    <s v="GENFND"/>
    <x v="44"/>
    <x v="43"/>
    <s v="---"/>
    <s v="EX"/>
    <s v="PHON"/>
    <s v="TELE POST"/>
    <s v="JV"/>
    <x v="4"/>
    <s v="GEN EXP"/>
    <s v="09"/>
    <s v="AA"/>
    <x v="3"/>
    <n v="50"/>
    <n v="50"/>
    <m/>
    <x v="0"/>
    <n v="0"/>
    <s v="EX"/>
    <n v="50"/>
    <n v="50"/>
    <x v="0"/>
    <n v="0"/>
    <n v="0"/>
    <m/>
    <n v="0"/>
    <n v="50"/>
    <s v="N"/>
    <m/>
    <s v="UAVP"/>
    <s v="VP UNIVERSITY ACADEMIC AFFAIRS"/>
    <s v="95"/>
    <s v="1-Adjust Based Budget"/>
    <x v="42"/>
    <x v="2"/>
    <x v="7"/>
    <m/>
    <x v="6"/>
    <x v="6"/>
    <m/>
  </r>
  <r>
    <n v="2018"/>
    <s v="UA"/>
    <s v="PSIA"/>
    <s v="PUBLIC SAFETY"/>
    <x v="133"/>
    <s v="-----"/>
    <m/>
    <s v="EMERGENCY MANAGEMENT"/>
    <x v="22"/>
    <s v="VP UNIVERSITY ACADEMIC AFFAIRS"/>
    <s v="GENFND"/>
    <x v="198"/>
    <x v="190"/>
    <s v="---"/>
    <s v="EX"/>
    <s v="UTIL"/>
    <s v="UTILITIES"/>
    <s v="HK"/>
    <x v="4"/>
    <s v="GEN EXP"/>
    <s v="09"/>
    <s v="PP"/>
    <x v="3"/>
    <n v="4000"/>
    <n v="4000"/>
    <m/>
    <x v="0"/>
    <n v="0"/>
    <s v="EX"/>
    <n v="4000"/>
    <n v="4000"/>
    <x v="0"/>
    <n v="0"/>
    <n v="0"/>
    <m/>
    <n v="0"/>
    <n v="4000"/>
    <s v="N"/>
    <m/>
    <s v="UAVP"/>
    <s v="VP UNIVERSITY ACADEMIC AFFAIRS"/>
    <s v="95"/>
    <s v="1-Adjust Based Budget"/>
    <x v="42"/>
    <x v="2"/>
    <x v="7"/>
    <m/>
    <x v="6"/>
    <x v="6"/>
    <m/>
  </r>
  <r>
    <n v="2018"/>
    <s v="UA"/>
    <s v="PSIA"/>
    <s v="PUBLIC SAFETY"/>
    <x v="133"/>
    <s v="-----"/>
    <m/>
    <s v="EMERGENCY MANAGEMENT"/>
    <x v="22"/>
    <s v="VP UNIVERSITY ACADEMIC AFFAIRS"/>
    <s v="GENFND"/>
    <x v="22"/>
    <x v="21"/>
    <s v="---"/>
    <s v="EX"/>
    <s v="S&amp;E"/>
    <s v="S&amp;E"/>
    <s v="LF"/>
    <x v="4"/>
    <s v="GEN EXP"/>
    <s v="09"/>
    <s v="PP"/>
    <x v="3"/>
    <n v="4000"/>
    <n v="4000"/>
    <m/>
    <x v="0"/>
    <n v="0"/>
    <s v="EX"/>
    <n v="4000"/>
    <n v="4000"/>
    <x v="0"/>
    <n v="0"/>
    <n v="0"/>
    <m/>
    <n v="0"/>
    <n v="4000"/>
    <s v="N"/>
    <m/>
    <s v="UAVP"/>
    <s v="VP UNIVERSITY ACADEMIC AFFAIRS"/>
    <s v="95"/>
    <s v="1-Adjust Based Budget"/>
    <x v="42"/>
    <x v="2"/>
    <x v="7"/>
    <m/>
    <x v="6"/>
    <x v="6"/>
    <m/>
  </r>
  <r>
    <n v="2018"/>
    <s v="UA"/>
    <s v="PSIA"/>
    <s v="PUBLIC SAFETY"/>
    <x v="134"/>
    <s v="-----"/>
    <m/>
    <s v="PUBLIC SAFETY"/>
    <x v="22"/>
    <s v="VP UNIVERSITY ACADEMIC AFFAIRS"/>
    <s v="GENFND"/>
    <x v="22"/>
    <x v="21"/>
    <s v="---"/>
    <s v="EX"/>
    <s v="S&amp;E"/>
    <s v="S&amp;E"/>
    <s v="LF"/>
    <x v="4"/>
    <s v="GEN EXP"/>
    <s v="09"/>
    <s v="PP"/>
    <x v="3"/>
    <n v="1000"/>
    <n v="1000"/>
    <m/>
    <x v="0"/>
    <n v="0"/>
    <s v="EX"/>
    <n v="1000"/>
    <n v="1000"/>
    <x v="0"/>
    <n v="0"/>
    <n v="0"/>
    <m/>
    <n v="0"/>
    <n v="1000"/>
    <s v="N"/>
    <m/>
    <s v="UAVP"/>
    <s v="VP UNIVERSITY ACADEMIC AFFAIRS"/>
    <s v="95"/>
    <s v="1-Adjust Based Budget"/>
    <x v="42"/>
    <x v="2"/>
    <x v="7"/>
    <m/>
    <x v="6"/>
    <x v="6"/>
    <m/>
  </r>
  <r>
    <n v="2018"/>
    <s v="UA"/>
    <s v="PSIA"/>
    <s v="PUBLIC SAFETY"/>
    <x v="135"/>
    <s v="-----"/>
    <m/>
    <s v="SECURITY &amp; ACCESS CONTROL OPERATIONS"/>
    <x v="22"/>
    <s v="VP UNIVERSITY ACADEMIC AFFAIRS"/>
    <s v="GENFND"/>
    <x v="22"/>
    <x v="21"/>
    <s v="---"/>
    <s v="EX"/>
    <s v="S&amp;E"/>
    <s v="S&amp;E"/>
    <s v="LF"/>
    <x v="4"/>
    <s v="GEN EXP"/>
    <s v="09"/>
    <s v="PP"/>
    <x v="3"/>
    <n v="693"/>
    <n v="693"/>
    <m/>
    <x v="0"/>
    <n v="0"/>
    <s v="EX"/>
    <n v="693"/>
    <n v="693"/>
    <x v="0"/>
    <n v="0"/>
    <n v="0"/>
    <m/>
    <n v="0"/>
    <n v="693"/>
    <s v="N"/>
    <m/>
    <s v="UAVP"/>
    <s v="VP UNIVERSITY ACADEMIC AFFAIRS"/>
    <s v="95"/>
    <s v="1-Adjust Based Budget"/>
    <x v="42"/>
    <x v="2"/>
    <x v="7"/>
    <m/>
    <x v="6"/>
    <x v="6"/>
    <m/>
  </r>
  <r>
    <n v="2018"/>
    <s v="UA"/>
    <s v="PSIA"/>
    <s v="PUBLIC SAFETY"/>
    <x v="136"/>
    <s v="-----"/>
    <m/>
    <s v="PUBLIC SAFETY INSTITUTIONAL ASSURANCE"/>
    <x v="22"/>
    <s v="VP UNIVERSITY ACADEMIC AFFAIRS"/>
    <s v="GENFND"/>
    <x v="22"/>
    <x v="21"/>
    <s v="---"/>
    <s v="EX"/>
    <s v="S&amp;E"/>
    <s v="S&amp;E"/>
    <s v="LF"/>
    <x v="4"/>
    <s v="GEN EXP"/>
    <s v="09"/>
    <s v="AA"/>
    <x v="3"/>
    <n v="3500"/>
    <n v="3500"/>
    <m/>
    <x v="0"/>
    <n v="0"/>
    <s v="EX"/>
    <n v="3500"/>
    <n v="3500"/>
    <x v="0"/>
    <n v="0"/>
    <n v="0"/>
    <m/>
    <n v="0"/>
    <n v="3500"/>
    <s v="N"/>
    <m/>
    <s v="UAVP"/>
    <s v="VP UNIVERSITY ACADEMIC AFFAIRS"/>
    <s v="95"/>
    <s v="1-Adjust Based Budget"/>
    <x v="42"/>
    <x v="2"/>
    <x v="7"/>
    <m/>
    <x v="6"/>
    <x v="6"/>
    <m/>
  </r>
  <r>
    <n v="2018"/>
    <s v="UA"/>
    <s v="PSIA"/>
    <s v="PUBLIC SAFETY"/>
    <x v="133"/>
    <s v="-----"/>
    <m/>
    <s v="EMERGENCY MANAGEMENT"/>
    <x v="22"/>
    <s v="VP UNIVERSITY ACADEMIC AFFAIRS"/>
    <s v="GENFND"/>
    <x v="12"/>
    <x v="11"/>
    <s v="---"/>
    <s v="EX"/>
    <s v="PRIN"/>
    <s v="PRINT DUPL"/>
    <s v="KA"/>
    <x v="4"/>
    <s v="GEN EXP"/>
    <s v="09"/>
    <s v="PP"/>
    <x v="3"/>
    <n v="6000"/>
    <n v="6000"/>
    <m/>
    <x v="0"/>
    <n v="0"/>
    <s v="EX"/>
    <n v="6000"/>
    <n v="6000"/>
    <x v="0"/>
    <n v="0"/>
    <n v="0"/>
    <m/>
    <n v="0"/>
    <n v="6000"/>
    <s v="N"/>
    <m/>
    <s v="UAVP"/>
    <s v="VP UNIVERSITY ACADEMIC AFFAIRS"/>
    <s v="95"/>
    <s v="1-Adjust Based Budget"/>
    <x v="42"/>
    <x v="2"/>
    <x v="7"/>
    <m/>
    <x v="6"/>
    <x v="6"/>
    <m/>
  </r>
  <r>
    <n v="2018"/>
    <s v="UA"/>
    <s v="PSIA"/>
    <s v="PUBLIC SAFETY"/>
    <x v="134"/>
    <s v="-----"/>
    <m/>
    <s v="PUBLIC SAFETY"/>
    <x v="22"/>
    <s v="VP UNIVERSITY ACADEMIC AFFAIRS"/>
    <s v="GENFND"/>
    <x v="12"/>
    <x v="11"/>
    <s v="---"/>
    <s v="EX"/>
    <s v="PRIN"/>
    <s v="PRINT DUPL"/>
    <s v="KA"/>
    <x v="4"/>
    <s v="GEN EXP"/>
    <s v="09"/>
    <s v="PP"/>
    <x v="3"/>
    <n v="300"/>
    <n v="300"/>
    <m/>
    <x v="0"/>
    <n v="0"/>
    <s v="EX"/>
    <n v="300"/>
    <n v="300"/>
    <x v="0"/>
    <n v="0"/>
    <n v="0"/>
    <m/>
    <n v="0"/>
    <n v="300"/>
    <s v="N"/>
    <m/>
    <s v="UAVP"/>
    <s v="VP UNIVERSITY ACADEMIC AFFAIRS"/>
    <s v="95"/>
    <s v="1-Adjust Based Budget"/>
    <x v="42"/>
    <x v="2"/>
    <x v="7"/>
    <m/>
    <x v="6"/>
    <x v="6"/>
    <m/>
  </r>
  <r>
    <n v="2018"/>
    <s v="UA"/>
    <s v="PSIA"/>
    <s v="PUBLIC SAFETY"/>
    <x v="136"/>
    <s v="-----"/>
    <m/>
    <s v="PUBLIC SAFETY INSTITUTIONAL ASSURANCE"/>
    <x v="22"/>
    <s v="VP UNIVERSITY ACADEMIC AFFAIRS"/>
    <s v="GENFND"/>
    <x v="12"/>
    <x v="11"/>
    <s v="---"/>
    <s v="EX"/>
    <s v="PRIN"/>
    <s v="PRINT DUPL"/>
    <s v="KA"/>
    <x v="4"/>
    <s v="GEN EXP"/>
    <s v="09"/>
    <s v="AA"/>
    <x v="3"/>
    <n v="500"/>
    <n v="740"/>
    <m/>
    <x v="0"/>
    <n v="0"/>
    <s v="EX"/>
    <n v="740"/>
    <n v="740"/>
    <x v="0"/>
    <n v="0"/>
    <n v="0"/>
    <m/>
    <n v="0"/>
    <n v="740"/>
    <s v="N"/>
    <m/>
    <s v="UAVP"/>
    <s v="VP UNIVERSITY ACADEMIC AFFAIRS"/>
    <s v="95"/>
    <s v="1-Adjust Based Budget"/>
    <x v="42"/>
    <x v="2"/>
    <x v="7"/>
    <m/>
    <x v="6"/>
    <x v="6"/>
    <m/>
  </r>
  <r>
    <n v="2018"/>
    <s v="UA"/>
    <s v="PSIA"/>
    <s v="PUBLIC SAFETY"/>
    <x v="133"/>
    <s v="-----"/>
    <m/>
    <s v="EMERGENCY MANAGEMENT"/>
    <x v="22"/>
    <s v="VP UNIVERSITY ACADEMIC AFFAIRS"/>
    <s v="GENFND"/>
    <x v="100"/>
    <x v="98"/>
    <s v="---"/>
    <s v="EX"/>
    <s v="S&amp;E"/>
    <s v="S&amp;E"/>
    <s v="LF"/>
    <x v="4"/>
    <s v="GEN EXP"/>
    <s v="09"/>
    <s v="PP"/>
    <x v="3"/>
    <n v="200"/>
    <n v="200"/>
    <m/>
    <x v="0"/>
    <n v="0"/>
    <s v="EX"/>
    <n v="200"/>
    <n v="200"/>
    <x v="0"/>
    <n v="0"/>
    <n v="0"/>
    <m/>
    <n v="0"/>
    <n v="200"/>
    <s v="N"/>
    <m/>
    <s v="UAVP"/>
    <s v="VP UNIVERSITY ACADEMIC AFFAIRS"/>
    <s v="95"/>
    <s v="1-Adjust Based Budget"/>
    <x v="42"/>
    <x v="2"/>
    <x v="7"/>
    <m/>
    <x v="6"/>
    <x v="6"/>
    <m/>
  </r>
  <r>
    <n v="2018"/>
    <s v="UA"/>
    <s v="PSIA"/>
    <s v="PUBLIC SAFETY"/>
    <x v="133"/>
    <s v="-----"/>
    <m/>
    <s v="EMERGENCY MANAGEMENT"/>
    <x v="22"/>
    <s v="VP UNIVERSITY ACADEMIC AFFAIRS"/>
    <s v="GENFND"/>
    <x v="102"/>
    <x v="100"/>
    <s v="---"/>
    <s v="EX"/>
    <s v="S&amp;E"/>
    <s v="S&amp;E"/>
    <s v="LF"/>
    <x v="4"/>
    <s v="GEN EXP"/>
    <s v="09"/>
    <s v="PP"/>
    <x v="3"/>
    <n v="3000"/>
    <n v="3000"/>
    <m/>
    <x v="0"/>
    <n v="0"/>
    <s v="EX"/>
    <n v="3000"/>
    <n v="3000"/>
    <x v="0"/>
    <n v="0"/>
    <n v="0"/>
    <m/>
    <n v="0"/>
    <n v="3000"/>
    <s v="N"/>
    <m/>
    <s v="UAVP"/>
    <s v="VP UNIVERSITY ACADEMIC AFFAIRS"/>
    <s v="95"/>
    <s v="1-Adjust Based Budget"/>
    <x v="42"/>
    <x v="2"/>
    <x v="7"/>
    <m/>
    <x v="6"/>
    <x v="6"/>
    <m/>
  </r>
  <r>
    <n v="2018"/>
    <s v="UA"/>
    <s v="PSIA"/>
    <s v="PUBLIC SAFETY"/>
    <x v="133"/>
    <s v="-----"/>
    <m/>
    <s v="EMERGENCY MANAGEMENT"/>
    <x v="22"/>
    <s v="VP UNIVERSITY ACADEMIC AFFAIRS"/>
    <s v="GENFND"/>
    <x v="49"/>
    <x v="48"/>
    <s v="---"/>
    <s v="EX"/>
    <s v="S&amp;E"/>
    <s v="S&amp;E"/>
    <s v="LF"/>
    <x v="4"/>
    <s v="GEN EXP"/>
    <s v="09"/>
    <s v="PP"/>
    <x v="3"/>
    <n v="2000"/>
    <n v="2000"/>
    <m/>
    <x v="0"/>
    <n v="0"/>
    <s v="EX"/>
    <n v="2000"/>
    <n v="2000"/>
    <x v="0"/>
    <n v="0"/>
    <n v="0"/>
    <m/>
    <n v="0"/>
    <n v="2000"/>
    <s v="N"/>
    <m/>
    <s v="UAVP"/>
    <s v="VP UNIVERSITY ACADEMIC AFFAIRS"/>
    <s v="95"/>
    <s v="1-Adjust Based Budget"/>
    <x v="42"/>
    <x v="2"/>
    <x v="7"/>
    <m/>
    <x v="6"/>
    <x v="6"/>
    <m/>
  </r>
  <r>
    <n v="2018"/>
    <s v="UA"/>
    <s v="PSIA"/>
    <s v="PUBLIC SAFETY"/>
    <x v="134"/>
    <s v="-----"/>
    <m/>
    <s v="PUBLIC SAFETY"/>
    <x v="22"/>
    <s v="VP UNIVERSITY ACADEMIC AFFAIRS"/>
    <s v="GENFND"/>
    <x v="49"/>
    <x v="48"/>
    <s v="---"/>
    <s v="EX"/>
    <s v="S&amp;E"/>
    <s v="S&amp;E"/>
    <s v="LF"/>
    <x v="4"/>
    <s v="GEN EXP"/>
    <s v="09"/>
    <s v="PP"/>
    <x v="3"/>
    <n v="3000"/>
    <n v="3000"/>
    <m/>
    <x v="0"/>
    <n v="0"/>
    <s v="EX"/>
    <n v="3000"/>
    <n v="3000"/>
    <x v="0"/>
    <n v="0"/>
    <n v="0"/>
    <m/>
    <n v="0"/>
    <n v="3000"/>
    <s v="N"/>
    <m/>
    <s v="UAVP"/>
    <s v="VP UNIVERSITY ACADEMIC AFFAIRS"/>
    <s v="95"/>
    <s v="1-Adjust Based Budget"/>
    <x v="42"/>
    <x v="2"/>
    <x v="7"/>
    <m/>
    <x v="6"/>
    <x v="6"/>
    <m/>
  </r>
  <r>
    <n v="2018"/>
    <s v="UA"/>
    <s v="PSIA"/>
    <s v="PUBLIC SAFETY"/>
    <x v="135"/>
    <s v="-----"/>
    <m/>
    <s v="SECURITY &amp; ACCESS CONTROL OPERATIONS"/>
    <x v="22"/>
    <s v="VP UNIVERSITY ACADEMIC AFFAIRS"/>
    <s v="GENFND"/>
    <x v="49"/>
    <x v="48"/>
    <s v="---"/>
    <s v="EX"/>
    <s v="S&amp;E"/>
    <s v="S&amp;E"/>
    <s v="LF"/>
    <x v="4"/>
    <s v="GEN EXP"/>
    <s v="09"/>
    <s v="PP"/>
    <x v="3"/>
    <n v="300"/>
    <n v="300"/>
    <m/>
    <x v="0"/>
    <n v="0"/>
    <s v="EX"/>
    <n v="300"/>
    <n v="300"/>
    <x v="0"/>
    <n v="0"/>
    <n v="0"/>
    <m/>
    <n v="0"/>
    <n v="300"/>
    <s v="N"/>
    <m/>
    <s v="UAVP"/>
    <s v="VP UNIVERSITY ACADEMIC AFFAIRS"/>
    <s v="95"/>
    <s v="1-Adjust Based Budget"/>
    <x v="42"/>
    <x v="2"/>
    <x v="7"/>
    <m/>
    <x v="6"/>
    <x v="6"/>
    <m/>
  </r>
  <r>
    <n v="2018"/>
    <s v="UA"/>
    <s v="PSIA"/>
    <s v="PUBLIC SAFETY"/>
    <x v="136"/>
    <s v="-----"/>
    <m/>
    <s v="PUBLIC SAFETY INSTITUTIONAL ASSURANCE"/>
    <x v="22"/>
    <s v="VP UNIVERSITY ACADEMIC AFFAIRS"/>
    <s v="GENFND"/>
    <x v="49"/>
    <x v="48"/>
    <s v="---"/>
    <s v="EX"/>
    <s v="S&amp;E"/>
    <s v="S&amp;E"/>
    <s v="LF"/>
    <x v="4"/>
    <s v="GEN EXP"/>
    <s v="09"/>
    <s v="AA"/>
    <x v="3"/>
    <n v="500"/>
    <n v="500"/>
    <m/>
    <x v="0"/>
    <n v="0"/>
    <s v="EX"/>
    <n v="500"/>
    <n v="500"/>
    <x v="0"/>
    <n v="0"/>
    <n v="0"/>
    <m/>
    <n v="0"/>
    <n v="500"/>
    <s v="N"/>
    <m/>
    <s v="UAVP"/>
    <s v="VP UNIVERSITY ACADEMIC AFFAIRS"/>
    <s v="95"/>
    <s v="1-Adjust Based Budget"/>
    <x v="42"/>
    <x v="2"/>
    <x v="7"/>
    <m/>
    <x v="6"/>
    <x v="6"/>
    <m/>
  </r>
  <r>
    <n v="2018"/>
    <s v="UA"/>
    <s v="PSIA"/>
    <s v="PUBLIC SAFETY"/>
    <x v="134"/>
    <s v="-----"/>
    <m/>
    <s v="PUBLIC SAFETY"/>
    <x v="22"/>
    <s v="VP UNIVERSITY ACADEMIC AFFAIRS"/>
    <s v="GENFND"/>
    <x v="50"/>
    <x v="49"/>
    <s v="---"/>
    <s v="EX"/>
    <s v="PHON"/>
    <s v="TELE POST"/>
    <s v="JV"/>
    <x v="4"/>
    <s v="GEN EXP"/>
    <s v="09"/>
    <s v="PP"/>
    <x v="3"/>
    <n v="100"/>
    <n v="100"/>
    <m/>
    <x v="0"/>
    <n v="0"/>
    <s v="EX"/>
    <n v="100"/>
    <n v="100"/>
    <x v="0"/>
    <n v="0"/>
    <n v="0"/>
    <m/>
    <n v="0"/>
    <n v="100"/>
    <s v="N"/>
    <m/>
    <s v="UAVP"/>
    <s v="VP UNIVERSITY ACADEMIC AFFAIRS"/>
    <s v="95"/>
    <s v="1-Adjust Based Budget"/>
    <x v="42"/>
    <x v="2"/>
    <x v="7"/>
    <m/>
    <x v="6"/>
    <x v="6"/>
    <m/>
  </r>
  <r>
    <n v="2018"/>
    <s v="UA"/>
    <s v="PSIA"/>
    <s v="PUBLIC SAFETY"/>
    <x v="136"/>
    <s v="-----"/>
    <m/>
    <s v="PUBLIC SAFETY INSTITUTIONAL ASSURANCE"/>
    <x v="22"/>
    <s v="VP UNIVERSITY ACADEMIC AFFAIRS"/>
    <s v="GENFND"/>
    <x v="50"/>
    <x v="49"/>
    <s v="---"/>
    <s v="EX"/>
    <s v="PHON"/>
    <s v="TELE POST"/>
    <s v="JV"/>
    <x v="4"/>
    <s v="GEN EXP"/>
    <s v="09"/>
    <s v="AA"/>
    <x v="3"/>
    <n v="25"/>
    <n v="25"/>
    <m/>
    <x v="0"/>
    <n v="0"/>
    <s v="EX"/>
    <n v="25"/>
    <n v="25"/>
    <x v="0"/>
    <n v="0"/>
    <n v="0"/>
    <m/>
    <n v="0"/>
    <n v="25"/>
    <s v="N"/>
    <m/>
    <s v="UAVP"/>
    <s v="VP UNIVERSITY ACADEMIC AFFAIRS"/>
    <s v="95"/>
    <s v="1-Adjust Based Budget"/>
    <x v="42"/>
    <x v="2"/>
    <x v="7"/>
    <m/>
    <x v="6"/>
    <x v="6"/>
    <m/>
  </r>
  <r>
    <n v="2018"/>
    <s v="UA"/>
    <s v="PSIA"/>
    <s v="PUBLIC SAFETY"/>
    <x v="133"/>
    <s v="-----"/>
    <m/>
    <s v="EMERGENCY MANAGEMENT"/>
    <x v="22"/>
    <s v="VP UNIVERSITY ACADEMIC AFFAIRS"/>
    <s v="GENFND"/>
    <x v="13"/>
    <x v="12"/>
    <s v="---"/>
    <s v="EX"/>
    <s v="COSV"/>
    <s v="CONTRACT SRV"/>
    <s v="KK"/>
    <x v="4"/>
    <s v="GEN EXP"/>
    <s v="09"/>
    <s v="PP"/>
    <x v="3"/>
    <n v="45000"/>
    <n v="88516"/>
    <m/>
    <x v="0"/>
    <n v="0"/>
    <s v="EX"/>
    <n v="88516"/>
    <n v="88516"/>
    <x v="0"/>
    <n v="0"/>
    <n v="0"/>
    <m/>
    <n v="0"/>
    <n v="88516"/>
    <s v="N"/>
    <m/>
    <s v="UAVP"/>
    <s v="VP UNIVERSITY ACADEMIC AFFAIRS"/>
    <s v="95"/>
    <s v="1-Adjust Based Budget"/>
    <x v="42"/>
    <x v="2"/>
    <x v="7"/>
    <m/>
    <x v="6"/>
    <x v="6"/>
    <m/>
  </r>
  <r>
    <n v="2018"/>
    <s v="UA"/>
    <s v="PSIA"/>
    <s v="PUBLIC SAFETY"/>
    <x v="134"/>
    <s v="-----"/>
    <m/>
    <s v="PUBLIC SAFETY"/>
    <x v="22"/>
    <s v="VP UNIVERSITY ACADEMIC AFFAIRS"/>
    <s v="GENFND"/>
    <x v="13"/>
    <x v="12"/>
    <s v="---"/>
    <s v="EX"/>
    <s v="COSV"/>
    <s v="CONTRACT SRV"/>
    <s v="KK"/>
    <x v="4"/>
    <s v="GEN EXP"/>
    <s v="09"/>
    <s v="PP"/>
    <x v="3"/>
    <n v="500"/>
    <n v="4453"/>
    <m/>
    <x v="0"/>
    <n v="0"/>
    <s v="EX"/>
    <n v="4453"/>
    <n v="4453"/>
    <x v="0"/>
    <n v="0"/>
    <n v="0"/>
    <m/>
    <n v="0"/>
    <n v="4453"/>
    <s v="N"/>
    <m/>
    <s v="UAVP"/>
    <s v="VP UNIVERSITY ACADEMIC AFFAIRS"/>
    <s v="95"/>
    <s v="1-Adjust Based Budget"/>
    <x v="42"/>
    <x v="2"/>
    <x v="7"/>
    <m/>
    <x v="6"/>
    <x v="6"/>
    <m/>
  </r>
  <r>
    <n v="2018"/>
    <s v="UA"/>
    <s v="PSIA"/>
    <s v="PUBLIC SAFETY"/>
    <x v="135"/>
    <s v="-----"/>
    <m/>
    <s v="SECURITY &amp; ACCESS CONTROL OPERATIONS"/>
    <x v="22"/>
    <s v="VP UNIVERSITY ACADEMIC AFFAIRS"/>
    <s v="GENFND"/>
    <x v="13"/>
    <x v="12"/>
    <s v="---"/>
    <s v="EX"/>
    <s v="COSV"/>
    <s v="CONTRACT SRV"/>
    <s v="KK"/>
    <x v="4"/>
    <s v="GEN EXP"/>
    <s v="09"/>
    <s v="PP"/>
    <x v="3"/>
    <n v="0"/>
    <n v="6109"/>
    <m/>
    <x v="0"/>
    <n v="0"/>
    <s v="EX"/>
    <n v="6109"/>
    <n v="6109"/>
    <x v="0"/>
    <n v="0"/>
    <n v="0"/>
    <m/>
    <n v="0"/>
    <n v="6109"/>
    <s v="N"/>
    <m/>
    <s v="UAVP"/>
    <s v="VP UNIVERSITY ACADEMIC AFFAIRS"/>
    <s v="95"/>
    <s v="1-Adjust Based Budget"/>
    <x v="42"/>
    <x v="2"/>
    <x v="7"/>
    <m/>
    <x v="6"/>
    <x v="6"/>
    <m/>
  </r>
  <r>
    <n v="2018"/>
    <s v="UA"/>
    <s v="PSIA"/>
    <s v="PUBLIC SAFETY"/>
    <x v="136"/>
    <s v="-----"/>
    <m/>
    <s v="PUBLIC SAFETY INSTITUTIONAL ASSURANCE"/>
    <x v="22"/>
    <s v="VP UNIVERSITY ACADEMIC AFFAIRS"/>
    <s v="GENFND"/>
    <x v="13"/>
    <x v="12"/>
    <s v="---"/>
    <s v="EX"/>
    <s v="COSV"/>
    <s v="CONTRACT SRV"/>
    <s v="KK"/>
    <x v="4"/>
    <s v="GEN EXP"/>
    <s v="09"/>
    <s v="AA"/>
    <x v="3"/>
    <n v="0"/>
    <n v="-174816"/>
    <m/>
    <x v="0"/>
    <n v="0"/>
    <s v="EX"/>
    <n v="-174816"/>
    <n v="-174816"/>
    <x v="0"/>
    <n v="0"/>
    <n v="0"/>
    <m/>
    <n v="0"/>
    <n v="-174816"/>
    <s v="N"/>
    <m/>
    <s v="UAVP"/>
    <s v="VP UNIVERSITY ACADEMIC AFFAIRS"/>
    <s v="95"/>
    <s v="1-Adjust Based Budget"/>
    <x v="42"/>
    <x v="2"/>
    <x v="7"/>
    <m/>
    <x v="6"/>
    <x v="6"/>
    <m/>
  </r>
  <r>
    <n v="2018"/>
    <s v="UA"/>
    <s v="PSIA"/>
    <s v="PUBLIC SAFETY"/>
    <x v="136"/>
    <s v="-----"/>
    <m/>
    <s v="PUBLIC SAFETY INSTITUTIONAL ASSURANCE"/>
    <x v="22"/>
    <s v="VP UNIVERSITY ACADEMIC AFFAIRS"/>
    <s v="GENFND"/>
    <x v="13"/>
    <x v="12"/>
    <s v="HPN"/>
    <s v="EX"/>
    <s v="COSV"/>
    <s v="CONTRACT SRV"/>
    <s v="KK"/>
    <x v="4"/>
    <s v="GEN EXP"/>
    <s v="09"/>
    <s v="AA"/>
    <x v="3"/>
    <n v="203000"/>
    <n v="203000"/>
    <m/>
    <x v="0"/>
    <n v="0"/>
    <s v="EX"/>
    <n v="203000"/>
    <n v="203000"/>
    <x v="0"/>
    <n v="0"/>
    <n v="0"/>
    <m/>
    <n v="0"/>
    <n v="203000"/>
    <s v="N"/>
    <m/>
    <s v="UAVP"/>
    <s v="VP UNIVERSITY ACADEMIC AFFAIRS"/>
    <s v="95"/>
    <s v="1-Adjust Based Budget"/>
    <x v="42"/>
    <x v="2"/>
    <x v="7"/>
    <m/>
    <x v="6"/>
    <x v="6"/>
    <m/>
  </r>
  <r>
    <n v="2018"/>
    <s v="UA"/>
    <s v="PSIA"/>
    <s v="PUBLIC SAFETY"/>
    <x v="133"/>
    <s v="-----"/>
    <m/>
    <s v="EMERGENCY MANAGEMENT"/>
    <x v="22"/>
    <s v="VP UNIVERSITY ACADEMIC AFFAIRS"/>
    <s v="GENFND"/>
    <x v="52"/>
    <x v="51"/>
    <s v="---"/>
    <s v="EX"/>
    <s v="SUPL"/>
    <s v="SUPPLMNT PAY"/>
    <s v="GA"/>
    <x v="5"/>
    <s v="COMPENS"/>
    <s v="07"/>
    <s v="PP"/>
    <x v="3"/>
    <n v="5000"/>
    <n v="0"/>
    <m/>
    <x v="0"/>
    <n v="0"/>
    <s v="EX"/>
    <n v="0"/>
    <n v="0"/>
    <x v="0"/>
    <n v="0"/>
    <n v="0"/>
    <m/>
    <n v="0"/>
    <n v="0"/>
    <s v="N"/>
    <m/>
    <s v="UAVP"/>
    <s v="VP UNIVERSITY ACADEMIC AFFAIRS"/>
    <s v="95"/>
    <s v="1-Adjust Based Budget"/>
    <x v="42"/>
    <x v="2"/>
    <x v="7"/>
    <m/>
    <x v="6"/>
    <x v="6"/>
    <m/>
  </r>
  <r>
    <n v="2018"/>
    <s v="UA"/>
    <s v="PSIA"/>
    <s v="PUBLIC SAFETY"/>
    <x v="134"/>
    <s v="-----"/>
    <m/>
    <s v="PUBLIC SAFETY"/>
    <x v="22"/>
    <s v="VP UNIVERSITY ACADEMIC AFFAIRS"/>
    <s v="GENFND"/>
    <x v="52"/>
    <x v="51"/>
    <s v="---"/>
    <s v="EX"/>
    <s v="SUPL"/>
    <s v="SUPPLMNT PAY"/>
    <s v="GA"/>
    <x v="5"/>
    <s v="COMPENS"/>
    <s v="07"/>
    <s v="PP"/>
    <x v="3"/>
    <n v="3000"/>
    <n v="3000"/>
    <m/>
    <x v="0"/>
    <n v="0"/>
    <s v="EX"/>
    <n v="3000"/>
    <n v="3000"/>
    <x v="0"/>
    <n v="0"/>
    <n v="0"/>
    <m/>
    <n v="0"/>
    <n v="3000"/>
    <s v="N"/>
    <m/>
    <s v="UAVP"/>
    <s v="VP UNIVERSITY ACADEMIC AFFAIRS"/>
    <s v="95"/>
    <s v="1-Adjust Based Budget"/>
    <x v="42"/>
    <x v="2"/>
    <x v="7"/>
    <m/>
    <x v="6"/>
    <x v="6"/>
    <m/>
  </r>
  <r>
    <n v="2018"/>
    <s v="UA"/>
    <s v="PSIA"/>
    <s v="PUBLIC SAFETY"/>
    <x v="136"/>
    <s v="-----"/>
    <m/>
    <s v="PUBLIC SAFETY INSTITUTIONAL ASSURANCE"/>
    <x v="22"/>
    <s v="VP UNIVERSITY ACADEMIC AFFAIRS"/>
    <s v="GENFND"/>
    <x v="52"/>
    <x v="51"/>
    <s v="---"/>
    <s v="EX"/>
    <s v="SUPL"/>
    <s v="SUPPLMNT PAY"/>
    <s v="GA"/>
    <x v="5"/>
    <s v="COMPENS"/>
    <s v="07"/>
    <s v="AA"/>
    <x v="3"/>
    <n v="3500"/>
    <n v="0"/>
    <m/>
    <x v="0"/>
    <n v="0"/>
    <s v="EX"/>
    <n v="0"/>
    <n v="0"/>
    <x v="0"/>
    <n v="0"/>
    <n v="0"/>
    <m/>
    <n v="0"/>
    <n v="0"/>
    <s v="N"/>
    <m/>
    <s v="UAVP"/>
    <s v="VP UNIVERSITY ACADEMIC AFFAIRS"/>
    <s v="95"/>
    <s v="1-Adjust Based Budget"/>
    <x v="42"/>
    <x v="2"/>
    <x v="7"/>
    <m/>
    <x v="6"/>
    <x v="6"/>
    <m/>
  </r>
  <r>
    <n v="2018"/>
    <s v="UA"/>
    <s v="PSIA"/>
    <s v="PUBLIC SAFETY"/>
    <x v="133"/>
    <s v="-----"/>
    <m/>
    <s v="EMERGENCY MANAGEMENT"/>
    <x v="22"/>
    <s v="VP UNIVERSITY ACADEMIC AFFAIRS"/>
    <s v="GENFND"/>
    <x v="53"/>
    <x v="52"/>
    <s v="---"/>
    <s v="EX"/>
    <s v="S&amp;E"/>
    <s v="S&amp;E"/>
    <s v="LF"/>
    <x v="4"/>
    <s v="GEN EXP"/>
    <s v="09"/>
    <s v="PP"/>
    <x v="3"/>
    <n v="0"/>
    <n v="5000"/>
    <m/>
    <x v="0"/>
    <n v="0"/>
    <s v="EX"/>
    <n v="5000"/>
    <n v="5000"/>
    <x v="0"/>
    <n v="0"/>
    <n v="0"/>
    <m/>
    <n v="0"/>
    <n v="5000"/>
    <s v="N"/>
    <m/>
    <s v="UAVP"/>
    <s v="VP UNIVERSITY ACADEMIC AFFAIRS"/>
    <s v="95"/>
    <s v="1-Adjust Based Budget"/>
    <x v="42"/>
    <x v="2"/>
    <x v="7"/>
    <m/>
    <x v="6"/>
    <x v="6"/>
    <m/>
  </r>
  <r>
    <n v="2018"/>
    <s v="UA"/>
    <s v="PSIA"/>
    <s v="PUBLIC SAFETY"/>
    <x v="134"/>
    <s v="-----"/>
    <m/>
    <s v="PUBLIC SAFETY"/>
    <x v="22"/>
    <s v="VP UNIVERSITY ACADEMIC AFFAIRS"/>
    <s v="GENFND"/>
    <x v="53"/>
    <x v="52"/>
    <s v="---"/>
    <s v="EX"/>
    <s v="S&amp;E"/>
    <s v="S&amp;E"/>
    <s v="LF"/>
    <x v="4"/>
    <s v="GEN EXP"/>
    <s v="09"/>
    <s v="PP"/>
    <x v="3"/>
    <n v="1000"/>
    <n v="1000"/>
    <m/>
    <x v="0"/>
    <n v="0"/>
    <s v="EX"/>
    <n v="1000"/>
    <n v="1000"/>
    <x v="0"/>
    <n v="0"/>
    <n v="0"/>
    <m/>
    <n v="0"/>
    <n v="1000"/>
    <s v="N"/>
    <m/>
    <s v="UAVP"/>
    <s v="VP UNIVERSITY ACADEMIC AFFAIRS"/>
    <s v="95"/>
    <s v="1-Adjust Based Budget"/>
    <x v="42"/>
    <x v="2"/>
    <x v="7"/>
    <m/>
    <x v="6"/>
    <x v="6"/>
    <m/>
  </r>
  <r>
    <n v="2018"/>
    <s v="UA"/>
    <s v="PSIA"/>
    <s v="PUBLIC SAFETY"/>
    <x v="135"/>
    <s v="-----"/>
    <m/>
    <s v="SECURITY &amp; ACCESS CONTROL OPERATIONS"/>
    <x v="22"/>
    <s v="VP UNIVERSITY ACADEMIC AFFAIRS"/>
    <s v="GENFND"/>
    <x v="53"/>
    <x v="52"/>
    <s v="---"/>
    <s v="EX"/>
    <s v="S&amp;E"/>
    <s v="S&amp;E"/>
    <s v="LF"/>
    <x v="4"/>
    <s v="GEN EXP"/>
    <s v="09"/>
    <s v="PP"/>
    <x v="3"/>
    <n v="300"/>
    <n v="300"/>
    <m/>
    <x v="0"/>
    <n v="0"/>
    <s v="EX"/>
    <n v="300"/>
    <n v="300"/>
    <x v="0"/>
    <n v="0"/>
    <n v="0"/>
    <m/>
    <n v="0"/>
    <n v="300"/>
    <s v="N"/>
    <m/>
    <s v="UAVP"/>
    <s v="VP UNIVERSITY ACADEMIC AFFAIRS"/>
    <s v="95"/>
    <s v="1-Adjust Based Budget"/>
    <x v="42"/>
    <x v="2"/>
    <x v="7"/>
    <m/>
    <x v="6"/>
    <x v="6"/>
    <m/>
  </r>
  <r>
    <n v="2018"/>
    <s v="UA"/>
    <s v="PSIA"/>
    <s v="PUBLIC SAFETY"/>
    <x v="136"/>
    <s v="-----"/>
    <m/>
    <s v="PUBLIC SAFETY INSTITUTIONAL ASSURANCE"/>
    <x v="22"/>
    <s v="VP UNIVERSITY ACADEMIC AFFAIRS"/>
    <s v="GENFND"/>
    <x v="53"/>
    <x v="52"/>
    <s v="---"/>
    <s v="EX"/>
    <s v="S&amp;E"/>
    <s v="S&amp;E"/>
    <s v="LF"/>
    <x v="4"/>
    <s v="GEN EXP"/>
    <s v="09"/>
    <s v="AA"/>
    <x v="3"/>
    <n v="2000"/>
    <n v="5500"/>
    <m/>
    <x v="0"/>
    <n v="0"/>
    <s v="EX"/>
    <n v="5500"/>
    <n v="5500"/>
    <x v="0"/>
    <n v="0"/>
    <n v="0"/>
    <m/>
    <n v="0"/>
    <n v="5500"/>
    <s v="N"/>
    <m/>
    <s v="UAVP"/>
    <s v="VP UNIVERSITY ACADEMIC AFFAIRS"/>
    <s v="95"/>
    <s v="1-Adjust Based Budget"/>
    <x v="42"/>
    <x v="2"/>
    <x v="7"/>
    <m/>
    <x v="6"/>
    <x v="6"/>
    <m/>
  </r>
  <r>
    <n v="2018"/>
    <s v="UA"/>
    <s v="PSIA"/>
    <s v="PUBLIC SAFETY"/>
    <x v="133"/>
    <s v="-----"/>
    <m/>
    <s v="EMERGENCY MANAGEMENT"/>
    <x v="22"/>
    <s v="VP UNIVERSITY ACADEMIC AFFAIRS"/>
    <s v="GENFND"/>
    <x v="54"/>
    <x v="53"/>
    <s v="---"/>
    <s v="EX"/>
    <s v="ADV"/>
    <s v="ADVERT PROMO"/>
    <s v="LA"/>
    <x v="4"/>
    <s v="GEN EXP"/>
    <s v="09"/>
    <s v="PP"/>
    <x v="3"/>
    <n v="400"/>
    <n v="400"/>
    <m/>
    <x v="0"/>
    <n v="0"/>
    <s v="EX"/>
    <n v="400"/>
    <n v="400"/>
    <x v="0"/>
    <n v="0"/>
    <n v="0"/>
    <m/>
    <n v="0"/>
    <n v="400"/>
    <s v="N"/>
    <m/>
    <s v="UAVP"/>
    <s v="VP UNIVERSITY ACADEMIC AFFAIRS"/>
    <s v="95"/>
    <s v="1-Adjust Based Budget"/>
    <x v="42"/>
    <x v="2"/>
    <x v="7"/>
    <m/>
    <x v="6"/>
    <x v="6"/>
    <m/>
  </r>
  <r>
    <n v="2018"/>
    <s v="UA"/>
    <s v="PSIA"/>
    <s v="PUBLIC SAFETY"/>
    <x v="133"/>
    <s v="-----"/>
    <m/>
    <s v="EMERGENCY MANAGEMENT"/>
    <x v="22"/>
    <s v="VP UNIVERSITY ACADEMIC AFFAIRS"/>
    <s v="GENFND"/>
    <x v="55"/>
    <x v="54"/>
    <s v="---"/>
    <s v="EX"/>
    <s v="S&amp;E"/>
    <s v="S&amp;E"/>
    <s v="LF"/>
    <x v="4"/>
    <s v="GEN EXP"/>
    <s v="09"/>
    <s v="PP"/>
    <x v="3"/>
    <n v="97000"/>
    <n v="97000"/>
    <m/>
    <x v="0"/>
    <n v="0"/>
    <s v="EX"/>
    <n v="97000"/>
    <n v="97000"/>
    <x v="0"/>
    <n v="0"/>
    <n v="0"/>
    <m/>
    <n v="0"/>
    <n v="97000"/>
    <s v="N"/>
    <m/>
    <s v="UAVP"/>
    <s v="VP UNIVERSITY ACADEMIC AFFAIRS"/>
    <s v="95"/>
    <s v="1-Adjust Based Budget"/>
    <x v="42"/>
    <x v="2"/>
    <x v="7"/>
    <m/>
    <x v="6"/>
    <x v="6"/>
    <m/>
  </r>
  <r>
    <n v="2018"/>
    <s v="UA"/>
    <s v="PSIA"/>
    <s v="PUBLIC SAFETY"/>
    <x v="133"/>
    <s v="-----"/>
    <m/>
    <s v="EMERGENCY MANAGEMENT"/>
    <x v="22"/>
    <s v="VP UNIVERSITY ACADEMIC AFFAIRS"/>
    <s v="GENFND"/>
    <x v="55"/>
    <x v="54"/>
    <s v="TRA"/>
    <s v="EX"/>
    <s v="S&amp;E"/>
    <s v="S&amp;E"/>
    <s v="LF"/>
    <x v="4"/>
    <s v="GEN EXP"/>
    <s v="09"/>
    <s v="PP"/>
    <x v="3"/>
    <n v="40000"/>
    <n v="40000"/>
    <m/>
    <x v="0"/>
    <n v="0"/>
    <s v="EX"/>
    <n v="40000"/>
    <n v="40000"/>
    <x v="0"/>
    <n v="0"/>
    <n v="0"/>
    <m/>
    <n v="0"/>
    <n v="40000"/>
    <s v="N"/>
    <m/>
    <s v="UAVP"/>
    <s v="VP UNIVERSITY ACADEMIC AFFAIRS"/>
    <s v="95"/>
    <s v="1-Adjust Based Budget"/>
    <x v="42"/>
    <x v="2"/>
    <x v="7"/>
    <m/>
    <x v="6"/>
    <x v="6"/>
    <m/>
  </r>
  <r>
    <n v="2018"/>
    <s v="UA"/>
    <s v="PSIA"/>
    <s v="PUBLIC SAFETY"/>
    <x v="134"/>
    <s v="-----"/>
    <m/>
    <s v="PUBLIC SAFETY"/>
    <x v="22"/>
    <s v="VP UNIVERSITY ACADEMIC AFFAIRS"/>
    <s v="GENFND"/>
    <x v="56"/>
    <x v="55"/>
    <s v="---"/>
    <s v="EX"/>
    <s v="RENT"/>
    <s v="RENTS"/>
    <s v="KP"/>
    <x v="4"/>
    <s v="GEN EXP"/>
    <s v="09"/>
    <s v="PP"/>
    <x v="3"/>
    <n v="20"/>
    <n v="20"/>
    <m/>
    <x v="0"/>
    <n v="0"/>
    <s v="EX"/>
    <n v="20"/>
    <n v="20"/>
    <x v="0"/>
    <n v="0"/>
    <n v="0"/>
    <m/>
    <n v="0"/>
    <n v="20"/>
    <s v="N"/>
    <m/>
    <s v="UAVP"/>
    <s v="VP UNIVERSITY ACADEMIC AFFAIRS"/>
    <s v="95"/>
    <s v="1-Adjust Based Budget"/>
    <x v="42"/>
    <x v="2"/>
    <x v="7"/>
    <m/>
    <x v="6"/>
    <x v="6"/>
    <m/>
  </r>
  <r>
    <n v="2018"/>
    <s v="UA"/>
    <s v="PSIA"/>
    <s v="PUBLIC SAFETY"/>
    <x v="136"/>
    <s v="-----"/>
    <m/>
    <s v="PUBLIC SAFETY INSTITUTIONAL ASSURANCE"/>
    <x v="22"/>
    <s v="VP UNIVERSITY ACADEMIC AFFAIRS"/>
    <s v="GENFND"/>
    <x v="56"/>
    <x v="55"/>
    <s v="---"/>
    <s v="EX"/>
    <s v="RENT"/>
    <s v="RENTS"/>
    <s v="KP"/>
    <x v="4"/>
    <s v="GEN EXP"/>
    <s v="09"/>
    <s v="AA"/>
    <x v="3"/>
    <n v="110000"/>
    <n v="110000"/>
    <m/>
    <x v="0"/>
    <n v="0"/>
    <s v="EX"/>
    <n v="110000"/>
    <n v="110000"/>
    <x v="0"/>
    <n v="0"/>
    <n v="0"/>
    <m/>
    <n v="0"/>
    <n v="110000"/>
    <s v="N"/>
    <m/>
    <s v="UAVP"/>
    <s v="VP UNIVERSITY ACADEMIC AFFAIRS"/>
    <s v="95"/>
    <s v="1-Adjust Based Budget"/>
    <x v="42"/>
    <x v="2"/>
    <x v="7"/>
    <m/>
    <x v="6"/>
    <x v="6"/>
    <m/>
  </r>
  <r>
    <n v="2018"/>
    <s v="UA"/>
    <s v="PSIA"/>
    <s v="PUBLIC SAFETY"/>
    <x v="136"/>
    <s v="-----"/>
    <m/>
    <s v="PUBLIC SAFETY INSTITUTIONAL ASSURANCE"/>
    <x v="22"/>
    <s v="VP UNIVERSITY ACADEMIC AFFAIRS"/>
    <s v="GENFND"/>
    <x v="85"/>
    <x v="83"/>
    <s v="---"/>
    <s v="EX"/>
    <s v="RENT"/>
    <s v="RENTS"/>
    <s v="KP"/>
    <x v="4"/>
    <s v="GEN EXP"/>
    <s v="09"/>
    <s v="AA"/>
    <x v="3"/>
    <n v="1000"/>
    <n v="1000"/>
    <m/>
    <x v="0"/>
    <n v="0"/>
    <s v="EX"/>
    <n v="1000"/>
    <n v="1000"/>
    <x v="0"/>
    <n v="0"/>
    <n v="0"/>
    <m/>
    <n v="0"/>
    <n v="1000"/>
    <s v="N"/>
    <m/>
    <s v="UAVP"/>
    <s v="VP UNIVERSITY ACADEMIC AFFAIRS"/>
    <s v="95"/>
    <s v="1-Adjust Based Budget"/>
    <x v="42"/>
    <x v="2"/>
    <x v="7"/>
    <m/>
    <x v="6"/>
    <x v="6"/>
    <m/>
  </r>
  <r>
    <n v="2018"/>
    <s v="UA"/>
    <s v="PSIA"/>
    <s v="PUBLIC SAFETY"/>
    <x v="133"/>
    <s v="-----"/>
    <m/>
    <s v="EMERGENCY MANAGEMENT"/>
    <x v="22"/>
    <s v="VP UNIVERSITY ACADEMIC AFFAIRS"/>
    <s v="GENFND"/>
    <x v="57"/>
    <x v="56"/>
    <s v="---"/>
    <s v="EX"/>
    <s v="R&amp;M"/>
    <s v="REPAIR MAINT"/>
    <s v="KV"/>
    <x v="4"/>
    <s v="GEN EXP"/>
    <s v="09"/>
    <s v="PP"/>
    <x v="3"/>
    <n v="2000"/>
    <n v="2000"/>
    <m/>
    <x v="0"/>
    <n v="0"/>
    <s v="EX"/>
    <n v="2000"/>
    <n v="2000"/>
    <x v="0"/>
    <n v="0"/>
    <n v="0"/>
    <m/>
    <n v="0"/>
    <n v="2000"/>
    <s v="N"/>
    <m/>
    <s v="UAVP"/>
    <s v="VP UNIVERSITY ACADEMIC AFFAIRS"/>
    <s v="95"/>
    <s v="1-Adjust Based Budget"/>
    <x v="42"/>
    <x v="2"/>
    <x v="7"/>
    <m/>
    <x v="6"/>
    <x v="6"/>
    <m/>
  </r>
  <r>
    <n v="2018"/>
    <s v="UA"/>
    <s v="PSIA"/>
    <s v="PUBLIC SAFETY"/>
    <x v="133"/>
    <s v="-----"/>
    <m/>
    <s v="EMERGENCY MANAGEMENT"/>
    <x v="22"/>
    <s v="VP UNIVERSITY ACADEMIC AFFAIRS"/>
    <s v="GENFND"/>
    <x v="107"/>
    <x v="105"/>
    <s v="---"/>
    <s v="EX"/>
    <s v="R&amp;M"/>
    <s v="REPAIR MAINT"/>
    <s v="KV"/>
    <x v="4"/>
    <s v="GEN EXP"/>
    <s v="09"/>
    <s v="PP"/>
    <x v="3"/>
    <n v="2000"/>
    <n v="2000"/>
    <m/>
    <x v="0"/>
    <n v="0"/>
    <s v="EX"/>
    <n v="2000"/>
    <n v="2000"/>
    <x v="0"/>
    <n v="0"/>
    <n v="0"/>
    <m/>
    <n v="0"/>
    <n v="2000"/>
    <s v="N"/>
    <m/>
    <s v="UAVP"/>
    <s v="VP UNIVERSITY ACADEMIC AFFAIRS"/>
    <s v="95"/>
    <s v="1-Adjust Based Budget"/>
    <x v="42"/>
    <x v="2"/>
    <x v="7"/>
    <m/>
    <x v="6"/>
    <x v="6"/>
    <m/>
  </r>
  <r>
    <n v="2018"/>
    <s v="UA"/>
    <s v="PSIA"/>
    <s v="PUBLIC SAFETY"/>
    <x v="133"/>
    <s v="-----"/>
    <m/>
    <s v="EMERGENCY MANAGEMENT"/>
    <x v="22"/>
    <s v="VP UNIVERSITY ACADEMIC AFFAIRS"/>
    <s v="GENFND"/>
    <x v="58"/>
    <x v="57"/>
    <s v="---"/>
    <s v="EX"/>
    <s v="R&amp;M"/>
    <s v="REPAIR MAINT"/>
    <s v="KV"/>
    <x v="4"/>
    <s v="GEN EXP"/>
    <s v="09"/>
    <s v="PP"/>
    <x v="3"/>
    <n v="500"/>
    <n v="500"/>
    <m/>
    <x v="0"/>
    <n v="0"/>
    <s v="EX"/>
    <n v="500"/>
    <n v="500"/>
    <x v="0"/>
    <n v="0"/>
    <n v="0"/>
    <m/>
    <n v="0"/>
    <n v="500"/>
    <s v="N"/>
    <m/>
    <s v="UAVP"/>
    <s v="VP UNIVERSITY ACADEMIC AFFAIRS"/>
    <s v="95"/>
    <s v="1-Adjust Based Budget"/>
    <x v="42"/>
    <x v="2"/>
    <x v="7"/>
    <m/>
    <x v="6"/>
    <x v="6"/>
    <m/>
  </r>
  <r>
    <n v="2018"/>
    <s v="UA"/>
    <s v="PSIA"/>
    <s v="PUBLIC SAFETY"/>
    <x v="134"/>
    <s v="-----"/>
    <m/>
    <s v="PUBLIC SAFETY"/>
    <x v="22"/>
    <s v="VP UNIVERSITY ACADEMIC AFFAIRS"/>
    <s v="GENFND"/>
    <x v="58"/>
    <x v="57"/>
    <s v="---"/>
    <s v="EX"/>
    <s v="R&amp;M"/>
    <s v="REPAIR MAINT"/>
    <s v="KV"/>
    <x v="4"/>
    <s v="GEN EXP"/>
    <s v="09"/>
    <s v="PP"/>
    <x v="3"/>
    <n v="1000"/>
    <n v="1000"/>
    <m/>
    <x v="0"/>
    <n v="0"/>
    <s v="EX"/>
    <n v="1000"/>
    <n v="1000"/>
    <x v="0"/>
    <n v="0"/>
    <n v="0"/>
    <m/>
    <n v="0"/>
    <n v="1000"/>
    <s v="N"/>
    <m/>
    <s v="UAVP"/>
    <s v="VP UNIVERSITY ACADEMIC AFFAIRS"/>
    <s v="95"/>
    <s v="1-Adjust Based Budget"/>
    <x v="42"/>
    <x v="2"/>
    <x v="7"/>
    <m/>
    <x v="6"/>
    <x v="6"/>
    <m/>
  </r>
  <r>
    <n v="2018"/>
    <s v="UA"/>
    <s v="PSIA"/>
    <s v="PUBLIC SAFETY"/>
    <x v="136"/>
    <s v="-----"/>
    <m/>
    <s v="PUBLIC SAFETY INSTITUTIONAL ASSURANCE"/>
    <x v="22"/>
    <s v="VP UNIVERSITY ACADEMIC AFFAIRS"/>
    <s v="GENFND"/>
    <x v="59"/>
    <x v="58"/>
    <s v="---"/>
    <s v="EX"/>
    <s v="R&amp;M"/>
    <s v="REPAIR MAINT"/>
    <s v="KV"/>
    <x v="4"/>
    <s v="GEN EXP"/>
    <s v="09"/>
    <s v="AA"/>
    <x v="3"/>
    <n v="10000"/>
    <n v="10000"/>
    <m/>
    <x v="0"/>
    <n v="0"/>
    <s v="EX"/>
    <n v="10000"/>
    <n v="10000"/>
    <x v="0"/>
    <n v="0"/>
    <n v="0"/>
    <m/>
    <n v="0"/>
    <n v="10000"/>
    <s v="N"/>
    <m/>
    <s v="UAVP"/>
    <s v="VP UNIVERSITY ACADEMIC AFFAIRS"/>
    <s v="95"/>
    <s v="1-Adjust Based Budget"/>
    <x v="42"/>
    <x v="2"/>
    <x v="7"/>
    <m/>
    <x v="6"/>
    <x v="6"/>
    <m/>
  </r>
  <r>
    <n v="2018"/>
    <s v="UA"/>
    <s v="PSIA"/>
    <s v="PUBLIC SAFETY"/>
    <x v="134"/>
    <s v="-----"/>
    <m/>
    <s v="PUBLIC SAFETY"/>
    <x v="22"/>
    <s v="VP UNIVERSITY ACADEMIC AFFAIRS"/>
    <s v="GENFND"/>
    <x v="108"/>
    <x v="106"/>
    <s v="---"/>
    <s v="EX"/>
    <s v="ADV"/>
    <s v="ADVERT PROMO"/>
    <s v="LA"/>
    <x v="4"/>
    <s v="GEN EXP"/>
    <s v="09"/>
    <s v="PP"/>
    <x v="3"/>
    <n v="1000"/>
    <n v="1000"/>
    <m/>
    <x v="0"/>
    <n v="0"/>
    <s v="EX"/>
    <n v="1000"/>
    <n v="1000"/>
    <x v="0"/>
    <n v="0"/>
    <n v="0"/>
    <m/>
    <n v="0"/>
    <n v="1000"/>
    <s v="N"/>
    <m/>
    <s v="UAVP"/>
    <s v="VP UNIVERSITY ACADEMIC AFFAIRS"/>
    <s v="95"/>
    <s v="1-Adjust Based Budget"/>
    <x v="42"/>
    <x v="2"/>
    <x v="7"/>
    <m/>
    <x v="6"/>
    <x v="6"/>
    <m/>
  </r>
  <r>
    <n v="2018"/>
    <s v="UA"/>
    <s v="PSIA"/>
    <s v="PUBLIC SAFETY"/>
    <x v="133"/>
    <s v="-----"/>
    <m/>
    <s v="EMERGENCY MANAGEMENT"/>
    <x v="22"/>
    <s v="VP UNIVERSITY ACADEMIC AFFAIRS"/>
    <s v="GENFND"/>
    <x v="15"/>
    <x v="14"/>
    <s v="---"/>
    <s v="EX"/>
    <s v="ADV"/>
    <s v="ADVERT PROMO"/>
    <s v="LA"/>
    <x v="4"/>
    <s v="GEN EXP"/>
    <s v="09"/>
    <s v="PP"/>
    <x v="3"/>
    <n v="1000"/>
    <n v="1000"/>
    <m/>
    <x v="0"/>
    <n v="0"/>
    <s v="EX"/>
    <n v="1000"/>
    <n v="1000"/>
    <x v="0"/>
    <n v="0"/>
    <n v="0"/>
    <m/>
    <n v="0"/>
    <n v="1000"/>
    <s v="N"/>
    <m/>
    <s v="UAVP"/>
    <s v="VP UNIVERSITY ACADEMIC AFFAIRS"/>
    <s v="95"/>
    <s v="1-Adjust Based Budget"/>
    <x v="42"/>
    <x v="2"/>
    <x v="7"/>
    <m/>
    <x v="6"/>
    <x v="6"/>
    <m/>
  </r>
  <r>
    <n v="2018"/>
    <s v="UA"/>
    <s v="PSIA"/>
    <s v="PUBLIC SAFETY"/>
    <x v="133"/>
    <s v="-----"/>
    <m/>
    <s v="EMERGENCY MANAGEMENT"/>
    <x v="22"/>
    <s v="VP UNIVERSITY ACADEMIC AFFAIRS"/>
    <s v="GENFND"/>
    <x v="88"/>
    <x v="86"/>
    <s v="---"/>
    <s v="EX"/>
    <s v="S&amp;E"/>
    <s v="S&amp;E"/>
    <s v="LF"/>
    <x v="4"/>
    <s v="GEN EXP"/>
    <s v="09"/>
    <s v="PP"/>
    <x v="3"/>
    <n v="100"/>
    <n v="100"/>
    <m/>
    <x v="0"/>
    <n v="0"/>
    <s v="EX"/>
    <n v="100"/>
    <n v="100"/>
    <x v="0"/>
    <n v="0"/>
    <n v="0"/>
    <m/>
    <n v="0"/>
    <n v="100"/>
    <s v="N"/>
    <m/>
    <s v="UAVP"/>
    <s v="VP UNIVERSITY ACADEMIC AFFAIRS"/>
    <s v="95"/>
    <s v="1-Adjust Based Budget"/>
    <x v="42"/>
    <x v="2"/>
    <x v="7"/>
    <m/>
    <x v="6"/>
    <x v="6"/>
    <m/>
  </r>
  <r>
    <n v="2018"/>
    <s v="UA"/>
    <s v="PSIA"/>
    <s v="PUBLIC SAFETY"/>
    <x v="136"/>
    <s v="-----"/>
    <m/>
    <s v="PUBLIC SAFETY INSTITUTIONAL ASSURANCE"/>
    <x v="22"/>
    <s v="VP UNIVERSITY ACADEMIC AFFAIRS"/>
    <s v="GENFND"/>
    <x v="88"/>
    <x v="86"/>
    <s v="---"/>
    <s v="EX"/>
    <s v="S&amp;E"/>
    <s v="S&amp;E"/>
    <s v="LF"/>
    <x v="4"/>
    <s v="GEN EXP"/>
    <s v="09"/>
    <s v="AA"/>
    <x v="3"/>
    <n v="100"/>
    <n v="100"/>
    <m/>
    <x v="0"/>
    <n v="0"/>
    <s v="EX"/>
    <n v="100"/>
    <n v="100"/>
    <x v="0"/>
    <n v="0"/>
    <n v="0"/>
    <m/>
    <n v="0"/>
    <n v="100"/>
    <s v="N"/>
    <m/>
    <s v="UAVP"/>
    <s v="VP UNIVERSITY ACADEMIC AFFAIRS"/>
    <s v="95"/>
    <s v="1-Adjust Based Budget"/>
    <x v="42"/>
    <x v="2"/>
    <x v="7"/>
    <m/>
    <x v="6"/>
    <x v="6"/>
    <m/>
  </r>
  <r>
    <n v="2018"/>
    <s v="UA"/>
    <s v="PSIA"/>
    <s v="PUBLIC SAFETY"/>
    <x v="133"/>
    <s v="-----"/>
    <m/>
    <s v="EMERGENCY MANAGEMENT"/>
    <x v="22"/>
    <s v="VP UNIVERSITY ACADEMIC AFFAIRS"/>
    <s v="GENFND"/>
    <x v="60"/>
    <x v="59"/>
    <s v="---"/>
    <s v="EX"/>
    <s v="S&amp;E"/>
    <s v="S&amp;E"/>
    <s v="LF"/>
    <x v="4"/>
    <s v="GEN EXP"/>
    <s v="09"/>
    <s v="PP"/>
    <x v="3"/>
    <n v="600"/>
    <n v="600"/>
    <m/>
    <x v="0"/>
    <n v="0"/>
    <s v="EX"/>
    <n v="600"/>
    <n v="600"/>
    <x v="0"/>
    <n v="0"/>
    <n v="0"/>
    <m/>
    <n v="0"/>
    <n v="600"/>
    <s v="N"/>
    <m/>
    <s v="UAVP"/>
    <s v="VP UNIVERSITY ACADEMIC AFFAIRS"/>
    <s v="95"/>
    <s v="1-Adjust Based Budget"/>
    <x v="42"/>
    <x v="2"/>
    <x v="7"/>
    <m/>
    <x v="6"/>
    <x v="6"/>
    <m/>
  </r>
  <r>
    <n v="2018"/>
    <s v="UA"/>
    <s v="PSIA"/>
    <s v="PUBLIC SAFETY"/>
    <x v="133"/>
    <s v="-----"/>
    <m/>
    <s v="EMERGENCY MANAGEMENT"/>
    <x v="22"/>
    <s v="VP UNIVERSITY ACADEMIC AFFAIRS"/>
    <s v="GENFND"/>
    <x v="61"/>
    <x v="60"/>
    <s v="---"/>
    <s v="EX"/>
    <s v="S&amp;E"/>
    <s v="S&amp;E"/>
    <s v="LF"/>
    <x v="4"/>
    <s v="GEN EXP"/>
    <s v="09"/>
    <s v="PP"/>
    <x v="3"/>
    <n v="600"/>
    <n v="600"/>
    <m/>
    <x v="0"/>
    <n v="0"/>
    <s v="EX"/>
    <n v="600"/>
    <n v="600"/>
    <x v="0"/>
    <n v="0"/>
    <n v="0"/>
    <m/>
    <n v="0"/>
    <n v="600"/>
    <s v="N"/>
    <m/>
    <s v="UAVP"/>
    <s v="VP UNIVERSITY ACADEMIC AFFAIRS"/>
    <s v="95"/>
    <s v="1-Adjust Based Budget"/>
    <x v="42"/>
    <x v="2"/>
    <x v="7"/>
    <m/>
    <x v="6"/>
    <x v="6"/>
    <m/>
  </r>
  <r>
    <n v="2018"/>
    <s v="UA"/>
    <s v="PSIA"/>
    <s v="PUBLIC SAFETY"/>
    <x v="133"/>
    <s v="-----"/>
    <m/>
    <s v="EMERGENCY MANAGEMENT"/>
    <x v="22"/>
    <s v="VP UNIVERSITY ACADEMIC AFFAIRS"/>
    <s v="GENFND"/>
    <x v="62"/>
    <x v="61"/>
    <s v="---"/>
    <s v="EX"/>
    <s v="UTIL"/>
    <s v="UTILITIES"/>
    <s v="HK"/>
    <x v="4"/>
    <s v="GEN EXP"/>
    <s v="09"/>
    <s v="PP"/>
    <x v="3"/>
    <n v="1500"/>
    <n v="1500"/>
    <m/>
    <x v="0"/>
    <n v="0"/>
    <s v="EX"/>
    <n v="1500"/>
    <n v="1500"/>
    <x v="0"/>
    <n v="0"/>
    <n v="0"/>
    <m/>
    <n v="0"/>
    <n v="1500"/>
    <s v="N"/>
    <m/>
    <s v="UAVP"/>
    <s v="VP UNIVERSITY ACADEMIC AFFAIRS"/>
    <s v="95"/>
    <s v="1-Adjust Based Budget"/>
    <x v="42"/>
    <x v="2"/>
    <x v="7"/>
    <m/>
    <x v="6"/>
    <x v="6"/>
    <m/>
  </r>
  <r>
    <n v="2018"/>
    <s v="UA"/>
    <s v="PSIA"/>
    <s v="PUBLIC SAFETY"/>
    <x v="134"/>
    <s v="-----"/>
    <m/>
    <s v="PUBLIC SAFETY"/>
    <x v="22"/>
    <s v="VP UNIVERSITY ACADEMIC AFFAIRS"/>
    <s v="GENFND"/>
    <x v="62"/>
    <x v="61"/>
    <s v="---"/>
    <s v="EX"/>
    <s v="UTIL"/>
    <s v="UTILITIES"/>
    <s v="HK"/>
    <x v="4"/>
    <s v="GEN EXP"/>
    <s v="09"/>
    <s v="PP"/>
    <x v="3"/>
    <n v="1000"/>
    <n v="1000"/>
    <m/>
    <x v="0"/>
    <n v="0"/>
    <s v="EX"/>
    <n v="1000"/>
    <n v="1000"/>
    <x v="0"/>
    <n v="0"/>
    <n v="0"/>
    <m/>
    <n v="0"/>
    <n v="1000"/>
    <s v="N"/>
    <m/>
    <s v="UAVP"/>
    <s v="VP UNIVERSITY ACADEMIC AFFAIRS"/>
    <s v="95"/>
    <s v="1-Adjust Based Budget"/>
    <x v="42"/>
    <x v="2"/>
    <x v="7"/>
    <m/>
    <x v="6"/>
    <x v="6"/>
    <m/>
  </r>
  <r>
    <n v="2018"/>
    <s v="UA"/>
    <s v="PSIA"/>
    <s v="PUBLIC SAFETY"/>
    <x v="134"/>
    <s v="-----"/>
    <m/>
    <s v="PUBLIC SAFETY"/>
    <x v="22"/>
    <s v="VP UNIVERSITY ACADEMIC AFFAIRS"/>
    <s v="GENFND"/>
    <x v="199"/>
    <x v="191"/>
    <s v="---"/>
    <s v="EX"/>
    <s v="COSV"/>
    <s v="CONTRACT SRV"/>
    <s v="KK"/>
    <x v="4"/>
    <s v="GEN EXP"/>
    <s v="09"/>
    <s v="PP"/>
    <x v="3"/>
    <n v="2000"/>
    <n v="2000"/>
    <m/>
    <x v="0"/>
    <n v="0"/>
    <s v="EX"/>
    <n v="2000"/>
    <n v="2000"/>
    <x v="0"/>
    <n v="0"/>
    <n v="0"/>
    <m/>
    <n v="0"/>
    <n v="2000"/>
    <s v="N"/>
    <m/>
    <s v="UAVP"/>
    <s v="VP UNIVERSITY ACADEMIC AFFAIRS"/>
    <s v="95"/>
    <s v="1-Adjust Based Budget"/>
    <x v="42"/>
    <x v="2"/>
    <x v="7"/>
    <m/>
    <x v="6"/>
    <x v="6"/>
    <m/>
  </r>
  <r>
    <n v="2018"/>
    <s v="UA"/>
    <s v="PSIA"/>
    <s v="PUBLIC SAFETY"/>
    <x v="134"/>
    <s v="-----"/>
    <m/>
    <s v="PUBLIC SAFETY"/>
    <x v="22"/>
    <s v="VP UNIVERSITY ACADEMIC AFFAIRS"/>
    <s v="GENFND"/>
    <x v="63"/>
    <x v="62"/>
    <s v="---"/>
    <s v="EX"/>
    <s v="S&amp;E"/>
    <s v="S&amp;E"/>
    <s v="LF"/>
    <x v="4"/>
    <s v="GEN EXP"/>
    <s v="09"/>
    <s v="PP"/>
    <x v="3"/>
    <n v="200"/>
    <n v="200"/>
    <m/>
    <x v="0"/>
    <n v="0"/>
    <s v="EX"/>
    <n v="200"/>
    <n v="200"/>
    <x v="0"/>
    <n v="0"/>
    <n v="0"/>
    <m/>
    <n v="0"/>
    <n v="200"/>
    <s v="N"/>
    <m/>
    <s v="UAVP"/>
    <s v="VP UNIVERSITY ACADEMIC AFFAIRS"/>
    <s v="95"/>
    <s v="1-Adjust Based Budget"/>
    <x v="42"/>
    <x v="2"/>
    <x v="7"/>
    <m/>
    <x v="6"/>
    <x v="6"/>
    <m/>
  </r>
  <r>
    <n v="2018"/>
    <s v="UA"/>
    <s v="PSIA"/>
    <s v="PUBLIC SAFETY"/>
    <x v="133"/>
    <s v="-----"/>
    <m/>
    <s v="EMERGENCY MANAGEMENT"/>
    <x v="22"/>
    <s v="VP UNIVERSITY ACADEMIC AFFAIRS"/>
    <s v="GENFND"/>
    <x v="138"/>
    <x v="132"/>
    <s v="---"/>
    <s v="EX"/>
    <s v="CREX"/>
    <s v="COST REC EXP"/>
    <s v="JK"/>
    <x v="4"/>
    <s v="GEN EXP"/>
    <s v="09"/>
    <s v="PP"/>
    <x v="3"/>
    <n v="4100"/>
    <n v="4100"/>
    <m/>
    <x v="0"/>
    <n v="0"/>
    <s v="EX"/>
    <n v="4100"/>
    <n v="4100"/>
    <x v="0"/>
    <n v="0"/>
    <n v="0"/>
    <m/>
    <n v="0"/>
    <n v="4100"/>
    <s v="N"/>
    <m/>
    <s v="UAVP"/>
    <s v="VP UNIVERSITY ACADEMIC AFFAIRS"/>
    <s v="95"/>
    <s v="1-Adjust Based Budget"/>
    <x v="42"/>
    <x v="2"/>
    <x v="7"/>
    <m/>
    <x v="6"/>
    <x v="6"/>
    <m/>
  </r>
  <r>
    <n v="2018"/>
    <s v="UA"/>
    <s v="PSIA"/>
    <s v="PUBLIC SAFETY"/>
    <x v="134"/>
    <s v="-----"/>
    <m/>
    <s v="PUBLIC SAFETY"/>
    <x v="22"/>
    <s v="VP UNIVERSITY ACADEMIC AFFAIRS"/>
    <s v="GENFND"/>
    <x v="138"/>
    <x v="132"/>
    <s v="---"/>
    <s v="EX"/>
    <s v="CREX"/>
    <s v="COST REC EXP"/>
    <s v="JK"/>
    <x v="4"/>
    <s v="GEN EXP"/>
    <s v="09"/>
    <s v="PP"/>
    <x v="3"/>
    <n v="1500"/>
    <n v="1500"/>
    <m/>
    <x v="0"/>
    <n v="0"/>
    <s v="EX"/>
    <n v="1500"/>
    <n v="1500"/>
    <x v="0"/>
    <n v="0"/>
    <n v="0"/>
    <m/>
    <n v="0"/>
    <n v="1500"/>
    <s v="N"/>
    <m/>
    <s v="UAVP"/>
    <s v="VP UNIVERSITY ACADEMIC AFFAIRS"/>
    <s v="95"/>
    <s v="1-Adjust Based Budget"/>
    <x v="42"/>
    <x v="2"/>
    <x v="7"/>
    <m/>
    <x v="6"/>
    <x v="6"/>
    <m/>
  </r>
  <r>
    <n v="2018"/>
    <s v="UA"/>
    <s v="PSIA"/>
    <s v="PUBLIC SAFETY"/>
    <x v="133"/>
    <s v="-----"/>
    <m/>
    <s v="EMERGENCY MANAGEMENT"/>
    <x v="22"/>
    <s v="VP UNIVERSITY ACADEMIC AFFAIRS"/>
    <s v="GENFND"/>
    <x v="17"/>
    <x v="16"/>
    <s v="---"/>
    <s v="EX"/>
    <s v="OEXP"/>
    <s v="OTHER EXP"/>
    <s v="LP"/>
    <x v="4"/>
    <s v="GEN EXP"/>
    <s v="09"/>
    <s v="PP"/>
    <x v="3"/>
    <n v="2000"/>
    <n v="2000"/>
    <m/>
    <x v="0"/>
    <n v="0"/>
    <s v="EX"/>
    <n v="2000"/>
    <n v="2000"/>
    <x v="0"/>
    <n v="0"/>
    <n v="0"/>
    <m/>
    <n v="0"/>
    <n v="2000"/>
    <s v="N"/>
    <m/>
    <s v="UAVP"/>
    <s v="VP UNIVERSITY ACADEMIC AFFAIRS"/>
    <s v="95"/>
    <s v="1-Adjust Based Budget"/>
    <x v="42"/>
    <x v="2"/>
    <x v="7"/>
    <m/>
    <x v="6"/>
    <x v="6"/>
    <m/>
  </r>
  <r>
    <n v="2018"/>
    <s v="UA"/>
    <s v="PSIA"/>
    <s v="PUBLIC SAFETY"/>
    <x v="134"/>
    <s v="-----"/>
    <m/>
    <s v="PUBLIC SAFETY"/>
    <x v="22"/>
    <s v="VP UNIVERSITY ACADEMIC AFFAIRS"/>
    <s v="GENFND"/>
    <x v="17"/>
    <x v="16"/>
    <s v="---"/>
    <s v="EX"/>
    <s v="OEXP"/>
    <s v="OTHER EXP"/>
    <s v="LP"/>
    <x v="4"/>
    <s v="GEN EXP"/>
    <s v="09"/>
    <s v="PP"/>
    <x v="3"/>
    <n v="700"/>
    <n v="700"/>
    <m/>
    <x v="0"/>
    <n v="0"/>
    <s v="EX"/>
    <n v="700"/>
    <n v="700"/>
    <x v="0"/>
    <n v="0"/>
    <n v="0"/>
    <m/>
    <n v="0"/>
    <n v="700"/>
    <s v="N"/>
    <m/>
    <s v="UAVP"/>
    <s v="VP UNIVERSITY ACADEMIC AFFAIRS"/>
    <s v="95"/>
    <s v="1-Adjust Based Budget"/>
    <x v="42"/>
    <x v="2"/>
    <x v="7"/>
    <m/>
    <x v="6"/>
    <x v="6"/>
    <m/>
  </r>
  <r>
    <n v="2018"/>
    <s v="UA"/>
    <s v="PSIA"/>
    <s v="PUBLIC SAFETY"/>
    <x v="135"/>
    <s v="-----"/>
    <m/>
    <s v="SECURITY &amp; ACCESS CONTROL OPERATIONS"/>
    <x v="22"/>
    <s v="VP UNIVERSITY ACADEMIC AFFAIRS"/>
    <s v="GENFND"/>
    <x v="17"/>
    <x v="16"/>
    <s v="---"/>
    <s v="EX"/>
    <s v="OEXP"/>
    <s v="OTHER EXP"/>
    <s v="LP"/>
    <x v="4"/>
    <s v="GEN EXP"/>
    <s v="09"/>
    <s v="PP"/>
    <x v="3"/>
    <n v="800"/>
    <n v="800"/>
    <m/>
    <x v="0"/>
    <n v="0"/>
    <s v="EX"/>
    <n v="800"/>
    <n v="800"/>
    <x v="0"/>
    <n v="0"/>
    <n v="0"/>
    <m/>
    <n v="0"/>
    <n v="800"/>
    <s v="N"/>
    <m/>
    <s v="UAVP"/>
    <s v="VP UNIVERSITY ACADEMIC AFFAIRS"/>
    <s v="95"/>
    <s v="1-Adjust Based Budget"/>
    <x v="42"/>
    <x v="2"/>
    <x v="7"/>
    <m/>
    <x v="6"/>
    <x v="6"/>
    <m/>
  </r>
  <r>
    <n v="2018"/>
    <s v="UA"/>
    <s v="PSIA"/>
    <s v="PUBLIC SAFETY"/>
    <x v="134"/>
    <s v="-----"/>
    <m/>
    <s v="PUBLIC SAFETY"/>
    <x v="22"/>
    <s v="VP UNIVERSITY ACADEMIC AFFAIRS"/>
    <s v="GENFND"/>
    <x v="123"/>
    <x v="119"/>
    <s v="---"/>
    <s v="EX"/>
    <s v="S&amp;E"/>
    <s v="S&amp;E"/>
    <s v="LF"/>
    <x v="4"/>
    <s v="GEN EXP"/>
    <s v="09"/>
    <s v="PP"/>
    <x v="3"/>
    <n v="1000"/>
    <n v="1000"/>
    <m/>
    <x v="0"/>
    <n v="0"/>
    <s v="EX"/>
    <n v="1000"/>
    <n v="1000"/>
    <x v="0"/>
    <n v="0"/>
    <n v="0"/>
    <m/>
    <n v="0"/>
    <n v="1000"/>
    <s v="N"/>
    <m/>
    <s v="UAVP"/>
    <s v="VP UNIVERSITY ACADEMIC AFFAIRS"/>
    <s v="95"/>
    <s v="1-Adjust Based Budget"/>
    <x v="42"/>
    <x v="2"/>
    <x v="7"/>
    <m/>
    <x v="6"/>
    <x v="6"/>
    <m/>
  </r>
  <r>
    <n v="2018"/>
    <s v="UA"/>
    <s v="PSIA"/>
    <s v="PUBLIC SAFETY"/>
    <x v="136"/>
    <s v="-----"/>
    <m/>
    <s v="PUBLIC SAFETY INSTITUTIONAL ASSURANCE"/>
    <x v="22"/>
    <s v="VP UNIVERSITY ACADEMIC AFFAIRS"/>
    <s v="GENFND"/>
    <x v="110"/>
    <x v="108"/>
    <s v="---"/>
    <s v="EX"/>
    <s v="S&amp;E"/>
    <s v="S&amp;E"/>
    <s v="LF"/>
    <x v="4"/>
    <s v="GEN EXP"/>
    <s v="09"/>
    <s v="AA"/>
    <x v="3"/>
    <n v="5000"/>
    <n v="5000"/>
    <m/>
    <x v="0"/>
    <n v="0"/>
    <s v="EX"/>
    <n v="5000"/>
    <n v="5000"/>
    <x v="0"/>
    <n v="0"/>
    <n v="0"/>
    <m/>
    <n v="0"/>
    <n v="5000"/>
    <s v="N"/>
    <m/>
    <s v="UAVP"/>
    <s v="VP UNIVERSITY ACADEMIC AFFAIRS"/>
    <s v="95"/>
    <s v="1-Adjust Based Budget"/>
    <x v="42"/>
    <x v="2"/>
    <x v="7"/>
    <m/>
    <x v="6"/>
    <x v="6"/>
    <m/>
  </r>
  <r>
    <n v="2018"/>
    <s v="UA"/>
    <s v="PSIA"/>
    <s v="PUBLIC SAFETY"/>
    <x v="135"/>
    <s v="-----"/>
    <m/>
    <s v="SECURITY &amp; ACCESS CONTROL OPERATIONS"/>
    <x v="22"/>
    <s v="VP UNIVERSITY ACADEMIC AFFAIRS"/>
    <s v="GENFND"/>
    <x v="65"/>
    <x v="64"/>
    <s v="---"/>
    <s v="EX"/>
    <s v="S&amp;E"/>
    <s v="S&amp;E"/>
    <s v="LF"/>
    <x v="4"/>
    <s v="GEN EXP"/>
    <s v="09"/>
    <s v="PP"/>
    <x v="3"/>
    <n v="1000"/>
    <n v="1000"/>
    <m/>
    <x v="0"/>
    <n v="0"/>
    <s v="EX"/>
    <n v="1000"/>
    <n v="1000"/>
    <x v="0"/>
    <n v="0"/>
    <n v="0"/>
    <m/>
    <n v="0"/>
    <n v="1000"/>
    <s v="N"/>
    <m/>
    <s v="UAVP"/>
    <s v="VP UNIVERSITY ACADEMIC AFFAIRS"/>
    <s v="95"/>
    <s v="1-Adjust Based Budget"/>
    <x v="42"/>
    <x v="2"/>
    <x v="7"/>
    <m/>
    <x v="6"/>
    <x v="6"/>
    <m/>
  </r>
  <r>
    <n v="2018"/>
    <s v="UA"/>
    <s v="PSIA"/>
    <s v="PUBLIC SAFETY"/>
    <x v="136"/>
    <s v="-----"/>
    <m/>
    <s v="PUBLIC SAFETY INSTITUTIONAL ASSURANCE"/>
    <x v="22"/>
    <s v="VP UNIVERSITY ACADEMIC AFFAIRS"/>
    <s v="GENFND"/>
    <x v="65"/>
    <x v="64"/>
    <s v="---"/>
    <s v="EX"/>
    <s v="S&amp;E"/>
    <s v="S&amp;E"/>
    <s v="LF"/>
    <x v="4"/>
    <s v="GEN EXP"/>
    <s v="09"/>
    <s v="AA"/>
    <x v="3"/>
    <n v="5000"/>
    <n v="5000"/>
    <m/>
    <x v="0"/>
    <n v="0"/>
    <s v="EX"/>
    <n v="5000"/>
    <n v="5000"/>
    <x v="0"/>
    <n v="0"/>
    <n v="0"/>
    <m/>
    <n v="0"/>
    <n v="5000"/>
    <s v="N"/>
    <m/>
    <s v="UAVP"/>
    <s v="VP UNIVERSITY ACADEMIC AFFAIRS"/>
    <s v="95"/>
    <s v="1-Adjust Based Budget"/>
    <x v="42"/>
    <x v="2"/>
    <x v="7"/>
    <m/>
    <x v="6"/>
    <x v="6"/>
    <m/>
  </r>
  <r>
    <n v="2018"/>
    <s v="UA"/>
    <s v="PSIA"/>
    <s v="PUBLIC SAFETY"/>
    <x v="133"/>
    <s v="-----"/>
    <m/>
    <s v="EMERGENCY MANAGEMENT"/>
    <x v="22"/>
    <s v="VP UNIVERSITY ACADEMIC AFFAIRS"/>
    <s v="GENFND"/>
    <x v="24"/>
    <x v="23"/>
    <s v="---"/>
    <s v="EX"/>
    <s v="BENF"/>
    <s v="BENEFITS"/>
    <s v="GP"/>
    <x v="5"/>
    <s v="COMPENS"/>
    <s v="07"/>
    <s v="PP"/>
    <x v="3"/>
    <n v="110090"/>
    <n v="110090"/>
    <m/>
    <x v="0"/>
    <n v="0"/>
    <s v="EX"/>
    <n v="110090"/>
    <n v="110090"/>
    <x v="0"/>
    <n v="0"/>
    <n v="0"/>
    <m/>
    <n v="0"/>
    <n v="110090"/>
    <s v="N"/>
    <m/>
    <s v="UAVP"/>
    <s v="VP UNIVERSITY ACADEMIC AFFAIRS"/>
    <s v="95"/>
    <s v="1-Adjust Based Budget"/>
    <x v="42"/>
    <x v="2"/>
    <x v="7"/>
    <m/>
    <x v="6"/>
    <x v="6"/>
    <m/>
  </r>
  <r>
    <n v="2018"/>
    <s v="UA"/>
    <s v="PSIA"/>
    <s v="PUBLIC SAFETY"/>
    <x v="134"/>
    <s v="-----"/>
    <m/>
    <s v="PUBLIC SAFETY"/>
    <x v="22"/>
    <s v="VP UNIVERSITY ACADEMIC AFFAIRS"/>
    <s v="GENFND"/>
    <x v="24"/>
    <x v="23"/>
    <s v="---"/>
    <s v="EX"/>
    <s v="BENF"/>
    <s v="BENEFITS"/>
    <s v="GP"/>
    <x v="5"/>
    <s v="COMPENS"/>
    <s v="07"/>
    <s v="PP"/>
    <x v="3"/>
    <n v="97769"/>
    <n v="97769"/>
    <m/>
    <x v="0"/>
    <n v="0"/>
    <s v="EX"/>
    <n v="97769"/>
    <n v="97769"/>
    <x v="0"/>
    <n v="0"/>
    <n v="0"/>
    <m/>
    <n v="0"/>
    <n v="97769"/>
    <s v="N"/>
    <m/>
    <s v="UAVP"/>
    <s v="VP UNIVERSITY ACADEMIC AFFAIRS"/>
    <s v="95"/>
    <s v="1-Adjust Based Budget"/>
    <x v="42"/>
    <x v="2"/>
    <x v="7"/>
    <m/>
    <x v="6"/>
    <x v="6"/>
    <m/>
  </r>
  <r>
    <n v="2018"/>
    <s v="UA"/>
    <s v="PSIA"/>
    <s v="PUBLIC SAFETY"/>
    <x v="135"/>
    <s v="-----"/>
    <m/>
    <s v="SECURITY &amp; ACCESS CONTROL OPERATIONS"/>
    <x v="22"/>
    <s v="VP UNIVERSITY ACADEMIC AFFAIRS"/>
    <s v="GENFND"/>
    <x v="24"/>
    <x v="23"/>
    <s v="---"/>
    <s v="EX"/>
    <s v="BENF"/>
    <s v="BENEFITS"/>
    <s v="GP"/>
    <x v="5"/>
    <s v="COMPENS"/>
    <s v="07"/>
    <s v="PP"/>
    <x v="3"/>
    <n v="29168"/>
    <n v="29168"/>
    <m/>
    <x v="0"/>
    <n v="0"/>
    <s v="EX"/>
    <n v="29168"/>
    <n v="29168"/>
    <x v="0"/>
    <n v="0"/>
    <n v="0"/>
    <m/>
    <n v="0"/>
    <n v="29168"/>
    <s v="N"/>
    <m/>
    <s v="UAVP"/>
    <s v="VP UNIVERSITY ACADEMIC AFFAIRS"/>
    <s v="95"/>
    <s v="1-Adjust Based Budget"/>
    <x v="42"/>
    <x v="2"/>
    <x v="7"/>
    <m/>
    <x v="6"/>
    <x v="6"/>
    <m/>
  </r>
  <r>
    <n v="2018"/>
    <s v="UA"/>
    <s v="PSIA"/>
    <s v="PUBLIC SAFETY"/>
    <x v="136"/>
    <s v="-----"/>
    <m/>
    <s v="PUBLIC SAFETY INSTITUTIONAL ASSURANCE"/>
    <x v="22"/>
    <s v="VP UNIVERSITY ACADEMIC AFFAIRS"/>
    <s v="GENFND"/>
    <x v="24"/>
    <x v="23"/>
    <s v="---"/>
    <s v="EX"/>
    <s v="BENF"/>
    <s v="BENEFITS"/>
    <s v="GP"/>
    <x v="5"/>
    <s v="COMPENS"/>
    <s v="07"/>
    <s v="AA"/>
    <x v="3"/>
    <n v="86734"/>
    <n v="86734"/>
    <m/>
    <x v="0"/>
    <n v="0"/>
    <s v="EX"/>
    <n v="86734"/>
    <n v="86734"/>
    <x v="0"/>
    <n v="0"/>
    <n v="0"/>
    <m/>
    <n v="0"/>
    <n v="86734"/>
    <s v="N"/>
    <m/>
    <s v="UAVP"/>
    <s v="VP UNIVERSITY ACADEMIC AFFAIRS"/>
    <s v="95"/>
    <s v="1-Adjust Based Budget"/>
    <x v="42"/>
    <x v="2"/>
    <x v="7"/>
    <m/>
    <x v="6"/>
    <x v="6"/>
    <m/>
  </r>
  <r>
    <n v="2018"/>
    <s v="UA"/>
    <s v="PSIA"/>
    <s v="PUBLIC SAFETY"/>
    <x v="133"/>
    <s v="-----"/>
    <m/>
    <s v="EMERGENCY MANAGEMENT"/>
    <x v="22"/>
    <s v="VP UNIVERSITY ACADEMIC AFFAIRS"/>
    <s v="GENFND"/>
    <x v="25"/>
    <x v="24"/>
    <s v="---"/>
    <s v="EX"/>
    <s v="BENF"/>
    <s v="BENEFITS"/>
    <s v="GP"/>
    <x v="5"/>
    <s v="COMPENS"/>
    <s v="07"/>
    <s v="PP"/>
    <x v="3"/>
    <n v="39573"/>
    <n v="39573"/>
    <m/>
    <x v="0"/>
    <n v="0"/>
    <s v="EX"/>
    <n v="39573"/>
    <n v="39573"/>
    <x v="0"/>
    <n v="0"/>
    <n v="0"/>
    <m/>
    <n v="0"/>
    <n v="39573"/>
    <s v="N"/>
    <m/>
    <s v="UAVP"/>
    <s v="VP UNIVERSITY ACADEMIC AFFAIRS"/>
    <s v="95"/>
    <s v="1-Adjust Based Budget"/>
    <x v="42"/>
    <x v="2"/>
    <x v="7"/>
    <m/>
    <x v="6"/>
    <x v="6"/>
    <m/>
  </r>
  <r>
    <n v="2018"/>
    <s v="UA"/>
    <s v="PSIA"/>
    <s v="PUBLIC SAFETY"/>
    <x v="134"/>
    <s v="-----"/>
    <m/>
    <s v="PUBLIC SAFETY"/>
    <x v="22"/>
    <s v="VP UNIVERSITY ACADEMIC AFFAIRS"/>
    <s v="GENFND"/>
    <x v="25"/>
    <x v="24"/>
    <s v="---"/>
    <s v="EX"/>
    <s v="BENF"/>
    <s v="BENEFITS"/>
    <s v="GP"/>
    <x v="5"/>
    <s v="COMPENS"/>
    <s v="07"/>
    <s v="PP"/>
    <x v="3"/>
    <n v="34210"/>
    <n v="34210"/>
    <m/>
    <x v="0"/>
    <n v="0"/>
    <s v="EX"/>
    <n v="34210"/>
    <n v="34210"/>
    <x v="0"/>
    <n v="0"/>
    <n v="0"/>
    <m/>
    <n v="0"/>
    <n v="34210"/>
    <s v="N"/>
    <m/>
    <s v="UAVP"/>
    <s v="VP UNIVERSITY ACADEMIC AFFAIRS"/>
    <s v="95"/>
    <s v="1-Adjust Based Budget"/>
    <x v="42"/>
    <x v="2"/>
    <x v="7"/>
    <m/>
    <x v="6"/>
    <x v="6"/>
    <m/>
  </r>
  <r>
    <n v="2018"/>
    <s v="UA"/>
    <s v="PSIA"/>
    <s v="PUBLIC SAFETY"/>
    <x v="135"/>
    <s v="-----"/>
    <m/>
    <s v="SECURITY &amp; ACCESS CONTROL OPERATIONS"/>
    <x v="22"/>
    <s v="VP UNIVERSITY ACADEMIC AFFAIRS"/>
    <s v="GENFND"/>
    <x v="25"/>
    <x v="24"/>
    <s v="---"/>
    <s v="EX"/>
    <s v="BENF"/>
    <s v="BENEFITS"/>
    <s v="GP"/>
    <x v="5"/>
    <s v="COMPENS"/>
    <s v="07"/>
    <s v="PP"/>
    <x v="3"/>
    <n v="9940"/>
    <n v="9940"/>
    <m/>
    <x v="0"/>
    <n v="0"/>
    <s v="EX"/>
    <n v="9940"/>
    <n v="9940"/>
    <x v="0"/>
    <n v="0"/>
    <n v="0"/>
    <m/>
    <n v="0"/>
    <n v="9940"/>
    <s v="N"/>
    <m/>
    <s v="UAVP"/>
    <s v="VP UNIVERSITY ACADEMIC AFFAIRS"/>
    <s v="95"/>
    <s v="1-Adjust Based Budget"/>
    <x v="42"/>
    <x v="2"/>
    <x v="7"/>
    <m/>
    <x v="6"/>
    <x v="6"/>
    <m/>
  </r>
  <r>
    <n v="2018"/>
    <s v="UA"/>
    <s v="PSIA"/>
    <s v="PUBLIC SAFETY"/>
    <x v="136"/>
    <s v="-----"/>
    <m/>
    <s v="PUBLIC SAFETY INSTITUTIONAL ASSURANCE"/>
    <x v="22"/>
    <s v="VP UNIVERSITY ACADEMIC AFFAIRS"/>
    <s v="GENFND"/>
    <x v="25"/>
    <x v="24"/>
    <s v="---"/>
    <s v="EX"/>
    <s v="BENF"/>
    <s v="BENEFITS"/>
    <s v="GP"/>
    <x v="5"/>
    <s v="COMPENS"/>
    <s v="07"/>
    <s v="AA"/>
    <x v="3"/>
    <n v="30483"/>
    <n v="30243"/>
    <m/>
    <x v="0"/>
    <n v="0"/>
    <s v="EX"/>
    <n v="30243"/>
    <n v="30243"/>
    <x v="0"/>
    <n v="0"/>
    <n v="0"/>
    <m/>
    <n v="0"/>
    <n v="30243"/>
    <s v="N"/>
    <m/>
    <s v="UAVP"/>
    <s v="VP UNIVERSITY ACADEMIC AFFAIRS"/>
    <s v="95"/>
    <s v="1-Adjust Based Budget"/>
    <x v="42"/>
    <x v="2"/>
    <x v="7"/>
    <m/>
    <x v="6"/>
    <x v="6"/>
    <m/>
  </r>
  <r>
    <n v="2018"/>
    <s v="UA"/>
    <s v="PSIA"/>
    <s v="PUBLIC SAFETY"/>
    <x v="133"/>
    <s v="-----"/>
    <m/>
    <s v="EMERGENCY MANAGEMENT"/>
    <x v="22"/>
    <s v="VP UNIVERSITY ACADEMIC AFFAIRS"/>
    <s v="GENFND"/>
    <x v="26"/>
    <x v="25"/>
    <s v="---"/>
    <s v="EX"/>
    <s v="BENF"/>
    <s v="BENEFITS"/>
    <s v="GP"/>
    <x v="5"/>
    <s v="COMPENS"/>
    <s v="07"/>
    <s v="PP"/>
    <x v="3"/>
    <n v="72736"/>
    <n v="72736"/>
    <m/>
    <x v="0"/>
    <n v="0"/>
    <s v="EX"/>
    <n v="72736"/>
    <n v="72736"/>
    <x v="0"/>
    <n v="0"/>
    <n v="0"/>
    <m/>
    <n v="0"/>
    <n v="72736"/>
    <s v="N"/>
    <m/>
    <s v="UAVP"/>
    <s v="VP UNIVERSITY ACADEMIC AFFAIRS"/>
    <s v="95"/>
    <s v="1-Adjust Based Budget"/>
    <x v="42"/>
    <x v="2"/>
    <x v="7"/>
    <m/>
    <x v="6"/>
    <x v="6"/>
    <m/>
  </r>
  <r>
    <n v="2018"/>
    <s v="UA"/>
    <s v="PSIA"/>
    <s v="PUBLIC SAFETY"/>
    <x v="134"/>
    <s v="-----"/>
    <m/>
    <s v="PUBLIC SAFETY"/>
    <x v="22"/>
    <s v="VP UNIVERSITY ACADEMIC AFFAIRS"/>
    <s v="GENFND"/>
    <x v="26"/>
    <x v="25"/>
    <s v="---"/>
    <s v="EX"/>
    <s v="BENF"/>
    <s v="BENEFITS"/>
    <s v="GP"/>
    <x v="5"/>
    <s v="COMPENS"/>
    <s v="07"/>
    <s v="PP"/>
    <x v="3"/>
    <n v="64595"/>
    <n v="64595"/>
    <m/>
    <x v="0"/>
    <n v="0"/>
    <s v="EX"/>
    <n v="64595"/>
    <n v="64595"/>
    <x v="0"/>
    <n v="0"/>
    <n v="0"/>
    <m/>
    <n v="0"/>
    <n v="64595"/>
    <s v="N"/>
    <m/>
    <s v="UAVP"/>
    <s v="VP UNIVERSITY ACADEMIC AFFAIRS"/>
    <s v="95"/>
    <s v="1-Adjust Based Budget"/>
    <x v="42"/>
    <x v="2"/>
    <x v="7"/>
    <m/>
    <x v="6"/>
    <x v="6"/>
    <m/>
  </r>
  <r>
    <n v="2018"/>
    <s v="UA"/>
    <s v="PSIA"/>
    <s v="PUBLIC SAFETY"/>
    <x v="135"/>
    <s v="-----"/>
    <m/>
    <s v="SECURITY &amp; ACCESS CONTROL OPERATIONS"/>
    <x v="22"/>
    <s v="VP UNIVERSITY ACADEMIC AFFAIRS"/>
    <s v="GENFND"/>
    <x v="26"/>
    <x v="25"/>
    <s v="---"/>
    <s v="EX"/>
    <s v="BENF"/>
    <s v="BENEFITS"/>
    <s v="GP"/>
    <x v="5"/>
    <s v="COMPENS"/>
    <s v="07"/>
    <s v="PP"/>
    <x v="3"/>
    <n v="19271"/>
    <n v="19271"/>
    <m/>
    <x v="0"/>
    <n v="0"/>
    <s v="EX"/>
    <n v="19271"/>
    <n v="19271"/>
    <x v="0"/>
    <n v="0"/>
    <n v="0"/>
    <m/>
    <n v="0"/>
    <n v="19271"/>
    <s v="N"/>
    <m/>
    <s v="UAVP"/>
    <s v="VP UNIVERSITY ACADEMIC AFFAIRS"/>
    <s v="95"/>
    <s v="1-Adjust Based Budget"/>
    <x v="42"/>
    <x v="2"/>
    <x v="7"/>
    <m/>
    <x v="6"/>
    <x v="6"/>
    <m/>
  </r>
  <r>
    <n v="2018"/>
    <s v="UA"/>
    <s v="PSIA"/>
    <s v="PUBLIC SAFETY"/>
    <x v="136"/>
    <s v="-----"/>
    <m/>
    <s v="PUBLIC SAFETY INSTITUTIONAL ASSURANCE"/>
    <x v="22"/>
    <s v="VP UNIVERSITY ACADEMIC AFFAIRS"/>
    <s v="GENFND"/>
    <x v="26"/>
    <x v="25"/>
    <s v="---"/>
    <s v="EX"/>
    <s v="BENF"/>
    <s v="BENEFITS"/>
    <s v="GP"/>
    <x v="5"/>
    <s v="COMPENS"/>
    <s v="07"/>
    <s v="AA"/>
    <x v="3"/>
    <n v="47518"/>
    <n v="47518"/>
    <m/>
    <x v="0"/>
    <n v="0"/>
    <s v="EX"/>
    <n v="47518"/>
    <n v="47518"/>
    <x v="0"/>
    <n v="0"/>
    <n v="0"/>
    <m/>
    <n v="0"/>
    <n v="47518"/>
    <s v="N"/>
    <m/>
    <s v="UAVP"/>
    <s v="VP UNIVERSITY ACADEMIC AFFAIRS"/>
    <s v="95"/>
    <s v="1-Adjust Based Budget"/>
    <x v="42"/>
    <x v="2"/>
    <x v="7"/>
    <m/>
    <x v="6"/>
    <x v="6"/>
    <m/>
  </r>
  <r>
    <n v="2018"/>
    <s v="UA"/>
    <s v="PSIA"/>
    <s v="PUBLIC SAFETY"/>
    <x v="134"/>
    <s v="-----"/>
    <m/>
    <s v="PUBLIC SAFETY"/>
    <x v="22"/>
    <s v="VP UNIVERSITY ACADEMIC AFFAIRS"/>
    <s v="GENFND"/>
    <x v="67"/>
    <x v="66"/>
    <s v="---"/>
    <s v="EX"/>
    <s v="BENF"/>
    <s v="BENEFITS"/>
    <s v="GP"/>
    <x v="5"/>
    <s v="COMPENS"/>
    <s v="07"/>
    <s v="PP"/>
    <x v="3"/>
    <n v="1204"/>
    <n v="1204"/>
    <m/>
    <x v="0"/>
    <n v="0"/>
    <s v="EX"/>
    <n v="1204"/>
    <n v="1204"/>
    <x v="0"/>
    <n v="0"/>
    <n v="0"/>
    <m/>
    <n v="0"/>
    <n v="1204"/>
    <s v="N"/>
    <m/>
    <s v="UAVP"/>
    <s v="VP UNIVERSITY ACADEMIC AFFAIRS"/>
    <s v="95"/>
    <s v="1-Adjust Based Budget"/>
    <x v="42"/>
    <x v="2"/>
    <x v="7"/>
    <m/>
    <x v="6"/>
    <x v="6"/>
    <m/>
  </r>
  <r>
    <n v="2018"/>
    <s v="UA"/>
    <s v="PSIA"/>
    <s v="PUBLIC SAFETY"/>
    <x v="136"/>
    <s v="-----"/>
    <m/>
    <s v="PUBLIC SAFETY INSTITUTIONAL ASSURANCE"/>
    <x v="22"/>
    <s v="VP UNIVERSITY ACADEMIC AFFAIRS"/>
    <s v="GENFND"/>
    <x v="67"/>
    <x v="66"/>
    <s v="---"/>
    <s v="EX"/>
    <s v="BENF"/>
    <s v="BENEFITS"/>
    <s v="GP"/>
    <x v="5"/>
    <s v="COMPENS"/>
    <s v="07"/>
    <s v="AA"/>
    <x v="3"/>
    <n v="8873"/>
    <n v="8873"/>
    <m/>
    <x v="0"/>
    <n v="0"/>
    <s v="EX"/>
    <n v="8873"/>
    <n v="8873"/>
    <x v="0"/>
    <n v="0"/>
    <n v="0"/>
    <m/>
    <n v="0"/>
    <n v="8873"/>
    <s v="N"/>
    <m/>
    <s v="UAVP"/>
    <s v="VP UNIVERSITY ACADEMIC AFFAIRS"/>
    <s v="95"/>
    <s v="1-Adjust Based Budget"/>
    <x v="42"/>
    <x v="2"/>
    <x v="7"/>
    <m/>
    <x v="6"/>
    <x v="6"/>
    <m/>
  </r>
  <r>
    <n v="2018"/>
    <s v="UA"/>
    <s v="PSIA"/>
    <s v="PUBLIC SAFETY"/>
    <x v="133"/>
    <s v="-----"/>
    <m/>
    <s v="EMERGENCY MANAGEMENT"/>
    <x v="22"/>
    <s v="VP UNIVERSITY ACADEMIC AFFAIRS"/>
    <s v="GENFND"/>
    <x v="27"/>
    <x v="26"/>
    <s v="---"/>
    <s v="EX"/>
    <s v="TRAV"/>
    <s v="TRAVEL"/>
    <s v="MK"/>
    <x v="6"/>
    <s v="TRAVEL"/>
    <s v="10"/>
    <s v="PP"/>
    <x v="3"/>
    <n v="5000"/>
    <n v="5000"/>
    <m/>
    <x v="0"/>
    <n v="0"/>
    <s v="EX"/>
    <n v="5000"/>
    <n v="5000"/>
    <x v="0"/>
    <n v="0"/>
    <n v="0"/>
    <m/>
    <n v="0"/>
    <n v="5000"/>
    <s v="N"/>
    <m/>
    <s v="UAVP"/>
    <s v="VP UNIVERSITY ACADEMIC AFFAIRS"/>
    <s v="95"/>
    <s v="1-Adjust Based Budget"/>
    <x v="42"/>
    <x v="2"/>
    <x v="7"/>
    <m/>
    <x v="6"/>
    <x v="6"/>
    <m/>
  </r>
  <r>
    <n v="2018"/>
    <s v="UA"/>
    <s v="PSIA"/>
    <s v="PUBLIC SAFETY"/>
    <x v="134"/>
    <s v="-----"/>
    <m/>
    <s v="PUBLIC SAFETY"/>
    <x v="22"/>
    <s v="VP UNIVERSITY ACADEMIC AFFAIRS"/>
    <s v="GENFND"/>
    <x v="27"/>
    <x v="26"/>
    <s v="---"/>
    <s v="EX"/>
    <s v="TRAV"/>
    <s v="TRAVEL"/>
    <s v="MK"/>
    <x v="6"/>
    <s v="TRAVEL"/>
    <s v="10"/>
    <s v="PP"/>
    <x v="3"/>
    <n v="3267"/>
    <n v="3267"/>
    <m/>
    <x v="0"/>
    <n v="0"/>
    <s v="EX"/>
    <n v="3267"/>
    <n v="3267"/>
    <x v="0"/>
    <n v="0"/>
    <n v="0"/>
    <m/>
    <n v="0"/>
    <n v="3267"/>
    <s v="N"/>
    <m/>
    <s v="UAVP"/>
    <s v="VP UNIVERSITY ACADEMIC AFFAIRS"/>
    <s v="95"/>
    <s v="1-Adjust Based Budget"/>
    <x v="42"/>
    <x v="2"/>
    <x v="7"/>
    <m/>
    <x v="6"/>
    <x v="6"/>
    <m/>
  </r>
  <r>
    <n v="2018"/>
    <s v="UA"/>
    <s v="PSIA"/>
    <s v="PUBLIC SAFETY"/>
    <x v="135"/>
    <s v="-----"/>
    <m/>
    <s v="SECURITY &amp; ACCESS CONTROL OPERATIONS"/>
    <x v="22"/>
    <s v="VP UNIVERSITY ACADEMIC AFFAIRS"/>
    <s v="GENFND"/>
    <x v="27"/>
    <x v="26"/>
    <s v="---"/>
    <s v="EX"/>
    <s v="TRAV"/>
    <s v="TRAVEL"/>
    <s v="MK"/>
    <x v="6"/>
    <s v="TRAVEL"/>
    <s v="10"/>
    <s v="PP"/>
    <x v="3"/>
    <n v="850"/>
    <n v="850"/>
    <m/>
    <x v="0"/>
    <n v="0"/>
    <s v="EX"/>
    <n v="850"/>
    <n v="850"/>
    <x v="0"/>
    <n v="0"/>
    <n v="0"/>
    <m/>
    <n v="0"/>
    <n v="850"/>
    <s v="N"/>
    <m/>
    <s v="UAVP"/>
    <s v="VP UNIVERSITY ACADEMIC AFFAIRS"/>
    <s v="95"/>
    <s v="1-Adjust Based Budget"/>
    <x v="42"/>
    <x v="2"/>
    <x v="7"/>
    <m/>
    <x v="6"/>
    <x v="6"/>
    <m/>
  </r>
  <r>
    <n v="2018"/>
    <s v="UA"/>
    <s v="PSIA"/>
    <s v="PUBLIC SAFETY"/>
    <x v="136"/>
    <s v="-----"/>
    <m/>
    <s v="PUBLIC SAFETY INSTITUTIONAL ASSURANCE"/>
    <x v="22"/>
    <s v="VP UNIVERSITY ACADEMIC AFFAIRS"/>
    <s v="GENFND"/>
    <x v="27"/>
    <x v="26"/>
    <s v="---"/>
    <s v="EX"/>
    <s v="TRAV"/>
    <s v="TRAVEL"/>
    <s v="MK"/>
    <x v="6"/>
    <s v="TRAVEL"/>
    <s v="10"/>
    <s v="AA"/>
    <x v="3"/>
    <n v="2559"/>
    <n v="2559"/>
    <m/>
    <x v="0"/>
    <n v="0"/>
    <s v="EX"/>
    <n v="2559"/>
    <n v="2559"/>
    <x v="0"/>
    <n v="0"/>
    <n v="0"/>
    <m/>
    <n v="0"/>
    <n v="2559"/>
    <s v="N"/>
    <m/>
    <s v="UAVP"/>
    <s v="VP UNIVERSITY ACADEMIC AFFAIRS"/>
    <s v="95"/>
    <s v="1-Adjust Based Budget"/>
    <x v="42"/>
    <x v="2"/>
    <x v="7"/>
    <m/>
    <x v="6"/>
    <x v="6"/>
    <m/>
  </r>
  <r>
    <n v="2018"/>
    <s v="UA"/>
    <s v="PSIA"/>
    <s v="PUBLIC SAFETY"/>
    <x v="135"/>
    <s v="-----"/>
    <m/>
    <s v="SECURITY &amp; ACCESS CONTROL OPERATIONS"/>
    <x v="22"/>
    <s v="VP UNIVERSITY ACADEMIC AFFAIRS"/>
    <s v="GENFND"/>
    <x v="68"/>
    <x v="67"/>
    <s v="---"/>
    <s v="EX"/>
    <s v="TRAV"/>
    <s v="TRAVEL"/>
    <s v="MK"/>
    <x v="6"/>
    <s v="TRAVEL"/>
    <s v="10"/>
    <s v="PP"/>
    <x v="3"/>
    <n v="1557"/>
    <n v="1557"/>
    <m/>
    <x v="0"/>
    <n v="0"/>
    <s v="EX"/>
    <n v="1557"/>
    <n v="1557"/>
    <x v="0"/>
    <n v="0"/>
    <n v="0"/>
    <m/>
    <n v="0"/>
    <n v="1557"/>
    <s v="N"/>
    <m/>
    <s v="UAVP"/>
    <s v="VP UNIVERSITY ACADEMIC AFFAIRS"/>
    <s v="95"/>
    <s v="1-Adjust Based Budget"/>
    <x v="42"/>
    <x v="2"/>
    <x v="7"/>
    <m/>
    <x v="6"/>
    <x v="6"/>
    <m/>
  </r>
  <r>
    <n v="2018"/>
    <s v="UA"/>
    <s v="PSIA"/>
    <s v="PUBLIC SAFETY"/>
    <x v="133"/>
    <s v="-----"/>
    <m/>
    <s v="EMERGENCY MANAGEMENT"/>
    <x v="22"/>
    <s v="VP UNIVERSITY ACADEMIC AFFAIRS"/>
    <s v="GENFND"/>
    <x v="28"/>
    <x v="27"/>
    <s v="---"/>
    <s v="EX"/>
    <s v="TRAV"/>
    <s v="TRAVEL"/>
    <s v="MK"/>
    <x v="6"/>
    <s v="TRAVEL"/>
    <s v="10"/>
    <s v="PP"/>
    <x v="3"/>
    <n v="10000"/>
    <n v="10000"/>
    <m/>
    <x v="0"/>
    <n v="0"/>
    <s v="EX"/>
    <n v="10000"/>
    <n v="10000"/>
    <x v="0"/>
    <n v="0"/>
    <n v="0"/>
    <m/>
    <n v="0"/>
    <n v="10000"/>
    <s v="N"/>
    <m/>
    <s v="UAVP"/>
    <s v="VP UNIVERSITY ACADEMIC AFFAIRS"/>
    <s v="95"/>
    <s v="1-Adjust Based Budget"/>
    <x v="42"/>
    <x v="2"/>
    <x v="7"/>
    <m/>
    <x v="6"/>
    <x v="6"/>
    <m/>
  </r>
  <r>
    <n v="2018"/>
    <s v="UA"/>
    <s v="PSIA"/>
    <s v="PUBLIC SAFETY"/>
    <x v="135"/>
    <s v="-----"/>
    <m/>
    <s v="SECURITY &amp; ACCESS CONTROL OPERATIONS"/>
    <x v="22"/>
    <s v="VP UNIVERSITY ACADEMIC AFFAIRS"/>
    <s v="GENFND"/>
    <x v="28"/>
    <x v="27"/>
    <s v="---"/>
    <s v="EX"/>
    <s v="TRAV"/>
    <s v="TRAVEL"/>
    <s v="MK"/>
    <x v="6"/>
    <s v="TRAVEL"/>
    <s v="10"/>
    <s v="PP"/>
    <x v="3"/>
    <n v="6000"/>
    <n v="6000"/>
    <m/>
    <x v="0"/>
    <n v="0"/>
    <s v="EX"/>
    <n v="6000"/>
    <n v="6000"/>
    <x v="0"/>
    <n v="0"/>
    <n v="0"/>
    <m/>
    <n v="0"/>
    <n v="6000"/>
    <s v="N"/>
    <m/>
    <s v="UAVP"/>
    <s v="VP UNIVERSITY ACADEMIC AFFAIRS"/>
    <s v="95"/>
    <s v="1-Adjust Based Budget"/>
    <x v="42"/>
    <x v="2"/>
    <x v="7"/>
    <m/>
    <x v="6"/>
    <x v="6"/>
    <m/>
  </r>
  <r>
    <n v="2018"/>
    <s v="UA"/>
    <s v="PSIA"/>
    <s v="PUBLIC SAFETY"/>
    <x v="136"/>
    <s v="-----"/>
    <m/>
    <s v="PUBLIC SAFETY INSTITUTIONAL ASSURANCE"/>
    <x v="22"/>
    <s v="VP UNIVERSITY ACADEMIC AFFAIRS"/>
    <s v="GENFND"/>
    <x v="28"/>
    <x v="27"/>
    <s v="---"/>
    <s v="EX"/>
    <s v="TRAV"/>
    <s v="TRAVEL"/>
    <s v="MK"/>
    <x v="6"/>
    <s v="TRAVEL"/>
    <s v="10"/>
    <s v="AA"/>
    <x v="3"/>
    <n v="6000"/>
    <n v="6000"/>
    <m/>
    <x v="0"/>
    <n v="0"/>
    <s v="EX"/>
    <n v="6000"/>
    <n v="6000"/>
    <x v="0"/>
    <n v="0"/>
    <n v="0"/>
    <m/>
    <n v="0"/>
    <n v="6000"/>
    <s v="N"/>
    <m/>
    <s v="UAVP"/>
    <s v="VP UNIVERSITY ACADEMIC AFFAIRS"/>
    <s v="95"/>
    <s v="1-Adjust Based Budget"/>
    <x v="42"/>
    <x v="2"/>
    <x v="7"/>
    <m/>
    <x v="6"/>
    <x v="6"/>
    <m/>
  </r>
  <r>
    <n v="2018"/>
    <s v="UA"/>
    <s v="PSIA"/>
    <s v="PUBLIC SAFETY"/>
    <x v="136"/>
    <s v="-----"/>
    <m/>
    <s v="PUBLIC SAFETY INSTITUTIONAL ASSURANCE"/>
    <x v="22"/>
    <s v="VP UNIVERSITY ACADEMIC AFFAIRS"/>
    <s v="GENFND"/>
    <x v="69"/>
    <x v="68"/>
    <s v="---"/>
    <s v="EX"/>
    <s v="TRAV"/>
    <s v="TRAVEL"/>
    <s v="MK"/>
    <x v="6"/>
    <s v="TRAVEL"/>
    <s v="10"/>
    <s v="AA"/>
    <x v="3"/>
    <n v="2000"/>
    <n v="2000"/>
    <m/>
    <x v="0"/>
    <n v="0"/>
    <s v="EX"/>
    <n v="2000"/>
    <n v="2000"/>
    <x v="0"/>
    <n v="0"/>
    <n v="0"/>
    <m/>
    <n v="0"/>
    <n v="2000"/>
    <s v="N"/>
    <m/>
    <s v="UAVP"/>
    <s v="VP UNIVERSITY ACADEMIC AFFAIRS"/>
    <s v="95"/>
    <s v="1-Adjust Based Budget"/>
    <x v="42"/>
    <x v="2"/>
    <x v="7"/>
    <m/>
    <x v="6"/>
    <x v="6"/>
    <m/>
  </r>
  <r>
    <n v="2018"/>
    <s v="UA"/>
    <s v="PSIA"/>
    <s v="PUBLIC SAFETY"/>
    <x v="133"/>
    <s v="-----"/>
    <m/>
    <s v="EMERGENCY MANAGEMENT"/>
    <x v="22"/>
    <s v="VP UNIVERSITY ACADEMIC AFFAIRS"/>
    <s v="GENFND"/>
    <x v="172"/>
    <x v="165"/>
    <s v="---"/>
    <s v="EE"/>
    <s v="CAP"/>
    <s v="CAP ASSETS"/>
    <s v="MP"/>
    <x v="9"/>
    <s v="CAPITAL"/>
    <s v="11"/>
    <s v="PP"/>
    <x v="3"/>
    <n v="3000"/>
    <n v="3000"/>
    <m/>
    <x v="2"/>
    <n v="0"/>
    <s v="EX"/>
    <n v="3000"/>
    <n v="3000"/>
    <x v="0"/>
    <n v="0"/>
    <n v="0"/>
    <m/>
    <n v="0"/>
    <n v="3000"/>
    <s v="N"/>
    <m/>
    <s v="UAVP"/>
    <s v="VP UNIVERSITY ACADEMIC AFFAIRS"/>
    <s v="95"/>
    <s v="1-Adjust Based Budget"/>
    <x v="42"/>
    <x v="2"/>
    <x v="7"/>
    <m/>
    <x v="6"/>
    <x v="6"/>
    <m/>
  </r>
  <r>
    <n v="2018"/>
    <s v="UA"/>
    <s v="PSIA"/>
    <s v="PUBLIC SAFETY"/>
    <x v="135"/>
    <s v="-----"/>
    <m/>
    <s v="SECURITY &amp; ACCESS CONTROL OPERATIONS"/>
    <x v="22"/>
    <s v="VP UNIVERSITY ACADEMIC AFFAIRS"/>
    <s v="GENFND"/>
    <x v="172"/>
    <x v="165"/>
    <s v="---"/>
    <s v="EE"/>
    <s v="CAP"/>
    <s v="CAP ASSETS"/>
    <s v="MP"/>
    <x v="9"/>
    <s v="CAPITAL"/>
    <s v="11"/>
    <s v="PP"/>
    <x v="3"/>
    <n v="0"/>
    <n v="37000"/>
    <m/>
    <x v="2"/>
    <n v="0"/>
    <s v="EX"/>
    <n v="37000"/>
    <n v="37000"/>
    <x v="0"/>
    <n v="0"/>
    <n v="0"/>
    <m/>
    <n v="0"/>
    <n v="37000"/>
    <s v="N"/>
    <m/>
    <s v="UAVP"/>
    <s v="VP UNIVERSITY ACADEMIC AFFAIRS"/>
    <s v="95"/>
    <s v="1-Adjust Based Budget"/>
    <x v="42"/>
    <x v="2"/>
    <x v="7"/>
    <m/>
    <x v="6"/>
    <x v="6"/>
    <m/>
  </r>
  <r>
    <n v="2018"/>
    <s v="UA"/>
    <s v="PSIA"/>
    <s v="PUBLIC SAFETY"/>
    <x v="135"/>
    <s v="-----"/>
    <m/>
    <s v="SECURITY &amp; ACCESS CONTROL OPERATIONS"/>
    <x v="22"/>
    <s v="VP UNIVERSITY ACADEMIC AFFAIRS"/>
    <s v="GENFND"/>
    <x v="0"/>
    <x v="0"/>
    <s v="---"/>
    <s v="EX"/>
    <s v="RESV"/>
    <s v="RESERVES"/>
    <s v="NA"/>
    <x v="0"/>
    <s v="RESERVES"/>
    <s v="15"/>
    <s v="PP"/>
    <x v="3"/>
    <n v="45000"/>
    <n v="45000"/>
    <m/>
    <x v="0"/>
    <n v="0"/>
    <s v="EX"/>
    <n v="45000"/>
    <n v="45000"/>
    <x v="0"/>
    <n v="0"/>
    <n v="0"/>
    <m/>
    <n v="0"/>
    <n v="45000"/>
    <s v="N"/>
    <m/>
    <s v="UAVP"/>
    <s v="VP UNIVERSITY ACADEMIC AFFAIRS"/>
    <s v="95"/>
    <s v="1-Adjust Based Budget"/>
    <x v="42"/>
    <x v="2"/>
    <x v="7"/>
    <m/>
    <x v="6"/>
    <x v="6"/>
    <m/>
  </r>
  <r>
    <n v="2018"/>
    <s v="UA"/>
    <s v="PSIA"/>
    <s v="PUBLIC SAFETY"/>
    <x v="135"/>
    <s v="-----"/>
    <m/>
    <s v="SECURITY &amp; ACCESS CONTROL OPERATIONS"/>
    <x v="22"/>
    <s v="VP UNIVERSITY ACADEMIC AFFAIRS"/>
    <s v="GENFND"/>
    <x v="9"/>
    <x v="8"/>
    <s v="---"/>
    <s v="EX"/>
    <s v="TREX"/>
    <s v="TRSF-EXPENSE"/>
    <s v="DZ"/>
    <x v="1"/>
    <s v="TRANSFER"/>
    <s v="21"/>
    <s v="PP"/>
    <x v="3"/>
    <n v="125000"/>
    <n v="125000"/>
    <m/>
    <x v="0"/>
    <n v="0"/>
    <s v="EX"/>
    <n v="125000"/>
    <n v="125000"/>
    <x v="0"/>
    <n v="0"/>
    <n v="0"/>
    <m/>
    <n v="0"/>
    <n v="125000"/>
    <s v="N"/>
    <m/>
    <s v="UAVP"/>
    <s v="VP UNIVERSITY ACADEMIC AFFAIRS"/>
    <s v="95"/>
    <s v="1-Adjust Based Budget"/>
    <x v="42"/>
    <x v="2"/>
    <x v="7"/>
    <m/>
    <x v="6"/>
    <x v="6"/>
    <m/>
  </r>
  <r>
    <n v="2018"/>
    <s v="UA"/>
    <s v="PSIA"/>
    <s v="PUBLIC SAFETY"/>
    <x v="135"/>
    <s v="-----"/>
    <m/>
    <s v="SECURITY &amp; ACCESS CONTROL OPERATIONS"/>
    <x v="22"/>
    <s v="VP UNIVERSITY ACADEMIC AFFAIRS"/>
    <s v="GENFND"/>
    <x v="10"/>
    <x v="9"/>
    <s v="SCP"/>
    <s v="EX"/>
    <s v="CORI"/>
    <s v="ALLOT/CHR:IN"/>
    <s v="DT"/>
    <x v="1"/>
    <s v="TRANSFER"/>
    <s v="21"/>
    <s v="PP"/>
    <x v="1"/>
    <n v="0"/>
    <n v="37000"/>
    <m/>
    <x v="1"/>
    <s v="10cr"/>
    <s v="Allot/Xfer IN"/>
    <n v="-37000"/>
    <n v="37000"/>
    <x v="0"/>
    <n v="0"/>
    <n v="0"/>
    <m/>
    <n v="0"/>
    <n v="37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34"/>
    <x v="33"/>
    <s v="---"/>
    <s v="EX"/>
    <s v="PRSA"/>
    <s v="PROF SAL"/>
    <s v="FP"/>
    <x v="5"/>
    <s v="COMPENS"/>
    <s v="07"/>
    <s v="SS"/>
    <x v="3"/>
    <n v="2626276"/>
    <n v="2524220"/>
    <m/>
    <x v="0"/>
    <n v="0"/>
    <s v="EX"/>
    <n v="2524220"/>
    <n v="2524220"/>
    <x v="2"/>
    <n v="69714"/>
    <n v="-54018.308000000216"/>
    <m/>
    <n v="15695.691999999784"/>
    <n v="2539915.6919999998"/>
    <s v="Y"/>
    <m/>
    <s v="UAVP"/>
    <s v="VP UNIVERSITY ACADEMIC AFFAIRS"/>
    <s v="99"/>
    <s v="1-Adjust Based Budget"/>
    <x v="43"/>
    <x v="2"/>
    <x v="7"/>
    <m/>
    <x v="6"/>
    <x v="6"/>
    <m/>
  </r>
  <r>
    <n v="2018"/>
    <s v="UA"/>
    <s v="SES"/>
    <s v="UNIVERSITY STUDENT SERVICES &amp; SYS"/>
    <x v="34"/>
    <s v="-----"/>
    <m/>
    <s v="USSS SHARED SERVICES"/>
    <x v="22"/>
    <s v="VP UNIVERSITY ACADEMIC AFFAIRS"/>
    <s v="GENFND"/>
    <x v="34"/>
    <x v="33"/>
    <s v="---"/>
    <s v="EX"/>
    <s v="PRSA"/>
    <s v="PROF SAL"/>
    <s v="FP"/>
    <x v="5"/>
    <s v="COMPENS"/>
    <s v="07"/>
    <s v="SS"/>
    <x v="3"/>
    <n v="559911"/>
    <n v="570033"/>
    <s v="SS"/>
    <x v="0"/>
    <s v="SS"/>
    <s v="EX"/>
    <n v="570033"/>
    <n v="570033"/>
    <x v="2"/>
    <n v="15743"/>
    <n v="-12198.70620000005"/>
    <m/>
    <n v="3544.2937999999504"/>
    <n v="573577.29379999998"/>
    <s v="Y"/>
    <m/>
    <s v="UAVP"/>
    <s v="VP UNIVERSITY ACADEMIC AFFAIRS"/>
    <s v="99"/>
    <s v="1-Adjust Based Budget"/>
    <x v="43"/>
    <x v="2"/>
    <x v="7"/>
    <m/>
    <x v="6"/>
    <x v="6"/>
    <m/>
  </r>
  <r>
    <n v="2018"/>
    <s v="UA"/>
    <s v="SES"/>
    <s v="UNIVERSITY STUDENT SERVICES &amp; SYS"/>
    <x v="137"/>
    <s v="-----"/>
    <m/>
    <s v="UNIVERSITY STUDENT SYSTEMS &amp; SERVICES"/>
    <x v="22"/>
    <s v="VP UNIVERSITY ACADEMIC AFFAIRS"/>
    <s v="GENFND"/>
    <x v="99"/>
    <x v="97"/>
    <s v="---"/>
    <s v="EX"/>
    <s v="PRSA"/>
    <s v="PROF SAL"/>
    <s v="FP"/>
    <x v="5"/>
    <s v="COMPENS"/>
    <s v="07"/>
    <s v="SS"/>
    <x v="3"/>
    <n v="-52577"/>
    <n v="3386"/>
    <m/>
    <x v="0"/>
    <n v="0"/>
    <s v="EX"/>
    <n v="3386"/>
    <n v="3386"/>
    <x v="0"/>
    <n v="0"/>
    <n v="0"/>
    <m/>
    <n v="0"/>
    <n v="3386"/>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36"/>
    <x v="35"/>
    <s v="---"/>
    <s v="EX"/>
    <s v="PRSA"/>
    <s v="PROF SAL"/>
    <s v="FP"/>
    <x v="5"/>
    <s v="COMPENS"/>
    <s v="07"/>
    <s v="SS"/>
    <x v="3"/>
    <n v="94432"/>
    <n v="140525"/>
    <m/>
    <x v="0"/>
    <n v="0"/>
    <s v="EX"/>
    <n v="140525"/>
    <n v="140525"/>
    <x v="2"/>
    <n v="3881"/>
    <n v="-3007.235000000012"/>
    <m/>
    <n v="873.76499999998805"/>
    <n v="141398.76499999998"/>
    <s v="Y"/>
    <m/>
    <s v="UAVP"/>
    <s v="VP UNIVERSITY ACADEMIC AFFAIRS"/>
    <s v="99"/>
    <s v="1-Adjust Based Budget"/>
    <x v="43"/>
    <x v="2"/>
    <x v="7"/>
    <m/>
    <x v="6"/>
    <x v="6"/>
    <m/>
  </r>
  <r>
    <n v="2018"/>
    <s v="UA"/>
    <s v="SES"/>
    <s v="UNIVERSITY STUDENT SERVICES &amp; SYS"/>
    <x v="34"/>
    <s v="-----"/>
    <m/>
    <s v="USSS SHARED SERVICES"/>
    <x v="22"/>
    <s v="VP UNIVERSITY ACADEMIC AFFAIRS"/>
    <s v="GENFND"/>
    <x v="36"/>
    <x v="35"/>
    <s v="---"/>
    <s v="EX"/>
    <s v="PRSA"/>
    <s v="PROF SAL"/>
    <s v="FP"/>
    <x v="5"/>
    <s v="COMPENS"/>
    <s v="07"/>
    <s v="SS"/>
    <x v="3"/>
    <n v="134514"/>
    <n v="134514"/>
    <s v="SS"/>
    <x v="0"/>
    <s v="SS"/>
    <s v="EX"/>
    <n v="134514"/>
    <n v="134514"/>
    <x v="2"/>
    <n v="3715"/>
    <n v="-2878.5996000000114"/>
    <m/>
    <n v="836.40039999998862"/>
    <n v="135350.40039999998"/>
    <s v="Y"/>
    <m/>
    <s v="UAVP"/>
    <s v="VP UNIVERSITY ACADEMIC AFFAIRS"/>
    <s v="99"/>
    <s v="1-Adjust Based Budget"/>
    <x v="43"/>
    <x v="2"/>
    <x v="7"/>
    <m/>
    <x v="6"/>
    <x v="6"/>
    <m/>
  </r>
  <r>
    <n v="2018"/>
    <s v="UA"/>
    <s v="SES"/>
    <s v="UNIVERSITY STUDENT SERVICES &amp; SYS"/>
    <x v="137"/>
    <s v="-----"/>
    <m/>
    <s v="UNIVERSITY STUDENT SYSTEMS &amp; SERVICES"/>
    <x v="22"/>
    <s v="VP UNIVERSITY ACADEMIC AFFAIRS"/>
    <s v="GENFND"/>
    <x v="37"/>
    <x v="36"/>
    <s v="---"/>
    <s v="EX"/>
    <s v="BISA"/>
    <s v="BIWEEK SAL"/>
    <s v="FV"/>
    <x v="5"/>
    <s v="COMPENS"/>
    <s v="07"/>
    <s v="SS"/>
    <x v="3"/>
    <n v="100341"/>
    <n v="100341"/>
    <m/>
    <x v="0"/>
    <n v="0"/>
    <s v="EX"/>
    <n v="100341"/>
    <n v="100341"/>
    <x v="3"/>
    <n v="2781"/>
    <n v="-391.32990000000149"/>
    <m/>
    <n v="2389.6700999999985"/>
    <n v="102730.6701"/>
    <s v="Y"/>
    <m/>
    <s v="UAVP"/>
    <s v="VP UNIVERSITY ACADEMIC AFFAIRS"/>
    <s v="99"/>
    <s v="1-Adjust Based Budget"/>
    <x v="43"/>
    <x v="2"/>
    <x v="7"/>
    <m/>
    <x v="6"/>
    <x v="6"/>
    <m/>
  </r>
  <r>
    <n v="2018"/>
    <s v="UA"/>
    <s v="SES"/>
    <s v="UNIVERSITY STUDENT SERVICES &amp; SYS"/>
    <x v="34"/>
    <s v="-----"/>
    <m/>
    <s v="USSS SHARED SERVICES"/>
    <x v="22"/>
    <s v="VP UNIVERSITY ACADEMIC AFFAIRS"/>
    <s v="GENFND"/>
    <x v="37"/>
    <x v="36"/>
    <s v="---"/>
    <s v="EX"/>
    <s v="BISA"/>
    <s v="BIWEEK SAL"/>
    <s v="FV"/>
    <x v="5"/>
    <s v="COMPENS"/>
    <s v="07"/>
    <s v="SS"/>
    <x v="3"/>
    <n v="958920"/>
    <n v="943507"/>
    <s v="SS"/>
    <x v="0"/>
    <s v="SS"/>
    <s v="EX"/>
    <n v="943507"/>
    <n v="943507"/>
    <x v="3"/>
    <n v="26154"/>
    <n v="-3679.6773000000139"/>
    <m/>
    <n v="22474.322699999986"/>
    <n v="965981.32270000002"/>
    <s v="Y"/>
    <m/>
    <s v="UAVP"/>
    <s v="VP UNIVERSITY ACADEMIC AFFAIRS"/>
    <s v="99"/>
    <s v="1-Adjust Based Budget"/>
    <x v="43"/>
    <x v="2"/>
    <x v="7"/>
    <m/>
    <x v="6"/>
    <x v="6"/>
    <m/>
  </r>
  <r>
    <n v="2018"/>
    <s v="UA"/>
    <s v="SES"/>
    <s v="UNIVERSITY STUDENT SERVICES &amp; SYS"/>
    <x v="137"/>
    <s v="-----"/>
    <m/>
    <s v="UNIVERSITY STUDENT SYSTEMS &amp; SERVICES"/>
    <x v="22"/>
    <s v="VP UNIVERSITY ACADEMIC AFFAIRS"/>
    <s v="GENFND"/>
    <x v="77"/>
    <x v="75"/>
    <s v="---"/>
    <s v="EX"/>
    <s v="BISA"/>
    <s v="BIWEEK SAL"/>
    <s v="FV"/>
    <x v="5"/>
    <s v="COMPENS"/>
    <s v="07"/>
    <s v="SS"/>
    <x v="3"/>
    <n v="201"/>
    <n v="201"/>
    <m/>
    <x v="0"/>
    <n v="0"/>
    <s v="EX"/>
    <n v="201"/>
    <n v="201"/>
    <x v="0"/>
    <n v="0"/>
    <n v="0"/>
    <m/>
    <n v="0"/>
    <n v="201"/>
    <s v="N"/>
    <m/>
    <s v="UAVP"/>
    <s v="VP UNIVERSITY ACADEMIC AFFAIRS"/>
    <s v="95"/>
    <s v="1-Adjust Based Budget"/>
    <x v="42"/>
    <x v="2"/>
    <x v="7"/>
    <m/>
    <x v="6"/>
    <x v="6"/>
    <m/>
  </r>
  <r>
    <n v="2018"/>
    <s v="UA"/>
    <s v="SES"/>
    <s v="UNIVERSITY STUDENT SERVICES &amp; SYS"/>
    <x v="34"/>
    <s v="-----"/>
    <m/>
    <s v="USSS SHARED SERVICES"/>
    <x v="22"/>
    <s v="VP UNIVERSITY ACADEMIC AFFAIRS"/>
    <s v="GENFND"/>
    <x v="77"/>
    <x v="75"/>
    <s v="---"/>
    <s v="EX"/>
    <s v="BISA"/>
    <s v="BIWEEK SAL"/>
    <s v="FV"/>
    <x v="5"/>
    <s v="COMPENS"/>
    <s v="07"/>
    <s v="SS"/>
    <x v="3"/>
    <n v="9014"/>
    <n v="0"/>
    <s v="SS"/>
    <x v="0"/>
    <s v="SS"/>
    <s v="EX"/>
    <n v="0"/>
    <n v="0"/>
    <x v="0"/>
    <n v="0"/>
    <n v="0"/>
    <m/>
    <n v="0"/>
    <n v="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38"/>
    <x v="37"/>
    <s v="---"/>
    <s v="EX"/>
    <s v="HRCO"/>
    <s v="HOURLY COMP"/>
    <s v="GK"/>
    <x v="5"/>
    <s v="COMPENS"/>
    <s v="07"/>
    <s v="SS"/>
    <x v="3"/>
    <n v="20000"/>
    <n v="20000"/>
    <m/>
    <x v="0"/>
    <n v="0"/>
    <s v="EX"/>
    <n v="20000"/>
    <n v="20000"/>
    <x v="0"/>
    <n v="0"/>
    <n v="0"/>
    <m/>
    <n v="0"/>
    <n v="20000"/>
    <s v="N"/>
    <m/>
    <s v="UAVP"/>
    <s v="VP UNIVERSITY ACADEMIC AFFAIRS"/>
    <s v="95"/>
    <s v="1-Adjust Based Budget"/>
    <x v="42"/>
    <x v="2"/>
    <x v="7"/>
    <m/>
    <x v="6"/>
    <x v="6"/>
    <m/>
  </r>
  <r>
    <n v="2018"/>
    <s v="UA"/>
    <s v="SES"/>
    <s v="UNIVERSITY STUDENT SERVICES &amp; SYS"/>
    <x v="34"/>
    <s v="-----"/>
    <m/>
    <s v="USSS SHARED SERVICES"/>
    <x v="22"/>
    <s v="VP UNIVERSITY ACADEMIC AFFAIRS"/>
    <s v="GENFND"/>
    <x v="38"/>
    <x v="37"/>
    <s v="---"/>
    <s v="EX"/>
    <s v="HRCO"/>
    <s v="HOURLY COMP"/>
    <s v="GK"/>
    <x v="5"/>
    <s v="COMPENS"/>
    <s v="07"/>
    <s v="SS"/>
    <x v="3"/>
    <n v="15000"/>
    <n v="15000"/>
    <s v="SS"/>
    <x v="0"/>
    <s v="SS"/>
    <s v="EX"/>
    <n v="15000"/>
    <n v="15000"/>
    <x v="0"/>
    <n v="0"/>
    <n v="0"/>
    <m/>
    <n v="0"/>
    <n v="15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116"/>
    <x v="113"/>
    <s v="---"/>
    <s v="EX"/>
    <s v="HRCO"/>
    <s v="HOURLY COMP"/>
    <s v="GK"/>
    <x v="5"/>
    <s v="COMPENS"/>
    <s v="07"/>
    <s v="SS"/>
    <x v="3"/>
    <n v="10000"/>
    <n v="10000"/>
    <m/>
    <x v="0"/>
    <n v="0"/>
    <s v="EX"/>
    <n v="10000"/>
    <n v="10000"/>
    <x v="0"/>
    <n v="0"/>
    <n v="0"/>
    <m/>
    <n v="0"/>
    <n v="10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0"/>
    <x v="19"/>
    <s v="---"/>
    <s v="EX"/>
    <s v="OEXP"/>
    <s v="OTHER EXP"/>
    <s v="LP"/>
    <x v="4"/>
    <s v="GEN EXP"/>
    <s v="09"/>
    <s v="SS"/>
    <x v="3"/>
    <n v="10000"/>
    <n v="10000"/>
    <m/>
    <x v="0"/>
    <n v="0"/>
    <s v="EX"/>
    <n v="10000"/>
    <n v="10000"/>
    <x v="0"/>
    <n v="0"/>
    <n v="0"/>
    <m/>
    <n v="0"/>
    <n v="10000"/>
    <s v="N"/>
    <m/>
    <s v="UAVP"/>
    <s v="VP UNIVERSITY ACADEMIC AFFAIRS"/>
    <s v="95"/>
    <s v="1-Adjust Based Budget"/>
    <x v="42"/>
    <x v="2"/>
    <x v="7"/>
    <m/>
    <x v="6"/>
    <x v="6"/>
    <m/>
  </r>
  <r>
    <n v="2018"/>
    <s v="UA"/>
    <s v="SES"/>
    <s v="UNIVERSITY STUDENT SERVICES &amp; SYS"/>
    <x v="34"/>
    <s v="-----"/>
    <m/>
    <s v="USSS SHARED SERVICES"/>
    <x v="22"/>
    <s v="VP UNIVERSITY ACADEMIC AFFAIRS"/>
    <s v="GENFND"/>
    <x v="20"/>
    <x v="19"/>
    <s v="---"/>
    <s v="EX"/>
    <s v="OEXP"/>
    <s v="OTHER EXP"/>
    <s v="LP"/>
    <x v="4"/>
    <s v="GEN EXP"/>
    <s v="09"/>
    <s v="SS"/>
    <x v="3"/>
    <n v="407"/>
    <n v="407"/>
    <s v="SS"/>
    <x v="0"/>
    <s v="SS"/>
    <s v="EX"/>
    <n v="407"/>
    <n v="407"/>
    <x v="0"/>
    <n v="0"/>
    <n v="0"/>
    <m/>
    <n v="0"/>
    <n v="407"/>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95"/>
    <x v="93"/>
    <s v="NET"/>
    <s v="EX"/>
    <s v="COMP"/>
    <s v="COMP SERV"/>
    <s v="JP"/>
    <x v="4"/>
    <s v="GEN EXP"/>
    <s v="09"/>
    <s v="SS"/>
    <x v="3"/>
    <n v="20000"/>
    <n v="20000"/>
    <m/>
    <x v="0"/>
    <n v="0"/>
    <s v="EX"/>
    <n v="20000"/>
    <n v="20000"/>
    <x v="0"/>
    <n v="0"/>
    <n v="0"/>
    <m/>
    <n v="0"/>
    <n v="20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11"/>
    <x v="10"/>
    <s v="---"/>
    <s v="EX"/>
    <s v="ADV"/>
    <s v="ADVERT PROMO"/>
    <s v="LA"/>
    <x v="4"/>
    <s v="GEN EXP"/>
    <s v="09"/>
    <s v="SS"/>
    <x v="3"/>
    <n v="440"/>
    <n v="440"/>
    <m/>
    <x v="0"/>
    <n v="0"/>
    <s v="EX"/>
    <n v="440"/>
    <n v="440"/>
    <x v="0"/>
    <n v="0"/>
    <n v="0"/>
    <m/>
    <n v="0"/>
    <n v="44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41"/>
    <x v="40"/>
    <s v="---"/>
    <s v="EX"/>
    <s v="PRIN"/>
    <s v="PRINT DUPL"/>
    <s v="KA"/>
    <x v="4"/>
    <s v="GEN EXP"/>
    <s v="09"/>
    <s v="SS"/>
    <x v="3"/>
    <n v="300"/>
    <n v="300"/>
    <m/>
    <x v="0"/>
    <n v="0"/>
    <s v="EX"/>
    <n v="300"/>
    <n v="300"/>
    <x v="0"/>
    <n v="0"/>
    <n v="0"/>
    <m/>
    <n v="0"/>
    <n v="3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113"/>
    <x v="19"/>
    <s v="---"/>
    <s v="EX"/>
    <s v="OEXP"/>
    <s v="OTHER EXP"/>
    <s v="LP"/>
    <x v="4"/>
    <s v="GEN EXP"/>
    <s v="09"/>
    <s v="SS"/>
    <x v="3"/>
    <n v="300"/>
    <n v="300"/>
    <m/>
    <x v="0"/>
    <n v="0"/>
    <s v="EX"/>
    <n v="300"/>
    <n v="300"/>
    <x v="0"/>
    <n v="0"/>
    <n v="0"/>
    <m/>
    <n v="0"/>
    <n v="300"/>
    <s v="N"/>
    <m/>
    <s v="UAVP"/>
    <s v="VP UNIVERSITY ACADEMIC AFFAIRS"/>
    <s v="95"/>
    <s v="1-Adjust Based Budget"/>
    <x v="42"/>
    <x v="2"/>
    <x v="7"/>
    <m/>
    <x v="6"/>
    <x v="6"/>
    <m/>
  </r>
  <r>
    <n v="2018"/>
    <s v="UA"/>
    <s v="SES"/>
    <s v="UNIVERSITY STUDENT SERVICES &amp; SYS"/>
    <x v="34"/>
    <s v="-----"/>
    <m/>
    <s v="USSS SHARED SERVICES"/>
    <x v="22"/>
    <s v="VP UNIVERSITY ACADEMIC AFFAIRS"/>
    <s v="GENFND"/>
    <x v="42"/>
    <x v="41"/>
    <s v="---"/>
    <s v="EX"/>
    <s v="PHON"/>
    <s v="TELE POST"/>
    <s v="JV"/>
    <x v="4"/>
    <s v="GEN EXP"/>
    <s v="09"/>
    <s v="SS"/>
    <x v="3"/>
    <n v="200"/>
    <n v="200"/>
    <s v="SS"/>
    <x v="0"/>
    <s v="SS"/>
    <s v="EX"/>
    <n v="200"/>
    <n v="200"/>
    <x v="0"/>
    <n v="0"/>
    <n v="0"/>
    <m/>
    <n v="0"/>
    <n v="2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43"/>
    <x v="42"/>
    <s v="---"/>
    <s v="EX"/>
    <s v="PHON"/>
    <s v="TELE POST"/>
    <s v="JV"/>
    <x v="4"/>
    <s v="GEN EXP"/>
    <s v="09"/>
    <s v="SS"/>
    <x v="3"/>
    <n v="2500"/>
    <n v="2500"/>
    <m/>
    <x v="0"/>
    <n v="0"/>
    <s v="EX"/>
    <n v="2500"/>
    <n v="2500"/>
    <x v="0"/>
    <n v="0"/>
    <n v="0"/>
    <m/>
    <n v="0"/>
    <n v="2500"/>
    <s v="N"/>
    <m/>
    <s v="UAVP"/>
    <s v="VP UNIVERSITY ACADEMIC AFFAIRS"/>
    <s v="95"/>
    <s v="1-Adjust Based Budget"/>
    <x v="42"/>
    <x v="2"/>
    <x v="7"/>
    <m/>
    <x v="6"/>
    <x v="6"/>
    <m/>
  </r>
  <r>
    <n v="2018"/>
    <s v="UA"/>
    <s v="SES"/>
    <s v="UNIVERSITY STUDENT SERVICES &amp; SYS"/>
    <x v="34"/>
    <s v="-----"/>
    <m/>
    <s v="USSS SHARED SERVICES"/>
    <x v="22"/>
    <s v="VP UNIVERSITY ACADEMIC AFFAIRS"/>
    <s v="GENFND"/>
    <x v="43"/>
    <x v="42"/>
    <s v="---"/>
    <s v="EX"/>
    <s v="PHON"/>
    <s v="TELE POST"/>
    <s v="JV"/>
    <x v="4"/>
    <s v="GEN EXP"/>
    <s v="09"/>
    <s v="SS"/>
    <x v="3"/>
    <n v="1057"/>
    <n v="1057"/>
    <s v="SS"/>
    <x v="0"/>
    <s v="SS"/>
    <s v="EX"/>
    <n v="1057"/>
    <n v="1057"/>
    <x v="0"/>
    <n v="0"/>
    <n v="0"/>
    <m/>
    <n v="0"/>
    <n v="1057"/>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2"/>
    <x v="21"/>
    <s v="---"/>
    <s v="EX"/>
    <s v="S&amp;E"/>
    <s v="S&amp;E"/>
    <s v="LF"/>
    <x v="4"/>
    <s v="GEN EXP"/>
    <s v="09"/>
    <s v="SS"/>
    <x v="3"/>
    <n v="2000"/>
    <n v="2000"/>
    <m/>
    <x v="0"/>
    <n v="0"/>
    <s v="EX"/>
    <n v="2000"/>
    <n v="2000"/>
    <x v="0"/>
    <n v="0"/>
    <n v="0"/>
    <m/>
    <n v="0"/>
    <n v="2000"/>
    <s v="N"/>
    <m/>
    <s v="UAVP"/>
    <s v="VP UNIVERSITY ACADEMIC AFFAIRS"/>
    <s v="95"/>
    <s v="1-Adjust Based Budget"/>
    <x v="42"/>
    <x v="2"/>
    <x v="7"/>
    <m/>
    <x v="6"/>
    <x v="6"/>
    <m/>
  </r>
  <r>
    <n v="2018"/>
    <s v="UA"/>
    <s v="SES"/>
    <s v="UNIVERSITY STUDENT SERVICES &amp; SYS"/>
    <x v="34"/>
    <s v="-----"/>
    <m/>
    <s v="USSS SHARED SERVICES"/>
    <x v="22"/>
    <s v="VP UNIVERSITY ACADEMIC AFFAIRS"/>
    <s v="GENFND"/>
    <x v="22"/>
    <x v="21"/>
    <s v="---"/>
    <s v="EX"/>
    <s v="S&amp;E"/>
    <s v="S&amp;E"/>
    <s v="LF"/>
    <x v="4"/>
    <s v="GEN EXP"/>
    <s v="09"/>
    <s v="SS"/>
    <x v="3"/>
    <n v="2000"/>
    <n v="2000"/>
    <s v="SS"/>
    <x v="0"/>
    <s v="SS"/>
    <s v="EX"/>
    <n v="2000"/>
    <n v="2000"/>
    <x v="0"/>
    <n v="0"/>
    <n v="0"/>
    <m/>
    <n v="0"/>
    <n v="2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46"/>
    <x v="45"/>
    <s v="---"/>
    <s v="EX"/>
    <s v="PRIN"/>
    <s v="PRINT DUPL"/>
    <s v="KA"/>
    <x v="4"/>
    <s v="GEN EXP"/>
    <s v="09"/>
    <s v="SS"/>
    <x v="3"/>
    <n v="500"/>
    <n v="500"/>
    <m/>
    <x v="0"/>
    <n v="0"/>
    <s v="EX"/>
    <n v="500"/>
    <n v="500"/>
    <x v="0"/>
    <n v="0"/>
    <n v="0"/>
    <m/>
    <n v="0"/>
    <n v="5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12"/>
    <x v="11"/>
    <s v="---"/>
    <s v="EX"/>
    <s v="PRIN"/>
    <s v="PRINT DUPL"/>
    <s v="KA"/>
    <x v="4"/>
    <s v="GEN EXP"/>
    <s v="09"/>
    <s v="SS"/>
    <x v="3"/>
    <n v="200"/>
    <n v="200"/>
    <m/>
    <x v="0"/>
    <n v="0"/>
    <s v="EX"/>
    <n v="200"/>
    <n v="200"/>
    <x v="0"/>
    <n v="0"/>
    <n v="0"/>
    <m/>
    <n v="0"/>
    <n v="2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50"/>
    <x v="49"/>
    <s v="---"/>
    <s v="EX"/>
    <s v="PHON"/>
    <s v="TELE POST"/>
    <s v="JV"/>
    <x v="4"/>
    <s v="GEN EXP"/>
    <s v="09"/>
    <s v="SS"/>
    <x v="3"/>
    <n v="1500"/>
    <n v="1500"/>
    <m/>
    <x v="0"/>
    <n v="0"/>
    <s v="EX"/>
    <n v="1500"/>
    <n v="1500"/>
    <x v="0"/>
    <n v="0"/>
    <n v="0"/>
    <m/>
    <n v="0"/>
    <n v="1500"/>
    <s v="N"/>
    <m/>
    <s v="UAVP"/>
    <s v="VP UNIVERSITY ACADEMIC AFFAIRS"/>
    <s v="95"/>
    <s v="1-Adjust Based Budget"/>
    <x v="42"/>
    <x v="2"/>
    <x v="7"/>
    <m/>
    <x v="6"/>
    <x v="6"/>
    <m/>
  </r>
  <r>
    <n v="2018"/>
    <s v="UA"/>
    <s v="SES"/>
    <s v="UNIVERSITY STUDENT SERVICES &amp; SYS"/>
    <x v="34"/>
    <s v="-----"/>
    <m/>
    <s v="USSS SHARED SERVICES"/>
    <x v="22"/>
    <s v="VP UNIVERSITY ACADEMIC AFFAIRS"/>
    <s v="GENFND"/>
    <x v="50"/>
    <x v="49"/>
    <s v="---"/>
    <s v="EX"/>
    <s v="PHON"/>
    <s v="TELE POST"/>
    <s v="JV"/>
    <x v="4"/>
    <s v="GEN EXP"/>
    <s v="09"/>
    <s v="SS"/>
    <x v="3"/>
    <n v="1400"/>
    <n v="1400"/>
    <s v="SS"/>
    <x v="0"/>
    <s v="SS"/>
    <s v="EX"/>
    <n v="1400"/>
    <n v="1400"/>
    <x v="0"/>
    <n v="0"/>
    <n v="0"/>
    <m/>
    <n v="0"/>
    <n v="14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00"/>
    <x v="192"/>
    <s v="---"/>
    <s v="EX"/>
    <s v="PHON"/>
    <s v="TELE POST"/>
    <s v="JV"/>
    <x v="4"/>
    <s v="GEN EXP"/>
    <s v="09"/>
    <s v="SS"/>
    <x v="3"/>
    <n v="1300"/>
    <n v="1300"/>
    <m/>
    <x v="0"/>
    <n v="0"/>
    <s v="EX"/>
    <n v="1300"/>
    <n v="1300"/>
    <x v="0"/>
    <n v="0"/>
    <n v="0"/>
    <m/>
    <n v="0"/>
    <n v="13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13"/>
    <x v="12"/>
    <s v="---"/>
    <s v="EX"/>
    <s v="COSV"/>
    <s v="CONTRACT SRV"/>
    <s v="KK"/>
    <x v="4"/>
    <s v="GEN EXP"/>
    <s v="09"/>
    <s v="SS"/>
    <x v="3"/>
    <n v="225000"/>
    <n v="225000"/>
    <m/>
    <x v="0"/>
    <n v="0"/>
    <s v="EX"/>
    <n v="225000"/>
    <n v="225000"/>
    <x v="0"/>
    <n v="0"/>
    <n v="0"/>
    <m/>
    <n v="0"/>
    <n v="225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52"/>
    <x v="51"/>
    <s v="---"/>
    <s v="EX"/>
    <s v="SUPL"/>
    <s v="SUPPLMNT PAY"/>
    <s v="GA"/>
    <x v="5"/>
    <s v="COMPENS"/>
    <s v="07"/>
    <s v="SS"/>
    <x v="3"/>
    <n v="5000"/>
    <n v="5000"/>
    <m/>
    <x v="0"/>
    <n v="0"/>
    <s v="EX"/>
    <n v="5000"/>
    <n v="5000"/>
    <x v="0"/>
    <n v="0"/>
    <n v="0"/>
    <m/>
    <n v="0"/>
    <n v="5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56"/>
    <x v="55"/>
    <s v="---"/>
    <s v="EX"/>
    <s v="RENT"/>
    <s v="RENTS"/>
    <s v="KP"/>
    <x v="4"/>
    <s v="GEN EXP"/>
    <s v="09"/>
    <s v="SS"/>
    <x v="3"/>
    <n v="75000"/>
    <n v="75000"/>
    <m/>
    <x v="0"/>
    <n v="0"/>
    <s v="EX"/>
    <n v="75000"/>
    <n v="75000"/>
    <x v="0"/>
    <n v="0"/>
    <n v="0"/>
    <m/>
    <n v="0"/>
    <n v="75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56"/>
    <x v="55"/>
    <s v="PRA"/>
    <s v="EX"/>
    <s v="RENT"/>
    <s v="RENTS"/>
    <s v="KP"/>
    <x v="4"/>
    <s v="GEN EXP"/>
    <s v="09"/>
    <s v="SS"/>
    <x v="3"/>
    <n v="35000"/>
    <n v="35000"/>
    <m/>
    <x v="0"/>
    <n v="0"/>
    <s v="EX"/>
    <n v="35000"/>
    <n v="35000"/>
    <x v="0"/>
    <n v="0"/>
    <n v="0"/>
    <m/>
    <n v="0"/>
    <n v="35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59"/>
    <x v="58"/>
    <s v="---"/>
    <s v="EX"/>
    <s v="R&amp;M"/>
    <s v="REPAIR MAINT"/>
    <s v="KV"/>
    <x v="4"/>
    <s v="GEN EXP"/>
    <s v="09"/>
    <s v="SS"/>
    <x v="3"/>
    <n v="1000"/>
    <n v="1000"/>
    <m/>
    <x v="0"/>
    <n v="0"/>
    <s v="EX"/>
    <n v="1000"/>
    <n v="1000"/>
    <x v="0"/>
    <n v="0"/>
    <n v="0"/>
    <m/>
    <n v="0"/>
    <n v="1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88"/>
    <x v="86"/>
    <s v="---"/>
    <s v="EX"/>
    <s v="S&amp;E"/>
    <s v="S&amp;E"/>
    <s v="LF"/>
    <x v="4"/>
    <s v="GEN EXP"/>
    <s v="09"/>
    <s v="SS"/>
    <x v="3"/>
    <n v="50"/>
    <n v="50"/>
    <m/>
    <x v="0"/>
    <n v="0"/>
    <s v="EX"/>
    <n v="50"/>
    <n v="50"/>
    <x v="0"/>
    <n v="0"/>
    <n v="0"/>
    <m/>
    <n v="0"/>
    <n v="50"/>
    <s v="N"/>
    <m/>
    <s v="UAVP"/>
    <s v="VP UNIVERSITY ACADEMIC AFFAIRS"/>
    <s v="95"/>
    <s v="1-Adjust Based Budget"/>
    <x v="42"/>
    <x v="2"/>
    <x v="7"/>
    <m/>
    <x v="6"/>
    <x v="6"/>
    <m/>
  </r>
  <r>
    <n v="2018"/>
    <s v="UA"/>
    <s v="SES"/>
    <s v="UNIVERSITY STUDENT SERVICES &amp; SYS"/>
    <x v="34"/>
    <s v="-----"/>
    <m/>
    <s v="USSS SHARED SERVICES"/>
    <x v="22"/>
    <s v="VP UNIVERSITY ACADEMIC AFFAIRS"/>
    <s v="GENFND"/>
    <x v="88"/>
    <x v="86"/>
    <s v="---"/>
    <s v="EX"/>
    <s v="S&amp;E"/>
    <s v="S&amp;E"/>
    <s v="LF"/>
    <x v="4"/>
    <s v="GEN EXP"/>
    <s v="09"/>
    <s v="SS"/>
    <x v="3"/>
    <n v="450"/>
    <n v="450"/>
    <s v="SS"/>
    <x v="0"/>
    <s v="SS"/>
    <s v="EX"/>
    <n v="450"/>
    <n v="450"/>
    <x v="0"/>
    <n v="0"/>
    <n v="0"/>
    <m/>
    <n v="0"/>
    <n v="45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17"/>
    <x v="16"/>
    <s v="---"/>
    <s v="EX"/>
    <s v="OEXP"/>
    <s v="OTHER EXP"/>
    <s v="LP"/>
    <x v="4"/>
    <s v="GEN EXP"/>
    <s v="09"/>
    <s v="SS"/>
    <x v="3"/>
    <n v="600"/>
    <n v="600"/>
    <m/>
    <x v="0"/>
    <n v="0"/>
    <s v="EX"/>
    <n v="600"/>
    <n v="600"/>
    <x v="0"/>
    <n v="0"/>
    <n v="0"/>
    <m/>
    <n v="0"/>
    <n v="6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65"/>
    <x v="64"/>
    <s v="---"/>
    <s v="EX"/>
    <s v="S&amp;E"/>
    <s v="S&amp;E"/>
    <s v="LF"/>
    <x v="4"/>
    <s v="GEN EXP"/>
    <s v="09"/>
    <s v="SS"/>
    <x v="3"/>
    <n v="15000"/>
    <n v="15000"/>
    <m/>
    <x v="0"/>
    <n v="0"/>
    <s v="EX"/>
    <n v="15000"/>
    <n v="15000"/>
    <x v="0"/>
    <n v="0"/>
    <n v="0"/>
    <m/>
    <n v="0"/>
    <n v="15000"/>
    <s v="N"/>
    <m/>
    <s v="UAVP"/>
    <s v="VP UNIVERSITY ACADEMIC AFFAIRS"/>
    <s v="95"/>
    <s v="1-Adjust Based Budget"/>
    <x v="42"/>
    <x v="2"/>
    <x v="7"/>
    <m/>
    <x v="6"/>
    <x v="6"/>
    <m/>
  </r>
  <r>
    <n v="2018"/>
    <s v="UA"/>
    <s v="SES"/>
    <s v="UNIVERSITY STUDENT SERVICES &amp; SYS"/>
    <x v="34"/>
    <s v="-----"/>
    <m/>
    <s v="USSS SHARED SERVICES"/>
    <x v="22"/>
    <s v="VP UNIVERSITY ACADEMIC AFFAIRS"/>
    <s v="GENFND"/>
    <x v="65"/>
    <x v="64"/>
    <s v="---"/>
    <s v="EX"/>
    <s v="S&amp;E"/>
    <s v="S&amp;E"/>
    <s v="LF"/>
    <x v="4"/>
    <s v="GEN EXP"/>
    <s v="09"/>
    <s v="SS"/>
    <x v="3"/>
    <n v="3500"/>
    <n v="3500"/>
    <s v="SS"/>
    <x v="0"/>
    <s v="SS"/>
    <s v="EX"/>
    <n v="3500"/>
    <n v="3500"/>
    <x v="0"/>
    <n v="0"/>
    <n v="0"/>
    <m/>
    <n v="0"/>
    <n v="35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4"/>
    <x v="23"/>
    <s v="---"/>
    <s v="EX"/>
    <s v="BENF"/>
    <s v="BENEFITS"/>
    <s v="GP"/>
    <x v="5"/>
    <s v="COMPENS"/>
    <s v="07"/>
    <s v="SS"/>
    <x v="3"/>
    <n v="556503"/>
    <n v="556503"/>
    <m/>
    <x v="0"/>
    <n v="0"/>
    <s v="EX"/>
    <n v="556503"/>
    <n v="556503"/>
    <x v="0"/>
    <n v="0"/>
    <n v="0"/>
    <m/>
    <n v="0"/>
    <n v="556503"/>
    <s v="N"/>
    <m/>
    <s v="UAVP"/>
    <s v="VP UNIVERSITY ACADEMIC AFFAIRS"/>
    <s v="95"/>
    <s v="1-Adjust Based Budget"/>
    <x v="42"/>
    <x v="2"/>
    <x v="7"/>
    <m/>
    <x v="6"/>
    <x v="6"/>
    <m/>
  </r>
  <r>
    <n v="2018"/>
    <s v="UA"/>
    <s v="SES"/>
    <s v="UNIVERSITY STUDENT SERVICES &amp; SYS"/>
    <x v="34"/>
    <s v="-----"/>
    <m/>
    <s v="USSS SHARED SERVICES"/>
    <x v="22"/>
    <s v="VP UNIVERSITY ACADEMIC AFFAIRS"/>
    <s v="GENFND"/>
    <x v="24"/>
    <x v="23"/>
    <s v="---"/>
    <s v="EX"/>
    <s v="BENF"/>
    <s v="BENEFITS"/>
    <s v="GP"/>
    <x v="5"/>
    <s v="COMPENS"/>
    <s v="07"/>
    <s v="SS"/>
    <x v="3"/>
    <n v="334134"/>
    <n v="331259"/>
    <s v="SS"/>
    <x v="0"/>
    <s v="SS"/>
    <s v="EX"/>
    <n v="331259"/>
    <n v="331259"/>
    <x v="0"/>
    <n v="0"/>
    <n v="0"/>
    <m/>
    <n v="0"/>
    <n v="331259"/>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5"/>
    <x v="24"/>
    <s v="---"/>
    <s v="EX"/>
    <s v="BENF"/>
    <s v="BENEFITS"/>
    <s v="GP"/>
    <x v="5"/>
    <s v="COMPENS"/>
    <s v="07"/>
    <s v="SS"/>
    <x v="3"/>
    <n v="192052"/>
    <n v="192052"/>
    <m/>
    <x v="0"/>
    <n v="0"/>
    <s v="EX"/>
    <n v="192052"/>
    <n v="192052"/>
    <x v="0"/>
    <n v="0"/>
    <n v="0"/>
    <m/>
    <n v="0"/>
    <n v="192052"/>
    <s v="N"/>
    <m/>
    <s v="UAVP"/>
    <s v="VP UNIVERSITY ACADEMIC AFFAIRS"/>
    <s v="95"/>
    <s v="1-Adjust Based Budget"/>
    <x v="42"/>
    <x v="2"/>
    <x v="7"/>
    <m/>
    <x v="6"/>
    <x v="6"/>
    <m/>
  </r>
  <r>
    <n v="2018"/>
    <s v="UA"/>
    <s v="SES"/>
    <s v="UNIVERSITY STUDENT SERVICES &amp; SYS"/>
    <x v="34"/>
    <s v="-----"/>
    <m/>
    <s v="USSS SHARED SERVICES"/>
    <x v="22"/>
    <s v="VP UNIVERSITY ACADEMIC AFFAIRS"/>
    <s v="GENFND"/>
    <x v="25"/>
    <x v="24"/>
    <s v="---"/>
    <s v="EX"/>
    <s v="BENF"/>
    <s v="BENEFITS"/>
    <s v="GP"/>
    <x v="5"/>
    <s v="COMPENS"/>
    <s v="07"/>
    <s v="SS"/>
    <x v="3"/>
    <n v="114899"/>
    <n v="113919"/>
    <s v="SS"/>
    <x v="0"/>
    <s v="SS"/>
    <s v="EX"/>
    <n v="113919"/>
    <n v="113919"/>
    <x v="0"/>
    <n v="0"/>
    <n v="0"/>
    <m/>
    <n v="0"/>
    <n v="113919"/>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6"/>
    <x v="25"/>
    <s v="---"/>
    <s v="EX"/>
    <s v="BENF"/>
    <s v="BENEFITS"/>
    <s v="GP"/>
    <x v="5"/>
    <s v="COMPENS"/>
    <s v="07"/>
    <s v="SS"/>
    <x v="3"/>
    <n v="354328"/>
    <n v="354328"/>
    <m/>
    <x v="0"/>
    <n v="0"/>
    <s v="EX"/>
    <n v="354328"/>
    <n v="354328"/>
    <x v="0"/>
    <n v="0"/>
    <n v="0"/>
    <m/>
    <n v="0"/>
    <n v="354328"/>
    <s v="N"/>
    <m/>
    <s v="UAVP"/>
    <s v="VP UNIVERSITY ACADEMIC AFFAIRS"/>
    <s v="95"/>
    <s v="1-Adjust Based Budget"/>
    <x v="42"/>
    <x v="2"/>
    <x v="7"/>
    <m/>
    <x v="6"/>
    <x v="6"/>
    <m/>
  </r>
  <r>
    <n v="2018"/>
    <s v="UA"/>
    <s v="SES"/>
    <s v="UNIVERSITY STUDENT SERVICES &amp; SYS"/>
    <x v="34"/>
    <s v="-----"/>
    <m/>
    <s v="USSS SHARED SERVICES"/>
    <x v="22"/>
    <s v="VP UNIVERSITY ACADEMIC AFFAIRS"/>
    <s v="GENFND"/>
    <x v="26"/>
    <x v="25"/>
    <s v="---"/>
    <s v="EX"/>
    <s v="BENF"/>
    <s v="BENEFITS"/>
    <s v="GP"/>
    <x v="5"/>
    <s v="COMPENS"/>
    <s v="07"/>
    <s v="SS"/>
    <x v="3"/>
    <n v="92220"/>
    <n v="93564"/>
    <s v="SS"/>
    <x v="0"/>
    <s v="SS"/>
    <s v="EX"/>
    <n v="93564"/>
    <n v="93564"/>
    <x v="0"/>
    <n v="0"/>
    <n v="0"/>
    <m/>
    <n v="0"/>
    <n v="93564"/>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67"/>
    <x v="66"/>
    <s v="---"/>
    <s v="EX"/>
    <s v="BENF"/>
    <s v="BENEFITS"/>
    <s v="GP"/>
    <x v="5"/>
    <s v="COMPENS"/>
    <s v="07"/>
    <s v="SS"/>
    <x v="3"/>
    <n v="13309"/>
    <n v="13309"/>
    <m/>
    <x v="0"/>
    <n v="0"/>
    <s v="EX"/>
    <n v="13309"/>
    <n v="13309"/>
    <x v="0"/>
    <n v="0"/>
    <n v="0"/>
    <m/>
    <n v="0"/>
    <n v="13309"/>
    <s v="N"/>
    <m/>
    <s v="UAVP"/>
    <s v="VP UNIVERSITY ACADEMIC AFFAIRS"/>
    <s v="95"/>
    <s v="1-Adjust Based Budget"/>
    <x v="42"/>
    <x v="2"/>
    <x v="7"/>
    <m/>
    <x v="6"/>
    <x v="6"/>
    <m/>
  </r>
  <r>
    <n v="2018"/>
    <s v="UA"/>
    <s v="SES"/>
    <s v="UNIVERSITY STUDENT SERVICES &amp; SYS"/>
    <x v="34"/>
    <s v="-----"/>
    <m/>
    <s v="USSS SHARED SERVICES"/>
    <x v="22"/>
    <s v="VP UNIVERSITY ACADEMIC AFFAIRS"/>
    <s v="GENFND"/>
    <x v="67"/>
    <x v="66"/>
    <s v="---"/>
    <s v="EX"/>
    <s v="BENF"/>
    <s v="BENEFITS"/>
    <s v="GP"/>
    <x v="5"/>
    <s v="COMPENS"/>
    <s v="07"/>
    <s v="SS"/>
    <x v="3"/>
    <n v="116539"/>
    <n v="113598"/>
    <s v="SS"/>
    <x v="0"/>
    <s v="SS"/>
    <s v="EX"/>
    <n v="113598"/>
    <n v="113598"/>
    <x v="0"/>
    <n v="0"/>
    <n v="0"/>
    <m/>
    <n v="0"/>
    <n v="113598"/>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7"/>
    <x v="26"/>
    <s v="---"/>
    <s v="EX"/>
    <s v="TRAV"/>
    <s v="TRAVEL"/>
    <s v="MK"/>
    <x v="6"/>
    <s v="TRAVEL"/>
    <s v="10"/>
    <s v="SS"/>
    <x v="3"/>
    <n v="2000"/>
    <n v="2000"/>
    <m/>
    <x v="0"/>
    <n v="0"/>
    <s v="EX"/>
    <n v="2000"/>
    <n v="2000"/>
    <x v="0"/>
    <n v="0"/>
    <n v="0"/>
    <m/>
    <n v="0"/>
    <n v="2000"/>
    <s v="N"/>
    <m/>
    <s v="UAVP"/>
    <s v="VP UNIVERSITY ACADEMIC AFFAIRS"/>
    <s v="95"/>
    <s v="1-Adjust Based Budget"/>
    <x v="42"/>
    <x v="2"/>
    <x v="7"/>
    <m/>
    <x v="6"/>
    <x v="6"/>
    <m/>
  </r>
  <r>
    <n v="2018"/>
    <s v="UA"/>
    <s v="SES"/>
    <s v="UNIVERSITY STUDENT SERVICES &amp; SYS"/>
    <x v="34"/>
    <s v="-----"/>
    <m/>
    <s v="USSS SHARED SERVICES"/>
    <x v="22"/>
    <s v="VP UNIVERSITY ACADEMIC AFFAIRS"/>
    <s v="GENFND"/>
    <x v="27"/>
    <x v="26"/>
    <s v="---"/>
    <s v="EX"/>
    <s v="TRAV"/>
    <s v="TRAVEL"/>
    <s v="MK"/>
    <x v="6"/>
    <s v="TRAVEL"/>
    <s v="10"/>
    <s v="SS"/>
    <x v="3"/>
    <n v="6042"/>
    <n v="4376"/>
    <s v="SS"/>
    <x v="0"/>
    <s v="SS"/>
    <s v="EX"/>
    <n v="4376"/>
    <n v="4376"/>
    <x v="0"/>
    <n v="0"/>
    <n v="0"/>
    <m/>
    <n v="0"/>
    <n v="4376"/>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68"/>
    <x v="67"/>
    <s v="---"/>
    <s v="EX"/>
    <s v="TRAV"/>
    <s v="TRAVEL"/>
    <s v="MK"/>
    <x v="6"/>
    <s v="TRAVEL"/>
    <s v="10"/>
    <s v="SS"/>
    <x v="3"/>
    <n v="1200"/>
    <n v="1200"/>
    <m/>
    <x v="0"/>
    <n v="0"/>
    <s v="EX"/>
    <n v="1200"/>
    <n v="1200"/>
    <x v="0"/>
    <n v="0"/>
    <n v="0"/>
    <m/>
    <n v="0"/>
    <n v="12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8"/>
    <x v="27"/>
    <s v="---"/>
    <s v="EX"/>
    <s v="TRAV"/>
    <s v="TRAVEL"/>
    <s v="MK"/>
    <x v="6"/>
    <s v="TRAVEL"/>
    <s v="10"/>
    <s v="SS"/>
    <x v="3"/>
    <n v="16000"/>
    <n v="16000"/>
    <m/>
    <x v="0"/>
    <n v="0"/>
    <s v="EX"/>
    <n v="16000"/>
    <n v="16000"/>
    <x v="0"/>
    <n v="0"/>
    <n v="0"/>
    <m/>
    <n v="0"/>
    <n v="16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0"/>
    <x v="0"/>
    <s v="---"/>
    <s v="EX"/>
    <s v="RESV"/>
    <s v="RESERVES"/>
    <s v="NA"/>
    <x v="0"/>
    <s v="RESERVES"/>
    <s v="15"/>
    <s v="SS"/>
    <x v="3"/>
    <n v="96000"/>
    <n v="96000"/>
    <m/>
    <x v="0"/>
    <n v="0"/>
    <s v="EX"/>
    <n v="96000"/>
    <n v="96000"/>
    <x v="0"/>
    <n v="0"/>
    <n v="0"/>
    <m/>
    <n v="0"/>
    <n v="96000"/>
    <s v="N"/>
    <m/>
    <s v="UAVP"/>
    <s v="VP UNIVERSITY ACADEMIC AFFAIRS"/>
    <s v="95"/>
    <s v="1-Adjust Based Budget"/>
    <x v="42"/>
    <x v="2"/>
    <x v="7"/>
    <m/>
    <x v="6"/>
    <x v="6"/>
    <m/>
  </r>
  <r>
    <n v="2018"/>
    <s v="UA"/>
    <s v="SES"/>
    <s v="UNIVERSITY STUDENT SERVICES &amp; SYS"/>
    <x v="34"/>
    <s v="-----"/>
    <m/>
    <s v="USSS SHARED SERVICES"/>
    <x v="22"/>
    <s v="VP UNIVERSITY ACADEMIC AFFAIRS"/>
    <s v="GENFND"/>
    <x v="0"/>
    <x v="0"/>
    <s v="---"/>
    <s v="EX"/>
    <s v="RESV"/>
    <s v="RESERVES"/>
    <s v="NA"/>
    <x v="0"/>
    <s v="RESERVES"/>
    <s v="15"/>
    <s v="SS"/>
    <x v="3"/>
    <n v="0"/>
    <n v="21423"/>
    <s v="SS"/>
    <x v="0"/>
    <s v="SS"/>
    <s v="EX"/>
    <n v="21423"/>
    <n v="21423"/>
    <x v="0"/>
    <n v="0"/>
    <n v="0"/>
    <m/>
    <n v="0"/>
    <n v="21423"/>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2"/>
    <x v="2"/>
    <s v="---"/>
    <s v="EX"/>
    <s v="TRIN"/>
    <s v="TRNSF-INCOME"/>
    <s v="DV"/>
    <x v="1"/>
    <s v="TRANSFER"/>
    <s v="21"/>
    <s v="SS"/>
    <x v="1"/>
    <n v="475000"/>
    <n v="475000"/>
    <m/>
    <x v="1"/>
    <s v="10cr"/>
    <s v="Allot/Xfer IN"/>
    <n v="-475000"/>
    <n v="475000"/>
    <x v="0"/>
    <n v="0"/>
    <n v="0"/>
    <m/>
    <n v="0"/>
    <n v="475000"/>
    <s v="N"/>
    <m/>
    <s v="UAVP"/>
    <s v="VP UNIVERSITY ACADEMIC AFFAIRS"/>
    <s v="95"/>
    <s v="1-Adjust Based Budget"/>
    <x v="42"/>
    <x v="2"/>
    <x v="7"/>
    <m/>
    <x v="6"/>
    <x v="6"/>
    <m/>
  </r>
  <r>
    <n v="2018"/>
    <s v="UA"/>
    <s v="SES"/>
    <s v="UNIVERSITY STUDENT SERVICES &amp; SYS"/>
    <x v="137"/>
    <s v="-----"/>
    <m/>
    <s v="UNIVERSITY STUDENT SYSTEMS &amp; SERVICES"/>
    <x v="22"/>
    <s v="VP UNIVERSITY ACADEMIC AFFAIRS"/>
    <s v="GENFND"/>
    <x v="70"/>
    <x v="69"/>
    <s v="LCF"/>
    <s v="EX"/>
    <s v="S&amp;E"/>
    <s v="S&amp;E"/>
    <s v="LF"/>
    <x v="4"/>
    <s v="GEN EXP"/>
    <s v="09"/>
    <s v="SS"/>
    <x v="3"/>
    <n v="4822"/>
    <n v="4822"/>
    <m/>
    <x v="0"/>
    <n v="0"/>
    <s v="EX"/>
    <n v="4822"/>
    <n v="4822"/>
    <x v="0"/>
    <n v="0"/>
    <n v="0"/>
    <m/>
    <n v="0"/>
    <n v="4822"/>
    <s v="N"/>
    <m/>
    <s v="UAVP"/>
    <s v="VP UNIVERSITY ACADEMIC AFFAIRS"/>
    <s v="95"/>
    <s v="1-Adjust Based Budget"/>
    <x v="42"/>
    <x v="2"/>
    <x v="7"/>
    <m/>
    <x v="6"/>
    <x v="6"/>
    <m/>
  </r>
  <r>
    <n v="2018"/>
    <s v="UA"/>
    <s v="VPPL"/>
    <s v="EXEC VP UNIVERSITY ACADEMIC AFFAIRS"/>
    <x v="138"/>
    <s v="-----"/>
    <m/>
    <s v="VICE PRESIDENT FOR PLANNING"/>
    <x v="22"/>
    <s v="VP UNIVERSITY ACADEMIC AFFAIRS"/>
    <s v="GENFND"/>
    <x v="18"/>
    <x v="17"/>
    <s v="---"/>
    <s v="EX"/>
    <s v="ACSA"/>
    <s v="ACADEMIC SAL"/>
    <s v="FA"/>
    <x v="5"/>
    <s v="COMPENS"/>
    <s v="07"/>
    <s v="AA"/>
    <x v="3"/>
    <n v="724182"/>
    <n v="787634"/>
    <m/>
    <x v="0"/>
    <n v="0"/>
    <s v="EX"/>
    <n v="787634"/>
    <n v="787634"/>
    <x v="2"/>
    <n v="21753"/>
    <n v="-16855.367600000067"/>
    <m/>
    <n v="4897.6323999999331"/>
    <n v="792531.63239999989"/>
    <s v="Y"/>
    <m/>
    <s v="UAVP"/>
    <s v="VP UNIVERSITY ACADEMIC AFFAIRS"/>
    <s v="99"/>
    <s v="1-Adjust Based Budget"/>
    <x v="43"/>
    <x v="2"/>
    <x v="7"/>
    <m/>
    <x v="6"/>
    <x v="6"/>
    <m/>
  </r>
  <r>
    <n v="2018"/>
    <s v="UA"/>
    <s v="VPPL"/>
    <s v="EXEC VP UNIVERSITY ACADEMIC AFFAIRS"/>
    <x v="138"/>
    <s v="-----"/>
    <m/>
    <s v="VICE PRESIDENT FOR PLANNING"/>
    <x v="22"/>
    <s v="VP UNIVERSITY ACADEMIC AFFAIRS"/>
    <s v="GENFND"/>
    <x v="18"/>
    <x v="17"/>
    <s v="ADM"/>
    <s v="EX"/>
    <s v="ACSA"/>
    <s v="ACADEMIC SAL"/>
    <s v="FA"/>
    <x v="5"/>
    <s v="COMPENS"/>
    <s v="07"/>
    <s v="AA"/>
    <x v="3"/>
    <n v="255393"/>
    <n v="180447"/>
    <m/>
    <x v="0"/>
    <n v="0"/>
    <s v="EX"/>
    <n v="180447"/>
    <n v="180447"/>
    <x v="2"/>
    <n v="4984"/>
    <n v="-3861.5658000000153"/>
    <m/>
    <n v="1122.4341999999847"/>
    <n v="181569.43419999999"/>
    <s v="Y"/>
    <m/>
    <s v="UAVP"/>
    <s v="VP UNIVERSITY ACADEMIC AFFAIRS"/>
    <s v="99"/>
    <s v="1-Adjust Based Budget"/>
    <x v="43"/>
    <x v="2"/>
    <x v="7"/>
    <m/>
    <x v="6"/>
    <x v="6"/>
    <m/>
  </r>
  <r>
    <n v="2018"/>
    <s v="UA"/>
    <s v="VPPL"/>
    <s v="EXEC VP UNIVERSITY ACADEMIC AFFAIRS"/>
    <x v="138"/>
    <s v="-----"/>
    <m/>
    <s v="VICE PRESIDENT FOR PLANNING"/>
    <x v="22"/>
    <s v="VP UNIVERSITY ACADEMIC AFFAIRS"/>
    <s v="GENFND"/>
    <x v="19"/>
    <x v="18"/>
    <s v="---"/>
    <s v="EX"/>
    <s v="ACSA"/>
    <s v="ACADEMIC SAL"/>
    <s v="FA"/>
    <x v="5"/>
    <s v="COMPENS"/>
    <s v="07"/>
    <s v="AA"/>
    <x v="3"/>
    <n v="3000"/>
    <n v="14494"/>
    <m/>
    <x v="0"/>
    <n v="0"/>
    <s v="EX"/>
    <n v="14494"/>
    <n v="14494"/>
    <x v="0"/>
    <n v="0"/>
    <n v="0"/>
    <m/>
    <n v="0"/>
    <n v="14494"/>
    <s v="N"/>
    <m/>
    <s v="UAVP"/>
    <s v="VP UNIVERSITY ACADEMIC AFFAIRS"/>
    <s v="95"/>
    <s v="1-Adjust Based Budget"/>
    <x v="42"/>
    <x v="2"/>
    <x v="7"/>
    <m/>
    <x v="6"/>
    <x v="6"/>
    <m/>
  </r>
  <r>
    <n v="2018"/>
    <s v="UA"/>
    <s v="VPPL"/>
    <s v="EXEC VP UNIVERSITY ACADEMIC AFFAIRS"/>
    <x v="138"/>
    <s v="-----"/>
    <m/>
    <s v="VICE PRESIDENT FOR PLANNING"/>
    <x v="22"/>
    <s v="VP UNIVERSITY ACADEMIC AFFAIRS"/>
    <s v="GENFND"/>
    <x v="30"/>
    <x v="29"/>
    <s v="---"/>
    <s v="EX"/>
    <s v="PART"/>
    <s v="P-T INSTRUCT"/>
    <s v="FF"/>
    <x v="5"/>
    <s v="COMPENS"/>
    <s v="07"/>
    <s v="AA"/>
    <x v="3"/>
    <n v="9000"/>
    <n v="9000"/>
    <m/>
    <x v="0"/>
    <n v="0"/>
    <s v="EX"/>
    <n v="9000"/>
    <n v="9000"/>
    <x v="0"/>
    <n v="0"/>
    <n v="0"/>
    <m/>
    <n v="0"/>
    <n v="9000"/>
    <s v="N"/>
    <m/>
    <s v="UAVP"/>
    <s v="VP UNIVERSITY ACADEMIC AFFAIRS"/>
    <s v="95"/>
    <s v="1-Adjust Based Budget"/>
    <x v="42"/>
    <x v="2"/>
    <x v="7"/>
    <m/>
    <x v="6"/>
    <x v="6"/>
    <m/>
  </r>
  <r>
    <n v="2018"/>
    <s v="UA"/>
    <s v="VPPL"/>
    <s v="EXEC VP UNIVERSITY ACADEMIC AFFAIRS"/>
    <x v="138"/>
    <s v="-----"/>
    <m/>
    <s v="VICE PRESIDENT FOR PLANNING"/>
    <x v="22"/>
    <s v="VP UNIVERSITY ACADEMIC AFFAIRS"/>
    <s v="GENFND"/>
    <x v="32"/>
    <x v="31"/>
    <s v="---"/>
    <s v="EX"/>
    <s v="SAAP"/>
    <s v="STUDENT ACAD"/>
    <s v="FK"/>
    <x v="5"/>
    <s v="COMPENS"/>
    <s v="07"/>
    <s v="AA"/>
    <x v="3"/>
    <n v="18000"/>
    <n v="18000"/>
    <m/>
    <x v="0"/>
    <n v="0"/>
    <s v="EX"/>
    <n v="18000"/>
    <n v="18000"/>
    <x v="0"/>
    <n v="0"/>
    <n v="0"/>
    <m/>
    <n v="0"/>
    <n v="18000"/>
    <s v="N"/>
    <m/>
    <s v="UAVP"/>
    <s v="VP UNIVERSITY ACADEMIC AFFAIRS"/>
    <s v="95"/>
    <s v="1-Adjust Based Budget"/>
    <x v="42"/>
    <x v="2"/>
    <x v="7"/>
    <m/>
    <x v="6"/>
    <x v="6"/>
    <m/>
  </r>
  <r>
    <n v="2018"/>
    <s v="UA"/>
    <s v="VPPL"/>
    <s v="EXEC VP UNIVERSITY ACADEMIC AFFAIRS"/>
    <x v="138"/>
    <s v="-----"/>
    <m/>
    <s v="VICE PRESIDENT FOR PLANNING"/>
    <x v="22"/>
    <s v="VP UNIVERSITY ACADEMIC AFFAIRS"/>
    <s v="GENFND"/>
    <x v="34"/>
    <x v="33"/>
    <s v="---"/>
    <s v="EX"/>
    <s v="PRSA"/>
    <s v="PROF SAL"/>
    <s v="FP"/>
    <x v="5"/>
    <s v="COMPENS"/>
    <s v="07"/>
    <s v="AA"/>
    <x v="3"/>
    <n v="944848"/>
    <n v="924961"/>
    <m/>
    <x v="0"/>
    <n v="0"/>
    <s v="EX"/>
    <n v="924961"/>
    <n v="924961"/>
    <x v="2"/>
    <n v="25546"/>
    <n v="-19794.165400000078"/>
    <m/>
    <n v="5751.8345999999219"/>
    <n v="930712.83459999994"/>
    <s v="Y"/>
    <m/>
    <s v="UAVP"/>
    <s v="VP UNIVERSITY ACADEMIC AFFAIRS"/>
    <s v="99"/>
    <s v="1-Adjust Based Budget"/>
    <x v="43"/>
    <x v="2"/>
    <x v="7"/>
    <m/>
    <x v="6"/>
    <x v="6"/>
    <m/>
  </r>
  <r>
    <n v="2018"/>
    <s v="UA"/>
    <s v="VPPL"/>
    <s v="EXEC VP UNIVERSITY ACADEMIC AFFAIRS"/>
    <x v="138"/>
    <s v="-----"/>
    <m/>
    <s v="VICE PRESIDENT FOR PLANNING"/>
    <x v="22"/>
    <s v="VP UNIVERSITY ACADEMIC AFFAIRS"/>
    <s v="GENFND"/>
    <x v="35"/>
    <x v="34"/>
    <s v="---"/>
    <s v="EX"/>
    <s v="PRSA"/>
    <s v="PROF SAL"/>
    <s v="FP"/>
    <x v="5"/>
    <s v="COMPENS"/>
    <s v="07"/>
    <s v="AA"/>
    <x v="3"/>
    <n v="50000"/>
    <n v="22549"/>
    <m/>
    <x v="0"/>
    <n v="0"/>
    <s v="EX"/>
    <n v="22549"/>
    <n v="22549"/>
    <x v="0"/>
    <n v="0"/>
    <n v="0"/>
    <m/>
    <n v="0"/>
    <n v="22549"/>
    <s v="N"/>
    <m/>
    <s v="UAVP"/>
    <s v="VP UNIVERSITY ACADEMIC AFFAIRS"/>
    <s v="95"/>
    <s v="1-Adjust Based Budget"/>
    <x v="42"/>
    <x v="2"/>
    <x v="7"/>
    <m/>
    <x v="6"/>
    <x v="6"/>
    <m/>
  </r>
  <r>
    <n v="2018"/>
    <s v="UA"/>
    <s v="VPPL"/>
    <s v="EXEC VP UNIVERSITY ACADEMIC AFFAIRS"/>
    <x v="138"/>
    <s v="-----"/>
    <m/>
    <s v="VICE PRESIDENT FOR PLANNING"/>
    <x v="22"/>
    <s v="VP UNIVERSITY ACADEMIC AFFAIRS"/>
    <s v="GENFND"/>
    <x v="36"/>
    <x v="35"/>
    <s v="---"/>
    <s v="EX"/>
    <s v="PRSA"/>
    <s v="PROF SAL"/>
    <s v="FP"/>
    <x v="5"/>
    <s v="COMPENS"/>
    <s v="07"/>
    <s v="AA"/>
    <x v="3"/>
    <n v="179931"/>
    <n v="179931"/>
    <m/>
    <x v="0"/>
    <n v="0"/>
    <s v="EX"/>
    <n v="179931"/>
    <n v="179931"/>
    <x v="2"/>
    <n v="4969"/>
    <n v="-3850.5234000000155"/>
    <m/>
    <n v="1118.4765999999845"/>
    <n v="181049.47659999999"/>
    <s v="Y"/>
    <m/>
    <s v="UAVP"/>
    <s v="VP UNIVERSITY ACADEMIC AFFAIRS"/>
    <s v="99"/>
    <s v="1-Adjust Based Budget"/>
    <x v="43"/>
    <x v="2"/>
    <x v="7"/>
    <m/>
    <x v="6"/>
    <x v="6"/>
    <m/>
  </r>
  <r>
    <n v="2018"/>
    <s v="UA"/>
    <s v="VPPL"/>
    <s v="EXEC VP UNIVERSITY ACADEMIC AFFAIRS"/>
    <x v="138"/>
    <s v="-----"/>
    <m/>
    <s v="VICE PRESIDENT FOR PLANNING"/>
    <x v="22"/>
    <s v="VP UNIVERSITY ACADEMIC AFFAIRS"/>
    <s v="GENFND"/>
    <x v="37"/>
    <x v="36"/>
    <s v="---"/>
    <s v="EX"/>
    <s v="BISA"/>
    <s v="BIWEEK SAL"/>
    <s v="FV"/>
    <x v="5"/>
    <s v="COMPENS"/>
    <s v="07"/>
    <s v="AA"/>
    <x v="3"/>
    <n v="42328"/>
    <n v="42328"/>
    <m/>
    <x v="0"/>
    <n v="0"/>
    <s v="EX"/>
    <n v="42328"/>
    <n v="42328"/>
    <x v="3"/>
    <n v="1173"/>
    <n v="-165.07920000000061"/>
    <m/>
    <n v="1007.9207999999994"/>
    <n v="43335.9208"/>
    <s v="Y"/>
    <m/>
    <s v="UAVP"/>
    <s v="VP UNIVERSITY ACADEMIC AFFAIRS"/>
    <s v="99"/>
    <s v="1-Adjust Based Budget"/>
    <x v="43"/>
    <x v="2"/>
    <x v="7"/>
    <m/>
    <x v="6"/>
    <x v="6"/>
    <m/>
  </r>
  <r>
    <n v="2018"/>
    <s v="UA"/>
    <s v="VPPL"/>
    <s v="EXEC VP UNIVERSITY ACADEMIC AFFAIRS"/>
    <x v="138"/>
    <s v="-----"/>
    <m/>
    <s v="VICE PRESIDENT FOR PLANNING"/>
    <x v="22"/>
    <s v="VP UNIVERSITY ACADEMIC AFFAIRS"/>
    <s v="GENFND"/>
    <x v="77"/>
    <x v="75"/>
    <s v="---"/>
    <s v="EX"/>
    <s v="BISA"/>
    <s v="BIWEEK SAL"/>
    <s v="FV"/>
    <x v="5"/>
    <s v="COMPENS"/>
    <s v="07"/>
    <s v="AA"/>
    <x v="3"/>
    <n v="272"/>
    <n v="272"/>
    <m/>
    <x v="0"/>
    <n v="0"/>
    <s v="EX"/>
    <n v="272"/>
    <n v="272"/>
    <x v="0"/>
    <n v="0"/>
    <n v="0"/>
    <m/>
    <n v="0"/>
    <n v="272"/>
    <s v="N"/>
    <m/>
    <s v="UAVP"/>
    <s v="VP UNIVERSITY ACADEMIC AFFAIRS"/>
    <s v="95"/>
    <s v="1-Adjust Based Budget"/>
    <x v="42"/>
    <x v="2"/>
    <x v="7"/>
    <m/>
    <x v="6"/>
    <x v="6"/>
    <m/>
  </r>
  <r>
    <n v="2018"/>
    <s v="UA"/>
    <s v="VPPL"/>
    <s v="EXEC VP UNIVERSITY ACADEMIC AFFAIRS"/>
    <x v="138"/>
    <s v="-----"/>
    <m/>
    <s v="VICE PRESIDENT FOR PLANNING"/>
    <x v="22"/>
    <s v="VP UNIVERSITY ACADEMIC AFFAIRS"/>
    <s v="GENFND"/>
    <x v="38"/>
    <x v="37"/>
    <s v="---"/>
    <s v="EX"/>
    <s v="HRCO"/>
    <s v="HOURLY COMP"/>
    <s v="GK"/>
    <x v="5"/>
    <s v="COMPENS"/>
    <s v="07"/>
    <s v="AA"/>
    <x v="3"/>
    <n v="42000"/>
    <n v="42000"/>
    <m/>
    <x v="0"/>
    <n v="0"/>
    <s v="EX"/>
    <n v="42000"/>
    <n v="42000"/>
    <x v="0"/>
    <n v="0"/>
    <n v="0"/>
    <m/>
    <n v="0"/>
    <n v="42000"/>
    <s v="N"/>
    <m/>
    <s v="UAVP"/>
    <s v="VP UNIVERSITY ACADEMIC AFFAIRS"/>
    <s v="95"/>
    <s v="1-Adjust Based Budget"/>
    <x v="42"/>
    <x v="2"/>
    <x v="7"/>
    <m/>
    <x v="6"/>
    <x v="6"/>
    <m/>
  </r>
  <r>
    <n v="2018"/>
    <s v="UA"/>
    <s v="VPPL"/>
    <s v="EXEC VP UNIVERSITY ACADEMIC AFFAIRS"/>
    <x v="138"/>
    <s v="-----"/>
    <m/>
    <s v="VICE PRESIDENT FOR PLANNING"/>
    <x v="22"/>
    <s v="VP UNIVERSITY ACADEMIC AFFAIRS"/>
    <s v="GENFND"/>
    <x v="39"/>
    <x v="38"/>
    <s v="---"/>
    <s v="EX"/>
    <s v="HRCO"/>
    <s v="HOURLY COMP"/>
    <s v="GK"/>
    <x v="5"/>
    <s v="COMPENS"/>
    <s v="07"/>
    <s v="AA"/>
    <x v="3"/>
    <n v="1000"/>
    <n v="1000"/>
    <m/>
    <x v="0"/>
    <n v="0"/>
    <s v="EX"/>
    <n v="1000"/>
    <n v="1000"/>
    <x v="0"/>
    <n v="0"/>
    <n v="0"/>
    <m/>
    <n v="0"/>
    <n v="1000"/>
    <s v="N"/>
    <m/>
    <s v="UAVP"/>
    <s v="VP UNIVERSITY ACADEMIC AFFAIRS"/>
    <s v="95"/>
    <s v="1-Adjust Based Budget"/>
    <x v="42"/>
    <x v="2"/>
    <x v="7"/>
    <m/>
    <x v="6"/>
    <x v="6"/>
    <m/>
  </r>
  <r>
    <n v="2018"/>
    <s v="UA"/>
    <s v="VPPL"/>
    <s v="EXEC VP UNIVERSITY ACADEMIC AFFAIRS"/>
    <x v="138"/>
    <s v="-----"/>
    <m/>
    <s v="VICE PRESIDENT FOR PLANNING"/>
    <x v="22"/>
    <s v="VP UNIVERSITY ACADEMIC AFFAIRS"/>
    <s v="GENFND"/>
    <x v="40"/>
    <x v="39"/>
    <s v="---"/>
    <s v="EX"/>
    <s v="HRCO"/>
    <s v="HOURLY COMP"/>
    <s v="GK"/>
    <x v="5"/>
    <s v="COMPENS"/>
    <s v="07"/>
    <s v="AA"/>
    <x v="3"/>
    <n v="16000"/>
    <n v="16000"/>
    <m/>
    <x v="0"/>
    <n v="0"/>
    <s v="EX"/>
    <n v="16000"/>
    <n v="16000"/>
    <x v="0"/>
    <n v="0"/>
    <n v="0"/>
    <m/>
    <n v="0"/>
    <n v="16000"/>
    <s v="N"/>
    <m/>
    <s v="UAVP"/>
    <s v="VP UNIVERSITY ACADEMIC AFFAIRS"/>
    <s v="95"/>
    <s v="1-Adjust Based Budget"/>
    <x v="42"/>
    <x v="2"/>
    <x v="7"/>
    <m/>
    <x v="6"/>
    <x v="6"/>
    <m/>
  </r>
  <r>
    <n v="2018"/>
    <s v="UA"/>
    <s v="VPPL"/>
    <s v="EXEC VP UNIVERSITY ACADEMIC AFFAIRS"/>
    <x v="138"/>
    <s v="-----"/>
    <m/>
    <s v="VICE PRESIDENT FOR PLANNING"/>
    <x v="22"/>
    <s v="VP UNIVERSITY ACADEMIC AFFAIRS"/>
    <s v="GENFND"/>
    <x v="20"/>
    <x v="19"/>
    <s v="---"/>
    <s v="EX"/>
    <s v="OEXP"/>
    <s v="OTHER EXP"/>
    <s v="LP"/>
    <x v="4"/>
    <s v="GEN EXP"/>
    <s v="09"/>
    <s v="AA"/>
    <x v="3"/>
    <n v="20000"/>
    <n v="20000"/>
    <m/>
    <x v="0"/>
    <n v="0"/>
    <s v="EX"/>
    <n v="20000"/>
    <n v="20000"/>
    <x v="0"/>
    <n v="0"/>
    <n v="0"/>
    <m/>
    <n v="0"/>
    <n v="20000"/>
    <s v="N"/>
    <m/>
    <s v="UAVP"/>
    <s v="VP UNIVERSITY ACADEMIC AFFAIRS"/>
    <s v="95"/>
    <s v="1-Adjust Based Budget"/>
    <x v="42"/>
    <x v="2"/>
    <x v="7"/>
    <m/>
    <x v="6"/>
    <x v="6"/>
    <m/>
  </r>
  <r>
    <n v="2018"/>
    <s v="UA"/>
    <s v="VPPL"/>
    <s v="EXEC VP UNIVERSITY ACADEMIC AFFAIRS"/>
    <x v="138"/>
    <s v="-----"/>
    <m/>
    <s v="VICE PRESIDENT FOR PLANNING"/>
    <x v="22"/>
    <s v="VP UNIVERSITY ACADEMIC AFFAIRS"/>
    <s v="GENFND"/>
    <x v="11"/>
    <x v="10"/>
    <s v="---"/>
    <s v="EX"/>
    <s v="ADV"/>
    <s v="ADVERT PROMO"/>
    <s v="LA"/>
    <x v="4"/>
    <s v="GEN EXP"/>
    <s v="09"/>
    <s v="AA"/>
    <x v="3"/>
    <n v="6000"/>
    <n v="6000"/>
    <m/>
    <x v="0"/>
    <n v="0"/>
    <s v="EX"/>
    <n v="6000"/>
    <n v="6000"/>
    <x v="0"/>
    <n v="0"/>
    <n v="0"/>
    <m/>
    <n v="0"/>
    <n v="6000"/>
    <s v="N"/>
    <m/>
    <s v="UAVP"/>
    <s v="VP UNIVERSITY ACADEMIC AFFAIRS"/>
    <s v="95"/>
    <s v="1-Adjust Based Budget"/>
    <x v="42"/>
    <x v="2"/>
    <x v="7"/>
    <m/>
    <x v="6"/>
    <x v="6"/>
    <m/>
  </r>
  <r>
    <n v="2018"/>
    <s v="UA"/>
    <s v="VPPL"/>
    <s v="EXEC VP UNIVERSITY ACADEMIC AFFAIRS"/>
    <x v="138"/>
    <s v="-----"/>
    <m/>
    <s v="VICE PRESIDENT FOR PLANNING"/>
    <x v="22"/>
    <s v="VP UNIVERSITY ACADEMIC AFFAIRS"/>
    <s v="GENFND"/>
    <x v="112"/>
    <x v="110"/>
    <s v="---"/>
    <s v="EX"/>
    <s v="S&amp;E"/>
    <s v="S&amp;E"/>
    <s v="LF"/>
    <x v="4"/>
    <s v="GEN EXP"/>
    <s v="09"/>
    <s v="AA"/>
    <x v="3"/>
    <n v="650"/>
    <n v="650"/>
    <m/>
    <x v="0"/>
    <n v="0"/>
    <s v="EX"/>
    <n v="650"/>
    <n v="650"/>
    <x v="0"/>
    <n v="0"/>
    <n v="0"/>
    <m/>
    <n v="0"/>
    <n v="650"/>
    <s v="N"/>
    <m/>
    <s v="UAVP"/>
    <s v="VP UNIVERSITY ACADEMIC AFFAIRS"/>
    <s v="95"/>
    <s v="1-Adjust Based Budget"/>
    <x v="42"/>
    <x v="2"/>
    <x v="7"/>
    <m/>
    <x v="6"/>
    <x v="6"/>
    <m/>
  </r>
  <r>
    <n v="2018"/>
    <s v="UA"/>
    <s v="VPPL"/>
    <s v="EXEC VP UNIVERSITY ACADEMIC AFFAIRS"/>
    <x v="138"/>
    <s v="-----"/>
    <m/>
    <s v="VICE PRESIDENT FOR PLANNING"/>
    <x v="22"/>
    <s v="VP UNIVERSITY ACADEMIC AFFAIRS"/>
    <s v="GENFND"/>
    <x v="21"/>
    <x v="20"/>
    <s v="---"/>
    <s v="EX"/>
    <s v="PRIN"/>
    <s v="PRINT DUPL"/>
    <s v="KA"/>
    <x v="4"/>
    <s v="GEN EXP"/>
    <s v="09"/>
    <s v="AA"/>
    <x v="3"/>
    <n v="50000"/>
    <n v="50000"/>
    <m/>
    <x v="0"/>
    <n v="0"/>
    <s v="EX"/>
    <n v="50000"/>
    <n v="50000"/>
    <x v="0"/>
    <n v="0"/>
    <n v="0"/>
    <m/>
    <n v="0"/>
    <n v="50000"/>
    <s v="N"/>
    <m/>
    <s v="UAVP"/>
    <s v="VP UNIVERSITY ACADEMIC AFFAIRS"/>
    <s v="95"/>
    <s v="1-Adjust Based Budget"/>
    <x v="42"/>
    <x v="2"/>
    <x v="7"/>
    <m/>
    <x v="6"/>
    <x v="6"/>
    <m/>
  </r>
  <r>
    <n v="2018"/>
    <s v="UA"/>
    <s v="VPPL"/>
    <s v="EXEC VP UNIVERSITY ACADEMIC AFFAIRS"/>
    <x v="138"/>
    <s v="-----"/>
    <m/>
    <s v="VICE PRESIDENT FOR PLANNING"/>
    <x v="22"/>
    <s v="VP UNIVERSITY ACADEMIC AFFAIRS"/>
    <s v="GENFND"/>
    <x v="41"/>
    <x v="40"/>
    <s v="---"/>
    <s v="EX"/>
    <s v="PRIN"/>
    <s v="PRINT DUPL"/>
    <s v="KA"/>
    <x v="4"/>
    <s v="GEN EXP"/>
    <s v="09"/>
    <s v="AA"/>
    <x v="3"/>
    <n v="4000"/>
    <n v="4000"/>
    <m/>
    <x v="0"/>
    <n v="0"/>
    <s v="EX"/>
    <n v="4000"/>
    <n v="4000"/>
    <x v="0"/>
    <n v="0"/>
    <n v="0"/>
    <m/>
    <n v="0"/>
    <n v="4000"/>
    <s v="N"/>
    <m/>
    <s v="UAVP"/>
    <s v="VP UNIVERSITY ACADEMIC AFFAIRS"/>
    <s v="95"/>
    <s v="1-Adjust Based Budget"/>
    <x v="42"/>
    <x v="2"/>
    <x v="7"/>
    <m/>
    <x v="6"/>
    <x v="6"/>
    <m/>
  </r>
  <r>
    <n v="2018"/>
    <s v="UA"/>
    <s v="VPPL"/>
    <s v="EXEC VP UNIVERSITY ACADEMIC AFFAIRS"/>
    <x v="138"/>
    <s v="-----"/>
    <m/>
    <s v="VICE PRESIDENT FOR PLANNING"/>
    <x v="22"/>
    <s v="VP UNIVERSITY ACADEMIC AFFAIRS"/>
    <s v="GENFND"/>
    <x v="43"/>
    <x v="42"/>
    <s v="---"/>
    <s v="EX"/>
    <s v="PHON"/>
    <s v="TELE POST"/>
    <s v="JV"/>
    <x v="4"/>
    <s v="GEN EXP"/>
    <s v="09"/>
    <s v="AA"/>
    <x v="3"/>
    <n v="500"/>
    <n v="500"/>
    <m/>
    <x v="0"/>
    <n v="0"/>
    <s v="EX"/>
    <n v="500"/>
    <n v="500"/>
    <x v="0"/>
    <n v="0"/>
    <n v="0"/>
    <m/>
    <n v="0"/>
    <n v="500"/>
    <s v="N"/>
    <m/>
    <s v="UAVP"/>
    <s v="VP UNIVERSITY ACADEMIC AFFAIRS"/>
    <s v="95"/>
    <s v="1-Adjust Based Budget"/>
    <x v="42"/>
    <x v="2"/>
    <x v="7"/>
    <m/>
    <x v="6"/>
    <x v="6"/>
    <m/>
  </r>
  <r>
    <n v="2018"/>
    <s v="UA"/>
    <s v="VPPL"/>
    <s v="EXEC VP UNIVERSITY ACADEMIC AFFAIRS"/>
    <x v="138"/>
    <s v="-----"/>
    <m/>
    <s v="VICE PRESIDENT FOR PLANNING"/>
    <x v="22"/>
    <s v="VP UNIVERSITY ACADEMIC AFFAIRS"/>
    <s v="GENFND"/>
    <x v="22"/>
    <x v="21"/>
    <s v="---"/>
    <s v="EX"/>
    <s v="S&amp;E"/>
    <s v="S&amp;E"/>
    <s v="LF"/>
    <x v="4"/>
    <s v="GEN EXP"/>
    <s v="09"/>
    <s v="AA"/>
    <x v="3"/>
    <n v="1227"/>
    <n v="1227"/>
    <m/>
    <x v="0"/>
    <n v="0"/>
    <s v="EX"/>
    <n v="1227"/>
    <n v="1227"/>
    <x v="0"/>
    <n v="0"/>
    <n v="0"/>
    <m/>
    <n v="0"/>
    <n v="1227"/>
    <s v="N"/>
    <m/>
    <s v="UAVP"/>
    <s v="VP UNIVERSITY ACADEMIC AFFAIRS"/>
    <s v="95"/>
    <s v="1-Adjust Based Budget"/>
    <x v="42"/>
    <x v="2"/>
    <x v="7"/>
    <m/>
    <x v="6"/>
    <x v="6"/>
    <m/>
  </r>
  <r>
    <n v="2018"/>
    <s v="UA"/>
    <s v="VPPL"/>
    <s v="EXEC VP UNIVERSITY ACADEMIC AFFAIRS"/>
    <x v="138"/>
    <s v="-----"/>
    <m/>
    <s v="VICE PRESIDENT FOR PLANNING"/>
    <x v="22"/>
    <s v="VP UNIVERSITY ACADEMIC AFFAIRS"/>
    <s v="GENFND"/>
    <x v="12"/>
    <x v="11"/>
    <s v="---"/>
    <s v="EX"/>
    <s v="PRIN"/>
    <s v="PRINT DUPL"/>
    <s v="KA"/>
    <x v="4"/>
    <s v="GEN EXP"/>
    <s v="09"/>
    <s v="AA"/>
    <x v="3"/>
    <n v="500"/>
    <n v="500"/>
    <m/>
    <x v="0"/>
    <n v="0"/>
    <s v="EX"/>
    <n v="500"/>
    <n v="500"/>
    <x v="0"/>
    <n v="0"/>
    <n v="0"/>
    <m/>
    <n v="0"/>
    <n v="500"/>
    <s v="N"/>
    <m/>
    <s v="UAVP"/>
    <s v="VP UNIVERSITY ACADEMIC AFFAIRS"/>
    <s v="95"/>
    <s v="1-Adjust Based Budget"/>
    <x v="42"/>
    <x v="2"/>
    <x v="7"/>
    <m/>
    <x v="6"/>
    <x v="6"/>
    <m/>
  </r>
  <r>
    <n v="2018"/>
    <s v="UA"/>
    <s v="VPPL"/>
    <s v="EXEC VP UNIVERSITY ACADEMIC AFFAIRS"/>
    <x v="138"/>
    <s v="-----"/>
    <m/>
    <s v="VICE PRESIDENT FOR PLANNING"/>
    <x v="22"/>
    <s v="VP UNIVERSITY ACADEMIC AFFAIRS"/>
    <s v="GENFND"/>
    <x v="100"/>
    <x v="98"/>
    <s v="---"/>
    <s v="EX"/>
    <s v="S&amp;E"/>
    <s v="S&amp;E"/>
    <s v="LF"/>
    <x v="4"/>
    <s v="GEN EXP"/>
    <s v="09"/>
    <s v="AA"/>
    <x v="3"/>
    <n v="200"/>
    <n v="200"/>
    <m/>
    <x v="0"/>
    <n v="0"/>
    <s v="EX"/>
    <n v="200"/>
    <n v="200"/>
    <x v="0"/>
    <n v="0"/>
    <n v="0"/>
    <m/>
    <n v="0"/>
    <n v="200"/>
    <s v="N"/>
    <m/>
    <s v="UAVP"/>
    <s v="VP UNIVERSITY ACADEMIC AFFAIRS"/>
    <s v="95"/>
    <s v="1-Adjust Based Budget"/>
    <x v="42"/>
    <x v="2"/>
    <x v="7"/>
    <m/>
    <x v="6"/>
    <x v="6"/>
    <m/>
  </r>
  <r>
    <n v="2018"/>
    <s v="UA"/>
    <s v="VPPL"/>
    <s v="EXEC VP UNIVERSITY ACADEMIC AFFAIRS"/>
    <x v="138"/>
    <s v="-----"/>
    <m/>
    <s v="VICE PRESIDENT FOR PLANNING"/>
    <x v="22"/>
    <s v="VP UNIVERSITY ACADEMIC AFFAIRS"/>
    <s v="GENFND"/>
    <x v="50"/>
    <x v="49"/>
    <s v="---"/>
    <s v="EX"/>
    <s v="PHON"/>
    <s v="TELE POST"/>
    <s v="JV"/>
    <x v="4"/>
    <s v="GEN EXP"/>
    <s v="09"/>
    <s v="AA"/>
    <x v="3"/>
    <n v="100"/>
    <n v="100"/>
    <m/>
    <x v="0"/>
    <n v="0"/>
    <s v="EX"/>
    <n v="100"/>
    <n v="100"/>
    <x v="0"/>
    <n v="0"/>
    <n v="0"/>
    <m/>
    <n v="0"/>
    <n v="100"/>
    <s v="N"/>
    <m/>
    <s v="UAVP"/>
    <s v="VP UNIVERSITY ACADEMIC AFFAIRS"/>
    <s v="95"/>
    <s v="1-Adjust Based Budget"/>
    <x v="42"/>
    <x v="2"/>
    <x v="7"/>
    <m/>
    <x v="6"/>
    <x v="6"/>
    <m/>
  </r>
  <r>
    <n v="2018"/>
    <s v="UA"/>
    <s v="VPPL"/>
    <s v="EXEC VP UNIVERSITY ACADEMIC AFFAIRS"/>
    <x v="138"/>
    <s v="-----"/>
    <m/>
    <s v="VICE PRESIDENT FOR PLANNING"/>
    <x v="22"/>
    <s v="VP UNIVERSITY ACADEMIC AFFAIRS"/>
    <s v="GENFND"/>
    <x v="51"/>
    <x v="50"/>
    <s v="---"/>
    <s v="EX"/>
    <s v="COSV"/>
    <s v="CONTRACT SRV"/>
    <s v="KK"/>
    <x v="4"/>
    <s v="GEN EXP"/>
    <s v="09"/>
    <s v="AA"/>
    <x v="3"/>
    <n v="50000"/>
    <n v="50000"/>
    <m/>
    <x v="0"/>
    <n v="0"/>
    <s v="EX"/>
    <n v="50000"/>
    <n v="50000"/>
    <x v="0"/>
    <n v="0"/>
    <n v="0"/>
    <m/>
    <n v="0"/>
    <n v="50000"/>
    <s v="N"/>
    <m/>
    <s v="UAVP"/>
    <s v="VP UNIVERSITY ACADEMIC AFFAIRS"/>
    <s v="95"/>
    <s v="1-Adjust Based Budget"/>
    <x v="42"/>
    <x v="2"/>
    <x v="7"/>
    <m/>
    <x v="6"/>
    <x v="6"/>
    <m/>
  </r>
  <r>
    <n v="2018"/>
    <s v="UA"/>
    <s v="VPPL"/>
    <s v="EXEC VP UNIVERSITY ACADEMIC AFFAIRS"/>
    <x v="138"/>
    <s v="-----"/>
    <m/>
    <s v="VICE PRESIDENT FOR PLANNING"/>
    <x v="22"/>
    <s v="VP UNIVERSITY ACADEMIC AFFAIRS"/>
    <s v="GENFND"/>
    <x v="13"/>
    <x v="12"/>
    <s v="---"/>
    <s v="EX"/>
    <s v="COSV"/>
    <s v="CONTRACT SRV"/>
    <s v="KK"/>
    <x v="4"/>
    <s v="GEN EXP"/>
    <s v="09"/>
    <s v="AA"/>
    <x v="3"/>
    <n v="50000"/>
    <n v="50000"/>
    <m/>
    <x v="0"/>
    <n v="0"/>
    <s v="EX"/>
    <n v="50000"/>
    <n v="50000"/>
    <x v="0"/>
    <n v="0"/>
    <n v="0"/>
    <m/>
    <n v="0"/>
    <n v="50000"/>
    <s v="N"/>
    <m/>
    <s v="UAVP"/>
    <s v="VP UNIVERSITY ACADEMIC AFFAIRS"/>
    <s v="95"/>
    <s v="1-Adjust Based Budget"/>
    <x v="42"/>
    <x v="2"/>
    <x v="7"/>
    <m/>
    <x v="6"/>
    <x v="6"/>
    <m/>
  </r>
  <r>
    <n v="2018"/>
    <s v="UA"/>
    <s v="VPPL"/>
    <s v="EXEC VP UNIVERSITY ACADEMIC AFFAIRS"/>
    <x v="138"/>
    <s v="-----"/>
    <m/>
    <s v="VICE PRESIDENT FOR PLANNING"/>
    <x v="22"/>
    <s v="VP UNIVERSITY ACADEMIC AFFAIRS"/>
    <s v="GENFND"/>
    <x v="52"/>
    <x v="51"/>
    <s v="---"/>
    <s v="EX"/>
    <s v="SUPL"/>
    <s v="SUPPLMNT PAY"/>
    <s v="GA"/>
    <x v="5"/>
    <s v="COMPENS"/>
    <s v="07"/>
    <s v="AA"/>
    <x v="3"/>
    <n v="10000"/>
    <n v="10000"/>
    <m/>
    <x v="0"/>
    <n v="0"/>
    <s v="EX"/>
    <n v="10000"/>
    <n v="10000"/>
    <x v="0"/>
    <n v="0"/>
    <n v="0"/>
    <m/>
    <n v="0"/>
    <n v="10000"/>
    <s v="N"/>
    <m/>
    <s v="UAVP"/>
    <s v="VP UNIVERSITY ACADEMIC AFFAIRS"/>
    <s v="95"/>
    <s v="1-Adjust Based Budget"/>
    <x v="42"/>
    <x v="2"/>
    <x v="7"/>
    <m/>
    <x v="6"/>
    <x v="6"/>
    <m/>
  </r>
  <r>
    <n v="2018"/>
    <s v="UA"/>
    <s v="VPPL"/>
    <s v="EXEC VP UNIVERSITY ACADEMIC AFFAIRS"/>
    <x v="138"/>
    <s v="-----"/>
    <m/>
    <s v="VICE PRESIDENT FOR PLANNING"/>
    <x v="22"/>
    <s v="VP UNIVERSITY ACADEMIC AFFAIRS"/>
    <s v="GENFND"/>
    <x v="53"/>
    <x v="52"/>
    <s v="---"/>
    <s v="EX"/>
    <s v="S&amp;E"/>
    <s v="S&amp;E"/>
    <s v="LF"/>
    <x v="4"/>
    <s v="GEN EXP"/>
    <s v="09"/>
    <s v="AA"/>
    <x v="3"/>
    <n v="10000"/>
    <n v="10000"/>
    <m/>
    <x v="0"/>
    <n v="0"/>
    <s v="EX"/>
    <n v="10000"/>
    <n v="10000"/>
    <x v="0"/>
    <n v="0"/>
    <n v="0"/>
    <m/>
    <n v="0"/>
    <n v="10000"/>
    <s v="N"/>
    <m/>
    <s v="UAVP"/>
    <s v="VP UNIVERSITY ACADEMIC AFFAIRS"/>
    <s v="95"/>
    <s v="1-Adjust Based Budget"/>
    <x v="42"/>
    <x v="2"/>
    <x v="7"/>
    <m/>
    <x v="6"/>
    <x v="6"/>
    <m/>
  </r>
  <r>
    <n v="2018"/>
    <s v="UA"/>
    <s v="VPPL"/>
    <s v="EXEC VP UNIVERSITY ACADEMIC AFFAIRS"/>
    <x v="138"/>
    <s v="-----"/>
    <m/>
    <s v="VICE PRESIDENT FOR PLANNING"/>
    <x v="22"/>
    <s v="VP UNIVERSITY ACADEMIC AFFAIRS"/>
    <s v="GENFND"/>
    <x v="54"/>
    <x v="53"/>
    <s v="---"/>
    <s v="EX"/>
    <s v="ADV"/>
    <s v="ADVERT PROMO"/>
    <s v="LA"/>
    <x v="4"/>
    <s v="GEN EXP"/>
    <s v="09"/>
    <s v="AA"/>
    <x v="3"/>
    <n v="100"/>
    <n v="100"/>
    <m/>
    <x v="0"/>
    <n v="0"/>
    <s v="EX"/>
    <n v="100"/>
    <n v="100"/>
    <x v="0"/>
    <n v="0"/>
    <n v="0"/>
    <m/>
    <n v="0"/>
    <n v="100"/>
    <s v="N"/>
    <m/>
    <s v="UAVP"/>
    <s v="VP UNIVERSITY ACADEMIC AFFAIRS"/>
    <s v="95"/>
    <s v="1-Adjust Based Budget"/>
    <x v="42"/>
    <x v="2"/>
    <x v="7"/>
    <m/>
    <x v="6"/>
    <x v="6"/>
    <m/>
  </r>
  <r>
    <n v="2018"/>
    <s v="UA"/>
    <s v="VPPL"/>
    <s v="EXEC VP UNIVERSITY ACADEMIC AFFAIRS"/>
    <x v="138"/>
    <s v="-----"/>
    <m/>
    <s v="VICE PRESIDENT FOR PLANNING"/>
    <x v="22"/>
    <s v="VP UNIVERSITY ACADEMIC AFFAIRS"/>
    <s v="GENFND"/>
    <x v="55"/>
    <x v="54"/>
    <s v="---"/>
    <s v="EX"/>
    <s v="S&amp;E"/>
    <s v="S&amp;E"/>
    <s v="LF"/>
    <x v="4"/>
    <s v="GEN EXP"/>
    <s v="09"/>
    <s v="AA"/>
    <x v="3"/>
    <n v="4950"/>
    <n v="4950"/>
    <m/>
    <x v="0"/>
    <n v="0"/>
    <s v="EX"/>
    <n v="4950"/>
    <n v="4950"/>
    <x v="0"/>
    <n v="0"/>
    <n v="0"/>
    <m/>
    <n v="0"/>
    <n v="4950"/>
    <s v="N"/>
    <m/>
    <s v="UAVP"/>
    <s v="VP UNIVERSITY ACADEMIC AFFAIRS"/>
    <s v="95"/>
    <s v="1-Adjust Based Budget"/>
    <x v="42"/>
    <x v="2"/>
    <x v="7"/>
    <m/>
    <x v="6"/>
    <x v="6"/>
    <m/>
  </r>
  <r>
    <n v="2018"/>
    <s v="UA"/>
    <s v="VPPL"/>
    <s v="EXEC VP UNIVERSITY ACADEMIC AFFAIRS"/>
    <x v="138"/>
    <s v="-----"/>
    <m/>
    <s v="VICE PRESIDENT FOR PLANNING"/>
    <x v="22"/>
    <s v="VP UNIVERSITY ACADEMIC AFFAIRS"/>
    <s v="GENFND"/>
    <x v="115"/>
    <x v="112"/>
    <s v="---"/>
    <s v="EX"/>
    <s v="R&amp;M"/>
    <s v="REPAIR MAINT"/>
    <s v="KV"/>
    <x v="4"/>
    <s v="GEN EXP"/>
    <s v="09"/>
    <s v="AA"/>
    <x v="3"/>
    <n v="1200"/>
    <n v="1200"/>
    <m/>
    <x v="0"/>
    <n v="0"/>
    <s v="EX"/>
    <n v="1200"/>
    <n v="1200"/>
    <x v="0"/>
    <n v="0"/>
    <n v="0"/>
    <m/>
    <n v="0"/>
    <n v="1200"/>
    <s v="N"/>
    <m/>
    <s v="UAVP"/>
    <s v="VP UNIVERSITY ACADEMIC AFFAIRS"/>
    <s v="95"/>
    <s v="1-Adjust Based Budget"/>
    <x v="42"/>
    <x v="2"/>
    <x v="7"/>
    <m/>
    <x v="6"/>
    <x v="6"/>
    <m/>
  </r>
  <r>
    <n v="2018"/>
    <s v="UA"/>
    <s v="VPPL"/>
    <s v="EXEC VP UNIVERSITY ACADEMIC AFFAIRS"/>
    <x v="138"/>
    <s v="-----"/>
    <m/>
    <s v="VICE PRESIDENT FOR PLANNING"/>
    <x v="22"/>
    <s v="VP UNIVERSITY ACADEMIC AFFAIRS"/>
    <s v="GENFND"/>
    <x v="56"/>
    <x v="55"/>
    <s v="---"/>
    <s v="EX"/>
    <s v="RENT"/>
    <s v="RENTS"/>
    <s v="KP"/>
    <x v="4"/>
    <s v="GEN EXP"/>
    <s v="09"/>
    <s v="AA"/>
    <x v="3"/>
    <n v="5000"/>
    <n v="5000"/>
    <m/>
    <x v="0"/>
    <n v="0"/>
    <s v="EX"/>
    <n v="5000"/>
    <n v="5000"/>
    <x v="0"/>
    <n v="0"/>
    <n v="0"/>
    <m/>
    <n v="0"/>
    <n v="5000"/>
    <s v="N"/>
    <m/>
    <s v="UAVP"/>
    <s v="VP UNIVERSITY ACADEMIC AFFAIRS"/>
    <s v="95"/>
    <s v="1-Adjust Based Budget"/>
    <x v="42"/>
    <x v="2"/>
    <x v="7"/>
    <m/>
    <x v="6"/>
    <x v="6"/>
    <m/>
  </r>
  <r>
    <n v="2018"/>
    <s v="UA"/>
    <s v="VPPL"/>
    <s v="EXEC VP UNIVERSITY ACADEMIC AFFAIRS"/>
    <x v="138"/>
    <s v="-----"/>
    <m/>
    <s v="VICE PRESIDENT FOR PLANNING"/>
    <x v="22"/>
    <s v="VP UNIVERSITY ACADEMIC AFFAIRS"/>
    <s v="GENFND"/>
    <x v="59"/>
    <x v="58"/>
    <s v="---"/>
    <s v="EX"/>
    <s v="R&amp;M"/>
    <s v="REPAIR MAINT"/>
    <s v="KV"/>
    <x v="4"/>
    <s v="GEN EXP"/>
    <s v="09"/>
    <s v="AA"/>
    <x v="3"/>
    <n v="1000"/>
    <n v="1000"/>
    <m/>
    <x v="0"/>
    <n v="0"/>
    <s v="EX"/>
    <n v="1000"/>
    <n v="1000"/>
    <x v="0"/>
    <n v="0"/>
    <n v="0"/>
    <m/>
    <n v="0"/>
    <n v="1000"/>
    <s v="N"/>
    <m/>
    <s v="UAVP"/>
    <s v="VP UNIVERSITY ACADEMIC AFFAIRS"/>
    <s v="95"/>
    <s v="1-Adjust Based Budget"/>
    <x v="42"/>
    <x v="2"/>
    <x v="7"/>
    <m/>
    <x v="6"/>
    <x v="6"/>
    <m/>
  </r>
  <r>
    <n v="2018"/>
    <s v="UA"/>
    <s v="VPPL"/>
    <s v="EXEC VP UNIVERSITY ACADEMIC AFFAIRS"/>
    <x v="138"/>
    <s v="-----"/>
    <m/>
    <s v="VICE PRESIDENT FOR PLANNING"/>
    <x v="22"/>
    <s v="VP UNIVERSITY ACADEMIC AFFAIRS"/>
    <s v="GENFND"/>
    <x v="62"/>
    <x v="61"/>
    <s v="---"/>
    <s v="EX"/>
    <s v="UTIL"/>
    <s v="UTILITIES"/>
    <s v="HK"/>
    <x v="4"/>
    <s v="GEN EXP"/>
    <s v="09"/>
    <s v="AA"/>
    <x v="3"/>
    <n v="2000"/>
    <n v="2000"/>
    <m/>
    <x v="0"/>
    <n v="0"/>
    <s v="EX"/>
    <n v="2000"/>
    <n v="2000"/>
    <x v="0"/>
    <n v="0"/>
    <n v="0"/>
    <m/>
    <n v="0"/>
    <n v="2000"/>
    <s v="N"/>
    <m/>
    <s v="UAVP"/>
    <s v="VP UNIVERSITY ACADEMIC AFFAIRS"/>
    <s v="95"/>
    <s v="1-Adjust Based Budget"/>
    <x v="42"/>
    <x v="2"/>
    <x v="7"/>
    <m/>
    <x v="6"/>
    <x v="6"/>
    <m/>
  </r>
  <r>
    <n v="2018"/>
    <s v="UA"/>
    <s v="VPPL"/>
    <s v="EXEC VP UNIVERSITY ACADEMIC AFFAIRS"/>
    <x v="138"/>
    <s v="-----"/>
    <m/>
    <s v="VICE PRESIDENT FOR PLANNING"/>
    <x v="22"/>
    <s v="VP UNIVERSITY ACADEMIC AFFAIRS"/>
    <s v="GENFND"/>
    <x v="65"/>
    <x v="64"/>
    <s v="---"/>
    <s v="EX"/>
    <s v="S&amp;E"/>
    <s v="S&amp;E"/>
    <s v="LF"/>
    <x v="4"/>
    <s v="GEN EXP"/>
    <s v="09"/>
    <s v="AA"/>
    <x v="3"/>
    <n v="22000"/>
    <n v="22000"/>
    <m/>
    <x v="0"/>
    <n v="0"/>
    <s v="EX"/>
    <n v="22000"/>
    <n v="22000"/>
    <x v="0"/>
    <n v="0"/>
    <n v="0"/>
    <m/>
    <n v="0"/>
    <n v="22000"/>
    <s v="N"/>
    <m/>
    <s v="UAVP"/>
    <s v="VP UNIVERSITY ACADEMIC AFFAIRS"/>
    <s v="95"/>
    <s v="1-Adjust Based Budget"/>
    <x v="42"/>
    <x v="2"/>
    <x v="7"/>
    <m/>
    <x v="6"/>
    <x v="6"/>
    <m/>
  </r>
  <r>
    <n v="2018"/>
    <s v="UA"/>
    <s v="VPPL"/>
    <s v="EXEC VP UNIVERSITY ACADEMIC AFFAIRS"/>
    <x v="138"/>
    <s v="-----"/>
    <m/>
    <s v="VICE PRESIDENT FOR PLANNING"/>
    <x v="22"/>
    <s v="VP UNIVERSITY ACADEMIC AFFAIRS"/>
    <s v="GENFND"/>
    <x v="66"/>
    <x v="65"/>
    <s v="---"/>
    <s v="EX"/>
    <s v="BENF"/>
    <s v="BENEFITS"/>
    <s v="GP"/>
    <x v="5"/>
    <s v="COMPENS"/>
    <s v="07"/>
    <s v="AA"/>
    <x v="3"/>
    <n v="3500"/>
    <n v="3500"/>
    <m/>
    <x v="0"/>
    <n v="0"/>
    <s v="EX"/>
    <n v="3500"/>
    <n v="3500"/>
    <x v="0"/>
    <n v="0"/>
    <n v="0"/>
    <m/>
    <n v="0"/>
    <n v="3500"/>
    <s v="N"/>
    <m/>
    <s v="UAVP"/>
    <s v="VP UNIVERSITY ACADEMIC AFFAIRS"/>
    <s v="95"/>
    <s v="1-Adjust Based Budget"/>
    <x v="42"/>
    <x v="2"/>
    <x v="7"/>
    <m/>
    <x v="6"/>
    <x v="6"/>
    <m/>
  </r>
  <r>
    <n v="2018"/>
    <s v="UA"/>
    <s v="VPPL"/>
    <s v="EXEC VP UNIVERSITY ACADEMIC AFFAIRS"/>
    <x v="138"/>
    <s v="-----"/>
    <m/>
    <s v="VICE PRESIDENT FOR PLANNING"/>
    <x v="22"/>
    <s v="VP UNIVERSITY ACADEMIC AFFAIRS"/>
    <s v="GENFND"/>
    <x v="24"/>
    <x v="23"/>
    <s v="---"/>
    <s v="EX"/>
    <s v="BENF"/>
    <s v="BENEFITS"/>
    <s v="GP"/>
    <x v="5"/>
    <s v="COMPENS"/>
    <s v="07"/>
    <s v="AA"/>
    <x v="3"/>
    <n v="432141"/>
    <n v="423431"/>
    <m/>
    <x v="0"/>
    <n v="0"/>
    <s v="EX"/>
    <n v="423431"/>
    <n v="423431"/>
    <x v="0"/>
    <n v="0"/>
    <n v="0"/>
    <m/>
    <n v="0"/>
    <n v="423431"/>
    <s v="N"/>
    <m/>
    <s v="UAVP"/>
    <s v="VP UNIVERSITY ACADEMIC AFFAIRS"/>
    <s v="95"/>
    <s v="1-Adjust Based Budget"/>
    <x v="42"/>
    <x v="2"/>
    <x v="7"/>
    <m/>
    <x v="6"/>
    <x v="6"/>
    <m/>
  </r>
  <r>
    <n v="2018"/>
    <s v="UA"/>
    <s v="VPPL"/>
    <s v="EXEC VP UNIVERSITY ACADEMIC AFFAIRS"/>
    <x v="138"/>
    <s v="-----"/>
    <m/>
    <s v="VICE PRESIDENT FOR PLANNING"/>
    <x v="22"/>
    <s v="VP UNIVERSITY ACADEMIC AFFAIRS"/>
    <s v="GENFND"/>
    <x v="25"/>
    <x v="24"/>
    <s v="---"/>
    <s v="EX"/>
    <s v="BENF"/>
    <s v="BENEFITS"/>
    <s v="GP"/>
    <x v="5"/>
    <s v="COMPENS"/>
    <s v="07"/>
    <s v="AA"/>
    <x v="3"/>
    <n v="154944"/>
    <n v="151673"/>
    <m/>
    <x v="0"/>
    <n v="0"/>
    <s v="EX"/>
    <n v="151673"/>
    <n v="151673"/>
    <x v="0"/>
    <n v="0"/>
    <n v="0"/>
    <m/>
    <n v="0"/>
    <n v="151673"/>
    <s v="N"/>
    <m/>
    <s v="UAVP"/>
    <s v="VP UNIVERSITY ACADEMIC AFFAIRS"/>
    <s v="95"/>
    <s v="1-Adjust Based Budget"/>
    <x v="42"/>
    <x v="2"/>
    <x v="7"/>
    <m/>
    <x v="6"/>
    <x v="6"/>
    <m/>
  </r>
  <r>
    <n v="2018"/>
    <s v="UA"/>
    <s v="VPPL"/>
    <s v="EXEC VP UNIVERSITY ACADEMIC AFFAIRS"/>
    <x v="138"/>
    <s v="-----"/>
    <m/>
    <s v="VICE PRESIDENT FOR PLANNING"/>
    <x v="22"/>
    <s v="VP UNIVERSITY ACADEMIC AFFAIRS"/>
    <s v="GENFND"/>
    <x v="26"/>
    <x v="25"/>
    <s v="---"/>
    <s v="EX"/>
    <s v="BENF"/>
    <s v="BENEFITS"/>
    <s v="GP"/>
    <x v="5"/>
    <s v="COMPENS"/>
    <s v="07"/>
    <s v="AA"/>
    <x v="3"/>
    <n v="279857"/>
    <n v="273016"/>
    <m/>
    <x v="0"/>
    <n v="0"/>
    <s v="EX"/>
    <n v="273016"/>
    <n v="273016"/>
    <x v="0"/>
    <n v="0"/>
    <n v="0"/>
    <m/>
    <n v="0"/>
    <n v="273016"/>
    <s v="N"/>
    <m/>
    <s v="UAVP"/>
    <s v="VP UNIVERSITY ACADEMIC AFFAIRS"/>
    <s v="95"/>
    <s v="1-Adjust Based Budget"/>
    <x v="42"/>
    <x v="2"/>
    <x v="7"/>
    <m/>
    <x v="6"/>
    <x v="6"/>
    <m/>
  </r>
  <r>
    <n v="2018"/>
    <s v="UA"/>
    <s v="VPPL"/>
    <s v="EXEC VP UNIVERSITY ACADEMIC AFFAIRS"/>
    <x v="138"/>
    <s v="-----"/>
    <m/>
    <s v="VICE PRESIDENT FOR PLANNING"/>
    <x v="22"/>
    <s v="VP UNIVERSITY ACADEMIC AFFAIRS"/>
    <s v="GENFND"/>
    <x v="67"/>
    <x v="66"/>
    <s v="---"/>
    <s v="EX"/>
    <s v="BENF"/>
    <s v="BENEFITS"/>
    <s v="GP"/>
    <x v="5"/>
    <s v="COMPENS"/>
    <s v="07"/>
    <s v="AA"/>
    <x v="3"/>
    <n v="5249"/>
    <n v="5249"/>
    <m/>
    <x v="0"/>
    <n v="0"/>
    <s v="EX"/>
    <n v="5249"/>
    <n v="5249"/>
    <x v="0"/>
    <n v="0"/>
    <n v="0"/>
    <m/>
    <n v="0"/>
    <n v="5249"/>
    <s v="N"/>
    <m/>
    <s v="UAVP"/>
    <s v="VP UNIVERSITY ACADEMIC AFFAIRS"/>
    <s v="95"/>
    <s v="1-Adjust Based Budget"/>
    <x v="42"/>
    <x v="2"/>
    <x v="7"/>
    <m/>
    <x v="6"/>
    <x v="6"/>
    <m/>
  </r>
  <r>
    <n v="2018"/>
    <s v="UA"/>
    <s v="VPPL"/>
    <s v="EXEC VP UNIVERSITY ACADEMIC AFFAIRS"/>
    <x v="138"/>
    <s v="-----"/>
    <m/>
    <s v="VICE PRESIDENT FOR PLANNING"/>
    <x v="22"/>
    <s v="VP UNIVERSITY ACADEMIC AFFAIRS"/>
    <s v="GENFND"/>
    <x v="27"/>
    <x v="26"/>
    <s v="---"/>
    <s v="EX"/>
    <s v="TRAV"/>
    <s v="TRAVEL"/>
    <s v="MK"/>
    <x v="6"/>
    <s v="TRAVEL"/>
    <s v="10"/>
    <s v="AA"/>
    <x v="3"/>
    <n v="24000"/>
    <n v="24000"/>
    <m/>
    <x v="0"/>
    <n v="0"/>
    <s v="EX"/>
    <n v="24000"/>
    <n v="24000"/>
    <x v="0"/>
    <n v="0"/>
    <n v="0"/>
    <m/>
    <n v="0"/>
    <n v="24000"/>
    <s v="N"/>
    <m/>
    <s v="UAVP"/>
    <s v="VP UNIVERSITY ACADEMIC AFFAIRS"/>
    <s v="95"/>
    <s v="1-Adjust Based Budget"/>
    <x v="42"/>
    <x v="2"/>
    <x v="7"/>
    <m/>
    <x v="6"/>
    <x v="6"/>
    <m/>
  </r>
  <r>
    <n v="2018"/>
    <s v="UA"/>
    <s v="VPPL"/>
    <s v="EXEC VP UNIVERSITY ACADEMIC AFFAIRS"/>
    <x v="138"/>
    <s v="-----"/>
    <m/>
    <s v="VICE PRESIDENT FOR PLANNING"/>
    <x v="22"/>
    <s v="VP UNIVERSITY ACADEMIC AFFAIRS"/>
    <s v="GENFND"/>
    <x v="68"/>
    <x v="67"/>
    <s v="---"/>
    <s v="EX"/>
    <s v="TRAV"/>
    <s v="TRAVEL"/>
    <s v="MK"/>
    <x v="6"/>
    <s v="TRAVEL"/>
    <s v="10"/>
    <s v="AA"/>
    <x v="3"/>
    <n v="1063"/>
    <n v="1063"/>
    <m/>
    <x v="0"/>
    <n v="0"/>
    <s v="EX"/>
    <n v="1063"/>
    <n v="1063"/>
    <x v="0"/>
    <n v="0"/>
    <n v="0"/>
    <m/>
    <n v="0"/>
    <n v="1063"/>
    <s v="N"/>
    <m/>
    <s v="UAVP"/>
    <s v="VP UNIVERSITY ACADEMIC AFFAIRS"/>
    <s v="95"/>
    <s v="1-Adjust Based Budget"/>
    <x v="42"/>
    <x v="2"/>
    <x v="7"/>
    <m/>
    <x v="6"/>
    <x v="6"/>
    <m/>
  </r>
  <r>
    <n v="2018"/>
    <s v="UA"/>
    <s v="VPPL"/>
    <s v="EXEC VP UNIVERSITY ACADEMIC AFFAIRS"/>
    <x v="138"/>
    <s v="-----"/>
    <m/>
    <s v="VICE PRESIDENT FOR PLANNING"/>
    <x v="22"/>
    <s v="VP UNIVERSITY ACADEMIC AFFAIRS"/>
    <s v="GENFND"/>
    <x v="28"/>
    <x v="27"/>
    <s v="---"/>
    <s v="EX"/>
    <s v="TRAV"/>
    <s v="TRAVEL"/>
    <s v="MK"/>
    <x v="6"/>
    <s v="TRAVEL"/>
    <s v="10"/>
    <s v="AA"/>
    <x v="3"/>
    <n v="16000"/>
    <n v="16000"/>
    <m/>
    <x v="0"/>
    <n v="0"/>
    <s v="EX"/>
    <n v="16000"/>
    <n v="16000"/>
    <x v="0"/>
    <n v="0"/>
    <n v="0"/>
    <m/>
    <n v="0"/>
    <n v="16000"/>
    <s v="N"/>
    <m/>
    <s v="UAVP"/>
    <s v="VP UNIVERSITY ACADEMIC AFFAIRS"/>
    <s v="95"/>
    <s v="1-Adjust Based Budget"/>
    <x v="42"/>
    <x v="2"/>
    <x v="7"/>
    <m/>
    <x v="6"/>
    <x v="6"/>
    <m/>
  </r>
  <r>
    <n v="2018"/>
    <s v="UA"/>
    <s v="VPPL"/>
    <s v="EXEC VP UNIVERSITY ACADEMIC AFFAIRS"/>
    <x v="138"/>
    <s v="-----"/>
    <m/>
    <s v="VICE PRESIDENT FOR PLANNING"/>
    <x v="22"/>
    <s v="VP UNIVERSITY ACADEMIC AFFAIRS"/>
    <s v="GENFND"/>
    <x v="91"/>
    <x v="89"/>
    <s v="---"/>
    <s v="EX"/>
    <s v="TRAV"/>
    <s v="TRAVEL"/>
    <s v="MK"/>
    <x v="6"/>
    <s v="TRAVEL"/>
    <s v="10"/>
    <s v="AA"/>
    <x v="3"/>
    <n v="20824"/>
    <n v="20824"/>
    <m/>
    <x v="0"/>
    <n v="0"/>
    <s v="EX"/>
    <n v="20824"/>
    <n v="20824"/>
    <x v="0"/>
    <n v="0"/>
    <n v="0"/>
    <m/>
    <n v="0"/>
    <n v="20824"/>
    <s v="N"/>
    <m/>
    <s v="UAVP"/>
    <s v="VP UNIVERSITY ACADEMIC AFFAIRS"/>
    <s v="95"/>
    <s v="1-Adjust Based Budget"/>
    <x v="42"/>
    <x v="2"/>
    <x v="7"/>
    <m/>
    <x v="6"/>
    <x v="6"/>
    <m/>
  </r>
  <r>
    <n v="2018"/>
    <s v="UA"/>
    <s v="VPPL"/>
    <s v="EXEC VP UNIVERSITY ACADEMIC AFFAIRS"/>
    <x v="138"/>
    <s v="-----"/>
    <m/>
    <s v="VICE PRESIDENT FOR PLANNING"/>
    <x v="22"/>
    <s v="VP UNIVERSITY ACADEMIC AFFAIRS"/>
    <s v="GENFND"/>
    <x v="0"/>
    <x v="0"/>
    <s v="---"/>
    <s v="EX"/>
    <s v="RESV"/>
    <s v="RESERVES"/>
    <s v="NA"/>
    <x v="0"/>
    <s v="RESERVES"/>
    <s v="15"/>
    <s v="AA"/>
    <x v="3"/>
    <n v="113747"/>
    <n v="113747"/>
    <m/>
    <x v="0"/>
    <n v="0"/>
    <s v="EX"/>
    <n v="113747"/>
    <n v="113747"/>
    <x v="0"/>
    <n v="0"/>
    <n v="0"/>
    <m/>
    <n v="0"/>
    <n v="113747"/>
    <s v="N"/>
    <m/>
    <s v="UAVP"/>
    <s v="VP UNIVERSITY ACADEMIC AFFAIRS"/>
    <s v="95"/>
    <s v="1-Adjust Based Budget"/>
    <x v="42"/>
    <x v="2"/>
    <x v="7"/>
    <m/>
    <x v="6"/>
    <x v="6"/>
    <m/>
  </r>
  <r>
    <n v="2018"/>
    <s v="UA"/>
    <s v="VPPL"/>
    <s v="EXEC VP UNIVERSITY ACADEMIC AFFAIRS"/>
    <x v="138"/>
    <s v="-----"/>
    <m/>
    <s v="VICE PRESIDENT FOR PLANNING"/>
    <x v="22"/>
    <s v="VP UNIVERSITY ACADEMIC AFFAIRS"/>
    <s v="GENFND"/>
    <x v="9"/>
    <x v="8"/>
    <s v="---"/>
    <s v="EX"/>
    <s v="TREX"/>
    <s v="TRSF-EXPENSE"/>
    <s v="DZ"/>
    <x v="1"/>
    <s v="TRANSFER"/>
    <s v="21"/>
    <s v="AA"/>
    <x v="3"/>
    <n v="91000"/>
    <n v="91000"/>
    <m/>
    <x v="0"/>
    <n v="0"/>
    <s v="EX"/>
    <n v="91000"/>
    <n v="91000"/>
    <x v="0"/>
    <n v="0"/>
    <n v="0"/>
    <m/>
    <n v="0"/>
    <n v="91000"/>
    <s v="N"/>
    <m/>
    <s v="UAVP"/>
    <s v="VP UNIVERSITY ACADEMIC AFFAIRS"/>
    <s v="95"/>
    <s v="1-Adjust Based Budget"/>
    <x v="42"/>
    <x v="2"/>
    <x v="7"/>
    <m/>
    <x v="6"/>
    <x v="6"/>
    <m/>
  </r>
  <r>
    <n v="2018"/>
    <s v="UA"/>
    <s v="VPPL"/>
    <s v="EXEC VP UNIVERSITY ACADEMIC AFFAIRS"/>
    <x v="138"/>
    <s v="-----"/>
    <m/>
    <s v="VICE PRESIDENT FOR PLANNING"/>
    <x v="22"/>
    <s v="VP UNIVERSITY ACADEMIC AFFAIRS"/>
    <s v="GENFND"/>
    <x v="2"/>
    <x v="2"/>
    <s v="---"/>
    <s v="EX"/>
    <s v="TRIN"/>
    <s v="TRNSF-INCOME"/>
    <s v="DV"/>
    <x v="1"/>
    <s v="TRANSFER"/>
    <s v="21"/>
    <s v="AA"/>
    <x v="1"/>
    <n v="255000"/>
    <n v="255000"/>
    <m/>
    <x v="1"/>
    <s v="10cr"/>
    <s v="Allot/Xfer IN"/>
    <n v="-255000"/>
    <n v="255000"/>
    <x v="0"/>
    <n v="0"/>
    <n v="0"/>
    <m/>
    <n v="0"/>
    <n v="255000"/>
    <s v="N"/>
    <m/>
    <s v="UAVP"/>
    <s v="VP UNIVERSITY ACADEMIC AFFAIRS"/>
    <s v="95"/>
    <s v="1-Adjust Based Budget"/>
    <x v="42"/>
    <x v="2"/>
    <x v="7"/>
    <m/>
    <x v="6"/>
    <x v="6"/>
    <m/>
  </r>
  <r>
    <n v="2018"/>
    <s v="UA"/>
    <s v="VPPL"/>
    <s v="EXEC VP UNIVERSITY ACADEMIC AFFAIRS"/>
    <x v="138"/>
    <s v="-----"/>
    <m/>
    <s v="VICE PRESIDENT FOR PLANNING"/>
    <x v="22"/>
    <s v="VP UNIVERSITY ACADEMIC AFFAIRS"/>
    <s v="GENFND"/>
    <x v="10"/>
    <x v="9"/>
    <s v="---"/>
    <s v="EX"/>
    <s v="CORI"/>
    <s v="ALLOT/CHR:IN"/>
    <s v="DT"/>
    <x v="1"/>
    <s v="TRANSFER"/>
    <s v="21"/>
    <s v="AA"/>
    <x v="1"/>
    <n v="60000"/>
    <n v="60000"/>
    <m/>
    <x v="1"/>
    <s v="10cr"/>
    <s v="Allot/Xfer IN"/>
    <n v="-60000"/>
    <n v="60000"/>
    <x v="0"/>
    <n v="0"/>
    <n v="0"/>
    <m/>
    <n v="0"/>
    <n v="60000"/>
    <s v="N"/>
    <m/>
    <s v="UAVP"/>
    <s v="VP UNIVERSITY ACADEMIC AFFAIRS"/>
    <s v="95"/>
    <s v="1-Adjust Based Budget"/>
    <x v="42"/>
    <x v="2"/>
    <x v="7"/>
    <m/>
    <x v="6"/>
    <x v="6"/>
    <m/>
  </r>
  <r>
    <n v="2018"/>
    <s v="UA"/>
    <s v="VPPL"/>
    <s v="EXEC VP UNIVERSITY ACADEMIC AFFAIRS"/>
    <x v="138"/>
    <s v="-----"/>
    <m/>
    <s v="VICE PRESIDENT FOR PLANNING"/>
    <x v="22"/>
    <s v="VP UNIVERSITY ACADEMIC AFFAIRS"/>
    <s v="GENFND"/>
    <x v="174"/>
    <x v="17"/>
    <s v="---"/>
    <s v="EX"/>
    <s v="ACSA"/>
    <s v="ACADEMIC SAL"/>
    <s v="FA"/>
    <x v="5"/>
    <s v="COMPENS"/>
    <s v="07"/>
    <s v="AA"/>
    <x v="3"/>
    <n v="60000"/>
    <n v="60000"/>
    <m/>
    <x v="0"/>
    <n v="0"/>
    <s v="EX"/>
    <n v="60000"/>
    <n v="60000"/>
    <x v="0"/>
    <n v="0"/>
    <n v="0"/>
    <m/>
    <n v="0"/>
    <n v="60000"/>
    <s v="N"/>
    <m/>
    <s v="UAVP"/>
    <s v="VP UNIVERSITY ACADEMIC AFFAIRS"/>
    <s v="95"/>
    <s v="1-Adjust Based Budget"/>
    <x v="42"/>
    <x v="2"/>
    <x v="7"/>
    <m/>
    <x v="6"/>
    <x v="6"/>
    <m/>
  </r>
  <r>
    <n v="2018"/>
    <s v="UA"/>
    <s v="VPUR"/>
    <s v="VP GOVERNMENT RELATIONS"/>
    <x v="4"/>
    <s v="-----"/>
    <m/>
    <s v="GOVERNMENT RELATIONS COMPENSATION"/>
    <x v="25"/>
    <s v="VP FOR PUBLIC AFFAIRS &amp; GOV'T RELATIONS"/>
    <s v="GENFND"/>
    <x v="34"/>
    <x v="33"/>
    <s v="---"/>
    <s v="EX"/>
    <s v="PRSA"/>
    <s v="PROF SAL"/>
    <s v="FP"/>
    <x v="5"/>
    <s v="COMPENS"/>
    <s v="07"/>
    <s v="PRD"/>
    <x v="3"/>
    <n v="1368607"/>
    <n v="1368607"/>
    <m/>
    <x v="0"/>
    <n v="0"/>
    <s v="EX"/>
    <n v="1368607"/>
    <n v="1368607"/>
    <x v="2"/>
    <n v="37798"/>
    <n v="-29288.189800000117"/>
    <m/>
    <n v="8509.8101999998835"/>
    <n v="1377116.8101999999"/>
    <s v="Y"/>
    <m/>
    <s v="VPUR"/>
    <s v="VP FOR PUBLIC AFFAIRS &amp; GOV'T RELATIONS"/>
    <s v="99"/>
    <s v="1-Adjust Based Budget"/>
    <x v="43"/>
    <x v="2"/>
    <x v="7"/>
    <m/>
    <x v="4"/>
    <x v="4"/>
    <m/>
  </r>
  <r>
    <n v="2018"/>
    <s v="UA"/>
    <s v="VPUR"/>
    <s v="VP GOVERNMENT RELATIONS"/>
    <x v="36"/>
    <s v="-----"/>
    <m/>
    <s v="GOVERNMENT RELATIONS COMPENSATION"/>
    <x v="25"/>
    <s v="VP FOR PUBLIC AFFAIRS &amp; GOV'T RELATIONS"/>
    <s v="GENFND"/>
    <x v="36"/>
    <x v="35"/>
    <s v="---"/>
    <s v="EX"/>
    <s v="PRSA"/>
    <s v="PROF SAL"/>
    <s v="FP"/>
    <x v="5"/>
    <s v="COMPENS"/>
    <s v="07"/>
    <s v="PRD"/>
    <x v="3"/>
    <n v="96512"/>
    <n v="96512"/>
    <m/>
    <x v="0"/>
    <n v="0"/>
    <s v="EX"/>
    <n v="96512"/>
    <n v="96512"/>
    <x v="2"/>
    <n v="2665"/>
    <n v="-2065.3568000000082"/>
    <m/>
    <n v="599.64319999999179"/>
    <n v="97111.643199999991"/>
    <s v="Y"/>
    <m/>
    <s v="VPUR"/>
    <s v="VP FOR PUBLIC AFFAIRS &amp; GOV'T RELATIONS"/>
    <s v="99"/>
    <s v="1-Adjust Based Budget"/>
    <x v="43"/>
    <x v="2"/>
    <x v="7"/>
    <m/>
    <x v="4"/>
    <x v="4"/>
    <m/>
  </r>
  <r>
    <n v="2018"/>
    <s v="UA"/>
    <s v="VPUR"/>
    <s v="VP GOVERNMENT RELATIONS"/>
    <x v="36"/>
    <s v="-----"/>
    <m/>
    <s v="GOVERNMENT RELATIONS COMPENSATION"/>
    <x v="25"/>
    <s v="VP FOR PUBLIC AFFAIRS &amp; GOV'T RELATIONS"/>
    <s v="GENFND"/>
    <x v="37"/>
    <x v="36"/>
    <s v="---"/>
    <s v="EX"/>
    <s v="BISA"/>
    <s v="BIWEEK SAL"/>
    <s v="FV"/>
    <x v="5"/>
    <s v="COMPENS"/>
    <s v="07"/>
    <s v="PRD"/>
    <x v="3"/>
    <n v="63565"/>
    <n v="63565"/>
    <m/>
    <x v="0"/>
    <n v="0"/>
    <s v="EX"/>
    <n v="63565"/>
    <n v="63565"/>
    <x v="3"/>
    <n v="1762"/>
    <n v="-247.90350000000092"/>
    <m/>
    <n v="1514.0964999999992"/>
    <n v="65079.0965"/>
    <s v="Y"/>
    <m/>
    <s v="VPUR"/>
    <s v="VP FOR PUBLIC AFFAIRS &amp; GOV'T RELATIONS"/>
    <s v="99"/>
    <s v="1-Adjust Based Budget"/>
    <x v="43"/>
    <x v="2"/>
    <x v="7"/>
    <m/>
    <x v="4"/>
    <x v="4"/>
    <m/>
  </r>
  <r>
    <n v="2018"/>
    <s v="UA"/>
    <s v="VPUR"/>
    <s v="VP GOVERNMENT RELATIONS"/>
    <x v="36"/>
    <s v="-----"/>
    <m/>
    <s v="GOVERNMENT RELATIONS COMPENSATION"/>
    <x v="25"/>
    <s v="VP FOR PUBLIC AFFAIRS &amp; GOV'T RELATIONS"/>
    <s v="GENFND"/>
    <x v="38"/>
    <x v="37"/>
    <s v="---"/>
    <s v="EX"/>
    <s v="HRCO"/>
    <s v="HOURLY COMP"/>
    <s v="GK"/>
    <x v="5"/>
    <s v="COMPENS"/>
    <s v="07"/>
    <s v="PRD"/>
    <x v="3"/>
    <n v="15800"/>
    <n v="15800"/>
    <m/>
    <x v="0"/>
    <n v="0"/>
    <s v="EX"/>
    <n v="15800"/>
    <n v="15800"/>
    <x v="0"/>
    <n v="0"/>
    <n v="0"/>
    <m/>
    <n v="0"/>
    <n v="158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38"/>
    <x v="37"/>
    <s v="---"/>
    <s v="EX"/>
    <s v="HRCO"/>
    <s v="HOURLY COMP"/>
    <s v="GK"/>
    <x v="5"/>
    <s v="COMPENS"/>
    <s v="07"/>
    <s v="PRD"/>
    <x v="3"/>
    <n v="5000"/>
    <n v="5000"/>
    <m/>
    <x v="0"/>
    <n v="0"/>
    <s v="EX"/>
    <n v="5000"/>
    <n v="5000"/>
    <x v="0"/>
    <n v="0"/>
    <n v="0"/>
    <m/>
    <n v="0"/>
    <n v="5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40"/>
    <x v="39"/>
    <s v="---"/>
    <s v="EX"/>
    <s v="HRCO"/>
    <s v="HOURLY COMP"/>
    <s v="GK"/>
    <x v="5"/>
    <s v="COMPENS"/>
    <s v="07"/>
    <s v="PRD"/>
    <x v="3"/>
    <n v="2500"/>
    <n v="2500"/>
    <m/>
    <x v="0"/>
    <n v="0"/>
    <s v="EX"/>
    <n v="2500"/>
    <n v="2500"/>
    <x v="0"/>
    <n v="0"/>
    <n v="0"/>
    <m/>
    <n v="0"/>
    <n v="25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20"/>
    <x v="19"/>
    <s v="---"/>
    <s v="EX"/>
    <s v="OEXP"/>
    <s v="OTHER EXP"/>
    <s v="LP"/>
    <x v="4"/>
    <s v="GEN EXP"/>
    <s v="09"/>
    <s v="PRD"/>
    <x v="3"/>
    <n v="15250"/>
    <n v="15250"/>
    <m/>
    <x v="0"/>
    <n v="0"/>
    <s v="EX"/>
    <n v="15250"/>
    <n v="15250"/>
    <x v="0"/>
    <n v="0"/>
    <n v="0"/>
    <m/>
    <n v="0"/>
    <n v="1525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149"/>
    <x v="142"/>
    <s v="---"/>
    <s v="EX"/>
    <s v="S&amp;E"/>
    <s v="S&amp;E"/>
    <s v="LF"/>
    <x v="4"/>
    <s v="GEN EXP"/>
    <s v="09"/>
    <s v="PRD"/>
    <x v="3"/>
    <n v="15700"/>
    <n v="15700"/>
    <m/>
    <x v="0"/>
    <n v="0"/>
    <s v="EX"/>
    <n v="15700"/>
    <n v="15700"/>
    <x v="0"/>
    <n v="0"/>
    <n v="0"/>
    <m/>
    <n v="0"/>
    <n v="157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11"/>
    <x v="10"/>
    <s v="---"/>
    <s v="EX"/>
    <s v="ADV"/>
    <s v="ADVERT PROMO"/>
    <s v="LA"/>
    <x v="4"/>
    <s v="GEN EXP"/>
    <s v="09"/>
    <s v="PRD"/>
    <x v="3"/>
    <n v="2500"/>
    <n v="2500"/>
    <m/>
    <x v="0"/>
    <n v="0"/>
    <s v="EX"/>
    <n v="2500"/>
    <n v="2500"/>
    <x v="0"/>
    <n v="0"/>
    <n v="0"/>
    <m/>
    <n v="0"/>
    <n v="2500"/>
    <s v="N"/>
    <m/>
    <s v="VPUR"/>
    <s v="VP FOR PUBLIC AFFAIRS &amp; GOV'T RELATIONS"/>
    <s v="96"/>
    <s v="1-Adjust Based Budget"/>
    <x v="42"/>
    <x v="2"/>
    <x v="7"/>
    <m/>
    <x v="4"/>
    <x v="4"/>
    <m/>
  </r>
  <r>
    <n v="2018"/>
    <s v="UA"/>
    <s v="VPUR"/>
    <s v="VP GOVERNMENT RELATIONS"/>
    <x v="140"/>
    <s v="-----"/>
    <m/>
    <s v="GOVERNMENT RELATIONS PROJECTS"/>
    <x v="25"/>
    <s v="VP FOR PUBLIC AFFAIRS &amp; GOV'T RELATIONS"/>
    <s v="GENFND"/>
    <x v="21"/>
    <x v="20"/>
    <s v="---"/>
    <s v="EX"/>
    <s v="PRIN"/>
    <s v="PRINT DUPL"/>
    <s v="KA"/>
    <x v="4"/>
    <s v="GEN EXP"/>
    <s v="09"/>
    <s v="PRD"/>
    <x v="3"/>
    <n v="2414"/>
    <n v="2414"/>
    <m/>
    <x v="0"/>
    <n v="0"/>
    <s v="EX"/>
    <n v="2414"/>
    <n v="2414"/>
    <x v="0"/>
    <n v="0"/>
    <n v="0"/>
    <m/>
    <n v="0"/>
    <n v="2414"/>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21"/>
    <x v="20"/>
    <s v="---"/>
    <s v="EX"/>
    <s v="PRIN"/>
    <s v="PRINT DUPL"/>
    <s v="KA"/>
    <x v="4"/>
    <s v="GEN EXP"/>
    <s v="09"/>
    <s v="PRD"/>
    <x v="3"/>
    <n v="2000"/>
    <n v="2000"/>
    <m/>
    <x v="0"/>
    <n v="0"/>
    <s v="EX"/>
    <n v="2000"/>
    <n v="2000"/>
    <x v="0"/>
    <n v="0"/>
    <n v="0"/>
    <m/>
    <n v="0"/>
    <n v="2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41"/>
    <x v="40"/>
    <s v="---"/>
    <s v="EX"/>
    <s v="PRIN"/>
    <s v="PRINT DUPL"/>
    <s v="KA"/>
    <x v="4"/>
    <s v="GEN EXP"/>
    <s v="09"/>
    <s v="PRD"/>
    <x v="3"/>
    <n v="4500"/>
    <n v="4500"/>
    <m/>
    <x v="0"/>
    <n v="0"/>
    <s v="EX"/>
    <n v="4500"/>
    <n v="4500"/>
    <x v="0"/>
    <n v="0"/>
    <n v="0"/>
    <m/>
    <n v="0"/>
    <n v="45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43"/>
    <x v="42"/>
    <s v="---"/>
    <s v="EX"/>
    <s v="PHON"/>
    <s v="TELE POST"/>
    <s v="JV"/>
    <x v="4"/>
    <s v="GEN EXP"/>
    <s v="09"/>
    <s v="PRD"/>
    <x v="3"/>
    <n v="6000"/>
    <n v="6000"/>
    <m/>
    <x v="0"/>
    <n v="0"/>
    <s v="EX"/>
    <n v="6000"/>
    <n v="6000"/>
    <x v="0"/>
    <n v="0"/>
    <n v="0"/>
    <m/>
    <n v="0"/>
    <n v="6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22"/>
    <x v="21"/>
    <s v="---"/>
    <s v="EX"/>
    <s v="S&amp;E"/>
    <s v="S&amp;E"/>
    <s v="LF"/>
    <x v="4"/>
    <s v="GEN EXP"/>
    <s v="09"/>
    <s v="PRD"/>
    <x v="3"/>
    <n v="8000"/>
    <n v="8000"/>
    <m/>
    <x v="0"/>
    <n v="0"/>
    <s v="EX"/>
    <n v="8000"/>
    <n v="8000"/>
    <x v="0"/>
    <n v="0"/>
    <n v="0"/>
    <m/>
    <n v="0"/>
    <n v="8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46"/>
    <x v="45"/>
    <s v="---"/>
    <s v="EX"/>
    <s v="PRIN"/>
    <s v="PRINT DUPL"/>
    <s v="KA"/>
    <x v="4"/>
    <s v="GEN EXP"/>
    <s v="09"/>
    <s v="PRD"/>
    <x v="3"/>
    <n v="3500"/>
    <n v="3500"/>
    <m/>
    <x v="0"/>
    <n v="0"/>
    <s v="EX"/>
    <n v="3500"/>
    <n v="3500"/>
    <x v="0"/>
    <n v="0"/>
    <n v="0"/>
    <m/>
    <n v="0"/>
    <n v="3500"/>
    <s v="N"/>
    <m/>
    <s v="VPUR"/>
    <s v="VP FOR PUBLIC AFFAIRS &amp; GOV'T RELATIONS"/>
    <s v="96"/>
    <s v="1-Adjust Based Budget"/>
    <x v="42"/>
    <x v="2"/>
    <x v="7"/>
    <m/>
    <x v="4"/>
    <x v="4"/>
    <m/>
  </r>
  <r>
    <n v="2018"/>
    <s v="UA"/>
    <s v="VPUR"/>
    <s v="VP GOVERNMENT RELATIONS"/>
    <x v="140"/>
    <s v="-----"/>
    <m/>
    <s v="GOVERNMENT RELATIONS PROJECTS"/>
    <x v="25"/>
    <s v="VP FOR PUBLIC AFFAIRS &amp; GOV'T RELATIONS"/>
    <s v="GENFND"/>
    <x v="12"/>
    <x v="11"/>
    <s v="---"/>
    <s v="EX"/>
    <s v="PRIN"/>
    <s v="PRINT DUPL"/>
    <s v="KA"/>
    <x v="4"/>
    <s v="GEN EXP"/>
    <s v="09"/>
    <s v="PRD"/>
    <x v="3"/>
    <n v="5000"/>
    <n v="5000"/>
    <m/>
    <x v="0"/>
    <n v="0"/>
    <s v="EX"/>
    <n v="5000"/>
    <n v="5000"/>
    <x v="0"/>
    <n v="0"/>
    <n v="0"/>
    <m/>
    <n v="0"/>
    <n v="5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12"/>
    <x v="11"/>
    <s v="---"/>
    <s v="EX"/>
    <s v="PRIN"/>
    <s v="PRINT DUPL"/>
    <s v="KA"/>
    <x v="4"/>
    <s v="GEN EXP"/>
    <s v="09"/>
    <s v="PRD"/>
    <x v="3"/>
    <n v="2000"/>
    <n v="2000"/>
    <m/>
    <x v="0"/>
    <n v="0"/>
    <s v="EX"/>
    <n v="2000"/>
    <n v="2000"/>
    <x v="0"/>
    <n v="0"/>
    <n v="0"/>
    <m/>
    <n v="0"/>
    <n v="2000"/>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184"/>
    <x v="176"/>
    <s v="---"/>
    <s v="EX"/>
    <s v="S&amp;E"/>
    <s v="S&amp;E"/>
    <s v="LF"/>
    <x v="4"/>
    <s v="GEN EXP"/>
    <s v="09"/>
    <s v="PRD"/>
    <x v="3"/>
    <n v="45000"/>
    <n v="45000"/>
    <m/>
    <x v="0"/>
    <n v="0"/>
    <s v="EX"/>
    <n v="45000"/>
    <n v="45000"/>
    <x v="0"/>
    <n v="0"/>
    <n v="0"/>
    <m/>
    <n v="0"/>
    <n v="45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184"/>
    <x v="176"/>
    <s v="---"/>
    <s v="EX"/>
    <s v="S&amp;E"/>
    <s v="S&amp;E"/>
    <s v="LF"/>
    <x v="4"/>
    <s v="GEN EXP"/>
    <s v="09"/>
    <s v="PRD"/>
    <x v="3"/>
    <n v="3000"/>
    <n v="3000"/>
    <m/>
    <x v="0"/>
    <n v="0"/>
    <s v="EX"/>
    <n v="3000"/>
    <n v="3000"/>
    <x v="0"/>
    <n v="0"/>
    <n v="0"/>
    <m/>
    <n v="0"/>
    <n v="3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102"/>
    <x v="100"/>
    <s v="---"/>
    <s v="EX"/>
    <s v="S&amp;E"/>
    <s v="S&amp;E"/>
    <s v="LF"/>
    <x v="4"/>
    <s v="GEN EXP"/>
    <s v="09"/>
    <s v="PRD"/>
    <x v="3"/>
    <n v="4200"/>
    <n v="4200"/>
    <m/>
    <x v="0"/>
    <n v="0"/>
    <s v="EX"/>
    <n v="4200"/>
    <n v="4200"/>
    <x v="0"/>
    <n v="0"/>
    <n v="0"/>
    <m/>
    <n v="0"/>
    <n v="42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48"/>
    <x v="47"/>
    <s v="---"/>
    <s v="EX"/>
    <s v="S&amp;E"/>
    <s v="S&amp;E"/>
    <s v="LF"/>
    <x v="4"/>
    <s v="GEN EXP"/>
    <s v="09"/>
    <s v="PRD"/>
    <x v="3"/>
    <n v="2500"/>
    <n v="2500"/>
    <m/>
    <x v="0"/>
    <n v="0"/>
    <s v="EX"/>
    <n v="2500"/>
    <n v="2500"/>
    <x v="0"/>
    <n v="0"/>
    <n v="0"/>
    <m/>
    <n v="0"/>
    <n v="25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50"/>
    <x v="49"/>
    <s v="---"/>
    <s v="EX"/>
    <s v="PHON"/>
    <s v="TELE POST"/>
    <s v="JV"/>
    <x v="4"/>
    <s v="GEN EXP"/>
    <s v="09"/>
    <s v="PRD"/>
    <x v="3"/>
    <n v="1000"/>
    <n v="1000"/>
    <m/>
    <x v="0"/>
    <n v="0"/>
    <s v="EX"/>
    <n v="1000"/>
    <n v="1000"/>
    <x v="0"/>
    <n v="0"/>
    <n v="0"/>
    <m/>
    <n v="0"/>
    <n v="1000"/>
    <s v="N"/>
    <m/>
    <s v="VPUR"/>
    <s v="VP FOR PUBLIC AFFAIRS &amp; GOV'T RELATIONS"/>
    <s v="96"/>
    <s v="1-Adjust Based Budget"/>
    <x v="42"/>
    <x v="2"/>
    <x v="7"/>
    <m/>
    <x v="4"/>
    <x v="4"/>
    <m/>
  </r>
  <r>
    <n v="2018"/>
    <s v="UA"/>
    <s v="VPUR"/>
    <s v="VP GOVERNMENT RELATIONS"/>
    <x v="140"/>
    <s v="-----"/>
    <m/>
    <s v="GOVERNMENT RELATIONS PROJECTS"/>
    <x v="25"/>
    <s v="VP FOR PUBLIC AFFAIRS &amp; GOV'T RELATIONS"/>
    <s v="GENFND"/>
    <x v="13"/>
    <x v="12"/>
    <s v="---"/>
    <s v="EX"/>
    <s v="COSV"/>
    <s v="CONTRACT SRV"/>
    <s v="KK"/>
    <x v="4"/>
    <s v="GEN EXP"/>
    <s v="09"/>
    <s v="PRD"/>
    <x v="3"/>
    <n v="29363"/>
    <n v="29363"/>
    <m/>
    <x v="0"/>
    <n v="0"/>
    <s v="EX"/>
    <n v="29363"/>
    <n v="29363"/>
    <x v="0"/>
    <n v="0"/>
    <n v="0"/>
    <m/>
    <n v="0"/>
    <n v="29363"/>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13"/>
    <x v="12"/>
    <s v="---"/>
    <s v="EX"/>
    <s v="COSV"/>
    <s v="CONTRACT SRV"/>
    <s v="KK"/>
    <x v="4"/>
    <s v="GEN EXP"/>
    <s v="09"/>
    <s v="PRD"/>
    <x v="3"/>
    <n v="24613"/>
    <n v="24613"/>
    <m/>
    <x v="0"/>
    <n v="0"/>
    <s v="EX"/>
    <n v="24613"/>
    <n v="24613"/>
    <x v="0"/>
    <n v="0"/>
    <n v="0"/>
    <m/>
    <n v="0"/>
    <n v="24613"/>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53"/>
    <x v="52"/>
    <s v="---"/>
    <s v="EX"/>
    <s v="S&amp;E"/>
    <s v="S&amp;E"/>
    <s v="LF"/>
    <x v="4"/>
    <s v="GEN EXP"/>
    <s v="09"/>
    <s v="PRD"/>
    <x v="3"/>
    <n v="64099"/>
    <n v="64099"/>
    <m/>
    <x v="0"/>
    <n v="0"/>
    <s v="EX"/>
    <n v="64099"/>
    <n v="64099"/>
    <x v="0"/>
    <n v="0"/>
    <n v="0"/>
    <m/>
    <n v="0"/>
    <n v="64099"/>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53"/>
    <x v="52"/>
    <s v="---"/>
    <s v="EX"/>
    <s v="S&amp;E"/>
    <s v="S&amp;E"/>
    <s v="LF"/>
    <x v="4"/>
    <s v="GEN EXP"/>
    <s v="09"/>
    <s v="PRD"/>
    <x v="3"/>
    <n v="2500"/>
    <n v="2500"/>
    <m/>
    <x v="0"/>
    <n v="0"/>
    <s v="EX"/>
    <n v="2500"/>
    <n v="2500"/>
    <x v="0"/>
    <n v="0"/>
    <n v="0"/>
    <m/>
    <n v="0"/>
    <n v="25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56"/>
    <x v="55"/>
    <s v="---"/>
    <s v="EX"/>
    <s v="RENT"/>
    <s v="RENTS"/>
    <s v="KP"/>
    <x v="4"/>
    <s v="GEN EXP"/>
    <s v="09"/>
    <s v="PRD"/>
    <x v="3"/>
    <n v="85000"/>
    <n v="85000"/>
    <m/>
    <x v="0"/>
    <n v="0"/>
    <s v="EX"/>
    <n v="85000"/>
    <n v="85000"/>
    <x v="0"/>
    <n v="0"/>
    <n v="0"/>
    <m/>
    <n v="0"/>
    <n v="85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59"/>
    <x v="58"/>
    <s v="---"/>
    <s v="EX"/>
    <s v="R&amp;M"/>
    <s v="REPAIR MAINT"/>
    <s v="KV"/>
    <x v="4"/>
    <s v="GEN EXP"/>
    <s v="09"/>
    <s v="PRD"/>
    <x v="3"/>
    <n v="1000"/>
    <n v="1000"/>
    <m/>
    <x v="0"/>
    <n v="0"/>
    <s v="EX"/>
    <n v="1000"/>
    <n v="1000"/>
    <x v="0"/>
    <n v="0"/>
    <n v="0"/>
    <m/>
    <n v="0"/>
    <n v="1000"/>
    <s v="N"/>
    <m/>
    <s v="VPUR"/>
    <s v="VP FOR PUBLIC AFFAIRS &amp; GOV'T RELATIONS"/>
    <s v="96"/>
    <s v="1-Adjust Based Budget"/>
    <x v="42"/>
    <x v="2"/>
    <x v="7"/>
    <m/>
    <x v="4"/>
    <x v="4"/>
    <m/>
  </r>
  <r>
    <n v="2018"/>
    <s v="UA"/>
    <s v="VPUR"/>
    <s v="VP GOVERNMENT RELATIONS"/>
    <x v="140"/>
    <s v="-----"/>
    <m/>
    <s v="GOVERNMENT RELATIONS PROJECTS"/>
    <x v="25"/>
    <s v="VP FOR PUBLIC AFFAIRS &amp; GOV'T RELATIONS"/>
    <s v="GENFND"/>
    <x v="108"/>
    <x v="106"/>
    <s v="---"/>
    <s v="EX"/>
    <s v="ADV"/>
    <s v="ADVERT PROMO"/>
    <s v="LA"/>
    <x v="4"/>
    <s v="GEN EXP"/>
    <s v="09"/>
    <s v="PRD"/>
    <x v="3"/>
    <n v="4820"/>
    <n v="4820"/>
    <m/>
    <x v="0"/>
    <n v="0"/>
    <s v="EX"/>
    <n v="4820"/>
    <n v="4820"/>
    <x v="0"/>
    <n v="0"/>
    <n v="0"/>
    <m/>
    <n v="0"/>
    <n v="482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88"/>
    <x v="86"/>
    <s v="---"/>
    <s v="EX"/>
    <s v="S&amp;E"/>
    <s v="S&amp;E"/>
    <s v="LF"/>
    <x v="4"/>
    <s v="GEN EXP"/>
    <s v="09"/>
    <s v="PRD"/>
    <x v="3"/>
    <n v="200"/>
    <n v="200"/>
    <m/>
    <x v="0"/>
    <n v="0"/>
    <s v="EX"/>
    <n v="200"/>
    <n v="200"/>
    <x v="0"/>
    <n v="0"/>
    <n v="0"/>
    <m/>
    <n v="0"/>
    <n v="2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16"/>
    <x v="15"/>
    <s v="---"/>
    <s v="EX"/>
    <s v="ADV"/>
    <s v="ADVERT PROMO"/>
    <s v="LA"/>
    <x v="4"/>
    <s v="GEN EXP"/>
    <s v="09"/>
    <s v="PRD"/>
    <x v="3"/>
    <n v="1500"/>
    <n v="1500"/>
    <m/>
    <x v="0"/>
    <n v="0"/>
    <s v="EX"/>
    <n v="1500"/>
    <n v="1500"/>
    <x v="0"/>
    <n v="0"/>
    <n v="0"/>
    <m/>
    <n v="0"/>
    <n v="1500"/>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117"/>
    <x v="114"/>
    <s v="---"/>
    <s v="EX"/>
    <s v="S&amp;E"/>
    <s v="S&amp;E"/>
    <s v="LF"/>
    <x v="4"/>
    <s v="GEN EXP"/>
    <s v="09"/>
    <s v="PRD"/>
    <x v="3"/>
    <n v="36000"/>
    <n v="36000"/>
    <m/>
    <x v="0"/>
    <n v="0"/>
    <s v="EX"/>
    <n v="36000"/>
    <n v="36000"/>
    <x v="0"/>
    <n v="0"/>
    <n v="0"/>
    <m/>
    <n v="0"/>
    <n v="36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63"/>
    <x v="62"/>
    <s v="---"/>
    <s v="EX"/>
    <s v="S&amp;E"/>
    <s v="S&amp;E"/>
    <s v="LF"/>
    <x v="4"/>
    <s v="GEN EXP"/>
    <s v="09"/>
    <s v="PRD"/>
    <x v="3"/>
    <n v="1200"/>
    <n v="1200"/>
    <m/>
    <x v="0"/>
    <n v="0"/>
    <s v="EX"/>
    <n v="1200"/>
    <n v="1200"/>
    <x v="0"/>
    <n v="0"/>
    <n v="0"/>
    <m/>
    <n v="0"/>
    <n v="1200"/>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64"/>
    <x v="63"/>
    <s v="---"/>
    <s v="EX"/>
    <s v="S&amp;E"/>
    <s v="S&amp;E"/>
    <s v="LF"/>
    <x v="4"/>
    <s v="GEN EXP"/>
    <s v="09"/>
    <s v="PRD"/>
    <x v="3"/>
    <n v="200"/>
    <n v="200"/>
    <m/>
    <x v="0"/>
    <n v="0"/>
    <s v="EX"/>
    <n v="200"/>
    <n v="200"/>
    <x v="0"/>
    <n v="0"/>
    <n v="0"/>
    <m/>
    <n v="0"/>
    <n v="2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64"/>
    <x v="63"/>
    <s v="---"/>
    <s v="EX"/>
    <s v="S&amp;E"/>
    <s v="S&amp;E"/>
    <s v="LF"/>
    <x v="4"/>
    <s v="GEN EXP"/>
    <s v="09"/>
    <s v="PRD"/>
    <x v="3"/>
    <n v="250"/>
    <n v="250"/>
    <m/>
    <x v="0"/>
    <n v="0"/>
    <s v="EX"/>
    <n v="250"/>
    <n v="250"/>
    <x v="0"/>
    <n v="0"/>
    <n v="0"/>
    <m/>
    <n v="0"/>
    <n v="25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17"/>
    <x v="16"/>
    <s v="---"/>
    <s v="EX"/>
    <s v="OEXP"/>
    <s v="OTHER EXP"/>
    <s v="LP"/>
    <x v="4"/>
    <s v="GEN EXP"/>
    <s v="09"/>
    <s v="PRD"/>
    <x v="3"/>
    <n v="1500"/>
    <n v="1500"/>
    <m/>
    <x v="0"/>
    <n v="0"/>
    <s v="EX"/>
    <n v="1500"/>
    <n v="1500"/>
    <x v="0"/>
    <n v="0"/>
    <n v="0"/>
    <m/>
    <n v="0"/>
    <n v="15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65"/>
    <x v="64"/>
    <s v="---"/>
    <s v="EX"/>
    <s v="S&amp;E"/>
    <s v="S&amp;E"/>
    <s v="LF"/>
    <x v="4"/>
    <s v="GEN EXP"/>
    <s v="09"/>
    <s v="PRD"/>
    <x v="3"/>
    <n v="15000"/>
    <n v="15000"/>
    <m/>
    <x v="0"/>
    <n v="0"/>
    <s v="EX"/>
    <n v="15000"/>
    <n v="15000"/>
    <x v="0"/>
    <n v="0"/>
    <n v="0"/>
    <m/>
    <n v="0"/>
    <n v="15000"/>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24"/>
    <x v="23"/>
    <s v="---"/>
    <s v="EX"/>
    <s v="BENF"/>
    <s v="BENEFITS"/>
    <s v="GP"/>
    <x v="5"/>
    <s v="COMPENS"/>
    <s v="07"/>
    <s v="PRD"/>
    <x v="3"/>
    <n v="307265"/>
    <n v="307265"/>
    <m/>
    <x v="0"/>
    <n v="0"/>
    <s v="EX"/>
    <n v="307265"/>
    <n v="307265"/>
    <x v="0"/>
    <n v="0"/>
    <n v="0"/>
    <m/>
    <n v="0"/>
    <n v="307265"/>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25"/>
    <x v="24"/>
    <s v="---"/>
    <s v="EX"/>
    <s v="BENF"/>
    <s v="BENEFITS"/>
    <s v="GP"/>
    <x v="5"/>
    <s v="COMPENS"/>
    <s v="07"/>
    <s v="PRD"/>
    <x v="3"/>
    <n v="105797"/>
    <n v="105797"/>
    <m/>
    <x v="0"/>
    <n v="0"/>
    <s v="EX"/>
    <n v="105797"/>
    <n v="105797"/>
    <x v="0"/>
    <n v="0"/>
    <n v="0"/>
    <m/>
    <n v="0"/>
    <n v="105797"/>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25"/>
    <x v="24"/>
    <s v="---"/>
    <s v="EX"/>
    <s v="BENF"/>
    <s v="BENEFITS"/>
    <s v="GP"/>
    <x v="5"/>
    <s v="COMPENS"/>
    <s v="07"/>
    <s v="PRD"/>
    <x v="3"/>
    <n v="343"/>
    <n v="343"/>
    <m/>
    <x v="0"/>
    <n v="0"/>
    <s v="EX"/>
    <n v="343"/>
    <n v="343"/>
    <x v="0"/>
    <n v="0"/>
    <n v="0"/>
    <m/>
    <n v="0"/>
    <n v="343"/>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26"/>
    <x v="25"/>
    <s v="---"/>
    <s v="EX"/>
    <s v="BENF"/>
    <s v="BENEFITS"/>
    <s v="GP"/>
    <x v="5"/>
    <s v="COMPENS"/>
    <s v="07"/>
    <s v="PRD"/>
    <x v="3"/>
    <n v="194568"/>
    <n v="194568"/>
    <m/>
    <x v="0"/>
    <n v="0"/>
    <s v="EX"/>
    <n v="194568"/>
    <n v="194568"/>
    <x v="0"/>
    <n v="0"/>
    <n v="0"/>
    <m/>
    <n v="0"/>
    <n v="194568"/>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67"/>
    <x v="66"/>
    <s v="---"/>
    <s v="EX"/>
    <s v="BENF"/>
    <s v="BENEFITS"/>
    <s v="GP"/>
    <x v="5"/>
    <s v="COMPENS"/>
    <s v="07"/>
    <s v="PRD"/>
    <x v="3"/>
    <n v="7653"/>
    <n v="7653"/>
    <m/>
    <x v="0"/>
    <n v="0"/>
    <s v="EX"/>
    <n v="7653"/>
    <n v="7653"/>
    <x v="0"/>
    <n v="0"/>
    <n v="0"/>
    <m/>
    <n v="0"/>
    <n v="7653"/>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27"/>
    <x v="26"/>
    <s v="---"/>
    <s v="EX"/>
    <s v="TRAV"/>
    <s v="TRAVEL"/>
    <s v="MK"/>
    <x v="6"/>
    <s v="TRAVEL"/>
    <s v="10"/>
    <s v="PRD"/>
    <x v="3"/>
    <n v="30000"/>
    <n v="30000"/>
    <m/>
    <x v="0"/>
    <n v="0"/>
    <s v="EX"/>
    <n v="30000"/>
    <n v="30000"/>
    <x v="0"/>
    <n v="0"/>
    <n v="0"/>
    <m/>
    <n v="0"/>
    <n v="30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28"/>
    <x v="27"/>
    <s v="---"/>
    <s v="EX"/>
    <s v="TRAV"/>
    <s v="TRAVEL"/>
    <s v="MK"/>
    <x v="6"/>
    <s v="TRAVEL"/>
    <s v="10"/>
    <s v="PRD"/>
    <x v="3"/>
    <n v="50000"/>
    <n v="50000"/>
    <m/>
    <x v="0"/>
    <n v="0"/>
    <s v="EX"/>
    <n v="50000"/>
    <n v="50000"/>
    <x v="0"/>
    <n v="0"/>
    <n v="0"/>
    <m/>
    <n v="0"/>
    <n v="500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69"/>
    <x v="68"/>
    <s v="---"/>
    <s v="EX"/>
    <s v="TRAV"/>
    <s v="TRAVEL"/>
    <s v="MK"/>
    <x v="6"/>
    <s v="TRAVEL"/>
    <s v="10"/>
    <s v="PRD"/>
    <x v="3"/>
    <n v="1500"/>
    <n v="1500"/>
    <m/>
    <x v="0"/>
    <n v="0"/>
    <s v="EX"/>
    <n v="1500"/>
    <n v="1500"/>
    <x v="0"/>
    <n v="0"/>
    <n v="0"/>
    <m/>
    <n v="0"/>
    <n v="1500"/>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91"/>
    <x v="89"/>
    <s v="---"/>
    <s v="EX"/>
    <s v="TRAV"/>
    <s v="TRAVEL"/>
    <s v="MK"/>
    <x v="6"/>
    <s v="TRAVEL"/>
    <s v="10"/>
    <s v="PRD"/>
    <x v="3"/>
    <n v="10000"/>
    <n v="10000"/>
    <m/>
    <x v="0"/>
    <n v="0"/>
    <s v="EX"/>
    <n v="10000"/>
    <n v="10000"/>
    <x v="0"/>
    <n v="0"/>
    <n v="0"/>
    <m/>
    <n v="0"/>
    <n v="10000"/>
    <s v="N"/>
    <m/>
    <s v="VPUR"/>
    <s v="VP FOR PUBLIC AFFAIRS &amp; GOV'T RELATIONS"/>
    <s v="96"/>
    <s v="1-Adjust Based Budget"/>
    <x v="42"/>
    <x v="2"/>
    <x v="7"/>
    <m/>
    <x v="4"/>
    <x v="4"/>
    <m/>
  </r>
  <r>
    <n v="2018"/>
    <s v="UA"/>
    <s v="VPUR"/>
    <s v="VP GOVERNMENT RELATIONS"/>
    <x v="36"/>
    <s v="-----"/>
    <m/>
    <s v="GOVERNMENT RELATIONS COMPENSATION"/>
    <x v="25"/>
    <s v="VP FOR PUBLIC AFFAIRS &amp; GOV'T RELATIONS"/>
    <s v="GENFND"/>
    <x v="2"/>
    <x v="2"/>
    <s v="---"/>
    <s v="EX"/>
    <s v="TRIN"/>
    <s v="TRNSF-INCOME"/>
    <s v="DV"/>
    <x v="1"/>
    <s v="TRANSFER"/>
    <s v="21"/>
    <s v="PRD"/>
    <x v="1"/>
    <n v="181844"/>
    <n v="181844"/>
    <m/>
    <x v="1"/>
    <s v="10cr"/>
    <s v="Allot/Xfer IN"/>
    <n v="-181844"/>
    <n v="181844"/>
    <x v="0"/>
    <n v="0"/>
    <n v="0"/>
    <m/>
    <n v="0"/>
    <n v="181844"/>
    <s v="N"/>
    <m/>
    <s v="VPUR"/>
    <s v="VP FOR PUBLIC AFFAIRS &amp; GOV'T RELATIONS"/>
    <s v="96"/>
    <s v="1-Adjust Based Budget"/>
    <x v="42"/>
    <x v="2"/>
    <x v="7"/>
    <m/>
    <x v="4"/>
    <x v="4"/>
    <m/>
  </r>
  <r>
    <n v="2018"/>
    <s v="UA"/>
    <s v="VPUR"/>
    <s v="VP GOVERNMENT RELATIONS"/>
    <x v="139"/>
    <s v="-----"/>
    <m/>
    <s v="GOV. REL. PERSONNEL RELATED EXPENSES"/>
    <x v="25"/>
    <s v="VP FOR PUBLIC AFFAIRS &amp; GOV'T RELATIONS"/>
    <s v="GENFND"/>
    <x v="70"/>
    <x v="69"/>
    <s v="LCF"/>
    <s v="EX"/>
    <s v="S&amp;E"/>
    <s v="S&amp;E"/>
    <s v="LF"/>
    <x v="4"/>
    <s v="GEN EXP"/>
    <s v="09"/>
    <s v="PRD"/>
    <x v="3"/>
    <n v="13500"/>
    <n v="13500"/>
    <m/>
    <x v="0"/>
    <n v="0"/>
    <s v="EX"/>
    <n v="13500"/>
    <n v="13500"/>
    <x v="0"/>
    <n v="0"/>
    <n v="0"/>
    <m/>
    <n v="0"/>
    <n v="13500"/>
    <s v="N"/>
    <m/>
    <s v="VPUR"/>
    <s v="VP FOR PUBLIC AFFAIRS &amp; GOV'T RELATIONS"/>
    <s v="96"/>
    <s v="1-Adjust Based Budget"/>
    <x v="42"/>
    <x v="2"/>
    <x v="7"/>
    <m/>
    <x v="4"/>
    <x v="4"/>
    <m/>
  </r>
  <r>
    <n v="2018"/>
    <s v="UA"/>
    <s v="UART"/>
    <s v="UNIVERSITY ARCHITECTS OFFICE"/>
    <x v="141"/>
    <s v="-----"/>
    <m/>
    <s v="UNIV ARCHITECTS OFFICE"/>
    <x v="29"/>
    <s v="VP CAPITAL PROJECTS &amp; FACILITIES"/>
    <s v="GENFND"/>
    <x v="34"/>
    <x v="33"/>
    <s v="---"/>
    <s v="EX"/>
    <s v="PRSA"/>
    <s v="PROF SAL"/>
    <s v="FP"/>
    <x v="5"/>
    <s v="COMPENS"/>
    <s v="07"/>
    <s v="PP"/>
    <x v="3"/>
    <n v="642156"/>
    <n v="642156"/>
    <m/>
    <x v="0"/>
    <n v="0"/>
    <s v="EX"/>
    <n v="642156"/>
    <n v="642156"/>
    <x v="2"/>
    <n v="17735"/>
    <n v="-13742.138400000054"/>
    <m/>
    <n v="3992.8615999999456"/>
    <n v="646148.86159999995"/>
    <s v="Y"/>
    <m/>
    <s v="VPAD"/>
    <s v="VP CAPITAL PROJECTS &amp; FACILITIES"/>
    <s v="99"/>
    <s v="1-Adjust Based Budget"/>
    <x v="43"/>
    <x v="2"/>
    <x v="7"/>
    <m/>
    <x v="20"/>
    <x v="20"/>
    <m/>
  </r>
  <r>
    <n v="2018"/>
    <s v="UA"/>
    <s v="UART"/>
    <s v="UNIVERSITY ARCHITECTS OFFICE"/>
    <x v="141"/>
    <s v="-----"/>
    <m/>
    <s v="UNIV ARCHITECTS OFFICE"/>
    <x v="29"/>
    <s v="VP CAPITAL PROJECTS &amp; FACILITIES"/>
    <s v="GENFND"/>
    <x v="11"/>
    <x v="10"/>
    <s v="---"/>
    <s v="EX"/>
    <s v="ADV"/>
    <s v="ADVERT PROMO"/>
    <s v="LA"/>
    <x v="4"/>
    <s v="GEN EXP"/>
    <s v="09"/>
    <s v="PP"/>
    <x v="3"/>
    <n v="2000"/>
    <n v="2000"/>
    <m/>
    <x v="0"/>
    <n v="0"/>
    <s v="EX"/>
    <n v="2000"/>
    <n v="2000"/>
    <x v="0"/>
    <n v="0"/>
    <n v="0"/>
    <m/>
    <n v="0"/>
    <n v="2000"/>
    <s v="N"/>
    <m/>
    <s v="VPAD"/>
    <s v="VP CAPITAL PROJECTS &amp; FACILITIES"/>
    <s v="98"/>
    <s v="1-Adjust Based Budget"/>
    <x v="42"/>
    <x v="2"/>
    <x v="7"/>
    <m/>
    <x v="20"/>
    <x v="20"/>
    <m/>
  </r>
  <r>
    <n v="2018"/>
    <s v="UA"/>
    <s v="UART"/>
    <s v="UNIVERSITY ARCHITECTS OFFICE"/>
    <x v="141"/>
    <s v="-----"/>
    <m/>
    <s v="UNIV ARCHITECTS OFFICE"/>
    <x v="29"/>
    <s v="VP CAPITAL PROJECTS &amp; FACILITIES"/>
    <s v="GENFND"/>
    <x v="43"/>
    <x v="42"/>
    <s v="---"/>
    <s v="EX"/>
    <s v="PHON"/>
    <s v="TELE POST"/>
    <s v="JV"/>
    <x v="4"/>
    <s v="GEN EXP"/>
    <s v="09"/>
    <s v="PP"/>
    <x v="3"/>
    <n v="500"/>
    <n v="500"/>
    <m/>
    <x v="0"/>
    <n v="0"/>
    <s v="EX"/>
    <n v="500"/>
    <n v="500"/>
    <x v="0"/>
    <n v="0"/>
    <n v="0"/>
    <m/>
    <n v="0"/>
    <n v="500"/>
    <s v="N"/>
    <m/>
    <s v="VPAD"/>
    <s v="VP CAPITAL PROJECTS &amp; FACILITIES"/>
    <s v="98"/>
    <s v="1-Adjust Based Budget"/>
    <x v="42"/>
    <x v="2"/>
    <x v="7"/>
    <m/>
    <x v="20"/>
    <x v="20"/>
    <m/>
  </r>
  <r>
    <n v="2018"/>
    <s v="UA"/>
    <s v="UART"/>
    <s v="UNIVERSITY ARCHITECTS OFFICE"/>
    <x v="141"/>
    <s v="-----"/>
    <m/>
    <s v="UNIV ARCHITECTS OFFICE"/>
    <x v="29"/>
    <s v="VP CAPITAL PROJECTS &amp; FACILITIES"/>
    <s v="GENFND"/>
    <x v="22"/>
    <x v="21"/>
    <s v="---"/>
    <s v="EX"/>
    <s v="S&amp;E"/>
    <s v="S&amp;E"/>
    <s v="LF"/>
    <x v="4"/>
    <s v="GEN EXP"/>
    <s v="09"/>
    <s v="PP"/>
    <x v="3"/>
    <n v="6050"/>
    <n v="6050"/>
    <m/>
    <x v="0"/>
    <n v="0"/>
    <s v="EX"/>
    <n v="6050"/>
    <n v="6050"/>
    <x v="0"/>
    <n v="0"/>
    <n v="0"/>
    <m/>
    <n v="0"/>
    <n v="6050"/>
    <s v="N"/>
    <m/>
    <s v="VPAD"/>
    <s v="VP CAPITAL PROJECTS &amp; FACILITIES"/>
    <s v="98"/>
    <s v="1-Adjust Based Budget"/>
    <x v="42"/>
    <x v="2"/>
    <x v="7"/>
    <m/>
    <x v="20"/>
    <x v="20"/>
    <m/>
  </r>
  <r>
    <n v="2018"/>
    <s v="UA"/>
    <s v="UART"/>
    <s v="UNIVERSITY ARCHITECTS OFFICE"/>
    <x v="141"/>
    <s v="-----"/>
    <m/>
    <s v="UNIV ARCHITECTS OFFICE"/>
    <x v="29"/>
    <s v="VP CAPITAL PROJECTS &amp; FACILITIES"/>
    <s v="GENFND"/>
    <x v="46"/>
    <x v="45"/>
    <s v="---"/>
    <s v="EX"/>
    <s v="PRIN"/>
    <s v="PRINT DUPL"/>
    <s v="KA"/>
    <x v="4"/>
    <s v="GEN EXP"/>
    <s v="09"/>
    <s v="PP"/>
    <x v="3"/>
    <n v="2500"/>
    <n v="2500"/>
    <m/>
    <x v="0"/>
    <n v="0"/>
    <s v="EX"/>
    <n v="2500"/>
    <n v="2500"/>
    <x v="0"/>
    <n v="0"/>
    <n v="0"/>
    <m/>
    <n v="0"/>
    <n v="2500"/>
    <s v="N"/>
    <m/>
    <s v="VPAD"/>
    <s v="VP CAPITAL PROJECTS &amp; FACILITIES"/>
    <s v="98"/>
    <s v="1-Adjust Based Budget"/>
    <x v="42"/>
    <x v="2"/>
    <x v="7"/>
    <m/>
    <x v="20"/>
    <x v="20"/>
    <m/>
  </r>
  <r>
    <n v="2018"/>
    <s v="UA"/>
    <s v="UART"/>
    <s v="UNIVERSITY ARCHITECTS OFFICE"/>
    <x v="141"/>
    <s v="-----"/>
    <m/>
    <s v="UNIV ARCHITECTS OFFICE"/>
    <x v="29"/>
    <s v="VP CAPITAL PROJECTS &amp; FACILITIES"/>
    <s v="GENFND"/>
    <x v="12"/>
    <x v="11"/>
    <s v="---"/>
    <s v="EX"/>
    <s v="PRIN"/>
    <s v="PRINT DUPL"/>
    <s v="KA"/>
    <x v="4"/>
    <s v="GEN EXP"/>
    <s v="09"/>
    <s v="PP"/>
    <x v="3"/>
    <n v="1200"/>
    <n v="1200"/>
    <m/>
    <x v="0"/>
    <n v="0"/>
    <s v="EX"/>
    <n v="1200"/>
    <n v="1200"/>
    <x v="0"/>
    <n v="0"/>
    <n v="0"/>
    <m/>
    <n v="0"/>
    <n v="1200"/>
    <s v="N"/>
    <m/>
    <s v="VPAD"/>
    <s v="VP CAPITAL PROJECTS &amp; FACILITIES"/>
    <s v="98"/>
    <s v="1-Adjust Based Budget"/>
    <x v="42"/>
    <x v="2"/>
    <x v="7"/>
    <m/>
    <x v="20"/>
    <x v="20"/>
    <m/>
  </r>
  <r>
    <n v="2018"/>
    <s v="UA"/>
    <s v="UART"/>
    <s v="UNIVERSITY ARCHITECTS OFFICE"/>
    <x v="141"/>
    <s v="-----"/>
    <m/>
    <s v="UNIV ARCHITECTS OFFICE"/>
    <x v="29"/>
    <s v="VP CAPITAL PROJECTS &amp; FACILITIES"/>
    <s v="GENFND"/>
    <x v="50"/>
    <x v="49"/>
    <s v="---"/>
    <s v="EX"/>
    <s v="PHON"/>
    <s v="TELE POST"/>
    <s v="JV"/>
    <x v="4"/>
    <s v="GEN EXP"/>
    <s v="09"/>
    <s v="PP"/>
    <x v="3"/>
    <n v="300"/>
    <n v="300"/>
    <m/>
    <x v="0"/>
    <n v="0"/>
    <s v="EX"/>
    <n v="300"/>
    <n v="300"/>
    <x v="0"/>
    <n v="0"/>
    <n v="0"/>
    <m/>
    <n v="0"/>
    <n v="300"/>
    <s v="N"/>
    <m/>
    <s v="VPAD"/>
    <s v="VP CAPITAL PROJECTS &amp; FACILITIES"/>
    <s v="98"/>
    <s v="1-Adjust Based Budget"/>
    <x v="42"/>
    <x v="2"/>
    <x v="7"/>
    <m/>
    <x v="20"/>
    <x v="20"/>
    <m/>
  </r>
  <r>
    <n v="2018"/>
    <s v="UA"/>
    <s v="UART"/>
    <s v="UNIVERSITY ARCHITECTS OFFICE"/>
    <x v="141"/>
    <s v="-----"/>
    <m/>
    <s v="UNIV ARCHITECTS OFFICE"/>
    <x v="29"/>
    <s v="VP CAPITAL PROJECTS &amp; FACILITIES"/>
    <s v="GENFND"/>
    <x v="53"/>
    <x v="52"/>
    <s v="---"/>
    <s v="EX"/>
    <s v="S&amp;E"/>
    <s v="S&amp;E"/>
    <s v="LF"/>
    <x v="4"/>
    <s v="GEN EXP"/>
    <s v="09"/>
    <s v="PP"/>
    <x v="3"/>
    <n v="13100"/>
    <n v="13100"/>
    <m/>
    <x v="0"/>
    <n v="0"/>
    <s v="EX"/>
    <n v="13100"/>
    <n v="13100"/>
    <x v="0"/>
    <n v="0"/>
    <n v="0"/>
    <m/>
    <n v="0"/>
    <n v="13100"/>
    <s v="N"/>
    <m/>
    <s v="VPAD"/>
    <s v="VP CAPITAL PROJECTS &amp; FACILITIES"/>
    <s v="98"/>
    <s v="1-Adjust Based Budget"/>
    <x v="42"/>
    <x v="2"/>
    <x v="7"/>
    <m/>
    <x v="20"/>
    <x v="20"/>
    <m/>
  </r>
  <r>
    <n v="2018"/>
    <s v="UA"/>
    <s v="UART"/>
    <s v="UNIVERSITY ARCHITECTS OFFICE"/>
    <x v="141"/>
    <s v="-----"/>
    <m/>
    <s v="UNIV ARCHITECTS OFFICE"/>
    <x v="29"/>
    <s v="VP CAPITAL PROJECTS &amp; FACILITIES"/>
    <s v="GENFND"/>
    <x v="56"/>
    <x v="55"/>
    <s v="---"/>
    <s v="EX"/>
    <s v="RENT"/>
    <s v="RENTS"/>
    <s v="KP"/>
    <x v="4"/>
    <s v="GEN EXP"/>
    <s v="09"/>
    <s v="PP"/>
    <x v="3"/>
    <n v="1000"/>
    <n v="1000"/>
    <m/>
    <x v="0"/>
    <n v="0"/>
    <s v="EX"/>
    <n v="1000"/>
    <n v="1000"/>
    <x v="0"/>
    <n v="0"/>
    <n v="0"/>
    <m/>
    <n v="0"/>
    <n v="1000"/>
    <s v="N"/>
    <m/>
    <s v="VPAD"/>
    <s v="VP CAPITAL PROJECTS &amp; FACILITIES"/>
    <s v="98"/>
    <s v="1-Adjust Based Budget"/>
    <x v="42"/>
    <x v="2"/>
    <x v="7"/>
    <m/>
    <x v="20"/>
    <x v="20"/>
    <m/>
  </r>
  <r>
    <n v="2018"/>
    <s v="UA"/>
    <s v="UART"/>
    <s v="UNIVERSITY ARCHITECTS OFFICE"/>
    <x v="141"/>
    <s v="-----"/>
    <m/>
    <s v="UNIV ARCHITECTS OFFICE"/>
    <x v="29"/>
    <s v="VP CAPITAL PROJECTS &amp; FACILITIES"/>
    <s v="GENFND"/>
    <x v="121"/>
    <x v="117"/>
    <s v="---"/>
    <s v="EX"/>
    <s v="COSV"/>
    <s v="CONTRACT SRV"/>
    <s v="KK"/>
    <x v="4"/>
    <s v="GEN EXP"/>
    <s v="09"/>
    <s v="PP"/>
    <x v="3"/>
    <n v="500"/>
    <n v="500"/>
    <m/>
    <x v="0"/>
    <n v="0"/>
    <s v="EX"/>
    <n v="500"/>
    <n v="500"/>
    <x v="0"/>
    <n v="0"/>
    <n v="0"/>
    <m/>
    <n v="0"/>
    <n v="500"/>
    <s v="N"/>
    <m/>
    <s v="VPAD"/>
    <s v="VP CAPITAL PROJECTS &amp; FACILITIES"/>
    <s v="98"/>
    <s v="1-Adjust Based Budget"/>
    <x v="42"/>
    <x v="2"/>
    <x v="7"/>
    <m/>
    <x v="20"/>
    <x v="20"/>
    <m/>
  </r>
  <r>
    <n v="2018"/>
    <s v="UA"/>
    <s v="UART"/>
    <s v="UNIVERSITY ARCHITECTS OFFICE"/>
    <x v="141"/>
    <s v="-----"/>
    <m/>
    <s v="UNIV ARCHITECTS OFFICE"/>
    <x v="29"/>
    <s v="VP CAPITAL PROJECTS &amp; FACILITIES"/>
    <s v="GENFND"/>
    <x v="16"/>
    <x v="15"/>
    <s v="---"/>
    <s v="EX"/>
    <s v="ADV"/>
    <s v="ADVERT PROMO"/>
    <s v="LA"/>
    <x v="4"/>
    <s v="GEN EXP"/>
    <s v="09"/>
    <s v="PP"/>
    <x v="3"/>
    <n v="3500"/>
    <n v="3500"/>
    <m/>
    <x v="0"/>
    <n v="0"/>
    <s v="EX"/>
    <n v="3500"/>
    <n v="3500"/>
    <x v="0"/>
    <n v="0"/>
    <n v="0"/>
    <m/>
    <n v="0"/>
    <n v="3500"/>
    <s v="N"/>
    <m/>
    <s v="VPAD"/>
    <s v="VP CAPITAL PROJECTS &amp; FACILITIES"/>
    <s v="98"/>
    <s v="1-Adjust Based Budget"/>
    <x v="42"/>
    <x v="2"/>
    <x v="7"/>
    <m/>
    <x v="20"/>
    <x v="20"/>
    <m/>
  </r>
  <r>
    <n v="2018"/>
    <s v="UA"/>
    <s v="UART"/>
    <s v="UNIVERSITY ARCHITECTS OFFICE"/>
    <x v="141"/>
    <s v="-----"/>
    <m/>
    <s v="UNIV ARCHITECTS OFFICE"/>
    <x v="29"/>
    <s v="VP CAPITAL PROJECTS &amp; FACILITIES"/>
    <s v="GENFND"/>
    <x v="63"/>
    <x v="62"/>
    <s v="---"/>
    <s v="EX"/>
    <s v="S&amp;E"/>
    <s v="S&amp;E"/>
    <s v="LF"/>
    <x v="4"/>
    <s v="GEN EXP"/>
    <s v="09"/>
    <s v="PP"/>
    <x v="3"/>
    <n v="2000"/>
    <n v="2000"/>
    <m/>
    <x v="0"/>
    <n v="0"/>
    <s v="EX"/>
    <n v="2000"/>
    <n v="2000"/>
    <x v="0"/>
    <n v="0"/>
    <n v="0"/>
    <m/>
    <n v="0"/>
    <n v="2000"/>
    <s v="N"/>
    <m/>
    <s v="VPAD"/>
    <s v="VP CAPITAL PROJECTS &amp; FACILITIES"/>
    <s v="98"/>
    <s v="1-Adjust Based Budget"/>
    <x v="42"/>
    <x v="2"/>
    <x v="7"/>
    <m/>
    <x v="20"/>
    <x v="20"/>
    <m/>
  </r>
  <r>
    <n v="2018"/>
    <s v="UA"/>
    <s v="UART"/>
    <s v="UNIVERSITY ARCHITECTS OFFICE"/>
    <x v="141"/>
    <s v="-----"/>
    <m/>
    <s v="UNIV ARCHITECTS OFFICE"/>
    <x v="29"/>
    <s v="VP CAPITAL PROJECTS &amp; FACILITIES"/>
    <s v="GENFND"/>
    <x v="17"/>
    <x v="16"/>
    <s v="---"/>
    <s v="EX"/>
    <s v="OEXP"/>
    <s v="OTHER EXP"/>
    <s v="LP"/>
    <x v="4"/>
    <s v="GEN EXP"/>
    <s v="09"/>
    <s v="PP"/>
    <x v="3"/>
    <n v="750"/>
    <n v="750"/>
    <m/>
    <x v="0"/>
    <n v="0"/>
    <s v="EX"/>
    <n v="750"/>
    <n v="750"/>
    <x v="0"/>
    <n v="0"/>
    <n v="0"/>
    <m/>
    <n v="0"/>
    <n v="750"/>
    <s v="N"/>
    <m/>
    <s v="VPAD"/>
    <s v="VP CAPITAL PROJECTS &amp; FACILITIES"/>
    <s v="98"/>
    <s v="1-Adjust Based Budget"/>
    <x v="42"/>
    <x v="2"/>
    <x v="7"/>
    <m/>
    <x v="20"/>
    <x v="20"/>
    <m/>
  </r>
  <r>
    <n v="2018"/>
    <s v="UA"/>
    <s v="UART"/>
    <s v="UNIVERSITY ARCHITECTS OFFICE"/>
    <x v="141"/>
    <s v="-----"/>
    <m/>
    <s v="UNIV ARCHITECTS OFFICE"/>
    <x v="29"/>
    <s v="VP CAPITAL PROJECTS &amp; FACILITIES"/>
    <s v="GENFND"/>
    <x v="24"/>
    <x v="23"/>
    <s v="---"/>
    <s v="EX"/>
    <s v="BENF"/>
    <s v="BENEFITS"/>
    <s v="GP"/>
    <x v="5"/>
    <s v="COMPENS"/>
    <s v="07"/>
    <s v="PP"/>
    <x v="3"/>
    <n v="129073"/>
    <n v="129073"/>
    <m/>
    <x v="0"/>
    <n v="0"/>
    <s v="EX"/>
    <n v="129073"/>
    <n v="129073"/>
    <x v="0"/>
    <n v="0"/>
    <n v="0"/>
    <m/>
    <n v="0"/>
    <n v="129073"/>
    <s v="N"/>
    <m/>
    <s v="VPAD"/>
    <s v="VP CAPITAL PROJECTS &amp; FACILITIES"/>
    <s v="98"/>
    <s v="1-Adjust Based Budget"/>
    <x v="42"/>
    <x v="2"/>
    <x v="7"/>
    <m/>
    <x v="20"/>
    <x v="20"/>
    <m/>
  </r>
  <r>
    <n v="2018"/>
    <s v="UA"/>
    <s v="UART"/>
    <s v="UNIVERSITY ARCHITECTS OFFICE"/>
    <x v="141"/>
    <s v="-----"/>
    <m/>
    <s v="UNIV ARCHITECTS OFFICE"/>
    <x v="29"/>
    <s v="VP CAPITAL PROJECTS &amp; FACILITIES"/>
    <s v="GENFND"/>
    <x v="25"/>
    <x v="24"/>
    <s v="---"/>
    <s v="EX"/>
    <s v="BENF"/>
    <s v="BENEFITS"/>
    <s v="GP"/>
    <x v="5"/>
    <s v="COMPENS"/>
    <s v="07"/>
    <s v="PP"/>
    <x v="3"/>
    <n v="43988"/>
    <n v="43988"/>
    <m/>
    <x v="0"/>
    <n v="0"/>
    <s v="EX"/>
    <n v="43988"/>
    <n v="43988"/>
    <x v="0"/>
    <n v="0"/>
    <n v="0"/>
    <m/>
    <n v="0"/>
    <n v="43988"/>
    <s v="N"/>
    <m/>
    <s v="VPAD"/>
    <s v="VP CAPITAL PROJECTS &amp; FACILITIES"/>
    <s v="98"/>
    <s v="1-Adjust Based Budget"/>
    <x v="42"/>
    <x v="2"/>
    <x v="7"/>
    <m/>
    <x v="20"/>
    <x v="20"/>
    <m/>
  </r>
  <r>
    <n v="2018"/>
    <s v="UA"/>
    <s v="UART"/>
    <s v="UNIVERSITY ARCHITECTS OFFICE"/>
    <x v="141"/>
    <s v="-----"/>
    <m/>
    <s v="UNIV ARCHITECTS OFFICE"/>
    <x v="29"/>
    <s v="VP CAPITAL PROJECTS &amp; FACILITIES"/>
    <s v="GENFND"/>
    <x v="26"/>
    <x v="25"/>
    <s v="---"/>
    <s v="EX"/>
    <s v="BENF"/>
    <s v="BENEFITS"/>
    <s v="GP"/>
    <x v="5"/>
    <s v="COMPENS"/>
    <s v="07"/>
    <s v="PP"/>
    <x v="3"/>
    <n v="85278"/>
    <n v="85278"/>
    <m/>
    <x v="0"/>
    <n v="0"/>
    <s v="EX"/>
    <n v="85278"/>
    <n v="85278"/>
    <x v="0"/>
    <n v="0"/>
    <n v="0"/>
    <m/>
    <n v="0"/>
    <n v="85278"/>
    <s v="N"/>
    <m/>
    <s v="VPAD"/>
    <s v="VP CAPITAL PROJECTS &amp; FACILITIES"/>
    <s v="98"/>
    <s v="1-Adjust Based Budget"/>
    <x v="42"/>
    <x v="2"/>
    <x v="7"/>
    <m/>
    <x v="20"/>
    <x v="20"/>
    <m/>
  </r>
  <r>
    <n v="2018"/>
    <s v="UA"/>
    <s v="UART"/>
    <s v="UNIVERSITY ARCHITECTS OFFICE"/>
    <x v="141"/>
    <s v="-----"/>
    <m/>
    <s v="UNIV ARCHITECTS OFFICE"/>
    <x v="29"/>
    <s v="VP CAPITAL PROJECTS &amp; FACILITIES"/>
    <s v="GENFND"/>
    <x v="27"/>
    <x v="26"/>
    <s v="---"/>
    <s v="EX"/>
    <s v="TRAV"/>
    <s v="TRAVEL"/>
    <s v="MK"/>
    <x v="6"/>
    <s v="TRAVEL"/>
    <s v="10"/>
    <s v="PP"/>
    <x v="3"/>
    <n v="3000"/>
    <n v="3000"/>
    <m/>
    <x v="0"/>
    <n v="0"/>
    <s v="EX"/>
    <n v="3000"/>
    <n v="3000"/>
    <x v="0"/>
    <n v="0"/>
    <n v="0"/>
    <m/>
    <n v="0"/>
    <n v="3000"/>
    <s v="N"/>
    <m/>
    <s v="VPAD"/>
    <s v="VP CAPITAL PROJECTS &amp; FACILITIES"/>
    <s v="98"/>
    <s v="1-Adjust Based Budget"/>
    <x v="42"/>
    <x v="2"/>
    <x v="7"/>
    <m/>
    <x v="20"/>
    <x v="20"/>
    <m/>
  </r>
  <r>
    <n v="2018"/>
    <s v="UA"/>
    <s v="URE"/>
    <s v="UNIVERSITY REAL ESTATE"/>
    <x v="142"/>
    <s v="-----"/>
    <m/>
    <s v="REAL ESTATE DEPT"/>
    <x v="29"/>
    <s v="VP CAPITAL PROJECTS &amp; FACILITIES"/>
    <s v="GENFND"/>
    <x v="34"/>
    <x v="33"/>
    <s v="---"/>
    <s v="EX"/>
    <s v="PRSA"/>
    <s v="PROF SAL"/>
    <s v="FP"/>
    <x v="5"/>
    <s v="COMPENS"/>
    <s v="07"/>
    <s v="IS"/>
    <x v="3"/>
    <n v="216677"/>
    <n v="216677"/>
    <m/>
    <x v="0"/>
    <n v="0"/>
    <s v="EX"/>
    <n v="216677"/>
    <n v="216677"/>
    <x v="2"/>
    <n v="5984"/>
    <n v="-4636.8878000000186"/>
    <m/>
    <n v="1347.1121999999814"/>
    <n v="218024.11219999997"/>
    <s v="Y"/>
    <m/>
    <s v="VPAD"/>
    <s v="VP CAPITAL PROJECTS &amp; FACILITIES"/>
    <s v="99"/>
    <s v="1-Adjust Based Budget"/>
    <x v="43"/>
    <x v="2"/>
    <x v="7"/>
    <m/>
    <x v="20"/>
    <x v="20"/>
    <m/>
  </r>
  <r>
    <n v="2018"/>
    <s v="UA"/>
    <s v="URE"/>
    <s v="UNIVERSITY REAL ESTATE"/>
    <x v="142"/>
    <s v="-----"/>
    <m/>
    <s v="REAL ESTATE DEPT"/>
    <x v="29"/>
    <s v="VP CAPITAL PROJECTS &amp; FACILITIES"/>
    <s v="GENFND"/>
    <x v="24"/>
    <x v="23"/>
    <s v="---"/>
    <s v="EX"/>
    <s v="BENF"/>
    <s v="BENEFITS"/>
    <s v="GP"/>
    <x v="5"/>
    <s v="COMPENS"/>
    <s v="07"/>
    <s v="IS"/>
    <x v="3"/>
    <n v="43552"/>
    <n v="43552"/>
    <m/>
    <x v="0"/>
    <n v="0"/>
    <s v="EX"/>
    <n v="43552"/>
    <n v="43552"/>
    <x v="0"/>
    <n v="0"/>
    <n v="0"/>
    <m/>
    <n v="0"/>
    <n v="43552"/>
    <s v="N"/>
    <m/>
    <s v="VPAD"/>
    <s v="VP CAPITAL PROJECTS &amp; FACILITIES"/>
    <s v="98"/>
    <s v="1-Adjust Based Budget"/>
    <x v="42"/>
    <x v="2"/>
    <x v="7"/>
    <m/>
    <x v="20"/>
    <x v="20"/>
    <m/>
  </r>
  <r>
    <n v="2018"/>
    <s v="UA"/>
    <s v="URE"/>
    <s v="UNIVERSITY REAL ESTATE"/>
    <x v="142"/>
    <s v="-----"/>
    <m/>
    <s v="REAL ESTATE DEPT"/>
    <x v="29"/>
    <s v="VP CAPITAL PROJECTS &amp; FACILITIES"/>
    <s v="GENFND"/>
    <x v="25"/>
    <x v="24"/>
    <s v="---"/>
    <s v="EX"/>
    <s v="BENF"/>
    <s v="BENEFITS"/>
    <s v="GP"/>
    <x v="5"/>
    <s v="COMPENS"/>
    <s v="07"/>
    <s v="IS"/>
    <x v="3"/>
    <n v="14842"/>
    <n v="14842"/>
    <m/>
    <x v="0"/>
    <n v="0"/>
    <s v="EX"/>
    <n v="14842"/>
    <n v="14842"/>
    <x v="0"/>
    <n v="0"/>
    <n v="0"/>
    <m/>
    <n v="0"/>
    <n v="14842"/>
    <s v="N"/>
    <m/>
    <s v="VPAD"/>
    <s v="VP CAPITAL PROJECTS &amp; FACILITIES"/>
    <s v="98"/>
    <s v="1-Adjust Based Budget"/>
    <x v="42"/>
    <x v="2"/>
    <x v="7"/>
    <m/>
    <x v="20"/>
    <x v="20"/>
    <m/>
  </r>
  <r>
    <n v="2018"/>
    <s v="UA"/>
    <s v="URE"/>
    <s v="UNIVERSITY REAL ESTATE"/>
    <x v="142"/>
    <s v="-----"/>
    <m/>
    <s v="REAL ESTATE DEPT"/>
    <x v="29"/>
    <s v="VP CAPITAL PROJECTS &amp; FACILITIES"/>
    <s v="GENFND"/>
    <x v="26"/>
    <x v="25"/>
    <s v="---"/>
    <s v="EX"/>
    <s v="BENF"/>
    <s v="BENEFITS"/>
    <s v="GP"/>
    <x v="5"/>
    <s v="COMPENS"/>
    <s v="07"/>
    <s v="IS"/>
    <x v="3"/>
    <n v="28775"/>
    <n v="28775"/>
    <m/>
    <x v="0"/>
    <n v="0"/>
    <s v="EX"/>
    <n v="28775"/>
    <n v="28775"/>
    <x v="0"/>
    <n v="0"/>
    <n v="0"/>
    <m/>
    <n v="0"/>
    <n v="28775"/>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9"/>
    <x v="28"/>
    <s v="---"/>
    <s v="IN"/>
    <s v="GIFT"/>
    <s v="GIFTS"/>
    <s v="DF"/>
    <x v="2"/>
    <s v="OTH REVENUE"/>
    <s v="03"/>
    <s v="PP"/>
    <x v="1"/>
    <n v="963"/>
    <n v="963"/>
    <m/>
    <x v="1"/>
    <n v="0"/>
    <s v="IN"/>
    <n v="963"/>
    <n v="963"/>
    <x v="0"/>
    <n v="0"/>
    <n v="0"/>
    <m/>
    <n v="0"/>
    <n v="963"/>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34"/>
    <x v="33"/>
    <s v="---"/>
    <s v="EX"/>
    <s v="PRSA"/>
    <s v="PROF SAL"/>
    <s v="FP"/>
    <x v="5"/>
    <s v="COMPENS"/>
    <s v="07"/>
    <s v="PP"/>
    <x v="3"/>
    <n v="1122358"/>
    <n v="1122358"/>
    <m/>
    <x v="0"/>
    <n v="0"/>
    <s v="EX"/>
    <n v="1122358"/>
    <n v="1122358"/>
    <x v="2"/>
    <n v="30997"/>
    <n v="-24018.461200000096"/>
    <m/>
    <n v="6978.5387999999039"/>
    <n v="1129336.5388"/>
    <s v="Y"/>
    <m/>
    <s v="VPAD"/>
    <s v="VP CAPITAL PROJECTS &amp; FACILITIES"/>
    <s v="99"/>
    <s v="1-Adjust Based Budget"/>
    <x v="43"/>
    <x v="2"/>
    <x v="7"/>
    <m/>
    <x v="20"/>
    <x v="20"/>
    <m/>
  </r>
  <r>
    <n v="2018"/>
    <s v="UA"/>
    <s v="VPAD"/>
    <s v="CAPITAL PLANNING &amp; FACILITIES"/>
    <x v="144"/>
    <s v="-----"/>
    <m/>
    <s v="SPACE INFORMATION"/>
    <x v="29"/>
    <s v="VP CAPITAL PROJECTS &amp; FACILITIES"/>
    <s v="GENFND"/>
    <x v="34"/>
    <x v="33"/>
    <s v="---"/>
    <s v="EX"/>
    <s v="PRSA"/>
    <s v="PROF SAL"/>
    <s v="FP"/>
    <x v="5"/>
    <s v="COMPENS"/>
    <s v="07"/>
    <s v="PP"/>
    <x v="3"/>
    <n v="179253"/>
    <n v="179253"/>
    <m/>
    <x v="0"/>
    <n v="0"/>
    <s v="EX"/>
    <n v="179253"/>
    <n v="179253"/>
    <x v="2"/>
    <n v="4951"/>
    <n v="-3836.0142000000155"/>
    <m/>
    <n v="1114.9857999999845"/>
    <n v="180367.98579999999"/>
    <s v="Y"/>
    <m/>
    <s v="VPAD"/>
    <s v="VP CAPITAL PROJECTS &amp; FACILITIES"/>
    <s v="99"/>
    <s v="1-Adjust Based Budget"/>
    <x v="43"/>
    <x v="2"/>
    <x v="7"/>
    <m/>
    <x v="20"/>
    <x v="20"/>
    <m/>
  </r>
  <r>
    <n v="2018"/>
    <s v="UA"/>
    <s v="VPAD"/>
    <s v="CAPITAL PLANNING &amp; FACILITIES"/>
    <x v="143"/>
    <s v="-----"/>
    <m/>
    <s v="VP CAPITAL PROJECTS/FACILITIES"/>
    <x v="29"/>
    <s v="VP CAPITAL PROJECTS &amp; FACILITIES"/>
    <s v="GENFND"/>
    <x v="36"/>
    <x v="35"/>
    <s v="---"/>
    <s v="EX"/>
    <s v="PRSA"/>
    <s v="PROF SAL"/>
    <s v="FP"/>
    <x v="5"/>
    <s v="COMPENS"/>
    <s v="07"/>
    <s v="PP"/>
    <x v="3"/>
    <n v="48859"/>
    <n v="48859"/>
    <m/>
    <x v="0"/>
    <n v="0"/>
    <s v="EX"/>
    <n v="48859"/>
    <n v="48859"/>
    <x v="2"/>
    <n v="1349"/>
    <n v="-1045.5826000000043"/>
    <m/>
    <n v="303.41739999999572"/>
    <n v="49162.417399999998"/>
    <s v="Y"/>
    <m/>
    <s v="VPAD"/>
    <s v="VP CAPITAL PROJECTS &amp; FACILITIES"/>
    <s v="99"/>
    <s v="1-Adjust Based Budget"/>
    <x v="43"/>
    <x v="2"/>
    <x v="7"/>
    <m/>
    <x v="20"/>
    <x v="20"/>
    <m/>
  </r>
  <r>
    <n v="2018"/>
    <s v="UA"/>
    <s v="VPAD"/>
    <s v="CAPITAL PLANNING &amp; FACILITIES"/>
    <x v="144"/>
    <s v="-----"/>
    <m/>
    <s v="SPACE INFORMATION"/>
    <x v="29"/>
    <s v="VP CAPITAL PROJECTS &amp; FACILITIES"/>
    <s v="GENFND"/>
    <x v="36"/>
    <x v="35"/>
    <s v="---"/>
    <s v="EX"/>
    <s v="PRSA"/>
    <s v="PROF SAL"/>
    <s v="FP"/>
    <x v="5"/>
    <s v="COMPENS"/>
    <s v="07"/>
    <s v="PP"/>
    <x v="3"/>
    <n v="61335"/>
    <n v="61335"/>
    <m/>
    <x v="0"/>
    <n v="0"/>
    <s v="EX"/>
    <n v="61335"/>
    <n v="61335"/>
    <x v="2"/>
    <n v="1694"/>
    <n v="-1312.5690000000052"/>
    <m/>
    <n v="381.43099999999481"/>
    <n v="61716.430999999997"/>
    <s v="Y"/>
    <m/>
    <s v="VPAD"/>
    <s v="VP CAPITAL PROJECTS &amp; FACILITIES"/>
    <s v="99"/>
    <s v="1-Adjust Based Budget"/>
    <x v="43"/>
    <x v="2"/>
    <x v="7"/>
    <m/>
    <x v="20"/>
    <x v="20"/>
    <m/>
  </r>
  <r>
    <n v="2018"/>
    <s v="UA"/>
    <s v="VPAD"/>
    <s v="CAPITAL PLANNING &amp; FACILITIES"/>
    <x v="144"/>
    <s v="-----"/>
    <m/>
    <s v="SPACE INFORMATION"/>
    <x v="29"/>
    <s v="VP CAPITAL PROJECTS &amp; FACILITIES"/>
    <s v="GENFND"/>
    <x v="37"/>
    <x v="36"/>
    <s v="---"/>
    <s v="EX"/>
    <s v="BISA"/>
    <s v="BIWEEK SAL"/>
    <s v="FV"/>
    <x v="5"/>
    <s v="COMPENS"/>
    <s v="07"/>
    <s v="PP"/>
    <x v="3"/>
    <n v="42869"/>
    <n v="42869"/>
    <m/>
    <x v="0"/>
    <n v="0"/>
    <s v="EX"/>
    <n v="42869"/>
    <n v="42869"/>
    <x v="3"/>
    <n v="1188"/>
    <n v="-167.18910000000062"/>
    <m/>
    <n v="1020.8108999999994"/>
    <n v="43889.810899999997"/>
    <s v="Y"/>
    <m/>
    <s v="VPAD"/>
    <s v="VP CAPITAL PROJECTS &amp; FACILITIES"/>
    <s v="99"/>
    <s v="1-Adjust Based Budget"/>
    <x v="43"/>
    <x v="2"/>
    <x v="7"/>
    <m/>
    <x v="20"/>
    <x v="20"/>
    <m/>
  </r>
  <r>
    <n v="2018"/>
    <s v="UA"/>
    <s v="VPAD"/>
    <s v="CAPITAL PLANNING &amp; FACILITIES"/>
    <x v="144"/>
    <s v="-----"/>
    <m/>
    <s v="SPACE INFORMATION"/>
    <x v="29"/>
    <s v="VP CAPITAL PROJECTS &amp; FACILITIES"/>
    <s v="GENFND"/>
    <x v="77"/>
    <x v="75"/>
    <s v="---"/>
    <s v="EX"/>
    <s v="BISA"/>
    <s v="BIWEEK SAL"/>
    <s v="FV"/>
    <x v="5"/>
    <s v="COMPENS"/>
    <s v="07"/>
    <s v="PP"/>
    <x v="3"/>
    <n v="9"/>
    <n v="9"/>
    <m/>
    <x v="0"/>
    <n v="0"/>
    <s v="EX"/>
    <n v="9"/>
    <n v="9"/>
    <x v="0"/>
    <n v="0"/>
    <n v="0"/>
    <m/>
    <n v="0"/>
    <n v="9"/>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0"/>
    <x v="19"/>
    <s v="---"/>
    <s v="EX"/>
    <s v="OEXP"/>
    <s v="OTHER EXP"/>
    <s v="LP"/>
    <x v="4"/>
    <s v="GEN EXP"/>
    <s v="09"/>
    <s v="PP"/>
    <x v="3"/>
    <n v="2000"/>
    <n v="2000"/>
    <m/>
    <x v="0"/>
    <n v="0"/>
    <s v="EX"/>
    <n v="2000"/>
    <n v="2000"/>
    <x v="0"/>
    <n v="0"/>
    <n v="0"/>
    <m/>
    <n v="0"/>
    <n v="2000"/>
    <s v="N"/>
    <m/>
    <s v="VPAD"/>
    <s v="VP CAPITAL PROJECTS &amp; FACILITIES"/>
    <s v="98"/>
    <s v="1-Adjust Based Budget"/>
    <x v="42"/>
    <x v="2"/>
    <x v="7"/>
    <m/>
    <x v="20"/>
    <x v="20"/>
    <m/>
  </r>
  <r>
    <n v="2018"/>
    <s v="UA"/>
    <s v="VPAD"/>
    <s v="CAPITAL PLANNING &amp; FACILITIES"/>
    <x v="144"/>
    <s v="-----"/>
    <m/>
    <s v="SPACE INFORMATION"/>
    <x v="29"/>
    <s v="VP CAPITAL PROJECTS &amp; FACILITIES"/>
    <s v="GENFND"/>
    <x v="20"/>
    <x v="19"/>
    <s v="---"/>
    <s v="EX"/>
    <s v="OEXP"/>
    <s v="OTHER EXP"/>
    <s v="LP"/>
    <x v="4"/>
    <s v="GEN EXP"/>
    <s v="09"/>
    <s v="PP"/>
    <x v="3"/>
    <n v="1500"/>
    <n v="1500"/>
    <m/>
    <x v="0"/>
    <n v="0"/>
    <s v="EX"/>
    <n v="1500"/>
    <n v="1500"/>
    <x v="0"/>
    <n v="0"/>
    <n v="0"/>
    <m/>
    <n v="0"/>
    <n v="15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11"/>
    <x v="10"/>
    <s v="---"/>
    <s v="EX"/>
    <s v="ADV"/>
    <s v="ADVERT PROMO"/>
    <s v="LA"/>
    <x v="4"/>
    <s v="GEN EXP"/>
    <s v="09"/>
    <s v="PP"/>
    <x v="3"/>
    <n v="10000"/>
    <n v="10000"/>
    <m/>
    <x v="0"/>
    <n v="0"/>
    <s v="EX"/>
    <n v="10000"/>
    <n v="10000"/>
    <x v="0"/>
    <n v="0"/>
    <n v="0"/>
    <m/>
    <n v="0"/>
    <n v="10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1"/>
    <x v="20"/>
    <s v="---"/>
    <s v="EX"/>
    <s v="PRIN"/>
    <s v="PRINT DUPL"/>
    <s v="KA"/>
    <x v="4"/>
    <s v="GEN EXP"/>
    <s v="09"/>
    <s v="PP"/>
    <x v="3"/>
    <n v="20000"/>
    <n v="20000"/>
    <m/>
    <x v="0"/>
    <n v="0"/>
    <s v="EX"/>
    <n v="20000"/>
    <n v="20000"/>
    <x v="0"/>
    <n v="0"/>
    <n v="0"/>
    <m/>
    <n v="0"/>
    <n v="20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43"/>
    <x v="42"/>
    <s v="---"/>
    <s v="EX"/>
    <s v="PHON"/>
    <s v="TELE POST"/>
    <s v="JV"/>
    <x v="4"/>
    <s v="GEN EXP"/>
    <s v="09"/>
    <s v="PP"/>
    <x v="3"/>
    <n v="2000"/>
    <n v="2000"/>
    <m/>
    <x v="0"/>
    <n v="0"/>
    <s v="EX"/>
    <n v="2000"/>
    <n v="2000"/>
    <x v="0"/>
    <n v="0"/>
    <n v="0"/>
    <m/>
    <n v="0"/>
    <n v="2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2"/>
    <x v="21"/>
    <s v="---"/>
    <s v="EX"/>
    <s v="S&amp;E"/>
    <s v="S&amp;E"/>
    <s v="LF"/>
    <x v="4"/>
    <s v="GEN EXP"/>
    <s v="09"/>
    <s v="PP"/>
    <x v="3"/>
    <n v="5000"/>
    <n v="5000"/>
    <m/>
    <x v="0"/>
    <n v="0"/>
    <s v="EX"/>
    <n v="5000"/>
    <n v="5000"/>
    <x v="0"/>
    <n v="0"/>
    <n v="0"/>
    <m/>
    <n v="0"/>
    <n v="5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46"/>
    <x v="45"/>
    <s v="---"/>
    <s v="EX"/>
    <s v="PRIN"/>
    <s v="PRINT DUPL"/>
    <s v="KA"/>
    <x v="4"/>
    <s v="GEN EXP"/>
    <s v="09"/>
    <s v="PP"/>
    <x v="3"/>
    <n v="4000"/>
    <n v="4000"/>
    <m/>
    <x v="0"/>
    <n v="0"/>
    <s v="EX"/>
    <n v="4000"/>
    <n v="4000"/>
    <x v="0"/>
    <n v="0"/>
    <n v="0"/>
    <m/>
    <n v="0"/>
    <n v="4000"/>
    <s v="N"/>
    <m/>
    <s v="VPAD"/>
    <s v="VP CAPITAL PROJECTS &amp; FACILITIES"/>
    <s v="98"/>
    <s v="1-Adjust Based Budget"/>
    <x v="42"/>
    <x v="2"/>
    <x v="7"/>
    <m/>
    <x v="20"/>
    <x v="20"/>
    <m/>
  </r>
  <r>
    <n v="2018"/>
    <s v="UA"/>
    <s v="VPAD"/>
    <s v="CAPITAL PLANNING &amp; FACILITIES"/>
    <x v="144"/>
    <s v="-----"/>
    <m/>
    <s v="SPACE INFORMATION"/>
    <x v="29"/>
    <s v="VP CAPITAL PROJECTS &amp; FACILITIES"/>
    <s v="GENFND"/>
    <x v="46"/>
    <x v="45"/>
    <s v="---"/>
    <s v="EX"/>
    <s v="PRIN"/>
    <s v="PRINT DUPL"/>
    <s v="KA"/>
    <x v="4"/>
    <s v="GEN EXP"/>
    <s v="09"/>
    <s v="PP"/>
    <x v="3"/>
    <n v="1000"/>
    <n v="1000"/>
    <m/>
    <x v="0"/>
    <n v="0"/>
    <s v="EX"/>
    <n v="1000"/>
    <n v="1000"/>
    <x v="0"/>
    <n v="0"/>
    <n v="0"/>
    <m/>
    <n v="0"/>
    <n v="1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52"/>
    <x v="51"/>
    <s v="---"/>
    <s v="EX"/>
    <s v="SUPL"/>
    <s v="SUPPLMNT PAY"/>
    <s v="GA"/>
    <x v="5"/>
    <s v="COMPENS"/>
    <s v="07"/>
    <s v="PP"/>
    <x v="3"/>
    <n v="14000"/>
    <n v="14000"/>
    <m/>
    <x v="0"/>
    <n v="0"/>
    <s v="EX"/>
    <n v="14000"/>
    <n v="14000"/>
    <x v="0"/>
    <n v="0"/>
    <n v="0"/>
    <m/>
    <n v="0"/>
    <n v="14000"/>
    <s v="N"/>
    <m/>
    <s v="VPAD"/>
    <s v="VP CAPITAL PROJECTS &amp; FACILITIES"/>
    <s v="98"/>
    <s v="1-Adjust Based Budget"/>
    <x v="42"/>
    <x v="2"/>
    <x v="7"/>
    <m/>
    <x v="20"/>
    <x v="20"/>
    <m/>
  </r>
  <r>
    <n v="2018"/>
    <s v="UA"/>
    <s v="VPAD"/>
    <s v="CAPITAL PLANNING &amp; FACILITIES"/>
    <x v="144"/>
    <s v="-----"/>
    <m/>
    <s v="SPACE INFORMATION"/>
    <x v="29"/>
    <s v="VP CAPITAL PROJECTS &amp; FACILITIES"/>
    <s v="GENFND"/>
    <x v="52"/>
    <x v="51"/>
    <s v="---"/>
    <s v="EX"/>
    <s v="SUPL"/>
    <s v="SUPPLMNT PAY"/>
    <s v="GA"/>
    <x v="5"/>
    <s v="COMPENS"/>
    <s v="07"/>
    <s v="PP"/>
    <x v="3"/>
    <n v="2700"/>
    <n v="2700"/>
    <m/>
    <x v="0"/>
    <n v="0"/>
    <s v="EX"/>
    <n v="2700"/>
    <n v="2700"/>
    <x v="0"/>
    <n v="0"/>
    <n v="0"/>
    <m/>
    <n v="0"/>
    <n v="2700"/>
    <s v="N"/>
    <m/>
    <s v="VPAD"/>
    <s v="VP CAPITAL PROJECTS &amp; FACILITIES"/>
    <s v="98"/>
    <s v="1-Adjust Based Budget"/>
    <x v="42"/>
    <x v="2"/>
    <x v="7"/>
    <m/>
    <x v="20"/>
    <x v="20"/>
    <m/>
  </r>
  <r>
    <n v="2018"/>
    <s v="UA"/>
    <s v="VPAD"/>
    <s v="CAPITAL PLANNING &amp; FACILITIES"/>
    <x v="144"/>
    <s v="-----"/>
    <m/>
    <s v="SPACE INFORMATION"/>
    <x v="29"/>
    <s v="VP CAPITAL PROJECTS &amp; FACILITIES"/>
    <s v="GENFND"/>
    <x v="55"/>
    <x v="54"/>
    <s v="---"/>
    <s v="EX"/>
    <s v="S&amp;E"/>
    <s v="S&amp;E"/>
    <s v="LF"/>
    <x v="4"/>
    <s v="GEN EXP"/>
    <s v="09"/>
    <s v="PP"/>
    <x v="3"/>
    <n v="1000"/>
    <n v="1000"/>
    <m/>
    <x v="0"/>
    <n v="0"/>
    <s v="EX"/>
    <n v="1000"/>
    <n v="1000"/>
    <x v="0"/>
    <n v="0"/>
    <n v="0"/>
    <m/>
    <n v="0"/>
    <n v="1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83"/>
    <x v="81"/>
    <s v="---"/>
    <s v="EX"/>
    <s v="S&amp;E"/>
    <s v="S&amp;E"/>
    <s v="LF"/>
    <x v="4"/>
    <s v="GEN EXP"/>
    <s v="09"/>
    <s v="PP"/>
    <x v="3"/>
    <n v="34000"/>
    <n v="34000"/>
    <m/>
    <x v="0"/>
    <n v="0"/>
    <s v="EX"/>
    <n v="34000"/>
    <n v="34000"/>
    <x v="0"/>
    <n v="0"/>
    <n v="0"/>
    <m/>
    <n v="0"/>
    <n v="34000"/>
    <s v="N"/>
    <m/>
    <s v="VPAD"/>
    <s v="VP CAPITAL PROJECTS &amp; FACILITIES"/>
    <s v="98"/>
    <s v="1-Adjust Based Budget"/>
    <x v="42"/>
    <x v="2"/>
    <x v="7"/>
    <m/>
    <x v="20"/>
    <x v="20"/>
    <m/>
  </r>
  <r>
    <n v="2018"/>
    <s v="UA"/>
    <s v="VPAD"/>
    <s v="CAPITAL PLANNING &amp; FACILITIES"/>
    <x v="144"/>
    <s v="-----"/>
    <m/>
    <s v="SPACE INFORMATION"/>
    <x v="29"/>
    <s v="VP CAPITAL PROJECTS &amp; FACILITIES"/>
    <s v="GENFND"/>
    <x v="83"/>
    <x v="81"/>
    <s v="---"/>
    <s v="EX"/>
    <s v="S&amp;E"/>
    <s v="S&amp;E"/>
    <s v="LF"/>
    <x v="4"/>
    <s v="GEN EXP"/>
    <s v="09"/>
    <s v="PP"/>
    <x v="3"/>
    <n v="35000"/>
    <n v="35000"/>
    <m/>
    <x v="0"/>
    <n v="0"/>
    <s v="EX"/>
    <n v="35000"/>
    <n v="35000"/>
    <x v="0"/>
    <n v="0"/>
    <n v="0"/>
    <m/>
    <n v="0"/>
    <n v="35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57"/>
    <x v="56"/>
    <s v="---"/>
    <s v="EX"/>
    <s v="R&amp;M"/>
    <s v="REPAIR MAINT"/>
    <s v="KV"/>
    <x v="4"/>
    <s v="GEN EXP"/>
    <s v="09"/>
    <s v="PP"/>
    <x v="3"/>
    <n v="14323"/>
    <n v="14323"/>
    <m/>
    <x v="0"/>
    <n v="0"/>
    <s v="EX"/>
    <n v="14323"/>
    <n v="14323"/>
    <x v="0"/>
    <n v="0"/>
    <n v="0"/>
    <m/>
    <n v="0"/>
    <n v="14323"/>
    <s v="N"/>
    <m/>
    <s v="VPAD"/>
    <s v="VP CAPITAL PROJECTS &amp; FACILITIES"/>
    <s v="98"/>
    <s v="1-Adjust Based Budget"/>
    <x v="42"/>
    <x v="2"/>
    <x v="7"/>
    <m/>
    <x v="20"/>
    <x v="20"/>
    <m/>
  </r>
  <r>
    <n v="2018"/>
    <s v="UA"/>
    <s v="VPAD"/>
    <s v="CAPITAL PLANNING &amp; FACILITIES"/>
    <x v="144"/>
    <s v="-----"/>
    <m/>
    <s v="SPACE INFORMATION"/>
    <x v="29"/>
    <s v="VP CAPITAL PROJECTS &amp; FACILITIES"/>
    <s v="GENFND"/>
    <x v="57"/>
    <x v="56"/>
    <s v="---"/>
    <s v="EX"/>
    <s v="R&amp;M"/>
    <s v="REPAIR MAINT"/>
    <s v="KV"/>
    <x v="4"/>
    <s v="GEN EXP"/>
    <s v="09"/>
    <s v="PP"/>
    <x v="3"/>
    <n v="22000"/>
    <n v="22000"/>
    <m/>
    <x v="0"/>
    <n v="0"/>
    <s v="EX"/>
    <n v="22000"/>
    <n v="22000"/>
    <x v="0"/>
    <n v="0"/>
    <n v="0"/>
    <m/>
    <n v="0"/>
    <n v="22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63"/>
    <x v="62"/>
    <s v="---"/>
    <s v="EX"/>
    <s v="S&amp;E"/>
    <s v="S&amp;E"/>
    <s v="LF"/>
    <x v="4"/>
    <s v="GEN EXP"/>
    <s v="09"/>
    <s v="PP"/>
    <x v="3"/>
    <n v="3000"/>
    <n v="3000"/>
    <m/>
    <x v="0"/>
    <n v="0"/>
    <s v="EX"/>
    <n v="3000"/>
    <n v="3000"/>
    <x v="0"/>
    <n v="0"/>
    <n v="0"/>
    <m/>
    <n v="0"/>
    <n v="3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17"/>
    <x v="16"/>
    <s v="---"/>
    <s v="EX"/>
    <s v="OEXP"/>
    <s v="OTHER EXP"/>
    <s v="LP"/>
    <x v="4"/>
    <s v="GEN EXP"/>
    <s v="09"/>
    <s v="PP"/>
    <x v="3"/>
    <n v="50000"/>
    <n v="50000"/>
    <m/>
    <x v="0"/>
    <n v="0"/>
    <s v="EX"/>
    <n v="50000"/>
    <n v="50000"/>
    <x v="0"/>
    <n v="0"/>
    <n v="0"/>
    <m/>
    <n v="0"/>
    <n v="50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4"/>
    <x v="23"/>
    <s v="---"/>
    <s v="EX"/>
    <s v="BENF"/>
    <s v="BENEFITS"/>
    <s v="GP"/>
    <x v="5"/>
    <s v="COMPENS"/>
    <s v="07"/>
    <s v="PP"/>
    <x v="3"/>
    <n v="235415"/>
    <n v="235415"/>
    <m/>
    <x v="0"/>
    <n v="0"/>
    <s v="EX"/>
    <n v="235415"/>
    <n v="235415"/>
    <x v="0"/>
    <n v="0"/>
    <n v="0"/>
    <m/>
    <n v="0"/>
    <n v="235415"/>
    <s v="N"/>
    <m/>
    <s v="VPAD"/>
    <s v="VP CAPITAL PROJECTS &amp; FACILITIES"/>
    <s v="98"/>
    <s v="1-Adjust Based Budget"/>
    <x v="42"/>
    <x v="2"/>
    <x v="7"/>
    <m/>
    <x v="20"/>
    <x v="20"/>
    <m/>
  </r>
  <r>
    <n v="2018"/>
    <s v="UA"/>
    <s v="VPAD"/>
    <s v="CAPITAL PLANNING &amp; FACILITIES"/>
    <x v="144"/>
    <s v="-----"/>
    <m/>
    <s v="SPACE INFORMATION"/>
    <x v="29"/>
    <s v="VP CAPITAL PROJECTS &amp; FACILITIES"/>
    <s v="GENFND"/>
    <x v="24"/>
    <x v="23"/>
    <s v="---"/>
    <s v="EX"/>
    <s v="BENF"/>
    <s v="BENEFITS"/>
    <s v="GP"/>
    <x v="5"/>
    <s v="COMPENS"/>
    <s v="07"/>
    <s v="PP"/>
    <x v="3"/>
    <n v="56977"/>
    <n v="56977"/>
    <m/>
    <x v="0"/>
    <n v="0"/>
    <s v="EX"/>
    <n v="56977"/>
    <n v="56977"/>
    <x v="0"/>
    <n v="0"/>
    <n v="0"/>
    <m/>
    <n v="0"/>
    <n v="56977"/>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5"/>
    <x v="24"/>
    <s v="---"/>
    <s v="EX"/>
    <s v="BENF"/>
    <s v="BENEFITS"/>
    <s v="GP"/>
    <x v="5"/>
    <s v="COMPENS"/>
    <s v="07"/>
    <s v="PP"/>
    <x v="3"/>
    <n v="81187"/>
    <n v="81187"/>
    <m/>
    <x v="0"/>
    <n v="0"/>
    <s v="EX"/>
    <n v="81187"/>
    <n v="81187"/>
    <x v="0"/>
    <n v="0"/>
    <n v="0"/>
    <m/>
    <n v="0"/>
    <n v="81187"/>
    <s v="N"/>
    <m/>
    <s v="VPAD"/>
    <s v="VP CAPITAL PROJECTS &amp; FACILITIES"/>
    <s v="98"/>
    <s v="1-Adjust Based Budget"/>
    <x v="42"/>
    <x v="2"/>
    <x v="7"/>
    <m/>
    <x v="20"/>
    <x v="20"/>
    <m/>
  </r>
  <r>
    <n v="2018"/>
    <s v="UA"/>
    <s v="VPAD"/>
    <s v="CAPITAL PLANNING &amp; FACILITIES"/>
    <x v="144"/>
    <s v="-----"/>
    <m/>
    <s v="SPACE INFORMATION"/>
    <x v="29"/>
    <s v="VP CAPITAL PROJECTS &amp; FACILITIES"/>
    <s v="GENFND"/>
    <x v="25"/>
    <x v="24"/>
    <s v="---"/>
    <s v="EX"/>
    <s v="BENF"/>
    <s v="BENEFITS"/>
    <s v="GP"/>
    <x v="5"/>
    <s v="COMPENS"/>
    <s v="07"/>
    <s v="PP"/>
    <x v="3"/>
    <n v="19602"/>
    <n v="19602"/>
    <m/>
    <x v="0"/>
    <n v="0"/>
    <s v="EX"/>
    <n v="19602"/>
    <n v="19602"/>
    <x v="0"/>
    <n v="0"/>
    <n v="0"/>
    <m/>
    <n v="0"/>
    <n v="19602"/>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6"/>
    <x v="25"/>
    <s v="---"/>
    <s v="EX"/>
    <s v="BENF"/>
    <s v="BENEFITS"/>
    <s v="GP"/>
    <x v="5"/>
    <s v="COMPENS"/>
    <s v="07"/>
    <s v="PP"/>
    <x v="3"/>
    <n v="155538"/>
    <n v="155538"/>
    <m/>
    <x v="0"/>
    <n v="0"/>
    <s v="EX"/>
    <n v="155538"/>
    <n v="155538"/>
    <x v="0"/>
    <n v="0"/>
    <n v="0"/>
    <m/>
    <n v="0"/>
    <n v="155538"/>
    <s v="N"/>
    <m/>
    <s v="VPAD"/>
    <s v="VP CAPITAL PROJECTS &amp; FACILITIES"/>
    <s v="98"/>
    <s v="1-Adjust Based Budget"/>
    <x v="42"/>
    <x v="2"/>
    <x v="7"/>
    <m/>
    <x v="20"/>
    <x v="20"/>
    <m/>
  </r>
  <r>
    <n v="2018"/>
    <s v="UA"/>
    <s v="VPAD"/>
    <s v="CAPITAL PLANNING &amp; FACILITIES"/>
    <x v="144"/>
    <s v="-----"/>
    <m/>
    <s v="SPACE INFORMATION"/>
    <x v="29"/>
    <s v="VP CAPITAL PROJECTS &amp; FACILITIES"/>
    <s v="GENFND"/>
    <x v="26"/>
    <x v="25"/>
    <s v="---"/>
    <s v="EX"/>
    <s v="BENF"/>
    <s v="BENEFITS"/>
    <s v="GP"/>
    <x v="5"/>
    <s v="COMPENS"/>
    <s v="07"/>
    <s v="PP"/>
    <x v="3"/>
    <n v="31950"/>
    <n v="31950"/>
    <m/>
    <x v="0"/>
    <n v="0"/>
    <s v="EX"/>
    <n v="31950"/>
    <n v="31950"/>
    <x v="0"/>
    <n v="0"/>
    <n v="0"/>
    <m/>
    <n v="0"/>
    <n v="31950"/>
    <s v="N"/>
    <m/>
    <s v="VPAD"/>
    <s v="VP CAPITAL PROJECTS &amp; FACILITIES"/>
    <s v="98"/>
    <s v="1-Adjust Based Budget"/>
    <x v="42"/>
    <x v="2"/>
    <x v="7"/>
    <m/>
    <x v="20"/>
    <x v="20"/>
    <m/>
  </r>
  <r>
    <n v="2018"/>
    <s v="UA"/>
    <s v="VPAD"/>
    <s v="CAPITAL PLANNING &amp; FACILITIES"/>
    <x v="144"/>
    <s v="-----"/>
    <m/>
    <s v="SPACE INFORMATION"/>
    <x v="29"/>
    <s v="VP CAPITAL PROJECTS &amp; FACILITIES"/>
    <s v="GENFND"/>
    <x v="67"/>
    <x v="66"/>
    <s v="---"/>
    <s v="EX"/>
    <s v="BENF"/>
    <s v="BENEFITS"/>
    <s v="GP"/>
    <x v="5"/>
    <s v="COMPENS"/>
    <s v="07"/>
    <s v="PP"/>
    <x v="3"/>
    <n v="5163"/>
    <n v="5163"/>
    <m/>
    <x v="0"/>
    <n v="0"/>
    <s v="EX"/>
    <n v="5163"/>
    <n v="5163"/>
    <x v="0"/>
    <n v="0"/>
    <n v="0"/>
    <m/>
    <n v="0"/>
    <n v="5163"/>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7"/>
    <x v="26"/>
    <s v="---"/>
    <s v="EX"/>
    <s v="TRAV"/>
    <s v="TRAVEL"/>
    <s v="MK"/>
    <x v="6"/>
    <s v="TRAVEL"/>
    <s v="10"/>
    <s v="PP"/>
    <x v="3"/>
    <n v="15000"/>
    <n v="15000"/>
    <m/>
    <x v="0"/>
    <n v="0"/>
    <s v="EX"/>
    <n v="15000"/>
    <n v="15000"/>
    <x v="0"/>
    <n v="0"/>
    <n v="0"/>
    <m/>
    <n v="0"/>
    <n v="15000"/>
    <s v="N"/>
    <m/>
    <s v="VPAD"/>
    <s v="VP CAPITAL PROJECTS &amp; FACILITIES"/>
    <s v="98"/>
    <s v="1-Adjust Based Budget"/>
    <x v="42"/>
    <x v="2"/>
    <x v="7"/>
    <m/>
    <x v="20"/>
    <x v="20"/>
    <m/>
  </r>
  <r>
    <n v="2018"/>
    <s v="UA"/>
    <s v="VPAD"/>
    <s v="CAPITAL PLANNING &amp; FACILITIES"/>
    <x v="144"/>
    <s v="-----"/>
    <m/>
    <s v="SPACE INFORMATION"/>
    <x v="29"/>
    <s v="VP CAPITAL PROJECTS &amp; FACILITIES"/>
    <s v="GENFND"/>
    <x v="27"/>
    <x v="26"/>
    <s v="---"/>
    <s v="EX"/>
    <s v="TRAV"/>
    <s v="TRAVEL"/>
    <s v="MK"/>
    <x v="6"/>
    <s v="TRAVEL"/>
    <s v="10"/>
    <s v="PP"/>
    <x v="3"/>
    <n v="7000"/>
    <n v="7000"/>
    <m/>
    <x v="0"/>
    <n v="0"/>
    <s v="EX"/>
    <n v="7000"/>
    <n v="7000"/>
    <x v="0"/>
    <n v="0"/>
    <n v="0"/>
    <m/>
    <n v="0"/>
    <n v="7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28"/>
    <x v="27"/>
    <s v="---"/>
    <s v="EX"/>
    <s v="TRAV"/>
    <s v="TRAVEL"/>
    <s v="MK"/>
    <x v="6"/>
    <s v="TRAVEL"/>
    <s v="10"/>
    <s v="PP"/>
    <x v="3"/>
    <n v="40000"/>
    <n v="40000"/>
    <m/>
    <x v="0"/>
    <n v="0"/>
    <s v="EX"/>
    <n v="40000"/>
    <n v="40000"/>
    <x v="0"/>
    <n v="0"/>
    <n v="0"/>
    <m/>
    <n v="0"/>
    <n v="40000"/>
    <s v="N"/>
    <m/>
    <s v="VPAD"/>
    <s v="VP CAPITAL PROJECTS &amp; FACILITIES"/>
    <s v="98"/>
    <s v="1-Adjust Based Budget"/>
    <x v="42"/>
    <x v="2"/>
    <x v="7"/>
    <m/>
    <x v="20"/>
    <x v="20"/>
    <m/>
  </r>
  <r>
    <n v="2018"/>
    <s v="UA"/>
    <s v="VPAD"/>
    <s v="CAPITAL PLANNING &amp; FACILITIES"/>
    <x v="143"/>
    <s v="-----"/>
    <m/>
    <s v="VP CAPITAL PROJECTS/FACILITIES"/>
    <x v="29"/>
    <s v="VP CAPITAL PROJECTS &amp; FACILITIES"/>
    <s v="GENFND"/>
    <x v="124"/>
    <x v="120"/>
    <s v="---"/>
    <s v="EX"/>
    <s v="CORE"/>
    <s v="ALLOT/CHR:EX"/>
    <s v="DX"/>
    <x v="1"/>
    <s v="TRANSFER"/>
    <s v="21"/>
    <s v="PP"/>
    <x v="3"/>
    <n v="87931"/>
    <n v="87931"/>
    <m/>
    <x v="0"/>
    <n v="0"/>
    <s v="EX"/>
    <n v="87931"/>
    <n v="87931"/>
    <x v="0"/>
    <n v="0"/>
    <n v="0"/>
    <m/>
    <n v="0"/>
    <n v="87931"/>
    <s v="N"/>
    <m/>
    <s v="VPAD"/>
    <s v="VP CAPITAL PROJECTS &amp; FACILITIES"/>
    <s v="98"/>
    <s v="1-Adjust Based Budget"/>
    <x v="42"/>
    <x v="2"/>
    <x v="7"/>
    <m/>
    <x v="20"/>
    <x v="20"/>
    <m/>
  </r>
  <r>
    <n v="2018"/>
    <s v="UA"/>
    <s v="CONT"/>
    <s v="CONTINGENCIES &amp; INCOME"/>
    <x v="145"/>
    <s v="-----"/>
    <m/>
    <s v="RESERVE FOR GENERAL EXP"/>
    <x v="15"/>
    <s v="SYSTEM CONTINGENCIES"/>
    <s v="GENFND"/>
    <x v="149"/>
    <x v="142"/>
    <s v="---"/>
    <s v="EX"/>
    <s v="S&amp;E"/>
    <s v="S&amp;E"/>
    <s v="LF"/>
    <x v="4"/>
    <s v="GEN EXP"/>
    <s v="09"/>
    <s v="ISOI"/>
    <x v="3"/>
    <n v="1000"/>
    <n v="1000"/>
    <m/>
    <x v="0"/>
    <n v="0"/>
    <s v="EX"/>
    <n v="1000"/>
    <n v="1000"/>
    <x v="0"/>
    <n v="0"/>
    <n v="0"/>
    <m/>
    <n v="0"/>
    <n v="1000"/>
    <s v="N"/>
    <m/>
    <s v="CONT"/>
    <s v="SYSTEM CONTINGENCIES"/>
    <s v="99"/>
    <s v="1-Adjust Based Budget"/>
    <x v="42"/>
    <x v="2"/>
    <x v="7"/>
    <m/>
    <x v="10"/>
    <x v="10"/>
    <m/>
  </r>
  <r>
    <n v="2018"/>
    <s v="UA"/>
    <s v="CONT"/>
    <s v="CONTINGENCIES &amp; INCOME"/>
    <x v="27"/>
    <s v="-----"/>
    <m/>
    <s v="IUF DEVELOPMENT FEE"/>
    <x v="15"/>
    <s v="SYSTEM CONTINGENCIES"/>
    <s v="GENFND"/>
    <x v="13"/>
    <x v="12"/>
    <s v="DSF"/>
    <s v="EX"/>
    <s v="COSV"/>
    <s v="CONTRACT SRV"/>
    <s v="KK"/>
    <x v="4"/>
    <s v="GEN EXP"/>
    <s v="09"/>
    <s v="PRD"/>
    <x v="3"/>
    <n v="4469070"/>
    <n v="4469070"/>
    <m/>
    <x v="0"/>
    <n v="0"/>
    <s v="EX"/>
    <n v="4469070"/>
    <n v="4469070"/>
    <x v="0"/>
    <n v="0"/>
    <n v="0"/>
    <m/>
    <n v="0"/>
    <n v="4469070"/>
    <s v="N"/>
    <m/>
    <s v="CONT"/>
    <s v="SYSTEM CONTINGENCIES"/>
    <s v="99"/>
    <s v="1-Adjust Based Budget"/>
    <x v="42"/>
    <x v="2"/>
    <x v="7"/>
    <m/>
    <x v="10"/>
    <x v="10"/>
    <m/>
  </r>
  <r>
    <n v="2018"/>
    <s v="UA"/>
    <s v="CONT"/>
    <s v="CONTINGENCIES &amp; INCOME"/>
    <x v="27"/>
    <s v="-----"/>
    <m/>
    <s v="IUF DEVELOPMENT FEE"/>
    <x v="15"/>
    <s v="SYSTEM CONTINGENCIES"/>
    <s v="GENFND"/>
    <x v="13"/>
    <x v="12"/>
    <s v="FND"/>
    <s v="EX"/>
    <s v="COSV"/>
    <s v="CONTRACT SRV"/>
    <s v="KK"/>
    <x v="4"/>
    <s v="GEN EXP"/>
    <s v="09"/>
    <s v="PRD"/>
    <x v="3"/>
    <n v="127206"/>
    <n v="127206"/>
    <m/>
    <x v="0"/>
    <n v="0"/>
    <s v="EX"/>
    <n v="127206"/>
    <n v="127206"/>
    <x v="0"/>
    <n v="0"/>
    <n v="0"/>
    <m/>
    <n v="0"/>
    <n v="127206"/>
    <s v="N"/>
    <m/>
    <s v="CONT"/>
    <s v="SYSTEM CONTINGENCIES"/>
    <s v="99"/>
    <s v="1-Adjust Based Budget"/>
    <x v="42"/>
    <x v="2"/>
    <x v="7"/>
    <m/>
    <x v="10"/>
    <x v="10"/>
    <m/>
  </r>
  <r>
    <n v="2018"/>
    <s v="UA"/>
    <s v="CONT"/>
    <s v="CONTINGENCIES &amp; INCOME"/>
    <x v="145"/>
    <s v="-----"/>
    <m/>
    <s v="RESERVE FOR GENERAL EXP"/>
    <x v="15"/>
    <s v="SYSTEM CONTINGENCIES"/>
    <s v="GENFND"/>
    <x v="106"/>
    <x v="104"/>
    <s v="001"/>
    <s v="EX"/>
    <s v="COSV"/>
    <s v="CONTRACT SRV"/>
    <s v="KK"/>
    <x v="4"/>
    <s v="GEN EXP"/>
    <s v="09"/>
    <s v="ISOI"/>
    <x v="3"/>
    <n v="206000"/>
    <n v="206000"/>
    <m/>
    <x v="0"/>
    <n v="0"/>
    <s v="EX"/>
    <n v="206000"/>
    <n v="206000"/>
    <x v="0"/>
    <n v="0"/>
    <n v="0"/>
    <m/>
    <n v="0"/>
    <n v="206000"/>
    <s v="N"/>
    <m/>
    <s v="CONT"/>
    <s v="SYSTEM CONTINGENCIES"/>
    <s v="99"/>
    <s v="1-Adjust Based Budget"/>
    <x v="42"/>
    <x v="2"/>
    <x v="7"/>
    <m/>
    <x v="10"/>
    <x v="10"/>
    <m/>
  </r>
  <r>
    <n v="2018"/>
    <s v="UA"/>
    <s v="CONT"/>
    <s v="CONTINGENCIES &amp; INCOME"/>
    <x v="145"/>
    <s v="-----"/>
    <m/>
    <s v="RESERVE FOR GENERAL EXP"/>
    <x v="15"/>
    <s v="SYSTEM CONTINGENCIES"/>
    <s v="GENFND"/>
    <x v="54"/>
    <x v="53"/>
    <s v="ASC"/>
    <s v="EX"/>
    <s v="ADV"/>
    <s v="ADVERT PROMO"/>
    <s v="LA"/>
    <x v="4"/>
    <s v="GEN EXP"/>
    <s v="09"/>
    <s v="ISOI"/>
    <x v="3"/>
    <n v="38000"/>
    <n v="38000"/>
    <m/>
    <x v="0"/>
    <n v="0"/>
    <s v="EX"/>
    <n v="38000"/>
    <n v="38000"/>
    <x v="0"/>
    <n v="0"/>
    <n v="0"/>
    <m/>
    <n v="0"/>
    <n v="38000"/>
    <s v="N"/>
    <m/>
    <s v="CONT"/>
    <s v="SYSTEM CONTINGENCIES"/>
    <s v="99"/>
    <s v="1-Adjust Based Budget"/>
    <x v="42"/>
    <x v="2"/>
    <x v="7"/>
    <m/>
    <x v="10"/>
    <x v="10"/>
    <m/>
  </r>
  <r>
    <n v="2018"/>
    <s v="UA"/>
    <s v="CONT"/>
    <s v="CONTINGENCIES &amp; INCOME"/>
    <x v="145"/>
    <s v="-----"/>
    <m/>
    <s v="RESERVE FOR GENERAL EXP"/>
    <x v="15"/>
    <s v="SYSTEM CONTINGENCIES"/>
    <s v="GENFND"/>
    <x v="54"/>
    <x v="53"/>
    <s v="BMI"/>
    <s v="EX"/>
    <s v="ADV"/>
    <s v="ADVERT PROMO"/>
    <s v="LA"/>
    <x v="4"/>
    <s v="GEN EXP"/>
    <s v="09"/>
    <s v="ISOI"/>
    <x v="3"/>
    <n v="25000"/>
    <n v="25000"/>
    <m/>
    <x v="0"/>
    <n v="0"/>
    <s v="EX"/>
    <n v="25000"/>
    <n v="25000"/>
    <x v="0"/>
    <n v="0"/>
    <n v="0"/>
    <m/>
    <n v="0"/>
    <n v="25000"/>
    <s v="N"/>
    <m/>
    <s v="CONT"/>
    <s v="SYSTEM CONTINGENCIES"/>
    <s v="99"/>
    <s v="1-Adjust Based Budget"/>
    <x v="42"/>
    <x v="2"/>
    <x v="7"/>
    <m/>
    <x v="10"/>
    <x v="10"/>
    <m/>
  </r>
  <r>
    <n v="2018"/>
    <s v="UA"/>
    <s v="CONT"/>
    <s v="CONTINGENCIES &amp; INCOME"/>
    <x v="145"/>
    <s v="-----"/>
    <m/>
    <s v="RESERVE FOR GENERAL EXP"/>
    <x v="15"/>
    <s v="SYSTEM CONTINGENCIES"/>
    <s v="GENFND"/>
    <x v="54"/>
    <x v="53"/>
    <s v="SES"/>
    <s v="EX"/>
    <s v="ADV"/>
    <s v="ADVERT PROMO"/>
    <s v="LA"/>
    <x v="4"/>
    <s v="GEN EXP"/>
    <s v="09"/>
    <s v="ISOI"/>
    <x v="3"/>
    <n v="18000"/>
    <n v="18000"/>
    <m/>
    <x v="0"/>
    <n v="0"/>
    <s v="EX"/>
    <n v="18000"/>
    <n v="18000"/>
    <x v="0"/>
    <n v="0"/>
    <n v="0"/>
    <m/>
    <n v="0"/>
    <n v="18000"/>
    <s v="N"/>
    <m/>
    <s v="CONT"/>
    <s v="SYSTEM CONTINGENCIES"/>
    <s v="99"/>
    <s v="1-Adjust Based Budget"/>
    <x v="42"/>
    <x v="2"/>
    <x v="7"/>
    <m/>
    <x v="10"/>
    <x v="10"/>
    <m/>
  </r>
  <r>
    <n v="2018"/>
    <s v="UA"/>
    <s v="CONT"/>
    <s v="CONTINGENCIES &amp; INCOME"/>
    <x v="145"/>
    <s v="-----"/>
    <m/>
    <s v="RESERVE FOR GENERAL EXP"/>
    <x v="15"/>
    <s v="SYSTEM CONTINGENCIES"/>
    <s v="GENFND"/>
    <x v="63"/>
    <x v="62"/>
    <s v="---"/>
    <s v="EX"/>
    <s v="S&amp;E"/>
    <s v="S&amp;E"/>
    <s v="LF"/>
    <x v="4"/>
    <s v="GEN EXP"/>
    <s v="09"/>
    <s v="ISOI"/>
    <x v="3"/>
    <n v="21143"/>
    <n v="21143"/>
    <m/>
    <x v="0"/>
    <n v="0"/>
    <s v="EX"/>
    <n v="21143"/>
    <n v="21143"/>
    <x v="0"/>
    <n v="0"/>
    <n v="0"/>
    <m/>
    <n v="0"/>
    <n v="21143"/>
    <s v="N"/>
    <m/>
    <s v="CONT"/>
    <s v="SYSTEM CONTINGENCIES"/>
    <s v="99"/>
    <s v="1-Adjust Based Budget"/>
    <x v="42"/>
    <x v="2"/>
    <x v="7"/>
    <m/>
    <x v="10"/>
    <x v="10"/>
    <m/>
  </r>
  <r>
    <n v="2018"/>
    <s v="UA"/>
    <s v="CONT"/>
    <s v="CONTINGENCIES &amp; INCOME"/>
    <x v="145"/>
    <s v="-----"/>
    <m/>
    <s v="RESERVE FOR GENERAL EXP"/>
    <x v="15"/>
    <s v="SYSTEM CONTINGENCIES"/>
    <s v="GENFND"/>
    <x v="138"/>
    <x v="132"/>
    <s v="---"/>
    <s v="EX"/>
    <s v="CREX"/>
    <s v="COST REC EXP"/>
    <s v="JK"/>
    <x v="4"/>
    <s v="GEN EXP"/>
    <s v="09"/>
    <s v="ISOI"/>
    <x v="3"/>
    <n v="27500"/>
    <n v="27500"/>
    <m/>
    <x v="0"/>
    <n v="0"/>
    <s v="EX"/>
    <n v="27500"/>
    <n v="27500"/>
    <x v="0"/>
    <n v="0"/>
    <n v="0"/>
    <m/>
    <n v="0"/>
    <n v="27500"/>
    <s v="N"/>
    <m/>
    <s v="CONT"/>
    <s v="SYSTEM CONTINGENCIES"/>
    <s v="99"/>
    <s v="1-Adjust Based Budget"/>
    <x v="42"/>
    <x v="2"/>
    <x v="7"/>
    <m/>
    <x v="10"/>
    <x v="10"/>
    <m/>
  </r>
  <r>
    <n v="2018"/>
    <s v="UA"/>
    <s v="CONT"/>
    <s v="CONTINGENCIES &amp; INCOME"/>
    <x v="145"/>
    <s v="-----"/>
    <m/>
    <s v="RESERVE FOR GENERAL EXP"/>
    <x v="15"/>
    <s v="SYSTEM CONTINGENCIES"/>
    <s v="GENFND"/>
    <x v="0"/>
    <x v="0"/>
    <s v="---"/>
    <s v="EX"/>
    <s v="RESV"/>
    <s v="RESERVES"/>
    <s v="NA"/>
    <x v="0"/>
    <s v="RESERVES"/>
    <s v="15"/>
    <s v="ISOI"/>
    <x v="3"/>
    <n v="93813"/>
    <n v="93813"/>
    <m/>
    <x v="0"/>
    <n v="0"/>
    <s v="EX"/>
    <n v="93813"/>
    <n v="93813"/>
    <x v="0"/>
    <n v="0"/>
    <n v="0"/>
    <m/>
    <n v="0"/>
    <n v="93813"/>
    <s v="N"/>
    <m/>
    <s v="CONT"/>
    <s v="SYSTEM CONTINGENCIES"/>
    <s v="99"/>
    <s v="1-Adjust Based Budget"/>
    <x v="42"/>
    <x v="2"/>
    <x v="7"/>
    <m/>
    <x v="10"/>
    <x v="10"/>
    <m/>
  </r>
  <r>
    <n v="2018"/>
    <s v="UA"/>
    <s v="CONT"/>
    <s v="CONTINGENCIES &amp; INCOME"/>
    <x v="145"/>
    <s v="-----"/>
    <m/>
    <s v="RESERVE FOR GENERAL EXP"/>
    <x v="15"/>
    <s v="SYSTEM CONTINGENCIES"/>
    <s v="GENFND"/>
    <x v="0"/>
    <x v="0"/>
    <s v="000"/>
    <s v="EX"/>
    <s v="RESV"/>
    <s v="RESERVES"/>
    <s v="NA"/>
    <x v="0"/>
    <s v="RESERVES"/>
    <s v="15"/>
    <s v="ISOI"/>
    <x v="3"/>
    <n v="84306"/>
    <n v="84306"/>
    <m/>
    <x v="0"/>
    <n v="0"/>
    <s v="EX"/>
    <n v="84306"/>
    <n v="84306"/>
    <x v="0"/>
    <n v="0"/>
    <n v="0"/>
    <m/>
    <n v="0"/>
    <n v="84306"/>
    <s v="N"/>
    <m/>
    <s v="CONT"/>
    <s v="SYSTEM CONTINGENCIES"/>
    <s v="99"/>
    <s v="1-Adjust Based Budget"/>
    <x v="42"/>
    <x v="2"/>
    <x v="7"/>
    <m/>
    <x v="10"/>
    <x v="10"/>
    <m/>
  </r>
  <r>
    <n v="2018"/>
    <s v="UA"/>
    <s v="CONT"/>
    <s v="CONTINGENCIES &amp; INCOME"/>
    <x v="145"/>
    <s v="-----"/>
    <m/>
    <s v="RESERVE FOR GENERAL EXP"/>
    <x v="15"/>
    <s v="SYSTEM CONTINGENCIES"/>
    <s v="GENFND"/>
    <x v="0"/>
    <x v="0"/>
    <s v="002"/>
    <s v="EX"/>
    <s v="RESV"/>
    <s v="RESERVES"/>
    <s v="NA"/>
    <x v="0"/>
    <s v="RESERVES"/>
    <s v="15"/>
    <s v="ISOI"/>
    <x v="3"/>
    <n v="-436"/>
    <n v="-436"/>
    <m/>
    <x v="0"/>
    <n v="0"/>
    <s v="EX"/>
    <n v="-436"/>
    <n v="-436"/>
    <x v="0"/>
    <n v="0"/>
    <n v="0"/>
    <m/>
    <n v="0"/>
    <n v="-436"/>
    <s v="N"/>
    <m/>
    <s v="CONT"/>
    <s v="SYSTEM CONTINGENCIES"/>
    <s v="99"/>
    <s v="1-Adjust Based Budget"/>
    <x v="42"/>
    <x v="2"/>
    <x v="7"/>
    <m/>
    <x v="10"/>
    <x v="10"/>
    <m/>
  </r>
  <r>
    <n v="2018"/>
    <s v="UA"/>
    <s v="CONT"/>
    <s v="CONTINGENCIES &amp; INCOME"/>
    <x v="27"/>
    <s v="-----"/>
    <m/>
    <s v="IUF DEVELOPMENT FEE"/>
    <x v="15"/>
    <s v="SYSTEM CONTINGENCIES"/>
    <s v="GENFND"/>
    <x v="10"/>
    <x v="9"/>
    <s v="ALU"/>
    <s v="EX"/>
    <s v="CORI"/>
    <s v="ALLOT/CHR:IN"/>
    <s v="DT"/>
    <x v="1"/>
    <s v="TRANSFER"/>
    <s v="21"/>
    <s v="PRD"/>
    <x v="1"/>
    <n v="98624"/>
    <n v="98624"/>
    <m/>
    <x v="1"/>
    <s v="10cr"/>
    <s v="Allot/Xfer IN"/>
    <n v="-98624"/>
    <n v="98624"/>
    <x v="0"/>
    <n v="0"/>
    <n v="0"/>
    <m/>
    <n v="0"/>
    <n v="98624"/>
    <s v="N"/>
    <m/>
    <s v="CONT"/>
    <s v="SYSTEM CONTINGENCIES"/>
    <s v="99"/>
    <s v="1-Adjust Based Budget"/>
    <x v="42"/>
    <x v="2"/>
    <x v="7"/>
    <m/>
    <x v="10"/>
    <x v="10"/>
    <m/>
  </r>
  <r>
    <n v="2018"/>
    <s v="UA"/>
    <s v="CONT"/>
    <s v="CONTINGENCIES &amp; INCOME"/>
    <x v="27"/>
    <s v="-----"/>
    <m/>
    <s v="IUF DEVELOPMENT FEE"/>
    <x v="15"/>
    <s v="SYSTEM CONTINGENCIES"/>
    <s v="GENFND"/>
    <x v="10"/>
    <x v="9"/>
    <s v="ATH"/>
    <s v="EX"/>
    <s v="CORI"/>
    <s v="ALLOT/CHR:IN"/>
    <s v="DT"/>
    <x v="1"/>
    <s v="TRANSFER"/>
    <s v="21"/>
    <s v="PRD"/>
    <x v="1"/>
    <n v="177525"/>
    <n v="177525"/>
    <m/>
    <x v="1"/>
    <s v="10cr"/>
    <s v="Allot/Xfer IN"/>
    <n v="-177525"/>
    <n v="177525"/>
    <x v="0"/>
    <n v="0"/>
    <n v="0"/>
    <m/>
    <n v="0"/>
    <n v="177525"/>
    <s v="N"/>
    <m/>
    <s v="CONT"/>
    <s v="SYSTEM CONTINGENCIES"/>
    <s v="99"/>
    <s v="1-Adjust Based Budget"/>
    <x v="42"/>
    <x v="2"/>
    <x v="7"/>
    <m/>
    <x v="10"/>
    <x v="10"/>
    <m/>
  </r>
  <r>
    <n v="2018"/>
    <s v="UA"/>
    <s v="CONT"/>
    <s v="CONTINGENCIES &amp; INCOME"/>
    <x v="27"/>
    <s v="-----"/>
    <m/>
    <s v="IUF DEVELOPMENT FEE"/>
    <x v="15"/>
    <s v="SYSTEM CONTINGENCIES"/>
    <s v="GENFND"/>
    <x v="10"/>
    <x v="9"/>
    <s v="BL"/>
    <s v="EX"/>
    <s v="CORI"/>
    <s v="ALLOT/CHR:IN"/>
    <s v="DT"/>
    <x v="1"/>
    <s v="TRANSFER"/>
    <s v="21"/>
    <s v="PRD"/>
    <x v="1"/>
    <n v="2485329"/>
    <n v="2485329"/>
    <m/>
    <x v="1"/>
    <s v="10cr"/>
    <s v="Allot/Xfer IN"/>
    <n v="-2485329"/>
    <n v="2485329"/>
    <x v="0"/>
    <n v="0"/>
    <n v="0"/>
    <m/>
    <n v="0"/>
    <n v="2485329"/>
    <s v="N"/>
    <m/>
    <s v="CONT"/>
    <s v="SYSTEM CONTINGENCIES"/>
    <s v="99"/>
    <s v="1-Adjust Based Budget"/>
    <x v="42"/>
    <x v="2"/>
    <x v="7"/>
    <m/>
    <x v="10"/>
    <x v="10"/>
    <m/>
  </r>
  <r>
    <n v="2018"/>
    <s v="UA"/>
    <s v="CONT"/>
    <s v="CONTINGENCIES &amp; INCOME"/>
    <x v="27"/>
    <s v="-----"/>
    <m/>
    <s v="IUF DEVELOPMENT FEE"/>
    <x v="15"/>
    <s v="SYSTEM CONTINGENCIES"/>
    <s v="GENFND"/>
    <x v="10"/>
    <x v="9"/>
    <s v="EA"/>
    <s v="EX"/>
    <s v="CORI"/>
    <s v="ALLOT/CHR:IN"/>
    <s v="DT"/>
    <x v="1"/>
    <s v="TRANSFER"/>
    <s v="21"/>
    <s v="PRD"/>
    <x v="1"/>
    <n v="49312"/>
    <n v="49312"/>
    <m/>
    <x v="1"/>
    <s v="10cr"/>
    <s v="Allot/Xfer IN"/>
    <n v="-49312"/>
    <n v="49312"/>
    <x v="0"/>
    <n v="0"/>
    <n v="0"/>
    <m/>
    <n v="0"/>
    <n v="49312"/>
    <s v="N"/>
    <m/>
    <s v="CONT"/>
    <s v="SYSTEM CONTINGENCIES"/>
    <s v="99"/>
    <s v="1-Adjust Based Budget"/>
    <x v="42"/>
    <x v="2"/>
    <x v="7"/>
    <m/>
    <x v="10"/>
    <x v="10"/>
    <m/>
  </r>
  <r>
    <n v="2018"/>
    <s v="UA"/>
    <s v="CONT"/>
    <s v="CONTINGENCIES &amp; INCOME"/>
    <x v="27"/>
    <s v="-----"/>
    <m/>
    <s v="IUF DEVELOPMENT FEE"/>
    <x v="15"/>
    <s v="SYSTEM CONTINGENCIES"/>
    <s v="GENFND"/>
    <x v="10"/>
    <x v="9"/>
    <s v="FW"/>
    <s v="EX"/>
    <s v="CORI"/>
    <s v="ALLOT/CHR:IN"/>
    <s v="DT"/>
    <x v="1"/>
    <s v="TRANSFER"/>
    <s v="21"/>
    <s v="PRD"/>
    <x v="1"/>
    <n v="55647"/>
    <n v="55647"/>
    <m/>
    <x v="1"/>
    <s v="10cr"/>
    <s v="Allot/Xfer IN"/>
    <n v="-55647"/>
    <n v="55647"/>
    <x v="0"/>
    <n v="0"/>
    <n v="0"/>
    <m/>
    <n v="0"/>
    <n v="55647"/>
    <s v="N"/>
    <m/>
    <s v="CONT"/>
    <s v="SYSTEM CONTINGENCIES"/>
    <s v="99"/>
    <s v="1-Adjust Based Budget"/>
    <x v="42"/>
    <x v="2"/>
    <x v="7"/>
    <m/>
    <x v="10"/>
    <x v="10"/>
    <m/>
  </r>
  <r>
    <n v="2018"/>
    <s v="UA"/>
    <s v="CONT"/>
    <s v="CONTINGENCIES &amp; INCOME"/>
    <x v="27"/>
    <s v="-----"/>
    <m/>
    <s v="IUF DEVELOPMENT FEE"/>
    <x v="15"/>
    <s v="SYSTEM CONTINGENCIES"/>
    <s v="GENFND"/>
    <x v="10"/>
    <x v="9"/>
    <s v="IN"/>
    <s v="EX"/>
    <s v="CORI"/>
    <s v="ALLOT/CHR:IN"/>
    <s v="DT"/>
    <x v="1"/>
    <s v="TRANSFER"/>
    <s v="21"/>
    <s v="PRD"/>
    <x v="1"/>
    <n v="1484766"/>
    <n v="1484766"/>
    <m/>
    <x v="1"/>
    <s v="10cr"/>
    <s v="Allot/Xfer IN"/>
    <n v="-1484766"/>
    <n v="1484766"/>
    <x v="0"/>
    <n v="0"/>
    <n v="0"/>
    <m/>
    <n v="0"/>
    <n v="1484766"/>
    <s v="N"/>
    <m/>
    <s v="CONT"/>
    <s v="SYSTEM CONTINGENCIES"/>
    <s v="99"/>
    <s v="1-Adjust Based Budget"/>
    <x v="42"/>
    <x v="2"/>
    <x v="7"/>
    <m/>
    <x v="10"/>
    <x v="10"/>
    <m/>
  </r>
  <r>
    <n v="2018"/>
    <s v="UA"/>
    <s v="CONT"/>
    <s v="CONTINGENCIES &amp; INCOME"/>
    <x v="27"/>
    <s v="-----"/>
    <m/>
    <s v="IUF DEVELOPMENT FEE"/>
    <x v="15"/>
    <s v="SYSTEM CONTINGENCIES"/>
    <s v="GENFND"/>
    <x v="10"/>
    <x v="9"/>
    <s v="IUF"/>
    <s v="EX"/>
    <s v="CORI"/>
    <s v="ALLOT/CHR:IN"/>
    <s v="DT"/>
    <x v="1"/>
    <s v="TRANSFER"/>
    <s v="21"/>
    <s v="PRD"/>
    <x v="1"/>
    <n v="246557"/>
    <n v="246557"/>
    <m/>
    <x v="1"/>
    <s v="10cr"/>
    <s v="Allot/Xfer IN"/>
    <n v="-246557"/>
    <n v="246557"/>
    <x v="0"/>
    <n v="0"/>
    <n v="0"/>
    <m/>
    <n v="0"/>
    <n v="246557"/>
    <s v="N"/>
    <m/>
    <s v="CONT"/>
    <s v="SYSTEM CONTINGENCIES"/>
    <s v="99"/>
    <s v="1-Adjust Based Budget"/>
    <x v="42"/>
    <x v="2"/>
    <x v="7"/>
    <m/>
    <x v="10"/>
    <x v="10"/>
    <m/>
  </r>
  <r>
    <n v="2018"/>
    <s v="UA"/>
    <s v="CONT"/>
    <s v="CONTINGENCIES &amp; INCOME"/>
    <x v="27"/>
    <s v="-----"/>
    <m/>
    <s v="IUF DEVELOPMENT FEE"/>
    <x v="15"/>
    <s v="SYSTEM CONTINGENCIES"/>
    <s v="GENFND"/>
    <x v="10"/>
    <x v="9"/>
    <s v="KO"/>
    <s v="EX"/>
    <s v="CORI"/>
    <s v="ALLOT/CHR:IN"/>
    <s v="DT"/>
    <x v="1"/>
    <s v="TRANSFER"/>
    <s v="21"/>
    <s v="PRD"/>
    <x v="1"/>
    <n v="93692"/>
    <n v="93692"/>
    <m/>
    <x v="1"/>
    <s v="10cr"/>
    <s v="Allot/Xfer IN"/>
    <n v="-93692"/>
    <n v="93692"/>
    <x v="0"/>
    <n v="0"/>
    <n v="0"/>
    <m/>
    <n v="0"/>
    <n v="93692"/>
    <s v="N"/>
    <m/>
    <s v="CONT"/>
    <s v="SYSTEM CONTINGENCIES"/>
    <s v="99"/>
    <s v="1-Adjust Based Budget"/>
    <x v="42"/>
    <x v="2"/>
    <x v="7"/>
    <m/>
    <x v="10"/>
    <x v="10"/>
    <m/>
  </r>
  <r>
    <n v="2018"/>
    <s v="UA"/>
    <s v="CONT"/>
    <s v="CONTINGENCIES &amp; INCOME"/>
    <x v="27"/>
    <s v="-----"/>
    <m/>
    <s v="IUF DEVELOPMENT FEE"/>
    <x v="15"/>
    <s v="SYSTEM CONTINGENCIES"/>
    <s v="GENFND"/>
    <x v="10"/>
    <x v="9"/>
    <s v="NN"/>
    <s v="EX"/>
    <s v="CORI"/>
    <s v="ALLOT/CHR:IN"/>
    <s v="DT"/>
    <x v="1"/>
    <s v="TRANSFER"/>
    <s v="21"/>
    <s v="PRD"/>
    <x v="1"/>
    <n v="286912"/>
    <n v="286912"/>
    <m/>
    <x v="1"/>
    <s v="10cr"/>
    <s v="Allot/Xfer IN"/>
    <n v="-286912"/>
    <n v="286912"/>
    <x v="0"/>
    <n v="0"/>
    <n v="0"/>
    <m/>
    <n v="0"/>
    <n v="286912"/>
    <s v="N"/>
    <m/>
    <s v="CONT"/>
    <s v="SYSTEM CONTINGENCIES"/>
    <s v="99"/>
    <s v="1-Adjust Based Budget"/>
    <x v="42"/>
    <x v="2"/>
    <x v="7"/>
    <m/>
    <x v="10"/>
    <x v="10"/>
    <m/>
  </r>
  <r>
    <n v="2018"/>
    <s v="UA"/>
    <s v="CONT"/>
    <s v="CONTINGENCIES &amp; INCOME"/>
    <x v="27"/>
    <s v="-----"/>
    <m/>
    <s v="IUF DEVELOPMENT FEE"/>
    <x v="15"/>
    <s v="SYSTEM CONTINGENCIES"/>
    <s v="GENFND"/>
    <x v="10"/>
    <x v="9"/>
    <s v="NW"/>
    <s v="EX"/>
    <s v="CORI"/>
    <s v="ALLOT/CHR:IN"/>
    <s v="DT"/>
    <x v="1"/>
    <s v="TRANSFER"/>
    <s v="21"/>
    <s v="PRD"/>
    <x v="1"/>
    <n v="59175"/>
    <n v="59175"/>
    <m/>
    <x v="1"/>
    <s v="10cr"/>
    <s v="Allot/Xfer IN"/>
    <n v="-59175"/>
    <n v="59175"/>
    <x v="0"/>
    <n v="0"/>
    <n v="0"/>
    <m/>
    <n v="0"/>
    <n v="59175"/>
    <s v="N"/>
    <m/>
    <s v="CONT"/>
    <s v="SYSTEM CONTINGENCIES"/>
    <s v="99"/>
    <s v="1-Adjust Based Budget"/>
    <x v="42"/>
    <x v="2"/>
    <x v="7"/>
    <m/>
    <x v="10"/>
    <x v="10"/>
    <m/>
  </r>
  <r>
    <n v="2018"/>
    <s v="UA"/>
    <s v="CONT"/>
    <s v="CONTINGENCIES &amp; INCOME"/>
    <x v="27"/>
    <s v="-----"/>
    <m/>
    <s v="IUF DEVELOPMENT FEE"/>
    <x v="15"/>
    <s v="SYSTEM CONTINGENCIES"/>
    <s v="GENFND"/>
    <x v="10"/>
    <x v="9"/>
    <s v="SB"/>
    <s v="EX"/>
    <s v="CORI"/>
    <s v="ALLOT/CHR:IN"/>
    <s v="DT"/>
    <x v="1"/>
    <s v="TRANSFER"/>
    <s v="21"/>
    <s v="PRD"/>
    <x v="1"/>
    <n v="93692"/>
    <n v="93692"/>
    <m/>
    <x v="1"/>
    <s v="10cr"/>
    <s v="Allot/Xfer IN"/>
    <n v="-93692"/>
    <n v="93692"/>
    <x v="0"/>
    <n v="0"/>
    <n v="0"/>
    <m/>
    <n v="0"/>
    <n v="93692"/>
    <s v="N"/>
    <m/>
    <s v="CONT"/>
    <s v="SYSTEM CONTINGENCIES"/>
    <s v="99"/>
    <s v="1-Adjust Based Budget"/>
    <x v="42"/>
    <x v="2"/>
    <x v="7"/>
    <m/>
    <x v="10"/>
    <x v="10"/>
    <m/>
  </r>
  <r>
    <n v="2018"/>
    <s v="UA"/>
    <s v="CONT"/>
    <s v="CONTINGENCIES &amp; INCOME"/>
    <x v="27"/>
    <s v="-----"/>
    <m/>
    <s v="IUF DEVELOPMENT FEE"/>
    <x v="15"/>
    <s v="SYSTEM CONTINGENCIES"/>
    <s v="GENFND"/>
    <x v="10"/>
    <x v="9"/>
    <s v="SE"/>
    <s v="EX"/>
    <s v="CORI"/>
    <s v="ALLOT/CHR:IN"/>
    <s v="DT"/>
    <x v="1"/>
    <s v="TRANSFER"/>
    <s v="21"/>
    <s v="PRD"/>
    <x v="1"/>
    <n v="78899"/>
    <n v="78899"/>
    <m/>
    <x v="1"/>
    <s v="10cr"/>
    <s v="Allot/Xfer IN"/>
    <n v="-78899"/>
    <n v="78899"/>
    <x v="0"/>
    <n v="0"/>
    <n v="0"/>
    <m/>
    <n v="0"/>
    <n v="78899"/>
    <s v="N"/>
    <m/>
    <s v="CONT"/>
    <s v="SYSTEM CONTINGENCIES"/>
    <s v="99"/>
    <s v="1-Adjust Based Budget"/>
    <x v="42"/>
    <x v="2"/>
    <x v="7"/>
    <m/>
    <x v="10"/>
    <x v="10"/>
    <m/>
  </r>
  <r>
    <n v="2018"/>
    <s v="UA"/>
    <s v="CONT"/>
    <s v="CONTINGENCIES &amp; INCOME"/>
    <x v="145"/>
    <s v="-----"/>
    <m/>
    <s v="RESERVE FOR GENERAL EXP"/>
    <x v="15"/>
    <s v="SYSTEM CONTINGENCIES"/>
    <s v="GENFND"/>
    <x v="201"/>
    <x v="193"/>
    <s v="DFC"/>
    <s v="EX"/>
    <s v="BENF"/>
    <s v="BENEFITS"/>
    <s v="GP"/>
    <x v="5"/>
    <s v="COMPENS"/>
    <s v="07"/>
    <s v="ISOI"/>
    <x v="3"/>
    <n v="352117"/>
    <n v="352117"/>
    <m/>
    <x v="0"/>
    <n v="0"/>
    <s v="EX"/>
    <n v="352117"/>
    <n v="352117"/>
    <x v="0"/>
    <n v="0"/>
    <n v="0"/>
    <m/>
    <n v="0"/>
    <n v="352117"/>
    <s v="N"/>
    <m/>
    <s v="CONT"/>
    <s v="SYSTEM CONTINGENCIES"/>
    <s v="99"/>
    <s v="1-Adjust Based Budget"/>
    <x v="42"/>
    <x v="2"/>
    <x v="7"/>
    <m/>
    <x v="10"/>
    <x v="10"/>
    <m/>
  </r>
  <r>
    <n v="2018"/>
    <s v="UA"/>
    <s v="CONT"/>
    <s v="CONTINGENCIES &amp; INCOME"/>
    <x v="146"/>
    <s v="-----"/>
    <m/>
    <s v="BLOOMINGTON SUBSIDIES"/>
    <x v="15"/>
    <s v="SYSTEM CONTINGENCIES"/>
    <s v="GENFND"/>
    <x v="124"/>
    <x v="120"/>
    <s v="037"/>
    <s v="EX"/>
    <s v="CORE"/>
    <s v="ALLOT/CHR:EX"/>
    <s v="DX"/>
    <x v="1"/>
    <s v="TRANSFER"/>
    <s v="21"/>
    <s v="AA"/>
    <x v="3"/>
    <n v="174482"/>
    <n v="174482"/>
    <m/>
    <x v="0"/>
    <n v="0"/>
    <s v="EX"/>
    <n v="174482"/>
    <n v="174482"/>
    <x v="0"/>
    <n v="0"/>
    <n v="0"/>
    <m/>
    <n v="0"/>
    <n v="174482"/>
    <s v="N"/>
    <m/>
    <s v="CONT"/>
    <s v="SYSTEM CONTINGENCIES"/>
    <s v="99"/>
    <s v="1-Adjust Based Budget"/>
    <x v="42"/>
    <x v="2"/>
    <x v="7"/>
    <m/>
    <x v="10"/>
    <x v="10"/>
    <m/>
  </r>
  <r>
    <n v="2018"/>
    <s v="UA"/>
    <s v="CONT"/>
    <s v="CONTINGENCIES &amp; INCOME"/>
    <x v="146"/>
    <s v="-----"/>
    <m/>
    <s v="BLOOMINGTON SUBSIDIES"/>
    <x v="15"/>
    <s v="SYSTEM CONTINGENCIES"/>
    <s v="GENFND"/>
    <x v="124"/>
    <x v="120"/>
    <s v="038"/>
    <s v="EX"/>
    <s v="CORE"/>
    <s v="ALLOT/CHR:EX"/>
    <s v="DX"/>
    <x v="1"/>
    <s v="TRANSFER"/>
    <s v="21"/>
    <s v="AA"/>
    <x v="3"/>
    <n v="31176"/>
    <n v="31176"/>
    <m/>
    <x v="0"/>
    <n v="0"/>
    <s v="EX"/>
    <n v="31176"/>
    <n v="31176"/>
    <x v="0"/>
    <n v="0"/>
    <n v="0"/>
    <m/>
    <n v="0"/>
    <n v="31176"/>
    <s v="N"/>
    <m/>
    <s v="CONT"/>
    <s v="SYSTEM CONTINGENCIES"/>
    <s v="99"/>
    <s v="1-Adjust Based Budget"/>
    <x v="42"/>
    <x v="2"/>
    <x v="7"/>
    <m/>
    <x v="10"/>
    <x v="10"/>
    <m/>
  </r>
  <r>
    <n v="2018"/>
    <s v="UA"/>
    <s v="CONT"/>
    <s v="CONTINGENCIES &amp; INCOME"/>
    <x v="146"/>
    <s v="-----"/>
    <m/>
    <s v="BLOOMINGTON SUBSIDIES"/>
    <x v="15"/>
    <s v="SYSTEM CONTINGENCIES"/>
    <s v="GENFND"/>
    <x v="124"/>
    <x v="120"/>
    <s v="040"/>
    <s v="EX"/>
    <s v="CORE"/>
    <s v="ALLOT/CHR:EX"/>
    <s v="DX"/>
    <x v="1"/>
    <s v="TRANSFER"/>
    <s v="21"/>
    <s v="AA"/>
    <x v="3"/>
    <n v="22390"/>
    <n v="22390"/>
    <m/>
    <x v="0"/>
    <n v="0"/>
    <s v="EX"/>
    <n v="22390"/>
    <n v="22390"/>
    <x v="0"/>
    <n v="0"/>
    <n v="0"/>
    <m/>
    <n v="0"/>
    <n v="22390"/>
    <s v="N"/>
    <m/>
    <s v="CONT"/>
    <s v="SYSTEM CONTINGENCIES"/>
    <s v="99"/>
    <s v="1-Adjust Based Budget"/>
    <x v="42"/>
    <x v="2"/>
    <x v="7"/>
    <m/>
    <x v="10"/>
    <x v="10"/>
    <m/>
  </r>
  <r>
    <n v="2018"/>
    <s v="UA"/>
    <s v="CONT"/>
    <s v="CONTINGENCIES &amp; INCOME"/>
    <x v="146"/>
    <s v="-----"/>
    <m/>
    <s v="BLOOMINGTON SUBSIDIES"/>
    <x v="15"/>
    <s v="SYSTEM CONTINGENCIES"/>
    <s v="GENFND"/>
    <x v="124"/>
    <x v="120"/>
    <s v="042"/>
    <s v="EX"/>
    <s v="CORE"/>
    <s v="ALLOT/CHR:EX"/>
    <s v="DX"/>
    <x v="1"/>
    <s v="TRANSFER"/>
    <s v="21"/>
    <s v="AA"/>
    <x v="3"/>
    <n v="13750"/>
    <n v="13750"/>
    <m/>
    <x v="0"/>
    <n v="0"/>
    <s v="EX"/>
    <n v="13750"/>
    <n v="13750"/>
    <x v="0"/>
    <n v="0"/>
    <n v="0"/>
    <m/>
    <n v="0"/>
    <n v="13750"/>
    <s v="N"/>
    <m/>
    <s v="CONT"/>
    <s v="SYSTEM CONTINGENCIES"/>
    <s v="99"/>
    <s v="1-Adjust Based Budget"/>
    <x v="42"/>
    <x v="2"/>
    <x v="7"/>
    <m/>
    <x v="10"/>
    <x v="10"/>
    <m/>
  </r>
  <r>
    <n v="2018"/>
    <s v="UA"/>
    <s v="CONT"/>
    <s v="CONTINGENCIES &amp; INCOME"/>
    <x v="146"/>
    <s v="-----"/>
    <m/>
    <s v="BLOOMINGTON SUBSIDIES"/>
    <x v="15"/>
    <s v="SYSTEM CONTINGENCIES"/>
    <s v="GENFND"/>
    <x v="124"/>
    <x v="120"/>
    <s v="070"/>
    <s v="EX"/>
    <s v="CORE"/>
    <s v="ALLOT/CHR:EX"/>
    <s v="DX"/>
    <x v="1"/>
    <s v="TRANSFER"/>
    <s v="21"/>
    <s v="AA"/>
    <x v="3"/>
    <n v="240000"/>
    <n v="240000"/>
    <m/>
    <x v="0"/>
    <n v="0"/>
    <s v="EX"/>
    <n v="240000"/>
    <n v="240000"/>
    <x v="0"/>
    <n v="0"/>
    <n v="0"/>
    <m/>
    <n v="0"/>
    <n v="240000"/>
    <s v="N"/>
    <m/>
    <s v="CONT"/>
    <s v="SYSTEM CONTINGENCIES"/>
    <s v="99"/>
    <s v="1-Adjust Based Budget"/>
    <x v="42"/>
    <x v="2"/>
    <x v="7"/>
    <m/>
    <x v="10"/>
    <x v="10"/>
    <m/>
  </r>
  <r>
    <n v="2018"/>
    <s v="UA"/>
    <s v="CONT"/>
    <s v="CONTINGENCIES &amp; INCOME"/>
    <x v="145"/>
    <s v="-----"/>
    <m/>
    <s v="RESERVE FOR GENERAL EXP"/>
    <x v="15"/>
    <s v="SYSTEM CONTINGENCIES"/>
    <s v="GENFND"/>
    <x v="124"/>
    <x v="120"/>
    <s v="AF"/>
    <s v="EX"/>
    <s v="CORE"/>
    <s v="ALLOT/CHR:EX"/>
    <s v="DX"/>
    <x v="1"/>
    <s v="TRANSFER"/>
    <s v="21"/>
    <s v="ISOI"/>
    <x v="3"/>
    <n v="40000"/>
    <n v="40000"/>
    <m/>
    <x v="0"/>
    <n v="0"/>
    <s v="EX"/>
    <n v="40000"/>
    <n v="40000"/>
    <x v="0"/>
    <n v="0"/>
    <n v="0"/>
    <m/>
    <n v="0"/>
    <n v="40000"/>
    <s v="N"/>
    <m/>
    <s v="CONT"/>
    <s v="SYSTEM CONTINGENCIES"/>
    <s v="99"/>
    <s v="1-Adjust Based Budget"/>
    <x v="42"/>
    <x v="2"/>
    <x v="7"/>
    <m/>
    <x v="10"/>
    <x v="10"/>
    <m/>
  </r>
  <r>
    <n v="2018"/>
    <s v="UA"/>
    <s v="CONT"/>
    <s v="CONTINGENCIES &amp; INCOME"/>
    <x v="145"/>
    <s v="-----"/>
    <m/>
    <s v="RESERVE FOR GENERAL EXP"/>
    <x v="15"/>
    <s v="SYSTEM CONTINGENCIES"/>
    <s v="GENFND"/>
    <x v="124"/>
    <x v="120"/>
    <s v="B10"/>
    <s v="EX"/>
    <s v="CORE"/>
    <s v="ALLOT/CHR:EX"/>
    <s v="DX"/>
    <x v="1"/>
    <s v="TRANSFER"/>
    <s v="21"/>
    <s v="ISOI"/>
    <x v="3"/>
    <n v="45000"/>
    <n v="45000"/>
    <m/>
    <x v="0"/>
    <n v="0"/>
    <s v="EX"/>
    <n v="45000"/>
    <n v="45000"/>
    <x v="0"/>
    <n v="0"/>
    <n v="0"/>
    <m/>
    <n v="0"/>
    <n v="45000"/>
    <s v="N"/>
    <m/>
    <s v="CONT"/>
    <s v="SYSTEM CONTINGENCIES"/>
    <s v="99"/>
    <s v="1-Adjust Based Budget"/>
    <x v="42"/>
    <x v="2"/>
    <x v="7"/>
    <m/>
    <x v="10"/>
    <x v="10"/>
    <m/>
  </r>
  <r>
    <n v="2018"/>
    <s v="UA"/>
    <s v="CONT"/>
    <s v="CONTINGENCIES &amp; INCOME"/>
    <x v="145"/>
    <s v="-----"/>
    <m/>
    <s v="RESERVE FOR GENERAL EXP"/>
    <x v="15"/>
    <s v="SYSTEM CONTINGENCIES"/>
    <s v="GENFND"/>
    <x v="124"/>
    <x v="120"/>
    <s v="BPC"/>
    <s v="EX"/>
    <s v="CORE"/>
    <s v="ALLOT/CHR:EX"/>
    <s v="DX"/>
    <x v="1"/>
    <s v="TRANSFER"/>
    <s v="21"/>
    <s v="ISOI"/>
    <x v="3"/>
    <n v="8000"/>
    <n v="8000"/>
    <m/>
    <x v="0"/>
    <n v="0"/>
    <s v="EX"/>
    <n v="8000"/>
    <n v="8000"/>
    <x v="0"/>
    <n v="0"/>
    <n v="0"/>
    <m/>
    <n v="0"/>
    <n v="8000"/>
    <s v="N"/>
    <m/>
    <s v="CONT"/>
    <s v="SYSTEM CONTINGENCIES"/>
    <s v="99"/>
    <s v="1-Adjust Based Budget"/>
    <x v="42"/>
    <x v="2"/>
    <x v="7"/>
    <m/>
    <x v="10"/>
    <x v="10"/>
    <m/>
  </r>
  <r>
    <n v="2018"/>
    <s v="UA"/>
    <s v="CONT"/>
    <s v="CONTINGENCIES &amp; INCOME"/>
    <x v="145"/>
    <s v="-----"/>
    <m/>
    <s v="RESERVE FOR GENERAL EXP"/>
    <x v="15"/>
    <s v="SYSTEM CONTINGENCIES"/>
    <s v="GENFND"/>
    <x v="124"/>
    <x v="120"/>
    <s v="DPR"/>
    <s v="EX"/>
    <s v="CORE"/>
    <s v="ALLOT/CHR:EX"/>
    <s v="DX"/>
    <x v="1"/>
    <s v="TRANSFER"/>
    <s v="21"/>
    <s v="ISOI"/>
    <x v="3"/>
    <n v="70000"/>
    <n v="70000"/>
    <m/>
    <x v="0"/>
    <n v="0"/>
    <s v="EX"/>
    <n v="70000"/>
    <n v="70000"/>
    <x v="0"/>
    <n v="0"/>
    <n v="0"/>
    <m/>
    <n v="0"/>
    <n v="70000"/>
    <s v="N"/>
    <m/>
    <s v="CONT"/>
    <s v="SYSTEM CONTINGENCIES"/>
    <s v="99"/>
    <s v="1-Adjust Based Budget"/>
    <x v="42"/>
    <x v="2"/>
    <x v="7"/>
    <m/>
    <x v="10"/>
    <x v="10"/>
    <m/>
  </r>
  <r>
    <n v="2018"/>
    <s v="UA"/>
    <s v="CONT"/>
    <s v="CONTINGENCIES &amp; INCOME"/>
    <x v="145"/>
    <s v="-----"/>
    <m/>
    <s v="RESERVE FOR GENERAL EXP"/>
    <x v="15"/>
    <s v="SYSTEM CONTINGENCIES"/>
    <s v="GENFND"/>
    <x v="124"/>
    <x v="120"/>
    <s v="DST"/>
    <s v="EX"/>
    <s v="CORE"/>
    <s v="ALLOT/CHR:EX"/>
    <s v="DX"/>
    <x v="1"/>
    <s v="TRANSFER"/>
    <s v="21"/>
    <s v="ISOI"/>
    <x v="3"/>
    <n v="20600"/>
    <n v="20600"/>
    <m/>
    <x v="0"/>
    <n v="0"/>
    <s v="EX"/>
    <n v="20600"/>
    <n v="20600"/>
    <x v="0"/>
    <n v="0"/>
    <n v="0"/>
    <m/>
    <n v="0"/>
    <n v="20600"/>
    <s v="N"/>
    <m/>
    <s v="CONT"/>
    <s v="SYSTEM CONTINGENCIES"/>
    <s v="99"/>
    <s v="1-Adjust Based Budget"/>
    <x v="42"/>
    <x v="2"/>
    <x v="7"/>
    <m/>
    <x v="10"/>
    <x v="10"/>
    <m/>
  </r>
  <r>
    <n v="2018"/>
    <s v="UA"/>
    <s v="CONT"/>
    <s v="CONTINGENCIES &amp; INCOME"/>
    <x v="145"/>
    <s v="-----"/>
    <m/>
    <s v="RESERVE FOR GENERAL EXP"/>
    <x v="15"/>
    <s v="SYSTEM CONTINGENCIES"/>
    <s v="GENFND"/>
    <x v="124"/>
    <x v="120"/>
    <s v="HOU"/>
    <s v="EX"/>
    <s v="CORE"/>
    <s v="ALLOT/CHR:EX"/>
    <s v="DX"/>
    <x v="1"/>
    <s v="TRANSFER"/>
    <s v="21"/>
    <s v="ISOI"/>
    <x v="3"/>
    <n v="97850"/>
    <n v="97850"/>
    <m/>
    <x v="0"/>
    <n v="0"/>
    <s v="EX"/>
    <n v="97850"/>
    <n v="97850"/>
    <x v="0"/>
    <n v="0"/>
    <n v="0"/>
    <m/>
    <n v="0"/>
    <n v="97850"/>
    <s v="N"/>
    <m/>
    <s v="CONT"/>
    <s v="SYSTEM CONTINGENCIES"/>
    <s v="99"/>
    <s v="1-Adjust Based Budget"/>
    <x v="42"/>
    <x v="2"/>
    <x v="7"/>
    <m/>
    <x v="10"/>
    <x v="10"/>
    <m/>
  </r>
  <r>
    <n v="2018"/>
    <s v="UA"/>
    <s v="CONT"/>
    <s v="CONTINGENCIES &amp; INCOME"/>
    <x v="145"/>
    <s v="-----"/>
    <m/>
    <s v="RESERVE FOR GENERAL EXP"/>
    <x v="15"/>
    <s v="SYSTEM CONTINGENCIES"/>
    <s v="GENFND"/>
    <x v="124"/>
    <x v="120"/>
    <s v="MTS"/>
    <s v="EX"/>
    <s v="CORE"/>
    <s v="ALLOT/CHR:EX"/>
    <s v="DX"/>
    <x v="1"/>
    <s v="TRANSFER"/>
    <s v="21"/>
    <s v="ISOI"/>
    <x v="3"/>
    <n v="15000"/>
    <n v="15000"/>
    <m/>
    <x v="0"/>
    <n v="0"/>
    <s v="EX"/>
    <n v="15000"/>
    <n v="15000"/>
    <x v="0"/>
    <n v="0"/>
    <n v="0"/>
    <m/>
    <n v="0"/>
    <n v="15000"/>
    <s v="N"/>
    <m/>
    <s v="CONT"/>
    <s v="SYSTEM CONTINGENCIES"/>
    <s v="99"/>
    <s v="1-Adjust Based Budget"/>
    <x v="42"/>
    <x v="2"/>
    <x v="7"/>
    <m/>
    <x v="10"/>
    <x v="10"/>
    <m/>
  </r>
  <r>
    <n v="2018"/>
    <s v="UA"/>
    <s v="IAUD"/>
    <s v="INTERNAL AUDIT"/>
    <x v="7"/>
    <s v="-----"/>
    <m/>
    <s v="INTERNAL AUDITING DEPT"/>
    <x v="7"/>
    <s v="GENERAL COUNSEL"/>
    <s v="GENFND"/>
    <x v="34"/>
    <x v="33"/>
    <s v="---"/>
    <s v="EX"/>
    <s v="PRSA"/>
    <s v="PROF SAL"/>
    <s v="FP"/>
    <x v="5"/>
    <s v="COMPENS"/>
    <s v="07"/>
    <s v="IS"/>
    <x v="3"/>
    <n v="984594"/>
    <n v="984594"/>
    <m/>
    <x v="0"/>
    <n v="0"/>
    <s v="EX"/>
    <n v="984594"/>
    <n v="984594"/>
    <x v="2"/>
    <n v="27193"/>
    <n v="-21070.311600000085"/>
    <m/>
    <n v="6122.6883999999154"/>
    <n v="990716.68839999987"/>
    <s v="Y"/>
    <m/>
    <s v="UCOU"/>
    <s v="GENERAL COUNSEL"/>
    <s v="99"/>
    <s v="1-Adjust Based Budget"/>
    <x v="43"/>
    <x v="2"/>
    <x v="7"/>
    <m/>
    <x v="7"/>
    <x v="7"/>
    <m/>
  </r>
  <r>
    <n v="2018"/>
    <s v="UA"/>
    <s v="IAUD"/>
    <s v="INTERNAL AUDIT"/>
    <x v="147"/>
    <s v="-----"/>
    <m/>
    <s v="INTERNAL AUDITING DEPT"/>
    <x v="7"/>
    <s v="GENERAL COUNSEL"/>
    <s v="GENFND"/>
    <x v="37"/>
    <x v="36"/>
    <s v="---"/>
    <s v="EX"/>
    <s v="BISA"/>
    <s v="BIWEEK SAL"/>
    <s v="FV"/>
    <x v="5"/>
    <s v="COMPENS"/>
    <s v="07"/>
    <s v="IS"/>
    <x v="3"/>
    <n v="38522"/>
    <n v="38522"/>
    <m/>
    <x v="0"/>
    <n v="0"/>
    <s v="EX"/>
    <n v="38522"/>
    <n v="38522"/>
    <x v="3"/>
    <n v="1068"/>
    <n v="-150.23580000000055"/>
    <m/>
    <n v="917.76419999999939"/>
    <n v="39439.764199999998"/>
    <s v="Y"/>
    <m/>
    <s v="UCOU"/>
    <s v="GENERAL COUNSEL"/>
    <s v="99"/>
    <s v="1-Adjust Based Budget"/>
    <x v="43"/>
    <x v="2"/>
    <x v="7"/>
    <m/>
    <x v="7"/>
    <x v="7"/>
    <m/>
  </r>
  <r>
    <n v="2018"/>
    <s v="UA"/>
    <s v="IAUD"/>
    <s v="INTERNAL AUDIT"/>
    <x v="147"/>
    <s v="-----"/>
    <m/>
    <s v="INTERNAL AUDITING DEPT"/>
    <x v="7"/>
    <s v="GENERAL COUNSEL"/>
    <s v="GENFND"/>
    <x v="95"/>
    <x v="93"/>
    <s v="---"/>
    <s v="EX"/>
    <s v="COMP"/>
    <s v="COMP SERV"/>
    <s v="JP"/>
    <x v="4"/>
    <s v="GEN EXP"/>
    <s v="09"/>
    <s v="IS"/>
    <x v="3"/>
    <n v="2000"/>
    <n v="2000"/>
    <m/>
    <x v="0"/>
    <n v="0"/>
    <s v="EX"/>
    <n v="2000"/>
    <n v="2000"/>
    <x v="0"/>
    <n v="0"/>
    <n v="0"/>
    <m/>
    <n v="0"/>
    <n v="2000"/>
    <s v="N"/>
    <m/>
    <s v="UCOU"/>
    <s v="GENERAL COUNSEL"/>
    <s v="9A"/>
    <s v="1-Adjust Based Budget"/>
    <x v="42"/>
    <x v="2"/>
    <x v="7"/>
    <m/>
    <x v="7"/>
    <x v="7"/>
    <m/>
  </r>
  <r>
    <n v="2018"/>
    <s v="UA"/>
    <s v="IAUD"/>
    <s v="INTERNAL AUDIT"/>
    <x v="147"/>
    <s v="-----"/>
    <m/>
    <s v="INTERNAL AUDITING DEPT"/>
    <x v="7"/>
    <s v="GENERAL COUNSEL"/>
    <s v="GENFND"/>
    <x v="11"/>
    <x v="10"/>
    <s v="---"/>
    <s v="EX"/>
    <s v="ADV"/>
    <s v="ADVERT PROMO"/>
    <s v="LA"/>
    <x v="4"/>
    <s v="GEN EXP"/>
    <s v="09"/>
    <s v="IS"/>
    <x v="3"/>
    <n v="500"/>
    <n v="500"/>
    <m/>
    <x v="0"/>
    <n v="0"/>
    <s v="EX"/>
    <n v="500"/>
    <n v="500"/>
    <x v="0"/>
    <n v="0"/>
    <n v="0"/>
    <m/>
    <n v="0"/>
    <n v="500"/>
    <s v="N"/>
    <m/>
    <s v="UCOU"/>
    <s v="GENERAL COUNSEL"/>
    <s v="9A"/>
    <s v="1-Adjust Based Budget"/>
    <x v="42"/>
    <x v="2"/>
    <x v="7"/>
    <m/>
    <x v="7"/>
    <x v="7"/>
    <m/>
  </r>
  <r>
    <n v="2018"/>
    <s v="UA"/>
    <s v="IAUD"/>
    <s v="INTERNAL AUDIT"/>
    <x v="147"/>
    <s v="-----"/>
    <m/>
    <s v="INTERNAL AUDITING DEPT"/>
    <x v="7"/>
    <s v="GENERAL COUNSEL"/>
    <s v="GENFND"/>
    <x v="41"/>
    <x v="40"/>
    <s v="---"/>
    <s v="EX"/>
    <s v="PRIN"/>
    <s v="PRINT DUPL"/>
    <s v="KA"/>
    <x v="4"/>
    <s v="GEN EXP"/>
    <s v="09"/>
    <s v="IS"/>
    <x v="3"/>
    <n v="1000"/>
    <n v="1000"/>
    <m/>
    <x v="0"/>
    <n v="0"/>
    <s v="EX"/>
    <n v="1000"/>
    <n v="1000"/>
    <x v="0"/>
    <n v="0"/>
    <n v="0"/>
    <m/>
    <n v="0"/>
    <n v="1000"/>
    <s v="N"/>
    <m/>
    <s v="UCOU"/>
    <s v="GENERAL COUNSEL"/>
    <s v="9A"/>
    <s v="1-Adjust Based Budget"/>
    <x v="42"/>
    <x v="2"/>
    <x v="7"/>
    <m/>
    <x v="7"/>
    <x v="7"/>
    <m/>
  </r>
  <r>
    <n v="2018"/>
    <s v="UA"/>
    <s v="IAUD"/>
    <s v="INTERNAL AUDIT"/>
    <x v="147"/>
    <s v="-----"/>
    <m/>
    <s v="INTERNAL AUDITING DEPT"/>
    <x v="7"/>
    <s v="GENERAL COUNSEL"/>
    <s v="GENFND"/>
    <x v="113"/>
    <x v="19"/>
    <s v="---"/>
    <s v="EX"/>
    <s v="OEXP"/>
    <s v="OTHER EXP"/>
    <s v="LP"/>
    <x v="4"/>
    <s v="GEN EXP"/>
    <s v="09"/>
    <s v="IS"/>
    <x v="3"/>
    <n v="8000"/>
    <n v="8000"/>
    <m/>
    <x v="0"/>
    <n v="0"/>
    <s v="EX"/>
    <n v="8000"/>
    <n v="8000"/>
    <x v="0"/>
    <n v="0"/>
    <n v="0"/>
    <m/>
    <n v="0"/>
    <n v="8000"/>
    <s v="N"/>
    <m/>
    <s v="UCOU"/>
    <s v="GENERAL COUNSEL"/>
    <s v="9A"/>
    <s v="1-Adjust Based Budget"/>
    <x v="42"/>
    <x v="2"/>
    <x v="7"/>
    <m/>
    <x v="7"/>
    <x v="7"/>
    <m/>
  </r>
  <r>
    <n v="2018"/>
    <s v="UA"/>
    <s v="IAUD"/>
    <s v="INTERNAL AUDIT"/>
    <x v="147"/>
    <s v="-----"/>
    <m/>
    <s v="INTERNAL AUDITING DEPT"/>
    <x v="7"/>
    <s v="GENERAL COUNSEL"/>
    <s v="GENFND"/>
    <x v="51"/>
    <x v="50"/>
    <s v="---"/>
    <s v="EX"/>
    <s v="COSV"/>
    <s v="CONTRACT SRV"/>
    <s v="KK"/>
    <x v="4"/>
    <s v="GEN EXP"/>
    <s v="09"/>
    <s v="IS"/>
    <x v="3"/>
    <n v="17000"/>
    <n v="17000"/>
    <m/>
    <x v="0"/>
    <n v="0"/>
    <s v="EX"/>
    <n v="17000"/>
    <n v="17000"/>
    <x v="0"/>
    <n v="0"/>
    <n v="0"/>
    <m/>
    <n v="0"/>
    <n v="17000"/>
    <s v="N"/>
    <m/>
    <s v="UCOU"/>
    <s v="GENERAL COUNSEL"/>
    <s v="9A"/>
    <s v="1-Adjust Based Budget"/>
    <x v="42"/>
    <x v="2"/>
    <x v="7"/>
    <m/>
    <x v="7"/>
    <x v="7"/>
    <m/>
  </r>
  <r>
    <n v="2018"/>
    <s v="UA"/>
    <s v="IAUD"/>
    <s v="INTERNAL AUDIT"/>
    <x v="147"/>
    <s v="-----"/>
    <m/>
    <s v="INTERNAL AUDITING DEPT"/>
    <x v="7"/>
    <s v="GENERAL COUNSEL"/>
    <s v="GENFND"/>
    <x v="53"/>
    <x v="52"/>
    <s v="---"/>
    <s v="EX"/>
    <s v="S&amp;E"/>
    <s v="S&amp;E"/>
    <s v="LF"/>
    <x v="4"/>
    <s v="GEN EXP"/>
    <s v="09"/>
    <s v="IS"/>
    <x v="3"/>
    <n v="5000"/>
    <n v="5000"/>
    <m/>
    <x v="0"/>
    <n v="0"/>
    <s v="EX"/>
    <n v="5000"/>
    <n v="5000"/>
    <x v="0"/>
    <n v="0"/>
    <n v="0"/>
    <m/>
    <n v="0"/>
    <n v="5000"/>
    <s v="N"/>
    <m/>
    <s v="UCOU"/>
    <s v="GENERAL COUNSEL"/>
    <s v="9A"/>
    <s v="1-Adjust Based Budget"/>
    <x v="42"/>
    <x v="2"/>
    <x v="7"/>
    <m/>
    <x v="7"/>
    <x v="7"/>
    <m/>
  </r>
  <r>
    <n v="2018"/>
    <s v="UA"/>
    <s v="IAUD"/>
    <s v="INTERNAL AUDIT"/>
    <x v="147"/>
    <s v="-----"/>
    <m/>
    <s v="INTERNAL AUDITING DEPT"/>
    <x v="7"/>
    <s v="GENERAL COUNSEL"/>
    <s v="GENFND"/>
    <x v="83"/>
    <x v="81"/>
    <s v="---"/>
    <s v="EX"/>
    <s v="S&amp;E"/>
    <s v="S&amp;E"/>
    <s v="LF"/>
    <x v="4"/>
    <s v="GEN EXP"/>
    <s v="09"/>
    <s v="IS"/>
    <x v="3"/>
    <n v="18000"/>
    <n v="18000"/>
    <m/>
    <x v="0"/>
    <n v="0"/>
    <s v="EX"/>
    <n v="18000"/>
    <n v="18000"/>
    <x v="0"/>
    <n v="0"/>
    <n v="0"/>
    <m/>
    <n v="0"/>
    <n v="18000"/>
    <s v="N"/>
    <m/>
    <s v="UCOU"/>
    <s v="GENERAL COUNSEL"/>
    <s v="9A"/>
    <s v="1-Adjust Based Budget"/>
    <x v="42"/>
    <x v="2"/>
    <x v="7"/>
    <m/>
    <x v="7"/>
    <x v="7"/>
    <m/>
  </r>
  <r>
    <n v="2018"/>
    <s v="UA"/>
    <s v="IAUD"/>
    <s v="INTERNAL AUDIT"/>
    <x v="147"/>
    <s v="-----"/>
    <m/>
    <s v="INTERNAL AUDITING DEPT"/>
    <x v="7"/>
    <s v="GENERAL COUNSEL"/>
    <s v="GENFND"/>
    <x v="118"/>
    <x v="53"/>
    <s v="---"/>
    <s v="EX"/>
    <s v="ADV"/>
    <s v="ADVERT PROMO"/>
    <s v="LA"/>
    <x v="4"/>
    <s v="GEN EXP"/>
    <s v="09"/>
    <s v="IS"/>
    <x v="3"/>
    <n v="4000"/>
    <n v="4000"/>
    <m/>
    <x v="0"/>
    <n v="0"/>
    <s v="EX"/>
    <n v="4000"/>
    <n v="4000"/>
    <x v="0"/>
    <n v="0"/>
    <n v="0"/>
    <m/>
    <n v="0"/>
    <n v="4000"/>
    <s v="N"/>
    <m/>
    <s v="UCOU"/>
    <s v="GENERAL COUNSEL"/>
    <s v="9A"/>
    <s v="1-Adjust Based Budget"/>
    <x v="42"/>
    <x v="2"/>
    <x v="7"/>
    <m/>
    <x v="7"/>
    <x v="7"/>
    <m/>
  </r>
  <r>
    <n v="2018"/>
    <s v="UA"/>
    <s v="IAUD"/>
    <s v="INTERNAL AUDIT"/>
    <x v="147"/>
    <s v="-----"/>
    <m/>
    <s v="INTERNAL AUDITING DEPT"/>
    <x v="7"/>
    <s v="GENERAL COUNSEL"/>
    <s v="GENFND"/>
    <x v="56"/>
    <x v="55"/>
    <s v="---"/>
    <s v="EX"/>
    <s v="RENT"/>
    <s v="RENTS"/>
    <s v="KP"/>
    <x v="4"/>
    <s v="GEN EXP"/>
    <s v="09"/>
    <s v="IS"/>
    <x v="3"/>
    <n v="35000"/>
    <n v="35000"/>
    <m/>
    <x v="0"/>
    <n v="0"/>
    <s v="EX"/>
    <n v="35000"/>
    <n v="35000"/>
    <x v="0"/>
    <n v="0"/>
    <n v="0"/>
    <m/>
    <n v="0"/>
    <n v="35000"/>
    <s v="N"/>
    <m/>
    <s v="UCOU"/>
    <s v="GENERAL COUNSEL"/>
    <s v="9A"/>
    <s v="1-Adjust Based Budget"/>
    <x v="42"/>
    <x v="2"/>
    <x v="7"/>
    <m/>
    <x v="7"/>
    <x v="7"/>
    <m/>
  </r>
  <r>
    <n v="2018"/>
    <s v="UA"/>
    <s v="IAUD"/>
    <s v="INTERNAL AUDIT"/>
    <x v="147"/>
    <s v="-----"/>
    <m/>
    <s v="INTERNAL AUDITING DEPT"/>
    <x v="7"/>
    <s v="GENERAL COUNSEL"/>
    <s v="GENFND"/>
    <x v="117"/>
    <x v="114"/>
    <s v="---"/>
    <s v="EX"/>
    <s v="S&amp;E"/>
    <s v="S&amp;E"/>
    <s v="LF"/>
    <x v="4"/>
    <s v="GEN EXP"/>
    <s v="09"/>
    <s v="IS"/>
    <x v="3"/>
    <n v="4429"/>
    <n v="4429"/>
    <m/>
    <x v="0"/>
    <n v="0"/>
    <s v="EX"/>
    <n v="4429"/>
    <n v="4429"/>
    <x v="0"/>
    <n v="0"/>
    <n v="0"/>
    <m/>
    <n v="0"/>
    <n v="4429"/>
    <s v="N"/>
    <m/>
    <s v="UCOU"/>
    <s v="GENERAL COUNSEL"/>
    <s v="9A"/>
    <s v="1-Adjust Based Budget"/>
    <x v="42"/>
    <x v="2"/>
    <x v="7"/>
    <m/>
    <x v="7"/>
    <x v="7"/>
    <m/>
  </r>
  <r>
    <n v="2018"/>
    <s v="UA"/>
    <s v="IAUD"/>
    <s v="INTERNAL AUDIT"/>
    <x v="147"/>
    <s v="-----"/>
    <m/>
    <s v="INTERNAL AUDITING DEPT"/>
    <x v="7"/>
    <s v="GENERAL COUNSEL"/>
    <s v="GENFND"/>
    <x v="17"/>
    <x v="16"/>
    <s v="---"/>
    <s v="EX"/>
    <s v="OEXP"/>
    <s v="OTHER EXP"/>
    <s v="LP"/>
    <x v="4"/>
    <s v="GEN EXP"/>
    <s v="09"/>
    <s v="IS"/>
    <x v="3"/>
    <n v="3000"/>
    <n v="3000"/>
    <m/>
    <x v="0"/>
    <n v="0"/>
    <s v="EX"/>
    <n v="3000"/>
    <n v="3000"/>
    <x v="0"/>
    <n v="0"/>
    <n v="0"/>
    <m/>
    <n v="0"/>
    <n v="3000"/>
    <s v="N"/>
    <m/>
    <s v="UCOU"/>
    <s v="GENERAL COUNSEL"/>
    <s v="9A"/>
    <s v="1-Adjust Based Budget"/>
    <x v="42"/>
    <x v="2"/>
    <x v="7"/>
    <m/>
    <x v="7"/>
    <x v="7"/>
    <m/>
  </r>
  <r>
    <n v="2018"/>
    <s v="UA"/>
    <s v="IAUD"/>
    <s v="INTERNAL AUDIT"/>
    <x v="147"/>
    <s v="-----"/>
    <m/>
    <s v="INTERNAL AUDITING DEPT"/>
    <x v="7"/>
    <s v="GENERAL COUNSEL"/>
    <s v="GENFND"/>
    <x v="65"/>
    <x v="64"/>
    <s v="---"/>
    <s v="EX"/>
    <s v="S&amp;E"/>
    <s v="S&amp;E"/>
    <s v="LF"/>
    <x v="4"/>
    <s v="GEN EXP"/>
    <s v="09"/>
    <s v="IS"/>
    <x v="3"/>
    <n v="5000"/>
    <n v="5000"/>
    <m/>
    <x v="0"/>
    <n v="0"/>
    <s v="EX"/>
    <n v="5000"/>
    <n v="5000"/>
    <x v="0"/>
    <n v="0"/>
    <n v="0"/>
    <m/>
    <n v="0"/>
    <n v="5000"/>
    <s v="N"/>
    <m/>
    <s v="UCOU"/>
    <s v="GENERAL COUNSEL"/>
    <s v="9A"/>
    <s v="1-Adjust Based Budget"/>
    <x v="42"/>
    <x v="2"/>
    <x v="7"/>
    <m/>
    <x v="7"/>
    <x v="7"/>
    <m/>
  </r>
  <r>
    <n v="2018"/>
    <s v="UA"/>
    <s v="IAUD"/>
    <s v="INTERNAL AUDIT"/>
    <x v="147"/>
    <s v="-----"/>
    <m/>
    <s v="INTERNAL AUDITING DEPT"/>
    <x v="7"/>
    <s v="GENERAL COUNSEL"/>
    <s v="GENFND"/>
    <x v="24"/>
    <x v="23"/>
    <s v="---"/>
    <s v="EX"/>
    <s v="BENF"/>
    <s v="BENEFITS"/>
    <s v="GP"/>
    <x v="5"/>
    <s v="COMPENS"/>
    <s v="07"/>
    <s v="IS"/>
    <x v="3"/>
    <n v="205646"/>
    <n v="205646"/>
    <m/>
    <x v="0"/>
    <n v="0"/>
    <s v="EX"/>
    <n v="205646"/>
    <n v="205646"/>
    <x v="0"/>
    <n v="0"/>
    <n v="0"/>
    <m/>
    <n v="0"/>
    <n v="205646"/>
    <s v="N"/>
    <m/>
    <s v="UCOU"/>
    <s v="GENERAL COUNSEL"/>
    <s v="9A"/>
    <s v="1-Adjust Based Budget"/>
    <x v="42"/>
    <x v="2"/>
    <x v="7"/>
    <m/>
    <x v="7"/>
    <x v="7"/>
    <m/>
  </r>
  <r>
    <n v="2018"/>
    <s v="UA"/>
    <s v="IAUD"/>
    <s v="INTERNAL AUDIT"/>
    <x v="147"/>
    <s v="-----"/>
    <m/>
    <s v="INTERNAL AUDITING DEPT"/>
    <x v="7"/>
    <s v="GENERAL COUNSEL"/>
    <s v="GENFND"/>
    <x v="25"/>
    <x v="24"/>
    <s v="---"/>
    <s v="EX"/>
    <s v="BENF"/>
    <s v="BENEFITS"/>
    <s v="GP"/>
    <x v="5"/>
    <s v="COMPENS"/>
    <s v="07"/>
    <s v="IS"/>
    <x v="3"/>
    <n v="70083"/>
    <n v="70083"/>
    <m/>
    <x v="0"/>
    <n v="0"/>
    <s v="EX"/>
    <n v="70083"/>
    <n v="70083"/>
    <x v="0"/>
    <n v="0"/>
    <n v="0"/>
    <m/>
    <n v="0"/>
    <n v="70083"/>
    <s v="N"/>
    <m/>
    <s v="UCOU"/>
    <s v="GENERAL COUNSEL"/>
    <s v="9A"/>
    <s v="1-Adjust Based Budget"/>
    <x v="42"/>
    <x v="2"/>
    <x v="7"/>
    <m/>
    <x v="7"/>
    <x v="7"/>
    <m/>
  </r>
  <r>
    <n v="2018"/>
    <s v="UA"/>
    <s v="IAUD"/>
    <s v="INTERNAL AUDIT"/>
    <x v="147"/>
    <s v="-----"/>
    <m/>
    <s v="INTERNAL AUDITING DEPT"/>
    <x v="7"/>
    <s v="GENERAL COUNSEL"/>
    <s v="GENFND"/>
    <x v="26"/>
    <x v="25"/>
    <s v="---"/>
    <s v="EX"/>
    <s v="BENF"/>
    <s v="BENEFITS"/>
    <s v="GP"/>
    <x v="5"/>
    <s v="COMPENS"/>
    <s v="07"/>
    <s v="IS"/>
    <x v="3"/>
    <n v="130754"/>
    <n v="130754"/>
    <m/>
    <x v="0"/>
    <n v="0"/>
    <s v="EX"/>
    <n v="130754"/>
    <n v="130754"/>
    <x v="0"/>
    <n v="0"/>
    <n v="0"/>
    <m/>
    <n v="0"/>
    <n v="130754"/>
    <s v="N"/>
    <m/>
    <s v="UCOU"/>
    <s v="GENERAL COUNSEL"/>
    <s v="9A"/>
    <s v="1-Adjust Based Budget"/>
    <x v="42"/>
    <x v="2"/>
    <x v="7"/>
    <m/>
    <x v="7"/>
    <x v="7"/>
    <m/>
  </r>
  <r>
    <n v="2018"/>
    <s v="UA"/>
    <s v="IAUD"/>
    <s v="INTERNAL AUDIT"/>
    <x v="147"/>
    <s v="-----"/>
    <m/>
    <s v="INTERNAL AUDITING DEPT"/>
    <x v="7"/>
    <s v="GENERAL COUNSEL"/>
    <s v="GENFND"/>
    <x v="67"/>
    <x v="66"/>
    <s v="---"/>
    <s v="EX"/>
    <s v="BENF"/>
    <s v="BENEFITS"/>
    <s v="GP"/>
    <x v="5"/>
    <s v="COMPENS"/>
    <s v="07"/>
    <s v="IS"/>
    <x v="3"/>
    <n v="4638"/>
    <n v="4638"/>
    <m/>
    <x v="0"/>
    <n v="0"/>
    <s v="EX"/>
    <n v="4638"/>
    <n v="4638"/>
    <x v="0"/>
    <n v="0"/>
    <n v="0"/>
    <m/>
    <n v="0"/>
    <n v="4638"/>
    <s v="N"/>
    <m/>
    <s v="UCOU"/>
    <s v="GENERAL COUNSEL"/>
    <s v="9A"/>
    <s v="1-Adjust Based Budget"/>
    <x v="42"/>
    <x v="2"/>
    <x v="7"/>
    <m/>
    <x v="7"/>
    <x v="7"/>
    <m/>
  </r>
  <r>
    <n v="2018"/>
    <s v="UA"/>
    <s v="IAUD"/>
    <s v="INTERNAL AUDIT"/>
    <x v="147"/>
    <s v="-----"/>
    <m/>
    <s v="INTERNAL AUDITING DEPT"/>
    <x v="7"/>
    <s v="GENERAL COUNSEL"/>
    <s v="GENFND"/>
    <x v="27"/>
    <x v="26"/>
    <s v="---"/>
    <s v="EX"/>
    <s v="TRAV"/>
    <s v="TRAVEL"/>
    <s v="MK"/>
    <x v="6"/>
    <s v="TRAVEL"/>
    <s v="10"/>
    <s v="IS"/>
    <x v="3"/>
    <n v="8000"/>
    <n v="8000"/>
    <m/>
    <x v="0"/>
    <n v="0"/>
    <s v="EX"/>
    <n v="8000"/>
    <n v="8000"/>
    <x v="0"/>
    <n v="0"/>
    <n v="0"/>
    <m/>
    <n v="0"/>
    <n v="8000"/>
    <s v="N"/>
    <m/>
    <s v="UCOU"/>
    <s v="GENERAL COUNSEL"/>
    <s v="9A"/>
    <s v="1-Adjust Based Budget"/>
    <x v="42"/>
    <x v="2"/>
    <x v="7"/>
    <m/>
    <x v="7"/>
    <x v="7"/>
    <m/>
  </r>
  <r>
    <n v="2018"/>
    <s v="UA"/>
    <s v="IAUD"/>
    <s v="INTERNAL AUDIT"/>
    <x v="147"/>
    <s v="-----"/>
    <m/>
    <s v="INTERNAL AUDITING DEPT"/>
    <x v="7"/>
    <s v="GENERAL COUNSEL"/>
    <s v="GENFND"/>
    <x v="28"/>
    <x v="27"/>
    <s v="---"/>
    <s v="EX"/>
    <s v="TRAV"/>
    <s v="TRAVEL"/>
    <s v="MK"/>
    <x v="6"/>
    <s v="TRAVEL"/>
    <s v="10"/>
    <s v="IS"/>
    <x v="3"/>
    <n v="12000"/>
    <n v="12000"/>
    <m/>
    <x v="0"/>
    <n v="0"/>
    <s v="EX"/>
    <n v="12000"/>
    <n v="12000"/>
    <x v="0"/>
    <n v="0"/>
    <n v="0"/>
    <m/>
    <n v="0"/>
    <n v="12000"/>
    <s v="N"/>
    <m/>
    <s v="UCOU"/>
    <s v="GENERAL COUNSEL"/>
    <s v="9A"/>
    <s v="1-Adjust Based Budget"/>
    <x v="42"/>
    <x v="2"/>
    <x v="7"/>
    <m/>
    <x v="7"/>
    <x v="7"/>
    <m/>
  </r>
  <r>
    <n v="2018"/>
    <s v="UA"/>
    <s v="UCOU"/>
    <s v="GENERAL COUNSEL"/>
    <x v="148"/>
    <s v="-----"/>
    <m/>
    <s v="GENERAL COUNSEL"/>
    <x v="7"/>
    <s v="GENERAL COUNSEL"/>
    <s v="GENFND"/>
    <x v="34"/>
    <x v="33"/>
    <s v="---"/>
    <s v="EX"/>
    <s v="PRSA"/>
    <s v="PROF SAL"/>
    <s v="FP"/>
    <x v="5"/>
    <s v="COMPENS"/>
    <s v="07"/>
    <s v="IS"/>
    <x v="3"/>
    <n v="1785047"/>
    <n v="1785047"/>
    <m/>
    <x v="0"/>
    <n v="0"/>
    <s v="EX"/>
    <n v="1785047"/>
    <n v="1785047"/>
    <x v="2"/>
    <n v="49299"/>
    <n v="-38200.005800000152"/>
    <m/>
    <n v="11098.994199999848"/>
    <n v="1796145.9941999998"/>
    <s v="Y"/>
    <m/>
    <s v="UCOU"/>
    <s v="GENERAL COUNSEL"/>
    <s v="99"/>
    <s v="1-Adjust Based Budget"/>
    <x v="43"/>
    <x v="2"/>
    <x v="7"/>
    <m/>
    <x v="7"/>
    <x v="7"/>
    <m/>
  </r>
  <r>
    <n v="2018"/>
    <s v="UA"/>
    <s v="UCOU"/>
    <s v="GENERAL COUNSEL"/>
    <x v="149"/>
    <s v="-----"/>
    <m/>
    <s v="STUDENT WELFARE"/>
    <x v="7"/>
    <s v="GENERAL COUNSEL"/>
    <s v="GENFND"/>
    <x v="34"/>
    <x v="33"/>
    <s v="---"/>
    <s v="EX"/>
    <s v="PRSA"/>
    <s v="PROF SAL"/>
    <s v="FP"/>
    <x v="5"/>
    <s v="COMPENS"/>
    <s v="07"/>
    <s v="IS"/>
    <x v="3"/>
    <n v="271847"/>
    <n v="271847"/>
    <m/>
    <x v="0"/>
    <n v="0"/>
    <s v="EX"/>
    <n v="271847"/>
    <n v="271847"/>
    <x v="2"/>
    <n v="7508"/>
    <n v="-5817.5258000000231"/>
    <m/>
    <n v="1690.4741999999769"/>
    <n v="273537.4742"/>
    <s v="Y"/>
    <m/>
    <s v="UCOU"/>
    <s v="GENERAL COUNSEL"/>
    <s v="99"/>
    <s v="1-Adjust Based Budget"/>
    <x v="43"/>
    <x v="2"/>
    <x v="7"/>
    <m/>
    <x v="7"/>
    <x v="7"/>
    <m/>
  </r>
  <r>
    <n v="2018"/>
    <s v="UA"/>
    <s v="UCOU"/>
    <s v="GENERAL COUNSEL"/>
    <x v="150"/>
    <s v="-----"/>
    <m/>
    <s v="UNIVERSITY COMPLIANCE"/>
    <x v="7"/>
    <s v="GENERAL COUNSEL"/>
    <s v="GENFND"/>
    <x v="34"/>
    <x v="33"/>
    <s v="---"/>
    <s v="EX"/>
    <s v="PRSA"/>
    <s v="PROF SAL"/>
    <s v="FP"/>
    <x v="5"/>
    <s v="COMPENS"/>
    <s v="07"/>
    <s v="IS"/>
    <x v="3"/>
    <n v="239901"/>
    <n v="239901"/>
    <m/>
    <x v="0"/>
    <n v="0"/>
    <s v="EX"/>
    <n v="239901"/>
    <n v="239901"/>
    <x v="2"/>
    <n v="6626"/>
    <n v="-5133.8814000000202"/>
    <m/>
    <n v="1492.1185999999798"/>
    <n v="241393.11859999999"/>
    <s v="Y"/>
    <m/>
    <s v="UCOU"/>
    <s v="GENERAL COUNSEL"/>
    <s v="99"/>
    <s v="1-Adjust Based Budget"/>
    <x v="43"/>
    <x v="2"/>
    <x v="7"/>
    <m/>
    <x v="7"/>
    <x v="7"/>
    <m/>
  </r>
  <r>
    <n v="2018"/>
    <s v="UA"/>
    <s v="UCOU"/>
    <s v="GENERAL COUNSEL"/>
    <x v="148"/>
    <s v="-----"/>
    <m/>
    <s v="GENERAL COUNSEL"/>
    <x v="7"/>
    <s v="GENERAL COUNSEL"/>
    <s v="GENFND"/>
    <x v="99"/>
    <x v="97"/>
    <s v="---"/>
    <s v="EX"/>
    <s v="PRSA"/>
    <s v="PROF SAL"/>
    <s v="FP"/>
    <x v="5"/>
    <s v="COMPENS"/>
    <s v="07"/>
    <s v="IS"/>
    <x v="3"/>
    <n v="-82381"/>
    <n v="-82381"/>
    <m/>
    <x v="0"/>
    <n v="0"/>
    <s v="EX"/>
    <n v="-82381"/>
    <n v="-82381"/>
    <x v="0"/>
    <n v="0"/>
    <n v="0"/>
    <m/>
    <n v="0"/>
    <n v="-82381"/>
    <s v="N"/>
    <m/>
    <s v="UCOU"/>
    <s v="GENERAL COUNSEL"/>
    <s v="9A"/>
    <s v="1-Adjust Based Budget"/>
    <x v="42"/>
    <x v="2"/>
    <x v="7"/>
    <m/>
    <x v="7"/>
    <x v="7"/>
    <m/>
  </r>
  <r>
    <n v="2018"/>
    <s v="UA"/>
    <s v="UCOU"/>
    <s v="GENERAL COUNSEL"/>
    <x v="148"/>
    <s v="-----"/>
    <m/>
    <s v="GENERAL COUNSEL"/>
    <x v="7"/>
    <s v="GENERAL COUNSEL"/>
    <s v="GENFND"/>
    <x v="36"/>
    <x v="35"/>
    <s v="---"/>
    <s v="EX"/>
    <s v="PRSA"/>
    <s v="PROF SAL"/>
    <s v="FP"/>
    <x v="5"/>
    <s v="COMPENS"/>
    <s v="07"/>
    <s v="IS"/>
    <x v="3"/>
    <n v="42058"/>
    <n v="42058"/>
    <m/>
    <x v="0"/>
    <n v="0"/>
    <s v="EX"/>
    <n v="42058"/>
    <n v="42058"/>
    <x v="2"/>
    <n v="1162"/>
    <n v="-900.04120000000364"/>
    <m/>
    <n v="261.95879999999636"/>
    <n v="42319.958799999993"/>
    <s v="Y"/>
    <m/>
    <s v="UCOU"/>
    <s v="GENERAL COUNSEL"/>
    <s v="99"/>
    <s v="1-Adjust Based Budget"/>
    <x v="43"/>
    <x v="2"/>
    <x v="7"/>
    <m/>
    <x v="7"/>
    <x v="7"/>
    <m/>
  </r>
  <r>
    <n v="2018"/>
    <s v="UA"/>
    <s v="UCOU"/>
    <s v="GENERAL COUNSEL"/>
    <x v="148"/>
    <s v="-----"/>
    <m/>
    <s v="GENERAL COUNSEL"/>
    <x v="7"/>
    <s v="GENERAL COUNSEL"/>
    <s v="GENFND"/>
    <x v="37"/>
    <x v="36"/>
    <s v="---"/>
    <s v="EX"/>
    <s v="BISA"/>
    <s v="BIWEEK SAL"/>
    <s v="FV"/>
    <x v="5"/>
    <s v="COMPENS"/>
    <s v="07"/>
    <s v="IS"/>
    <x v="3"/>
    <n v="79352"/>
    <n v="79352"/>
    <m/>
    <x v="0"/>
    <n v="0"/>
    <s v="EX"/>
    <n v="79352"/>
    <n v="79352"/>
    <x v="3"/>
    <n v="2200"/>
    <n v="-309.47280000000114"/>
    <m/>
    <n v="1890.5271999999989"/>
    <n v="81242.527199999997"/>
    <s v="Y"/>
    <m/>
    <s v="UCOU"/>
    <s v="GENERAL COUNSEL"/>
    <s v="99"/>
    <s v="1-Adjust Based Budget"/>
    <x v="43"/>
    <x v="2"/>
    <x v="7"/>
    <m/>
    <x v="7"/>
    <x v="7"/>
    <m/>
  </r>
  <r>
    <n v="2018"/>
    <s v="UA"/>
    <s v="UCOU"/>
    <s v="GENERAL COUNSEL"/>
    <x v="148"/>
    <s v="-----"/>
    <m/>
    <s v="GENERAL COUNSEL"/>
    <x v="7"/>
    <s v="GENERAL COUNSEL"/>
    <s v="GENFND"/>
    <x v="116"/>
    <x v="113"/>
    <s v="---"/>
    <s v="EX"/>
    <s v="HRCO"/>
    <s v="HOURLY COMP"/>
    <s v="GK"/>
    <x v="5"/>
    <s v="COMPENS"/>
    <s v="07"/>
    <s v="IS"/>
    <x v="3"/>
    <n v="6000"/>
    <n v="6000"/>
    <m/>
    <x v="0"/>
    <n v="0"/>
    <s v="EX"/>
    <n v="6000"/>
    <n v="6000"/>
    <x v="0"/>
    <n v="0"/>
    <n v="0"/>
    <m/>
    <n v="0"/>
    <n v="6000"/>
    <s v="N"/>
    <m/>
    <s v="UCOU"/>
    <s v="GENERAL COUNSEL"/>
    <s v="9A"/>
    <s v="1-Adjust Based Budget"/>
    <x v="42"/>
    <x v="2"/>
    <x v="7"/>
    <m/>
    <x v="7"/>
    <x v="7"/>
    <m/>
  </r>
  <r>
    <n v="2018"/>
    <s v="UA"/>
    <s v="UCOU"/>
    <s v="GENERAL COUNSEL"/>
    <x v="148"/>
    <s v="-----"/>
    <m/>
    <s v="GENERAL COUNSEL"/>
    <x v="7"/>
    <s v="GENERAL COUNSEL"/>
    <s v="GENFND"/>
    <x v="40"/>
    <x v="39"/>
    <s v="---"/>
    <s v="EX"/>
    <s v="HRCO"/>
    <s v="HOURLY COMP"/>
    <s v="GK"/>
    <x v="5"/>
    <s v="COMPENS"/>
    <s v="07"/>
    <s v="IS"/>
    <x v="3"/>
    <n v="20000"/>
    <n v="20000"/>
    <m/>
    <x v="0"/>
    <n v="0"/>
    <s v="EX"/>
    <n v="20000"/>
    <n v="20000"/>
    <x v="0"/>
    <n v="0"/>
    <n v="0"/>
    <m/>
    <n v="0"/>
    <n v="20000"/>
    <s v="N"/>
    <m/>
    <s v="UCOU"/>
    <s v="GENERAL COUNSEL"/>
    <s v="9A"/>
    <s v="1-Adjust Based Budget"/>
    <x v="42"/>
    <x v="2"/>
    <x v="7"/>
    <m/>
    <x v="7"/>
    <x v="7"/>
    <m/>
  </r>
  <r>
    <n v="2018"/>
    <s v="UA"/>
    <s v="UCOU"/>
    <s v="GENERAL COUNSEL"/>
    <x v="148"/>
    <s v="-----"/>
    <m/>
    <s v="GENERAL COUNSEL"/>
    <x v="7"/>
    <s v="GENERAL COUNSEL"/>
    <s v="GENFND"/>
    <x v="11"/>
    <x v="10"/>
    <s v="---"/>
    <s v="EX"/>
    <s v="ADV"/>
    <s v="ADVERT PROMO"/>
    <s v="LA"/>
    <x v="4"/>
    <s v="GEN EXP"/>
    <s v="09"/>
    <s v="IS"/>
    <x v="3"/>
    <n v="500"/>
    <n v="500"/>
    <m/>
    <x v="0"/>
    <n v="0"/>
    <s v="EX"/>
    <n v="500"/>
    <n v="500"/>
    <x v="0"/>
    <n v="0"/>
    <n v="0"/>
    <m/>
    <n v="0"/>
    <n v="500"/>
    <s v="N"/>
    <m/>
    <s v="UCOU"/>
    <s v="GENERAL COUNSEL"/>
    <s v="9A"/>
    <s v="1-Adjust Based Budget"/>
    <x v="42"/>
    <x v="2"/>
    <x v="7"/>
    <m/>
    <x v="7"/>
    <x v="7"/>
    <m/>
  </r>
  <r>
    <n v="2018"/>
    <s v="UA"/>
    <s v="UCOU"/>
    <s v="GENERAL COUNSEL"/>
    <x v="149"/>
    <s v="-----"/>
    <m/>
    <s v="STUDENT WELFARE"/>
    <x v="7"/>
    <s v="GENERAL COUNSEL"/>
    <s v="GENFND"/>
    <x v="11"/>
    <x v="10"/>
    <s v="---"/>
    <s v="EX"/>
    <s v="ADV"/>
    <s v="ADVERT PROMO"/>
    <s v="LA"/>
    <x v="4"/>
    <s v="GEN EXP"/>
    <s v="09"/>
    <s v="IS"/>
    <x v="3"/>
    <n v="2900"/>
    <n v="2900"/>
    <m/>
    <x v="0"/>
    <n v="0"/>
    <s v="EX"/>
    <n v="2900"/>
    <n v="2900"/>
    <x v="0"/>
    <n v="0"/>
    <n v="0"/>
    <m/>
    <n v="0"/>
    <n v="2900"/>
    <s v="N"/>
    <m/>
    <s v="UCOU"/>
    <s v="GENERAL COUNSEL"/>
    <s v="9A"/>
    <s v="1-Adjust Based Budget"/>
    <x v="42"/>
    <x v="2"/>
    <x v="7"/>
    <m/>
    <x v="7"/>
    <x v="7"/>
    <m/>
  </r>
  <r>
    <n v="2018"/>
    <s v="UA"/>
    <s v="UCOU"/>
    <s v="GENERAL COUNSEL"/>
    <x v="148"/>
    <s v="-----"/>
    <m/>
    <s v="GENERAL COUNSEL"/>
    <x v="7"/>
    <s v="GENERAL COUNSEL"/>
    <s v="GENFND"/>
    <x v="21"/>
    <x v="20"/>
    <s v="---"/>
    <s v="EX"/>
    <s v="PRIN"/>
    <s v="PRINT DUPL"/>
    <s v="KA"/>
    <x v="4"/>
    <s v="GEN EXP"/>
    <s v="09"/>
    <s v="IS"/>
    <x v="3"/>
    <n v="6000"/>
    <n v="6000"/>
    <m/>
    <x v="0"/>
    <n v="0"/>
    <s v="EX"/>
    <n v="6000"/>
    <n v="6000"/>
    <x v="0"/>
    <n v="0"/>
    <n v="0"/>
    <m/>
    <n v="0"/>
    <n v="6000"/>
    <s v="N"/>
    <m/>
    <s v="UCOU"/>
    <s v="GENERAL COUNSEL"/>
    <s v="9A"/>
    <s v="1-Adjust Based Budget"/>
    <x v="42"/>
    <x v="2"/>
    <x v="7"/>
    <m/>
    <x v="7"/>
    <x v="7"/>
    <m/>
  </r>
  <r>
    <n v="2018"/>
    <s v="UA"/>
    <s v="UCOU"/>
    <s v="GENERAL COUNSEL"/>
    <x v="148"/>
    <s v="-----"/>
    <m/>
    <s v="GENERAL COUNSEL"/>
    <x v="7"/>
    <s v="GENERAL COUNSEL"/>
    <s v="GENFND"/>
    <x v="41"/>
    <x v="40"/>
    <s v="---"/>
    <s v="EX"/>
    <s v="PRIN"/>
    <s v="PRINT DUPL"/>
    <s v="KA"/>
    <x v="4"/>
    <s v="GEN EXP"/>
    <s v="09"/>
    <s v="IS"/>
    <x v="3"/>
    <n v="11000"/>
    <n v="11000"/>
    <m/>
    <x v="0"/>
    <n v="0"/>
    <s v="EX"/>
    <n v="11000"/>
    <n v="11000"/>
    <x v="0"/>
    <n v="0"/>
    <n v="0"/>
    <m/>
    <n v="0"/>
    <n v="11000"/>
    <s v="N"/>
    <m/>
    <s v="UCOU"/>
    <s v="GENERAL COUNSEL"/>
    <s v="9A"/>
    <s v="1-Adjust Based Budget"/>
    <x v="42"/>
    <x v="2"/>
    <x v="7"/>
    <m/>
    <x v="7"/>
    <x v="7"/>
    <m/>
  </r>
  <r>
    <n v="2018"/>
    <s v="UA"/>
    <s v="UCOU"/>
    <s v="GENERAL COUNSEL"/>
    <x v="148"/>
    <s v="-----"/>
    <m/>
    <s v="GENERAL COUNSEL"/>
    <x v="7"/>
    <s v="GENERAL COUNSEL"/>
    <s v="GENFND"/>
    <x v="113"/>
    <x v="19"/>
    <s v="---"/>
    <s v="EX"/>
    <s v="OEXP"/>
    <s v="OTHER EXP"/>
    <s v="LP"/>
    <x v="4"/>
    <s v="GEN EXP"/>
    <s v="09"/>
    <s v="IS"/>
    <x v="3"/>
    <n v="9000"/>
    <n v="9000"/>
    <m/>
    <x v="0"/>
    <n v="0"/>
    <s v="EX"/>
    <n v="9000"/>
    <n v="9000"/>
    <x v="0"/>
    <n v="0"/>
    <n v="0"/>
    <m/>
    <n v="0"/>
    <n v="9000"/>
    <s v="N"/>
    <m/>
    <s v="UCOU"/>
    <s v="GENERAL COUNSEL"/>
    <s v="9A"/>
    <s v="1-Adjust Based Budget"/>
    <x v="42"/>
    <x v="2"/>
    <x v="7"/>
    <m/>
    <x v="7"/>
    <x v="7"/>
    <m/>
  </r>
  <r>
    <n v="2018"/>
    <s v="UA"/>
    <s v="UCOU"/>
    <s v="GENERAL COUNSEL"/>
    <x v="149"/>
    <s v="-----"/>
    <m/>
    <s v="STUDENT WELFARE"/>
    <x v="7"/>
    <s v="GENERAL COUNSEL"/>
    <s v="GENFND"/>
    <x v="113"/>
    <x v="19"/>
    <s v="---"/>
    <s v="EX"/>
    <s v="OEXP"/>
    <s v="OTHER EXP"/>
    <s v="LP"/>
    <x v="4"/>
    <s v="GEN EXP"/>
    <s v="09"/>
    <s v="IS"/>
    <x v="3"/>
    <n v="7500"/>
    <n v="7500"/>
    <m/>
    <x v="0"/>
    <n v="0"/>
    <s v="EX"/>
    <n v="7500"/>
    <n v="7500"/>
    <x v="0"/>
    <n v="0"/>
    <n v="0"/>
    <m/>
    <n v="0"/>
    <n v="7500"/>
    <s v="N"/>
    <m/>
    <s v="UCOU"/>
    <s v="GENERAL COUNSEL"/>
    <s v="9A"/>
    <s v="1-Adjust Based Budget"/>
    <x v="42"/>
    <x v="2"/>
    <x v="7"/>
    <m/>
    <x v="7"/>
    <x v="7"/>
    <m/>
  </r>
  <r>
    <n v="2018"/>
    <s v="UA"/>
    <s v="UCOU"/>
    <s v="GENERAL COUNSEL"/>
    <x v="150"/>
    <s v="-----"/>
    <m/>
    <s v="UNIVERSITY COMPLIANCE"/>
    <x v="7"/>
    <s v="GENERAL COUNSEL"/>
    <s v="GENFND"/>
    <x v="113"/>
    <x v="19"/>
    <s v="---"/>
    <s v="EX"/>
    <s v="OEXP"/>
    <s v="OTHER EXP"/>
    <s v="LP"/>
    <x v="4"/>
    <s v="GEN EXP"/>
    <s v="09"/>
    <s v="IS"/>
    <x v="3"/>
    <n v="2850"/>
    <n v="2850"/>
    <m/>
    <x v="0"/>
    <n v="0"/>
    <s v="EX"/>
    <n v="2850"/>
    <n v="2850"/>
    <x v="0"/>
    <n v="0"/>
    <n v="0"/>
    <m/>
    <n v="0"/>
    <n v="2850"/>
    <s v="N"/>
    <m/>
    <s v="UCOU"/>
    <s v="GENERAL COUNSEL"/>
    <s v="9A"/>
    <s v="1-Adjust Based Budget"/>
    <x v="42"/>
    <x v="2"/>
    <x v="7"/>
    <m/>
    <x v="7"/>
    <x v="7"/>
    <m/>
  </r>
  <r>
    <n v="2018"/>
    <s v="UA"/>
    <s v="UCOU"/>
    <s v="GENERAL COUNSEL"/>
    <x v="148"/>
    <s v="-----"/>
    <m/>
    <s v="GENERAL COUNSEL"/>
    <x v="7"/>
    <s v="GENERAL COUNSEL"/>
    <s v="GENFND"/>
    <x v="44"/>
    <x v="43"/>
    <s v="---"/>
    <s v="EX"/>
    <s v="PHON"/>
    <s v="TELE POST"/>
    <s v="JV"/>
    <x v="4"/>
    <s v="GEN EXP"/>
    <s v="09"/>
    <s v="IS"/>
    <x v="3"/>
    <n v="28"/>
    <n v="28"/>
    <m/>
    <x v="0"/>
    <n v="0"/>
    <s v="EX"/>
    <n v="28"/>
    <n v="28"/>
    <x v="0"/>
    <n v="0"/>
    <n v="0"/>
    <m/>
    <n v="0"/>
    <n v="28"/>
    <s v="N"/>
    <m/>
    <s v="UCOU"/>
    <s v="GENERAL COUNSEL"/>
    <s v="9A"/>
    <s v="1-Adjust Based Budget"/>
    <x v="42"/>
    <x v="2"/>
    <x v="7"/>
    <m/>
    <x v="7"/>
    <x v="7"/>
    <m/>
  </r>
  <r>
    <n v="2018"/>
    <s v="UA"/>
    <s v="UCOU"/>
    <s v="GENERAL COUNSEL"/>
    <x v="148"/>
    <s v="-----"/>
    <m/>
    <s v="GENERAL COUNSEL"/>
    <x v="7"/>
    <s v="GENERAL COUNSEL"/>
    <s v="GENFND"/>
    <x v="22"/>
    <x v="21"/>
    <s v="---"/>
    <s v="EX"/>
    <s v="S&amp;E"/>
    <s v="S&amp;E"/>
    <s v="LF"/>
    <x v="4"/>
    <s v="GEN EXP"/>
    <s v="09"/>
    <s v="IS"/>
    <x v="3"/>
    <n v="4500"/>
    <n v="4500"/>
    <m/>
    <x v="0"/>
    <n v="0"/>
    <s v="EX"/>
    <n v="4500"/>
    <n v="4500"/>
    <x v="0"/>
    <n v="0"/>
    <n v="0"/>
    <m/>
    <n v="0"/>
    <n v="4500"/>
    <s v="N"/>
    <m/>
    <s v="UCOU"/>
    <s v="GENERAL COUNSEL"/>
    <s v="9A"/>
    <s v="1-Adjust Based Budget"/>
    <x v="42"/>
    <x v="2"/>
    <x v="7"/>
    <m/>
    <x v="7"/>
    <x v="7"/>
    <m/>
  </r>
  <r>
    <n v="2018"/>
    <s v="UA"/>
    <s v="UCOU"/>
    <s v="GENERAL COUNSEL"/>
    <x v="149"/>
    <s v="-----"/>
    <m/>
    <s v="STUDENT WELFARE"/>
    <x v="7"/>
    <s v="GENERAL COUNSEL"/>
    <s v="GENFND"/>
    <x v="22"/>
    <x v="21"/>
    <s v="---"/>
    <s v="EX"/>
    <s v="S&amp;E"/>
    <s v="S&amp;E"/>
    <s v="LF"/>
    <x v="4"/>
    <s v="GEN EXP"/>
    <s v="09"/>
    <s v="IS"/>
    <x v="3"/>
    <n v="1313"/>
    <n v="1313"/>
    <m/>
    <x v="0"/>
    <n v="0"/>
    <s v="EX"/>
    <n v="1313"/>
    <n v="1313"/>
    <x v="0"/>
    <n v="0"/>
    <n v="0"/>
    <m/>
    <n v="0"/>
    <n v="1313"/>
    <s v="N"/>
    <m/>
    <s v="UCOU"/>
    <s v="GENERAL COUNSEL"/>
    <s v="9A"/>
    <s v="1-Adjust Based Budget"/>
    <x v="42"/>
    <x v="2"/>
    <x v="7"/>
    <m/>
    <x v="7"/>
    <x v="7"/>
    <m/>
  </r>
  <r>
    <n v="2018"/>
    <s v="UA"/>
    <s v="UCOU"/>
    <s v="GENERAL COUNSEL"/>
    <x v="150"/>
    <s v="-----"/>
    <m/>
    <s v="UNIVERSITY COMPLIANCE"/>
    <x v="7"/>
    <s v="GENERAL COUNSEL"/>
    <s v="GENFND"/>
    <x v="22"/>
    <x v="21"/>
    <s v="---"/>
    <s v="EX"/>
    <s v="S&amp;E"/>
    <s v="S&amp;E"/>
    <s v="LF"/>
    <x v="4"/>
    <s v="GEN EXP"/>
    <s v="09"/>
    <s v="IS"/>
    <x v="3"/>
    <n v="400"/>
    <n v="400"/>
    <m/>
    <x v="0"/>
    <n v="0"/>
    <s v="EX"/>
    <n v="400"/>
    <n v="400"/>
    <x v="0"/>
    <n v="0"/>
    <n v="0"/>
    <m/>
    <n v="0"/>
    <n v="400"/>
    <s v="N"/>
    <m/>
    <s v="UCOU"/>
    <s v="GENERAL COUNSEL"/>
    <s v="9A"/>
    <s v="1-Adjust Based Budget"/>
    <x v="42"/>
    <x v="2"/>
    <x v="7"/>
    <m/>
    <x v="7"/>
    <x v="7"/>
    <m/>
  </r>
  <r>
    <n v="2018"/>
    <s v="UA"/>
    <s v="UCOU"/>
    <s v="GENERAL COUNSEL"/>
    <x v="148"/>
    <s v="-----"/>
    <m/>
    <s v="GENERAL COUNSEL"/>
    <x v="7"/>
    <s v="GENERAL COUNSEL"/>
    <s v="GENFND"/>
    <x v="46"/>
    <x v="45"/>
    <s v="---"/>
    <s v="EX"/>
    <s v="PRIN"/>
    <s v="PRINT DUPL"/>
    <s v="KA"/>
    <x v="4"/>
    <s v="GEN EXP"/>
    <s v="09"/>
    <s v="IS"/>
    <x v="3"/>
    <n v="1500"/>
    <n v="1500"/>
    <m/>
    <x v="0"/>
    <n v="0"/>
    <s v="EX"/>
    <n v="1500"/>
    <n v="1500"/>
    <x v="0"/>
    <n v="0"/>
    <n v="0"/>
    <m/>
    <n v="0"/>
    <n v="1500"/>
    <s v="N"/>
    <m/>
    <s v="UCOU"/>
    <s v="GENERAL COUNSEL"/>
    <s v="9A"/>
    <s v="1-Adjust Based Budget"/>
    <x v="42"/>
    <x v="2"/>
    <x v="7"/>
    <m/>
    <x v="7"/>
    <x v="7"/>
    <m/>
  </r>
  <r>
    <n v="2018"/>
    <s v="UA"/>
    <s v="UCOU"/>
    <s v="GENERAL COUNSEL"/>
    <x v="148"/>
    <s v="-----"/>
    <m/>
    <s v="GENERAL COUNSEL"/>
    <x v="7"/>
    <s v="GENERAL COUNSEL"/>
    <s v="GENFND"/>
    <x v="80"/>
    <x v="78"/>
    <s v="---"/>
    <s v="EX"/>
    <s v="S&amp;E"/>
    <s v="S&amp;E"/>
    <s v="LF"/>
    <x v="4"/>
    <s v="GEN EXP"/>
    <s v="09"/>
    <s v="IS"/>
    <x v="3"/>
    <n v="150"/>
    <n v="150"/>
    <m/>
    <x v="0"/>
    <n v="0"/>
    <s v="EX"/>
    <n v="150"/>
    <n v="150"/>
    <x v="0"/>
    <n v="0"/>
    <n v="0"/>
    <m/>
    <n v="0"/>
    <n v="150"/>
    <s v="N"/>
    <m/>
    <s v="UCOU"/>
    <s v="GENERAL COUNSEL"/>
    <s v="9A"/>
    <s v="1-Adjust Based Budget"/>
    <x v="42"/>
    <x v="2"/>
    <x v="7"/>
    <m/>
    <x v="7"/>
    <x v="7"/>
    <m/>
  </r>
  <r>
    <n v="2018"/>
    <s v="UA"/>
    <s v="UCOU"/>
    <s v="GENERAL COUNSEL"/>
    <x v="148"/>
    <s v="-----"/>
    <m/>
    <s v="GENERAL COUNSEL"/>
    <x v="7"/>
    <s v="GENERAL COUNSEL"/>
    <s v="GENFND"/>
    <x v="12"/>
    <x v="11"/>
    <s v="---"/>
    <s v="EX"/>
    <s v="PRIN"/>
    <s v="PRINT DUPL"/>
    <s v="KA"/>
    <x v="4"/>
    <s v="GEN EXP"/>
    <s v="09"/>
    <s v="IS"/>
    <x v="3"/>
    <n v="750"/>
    <n v="750"/>
    <m/>
    <x v="0"/>
    <n v="0"/>
    <s v="EX"/>
    <n v="750"/>
    <n v="750"/>
    <x v="0"/>
    <n v="0"/>
    <n v="0"/>
    <m/>
    <n v="0"/>
    <n v="750"/>
    <s v="N"/>
    <m/>
    <s v="UCOU"/>
    <s v="GENERAL COUNSEL"/>
    <s v="9A"/>
    <s v="1-Adjust Based Budget"/>
    <x v="42"/>
    <x v="2"/>
    <x v="7"/>
    <m/>
    <x v="7"/>
    <x v="7"/>
    <m/>
  </r>
  <r>
    <n v="2018"/>
    <s v="UA"/>
    <s v="UCOU"/>
    <s v="GENERAL COUNSEL"/>
    <x v="149"/>
    <s v="-----"/>
    <m/>
    <s v="STUDENT WELFARE"/>
    <x v="7"/>
    <s v="GENERAL COUNSEL"/>
    <s v="GENFND"/>
    <x v="12"/>
    <x v="11"/>
    <s v="---"/>
    <s v="EX"/>
    <s v="PRIN"/>
    <s v="PRINT DUPL"/>
    <s v="KA"/>
    <x v="4"/>
    <s v="GEN EXP"/>
    <s v="09"/>
    <s v="IS"/>
    <x v="3"/>
    <n v="5000"/>
    <n v="5000"/>
    <m/>
    <x v="0"/>
    <n v="0"/>
    <s v="EX"/>
    <n v="5000"/>
    <n v="5000"/>
    <x v="0"/>
    <n v="0"/>
    <n v="0"/>
    <m/>
    <n v="0"/>
    <n v="5000"/>
    <s v="N"/>
    <m/>
    <s v="UCOU"/>
    <s v="GENERAL COUNSEL"/>
    <s v="9A"/>
    <s v="1-Adjust Based Budget"/>
    <x v="42"/>
    <x v="2"/>
    <x v="7"/>
    <m/>
    <x v="7"/>
    <x v="7"/>
    <m/>
  </r>
  <r>
    <n v="2018"/>
    <s v="UA"/>
    <s v="UCOU"/>
    <s v="GENERAL COUNSEL"/>
    <x v="150"/>
    <s v="-----"/>
    <m/>
    <s v="UNIVERSITY COMPLIANCE"/>
    <x v="7"/>
    <s v="GENERAL COUNSEL"/>
    <s v="GENFND"/>
    <x v="12"/>
    <x v="11"/>
    <s v="---"/>
    <s v="EX"/>
    <s v="PRIN"/>
    <s v="PRINT DUPL"/>
    <s v="KA"/>
    <x v="4"/>
    <s v="GEN EXP"/>
    <s v="09"/>
    <s v="IS"/>
    <x v="3"/>
    <n v="2600"/>
    <n v="2600"/>
    <m/>
    <x v="0"/>
    <n v="0"/>
    <s v="EX"/>
    <n v="2600"/>
    <n v="2600"/>
    <x v="0"/>
    <n v="0"/>
    <n v="0"/>
    <m/>
    <n v="0"/>
    <n v="2600"/>
    <s v="N"/>
    <m/>
    <s v="UCOU"/>
    <s v="GENERAL COUNSEL"/>
    <s v="9A"/>
    <s v="1-Adjust Based Budget"/>
    <x v="42"/>
    <x v="2"/>
    <x v="7"/>
    <m/>
    <x v="7"/>
    <x v="7"/>
    <m/>
  </r>
  <r>
    <n v="2018"/>
    <s v="UA"/>
    <s v="UCOU"/>
    <s v="GENERAL COUNSEL"/>
    <x v="148"/>
    <s v="-----"/>
    <m/>
    <s v="GENERAL COUNSEL"/>
    <x v="7"/>
    <s v="GENERAL COUNSEL"/>
    <s v="GENFND"/>
    <x v="48"/>
    <x v="47"/>
    <s v="---"/>
    <s v="EX"/>
    <s v="S&amp;E"/>
    <s v="S&amp;E"/>
    <s v="LF"/>
    <x v="4"/>
    <s v="GEN EXP"/>
    <s v="09"/>
    <s v="IS"/>
    <x v="3"/>
    <n v="200"/>
    <n v="200"/>
    <m/>
    <x v="0"/>
    <n v="0"/>
    <s v="EX"/>
    <n v="200"/>
    <n v="200"/>
    <x v="0"/>
    <n v="0"/>
    <n v="0"/>
    <m/>
    <n v="0"/>
    <n v="200"/>
    <s v="N"/>
    <m/>
    <s v="UCOU"/>
    <s v="GENERAL COUNSEL"/>
    <s v="9A"/>
    <s v="1-Adjust Based Budget"/>
    <x v="42"/>
    <x v="2"/>
    <x v="7"/>
    <m/>
    <x v="7"/>
    <x v="7"/>
    <m/>
  </r>
  <r>
    <n v="2018"/>
    <s v="UA"/>
    <s v="UCOU"/>
    <s v="GENERAL COUNSEL"/>
    <x v="151"/>
    <s v="-----"/>
    <m/>
    <s v="GENERAL COUNSEL LEGAL FEES"/>
    <x v="7"/>
    <s v="GENERAL COUNSEL"/>
    <s v="GENFND"/>
    <x v="195"/>
    <x v="187"/>
    <s v="---"/>
    <s v="EX"/>
    <s v="COSV"/>
    <s v="CONTRACT SRV"/>
    <s v="KK"/>
    <x v="4"/>
    <s v="GEN EXP"/>
    <s v="09"/>
    <s v="IS"/>
    <x v="3"/>
    <n v="130143"/>
    <n v="130143"/>
    <m/>
    <x v="0"/>
    <n v="0"/>
    <s v="EX"/>
    <n v="130143"/>
    <n v="130143"/>
    <x v="0"/>
    <n v="0"/>
    <n v="0"/>
    <m/>
    <n v="0"/>
    <n v="130143"/>
    <s v="N"/>
    <m/>
    <s v="UCOU"/>
    <s v="GENERAL COUNSEL"/>
    <s v="9A"/>
    <s v="1-Adjust Based Budget"/>
    <x v="42"/>
    <x v="2"/>
    <x v="7"/>
    <m/>
    <x v="7"/>
    <x v="7"/>
    <m/>
  </r>
  <r>
    <n v="2018"/>
    <s v="UA"/>
    <s v="UCOU"/>
    <s v="GENERAL COUNSEL"/>
    <x v="149"/>
    <s v="-----"/>
    <m/>
    <s v="STUDENT WELFARE"/>
    <x v="7"/>
    <s v="GENERAL COUNSEL"/>
    <s v="GENFND"/>
    <x v="105"/>
    <x v="103"/>
    <s v="---"/>
    <s v="EX"/>
    <s v="SERV"/>
    <s v="OTHER SERV"/>
    <s v="KF"/>
    <x v="4"/>
    <s v="GEN EXP"/>
    <s v="09"/>
    <s v="IS"/>
    <x v="3"/>
    <n v="11000"/>
    <n v="11000"/>
    <m/>
    <x v="0"/>
    <n v="0"/>
    <s v="EX"/>
    <n v="11000"/>
    <n v="11000"/>
    <x v="0"/>
    <n v="0"/>
    <n v="0"/>
    <m/>
    <n v="0"/>
    <n v="11000"/>
    <s v="N"/>
    <m/>
    <s v="UCOU"/>
    <s v="GENERAL COUNSEL"/>
    <s v="9A"/>
    <s v="1-Adjust Based Budget"/>
    <x v="42"/>
    <x v="2"/>
    <x v="7"/>
    <m/>
    <x v="7"/>
    <x v="7"/>
    <m/>
  </r>
  <r>
    <n v="2018"/>
    <s v="UA"/>
    <s v="UCOU"/>
    <s v="GENERAL COUNSEL"/>
    <x v="148"/>
    <s v="-----"/>
    <m/>
    <s v="GENERAL COUNSEL"/>
    <x v="7"/>
    <s v="GENERAL COUNSEL"/>
    <s v="GENFND"/>
    <x v="53"/>
    <x v="52"/>
    <s v="---"/>
    <s v="EX"/>
    <s v="S&amp;E"/>
    <s v="S&amp;E"/>
    <s v="LF"/>
    <x v="4"/>
    <s v="GEN EXP"/>
    <s v="09"/>
    <s v="IS"/>
    <x v="3"/>
    <n v="20400"/>
    <n v="20400"/>
    <m/>
    <x v="0"/>
    <n v="0"/>
    <s v="EX"/>
    <n v="20400"/>
    <n v="20400"/>
    <x v="0"/>
    <n v="0"/>
    <n v="0"/>
    <m/>
    <n v="0"/>
    <n v="20400"/>
    <s v="N"/>
    <m/>
    <s v="UCOU"/>
    <s v="GENERAL COUNSEL"/>
    <s v="9A"/>
    <s v="1-Adjust Based Budget"/>
    <x v="42"/>
    <x v="2"/>
    <x v="7"/>
    <m/>
    <x v="7"/>
    <x v="7"/>
    <m/>
  </r>
  <r>
    <n v="2018"/>
    <s v="UA"/>
    <s v="UCOU"/>
    <s v="GENERAL COUNSEL"/>
    <x v="149"/>
    <s v="-----"/>
    <m/>
    <s v="STUDENT WELFARE"/>
    <x v="7"/>
    <s v="GENERAL COUNSEL"/>
    <s v="GENFND"/>
    <x v="53"/>
    <x v="52"/>
    <s v="---"/>
    <s v="EX"/>
    <s v="S&amp;E"/>
    <s v="S&amp;E"/>
    <s v="LF"/>
    <x v="4"/>
    <s v="GEN EXP"/>
    <s v="09"/>
    <s v="IS"/>
    <x v="3"/>
    <n v="5400"/>
    <n v="5400"/>
    <m/>
    <x v="0"/>
    <n v="0"/>
    <s v="EX"/>
    <n v="5400"/>
    <n v="5400"/>
    <x v="0"/>
    <n v="0"/>
    <n v="0"/>
    <m/>
    <n v="0"/>
    <n v="5400"/>
    <s v="N"/>
    <m/>
    <s v="UCOU"/>
    <s v="GENERAL COUNSEL"/>
    <s v="9A"/>
    <s v="1-Adjust Based Budget"/>
    <x v="42"/>
    <x v="2"/>
    <x v="7"/>
    <m/>
    <x v="7"/>
    <x v="7"/>
    <m/>
  </r>
  <r>
    <n v="2018"/>
    <s v="UA"/>
    <s v="UCOU"/>
    <s v="GENERAL COUNSEL"/>
    <x v="150"/>
    <s v="-----"/>
    <m/>
    <s v="UNIVERSITY COMPLIANCE"/>
    <x v="7"/>
    <s v="GENERAL COUNSEL"/>
    <s v="GENFND"/>
    <x v="53"/>
    <x v="52"/>
    <s v="---"/>
    <s v="EX"/>
    <s v="S&amp;E"/>
    <s v="S&amp;E"/>
    <s v="LF"/>
    <x v="4"/>
    <s v="GEN EXP"/>
    <s v="09"/>
    <s v="IS"/>
    <x v="3"/>
    <n v="3600"/>
    <n v="3600"/>
    <m/>
    <x v="0"/>
    <n v="0"/>
    <s v="EX"/>
    <n v="3600"/>
    <n v="3600"/>
    <x v="0"/>
    <n v="0"/>
    <n v="0"/>
    <m/>
    <n v="0"/>
    <n v="3600"/>
    <s v="N"/>
    <m/>
    <s v="UCOU"/>
    <s v="GENERAL COUNSEL"/>
    <s v="9A"/>
    <s v="1-Adjust Based Budget"/>
    <x v="42"/>
    <x v="2"/>
    <x v="7"/>
    <m/>
    <x v="7"/>
    <x v="7"/>
    <m/>
  </r>
  <r>
    <n v="2018"/>
    <s v="UA"/>
    <s v="UCOU"/>
    <s v="GENERAL COUNSEL"/>
    <x v="148"/>
    <s v="-----"/>
    <m/>
    <s v="GENERAL COUNSEL"/>
    <x v="7"/>
    <s v="GENERAL COUNSEL"/>
    <s v="GENFND"/>
    <x v="55"/>
    <x v="54"/>
    <s v="---"/>
    <s v="EX"/>
    <s v="S&amp;E"/>
    <s v="S&amp;E"/>
    <s v="LF"/>
    <x v="4"/>
    <s v="GEN EXP"/>
    <s v="09"/>
    <s v="IS"/>
    <x v="3"/>
    <n v="42500"/>
    <n v="42500"/>
    <m/>
    <x v="0"/>
    <n v="0"/>
    <s v="EX"/>
    <n v="42500"/>
    <n v="42500"/>
    <x v="0"/>
    <n v="0"/>
    <n v="0"/>
    <m/>
    <n v="0"/>
    <n v="42500"/>
    <s v="N"/>
    <m/>
    <s v="UCOU"/>
    <s v="GENERAL COUNSEL"/>
    <s v="9A"/>
    <s v="1-Adjust Based Budget"/>
    <x v="42"/>
    <x v="2"/>
    <x v="7"/>
    <m/>
    <x v="7"/>
    <x v="7"/>
    <m/>
  </r>
  <r>
    <n v="2018"/>
    <s v="UA"/>
    <s v="UCOU"/>
    <s v="GENERAL COUNSEL"/>
    <x v="150"/>
    <s v="-----"/>
    <m/>
    <s v="UNIVERSITY COMPLIANCE"/>
    <x v="7"/>
    <s v="GENERAL COUNSEL"/>
    <s v="GENFND"/>
    <x v="55"/>
    <x v="54"/>
    <s v="---"/>
    <s v="EX"/>
    <s v="S&amp;E"/>
    <s v="S&amp;E"/>
    <s v="LF"/>
    <x v="4"/>
    <s v="GEN EXP"/>
    <s v="09"/>
    <s v="IS"/>
    <x v="3"/>
    <n v="10000"/>
    <n v="10000"/>
    <m/>
    <x v="0"/>
    <n v="0"/>
    <s v="EX"/>
    <n v="10000"/>
    <n v="10000"/>
    <x v="0"/>
    <n v="0"/>
    <n v="0"/>
    <m/>
    <n v="0"/>
    <n v="10000"/>
    <s v="N"/>
    <m/>
    <s v="UCOU"/>
    <s v="GENERAL COUNSEL"/>
    <s v="9A"/>
    <s v="1-Adjust Based Budget"/>
    <x v="42"/>
    <x v="2"/>
    <x v="7"/>
    <m/>
    <x v="7"/>
    <x v="7"/>
    <m/>
  </r>
  <r>
    <n v="2018"/>
    <s v="UA"/>
    <s v="UCOU"/>
    <s v="GENERAL COUNSEL"/>
    <x v="149"/>
    <s v="-----"/>
    <m/>
    <s v="STUDENT WELFARE"/>
    <x v="7"/>
    <s v="GENERAL COUNSEL"/>
    <s v="GENFND"/>
    <x v="56"/>
    <x v="55"/>
    <s v="---"/>
    <s v="EX"/>
    <s v="RENT"/>
    <s v="RENTS"/>
    <s v="KP"/>
    <x v="4"/>
    <s v="GEN EXP"/>
    <s v="09"/>
    <s v="IS"/>
    <x v="3"/>
    <n v="3600"/>
    <n v="3600"/>
    <m/>
    <x v="0"/>
    <n v="0"/>
    <s v="EX"/>
    <n v="3600"/>
    <n v="3600"/>
    <x v="0"/>
    <n v="0"/>
    <n v="0"/>
    <m/>
    <n v="0"/>
    <n v="3600"/>
    <s v="N"/>
    <m/>
    <s v="UCOU"/>
    <s v="GENERAL COUNSEL"/>
    <s v="9A"/>
    <s v="1-Adjust Based Budget"/>
    <x v="42"/>
    <x v="2"/>
    <x v="7"/>
    <m/>
    <x v="7"/>
    <x v="7"/>
    <m/>
  </r>
  <r>
    <n v="2018"/>
    <s v="UA"/>
    <s v="UCOU"/>
    <s v="GENERAL COUNSEL"/>
    <x v="148"/>
    <s v="-----"/>
    <m/>
    <s v="GENERAL COUNSEL"/>
    <x v="7"/>
    <s v="GENERAL COUNSEL"/>
    <s v="GENFND"/>
    <x v="59"/>
    <x v="58"/>
    <s v="---"/>
    <s v="EX"/>
    <s v="R&amp;M"/>
    <s v="REPAIR MAINT"/>
    <s v="KV"/>
    <x v="4"/>
    <s v="GEN EXP"/>
    <s v="09"/>
    <s v="IS"/>
    <x v="3"/>
    <n v="400"/>
    <n v="400"/>
    <m/>
    <x v="0"/>
    <n v="0"/>
    <s v="EX"/>
    <n v="400"/>
    <n v="400"/>
    <x v="0"/>
    <n v="0"/>
    <n v="0"/>
    <m/>
    <n v="0"/>
    <n v="400"/>
    <s v="N"/>
    <m/>
    <s v="UCOU"/>
    <s v="GENERAL COUNSEL"/>
    <s v="9A"/>
    <s v="1-Adjust Based Budget"/>
    <x v="42"/>
    <x v="2"/>
    <x v="7"/>
    <m/>
    <x v="7"/>
    <x v="7"/>
    <m/>
  </r>
  <r>
    <n v="2018"/>
    <s v="UA"/>
    <s v="UCOU"/>
    <s v="GENERAL COUNSEL"/>
    <x v="149"/>
    <s v="-----"/>
    <m/>
    <s v="STUDENT WELFARE"/>
    <x v="7"/>
    <s v="GENERAL COUNSEL"/>
    <s v="GENFND"/>
    <x v="108"/>
    <x v="106"/>
    <s v="---"/>
    <s v="EX"/>
    <s v="ADV"/>
    <s v="ADVERT PROMO"/>
    <s v="LA"/>
    <x v="4"/>
    <s v="GEN EXP"/>
    <s v="09"/>
    <s v="IS"/>
    <x v="3"/>
    <n v="1000"/>
    <n v="1000"/>
    <m/>
    <x v="0"/>
    <n v="0"/>
    <s v="EX"/>
    <n v="1000"/>
    <n v="1000"/>
    <x v="0"/>
    <n v="0"/>
    <n v="0"/>
    <m/>
    <n v="0"/>
    <n v="1000"/>
    <s v="N"/>
    <m/>
    <s v="UCOU"/>
    <s v="GENERAL COUNSEL"/>
    <s v="9A"/>
    <s v="1-Adjust Based Budget"/>
    <x v="42"/>
    <x v="2"/>
    <x v="7"/>
    <m/>
    <x v="7"/>
    <x v="7"/>
    <m/>
  </r>
  <r>
    <n v="2018"/>
    <s v="UA"/>
    <s v="UCOU"/>
    <s v="GENERAL COUNSEL"/>
    <x v="148"/>
    <s v="-----"/>
    <m/>
    <s v="GENERAL COUNSEL"/>
    <x v="7"/>
    <s v="GENERAL COUNSEL"/>
    <s v="GENFND"/>
    <x v="88"/>
    <x v="86"/>
    <s v="---"/>
    <s v="EX"/>
    <s v="S&amp;E"/>
    <s v="S&amp;E"/>
    <s v="LF"/>
    <x v="4"/>
    <s v="GEN EXP"/>
    <s v="09"/>
    <s v="IS"/>
    <x v="3"/>
    <n v="100"/>
    <n v="100"/>
    <m/>
    <x v="0"/>
    <n v="0"/>
    <s v="EX"/>
    <n v="100"/>
    <n v="100"/>
    <x v="0"/>
    <n v="0"/>
    <n v="0"/>
    <m/>
    <n v="0"/>
    <n v="100"/>
    <s v="N"/>
    <m/>
    <s v="UCOU"/>
    <s v="GENERAL COUNSEL"/>
    <s v="9A"/>
    <s v="1-Adjust Based Budget"/>
    <x v="42"/>
    <x v="2"/>
    <x v="7"/>
    <m/>
    <x v="7"/>
    <x v="7"/>
    <m/>
  </r>
  <r>
    <n v="2018"/>
    <s v="UA"/>
    <s v="UCOU"/>
    <s v="GENERAL COUNSEL"/>
    <x v="148"/>
    <s v="-----"/>
    <m/>
    <s v="GENERAL COUNSEL"/>
    <x v="7"/>
    <s v="GENERAL COUNSEL"/>
    <s v="GENFND"/>
    <x v="117"/>
    <x v="114"/>
    <s v="---"/>
    <s v="EX"/>
    <s v="S&amp;E"/>
    <s v="S&amp;E"/>
    <s v="LF"/>
    <x v="4"/>
    <s v="GEN EXP"/>
    <s v="09"/>
    <s v="IS"/>
    <x v="3"/>
    <n v="6975"/>
    <n v="6975"/>
    <m/>
    <x v="0"/>
    <n v="0"/>
    <s v="EX"/>
    <n v="6975"/>
    <n v="6975"/>
    <x v="0"/>
    <n v="0"/>
    <n v="0"/>
    <m/>
    <n v="0"/>
    <n v="6975"/>
    <s v="N"/>
    <m/>
    <s v="UCOU"/>
    <s v="GENERAL COUNSEL"/>
    <s v="9A"/>
    <s v="1-Adjust Based Budget"/>
    <x v="42"/>
    <x v="2"/>
    <x v="7"/>
    <m/>
    <x v="7"/>
    <x v="7"/>
    <m/>
  </r>
  <r>
    <n v="2018"/>
    <s v="UA"/>
    <s v="UCOU"/>
    <s v="GENERAL COUNSEL"/>
    <x v="149"/>
    <s v="-----"/>
    <m/>
    <s v="STUDENT WELFARE"/>
    <x v="7"/>
    <s v="GENERAL COUNSEL"/>
    <s v="GENFND"/>
    <x v="117"/>
    <x v="114"/>
    <s v="---"/>
    <s v="EX"/>
    <s v="S&amp;E"/>
    <s v="S&amp;E"/>
    <s v="LF"/>
    <x v="4"/>
    <s v="GEN EXP"/>
    <s v="09"/>
    <s v="IS"/>
    <x v="3"/>
    <n v="2337"/>
    <n v="2337"/>
    <m/>
    <x v="0"/>
    <n v="0"/>
    <s v="EX"/>
    <n v="2337"/>
    <n v="2337"/>
    <x v="0"/>
    <n v="0"/>
    <n v="0"/>
    <m/>
    <n v="0"/>
    <n v="2337"/>
    <s v="N"/>
    <m/>
    <s v="UCOU"/>
    <s v="GENERAL COUNSEL"/>
    <s v="9A"/>
    <s v="1-Adjust Based Budget"/>
    <x v="42"/>
    <x v="2"/>
    <x v="7"/>
    <m/>
    <x v="7"/>
    <x v="7"/>
    <m/>
  </r>
  <r>
    <n v="2018"/>
    <s v="UA"/>
    <s v="UCOU"/>
    <s v="GENERAL COUNSEL"/>
    <x v="150"/>
    <s v="-----"/>
    <m/>
    <s v="UNIVERSITY COMPLIANCE"/>
    <x v="7"/>
    <s v="GENERAL COUNSEL"/>
    <s v="GENFND"/>
    <x v="117"/>
    <x v="114"/>
    <s v="---"/>
    <s v="EX"/>
    <s v="S&amp;E"/>
    <s v="S&amp;E"/>
    <s v="LF"/>
    <x v="4"/>
    <s v="GEN EXP"/>
    <s v="09"/>
    <s v="IS"/>
    <x v="3"/>
    <n v="337"/>
    <n v="337"/>
    <m/>
    <x v="0"/>
    <n v="0"/>
    <s v="EX"/>
    <n v="337"/>
    <n v="337"/>
    <x v="0"/>
    <n v="0"/>
    <n v="0"/>
    <m/>
    <n v="0"/>
    <n v="337"/>
    <s v="N"/>
    <m/>
    <s v="UCOU"/>
    <s v="GENERAL COUNSEL"/>
    <s v="9A"/>
    <s v="1-Adjust Based Budget"/>
    <x v="42"/>
    <x v="2"/>
    <x v="7"/>
    <m/>
    <x v="7"/>
    <x v="7"/>
    <m/>
  </r>
  <r>
    <n v="2018"/>
    <s v="UA"/>
    <s v="UCOU"/>
    <s v="GENERAL COUNSEL"/>
    <x v="148"/>
    <s v="-----"/>
    <m/>
    <s v="GENERAL COUNSEL"/>
    <x v="7"/>
    <s v="GENERAL COUNSEL"/>
    <s v="GENFND"/>
    <x v="63"/>
    <x v="62"/>
    <s v="---"/>
    <s v="EX"/>
    <s v="S&amp;E"/>
    <s v="S&amp;E"/>
    <s v="LF"/>
    <x v="4"/>
    <s v="GEN EXP"/>
    <s v="09"/>
    <s v="IS"/>
    <x v="3"/>
    <n v="150"/>
    <n v="150"/>
    <m/>
    <x v="0"/>
    <n v="0"/>
    <s v="EX"/>
    <n v="150"/>
    <n v="150"/>
    <x v="0"/>
    <n v="0"/>
    <n v="0"/>
    <m/>
    <n v="0"/>
    <n v="150"/>
    <s v="N"/>
    <m/>
    <s v="UCOU"/>
    <s v="GENERAL COUNSEL"/>
    <s v="9A"/>
    <s v="1-Adjust Based Budget"/>
    <x v="42"/>
    <x v="2"/>
    <x v="7"/>
    <m/>
    <x v="7"/>
    <x v="7"/>
    <m/>
  </r>
  <r>
    <n v="2018"/>
    <s v="UA"/>
    <s v="UCOU"/>
    <s v="GENERAL COUNSEL"/>
    <x v="148"/>
    <s v="-----"/>
    <m/>
    <s v="GENERAL COUNSEL"/>
    <x v="7"/>
    <s v="GENERAL COUNSEL"/>
    <s v="GENFND"/>
    <x v="17"/>
    <x v="16"/>
    <s v="---"/>
    <s v="EX"/>
    <s v="OEXP"/>
    <s v="OTHER EXP"/>
    <s v="LP"/>
    <x v="4"/>
    <s v="GEN EXP"/>
    <s v="09"/>
    <s v="IS"/>
    <x v="3"/>
    <n v="10000"/>
    <n v="10000"/>
    <m/>
    <x v="0"/>
    <n v="0"/>
    <s v="EX"/>
    <n v="10000"/>
    <n v="10000"/>
    <x v="0"/>
    <n v="0"/>
    <n v="0"/>
    <m/>
    <n v="0"/>
    <n v="10000"/>
    <s v="N"/>
    <m/>
    <s v="UCOU"/>
    <s v="GENERAL COUNSEL"/>
    <s v="9A"/>
    <s v="1-Adjust Based Budget"/>
    <x v="42"/>
    <x v="2"/>
    <x v="7"/>
    <m/>
    <x v="7"/>
    <x v="7"/>
    <m/>
  </r>
  <r>
    <n v="2018"/>
    <s v="UA"/>
    <s v="UCOU"/>
    <s v="GENERAL COUNSEL"/>
    <x v="149"/>
    <s v="-----"/>
    <m/>
    <s v="STUDENT WELFARE"/>
    <x v="7"/>
    <s v="GENERAL COUNSEL"/>
    <s v="GENFND"/>
    <x v="17"/>
    <x v="16"/>
    <s v="---"/>
    <s v="EX"/>
    <s v="OEXP"/>
    <s v="OTHER EXP"/>
    <s v="LP"/>
    <x v="4"/>
    <s v="GEN EXP"/>
    <s v="09"/>
    <s v="IS"/>
    <x v="3"/>
    <n v="2500"/>
    <n v="2500"/>
    <m/>
    <x v="0"/>
    <n v="0"/>
    <s v="EX"/>
    <n v="2500"/>
    <n v="2500"/>
    <x v="0"/>
    <n v="0"/>
    <n v="0"/>
    <m/>
    <n v="0"/>
    <n v="2500"/>
    <s v="N"/>
    <m/>
    <s v="UCOU"/>
    <s v="GENERAL COUNSEL"/>
    <s v="9A"/>
    <s v="1-Adjust Based Budget"/>
    <x v="42"/>
    <x v="2"/>
    <x v="7"/>
    <m/>
    <x v="7"/>
    <x v="7"/>
    <m/>
  </r>
  <r>
    <n v="2018"/>
    <s v="UA"/>
    <s v="UCOU"/>
    <s v="GENERAL COUNSEL"/>
    <x v="150"/>
    <s v="-----"/>
    <m/>
    <s v="UNIVERSITY COMPLIANCE"/>
    <x v="7"/>
    <s v="GENERAL COUNSEL"/>
    <s v="GENFND"/>
    <x v="17"/>
    <x v="16"/>
    <s v="---"/>
    <s v="EX"/>
    <s v="OEXP"/>
    <s v="OTHER EXP"/>
    <s v="LP"/>
    <x v="4"/>
    <s v="GEN EXP"/>
    <s v="09"/>
    <s v="IS"/>
    <x v="3"/>
    <n v="1200"/>
    <n v="1200"/>
    <m/>
    <x v="0"/>
    <n v="0"/>
    <s v="EX"/>
    <n v="1200"/>
    <n v="1200"/>
    <x v="0"/>
    <n v="0"/>
    <n v="0"/>
    <m/>
    <n v="0"/>
    <n v="1200"/>
    <s v="N"/>
    <m/>
    <s v="UCOU"/>
    <s v="GENERAL COUNSEL"/>
    <s v="9A"/>
    <s v="1-Adjust Based Budget"/>
    <x v="42"/>
    <x v="2"/>
    <x v="7"/>
    <m/>
    <x v="7"/>
    <x v="7"/>
    <m/>
  </r>
  <r>
    <n v="2018"/>
    <s v="UA"/>
    <s v="UCOU"/>
    <s v="GENERAL COUNSEL"/>
    <x v="148"/>
    <s v="-----"/>
    <m/>
    <s v="GENERAL COUNSEL"/>
    <x v="7"/>
    <s v="GENERAL COUNSEL"/>
    <s v="GENFND"/>
    <x v="65"/>
    <x v="64"/>
    <s v="---"/>
    <s v="EX"/>
    <s v="S&amp;E"/>
    <s v="S&amp;E"/>
    <s v="LF"/>
    <x v="4"/>
    <s v="GEN EXP"/>
    <s v="09"/>
    <s v="IS"/>
    <x v="3"/>
    <n v="3000"/>
    <n v="3000"/>
    <m/>
    <x v="0"/>
    <n v="0"/>
    <s v="EX"/>
    <n v="3000"/>
    <n v="3000"/>
    <x v="0"/>
    <n v="0"/>
    <n v="0"/>
    <m/>
    <n v="0"/>
    <n v="3000"/>
    <s v="N"/>
    <m/>
    <s v="UCOU"/>
    <s v="GENERAL COUNSEL"/>
    <s v="9A"/>
    <s v="1-Adjust Based Budget"/>
    <x v="42"/>
    <x v="2"/>
    <x v="7"/>
    <m/>
    <x v="7"/>
    <x v="7"/>
    <m/>
  </r>
  <r>
    <n v="2018"/>
    <s v="UA"/>
    <s v="UCOU"/>
    <s v="GENERAL COUNSEL"/>
    <x v="148"/>
    <s v="-----"/>
    <m/>
    <s v="GENERAL COUNSEL"/>
    <x v="7"/>
    <s v="GENERAL COUNSEL"/>
    <s v="GENFND"/>
    <x v="24"/>
    <x v="23"/>
    <s v="---"/>
    <s v="EX"/>
    <s v="BENF"/>
    <s v="BENEFITS"/>
    <s v="GP"/>
    <x v="5"/>
    <s v="COMPENS"/>
    <s v="07"/>
    <s v="IS"/>
    <x v="3"/>
    <n v="366639"/>
    <n v="366639"/>
    <m/>
    <x v="0"/>
    <n v="0"/>
    <s v="EX"/>
    <n v="366639"/>
    <n v="366639"/>
    <x v="0"/>
    <n v="0"/>
    <n v="0"/>
    <m/>
    <n v="0"/>
    <n v="366639"/>
    <s v="N"/>
    <m/>
    <s v="UCOU"/>
    <s v="GENERAL COUNSEL"/>
    <s v="9A"/>
    <s v="1-Adjust Based Budget"/>
    <x v="42"/>
    <x v="2"/>
    <x v="7"/>
    <m/>
    <x v="7"/>
    <x v="7"/>
    <m/>
  </r>
  <r>
    <n v="2018"/>
    <s v="UA"/>
    <s v="UCOU"/>
    <s v="GENERAL COUNSEL"/>
    <x v="149"/>
    <s v="-----"/>
    <m/>
    <s v="STUDENT WELFARE"/>
    <x v="7"/>
    <s v="GENERAL COUNSEL"/>
    <s v="GENFND"/>
    <x v="24"/>
    <x v="23"/>
    <s v="---"/>
    <s v="EX"/>
    <s v="BENF"/>
    <s v="BENEFITS"/>
    <s v="GP"/>
    <x v="5"/>
    <s v="COMPENS"/>
    <s v="07"/>
    <s v="IS"/>
    <x v="3"/>
    <n v="54641"/>
    <n v="54641"/>
    <m/>
    <x v="0"/>
    <n v="0"/>
    <s v="EX"/>
    <n v="54641"/>
    <n v="54641"/>
    <x v="0"/>
    <n v="0"/>
    <n v="0"/>
    <m/>
    <n v="0"/>
    <n v="54641"/>
    <s v="N"/>
    <m/>
    <s v="UCOU"/>
    <s v="GENERAL COUNSEL"/>
    <s v="9A"/>
    <s v="1-Adjust Based Budget"/>
    <x v="42"/>
    <x v="2"/>
    <x v="7"/>
    <m/>
    <x v="7"/>
    <x v="7"/>
    <m/>
  </r>
  <r>
    <n v="2018"/>
    <s v="UA"/>
    <s v="UCOU"/>
    <s v="GENERAL COUNSEL"/>
    <x v="150"/>
    <s v="-----"/>
    <m/>
    <s v="UNIVERSITY COMPLIANCE"/>
    <x v="7"/>
    <s v="GENERAL COUNSEL"/>
    <s v="GENFND"/>
    <x v="24"/>
    <x v="23"/>
    <s v="---"/>
    <s v="EX"/>
    <s v="BENF"/>
    <s v="BENEFITS"/>
    <s v="GP"/>
    <x v="5"/>
    <s v="COMPENS"/>
    <s v="07"/>
    <s v="IS"/>
    <x v="3"/>
    <n v="48220"/>
    <n v="48220"/>
    <m/>
    <x v="0"/>
    <n v="0"/>
    <s v="EX"/>
    <n v="48220"/>
    <n v="48220"/>
    <x v="0"/>
    <n v="0"/>
    <n v="0"/>
    <m/>
    <n v="0"/>
    <n v="48220"/>
    <s v="N"/>
    <m/>
    <s v="UCOU"/>
    <s v="GENERAL COUNSEL"/>
    <s v="9A"/>
    <s v="1-Adjust Based Budget"/>
    <x v="42"/>
    <x v="2"/>
    <x v="7"/>
    <m/>
    <x v="7"/>
    <x v="7"/>
    <m/>
  </r>
  <r>
    <n v="2018"/>
    <s v="UA"/>
    <s v="UCOU"/>
    <s v="GENERAL COUNSEL"/>
    <x v="148"/>
    <s v="-----"/>
    <m/>
    <s v="GENERAL COUNSEL"/>
    <x v="7"/>
    <s v="GENERAL COUNSEL"/>
    <s v="GENFND"/>
    <x v="25"/>
    <x v="24"/>
    <s v="---"/>
    <s v="EX"/>
    <s v="BENF"/>
    <s v="BENEFITS"/>
    <s v="GP"/>
    <x v="5"/>
    <s v="COMPENS"/>
    <s v="07"/>
    <s v="IS"/>
    <x v="3"/>
    <n v="125360"/>
    <n v="125360"/>
    <m/>
    <x v="0"/>
    <n v="0"/>
    <s v="EX"/>
    <n v="125360"/>
    <n v="125360"/>
    <x v="0"/>
    <n v="0"/>
    <n v="0"/>
    <m/>
    <n v="0"/>
    <n v="125360"/>
    <s v="N"/>
    <m/>
    <s v="UCOU"/>
    <s v="GENERAL COUNSEL"/>
    <s v="9A"/>
    <s v="1-Adjust Based Budget"/>
    <x v="42"/>
    <x v="2"/>
    <x v="7"/>
    <m/>
    <x v="7"/>
    <x v="7"/>
    <m/>
  </r>
  <r>
    <n v="2018"/>
    <s v="UA"/>
    <s v="UCOU"/>
    <s v="GENERAL COUNSEL"/>
    <x v="149"/>
    <s v="-----"/>
    <m/>
    <s v="STUDENT WELFARE"/>
    <x v="7"/>
    <s v="GENERAL COUNSEL"/>
    <s v="GENFND"/>
    <x v="25"/>
    <x v="24"/>
    <s v="---"/>
    <s v="EX"/>
    <s v="BENF"/>
    <s v="BENEFITS"/>
    <s v="GP"/>
    <x v="5"/>
    <s v="COMPENS"/>
    <s v="07"/>
    <s v="IS"/>
    <x v="3"/>
    <n v="18622"/>
    <n v="18622"/>
    <m/>
    <x v="0"/>
    <n v="0"/>
    <s v="EX"/>
    <n v="18622"/>
    <n v="18622"/>
    <x v="0"/>
    <n v="0"/>
    <n v="0"/>
    <m/>
    <n v="0"/>
    <n v="18622"/>
    <s v="N"/>
    <m/>
    <s v="UCOU"/>
    <s v="GENERAL COUNSEL"/>
    <s v="9A"/>
    <s v="1-Adjust Based Budget"/>
    <x v="42"/>
    <x v="2"/>
    <x v="7"/>
    <m/>
    <x v="7"/>
    <x v="7"/>
    <m/>
  </r>
  <r>
    <n v="2018"/>
    <s v="UA"/>
    <s v="UCOU"/>
    <s v="GENERAL COUNSEL"/>
    <x v="150"/>
    <s v="-----"/>
    <m/>
    <s v="UNIVERSITY COMPLIANCE"/>
    <x v="7"/>
    <s v="GENERAL COUNSEL"/>
    <s v="GENFND"/>
    <x v="25"/>
    <x v="24"/>
    <s v="---"/>
    <s v="EX"/>
    <s v="BENF"/>
    <s v="BENEFITS"/>
    <s v="GP"/>
    <x v="5"/>
    <s v="COMPENS"/>
    <s v="07"/>
    <s v="IS"/>
    <x v="3"/>
    <n v="16433"/>
    <n v="16433"/>
    <m/>
    <x v="0"/>
    <n v="0"/>
    <s v="EX"/>
    <n v="16433"/>
    <n v="16433"/>
    <x v="0"/>
    <n v="0"/>
    <n v="0"/>
    <m/>
    <n v="0"/>
    <n v="16433"/>
    <s v="N"/>
    <m/>
    <s v="UCOU"/>
    <s v="GENERAL COUNSEL"/>
    <s v="9A"/>
    <s v="1-Adjust Based Budget"/>
    <x v="42"/>
    <x v="2"/>
    <x v="7"/>
    <m/>
    <x v="7"/>
    <x v="7"/>
    <m/>
  </r>
  <r>
    <n v="2018"/>
    <s v="UA"/>
    <s v="UCOU"/>
    <s v="GENERAL COUNSEL"/>
    <x v="148"/>
    <s v="-----"/>
    <m/>
    <s v="GENERAL COUNSEL"/>
    <x v="7"/>
    <s v="GENERAL COUNSEL"/>
    <s v="GENFND"/>
    <x v="26"/>
    <x v="25"/>
    <s v="---"/>
    <s v="EX"/>
    <s v="BENF"/>
    <s v="BENEFITS"/>
    <s v="GP"/>
    <x v="5"/>
    <s v="COMPENS"/>
    <s v="07"/>
    <s v="IS"/>
    <x v="3"/>
    <n v="231699"/>
    <n v="231699"/>
    <m/>
    <x v="0"/>
    <n v="0"/>
    <s v="EX"/>
    <n v="231699"/>
    <n v="231699"/>
    <x v="0"/>
    <n v="0"/>
    <n v="0"/>
    <m/>
    <n v="0"/>
    <n v="231699"/>
    <s v="N"/>
    <m/>
    <s v="UCOU"/>
    <s v="GENERAL COUNSEL"/>
    <s v="9A"/>
    <s v="1-Adjust Based Budget"/>
    <x v="42"/>
    <x v="2"/>
    <x v="7"/>
    <m/>
    <x v="7"/>
    <x v="7"/>
    <m/>
  </r>
  <r>
    <n v="2018"/>
    <s v="UA"/>
    <s v="UCOU"/>
    <s v="GENERAL COUNSEL"/>
    <x v="149"/>
    <s v="-----"/>
    <m/>
    <s v="STUDENT WELFARE"/>
    <x v="7"/>
    <s v="GENERAL COUNSEL"/>
    <s v="GENFND"/>
    <x v="26"/>
    <x v="25"/>
    <s v="---"/>
    <s v="EX"/>
    <s v="BENF"/>
    <s v="BENEFITS"/>
    <s v="GP"/>
    <x v="5"/>
    <s v="COMPENS"/>
    <s v="07"/>
    <s v="IS"/>
    <x v="3"/>
    <n v="36101"/>
    <n v="36101"/>
    <m/>
    <x v="0"/>
    <n v="0"/>
    <s v="EX"/>
    <n v="36101"/>
    <n v="36101"/>
    <x v="0"/>
    <n v="0"/>
    <n v="0"/>
    <m/>
    <n v="0"/>
    <n v="36101"/>
    <s v="N"/>
    <m/>
    <s v="UCOU"/>
    <s v="GENERAL COUNSEL"/>
    <s v="9A"/>
    <s v="1-Adjust Based Budget"/>
    <x v="42"/>
    <x v="2"/>
    <x v="7"/>
    <m/>
    <x v="7"/>
    <x v="7"/>
    <m/>
  </r>
  <r>
    <n v="2018"/>
    <s v="UA"/>
    <s v="UCOU"/>
    <s v="GENERAL COUNSEL"/>
    <x v="150"/>
    <s v="-----"/>
    <m/>
    <s v="UNIVERSITY COMPLIANCE"/>
    <x v="7"/>
    <s v="GENERAL COUNSEL"/>
    <s v="GENFND"/>
    <x v="26"/>
    <x v="25"/>
    <s v="---"/>
    <s v="EX"/>
    <s v="BENF"/>
    <s v="BENEFITS"/>
    <s v="GP"/>
    <x v="5"/>
    <s v="COMPENS"/>
    <s v="07"/>
    <s v="IS"/>
    <x v="3"/>
    <n v="31859"/>
    <n v="31859"/>
    <m/>
    <x v="0"/>
    <n v="0"/>
    <s v="EX"/>
    <n v="31859"/>
    <n v="31859"/>
    <x v="0"/>
    <n v="0"/>
    <n v="0"/>
    <m/>
    <n v="0"/>
    <n v="31859"/>
    <s v="N"/>
    <m/>
    <s v="UCOU"/>
    <s v="GENERAL COUNSEL"/>
    <s v="9A"/>
    <s v="1-Adjust Based Budget"/>
    <x v="42"/>
    <x v="2"/>
    <x v="7"/>
    <m/>
    <x v="7"/>
    <x v="7"/>
    <m/>
  </r>
  <r>
    <n v="2018"/>
    <s v="UA"/>
    <s v="UCOU"/>
    <s v="GENERAL COUNSEL"/>
    <x v="148"/>
    <s v="-----"/>
    <m/>
    <s v="GENERAL COUNSEL"/>
    <x v="7"/>
    <s v="GENERAL COUNSEL"/>
    <s v="GENFND"/>
    <x v="67"/>
    <x v="66"/>
    <s v="---"/>
    <s v="EX"/>
    <s v="BENF"/>
    <s v="BENEFITS"/>
    <s v="GP"/>
    <x v="5"/>
    <s v="COMPENS"/>
    <s v="07"/>
    <s v="IS"/>
    <x v="3"/>
    <n v="10276"/>
    <n v="10276"/>
    <m/>
    <x v="0"/>
    <n v="0"/>
    <s v="EX"/>
    <n v="10276"/>
    <n v="10276"/>
    <x v="0"/>
    <n v="0"/>
    <n v="0"/>
    <m/>
    <n v="0"/>
    <n v="10276"/>
    <s v="N"/>
    <m/>
    <s v="UCOU"/>
    <s v="GENERAL COUNSEL"/>
    <s v="9A"/>
    <s v="1-Adjust Based Budget"/>
    <x v="42"/>
    <x v="2"/>
    <x v="7"/>
    <m/>
    <x v="7"/>
    <x v="7"/>
    <m/>
  </r>
  <r>
    <n v="2018"/>
    <s v="UA"/>
    <s v="UCOU"/>
    <s v="GENERAL COUNSEL"/>
    <x v="148"/>
    <s v="-----"/>
    <m/>
    <s v="GENERAL COUNSEL"/>
    <x v="7"/>
    <s v="GENERAL COUNSEL"/>
    <s v="GENFND"/>
    <x v="27"/>
    <x v="26"/>
    <s v="---"/>
    <s v="EX"/>
    <s v="TRAV"/>
    <s v="TRAVEL"/>
    <s v="MK"/>
    <x v="6"/>
    <s v="TRAVEL"/>
    <s v="10"/>
    <s v="IS"/>
    <x v="3"/>
    <n v="6000"/>
    <n v="6000"/>
    <m/>
    <x v="0"/>
    <n v="0"/>
    <s v="EX"/>
    <n v="6000"/>
    <n v="6000"/>
    <x v="0"/>
    <n v="0"/>
    <n v="0"/>
    <m/>
    <n v="0"/>
    <n v="6000"/>
    <s v="N"/>
    <m/>
    <s v="UCOU"/>
    <s v="GENERAL COUNSEL"/>
    <s v="9A"/>
    <s v="1-Adjust Based Budget"/>
    <x v="42"/>
    <x v="2"/>
    <x v="7"/>
    <m/>
    <x v="7"/>
    <x v="7"/>
    <m/>
  </r>
  <r>
    <n v="2018"/>
    <s v="UA"/>
    <s v="UCOU"/>
    <s v="GENERAL COUNSEL"/>
    <x v="149"/>
    <s v="-----"/>
    <m/>
    <s v="STUDENT WELFARE"/>
    <x v="7"/>
    <s v="GENERAL COUNSEL"/>
    <s v="GENFND"/>
    <x v="27"/>
    <x v="26"/>
    <s v="---"/>
    <s v="EX"/>
    <s v="TRAV"/>
    <s v="TRAVEL"/>
    <s v="MK"/>
    <x v="6"/>
    <s v="TRAVEL"/>
    <s v="10"/>
    <s v="IS"/>
    <x v="3"/>
    <n v="5000"/>
    <n v="5000"/>
    <m/>
    <x v="0"/>
    <n v="0"/>
    <s v="EX"/>
    <n v="5000"/>
    <n v="5000"/>
    <x v="0"/>
    <n v="0"/>
    <n v="0"/>
    <m/>
    <n v="0"/>
    <n v="5000"/>
    <s v="N"/>
    <m/>
    <s v="UCOU"/>
    <s v="GENERAL COUNSEL"/>
    <s v="9A"/>
    <s v="1-Adjust Based Budget"/>
    <x v="42"/>
    <x v="2"/>
    <x v="7"/>
    <m/>
    <x v="7"/>
    <x v="7"/>
    <m/>
  </r>
  <r>
    <n v="2018"/>
    <s v="UA"/>
    <s v="UCOU"/>
    <s v="GENERAL COUNSEL"/>
    <x v="150"/>
    <s v="-----"/>
    <m/>
    <s v="UNIVERSITY COMPLIANCE"/>
    <x v="7"/>
    <s v="GENERAL COUNSEL"/>
    <s v="GENFND"/>
    <x v="27"/>
    <x v="26"/>
    <s v="---"/>
    <s v="EX"/>
    <s v="TRAV"/>
    <s v="TRAVEL"/>
    <s v="MK"/>
    <x v="6"/>
    <s v="TRAVEL"/>
    <s v="10"/>
    <s v="IS"/>
    <x v="3"/>
    <n v="3880"/>
    <n v="3880"/>
    <m/>
    <x v="0"/>
    <n v="0"/>
    <s v="EX"/>
    <n v="3880"/>
    <n v="3880"/>
    <x v="0"/>
    <n v="0"/>
    <n v="0"/>
    <m/>
    <n v="0"/>
    <n v="3880"/>
    <s v="N"/>
    <m/>
    <s v="UCOU"/>
    <s v="GENERAL COUNSEL"/>
    <s v="9A"/>
    <s v="1-Adjust Based Budget"/>
    <x v="42"/>
    <x v="2"/>
    <x v="7"/>
    <m/>
    <x v="7"/>
    <x v="7"/>
    <m/>
  </r>
  <r>
    <n v="2018"/>
    <s v="UA"/>
    <s v="UCOU"/>
    <s v="GENERAL COUNSEL"/>
    <x v="148"/>
    <s v="-----"/>
    <m/>
    <s v="GENERAL COUNSEL"/>
    <x v="7"/>
    <s v="GENERAL COUNSEL"/>
    <s v="GENFND"/>
    <x v="28"/>
    <x v="27"/>
    <s v="---"/>
    <s v="EX"/>
    <s v="TRAV"/>
    <s v="TRAVEL"/>
    <s v="MK"/>
    <x v="6"/>
    <s v="TRAVEL"/>
    <s v="10"/>
    <s v="IS"/>
    <x v="3"/>
    <n v="20000"/>
    <n v="20000"/>
    <m/>
    <x v="0"/>
    <n v="0"/>
    <s v="EX"/>
    <n v="20000"/>
    <n v="20000"/>
    <x v="0"/>
    <n v="0"/>
    <n v="0"/>
    <m/>
    <n v="0"/>
    <n v="20000"/>
    <s v="N"/>
    <m/>
    <s v="UCOU"/>
    <s v="GENERAL COUNSEL"/>
    <s v="9A"/>
    <s v="1-Adjust Based Budget"/>
    <x v="42"/>
    <x v="2"/>
    <x v="7"/>
    <m/>
    <x v="7"/>
    <x v="7"/>
    <m/>
  </r>
  <r>
    <n v="2018"/>
    <s v="UA"/>
    <s v="UCOU"/>
    <s v="GENERAL COUNSEL"/>
    <x v="149"/>
    <s v="-----"/>
    <m/>
    <s v="STUDENT WELFARE"/>
    <x v="7"/>
    <s v="GENERAL COUNSEL"/>
    <s v="GENFND"/>
    <x v="28"/>
    <x v="27"/>
    <s v="---"/>
    <s v="EX"/>
    <s v="TRAV"/>
    <s v="TRAVEL"/>
    <s v="MK"/>
    <x v="6"/>
    <s v="TRAVEL"/>
    <s v="10"/>
    <s v="IS"/>
    <x v="3"/>
    <n v="9000"/>
    <n v="9000"/>
    <m/>
    <x v="0"/>
    <n v="0"/>
    <s v="EX"/>
    <n v="9000"/>
    <n v="9000"/>
    <x v="0"/>
    <n v="0"/>
    <n v="0"/>
    <m/>
    <n v="0"/>
    <n v="9000"/>
    <s v="N"/>
    <m/>
    <s v="UCOU"/>
    <s v="GENERAL COUNSEL"/>
    <s v="9A"/>
    <s v="1-Adjust Based Budget"/>
    <x v="42"/>
    <x v="2"/>
    <x v="7"/>
    <m/>
    <x v="7"/>
    <x v="7"/>
    <m/>
  </r>
  <r>
    <n v="2018"/>
    <s v="UA"/>
    <s v="UCOU"/>
    <s v="GENERAL COUNSEL"/>
    <x v="150"/>
    <s v="-----"/>
    <m/>
    <s v="UNIVERSITY COMPLIANCE"/>
    <x v="7"/>
    <s v="GENERAL COUNSEL"/>
    <s v="GENFND"/>
    <x v="28"/>
    <x v="27"/>
    <s v="---"/>
    <s v="EX"/>
    <s v="TRAV"/>
    <s v="TRAVEL"/>
    <s v="MK"/>
    <x v="6"/>
    <s v="TRAVEL"/>
    <s v="10"/>
    <s v="IS"/>
    <x v="3"/>
    <n v="7500"/>
    <n v="7500"/>
    <m/>
    <x v="0"/>
    <n v="0"/>
    <s v="EX"/>
    <n v="7500"/>
    <n v="7500"/>
    <x v="0"/>
    <n v="0"/>
    <n v="0"/>
    <m/>
    <n v="0"/>
    <n v="7500"/>
    <s v="N"/>
    <m/>
    <s v="UCOU"/>
    <s v="GENERAL COUNSEL"/>
    <s v="9A"/>
    <s v="1-Adjust Based Budget"/>
    <x v="42"/>
    <x v="2"/>
    <x v="7"/>
    <m/>
    <x v="7"/>
    <x v="7"/>
    <m/>
  </r>
  <r>
    <n v="2018"/>
    <s v="UA"/>
    <s v="UCOU"/>
    <s v="GENERAL COUNSEL"/>
    <x v="148"/>
    <s v="-----"/>
    <m/>
    <s v="GENERAL COUNSEL"/>
    <x v="7"/>
    <s v="GENERAL COUNSEL"/>
    <s v="GENFND"/>
    <x v="2"/>
    <x v="2"/>
    <s v="---"/>
    <s v="EX"/>
    <s v="TRIN"/>
    <s v="TRNSF-INCOME"/>
    <s v="DV"/>
    <x v="1"/>
    <s v="TRANSFER"/>
    <s v="21"/>
    <s v="IS"/>
    <x v="1"/>
    <n v="130115"/>
    <n v="130115"/>
    <m/>
    <x v="1"/>
    <s v="10cr"/>
    <s v="Allot/Xfer IN"/>
    <n v="-130115"/>
    <n v="130115"/>
    <x v="0"/>
    <n v="0"/>
    <n v="0"/>
    <m/>
    <n v="0"/>
    <n v="130115"/>
    <s v="N"/>
    <m/>
    <s v="UCOU"/>
    <s v="GENERAL COUNSEL"/>
    <s v="9A"/>
    <s v="1-Adjust Based Budget"/>
    <x v="42"/>
    <x v="2"/>
    <x v="7"/>
    <m/>
    <x v="7"/>
    <x v="7"/>
    <m/>
  </r>
  <r>
    <n v="2018"/>
    <s v="UA"/>
    <s v="UCOU"/>
    <s v="GENERAL COUNSEL"/>
    <x v="148"/>
    <s v="-----"/>
    <m/>
    <s v="GENERAL COUNSEL"/>
    <x v="7"/>
    <s v="GENERAL COUNSEL"/>
    <s v="GENFND"/>
    <x v="202"/>
    <x v="194"/>
    <s v="---"/>
    <s v="EX"/>
    <s v="PRSA"/>
    <s v="PROF SAL"/>
    <s v="FP"/>
    <x v="5"/>
    <s v="COMPENS"/>
    <s v="07"/>
    <s v="IS"/>
    <x v="3"/>
    <n v="60000"/>
    <n v="60000"/>
    <m/>
    <x v="0"/>
    <n v="0"/>
    <s v="EX"/>
    <n v="60000"/>
    <n v="60000"/>
    <x v="0"/>
    <n v="0"/>
    <n v="0"/>
    <m/>
    <n v="0"/>
    <n v="60000"/>
    <s v="N"/>
    <m/>
    <s v="UCOU"/>
    <s v="GENERAL COUNSEL"/>
    <s v="9A"/>
    <s v="1-Adjust Based Budget"/>
    <x v="42"/>
    <x v="2"/>
    <x v="7"/>
    <m/>
    <x v="7"/>
    <x v="7"/>
    <m/>
  </r>
  <r>
    <n v="2018"/>
    <s v="UA"/>
    <s v="UCOU"/>
    <s v="GENERAL COUNSEL"/>
    <x v="148"/>
    <s v="-----"/>
    <m/>
    <s v="GENERAL COUNSEL"/>
    <x v="7"/>
    <s v="GENERAL COUNSEL"/>
    <s v="GENFND"/>
    <x v="70"/>
    <x v="69"/>
    <s v="LCF"/>
    <s v="EX"/>
    <s v="S&amp;E"/>
    <s v="S&amp;E"/>
    <s v="LF"/>
    <x v="4"/>
    <s v="GEN EXP"/>
    <s v="09"/>
    <s v="IS"/>
    <x v="3"/>
    <n v="10000"/>
    <n v="10000"/>
    <m/>
    <x v="0"/>
    <n v="0"/>
    <s v="EX"/>
    <n v="10000"/>
    <n v="10000"/>
    <x v="0"/>
    <n v="0"/>
    <n v="0"/>
    <m/>
    <n v="0"/>
    <n v="10000"/>
    <s v="N"/>
    <m/>
    <s v="UCOU"/>
    <s v="GENERAL COUNSEL"/>
    <s v="9A"/>
    <s v="1-Adjust Based Budget"/>
    <x v="42"/>
    <x v="2"/>
    <x v="7"/>
    <m/>
    <x v="7"/>
    <x v="7"/>
    <m/>
  </r>
  <r>
    <n v="2018"/>
    <s v="UA"/>
    <s v="ENGA"/>
    <s v="VP FOR ENGAGEMENT"/>
    <x v="152"/>
    <s v="-----"/>
    <m/>
    <s v="UNIVERSITY ENGAGEMENT"/>
    <x v="12"/>
    <s v="ENGAGEMENT"/>
    <s v="GENFND"/>
    <x v="181"/>
    <x v="173"/>
    <s v="---"/>
    <s v="EX"/>
    <s v="ACSA"/>
    <s v="ACADEMIC SAL"/>
    <s v="FA"/>
    <x v="5"/>
    <s v="COMPENS"/>
    <s v="07"/>
    <s v="PRD"/>
    <x v="3"/>
    <n v="4000"/>
    <n v="4000"/>
    <m/>
    <x v="0"/>
    <n v="0"/>
    <s v="EX"/>
    <n v="4000"/>
    <n v="4000"/>
    <x v="0"/>
    <n v="0"/>
    <n v="0"/>
    <m/>
    <n v="0"/>
    <n v="4000"/>
    <s v="N"/>
    <m/>
    <s v="ENGA"/>
    <s v="ENGAGEMENT"/>
    <s v="9B"/>
    <s v="1-Adjust Based Budget"/>
    <x v="42"/>
    <x v="2"/>
    <x v="7"/>
    <m/>
    <x v="12"/>
    <x v="12"/>
    <m/>
  </r>
  <r>
    <n v="2018"/>
    <s v="UA"/>
    <s v="ENGA"/>
    <s v="VP FOR ENGAGEMENT"/>
    <x v="152"/>
    <s v="-----"/>
    <m/>
    <s v="UNIVERSITY ENGAGEMENT"/>
    <x v="12"/>
    <s v="ENGAGEMENT"/>
    <s v="GENFND"/>
    <x v="74"/>
    <x v="73"/>
    <s v="---"/>
    <s v="EX"/>
    <s v="ACSA"/>
    <s v="ACADEMIC SAL"/>
    <s v="FA"/>
    <x v="5"/>
    <s v="COMPENS"/>
    <s v="07"/>
    <s v="PRD"/>
    <x v="3"/>
    <n v="24000"/>
    <n v="24000"/>
    <m/>
    <x v="0"/>
    <n v="0"/>
    <s v="EX"/>
    <n v="24000"/>
    <n v="24000"/>
    <x v="0"/>
    <n v="0"/>
    <n v="0"/>
    <m/>
    <n v="0"/>
    <n v="24000"/>
    <s v="N"/>
    <m/>
    <s v="ENGA"/>
    <s v="ENGAGEMENT"/>
    <s v="9B"/>
    <s v="1-Adjust Based Budget"/>
    <x v="42"/>
    <x v="2"/>
    <x v="7"/>
    <m/>
    <x v="12"/>
    <x v="12"/>
    <m/>
  </r>
  <r>
    <n v="2018"/>
    <s v="UA"/>
    <s v="ENGA"/>
    <s v="VP FOR ENGAGEMENT"/>
    <x v="14"/>
    <s v="-----"/>
    <m/>
    <s v="COMMUNICATIONS COMP"/>
    <x v="12"/>
    <s v="ENGAGEMENT"/>
    <s v="GENFND"/>
    <x v="34"/>
    <x v="33"/>
    <s v="---"/>
    <s v="EX"/>
    <s v="PRSA"/>
    <s v="PROF SAL"/>
    <s v="FP"/>
    <x v="5"/>
    <s v="COMPENS"/>
    <s v="07"/>
    <s v="PRD"/>
    <x v="3"/>
    <n v="1472670"/>
    <n v="1472670"/>
    <m/>
    <x v="0"/>
    <n v="0"/>
    <s v="EX"/>
    <n v="1472670"/>
    <n v="1472670"/>
    <x v="2"/>
    <n v="40672"/>
    <n v="-31515.138000000126"/>
    <m/>
    <n v="9156.8619999998737"/>
    <n v="1481826.862"/>
    <s v="Y"/>
    <m/>
    <s v="ENGA"/>
    <s v="ENGAGEMENT"/>
    <s v="99"/>
    <s v="1-Adjust Based Budget"/>
    <x v="43"/>
    <x v="2"/>
    <x v="7"/>
    <m/>
    <x v="12"/>
    <x v="12"/>
    <m/>
  </r>
  <r>
    <n v="2018"/>
    <s v="UA"/>
    <s v="ENGA"/>
    <s v="VP FOR ENGAGEMENT"/>
    <x v="153"/>
    <s v="-----"/>
    <m/>
    <s v="VPEN COMPENSATION"/>
    <x v="12"/>
    <s v="ENGAGEMENT"/>
    <s v="GENFND"/>
    <x v="34"/>
    <x v="33"/>
    <s v="---"/>
    <s v="EX"/>
    <s v="PRSA"/>
    <s v="PROF SAL"/>
    <s v="FP"/>
    <x v="5"/>
    <s v="COMPENS"/>
    <s v="07"/>
    <s v="PRD"/>
    <x v="3"/>
    <n v="859457"/>
    <n v="859457"/>
    <m/>
    <x v="0"/>
    <n v="0"/>
    <s v="EX"/>
    <n v="859457"/>
    <n v="859457"/>
    <x v="2"/>
    <n v="23736"/>
    <n v="-18392.379800000075"/>
    <m/>
    <n v="5343.6201999999248"/>
    <n v="864800.62019999989"/>
    <s v="Y"/>
    <m/>
    <s v="ENGA"/>
    <s v="ENGAGEMENT"/>
    <s v="99"/>
    <s v="1-Adjust Based Budget"/>
    <x v="43"/>
    <x v="2"/>
    <x v="7"/>
    <m/>
    <x v="12"/>
    <x v="12"/>
    <m/>
  </r>
  <r>
    <n v="2018"/>
    <s v="UA"/>
    <s v="ENGA"/>
    <s v="VP FOR ENGAGEMENT"/>
    <x v="152"/>
    <s v="-----"/>
    <m/>
    <s v="UNIVERSITY ENGAGEMENT"/>
    <x v="12"/>
    <s v="ENGAGEMENT"/>
    <s v="GENFND"/>
    <x v="34"/>
    <x v="33"/>
    <s v="---"/>
    <s v="EX"/>
    <s v="PRSA"/>
    <s v="PROF SAL"/>
    <s v="FP"/>
    <x v="5"/>
    <s v="COMPENS"/>
    <s v="07"/>
    <s v="PRD"/>
    <x v="3"/>
    <n v="1700092"/>
    <n v="1638891"/>
    <m/>
    <x v="0"/>
    <n v="0"/>
    <s v="EX"/>
    <n v="1638891"/>
    <n v="1638891"/>
    <x v="2"/>
    <n v="45263"/>
    <n v="-35072.267400000143"/>
    <m/>
    <n v="10190.732599999857"/>
    <n v="1649081.7325999998"/>
    <s v="Y"/>
    <m/>
    <s v="ENGA"/>
    <s v="ENGAGEMENT"/>
    <s v="99"/>
    <s v="1-Adjust Based Budget"/>
    <x v="43"/>
    <x v="2"/>
    <x v="7"/>
    <m/>
    <x v="12"/>
    <x v="12"/>
    <m/>
  </r>
  <r>
    <n v="2018"/>
    <s v="UA"/>
    <s v="ENGA"/>
    <s v="VP FOR ENGAGEMENT"/>
    <x v="152"/>
    <s v="-----"/>
    <m/>
    <s v="UNIVERSITY ENGAGEMENT"/>
    <x v="12"/>
    <s v="ENGAGEMENT"/>
    <s v="GENFND"/>
    <x v="99"/>
    <x v="97"/>
    <s v="---"/>
    <s v="EX"/>
    <s v="PRSA"/>
    <s v="PROF SAL"/>
    <s v="FP"/>
    <x v="5"/>
    <s v="COMPENS"/>
    <s v="07"/>
    <s v="PRD"/>
    <x v="3"/>
    <n v="14602"/>
    <n v="14602"/>
    <m/>
    <x v="0"/>
    <n v="0"/>
    <s v="EX"/>
    <n v="14602"/>
    <n v="14602"/>
    <x v="0"/>
    <n v="0"/>
    <n v="0"/>
    <m/>
    <n v="0"/>
    <n v="14602"/>
    <s v="N"/>
    <m/>
    <s v="ENGA"/>
    <s v="ENGAGEMENT"/>
    <s v="9B"/>
    <s v="1-Adjust Based Budget"/>
    <x v="42"/>
    <x v="2"/>
    <x v="7"/>
    <m/>
    <x v="12"/>
    <x v="12"/>
    <m/>
  </r>
  <r>
    <n v="2018"/>
    <s v="UA"/>
    <s v="ENGA"/>
    <s v="VP FOR ENGAGEMENT"/>
    <x v="154"/>
    <s v="-----"/>
    <m/>
    <s v="COMMUNICATIONS COMP"/>
    <x v="12"/>
    <s v="ENGAGEMENT"/>
    <s v="GENFND"/>
    <x v="36"/>
    <x v="35"/>
    <s v="---"/>
    <s v="EX"/>
    <s v="PRSA"/>
    <s v="PROF SAL"/>
    <s v="FP"/>
    <x v="5"/>
    <s v="COMPENS"/>
    <s v="07"/>
    <s v="PRD"/>
    <x v="3"/>
    <n v="154149"/>
    <n v="154149"/>
    <m/>
    <x v="0"/>
    <n v="0"/>
    <s v="EX"/>
    <n v="154149"/>
    <n v="154149"/>
    <x v="2"/>
    <n v="4257"/>
    <n v="-3298.788600000013"/>
    <m/>
    <n v="958.21139999998695"/>
    <n v="155107.2114"/>
    <s v="Y"/>
    <m/>
    <s v="ENGA"/>
    <s v="ENGAGEMENT"/>
    <s v="99"/>
    <s v="1-Adjust Based Budget"/>
    <x v="43"/>
    <x v="2"/>
    <x v="7"/>
    <m/>
    <x v="12"/>
    <x v="12"/>
    <m/>
  </r>
  <r>
    <n v="2018"/>
    <s v="UA"/>
    <s v="ENGA"/>
    <s v="VP FOR ENGAGEMENT"/>
    <x v="153"/>
    <s v="-----"/>
    <m/>
    <s v="VPEN COMPENSATION"/>
    <x v="12"/>
    <s v="ENGAGEMENT"/>
    <s v="GENFND"/>
    <x v="36"/>
    <x v="35"/>
    <s v="---"/>
    <s v="EX"/>
    <s v="PRSA"/>
    <s v="PROF SAL"/>
    <s v="FP"/>
    <x v="5"/>
    <s v="COMPENS"/>
    <s v="07"/>
    <s v="PRD"/>
    <x v="3"/>
    <n v="150946"/>
    <n v="150946"/>
    <m/>
    <x v="0"/>
    <n v="0"/>
    <s v="EX"/>
    <n v="150946"/>
    <n v="150946"/>
    <x v="2"/>
    <n v="4169"/>
    <n v="-3230.2444000000128"/>
    <m/>
    <n v="938.75559999998723"/>
    <n v="151884.75559999997"/>
    <s v="Y"/>
    <m/>
    <s v="ENGA"/>
    <s v="ENGAGEMENT"/>
    <s v="99"/>
    <s v="1-Adjust Based Budget"/>
    <x v="43"/>
    <x v="2"/>
    <x v="7"/>
    <m/>
    <x v="12"/>
    <x v="12"/>
    <m/>
  </r>
  <r>
    <n v="2018"/>
    <s v="UA"/>
    <s v="ENGA"/>
    <s v="VP FOR ENGAGEMENT"/>
    <x v="154"/>
    <s v="-----"/>
    <m/>
    <s v="COMMUNICATIONS COMP"/>
    <x v="12"/>
    <s v="ENGAGEMENT"/>
    <s v="GENFND"/>
    <x v="37"/>
    <x v="36"/>
    <s v="---"/>
    <s v="EX"/>
    <s v="BISA"/>
    <s v="BIWEEK SAL"/>
    <s v="FV"/>
    <x v="5"/>
    <s v="COMPENS"/>
    <s v="07"/>
    <s v="PRD"/>
    <x v="3"/>
    <n v="45635"/>
    <n v="45635"/>
    <m/>
    <x v="0"/>
    <n v="0"/>
    <s v="EX"/>
    <n v="45635"/>
    <n v="45635"/>
    <x v="3"/>
    <n v="1265"/>
    <n v="-177.97650000000067"/>
    <m/>
    <n v="1087.0234999999993"/>
    <n v="46722.023499999996"/>
    <s v="Y"/>
    <m/>
    <s v="ENGA"/>
    <s v="ENGAGEMENT"/>
    <s v="99"/>
    <s v="1-Adjust Based Budget"/>
    <x v="43"/>
    <x v="2"/>
    <x v="7"/>
    <m/>
    <x v="12"/>
    <x v="12"/>
    <m/>
  </r>
  <r>
    <n v="2018"/>
    <s v="UA"/>
    <s v="ENGA"/>
    <s v="VP FOR ENGAGEMENT"/>
    <x v="152"/>
    <s v="-----"/>
    <m/>
    <s v="UNIVERSITY ENGAGEMENT"/>
    <x v="12"/>
    <s v="ENGAGEMENT"/>
    <s v="GENFND"/>
    <x v="37"/>
    <x v="36"/>
    <s v="---"/>
    <s v="EX"/>
    <s v="BISA"/>
    <s v="BIWEEK SAL"/>
    <s v="FV"/>
    <x v="5"/>
    <s v="COMPENS"/>
    <s v="07"/>
    <s v="PRD"/>
    <x v="3"/>
    <n v="110948"/>
    <n v="110948"/>
    <m/>
    <x v="0"/>
    <n v="0"/>
    <s v="EX"/>
    <n v="110948"/>
    <n v="110948"/>
    <x v="3"/>
    <n v="3075"/>
    <n v="-432.6972000000016"/>
    <m/>
    <n v="2642.3027999999986"/>
    <n v="113590.3028"/>
    <s v="Y"/>
    <m/>
    <s v="ENGA"/>
    <s v="ENGAGEMENT"/>
    <s v="99"/>
    <s v="1-Adjust Based Budget"/>
    <x v="43"/>
    <x v="2"/>
    <x v="7"/>
    <m/>
    <x v="12"/>
    <x v="12"/>
    <m/>
  </r>
  <r>
    <n v="2018"/>
    <s v="UA"/>
    <s v="ENGA"/>
    <s v="VP FOR ENGAGEMENT"/>
    <x v="152"/>
    <s v="-----"/>
    <m/>
    <s v="UNIVERSITY ENGAGEMENT"/>
    <x v="12"/>
    <s v="ENGAGEMENT"/>
    <s v="GENFND"/>
    <x v="77"/>
    <x v="75"/>
    <s v="---"/>
    <s v="EX"/>
    <s v="BISA"/>
    <s v="BIWEEK SAL"/>
    <s v="FV"/>
    <x v="5"/>
    <s v="COMPENS"/>
    <s v="07"/>
    <s v="PRD"/>
    <x v="3"/>
    <n v="32481"/>
    <n v="32481"/>
    <m/>
    <x v="0"/>
    <n v="0"/>
    <s v="EX"/>
    <n v="32481"/>
    <n v="32481"/>
    <x v="0"/>
    <n v="0"/>
    <n v="0"/>
    <m/>
    <n v="0"/>
    <n v="32481"/>
    <s v="N"/>
    <m/>
    <s v="ENGA"/>
    <s v="ENGAGEMENT"/>
    <s v="9B"/>
    <s v="1-Adjust Based Budget"/>
    <x v="42"/>
    <x v="2"/>
    <x v="7"/>
    <m/>
    <x v="12"/>
    <x v="12"/>
    <m/>
  </r>
  <r>
    <n v="2018"/>
    <s v="UA"/>
    <s v="ENGA"/>
    <s v="VP FOR ENGAGEMENT"/>
    <x v="154"/>
    <s v="-----"/>
    <m/>
    <s v="COMMUNICATIONS COMP"/>
    <x v="12"/>
    <s v="ENGAGEMENT"/>
    <s v="GENFND"/>
    <x v="38"/>
    <x v="37"/>
    <s v="---"/>
    <s v="EX"/>
    <s v="HRCO"/>
    <s v="HOURLY COMP"/>
    <s v="GK"/>
    <x v="5"/>
    <s v="COMPENS"/>
    <s v="07"/>
    <s v="PRD"/>
    <x v="3"/>
    <n v="30000"/>
    <n v="30000"/>
    <m/>
    <x v="0"/>
    <n v="0"/>
    <s v="EX"/>
    <n v="30000"/>
    <n v="30000"/>
    <x v="0"/>
    <n v="0"/>
    <n v="0"/>
    <m/>
    <n v="0"/>
    <n v="30000"/>
    <s v="N"/>
    <m/>
    <s v="ENGA"/>
    <s v="ENGAGEMENT"/>
    <s v="9B"/>
    <s v="1-Adjust Based Budget"/>
    <x v="42"/>
    <x v="2"/>
    <x v="7"/>
    <m/>
    <x v="12"/>
    <x v="12"/>
    <m/>
  </r>
  <r>
    <n v="2018"/>
    <s v="UA"/>
    <s v="ENGA"/>
    <s v="VP FOR ENGAGEMENT"/>
    <x v="153"/>
    <s v="-----"/>
    <m/>
    <s v="VPEN COMPENSATION"/>
    <x v="12"/>
    <s v="ENGAGEMENT"/>
    <s v="GENFND"/>
    <x v="38"/>
    <x v="37"/>
    <s v="---"/>
    <s v="EX"/>
    <s v="HRCO"/>
    <s v="HOURLY COMP"/>
    <s v="GK"/>
    <x v="5"/>
    <s v="COMPENS"/>
    <s v="07"/>
    <s v="PRD"/>
    <x v="3"/>
    <n v="34556"/>
    <n v="34556"/>
    <m/>
    <x v="0"/>
    <n v="0"/>
    <s v="EX"/>
    <n v="34556"/>
    <n v="34556"/>
    <x v="0"/>
    <n v="0"/>
    <n v="0"/>
    <m/>
    <n v="0"/>
    <n v="34556"/>
    <s v="N"/>
    <m/>
    <s v="ENGA"/>
    <s v="ENGAGEMENT"/>
    <s v="9B"/>
    <s v="1-Adjust Based Budget"/>
    <x v="42"/>
    <x v="2"/>
    <x v="7"/>
    <m/>
    <x v="12"/>
    <x v="12"/>
    <m/>
  </r>
  <r>
    <n v="2018"/>
    <s v="UA"/>
    <s v="ENGA"/>
    <s v="VP FOR ENGAGEMENT"/>
    <x v="152"/>
    <s v="-----"/>
    <m/>
    <s v="UNIVERSITY ENGAGEMENT"/>
    <x v="12"/>
    <s v="ENGAGEMENT"/>
    <s v="GENFND"/>
    <x v="38"/>
    <x v="37"/>
    <s v="---"/>
    <s v="EX"/>
    <s v="HRCO"/>
    <s v="HOURLY COMP"/>
    <s v="GK"/>
    <x v="5"/>
    <s v="COMPENS"/>
    <s v="07"/>
    <s v="PRD"/>
    <x v="3"/>
    <n v="71452"/>
    <n v="71452"/>
    <m/>
    <x v="0"/>
    <n v="0"/>
    <s v="EX"/>
    <n v="71452"/>
    <n v="71452"/>
    <x v="0"/>
    <n v="0"/>
    <n v="0"/>
    <m/>
    <n v="0"/>
    <n v="71452"/>
    <s v="N"/>
    <m/>
    <s v="ENGA"/>
    <s v="ENGAGEMENT"/>
    <s v="9B"/>
    <s v="1-Adjust Based Budget"/>
    <x v="42"/>
    <x v="2"/>
    <x v="7"/>
    <m/>
    <x v="12"/>
    <x v="12"/>
    <m/>
  </r>
  <r>
    <n v="2018"/>
    <s v="UA"/>
    <s v="ENGA"/>
    <s v="VP FOR ENGAGEMENT"/>
    <x v="155"/>
    <s v="-----"/>
    <m/>
    <s v="GEN MARKETING PROJECTS / CONTRACTS"/>
    <x v="12"/>
    <s v="ENGAGEMENT"/>
    <s v="GENFND"/>
    <x v="135"/>
    <x v="129"/>
    <s v="---"/>
    <s v="EX"/>
    <s v="COMP"/>
    <s v="COMP SERV"/>
    <s v="JP"/>
    <x v="4"/>
    <s v="GEN EXP"/>
    <s v="09"/>
    <s v="PRD"/>
    <x v="3"/>
    <n v="80"/>
    <n v="80"/>
    <m/>
    <x v="0"/>
    <n v="0"/>
    <s v="EX"/>
    <n v="80"/>
    <n v="80"/>
    <x v="0"/>
    <n v="0"/>
    <n v="0"/>
    <m/>
    <n v="0"/>
    <n v="80"/>
    <s v="N"/>
    <m/>
    <s v="ENGA"/>
    <s v="ENGAGEMENT"/>
    <s v="9B"/>
    <s v="1-Adjust Based Budget"/>
    <x v="42"/>
    <x v="2"/>
    <x v="7"/>
    <m/>
    <x v="12"/>
    <x v="12"/>
    <m/>
  </r>
  <r>
    <n v="2018"/>
    <s v="UA"/>
    <s v="ENGA"/>
    <s v="VP FOR ENGAGEMENT"/>
    <x v="156"/>
    <s v="-----"/>
    <m/>
    <s v="GRANDFATHERED &amp; CLIENT PORTFOLIO FUNDS"/>
    <x v="12"/>
    <s v="ENGAGEMENT"/>
    <s v="GENFND"/>
    <x v="135"/>
    <x v="129"/>
    <s v="---"/>
    <s v="EX"/>
    <s v="COMP"/>
    <s v="COMP SERV"/>
    <s v="JP"/>
    <x v="4"/>
    <s v="GEN EXP"/>
    <s v="09"/>
    <s v="PRD"/>
    <x v="3"/>
    <n v="300"/>
    <n v="300"/>
    <m/>
    <x v="0"/>
    <n v="0"/>
    <s v="EX"/>
    <n v="300"/>
    <n v="300"/>
    <x v="0"/>
    <n v="0"/>
    <n v="0"/>
    <m/>
    <n v="0"/>
    <n v="300"/>
    <s v="N"/>
    <m/>
    <s v="ENGA"/>
    <s v="ENGAGEMENT"/>
    <s v="9B"/>
    <s v="1-Adjust Based Budget"/>
    <x v="42"/>
    <x v="2"/>
    <x v="7"/>
    <m/>
    <x v="12"/>
    <x v="12"/>
    <m/>
  </r>
  <r>
    <n v="2018"/>
    <s v="UA"/>
    <s v="ENGA"/>
    <s v="VP FOR ENGAGEMENT"/>
    <x v="157"/>
    <s v="-----"/>
    <m/>
    <s v="LEGACY PERSONNEL EXPENSES"/>
    <x v="12"/>
    <s v="ENGAGEMENT"/>
    <s v="GENFND"/>
    <x v="135"/>
    <x v="129"/>
    <s v="---"/>
    <s v="EX"/>
    <s v="COMP"/>
    <s v="COMP SERV"/>
    <s v="JP"/>
    <x v="4"/>
    <s v="GEN EXP"/>
    <s v="09"/>
    <s v="PRD"/>
    <x v="3"/>
    <n v="125"/>
    <n v="125"/>
    <m/>
    <x v="0"/>
    <n v="0"/>
    <s v="EX"/>
    <n v="125"/>
    <n v="125"/>
    <x v="0"/>
    <n v="0"/>
    <n v="0"/>
    <m/>
    <n v="0"/>
    <n v="125"/>
    <s v="N"/>
    <m/>
    <s v="ENGA"/>
    <s v="ENGAGEMENT"/>
    <s v="9B"/>
    <s v="1-Adjust Based Budget"/>
    <x v="42"/>
    <x v="2"/>
    <x v="7"/>
    <m/>
    <x v="12"/>
    <x v="12"/>
    <m/>
  </r>
  <r>
    <n v="2018"/>
    <s v="UA"/>
    <s v="ENGA"/>
    <s v="VP FOR ENGAGEMENT"/>
    <x v="155"/>
    <s v="-----"/>
    <m/>
    <s v="GEN MARKETING PROJECTS / CONTRACTS"/>
    <x v="12"/>
    <s v="ENGAGEMENT"/>
    <s v="GENFND"/>
    <x v="20"/>
    <x v="19"/>
    <s v="---"/>
    <s v="EX"/>
    <s v="OEXP"/>
    <s v="OTHER EXP"/>
    <s v="LP"/>
    <x v="4"/>
    <s v="GEN EXP"/>
    <s v="09"/>
    <s v="PRD"/>
    <x v="3"/>
    <n v="2500"/>
    <n v="2500"/>
    <m/>
    <x v="0"/>
    <n v="0"/>
    <s v="EX"/>
    <n v="2500"/>
    <n v="2500"/>
    <x v="0"/>
    <n v="0"/>
    <n v="0"/>
    <m/>
    <n v="0"/>
    <n v="2500"/>
    <s v="N"/>
    <m/>
    <s v="ENGA"/>
    <s v="ENGAGEMENT"/>
    <s v="9B"/>
    <s v="1-Adjust Based Budget"/>
    <x v="42"/>
    <x v="2"/>
    <x v="7"/>
    <m/>
    <x v="12"/>
    <x v="12"/>
    <m/>
  </r>
  <r>
    <n v="2018"/>
    <s v="UA"/>
    <s v="ENGA"/>
    <s v="VP FOR ENGAGEMENT"/>
    <x v="158"/>
    <s v="-----"/>
    <m/>
    <s v="COMMUNICATIONS PERSONEL EXPENSESES"/>
    <x v="12"/>
    <s v="ENGAGEMENT"/>
    <s v="GENFND"/>
    <x v="20"/>
    <x v="19"/>
    <s v="---"/>
    <s v="EX"/>
    <s v="OEXP"/>
    <s v="OTHER EXP"/>
    <s v="LP"/>
    <x v="4"/>
    <s v="GEN EXP"/>
    <s v="09"/>
    <s v="PRD"/>
    <x v="3"/>
    <n v="8000"/>
    <n v="8000"/>
    <m/>
    <x v="0"/>
    <n v="0"/>
    <s v="EX"/>
    <n v="8000"/>
    <n v="8000"/>
    <x v="0"/>
    <n v="0"/>
    <n v="0"/>
    <m/>
    <n v="0"/>
    <n v="8000"/>
    <s v="N"/>
    <m/>
    <s v="ENGA"/>
    <s v="ENGAGEMENT"/>
    <s v="9B"/>
    <s v="1-Adjust Based Budget"/>
    <x v="42"/>
    <x v="2"/>
    <x v="7"/>
    <m/>
    <x v="12"/>
    <x v="12"/>
    <m/>
  </r>
  <r>
    <n v="2018"/>
    <s v="UA"/>
    <s v="ENGA"/>
    <s v="VP FOR ENGAGEMENT"/>
    <x v="156"/>
    <s v="-----"/>
    <m/>
    <s v="GRANDFATHERED &amp; CLIENT PORTFOLIO FUNDS"/>
    <x v="12"/>
    <s v="ENGAGEMENT"/>
    <s v="GENFND"/>
    <x v="20"/>
    <x v="19"/>
    <s v="---"/>
    <s v="EX"/>
    <s v="OEXP"/>
    <s v="OTHER EXP"/>
    <s v="LP"/>
    <x v="4"/>
    <s v="GEN EXP"/>
    <s v="09"/>
    <s v="PRD"/>
    <x v="3"/>
    <n v="2500"/>
    <n v="2500"/>
    <m/>
    <x v="0"/>
    <n v="0"/>
    <s v="EX"/>
    <n v="2500"/>
    <n v="2500"/>
    <x v="0"/>
    <n v="0"/>
    <n v="0"/>
    <m/>
    <n v="0"/>
    <n v="2500"/>
    <s v="N"/>
    <m/>
    <s v="ENGA"/>
    <s v="ENGAGEMENT"/>
    <s v="9B"/>
    <s v="1-Adjust Based Budget"/>
    <x v="42"/>
    <x v="2"/>
    <x v="7"/>
    <m/>
    <x v="12"/>
    <x v="12"/>
    <m/>
  </r>
  <r>
    <n v="2018"/>
    <s v="UA"/>
    <s v="ENGA"/>
    <s v="VP FOR ENGAGEMENT"/>
    <x v="159"/>
    <s v="-----"/>
    <m/>
    <s v="ENGAGEMENT-PERSONNEL RELATED EXPENSES"/>
    <x v="12"/>
    <s v="ENGAGEMENT"/>
    <s v="GENFND"/>
    <x v="20"/>
    <x v="19"/>
    <s v="---"/>
    <s v="EX"/>
    <s v="OEXP"/>
    <s v="OTHER EXP"/>
    <s v="LP"/>
    <x v="4"/>
    <s v="GEN EXP"/>
    <s v="09"/>
    <s v="PRD"/>
    <x v="3"/>
    <n v="15000"/>
    <n v="15000"/>
    <m/>
    <x v="0"/>
    <n v="0"/>
    <s v="EX"/>
    <n v="15000"/>
    <n v="15000"/>
    <x v="0"/>
    <n v="0"/>
    <n v="0"/>
    <m/>
    <n v="0"/>
    <n v="15000"/>
    <s v="N"/>
    <m/>
    <s v="ENGA"/>
    <s v="ENGAGEMENT"/>
    <s v="9B"/>
    <s v="1-Adjust Based Budget"/>
    <x v="42"/>
    <x v="2"/>
    <x v="7"/>
    <m/>
    <x v="12"/>
    <x v="12"/>
    <m/>
  </r>
  <r>
    <n v="2018"/>
    <s v="UA"/>
    <s v="ENGA"/>
    <s v="VP FOR ENGAGEMENT"/>
    <x v="157"/>
    <s v="-----"/>
    <m/>
    <s v="LEGACY PERSONNEL EXPENSES"/>
    <x v="12"/>
    <s v="ENGAGEMENT"/>
    <s v="GENFND"/>
    <x v="20"/>
    <x v="19"/>
    <s v="---"/>
    <s v="EX"/>
    <s v="OEXP"/>
    <s v="OTHER EXP"/>
    <s v="LP"/>
    <x v="4"/>
    <s v="GEN EXP"/>
    <s v="09"/>
    <s v="PRD"/>
    <x v="3"/>
    <n v="6000"/>
    <n v="6000"/>
    <m/>
    <x v="0"/>
    <n v="0"/>
    <s v="EX"/>
    <n v="6000"/>
    <n v="6000"/>
    <x v="0"/>
    <n v="0"/>
    <n v="0"/>
    <m/>
    <n v="0"/>
    <n v="6000"/>
    <s v="N"/>
    <m/>
    <s v="ENGA"/>
    <s v="ENGAGEMENT"/>
    <s v="9B"/>
    <s v="1-Adjust Based Budget"/>
    <x v="42"/>
    <x v="2"/>
    <x v="7"/>
    <m/>
    <x v="12"/>
    <x v="12"/>
    <m/>
  </r>
  <r>
    <n v="2018"/>
    <s v="UA"/>
    <s v="ENGA"/>
    <s v="VP FOR ENGAGEMENT"/>
    <x v="155"/>
    <s v="-----"/>
    <m/>
    <s v="GEN MARKETING PROJECTS / CONTRACTS"/>
    <x v="12"/>
    <s v="ENGAGEMENT"/>
    <s v="GENFND"/>
    <x v="95"/>
    <x v="93"/>
    <s v="---"/>
    <s v="EX"/>
    <s v="COMP"/>
    <s v="COMP SERV"/>
    <s v="JP"/>
    <x v="4"/>
    <s v="GEN EXP"/>
    <s v="09"/>
    <s v="PRD"/>
    <x v="3"/>
    <n v="1000"/>
    <n v="1000"/>
    <m/>
    <x v="0"/>
    <n v="0"/>
    <s v="EX"/>
    <n v="1000"/>
    <n v="1000"/>
    <x v="0"/>
    <n v="0"/>
    <n v="0"/>
    <m/>
    <n v="0"/>
    <n v="1000"/>
    <s v="N"/>
    <m/>
    <s v="ENGA"/>
    <s v="ENGAGEMENT"/>
    <s v="9B"/>
    <s v="1-Adjust Based Budget"/>
    <x v="42"/>
    <x v="2"/>
    <x v="7"/>
    <m/>
    <x v="12"/>
    <x v="12"/>
    <m/>
  </r>
  <r>
    <n v="2018"/>
    <s v="UA"/>
    <s v="ENGA"/>
    <s v="VP FOR ENGAGEMENT"/>
    <x v="160"/>
    <s v="-----"/>
    <m/>
    <s v="IT SUPPORT &amp; ENTERPRISE PROJECTS"/>
    <x v="12"/>
    <s v="ENGAGEMENT"/>
    <s v="GENFND"/>
    <x v="95"/>
    <x v="93"/>
    <s v="---"/>
    <s v="EX"/>
    <s v="COMP"/>
    <s v="COMP SERV"/>
    <s v="JP"/>
    <x v="4"/>
    <s v="GEN EXP"/>
    <s v="09"/>
    <s v="PRD"/>
    <x v="3"/>
    <n v="10000"/>
    <n v="10000"/>
    <m/>
    <x v="0"/>
    <n v="0"/>
    <s v="EX"/>
    <n v="10000"/>
    <n v="10000"/>
    <x v="0"/>
    <n v="0"/>
    <n v="0"/>
    <m/>
    <n v="0"/>
    <n v="10000"/>
    <s v="N"/>
    <m/>
    <s v="ENGA"/>
    <s v="ENGAGEMENT"/>
    <s v="9B"/>
    <s v="1-Adjust Based Budget"/>
    <x v="42"/>
    <x v="2"/>
    <x v="7"/>
    <m/>
    <x v="12"/>
    <x v="12"/>
    <m/>
  </r>
  <r>
    <n v="2018"/>
    <s v="UA"/>
    <s v="ENGA"/>
    <s v="VP FOR ENGAGEMENT"/>
    <x v="155"/>
    <s v="-----"/>
    <m/>
    <s v="GEN MARKETING PROJECTS / CONTRACTS"/>
    <x v="12"/>
    <s v="ENGAGEMENT"/>
    <s v="GENFND"/>
    <x v="149"/>
    <x v="142"/>
    <s v="---"/>
    <s v="EX"/>
    <s v="S&amp;E"/>
    <s v="S&amp;E"/>
    <s v="LF"/>
    <x v="4"/>
    <s v="GEN EXP"/>
    <s v="09"/>
    <s v="PRD"/>
    <x v="3"/>
    <n v="100"/>
    <n v="100"/>
    <m/>
    <x v="0"/>
    <n v="0"/>
    <s v="EX"/>
    <n v="100"/>
    <n v="100"/>
    <x v="0"/>
    <n v="0"/>
    <n v="0"/>
    <m/>
    <n v="0"/>
    <n v="100"/>
    <s v="N"/>
    <m/>
    <s v="ENGA"/>
    <s v="ENGAGEMENT"/>
    <s v="9B"/>
    <s v="1-Adjust Based Budget"/>
    <x v="42"/>
    <x v="2"/>
    <x v="7"/>
    <m/>
    <x v="12"/>
    <x v="12"/>
    <m/>
  </r>
  <r>
    <n v="2018"/>
    <s v="UA"/>
    <s v="ENGA"/>
    <s v="VP FOR ENGAGEMENT"/>
    <x v="156"/>
    <s v="-----"/>
    <m/>
    <s v="GRANDFATHERED &amp; CLIENT PORTFOLIO FUNDS"/>
    <x v="12"/>
    <s v="ENGAGEMENT"/>
    <s v="GENFND"/>
    <x v="149"/>
    <x v="142"/>
    <s v="---"/>
    <s v="EX"/>
    <s v="S&amp;E"/>
    <s v="S&amp;E"/>
    <s v="LF"/>
    <x v="4"/>
    <s v="GEN EXP"/>
    <s v="09"/>
    <s v="PRD"/>
    <x v="3"/>
    <n v="700"/>
    <n v="700"/>
    <m/>
    <x v="0"/>
    <n v="0"/>
    <s v="EX"/>
    <n v="700"/>
    <n v="700"/>
    <x v="0"/>
    <n v="0"/>
    <n v="0"/>
    <m/>
    <n v="0"/>
    <n v="700"/>
    <s v="N"/>
    <m/>
    <s v="ENGA"/>
    <s v="ENGAGEMENT"/>
    <s v="9B"/>
    <s v="1-Adjust Based Budget"/>
    <x v="42"/>
    <x v="2"/>
    <x v="7"/>
    <m/>
    <x v="12"/>
    <x v="12"/>
    <m/>
  </r>
  <r>
    <n v="2018"/>
    <s v="UA"/>
    <s v="ENGA"/>
    <s v="VP FOR ENGAGEMENT"/>
    <x v="155"/>
    <s v="-----"/>
    <m/>
    <s v="GEN MARKETING PROJECTS / CONTRACTS"/>
    <x v="12"/>
    <s v="ENGAGEMENT"/>
    <s v="GENFND"/>
    <x v="11"/>
    <x v="10"/>
    <s v="---"/>
    <s v="EX"/>
    <s v="ADV"/>
    <s v="ADVERT PROMO"/>
    <s v="LA"/>
    <x v="4"/>
    <s v="GEN EXP"/>
    <s v="09"/>
    <s v="PRD"/>
    <x v="3"/>
    <n v="500"/>
    <n v="500"/>
    <m/>
    <x v="0"/>
    <n v="0"/>
    <s v="EX"/>
    <n v="500"/>
    <n v="500"/>
    <x v="0"/>
    <n v="0"/>
    <n v="0"/>
    <m/>
    <n v="0"/>
    <n v="500"/>
    <s v="N"/>
    <m/>
    <s v="ENGA"/>
    <s v="ENGAGEMENT"/>
    <s v="9B"/>
    <s v="1-Adjust Based Budget"/>
    <x v="42"/>
    <x v="2"/>
    <x v="7"/>
    <m/>
    <x v="12"/>
    <x v="12"/>
    <m/>
  </r>
  <r>
    <n v="2018"/>
    <s v="UA"/>
    <s v="ENGA"/>
    <s v="VP FOR ENGAGEMENT"/>
    <x v="158"/>
    <s v="-----"/>
    <m/>
    <s v="COMMUNICATIONS PERSONEL EXPENSESES"/>
    <x v="12"/>
    <s v="ENGAGEMENT"/>
    <s v="GENFND"/>
    <x v="11"/>
    <x v="10"/>
    <s v="---"/>
    <s v="EX"/>
    <s v="ADV"/>
    <s v="ADVERT PROMO"/>
    <s v="LA"/>
    <x v="4"/>
    <s v="GEN EXP"/>
    <s v="09"/>
    <s v="PRD"/>
    <x v="3"/>
    <n v="1000"/>
    <n v="1000"/>
    <m/>
    <x v="0"/>
    <n v="0"/>
    <s v="EX"/>
    <n v="1000"/>
    <n v="1000"/>
    <x v="0"/>
    <n v="0"/>
    <n v="0"/>
    <m/>
    <n v="0"/>
    <n v="1000"/>
    <s v="N"/>
    <m/>
    <s v="ENGA"/>
    <s v="ENGAGEMENT"/>
    <s v="9B"/>
    <s v="1-Adjust Based Budget"/>
    <x v="42"/>
    <x v="2"/>
    <x v="7"/>
    <m/>
    <x v="12"/>
    <x v="12"/>
    <m/>
  </r>
  <r>
    <n v="2018"/>
    <s v="UA"/>
    <s v="ENGA"/>
    <s v="VP FOR ENGAGEMENT"/>
    <x v="156"/>
    <s v="-----"/>
    <m/>
    <s v="GRANDFATHERED &amp; CLIENT PORTFOLIO FUNDS"/>
    <x v="12"/>
    <s v="ENGAGEMENT"/>
    <s v="GENFND"/>
    <x v="11"/>
    <x v="10"/>
    <s v="---"/>
    <s v="EX"/>
    <s v="ADV"/>
    <s v="ADVERT PROMO"/>
    <s v="LA"/>
    <x v="4"/>
    <s v="GEN EXP"/>
    <s v="09"/>
    <s v="PRD"/>
    <x v="3"/>
    <n v="1000"/>
    <n v="1000"/>
    <m/>
    <x v="0"/>
    <n v="0"/>
    <s v="EX"/>
    <n v="1000"/>
    <n v="1000"/>
    <x v="0"/>
    <n v="0"/>
    <n v="0"/>
    <m/>
    <n v="0"/>
    <n v="1000"/>
    <s v="N"/>
    <m/>
    <s v="ENGA"/>
    <s v="ENGAGEMENT"/>
    <s v="9B"/>
    <s v="1-Adjust Based Budget"/>
    <x v="42"/>
    <x v="2"/>
    <x v="7"/>
    <m/>
    <x v="12"/>
    <x v="12"/>
    <m/>
  </r>
  <r>
    <n v="2018"/>
    <s v="UA"/>
    <s v="ENGA"/>
    <s v="VP FOR ENGAGEMENT"/>
    <x v="159"/>
    <s v="-----"/>
    <m/>
    <s v="ENGAGEMENT-PERSONNEL RELATED EXPENSES"/>
    <x v="12"/>
    <s v="ENGAGEMENT"/>
    <s v="GENFND"/>
    <x v="11"/>
    <x v="10"/>
    <s v="---"/>
    <s v="EX"/>
    <s v="ADV"/>
    <s v="ADVERT PROMO"/>
    <s v="LA"/>
    <x v="4"/>
    <s v="GEN EXP"/>
    <s v="09"/>
    <s v="PRD"/>
    <x v="3"/>
    <n v="5000"/>
    <n v="5000"/>
    <m/>
    <x v="0"/>
    <n v="0"/>
    <s v="EX"/>
    <n v="5000"/>
    <n v="5000"/>
    <x v="0"/>
    <n v="0"/>
    <n v="0"/>
    <m/>
    <n v="0"/>
    <n v="5000"/>
    <s v="N"/>
    <m/>
    <s v="ENGA"/>
    <s v="ENGAGEMENT"/>
    <s v="9B"/>
    <s v="1-Adjust Based Budget"/>
    <x v="42"/>
    <x v="2"/>
    <x v="7"/>
    <m/>
    <x v="12"/>
    <x v="12"/>
    <m/>
  </r>
  <r>
    <n v="2018"/>
    <s v="UA"/>
    <s v="ENGA"/>
    <s v="VP FOR ENGAGEMENT"/>
    <x v="157"/>
    <s v="-----"/>
    <m/>
    <s v="LEGACY PERSONNEL EXPENSES"/>
    <x v="12"/>
    <s v="ENGAGEMENT"/>
    <s v="GENFND"/>
    <x v="11"/>
    <x v="10"/>
    <s v="---"/>
    <s v="EX"/>
    <s v="ADV"/>
    <s v="ADVERT PROMO"/>
    <s v="LA"/>
    <x v="4"/>
    <s v="GEN EXP"/>
    <s v="09"/>
    <s v="PRD"/>
    <x v="3"/>
    <n v="1000"/>
    <n v="1000"/>
    <m/>
    <x v="0"/>
    <n v="0"/>
    <s v="EX"/>
    <n v="1000"/>
    <n v="1000"/>
    <x v="0"/>
    <n v="0"/>
    <n v="0"/>
    <m/>
    <n v="0"/>
    <n v="1000"/>
    <s v="N"/>
    <m/>
    <s v="ENGA"/>
    <s v="ENGAGEMENT"/>
    <s v="9B"/>
    <s v="1-Adjust Based Budget"/>
    <x v="42"/>
    <x v="2"/>
    <x v="7"/>
    <m/>
    <x v="12"/>
    <x v="12"/>
    <m/>
  </r>
  <r>
    <n v="2018"/>
    <s v="UA"/>
    <s v="ENGA"/>
    <s v="VP FOR ENGAGEMENT"/>
    <x v="156"/>
    <s v="-----"/>
    <m/>
    <s v="GRANDFATHERED &amp; CLIENT PORTFOLIO FUNDS"/>
    <x v="12"/>
    <s v="ENGAGEMENT"/>
    <s v="GENFND"/>
    <x v="112"/>
    <x v="110"/>
    <s v="---"/>
    <s v="EX"/>
    <s v="S&amp;E"/>
    <s v="S&amp;E"/>
    <s v="LF"/>
    <x v="4"/>
    <s v="GEN EXP"/>
    <s v="09"/>
    <s v="PRD"/>
    <x v="3"/>
    <n v="300"/>
    <n v="300"/>
    <m/>
    <x v="0"/>
    <n v="0"/>
    <s v="EX"/>
    <n v="300"/>
    <n v="300"/>
    <x v="0"/>
    <n v="0"/>
    <n v="0"/>
    <m/>
    <n v="0"/>
    <n v="300"/>
    <s v="N"/>
    <m/>
    <s v="ENGA"/>
    <s v="ENGAGEMENT"/>
    <s v="9B"/>
    <s v="1-Adjust Based Budget"/>
    <x v="42"/>
    <x v="2"/>
    <x v="7"/>
    <m/>
    <x v="12"/>
    <x v="12"/>
    <m/>
  </r>
  <r>
    <n v="2018"/>
    <s v="UA"/>
    <s v="ENGA"/>
    <s v="VP FOR ENGAGEMENT"/>
    <x v="155"/>
    <s v="-----"/>
    <m/>
    <s v="GEN MARKETING PROJECTS / CONTRACTS"/>
    <x v="12"/>
    <s v="ENGAGEMENT"/>
    <s v="GENFND"/>
    <x v="21"/>
    <x v="20"/>
    <s v="---"/>
    <s v="EX"/>
    <s v="PRIN"/>
    <s v="PRINT DUPL"/>
    <s v="KA"/>
    <x v="4"/>
    <s v="GEN EXP"/>
    <s v="09"/>
    <s v="PRD"/>
    <x v="3"/>
    <n v="740840"/>
    <n v="651740"/>
    <m/>
    <x v="0"/>
    <n v="0"/>
    <s v="EX"/>
    <n v="651740"/>
    <n v="651740"/>
    <x v="0"/>
    <n v="0"/>
    <n v="0"/>
    <m/>
    <n v="0"/>
    <n v="651740"/>
    <s v="N"/>
    <m/>
    <s v="ENGA"/>
    <s v="ENGAGEMENT"/>
    <s v="9B"/>
    <s v="1-Adjust Based Budget"/>
    <x v="42"/>
    <x v="2"/>
    <x v="7"/>
    <m/>
    <x v="12"/>
    <x v="12"/>
    <m/>
  </r>
  <r>
    <n v="2018"/>
    <s v="UA"/>
    <s v="ENGA"/>
    <s v="VP FOR ENGAGEMENT"/>
    <x v="160"/>
    <s v="-----"/>
    <m/>
    <s v="IT SUPPORT &amp; ENTERPRISE PROJECTS"/>
    <x v="12"/>
    <s v="ENGAGEMENT"/>
    <s v="GENFND"/>
    <x v="21"/>
    <x v="20"/>
    <s v="---"/>
    <s v="EX"/>
    <s v="PRIN"/>
    <s v="PRINT DUPL"/>
    <s v="KA"/>
    <x v="4"/>
    <s v="GEN EXP"/>
    <s v="09"/>
    <s v="PRD"/>
    <x v="3"/>
    <n v="264402"/>
    <n v="287032"/>
    <m/>
    <x v="0"/>
    <n v="0"/>
    <s v="EX"/>
    <n v="287032"/>
    <n v="287032"/>
    <x v="0"/>
    <n v="0"/>
    <n v="0"/>
    <m/>
    <n v="0"/>
    <n v="287032"/>
    <s v="N"/>
    <m/>
    <s v="ENGA"/>
    <s v="ENGAGEMENT"/>
    <s v="9B"/>
    <s v="1-Adjust Based Budget"/>
    <x v="42"/>
    <x v="2"/>
    <x v="7"/>
    <m/>
    <x v="12"/>
    <x v="12"/>
    <m/>
  </r>
  <r>
    <n v="2018"/>
    <s v="UA"/>
    <s v="ENGA"/>
    <s v="VP FOR ENGAGEMENT"/>
    <x v="156"/>
    <s v="-----"/>
    <m/>
    <s v="GRANDFATHERED &amp; CLIENT PORTFOLIO FUNDS"/>
    <x v="12"/>
    <s v="ENGAGEMENT"/>
    <s v="GENFND"/>
    <x v="21"/>
    <x v="20"/>
    <s v="---"/>
    <s v="EX"/>
    <s v="PRIN"/>
    <s v="PRINT DUPL"/>
    <s v="KA"/>
    <x v="4"/>
    <s v="GEN EXP"/>
    <s v="09"/>
    <s v="PRD"/>
    <x v="3"/>
    <n v="706257"/>
    <n v="772727"/>
    <m/>
    <x v="0"/>
    <n v="0"/>
    <s v="EX"/>
    <n v="772727"/>
    <n v="772727"/>
    <x v="0"/>
    <n v="0"/>
    <n v="0"/>
    <m/>
    <n v="0"/>
    <n v="772727"/>
    <s v="N"/>
    <m/>
    <s v="ENGA"/>
    <s v="ENGAGEMENT"/>
    <s v="9B"/>
    <s v="1-Adjust Based Budget"/>
    <x v="42"/>
    <x v="2"/>
    <x v="7"/>
    <m/>
    <x v="12"/>
    <x v="12"/>
    <m/>
  </r>
  <r>
    <n v="2018"/>
    <s v="UA"/>
    <s v="ENGA"/>
    <s v="VP FOR ENGAGEMENT"/>
    <x v="157"/>
    <s v="-----"/>
    <m/>
    <s v="LEGACY PERSONNEL EXPENSES"/>
    <x v="12"/>
    <s v="ENGAGEMENT"/>
    <s v="GENFND"/>
    <x v="21"/>
    <x v="20"/>
    <s v="---"/>
    <s v="EX"/>
    <s v="PRIN"/>
    <s v="PRINT DUPL"/>
    <s v="KA"/>
    <x v="4"/>
    <s v="GEN EXP"/>
    <s v="09"/>
    <s v="PRD"/>
    <x v="3"/>
    <n v="1000"/>
    <n v="1000"/>
    <m/>
    <x v="0"/>
    <n v="0"/>
    <s v="EX"/>
    <n v="1000"/>
    <n v="1000"/>
    <x v="0"/>
    <n v="0"/>
    <n v="0"/>
    <m/>
    <n v="0"/>
    <n v="1000"/>
    <s v="N"/>
    <m/>
    <s v="ENGA"/>
    <s v="ENGAGEMENT"/>
    <s v="9B"/>
    <s v="1-Adjust Based Budget"/>
    <x v="42"/>
    <x v="2"/>
    <x v="7"/>
    <m/>
    <x v="12"/>
    <x v="12"/>
    <m/>
  </r>
  <r>
    <n v="2018"/>
    <s v="UA"/>
    <s v="ENGA"/>
    <s v="VP FOR ENGAGEMENT"/>
    <x v="155"/>
    <s v="-----"/>
    <m/>
    <s v="GEN MARKETING PROJECTS / CONTRACTS"/>
    <x v="12"/>
    <s v="ENGAGEMENT"/>
    <s v="GENFND"/>
    <x v="41"/>
    <x v="40"/>
    <s v="---"/>
    <s v="EX"/>
    <s v="PRIN"/>
    <s v="PRINT DUPL"/>
    <s v="KA"/>
    <x v="4"/>
    <s v="GEN EXP"/>
    <s v="09"/>
    <s v="PRD"/>
    <x v="3"/>
    <n v="50"/>
    <n v="50"/>
    <m/>
    <x v="0"/>
    <n v="0"/>
    <s v="EX"/>
    <n v="50"/>
    <n v="50"/>
    <x v="0"/>
    <n v="0"/>
    <n v="0"/>
    <m/>
    <n v="0"/>
    <n v="50"/>
    <s v="N"/>
    <m/>
    <s v="ENGA"/>
    <s v="ENGAGEMENT"/>
    <s v="9B"/>
    <s v="1-Adjust Based Budget"/>
    <x v="42"/>
    <x v="2"/>
    <x v="7"/>
    <m/>
    <x v="12"/>
    <x v="12"/>
    <m/>
  </r>
  <r>
    <n v="2018"/>
    <s v="UA"/>
    <s v="ENGA"/>
    <s v="VP FOR ENGAGEMENT"/>
    <x v="158"/>
    <s v="-----"/>
    <m/>
    <s v="COMMUNICATIONS PERSONEL EXPENSESES"/>
    <x v="12"/>
    <s v="ENGAGEMENT"/>
    <s v="GENFND"/>
    <x v="41"/>
    <x v="40"/>
    <s v="---"/>
    <s v="EX"/>
    <s v="PRIN"/>
    <s v="PRINT DUPL"/>
    <s v="KA"/>
    <x v="4"/>
    <s v="GEN EXP"/>
    <s v="09"/>
    <s v="PRD"/>
    <x v="3"/>
    <n v="7000"/>
    <n v="7000"/>
    <m/>
    <x v="0"/>
    <n v="0"/>
    <s v="EX"/>
    <n v="7000"/>
    <n v="7000"/>
    <x v="0"/>
    <n v="0"/>
    <n v="0"/>
    <m/>
    <n v="0"/>
    <n v="7000"/>
    <s v="N"/>
    <m/>
    <s v="ENGA"/>
    <s v="ENGAGEMENT"/>
    <s v="9B"/>
    <s v="1-Adjust Based Budget"/>
    <x v="42"/>
    <x v="2"/>
    <x v="7"/>
    <m/>
    <x v="12"/>
    <x v="12"/>
    <m/>
  </r>
  <r>
    <n v="2018"/>
    <s v="UA"/>
    <s v="ENGA"/>
    <s v="VP FOR ENGAGEMENT"/>
    <x v="157"/>
    <s v="-----"/>
    <m/>
    <s v="LEGACY PERSONNEL EXPENSES"/>
    <x v="12"/>
    <s v="ENGAGEMENT"/>
    <s v="GENFND"/>
    <x v="41"/>
    <x v="40"/>
    <s v="---"/>
    <s v="EX"/>
    <s v="PRIN"/>
    <s v="PRINT DUPL"/>
    <s v="KA"/>
    <x v="4"/>
    <s v="GEN EXP"/>
    <s v="09"/>
    <s v="PRD"/>
    <x v="3"/>
    <n v="1500"/>
    <n v="1500"/>
    <m/>
    <x v="0"/>
    <n v="0"/>
    <s v="EX"/>
    <n v="1500"/>
    <n v="1500"/>
    <x v="0"/>
    <n v="0"/>
    <n v="0"/>
    <m/>
    <n v="0"/>
    <n v="1500"/>
    <s v="N"/>
    <m/>
    <s v="ENGA"/>
    <s v="ENGAGEMENT"/>
    <s v="9B"/>
    <s v="1-Adjust Based Budget"/>
    <x v="42"/>
    <x v="2"/>
    <x v="7"/>
    <m/>
    <x v="12"/>
    <x v="12"/>
    <m/>
  </r>
  <r>
    <n v="2018"/>
    <s v="UA"/>
    <s v="ENGA"/>
    <s v="VP FOR ENGAGEMENT"/>
    <x v="159"/>
    <s v="-----"/>
    <m/>
    <s v="ENGAGEMENT-PERSONNEL RELATED EXPENSES"/>
    <x v="12"/>
    <s v="ENGAGEMENT"/>
    <s v="GENFND"/>
    <x v="96"/>
    <x v="94"/>
    <s v="---"/>
    <s v="EX"/>
    <s v="PHON"/>
    <s v="TELE POST"/>
    <s v="JV"/>
    <x v="4"/>
    <s v="GEN EXP"/>
    <s v="09"/>
    <s v="PRD"/>
    <x v="3"/>
    <n v="50"/>
    <n v="50"/>
    <m/>
    <x v="0"/>
    <n v="0"/>
    <s v="EX"/>
    <n v="50"/>
    <n v="50"/>
    <x v="0"/>
    <n v="0"/>
    <n v="0"/>
    <m/>
    <n v="0"/>
    <n v="50"/>
    <s v="N"/>
    <m/>
    <s v="ENGA"/>
    <s v="ENGAGEMENT"/>
    <s v="9B"/>
    <s v="1-Adjust Based Budget"/>
    <x v="42"/>
    <x v="2"/>
    <x v="7"/>
    <m/>
    <x v="12"/>
    <x v="12"/>
    <m/>
  </r>
  <r>
    <n v="2018"/>
    <s v="UA"/>
    <s v="ENGA"/>
    <s v="VP FOR ENGAGEMENT"/>
    <x v="158"/>
    <s v="-----"/>
    <m/>
    <s v="COMMUNICATIONS PERSONEL EXPENSESES"/>
    <x v="12"/>
    <s v="ENGAGEMENT"/>
    <s v="GENFND"/>
    <x v="42"/>
    <x v="41"/>
    <s v="---"/>
    <s v="EX"/>
    <s v="PHON"/>
    <s v="TELE POST"/>
    <s v="JV"/>
    <x v="4"/>
    <s v="GEN EXP"/>
    <s v="09"/>
    <s v="PRD"/>
    <x v="3"/>
    <n v="800"/>
    <n v="800"/>
    <m/>
    <x v="0"/>
    <n v="0"/>
    <s v="EX"/>
    <n v="800"/>
    <n v="800"/>
    <x v="0"/>
    <n v="0"/>
    <n v="0"/>
    <m/>
    <n v="0"/>
    <n v="800"/>
    <s v="N"/>
    <m/>
    <s v="ENGA"/>
    <s v="ENGAGEMENT"/>
    <s v="9B"/>
    <s v="1-Adjust Based Budget"/>
    <x v="42"/>
    <x v="2"/>
    <x v="7"/>
    <m/>
    <x v="12"/>
    <x v="12"/>
    <m/>
  </r>
  <r>
    <n v="2018"/>
    <s v="UA"/>
    <s v="ENGA"/>
    <s v="VP FOR ENGAGEMENT"/>
    <x v="158"/>
    <s v="-----"/>
    <m/>
    <s v="COMMUNICATIONS PERSONEL EXPENSESES"/>
    <x v="12"/>
    <s v="ENGAGEMENT"/>
    <s v="GENFND"/>
    <x v="43"/>
    <x v="42"/>
    <s v="---"/>
    <s v="EX"/>
    <s v="PHON"/>
    <s v="TELE POST"/>
    <s v="JV"/>
    <x v="4"/>
    <s v="GEN EXP"/>
    <s v="09"/>
    <s v="PRD"/>
    <x v="3"/>
    <n v="1000"/>
    <n v="1000"/>
    <m/>
    <x v="0"/>
    <n v="0"/>
    <s v="EX"/>
    <n v="1000"/>
    <n v="1000"/>
    <x v="0"/>
    <n v="0"/>
    <n v="0"/>
    <m/>
    <n v="0"/>
    <n v="1000"/>
    <s v="N"/>
    <m/>
    <s v="ENGA"/>
    <s v="ENGAGEMENT"/>
    <s v="9B"/>
    <s v="1-Adjust Based Budget"/>
    <x v="42"/>
    <x v="2"/>
    <x v="7"/>
    <m/>
    <x v="12"/>
    <x v="12"/>
    <m/>
  </r>
  <r>
    <n v="2018"/>
    <s v="UA"/>
    <s v="ENGA"/>
    <s v="VP FOR ENGAGEMENT"/>
    <x v="159"/>
    <s v="-----"/>
    <m/>
    <s v="ENGAGEMENT-PERSONNEL RELATED EXPENSES"/>
    <x v="12"/>
    <s v="ENGAGEMENT"/>
    <s v="GENFND"/>
    <x v="43"/>
    <x v="42"/>
    <s v="---"/>
    <s v="EX"/>
    <s v="PHON"/>
    <s v="TELE POST"/>
    <s v="JV"/>
    <x v="4"/>
    <s v="GEN EXP"/>
    <s v="09"/>
    <s v="PRD"/>
    <x v="3"/>
    <n v="500"/>
    <n v="500"/>
    <m/>
    <x v="0"/>
    <n v="0"/>
    <s v="EX"/>
    <n v="500"/>
    <n v="500"/>
    <x v="0"/>
    <n v="0"/>
    <n v="0"/>
    <m/>
    <n v="0"/>
    <n v="500"/>
    <s v="N"/>
    <m/>
    <s v="ENGA"/>
    <s v="ENGAGEMENT"/>
    <s v="9B"/>
    <s v="1-Adjust Based Budget"/>
    <x v="42"/>
    <x v="2"/>
    <x v="7"/>
    <m/>
    <x v="12"/>
    <x v="12"/>
    <m/>
  </r>
  <r>
    <n v="2018"/>
    <s v="UA"/>
    <s v="ENGA"/>
    <s v="VP FOR ENGAGEMENT"/>
    <x v="157"/>
    <s v="-----"/>
    <m/>
    <s v="LEGACY PERSONNEL EXPENSES"/>
    <x v="12"/>
    <s v="ENGAGEMENT"/>
    <s v="GENFND"/>
    <x v="43"/>
    <x v="42"/>
    <s v="---"/>
    <s v="EX"/>
    <s v="PHON"/>
    <s v="TELE POST"/>
    <s v="JV"/>
    <x v="4"/>
    <s v="GEN EXP"/>
    <s v="09"/>
    <s v="PRD"/>
    <x v="3"/>
    <n v="2200"/>
    <n v="2200"/>
    <m/>
    <x v="0"/>
    <n v="0"/>
    <s v="EX"/>
    <n v="2200"/>
    <n v="2200"/>
    <x v="0"/>
    <n v="0"/>
    <n v="0"/>
    <m/>
    <n v="0"/>
    <n v="2200"/>
    <s v="N"/>
    <m/>
    <s v="ENGA"/>
    <s v="ENGAGEMENT"/>
    <s v="9B"/>
    <s v="1-Adjust Based Budget"/>
    <x v="42"/>
    <x v="2"/>
    <x v="7"/>
    <m/>
    <x v="12"/>
    <x v="12"/>
    <m/>
  </r>
  <r>
    <n v="2018"/>
    <s v="UA"/>
    <s v="ENGA"/>
    <s v="VP FOR ENGAGEMENT"/>
    <x v="159"/>
    <s v="-----"/>
    <m/>
    <s v="ENGAGEMENT-PERSONNEL RELATED EXPENSES"/>
    <x v="12"/>
    <s v="ENGAGEMENT"/>
    <s v="GENFND"/>
    <x v="44"/>
    <x v="43"/>
    <s v="---"/>
    <s v="EX"/>
    <s v="PHON"/>
    <s v="TELE POST"/>
    <s v="JV"/>
    <x v="4"/>
    <s v="GEN EXP"/>
    <s v="09"/>
    <s v="PRD"/>
    <x v="3"/>
    <n v="240"/>
    <n v="240"/>
    <m/>
    <x v="0"/>
    <n v="0"/>
    <s v="EX"/>
    <n v="240"/>
    <n v="240"/>
    <x v="0"/>
    <n v="0"/>
    <n v="0"/>
    <m/>
    <n v="0"/>
    <n v="240"/>
    <s v="N"/>
    <m/>
    <s v="ENGA"/>
    <s v="ENGAGEMENT"/>
    <s v="9B"/>
    <s v="1-Adjust Based Budget"/>
    <x v="42"/>
    <x v="2"/>
    <x v="7"/>
    <m/>
    <x v="12"/>
    <x v="12"/>
    <m/>
  </r>
  <r>
    <n v="2018"/>
    <s v="UA"/>
    <s v="ENGA"/>
    <s v="VP FOR ENGAGEMENT"/>
    <x v="159"/>
    <s v="-----"/>
    <m/>
    <s v="ENGAGEMENT-PERSONNEL RELATED EXPENSES"/>
    <x v="12"/>
    <s v="ENGAGEMENT"/>
    <s v="GENFND"/>
    <x v="45"/>
    <x v="44"/>
    <s v="---"/>
    <s v="EX"/>
    <s v="TRAV"/>
    <s v="TRAVEL"/>
    <s v="MK"/>
    <x v="6"/>
    <s v="TRAVEL"/>
    <s v="10"/>
    <s v="PRD"/>
    <x v="3"/>
    <n v="500"/>
    <n v="500"/>
    <m/>
    <x v="0"/>
    <n v="0"/>
    <s v="EX"/>
    <n v="500"/>
    <n v="500"/>
    <x v="0"/>
    <n v="0"/>
    <n v="0"/>
    <m/>
    <n v="0"/>
    <n v="500"/>
    <s v="N"/>
    <m/>
    <s v="ENGA"/>
    <s v="ENGAGEMENT"/>
    <s v="9B"/>
    <s v="1-Adjust Based Budget"/>
    <x v="42"/>
    <x v="2"/>
    <x v="7"/>
    <m/>
    <x v="12"/>
    <x v="12"/>
    <m/>
  </r>
  <r>
    <n v="2018"/>
    <s v="UA"/>
    <s v="ENGA"/>
    <s v="VP FOR ENGAGEMENT"/>
    <x v="155"/>
    <s v="-----"/>
    <m/>
    <s v="GEN MARKETING PROJECTS / CONTRACTS"/>
    <x v="12"/>
    <s v="ENGAGEMENT"/>
    <s v="GENFND"/>
    <x v="203"/>
    <x v="195"/>
    <s v="---"/>
    <s v="EX"/>
    <s v="UTIL"/>
    <s v="UTILITIES"/>
    <s v="HK"/>
    <x v="4"/>
    <s v="GEN EXP"/>
    <s v="09"/>
    <s v="PRD"/>
    <x v="3"/>
    <n v="250"/>
    <n v="250"/>
    <m/>
    <x v="0"/>
    <n v="0"/>
    <s v="EX"/>
    <n v="250"/>
    <n v="250"/>
    <x v="0"/>
    <n v="0"/>
    <n v="0"/>
    <m/>
    <n v="0"/>
    <n v="250"/>
    <s v="N"/>
    <m/>
    <s v="ENGA"/>
    <s v="ENGAGEMENT"/>
    <s v="9B"/>
    <s v="1-Adjust Based Budget"/>
    <x v="42"/>
    <x v="2"/>
    <x v="7"/>
    <m/>
    <x v="12"/>
    <x v="12"/>
    <m/>
  </r>
  <r>
    <n v="2018"/>
    <s v="UA"/>
    <s v="ENGA"/>
    <s v="VP FOR ENGAGEMENT"/>
    <x v="158"/>
    <s v="-----"/>
    <m/>
    <s v="COMMUNICATIONS PERSONEL EXPENSESES"/>
    <x v="12"/>
    <s v="ENGAGEMENT"/>
    <s v="GENFND"/>
    <x v="22"/>
    <x v="21"/>
    <s v="---"/>
    <s v="EX"/>
    <s v="S&amp;E"/>
    <s v="S&amp;E"/>
    <s v="LF"/>
    <x v="4"/>
    <s v="GEN EXP"/>
    <s v="09"/>
    <s v="PRD"/>
    <x v="3"/>
    <n v="15000"/>
    <n v="15000"/>
    <m/>
    <x v="0"/>
    <n v="0"/>
    <s v="EX"/>
    <n v="15000"/>
    <n v="15000"/>
    <x v="0"/>
    <n v="0"/>
    <n v="0"/>
    <m/>
    <n v="0"/>
    <n v="15000"/>
    <s v="N"/>
    <m/>
    <s v="ENGA"/>
    <s v="ENGAGEMENT"/>
    <s v="9B"/>
    <s v="1-Adjust Based Budget"/>
    <x v="42"/>
    <x v="2"/>
    <x v="7"/>
    <m/>
    <x v="12"/>
    <x v="12"/>
    <m/>
  </r>
  <r>
    <n v="2018"/>
    <s v="UA"/>
    <s v="ENGA"/>
    <s v="VP FOR ENGAGEMENT"/>
    <x v="156"/>
    <s v="-----"/>
    <m/>
    <s v="GRANDFATHERED &amp; CLIENT PORTFOLIO FUNDS"/>
    <x v="12"/>
    <s v="ENGAGEMENT"/>
    <s v="GENFND"/>
    <x v="22"/>
    <x v="21"/>
    <s v="---"/>
    <s v="EX"/>
    <s v="S&amp;E"/>
    <s v="S&amp;E"/>
    <s v="LF"/>
    <x v="4"/>
    <s v="GEN EXP"/>
    <s v="09"/>
    <s v="PRD"/>
    <x v="3"/>
    <n v="200"/>
    <n v="200"/>
    <m/>
    <x v="0"/>
    <n v="0"/>
    <s v="EX"/>
    <n v="200"/>
    <n v="200"/>
    <x v="0"/>
    <n v="0"/>
    <n v="0"/>
    <m/>
    <n v="0"/>
    <n v="200"/>
    <s v="N"/>
    <m/>
    <s v="ENGA"/>
    <s v="ENGAGEMENT"/>
    <s v="9B"/>
    <s v="1-Adjust Based Budget"/>
    <x v="42"/>
    <x v="2"/>
    <x v="7"/>
    <m/>
    <x v="12"/>
    <x v="12"/>
    <m/>
  </r>
  <r>
    <n v="2018"/>
    <s v="UA"/>
    <s v="ENGA"/>
    <s v="VP FOR ENGAGEMENT"/>
    <x v="159"/>
    <s v="-----"/>
    <m/>
    <s v="ENGAGEMENT-PERSONNEL RELATED EXPENSES"/>
    <x v="12"/>
    <s v="ENGAGEMENT"/>
    <s v="GENFND"/>
    <x v="22"/>
    <x v="21"/>
    <s v="---"/>
    <s v="EX"/>
    <s v="S&amp;E"/>
    <s v="S&amp;E"/>
    <s v="LF"/>
    <x v="4"/>
    <s v="GEN EXP"/>
    <s v="09"/>
    <s v="PRD"/>
    <x v="3"/>
    <n v="10000"/>
    <n v="10000"/>
    <m/>
    <x v="0"/>
    <n v="0"/>
    <s v="EX"/>
    <n v="10000"/>
    <n v="10000"/>
    <x v="0"/>
    <n v="0"/>
    <n v="0"/>
    <m/>
    <n v="0"/>
    <n v="10000"/>
    <s v="N"/>
    <m/>
    <s v="ENGA"/>
    <s v="ENGAGEMENT"/>
    <s v="9B"/>
    <s v="1-Adjust Based Budget"/>
    <x v="42"/>
    <x v="2"/>
    <x v="7"/>
    <m/>
    <x v="12"/>
    <x v="12"/>
    <m/>
  </r>
  <r>
    <n v="2018"/>
    <s v="UA"/>
    <s v="ENGA"/>
    <s v="VP FOR ENGAGEMENT"/>
    <x v="157"/>
    <s v="-----"/>
    <m/>
    <s v="LEGACY PERSONNEL EXPENSES"/>
    <x v="12"/>
    <s v="ENGAGEMENT"/>
    <s v="GENFND"/>
    <x v="22"/>
    <x v="21"/>
    <s v="---"/>
    <s v="EX"/>
    <s v="S&amp;E"/>
    <s v="S&amp;E"/>
    <s v="LF"/>
    <x v="4"/>
    <s v="GEN EXP"/>
    <s v="09"/>
    <s v="PRD"/>
    <x v="3"/>
    <n v="3000"/>
    <n v="3000"/>
    <m/>
    <x v="0"/>
    <n v="0"/>
    <s v="EX"/>
    <n v="3000"/>
    <n v="3000"/>
    <x v="0"/>
    <n v="0"/>
    <n v="0"/>
    <m/>
    <n v="0"/>
    <n v="3000"/>
    <s v="N"/>
    <m/>
    <s v="ENGA"/>
    <s v="ENGAGEMENT"/>
    <s v="9B"/>
    <s v="1-Adjust Based Budget"/>
    <x v="42"/>
    <x v="2"/>
    <x v="7"/>
    <m/>
    <x v="12"/>
    <x v="12"/>
    <m/>
  </r>
  <r>
    <n v="2018"/>
    <s v="UA"/>
    <s v="ENGA"/>
    <s v="VP FOR ENGAGEMENT"/>
    <x v="156"/>
    <s v="-----"/>
    <m/>
    <s v="GRANDFATHERED &amp; CLIENT PORTFOLIO FUNDS"/>
    <x v="12"/>
    <s v="ENGAGEMENT"/>
    <s v="GENFND"/>
    <x v="154"/>
    <x v="147"/>
    <s v="---"/>
    <s v="EX"/>
    <s v="S&amp;E"/>
    <s v="S&amp;E"/>
    <s v="LF"/>
    <x v="4"/>
    <s v="GEN EXP"/>
    <s v="09"/>
    <s v="PRD"/>
    <x v="3"/>
    <n v="200"/>
    <n v="200"/>
    <m/>
    <x v="0"/>
    <n v="0"/>
    <s v="EX"/>
    <n v="200"/>
    <n v="200"/>
    <x v="0"/>
    <n v="0"/>
    <n v="0"/>
    <m/>
    <n v="0"/>
    <n v="200"/>
    <s v="N"/>
    <m/>
    <s v="ENGA"/>
    <s v="ENGAGEMENT"/>
    <s v="9B"/>
    <s v="1-Adjust Based Budget"/>
    <x v="42"/>
    <x v="2"/>
    <x v="7"/>
    <m/>
    <x v="12"/>
    <x v="12"/>
    <m/>
  </r>
  <r>
    <n v="2018"/>
    <s v="UA"/>
    <s v="ENGA"/>
    <s v="VP FOR ENGAGEMENT"/>
    <x v="159"/>
    <s v="-----"/>
    <m/>
    <s v="ENGAGEMENT-PERSONNEL RELATED EXPENSES"/>
    <x v="12"/>
    <s v="ENGAGEMENT"/>
    <s v="GENFND"/>
    <x v="154"/>
    <x v="147"/>
    <s v="---"/>
    <s v="EX"/>
    <s v="S&amp;E"/>
    <s v="S&amp;E"/>
    <s v="LF"/>
    <x v="4"/>
    <s v="GEN EXP"/>
    <s v="09"/>
    <s v="PRD"/>
    <x v="3"/>
    <n v="50"/>
    <n v="50"/>
    <m/>
    <x v="0"/>
    <n v="0"/>
    <s v="EX"/>
    <n v="50"/>
    <n v="50"/>
    <x v="0"/>
    <n v="0"/>
    <n v="0"/>
    <m/>
    <n v="0"/>
    <n v="50"/>
    <s v="N"/>
    <m/>
    <s v="ENGA"/>
    <s v="ENGAGEMENT"/>
    <s v="9B"/>
    <s v="1-Adjust Based Budget"/>
    <x v="42"/>
    <x v="2"/>
    <x v="7"/>
    <m/>
    <x v="12"/>
    <x v="12"/>
    <m/>
  </r>
  <r>
    <n v="2018"/>
    <s v="UA"/>
    <s v="ENGA"/>
    <s v="VP FOR ENGAGEMENT"/>
    <x v="158"/>
    <s v="-----"/>
    <m/>
    <s v="COMMUNICATIONS PERSONEL EXPENSESES"/>
    <x v="12"/>
    <s v="ENGAGEMENT"/>
    <s v="GENFND"/>
    <x v="46"/>
    <x v="45"/>
    <s v="---"/>
    <s v="EX"/>
    <s v="PRIN"/>
    <s v="PRINT DUPL"/>
    <s v="KA"/>
    <x v="4"/>
    <s v="GEN EXP"/>
    <s v="09"/>
    <s v="PRD"/>
    <x v="3"/>
    <n v="3000"/>
    <n v="3000"/>
    <m/>
    <x v="0"/>
    <n v="0"/>
    <s v="EX"/>
    <n v="3000"/>
    <n v="3000"/>
    <x v="0"/>
    <n v="0"/>
    <n v="0"/>
    <m/>
    <n v="0"/>
    <n v="3000"/>
    <s v="N"/>
    <m/>
    <s v="ENGA"/>
    <s v="ENGAGEMENT"/>
    <s v="9B"/>
    <s v="1-Adjust Based Budget"/>
    <x v="42"/>
    <x v="2"/>
    <x v="7"/>
    <m/>
    <x v="12"/>
    <x v="12"/>
    <m/>
  </r>
  <r>
    <n v="2018"/>
    <s v="UA"/>
    <s v="ENGA"/>
    <s v="VP FOR ENGAGEMENT"/>
    <x v="159"/>
    <s v="-----"/>
    <m/>
    <s v="ENGAGEMENT-PERSONNEL RELATED EXPENSES"/>
    <x v="12"/>
    <s v="ENGAGEMENT"/>
    <s v="GENFND"/>
    <x v="46"/>
    <x v="45"/>
    <s v="---"/>
    <s v="EX"/>
    <s v="PRIN"/>
    <s v="PRINT DUPL"/>
    <s v="KA"/>
    <x v="4"/>
    <s v="GEN EXP"/>
    <s v="09"/>
    <s v="PRD"/>
    <x v="3"/>
    <n v="7000"/>
    <n v="7000"/>
    <m/>
    <x v="0"/>
    <n v="0"/>
    <s v="EX"/>
    <n v="7000"/>
    <n v="7000"/>
    <x v="0"/>
    <n v="0"/>
    <n v="0"/>
    <m/>
    <n v="0"/>
    <n v="7000"/>
    <s v="N"/>
    <m/>
    <s v="ENGA"/>
    <s v="ENGAGEMENT"/>
    <s v="9B"/>
    <s v="1-Adjust Based Budget"/>
    <x v="42"/>
    <x v="2"/>
    <x v="7"/>
    <m/>
    <x v="12"/>
    <x v="12"/>
    <m/>
  </r>
  <r>
    <n v="2018"/>
    <s v="UA"/>
    <s v="ENGA"/>
    <s v="VP FOR ENGAGEMENT"/>
    <x v="158"/>
    <s v="-----"/>
    <m/>
    <s v="COMMUNICATIONS PERSONEL EXPENSESES"/>
    <x v="12"/>
    <s v="ENGAGEMENT"/>
    <s v="GENFND"/>
    <x v="101"/>
    <x v="99"/>
    <s v="---"/>
    <s v="EX"/>
    <s v="S&amp;E"/>
    <s v="S&amp;E"/>
    <s v="LF"/>
    <x v="4"/>
    <s v="GEN EXP"/>
    <s v="09"/>
    <s v="PRD"/>
    <x v="3"/>
    <n v="500"/>
    <n v="500"/>
    <m/>
    <x v="0"/>
    <n v="0"/>
    <s v="EX"/>
    <n v="500"/>
    <n v="500"/>
    <x v="0"/>
    <n v="0"/>
    <n v="0"/>
    <m/>
    <n v="0"/>
    <n v="500"/>
    <s v="N"/>
    <m/>
    <s v="ENGA"/>
    <s v="ENGAGEMENT"/>
    <s v="9B"/>
    <s v="1-Adjust Based Budget"/>
    <x v="42"/>
    <x v="2"/>
    <x v="7"/>
    <m/>
    <x v="12"/>
    <x v="12"/>
    <m/>
  </r>
  <r>
    <n v="2018"/>
    <s v="UA"/>
    <s v="ENGA"/>
    <s v="VP FOR ENGAGEMENT"/>
    <x v="159"/>
    <s v="-----"/>
    <m/>
    <s v="ENGAGEMENT-PERSONNEL RELATED EXPENSES"/>
    <x v="12"/>
    <s v="ENGAGEMENT"/>
    <s v="GENFND"/>
    <x v="101"/>
    <x v="99"/>
    <s v="---"/>
    <s v="EX"/>
    <s v="S&amp;E"/>
    <s v="S&amp;E"/>
    <s v="LF"/>
    <x v="4"/>
    <s v="GEN EXP"/>
    <s v="09"/>
    <s v="PRD"/>
    <x v="3"/>
    <n v="2500"/>
    <n v="2500"/>
    <m/>
    <x v="0"/>
    <n v="0"/>
    <s v="EX"/>
    <n v="2500"/>
    <n v="2500"/>
    <x v="0"/>
    <n v="0"/>
    <n v="0"/>
    <m/>
    <n v="0"/>
    <n v="2500"/>
    <s v="N"/>
    <m/>
    <s v="ENGA"/>
    <s v="ENGAGEMENT"/>
    <s v="9B"/>
    <s v="1-Adjust Based Budget"/>
    <x v="42"/>
    <x v="2"/>
    <x v="7"/>
    <m/>
    <x v="12"/>
    <x v="12"/>
    <m/>
  </r>
  <r>
    <n v="2018"/>
    <s v="UA"/>
    <s v="ENGA"/>
    <s v="VP FOR ENGAGEMENT"/>
    <x v="155"/>
    <s v="-----"/>
    <m/>
    <s v="GEN MARKETING PROJECTS / CONTRACTS"/>
    <x v="12"/>
    <s v="ENGAGEMENT"/>
    <s v="GENFND"/>
    <x v="12"/>
    <x v="11"/>
    <s v="---"/>
    <s v="EX"/>
    <s v="PRIN"/>
    <s v="PRINT DUPL"/>
    <s v="KA"/>
    <x v="4"/>
    <s v="GEN EXP"/>
    <s v="09"/>
    <s v="PRD"/>
    <x v="3"/>
    <n v="5000"/>
    <n v="5000"/>
    <m/>
    <x v="0"/>
    <n v="0"/>
    <s v="EX"/>
    <n v="5000"/>
    <n v="5000"/>
    <x v="0"/>
    <n v="0"/>
    <n v="0"/>
    <m/>
    <n v="0"/>
    <n v="5000"/>
    <s v="N"/>
    <m/>
    <s v="ENGA"/>
    <s v="ENGAGEMENT"/>
    <s v="9B"/>
    <s v="1-Adjust Based Budget"/>
    <x v="42"/>
    <x v="2"/>
    <x v="7"/>
    <m/>
    <x v="12"/>
    <x v="12"/>
    <m/>
  </r>
  <r>
    <n v="2018"/>
    <s v="UA"/>
    <s v="ENGA"/>
    <s v="VP FOR ENGAGEMENT"/>
    <x v="158"/>
    <s v="-----"/>
    <m/>
    <s v="COMMUNICATIONS PERSONEL EXPENSESES"/>
    <x v="12"/>
    <s v="ENGAGEMENT"/>
    <s v="GENFND"/>
    <x v="12"/>
    <x v="11"/>
    <s v="---"/>
    <s v="EX"/>
    <s v="PRIN"/>
    <s v="PRINT DUPL"/>
    <s v="KA"/>
    <x v="4"/>
    <s v="GEN EXP"/>
    <s v="09"/>
    <s v="PRD"/>
    <x v="3"/>
    <n v="600"/>
    <n v="600"/>
    <m/>
    <x v="0"/>
    <n v="0"/>
    <s v="EX"/>
    <n v="600"/>
    <n v="600"/>
    <x v="0"/>
    <n v="0"/>
    <n v="0"/>
    <m/>
    <n v="0"/>
    <n v="600"/>
    <s v="N"/>
    <m/>
    <s v="ENGA"/>
    <s v="ENGAGEMENT"/>
    <s v="9B"/>
    <s v="1-Adjust Based Budget"/>
    <x v="42"/>
    <x v="2"/>
    <x v="7"/>
    <m/>
    <x v="12"/>
    <x v="12"/>
    <m/>
  </r>
  <r>
    <n v="2018"/>
    <s v="UA"/>
    <s v="ENGA"/>
    <s v="VP FOR ENGAGEMENT"/>
    <x v="156"/>
    <s v="-----"/>
    <m/>
    <s v="GRANDFATHERED &amp; CLIENT PORTFOLIO FUNDS"/>
    <x v="12"/>
    <s v="ENGAGEMENT"/>
    <s v="GENFND"/>
    <x v="12"/>
    <x v="11"/>
    <s v="---"/>
    <s v="EX"/>
    <s v="PRIN"/>
    <s v="PRINT DUPL"/>
    <s v="KA"/>
    <x v="4"/>
    <s v="GEN EXP"/>
    <s v="09"/>
    <s v="PRD"/>
    <x v="3"/>
    <n v="4000"/>
    <n v="4000"/>
    <m/>
    <x v="0"/>
    <n v="0"/>
    <s v="EX"/>
    <n v="4000"/>
    <n v="4000"/>
    <x v="0"/>
    <n v="0"/>
    <n v="0"/>
    <m/>
    <n v="0"/>
    <n v="4000"/>
    <s v="N"/>
    <m/>
    <s v="ENGA"/>
    <s v="ENGAGEMENT"/>
    <s v="9B"/>
    <s v="1-Adjust Based Budget"/>
    <x v="42"/>
    <x v="2"/>
    <x v="7"/>
    <m/>
    <x v="12"/>
    <x v="12"/>
    <m/>
  </r>
  <r>
    <n v="2018"/>
    <s v="UA"/>
    <s v="ENGA"/>
    <s v="VP FOR ENGAGEMENT"/>
    <x v="159"/>
    <s v="-----"/>
    <m/>
    <s v="ENGAGEMENT-PERSONNEL RELATED EXPENSES"/>
    <x v="12"/>
    <s v="ENGAGEMENT"/>
    <s v="GENFND"/>
    <x v="12"/>
    <x v="11"/>
    <s v="---"/>
    <s v="EX"/>
    <s v="PRIN"/>
    <s v="PRINT DUPL"/>
    <s v="KA"/>
    <x v="4"/>
    <s v="GEN EXP"/>
    <s v="09"/>
    <s v="PRD"/>
    <x v="3"/>
    <n v="500"/>
    <n v="500"/>
    <m/>
    <x v="0"/>
    <n v="0"/>
    <s v="EX"/>
    <n v="500"/>
    <n v="500"/>
    <x v="0"/>
    <n v="0"/>
    <n v="0"/>
    <m/>
    <n v="0"/>
    <n v="500"/>
    <s v="N"/>
    <m/>
    <s v="ENGA"/>
    <s v="ENGAGEMENT"/>
    <s v="9B"/>
    <s v="1-Adjust Based Budget"/>
    <x v="42"/>
    <x v="2"/>
    <x v="7"/>
    <m/>
    <x v="12"/>
    <x v="12"/>
    <m/>
  </r>
  <r>
    <n v="2018"/>
    <s v="UA"/>
    <s v="ENGA"/>
    <s v="VP FOR ENGAGEMENT"/>
    <x v="157"/>
    <s v="-----"/>
    <m/>
    <s v="LEGACY PERSONNEL EXPENSES"/>
    <x v="12"/>
    <s v="ENGAGEMENT"/>
    <s v="GENFND"/>
    <x v="12"/>
    <x v="11"/>
    <s v="---"/>
    <s v="EX"/>
    <s v="PRIN"/>
    <s v="PRINT DUPL"/>
    <s v="KA"/>
    <x v="4"/>
    <s v="GEN EXP"/>
    <s v="09"/>
    <s v="PRD"/>
    <x v="3"/>
    <n v="800"/>
    <n v="800"/>
    <m/>
    <x v="0"/>
    <n v="0"/>
    <s v="EX"/>
    <n v="800"/>
    <n v="800"/>
    <x v="0"/>
    <n v="0"/>
    <n v="0"/>
    <m/>
    <n v="0"/>
    <n v="800"/>
    <s v="N"/>
    <m/>
    <s v="ENGA"/>
    <s v="ENGAGEMENT"/>
    <s v="9B"/>
    <s v="1-Adjust Based Budget"/>
    <x v="42"/>
    <x v="2"/>
    <x v="7"/>
    <m/>
    <x v="12"/>
    <x v="12"/>
    <m/>
  </r>
  <r>
    <n v="2018"/>
    <s v="UA"/>
    <s v="ENGA"/>
    <s v="VP FOR ENGAGEMENT"/>
    <x v="157"/>
    <s v="-----"/>
    <m/>
    <s v="LEGACY PERSONNEL EXPENSES"/>
    <x v="12"/>
    <s v="ENGAGEMENT"/>
    <s v="GENFND"/>
    <x v="97"/>
    <x v="95"/>
    <s v="---"/>
    <s v="EX"/>
    <s v="S&amp;E"/>
    <s v="S&amp;E"/>
    <s v="LF"/>
    <x v="4"/>
    <s v="GEN EXP"/>
    <s v="09"/>
    <s v="PRD"/>
    <x v="3"/>
    <n v="100"/>
    <n v="100"/>
    <m/>
    <x v="0"/>
    <n v="0"/>
    <s v="EX"/>
    <n v="100"/>
    <n v="100"/>
    <x v="0"/>
    <n v="0"/>
    <n v="0"/>
    <m/>
    <n v="0"/>
    <n v="100"/>
    <s v="N"/>
    <m/>
    <s v="ENGA"/>
    <s v="ENGAGEMENT"/>
    <s v="9B"/>
    <s v="1-Adjust Based Budget"/>
    <x v="42"/>
    <x v="2"/>
    <x v="7"/>
    <m/>
    <x v="12"/>
    <x v="12"/>
    <m/>
  </r>
  <r>
    <n v="2018"/>
    <s v="UA"/>
    <s v="ENGA"/>
    <s v="VP FOR ENGAGEMENT"/>
    <x v="159"/>
    <s v="-----"/>
    <m/>
    <s v="ENGAGEMENT-PERSONNEL RELATED EXPENSES"/>
    <x v="12"/>
    <s v="ENGAGEMENT"/>
    <s v="GENFND"/>
    <x v="47"/>
    <x v="46"/>
    <s v="---"/>
    <s v="EX"/>
    <s v="S&amp;E"/>
    <s v="S&amp;E"/>
    <s v="LF"/>
    <x v="4"/>
    <s v="GEN EXP"/>
    <s v="09"/>
    <s v="PRD"/>
    <x v="3"/>
    <n v="500"/>
    <n v="500"/>
    <m/>
    <x v="0"/>
    <n v="0"/>
    <s v="EX"/>
    <n v="500"/>
    <n v="500"/>
    <x v="0"/>
    <n v="0"/>
    <n v="0"/>
    <m/>
    <n v="0"/>
    <n v="500"/>
    <s v="N"/>
    <m/>
    <s v="ENGA"/>
    <s v="ENGAGEMENT"/>
    <s v="9B"/>
    <s v="1-Adjust Based Budget"/>
    <x v="42"/>
    <x v="2"/>
    <x v="7"/>
    <m/>
    <x v="12"/>
    <x v="12"/>
    <m/>
  </r>
  <r>
    <n v="2018"/>
    <s v="UA"/>
    <s v="ENGA"/>
    <s v="VP FOR ENGAGEMENT"/>
    <x v="157"/>
    <s v="-----"/>
    <m/>
    <s v="LEGACY PERSONNEL EXPENSES"/>
    <x v="12"/>
    <s v="ENGAGEMENT"/>
    <s v="GENFND"/>
    <x v="102"/>
    <x v="100"/>
    <s v="---"/>
    <s v="EX"/>
    <s v="S&amp;E"/>
    <s v="S&amp;E"/>
    <s v="LF"/>
    <x v="4"/>
    <s v="GEN EXP"/>
    <s v="09"/>
    <s v="PRD"/>
    <x v="3"/>
    <n v="50"/>
    <n v="50"/>
    <m/>
    <x v="0"/>
    <n v="0"/>
    <s v="EX"/>
    <n v="50"/>
    <n v="50"/>
    <x v="0"/>
    <n v="0"/>
    <n v="0"/>
    <m/>
    <n v="0"/>
    <n v="50"/>
    <s v="N"/>
    <m/>
    <s v="ENGA"/>
    <s v="ENGAGEMENT"/>
    <s v="9B"/>
    <s v="1-Adjust Based Budget"/>
    <x v="42"/>
    <x v="2"/>
    <x v="7"/>
    <m/>
    <x v="12"/>
    <x v="12"/>
    <m/>
  </r>
  <r>
    <n v="2018"/>
    <s v="UA"/>
    <s v="ENGA"/>
    <s v="VP FOR ENGAGEMENT"/>
    <x v="159"/>
    <s v="-----"/>
    <m/>
    <s v="ENGAGEMENT-PERSONNEL RELATED EXPENSES"/>
    <x v="12"/>
    <s v="ENGAGEMENT"/>
    <s v="GENFND"/>
    <x v="48"/>
    <x v="47"/>
    <s v="---"/>
    <s v="EX"/>
    <s v="S&amp;E"/>
    <s v="S&amp;E"/>
    <s v="LF"/>
    <x v="4"/>
    <s v="GEN EXP"/>
    <s v="09"/>
    <s v="PRD"/>
    <x v="3"/>
    <n v="3500"/>
    <n v="3500"/>
    <m/>
    <x v="0"/>
    <n v="0"/>
    <s v="EX"/>
    <n v="3500"/>
    <n v="3500"/>
    <x v="0"/>
    <n v="0"/>
    <n v="0"/>
    <m/>
    <n v="0"/>
    <n v="3500"/>
    <s v="N"/>
    <m/>
    <s v="ENGA"/>
    <s v="ENGAGEMENT"/>
    <s v="9B"/>
    <s v="1-Adjust Based Budget"/>
    <x v="42"/>
    <x v="2"/>
    <x v="7"/>
    <m/>
    <x v="12"/>
    <x v="12"/>
    <m/>
  </r>
  <r>
    <n v="2018"/>
    <s v="UA"/>
    <s v="ENGA"/>
    <s v="VP FOR ENGAGEMENT"/>
    <x v="157"/>
    <s v="-----"/>
    <m/>
    <s v="LEGACY PERSONNEL EXPENSES"/>
    <x v="12"/>
    <s v="ENGAGEMENT"/>
    <s v="GENFND"/>
    <x v="48"/>
    <x v="47"/>
    <s v="---"/>
    <s v="EX"/>
    <s v="S&amp;E"/>
    <s v="S&amp;E"/>
    <s v="LF"/>
    <x v="4"/>
    <s v="GEN EXP"/>
    <s v="09"/>
    <s v="PRD"/>
    <x v="3"/>
    <n v="2000"/>
    <n v="2000"/>
    <m/>
    <x v="0"/>
    <n v="0"/>
    <s v="EX"/>
    <n v="2000"/>
    <n v="2000"/>
    <x v="0"/>
    <n v="0"/>
    <n v="0"/>
    <m/>
    <n v="0"/>
    <n v="2000"/>
    <s v="N"/>
    <m/>
    <s v="ENGA"/>
    <s v="ENGAGEMENT"/>
    <s v="9B"/>
    <s v="1-Adjust Based Budget"/>
    <x v="42"/>
    <x v="2"/>
    <x v="7"/>
    <m/>
    <x v="12"/>
    <x v="12"/>
    <m/>
  </r>
  <r>
    <n v="2018"/>
    <s v="UA"/>
    <s v="ENGA"/>
    <s v="VP FOR ENGAGEMENT"/>
    <x v="158"/>
    <s v="-----"/>
    <m/>
    <s v="COMMUNICATIONS PERSONEL EXPENSESES"/>
    <x v="12"/>
    <s v="ENGAGEMENT"/>
    <s v="GENFND"/>
    <x v="50"/>
    <x v="49"/>
    <s v="---"/>
    <s v="EX"/>
    <s v="PHON"/>
    <s v="TELE POST"/>
    <s v="JV"/>
    <x v="4"/>
    <s v="GEN EXP"/>
    <s v="09"/>
    <s v="PRD"/>
    <x v="3"/>
    <n v="100"/>
    <n v="100"/>
    <m/>
    <x v="0"/>
    <n v="0"/>
    <s v="EX"/>
    <n v="100"/>
    <n v="100"/>
    <x v="0"/>
    <n v="0"/>
    <n v="0"/>
    <m/>
    <n v="0"/>
    <n v="100"/>
    <s v="N"/>
    <m/>
    <s v="ENGA"/>
    <s v="ENGAGEMENT"/>
    <s v="9B"/>
    <s v="1-Adjust Based Budget"/>
    <x v="42"/>
    <x v="2"/>
    <x v="7"/>
    <m/>
    <x v="12"/>
    <x v="12"/>
    <m/>
  </r>
  <r>
    <n v="2018"/>
    <s v="UA"/>
    <s v="ENGA"/>
    <s v="VP FOR ENGAGEMENT"/>
    <x v="159"/>
    <s v="-----"/>
    <m/>
    <s v="ENGAGEMENT-PERSONNEL RELATED EXPENSES"/>
    <x v="12"/>
    <s v="ENGAGEMENT"/>
    <s v="GENFND"/>
    <x v="50"/>
    <x v="49"/>
    <s v="---"/>
    <s v="EX"/>
    <s v="PHON"/>
    <s v="TELE POST"/>
    <s v="JV"/>
    <x v="4"/>
    <s v="GEN EXP"/>
    <s v="09"/>
    <s v="PRD"/>
    <x v="3"/>
    <n v="64"/>
    <n v="64"/>
    <m/>
    <x v="0"/>
    <n v="0"/>
    <s v="EX"/>
    <n v="64"/>
    <n v="64"/>
    <x v="0"/>
    <n v="0"/>
    <n v="0"/>
    <m/>
    <n v="0"/>
    <n v="64"/>
    <s v="N"/>
    <m/>
    <s v="ENGA"/>
    <s v="ENGAGEMENT"/>
    <s v="9B"/>
    <s v="1-Adjust Based Budget"/>
    <x v="42"/>
    <x v="2"/>
    <x v="7"/>
    <m/>
    <x v="12"/>
    <x v="12"/>
    <m/>
  </r>
  <r>
    <n v="2018"/>
    <s v="UA"/>
    <s v="ENGA"/>
    <s v="VP FOR ENGAGEMENT"/>
    <x v="157"/>
    <s v="-----"/>
    <m/>
    <s v="LEGACY PERSONNEL EXPENSES"/>
    <x v="12"/>
    <s v="ENGAGEMENT"/>
    <s v="GENFND"/>
    <x v="50"/>
    <x v="49"/>
    <s v="---"/>
    <s v="EX"/>
    <s v="PHON"/>
    <s v="TELE POST"/>
    <s v="JV"/>
    <x v="4"/>
    <s v="GEN EXP"/>
    <s v="09"/>
    <s v="PRD"/>
    <x v="3"/>
    <n v="100"/>
    <n v="100"/>
    <m/>
    <x v="0"/>
    <n v="0"/>
    <s v="EX"/>
    <n v="100"/>
    <n v="100"/>
    <x v="0"/>
    <n v="0"/>
    <n v="0"/>
    <m/>
    <n v="0"/>
    <n v="100"/>
    <s v="N"/>
    <m/>
    <s v="ENGA"/>
    <s v="ENGAGEMENT"/>
    <s v="9B"/>
    <s v="1-Adjust Based Budget"/>
    <x v="42"/>
    <x v="2"/>
    <x v="7"/>
    <m/>
    <x v="12"/>
    <x v="12"/>
    <m/>
  </r>
  <r>
    <n v="2018"/>
    <s v="UA"/>
    <s v="ENGA"/>
    <s v="VP FOR ENGAGEMENT"/>
    <x v="157"/>
    <s v="-----"/>
    <m/>
    <s v="LEGACY PERSONNEL EXPENSES"/>
    <x v="12"/>
    <s v="ENGAGEMENT"/>
    <s v="GENFND"/>
    <x v="200"/>
    <x v="192"/>
    <s v="---"/>
    <s v="EX"/>
    <s v="PHON"/>
    <s v="TELE POST"/>
    <s v="JV"/>
    <x v="4"/>
    <s v="GEN EXP"/>
    <s v="09"/>
    <s v="PRD"/>
    <x v="3"/>
    <n v="60"/>
    <n v="60"/>
    <m/>
    <x v="0"/>
    <n v="0"/>
    <s v="EX"/>
    <n v="60"/>
    <n v="60"/>
    <x v="0"/>
    <n v="0"/>
    <n v="0"/>
    <m/>
    <n v="0"/>
    <n v="60"/>
    <s v="N"/>
    <m/>
    <s v="ENGA"/>
    <s v="ENGAGEMENT"/>
    <s v="9B"/>
    <s v="1-Adjust Based Budget"/>
    <x v="42"/>
    <x v="2"/>
    <x v="7"/>
    <m/>
    <x v="12"/>
    <x v="12"/>
    <m/>
  </r>
  <r>
    <n v="2018"/>
    <s v="UA"/>
    <s v="ENGA"/>
    <s v="VP FOR ENGAGEMENT"/>
    <x v="155"/>
    <s v="-----"/>
    <m/>
    <s v="GEN MARKETING PROJECTS / CONTRACTS"/>
    <x v="12"/>
    <s v="ENGAGEMENT"/>
    <s v="GENFND"/>
    <x v="13"/>
    <x v="12"/>
    <s v="---"/>
    <s v="EX"/>
    <s v="COSV"/>
    <s v="CONTRACT SRV"/>
    <s v="KK"/>
    <x v="4"/>
    <s v="GEN EXP"/>
    <s v="09"/>
    <s v="PRD"/>
    <x v="3"/>
    <n v="200000"/>
    <n v="200000"/>
    <m/>
    <x v="0"/>
    <n v="0"/>
    <s v="EX"/>
    <n v="200000"/>
    <n v="200000"/>
    <x v="0"/>
    <n v="0"/>
    <n v="0"/>
    <m/>
    <n v="0"/>
    <n v="200000"/>
    <s v="N"/>
    <m/>
    <s v="ENGA"/>
    <s v="ENGAGEMENT"/>
    <s v="9B"/>
    <s v="1-Adjust Based Budget"/>
    <x v="42"/>
    <x v="2"/>
    <x v="7"/>
    <m/>
    <x v="12"/>
    <x v="12"/>
    <m/>
  </r>
  <r>
    <n v="2018"/>
    <s v="UA"/>
    <s v="ENGA"/>
    <s v="VP FOR ENGAGEMENT"/>
    <x v="158"/>
    <s v="-----"/>
    <m/>
    <s v="COMMUNICATIONS PERSONEL EXPENSESES"/>
    <x v="12"/>
    <s v="ENGAGEMENT"/>
    <s v="GENFND"/>
    <x v="13"/>
    <x v="12"/>
    <s v="---"/>
    <s v="EX"/>
    <s v="COSV"/>
    <s v="CONTRACT SRV"/>
    <s v="KK"/>
    <x v="4"/>
    <s v="GEN EXP"/>
    <s v="09"/>
    <s v="PRD"/>
    <x v="3"/>
    <n v="57410"/>
    <n v="57410"/>
    <m/>
    <x v="0"/>
    <n v="0"/>
    <s v="EX"/>
    <n v="57410"/>
    <n v="57410"/>
    <x v="0"/>
    <n v="0"/>
    <n v="0"/>
    <m/>
    <n v="0"/>
    <n v="57410"/>
    <s v="N"/>
    <m/>
    <s v="ENGA"/>
    <s v="ENGAGEMENT"/>
    <s v="9B"/>
    <s v="1-Adjust Based Budget"/>
    <x v="42"/>
    <x v="2"/>
    <x v="7"/>
    <m/>
    <x v="12"/>
    <x v="12"/>
    <m/>
  </r>
  <r>
    <n v="2018"/>
    <s v="UA"/>
    <s v="ENGA"/>
    <s v="VP FOR ENGAGEMENT"/>
    <x v="156"/>
    <s v="-----"/>
    <m/>
    <s v="GRANDFATHERED &amp; CLIENT PORTFOLIO FUNDS"/>
    <x v="12"/>
    <s v="ENGAGEMENT"/>
    <s v="GENFND"/>
    <x v="13"/>
    <x v="12"/>
    <s v="---"/>
    <s v="EX"/>
    <s v="COSV"/>
    <s v="CONTRACT SRV"/>
    <s v="KK"/>
    <x v="4"/>
    <s v="GEN EXP"/>
    <s v="09"/>
    <s v="PRD"/>
    <x v="3"/>
    <n v="25000"/>
    <n v="25000"/>
    <m/>
    <x v="0"/>
    <n v="0"/>
    <s v="EX"/>
    <n v="25000"/>
    <n v="25000"/>
    <x v="0"/>
    <n v="0"/>
    <n v="0"/>
    <m/>
    <n v="0"/>
    <n v="25000"/>
    <s v="N"/>
    <m/>
    <s v="ENGA"/>
    <s v="ENGAGEMENT"/>
    <s v="9B"/>
    <s v="1-Adjust Based Budget"/>
    <x v="42"/>
    <x v="2"/>
    <x v="7"/>
    <m/>
    <x v="12"/>
    <x v="12"/>
    <m/>
  </r>
  <r>
    <n v="2018"/>
    <s v="UA"/>
    <s v="ENGA"/>
    <s v="VP FOR ENGAGEMENT"/>
    <x v="159"/>
    <s v="-----"/>
    <m/>
    <s v="ENGAGEMENT-PERSONNEL RELATED EXPENSES"/>
    <x v="12"/>
    <s v="ENGAGEMENT"/>
    <s v="GENFND"/>
    <x v="13"/>
    <x v="12"/>
    <s v="---"/>
    <s v="EX"/>
    <s v="COSV"/>
    <s v="CONTRACT SRV"/>
    <s v="KK"/>
    <x v="4"/>
    <s v="GEN EXP"/>
    <s v="09"/>
    <s v="PRD"/>
    <x v="3"/>
    <n v="6500"/>
    <n v="6500"/>
    <m/>
    <x v="0"/>
    <n v="0"/>
    <s v="EX"/>
    <n v="6500"/>
    <n v="6500"/>
    <x v="0"/>
    <n v="0"/>
    <n v="0"/>
    <m/>
    <n v="0"/>
    <n v="6500"/>
    <s v="N"/>
    <m/>
    <s v="ENGA"/>
    <s v="ENGAGEMENT"/>
    <s v="9B"/>
    <s v="1-Adjust Based Budget"/>
    <x v="42"/>
    <x v="2"/>
    <x v="7"/>
    <m/>
    <x v="12"/>
    <x v="12"/>
    <m/>
  </r>
  <r>
    <n v="2018"/>
    <s v="UA"/>
    <s v="ENGA"/>
    <s v="VP FOR ENGAGEMENT"/>
    <x v="157"/>
    <s v="-----"/>
    <m/>
    <s v="LEGACY PERSONNEL EXPENSES"/>
    <x v="12"/>
    <s v="ENGAGEMENT"/>
    <s v="GENFND"/>
    <x v="13"/>
    <x v="12"/>
    <s v="---"/>
    <s v="EX"/>
    <s v="COSV"/>
    <s v="CONTRACT SRV"/>
    <s v="KK"/>
    <x v="4"/>
    <s v="GEN EXP"/>
    <s v="09"/>
    <s v="PRD"/>
    <x v="3"/>
    <n v="5000"/>
    <n v="5000"/>
    <m/>
    <x v="0"/>
    <n v="0"/>
    <s v="EX"/>
    <n v="5000"/>
    <n v="5000"/>
    <x v="0"/>
    <n v="0"/>
    <n v="0"/>
    <m/>
    <n v="0"/>
    <n v="5000"/>
    <s v="N"/>
    <m/>
    <s v="ENGA"/>
    <s v="ENGAGEMENT"/>
    <s v="9B"/>
    <s v="1-Adjust Based Budget"/>
    <x v="42"/>
    <x v="2"/>
    <x v="7"/>
    <m/>
    <x v="12"/>
    <x v="12"/>
    <m/>
  </r>
  <r>
    <n v="2018"/>
    <s v="UA"/>
    <s v="ENGA"/>
    <s v="VP FOR ENGAGEMENT"/>
    <x v="155"/>
    <s v="-----"/>
    <m/>
    <s v="GEN MARKETING PROJECTS / CONTRACTS"/>
    <x v="12"/>
    <s v="ENGAGEMENT"/>
    <s v="GENFND"/>
    <x v="82"/>
    <x v="80"/>
    <s v="---"/>
    <s v="EX"/>
    <s v="SERV"/>
    <s v="OTHER SERV"/>
    <s v="KF"/>
    <x v="4"/>
    <s v="GEN EXP"/>
    <s v="09"/>
    <s v="PRD"/>
    <x v="3"/>
    <n v="8000"/>
    <n v="8000"/>
    <m/>
    <x v="0"/>
    <n v="0"/>
    <s v="EX"/>
    <n v="8000"/>
    <n v="8000"/>
    <x v="0"/>
    <n v="0"/>
    <n v="0"/>
    <m/>
    <n v="0"/>
    <n v="8000"/>
    <s v="N"/>
    <m/>
    <s v="ENGA"/>
    <s v="ENGAGEMENT"/>
    <s v="9B"/>
    <s v="1-Adjust Based Budget"/>
    <x v="42"/>
    <x v="2"/>
    <x v="7"/>
    <m/>
    <x v="12"/>
    <x v="12"/>
    <m/>
  </r>
  <r>
    <n v="2018"/>
    <s v="UA"/>
    <s v="ENGA"/>
    <s v="VP FOR ENGAGEMENT"/>
    <x v="154"/>
    <s v="-----"/>
    <m/>
    <s v="COMMUNICATIONS COMP"/>
    <x v="12"/>
    <s v="ENGAGEMENT"/>
    <s v="GENFND"/>
    <x v="52"/>
    <x v="51"/>
    <s v="---"/>
    <s v="EX"/>
    <s v="SUPL"/>
    <s v="SUPPLMNT PAY"/>
    <s v="GA"/>
    <x v="5"/>
    <s v="COMPENS"/>
    <s v="07"/>
    <s v="PRD"/>
    <x v="3"/>
    <n v="30000"/>
    <n v="30000"/>
    <m/>
    <x v="0"/>
    <n v="0"/>
    <s v="EX"/>
    <n v="30000"/>
    <n v="30000"/>
    <x v="0"/>
    <n v="0"/>
    <n v="0"/>
    <m/>
    <n v="0"/>
    <n v="30000"/>
    <s v="N"/>
    <m/>
    <s v="ENGA"/>
    <s v="ENGAGEMENT"/>
    <s v="9B"/>
    <s v="1-Adjust Based Budget"/>
    <x v="42"/>
    <x v="2"/>
    <x v="7"/>
    <m/>
    <x v="12"/>
    <x v="12"/>
    <m/>
  </r>
  <r>
    <n v="2018"/>
    <s v="UA"/>
    <s v="ENGA"/>
    <s v="VP FOR ENGAGEMENT"/>
    <x v="159"/>
    <s v="-----"/>
    <m/>
    <s v="ENGAGEMENT-PERSONNEL RELATED EXPENSES"/>
    <x v="12"/>
    <s v="ENGAGEMENT"/>
    <s v="GENFND"/>
    <x v="52"/>
    <x v="51"/>
    <s v="---"/>
    <s v="EX"/>
    <s v="SUPL"/>
    <s v="SUPPLMNT PAY"/>
    <s v="GA"/>
    <x v="5"/>
    <s v="COMPENS"/>
    <s v="07"/>
    <s v="PRD"/>
    <x v="3"/>
    <n v="18000"/>
    <n v="18000"/>
    <m/>
    <x v="0"/>
    <n v="0"/>
    <s v="EX"/>
    <n v="18000"/>
    <n v="18000"/>
    <x v="0"/>
    <n v="0"/>
    <n v="0"/>
    <m/>
    <n v="0"/>
    <n v="18000"/>
    <s v="N"/>
    <m/>
    <s v="ENGA"/>
    <s v="ENGAGEMENT"/>
    <s v="9B"/>
    <s v="1-Adjust Based Budget"/>
    <x v="42"/>
    <x v="2"/>
    <x v="7"/>
    <m/>
    <x v="12"/>
    <x v="12"/>
    <m/>
  </r>
  <r>
    <n v="2018"/>
    <s v="UA"/>
    <s v="ENGA"/>
    <s v="VP FOR ENGAGEMENT"/>
    <x v="152"/>
    <s v="-----"/>
    <m/>
    <s v="UNIVERSITY ENGAGEMENT"/>
    <x v="12"/>
    <s v="ENGAGEMENT"/>
    <s v="GENFND"/>
    <x v="52"/>
    <x v="51"/>
    <s v="---"/>
    <s v="EX"/>
    <s v="SUPL"/>
    <s v="SUPPLMNT PAY"/>
    <s v="GA"/>
    <x v="5"/>
    <s v="COMPENS"/>
    <s v="07"/>
    <s v="PRD"/>
    <x v="3"/>
    <n v="16000"/>
    <n v="16000"/>
    <m/>
    <x v="0"/>
    <n v="0"/>
    <s v="EX"/>
    <n v="16000"/>
    <n v="16000"/>
    <x v="0"/>
    <n v="0"/>
    <n v="0"/>
    <m/>
    <n v="0"/>
    <n v="16000"/>
    <s v="N"/>
    <m/>
    <s v="ENGA"/>
    <s v="ENGAGEMENT"/>
    <s v="9B"/>
    <s v="1-Adjust Based Budget"/>
    <x v="42"/>
    <x v="2"/>
    <x v="7"/>
    <m/>
    <x v="12"/>
    <x v="12"/>
    <m/>
  </r>
  <r>
    <n v="2018"/>
    <s v="UA"/>
    <s v="ENGA"/>
    <s v="VP FOR ENGAGEMENT"/>
    <x v="159"/>
    <s v="-----"/>
    <m/>
    <s v="ENGAGEMENT-PERSONNEL RELATED EXPENSES"/>
    <x v="12"/>
    <s v="ENGAGEMENT"/>
    <s v="GENFND"/>
    <x v="53"/>
    <x v="52"/>
    <s v="---"/>
    <s v="EX"/>
    <s v="S&amp;E"/>
    <s v="S&amp;E"/>
    <s v="LF"/>
    <x v="4"/>
    <s v="GEN EXP"/>
    <s v="09"/>
    <s v="PRD"/>
    <x v="3"/>
    <n v="33000"/>
    <n v="33000"/>
    <m/>
    <x v="0"/>
    <n v="0"/>
    <s v="EX"/>
    <n v="33000"/>
    <n v="33000"/>
    <x v="0"/>
    <n v="0"/>
    <n v="0"/>
    <m/>
    <n v="0"/>
    <n v="33000"/>
    <s v="N"/>
    <m/>
    <s v="ENGA"/>
    <s v="ENGAGEMENT"/>
    <s v="9B"/>
    <s v="1-Adjust Based Budget"/>
    <x v="42"/>
    <x v="2"/>
    <x v="7"/>
    <m/>
    <x v="12"/>
    <x v="12"/>
    <m/>
  </r>
  <r>
    <n v="2018"/>
    <s v="UA"/>
    <s v="ENGA"/>
    <s v="VP FOR ENGAGEMENT"/>
    <x v="157"/>
    <s v="-----"/>
    <m/>
    <s v="LEGACY PERSONNEL EXPENSES"/>
    <x v="12"/>
    <s v="ENGAGEMENT"/>
    <s v="GENFND"/>
    <x v="53"/>
    <x v="52"/>
    <s v="---"/>
    <s v="EX"/>
    <s v="S&amp;E"/>
    <s v="S&amp;E"/>
    <s v="LF"/>
    <x v="4"/>
    <s v="GEN EXP"/>
    <s v="09"/>
    <s v="PRD"/>
    <x v="3"/>
    <n v="2000"/>
    <n v="2000"/>
    <m/>
    <x v="0"/>
    <n v="0"/>
    <s v="EX"/>
    <n v="2000"/>
    <n v="2000"/>
    <x v="0"/>
    <n v="0"/>
    <n v="0"/>
    <m/>
    <n v="0"/>
    <n v="2000"/>
    <s v="N"/>
    <m/>
    <s v="ENGA"/>
    <s v="ENGAGEMENT"/>
    <s v="9B"/>
    <s v="1-Adjust Based Budget"/>
    <x v="42"/>
    <x v="2"/>
    <x v="7"/>
    <m/>
    <x v="12"/>
    <x v="12"/>
    <m/>
  </r>
  <r>
    <n v="2018"/>
    <s v="UA"/>
    <s v="ENGA"/>
    <s v="VP FOR ENGAGEMENT"/>
    <x v="160"/>
    <s v="-----"/>
    <m/>
    <s v="IT SUPPORT &amp; ENTERPRISE PROJECTS"/>
    <x v="12"/>
    <s v="ENGAGEMENT"/>
    <s v="GENFND"/>
    <x v="55"/>
    <x v="54"/>
    <s v="---"/>
    <s v="EX"/>
    <s v="S&amp;E"/>
    <s v="S&amp;E"/>
    <s v="LF"/>
    <x v="4"/>
    <s v="GEN EXP"/>
    <s v="09"/>
    <s v="PRD"/>
    <x v="3"/>
    <n v="1000"/>
    <n v="1000"/>
    <m/>
    <x v="0"/>
    <n v="0"/>
    <s v="EX"/>
    <n v="1000"/>
    <n v="1000"/>
    <x v="0"/>
    <n v="0"/>
    <n v="0"/>
    <m/>
    <n v="0"/>
    <n v="1000"/>
    <s v="N"/>
    <m/>
    <s v="ENGA"/>
    <s v="ENGAGEMENT"/>
    <s v="9B"/>
    <s v="1-Adjust Based Budget"/>
    <x v="42"/>
    <x v="2"/>
    <x v="7"/>
    <m/>
    <x v="12"/>
    <x v="12"/>
    <m/>
  </r>
  <r>
    <n v="2018"/>
    <s v="UA"/>
    <s v="ENGA"/>
    <s v="VP FOR ENGAGEMENT"/>
    <x v="156"/>
    <s v="-----"/>
    <m/>
    <s v="GRANDFATHERED &amp; CLIENT PORTFOLIO FUNDS"/>
    <x v="12"/>
    <s v="ENGAGEMENT"/>
    <s v="GENFND"/>
    <x v="55"/>
    <x v="54"/>
    <s v="---"/>
    <s v="EX"/>
    <s v="S&amp;E"/>
    <s v="S&amp;E"/>
    <s v="LF"/>
    <x v="4"/>
    <s v="GEN EXP"/>
    <s v="09"/>
    <s v="PRD"/>
    <x v="3"/>
    <n v="50000"/>
    <n v="50000"/>
    <m/>
    <x v="0"/>
    <n v="0"/>
    <s v="EX"/>
    <n v="50000"/>
    <n v="50000"/>
    <x v="0"/>
    <n v="0"/>
    <n v="0"/>
    <m/>
    <n v="0"/>
    <n v="50000"/>
    <s v="N"/>
    <m/>
    <s v="ENGA"/>
    <s v="ENGAGEMENT"/>
    <s v="9B"/>
    <s v="1-Adjust Based Budget"/>
    <x v="42"/>
    <x v="2"/>
    <x v="7"/>
    <m/>
    <x v="12"/>
    <x v="12"/>
    <m/>
  </r>
  <r>
    <n v="2018"/>
    <s v="UA"/>
    <s v="ENGA"/>
    <s v="VP FOR ENGAGEMENT"/>
    <x v="159"/>
    <s v="-----"/>
    <m/>
    <s v="ENGAGEMENT-PERSONNEL RELATED EXPENSES"/>
    <x v="12"/>
    <s v="ENGAGEMENT"/>
    <s v="GENFND"/>
    <x v="55"/>
    <x v="54"/>
    <s v="---"/>
    <s v="EX"/>
    <s v="S&amp;E"/>
    <s v="S&amp;E"/>
    <s v="LF"/>
    <x v="4"/>
    <s v="GEN EXP"/>
    <s v="09"/>
    <s v="PRD"/>
    <x v="3"/>
    <n v="1800"/>
    <n v="1800"/>
    <m/>
    <x v="0"/>
    <n v="0"/>
    <s v="EX"/>
    <n v="1800"/>
    <n v="1800"/>
    <x v="0"/>
    <n v="0"/>
    <n v="0"/>
    <m/>
    <n v="0"/>
    <n v="1800"/>
    <s v="N"/>
    <m/>
    <s v="ENGA"/>
    <s v="ENGAGEMENT"/>
    <s v="9B"/>
    <s v="1-Adjust Based Budget"/>
    <x v="42"/>
    <x v="2"/>
    <x v="7"/>
    <m/>
    <x v="12"/>
    <x v="12"/>
    <m/>
  </r>
  <r>
    <n v="2018"/>
    <s v="UA"/>
    <s v="ENGA"/>
    <s v="VP FOR ENGAGEMENT"/>
    <x v="155"/>
    <s v="-----"/>
    <m/>
    <s v="GEN MARKETING PROJECTS / CONTRACTS"/>
    <x v="12"/>
    <s v="ENGAGEMENT"/>
    <s v="GENFND"/>
    <x v="84"/>
    <x v="82"/>
    <s v="---"/>
    <s v="EX"/>
    <s v="RENT"/>
    <s v="RENTS"/>
    <s v="KP"/>
    <x v="4"/>
    <s v="GEN EXP"/>
    <s v="09"/>
    <s v="PRD"/>
    <x v="3"/>
    <n v="200"/>
    <n v="200"/>
    <m/>
    <x v="0"/>
    <n v="0"/>
    <s v="EX"/>
    <n v="200"/>
    <n v="200"/>
    <x v="0"/>
    <n v="0"/>
    <n v="0"/>
    <m/>
    <n v="0"/>
    <n v="200"/>
    <s v="N"/>
    <m/>
    <s v="ENGA"/>
    <s v="ENGAGEMENT"/>
    <s v="9B"/>
    <s v="1-Adjust Based Budget"/>
    <x v="42"/>
    <x v="2"/>
    <x v="7"/>
    <m/>
    <x v="12"/>
    <x v="12"/>
    <m/>
  </r>
  <r>
    <n v="2018"/>
    <s v="UA"/>
    <s v="ENGA"/>
    <s v="VP FOR ENGAGEMENT"/>
    <x v="158"/>
    <s v="-----"/>
    <m/>
    <s v="COMMUNICATIONS PERSONEL EXPENSESES"/>
    <x v="12"/>
    <s v="ENGAGEMENT"/>
    <s v="GENFND"/>
    <x v="84"/>
    <x v="82"/>
    <s v="---"/>
    <s v="EX"/>
    <s v="RENT"/>
    <s v="RENTS"/>
    <s v="KP"/>
    <x v="4"/>
    <s v="GEN EXP"/>
    <s v="09"/>
    <s v="PRD"/>
    <x v="3"/>
    <n v="1000"/>
    <n v="1000"/>
    <m/>
    <x v="0"/>
    <n v="0"/>
    <s v="EX"/>
    <n v="1000"/>
    <n v="1000"/>
    <x v="0"/>
    <n v="0"/>
    <n v="0"/>
    <m/>
    <n v="0"/>
    <n v="1000"/>
    <s v="N"/>
    <m/>
    <s v="ENGA"/>
    <s v="ENGAGEMENT"/>
    <s v="9B"/>
    <s v="1-Adjust Based Budget"/>
    <x v="42"/>
    <x v="2"/>
    <x v="7"/>
    <m/>
    <x v="12"/>
    <x v="12"/>
    <m/>
  </r>
  <r>
    <n v="2018"/>
    <s v="UA"/>
    <s v="ENGA"/>
    <s v="VP FOR ENGAGEMENT"/>
    <x v="156"/>
    <s v="-----"/>
    <m/>
    <s v="GRANDFATHERED &amp; CLIENT PORTFOLIO FUNDS"/>
    <x v="12"/>
    <s v="ENGAGEMENT"/>
    <s v="GENFND"/>
    <x v="84"/>
    <x v="82"/>
    <s v="---"/>
    <s v="EX"/>
    <s v="RENT"/>
    <s v="RENTS"/>
    <s v="KP"/>
    <x v="4"/>
    <s v="GEN EXP"/>
    <s v="09"/>
    <s v="PRD"/>
    <x v="3"/>
    <n v="500"/>
    <n v="500"/>
    <m/>
    <x v="0"/>
    <n v="0"/>
    <s v="EX"/>
    <n v="500"/>
    <n v="500"/>
    <x v="0"/>
    <n v="0"/>
    <n v="0"/>
    <m/>
    <n v="0"/>
    <n v="500"/>
    <s v="N"/>
    <m/>
    <s v="ENGA"/>
    <s v="ENGAGEMENT"/>
    <s v="9B"/>
    <s v="1-Adjust Based Budget"/>
    <x v="42"/>
    <x v="2"/>
    <x v="7"/>
    <m/>
    <x v="12"/>
    <x v="12"/>
    <m/>
  </r>
  <r>
    <n v="2018"/>
    <s v="UA"/>
    <s v="ENGA"/>
    <s v="VP FOR ENGAGEMENT"/>
    <x v="159"/>
    <s v="-----"/>
    <m/>
    <s v="ENGAGEMENT-PERSONNEL RELATED EXPENSES"/>
    <x v="12"/>
    <s v="ENGAGEMENT"/>
    <s v="GENFND"/>
    <x v="84"/>
    <x v="82"/>
    <s v="---"/>
    <s v="EX"/>
    <s v="RENT"/>
    <s v="RENTS"/>
    <s v="KP"/>
    <x v="4"/>
    <s v="GEN EXP"/>
    <s v="09"/>
    <s v="PRD"/>
    <x v="3"/>
    <n v="300"/>
    <n v="300"/>
    <m/>
    <x v="0"/>
    <n v="0"/>
    <s v="EX"/>
    <n v="300"/>
    <n v="300"/>
    <x v="0"/>
    <n v="0"/>
    <n v="0"/>
    <m/>
    <n v="0"/>
    <n v="300"/>
    <s v="N"/>
    <m/>
    <s v="ENGA"/>
    <s v="ENGAGEMENT"/>
    <s v="9B"/>
    <s v="1-Adjust Based Budget"/>
    <x v="42"/>
    <x v="2"/>
    <x v="7"/>
    <m/>
    <x v="12"/>
    <x v="12"/>
    <m/>
  </r>
  <r>
    <n v="2018"/>
    <s v="UA"/>
    <s v="ENGA"/>
    <s v="VP FOR ENGAGEMENT"/>
    <x v="155"/>
    <s v="-----"/>
    <m/>
    <s v="GEN MARKETING PROJECTS / CONTRACTS"/>
    <x v="12"/>
    <s v="ENGAGEMENT"/>
    <s v="GENFND"/>
    <x v="56"/>
    <x v="55"/>
    <s v="---"/>
    <s v="EX"/>
    <s v="RENT"/>
    <s v="RENTS"/>
    <s v="KP"/>
    <x v="4"/>
    <s v="GEN EXP"/>
    <s v="09"/>
    <s v="PRD"/>
    <x v="3"/>
    <n v="500"/>
    <n v="500"/>
    <m/>
    <x v="0"/>
    <n v="0"/>
    <s v="EX"/>
    <n v="500"/>
    <n v="500"/>
    <x v="0"/>
    <n v="0"/>
    <n v="0"/>
    <m/>
    <n v="0"/>
    <n v="500"/>
    <s v="N"/>
    <m/>
    <s v="ENGA"/>
    <s v="ENGAGEMENT"/>
    <s v="9B"/>
    <s v="1-Adjust Based Budget"/>
    <x v="42"/>
    <x v="2"/>
    <x v="7"/>
    <m/>
    <x v="12"/>
    <x v="12"/>
    <m/>
  </r>
  <r>
    <n v="2018"/>
    <s v="UA"/>
    <s v="ENGA"/>
    <s v="VP FOR ENGAGEMENT"/>
    <x v="158"/>
    <s v="-----"/>
    <m/>
    <s v="COMMUNICATIONS PERSONEL EXPENSESES"/>
    <x v="12"/>
    <s v="ENGAGEMENT"/>
    <s v="GENFND"/>
    <x v="56"/>
    <x v="55"/>
    <s v="---"/>
    <s v="EX"/>
    <s v="RENT"/>
    <s v="RENTS"/>
    <s v="KP"/>
    <x v="4"/>
    <s v="GEN EXP"/>
    <s v="09"/>
    <s v="PRD"/>
    <x v="3"/>
    <n v="81822"/>
    <n v="81822"/>
    <m/>
    <x v="0"/>
    <n v="0"/>
    <s v="EX"/>
    <n v="81822"/>
    <n v="81822"/>
    <x v="0"/>
    <n v="0"/>
    <n v="0"/>
    <m/>
    <n v="0"/>
    <n v="81822"/>
    <s v="N"/>
    <m/>
    <s v="ENGA"/>
    <s v="ENGAGEMENT"/>
    <s v="9B"/>
    <s v="1-Adjust Based Budget"/>
    <x v="42"/>
    <x v="2"/>
    <x v="7"/>
    <m/>
    <x v="12"/>
    <x v="12"/>
    <m/>
  </r>
  <r>
    <n v="2018"/>
    <s v="UA"/>
    <s v="ENGA"/>
    <s v="VP FOR ENGAGEMENT"/>
    <x v="156"/>
    <s v="-----"/>
    <m/>
    <s v="GRANDFATHERED &amp; CLIENT PORTFOLIO FUNDS"/>
    <x v="12"/>
    <s v="ENGAGEMENT"/>
    <s v="GENFND"/>
    <x v="56"/>
    <x v="55"/>
    <s v="---"/>
    <s v="EX"/>
    <s v="RENT"/>
    <s v="RENTS"/>
    <s v="KP"/>
    <x v="4"/>
    <s v="GEN EXP"/>
    <s v="09"/>
    <s v="PRD"/>
    <x v="3"/>
    <n v="500"/>
    <n v="500"/>
    <m/>
    <x v="0"/>
    <n v="0"/>
    <s v="EX"/>
    <n v="500"/>
    <n v="500"/>
    <x v="0"/>
    <n v="0"/>
    <n v="0"/>
    <m/>
    <n v="0"/>
    <n v="500"/>
    <s v="N"/>
    <m/>
    <s v="ENGA"/>
    <s v="ENGAGEMENT"/>
    <s v="9B"/>
    <s v="1-Adjust Based Budget"/>
    <x v="42"/>
    <x v="2"/>
    <x v="7"/>
    <m/>
    <x v="12"/>
    <x v="12"/>
    <m/>
  </r>
  <r>
    <n v="2018"/>
    <s v="UA"/>
    <s v="ENGA"/>
    <s v="VP FOR ENGAGEMENT"/>
    <x v="159"/>
    <s v="-----"/>
    <m/>
    <s v="ENGAGEMENT-PERSONNEL RELATED EXPENSES"/>
    <x v="12"/>
    <s v="ENGAGEMENT"/>
    <s v="GENFND"/>
    <x v="56"/>
    <x v="55"/>
    <s v="---"/>
    <s v="EX"/>
    <s v="RENT"/>
    <s v="RENTS"/>
    <s v="KP"/>
    <x v="4"/>
    <s v="GEN EXP"/>
    <s v="09"/>
    <s v="PRD"/>
    <x v="3"/>
    <n v="22000"/>
    <n v="22000"/>
    <m/>
    <x v="0"/>
    <n v="0"/>
    <s v="EX"/>
    <n v="22000"/>
    <n v="22000"/>
    <x v="0"/>
    <n v="0"/>
    <n v="0"/>
    <m/>
    <n v="0"/>
    <n v="22000"/>
    <s v="N"/>
    <m/>
    <s v="ENGA"/>
    <s v="ENGAGEMENT"/>
    <s v="9B"/>
    <s v="1-Adjust Based Budget"/>
    <x v="42"/>
    <x v="2"/>
    <x v="7"/>
    <m/>
    <x v="12"/>
    <x v="12"/>
    <m/>
  </r>
  <r>
    <n v="2018"/>
    <s v="UA"/>
    <s v="ENGA"/>
    <s v="VP FOR ENGAGEMENT"/>
    <x v="157"/>
    <s v="-----"/>
    <m/>
    <s v="LEGACY PERSONNEL EXPENSES"/>
    <x v="12"/>
    <s v="ENGAGEMENT"/>
    <s v="GENFND"/>
    <x v="56"/>
    <x v="55"/>
    <s v="---"/>
    <s v="EX"/>
    <s v="RENT"/>
    <s v="RENTS"/>
    <s v="KP"/>
    <x v="4"/>
    <s v="GEN EXP"/>
    <s v="09"/>
    <s v="PRD"/>
    <x v="3"/>
    <n v="22500"/>
    <n v="22500"/>
    <m/>
    <x v="0"/>
    <n v="0"/>
    <s v="EX"/>
    <n v="22500"/>
    <n v="22500"/>
    <x v="0"/>
    <n v="0"/>
    <n v="0"/>
    <m/>
    <n v="0"/>
    <n v="22500"/>
    <s v="N"/>
    <m/>
    <s v="ENGA"/>
    <s v="ENGAGEMENT"/>
    <s v="9B"/>
    <s v="1-Adjust Based Budget"/>
    <x v="42"/>
    <x v="2"/>
    <x v="7"/>
    <m/>
    <x v="12"/>
    <x v="12"/>
    <m/>
  </r>
  <r>
    <n v="2018"/>
    <s v="UA"/>
    <s v="ENGA"/>
    <s v="VP FOR ENGAGEMENT"/>
    <x v="157"/>
    <s v="-----"/>
    <m/>
    <s v="LEGACY PERSONNEL EXPENSES"/>
    <x v="12"/>
    <s v="ENGAGEMENT"/>
    <s v="GENFND"/>
    <x v="85"/>
    <x v="83"/>
    <s v="---"/>
    <s v="EX"/>
    <s v="RENT"/>
    <s v="RENTS"/>
    <s v="KP"/>
    <x v="4"/>
    <s v="GEN EXP"/>
    <s v="09"/>
    <s v="PRD"/>
    <x v="3"/>
    <n v="2500"/>
    <n v="2500"/>
    <m/>
    <x v="0"/>
    <n v="0"/>
    <s v="EX"/>
    <n v="2500"/>
    <n v="2500"/>
    <x v="0"/>
    <n v="0"/>
    <n v="0"/>
    <m/>
    <n v="0"/>
    <n v="2500"/>
    <s v="N"/>
    <m/>
    <s v="ENGA"/>
    <s v="ENGAGEMENT"/>
    <s v="9B"/>
    <s v="1-Adjust Based Budget"/>
    <x v="42"/>
    <x v="2"/>
    <x v="7"/>
    <m/>
    <x v="12"/>
    <x v="12"/>
    <m/>
  </r>
  <r>
    <n v="2018"/>
    <s v="UA"/>
    <s v="ENGA"/>
    <s v="VP FOR ENGAGEMENT"/>
    <x v="156"/>
    <s v="-----"/>
    <m/>
    <s v="GRANDFATHERED &amp; CLIENT PORTFOLIO FUNDS"/>
    <x v="12"/>
    <s v="ENGAGEMENT"/>
    <s v="GENFND"/>
    <x v="57"/>
    <x v="56"/>
    <s v="---"/>
    <s v="EX"/>
    <s v="R&amp;M"/>
    <s v="REPAIR MAINT"/>
    <s v="KV"/>
    <x v="4"/>
    <s v="GEN EXP"/>
    <s v="09"/>
    <s v="PRD"/>
    <x v="3"/>
    <n v="1000"/>
    <n v="1000"/>
    <m/>
    <x v="0"/>
    <n v="0"/>
    <s v="EX"/>
    <n v="1000"/>
    <n v="1000"/>
    <x v="0"/>
    <n v="0"/>
    <n v="0"/>
    <m/>
    <n v="0"/>
    <n v="1000"/>
    <s v="N"/>
    <m/>
    <s v="ENGA"/>
    <s v="ENGAGEMENT"/>
    <s v="9B"/>
    <s v="1-Adjust Based Budget"/>
    <x v="42"/>
    <x v="2"/>
    <x v="7"/>
    <m/>
    <x v="12"/>
    <x v="12"/>
    <m/>
  </r>
  <r>
    <n v="2018"/>
    <s v="UA"/>
    <s v="ENGA"/>
    <s v="VP FOR ENGAGEMENT"/>
    <x v="157"/>
    <s v="-----"/>
    <m/>
    <s v="LEGACY PERSONNEL EXPENSES"/>
    <x v="12"/>
    <s v="ENGAGEMENT"/>
    <s v="GENFND"/>
    <x v="57"/>
    <x v="56"/>
    <s v="---"/>
    <s v="EX"/>
    <s v="R&amp;M"/>
    <s v="REPAIR MAINT"/>
    <s v="KV"/>
    <x v="4"/>
    <s v="GEN EXP"/>
    <s v="09"/>
    <s v="PRD"/>
    <x v="3"/>
    <n v="1500"/>
    <n v="1500"/>
    <m/>
    <x v="0"/>
    <n v="0"/>
    <s v="EX"/>
    <n v="1500"/>
    <n v="1500"/>
    <x v="0"/>
    <n v="0"/>
    <n v="0"/>
    <m/>
    <n v="0"/>
    <n v="1500"/>
    <s v="N"/>
    <m/>
    <s v="ENGA"/>
    <s v="ENGAGEMENT"/>
    <s v="9B"/>
    <s v="1-Adjust Based Budget"/>
    <x v="42"/>
    <x v="2"/>
    <x v="7"/>
    <m/>
    <x v="12"/>
    <x v="12"/>
    <m/>
  </r>
  <r>
    <n v="2018"/>
    <s v="UA"/>
    <s v="ENGA"/>
    <s v="VP FOR ENGAGEMENT"/>
    <x v="158"/>
    <s v="-----"/>
    <m/>
    <s v="COMMUNICATIONS PERSONEL EXPENSESES"/>
    <x v="12"/>
    <s v="ENGAGEMENT"/>
    <s v="GENFND"/>
    <x v="204"/>
    <x v="196"/>
    <s v="---"/>
    <s v="EX"/>
    <s v="COSV"/>
    <s v="CONTRACT SRV"/>
    <s v="KK"/>
    <x v="4"/>
    <s v="GEN EXP"/>
    <s v="09"/>
    <s v="PRD"/>
    <x v="3"/>
    <n v="5500"/>
    <n v="5500"/>
    <m/>
    <x v="0"/>
    <n v="0"/>
    <s v="EX"/>
    <n v="5500"/>
    <n v="5500"/>
    <x v="0"/>
    <n v="0"/>
    <n v="0"/>
    <m/>
    <n v="0"/>
    <n v="5500"/>
    <s v="N"/>
    <m/>
    <s v="ENGA"/>
    <s v="ENGAGEMENT"/>
    <s v="9B"/>
    <s v="1-Adjust Based Budget"/>
    <x v="42"/>
    <x v="2"/>
    <x v="7"/>
    <m/>
    <x v="12"/>
    <x v="12"/>
    <m/>
  </r>
  <r>
    <n v="2018"/>
    <s v="UA"/>
    <s v="ENGA"/>
    <s v="VP FOR ENGAGEMENT"/>
    <x v="159"/>
    <s v="-----"/>
    <m/>
    <s v="ENGAGEMENT-PERSONNEL RELATED EXPENSES"/>
    <x v="12"/>
    <s v="ENGAGEMENT"/>
    <s v="GENFND"/>
    <x v="107"/>
    <x v="105"/>
    <s v="---"/>
    <s v="EX"/>
    <s v="R&amp;M"/>
    <s v="REPAIR MAINT"/>
    <s v="KV"/>
    <x v="4"/>
    <s v="GEN EXP"/>
    <s v="09"/>
    <s v="PRD"/>
    <x v="3"/>
    <n v="200"/>
    <n v="200"/>
    <m/>
    <x v="0"/>
    <n v="0"/>
    <s v="EX"/>
    <n v="200"/>
    <n v="200"/>
    <x v="0"/>
    <n v="0"/>
    <n v="0"/>
    <m/>
    <n v="0"/>
    <n v="200"/>
    <s v="N"/>
    <m/>
    <s v="ENGA"/>
    <s v="ENGAGEMENT"/>
    <s v="9B"/>
    <s v="1-Adjust Based Budget"/>
    <x v="42"/>
    <x v="2"/>
    <x v="7"/>
    <m/>
    <x v="12"/>
    <x v="12"/>
    <m/>
  </r>
  <r>
    <n v="2018"/>
    <s v="UA"/>
    <s v="ENGA"/>
    <s v="VP FOR ENGAGEMENT"/>
    <x v="159"/>
    <s v="-----"/>
    <m/>
    <s v="ENGAGEMENT-PERSONNEL RELATED EXPENSES"/>
    <x v="12"/>
    <s v="ENGAGEMENT"/>
    <s v="GENFND"/>
    <x v="59"/>
    <x v="58"/>
    <s v="---"/>
    <s v="EX"/>
    <s v="R&amp;M"/>
    <s v="REPAIR MAINT"/>
    <s v="KV"/>
    <x v="4"/>
    <s v="GEN EXP"/>
    <s v="09"/>
    <s v="PRD"/>
    <x v="3"/>
    <n v="1500"/>
    <n v="1500"/>
    <m/>
    <x v="0"/>
    <n v="0"/>
    <s v="EX"/>
    <n v="1500"/>
    <n v="1500"/>
    <x v="0"/>
    <n v="0"/>
    <n v="0"/>
    <m/>
    <n v="0"/>
    <n v="1500"/>
    <s v="N"/>
    <m/>
    <s v="ENGA"/>
    <s v="ENGAGEMENT"/>
    <s v="9B"/>
    <s v="1-Adjust Based Budget"/>
    <x v="42"/>
    <x v="2"/>
    <x v="7"/>
    <m/>
    <x v="12"/>
    <x v="12"/>
    <m/>
  </r>
  <r>
    <n v="2018"/>
    <s v="UA"/>
    <s v="ENGA"/>
    <s v="VP FOR ENGAGEMENT"/>
    <x v="157"/>
    <s v="-----"/>
    <m/>
    <s v="LEGACY PERSONNEL EXPENSES"/>
    <x v="12"/>
    <s v="ENGAGEMENT"/>
    <s v="GENFND"/>
    <x v="59"/>
    <x v="58"/>
    <s v="---"/>
    <s v="EX"/>
    <s v="R&amp;M"/>
    <s v="REPAIR MAINT"/>
    <s v="KV"/>
    <x v="4"/>
    <s v="GEN EXP"/>
    <s v="09"/>
    <s v="PRD"/>
    <x v="3"/>
    <n v="3000"/>
    <n v="3000"/>
    <m/>
    <x v="0"/>
    <n v="0"/>
    <s v="EX"/>
    <n v="3000"/>
    <n v="3000"/>
    <x v="0"/>
    <n v="0"/>
    <n v="0"/>
    <m/>
    <n v="0"/>
    <n v="3000"/>
    <s v="N"/>
    <m/>
    <s v="ENGA"/>
    <s v="ENGAGEMENT"/>
    <s v="9B"/>
    <s v="1-Adjust Based Budget"/>
    <x v="42"/>
    <x v="2"/>
    <x v="7"/>
    <m/>
    <x v="12"/>
    <x v="12"/>
    <m/>
  </r>
  <r>
    <n v="2018"/>
    <s v="UA"/>
    <s v="ENGA"/>
    <s v="VP FOR ENGAGEMENT"/>
    <x v="157"/>
    <s v="-----"/>
    <m/>
    <s v="LEGACY PERSONNEL EXPENSES"/>
    <x v="12"/>
    <s v="ENGAGEMENT"/>
    <s v="GENFND"/>
    <x v="121"/>
    <x v="117"/>
    <s v="---"/>
    <s v="EX"/>
    <s v="COSV"/>
    <s v="CONTRACT SRV"/>
    <s v="KK"/>
    <x v="4"/>
    <s v="GEN EXP"/>
    <s v="09"/>
    <s v="PRD"/>
    <x v="3"/>
    <n v="1000"/>
    <n v="1000"/>
    <m/>
    <x v="0"/>
    <n v="0"/>
    <s v="EX"/>
    <n v="1000"/>
    <n v="1000"/>
    <x v="0"/>
    <n v="0"/>
    <n v="0"/>
    <m/>
    <n v="0"/>
    <n v="1000"/>
    <s v="N"/>
    <m/>
    <s v="ENGA"/>
    <s v="ENGAGEMENT"/>
    <s v="9B"/>
    <s v="1-Adjust Based Budget"/>
    <x v="42"/>
    <x v="2"/>
    <x v="7"/>
    <m/>
    <x v="12"/>
    <x v="12"/>
    <m/>
  </r>
  <r>
    <n v="2018"/>
    <s v="UA"/>
    <s v="ENGA"/>
    <s v="VP FOR ENGAGEMENT"/>
    <x v="155"/>
    <s v="-----"/>
    <m/>
    <s v="GEN MARKETING PROJECTS / CONTRACTS"/>
    <x v="12"/>
    <s v="ENGAGEMENT"/>
    <s v="GENFND"/>
    <x v="108"/>
    <x v="106"/>
    <s v="---"/>
    <s v="EX"/>
    <s v="ADV"/>
    <s v="ADVERT PROMO"/>
    <s v="LA"/>
    <x v="4"/>
    <s v="GEN EXP"/>
    <s v="09"/>
    <s v="PRD"/>
    <x v="3"/>
    <n v="300000"/>
    <n v="300000"/>
    <m/>
    <x v="0"/>
    <n v="0"/>
    <s v="EX"/>
    <n v="300000"/>
    <n v="300000"/>
    <x v="0"/>
    <n v="0"/>
    <n v="0"/>
    <m/>
    <n v="0"/>
    <n v="300000"/>
    <s v="N"/>
    <m/>
    <s v="ENGA"/>
    <s v="ENGAGEMENT"/>
    <s v="9B"/>
    <s v="1-Adjust Based Budget"/>
    <x v="42"/>
    <x v="2"/>
    <x v="7"/>
    <m/>
    <x v="12"/>
    <x v="12"/>
    <m/>
  </r>
  <r>
    <n v="2018"/>
    <s v="UA"/>
    <s v="ENGA"/>
    <s v="VP FOR ENGAGEMENT"/>
    <x v="158"/>
    <s v="-----"/>
    <m/>
    <s v="COMMUNICATIONS PERSONEL EXPENSESES"/>
    <x v="12"/>
    <s v="ENGAGEMENT"/>
    <s v="GENFND"/>
    <x v="108"/>
    <x v="106"/>
    <s v="---"/>
    <s v="EX"/>
    <s v="ADV"/>
    <s v="ADVERT PROMO"/>
    <s v="LA"/>
    <x v="4"/>
    <s v="GEN EXP"/>
    <s v="09"/>
    <s v="PRD"/>
    <x v="3"/>
    <n v="5000"/>
    <n v="5000"/>
    <m/>
    <x v="0"/>
    <n v="0"/>
    <s v="EX"/>
    <n v="5000"/>
    <n v="5000"/>
    <x v="0"/>
    <n v="0"/>
    <n v="0"/>
    <m/>
    <n v="0"/>
    <n v="5000"/>
    <s v="N"/>
    <m/>
    <s v="ENGA"/>
    <s v="ENGAGEMENT"/>
    <s v="9B"/>
    <s v="1-Adjust Based Budget"/>
    <x v="42"/>
    <x v="2"/>
    <x v="7"/>
    <m/>
    <x v="12"/>
    <x v="12"/>
    <m/>
  </r>
  <r>
    <n v="2018"/>
    <s v="UA"/>
    <s v="ENGA"/>
    <s v="VP FOR ENGAGEMENT"/>
    <x v="160"/>
    <s v="-----"/>
    <m/>
    <s v="IT SUPPORT &amp; ENTERPRISE PROJECTS"/>
    <x v="12"/>
    <s v="ENGAGEMENT"/>
    <s v="GENFND"/>
    <x v="108"/>
    <x v="106"/>
    <s v="---"/>
    <s v="EX"/>
    <s v="ADV"/>
    <s v="ADVERT PROMO"/>
    <s v="LA"/>
    <x v="4"/>
    <s v="GEN EXP"/>
    <s v="09"/>
    <s v="PRD"/>
    <x v="3"/>
    <n v="5000"/>
    <n v="5000"/>
    <m/>
    <x v="0"/>
    <n v="0"/>
    <s v="EX"/>
    <n v="5000"/>
    <n v="5000"/>
    <x v="0"/>
    <n v="0"/>
    <n v="0"/>
    <m/>
    <n v="0"/>
    <n v="5000"/>
    <s v="N"/>
    <m/>
    <s v="ENGA"/>
    <s v="ENGAGEMENT"/>
    <s v="9B"/>
    <s v="1-Adjust Based Budget"/>
    <x v="42"/>
    <x v="2"/>
    <x v="7"/>
    <m/>
    <x v="12"/>
    <x v="12"/>
    <m/>
  </r>
  <r>
    <n v="2018"/>
    <s v="UA"/>
    <s v="ENGA"/>
    <s v="VP FOR ENGAGEMENT"/>
    <x v="156"/>
    <s v="-----"/>
    <m/>
    <s v="GRANDFATHERED &amp; CLIENT PORTFOLIO FUNDS"/>
    <x v="12"/>
    <s v="ENGAGEMENT"/>
    <s v="GENFND"/>
    <x v="108"/>
    <x v="106"/>
    <s v="---"/>
    <s v="EX"/>
    <s v="ADV"/>
    <s v="ADVERT PROMO"/>
    <s v="LA"/>
    <x v="4"/>
    <s v="GEN EXP"/>
    <s v="09"/>
    <s v="PRD"/>
    <x v="3"/>
    <n v="140000"/>
    <n v="140000"/>
    <m/>
    <x v="0"/>
    <n v="0"/>
    <s v="EX"/>
    <n v="140000"/>
    <n v="140000"/>
    <x v="0"/>
    <n v="0"/>
    <n v="0"/>
    <m/>
    <n v="0"/>
    <n v="140000"/>
    <s v="N"/>
    <m/>
    <s v="ENGA"/>
    <s v="ENGAGEMENT"/>
    <s v="9B"/>
    <s v="1-Adjust Based Budget"/>
    <x v="42"/>
    <x v="2"/>
    <x v="7"/>
    <m/>
    <x v="12"/>
    <x v="12"/>
    <m/>
  </r>
  <r>
    <n v="2018"/>
    <s v="UA"/>
    <s v="ENGA"/>
    <s v="VP FOR ENGAGEMENT"/>
    <x v="159"/>
    <s v="-----"/>
    <m/>
    <s v="ENGAGEMENT-PERSONNEL RELATED EXPENSES"/>
    <x v="12"/>
    <s v="ENGAGEMENT"/>
    <s v="GENFND"/>
    <x v="108"/>
    <x v="106"/>
    <s v="---"/>
    <s v="EX"/>
    <s v="ADV"/>
    <s v="ADVERT PROMO"/>
    <s v="LA"/>
    <x v="4"/>
    <s v="GEN EXP"/>
    <s v="09"/>
    <s v="PRD"/>
    <x v="3"/>
    <n v="3000"/>
    <n v="3000"/>
    <m/>
    <x v="0"/>
    <n v="0"/>
    <s v="EX"/>
    <n v="3000"/>
    <n v="3000"/>
    <x v="0"/>
    <n v="0"/>
    <n v="0"/>
    <m/>
    <n v="0"/>
    <n v="3000"/>
    <s v="N"/>
    <m/>
    <s v="ENGA"/>
    <s v="ENGAGEMENT"/>
    <s v="9B"/>
    <s v="1-Adjust Based Budget"/>
    <x v="42"/>
    <x v="2"/>
    <x v="7"/>
    <m/>
    <x v="12"/>
    <x v="12"/>
    <m/>
  </r>
  <r>
    <n v="2018"/>
    <s v="UA"/>
    <s v="ENGA"/>
    <s v="VP FOR ENGAGEMENT"/>
    <x v="155"/>
    <s v="-----"/>
    <m/>
    <s v="GEN MARKETING PROJECTS / CONTRACTS"/>
    <x v="12"/>
    <s v="ENGAGEMENT"/>
    <s v="GENFND"/>
    <x v="15"/>
    <x v="14"/>
    <s v="---"/>
    <s v="EX"/>
    <s v="ADV"/>
    <s v="ADVERT PROMO"/>
    <s v="LA"/>
    <x v="4"/>
    <s v="GEN EXP"/>
    <s v="09"/>
    <s v="PRD"/>
    <x v="3"/>
    <n v="500"/>
    <n v="500"/>
    <m/>
    <x v="0"/>
    <n v="0"/>
    <s v="EX"/>
    <n v="500"/>
    <n v="500"/>
    <x v="0"/>
    <n v="0"/>
    <n v="0"/>
    <m/>
    <n v="0"/>
    <n v="500"/>
    <s v="N"/>
    <m/>
    <s v="ENGA"/>
    <s v="ENGAGEMENT"/>
    <s v="9B"/>
    <s v="1-Adjust Based Budget"/>
    <x v="42"/>
    <x v="2"/>
    <x v="7"/>
    <m/>
    <x v="12"/>
    <x v="12"/>
    <m/>
  </r>
  <r>
    <n v="2018"/>
    <s v="UA"/>
    <s v="ENGA"/>
    <s v="VP FOR ENGAGEMENT"/>
    <x v="158"/>
    <s v="-----"/>
    <m/>
    <s v="COMMUNICATIONS PERSONEL EXPENSESES"/>
    <x v="12"/>
    <s v="ENGAGEMENT"/>
    <s v="GENFND"/>
    <x v="15"/>
    <x v="14"/>
    <s v="---"/>
    <s v="EX"/>
    <s v="ADV"/>
    <s v="ADVERT PROMO"/>
    <s v="LA"/>
    <x v="4"/>
    <s v="GEN EXP"/>
    <s v="09"/>
    <s v="PRD"/>
    <x v="3"/>
    <n v="8000"/>
    <n v="8000"/>
    <m/>
    <x v="0"/>
    <n v="0"/>
    <s v="EX"/>
    <n v="8000"/>
    <n v="8000"/>
    <x v="0"/>
    <n v="0"/>
    <n v="0"/>
    <m/>
    <n v="0"/>
    <n v="8000"/>
    <s v="N"/>
    <m/>
    <s v="ENGA"/>
    <s v="ENGAGEMENT"/>
    <s v="9B"/>
    <s v="1-Adjust Based Budget"/>
    <x v="42"/>
    <x v="2"/>
    <x v="7"/>
    <m/>
    <x v="12"/>
    <x v="12"/>
    <m/>
  </r>
  <r>
    <n v="2018"/>
    <s v="UA"/>
    <s v="ENGA"/>
    <s v="VP FOR ENGAGEMENT"/>
    <x v="159"/>
    <s v="-----"/>
    <m/>
    <s v="ENGAGEMENT-PERSONNEL RELATED EXPENSES"/>
    <x v="12"/>
    <s v="ENGAGEMENT"/>
    <s v="GENFND"/>
    <x v="88"/>
    <x v="86"/>
    <s v="---"/>
    <s v="EX"/>
    <s v="S&amp;E"/>
    <s v="S&amp;E"/>
    <s v="LF"/>
    <x v="4"/>
    <s v="GEN EXP"/>
    <s v="09"/>
    <s v="PRD"/>
    <x v="3"/>
    <n v="100"/>
    <n v="100"/>
    <m/>
    <x v="0"/>
    <n v="0"/>
    <s v="EX"/>
    <n v="100"/>
    <n v="100"/>
    <x v="0"/>
    <n v="0"/>
    <n v="0"/>
    <m/>
    <n v="0"/>
    <n v="100"/>
    <s v="N"/>
    <m/>
    <s v="ENGA"/>
    <s v="ENGAGEMENT"/>
    <s v="9B"/>
    <s v="1-Adjust Based Budget"/>
    <x v="42"/>
    <x v="2"/>
    <x v="7"/>
    <m/>
    <x v="12"/>
    <x v="12"/>
    <m/>
  </r>
  <r>
    <n v="2018"/>
    <s v="UA"/>
    <s v="ENGA"/>
    <s v="VP FOR ENGAGEMENT"/>
    <x v="155"/>
    <s v="-----"/>
    <m/>
    <s v="GEN MARKETING PROJECTS / CONTRACTS"/>
    <x v="12"/>
    <s v="ENGAGEMENT"/>
    <s v="GENFND"/>
    <x v="16"/>
    <x v="15"/>
    <s v="---"/>
    <s v="EX"/>
    <s v="ADV"/>
    <s v="ADVERT PROMO"/>
    <s v="LA"/>
    <x v="4"/>
    <s v="GEN EXP"/>
    <s v="09"/>
    <s v="PRD"/>
    <x v="3"/>
    <n v="500"/>
    <n v="500"/>
    <m/>
    <x v="0"/>
    <n v="0"/>
    <s v="EX"/>
    <n v="500"/>
    <n v="500"/>
    <x v="0"/>
    <n v="0"/>
    <n v="0"/>
    <m/>
    <n v="0"/>
    <n v="500"/>
    <s v="N"/>
    <m/>
    <s v="ENGA"/>
    <s v="ENGAGEMENT"/>
    <s v="9B"/>
    <s v="1-Adjust Based Budget"/>
    <x v="42"/>
    <x v="2"/>
    <x v="7"/>
    <m/>
    <x v="12"/>
    <x v="12"/>
    <m/>
  </r>
  <r>
    <n v="2018"/>
    <s v="UA"/>
    <s v="ENGA"/>
    <s v="VP FOR ENGAGEMENT"/>
    <x v="156"/>
    <s v="-----"/>
    <m/>
    <s v="GRANDFATHERED &amp; CLIENT PORTFOLIO FUNDS"/>
    <x v="12"/>
    <s v="ENGAGEMENT"/>
    <s v="GENFND"/>
    <x v="16"/>
    <x v="15"/>
    <s v="---"/>
    <s v="EX"/>
    <s v="ADV"/>
    <s v="ADVERT PROMO"/>
    <s v="LA"/>
    <x v="4"/>
    <s v="GEN EXP"/>
    <s v="09"/>
    <s v="PRD"/>
    <x v="3"/>
    <n v="18000"/>
    <n v="18000"/>
    <m/>
    <x v="0"/>
    <n v="0"/>
    <s v="EX"/>
    <n v="18000"/>
    <n v="18000"/>
    <x v="0"/>
    <n v="0"/>
    <n v="0"/>
    <m/>
    <n v="0"/>
    <n v="18000"/>
    <s v="N"/>
    <m/>
    <s v="ENGA"/>
    <s v="ENGAGEMENT"/>
    <s v="9B"/>
    <s v="1-Adjust Based Budget"/>
    <x v="42"/>
    <x v="2"/>
    <x v="7"/>
    <m/>
    <x v="12"/>
    <x v="12"/>
    <m/>
  </r>
  <r>
    <n v="2018"/>
    <s v="UA"/>
    <s v="ENGA"/>
    <s v="VP FOR ENGAGEMENT"/>
    <x v="157"/>
    <s v="-----"/>
    <m/>
    <s v="LEGACY PERSONNEL EXPENSES"/>
    <x v="12"/>
    <s v="ENGAGEMENT"/>
    <s v="GENFND"/>
    <x v="16"/>
    <x v="15"/>
    <s v="---"/>
    <s v="EX"/>
    <s v="ADV"/>
    <s v="ADVERT PROMO"/>
    <s v="LA"/>
    <x v="4"/>
    <s v="GEN EXP"/>
    <s v="09"/>
    <s v="PRD"/>
    <x v="3"/>
    <n v="87515"/>
    <n v="87515"/>
    <m/>
    <x v="0"/>
    <n v="0"/>
    <s v="EX"/>
    <n v="87515"/>
    <n v="87515"/>
    <x v="0"/>
    <n v="0"/>
    <n v="0"/>
    <m/>
    <n v="0"/>
    <n v="87515"/>
    <s v="N"/>
    <m/>
    <s v="ENGA"/>
    <s v="ENGAGEMENT"/>
    <s v="9B"/>
    <s v="1-Adjust Based Budget"/>
    <x v="42"/>
    <x v="2"/>
    <x v="7"/>
    <m/>
    <x v="12"/>
    <x v="12"/>
    <m/>
  </r>
  <r>
    <n v="2018"/>
    <s v="UA"/>
    <s v="ENGA"/>
    <s v="VP FOR ENGAGEMENT"/>
    <x v="159"/>
    <s v="-----"/>
    <m/>
    <s v="ENGAGEMENT-PERSONNEL RELATED EXPENSES"/>
    <x v="12"/>
    <s v="ENGAGEMENT"/>
    <s v="GENFND"/>
    <x v="60"/>
    <x v="59"/>
    <s v="---"/>
    <s v="EX"/>
    <s v="S&amp;E"/>
    <s v="S&amp;E"/>
    <s v="LF"/>
    <x v="4"/>
    <s v="GEN EXP"/>
    <s v="09"/>
    <s v="PRD"/>
    <x v="3"/>
    <n v="100"/>
    <n v="100"/>
    <m/>
    <x v="0"/>
    <n v="0"/>
    <s v="EX"/>
    <n v="100"/>
    <n v="100"/>
    <x v="0"/>
    <n v="0"/>
    <n v="0"/>
    <m/>
    <n v="0"/>
    <n v="100"/>
    <s v="N"/>
    <m/>
    <s v="ENGA"/>
    <s v="ENGAGEMENT"/>
    <s v="9B"/>
    <s v="1-Adjust Based Budget"/>
    <x v="42"/>
    <x v="2"/>
    <x v="7"/>
    <m/>
    <x v="12"/>
    <x v="12"/>
    <m/>
  </r>
  <r>
    <n v="2018"/>
    <s v="UA"/>
    <s v="ENGA"/>
    <s v="VP FOR ENGAGEMENT"/>
    <x v="157"/>
    <s v="-----"/>
    <m/>
    <s v="LEGACY PERSONNEL EXPENSES"/>
    <x v="12"/>
    <s v="ENGAGEMENT"/>
    <s v="GENFND"/>
    <x v="60"/>
    <x v="59"/>
    <s v="---"/>
    <s v="EX"/>
    <s v="S&amp;E"/>
    <s v="S&amp;E"/>
    <s v="LF"/>
    <x v="4"/>
    <s v="GEN EXP"/>
    <s v="09"/>
    <s v="PRD"/>
    <x v="3"/>
    <n v="1500"/>
    <n v="1500"/>
    <m/>
    <x v="0"/>
    <n v="0"/>
    <s v="EX"/>
    <n v="1500"/>
    <n v="1500"/>
    <x v="0"/>
    <n v="0"/>
    <n v="0"/>
    <m/>
    <n v="0"/>
    <n v="1500"/>
    <s v="N"/>
    <m/>
    <s v="ENGA"/>
    <s v="ENGAGEMENT"/>
    <s v="9B"/>
    <s v="1-Adjust Based Budget"/>
    <x v="42"/>
    <x v="2"/>
    <x v="7"/>
    <m/>
    <x v="12"/>
    <x v="12"/>
    <m/>
  </r>
  <r>
    <n v="2018"/>
    <s v="UA"/>
    <s v="ENGA"/>
    <s v="VP FOR ENGAGEMENT"/>
    <x v="159"/>
    <s v="-----"/>
    <m/>
    <s v="ENGAGEMENT-PERSONNEL RELATED EXPENSES"/>
    <x v="12"/>
    <s v="ENGAGEMENT"/>
    <s v="GENFND"/>
    <x v="23"/>
    <x v="22"/>
    <s v="---"/>
    <s v="EX"/>
    <s v="S&amp;E"/>
    <s v="S&amp;E"/>
    <s v="LF"/>
    <x v="4"/>
    <s v="GEN EXP"/>
    <s v="09"/>
    <s v="PRD"/>
    <x v="3"/>
    <n v="200"/>
    <n v="200"/>
    <m/>
    <x v="0"/>
    <n v="0"/>
    <s v="EX"/>
    <n v="200"/>
    <n v="200"/>
    <x v="0"/>
    <n v="0"/>
    <n v="0"/>
    <m/>
    <n v="0"/>
    <n v="200"/>
    <s v="N"/>
    <m/>
    <s v="ENGA"/>
    <s v="ENGAGEMENT"/>
    <s v="9B"/>
    <s v="1-Adjust Based Budget"/>
    <x v="42"/>
    <x v="2"/>
    <x v="7"/>
    <m/>
    <x v="12"/>
    <x v="12"/>
    <m/>
  </r>
  <r>
    <n v="2018"/>
    <s v="UA"/>
    <s v="ENGA"/>
    <s v="VP FOR ENGAGEMENT"/>
    <x v="156"/>
    <s v="-----"/>
    <m/>
    <s v="GRANDFATHERED &amp; CLIENT PORTFOLIO FUNDS"/>
    <x v="12"/>
    <s v="ENGAGEMENT"/>
    <s v="GENFND"/>
    <x v="62"/>
    <x v="61"/>
    <s v="---"/>
    <s v="EX"/>
    <s v="UTIL"/>
    <s v="UTILITIES"/>
    <s v="HK"/>
    <x v="4"/>
    <s v="GEN EXP"/>
    <s v="09"/>
    <s v="PRD"/>
    <x v="3"/>
    <n v="500"/>
    <n v="500"/>
    <m/>
    <x v="0"/>
    <n v="0"/>
    <s v="EX"/>
    <n v="500"/>
    <n v="500"/>
    <x v="0"/>
    <n v="0"/>
    <n v="0"/>
    <m/>
    <n v="0"/>
    <n v="500"/>
    <s v="N"/>
    <m/>
    <s v="ENGA"/>
    <s v="ENGAGEMENT"/>
    <s v="9B"/>
    <s v="1-Adjust Based Budget"/>
    <x v="42"/>
    <x v="2"/>
    <x v="7"/>
    <m/>
    <x v="12"/>
    <x v="12"/>
    <m/>
  </r>
  <r>
    <n v="2018"/>
    <s v="UA"/>
    <s v="ENGA"/>
    <s v="VP FOR ENGAGEMENT"/>
    <x v="157"/>
    <s v="-----"/>
    <m/>
    <s v="LEGACY PERSONNEL EXPENSES"/>
    <x v="12"/>
    <s v="ENGAGEMENT"/>
    <s v="GENFND"/>
    <x v="62"/>
    <x v="61"/>
    <s v="---"/>
    <s v="EX"/>
    <s v="UTIL"/>
    <s v="UTILITIES"/>
    <s v="HK"/>
    <x v="4"/>
    <s v="GEN EXP"/>
    <s v="09"/>
    <s v="PRD"/>
    <x v="3"/>
    <n v="50"/>
    <n v="50"/>
    <m/>
    <x v="0"/>
    <n v="0"/>
    <s v="EX"/>
    <n v="50"/>
    <n v="50"/>
    <x v="0"/>
    <n v="0"/>
    <n v="0"/>
    <m/>
    <n v="0"/>
    <n v="50"/>
    <s v="N"/>
    <m/>
    <s v="ENGA"/>
    <s v="ENGAGEMENT"/>
    <s v="9B"/>
    <s v="1-Adjust Based Budget"/>
    <x v="42"/>
    <x v="2"/>
    <x v="7"/>
    <m/>
    <x v="12"/>
    <x v="12"/>
    <m/>
  </r>
  <r>
    <n v="2018"/>
    <s v="UA"/>
    <s v="ENGA"/>
    <s v="VP FOR ENGAGEMENT"/>
    <x v="155"/>
    <s v="-----"/>
    <m/>
    <s v="GEN MARKETING PROJECTS / CONTRACTS"/>
    <x v="12"/>
    <s v="ENGAGEMENT"/>
    <s v="GENFND"/>
    <x v="205"/>
    <x v="197"/>
    <s v="---"/>
    <s v="EX"/>
    <s v="S&amp;E"/>
    <s v="S&amp;E"/>
    <s v="LF"/>
    <x v="4"/>
    <s v="GEN EXP"/>
    <s v="09"/>
    <s v="PRD"/>
    <x v="3"/>
    <n v="100"/>
    <n v="100"/>
    <m/>
    <x v="0"/>
    <n v="0"/>
    <s v="EX"/>
    <n v="100"/>
    <n v="100"/>
    <x v="0"/>
    <n v="0"/>
    <n v="0"/>
    <m/>
    <n v="0"/>
    <n v="100"/>
    <s v="N"/>
    <m/>
    <s v="ENGA"/>
    <s v="ENGAGEMENT"/>
    <s v="9B"/>
    <s v="1-Adjust Based Budget"/>
    <x v="42"/>
    <x v="2"/>
    <x v="7"/>
    <m/>
    <x v="12"/>
    <x v="12"/>
    <m/>
  </r>
  <r>
    <n v="2018"/>
    <s v="UA"/>
    <s v="ENGA"/>
    <s v="VP FOR ENGAGEMENT"/>
    <x v="156"/>
    <s v="-----"/>
    <m/>
    <s v="GRANDFATHERED &amp; CLIENT PORTFOLIO FUNDS"/>
    <x v="12"/>
    <s v="ENGAGEMENT"/>
    <s v="GENFND"/>
    <x v="205"/>
    <x v="197"/>
    <s v="---"/>
    <s v="EX"/>
    <s v="S&amp;E"/>
    <s v="S&amp;E"/>
    <s v="LF"/>
    <x v="4"/>
    <s v="GEN EXP"/>
    <s v="09"/>
    <s v="PRD"/>
    <x v="3"/>
    <n v="18000"/>
    <n v="18000"/>
    <m/>
    <x v="0"/>
    <n v="0"/>
    <s v="EX"/>
    <n v="18000"/>
    <n v="18000"/>
    <x v="0"/>
    <n v="0"/>
    <n v="0"/>
    <m/>
    <n v="0"/>
    <n v="18000"/>
    <s v="N"/>
    <m/>
    <s v="ENGA"/>
    <s v="ENGAGEMENT"/>
    <s v="9B"/>
    <s v="1-Adjust Based Budget"/>
    <x v="42"/>
    <x v="2"/>
    <x v="7"/>
    <m/>
    <x v="12"/>
    <x v="12"/>
    <m/>
  </r>
  <r>
    <n v="2018"/>
    <s v="UA"/>
    <s v="ENGA"/>
    <s v="VP FOR ENGAGEMENT"/>
    <x v="158"/>
    <s v="-----"/>
    <m/>
    <s v="COMMUNICATIONS PERSONEL EXPENSESES"/>
    <x v="12"/>
    <s v="ENGAGEMENT"/>
    <s v="GENFND"/>
    <x v="117"/>
    <x v="114"/>
    <s v="---"/>
    <s v="EX"/>
    <s v="S&amp;E"/>
    <s v="S&amp;E"/>
    <s v="LF"/>
    <x v="4"/>
    <s v="GEN EXP"/>
    <s v="09"/>
    <s v="PRD"/>
    <x v="3"/>
    <n v="1653"/>
    <n v="1653"/>
    <m/>
    <x v="0"/>
    <n v="0"/>
    <s v="EX"/>
    <n v="1653"/>
    <n v="1653"/>
    <x v="0"/>
    <n v="0"/>
    <n v="0"/>
    <m/>
    <n v="0"/>
    <n v="1653"/>
    <s v="N"/>
    <m/>
    <s v="ENGA"/>
    <s v="ENGAGEMENT"/>
    <s v="9B"/>
    <s v="1-Adjust Based Budget"/>
    <x v="42"/>
    <x v="2"/>
    <x v="7"/>
    <m/>
    <x v="12"/>
    <x v="12"/>
    <m/>
  </r>
  <r>
    <n v="2018"/>
    <s v="UA"/>
    <s v="ENGA"/>
    <s v="VP FOR ENGAGEMENT"/>
    <x v="161"/>
    <s v="-----"/>
    <m/>
    <s v="COMMUNICATIONS PROJECTS"/>
    <x v="12"/>
    <s v="ENGAGEMENT"/>
    <s v="GENFND"/>
    <x v="117"/>
    <x v="114"/>
    <s v="---"/>
    <s v="EX"/>
    <s v="S&amp;E"/>
    <s v="S&amp;E"/>
    <s v="LF"/>
    <x v="4"/>
    <s v="GEN EXP"/>
    <s v="09"/>
    <s v="PRD"/>
    <x v="3"/>
    <n v="25618"/>
    <n v="25618"/>
    <m/>
    <x v="0"/>
    <n v="0"/>
    <s v="EX"/>
    <n v="25618"/>
    <n v="25618"/>
    <x v="0"/>
    <n v="0"/>
    <n v="0"/>
    <m/>
    <n v="0"/>
    <n v="25618"/>
    <s v="N"/>
    <m/>
    <s v="ENGA"/>
    <s v="ENGAGEMENT"/>
    <s v="9B"/>
    <s v="1-Adjust Based Budget"/>
    <x v="42"/>
    <x v="2"/>
    <x v="7"/>
    <m/>
    <x v="12"/>
    <x v="12"/>
    <m/>
  </r>
  <r>
    <n v="2018"/>
    <s v="UA"/>
    <s v="ENGA"/>
    <s v="VP FOR ENGAGEMENT"/>
    <x v="159"/>
    <s v="-----"/>
    <m/>
    <s v="ENGAGEMENT-PERSONNEL RELATED EXPENSES"/>
    <x v="12"/>
    <s v="ENGAGEMENT"/>
    <s v="GENFND"/>
    <x v="117"/>
    <x v="114"/>
    <s v="---"/>
    <s v="EX"/>
    <s v="S&amp;E"/>
    <s v="S&amp;E"/>
    <s v="LF"/>
    <x v="4"/>
    <s v="GEN EXP"/>
    <s v="09"/>
    <s v="PRD"/>
    <x v="3"/>
    <n v="3500"/>
    <n v="3500"/>
    <m/>
    <x v="0"/>
    <n v="0"/>
    <s v="EX"/>
    <n v="3500"/>
    <n v="3500"/>
    <x v="0"/>
    <n v="0"/>
    <n v="0"/>
    <m/>
    <n v="0"/>
    <n v="3500"/>
    <s v="N"/>
    <m/>
    <s v="ENGA"/>
    <s v="ENGAGEMENT"/>
    <s v="9B"/>
    <s v="1-Adjust Based Budget"/>
    <x v="42"/>
    <x v="2"/>
    <x v="7"/>
    <m/>
    <x v="12"/>
    <x v="12"/>
    <m/>
  </r>
  <r>
    <n v="2018"/>
    <s v="UA"/>
    <s v="ENGA"/>
    <s v="VP FOR ENGAGEMENT"/>
    <x v="157"/>
    <s v="-----"/>
    <m/>
    <s v="LEGACY PERSONNEL EXPENSES"/>
    <x v="12"/>
    <s v="ENGAGEMENT"/>
    <s v="GENFND"/>
    <x v="117"/>
    <x v="114"/>
    <s v="---"/>
    <s v="EX"/>
    <s v="S&amp;E"/>
    <s v="S&amp;E"/>
    <s v="LF"/>
    <x v="4"/>
    <s v="GEN EXP"/>
    <s v="09"/>
    <s v="PRD"/>
    <x v="3"/>
    <n v="7000"/>
    <n v="7000"/>
    <m/>
    <x v="0"/>
    <n v="0"/>
    <s v="EX"/>
    <n v="7000"/>
    <n v="7000"/>
    <x v="0"/>
    <n v="0"/>
    <n v="0"/>
    <m/>
    <n v="0"/>
    <n v="7000"/>
    <s v="N"/>
    <m/>
    <s v="ENGA"/>
    <s v="ENGAGEMENT"/>
    <s v="9B"/>
    <s v="1-Adjust Based Budget"/>
    <x v="42"/>
    <x v="2"/>
    <x v="7"/>
    <m/>
    <x v="12"/>
    <x v="12"/>
    <m/>
  </r>
  <r>
    <n v="2018"/>
    <s v="UA"/>
    <s v="ENGA"/>
    <s v="VP FOR ENGAGEMENT"/>
    <x v="157"/>
    <s v="-----"/>
    <m/>
    <s v="LEGACY PERSONNEL EXPENSES"/>
    <x v="12"/>
    <s v="ENGAGEMENT"/>
    <s v="GENFND"/>
    <x v="206"/>
    <x v="198"/>
    <s v="---"/>
    <s v="EX"/>
    <s v="S&amp;E"/>
    <s v="S&amp;E"/>
    <s v="LF"/>
    <x v="4"/>
    <s v="GEN EXP"/>
    <s v="09"/>
    <s v="PRD"/>
    <x v="3"/>
    <n v="500"/>
    <n v="500"/>
    <m/>
    <x v="0"/>
    <n v="0"/>
    <s v="EX"/>
    <n v="500"/>
    <n v="500"/>
    <x v="0"/>
    <n v="0"/>
    <n v="0"/>
    <m/>
    <n v="0"/>
    <n v="500"/>
    <s v="N"/>
    <m/>
    <s v="ENGA"/>
    <s v="ENGAGEMENT"/>
    <s v="9B"/>
    <s v="1-Adjust Based Budget"/>
    <x v="42"/>
    <x v="2"/>
    <x v="7"/>
    <m/>
    <x v="12"/>
    <x v="12"/>
    <m/>
  </r>
  <r>
    <n v="2018"/>
    <s v="UA"/>
    <s v="ENGA"/>
    <s v="VP FOR ENGAGEMENT"/>
    <x v="156"/>
    <s v="-----"/>
    <m/>
    <s v="GRANDFATHERED &amp; CLIENT PORTFOLIO FUNDS"/>
    <x v="12"/>
    <s v="ENGAGEMENT"/>
    <s v="GENFND"/>
    <x v="63"/>
    <x v="62"/>
    <s v="---"/>
    <s v="EX"/>
    <s v="S&amp;E"/>
    <s v="S&amp;E"/>
    <s v="LF"/>
    <x v="4"/>
    <s v="GEN EXP"/>
    <s v="09"/>
    <s v="PRD"/>
    <x v="3"/>
    <n v="500"/>
    <n v="500"/>
    <m/>
    <x v="0"/>
    <n v="0"/>
    <s v="EX"/>
    <n v="500"/>
    <n v="500"/>
    <x v="0"/>
    <n v="0"/>
    <n v="0"/>
    <m/>
    <n v="0"/>
    <n v="500"/>
    <s v="N"/>
    <m/>
    <s v="ENGA"/>
    <s v="ENGAGEMENT"/>
    <s v="9B"/>
    <s v="1-Adjust Based Budget"/>
    <x v="42"/>
    <x v="2"/>
    <x v="7"/>
    <m/>
    <x v="12"/>
    <x v="12"/>
    <m/>
  </r>
  <r>
    <n v="2018"/>
    <s v="UA"/>
    <s v="ENGA"/>
    <s v="VP FOR ENGAGEMENT"/>
    <x v="159"/>
    <s v="-----"/>
    <m/>
    <s v="ENGAGEMENT-PERSONNEL RELATED EXPENSES"/>
    <x v="12"/>
    <s v="ENGAGEMENT"/>
    <s v="GENFND"/>
    <x v="63"/>
    <x v="62"/>
    <s v="---"/>
    <s v="EX"/>
    <s v="S&amp;E"/>
    <s v="S&amp;E"/>
    <s v="LF"/>
    <x v="4"/>
    <s v="GEN EXP"/>
    <s v="09"/>
    <s v="PRD"/>
    <x v="3"/>
    <n v="130"/>
    <n v="130"/>
    <m/>
    <x v="0"/>
    <n v="0"/>
    <s v="EX"/>
    <n v="130"/>
    <n v="130"/>
    <x v="0"/>
    <n v="0"/>
    <n v="0"/>
    <m/>
    <n v="0"/>
    <n v="130"/>
    <s v="N"/>
    <m/>
    <s v="ENGA"/>
    <s v="ENGAGEMENT"/>
    <s v="9B"/>
    <s v="1-Adjust Based Budget"/>
    <x v="42"/>
    <x v="2"/>
    <x v="7"/>
    <m/>
    <x v="12"/>
    <x v="12"/>
    <m/>
  </r>
  <r>
    <n v="2018"/>
    <s v="UA"/>
    <s v="ENGA"/>
    <s v="VP FOR ENGAGEMENT"/>
    <x v="157"/>
    <s v="-----"/>
    <m/>
    <s v="LEGACY PERSONNEL EXPENSES"/>
    <x v="12"/>
    <s v="ENGAGEMENT"/>
    <s v="GENFND"/>
    <x v="63"/>
    <x v="62"/>
    <s v="---"/>
    <s v="EX"/>
    <s v="S&amp;E"/>
    <s v="S&amp;E"/>
    <s v="LF"/>
    <x v="4"/>
    <s v="GEN EXP"/>
    <s v="09"/>
    <s v="PRD"/>
    <x v="3"/>
    <n v="3000"/>
    <n v="3000"/>
    <m/>
    <x v="0"/>
    <n v="0"/>
    <s v="EX"/>
    <n v="3000"/>
    <n v="3000"/>
    <x v="0"/>
    <n v="0"/>
    <n v="0"/>
    <m/>
    <n v="0"/>
    <n v="3000"/>
    <s v="N"/>
    <m/>
    <s v="ENGA"/>
    <s v="ENGAGEMENT"/>
    <s v="9B"/>
    <s v="1-Adjust Based Budget"/>
    <x v="42"/>
    <x v="2"/>
    <x v="7"/>
    <m/>
    <x v="12"/>
    <x v="12"/>
    <m/>
  </r>
  <r>
    <n v="2018"/>
    <s v="UA"/>
    <s v="ENGA"/>
    <s v="VP FOR ENGAGEMENT"/>
    <x v="157"/>
    <s v="-----"/>
    <m/>
    <s v="LEGACY PERSONNEL EXPENSES"/>
    <x v="12"/>
    <s v="ENGAGEMENT"/>
    <s v="GENFND"/>
    <x v="167"/>
    <x v="160"/>
    <s v="---"/>
    <s v="EX"/>
    <s v="S&amp;E"/>
    <s v="S&amp;E"/>
    <s v="LF"/>
    <x v="4"/>
    <s v="GEN EXP"/>
    <s v="09"/>
    <s v="PRD"/>
    <x v="3"/>
    <n v="50"/>
    <n v="50"/>
    <m/>
    <x v="0"/>
    <n v="0"/>
    <s v="EX"/>
    <n v="50"/>
    <n v="50"/>
    <x v="0"/>
    <n v="0"/>
    <n v="0"/>
    <m/>
    <n v="0"/>
    <n v="50"/>
    <s v="N"/>
    <m/>
    <s v="ENGA"/>
    <s v="ENGAGEMENT"/>
    <s v="9B"/>
    <s v="1-Adjust Based Budget"/>
    <x v="42"/>
    <x v="2"/>
    <x v="7"/>
    <m/>
    <x v="12"/>
    <x v="12"/>
    <m/>
  </r>
  <r>
    <n v="2018"/>
    <s v="UA"/>
    <s v="ENGA"/>
    <s v="VP FOR ENGAGEMENT"/>
    <x v="155"/>
    <s v="-----"/>
    <m/>
    <s v="GEN MARKETING PROJECTS / CONTRACTS"/>
    <x v="12"/>
    <s v="ENGAGEMENT"/>
    <s v="GENFND"/>
    <x v="17"/>
    <x v="16"/>
    <s v="---"/>
    <s v="EX"/>
    <s v="OEXP"/>
    <s v="OTHER EXP"/>
    <s v="LP"/>
    <x v="4"/>
    <s v="GEN EXP"/>
    <s v="09"/>
    <s v="PRD"/>
    <x v="3"/>
    <n v="500"/>
    <n v="500"/>
    <m/>
    <x v="0"/>
    <n v="0"/>
    <s v="EX"/>
    <n v="500"/>
    <n v="500"/>
    <x v="0"/>
    <n v="0"/>
    <n v="0"/>
    <m/>
    <n v="0"/>
    <n v="500"/>
    <s v="N"/>
    <m/>
    <s v="ENGA"/>
    <s v="ENGAGEMENT"/>
    <s v="9B"/>
    <s v="1-Adjust Based Budget"/>
    <x v="42"/>
    <x v="2"/>
    <x v="7"/>
    <m/>
    <x v="12"/>
    <x v="12"/>
    <m/>
  </r>
  <r>
    <n v="2018"/>
    <s v="UA"/>
    <s v="ENGA"/>
    <s v="VP FOR ENGAGEMENT"/>
    <x v="158"/>
    <s v="-----"/>
    <m/>
    <s v="COMMUNICATIONS PERSONEL EXPENSESES"/>
    <x v="12"/>
    <s v="ENGAGEMENT"/>
    <s v="GENFND"/>
    <x v="17"/>
    <x v="16"/>
    <s v="---"/>
    <s v="EX"/>
    <s v="OEXP"/>
    <s v="OTHER EXP"/>
    <s v="LP"/>
    <x v="4"/>
    <s v="GEN EXP"/>
    <s v="09"/>
    <s v="PRD"/>
    <x v="3"/>
    <n v="20000"/>
    <n v="20000"/>
    <m/>
    <x v="0"/>
    <n v="0"/>
    <s v="EX"/>
    <n v="20000"/>
    <n v="20000"/>
    <x v="0"/>
    <n v="0"/>
    <n v="0"/>
    <m/>
    <n v="0"/>
    <n v="20000"/>
    <s v="N"/>
    <m/>
    <s v="ENGA"/>
    <s v="ENGAGEMENT"/>
    <s v="9B"/>
    <s v="1-Adjust Based Budget"/>
    <x v="42"/>
    <x v="2"/>
    <x v="7"/>
    <m/>
    <x v="12"/>
    <x v="12"/>
    <m/>
  </r>
  <r>
    <n v="2018"/>
    <s v="UA"/>
    <s v="ENGA"/>
    <s v="VP FOR ENGAGEMENT"/>
    <x v="156"/>
    <s v="-----"/>
    <m/>
    <s v="GRANDFATHERED &amp; CLIENT PORTFOLIO FUNDS"/>
    <x v="12"/>
    <s v="ENGAGEMENT"/>
    <s v="GENFND"/>
    <x v="17"/>
    <x v="16"/>
    <s v="---"/>
    <s v="EX"/>
    <s v="OEXP"/>
    <s v="OTHER EXP"/>
    <s v="LP"/>
    <x v="4"/>
    <s v="GEN EXP"/>
    <s v="09"/>
    <s v="PRD"/>
    <x v="3"/>
    <n v="10000"/>
    <n v="10000"/>
    <m/>
    <x v="0"/>
    <n v="0"/>
    <s v="EX"/>
    <n v="10000"/>
    <n v="10000"/>
    <x v="0"/>
    <n v="0"/>
    <n v="0"/>
    <m/>
    <n v="0"/>
    <n v="10000"/>
    <s v="N"/>
    <m/>
    <s v="ENGA"/>
    <s v="ENGAGEMENT"/>
    <s v="9B"/>
    <s v="1-Adjust Based Budget"/>
    <x v="42"/>
    <x v="2"/>
    <x v="7"/>
    <m/>
    <x v="12"/>
    <x v="12"/>
    <m/>
  </r>
  <r>
    <n v="2018"/>
    <s v="UA"/>
    <s v="ENGA"/>
    <s v="VP FOR ENGAGEMENT"/>
    <x v="159"/>
    <s v="-----"/>
    <m/>
    <s v="ENGAGEMENT-PERSONNEL RELATED EXPENSES"/>
    <x v="12"/>
    <s v="ENGAGEMENT"/>
    <s v="GENFND"/>
    <x v="17"/>
    <x v="16"/>
    <s v="---"/>
    <s v="EX"/>
    <s v="OEXP"/>
    <s v="OTHER EXP"/>
    <s v="LP"/>
    <x v="4"/>
    <s v="GEN EXP"/>
    <s v="09"/>
    <s v="PRD"/>
    <x v="3"/>
    <n v="17412"/>
    <n v="17412"/>
    <m/>
    <x v="0"/>
    <n v="0"/>
    <s v="EX"/>
    <n v="17412"/>
    <n v="17412"/>
    <x v="0"/>
    <n v="0"/>
    <n v="0"/>
    <m/>
    <n v="0"/>
    <n v="17412"/>
    <s v="N"/>
    <m/>
    <s v="ENGA"/>
    <s v="ENGAGEMENT"/>
    <s v="9B"/>
    <s v="1-Adjust Based Budget"/>
    <x v="42"/>
    <x v="2"/>
    <x v="7"/>
    <m/>
    <x v="12"/>
    <x v="12"/>
    <m/>
  </r>
  <r>
    <n v="2018"/>
    <s v="UA"/>
    <s v="ENGA"/>
    <s v="VP FOR ENGAGEMENT"/>
    <x v="157"/>
    <s v="-----"/>
    <m/>
    <s v="LEGACY PERSONNEL EXPENSES"/>
    <x v="12"/>
    <s v="ENGAGEMENT"/>
    <s v="GENFND"/>
    <x v="17"/>
    <x v="16"/>
    <s v="---"/>
    <s v="EX"/>
    <s v="OEXP"/>
    <s v="OTHER EXP"/>
    <s v="LP"/>
    <x v="4"/>
    <s v="GEN EXP"/>
    <s v="09"/>
    <s v="PRD"/>
    <x v="3"/>
    <n v="30000"/>
    <n v="30000"/>
    <m/>
    <x v="0"/>
    <n v="0"/>
    <s v="EX"/>
    <n v="30000"/>
    <n v="30000"/>
    <x v="0"/>
    <n v="0"/>
    <n v="0"/>
    <m/>
    <n v="0"/>
    <n v="30000"/>
    <s v="N"/>
    <m/>
    <s v="ENGA"/>
    <s v="ENGAGEMENT"/>
    <s v="9B"/>
    <s v="1-Adjust Based Budget"/>
    <x v="42"/>
    <x v="2"/>
    <x v="7"/>
    <m/>
    <x v="12"/>
    <x v="12"/>
    <m/>
  </r>
  <r>
    <n v="2018"/>
    <s v="UA"/>
    <s v="ENGA"/>
    <s v="VP FOR ENGAGEMENT"/>
    <x v="158"/>
    <s v="-----"/>
    <m/>
    <s v="COMMUNICATIONS PERSONEL EXPENSESES"/>
    <x v="12"/>
    <s v="ENGAGEMENT"/>
    <s v="GENFND"/>
    <x v="126"/>
    <x v="122"/>
    <s v="---"/>
    <s v="EX"/>
    <s v="S&amp;E"/>
    <s v="S&amp;E"/>
    <s v="LF"/>
    <x v="4"/>
    <s v="GEN EXP"/>
    <s v="09"/>
    <s v="PRD"/>
    <x v="3"/>
    <n v="2000"/>
    <n v="2000"/>
    <m/>
    <x v="0"/>
    <n v="0"/>
    <s v="EX"/>
    <n v="2000"/>
    <n v="2000"/>
    <x v="0"/>
    <n v="0"/>
    <n v="0"/>
    <m/>
    <n v="0"/>
    <n v="2000"/>
    <s v="N"/>
    <m/>
    <s v="ENGA"/>
    <s v="ENGAGEMENT"/>
    <s v="9B"/>
    <s v="1-Adjust Based Budget"/>
    <x v="42"/>
    <x v="2"/>
    <x v="7"/>
    <m/>
    <x v="12"/>
    <x v="12"/>
    <m/>
  </r>
  <r>
    <n v="2018"/>
    <s v="UA"/>
    <s v="ENGA"/>
    <s v="VP FOR ENGAGEMENT"/>
    <x v="155"/>
    <s v="-----"/>
    <m/>
    <s v="GEN MARKETING PROJECTS / CONTRACTS"/>
    <x v="12"/>
    <s v="ENGAGEMENT"/>
    <s v="GENFND"/>
    <x v="109"/>
    <x v="107"/>
    <s v="---"/>
    <s v="EX"/>
    <s v="S&amp;E"/>
    <s v="S&amp;E"/>
    <s v="LF"/>
    <x v="4"/>
    <s v="GEN EXP"/>
    <s v="09"/>
    <s v="PRD"/>
    <x v="3"/>
    <n v="500"/>
    <n v="500"/>
    <m/>
    <x v="0"/>
    <n v="0"/>
    <s v="EX"/>
    <n v="500"/>
    <n v="500"/>
    <x v="0"/>
    <n v="0"/>
    <n v="0"/>
    <m/>
    <n v="0"/>
    <n v="500"/>
    <s v="N"/>
    <m/>
    <s v="ENGA"/>
    <s v="ENGAGEMENT"/>
    <s v="9B"/>
    <s v="1-Adjust Based Budget"/>
    <x v="42"/>
    <x v="2"/>
    <x v="7"/>
    <m/>
    <x v="12"/>
    <x v="12"/>
    <m/>
  </r>
  <r>
    <n v="2018"/>
    <s v="UA"/>
    <s v="ENGA"/>
    <s v="VP FOR ENGAGEMENT"/>
    <x v="159"/>
    <s v="-----"/>
    <m/>
    <s v="ENGAGEMENT-PERSONNEL RELATED EXPENSES"/>
    <x v="12"/>
    <s v="ENGAGEMENT"/>
    <s v="GENFND"/>
    <x v="110"/>
    <x v="108"/>
    <s v="---"/>
    <s v="EX"/>
    <s v="S&amp;E"/>
    <s v="S&amp;E"/>
    <s v="LF"/>
    <x v="4"/>
    <s v="GEN EXP"/>
    <s v="09"/>
    <s v="PRD"/>
    <x v="3"/>
    <n v="7000"/>
    <n v="7000"/>
    <m/>
    <x v="0"/>
    <n v="0"/>
    <s v="EX"/>
    <n v="7000"/>
    <n v="7000"/>
    <x v="0"/>
    <n v="0"/>
    <n v="0"/>
    <m/>
    <n v="0"/>
    <n v="7000"/>
    <s v="N"/>
    <m/>
    <s v="ENGA"/>
    <s v="ENGAGEMENT"/>
    <s v="9B"/>
    <s v="1-Adjust Based Budget"/>
    <x v="42"/>
    <x v="2"/>
    <x v="7"/>
    <m/>
    <x v="12"/>
    <x v="12"/>
    <m/>
  </r>
  <r>
    <n v="2018"/>
    <s v="UA"/>
    <s v="ENGA"/>
    <s v="VP FOR ENGAGEMENT"/>
    <x v="158"/>
    <s v="-----"/>
    <m/>
    <s v="COMMUNICATIONS PERSONEL EXPENSESES"/>
    <x v="12"/>
    <s v="ENGAGEMENT"/>
    <s v="GENFND"/>
    <x v="65"/>
    <x v="64"/>
    <s v="---"/>
    <s v="EX"/>
    <s v="S&amp;E"/>
    <s v="S&amp;E"/>
    <s v="LF"/>
    <x v="4"/>
    <s v="GEN EXP"/>
    <s v="09"/>
    <s v="PRD"/>
    <x v="3"/>
    <n v="2000"/>
    <n v="2000"/>
    <m/>
    <x v="0"/>
    <n v="0"/>
    <s v="EX"/>
    <n v="2000"/>
    <n v="2000"/>
    <x v="0"/>
    <n v="0"/>
    <n v="0"/>
    <m/>
    <n v="0"/>
    <n v="2000"/>
    <s v="N"/>
    <m/>
    <s v="ENGA"/>
    <s v="ENGAGEMENT"/>
    <s v="9B"/>
    <s v="1-Adjust Based Budget"/>
    <x v="42"/>
    <x v="2"/>
    <x v="7"/>
    <m/>
    <x v="12"/>
    <x v="12"/>
    <m/>
  </r>
  <r>
    <n v="2018"/>
    <s v="UA"/>
    <s v="ENGA"/>
    <s v="VP FOR ENGAGEMENT"/>
    <x v="156"/>
    <s v="-----"/>
    <m/>
    <s v="GRANDFATHERED &amp; CLIENT PORTFOLIO FUNDS"/>
    <x v="12"/>
    <s v="ENGAGEMENT"/>
    <s v="GENFND"/>
    <x v="65"/>
    <x v="64"/>
    <s v="---"/>
    <s v="EX"/>
    <s v="S&amp;E"/>
    <s v="S&amp;E"/>
    <s v="LF"/>
    <x v="4"/>
    <s v="GEN EXP"/>
    <s v="09"/>
    <s v="PRD"/>
    <x v="3"/>
    <n v="5000"/>
    <n v="5000"/>
    <m/>
    <x v="0"/>
    <n v="0"/>
    <s v="EX"/>
    <n v="5000"/>
    <n v="5000"/>
    <x v="0"/>
    <n v="0"/>
    <n v="0"/>
    <m/>
    <n v="0"/>
    <n v="5000"/>
    <s v="N"/>
    <m/>
    <s v="ENGA"/>
    <s v="ENGAGEMENT"/>
    <s v="9B"/>
    <s v="1-Adjust Based Budget"/>
    <x v="42"/>
    <x v="2"/>
    <x v="7"/>
    <m/>
    <x v="12"/>
    <x v="12"/>
    <m/>
  </r>
  <r>
    <n v="2018"/>
    <s v="UA"/>
    <s v="ENGA"/>
    <s v="VP FOR ENGAGEMENT"/>
    <x v="159"/>
    <s v="-----"/>
    <m/>
    <s v="ENGAGEMENT-PERSONNEL RELATED EXPENSES"/>
    <x v="12"/>
    <s v="ENGAGEMENT"/>
    <s v="GENFND"/>
    <x v="65"/>
    <x v="64"/>
    <s v="---"/>
    <s v="EX"/>
    <s v="S&amp;E"/>
    <s v="S&amp;E"/>
    <s v="LF"/>
    <x v="4"/>
    <s v="GEN EXP"/>
    <s v="09"/>
    <s v="PRD"/>
    <x v="3"/>
    <n v="11000"/>
    <n v="11000"/>
    <m/>
    <x v="0"/>
    <n v="0"/>
    <s v="EX"/>
    <n v="11000"/>
    <n v="11000"/>
    <x v="0"/>
    <n v="0"/>
    <n v="0"/>
    <m/>
    <n v="0"/>
    <n v="11000"/>
    <s v="N"/>
    <m/>
    <s v="ENGA"/>
    <s v="ENGAGEMENT"/>
    <s v="9B"/>
    <s v="1-Adjust Based Budget"/>
    <x v="42"/>
    <x v="2"/>
    <x v="7"/>
    <m/>
    <x v="12"/>
    <x v="12"/>
    <m/>
  </r>
  <r>
    <n v="2018"/>
    <s v="UA"/>
    <s v="ENGA"/>
    <s v="VP FOR ENGAGEMENT"/>
    <x v="154"/>
    <s v="-----"/>
    <m/>
    <s v="COMMUNICATIONS COMP"/>
    <x v="12"/>
    <s v="ENGAGEMENT"/>
    <s v="GENFND"/>
    <x v="24"/>
    <x v="23"/>
    <s v="---"/>
    <s v="EX"/>
    <s v="BENF"/>
    <s v="BENEFITS"/>
    <s v="GP"/>
    <x v="5"/>
    <s v="COMPENS"/>
    <s v="07"/>
    <s v="PRD"/>
    <x v="3"/>
    <n v="336163"/>
    <n v="336163"/>
    <m/>
    <x v="0"/>
    <n v="0"/>
    <s v="EX"/>
    <n v="336163"/>
    <n v="336163"/>
    <x v="0"/>
    <n v="0"/>
    <n v="0"/>
    <m/>
    <n v="0"/>
    <n v="336163"/>
    <s v="N"/>
    <m/>
    <s v="ENGA"/>
    <s v="ENGAGEMENT"/>
    <s v="9B"/>
    <s v="1-Adjust Based Budget"/>
    <x v="42"/>
    <x v="2"/>
    <x v="7"/>
    <m/>
    <x v="12"/>
    <x v="12"/>
    <m/>
  </r>
  <r>
    <n v="2018"/>
    <s v="UA"/>
    <s v="ENGA"/>
    <s v="VP FOR ENGAGEMENT"/>
    <x v="153"/>
    <s v="-----"/>
    <m/>
    <s v="VPEN COMPENSATION"/>
    <x v="12"/>
    <s v="ENGAGEMENT"/>
    <s v="GENFND"/>
    <x v="24"/>
    <x v="23"/>
    <s v="---"/>
    <s v="EX"/>
    <s v="BENF"/>
    <s v="BENEFITS"/>
    <s v="GP"/>
    <x v="5"/>
    <s v="COMPENS"/>
    <s v="07"/>
    <s v="PRD"/>
    <x v="3"/>
    <n v="203091"/>
    <n v="203091"/>
    <m/>
    <x v="0"/>
    <n v="0"/>
    <s v="EX"/>
    <n v="203091"/>
    <n v="203091"/>
    <x v="0"/>
    <n v="0"/>
    <n v="0"/>
    <m/>
    <n v="0"/>
    <n v="203091"/>
    <s v="N"/>
    <m/>
    <s v="ENGA"/>
    <s v="ENGAGEMENT"/>
    <s v="9B"/>
    <s v="1-Adjust Based Budget"/>
    <x v="42"/>
    <x v="2"/>
    <x v="7"/>
    <m/>
    <x v="12"/>
    <x v="12"/>
    <m/>
  </r>
  <r>
    <n v="2018"/>
    <s v="UA"/>
    <s v="ENGA"/>
    <s v="VP FOR ENGAGEMENT"/>
    <x v="152"/>
    <s v="-----"/>
    <m/>
    <s v="UNIVERSITY ENGAGEMENT"/>
    <x v="12"/>
    <s v="ENGAGEMENT"/>
    <s v="GENFND"/>
    <x v="24"/>
    <x v="23"/>
    <s v="---"/>
    <s v="EX"/>
    <s v="BENF"/>
    <s v="BENEFITS"/>
    <s v="GP"/>
    <x v="5"/>
    <s v="COMPENS"/>
    <s v="07"/>
    <s v="PRD"/>
    <x v="3"/>
    <n v="374287"/>
    <n v="361986"/>
    <m/>
    <x v="0"/>
    <n v="0"/>
    <s v="EX"/>
    <n v="361986"/>
    <n v="361986"/>
    <x v="0"/>
    <n v="0"/>
    <n v="0"/>
    <m/>
    <n v="0"/>
    <n v="361986"/>
    <s v="N"/>
    <m/>
    <s v="ENGA"/>
    <s v="ENGAGEMENT"/>
    <s v="9B"/>
    <s v="1-Adjust Based Budget"/>
    <x v="42"/>
    <x v="2"/>
    <x v="7"/>
    <m/>
    <x v="12"/>
    <x v="12"/>
    <m/>
  </r>
  <r>
    <n v="2018"/>
    <s v="UA"/>
    <s v="ENGA"/>
    <s v="VP FOR ENGAGEMENT"/>
    <x v="154"/>
    <s v="-----"/>
    <m/>
    <s v="COMMUNICATIONS COMP"/>
    <x v="12"/>
    <s v="ENGAGEMENT"/>
    <s v="GENFND"/>
    <x v="25"/>
    <x v="24"/>
    <s v="---"/>
    <s v="EX"/>
    <s v="BENF"/>
    <s v="BENEFITS"/>
    <s v="GP"/>
    <x v="5"/>
    <s v="COMPENS"/>
    <s v="07"/>
    <s v="PRD"/>
    <x v="3"/>
    <n v="118673"/>
    <n v="118673"/>
    <m/>
    <x v="0"/>
    <n v="0"/>
    <s v="EX"/>
    <n v="118673"/>
    <n v="118673"/>
    <x v="0"/>
    <n v="0"/>
    <n v="0"/>
    <m/>
    <n v="0"/>
    <n v="118673"/>
    <s v="N"/>
    <m/>
    <s v="ENGA"/>
    <s v="ENGAGEMENT"/>
    <s v="9B"/>
    <s v="1-Adjust Based Budget"/>
    <x v="42"/>
    <x v="2"/>
    <x v="7"/>
    <m/>
    <x v="12"/>
    <x v="12"/>
    <m/>
  </r>
  <r>
    <n v="2018"/>
    <s v="UA"/>
    <s v="ENGA"/>
    <s v="VP FOR ENGAGEMENT"/>
    <x v="153"/>
    <s v="-----"/>
    <m/>
    <s v="VPEN COMPENSATION"/>
    <x v="12"/>
    <s v="ENGAGEMENT"/>
    <s v="GENFND"/>
    <x v="25"/>
    <x v="24"/>
    <s v="---"/>
    <s v="EX"/>
    <s v="BENF"/>
    <s v="BENEFITS"/>
    <s v="GP"/>
    <x v="5"/>
    <s v="COMPENS"/>
    <s v="07"/>
    <s v="PRD"/>
    <x v="3"/>
    <n v="71580"/>
    <n v="71580"/>
    <m/>
    <x v="0"/>
    <n v="0"/>
    <s v="EX"/>
    <n v="71580"/>
    <n v="71580"/>
    <x v="0"/>
    <n v="0"/>
    <n v="0"/>
    <m/>
    <n v="0"/>
    <n v="71580"/>
    <s v="N"/>
    <m/>
    <s v="ENGA"/>
    <s v="ENGAGEMENT"/>
    <s v="9B"/>
    <s v="1-Adjust Based Budget"/>
    <x v="42"/>
    <x v="2"/>
    <x v="7"/>
    <m/>
    <x v="12"/>
    <x v="12"/>
    <m/>
  </r>
  <r>
    <n v="2018"/>
    <s v="UA"/>
    <s v="ENGA"/>
    <s v="VP FOR ENGAGEMENT"/>
    <x v="159"/>
    <s v="-----"/>
    <m/>
    <s v="ENGAGEMENT-PERSONNEL RELATED EXPENSES"/>
    <x v="12"/>
    <s v="ENGAGEMENT"/>
    <s v="GENFND"/>
    <x v="25"/>
    <x v="24"/>
    <s v="---"/>
    <s v="EX"/>
    <s v="BENF"/>
    <s v="BENEFITS"/>
    <s v="GP"/>
    <x v="5"/>
    <s v="COMPENS"/>
    <s v="07"/>
    <s v="PRD"/>
    <x v="3"/>
    <n v="1233"/>
    <n v="1233"/>
    <m/>
    <x v="0"/>
    <n v="0"/>
    <s v="EX"/>
    <n v="1233"/>
    <n v="1233"/>
    <x v="0"/>
    <n v="0"/>
    <n v="0"/>
    <m/>
    <n v="0"/>
    <n v="1233"/>
    <s v="N"/>
    <m/>
    <s v="ENGA"/>
    <s v="ENGAGEMENT"/>
    <s v="9B"/>
    <s v="1-Adjust Based Budget"/>
    <x v="42"/>
    <x v="2"/>
    <x v="7"/>
    <m/>
    <x v="12"/>
    <x v="12"/>
    <m/>
  </r>
  <r>
    <n v="2018"/>
    <s v="UA"/>
    <s v="ENGA"/>
    <s v="VP FOR ENGAGEMENT"/>
    <x v="152"/>
    <s v="-----"/>
    <m/>
    <s v="UNIVERSITY ENGAGEMENT"/>
    <x v="12"/>
    <s v="ENGAGEMENT"/>
    <s v="GENFND"/>
    <x v="25"/>
    <x v="24"/>
    <s v="---"/>
    <s v="EX"/>
    <s v="BENF"/>
    <s v="BENEFITS"/>
    <s v="GP"/>
    <x v="5"/>
    <s v="COMPENS"/>
    <s v="07"/>
    <s v="PRD"/>
    <x v="3"/>
    <n v="135190"/>
    <n v="130998"/>
    <m/>
    <x v="0"/>
    <n v="0"/>
    <s v="EX"/>
    <n v="130998"/>
    <n v="130998"/>
    <x v="0"/>
    <n v="0"/>
    <n v="0"/>
    <m/>
    <n v="0"/>
    <n v="130998"/>
    <s v="N"/>
    <m/>
    <s v="ENGA"/>
    <s v="ENGAGEMENT"/>
    <s v="9B"/>
    <s v="1-Adjust Based Budget"/>
    <x v="42"/>
    <x v="2"/>
    <x v="7"/>
    <m/>
    <x v="12"/>
    <x v="12"/>
    <m/>
  </r>
  <r>
    <n v="2018"/>
    <s v="UA"/>
    <s v="ENGA"/>
    <s v="VP FOR ENGAGEMENT"/>
    <x v="154"/>
    <s v="-----"/>
    <m/>
    <s v="COMMUNICATIONS COMP"/>
    <x v="12"/>
    <s v="ENGAGEMENT"/>
    <s v="GENFND"/>
    <x v="26"/>
    <x v="25"/>
    <s v="---"/>
    <s v="EX"/>
    <s v="BENF"/>
    <s v="BENEFITS"/>
    <s v="GP"/>
    <x v="5"/>
    <s v="COMPENS"/>
    <s v="07"/>
    <s v="PRD"/>
    <x v="3"/>
    <n v="216042"/>
    <n v="216042"/>
    <m/>
    <x v="0"/>
    <n v="0"/>
    <s v="EX"/>
    <n v="216042"/>
    <n v="216042"/>
    <x v="0"/>
    <n v="0"/>
    <n v="0"/>
    <m/>
    <n v="0"/>
    <n v="216042"/>
    <s v="N"/>
    <m/>
    <s v="ENGA"/>
    <s v="ENGAGEMENT"/>
    <s v="9B"/>
    <s v="1-Adjust Based Budget"/>
    <x v="42"/>
    <x v="2"/>
    <x v="7"/>
    <m/>
    <x v="12"/>
    <x v="12"/>
    <m/>
  </r>
  <r>
    <n v="2018"/>
    <s v="UA"/>
    <s v="ENGA"/>
    <s v="VP FOR ENGAGEMENT"/>
    <x v="153"/>
    <s v="-----"/>
    <m/>
    <s v="VPEN COMPENSATION"/>
    <x v="12"/>
    <s v="ENGAGEMENT"/>
    <s v="GENFND"/>
    <x v="26"/>
    <x v="25"/>
    <s v="---"/>
    <s v="EX"/>
    <s v="BENF"/>
    <s v="BENEFITS"/>
    <s v="GP"/>
    <x v="5"/>
    <s v="COMPENS"/>
    <s v="07"/>
    <s v="PRD"/>
    <x v="3"/>
    <n v="134182"/>
    <n v="134182"/>
    <m/>
    <x v="0"/>
    <n v="0"/>
    <s v="EX"/>
    <n v="134182"/>
    <n v="134182"/>
    <x v="0"/>
    <n v="0"/>
    <n v="0"/>
    <m/>
    <n v="0"/>
    <n v="134182"/>
    <s v="N"/>
    <m/>
    <s v="ENGA"/>
    <s v="ENGAGEMENT"/>
    <s v="9B"/>
    <s v="1-Adjust Based Budget"/>
    <x v="42"/>
    <x v="2"/>
    <x v="7"/>
    <m/>
    <x v="12"/>
    <x v="12"/>
    <m/>
  </r>
  <r>
    <n v="2018"/>
    <s v="UA"/>
    <s v="ENGA"/>
    <s v="VP FOR ENGAGEMENT"/>
    <x v="152"/>
    <s v="-----"/>
    <m/>
    <s v="UNIVERSITY ENGAGEMENT"/>
    <x v="12"/>
    <s v="ENGAGEMENT"/>
    <s v="GENFND"/>
    <x v="26"/>
    <x v="25"/>
    <s v="---"/>
    <s v="EX"/>
    <s v="BENF"/>
    <s v="BENEFITS"/>
    <s v="GP"/>
    <x v="5"/>
    <s v="COMPENS"/>
    <s v="07"/>
    <s v="PRD"/>
    <x v="3"/>
    <n v="227711"/>
    <n v="219584"/>
    <m/>
    <x v="0"/>
    <n v="0"/>
    <s v="EX"/>
    <n v="219584"/>
    <n v="219584"/>
    <x v="0"/>
    <n v="0"/>
    <n v="0"/>
    <m/>
    <n v="0"/>
    <n v="219584"/>
    <s v="N"/>
    <m/>
    <s v="ENGA"/>
    <s v="ENGAGEMENT"/>
    <s v="9B"/>
    <s v="1-Adjust Based Budget"/>
    <x v="42"/>
    <x v="2"/>
    <x v="7"/>
    <m/>
    <x v="12"/>
    <x v="12"/>
    <m/>
  </r>
  <r>
    <n v="2018"/>
    <s v="UA"/>
    <s v="ENGA"/>
    <s v="VP FOR ENGAGEMENT"/>
    <x v="154"/>
    <s v="-----"/>
    <m/>
    <s v="COMMUNICATIONS COMP"/>
    <x v="12"/>
    <s v="ENGAGEMENT"/>
    <s v="GENFND"/>
    <x v="67"/>
    <x v="66"/>
    <s v="---"/>
    <s v="EX"/>
    <s v="BENF"/>
    <s v="BENEFITS"/>
    <s v="GP"/>
    <x v="5"/>
    <s v="COMPENS"/>
    <s v="07"/>
    <s v="PRD"/>
    <x v="3"/>
    <n v="5494"/>
    <n v="5494"/>
    <m/>
    <x v="0"/>
    <n v="0"/>
    <s v="EX"/>
    <n v="5494"/>
    <n v="5494"/>
    <x v="0"/>
    <n v="0"/>
    <n v="0"/>
    <m/>
    <n v="0"/>
    <n v="5494"/>
    <s v="N"/>
    <m/>
    <s v="ENGA"/>
    <s v="ENGAGEMENT"/>
    <s v="9B"/>
    <s v="1-Adjust Based Budget"/>
    <x v="42"/>
    <x v="2"/>
    <x v="7"/>
    <m/>
    <x v="12"/>
    <x v="12"/>
    <m/>
  </r>
  <r>
    <n v="2018"/>
    <s v="UA"/>
    <s v="ENGA"/>
    <s v="VP FOR ENGAGEMENT"/>
    <x v="152"/>
    <s v="-----"/>
    <m/>
    <s v="UNIVERSITY ENGAGEMENT"/>
    <x v="12"/>
    <s v="ENGAGEMENT"/>
    <s v="GENFND"/>
    <x v="67"/>
    <x v="66"/>
    <s v="---"/>
    <s v="EX"/>
    <s v="BENF"/>
    <s v="BENEFITS"/>
    <s v="GP"/>
    <x v="5"/>
    <s v="COMPENS"/>
    <s v="07"/>
    <s v="PRD"/>
    <x v="3"/>
    <n v="17269"/>
    <n v="17269"/>
    <m/>
    <x v="0"/>
    <n v="0"/>
    <s v="EX"/>
    <n v="17269"/>
    <n v="17269"/>
    <x v="0"/>
    <n v="0"/>
    <n v="0"/>
    <m/>
    <n v="0"/>
    <n v="17269"/>
    <s v="N"/>
    <m/>
    <s v="ENGA"/>
    <s v="ENGAGEMENT"/>
    <s v="9B"/>
    <s v="1-Adjust Based Budget"/>
    <x v="42"/>
    <x v="2"/>
    <x v="7"/>
    <m/>
    <x v="12"/>
    <x v="12"/>
    <m/>
  </r>
  <r>
    <n v="2018"/>
    <s v="UA"/>
    <s v="ENGA"/>
    <s v="VP FOR ENGAGEMENT"/>
    <x v="155"/>
    <s v="-----"/>
    <m/>
    <s v="GEN MARKETING PROJECTS / CONTRACTS"/>
    <x v="12"/>
    <s v="ENGAGEMENT"/>
    <s v="GENFND"/>
    <x v="27"/>
    <x v="26"/>
    <s v="---"/>
    <s v="EX"/>
    <s v="TRAV"/>
    <s v="TRAVEL"/>
    <s v="MK"/>
    <x v="6"/>
    <s v="TRAVEL"/>
    <s v="10"/>
    <s v="PRD"/>
    <x v="3"/>
    <n v="100"/>
    <n v="100"/>
    <m/>
    <x v="0"/>
    <n v="0"/>
    <s v="EX"/>
    <n v="100"/>
    <n v="100"/>
    <x v="0"/>
    <n v="0"/>
    <n v="0"/>
    <m/>
    <n v="0"/>
    <n v="100"/>
    <s v="N"/>
    <m/>
    <s v="ENGA"/>
    <s v="ENGAGEMENT"/>
    <s v="9B"/>
    <s v="1-Adjust Based Budget"/>
    <x v="42"/>
    <x v="2"/>
    <x v="7"/>
    <m/>
    <x v="12"/>
    <x v="12"/>
    <m/>
  </r>
  <r>
    <n v="2018"/>
    <s v="UA"/>
    <s v="ENGA"/>
    <s v="VP FOR ENGAGEMENT"/>
    <x v="158"/>
    <s v="-----"/>
    <m/>
    <s v="COMMUNICATIONS PERSONEL EXPENSESES"/>
    <x v="12"/>
    <s v="ENGAGEMENT"/>
    <s v="GENFND"/>
    <x v="27"/>
    <x v="26"/>
    <s v="---"/>
    <s v="EX"/>
    <s v="TRAV"/>
    <s v="TRAVEL"/>
    <s v="MK"/>
    <x v="6"/>
    <s v="TRAVEL"/>
    <s v="10"/>
    <s v="PRD"/>
    <x v="3"/>
    <n v="25340"/>
    <n v="25340"/>
    <m/>
    <x v="0"/>
    <n v="0"/>
    <s v="EX"/>
    <n v="25340"/>
    <n v="25340"/>
    <x v="0"/>
    <n v="0"/>
    <n v="0"/>
    <m/>
    <n v="0"/>
    <n v="25340"/>
    <s v="N"/>
    <m/>
    <s v="ENGA"/>
    <s v="ENGAGEMENT"/>
    <s v="9B"/>
    <s v="1-Adjust Based Budget"/>
    <x v="42"/>
    <x v="2"/>
    <x v="7"/>
    <m/>
    <x v="12"/>
    <x v="12"/>
    <m/>
  </r>
  <r>
    <n v="2018"/>
    <s v="UA"/>
    <s v="ENGA"/>
    <s v="VP FOR ENGAGEMENT"/>
    <x v="156"/>
    <s v="-----"/>
    <m/>
    <s v="GRANDFATHERED &amp; CLIENT PORTFOLIO FUNDS"/>
    <x v="12"/>
    <s v="ENGAGEMENT"/>
    <s v="GENFND"/>
    <x v="27"/>
    <x v="26"/>
    <s v="---"/>
    <s v="EX"/>
    <s v="TRAV"/>
    <s v="TRAVEL"/>
    <s v="MK"/>
    <x v="6"/>
    <s v="TRAVEL"/>
    <s v="10"/>
    <s v="PRD"/>
    <x v="3"/>
    <n v="20000"/>
    <n v="20000"/>
    <m/>
    <x v="0"/>
    <n v="0"/>
    <s v="EX"/>
    <n v="20000"/>
    <n v="20000"/>
    <x v="0"/>
    <n v="0"/>
    <n v="0"/>
    <m/>
    <n v="0"/>
    <n v="20000"/>
    <s v="N"/>
    <m/>
    <s v="ENGA"/>
    <s v="ENGAGEMENT"/>
    <s v="9B"/>
    <s v="1-Adjust Based Budget"/>
    <x v="42"/>
    <x v="2"/>
    <x v="7"/>
    <m/>
    <x v="12"/>
    <x v="12"/>
    <m/>
  </r>
  <r>
    <n v="2018"/>
    <s v="UA"/>
    <s v="ENGA"/>
    <s v="VP FOR ENGAGEMENT"/>
    <x v="159"/>
    <s v="-----"/>
    <m/>
    <s v="ENGAGEMENT-PERSONNEL RELATED EXPENSES"/>
    <x v="12"/>
    <s v="ENGAGEMENT"/>
    <s v="GENFND"/>
    <x v="27"/>
    <x v="26"/>
    <s v="---"/>
    <s v="EX"/>
    <s v="TRAV"/>
    <s v="TRAVEL"/>
    <s v="MK"/>
    <x v="6"/>
    <s v="TRAVEL"/>
    <s v="10"/>
    <s v="PRD"/>
    <x v="3"/>
    <n v="26000"/>
    <n v="26000"/>
    <m/>
    <x v="0"/>
    <n v="0"/>
    <s v="EX"/>
    <n v="26000"/>
    <n v="26000"/>
    <x v="0"/>
    <n v="0"/>
    <n v="0"/>
    <m/>
    <n v="0"/>
    <n v="26000"/>
    <s v="N"/>
    <m/>
    <s v="ENGA"/>
    <s v="ENGAGEMENT"/>
    <s v="9B"/>
    <s v="1-Adjust Based Budget"/>
    <x v="42"/>
    <x v="2"/>
    <x v="7"/>
    <m/>
    <x v="12"/>
    <x v="12"/>
    <m/>
  </r>
  <r>
    <n v="2018"/>
    <s v="UA"/>
    <s v="ENGA"/>
    <s v="VP FOR ENGAGEMENT"/>
    <x v="157"/>
    <s v="-----"/>
    <m/>
    <s v="LEGACY PERSONNEL EXPENSES"/>
    <x v="12"/>
    <s v="ENGAGEMENT"/>
    <s v="GENFND"/>
    <x v="27"/>
    <x v="26"/>
    <s v="---"/>
    <s v="EX"/>
    <s v="TRAV"/>
    <s v="TRAVEL"/>
    <s v="MK"/>
    <x v="6"/>
    <s v="TRAVEL"/>
    <s v="10"/>
    <s v="PRD"/>
    <x v="3"/>
    <n v="15000"/>
    <n v="15000"/>
    <m/>
    <x v="0"/>
    <n v="0"/>
    <s v="EX"/>
    <n v="15000"/>
    <n v="15000"/>
    <x v="0"/>
    <n v="0"/>
    <n v="0"/>
    <m/>
    <n v="0"/>
    <n v="15000"/>
    <s v="N"/>
    <m/>
    <s v="ENGA"/>
    <s v="ENGAGEMENT"/>
    <s v="9B"/>
    <s v="1-Adjust Based Budget"/>
    <x v="42"/>
    <x v="2"/>
    <x v="7"/>
    <m/>
    <x v="12"/>
    <x v="12"/>
    <m/>
  </r>
  <r>
    <n v="2018"/>
    <s v="UA"/>
    <s v="ENGA"/>
    <s v="VP FOR ENGAGEMENT"/>
    <x v="156"/>
    <s v="-----"/>
    <m/>
    <s v="GRANDFATHERED &amp; CLIENT PORTFOLIO FUNDS"/>
    <x v="12"/>
    <s v="ENGAGEMENT"/>
    <s v="GENFND"/>
    <x v="171"/>
    <x v="164"/>
    <s v="---"/>
    <s v="EX"/>
    <s v="TRAV"/>
    <s v="TRAVEL"/>
    <s v="MK"/>
    <x v="6"/>
    <s v="TRAVEL"/>
    <s v="10"/>
    <s v="PRD"/>
    <x v="3"/>
    <n v="500"/>
    <n v="500"/>
    <m/>
    <x v="0"/>
    <n v="0"/>
    <s v="EX"/>
    <n v="500"/>
    <n v="500"/>
    <x v="0"/>
    <n v="0"/>
    <n v="0"/>
    <m/>
    <n v="0"/>
    <n v="500"/>
    <s v="N"/>
    <m/>
    <s v="ENGA"/>
    <s v="ENGAGEMENT"/>
    <s v="9B"/>
    <s v="1-Adjust Based Budget"/>
    <x v="42"/>
    <x v="2"/>
    <x v="7"/>
    <m/>
    <x v="12"/>
    <x v="12"/>
    <m/>
  </r>
  <r>
    <n v="2018"/>
    <s v="UA"/>
    <s v="ENGA"/>
    <s v="VP FOR ENGAGEMENT"/>
    <x v="158"/>
    <s v="-----"/>
    <m/>
    <s v="COMMUNICATIONS PERSONEL EXPENSESES"/>
    <x v="12"/>
    <s v="ENGAGEMENT"/>
    <s v="GENFND"/>
    <x v="68"/>
    <x v="67"/>
    <s v="---"/>
    <s v="EX"/>
    <s v="TRAV"/>
    <s v="TRAVEL"/>
    <s v="MK"/>
    <x v="6"/>
    <s v="TRAVEL"/>
    <s v="10"/>
    <s v="PRD"/>
    <x v="3"/>
    <n v="500"/>
    <n v="500"/>
    <m/>
    <x v="0"/>
    <n v="0"/>
    <s v="EX"/>
    <n v="500"/>
    <n v="500"/>
    <x v="0"/>
    <n v="0"/>
    <n v="0"/>
    <m/>
    <n v="0"/>
    <n v="500"/>
    <s v="N"/>
    <m/>
    <s v="ENGA"/>
    <s v="ENGAGEMENT"/>
    <s v="9B"/>
    <s v="1-Adjust Based Budget"/>
    <x v="42"/>
    <x v="2"/>
    <x v="7"/>
    <m/>
    <x v="12"/>
    <x v="12"/>
    <m/>
  </r>
  <r>
    <n v="2018"/>
    <s v="UA"/>
    <s v="ENGA"/>
    <s v="VP FOR ENGAGEMENT"/>
    <x v="156"/>
    <s v="-----"/>
    <m/>
    <s v="GRANDFATHERED &amp; CLIENT PORTFOLIO FUNDS"/>
    <x v="12"/>
    <s v="ENGAGEMENT"/>
    <s v="GENFND"/>
    <x v="68"/>
    <x v="67"/>
    <s v="---"/>
    <s v="EX"/>
    <s v="TRAV"/>
    <s v="TRAVEL"/>
    <s v="MK"/>
    <x v="6"/>
    <s v="TRAVEL"/>
    <s v="10"/>
    <s v="PRD"/>
    <x v="3"/>
    <n v="3000"/>
    <n v="3000"/>
    <m/>
    <x v="0"/>
    <n v="0"/>
    <s v="EX"/>
    <n v="3000"/>
    <n v="3000"/>
    <x v="0"/>
    <n v="0"/>
    <n v="0"/>
    <m/>
    <n v="0"/>
    <n v="3000"/>
    <s v="N"/>
    <m/>
    <s v="ENGA"/>
    <s v="ENGAGEMENT"/>
    <s v="9B"/>
    <s v="1-Adjust Based Budget"/>
    <x v="42"/>
    <x v="2"/>
    <x v="7"/>
    <m/>
    <x v="12"/>
    <x v="12"/>
    <m/>
  </r>
  <r>
    <n v="2018"/>
    <s v="UA"/>
    <s v="ENGA"/>
    <s v="VP FOR ENGAGEMENT"/>
    <x v="159"/>
    <s v="-----"/>
    <m/>
    <s v="ENGAGEMENT-PERSONNEL RELATED EXPENSES"/>
    <x v="12"/>
    <s v="ENGAGEMENT"/>
    <s v="GENFND"/>
    <x v="68"/>
    <x v="67"/>
    <s v="---"/>
    <s v="EX"/>
    <s v="TRAV"/>
    <s v="TRAVEL"/>
    <s v="MK"/>
    <x v="6"/>
    <s v="TRAVEL"/>
    <s v="10"/>
    <s v="PRD"/>
    <x v="3"/>
    <n v="200"/>
    <n v="200"/>
    <m/>
    <x v="0"/>
    <n v="0"/>
    <s v="EX"/>
    <n v="200"/>
    <n v="200"/>
    <x v="0"/>
    <n v="0"/>
    <n v="0"/>
    <m/>
    <n v="0"/>
    <n v="200"/>
    <s v="N"/>
    <m/>
    <s v="ENGA"/>
    <s v="ENGAGEMENT"/>
    <s v="9B"/>
    <s v="1-Adjust Based Budget"/>
    <x v="42"/>
    <x v="2"/>
    <x v="7"/>
    <m/>
    <x v="12"/>
    <x v="12"/>
    <m/>
  </r>
  <r>
    <n v="2018"/>
    <s v="UA"/>
    <s v="ENGA"/>
    <s v="VP FOR ENGAGEMENT"/>
    <x v="155"/>
    <s v="-----"/>
    <m/>
    <s v="GEN MARKETING PROJECTS / CONTRACTS"/>
    <x v="12"/>
    <s v="ENGAGEMENT"/>
    <s v="GENFND"/>
    <x v="28"/>
    <x v="27"/>
    <s v="---"/>
    <s v="EX"/>
    <s v="TRAV"/>
    <s v="TRAVEL"/>
    <s v="MK"/>
    <x v="6"/>
    <s v="TRAVEL"/>
    <s v="10"/>
    <s v="PRD"/>
    <x v="3"/>
    <n v="4000"/>
    <n v="4000"/>
    <m/>
    <x v="0"/>
    <n v="0"/>
    <s v="EX"/>
    <n v="4000"/>
    <n v="4000"/>
    <x v="0"/>
    <n v="0"/>
    <n v="0"/>
    <m/>
    <n v="0"/>
    <n v="4000"/>
    <s v="N"/>
    <m/>
    <s v="ENGA"/>
    <s v="ENGAGEMENT"/>
    <s v="9B"/>
    <s v="1-Adjust Based Budget"/>
    <x v="42"/>
    <x v="2"/>
    <x v="7"/>
    <m/>
    <x v="12"/>
    <x v="12"/>
    <m/>
  </r>
  <r>
    <n v="2018"/>
    <s v="UA"/>
    <s v="ENGA"/>
    <s v="VP FOR ENGAGEMENT"/>
    <x v="158"/>
    <s v="-----"/>
    <m/>
    <s v="COMMUNICATIONS PERSONEL EXPENSESES"/>
    <x v="12"/>
    <s v="ENGAGEMENT"/>
    <s v="GENFND"/>
    <x v="28"/>
    <x v="27"/>
    <s v="---"/>
    <s v="EX"/>
    <s v="TRAV"/>
    <s v="TRAVEL"/>
    <s v="MK"/>
    <x v="6"/>
    <s v="TRAVEL"/>
    <s v="10"/>
    <s v="PRD"/>
    <x v="3"/>
    <n v="30000"/>
    <n v="30000"/>
    <m/>
    <x v="0"/>
    <n v="0"/>
    <s v="EX"/>
    <n v="30000"/>
    <n v="30000"/>
    <x v="0"/>
    <n v="0"/>
    <n v="0"/>
    <m/>
    <n v="0"/>
    <n v="30000"/>
    <s v="N"/>
    <m/>
    <s v="ENGA"/>
    <s v="ENGAGEMENT"/>
    <s v="9B"/>
    <s v="1-Adjust Based Budget"/>
    <x v="42"/>
    <x v="2"/>
    <x v="7"/>
    <m/>
    <x v="12"/>
    <x v="12"/>
    <m/>
  </r>
  <r>
    <n v="2018"/>
    <s v="UA"/>
    <s v="ENGA"/>
    <s v="VP FOR ENGAGEMENT"/>
    <x v="156"/>
    <s v="-----"/>
    <m/>
    <s v="GRANDFATHERED &amp; CLIENT PORTFOLIO FUNDS"/>
    <x v="12"/>
    <s v="ENGAGEMENT"/>
    <s v="GENFND"/>
    <x v="28"/>
    <x v="27"/>
    <s v="---"/>
    <s v="EX"/>
    <s v="TRAV"/>
    <s v="TRAVEL"/>
    <s v="MK"/>
    <x v="6"/>
    <s v="TRAVEL"/>
    <s v="10"/>
    <s v="PRD"/>
    <x v="3"/>
    <n v="2000"/>
    <n v="2000"/>
    <m/>
    <x v="0"/>
    <n v="0"/>
    <s v="EX"/>
    <n v="2000"/>
    <n v="2000"/>
    <x v="0"/>
    <n v="0"/>
    <n v="0"/>
    <m/>
    <n v="0"/>
    <n v="2000"/>
    <s v="N"/>
    <m/>
    <s v="ENGA"/>
    <s v="ENGAGEMENT"/>
    <s v="9B"/>
    <s v="1-Adjust Based Budget"/>
    <x v="42"/>
    <x v="2"/>
    <x v="7"/>
    <m/>
    <x v="12"/>
    <x v="12"/>
    <m/>
  </r>
  <r>
    <n v="2018"/>
    <s v="UA"/>
    <s v="ENGA"/>
    <s v="VP FOR ENGAGEMENT"/>
    <x v="159"/>
    <s v="-----"/>
    <m/>
    <s v="ENGAGEMENT-PERSONNEL RELATED EXPENSES"/>
    <x v="12"/>
    <s v="ENGAGEMENT"/>
    <s v="GENFND"/>
    <x v="28"/>
    <x v="27"/>
    <s v="---"/>
    <s v="EX"/>
    <s v="TRAV"/>
    <s v="TRAVEL"/>
    <s v="MK"/>
    <x v="6"/>
    <s v="TRAVEL"/>
    <s v="10"/>
    <s v="PRD"/>
    <x v="3"/>
    <n v="21367"/>
    <n v="21367"/>
    <m/>
    <x v="0"/>
    <n v="0"/>
    <s v="EX"/>
    <n v="21367"/>
    <n v="21367"/>
    <x v="0"/>
    <n v="0"/>
    <n v="0"/>
    <m/>
    <n v="0"/>
    <n v="21367"/>
    <s v="N"/>
    <m/>
    <s v="ENGA"/>
    <s v="ENGAGEMENT"/>
    <s v="9B"/>
    <s v="1-Adjust Based Budget"/>
    <x v="42"/>
    <x v="2"/>
    <x v="7"/>
    <m/>
    <x v="12"/>
    <x v="12"/>
    <m/>
  </r>
  <r>
    <n v="2018"/>
    <s v="UA"/>
    <s v="ENGA"/>
    <s v="VP FOR ENGAGEMENT"/>
    <x v="157"/>
    <s v="-----"/>
    <m/>
    <s v="LEGACY PERSONNEL EXPENSES"/>
    <x v="12"/>
    <s v="ENGAGEMENT"/>
    <s v="GENFND"/>
    <x v="28"/>
    <x v="27"/>
    <s v="---"/>
    <s v="EX"/>
    <s v="TRAV"/>
    <s v="TRAVEL"/>
    <s v="MK"/>
    <x v="6"/>
    <s v="TRAVEL"/>
    <s v="10"/>
    <s v="PRD"/>
    <x v="3"/>
    <n v="20000"/>
    <n v="20000"/>
    <m/>
    <x v="0"/>
    <n v="0"/>
    <s v="EX"/>
    <n v="20000"/>
    <n v="20000"/>
    <x v="0"/>
    <n v="0"/>
    <n v="0"/>
    <m/>
    <n v="0"/>
    <n v="20000"/>
    <s v="N"/>
    <m/>
    <s v="ENGA"/>
    <s v="ENGAGEMENT"/>
    <s v="9B"/>
    <s v="1-Adjust Based Budget"/>
    <x v="42"/>
    <x v="2"/>
    <x v="7"/>
    <m/>
    <x v="12"/>
    <x v="12"/>
    <m/>
  </r>
  <r>
    <n v="2018"/>
    <s v="UA"/>
    <s v="ENGA"/>
    <s v="VP FOR ENGAGEMENT"/>
    <x v="158"/>
    <s v="-----"/>
    <m/>
    <s v="COMMUNICATIONS PERSONEL EXPENSESES"/>
    <x v="12"/>
    <s v="ENGAGEMENT"/>
    <s v="GENFND"/>
    <x v="69"/>
    <x v="68"/>
    <s v="---"/>
    <s v="EX"/>
    <s v="TRAV"/>
    <s v="TRAVEL"/>
    <s v="MK"/>
    <x v="6"/>
    <s v="TRAVEL"/>
    <s v="10"/>
    <s v="PRD"/>
    <x v="3"/>
    <n v="500"/>
    <n v="500"/>
    <m/>
    <x v="0"/>
    <n v="0"/>
    <s v="EX"/>
    <n v="500"/>
    <n v="500"/>
    <x v="0"/>
    <n v="0"/>
    <n v="0"/>
    <m/>
    <n v="0"/>
    <n v="500"/>
    <s v="N"/>
    <m/>
    <s v="ENGA"/>
    <s v="ENGAGEMENT"/>
    <s v="9B"/>
    <s v="1-Adjust Based Budget"/>
    <x v="42"/>
    <x v="2"/>
    <x v="7"/>
    <m/>
    <x v="12"/>
    <x v="12"/>
    <m/>
  </r>
  <r>
    <n v="2018"/>
    <s v="UA"/>
    <s v="ENGA"/>
    <s v="VP FOR ENGAGEMENT"/>
    <x v="156"/>
    <s v="-----"/>
    <m/>
    <s v="GRANDFATHERED &amp; CLIENT PORTFOLIO FUNDS"/>
    <x v="12"/>
    <s v="ENGAGEMENT"/>
    <s v="GENFND"/>
    <x v="69"/>
    <x v="68"/>
    <s v="---"/>
    <s v="EX"/>
    <s v="TRAV"/>
    <s v="TRAVEL"/>
    <s v="MK"/>
    <x v="6"/>
    <s v="TRAVEL"/>
    <s v="10"/>
    <s v="PRD"/>
    <x v="3"/>
    <n v="500"/>
    <n v="500"/>
    <m/>
    <x v="0"/>
    <n v="0"/>
    <s v="EX"/>
    <n v="500"/>
    <n v="500"/>
    <x v="0"/>
    <n v="0"/>
    <n v="0"/>
    <m/>
    <n v="0"/>
    <n v="500"/>
    <s v="N"/>
    <m/>
    <s v="ENGA"/>
    <s v="ENGAGEMENT"/>
    <s v="9B"/>
    <s v="1-Adjust Based Budget"/>
    <x v="42"/>
    <x v="2"/>
    <x v="7"/>
    <m/>
    <x v="12"/>
    <x v="12"/>
    <m/>
  </r>
  <r>
    <n v="2018"/>
    <s v="UA"/>
    <s v="ENGA"/>
    <s v="VP FOR ENGAGEMENT"/>
    <x v="157"/>
    <s v="-----"/>
    <m/>
    <s v="LEGACY PERSONNEL EXPENSES"/>
    <x v="12"/>
    <s v="ENGAGEMENT"/>
    <s v="GENFND"/>
    <x v="70"/>
    <x v="69"/>
    <s v="---"/>
    <s v="EX"/>
    <s v="S&amp;E"/>
    <s v="S&amp;E"/>
    <s v="LF"/>
    <x v="4"/>
    <s v="GEN EXP"/>
    <s v="09"/>
    <s v="PRD"/>
    <x v="3"/>
    <n v="3235"/>
    <n v="3235"/>
    <m/>
    <x v="0"/>
    <n v="0"/>
    <s v="EX"/>
    <n v="3235"/>
    <n v="3235"/>
    <x v="0"/>
    <n v="0"/>
    <n v="0"/>
    <m/>
    <n v="0"/>
    <n v="3235"/>
    <s v="N"/>
    <m/>
    <s v="ENGA"/>
    <s v="ENGAGEMENT"/>
    <s v="9B"/>
    <s v="1-Adjust Based Budget"/>
    <x v="42"/>
    <x v="2"/>
    <x v="7"/>
    <m/>
    <x v="12"/>
    <x v="12"/>
    <m/>
  </r>
  <r>
    <n v="2018"/>
    <s v="UA"/>
    <s v="ENGA"/>
    <s v="VP FOR ENGAGEMENT"/>
    <x v="158"/>
    <s v="-----"/>
    <m/>
    <s v="COMMUNICATIONS PERSONEL EXPENSESES"/>
    <x v="12"/>
    <s v="ENGAGEMENT"/>
    <s v="GENFND"/>
    <x v="70"/>
    <x v="69"/>
    <s v="LCF"/>
    <s v="EX"/>
    <s v="S&amp;E"/>
    <s v="S&amp;E"/>
    <s v="LF"/>
    <x v="4"/>
    <s v="GEN EXP"/>
    <s v="09"/>
    <s v="PRD"/>
    <x v="3"/>
    <n v="10784"/>
    <n v="10784"/>
    <m/>
    <x v="0"/>
    <n v="0"/>
    <s v="EX"/>
    <n v="10784"/>
    <n v="10784"/>
    <x v="0"/>
    <n v="0"/>
    <n v="0"/>
    <m/>
    <n v="0"/>
    <n v="10784"/>
    <s v="N"/>
    <m/>
    <s v="ENGA"/>
    <s v="ENGAGEMENT"/>
    <s v="9B"/>
    <s v="1-Adjust Based Budget"/>
    <x v="42"/>
    <x v="2"/>
    <x v="7"/>
    <m/>
    <x v="12"/>
    <x v="12"/>
    <m/>
  </r>
  <r>
    <n v="2018"/>
    <s v="UA"/>
    <s v="ENGA"/>
    <s v="VP FOR ENGAGEMENT"/>
    <x v="159"/>
    <s v="-----"/>
    <m/>
    <s v="ENGAGEMENT-PERSONNEL RELATED EXPENSES"/>
    <x v="12"/>
    <s v="ENGAGEMENT"/>
    <s v="GENFND"/>
    <x v="70"/>
    <x v="69"/>
    <s v="LCF"/>
    <s v="EX"/>
    <s v="S&amp;E"/>
    <s v="S&amp;E"/>
    <s v="LF"/>
    <x v="4"/>
    <s v="GEN EXP"/>
    <s v="09"/>
    <s v="PRD"/>
    <x v="3"/>
    <n v="9705"/>
    <n v="9705"/>
    <m/>
    <x v="0"/>
    <n v="0"/>
    <s v="EX"/>
    <n v="9705"/>
    <n v="9705"/>
    <x v="0"/>
    <n v="0"/>
    <n v="0"/>
    <m/>
    <n v="0"/>
    <n v="9705"/>
    <s v="N"/>
    <m/>
    <s v="ENGA"/>
    <s v="ENGAGEMENT"/>
    <s v="9B"/>
    <s v="1-Adjust Based Budget"/>
    <x v="42"/>
    <x v="2"/>
    <x v="7"/>
    <m/>
    <x v="12"/>
    <x v="12"/>
    <m/>
  </r>
  <r>
    <n v="2018"/>
    <s v="UA"/>
    <s v="UECO"/>
    <s v="UNIVERSITY EVENTS AND CONFERENCES"/>
    <x v="162"/>
    <s v="-----"/>
    <m/>
    <s v="CEREMONIES &amp; DEDICATIONS"/>
    <x v="12"/>
    <s v="ENGAGEMENT"/>
    <s v="GENFND"/>
    <x v="34"/>
    <x v="33"/>
    <s v="---"/>
    <s v="EX"/>
    <s v="PRSA"/>
    <s v="PROF SAL"/>
    <s v="FP"/>
    <x v="5"/>
    <s v="COMPENS"/>
    <s v="07"/>
    <s v="ISOI"/>
    <x v="3"/>
    <n v="343728"/>
    <n v="404929"/>
    <m/>
    <x v="0"/>
    <n v="0"/>
    <s v="EX"/>
    <n v="404929"/>
    <n v="404929"/>
    <x v="2"/>
    <n v="11183"/>
    <n v="-8665.4806000000353"/>
    <m/>
    <n v="2517.5193999999647"/>
    <n v="407446.51939999999"/>
    <s v="Y"/>
    <m/>
    <s v="ENGA"/>
    <s v="ENGAGEMENT"/>
    <s v="99"/>
    <s v="1-Adjust Based Budget"/>
    <x v="43"/>
    <x v="2"/>
    <x v="7"/>
    <m/>
    <x v="12"/>
    <x v="12"/>
    <m/>
  </r>
  <r>
    <n v="2018"/>
    <s v="UA"/>
    <s v="UECO"/>
    <s v="UNIVERSITY EVENTS AND CONFERENCES"/>
    <x v="162"/>
    <s v="-----"/>
    <m/>
    <s v="CEREMONIES &amp; DEDICATIONS"/>
    <x v="12"/>
    <s v="ENGAGEMENT"/>
    <s v="GENFND"/>
    <x v="36"/>
    <x v="35"/>
    <s v="---"/>
    <s v="EX"/>
    <s v="PRSA"/>
    <s v="PROF SAL"/>
    <s v="FP"/>
    <x v="5"/>
    <s v="COMPENS"/>
    <s v="07"/>
    <s v="ISOI"/>
    <x v="3"/>
    <n v="51792"/>
    <n v="51792"/>
    <m/>
    <x v="0"/>
    <n v="0"/>
    <s v="EX"/>
    <n v="51792"/>
    <n v="51792"/>
    <x v="2"/>
    <n v="1430"/>
    <n v="-1108.3488000000045"/>
    <m/>
    <n v="321.65119999999547"/>
    <n v="52113.651199999993"/>
    <s v="Y"/>
    <m/>
    <s v="ENGA"/>
    <s v="ENGAGEMENT"/>
    <s v="99"/>
    <s v="1-Adjust Based Budget"/>
    <x v="43"/>
    <x v="2"/>
    <x v="7"/>
    <m/>
    <x v="12"/>
    <x v="12"/>
    <m/>
  </r>
  <r>
    <n v="2018"/>
    <s v="UA"/>
    <s v="UECO"/>
    <s v="UNIVERSITY EVENTS AND CONFERENCES"/>
    <x v="162"/>
    <s v="-----"/>
    <m/>
    <s v="CEREMONIES &amp; DEDICATIONS"/>
    <x v="12"/>
    <s v="ENGAGEMENT"/>
    <s v="GENFND"/>
    <x v="37"/>
    <x v="36"/>
    <s v="---"/>
    <s v="EX"/>
    <s v="BISA"/>
    <s v="BIWEEK SAL"/>
    <s v="FV"/>
    <x v="5"/>
    <s v="COMPENS"/>
    <s v="07"/>
    <s v="ISOI"/>
    <x v="3"/>
    <n v="90563"/>
    <n v="90563"/>
    <m/>
    <x v="0"/>
    <n v="0"/>
    <s v="EX"/>
    <n v="90563"/>
    <n v="90563"/>
    <x v="3"/>
    <n v="2510"/>
    <n v="-353.1957000000013"/>
    <m/>
    <n v="2156.8042999999989"/>
    <n v="92719.804300000003"/>
    <s v="Y"/>
    <m/>
    <s v="ENGA"/>
    <s v="ENGAGEMENT"/>
    <s v="99"/>
    <s v="1-Adjust Based Budget"/>
    <x v="43"/>
    <x v="2"/>
    <x v="7"/>
    <m/>
    <x v="12"/>
    <x v="12"/>
    <m/>
  </r>
  <r>
    <n v="2018"/>
    <s v="UA"/>
    <s v="UECO"/>
    <s v="UNIVERSITY EVENTS AND CONFERENCES"/>
    <x v="162"/>
    <s v="-----"/>
    <m/>
    <s v="CEREMONIES &amp; DEDICATIONS"/>
    <x v="12"/>
    <s v="ENGAGEMENT"/>
    <s v="GENFND"/>
    <x v="24"/>
    <x v="23"/>
    <s v="---"/>
    <s v="EX"/>
    <s v="BENF"/>
    <s v="BENEFITS"/>
    <s v="GP"/>
    <x v="5"/>
    <s v="COMPENS"/>
    <s v="07"/>
    <s v="ISOI"/>
    <x v="3"/>
    <n v="97703"/>
    <n v="110004"/>
    <m/>
    <x v="0"/>
    <n v="0"/>
    <s v="EX"/>
    <n v="110004"/>
    <n v="110004"/>
    <x v="0"/>
    <n v="0"/>
    <n v="0"/>
    <m/>
    <n v="0"/>
    <n v="110004"/>
    <s v="N"/>
    <m/>
    <s v="ENGA"/>
    <s v="ENGAGEMENT"/>
    <s v="9B"/>
    <s v="1-Adjust Based Budget"/>
    <x v="42"/>
    <x v="2"/>
    <x v="7"/>
    <m/>
    <x v="12"/>
    <x v="12"/>
    <m/>
  </r>
  <r>
    <n v="2018"/>
    <s v="UA"/>
    <s v="UECO"/>
    <s v="UNIVERSITY EVENTS AND CONFERENCES"/>
    <x v="162"/>
    <s v="-----"/>
    <m/>
    <s v="CEREMONIES &amp; DEDICATIONS"/>
    <x v="12"/>
    <s v="ENGAGEMENT"/>
    <s v="GENFND"/>
    <x v="25"/>
    <x v="24"/>
    <s v="---"/>
    <s v="EX"/>
    <s v="BENF"/>
    <s v="BENEFITS"/>
    <s v="GP"/>
    <x v="5"/>
    <s v="COMPENS"/>
    <s v="07"/>
    <s v="ISOI"/>
    <x v="3"/>
    <n v="33297"/>
    <n v="37489"/>
    <m/>
    <x v="0"/>
    <n v="0"/>
    <s v="EX"/>
    <n v="37489"/>
    <n v="37489"/>
    <x v="0"/>
    <n v="0"/>
    <n v="0"/>
    <m/>
    <n v="0"/>
    <n v="37489"/>
    <s v="N"/>
    <m/>
    <s v="ENGA"/>
    <s v="ENGAGEMENT"/>
    <s v="9B"/>
    <s v="1-Adjust Based Budget"/>
    <x v="42"/>
    <x v="2"/>
    <x v="7"/>
    <m/>
    <x v="12"/>
    <x v="12"/>
    <m/>
  </r>
  <r>
    <n v="2018"/>
    <s v="UA"/>
    <s v="UECO"/>
    <s v="UNIVERSITY EVENTS AND CONFERENCES"/>
    <x v="162"/>
    <s v="-----"/>
    <m/>
    <s v="CEREMONIES &amp; DEDICATIONS"/>
    <x v="12"/>
    <s v="ENGAGEMENT"/>
    <s v="GENFND"/>
    <x v="26"/>
    <x v="25"/>
    <s v="---"/>
    <s v="EX"/>
    <s v="BENF"/>
    <s v="BENEFITS"/>
    <s v="GP"/>
    <x v="5"/>
    <s v="COMPENS"/>
    <s v="07"/>
    <s v="ISOI"/>
    <x v="3"/>
    <n v="52525"/>
    <n v="60652"/>
    <m/>
    <x v="0"/>
    <n v="0"/>
    <s v="EX"/>
    <n v="60652"/>
    <n v="60652"/>
    <x v="0"/>
    <n v="0"/>
    <n v="0"/>
    <m/>
    <n v="0"/>
    <n v="60652"/>
    <s v="N"/>
    <m/>
    <s v="ENGA"/>
    <s v="ENGAGEMENT"/>
    <s v="9B"/>
    <s v="1-Adjust Based Budget"/>
    <x v="42"/>
    <x v="2"/>
    <x v="7"/>
    <m/>
    <x v="12"/>
    <x v="12"/>
    <m/>
  </r>
  <r>
    <n v="2018"/>
    <s v="UA"/>
    <s v="UECO"/>
    <s v="UNIVERSITY EVENTS AND CONFERENCES"/>
    <x v="162"/>
    <s v="-----"/>
    <m/>
    <s v="CEREMONIES &amp; DEDICATIONS"/>
    <x v="12"/>
    <s v="ENGAGEMENT"/>
    <s v="GENFND"/>
    <x v="67"/>
    <x v="66"/>
    <s v="---"/>
    <s v="EX"/>
    <s v="BENF"/>
    <s v="BENEFITS"/>
    <s v="GP"/>
    <x v="5"/>
    <s v="COMPENS"/>
    <s v="07"/>
    <s v="ISOI"/>
    <x v="3"/>
    <n v="10904"/>
    <n v="10904"/>
    <m/>
    <x v="0"/>
    <n v="0"/>
    <s v="EX"/>
    <n v="10904"/>
    <n v="10904"/>
    <x v="0"/>
    <n v="0"/>
    <n v="0"/>
    <m/>
    <n v="0"/>
    <n v="10904"/>
    <s v="N"/>
    <m/>
    <s v="ENGA"/>
    <s v="ENGAGEMENT"/>
    <s v="9B"/>
    <s v="1-Adjust Based Budget"/>
    <x v="42"/>
    <x v="2"/>
    <x v="7"/>
    <m/>
    <x v="12"/>
    <x v="12"/>
    <m/>
  </r>
  <r>
    <n v="2018"/>
    <s v="UA"/>
    <s v="UECO"/>
    <s v="UNIVERSITY EVENTS AND CONFERENCES"/>
    <x v="162"/>
    <s v="-----"/>
    <m/>
    <s v="CEREMONIES &amp; DEDICATIONS"/>
    <x v="12"/>
    <s v="ENGAGEMENT"/>
    <s v="GENFND"/>
    <x v="9"/>
    <x v="8"/>
    <s v="---"/>
    <s v="EX"/>
    <s v="TREX"/>
    <s v="TRSF-EXPENSE"/>
    <s v="DZ"/>
    <x v="1"/>
    <s v="TRANSFER"/>
    <s v="21"/>
    <s v="ISOI"/>
    <x v="3"/>
    <n v="420000"/>
    <n v="420000"/>
    <m/>
    <x v="0"/>
    <n v="0"/>
    <s v="EX"/>
    <n v="420000"/>
    <n v="420000"/>
    <x v="0"/>
    <n v="0"/>
    <n v="0"/>
    <m/>
    <n v="0"/>
    <n v="420000"/>
    <s v="N"/>
    <m/>
    <s v="ENGA"/>
    <s v="ENGAGEMENT"/>
    <s v="9B"/>
    <s v="1-Adjust Based Budget"/>
    <x v="42"/>
    <x v="2"/>
    <x v="7"/>
    <m/>
    <x v="12"/>
    <x v="12"/>
    <m/>
  </r>
  <r>
    <n v="2018"/>
    <s v="UA"/>
    <s v="UECO"/>
    <s v="UNIVERSITY EVENTS AND CONFERENCES"/>
    <x v="162"/>
    <s v="-----"/>
    <m/>
    <s v="CEREMONIES &amp; DEDICATIONS"/>
    <x v="12"/>
    <s v="ENGAGEMENT"/>
    <s v="GENFND"/>
    <x v="2"/>
    <x v="2"/>
    <s v="---"/>
    <s v="EX"/>
    <s v="TRIN"/>
    <s v="TRNSF-INCOME"/>
    <s v="DV"/>
    <x v="1"/>
    <s v="TRANSFER"/>
    <s v="21"/>
    <s v="ISOI"/>
    <x v="1"/>
    <n v="450000"/>
    <n v="450000"/>
    <m/>
    <x v="1"/>
    <s v="10cr"/>
    <s v="Allot/Xfer IN"/>
    <n v="-450000"/>
    <n v="450000"/>
    <x v="0"/>
    <n v="0"/>
    <n v="0"/>
    <m/>
    <n v="0"/>
    <n v="450000"/>
    <s v="N"/>
    <m/>
    <s v="ENGA"/>
    <s v="ENGAGEMENT"/>
    <s v="9B"/>
    <s v="1-Adjust Based Budget"/>
    <x v="42"/>
    <x v="2"/>
    <x v="7"/>
    <m/>
    <x v="12"/>
    <x v="12"/>
    <m/>
  </r>
  <r>
    <n v="2018"/>
    <s v="UA"/>
    <s v="CLSC"/>
    <s v="VP CLINICAL AFFAIRS"/>
    <x v="163"/>
    <s v="-----"/>
    <m/>
    <s v="VP CLINICAL AFFAIRS"/>
    <x v="16"/>
    <s v="VP CLINICAL AFFAIRS"/>
    <s v="GENFND"/>
    <x v="18"/>
    <x v="17"/>
    <s v="---"/>
    <s v="EX"/>
    <s v="ACSA"/>
    <s v="ACADEMIC SAL"/>
    <s v="FA"/>
    <x v="5"/>
    <s v="COMPENS"/>
    <s v="07"/>
    <s v="IS"/>
    <x v="3"/>
    <n v="271935"/>
    <n v="271935"/>
    <m/>
    <x v="0"/>
    <n v="0"/>
    <s v="EX"/>
    <n v="271935"/>
    <n v="271935"/>
    <x v="2"/>
    <n v="7510"/>
    <n v="-5819.4090000000233"/>
    <m/>
    <n v="1690.5909999999767"/>
    <n v="273625.59099999996"/>
    <s v="Y"/>
    <m/>
    <s v="CLSC"/>
    <s v="VP CLINICAL AFFAIRS"/>
    <s v="99"/>
    <s v="1-Adjust Based Budget"/>
    <x v="43"/>
    <x v="2"/>
    <x v="7"/>
    <m/>
    <x v="15"/>
    <x v="15"/>
    <m/>
  </r>
  <r>
    <n v="2018"/>
    <s v="UA"/>
    <s v="CLSC"/>
    <s v="VP CLINICAL AFFAIRS"/>
    <x v="163"/>
    <s v="-----"/>
    <m/>
    <s v="VP CLINICAL AFFAIRS"/>
    <x v="16"/>
    <s v="VP CLINICAL AFFAIRS"/>
    <s v="GENFND"/>
    <x v="34"/>
    <x v="33"/>
    <s v="---"/>
    <s v="EX"/>
    <s v="PRSA"/>
    <s v="PROF SAL"/>
    <s v="FP"/>
    <x v="5"/>
    <s v="COMPENS"/>
    <s v="07"/>
    <s v="IS"/>
    <x v="3"/>
    <n v="76940"/>
    <n v="76940"/>
    <m/>
    <x v="0"/>
    <n v="0"/>
    <s v="EX"/>
    <n v="76940"/>
    <n v="76940"/>
    <x v="2"/>
    <n v="2125"/>
    <n v="-1646.5160000000067"/>
    <m/>
    <n v="478.48399999999333"/>
    <n v="77418.483999999997"/>
    <s v="Y"/>
    <m/>
    <s v="CLSC"/>
    <s v="VP CLINICAL AFFAIRS"/>
    <s v="99"/>
    <s v="1-Adjust Based Budget"/>
    <x v="43"/>
    <x v="2"/>
    <x v="7"/>
    <m/>
    <x v="15"/>
    <x v="15"/>
    <m/>
  </r>
  <r>
    <n v="2018"/>
    <s v="UA"/>
    <s v="CLSC"/>
    <s v="VP CLINICAL AFFAIRS"/>
    <x v="163"/>
    <s v="-----"/>
    <m/>
    <s v="VP CLINICAL AFFAIRS"/>
    <x v="16"/>
    <s v="VP CLINICAL AFFAIRS"/>
    <s v="GENFND"/>
    <x v="36"/>
    <x v="35"/>
    <s v="---"/>
    <s v="EX"/>
    <s v="PRSA"/>
    <s v="PROF SAL"/>
    <s v="FP"/>
    <x v="5"/>
    <s v="COMPENS"/>
    <s v="07"/>
    <s v="IS"/>
    <x v="3"/>
    <n v="46509"/>
    <n v="46509"/>
    <m/>
    <x v="0"/>
    <n v="0"/>
    <s v="EX"/>
    <n v="46509"/>
    <n v="46509"/>
    <x v="2"/>
    <n v="1284"/>
    <n v="-995.29260000000397"/>
    <m/>
    <n v="288.70739999999603"/>
    <n v="46797.707399999999"/>
    <s v="Y"/>
    <m/>
    <s v="CLSC"/>
    <s v="VP CLINICAL AFFAIRS"/>
    <s v="99"/>
    <s v="1-Adjust Based Budget"/>
    <x v="43"/>
    <x v="2"/>
    <x v="7"/>
    <m/>
    <x v="15"/>
    <x v="15"/>
    <m/>
  </r>
  <r>
    <n v="2018"/>
    <s v="UA"/>
    <s v="CLSC"/>
    <s v="VP CLINICAL AFFAIRS"/>
    <x v="163"/>
    <s v="-----"/>
    <m/>
    <s v="VP CLINICAL AFFAIRS"/>
    <x v="16"/>
    <s v="VP CLINICAL AFFAIRS"/>
    <s v="GENFND"/>
    <x v="21"/>
    <x v="20"/>
    <s v="---"/>
    <s v="EX"/>
    <s v="PRIN"/>
    <s v="PRINT DUPL"/>
    <s v="KA"/>
    <x v="4"/>
    <s v="GEN EXP"/>
    <s v="09"/>
    <s v="IS"/>
    <x v="3"/>
    <n v="300"/>
    <n v="300"/>
    <m/>
    <x v="0"/>
    <n v="0"/>
    <s v="EX"/>
    <n v="300"/>
    <n v="300"/>
    <x v="0"/>
    <n v="0"/>
    <n v="0"/>
    <m/>
    <n v="0"/>
    <n v="300"/>
    <s v="N"/>
    <m/>
    <s v="CLSC"/>
    <s v="VP CLINICAL AFFAIRS"/>
    <s v="9C"/>
    <s v="1-Adjust Based Budget"/>
    <x v="42"/>
    <x v="2"/>
    <x v="7"/>
    <m/>
    <x v="15"/>
    <x v="15"/>
    <m/>
  </r>
  <r>
    <n v="2018"/>
    <s v="UA"/>
    <s v="CLSC"/>
    <s v="VP CLINICAL AFFAIRS"/>
    <x v="163"/>
    <s v="-----"/>
    <m/>
    <s v="VP CLINICAL AFFAIRS"/>
    <x v="16"/>
    <s v="VP CLINICAL AFFAIRS"/>
    <s v="GENFND"/>
    <x v="17"/>
    <x v="16"/>
    <s v="---"/>
    <s v="EX"/>
    <s v="OEXP"/>
    <s v="OTHER EXP"/>
    <s v="LP"/>
    <x v="4"/>
    <s v="GEN EXP"/>
    <s v="09"/>
    <s v="IS"/>
    <x v="3"/>
    <n v="1000"/>
    <n v="1000"/>
    <m/>
    <x v="0"/>
    <n v="0"/>
    <s v="EX"/>
    <n v="1000"/>
    <n v="1000"/>
    <x v="0"/>
    <n v="0"/>
    <n v="0"/>
    <m/>
    <n v="0"/>
    <n v="1000"/>
    <s v="N"/>
    <m/>
    <s v="CLSC"/>
    <s v="VP CLINICAL AFFAIRS"/>
    <s v="9C"/>
    <s v="1-Adjust Based Budget"/>
    <x v="42"/>
    <x v="2"/>
    <x v="7"/>
    <m/>
    <x v="15"/>
    <x v="15"/>
    <m/>
  </r>
  <r>
    <n v="2018"/>
    <s v="UA"/>
    <s v="CLSC"/>
    <s v="VP CLINICAL AFFAIRS"/>
    <x v="163"/>
    <s v="-----"/>
    <m/>
    <s v="VP CLINICAL AFFAIRS"/>
    <x v="16"/>
    <s v="VP CLINICAL AFFAIRS"/>
    <s v="GENFND"/>
    <x v="65"/>
    <x v="64"/>
    <s v="---"/>
    <s v="EX"/>
    <s v="S&amp;E"/>
    <s v="S&amp;E"/>
    <s v="LF"/>
    <x v="4"/>
    <s v="GEN EXP"/>
    <s v="09"/>
    <s v="IS"/>
    <x v="3"/>
    <n v="1500"/>
    <n v="1500"/>
    <m/>
    <x v="0"/>
    <n v="0"/>
    <s v="EX"/>
    <n v="1500"/>
    <n v="1500"/>
    <x v="0"/>
    <n v="0"/>
    <n v="0"/>
    <m/>
    <n v="0"/>
    <n v="1500"/>
    <s v="N"/>
    <m/>
    <s v="CLSC"/>
    <s v="VP CLINICAL AFFAIRS"/>
    <s v="9C"/>
    <s v="1-Adjust Based Budget"/>
    <x v="42"/>
    <x v="2"/>
    <x v="7"/>
    <m/>
    <x v="15"/>
    <x v="15"/>
    <m/>
  </r>
  <r>
    <n v="2018"/>
    <s v="UA"/>
    <s v="CLSC"/>
    <s v="VP CLINICAL AFFAIRS"/>
    <x v="163"/>
    <s v="-----"/>
    <m/>
    <s v="VP CLINICAL AFFAIRS"/>
    <x v="16"/>
    <s v="VP CLINICAL AFFAIRS"/>
    <s v="GENFND"/>
    <x v="24"/>
    <x v="23"/>
    <s v="---"/>
    <s v="EX"/>
    <s v="BENF"/>
    <s v="BENEFITS"/>
    <s v="GP"/>
    <x v="5"/>
    <s v="COMPENS"/>
    <s v="07"/>
    <s v="IS"/>
    <x v="3"/>
    <n v="79472"/>
    <n v="79472"/>
    <m/>
    <x v="0"/>
    <n v="0"/>
    <s v="EX"/>
    <n v="79472"/>
    <n v="79472"/>
    <x v="0"/>
    <n v="0"/>
    <n v="0"/>
    <m/>
    <n v="0"/>
    <n v="79472"/>
    <s v="N"/>
    <m/>
    <s v="CLSC"/>
    <s v="VP CLINICAL AFFAIRS"/>
    <s v="9C"/>
    <s v="1-Adjust Based Budget"/>
    <x v="42"/>
    <x v="2"/>
    <x v="7"/>
    <m/>
    <x v="15"/>
    <x v="15"/>
    <m/>
  </r>
  <r>
    <n v="2018"/>
    <s v="UA"/>
    <s v="CLSC"/>
    <s v="VP CLINICAL AFFAIRS"/>
    <x v="163"/>
    <s v="-----"/>
    <m/>
    <s v="VP CLINICAL AFFAIRS"/>
    <x v="16"/>
    <s v="VP CLINICAL AFFAIRS"/>
    <s v="GENFND"/>
    <x v="25"/>
    <x v="24"/>
    <s v="---"/>
    <s v="EX"/>
    <s v="BENF"/>
    <s v="BENEFITS"/>
    <s v="GP"/>
    <x v="5"/>
    <s v="COMPENS"/>
    <s v="07"/>
    <s v="IS"/>
    <x v="3"/>
    <n v="27084"/>
    <n v="27084"/>
    <m/>
    <x v="0"/>
    <n v="0"/>
    <s v="EX"/>
    <n v="27084"/>
    <n v="27084"/>
    <x v="0"/>
    <n v="0"/>
    <n v="0"/>
    <m/>
    <n v="0"/>
    <n v="27084"/>
    <s v="N"/>
    <m/>
    <s v="CLSC"/>
    <s v="VP CLINICAL AFFAIRS"/>
    <s v="9C"/>
    <s v="1-Adjust Based Budget"/>
    <x v="42"/>
    <x v="2"/>
    <x v="7"/>
    <m/>
    <x v="15"/>
    <x v="15"/>
    <m/>
  </r>
  <r>
    <n v="2018"/>
    <s v="UA"/>
    <s v="CLSC"/>
    <s v="VP CLINICAL AFFAIRS"/>
    <x v="163"/>
    <s v="-----"/>
    <m/>
    <s v="VP CLINICAL AFFAIRS"/>
    <x v="16"/>
    <s v="VP CLINICAL AFFAIRS"/>
    <s v="GENFND"/>
    <x v="26"/>
    <x v="25"/>
    <s v="---"/>
    <s v="EX"/>
    <s v="BENF"/>
    <s v="BENEFITS"/>
    <s v="GP"/>
    <x v="5"/>
    <s v="COMPENS"/>
    <s v="07"/>
    <s v="IS"/>
    <x v="3"/>
    <n v="52507"/>
    <n v="52507"/>
    <m/>
    <x v="0"/>
    <n v="0"/>
    <s v="EX"/>
    <n v="52507"/>
    <n v="52507"/>
    <x v="0"/>
    <n v="0"/>
    <n v="0"/>
    <m/>
    <n v="0"/>
    <n v="52507"/>
    <s v="N"/>
    <m/>
    <s v="CLSC"/>
    <s v="VP CLINICAL AFFAIRS"/>
    <s v="9C"/>
    <s v="1-Adjust Based Budget"/>
    <x v="42"/>
    <x v="2"/>
    <x v="7"/>
    <m/>
    <x v="15"/>
    <x v="15"/>
    <m/>
  </r>
  <r>
    <n v="2018"/>
    <s v="UA"/>
    <s v="CLSC"/>
    <s v="VP CLINICAL AFFAIRS"/>
    <x v="163"/>
    <s v="-----"/>
    <m/>
    <s v="VP CLINICAL AFFAIRS"/>
    <x v="16"/>
    <s v="VP CLINICAL AFFAIRS"/>
    <s v="GENFND"/>
    <x v="27"/>
    <x v="26"/>
    <s v="---"/>
    <s v="EX"/>
    <s v="TRAV"/>
    <s v="TRAVEL"/>
    <s v="MK"/>
    <x v="6"/>
    <s v="TRAVEL"/>
    <s v="10"/>
    <s v="IS"/>
    <x v="3"/>
    <n v="3100"/>
    <n v="3100"/>
    <m/>
    <x v="0"/>
    <n v="0"/>
    <s v="EX"/>
    <n v="3100"/>
    <n v="3100"/>
    <x v="0"/>
    <n v="0"/>
    <n v="0"/>
    <m/>
    <n v="0"/>
    <n v="3100"/>
    <s v="N"/>
    <m/>
    <s v="CLSC"/>
    <s v="VP CLINICAL AFFAIRS"/>
    <s v="9C"/>
    <s v="1-Adjust Based Budget"/>
    <x v="42"/>
    <x v="2"/>
    <x v="7"/>
    <m/>
    <x v="15"/>
    <x v="15"/>
    <m/>
  </r>
  <r>
    <n v="2018"/>
    <s v="UA"/>
    <s v="CLSC"/>
    <s v="VP CLINICAL AFFAIRS"/>
    <x v="163"/>
    <s v="-----"/>
    <m/>
    <s v="VP CLINICAL AFFAIRS"/>
    <x v="16"/>
    <s v="VP CLINICAL AFFAIRS"/>
    <s v="GENFND"/>
    <x v="28"/>
    <x v="27"/>
    <s v="---"/>
    <s v="EX"/>
    <s v="TRAV"/>
    <s v="TRAVEL"/>
    <s v="MK"/>
    <x v="6"/>
    <s v="TRAVEL"/>
    <s v="10"/>
    <s v="IS"/>
    <x v="3"/>
    <n v="3503"/>
    <n v="3503"/>
    <m/>
    <x v="0"/>
    <n v="0"/>
    <s v="EX"/>
    <n v="3503"/>
    <n v="3503"/>
    <x v="0"/>
    <n v="0"/>
    <n v="0"/>
    <m/>
    <n v="0"/>
    <n v="3503"/>
    <s v="N"/>
    <m/>
    <s v="CLSC"/>
    <s v="VP CLINICAL AFFAIRS"/>
    <s v="9C"/>
    <s v="1-Adjust Based Budget"/>
    <x v="42"/>
    <x v="2"/>
    <x v="7"/>
    <m/>
    <x v="15"/>
    <x v="15"/>
    <m/>
  </r>
  <r>
    <n v="2018"/>
    <s v="UA"/>
    <s v="CLSC"/>
    <s v="VP CLINICAL AFFAIRS"/>
    <x v="163"/>
    <s v="-----"/>
    <m/>
    <s v="VP CLINICAL AFFAIRS"/>
    <x v="16"/>
    <s v="VP CLINICAL AFFAIRS"/>
    <s v="GENFND"/>
    <x v="9"/>
    <x v="8"/>
    <s v="IUF"/>
    <s v="EX"/>
    <s v="TREX"/>
    <s v="TRSF-EXPENSE"/>
    <s v="DZ"/>
    <x v="1"/>
    <s v="TRANSFER"/>
    <s v="21"/>
    <s v="IS"/>
    <x v="3"/>
    <n v="2000"/>
    <n v="2000"/>
    <m/>
    <x v="0"/>
    <n v="0"/>
    <s v="EX"/>
    <n v="2000"/>
    <n v="2000"/>
    <x v="0"/>
    <n v="0"/>
    <n v="0"/>
    <m/>
    <n v="0"/>
    <n v="2000"/>
    <s v="N"/>
    <m/>
    <s v="CLSC"/>
    <s v="VP CLINICAL AFFAIRS"/>
    <s v="9C"/>
    <s v="1-Adjust Based Budget"/>
    <x v="42"/>
    <x v="2"/>
    <x v="7"/>
    <m/>
    <x v="15"/>
    <x v="15"/>
    <m/>
  </r>
  <r>
    <n v="2018"/>
    <s v="UA"/>
    <s v="CLTO"/>
    <s v="CLINICAL TRIALS OFFICE"/>
    <x v="164"/>
    <s v="-----"/>
    <m/>
    <s v="CLINICAL TRIALS OFFICE - UCA"/>
    <x v="16"/>
    <s v="VP CLINICAL AFFAIRS"/>
    <s v="GENFND"/>
    <x v="34"/>
    <x v="33"/>
    <s v="---"/>
    <s v="EX"/>
    <s v="PRSA"/>
    <s v="PROF SAL"/>
    <s v="FP"/>
    <x v="5"/>
    <s v="COMPENS"/>
    <s v="07"/>
    <s v="IS"/>
    <x v="3"/>
    <n v="158111"/>
    <n v="158111"/>
    <m/>
    <x v="0"/>
    <n v="0"/>
    <s v="EX"/>
    <n v="158111"/>
    <n v="158111"/>
    <x v="2"/>
    <n v="4367"/>
    <n v="-3383.5754000000134"/>
    <m/>
    <n v="983.42459999998664"/>
    <n v="159094.4246"/>
    <s v="Y"/>
    <m/>
    <s v="CLSC"/>
    <s v="VP CLINICAL AFFAIRS"/>
    <s v="99"/>
    <s v="1-Adjust Based Budget"/>
    <x v="43"/>
    <x v="2"/>
    <x v="7"/>
    <m/>
    <x v="15"/>
    <x v="15"/>
    <m/>
  </r>
  <r>
    <n v="2018"/>
    <s v="UA"/>
    <s v="CLTO"/>
    <s v="CLINICAL TRIALS OFFICE"/>
    <x v="164"/>
    <s v="-----"/>
    <m/>
    <s v="CLINICAL TRIALS OFFICE - UCA"/>
    <x v="16"/>
    <s v="VP CLINICAL AFFAIRS"/>
    <s v="GENFND"/>
    <x v="24"/>
    <x v="23"/>
    <s v="---"/>
    <s v="EX"/>
    <s v="BENF"/>
    <s v="BENEFITS"/>
    <s v="GP"/>
    <x v="5"/>
    <s v="COMPENS"/>
    <s v="07"/>
    <s v="IS"/>
    <x v="3"/>
    <n v="31780"/>
    <n v="31780"/>
    <m/>
    <x v="0"/>
    <n v="0"/>
    <s v="EX"/>
    <n v="31780"/>
    <n v="31780"/>
    <x v="0"/>
    <n v="0"/>
    <n v="0"/>
    <m/>
    <n v="0"/>
    <n v="31780"/>
    <s v="N"/>
    <m/>
    <s v="CLSC"/>
    <s v="VP CLINICAL AFFAIRS"/>
    <s v="9C"/>
    <s v="1-Adjust Based Budget"/>
    <x v="42"/>
    <x v="2"/>
    <x v="7"/>
    <m/>
    <x v="15"/>
    <x v="15"/>
    <m/>
  </r>
  <r>
    <n v="2018"/>
    <s v="UA"/>
    <s v="CLTO"/>
    <s v="CLINICAL TRIALS OFFICE"/>
    <x v="164"/>
    <s v="-----"/>
    <m/>
    <s v="CLINICAL TRIALS OFFICE - UCA"/>
    <x v="16"/>
    <s v="VP CLINICAL AFFAIRS"/>
    <s v="GENFND"/>
    <x v="25"/>
    <x v="24"/>
    <s v="---"/>
    <s v="EX"/>
    <s v="BENF"/>
    <s v="BENEFITS"/>
    <s v="GP"/>
    <x v="5"/>
    <s v="COMPENS"/>
    <s v="07"/>
    <s v="IS"/>
    <x v="3"/>
    <n v="10831"/>
    <n v="10831"/>
    <m/>
    <x v="0"/>
    <n v="0"/>
    <s v="EX"/>
    <n v="10831"/>
    <n v="10831"/>
    <x v="0"/>
    <n v="0"/>
    <n v="0"/>
    <m/>
    <n v="0"/>
    <n v="10831"/>
    <s v="N"/>
    <m/>
    <s v="CLSC"/>
    <s v="VP CLINICAL AFFAIRS"/>
    <s v="9C"/>
    <s v="1-Adjust Based Budget"/>
    <x v="42"/>
    <x v="2"/>
    <x v="7"/>
    <m/>
    <x v="15"/>
    <x v="15"/>
    <m/>
  </r>
  <r>
    <n v="2018"/>
    <s v="UA"/>
    <s v="CLTO"/>
    <s v="CLINICAL TRIALS OFFICE"/>
    <x v="164"/>
    <s v="-----"/>
    <m/>
    <s v="CLINICAL TRIALS OFFICE - UCA"/>
    <x v="16"/>
    <s v="VP CLINICAL AFFAIRS"/>
    <s v="GENFND"/>
    <x v="26"/>
    <x v="25"/>
    <s v="---"/>
    <s v="EX"/>
    <s v="BENF"/>
    <s v="BENEFITS"/>
    <s v="GP"/>
    <x v="5"/>
    <s v="COMPENS"/>
    <s v="07"/>
    <s v="IS"/>
    <x v="3"/>
    <n v="20997"/>
    <n v="20997"/>
    <m/>
    <x v="0"/>
    <n v="0"/>
    <s v="EX"/>
    <n v="20997"/>
    <n v="20997"/>
    <x v="0"/>
    <n v="0"/>
    <n v="0"/>
    <m/>
    <n v="0"/>
    <n v="20997"/>
    <s v="N"/>
    <m/>
    <s v="CLSC"/>
    <s v="VP CLINICAL AFFAIRS"/>
    <s v="9C"/>
    <s v="1-Adjust Based Budget"/>
    <x v="42"/>
    <x v="2"/>
    <x v="7"/>
    <m/>
    <x v="15"/>
    <x v="15"/>
    <m/>
  </r>
  <r>
    <n v="2018"/>
    <s v="UA"/>
    <s v="HIPA"/>
    <s v="HIPAA PRIVACY &amp; SECURITY"/>
    <x v="165"/>
    <s v="-----"/>
    <m/>
    <s v="HIPAA &amp; SECURITY COMPLIANCE OFFICE"/>
    <x v="16"/>
    <s v="VP CLINICAL AFFAIRS"/>
    <s v="GENFND"/>
    <x v="34"/>
    <x v="33"/>
    <s v="---"/>
    <s v="EX"/>
    <s v="PRSA"/>
    <s v="PROF SAL"/>
    <s v="FP"/>
    <x v="5"/>
    <s v="COMPENS"/>
    <s v="07"/>
    <s v="IS"/>
    <x v="3"/>
    <n v="101500"/>
    <n v="101500"/>
    <m/>
    <x v="0"/>
    <n v="0"/>
    <s v="EX"/>
    <n v="101500"/>
    <n v="101500"/>
    <x v="2"/>
    <n v="2803"/>
    <n v="-2172.1000000000085"/>
    <m/>
    <n v="630.89999999999145"/>
    <n v="102130.9"/>
    <s v="Y"/>
    <m/>
    <s v="CLSC"/>
    <s v="VP CLINICAL AFFAIRS"/>
    <s v="99"/>
    <s v="1-Adjust Based Budget"/>
    <x v="43"/>
    <x v="2"/>
    <x v="7"/>
    <m/>
    <x v="15"/>
    <x v="15"/>
    <m/>
  </r>
  <r>
    <n v="2018"/>
    <s v="UA"/>
    <s v="HIPA"/>
    <s v="HIPAA PRIVACY &amp; SECURITY"/>
    <x v="165"/>
    <s v="-----"/>
    <m/>
    <s v="HIPAA &amp; SECURITY COMPLIANCE OFFICE"/>
    <x v="16"/>
    <s v="VP CLINICAL AFFAIRS"/>
    <s v="GENFND"/>
    <x v="99"/>
    <x v="97"/>
    <s v="---"/>
    <s v="EX"/>
    <s v="PRSA"/>
    <s v="PROF SAL"/>
    <s v="FP"/>
    <x v="5"/>
    <s v="COMPENS"/>
    <s v="07"/>
    <s v="IS"/>
    <x v="3"/>
    <n v="56868"/>
    <n v="56868"/>
    <m/>
    <x v="0"/>
    <n v="0"/>
    <s v="EX"/>
    <n v="56868"/>
    <n v="56868"/>
    <x v="0"/>
    <n v="0"/>
    <n v="0"/>
    <m/>
    <n v="0"/>
    <n v="56868"/>
    <s v="N"/>
    <m/>
    <s v="CLSC"/>
    <s v="VP CLINICAL AFFAIRS"/>
    <s v="9C"/>
    <s v="1-Adjust Based Budget"/>
    <x v="42"/>
    <x v="2"/>
    <x v="7"/>
    <m/>
    <x v="15"/>
    <x v="15"/>
    <m/>
  </r>
  <r>
    <n v="2018"/>
    <s v="UA"/>
    <s v="HIPA"/>
    <s v="HIPAA PRIVACY &amp; SECURITY"/>
    <x v="165"/>
    <s v="-----"/>
    <m/>
    <s v="HIPAA &amp; SECURITY COMPLIANCE OFFICE"/>
    <x v="16"/>
    <s v="VP CLINICAL AFFAIRS"/>
    <s v="GENFND"/>
    <x v="20"/>
    <x v="19"/>
    <s v="---"/>
    <s v="EX"/>
    <s v="OEXP"/>
    <s v="OTHER EXP"/>
    <s v="LP"/>
    <x v="4"/>
    <s v="GEN EXP"/>
    <s v="09"/>
    <s v="IS"/>
    <x v="3"/>
    <n v="2000"/>
    <n v="2000"/>
    <m/>
    <x v="0"/>
    <n v="0"/>
    <s v="EX"/>
    <n v="2000"/>
    <n v="2000"/>
    <x v="0"/>
    <n v="0"/>
    <n v="0"/>
    <m/>
    <n v="0"/>
    <n v="2000"/>
    <s v="N"/>
    <m/>
    <s v="CLSC"/>
    <s v="VP CLINICAL AFFAIRS"/>
    <s v="9C"/>
    <s v="1-Adjust Based Budget"/>
    <x v="42"/>
    <x v="2"/>
    <x v="7"/>
    <m/>
    <x v="15"/>
    <x v="15"/>
    <m/>
  </r>
  <r>
    <n v="2018"/>
    <s v="UA"/>
    <s v="HIPA"/>
    <s v="HIPAA PRIVACY &amp; SECURITY"/>
    <x v="165"/>
    <s v="-----"/>
    <m/>
    <s v="HIPAA &amp; SECURITY COMPLIANCE OFFICE"/>
    <x v="16"/>
    <s v="VP CLINICAL AFFAIRS"/>
    <s v="GENFND"/>
    <x v="22"/>
    <x v="21"/>
    <s v="---"/>
    <s v="EX"/>
    <s v="S&amp;E"/>
    <s v="S&amp;E"/>
    <s v="LF"/>
    <x v="4"/>
    <s v="GEN EXP"/>
    <s v="09"/>
    <s v="IS"/>
    <x v="3"/>
    <n v="1500"/>
    <n v="1500"/>
    <m/>
    <x v="0"/>
    <n v="0"/>
    <s v="EX"/>
    <n v="1500"/>
    <n v="1500"/>
    <x v="0"/>
    <n v="0"/>
    <n v="0"/>
    <m/>
    <n v="0"/>
    <n v="1500"/>
    <s v="N"/>
    <m/>
    <s v="CLSC"/>
    <s v="VP CLINICAL AFFAIRS"/>
    <s v="9C"/>
    <s v="1-Adjust Based Budget"/>
    <x v="42"/>
    <x v="2"/>
    <x v="7"/>
    <m/>
    <x v="15"/>
    <x v="15"/>
    <m/>
  </r>
  <r>
    <n v="2018"/>
    <s v="UA"/>
    <s v="HIPA"/>
    <s v="HIPAA PRIVACY &amp; SECURITY"/>
    <x v="165"/>
    <s v="-----"/>
    <m/>
    <s v="HIPAA &amp; SECURITY COMPLIANCE OFFICE"/>
    <x v="16"/>
    <s v="VP CLINICAL AFFAIRS"/>
    <s v="GENFND"/>
    <x v="51"/>
    <x v="50"/>
    <s v="---"/>
    <s v="EX"/>
    <s v="COSV"/>
    <s v="CONTRACT SRV"/>
    <s v="KK"/>
    <x v="4"/>
    <s v="GEN EXP"/>
    <s v="09"/>
    <s v="IS"/>
    <x v="3"/>
    <n v="570000"/>
    <n v="570000"/>
    <m/>
    <x v="0"/>
    <n v="0"/>
    <s v="EX"/>
    <n v="570000"/>
    <n v="570000"/>
    <x v="0"/>
    <n v="0"/>
    <n v="0"/>
    <m/>
    <n v="0"/>
    <n v="570000"/>
    <s v="N"/>
    <m/>
    <s v="CLSC"/>
    <s v="VP CLINICAL AFFAIRS"/>
    <s v="9C"/>
    <s v="1-Adjust Based Budget"/>
    <x v="42"/>
    <x v="2"/>
    <x v="7"/>
    <m/>
    <x v="15"/>
    <x v="15"/>
    <m/>
  </r>
  <r>
    <n v="2018"/>
    <s v="UA"/>
    <s v="HIPA"/>
    <s v="HIPAA PRIVACY &amp; SECURITY"/>
    <x v="165"/>
    <s v="-----"/>
    <m/>
    <s v="HIPAA &amp; SECURITY COMPLIANCE OFFICE"/>
    <x v="16"/>
    <s v="VP CLINICAL AFFAIRS"/>
    <s v="GENFND"/>
    <x v="17"/>
    <x v="16"/>
    <s v="---"/>
    <s v="EX"/>
    <s v="OEXP"/>
    <s v="OTHER EXP"/>
    <s v="LP"/>
    <x v="4"/>
    <s v="GEN EXP"/>
    <s v="09"/>
    <s v="IS"/>
    <x v="3"/>
    <n v="1000"/>
    <n v="1000"/>
    <m/>
    <x v="0"/>
    <n v="0"/>
    <s v="EX"/>
    <n v="1000"/>
    <n v="1000"/>
    <x v="0"/>
    <n v="0"/>
    <n v="0"/>
    <m/>
    <n v="0"/>
    <n v="1000"/>
    <s v="N"/>
    <m/>
    <s v="CLSC"/>
    <s v="VP CLINICAL AFFAIRS"/>
    <s v="9C"/>
    <s v="1-Adjust Based Budget"/>
    <x v="42"/>
    <x v="2"/>
    <x v="7"/>
    <m/>
    <x v="15"/>
    <x v="15"/>
    <m/>
  </r>
  <r>
    <n v="2018"/>
    <s v="UA"/>
    <s v="HIPA"/>
    <s v="HIPAA PRIVACY &amp; SECURITY"/>
    <x v="165"/>
    <s v="-----"/>
    <m/>
    <s v="HIPAA &amp; SECURITY COMPLIANCE OFFICE"/>
    <x v="16"/>
    <s v="VP CLINICAL AFFAIRS"/>
    <s v="GENFND"/>
    <x v="65"/>
    <x v="64"/>
    <s v="---"/>
    <s v="EX"/>
    <s v="S&amp;E"/>
    <s v="S&amp;E"/>
    <s v="LF"/>
    <x v="4"/>
    <s v="GEN EXP"/>
    <s v="09"/>
    <s v="IS"/>
    <x v="3"/>
    <n v="4000"/>
    <n v="4000"/>
    <m/>
    <x v="0"/>
    <n v="0"/>
    <s v="EX"/>
    <n v="4000"/>
    <n v="4000"/>
    <x v="0"/>
    <n v="0"/>
    <n v="0"/>
    <m/>
    <n v="0"/>
    <n v="4000"/>
    <s v="N"/>
    <m/>
    <s v="CLSC"/>
    <s v="VP CLINICAL AFFAIRS"/>
    <s v="9C"/>
    <s v="1-Adjust Based Budget"/>
    <x v="42"/>
    <x v="2"/>
    <x v="7"/>
    <m/>
    <x v="15"/>
    <x v="15"/>
    <m/>
  </r>
  <r>
    <n v="2018"/>
    <s v="UA"/>
    <s v="HIPA"/>
    <s v="HIPAA PRIVACY &amp; SECURITY"/>
    <x v="165"/>
    <s v="-----"/>
    <m/>
    <s v="HIPAA &amp; SECURITY COMPLIANCE OFFICE"/>
    <x v="16"/>
    <s v="VP CLINICAL AFFAIRS"/>
    <s v="GENFND"/>
    <x v="24"/>
    <x v="23"/>
    <s v="---"/>
    <s v="EX"/>
    <s v="BENF"/>
    <s v="BENEFITS"/>
    <s v="GP"/>
    <x v="5"/>
    <s v="COMPENS"/>
    <s v="07"/>
    <s v="IS"/>
    <x v="3"/>
    <n v="31832"/>
    <n v="31832"/>
    <m/>
    <x v="0"/>
    <n v="0"/>
    <s v="EX"/>
    <n v="31832"/>
    <n v="31832"/>
    <x v="0"/>
    <n v="0"/>
    <n v="0"/>
    <m/>
    <n v="0"/>
    <n v="31832"/>
    <s v="N"/>
    <m/>
    <s v="CLSC"/>
    <s v="VP CLINICAL AFFAIRS"/>
    <s v="9C"/>
    <s v="1-Adjust Based Budget"/>
    <x v="42"/>
    <x v="2"/>
    <x v="7"/>
    <m/>
    <x v="15"/>
    <x v="15"/>
    <m/>
  </r>
  <r>
    <n v="2018"/>
    <s v="UA"/>
    <s v="HIPA"/>
    <s v="HIPAA PRIVACY &amp; SECURITY"/>
    <x v="165"/>
    <s v="-----"/>
    <m/>
    <s v="HIPAA &amp; SECURITY COMPLIANCE OFFICE"/>
    <x v="16"/>
    <s v="VP CLINICAL AFFAIRS"/>
    <s v="GENFND"/>
    <x v="25"/>
    <x v="24"/>
    <s v="---"/>
    <s v="EX"/>
    <s v="BENF"/>
    <s v="BENEFITS"/>
    <s v="GP"/>
    <x v="5"/>
    <s v="COMPENS"/>
    <s v="07"/>
    <s v="IS"/>
    <x v="3"/>
    <n v="10848"/>
    <n v="10848"/>
    <m/>
    <x v="0"/>
    <n v="0"/>
    <s v="EX"/>
    <n v="10848"/>
    <n v="10848"/>
    <x v="0"/>
    <n v="0"/>
    <n v="0"/>
    <m/>
    <n v="0"/>
    <n v="10848"/>
    <s v="N"/>
    <m/>
    <s v="CLSC"/>
    <s v="VP CLINICAL AFFAIRS"/>
    <m/>
    <s v="1-Adjust Based Budget"/>
    <x v="42"/>
    <x v="2"/>
    <x v="7"/>
    <m/>
    <x v="21"/>
    <x v="15"/>
    <m/>
  </r>
  <r>
    <n v="2018"/>
    <s v="UA"/>
    <s v="HIPA"/>
    <s v="HIPAA PRIVACY &amp; SECURITY"/>
    <x v="165"/>
    <s v="-----"/>
    <m/>
    <s v="HIPAA &amp; SECURITY COMPLIANCE OFFICE"/>
    <x v="16"/>
    <s v="VP CLINICAL AFFAIRS"/>
    <s v="GENFND"/>
    <x v="26"/>
    <x v="25"/>
    <s v="---"/>
    <s v="EX"/>
    <s v="BENF"/>
    <s v="BENEFITS"/>
    <s v="GP"/>
    <x v="5"/>
    <s v="COMPENS"/>
    <s v="07"/>
    <s v="IS"/>
    <x v="3"/>
    <n v="21031"/>
    <n v="21031"/>
    <m/>
    <x v="0"/>
    <n v="0"/>
    <s v="EX"/>
    <n v="21031"/>
    <n v="21031"/>
    <x v="0"/>
    <n v="0"/>
    <n v="0"/>
    <m/>
    <n v="0"/>
    <n v="21031"/>
    <s v="N"/>
    <m/>
    <s v="CLSC"/>
    <s v="VP CLINICAL AFFAIRS"/>
    <m/>
    <s v="1-Adjust Based Budget"/>
    <x v="42"/>
    <x v="2"/>
    <x v="7"/>
    <m/>
    <x v="21"/>
    <x v="15"/>
    <m/>
  </r>
  <r>
    <n v="2018"/>
    <s v="UA"/>
    <s v="HIPA"/>
    <s v="HIPAA PRIVACY &amp; SECURITY"/>
    <x v="165"/>
    <s v="-----"/>
    <m/>
    <s v="HIPAA &amp; SECURITY COMPLIANCE OFFICE"/>
    <x v="16"/>
    <s v="VP CLINICAL AFFAIRS"/>
    <s v="GENFND"/>
    <x v="28"/>
    <x v="27"/>
    <s v="---"/>
    <s v="EX"/>
    <s v="TRAV"/>
    <s v="TRAVEL"/>
    <s v="MK"/>
    <x v="6"/>
    <s v="TRAVEL"/>
    <s v="10"/>
    <s v="IS"/>
    <x v="3"/>
    <n v="2000"/>
    <n v="2000"/>
    <m/>
    <x v="0"/>
    <n v="0"/>
    <s v="EX"/>
    <n v="2000"/>
    <n v="2000"/>
    <x v="0"/>
    <n v="0"/>
    <n v="0"/>
    <m/>
    <n v="0"/>
    <n v="2000"/>
    <s v="N"/>
    <m/>
    <s v="CLSC"/>
    <s v="VP CLINICAL AFFAIRS"/>
    <m/>
    <s v="1-Adjust Based Budget"/>
    <x v="42"/>
    <x v="2"/>
    <x v="7"/>
    <m/>
    <x v="21"/>
    <x v="15"/>
    <m/>
  </r>
  <r>
    <n v="2018"/>
    <s v="UA"/>
    <s v="IPED"/>
    <s v="IU INTERPROFESSIONAL EDUCATION"/>
    <x v="28"/>
    <s v="-----"/>
    <m/>
    <s v="CENTER FOR INTERPROFESSIONAL HEALTH EDUC"/>
    <x v="16"/>
    <s v="VP CLINICAL AFFAIRS"/>
    <s v="GENFND"/>
    <x v="18"/>
    <x v="17"/>
    <s v="---"/>
    <s v="EX"/>
    <s v="ACSA"/>
    <s v="ACADEMIC SAL"/>
    <s v="FA"/>
    <x v="5"/>
    <s v="COMPENS"/>
    <s v="07"/>
    <s v="IN"/>
    <x v="3"/>
    <n v="0"/>
    <n v="310"/>
    <m/>
    <x v="0"/>
    <n v="0"/>
    <s v="EX"/>
    <n v="310"/>
    <n v="310"/>
    <x v="2"/>
    <n v="9"/>
    <n v="-6.634000000000027"/>
    <m/>
    <n v="2.365999999999973"/>
    <n v="312.36599999999999"/>
    <s v="Y"/>
    <m/>
    <s v="CLSC"/>
    <s v="VP CLINICAL AFFAIRS"/>
    <m/>
    <s v="1-Adjust Based Budget"/>
    <x v="43"/>
    <x v="2"/>
    <x v="7"/>
    <m/>
    <x v="21"/>
    <x v="15"/>
    <m/>
  </r>
  <r>
    <n v="2018"/>
    <s v="UA"/>
    <s v="IPED"/>
    <s v="IU INTERPROFESSIONAL EDUCATION"/>
    <x v="28"/>
    <s v="GOAL1"/>
    <s v="GOAL 1"/>
    <s v="CENTER FOR INTERPROFESSIONAL HEALTH EDUC"/>
    <x v="16"/>
    <s v="VP CLINICAL AFFAIRS"/>
    <s v="GENFND"/>
    <x v="18"/>
    <x v="17"/>
    <s v="---"/>
    <s v="EX"/>
    <s v="ACSA"/>
    <s v="ACADEMIC SAL"/>
    <s v="FA"/>
    <x v="5"/>
    <s v="COMPENS"/>
    <s v="07"/>
    <s v="IN"/>
    <x v="3"/>
    <n v="94362"/>
    <n v="138679"/>
    <m/>
    <x v="0"/>
    <n v="0"/>
    <s v="EX"/>
    <n v="138679"/>
    <n v="138679"/>
    <x v="2"/>
    <n v="3830"/>
    <n v="-2967.7306000000117"/>
    <m/>
    <n v="862.26939999998831"/>
    <n v="139541.26939999999"/>
    <s v="Y"/>
    <m/>
    <s v="CLSC"/>
    <s v="VP CLINICAL AFFAIRS"/>
    <m/>
    <s v="1-Adjust Based Budget"/>
    <x v="43"/>
    <x v="2"/>
    <x v="7"/>
    <m/>
    <x v="21"/>
    <x v="15"/>
    <m/>
  </r>
  <r>
    <n v="2018"/>
    <s v="UA"/>
    <s v="IPED"/>
    <s v="IU INTERPROFESSIONAL EDUCATION"/>
    <x v="28"/>
    <s v="GOAL1"/>
    <s v="GOAL 1"/>
    <s v="CENTER FOR INTERPROFESSIONAL HEALTH EDUC"/>
    <x v="16"/>
    <s v="VP CLINICAL AFFAIRS"/>
    <s v="GENFND"/>
    <x v="19"/>
    <x v="18"/>
    <s v="---"/>
    <s v="EX"/>
    <s v="ACSA"/>
    <s v="ACADEMIC SAL"/>
    <s v="FA"/>
    <x v="5"/>
    <s v="COMPENS"/>
    <s v="07"/>
    <s v="IN"/>
    <x v="3"/>
    <n v="33654"/>
    <n v="-28"/>
    <m/>
    <x v="0"/>
    <n v="0"/>
    <s v="EX"/>
    <n v="-28"/>
    <n v="-28"/>
    <x v="0"/>
    <n v="0"/>
    <n v="0"/>
    <m/>
    <n v="0"/>
    <n v="-28"/>
    <s v="N"/>
    <m/>
    <s v="CLSC"/>
    <s v="VP CLINICAL AFFAIRS"/>
    <m/>
    <s v="1-Adjust Based Budget"/>
    <x v="42"/>
    <x v="2"/>
    <x v="7"/>
    <m/>
    <x v="21"/>
    <x v="15"/>
    <m/>
  </r>
  <r>
    <n v="2018"/>
    <s v="UA"/>
    <s v="IPED"/>
    <s v="IU INTERPROFESSIONAL EDUCATION"/>
    <x v="28"/>
    <s v="PFEIF"/>
    <s v="ANDREA PFEIFLE MOU"/>
    <s v="CENTER FOR INTERPROFESSIONAL HEALTH EDUC"/>
    <x v="16"/>
    <s v="VP CLINICAL AFFAIRS"/>
    <s v="GENFND"/>
    <x v="74"/>
    <x v="73"/>
    <s v="503"/>
    <s v="EX"/>
    <s v="ACSA"/>
    <s v="ACADEMIC SAL"/>
    <s v="FA"/>
    <x v="5"/>
    <s v="COMPENS"/>
    <s v="07"/>
    <s v="IN"/>
    <x v="3"/>
    <n v="22248"/>
    <n v="22248"/>
    <m/>
    <x v="0"/>
    <n v="0"/>
    <s v="EX"/>
    <n v="22248"/>
    <n v="22248"/>
    <x v="0"/>
    <n v="0"/>
    <n v="0"/>
    <m/>
    <n v="0"/>
    <n v="22248"/>
    <s v="N"/>
    <m/>
    <s v="CLSC"/>
    <s v="VP CLINICAL AFFAIRS"/>
    <m/>
    <s v="1-Adjust Based Budget"/>
    <x v="42"/>
    <x v="2"/>
    <x v="7"/>
    <m/>
    <x v="21"/>
    <x v="15"/>
    <m/>
  </r>
  <r>
    <n v="2018"/>
    <s v="UA"/>
    <s v="IPED"/>
    <s v="IU INTERPROFESSIONAL EDUCATION"/>
    <x v="28"/>
    <s v="PFEIF"/>
    <s v="ANDREA PFEIFLE MOU"/>
    <s v="CENTER FOR INTERPROFESSIONAL HEALTH EDUC"/>
    <x v="16"/>
    <s v="VP CLINICAL AFFAIRS"/>
    <s v="GENFND"/>
    <x v="32"/>
    <x v="31"/>
    <s v="---"/>
    <s v="EX"/>
    <s v="SAAP"/>
    <s v="STUDENT ACAD"/>
    <s v="FK"/>
    <x v="5"/>
    <s v="COMPENS"/>
    <s v="07"/>
    <s v="IN"/>
    <x v="3"/>
    <n v="20000"/>
    <n v="20000"/>
    <m/>
    <x v="0"/>
    <n v="0"/>
    <s v="EX"/>
    <n v="20000"/>
    <n v="20000"/>
    <x v="0"/>
    <n v="0"/>
    <n v="0"/>
    <m/>
    <n v="0"/>
    <n v="20000"/>
    <s v="N"/>
    <m/>
    <s v="CLSC"/>
    <s v="VP CLINICAL AFFAIRS"/>
    <m/>
    <s v="1-Adjust Based Budget"/>
    <x v="42"/>
    <x v="2"/>
    <x v="7"/>
    <m/>
    <x v="21"/>
    <x v="15"/>
    <m/>
  </r>
  <r>
    <n v="2018"/>
    <s v="UA"/>
    <s v="IPED"/>
    <s v="IU INTERPROFESSIONAL EDUCATION"/>
    <x v="28"/>
    <s v="GOAL1"/>
    <s v="GOAL 1"/>
    <s v="CENTER FOR INTERPROFESSIONAL HEALTH EDUC"/>
    <x v="16"/>
    <s v="VP CLINICAL AFFAIRS"/>
    <s v="GENFND"/>
    <x v="34"/>
    <x v="33"/>
    <s v="---"/>
    <s v="EX"/>
    <s v="PRSA"/>
    <s v="PROF SAL"/>
    <s v="FP"/>
    <x v="5"/>
    <s v="COMPENS"/>
    <s v="07"/>
    <s v="IN"/>
    <x v="3"/>
    <n v="75040"/>
    <n v="16105"/>
    <m/>
    <x v="0"/>
    <n v="0"/>
    <s v="EX"/>
    <n v="16105"/>
    <n v="16105"/>
    <x v="2"/>
    <n v="445"/>
    <n v="-344.64700000000136"/>
    <m/>
    <n v="100.35299999999864"/>
    <n v="16205.352999999999"/>
    <s v="Y"/>
    <m/>
    <s v="CLSC"/>
    <s v="VP CLINICAL AFFAIRS"/>
    <m/>
    <s v="1-Adjust Based Budget"/>
    <x v="43"/>
    <x v="2"/>
    <x v="7"/>
    <m/>
    <x v="21"/>
    <x v="15"/>
    <m/>
  </r>
  <r>
    <n v="2018"/>
    <s v="UA"/>
    <s v="IPED"/>
    <s v="IU INTERPROFESSIONAL EDUCATION"/>
    <x v="28"/>
    <s v="GOAL1"/>
    <s v="GOAL 1"/>
    <s v="CENTER FOR INTERPROFESSIONAL HEALTH EDUC"/>
    <x v="16"/>
    <s v="VP CLINICAL AFFAIRS"/>
    <s v="GENFND"/>
    <x v="99"/>
    <x v="97"/>
    <s v="---"/>
    <s v="EX"/>
    <s v="PRSA"/>
    <s v="PROF SAL"/>
    <s v="FP"/>
    <x v="5"/>
    <s v="COMPENS"/>
    <s v="07"/>
    <s v="IN"/>
    <x v="3"/>
    <n v="0"/>
    <n v="50513"/>
    <m/>
    <x v="0"/>
    <n v="0"/>
    <s v="EX"/>
    <n v="50513"/>
    <n v="50513"/>
    <x v="0"/>
    <n v="0"/>
    <n v="0"/>
    <m/>
    <n v="0"/>
    <n v="50513"/>
    <s v="N"/>
    <m/>
    <s v="CLSC"/>
    <s v="VP CLINICAL AFFAIRS"/>
    <m/>
    <s v="1-Adjust Based Budget"/>
    <x v="42"/>
    <x v="2"/>
    <x v="7"/>
    <m/>
    <x v="21"/>
    <x v="15"/>
    <m/>
  </r>
  <r>
    <n v="2018"/>
    <s v="UA"/>
    <s v="IPED"/>
    <s v="IU INTERPROFESSIONAL EDUCATION"/>
    <x v="28"/>
    <s v="GOAL1"/>
    <s v="GOAL 1"/>
    <s v="CENTER FOR INTERPROFESSIONAL HEALTH EDUC"/>
    <x v="16"/>
    <s v="VP CLINICAL AFFAIRS"/>
    <s v="GENFND"/>
    <x v="36"/>
    <x v="35"/>
    <s v="---"/>
    <s v="EX"/>
    <s v="PRSA"/>
    <s v="PROF SAL"/>
    <s v="FP"/>
    <x v="5"/>
    <s v="COMPENS"/>
    <s v="07"/>
    <s v="IN"/>
    <x v="3"/>
    <n v="70375"/>
    <n v="67852"/>
    <m/>
    <x v="0"/>
    <n v="0"/>
    <s v="EX"/>
    <n v="67852"/>
    <n v="67852"/>
    <x v="2"/>
    <n v="1874"/>
    <n v="-1452.0328000000059"/>
    <m/>
    <n v="421.96719999999414"/>
    <n v="68273.967199999999"/>
    <s v="Y"/>
    <m/>
    <s v="CLSC"/>
    <s v="VP CLINICAL AFFAIRS"/>
    <m/>
    <s v="1-Adjust Based Budget"/>
    <x v="43"/>
    <x v="2"/>
    <x v="7"/>
    <m/>
    <x v="21"/>
    <x v="15"/>
    <m/>
  </r>
  <r>
    <n v="2018"/>
    <s v="UA"/>
    <s v="IPED"/>
    <s v="IU INTERPROFESSIONAL EDUCATION"/>
    <x v="28"/>
    <s v="GOAL1"/>
    <s v="GOAL 1"/>
    <s v="CENTER FOR INTERPROFESSIONAL HEALTH EDUC"/>
    <x v="16"/>
    <s v="VP CLINICAL AFFAIRS"/>
    <s v="GENFND"/>
    <x v="11"/>
    <x v="10"/>
    <s v="---"/>
    <s v="EX"/>
    <s v="ADV"/>
    <s v="ADVERT PROMO"/>
    <s v="LA"/>
    <x v="4"/>
    <s v="GEN EXP"/>
    <s v="09"/>
    <s v="IN"/>
    <x v="3"/>
    <n v="4500"/>
    <n v="4500"/>
    <m/>
    <x v="0"/>
    <n v="0"/>
    <s v="EX"/>
    <n v="4500"/>
    <n v="4500"/>
    <x v="0"/>
    <n v="0"/>
    <n v="0"/>
    <m/>
    <n v="0"/>
    <n v="4500"/>
    <s v="N"/>
    <m/>
    <s v="CLSC"/>
    <s v="VP CLINICAL AFFAIRS"/>
    <m/>
    <s v="1-Adjust Based Budget"/>
    <x v="42"/>
    <x v="2"/>
    <x v="7"/>
    <m/>
    <x v="21"/>
    <x v="15"/>
    <m/>
  </r>
  <r>
    <n v="2018"/>
    <s v="UA"/>
    <s v="IPED"/>
    <s v="IU INTERPROFESSIONAL EDUCATION"/>
    <x v="28"/>
    <s v="GOAL1"/>
    <s v="GOAL 1"/>
    <s v="CENTER FOR INTERPROFESSIONAL HEALTH EDUC"/>
    <x v="16"/>
    <s v="VP CLINICAL AFFAIRS"/>
    <s v="GENFND"/>
    <x v="22"/>
    <x v="21"/>
    <s v="---"/>
    <s v="EX"/>
    <s v="S&amp;E"/>
    <s v="S&amp;E"/>
    <s v="LF"/>
    <x v="4"/>
    <s v="GEN EXP"/>
    <s v="09"/>
    <s v="IN"/>
    <x v="3"/>
    <n v="15000"/>
    <n v="15000"/>
    <m/>
    <x v="0"/>
    <n v="0"/>
    <s v="EX"/>
    <n v="15000"/>
    <n v="15000"/>
    <x v="0"/>
    <n v="0"/>
    <n v="0"/>
    <m/>
    <n v="0"/>
    <n v="15000"/>
    <s v="N"/>
    <m/>
    <s v="CLSC"/>
    <s v="VP CLINICAL AFFAIRS"/>
    <m/>
    <s v="1-Adjust Based Budget"/>
    <x v="42"/>
    <x v="2"/>
    <x v="7"/>
    <m/>
    <x v="21"/>
    <x v="15"/>
    <m/>
  </r>
  <r>
    <n v="2018"/>
    <s v="UA"/>
    <s v="IPED"/>
    <s v="IU INTERPROFESSIONAL EDUCATION"/>
    <x v="28"/>
    <s v="GOAL1"/>
    <s v="GOAL 1"/>
    <s v="CENTER FOR INTERPROFESSIONAL HEALTH EDUC"/>
    <x v="16"/>
    <s v="VP CLINICAL AFFAIRS"/>
    <s v="GENFND"/>
    <x v="46"/>
    <x v="45"/>
    <s v="---"/>
    <s v="EX"/>
    <s v="PRIN"/>
    <s v="PRINT DUPL"/>
    <s v="KA"/>
    <x v="4"/>
    <s v="GEN EXP"/>
    <s v="09"/>
    <s v="IN"/>
    <x v="3"/>
    <n v="7500"/>
    <n v="7500"/>
    <m/>
    <x v="0"/>
    <n v="0"/>
    <s v="EX"/>
    <n v="7500"/>
    <n v="7500"/>
    <x v="0"/>
    <n v="0"/>
    <n v="0"/>
    <m/>
    <n v="0"/>
    <n v="7500"/>
    <s v="N"/>
    <m/>
    <s v="CLSC"/>
    <s v="VP CLINICAL AFFAIRS"/>
    <m/>
    <s v="1-Adjust Based Budget"/>
    <x v="42"/>
    <x v="2"/>
    <x v="7"/>
    <m/>
    <x v="21"/>
    <x v="15"/>
    <m/>
  </r>
  <r>
    <n v="2018"/>
    <s v="UA"/>
    <s v="IPED"/>
    <s v="IU INTERPROFESSIONAL EDUCATION"/>
    <x v="28"/>
    <s v="GOAL1"/>
    <s v="GOAL 1"/>
    <s v="CENTER FOR INTERPROFESSIONAL HEALTH EDUC"/>
    <x v="16"/>
    <s v="VP CLINICAL AFFAIRS"/>
    <s v="GENFND"/>
    <x v="13"/>
    <x v="12"/>
    <s v="---"/>
    <s v="EX"/>
    <s v="COSV"/>
    <s v="CONTRACT SRV"/>
    <s v="KK"/>
    <x v="4"/>
    <s v="GEN EXP"/>
    <s v="09"/>
    <s v="IN"/>
    <x v="3"/>
    <n v="27000"/>
    <n v="27000"/>
    <m/>
    <x v="0"/>
    <n v="0"/>
    <s v="EX"/>
    <n v="27000"/>
    <n v="27000"/>
    <x v="0"/>
    <n v="0"/>
    <n v="0"/>
    <m/>
    <n v="0"/>
    <n v="27000"/>
    <s v="N"/>
    <m/>
    <s v="CLSC"/>
    <s v="VP CLINICAL AFFAIRS"/>
    <m/>
    <s v="1-Adjust Based Budget"/>
    <x v="42"/>
    <x v="2"/>
    <x v="7"/>
    <m/>
    <x v="21"/>
    <x v="15"/>
    <m/>
  </r>
  <r>
    <n v="2018"/>
    <s v="UA"/>
    <s v="IPED"/>
    <s v="IU INTERPROFESSIONAL EDUCATION"/>
    <x v="28"/>
    <s v="GOAL1"/>
    <s v="GOAL 1"/>
    <s v="CENTER FOR INTERPROFESSIONAL HEALTH EDUC"/>
    <x v="16"/>
    <s v="VP CLINICAL AFFAIRS"/>
    <s v="GENFND"/>
    <x v="56"/>
    <x v="55"/>
    <s v="---"/>
    <s v="EX"/>
    <s v="RENT"/>
    <s v="RENTS"/>
    <s v="KP"/>
    <x v="4"/>
    <s v="GEN EXP"/>
    <s v="09"/>
    <s v="IN"/>
    <x v="3"/>
    <n v="37488"/>
    <n v="37488"/>
    <m/>
    <x v="0"/>
    <n v="0"/>
    <s v="EX"/>
    <n v="37488"/>
    <n v="37488"/>
    <x v="0"/>
    <n v="0"/>
    <n v="0"/>
    <m/>
    <n v="0"/>
    <n v="37488"/>
    <s v="N"/>
    <m/>
    <s v="CLSC"/>
    <s v="VP CLINICAL AFFAIRS"/>
    <m/>
    <s v="1-Adjust Based Budget"/>
    <x v="42"/>
    <x v="2"/>
    <x v="7"/>
    <m/>
    <x v="21"/>
    <x v="15"/>
    <m/>
  </r>
  <r>
    <n v="2018"/>
    <s v="UA"/>
    <s v="IPED"/>
    <s v="IU INTERPROFESSIONAL EDUCATION"/>
    <x v="28"/>
    <s v="GOAL1"/>
    <s v="GOAL 1"/>
    <s v="CENTER FOR INTERPROFESSIONAL HEALTH EDUC"/>
    <x v="16"/>
    <s v="VP CLINICAL AFFAIRS"/>
    <s v="GENFND"/>
    <x v="110"/>
    <x v="108"/>
    <s v="---"/>
    <s v="EX"/>
    <s v="S&amp;E"/>
    <s v="S&amp;E"/>
    <s v="LF"/>
    <x v="4"/>
    <s v="GEN EXP"/>
    <s v="09"/>
    <s v="IN"/>
    <x v="3"/>
    <n v="6600"/>
    <n v="6600"/>
    <m/>
    <x v="0"/>
    <n v="0"/>
    <s v="EX"/>
    <n v="6600"/>
    <n v="6600"/>
    <x v="0"/>
    <n v="0"/>
    <n v="0"/>
    <m/>
    <n v="0"/>
    <n v="6600"/>
    <s v="N"/>
    <m/>
    <s v="CLSC"/>
    <s v="VP CLINICAL AFFAIRS"/>
    <m/>
    <s v="1-Adjust Based Budget"/>
    <x v="42"/>
    <x v="2"/>
    <x v="7"/>
    <m/>
    <x v="21"/>
    <x v="15"/>
    <m/>
  </r>
  <r>
    <n v="2018"/>
    <s v="UA"/>
    <s v="IPED"/>
    <s v="IU INTERPROFESSIONAL EDUCATION"/>
    <x v="28"/>
    <s v="PFEIF"/>
    <s v="ANDREA PFEIFLE MOU"/>
    <s v="CENTER FOR INTERPROFESSIONAL HEALTH EDUC"/>
    <x v="16"/>
    <s v="VP CLINICAL AFFAIRS"/>
    <s v="GENFND"/>
    <x v="66"/>
    <x v="65"/>
    <s v="---"/>
    <s v="EX"/>
    <s v="BENF"/>
    <s v="BENEFITS"/>
    <s v="GP"/>
    <x v="5"/>
    <s v="COMPENS"/>
    <s v="07"/>
    <s v="IN"/>
    <x v="3"/>
    <n v="2500"/>
    <n v="2500"/>
    <m/>
    <x v="0"/>
    <n v="0"/>
    <s v="EX"/>
    <n v="2500"/>
    <n v="2500"/>
    <x v="0"/>
    <n v="0"/>
    <n v="0"/>
    <m/>
    <n v="0"/>
    <n v="2500"/>
    <s v="N"/>
    <m/>
    <s v="CLSC"/>
    <s v="VP CLINICAL AFFAIRS"/>
    <m/>
    <s v="1-Adjust Based Budget"/>
    <x v="42"/>
    <x v="2"/>
    <x v="7"/>
    <m/>
    <x v="21"/>
    <x v="15"/>
    <m/>
  </r>
  <r>
    <n v="2018"/>
    <s v="UA"/>
    <s v="IPED"/>
    <s v="IU INTERPROFESSIONAL EDUCATION"/>
    <x v="28"/>
    <s v="-----"/>
    <m/>
    <s v="CENTER FOR INTERPROFESSIONAL HEALTH EDUC"/>
    <x v="16"/>
    <s v="VP CLINICAL AFFAIRS"/>
    <s v="GENFND"/>
    <x v="24"/>
    <x v="23"/>
    <s v="---"/>
    <s v="EX"/>
    <s v="BENF"/>
    <s v="BENEFITS"/>
    <s v="GP"/>
    <x v="5"/>
    <s v="COMPENS"/>
    <s v="07"/>
    <s v="IN"/>
    <x v="3"/>
    <n v="0"/>
    <n v="62"/>
    <m/>
    <x v="0"/>
    <n v="0"/>
    <s v="EX"/>
    <n v="62"/>
    <n v="62"/>
    <x v="0"/>
    <n v="0"/>
    <n v="0"/>
    <m/>
    <n v="0"/>
    <n v="62"/>
    <s v="N"/>
    <m/>
    <s v="CLSC"/>
    <s v="VP CLINICAL AFFAIRS"/>
    <m/>
    <s v="1-Adjust Based Budget"/>
    <x v="42"/>
    <x v="2"/>
    <x v="7"/>
    <m/>
    <x v="21"/>
    <x v="15"/>
    <m/>
  </r>
  <r>
    <n v="2018"/>
    <s v="UA"/>
    <s v="IPED"/>
    <s v="IU INTERPROFESSIONAL EDUCATION"/>
    <x v="28"/>
    <s v="GOAL1"/>
    <s v="GOAL 1"/>
    <s v="CENTER FOR INTERPROFESSIONAL HEALTH EDUC"/>
    <x v="16"/>
    <s v="VP CLINICAL AFFAIRS"/>
    <s v="GENFND"/>
    <x v="24"/>
    <x v="23"/>
    <s v="---"/>
    <s v="EX"/>
    <s v="BENF"/>
    <s v="BENEFITS"/>
    <s v="GP"/>
    <x v="5"/>
    <s v="COMPENS"/>
    <s v="07"/>
    <s v="IN"/>
    <x v="3"/>
    <n v="54960"/>
    <n v="54898"/>
    <m/>
    <x v="0"/>
    <n v="0"/>
    <s v="EX"/>
    <n v="54898"/>
    <n v="54898"/>
    <x v="0"/>
    <n v="0"/>
    <n v="0"/>
    <m/>
    <n v="0"/>
    <n v="54898"/>
    <s v="N"/>
    <m/>
    <s v="CLSC"/>
    <s v="VP CLINICAL AFFAIRS"/>
    <m/>
    <s v="1-Adjust Based Budget"/>
    <x v="42"/>
    <x v="2"/>
    <x v="7"/>
    <m/>
    <x v="21"/>
    <x v="15"/>
    <m/>
  </r>
  <r>
    <n v="2018"/>
    <s v="UA"/>
    <s v="IPED"/>
    <s v="IU INTERPROFESSIONAL EDUCATION"/>
    <x v="28"/>
    <s v="-----"/>
    <m/>
    <s v="CENTER FOR INTERPROFESSIONAL HEALTH EDUC"/>
    <x v="16"/>
    <s v="VP CLINICAL AFFAIRS"/>
    <s v="GENFND"/>
    <x v="25"/>
    <x v="24"/>
    <s v="---"/>
    <s v="EX"/>
    <s v="BENF"/>
    <s v="BENEFITS"/>
    <s v="GP"/>
    <x v="5"/>
    <s v="COMPENS"/>
    <s v="07"/>
    <s v="IN"/>
    <x v="3"/>
    <n v="0"/>
    <n v="21"/>
    <m/>
    <x v="0"/>
    <n v="0"/>
    <s v="EX"/>
    <n v="21"/>
    <n v="21"/>
    <x v="0"/>
    <n v="0"/>
    <n v="0"/>
    <m/>
    <n v="0"/>
    <n v="21"/>
    <s v="N"/>
    <m/>
    <s v="CLSC"/>
    <s v="VP CLINICAL AFFAIRS"/>
    <m/>
    <s v="1-Adjust Based Budget"/>
    <x v="42"/>
    <x v="2"/>
    <x v="7"/>
    <m/>
    <x v="21"/>
    <x v="15"/>
    <m/>
  </r>
  <r>
    <n v="2018"/>
    <s v="UA"/>
    <s v="IPED"/>
    <s v="IU INTERPROFESSIONAL EDUCATION"/>
    <x v="28"/>
    <s v="GOAL1"/>
    <s v="GOAL 1"/>
    <s v="CENTER FOR INTERPROFESSIONAL HEALTH EDUC"/>
    <x v="16"/>
    <s v="VP CLINICAL AFFAIRS"/>
    <s v="GENFND"/>
    <x v="25"/>
    <x v="24"/>
    <s v="---"/>
    <s v="EX"/>
    <s v="BENF"/>
    <s v="BENEFITS"/>
    <s v="GP"/>
    <x v="5"/>
    <s v="COMPENS"/>
    <s v="07"/>
    <s v="IN"/>
    <x v="3"/>
    <n v="18730"/>
    <n v="18709"/>
    <m/>
    <x v="0"/>
    <n v="0"/>
    <s v="EX"/>
    <n v="18709"/>
    <n v="18709"/>
    <x v="0"/>
    <n v="0"/>
    <n v="0"/>
    <m/>
    <n v="0"/>
    <n v="18709"/>
    <s v="N"/>
    <m/>
    <s v="CLSC"/>
    <s v="VP CLINICAL AFFAIRS"/>
    <m/>
    <s v="1-Adjust Based Budget"/>
    <x v="42"/>
    <x v="2"/>
    <x v="7"/>
    <m/>
    <x v="21"/>
    <x v="15"/>
    <m/>
  </r>
  <r>
    <n v="2018"/>
    <s v="UA"/>
    <s v="IPED"/>
    <s v="IU INTERPROFESSIONAL EDUCATION"/>
    <x v="28"/>
    <s v="PFEIF"/>
    <s v="ANDREA PFEIFLE MOU"/>
    <s v="CENTER FOR INTERPROFESSIONAL HEALTH EDUC"/>
    <x v="16"/>
    <s v="VP CLINICAL AFFAIRS"/>
    <s v="GENFND"/>
    <x v="25"/>
    <x v="24"/>
    <s v="---"/>
    <s v="EX"/>
    <s v="BENF"/>
    <s v="BENEFITS"/>
    <s v="GP"/>
    <x v="5"/>
    <s v="COMPENS"/>
    <s v="07"/>
    <s v="IN"/>
    <x v="3"/>
    <n v="1524"/>
    <n v="1524"/>
    <m/>
    <x v="0"/>
    <n v="0"/>
    <s v="EX"/>
    <n v="1524"/>
    <n v="1524"/>
    <x v="0"/>
    <n v="0"/>
    <n v="0"/>
    <m/>
    <n v="0"/>
    <n v="1524"/>
    <s v="N"/>
    <m/>
    <s v="CLSC"/>
    <s v="VP CLINICAL AFFAIRS"/>
    <m/>
    <s v="1-Adjust Based Budget"/>
    <x v="42"/>
    <x v="2"/>
    <x v="7"/>
    <m/>
    <x v="21"/>
    <x v="15"/>
    <m/>
  </r>
  <r>
    <n v="2018"/>
    <s v="UA"/>
    <s v="IPED"/>
    <s v="IU INTERPROFESSIONAL EDUCATION"/>
    <x v="28"/>
    <s v="-----"/>
    <m/>
    <s v="CENTER FOR INTERPROFESSIONAL HEALTH EDUC"/>
    <x v="16"/>
    <s v="VP CLINICAL AFFAIRS"/>
    <s v="GENFND"/>
    <x v="26"/>
    <x v="25"/>
    <s v="---"/>
    <s v="EX"/>
    <s v="BENF"/>
    <s v="BENEFITS"/>
    <s v="GP"/>
    <x v="5"/>
    <s v="COMPENS"/>
    <s v="07"/>
    <s v="IN"/>
    <x v="3"/>
    <n v="0"/>
    <n v="41"/>
    <m/>
    <x v="0"/>
    <n v="0"/>
    <s v="EX"/>
    <n v="41"/>
    <n v="41"/>
    <x v="0"/>
    <n v="0"/>
    <n v="0"/>
    <m/>
    <n v="0"/>
    <n v="41"/>
    <s v="N"/>
    <m/>
    <s v="CLSC"/>
    <s v="VP CLINICAL AFFAIRS"/>
    <m/>
    <s v="1-Adjust Based Budget"/>
    <x v="42"/>
    <x v="2"/>
    <x v="7"/>
    <m/>
    <x v="21"/>
    <x v="15"/>
    <m/>
  </r>
  <r>
    <n v="2018"/>
    <s v="UA"/>
    <s v="IPED"/>
    <s v="IU INTERPROFESSIONAL EDUCATION"/>
    <x v="28"/>
    <s v="GOAL1"/>
    <s v="GOAL 1"/>
    <s v="CENTER FOR INTERPROFESSIONAL HEALTH EDUC"/>
    <x v="16"/>
    <s v="VP CLINICAL AFFAIRS"/>
    <s v="GENFND"/>
    <x v="26"/>
    <x v="25"/>
    <s v="---"/>
    <s v="EX"/>
    <s v="BENF"/>
    <s v="BENEFITS"/>
    <s v="GP"/>
    <x v="5"/>
    <s v="COMPENS"/>
    <s v="07"/>
    <s v="IN"/>
    <x v="3"/>
    <n v="36312"/>
    <n v="36271"/>
    <m/>
    <x v="0"/>
    <n v="0"/>
    <s v="EX"/>
    <n v="36271"/>
    <n v="36271"/>
    <x v="0"/>
    <n v="0"/>
    <n v="0"/>
    <m/>
    <n v="0"/>
    <n v="36271"/>
    <s v="N"/>
    <m/>
    <s v="CLSC"/>
    <s v="VP CLINICAL AFFAIRS"/>
    <m/>
    <s v="1-Adjust Based Budget"/>
    <x v="42"/>
    <x v="2"/>
    <x v="7"/>
    <m/>
    <x v="21"/>
    <x v="15"/>
    <m/>
  </r>
  <r>
    <n v="2018"/>
    <s v="UA"/>
    <s v="IPED"/>
    <s v="IU INTERPROFESSIONAL EDUCATION"/>
    <x v="28"/>
    <s v="PFEIF"/>
    <s v="ANDREA PFEIFLE MOU"/>
    <s v="CENTER FOR INTERPROFESSIONAL HEALTH EDUC"/>
    <x v="16"/>
    <s v="VP CLINICAL AFFAIRS"/>
    <s v="GENFND"/>
    <x v="207"/>
    <x v="199"/>
    <s v="---"/>
    <s v="EX"/>
    <s v="FINA"/>
    <s v="FINANCE AID"/>
    <s v="HA"/>
    <x v="8"/>
    <s v="FIN AID"/>
    <s v="08"/>
    <s v="IN"/>
    <x v="3"/>
    <n v="20000"/>
    <n v="20000"/>
    <m/>
    <x v="0"/>
    <n v="0"/>
    <s v="EX"/>
    <n v="20000"/>
    <n v="20000"/>
    <x v="0"/>
    <n v="0"/>
    <n v="0"/>
    <m/>
    <n v="0"/>
    <n v="20000"/>
    <s v="N"/>
    <m/>
    <s v="CLSC"/>
    <s v="VP CLINICAL AFFAIRS"/>
    <m/>
    <s v="1-Adjust Based Budget"/>
    <x v="42"/>
    <x v="2"/>
    <x v="7"/>
    <m/>
    <x v="21"/>
    <x v="15"/>
    <m/>
  </r>
  <r>
    <n v="2018"/>
    <s v="UA"/>
    <s v="IPED"/>
    <s v="IU INTERPROFESSIONAL EDUCATION"/>
    <x v="28"/>
    <s v="GOAL1"/>
    <s v="GOAL 1"/>
    <s v="CENTER FOR INTERPROFESSIONAL HEALTH EDUC"/>
    <x v="16"/>
    <s v="VP CLINICAL AFFAIRS"/>
    <s v="GENFND"/>
    <x v="27"/>
    <x v="26"/>
    <s v="---"/>
    <s v="EX"/>
    <s v="TRAV"/>
    <s v="TRAVEL"/>
    <s v="MK"/>
    <x v="6"/>
    <s v="TRAVEL"/>
    <s v="10"/>
    <s v="IN"/>
    <x v="3"/>
    <n v="9500"/>
    <n v="9500"/>
    <m/>
    <x v="0"/>
    <n v="0"/>
    <s v="EX"/>
    <n v="9500"/>
    <n v="9500"/>
    <x v="0"/>
    <n v="0"/>
    <n v="0"/>
    <m/>
    <n v="0"/>
    <n v="9500"/>
    <s v="N"/>
    <m/>
    <s v="CLSC"/>
    <s v="VP CLINICAL AFFAIRS"/>
    <m/>
    <s v="1-Adjust Based Budget"/>
    <x v="42"/>
    <x v="2"/>
    <x v="7"/>
    <m/>
    <x v="21"/>
    <x v="15"/>
    <m/>
  </r>
  <r>
    <n v="2018"/>
    <s v="UA"/>
    <s v="IPED"/>
    <s v="IU INTERPROFESSIONAL EDUCATION"/>
    <x v="28"/>
    <s v="PFEIF"/>
    <s v="ANDREA PFEIFLE MOU"/>
    <s v="CENTER FOR INTERPROFESSIONAL HEALTH EDUC"/>
    <x v="16"/>
    <s v="VP CLINICAL AFFAIRS"/>
    <s v="GENFND"/>
    <x v="28"/>
    <x v="27"/>
    <s v="---"/>
    <s v="EX"/>
    <s v="TRAV"/>
    <s v="TRAVEL"/>
    <s v="MK"/>
    <x v="6"/>
    <s v="TRAVEL"/>
    <s v="10"/>
    <s v="IN"/>
    <x v="3"/>
    <n v="20000"/>
    <n v="20000"/>
    <m/>
    <x v="0"/>
    <n v="0"/>
    <s v="EX"/>
    <n v="20000"/>
    <n v="20000"/>
    <x v="0"/>
    <n v="0"/>
    <n v="0"/>
    <m/>
    <n v="0"/>
    <n v="20000"/>
    <s v="N"/>
    <m/>
    <s v="CLSC"/>
    <s v="VP CLINICAL AFFAIRS"/>
    <m/>
    <s v="1-Adjust Based Budget"/>
    <x v="42"/>
    <x v="2"/>
    <x v="7"/>
    <m/>
    <x v="21"/>
    <x v="15"/>
    <m/>
  </r>
  <r>
    <n v="2018"/>
    <s v="UA"/>
    <s v="IPED"/>
    <s v="IU INTERPROFESSIONAL EDUCATION"/>
    <x v="28"/>
    <s v="-----"/>
    <m/>
    <s v="CENTER FOR INTERPROFESSIONAL HEALTH EDUC"/>
    <x v="16"/>
    <s v="VP CLINICAL AFFAIRS"/>
    <s v="GENFND"/>
    <x v="9"/>
    <x v="8"/>
    <s v="---"/>
    <s v="EX"/>
    <s v="TREX"/>
    <s v="TRSF-EXPENSE"/>
    <s v="DZ"/>
    <x v="1"/>
    <s v="TRANSFER"/>
    <s v="21"/>
    <s v="IN"/>
    <x v="3"/>
    <n v="301010"/>
    <n v="0"/>
    <m/>
    <x v="0"/>
    <n v="0"/>
    <s v="EX"/>
    <n v="0"/>
    <n v="0"/>
    <x v="0"/>
    <n v="0"/>
    <n v="0"/>
    <m/>
    <n v="0"/>
    <n v="0"/>
    <s v="N"/>
    <m/>
    <s v="CLSC"/>
    <s v="VP CLINICAL AFFAIRS"/>
    <m/>
    <s v="1-Adjust Based Budget"/>
    <x v="42"/>
    <x v="2"/>
    <x v="7"/>
    <m/>
    <x v="21"/>
    <x v="15"/>
    <m/>
  </r>
  <r>
    <n v="2018"/>
    <s v="UA"/>
    <s v="IPED"/>
    <s v="IU INTERPROFESSIONAL EDUCATION"/>
    <x v="28"/>
    <s v="-----"/>
    <m/>
    <s v="CENTER FOR INTERPROFESSIONAL HEALTH EDUC"/>
    <x v="16"/>
    <s v="VP CLINICAL AFFAIRS"/>
    <s v="GENFND"/>
    <x v="193"/>
    <x v="185"/>
    <s v="RES"/>
    <s v="EX"/>
    <s v="TREX"/>
    <s v="TRSF-EXPENSE"/>
    <s v="DZ"/>
    <x v="1"/>
    <s v="TRANSFER"/>
    <s v="21"/>
    <s v="IN"/>
    <x v="3"/>
    <n v="0"/>
    <n v="301010"/>
    <m/>
    <x v="0"/>
    <n v="0"/>
    <s v="EX"/>
    <n v="301010"/>
    <n v="301010"/>
    <x v="0"/>
    <n v="0"/>
    <n v="0"/>
    <m/>
    <n v="0"/>
    <n v="301010"/>
    <s v="N"/>
    <m/>
    <s v="CLSC"/>
    <s v="VP CLINICAL AFFAIRS"/>
    <m/>
    <s v="1-Adjust Based Budget"/>
    <x v="42"/>
    <x v="2"/>
    <x v="7"/>
    <m/>
    <x v="21"/>
    <x v="15"/>
    <m/>
  </r>
  <r>
    <n v="2018"/>
    <s v="UA"/>
    <s v="IPED"/>
    <s v="IU INTERPROFESSIONAL EDUCATION"/>
    <x v="28"/>
    <s v="GOAL1"/>
    <s v="GOAL 1"/>
    <s v="CENTER FOR INTERPROFESSIONAL HEALTH EDUC"/>
    <x v="16"/>
    <s v="VP CLINICAL AFFAIRS"/>
    <s v="GENFND"/>
    <x v="193"/>
    <x v="185"/>
    <s v="RES"/>
    <s v="EX"/>
    <s v="TREX"/>
    <s v="TRSF-EXPENSE"/>
    <s v="DZ"/>
    <x v="1"/>
    <s v="TRANSFER"/>
    <s v="21"/>
    <s v="IN"/>
    <x v="3"/>
    <n v="-299004"/>
    <n v="-299004"/>
    <m/>
    <x v="0"/>
    <n v="0"/>
    <s v="EX"/>
    <n v="-299004"/>
    <n v="-299004"/>
    <x v="0"/>
    <n v="0"/>
    <n v="0"/>
    <m/>
    <n v="0"/>
    <n v="-299004"/>
    <s v="N"/>
    <m/>
    <s v="CLSC"/>
    <s v="VP CLINICAL AFFAIRS"/>
    <m/>
    <s v="1-Adjust Based Budget"/>
    <x v="42"/>
    <x v="2"/>
    <x v="7"/>
    <m/>
    <x v="21"/>
    <x v="15"/>
    <m/>
  </r>
  <r>
    <n v="2018"/>
    <s v="UA"/>
    <s v="IPED"/>
    <s v="IU INTERPROFESSIONAL EDUCATION"/>
    <x v="28"/>
    <s v="-----"/>
    <m/>
    <s v="CENTER FOR INTERPROFESSIONAL HEALTH EDUC"/>
    <x v="16"/>
    <s v="VP CLINICAL AFFAIRS"/>
    <s v="GENFND"/>
    <x v="2"/>
    <x v="2"/>
    <s v="---"/>
    <s v="EX"/>
    <s v="TRIN"/>
    <s v="TRNSF-INCOME"/>
    <s v="DV"/>
    <x v="1"/>
    <s v="TRANSFER"/>
    <s v="21"/>
    <s v="IN"/>
    <x v="1"/>
    <n v="301010"/>
    <n v="0"/>
    <m/>
    <x v="1"/>
    <s v="10cr"/>
    <s v="Allot/Xfer IN"/>
    <n v="0"/>
    <n v="0"/>
    <x v="0"/>
    <n v="0"/>
    <n v="0"/>
    <m/>
    <n v="0"/>
    <n v="0"/>
    <s v="N"/>
    <m/>
    <s v="CLSC"/>
    <s v="VP CLINICAL AFFAIRS"/>
    <m/>
    <s v="1-Adjust Based Budget"/>
    <x v="42"/>
    <x v="2"/>
    <x v="7"/>
    <m/>
    <x v="21"/>
    <x v="15"/>
    <m/>
  </r>
  <r>
    <n v="2018"/>
    <s v="UA"/>
    <s v="IPED"/>
    <s v="IU INTERPROFESSIONAL EDUCATION"/>
    <x v="28"/>
    <s v="-----"/>
    <m/>
    <s v="CENTER FOR INTERPROFESSIONAL HEALTH EDUC"/>
    <x v="16"/>
    <s v="VP CLINICAL AFFAIRS"/>
    <s v="GENFND"/>
    <x v="10"/>
    <x v="9"/>
    <s v="RES"/>
    <s v="EX"/>
    <s v="CORI"/>
    <s v="ALLOT/CHR:IN"/>
    <s v="DT"/>
    <x v="1"/>
    <s v="TRANSFER"/>
    <s v="21"/>
    <s v="IN"/>
    <x v="1"/>
    <n v="0"/>
    <n v="301010"/>
    <m/>
    <x v="1"/>
    <s v="10cr"/>
    <s v="Allot/Xfer IN"/>
    <n v="-301010"/>
    <n v="301010"/>
    <x v="0"/>
    <n v="0"/>
    <n v="0"/>
    <m/>
    <n v="0"/>
    <n v="301010"/>
    <s v="N"/>
    <m/>
    <s v="CLSC"/>
    <s v="VP CLINICAL AFFAIRS"/>
    <m/>
    <s v="1-Adjust Based Budget"/>
    <x v="42"/>
    <x v="2"/>
    <x v="7"/>
    <m/>
    <x v="21"/>
    <x v="15"/>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5" indent="0" compact="0" compactData="0" multipleFieldFilters="0">
  <location ref="B6:F11" firstHeaderRow="0" firstDataRow="1" firstDataCol="3" rowPageCount="3" colPageCount="1"/>
  <pivotFields count="53">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166">
        <item x="47"/>
        <item x="46"/>
        <item x="49"/>
        <item x="51"/>
        <item x="45"/>
        <item x="148"/>
        <item x="151"/>
        <item x="149"/>
        <item x="150"/>
        <item x="125"/>
        <item x="52"/>
        <item x="50"/>
        <item x="62"/>
        <item x="63"/>
        <item x="23"/>
        <item x="64"/>
        <item x="55"/>
        <item x="58"/>
        <item x="59"/>
        <item x="60"/>
        <item x="57"/>
        <item x="56"/>
        <item x="100"/>
        <item x="103"/>
        <item x="104"/>
        <item x="102"/>
        <item x="105"/>
        <item x="101"/>
        <item x="61"/>
        <item x="137"/>
        <item x="34"/>
        <item x="97"/>
        <item x="98"/>
        <item x="99"/>
        <item x="147"/>
        <item x="86"/>
        <item x="138"/>
        <item x="133"/>
        <item x="134"/>
        <item x="132"/>
        <item x="135"/>
        <item x="136"/>
        <item x="31"/>
        <item x="163"/>
        <item x="28"/>
        <item x="164"/>
        <item x="165"/>
        <item x="53"/>
        <item x="54"/>
        <item x="24"/>
        <item x="83"/>
        <item x="88"/>
        <item x="0"/>
        <item x="114"/>
        <item x="115"/>
        <item x="108"/>
        <item x="118"/>
        <item x="109"/>
        <item x="119"/>
        <item x="106"/>
        <item x="29"/>
        <item x="117"/>
        <item x="110"/>
        <item x="120"/>
        <item x="111"/>
        <item x="121"/>
        <item x="107"/>
        <item x="116"/>
        <item x="122"/>
        <item x="112"/>
        <item x="123"/>
        <item x="113"/>
        <item x="124"/>
        <item x="87"/>
        <item x="93"/>
        <item x="84"/>
        <item x="85"/>
        <item x="95"/>
        <item x="94"/>
        <item x="92"/>
        <item x="90"/>
        <item x="91"/>
        <item x="82"/>
        <item x="96"/>
        <item x="36"/>
        <item x="155"/>
        <item x="154"/>
        <item x="158"/>
        <item x="161"/>
        <item x="48"/>
        <item x="160"/>
        <item x="140"/>
        <item x="153"/>
        <item x="156"/>
        <item x="159"/>
        <item x="152"/>
        <item x="157"/>
        <item x="162"/>
        <item x="139"/>
        <item x="77"/>
        <item x="78"/>
        <item x="79"/>
        <item x="66"/>
        <item x="126"/>
        <item x="75"/>
        <item x="127"/>
        <item x="76"/>
        <item x="70"/>
        <item x="65"/>
        <item x="67"/>
        <item x="128"/>
        <item x="71"/>
        <item x="72"/>
        <item x="73"/>
        <item x="68"/>
        <item x="69"/>
        <item x="74"/>
        <item x="80"/>
        <item x="81"/>
        <item x="143"/>
        <item x="129"/>
        <item x="144"/>
        <item x="130"/>
        <item x="141"/>
        <item x="89"/>
        <item x="142"/>
        <item x="131"/>
        <item x="13"/>
        <item x="40"/>
        <item x="38"/>
        <item x="42"/>
        <item x="43"/>
        <item x="39"/>
        <item x="41"/>
        <item x="44"/>
        <item x="27"/>
        <item x="146"/>
        <item x="145"/>
        <item x="30"/>
        <item x="32"/>
        <item x="33"/>
        <item x="35"/>
        <item x="1"/>
        <item x="2"/>
        <item x="3"/>
        <item x="4"/>
        <item x="5"/>
        <item x="6"/>
        <item x="7"/>
        <item x="8"/>
        <item x="9"/>
        <item x="14"/>
        <item x="15"/>
        <item x="10"/>
        <item x="16"/>
        <item x="17"/>
        <item x="18"/>
        <item x="19"/>
        <item x="20"/>
        <item x="21"/>
        <item x="22"/>
        <item x="11"/>
        <item x="12"/>
        <item x="25"/>
        <item x="26"/>
        <item x="37"/>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08">
        <item h="1" x="71"/>
        <item h="1" x="190"/>
        <item h="1" x="72"/>
        <item h="1" x="191"/>
        <item h="1" x="73"/>
        <item h="1" x="192"/>
        <item h="1" x="4"/>
        <item h="1" x="29"/>
        <item h="1" x="5"/>
        <item h="1" x="141"/>
        <item h="1" x="6"/>
        <item h="1" x="7"/>
        <item h="1" x="8"/>
        <item h="1" x="130"/>
        <item h="1" x="131"/>
        <item h="1" x="132"/>
        <item x="18"/>
        <item h="1" x="19"/>
        <item h="1" x="181"/>
        <item h="1" x="111"/>
        <item h="1" x="74"/>
        <item h="1" x="30"/>
        <item h="1" x="31"/>
        <item h="1" x="32"/>
        <item h="1" x="75"/>
        <item h="1" x="33"/>
        <item h="1" x="76"/>
        <item x="34"/>
        <item h="1" x="125"/>
        <item h="1" x="99"/>
        <item h="1" x="35"/>
        <item x="36"/>
        <item x="37"/>
        <item h="1" x="77"/>
        <item h="1" x="142"/>
        <item h="1" x="38"/>
        <item h="1" x="116"/>
        <item h="1" x="143"/>
        <item h="1" x="119"/>
        <item h="1" x="39"/>
        <item h="1" x="144"/>
        <item h="1" x="145"/>
        <item h="1" x="40"/>
        <item h="1" x="194"/>
        <item h="1" x="78"/>
        <item h="1" x="79"/>
        <item h="1" x="135"/>
        <item h="1" x="94"/>
        <item h="1" x="182"/>
        <item h="1" x="20"/>
        <item h="1" x="95"/>
        <item h="1" x="128"/>
        <item h="1" x="148"/>
        <item h="1" x="103"/>
        <item h="1" x="149"/>
        <item h="1" x="11"/>
        <item h="1" x="183"/>
        <item h="1" x="112"/>
        <item h="1" x="150"/>
        <item h="1" x="21"/>
        <item h="1" x="41"/>
        <item h="1" x="113"/>
        <item h="1" x="152"/>
        <item h="1" x="96"/>
        <item h="1" x="42"/>
        <item h="1" x="43"/>
        <item h="1" x="44"/>
        <item h="1" x="45"/>
        <item h="1" x="198"/>
        <item h="1" x="203"/>
        <item h="1" x="153"/>
        <item h="1" x="22"/>
        <item h="1" x="154"/>
        <item h="1" x="46"/>
        <item h="1" x="104"/>
        <item h="1" x="101"/>
        <item h="1" x="120"/>
        <item h="1" x="129"/>
        <item h="1" x="80"/>
        <item h="1" x="12"/>
        <item h="1" x="97"/>
        <item h="1" x="184"/>
        <item h="1" x="100"/>
        <item h="1" x="47"/>
        <item h="1" x="102"/>
        <item h="1" x="48"/>
        <item h="1" x="155"/>
        <item h="1" x="49"/>
        <item h="1" x="50"/>
        <item h="1" x="200"/>
        <item h="1" x="156"/>
        <item h="1" x="114"/>
        <item h="1" x="51"/>
        <item h="1" x="81"/>
        <item h="1" x="195"/>
        <item h="1" x="105"/>
        <item h="1" x="13"/>
        <item h="1" x="82"/>
        <item h="1" x="106"/>
        <item h="1" x="186"/>
        <item h="1" x="196"/>
        <item h="1" x="52"/>
        <item h="1" x="53"/>
        <item h="1" x="54"/>
        <item h="1" x="55"/>
        <item h="1" x="115"/>
        <item h="1" x="83"/>
        <item h="1" x="84"/>
        <item h="1" x="118"/>
        <item h="1" x="56"/>
        <item h="1" x="157"/>
        <item h="1" x="85"/>
        <item h="1" x="57"/>
        <item h="1" x="204"/>
        <item h="1" x="107"/>
        <item h="1" x="158"/>
        <item h="1" x="58"/>
        <item h="1" x="59"/>
        <item h="1" x="121"/>
        <item h="1" x="187"/>
        <item h="1" x="108"/>
        <item h="1" x="188"/>
        <item h="1" x="14"/>
        <item h="1" x="137"/>
        <item h="1" x="86"/>
        <item h="1" x="15"/>
        <item h="1" x="98"/>
        <item h="1" x="160"/>
        <item h="1" x="87"/>
        <item h="1" x="88"/>
        <item h="1" x="16"/>
        <item h="1" x="161"/>
        <item h="1" x="178"/>
        <item h="1" x="60"/>
        <item h="1" x="162"/>
        <item h="1" x="61"/>
        <item h="1" x="23"/>
        <item h="1" x="163"/>
        <item h="1" x="62"/>
        <item h="1" x="164"/>
        <item h="1" x="165"/>
        <item h="1" x="205"/>
        <item h="1" x="117"/>
        <item h="1" x="92"/>
        <item h="1" x="122"/>
        <item h="1" x="199"/>
        <item h="1" x="63"/>
        <item h="1" x="167"/>
        <item h="1" x="64"/>
        <item h="1" x="136"/>
        <item h="1" x="138"/>
        <item h="1" x="189"/>
        <item h="1" x="17"/>
        <item h="1" x="126"/>
        <item h="1" x="93"/>
        <item h="1" x="123"/>
        <item h="1" x="127"/>
        <item h="1" x="197"/>
        <item h="1" x="133"/>
        <item h="1" x="134"/>
        <item h="1" x="109"/>
        <item h="1" x="169"/>
        <item h="1" x="110"/>
        <item h="1" x="65"/>
        <item h="1" x="89"/>
        <item h="1" x="66"/>
        <item h="1" x="24"/>
        <item h="1" x="25"/>
        <item h="1" x="26"/>
        <item h="1" x="67"/>
        <item h="1" x="90"/>
        <item h="1" x="139"/>
        <item h="1" x="27"/>
        <item h="1" x="68"/>
        <item h="1" x="28"/>
        <item h="1" x="69"/>
        <item h="1" x="91"/>
        <item h="1" x="172"/>
        <item h="1" x="173"/>
        <item h="1" x="0"/>
        <item h="1" x="176"/>
        <item h="1" x="9"/>
        <item h="1" x="1"/>
        <item h="1" x="2"/>
        <item h="1" x="10"/>
        <item h="1" x="174"/>
        <item h="1" x="202"/>
        <item h="1" x="70"/>
        <item h="1" x="201"/>
        <item h="1" x="175"/>
        <item h="1" x="124"/>
        <item h="1" x="140"/>
        <item h="1" x="146"/>
        <item h="1" x="147"/>
        <item h="1" x="151"/>
        <item h="1" x="159"/>
        <item h="1" x="166"/>
        <item h="1" x="168"/>
        <item h="1" x="170"/>
        <item h="1" x="171"/>
        <item h="1" x="177"/>
        <item h="1" x="179"/>
        <item h="1" x="180"/>
        <item h="1" x="185"/>
        <item h="1" x="193"/>
        <item h="1" x="206"/>
        <item h="1" x="207"/>
        <item h="1" x="3"/>
      </items>
    </pivotField>
    <pivotField axis="axisRow" compact="0" outline="0" showAll="0" defaultSubtotal="0">
      <items count="200">
        <item sd="0" x="31"/>
        <item sd="0" x="18"/>
        <item x="17"/>
        <item sd="0" x="73"/>
        <item sd="0" x="1"/>
        <item sd="0" x="111"/>
        <item sd="0" x="106"/>
        <item sd="0" x="170"/>
        <item sd="0" x="90"/>
        <item sd="0" x="86"/>
        <item sd="0" x="118"/>
        <item sd="0" x="120"/>
        <item sd="0" x="9"/>
        <item sd="0" x="165"/>
        <item sd="0" x="167"/>
        <item sd="0" x="174"/>
        <item sd="0" x="154"/>
        <item sd="0" x="166"/>
        <item sd="0" x="79"/>
        <item sd="0" x="127"/>
        <item sd="0" x="128"/>
        <item sd="0" x="81"/>
        <item sd="0" x="19"/>
        <item sd="0" x="103"/>
        <item sd="0" x="92"/>
        <item sd="0" x="109"/>
        <item sd="0" x="12"/>
        <item sd="0" x="50"/>
        <item sd="0" x="101"/>
        <item sd="0" x="45"/>
        <item sd="0" x="99"/>
        <item sd="0" x="77"/>
        <item sd="0" x="196"/>
        <item sd="0" x="93"/>
        <item sd="0" x="178"/>
        <item sd="0" x="155"/>
        <item sd="0" x="60"/>
        <item sd="0" x="59"/>
        <item sd="0" x="195"/>
        <item sd="0" x="3"/>
        <item sd="0" x="116"/>
        <item sd="0" x="105"/>
        <item sd="0" x="191"/>
        <item sd="0" x="13"/>
        <item sd="0" x="97"/>
        <item sd="0" x="121"/>
        <item sd="0" x="34"/>
        <item sd="0" x="64"/>
        <item sd="0" x="107"/>
        <item sd="0" x="188"/>
        <item sd="0" x="182"/>
        <item sd="0" x="88"/>
        <item sd="0" x="24"/>
        <item sd="0" x="71"/>
        <item sd="0" x="22"/>
        <item sd="0" x="87"/>
        <item sd="0" x="62"/>
        <item sd="0" x="160"/>
        <item sd="0" x="89"/>
        <item sd="0" x="193"/>
        <item sd="0" x="125"/>
        <item sd="0" x="23"/>
        <item sd="0" x="156"/>
        <item sd="0" x="146"/>
        <item sd="0" x="108"/>
        <item sd="0" x="61"/>
        <item sd="0" x="157"/>
        <item sd="0" x="4"/>
        <item sd="0" x="65"/>
        <item sd="0" x="130"/>
        <item sd="0" x="126"/>
        <item sd="0" x="80"/>
        <item sd="0" x="10"/>
        <item sd="0" x="141"/>
        <item sd="0" x="37"/>
        <item sd="0" x="98"/>
        <item sd="0" x="7"/>
        <item sd="0" x="67"/>
        <item sd="0" x="26"/>
        <item sd="0" x="132"/>
        <item sd="0" x="5"/>
        <item sd="0" x="28"/>
        <item sd="0" x="47"/>
        <item sd="0" x="148"/>
        <item sd="0" x="181"/>
        <item sd="0" x="175"/>
        <item sd="0" x="158"/>
        <item sd="0" x="187"/>
        <item sd="0" x="117"/>
        <item sd="0" x="151"/>
        <item sd="0" x="16"/>
        <item sd="0" x="176"/>
        <item sd="0" x="143"/>
        <item sd="0" x="57"/>
        <item sd="0" x="110"/>
        <item sd="0" x="70"/>
        <item sd="0" x="44"/>
        <item sd="0" x="162"/>
        <item sd="0" x="75"/>
        <item x="36"/>
        <item sd="0" x="136"/>
        <item sd="0" x="29"/>
        <item sd="0" x="30"/>
        <item sd="0" x="131"/>
        <item sd="0" x="52"/>
        <item sd="0" x="139"/>
        <item sd="0" x="38"/>
        <item sd="0" x="21"/>
        <item sd="0" x="168"/>
        <item sd="0" x="6"/>
        <item sd="0" x="190"/>
        <item sd="0" x="68"/>
        <item sd="0" x="27"/>
        <item sd="0" x="145"/>
        <item sd="0" x="46"/>
        <item sd="0" x="113"/>
        <item sd="0" x="142"/>
        <item sd="0" x="149"/>
        <item sd="0" x="197"/>
        <item sd="0" x="58"/>
        <item sd="0" x="49"/>
        <item sd="0" x="115"/>
        <item sd="0" x="137"/>
        <item sd="0" x="11"/>
        <item sd="0" x="102"/>
        <item sd="0" x="96"/>
        <item sd="0" x="63"/>
        <item sd="0" x="95"/>
        <item sd="0" x="104"/>
        <item x="35"/>
        <item x="33"/>
        <item sd="0" x="150"/>
        <item sd="0" x="84"/>
        <item sd="0" x="14"/>
        <item sd="0" x="153"/>
        <item sd="0" x="40"/>
        <item sd="0" x="20"/>
        <item sd="0" x="85"/>
        <item sd="0" x="147"/>
        <item sd="0" x="122"/>
        <item sd="0" x="82"/>
        <item sd="0" x="55"/>
        <item sd="0" x="83"/>
        <item sd="0" x="56"/>
        <item sd="0" x="25"/>
        <item sd="0" x="66"/>
        <item sd="0" x="53"/>
        <item sd="0" x="180"/>
        <item sd="0" x="135"/>
        <item sd="0" x="133"/>
        <item sd="0" x="91"/>
        <item sd="0" x="112"/>
        <item sd="0" x="54"/>
        <item sd="0" x="192"/>
        <item sd="0" x="78"/>
        <item sd="0" x="72"/>
        <item sd="0" x="15"/>
        <item sd="0" x="183"/>
        <item sd="0" x="32"/>
        <item sd="0" x="138"/>
        <item sd="0" x="186"/>
        <item sd="0" x="76"/>
        <item sd="0" x="39"/>
        <item sd="0" x="184"/>
        <item sd="0" x="173"/>
        <item sd="0" x="69"/>
        <item sd="0" x="51"/>
        <item sd="0" x="114"/>
        <item sd="0" x="124"/>
        <item sd="0" x="94"/>
        <item sd="0" x="43"/>
        <item sd="0" x="42"/>
        <item sd="0" x="41"/>
        <item sd="0" x="189"/>
        <item sd="0" x="123"/>
        <item sd="0" x="119"/>
        <item sd="0" x="2"/>
        <item sd="0" x="8"/>
        <item sd="0" x="194"/>
        <item sd="0" x="0"/>
        <item sd="0" x="134"/>
        <item sd="0" x="48"/>
        <item sd="0" x="100"/>
        <item sd="0" x="179"/>
        <item sd="0" x="129"/>
        <item sd="0" x="74"/>
        <item x="140"/>
        <item x="144"/>
        <item x="152"/>
        <item x="159"/>
        <item x="161"/>
        <item x="163"/>
        <item x="164"/>
        <item x="169"/>
        <item x="171"/>
        <item x="172"/>
        <item x="177"/>
        <item x="185"/>
        <item x="198"/>
        <item x="199"/>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10">
        <item x="5"/>
        <item x="9"/>
        <item x="4"/>
        <item x="3"/>
        <item x="2"/>
        <item x="0"/>
        <item x="8"/>
        <item x="7"/>
        <item x="1"/>
        <item x="6"/>
      </items>
    </pivotField>
    <pivotField compact="0" outline="0" showAll="0" defaultSubtotal="0"/>
    <pivotField compact="0" outline="0" showAll="0" defaultSubtotal="0"/>
    <pivotField compact="0" outline="0" showAll="0" defaultSubtotal="0"/>
    <pivotField compact="0" outline="0" showAll="0" defaultSubtotal="0"/>
    <pivotField dataField="1" compact="0" numFmtId="4" outline="0" showAll="0" defaultSubtotal="0"/>
    <pivotField dataField="1" compact="0" numFmtId="4"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4" outline="0" showAll="0" defaultSubtotal="0"/>
    <pivotField compact="0" numFmtId="4" outline="0" showAll="0" defaultSubtotal="0"/>
    <pivotField axis="axisRow" compact="0" outline="0" showAll="0" defaultSubtotal="0">
      <items count="4">
        <item x="1"/>
        <item x="0"/>
        <item x="2"/>
        <item x="3"/>
      </items>
    </pivotField>
    <pivotField compact="0" outline="0" showAll="0" defaultSubtotal="0"/>
    <pivotField compact="0" outline="0" showAll="0" defaultSubtotal="0"/>
    <pivotField compact="0" outline="0" showAll="0" defaultSubtotal="0"/>
    <pivotField compact="0" outline="0" showAll="0" defaultSubtotal="0"/>
    <pivotField compact="0" numFmtId="4"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showAll="0" defaultSubtotal="0">
      <items count="8">
        <item x="7"/>
        <item x="6"/>
        <item x="0"/>
        <item x="4"/>
        <item x="5"/>
        <item x="3"/>
        <item x="1"/>
        <item x="2"/>
      </items>
    </pivotField>
    <pivotField compact="0" outline="0" showAll="0" defaultSubtotal="0"/>
    <pivotField compact="0" outline="0" showAll="0" defaultSubtotal="0"/>
    <pivotField compact="0" outline="0" showAll="0" defaultSubtotal="0"/>
    <pivotField compact="0" outline="0" showAll="0" defaultSubtotal="0"/>
    <pivotField compact="0" outline="0" dragToRow="0" dragToCol="0" dragToPage="0" showAll="0" defaultSubtotal="0"/>
    <pivotField compact="0" outline="0" dragToRow="0" dragToCol="0" dragToPage="0" showAll="0" defaultSubtotal="0"/>
    <pivotField compact="0" outline="0" dragToRow="0" dragToCol="0" dragToPage="0" showAll="0" defaultSubtotal="0"/>
  </pivotFields>
  <rowFields count="3">
    <field x="11"/>
    <field x="12"/>
    <field x="31"/>
  </rowFields>
  <rowItems count="5">
    <i>
      <x v="16"/>
      <x v="2"/>
      <x v="2"/>
    </i>
    <i>
      <x v="27"/>
      <x v="130"/>
      <x v="2"/>
    </i>
    <i>
      <x v="31"/>
      <x v="129"/>
      <x v="2"/>
    </i>
    <i>
      <x v="32"/>
      <x v="99"/>
      <x v="3"/>
    </i>
    <i t="grand">
      <x/>
    </i>
  </rowItems>
  <colFields count="1">
    <field x="-2"/>
  </colFields>
  <colItems count="2">
    <i>
      <x/>
    </i>
    <i i="1">
      <x v="1"/>
    </i>
  </colItems>
  <pageFields count="3">
    <pageField fld="4" hier="-1"/>
    <pageField fld="45" item="0" hier="-1"/>
    <pageField fld="18" item="0" hier="-1"/>
  </pageFields>
  <dataFields count="2">
    <dataField name="Sum of ORIG_AMT" fld="23" baseField="0" baseItem="0"/>
    <dataField name="Sum of REV_AMT" fld="24" baseField="0" baseItem="0"/>
  </dataFields>
  <formats count="57">
    <format dxfId="61">
      <pivotArea outline="0" collapsedLevelsAreSubtotals="1" fieldPosition="0"/>
    </format>
    <format dxfId="60">
      <pivotArea dataOnly="0" labelOnly="1" outline="0" fieldPosition="0">
        <references count="1">
          <reference field="4294967294" count="2">
            <x v="0"/>
            <x v="1"/>
          </reference>
        </references>
      </pivotArea>
    </format>
    <format dxfId="59">
      <pivotArea type="all" dataOnly="0" outline="0" fieldPosition="0"/>
    </format>
    <format dxfId="58">
      <pivotArea outline="0" collapsedLevelsAreSubtotals="1" fieldPosition="0"/>
    </format>
    <format dxfId="57">
      <pivotArea field="11" type="button" dataOnly="0" labelOnly="1" outline="0" axis="axisRow" fieldPosition="0"/>
    </format>
    <format dxfId="56">
      <pivotArea field="12" type="button" dataOnly="0" labelOnly="1" outline="0" axis="axisRow" fieldPosition="1"/>
    </format>
    <format dxfId="55">
      <pivotArea field="31" type="button" dataOnly="0" labelOnly="1" outline="0" axis="axisRow" fieldPosition="2"/>
    </format>
    <format dxfId="54">
      <pivotArea dataOnly="0" labelOnly="1" outline="0" fieldPosition="0">
        <references count="1">
          <reference field="11" count="37">
            <x v="16"/>
            <x v="17"/>
            <x v="18"/>
            <x v="20"/>
            <x v="21"/>
            <x v="22"/>
            <x v="23"/>
            <x v="24"/>
            <x v="25"/>
            <x v="26"/>
            <x v="27"/>
            <x v="28"/>
            <x v="29"/>
            <x v="30"/>
            <x v="31"/>
            <x v="32"/>
            <x v="33"/>
            <x v="34"/>
            <x v="35"/>
            <x v="36"/>
            <x v="37"/>
            <x v="38"/>
            <x v="39"/>
            <x v="40"/>
            <x v="41"/>
            <x v="42"/>
            <x v="43"/>
            <x v="44"/>
            <x v="101"/>
            <x v="165"/>
            <x v="166"/>
            <x v="167"/>
            <x v="168"/>
            <x v="169"/>
            <x v="185"/>
            <x v="186"/>
            <x v="188"/>
          </reference>
        </references>
      </pivotArea>
    </format>
    <format dxfId="53">
      <pivotArea dataOnly="0" labelOnly="1" grandRow="1" outline="0" fieldPosition="0"/>
    </format>
    <format dxfId="52">
      <pivotArea dataOnly="0" labelOnly="1" outline="0" fieldPosition="0">
        <references count="2">
          <reference field="11" count="1" selected="0">
            <x v="16"/>
          </reference>
          <reference field="12" count="1">
            <x v="2"/>
          </reference>
        </references>
      </pivotArea>
    </format>
    <format dxfId="51">
      <pivotArea dataOnly="0" labelOnly="1" outline="0" fieldPosition="0">
        <references count="2">
          <reference field="11" count="1" selected="0">
            <x v="17"/>
          </reference>
          <reference field="12" count="1">
            <x v="1"/>
          </reference>
        </references>
      </pivotArea>
    </format>
    <format dxfId="50">
      <pivotArea dataOnly="0" labelOnly="1" outline="0" fieldPosition="0">
        <references count="2">
          <reference field="11" count="1" selected="0">
            <x v="18"/>
          </reference>
          <reference field="12" count="1">
            <x v="164"/>
          </reference>
        </references>
      </pivotArea>
    </format>
    <format dxfId="49">
      <pivotArea dataOnly="0" labelOnly="1" outline="0" fieldPosition="0">
        <references count="2">
          <reference field="11" count="1" selected="0">
            <x v="20"/>
          </reference>
          <reference field="12" count="1">
            <x v="3"/>
          </reference>
        </references>
      </pivotArea>
    </format>
    <format dxfId="48">
      <pivotArea dataOnly="0" labelOnly="1" outline="0" fieldPosition="0">
        <references count="2">
          <reference field="11" count="1" selected="0">
            <x v="21"/>
          </reference>
          <reference field="12" count="1">
            <x v="101"/>
          </reference>
        </references>
      </pivotArea>
    </format>
    <format dxfId="47">
      <pivotArea dataOnly="0" labelOnly="1" outline="0" fieldPosition="0">
        <references count="2">
          <reference field="11" count="1" selected="0">
            <x v="22"/>
          </reference>
          <reference field="12" count="1">
            <x v="102"/>
          </reference>
        </references>
      </pivotArea>
    </format>
    <format dxfId="46">
      <pivotArea dataOnly="0" labelOnly="1" outline="0" fieldPosition="0">
        <references count="2">
          <reference field="11" count="1" selected="0">
            <x v="23"/>
          </reference>
          <reference field="12" count="1">
            <x v="0"/>
          </reference>
        </references>
      </pivotArea>
    </format>
    <format dxfId="45">
      <pivotArea dataOnly="0" labelOnly="1" outline="0" fieldPosition="0">
        <references count="2">
          <reference field="11" count="1" selected="0">
            <x v="24"/>
          </reference>
          <reference field="12" count="1">
            <x v="185"/>
          </reference>
        </references>
      </pivotArea>
    </format>
    <format dxfId="44">
      <pivotArea dataOnly="0" labelOnly="1" outline="0" fieldPosition="0">
        <references count="2">
          <reference field="11" count="1" selected="0">
            <x v="25"/>
          </reference>
          <reference field="12" count="1">
            <x v="158"/>
          </reference>
        </references>
      </pivotArea>
    </format>
    <format dxfId="43">
      <pivotArea dataOnly="0" labelOnly="1" outline="0" fieldPosition="0">
        <references count="2">
          <reference field="11" count="1" selected="0">
            <x v="26"/>
          </reference>
          <reference field="12" count="1">
            <x v="0"/>
          </reference>
        </references>
      </pivotArea>
    </format>
    <format dxfId="42">
      <pivotArea dataOnly="0" labelOnly="1" outline="0" fieldPosition="0">
        <references count="2">
          <reference field="11" count="1" selected="0">
            <x v="27"/>
          </reference>
          <reference field="12" count="1">
            <x v="130"/>
          </reference>
        </references>
      </pivotArea>
    </format>
    <format dxfId="41">
      <pivotArea dataOnly="0" labelOnly="1" outline="0" fieldPosition="0">
        <references count="2">
          <reference field="11" count="1" selected="0">
            <x v="28"/>
          </reference>
          <reference field="12" count="1">
            <x v="45"/>
          </reference>
        </references>
      </pivotArea>
    </format>
    <format dxfId="40">
      <pivotArea dataOnly="0" labelOnly="1" outline="0" fieldPosition="0">
        <references count="2">
          <reference field="11" count="1" selected="0">
            <x v="29"/>
          </reference>
          <reference field="12" count="1">
            <x v="44"/>
          </reference>
        </references>
      </pivotArea>
    </format>
    <format dxfId="39">
      <pivotArea dataOnly="0" labelOnly="1" outline="0" fieldPosition="0">
        <references count="2">
          <reference field="11" count="1" selected="0">
            <x v="30"/>
          </reference>
          <reference field="12" count="1">
            <x v="46"/>
          </reference>
        </references>
      </pivotArea>
    </format>
    <format dxfId="38">
      <pivotArea dataOnly="0" labelOnly="1" outline="0" fieldPosition="0">
        <references count="2">
          <reference field="11" count="1" selected="0">
            <x v="31"/>
          </reference>
          <reference field="12" count="1">
            <x v="129"/>
          </reference>
        </references>
      </pivotArea>
    </format>
    <format dxfId="37">
      <pivotArea dataOnly="0" labelOnly="1" outline="0" fieldPosition="0">
        <references count="2">
          <reference field="11" count="1" selected="0">
            <x v="32"/>
          </reference>
          <reference field="12" count="1">
            <x v="99"/>
          </reference>
        </references>
      </pivotArea>
    </format>
    <format dxfId="36">
      <pivotArea dataOnly="0" labelOnly="1" outline="0" fieldPosition="0">
        <references count="2">
          <reference field="11" count="1" selected="0">
            <x v="33"/>
          </reference>
          <reference field="12" count="1">
            <x v="98"/>
          </reference>
        </references>
      </pivotArea>
    </format>
    <format dxfId="35">
      <pivotArea dataOnly="0" labelOnly="1" outline="0" fieldPosition="0">
        <references count="2">
          <reference field="11" count="1" selected="0">
            <x v="34"/>
          </reference>
          <reference field="12" count="1">
            <x v="100"/>
          </reference>
        </references>
      </pivotArea>
    </format>
    <format dxfId="34">
      <pivotArea dataOnly="0" labelOnly="1" outline="0" fieldPosition="0">
        <references count="2">
          <reference field="11" count="1" selected="0">
            <x v="35"/>
          </reference>
          <reference field="12" count="1">
            <x v="74"/>
          </reference>
        </references>
      </pivotArea>
    </format>
    <format dxfId="33">
      <pivotArea dataOnly="0" labelOnly="1" outline="0" fieldPosition="0">
        <references count="2">
          <reference field="11" count="1" selected="0">
            <x v="36"/>
          </reference>
          <reference field="12" count="1">
            <x v="115"/>
          </reference>
        </references>
      </pivotArea>
    </format>
    <format dxfId="32">
      <pivotArea dataOnly="0" labelOnly="1" outline="0" fieldPosition="0">
        <references count="2">
          <reference field="11" count="1" selected="0">
            <x v="37"/>
          </reference>
          <reference field="12" count="1">
            <x v="122"/>
          </reference>
        </references>
      </pivotArea>
    </format>
    <format dxfId="31">
      <pivotArea dataOnly="0" labelOnly="1" outline="0" fieldPosition="0">
        <references count="2">
          <reference field="11" count="1" selected="0">
            <x v="38"/>
          </reference>
          <reference field="12" count="1">
            <x v="121"/>
          </reference>
        </references>
      </pivotArea>
    </format>
    <format dxfId="30">
      <pivotArea dataOnly="0" labelOnly="1" outline="0" fieldPosition="0">
        <references count="2">
          <reference field="11" count="1" selected="0">
            <x v="39"/>
          </reference>
          <reference field="12" count="1">
            <x v="106"/>
          </reference>
        </references>
      </pivotArea>
    </format>
    <format dxfId="29">
      <pivotArea dataOnly="0" labelOnly="1" outline="0" fieldPosition="0">
        <references count="2">
          <reference field="11" count="1" selected="0">
            <x v="40"/>
          </reference>
          <reference field="12" count="1">
            <x v="159"/>
          </reference>
        </references>
      </pivotArea>
    </format>
    <format dxfId="28">
      <pivotArea dataOnly="0" labelOnly="1" outline="0" fieldPosition="0">
        <references count="2">
          <reference field="11" count="1" selected="0">
            <x v="41"/>
          </reference>
          <reference field="12" count="1">
            <x v="105"/>
          </reference>
        </references>
      </pivotArea>
    </format>
    <format dxfId="27">
      <pivotArea dataOnly="0" labelOnly="1" outline="0" fieldPosition="0">
        <references count="2">
          <reference field="11" count="1" selected="0">
            <x v="42"/>
          </reference>
          <reference field="12" count="1">
            <x v="162"/>
          </reference>
        </references>
      </pivotArea>
    </format>
    <format dxfId="26">
      <pivotArea dataOnly="0" labelOnly="1" outline="0" fieldPosition="0">
        <references count="2">
          <reference field="11" count="1" selected="0">
            <x v="43"/>
          </reference>
          <reference field="12" count="1">
            <x v="160"/>
          </reference>
        </references>
      </pivotArea>
    </format>
    <format dxfId="25">
      <pivotArea dataOnly="0" labelOnly="1" outline="0" fieldPosition="0">
        <references count="2">
          <reference field="11" count="1" selected="0">
            <x v="44"/>
          </reference>
          <reference field="12" count="1">
            <x v="161"/>
          </reference>
        </references>
      </pivotArea>
    </format>
    <format dxfId="24">
      <pivotArea dataOnly="0" labelOnly="1" outline="0" fieldPosition="0">
        <references count="2">
          <reference field="11" count="1" selected="0">
            <x v="101"/>
          </reference>
          <reference field="12" count="1">
            <x v="166"/>
          </reference>
        </references>
      </pivotArea>
    </format>
    <format dxfId="23">
      <pivotArea dataOnly="0" labelOnly="1" outline="0" fieldPosition="0">
        <references count="2">
          <reference field="11" count="1" selected="0">
            <x v="165"/>
          </reference>
          <reference field="12" count="1">
            <x v="68"/>
          </reference>
        </references>
      </pivotArea>
    </format>
    <format dxfId="22">
      <pivotArea dataOnly="0" labelOnly="1" outline="0" fieldPosition="0">
        <references count="2">
          <reference field="11" count="1" selected="0">
            <x v="166"/>
          </reference>
          <reference field="12" count="1">
            <x v="61"/>
          </reference>
        </references>
      </pivotArea>
    </format>
    <format dxfId="21">
      <pivotArea dataOnly="0" labelOnly="1" outline="0" fieldPosition="0">
        <references count="2">
          <reference field="11" count="1" selected="0">
            <x v="167"/>
          </reference>
          <reference field="12" count="1">
            <x v="52"/>
          </reference>
        </references>
      </pivotArea>
    </format>
    <format dxfId="20">
      <pivotArea dataOnly="0" labelOnly="1" outline="0" fieldPosition="0">
        <references count="2">
          <reference field="11" count="1" selected="0">
            <x v="168"/>
          </reference>
          <reference field="12" count="1">
            <x v="144"/>
          </reference>
        </references>
      </pivotArea>
    </format>
    <format dxfId="19">
      <pivotArea dataOnly="0" labelOnly="1" outline="0" fieldPosition="0">
        <references count="2">
          <reference field="11" count="1" selected="0">
            <x v="169"/>
          </reference>
          <reference field="12" count="1">
            <x v="145"/>
          </reference>
        </references>
      </pivotArea>
    </format>
    <format dxfId="18">
      <pivotArea dataOnly="0" labelOnly="1" outline="0" fieldPosition="0">
        <references count="2">
          <reference field="11" count="1" selected="0">
            <x v="185"/>
          </reference>
          <reference field="12" count="1">
            <x v="2"/>
          </reference>
        </references>
      </pivotArea>
    </format>
    <format dxfId="17">
      <pivotArea dataOnly="0" labelOnly="1" outline="0" fieldPosition="0">
        <references count="2">
          <reference field="11" count="1" selected="0">
            <x v="186"/>
          </reference>
          <reference field="12" count="1">
            <x v="178"/>
          </reference>
        </references>
      </pivotArea>
    </format>
    <format dxfId="16">
      <pivotArea dataOnly="0" labelOnly="1" outline="0" fieldPosition="0">
        <references count="2">
          <reference field="11" count="1" selected="0">
            <x v="188"/>
          </reference>
          <reference field="12" count="1">
            <x v="59"/>
          </reference>
        </references>
      </pivotArea>
    </format>
    <format dxfId="15">
      <pivotArea dataOnly="0" labelOnly="1" outline="0" fieldPosition="0">
        <references count="1">
          <reference field="4294967294" count="2">
            <x v="0"/>
            <x v="1"/>
          </reference>
        </references>
      </pivotArea>
    </format>
    <format dxfId="14">
      <pivotArea outline="0" collapsedLevelsAreSubtotals="1" fieldPosition="0">
        <references count="2">
          <reference field="11" count="1" selected="0">
            <x v="16"/>
          </reference>
          <reference field="12" count="1" selected="0">
            <x v="2"/>
          </reference>
        </references>
      </pivotArea>
    </format>
    <format dxfId="13">
      <pivotArea dataOnly="0" labelOnly="1" outline="0" fieldPosition="0">
        <references count="1">
          <reference field="11" count="1">
            <x v="16"/>
          </reference>
        </references>
      </pivotArea>
    </format>
    <format dxfId="12">
      <pivotArea dataOnly="0" labelOnly="1" outline="0" fieldPosition="0">
        <references count="2">
          <reference field="11" count="1" selected="0">
            <x v="16"/>
          </reference>
          <reference field="12" count="1">
            <x v="2"/>
          </reference>
        </references>
      </pivotArea>
    </format>
    <format dxfId="11">
      <pivotArea outline="0" collapsedLevelsAreSubtotals="1" fieldPosition="0">
        <references count="2">
          <reference field="11" count="1" selected="0">
            <x v="27"/>
          </reference>
          <reference field="12" count="1" selected="0">
            <x v="130"/>
          </reference>
        </references>
      </pivotArea>
    </format>
    <format dxfId="10">
      <pivotArea dataOnly="0" labelOnly="1" outline="0" fieldPosition="0">
        <references count="1">
          <reference field="11" count="1">
            <x v="27"/>
          </reference>
        </references>
      </pivotArea>
    </format>
    <format dxfId="9">
      <pivotArea dataOnly="0" labelOnly="1" outline="0" fieldPosition="0">
        <references count="2">
          <reference field="11" count="1" selected="0">
            <x v="27"/>
          </reference>
          <reference field="12" count="1">
            <x v="130"/>
          </reference>
        </references>
      </pivotArea>
    </format>
    <format dxfId="8">
      <pivotArea outline="0" collapsedLevelsAreSubtotals="1" fieldPosition="0">
        <references count="2">
          <reference field="11" count="2" selected="0">
            <x v="31"/>
            <x v="32"/>
          </reference>
          <reference field="12" count="2" selected="0">
            <x v="99"/>
            <x v="129"/>
          </reference>
        </references>
      </pivotArea>
    </format>
    <format dxfId="7">
      <pivotArea dataOnly="0" labelOnly="1" outline="0" fieldPosition="0">
        <references count="1">
          <reference field="11" count="2">
            <x v="31"/>
            <x v="32"/>
          </reference>
        </references>
      </pivotArea>
    </format>
    <format dxfId="6">
      <pivotArea dataOnly="0" labelOnly="1" outline="0" fieldPosition="0">
        <references count="2">
          <reference field="11" count="1" selected="0">
            <x v="31"/>
          </reference>
          <reference field="12" count="1">
            <x v="129"/>
          </reference>
        </references>
      </pivotArea>
    </format>
    <format dxfId="5">
      <pivotArea dataOnly="0" labelOnly="1" outline="0" fieldPosition="0">
        <references count="2">
          <reference field="11" count="1" selected="0">
            <x v="32"/>
          </reference>
          <reference field="12" count="1">
            <x v="9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missingCaption="0" updatedVersion="6" minRefreshableVersion="3" useAutoFormatting="1" pageWrap="1" colGrandTotals="0" itemPrintTitles="1" createdVersion="4" indent="0" compact="0" compactData="0" multipleFieldFilters="0">
  <location ref="A2:G26" firstHeaderRow="1" firstDataRow="2" firstDataCol="5"/>
  <pivotFields count="5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nonAutoSortDefault="1" defaultSubtotal="0">
      <items count="30">
        <item x="11"/>
        <item x="19"/>
        <item x="21"/>
        <item x="14"/>
        <item x="3"/>
        <item x="13"/>
        <item x="24"/>
        <item x="27"/>
        <item x="28"/>
        <item x="17"/>
        <item x="22"/>
        <item x="25"/>
        <item x="29"/>
        <item x="15"/>
        <item x="7"/>
        <item x="12"/>
        <item x="16"/>
        <item x="18"/>
        <item x="20"/>
        <item x="26"/>
        <item x="0"/>
        <item x="1"/>
        <item x="2"/>
        <item x="4"/>
        <item x="5"/>
        <item x="6"/>
        <item x="8"/>
        <item x="9"/>
        <item x="23"/>
        <item x="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defaultSubtotal="0">
      <items count="5">
        <item x="3"/>
        <item x="1"/>
        <item x="0"/>
        <item x="2"/>
        <item m="1" x="4"/>
      </items>
      <extLst>
        <ext xmlns:x14="http://schemas.microsoft.com/office/spreadsheetml/2009/9/main" uri="{2946ED86-A175-432a-8AC1-64E0C546D7DE}">
          <x14:pivotField fillDownLabels="1"/>
        </ext>
      </extLst>
    </pivotField>
    <pivotField compact="0" numFmtId="5" outline="0" showAll="0" defaultSubtotal="0">
      <extLst>
        <ext xmlns:x14="http://schemas.microsoft.com/office/spreadsheetml/2009/9/main" uri="{2946ED86-A175-432a-8AC1-64E0C546D7DE}">
          <x14:pivotField fillDownLabels="1"/>
        </ext>
      </extLst>
    </pivotField>
    <pivotField compact="0" numFmtId="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sortType="descending"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axis="axisRow" compact="0" outline="0" showAll="0" defaultSubtotal="0">
      <items count="8">
        <item x="7"/>
        <item h="1" x="0"/>
        <item h="1" x="4"/>
        <item h="1" x="5"/>
        <item h="1" x="3"/>
        <item h="1" x="6"/>
        <item h="1" x="1"/>
        <item h="1"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24">
        <item x="13"/>
        <item x="9"/>
        <item x="3"/>
        <item x="15"/>
        <item x="10"/>
        <item x="12"/>
        <item x="14"/>
        <item x="11"/>
        <item x="2"/>
        <item x="19"/>
        <item x="18"/>
        <item x="6"/>
        <item x="17"/>
        <item x="7"/>
        <item x="20"/>
        <item x="8"/>
        <item x="0"/>
        <item x="16"/>
        <item x="1"/>
        <item x="5"/>
        <item x="4"/>
        <item m="1" x="23"/>
        <item m="1" x="22"/>
        <item x="21"/>
      </items>
      <extLst>
        <ext xmlns:x14="http://schemas.microsoft.com/office/spreadsheetml/2009/9/main" uri="{2946ED86-A175-432a-8AC1-64E0C546D7DE}">
          <x14:pivotField fillDownLabels="1"/>
        </ext>
      </extLst>
    </pivotField>
    <pivotField axis="axisRow" compact="0" outline="0" showAll="0" defaultSubtotal="0">
      <items count="23">
        <item x="19"/>
        <item x="13"/>
        <item x="3"/>
        <item x="12"/>
        <item x="7"/>
        <item x="11"/>
        <item x="9"/>
        <item x="18"/>
        <item x="10"/>
        <item x="14"/>
        <item x="1"/>
        <item x="20"/>
        <item x="15"/>
        <item x="8"/>
        <item x="0"/>
        <item x="16"/>
        <item x="2"/>
        <item x="4"/>
        <item x="5"/>
        <item x="6"/>
        <item m="1" x="22"/>
        <item x="17"/>
        <item m="1" x="2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5">
    <field x="8"/>
    <field x="47"/>
    <field x="48"/>
    <field x="45"/>
    <field x="44"/>
  </rowFields>
  <rowItems count="23">
    <i>
      <x/>
      <x v="7"/>
      <x v="5"/>
      <x/>
      <x v="2"/>
    </i>
    <i>
      <x v="1"/>
      <x v="15"/>
      <x v="13"/>
      <x/>
      <x v="2"/>
    </i>
    <i>
      <x v="2"/>
      <x v="10"/>
      <x v="7"/>
      <x/>
      <x v="2"/>
    </i>
    <i>
      <x v="3"/>
      <x v="1"/>
      <x v="6"/>
      <x/>
      <x v="2"/>
    </i>
    <i r="1">
      <x v="6"/>
      <x v="9"/>
      <x/>
      <x v="2"/>
    </i>
    <i r="1">
      <x v="9"/>
      <x/>
      <x/>
      <x v="2"/>
    </i>
    <i>
      <x v="4"/>
      <x v="2"/>
      <x v="2"/>
      <x/>
      <x v="2"/>
    </i>
    <i>
      <x v="5"/>
      <x/>
      <x v="1"/>
      <x/>
      <x v="2"/>
    </i>
    <i>
      <x v="6"/>
      <x v="19"/>
      <x v="18"/>
      <x/>
      <x v="2"/>
    </i>
    <i>
      <x v="7"/>
      <x v="18"/>
      <x v="10"/>
      <x/>
      <x v="2"/>
    </i>
    <i>
      <x v="8"/>
      <x v="8"/>
      <x v="16"/>
      <x/>
      <x v="2"/>
    </i>
    <i>
      <x v="9"/>
      <x v="16"/>
      <x v="14"/>
      <x/>
      <x v="2"/>
    </i>
    <i r="1">
      <x v="17"/>
      <x v="15"/>
      <x/>
      <x v="2"/>
    </i>
    <i>
      <x v="10"/>
      <x v="11"/>
      <x v="19"/>
      <x/>
      <x v="2"/>
    </i>
    <i r="1">
      <x v="12"/>
      <x v="21"/>
      <x/>
      <x v="2"/>
    </i>
    <i>
      <x v="11"/>
      <x v="20"/>
      <x v="17"/>
      <x/>
      <x v="2"/>
    </i>
    <i>
      <x v="12"/>
      <x v="14"/>
      <x v="11"/>
      <x/>
      <x v="2"/>
    </i>
    <i>
      <x v="13"/>
      <x v="4"/>
      <x v="8"/>
      <x/>
      <x v="2"/>
    </i>
    <i>
      <x v="14"/>
      <x v="13"/>
      <x v="4"/>
      <x/>
      <x v="2"/>
    </i>
    <i>
      <x v="15"/>
      <x v="5"/>
      <x v="3"/>
      <x/>
      <x v="2"/>
    </i>
    <i>
      <x v="16"/>
      <x v="3"/>
      <x v="12"/>
      <x/>
      <x v="2"/>
    </i>
    <i r="1">
      <x v="23"/>
      <x v="12"/>
      <x/>
      <x v="2"/>
    </i>
    <i t="grand">
      <x/>
    </i>
  </rowItems>
  <colFields count="1">
    <field x="22"/>
  </colFields>
  <colItems count="2">
    <i>
      <x/>
    </i>
    <i>
      <x v="1"/>
    </i>
  </colItems>
  <dataFields count="1">
    <dataField name="Restated_adj base" fld="30" baseField="47" baseItem="0" numFmtId="40"/>
  </dataFields>
  <formats count="5">
    <format dxfId="4">
      <pivotArea outline="0" fieldPosition="0">
        <references count="1">
          <reference field="4294967294" count="1">
            <x v="0"/>
          </reference>
        </references>
      </pivotArea>
    </format>
    <format dxfId="3">
      <pivotArea type="origin" dataOnly="0" labelOnly="1" outline="0" fieldPosition="0"/>
    </format>
    <format dxfId="2">
      <pivotArea field="8" type="button" dataOnly="0" labelOnly="1" outline="0" axis="axisRow" fieldPosition="0"/>
    </format>
    <format dxfId="1">
      <pivotArea dataOnly="0" labelOnly="1" outline="0" fieldPosition="0">
        <references count="1">
          <reference field="8" count="17">
            <x v="0"/>
            <x v="1"/>
            <x v="2"/>
            <x v="3"/>
            <x v="4"/>
            <x v="5"/>
            <x v="6"/>
            <x v="7"/>
            <x v="8"/>
            <x v="9"/>
            <x v="10"/>
            <x v="11"/>
            <x v="12"/>
            <x v="13"/>
            <x v="14"/>
            <x v="15"/>
            <x v="16"/>
          </reference>
        </references>
      </pivotArea>
    </format>
    <format dxfId="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missingCaption="0" updatedVersion="6" minRefreshableVersion="3" useAutoFormatting="1" colGrandTotals="0" itemPrintTitles="1" createdVersion="4" indent="0" compact="0" compactData="0" multipleFieldFilters="0">
  <location ref="M2:S80" firstHeaderRow="1" firstDataRow="2" firstDataCol="5"/>
  <pivotFields count="53">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30">
        <item x="11"/>
        <item x="19"/>
        <item x="21"/>
        <item x="14"/>
        <item x="3"/>
        <item x="13"/>
        <item x="24"/>
        <item x="27"/>
        <item x="28"/>
        <item x="17"/>
        <item x="22"/>
        <item x="25"/>
        <item x="29"/>
        <item x="15"/>
        <item x="7"/>
        <item x="12"/>
        <item x="16"/>
        <item x="18"/>
        <item x="20"/>
        <item x="26"/>
        <item x="0"/>
        <item x="1"/>
        <item x="2"/>
        <item x="4"/>
        <item x="5"/>
        <item x="6"/>
        <item x="8"/>
        <item x="9"/>
        <item x="23"/>
        <item x="10"/>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5" outline="0" showAll="0" defaultSubtotal="0">
      <extLst>
        <ext xmlns:x14="http://schemas.microsoft.com/office/spreadsheetml/2009/9/main" uri="{2946ED86-A175-432a-8AC1-64E0C546D7DE}">
          <x14:pivotField fillDownLabels="1"/>
        </ext>
      </extLst>
    </pivotField>
    <pivotField compact="0" numFmtId="5"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Col" compact="0" outline="0" showAll="0" sortType="descending" defaultSubtotal="0">
      <items count="3">
        <item x="1"/>
        <item x="0"/>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4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4">
        <item x="41"/>
        <item h="1" x="42"/>
        <item x="16"/>
        <item x="0"/>
        <item x="1"/>
        <item x="2"/>
        <item x="3"/>
        <item x="4"/>
        <item x="5"/>
        <item x="6"/>
        <item x="7"/>
        <item x="8"/>
        <item x="9"/>
        <item x="10"/>
        <item x="11"/>
        <item x="12"/>
        <item x="17"/>
        <item x="18"/>
        <item x="19"/>
        <item x="20"/>
        <item x="21"/>
        <item x="22"/>
        <item x="23"/>
        <item x="24"/>
        <item x="25"/>
        <item x="26"/>
        <item x="27"/>
        <item x="28"/>
        <item x="29"/>
        <item x="30"/>
        <item x="31"/>
        <item x="32"/>
        <item x="33"/>
        <item x="34"/>
        <item x="35"/>
        <item x="36"/>
        <item x="37"/>
        <item x="38"/>
        <item x="39"/>
        <item x="40"/>
        <item x="43"/>
        <item x="13"/>
        <item x="14"/>
        <item x="15"/>
      </items>
      <extLst>
        <ext xmlns:x14="http://schemas.microsoft.com/office/spreadsheetml/2009/9/main" uri="{2946ED86-A175-432a-8AC1-64E0C546D7DE}">
          <x14:pivotField fillDownLabels="1"/>
        </ext>
      </extLst>
    </pivotField>
    <pivotField axis="axisRow"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ascending" defaultSubtotal="0">
      <items count="24">
        <item x="13"/>
        <item x="9"/>
        <item x="3"/>
        <item x="15"/>
        <item x="10"/>
        <item x="12"/>
        <item x="14"/>
        <item x="11"/>
        <item x="2"/>
        <item x="19"/>
        <item x="18"/>
        <item x="6"/>
        <item x="17"/>
        <item x="7"/>
        <item x="20"/>
        <item x="8"/>
        <item x="0"/>
        <item x="16"/>
        <item x="1"/>
        <item x="5"/>
        <item x="4"/>
        <item m="1" x="23"/>
        <item m="1" x="22"/>
        <item x="21"/>
      </items>
      <extLst>
        <ext xmlns:x14="http://schemas.microsoft.com/office/spreadsheetml/2009/9/main" uri="{2946ED86-A175-432a-8AC1-64E0C546D7DE}">
          <x14:pivotField fillDownLabels="1"/>
        </ext>
      </extLst>
    </pivotField>
    <pivotField axis="axisRow" compact="0" outline="0" showAll="0" defaultSubtotal="0">
      <items count="23">
        <item x="19"/>
        <item x="13"/>
        <item x="3"/>
        <item x="12"/>
        <item x="7"/>
        <item x="11"/>
        <item x="9"/>
        <item x="18"/>
        <item x="10"/>
        <item x="14"/>
        <item x="1"/>
        <item x="20"/>
        <item x="15"/>
        <item x="8"/>
        <item x="0"/>
        <item x="16"/>
        <item x="2"/>
        <item x="4"/>
        <item x="5"/>
        <item x="6"/>
        <item m="1" x="22"/>
        <item x="17"/>
        <item m="1" x="21"/>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 compact="0" outline="0" dragToRow="0" dragToCol="0" dragToPage="0" showAll="0" defaultSubtotal="0">
      <extLst>
        <ext xmlns:x14="http://schemas.microsoft.com/office/spreadsheetml/2009/9/main" uri="{2946ED86-A175-432a-8AC1-64E0C546D7DE}">
          <x14:pivotField fillDownLabels="1"/>
        </ext>
      </extLst>
    </pivotField>
  </pivotFields>
  <rowFields count="5">
    <field x="8"/>
    <field x="47"/>
    <field x="48"/>
    <field x="43"/>
    <field x="44"/>
  </rowFields>
  <rowItems count="77">
    <i>
      <x/>
      <x v="7"/>
      <x v="5"/>
      <x/>
      <x v="1"/>
    </i>
    <i r="3">
      <x v="2"/>
      <x/>
    </i>
    <i>
      <x v="1"/>
      <x v="15"/>
      <x v="13"/>
      <x/>
      <x v="1"/>
    </i>
    <i r="3">
      <x v="40"/>
      <x v="2"/>
    </i>
    <i>
      <x v="2"/>
      <x v="10"/>
      <x v="7"/>
      <x/>
      <x v="1"/>
    </i>
    <i r="3">
      <x v="40"/>
      <x v="2"/>
    </i>
    <i>
      <x v="3"/>
      <x v="1"/>
      <x v="6"/>
      <x/>
      <x v="1"/>
    </i>
    <i r="1">
      <x v="6"/>
      <x v="9"/>
      <x v="40"/>
      <x v="2"/>
    </i>
    <i r="1">
      <x v="9"/>
      <x/>
      <x v="40"/>
      <x v="2"/>
    </i>
    <i>
      <x v="4"/>
      <x v="2"/>
      <x v="2"/>
      <x v="7"/>
      <x/>
    </i>
    <i r="3">
      <x v="22"/>
      <x/>
    </i>
    <i r="3">
      <x v="40"/>
      <x v="2"/>
    </i>
    <i>
      <x v="5"/>
      <x/>
      <x v="1"/>
      <x/>
      <x v="1"/>
    </i>
    <i r="3">
      <x v="31"/>
      <x/>
    </i>
    <i r="3">
      <x v="32"/>
      <x/>
    </i>
    <i r="3">
      <x v="40"/>
      <x v="2"/>
    </i>
    <i>
      <x v="6"/>
      <x v="19"/>
      <x v="18"/>
      <x/>
      <x v="1"/>
    </i>
    <i r="3">
      <x v="40"/>
      <x v="2"/>
    </i>
    <i>
      <x v="7"/>
      <x v="18"/>
      <x v="10"/>
      <x v="40"/>
      <x v="2"/>
    </i>
    <i>
      <x v="8"/>
      <x v="8"/>
      <x v="16"/>
      <x v="40"/>
      <x v="2"/>
    </i>
    <i>
      <x v="9"/>
      <x v="16"/>
      <x v="14"/>
      <x/>
      <x v="1"/>
    </i>
    <i r="3">
      <x v="40"/>
      <x v="2"/>
    </i>
    <i r="1">
      <x v="17"/>
      <x v="15"/>
      <x v="40"/>
      <x v="2"/>
    </i>
    <i>
      <x v="10"/>
      <x v="11"/>
      <x v="19"/>
      <x/>
      <x v="1"/>
    </i>
    <i r="3">
      <x v="40"/>
      <x v="2"/>
    </i>
    <i r="1">
      <x v="12"/>
      <x v="21"/>
      <x v="40"/>
      <x v="2"/>
    </i>
    <i>
      <x v="11"/>
      <x v="20"/>
      <x v="17"/>
      <x/>
      <x v="1"/>
    </i>
    <i r="3">
      <x v="40"/>
      <x v="2"/>
    </i>
    <i>
      <x v="12"/>
      <x v="14"/>
      <x v="11"/>
      <x v="40"/>
      <x v="2"/>
    </i>
    <i>
      <x v="13"/>
      <x v="4"/>
      <x v="8"/>
      <x/>
      <x v="1"/>
    </i>
    <i>
      <x v="14"/>
      <x v="13"/>
      <x v="4"/>
      <x v="12"/>
      <x/>
    </i>
    <i r="3">
      <x v="13"/>
      <x/>
    </i>
    <i r="3">
      <x v="40"/>
      <x v="2"/>
    </i>
    <i>
      <x v="15"/>
      <x v="5"/>
      <x v="3"/>
      <x v="16"/>
      <x/>
    </i>
    <i r="3">
      <x v="17"/>
      <x/>
    </i>
    <i r="3">
      <x v="18"/>
      <x/>
    </i>
    <i r="3">
      <x v="19"/>
      <x/>
    </i>
    <i r="3">
      <x v="20"/>
      <x/>
    </i>
    <i r="3">
      <x v="21"/>
      <x/>
    </i>
    <i r="3">
      <x v="40"/>
      <x v="2"/>
    </i>
    <i>
      <x v="16"/>
      <x v="3"/>
      <x v="12"/>
      <x/>
      <x v="1"/>
    </i>
    <i r="3">
      <x v="40"/>
      <x v="2"/>
    </i>
    <i r="1">
      <x v="23"/>
      <x v="12"/>
      <x v="40"/>
      <x v="2"/>
    </i>
    <i>
      <x v="17"/>
      <x v="17"/>
      <x v="15"/>
      <x/>
      <x v="1"/>
    </i>
    <i>
      <x v="18"/>
      <x v="12"/>
      <x v="21"/>
      <x/>
      <x v="1"/>
    </i>
    <i>
      <x v="19"/>
      <x v="7"/>
      <x v="5"/>
      <x/>
      <x v="1"/>
    </i>
    <i>
      <x v="20"/>
      <x v="16"/>
      <x v="14"/>
      <x v="3"/>
      <x/>
    </i>
    <i r="3">
      <x v="4"/>
      <x/>
    </i>
    <i r="3">
      <x v="23"/>
      <x/>
    </i>
    <i r="3">
      <x v="24"/>
      <x/>
    </i>
    <i r="3">
      <x v="39"/>
      <x/>
    </i>
    <i>
      <x v="21"/>
      <x v="18"/>
      <x v="10"/>
      <x v="5"/>
      <x/>
    </i>
    <i r="3">
      <x v="14"/>
      <x/>
    </i>
    <i r="3">
      <x v="15"/>
      <x/>
    </i>
    <i>
      <x v="22"/>
      <x v="8"/>
      <x v="16"/>
      <x v="6"/>
      <x/>
    </i>
    <i r="3">
      <x v="25"/>
      <x/>
    </i>
    <i>
      <x v="23"/>
      <x v="20"/>
      <x v="17"/>
      <x v="8"/>
      <x/>
    </i>
    <i>
      <x v="24"/>
      <x v="19"/>
      <x v="18"/>
      <x v="9"/>
      <x/>
    </i>
    <i r="3">
      <x v="10"/>
      <x/>
    </i>
    <i r="3">
      <x v="29"/>
      <x/>
    </i>
    <i r="3">
      <x v="30"/>
      <x/>
    </i>
    <i>
      <x v="25"/>
      <x v="11"/>
      <x v="19"/>
      <x v="11"/>
      <x/>
    </i>
    <i r="3">
      <x v="33"/>
      <x/>
    </i>
    <i r="3">
      <x v="34"/>
      <x/>
    </i>
    <i r="3">
      <x v="35"/>
      <x/>
    </i>
    <i r="3">
      <x v="39"/>
      <x/>
    </i>
    <i>
      <x v="26"/>
      <x v="15"/>
      <x v="13"/>
      <x v="26"/>
      <x/>
    </i>
    <i r="3">
      <x v="27"/>
      <x/>
    </i>
    <i r="3">
      <x v="28"/>
      <x/>
    </i>
    <i r="3">
      <x v="41"/>
      <x/>
    </i>
    <i>
      <x v="27"/>
      <x v="1"/>
      <x v="6"/>
      <x v="42"/>
      <x/>
    </i>
    <i r="1">
      <x v="6"/>
      <x v="9"/>
      <x v="36"/>
      <x/>
    </i>
    <i r="3">
      <x v="37"/>
      <x/>
    </i>
    <i r="3">
      <x v="38"/>
      <x/>
    </i>
    <i>
      <x v="28"/>
      <x v="11"/>
      <x v="19"/>
      <x/>
      <x v="1"/>
    </i>
    <i>
      <x v="29"/>
      <x v="4"/>
      <x v="8"/>
      <x v="43"/>
      <x/>
    </i>
    <i t="grand">
      <x/>
    </i>
  </rowItems>
  <colFields count="1">
    <field x="26"/>
  </colFields>
  <colItems count="2">
    <i>
      <x/>
    </i>
    <i>
      <x v="1"/>
    </i>
  </colItems>
  <dataFields count="1">
    <dataField name="Fndg_Chg" fld="35" baseField="47" baseItem="6" numFmtId="4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Lst>
</pivotTableDefinition>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7D110C"/>
      </a:accent1>
      <a:accent2>
        <a:srgbClr val="E1D8B7"/>
      </a:accent2>
      <a:accent3>
        <a:srgbClr val="82786F"/>
      </a:accent3>
      <a:accent4>
        <a:srgbClr val="4B306A"/>
      </a:accent4>
      <a:accent5>
        <a:srgbClr val="AEA79F"/>
      </a:accent5>
      <a:accent6>
        <a:srgbClr val="9ADCC6"/>
      </a:accent6>
      <a:hlink>
        <a:srgbClr val="44697D"/>
      </a:hlink>
      <a:folHlink>
        <a:srgbClr val="CB834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tabColor rgb="FF0070C0"/>
  </sheetPr>
  <dimension ref="A1:AX4741"/>
  <sheetViews>
    <sheetView workbookViewId="0">
      <pane ySplit="1" topLeftCell="A2" activePane="bottomLeft" state="frozen"/>
      <selection activeCell="AP1" sqref="AP1"/>
      <selection pane="bottomLeft" activeCell="A2" sqref="A2"/>
    </sheetView>
  </sheetViews>
  <sheetFormatPr defaultRowHeight="15"/>
  <cols>
    <col min="1" max="1" width="9.28515625" bestFit="1" customWidth="1"/>
    <col min="4" max="4" width="40.28515625" bestFit="1" customWidth="1"/>
    <col min="6" max="6" width="18.85546875" customWidth="1"/>
    <col min="7" max="7" width="47.140625" bestFit="1" customWidth="1"/>
    <col min="8" max="8" width="44.140625" bestFit="1" customWidth="1"/>
    <col min="9" max="9" width="9.140625" style="170"/>
    <col min="10" max="10" width="45" bestFit="1" customWidth="1"/>
    <col min="11" max="11" width="12.5703125" customWidth="1"/>
    <col min="13" max="13" width="17.42578125" customWidth="1"/>
    <col min="21" max="21" width="9.140625" style="61"/>
    <col min="22" max="22" width="9.140625" style="1"/>
    <col min="24" max="25" width="14.42578125" style="74" bestFit="1" customWidth="1"/>
    <col min="30" max="30" width="13.85546875" style="74" bestFit="1" customWidth="1"/>
    <col min="31" max="31" width="12.85546875" style="74" bestFit="1" customWidth="1"/>
    <col min="32" max="33" width="9.28515625" bestFit="1" customWidth="1"/>
    <col min="34" max="34" width="11.5703125" style="74" bestFit="1" customWidth="1"/>
    <col min="35" max="36" width="14.28515625" style="74" bestFit="1" customWidth="1"/>
    <col min="37" max="37" width="14.7109375" style="74" bestFit="1" customWidth="1"/>
    <col min="41" max="41" width="42.28515625" bestFit="1" customWidth="1"/>
    <col min="42" max="43" width="55.42578125" bestFit="1" customWidth="1"/>
    <col min="44" max="44" width="22.42578125" bestFit="1" customWidth="1"/>
    <col min="46" max="46" width="22.42578125" bestFit="1" customWidth="1"/>
    <col min="50" max="50" width="16.42578125" bestFit="1" customWidth="1"/>
  </cols>
  <sheetData>
    <row r="1" spans="1:50" ht="45.75">
      <c r="A1" s="4" t="s">
        <v>0</v>
      </c>
      <c r="B1" s="4" t="s">
        <v>1</v>
      </c>
      <c r="C1" s="4" t="s">
        <v>2</v>
      </c>
      <c r="D1" s="4" t="s">
        <v>3</v>
      </c>
      <c r="E1" s="4" t="s">
        <v>4</v>
      </c>
      <c r="F1" s="4" t="s">
        <v>5</v>
      </c>
      <c r="G1" s="4" t="s">
        <v>6</v>
      </c>
      <c r="H1" s="4" t="s">
        <v>7</v>
      </c>
      <c r="I1" s="165" t="s">
        <v>8</v>
      </c>
      <c r="J1" s="4" t="s">
        <v>9</v>
      </c>
      <c r="K1" s="4" t="s">
        <v>11</v>
      </c>
      <c r="L1" s="4" t="s">
        <v>12</v>
      </c>
      <c r="M1" s="4" t="s">
        <v>13</v>
      </c>
      <c r="N1" s="5" t="s">
        <v>14</v>
      </c>
      <c r="O1" s="4" t="s">
        <v>15</v>
      </c>
      <c r="P1" s="4" t="s">
        <v>16</v>
      </c>
      <c r="Q1" s="4" t="s">
        <v>17</v>
      </c>
      <c r="R1" s="4" t="s">
        <v>18</v>
      </c>
      <c r="S1" s="4" t="s">
        <v>20</v>
      </c>
      <c r="T1" s="4" t="s">
        <v>21</v>
      </c>
      <c r="U1" s="71" t="s">
        <v>23</v>
      </c>
      <c r="V1" s="4" t="s">
        <v>26</v>
      </c>
      <c r="W1" s="57" t="s">
        <v>28</v>
      </c>
      <c r="X1" s="78" t="s">
        <v>29</v>
      </c>
      <c r="Y1" s="78" t="s">
        <v>30</v>
      </c>
      <c r="Z1" s="6" t="s">
        <v>31</v>
      </c>
      <c r="AA1" s="7" t="s">
        <v>33</v>
      </c>
      <c r="AB1" s="8" t="s">
        <v>34</v>
      </c>
      <c r="AC1" s="8" t="s">
        <v>35</v>
      </c>
      <c r="AD1" s="73" t="s">
        <v>37</v>
      </c>
      <c r="AE1" s="73" t="s">
        <v>38</v>
      </c>
      <c r="AF1" s="9" t="s">
        <v>39</v>
      </c>
      <c r="AG1" s="10" t="s">
        <v>40</v>
      </c>
      <c r="AH1" s="75" t="s">
        <v>42</v>
      </c>
      <c r="AI1" s="76" t="s">
        <v>43</v>
      </c>
      <c r="AJ1" s="76" t="s">
        <v>44</v>
      </c>
      <c r="AK1" s="76" t="s">
        <v>45</v>
      </c>
      <c r="AL1" s="9" t="s">
        <v>46</v>
      </c>
      <c r="AM1" s="7" t="s">
        <v>1627</v>
      </c>
      <c r="AN1" s="7" t="s">
        <v>47</v>
      </c>
      <c r="AO1" s="7" t="s">
        <v>48</v>
      </c>
      <c r="AP1" s="7" t="s">
        <v>49</v>
      </c>
      <c r="AQ1" s="7" t="s">
        <v>50</v>
      </c>
      <c r="AR1" s="7" t="s">
        <v>51</v>
      </c>
      <c r="AS1" s="11" t="s">
        <v>52</v>
      </c>
      <c r="AT1" s="12" t="s">
        <v>53</v>
      </c>
      <c r="AU1" s="12" t="s">
        <v>54</v>
      </c>
      <c r="AV1" s="12" t="s">
        <v>1628</v>
      </c>
      <c r="AW1" s="12" t="s">
        <v>1626</v>
      </c>
      <c r="AX1" s="12" t="s">
        <v>55</v>
      </c>
    </row>
    <row r="2" spans="1:50" ht="45">
      <c r="A2" s="66">
        <v>2018</v>
      </c>
      <c r="B2" s="66" t="s">
        <v>137</v>
      </c>
      <c r="C2" s="66" t="s">
        <v>86</v>
      </c>
      <c r="D2" s="66" t="s">
        <v>103</v>
      </c>
      <c r="E2" s="72" t="s">
        <v>947</v>
      </c>
      <c r="F2" s="66"/>
      <c r="G2" s="66"/>
      <c r="H2" s="66" t="s">
        <v>948</v>
      </c>
      <c r="I2" s="166">
        <v>94</v>
      </c>
      <c r="J2" s="66" t="s">
        <v>85</v>
      </c>
      <c r="K2" s="66" t="s">
        <v>214</v>
      </c>
      <c r="L2" s="72" t="s">
        <v>267</v>
      </c>
      <c r="M2" s="66" t="s">
        <v>268</v>
      </c>
      <c r="N2" s="66" t="s">
        <v>228</v>
      </c>
      <c r="O2" s="66" t="s">
        <v>263</v>
      </c>
      <c r="P2" s="66" t="s">
        <v>269</v>
      </c>
      <c r="Q2" s="66" t="s">
        <v>270</v>
      </c>
      <c r="R2" s="66" t="s">
        <v>271</v>
      </c>
      <c r="S2" s="66" t="s">
        <v>272</v>
      </c>
      <c r="T2" s="66" t="s">
        <v>270</v>
      </c>
      <c r="U2" s="72" t="s">
        <v>273</v>
      </c>
      <c r="V2" s="66"/>
      <c r="W2" s="66"/>
      <c r="X2" s="66">
        <v>0</v>
      </c>
      <c r="Y2" s="66">
        <v>0</v>
      </c>
      <c r="Z2" s="66"/>
      <c r="AA2" s="67" t="str">
        <f t="shared" ref="AA2:AA25" si="0">IF(P2 ="CORI","IN",IF(P2 ="TRIN","IN",O2))</f>
        <v>EX</v>
      </c>
      <c r="AB2" s="67">
        <f t="shared" ref="AB2:AB50" si="1">IF(O2 =AA2,Z2,"10cr")</f>
        <v>0</v>
      </c>
      <c r="AC2" s="67">
        <f t="shared" ref="AC2:AC25" si="2">IF(O2 =AA2,W2,"Allot/Xfer IN")</f>
        <v>0</v>
      </c>
      <c r="AD2" s="66">
        <v>0</v>
      </c>
      <c r="AE2" s="66">
        <v>0</v>
      </c>
      <c r="AF2" s="66">
        <v>1</v>
      </c>
      <c r="AG2" s="66">
        <v>0</v>
      </c>
      <c r="AH2" s="66">
        <v>0</v>
      </c>
      <c r="AI2" s="69">
        <v>164150</v>
      </c>
      <c r="AJ2" s="70">
        <f t="shared" ref="AJ2:AJ46" si="3">SUM(AG2:AI2)</f>
        <v>164150</v>
      </c>
      <c r="AK2" s="70">
        <f t="shared" ref="AK2:AK46" si="4">AE2 +AJ2</f>
        <v>164150</v>
      </c>
      <c r="AL2" s="66" t="s">
        <v>10</v>
      </c>
      <c r="AM2" s="66" t="s">
        <v>19</v>
      </c>
      <c r="AN2" s="67" t="str">
        <f>IF(J2="OTHER UNIVERSITY ADMINISTRATION ACCOUNTS",C2,VLOOKUP(J2,'Rept Org Lookup'!$B$5:$C$25,2,FALSE))</f>
        <v>VPIT</v>
      </c>
      <c r="AO2" s="67" t="str">
        <f>IF(C2="OUAA",H2,VLOOKUP(AN2,'Rept Org Lookup'!$C$5:$D$25,2,FALSE))</f>
        <v>VP FOR INFORMATION TECHNOLOGY</v>
      </c>
      <c r="AP2" s="67">
        <f t="shared" ref="AP2:AP50" si="5">IF(AL2 ="Y","99",I2)</f>
        <v>94</v>
      </c>
      <c r="AQ2" s="68" t="s">
        <v>1830</v>
      </c>
      <c r="AR2" s="68" t="s">
        <v>1830</v>
      </c>
      <c r="AS2" s="66"/>
      <c r="AT2" s="66" t="s">
        <v>1895</v>
      </c>
      <c r="AU2" s="66" t="s">
        <v>1629</v>
      </c>
      <c r="AV2" s="66" t="str">
        <f t="shared" ref="AV2:AV20" si="6">IF(AND($AN2="UAVP",$Z2="OE"),$AN2 &amp; "-OE",IF(AND($AN2="VPIT",OR($Z2="SS",$Z2="IT")),$AN2 &amp; "-SS",$AN2))</f>
        <v>VPIT</v>
      </c>
      <c r="AW2" s="66" t="str">
        <f t="shared" ref="AW2:AW10" si="7" xml:space="preserve"> IF(AND($AN2="UAVP",$Z2="OE"),$AO2 &amp; "-ONLINE EDUCATION",IF(AND($AN2="VPIT",OR($Z2="SS",$Z2="IT")),$AO2 &amp; "-SHARED SERVICES",$AO2))</f>
        <v>VP FOR INFORMATION TECHNOLOGY</v>
      </c>
      <c r="AX2" s="66"/>
    </row>
    <row r="3" spans="1:50">
      <c r="A3" s="66">
        <v>2018</v>
      </c>
      <c r="B3" s="66" t="s">
        <v>137</v>
      </c>
      <c r="C3" s="66" t="s">
        <v>86</v>
      </c>
      <c r="D3" s="66" t="s">
        <v>103</v>
      </c>
      <c r="E3" s="72" t="s">
        <v>947</v>
      </c>
      <c r="F3" s="66"/>
      <c r="G3" s="66"/>
      <c r="H3" s="66" t="s">
        <v>948</v>
      </c>
      <c r="I3" s="166">
        <v>94</v>
      </c>
      <c r="J3" s="66" t="s">
        <v>85</v>
      </c>
      <c r="K3" s="66" t="s">
        <v>214</v>
      </c>
      <c r="L3" s="72" t="s">
        <v>267</v>
      </c>
      <c r="M3" s="66" t="s">
        <v>268</v>
      </c>
      <c r="N3" s="66" t="s">
        <v>228</v>
      </c>
      <c r="O3" s="66" t="s">
        <v>263</v>
      </c>
      <c r="P3" s="66" t="s">
        <v>269</v>
      </c>
      <c r="Q3" s="66" t="s">
        <v>270</v>
      </c>
      <c r="R3" s="66" t="s">
        <v>271</v>
      </c>
      <c r="S3" s="66" t="s">
        <v>272</v>
      </c>
      <c r="T3" s="66" t="s">
        <v>270</v>
      </c>
      <c r="U3" s="72" t="s">
        <v>273</v>
      </c>
      <c r="V3" s="66"/>
      <c r="W3" s="66"/>
      <c r="X3" s="66">
        <v>0</v>
      </c>
      <c r="Y3" s="66">
        <v>0</v>
      </c>
      <c r="Z3" s="66"/>
      <c r="AA3" s="67" t="str">
        <f t="shared" si="0"/>
        <v>EX</v>
      </c>
      <c r="AB3" s="67">
        <f t="shared" si="1"/>
        <v>0</v>
      </c>
      <c r="AC3" s="67">
        <f t="shared" si="2"/>
        <v>0</v>
      </c>
      <c r="AD3" s="66">
        <v>0</v>
      </c>
      <c r="AE3" s="66">
        <v>0</v>
      </c>
      <c r="AF3" s="66">
        <v>1</v>
      </c>
      <c r="AG3" s="66">
        <v>0</v>
      </c>
      <c r="AH3" s="66">
        <v>0</v>
      </c>
      <c r="AI3" s="69">
        <v>1300000</v>
      </c>
      <c r="AJ3" s="70">
        <f t="shared" si="3"/>
        <v>1300000</v>
      </c>
      <c r="AK3" s="70">
        <f t="shared" si="4"/>
        <v>1300000</v>
      </c>
      <c r="AL3" s="66" t="s">
        <v>10</v>
      </c>
      <c r="AM3" s="66" t="s">
        <v>19</v>
      </c>
      <c r="AN3" s="67" t="str">
        <f>IF(J3="OTHER UNIVERSITY ADMINISTRATION ACCOUNTS",C3,VLOOKUP(J3,'Rept Org Lookup'!$B$5:$C$25,2,FALSE))</f>
        <v>VPIT</v>
      </c>
      <c r="AO3" s="67" t="str">
        <f>IF(C3="OUAA",H3,VLOOKUP(AN3,'Rept Org Lookup'!$C$5:$D$25,2,FALSE))</f>
        <v>VP FOR INFORMATION TECHNOLOGY</v>
      </c>
      <c r="AP3" s="67">
        <f t="shared" si="5"/>
        <v>94</v>
      </c>
      <c r="AQ3" s="68" t="s">
        <v>1833</v>
      </c>
      <c r="AR3" s="68" t="s">
        <v>1833</v>
      </c>
      <c r="AS3" s="66"/>
      <c r="AT3" s="66" t="s">
        <v>1895</v>
      </c>
      <c r="AU3" s="66" t="s">
        <v>1629</v>
      </c>
      <c r="AV3" s="66" t="str">
        <f t="shared" si="6"/>
        <v>VPIT</v>
      </c>
      <c r="AW3" s="66" t="str">
        <f t="shared" si="7"/>
        <v>VP FOR INFORMATION TECHNOLOGY</v>
      </c>
      <c r="AX3" s="66"/>
    </row>
    <row r="4" spans="1:50" ht="45">
      <c r="A4" s="66">
        <v>2018</v>
      </c>
      <c r="B4" s="66" t="s">
        <v>137</v>
      </c>
      <c r="C4" s="66" t="s">
        <v>901</v>
      </c>
      <c r="D4" s="66" t="s">
        <v>798</v>
      </c>
      <c r="E4" s="72">
        <v>1912201</v>
      </c>
      <c r="F4" s="66"/>
      <c r="G4" s="66"/>
      <c r="H4" s="66" t="s">
        <v>798</v>
      </c>
      <c r="I4" s="166">
        <v>92</v>
      </c>
      <c r="J4" s="66" t="s">
        <v>79</v>
      </c>
      <c r="K4" s="66" t="s">
        <v>214</v>
      </c>
      <c r="L4" s="72" t="s">
        <v>267</v>
      </c>
      <c r="M4" s="66" t="s">
        <v>268</v>
      </c>
      <c r="N4" s="66" t="s">
        <v>228</v>
      </c>
      <c r="O4" s="66" t="s">
        <v>263</v>
      </c>
      <c r="P4" s="66" t="s">
        <v>269</v>
      </c>
      <c r="Q4" s="66" t="s">
        <v>270</v>
      </c>
      <c r="R4" s="66" t="s">
        <v>271</v>
      </c>
      <c r="S4" s="66" t="s">
        <v>272</v>
      </c>
      <c r="T4" s="66" t="s">
        <v>270</v>
      </c>
      <c r="U4" s="72" t="s">
        <v>273</v>
      </c>
      <c r="V4" s="66"/>
      <c r="W4" s="66"/>
      <c r="X4" s="66">
        <v>0</v>
      </c>
      <c r="Y4" s="66">
        <v>0</v>
      </c>
      <c r="Z4" s="66"/>
      <c r="AA4" s="67" t="str">
        <f t="shared" si="0"/>
        <v>EX</v>
      </c>
      <c r="AB4" s="67">
        <f t="shared" si="1"/>
        <v>0</v>
      </c>
      <c r="AC4" s="67">
        <f t="shared" si="2"/>
        <v>0</v>
      </c>
      <c r="AD4" s="66">
        <v>0</v>
      </c>
      <c r="AE4" s="66">
        <v>0</v>
      </c>
      <c r="AF4" s="66">
        <v>1</v>
      </c>
      <c r="AG4" s="66">
        <v>0</v>
      </c>
      <c r="AH4" s="66">
        <v>0</v>
      </c>
      <c r="AI4" s="69">
        <v>220000</v>
      </c>
      <c r="AJ4" s="70">
        <f t="shared" si="3"/>
        <v>220000</v>
      </c>
      <c r="AK4" s="70">
        <f t="shared" si="4"/>
        <v>220000</v>
      </c>
      <c r="AL4" s="66" t="s">
        <v>10</v>
      </c>
      <c r="AM4" s="66" t="s">
        <v>19</v>
      </c>
      <c r="AN4" s="67" t="str">
        <f>IF(J4="OTHER UNIVERSITY ADMINISTRATION ACCOUNTS",C4,VLOOKUP(J4,'Rept Org Lookup'!$B$5:$C$25,2,FALSE))</f>
        <v>VPPF</v>
      </c>
      <c r="AO4" s="67" t="str">
        <f>IF(C4="OUAA",H4,VLOOKUP(AN4,'Rept Org Lookup'!$C$5:$D$25,2,FALSE))</f>
        <v>VP AND CHIEF FINANCIAL OFFICER</v>
      </c>
      <c r="AP4" s="67">
        <f t="shared" si="5"/>
        <v>92</v>
      </c>
      <c r="AQ4" s="68" t="s">
        <v>1832</v>
      </c>
      <c r="AR4" s="68" t="s">
        <v>1832</v>
      </c>
      <c r="AS4" s="66"/>
      <c r="AT4" s="66" t="s">
        <v>1895</v>
      </c>
      <c r="AU4" s="66" t="s">
        <v>1629</v>
      </c>
      <c r="AV4" s="66" t="str">
        <f t="shared" si="6"/>
        <v>VPPF</v>
      </c>
      <c r="AW4" s="66" t="str">
        <f t="shared" si="7"/>
        <v>VP AND CHIEF FINANCIAL OFFICER</v>
      </c>
      <c r="AX4" s="66"/>
    </row>
    <row r="5" spans="1:50" ht="30">
      <c r="A5" s="66">
        <v>2018</v>
      </c>
      <c r="B5" s="66" t="s">
        <v>137</v>
      </c>
      <c r="C5" s="66" t="s">
        <v>83</v>
      </c>
      <c r="D5" s="66" t="s">
        <v>913</v>
      </c>
      <c r="E5" s="72">
        <v>1911101</v>
      </c>
      <c r="F5" s="66"/>
      <c r="G5" s="66"/>
      <c r="H5" s="66" t="s">
        <v>915</v>
      </c>
      <c r="I5" s="166">
        <v>93</v>
      </c>
      <c r="J5" s="66" t="s">
        <v>82</v>
      </c>
      <c r="K5" s="66" t="s">
        <v>214</v>
      </c>
      <c r="L5" s="72" t="s">
        <v>267</v>
      </c>
      <c r="M5" s="66" t="s">
        <v>268</v>
      </c>
      <c r="N5" s="66" t="s">
        <v>228</v>
      </c>
      <c r="O5" s="66" t="s">
        <v>263</v>
      </c>
      <c r="P5" s="66" t="s">
        <v>269</v>
      </c>
      <c r="Q5" s="66" t="s">
        <v>270</v>
      </c>
      <c r="R5" s="66" t="s">
        <v>271</v>
      </c>
      <c r="S5" s="66" t="s">
        <v>272</v>
      </c>
      <c r="T5" s="66" t="s">
        <v>270</v>
      </c>
      <c r="U5" s="72" t="s">
        <v>273</v>
      </c>
      <c r="V5" s="66"/>
      <c r="W5" s="66"/>
      <c r="X5" s="66">
        <v>0</v>
      </c>
      <c r="Y5" s="66">
        <v>0</v>
      </c>
      <c r="Z5" s="66"/>
      <c r="AA5" s="67" t="str">
        <f t="shared" si="0"/>
        <v>EX</v>
      </c>
      <c r="AB5" s="67">
        <f t="shared" si="1"/>
        <v>0</v>
      </c>
      <c r="AC5" s="67">
        <f t="shared" si="2"/>
        <v>0</v>
      </c>
      <c r="AD5" s="66">
        <v>0</v>
      </c>
      <c r="AE5" s="66">
        <v>0</v>
      </c>
      <c r="AF5" s="66">
        <v>1</v>
      </c>
      <c r="AG5" s="66">
        <v>0</v>
      </c>
      <c r="AH5" s="66">
        <v>0</v>
      </c>
      <c r="AI5" s="69">
        <v>0</v>
      </c>
      <c r="AJ5" s="70">
        <f t="shared" si="3"/>
        <v>0</v>
      </c>
      <c r="AK5" s="70">
        <f t="shared" si="4"/>
        <v>0</v>
      </c>
      <c r="AL5" s="66" t="s">
        <v>10</v>
      </c>
      <c r="AM5" s="66" t="s">
        <v>19</v>
      </c>
      <c r="AN5" s="67" t="str">
        <f>IF(J5="OTHER UNIVERSITY ADMINISTRATION ACCOUNTS",C5,VLOOKUP(J5,'Rept Org Lookup'!$B$5:$C$25,2,FALSE))</f>
        <v>INTP</v>
      </c>
      <c r="AO5" s="67" t="str">
        <f>IF(C5="OUAA",H5,VLOOKUP(AN5,'Rept Org Lookup'!$C$5:$D$25,2,FALSE))</f>
        <v>VP FOR INTERNATIONAL AFFAIRS</v>
      </c>
      <c r="AP5" s="67">
        <f t="shared" si="5"/>
        <v>93</v>
      </c>
      <c r="AQ5" s="68" t="s">
        <v>1834</v>
      </c>
      <c r="AR5" s="68" t="s">
        <v>1834</v>
      </c>
      <c r="AS5" s="66"/>
      <c r="AT5" s="66" t="s">
        <v>1895</v>
      </c>
      <c r="AU5" s="66" t="s">
        <v>1629</v>
      </c>
      <c r="AV5" s="66" t="str">
        <f t="shared" si="6"/>
        <v>INTP</v>
      </c>
      <c r="AW5" s="66" t="str">
        <f t="shared" si="7"/>
        <v>VP FOR INTERNATIONAL AFFAIRS</v>
      </c>
      <c r="AX5" s="66"/>
    </row>
    <row r="6" spans="1:50" ht="30">
      <c r="A6" s="66">
        <v>2018</v>
      </c>
      <c r="B6" s="66" t="s">
        <v>137</v>
      </c>
      <c r="C6" s="66" t="s">
        <v>101</v>
      </c>
      <c r="D6" s="66" t="s">
        <v>100</v>
      </c>
      <c r="E6" s="72">
        <v>1910510</v>
      </c>
      <c r="F6" s="66"/>
      <c r="G6" s="66"/>
      <c r="H6" s="66" t="s">
        <v>100</v>
      </c>
      <c r="I6" s="166" t="s">
        <v>99</v>
      </c>
      <c r="J6" s="66" t="s">
        <v>100</v>
      </c>
      <c r="K6" s="66" t="s">
        <v>214</v>
      </c>
      <c r="L6" s="72" t="s">
        <v>267</v>
      </c>
      <c r="M6" s="66" t="s">
        <v>268</v>
      </c>
      <c r="N6" s="66" t="s">
        <v>228</v>
      </c>
      <c r="O6" s="66" t="s">
        <v>263</v>
      </c>
      <c r="P6" s="66" t="s">
        <v>269</v>
      </c>
      <c r="Q6" s="66" t="s">
        <v>270</v>
      </c>
      <c r="R6" s="66" t="s">
        <v>271</v>
      </c>
      <c r="S6" s="66" t="s">
        <v>272</v>
      </c>
      <c r="T6" s="66" t="s">
        <v>270</v>
      </c>
      <c r="U6" s="72" t="s">
        <v>273</v>
      </c>
      <c r="V6" s="66"/>
      <c r="W6" s="66"/>
      <c r="X6" s="66">
        <v>0</v>
      </c>
      <c r="Y6" s="66">
        <v>0</v>
      </c>
      <c r="Z6" s="66"/>
      <c r="AA6" s="67" t="str">
        <f t="shared" si="0"/>
        <v>EX</v>
      </c>
      <c r="AB6" s="67">
        <f t="shared" si="1"/>
        <v>0</v>
      </c>
      <c r="AC6" s="67">
        <f t="shared" si="2"/>
        <v>0</v>
      </c>
      <c r="AD6" s="66">
        <v>0</v>
      </c>
      <c r="AE6" s="66">
        <v>0</v>
      </c>
      <c r="AF6" s="66">
        <v>1</v>
      </c>
      <c r="AG6" s="66">
        <v>0</v>
      </c>
      <c r="AH6" s="66">
        <v>0</v>
      </c>
      <c r="AI6" s="69">
        <v>7500</v>
      </c>
      <c r="AJ6" s="70">
        <f t="shared" si="3"/>
        <v>7500</v>
      </c>
      <c r="AK6" s="70">
        <f t="shared" si="4"/>
        <v>7500</v>
      </c>
      <c r="AL6" s="66" t="s">
        <v>10</v>
      </c>
      <c r="AM6" s="66" t="s">
        <v>19</v>
      </c>
      <c r="AN6" s="67" t="str">
        <f>IF(J6="OTHER UNIVERSITY ADMINISTRATION ACCOUNTS",C6,VLOOKUP(J6,'Rept Org Lookup'!$B$5:$C$25,2,FALSE))</f>
        <v>BDOT</v>
      </c>
      <c r="AO6" s="67" t="str">
        <f>IF(C6="OUAA",H6,VLOOKUP(AN6,'Rept Org Lookup'!$C$5:$D$25,2,FALSE))</f>
        <v>BOARD OF TRUSTEES</v>
      </c>
      <c r="AP6" s="67" t="str">
        <f t="shared" si="5"/>
        <v>8A</v>
      </c>
      <c r="AQ6" s="68" t="s">
        <v>1835</v>
      </c>
      <c r="AR6" s="68" t="s">
        <v>1835</v>
      </c>
      <c r="AS6" s="66"/>
      <c r="AT6" s="66" t="s">
        <v>1895</v>
      </c>
      <c r="AU6" s="66" t="s">
        <v>1629</v>
      </c>
      <c r="AV6" s="66" t="str">
        <f t="shared" si="6"/>
        <v>BDOT</v>
      </c>
      <c r="AW6" s="66" t="str">
        <f t="shared" si="7"/>
        <v>BOARD OF TRUSTEES</v>
      </c>
      <c r="AX6" s="66"/>
    </row>
    <row r="7" spans="1:50" ht="45">
      <c r="A7" s="66">
        <v>2018</v>
      </c>
      <c r="B7" s="66" t="s">
        <v>137</v>
      </c>
      <c r="C7" s="66" t="s">
        <v>92</v>
      </c>
      <c r="D7" s="66" t="s">
        <v>1447</v>
      </c>
      <c r="E7" s="72">
        <v>1913010</v>
      </c>
      <c r="F7" s="66"/>
      <c r="G7" s="66"/>
      <c r="H7" s="66" t="s">
        <v>91</v>
      </c>
      <c r="I7" s="166">
        <v>96</v>
      </c>
      <c r="J7" s="66" t="s">
        <v>91</v>
      </c>
      <c r="K7" s="66" t="s">
        <v>214</v>
      </c>
      <c r="L7" s="72" t="s">
        <v>267</v>
      </c>
      <c r="M7" s="66" t="s">
        <v>268</v>
      </c>
      <c r="N7" s="66" t="s">
        <v>228</v>
      </c>
      <c r="O7" s="66" t="s">
        <v>263</v>
      </c>
      <c r="P7" s="66" t="s">
        <v>269</v>
      </c>
      <c r="Q7" s="66" t="s">
        <v>270</v>
      </c>
      <c r="R7" s="66" t="s">
        <v>271</v>
      </c>
      <c r="S7" s="66" t="s">
        <v>272</v>
      </c>
      <c r="T7" s="66" t="s">
        <v>270</v>
      </c>
      <c r="U7" s="72" t="s">
        <v>273</v>
      </c>
      <c r="V7" s="66"/>
      <c r="W7" s="66"/>
      <c r="X7" s="66">
        <v>0</v>
      </c>
      <c r="Y7" s="66">
        <v>0</v>
      </c>
      <c r="Z7" s="66"/>
      <c r="AA7" s="67" t="str">
        <f t="shared" si="0"/>
        <v>EX</v>
      </c>
      <c r="AB7" s="67">
        <f t="shared" si="1"/>
        <v>0</v>
      </c>
      <c r="AC7" s="67">
        <f t="shared" si="2"/>
        <v>0</v>
      </c>
      <c r="AD7" s="66">
        <v>0</v>
      </c>
      <c r="AE7" s="66">
        <v>0</v>
      </c>
      <c r="AF7" s="66">
        <v>1</v>
      </c>
      <c r="AG7" s="66">
        <v>0</v>
      </c>
      <c r="AH7" s="66">
        <v>0</v>
      </c>
      <c r="AI7" s="69">
        <v>181844</v>
      </c>
      <c r="AJ7" s="70">
        <f t="shared" si="3"/>
        <v>181844</v>
      </c>
      <c r="AK7" s="70">
        <f t="shared" si="4"/>
        <v>181844</v>
      </c>
      <c r="AL7" s="66" t="s">
        <v>10</v>
      </c>
      <c r="AM7" s="66" t="s">
        <v>19</v>
      </c>
      <c r="AN7" s="67" t="str">
        <f>IF(J7="OTHER UNIVERSITY ADMINISTRATION ACCOUNTS",C7,VLOOKUP(J7,'Rept Org Lookup'!$B$5:$C$25,2,FALSE))</f>
        <v>VPUR</v>
      </c>
      <c r="AO7" s="67" t="str">
        <f>IF(C7="OUAA",H7,VLOOKUP(AN7,'Rept Org Lookup'!$C$5:$D$25,2,FALSE))</f>
        <v>VP FOR PUBLIC AFFAIRS &amp; GOV'T RELATIONS</v>
      </c>
      <c r="AP7" s="67">
        <f t="shared" si="5"/>
        <v>96</v>
      </c>
      <c r="AQ7" s="68" t="s">
        <v>1836</v>
      </c>
      <c r="AR7" s="68" t="s">
        <v>1836</v>
      </c>
      <c r="AS7" s="66"/>
      <c r="AT7" s="66" t="s">
        <v>1895</v>
      </c>
      <c r="AU7" s="66" t="s">
        <v>1629</v>
      </c>
      <c r="AV7" s="66" t="str">
        <f t="shared" si="6"/>
        <v>VPUR</v>
      </c>
      <c r="AW7" s="66" t="str">
        <f t="shared" si="7"/>
        <v>VP FOR PUBLIC AFFAIRS &amp; GOV'T RELATIONS</v>
      </c>
      <c r="AX7" s="66"/>
    </row>
    <row r="8" spans="1:50" ht="30">
      <c r="A8" s="66">
        <v>2018</v>
      </c>
      <c r="B8" s="66" t="s">
        <v>137</v>
      </c>
      <c r="C8" s="66" t="s">
        <v>770</v>
      </c>
      <c r="D8" s="66" t="s">
        <v>771</v>
      </c>
      <c r="E8" s="72">
        <v>1914000</v>
      </c>
      <c r="F8" s="66"/>
      <c r="G8" s="66"/>
      <c r="H8" s="66" t="s">
        <v>948</v>
      </c>
      <c r="I8" s="166">
        <v>91</v>
      </c>
      <c r="J8" s="66" t="s">
        <v>771</v>
      </c>
      <c r="K8" s="66" t="s">
        <v>214</v>
      </c>
      <c r="L8" s="72" t="s">
        <v>267</v>
      </c>
      <c r="M8" s="66" t="s">
        <v>268</v>
      </c>
      <c r="N8" s="66" t="s">
        <v>228</v>
      </c>
      <c r="O8" s="66" t="s">
        <v>263</v>
      </c>
      <c r="P8" s="66" t="s">
        <v>269</v>
      </c>
      <c r="Q8" s="66" t="s">
        <v>270</v>
      </c>
      <c r="R8" s="66" t="s">
        <v>271</v>
      </c>
      <c r="S8" s="66" t="s">
        <v>272</v>
      </c>
      <c r="T8" s="66" t="s">
        <v>270</v>
      </c>
      <c r="U8" s="72" t="s">
        <v>273</v>
      </c>
      <c r="V8" s="66"/>
      <c r="W8" s="66"/>
      <c r="X8" s="66">
        <v>0</v>
      </c>
      <c r="Y8" s="66">
        <v>0</v>
      </c>
      <c r="Z8" s="66"/>
      <c r="AA8" s="67" t="str">
        <f t="shared" si="0"/>
        <v>EX</v>
      </c>
      <c r="AB8" s="67">
        <f t="shared" si="1"/>
        <v>0</v>
      </c>
      <c r="AC8" s="67">
        <f t="shared" si="2"/>
        <v>0</v>
      </c>
      <c r="AD8" s="66">
        <v>0</v>
      </c>
      <c r="AE8" s="66">
        <v>0</v>
      </c>
      <c r="AF8" s="66">
        <v>1</v>
      </c>
      <c r="AG8" s="66">
        <v>0</v>
      </c>
      <c r="AH8" s="66">
        <v>0</v>
      </c>
      <c r="AI8" s="69">
        <v>182299</v>
      </c>
      <c r="AJ8" s="70">
        <f t="shared" si="3"/>
        <v>182299</v>
      </c>
      <c r="AK8" s="70">
        <f t="shared" si="4"/>
        <v>182299</v>
      </c>
      <c r="AL8" s="66" t="s">
        <v>10</v>
      </c>
      <c r="AM8" s="66" t="s">
        <v>19</v>
      </c>
      <c r="AN8" s="67" t="s">
        <v>77</v>
      </c>
      <c r="AO8" s="67" t="str">
        <f>IF(C8="OUAA",H8,VLOOKUP(AN8,'Rept Org Lookup'!$C$5:$D$25,2,FALSE))</f>
        <v>VP FOR RESEARCH</v>
      </c>
      <c r="AP8" s="67">
        <f t="shared" si="5"/>
        <v>91</v>
      </c>
      <c r="AQ8" s="68" t="s">
        <v>1837</v>
      </c>
      <c r="AR8" s="68" t="s">
        <v>1837</v>
      </c>
      <c r="AS8" s="66"/>
      <c r="AT8" s="66" t="s">
        <v>1895</v>
      </c>
      <c r="AU8" s="66" t="s">
        <v>1629</v>
      </c>
      <c r="AV8" s="66" t="str">
        <f t="shared" si="6"/>
        <v>VPR</v>
      </c>
      <c r="AW8" s="66" t="str">
        <f t="shared" si="7"/>
        <v>VP FOR RESEARCH</v>
      </c>
      <c r="AX8" s="66"/>
    </row>
    <row r="9" spans="1:50" ht="30">
      <c r="A9" s="66">
        <v>2018</v>
      </c>
      <c r="B9" s="66" t="s">
        <v>137</v>
      </c>
      <c r="C9" s="66" t="s">
        <v>770</v>
      </c>
      <c r="D9" s="66" t="s">
        <v>771</v>
      </c>
      <c r="E9" s="72">
        <v>1914000</v>
      </c>
      <c r="F9" s="66"/>
      <c r="G9" s="66"/>
      <c r="H9" s="66" t="s">
        <v>948</v>
      </c>
      <c r="I9" s="166">
        <v>91</v>
      </c>
      <c r="J9" s="66" t="s">
        <v>771</v>
      </c>
      <c r="K9" s="66" t="s">
        <v>214</v>
      </c>
      <c r="L9" s="72" t="s">
        <v>267</v>
      </c>
      <c r="M9" s="66" t="s">
        <v>268</v>
      </c>
      <c r="N9" s="66" t="s">
        <v>228</v>
      </c>
      <c r="O9" s="66" t="s">
        <v>263</v>
      </c>
      <c r="P9" s="66" t="s">
        <v>269</v>
      </c>
      <c r="Q9" s="66" t="s">
        <v>270</v>
      </c>
      <c r="R9" s="66" t="s">
        <v>271</v>
      </c>
      <c r="S9" s="66" t="s">
        <v>272</v>
      </c>
      <c r="T9" s="66" t="s">
        <v>270</v>
      </c>
      <c r="U9" s="72" t="s">
        <v>273</v>
      </c>
      <c r="V9" s="66"/>
      <c r="W9" s="66"/>
      <c r="X9" s="66">
        <v>0</v>
      </c>
      <c r="Y9" s="66">
        <v>0</v>
      </c>
      <c r="Z9" s="66"/>
      <c r="AA9" s="67" t="str">
        <f t="shared" si="0"/>
        <v>EX</v>
      </c>
      <c r="AB9" s="67">
        <f t="shared" si="1"/>
        <v>0</v>
      </c>
      <c r="AC9" s="67">
        <f t="shared" si="2"/>
        <v>0</v>
      </c>
      <c r="AD9" s="66">
        <v>0</v>
      </c>
      <c r="AE9" s="66">
        <v>0</v>
      </c>
      <c r="AF9" s="66">
        <v>1</v>
      </c>
      <c r="AG9" s="66">
        <v>0</v>
      </c>
      <c r="AH9" s="66">
        <v>0</v>
      </c>
      <c r="AI9" s="69">
        <v>450000</v>
      </c>
      <c r="AJ9" s="70">
        <f t="shared" si="3"/>
        <v>450000</v>
      </c>
      <c r="AK9" s="70">
        <f t="shared" si="4"/>
        <v>450000</v>
      </c>
      <c r="AL9" s="66" t="s">
        <v>10</v>
      </c>
      <c r="AM9" s="66" t="s">
        <v>19</v>
      </c>
      <c r="AN9" s="67" t="s">
        <v>77</v>
      </c>
      <c r="AO9" s="67" t="str">
        <f>IF(C9="OUAA",H9,VLOOKUP(AN9,'Rept Org Lookup'!$C$5:$D$25,2,FALSE))</f>
        <v>VP FOR RESEARCH</v>
      </c>
      <c r="AP9" s="67">
        <f t="shared" si="5"/>
        <v>91</v>
      </c>
      <c r="AQ9" s="68" t="s">
        <v>1838</v>
      </c>
      <c r="AR9" s="68" t="s">
        <v>1838</v>
      </c>
      <c r="AS9" s="66"/>
      <c r="AT9" s="66" t="s">
        <v>1895</v>
      </c>
      <c r="AU9" s="66" t="s">
        <v>1629</v>
      </c>
      <c r="AV9" s="66" t="str">
        <f t="shared" si="6"/>
        <v>VPR</v>
      </c>
      <c r="AW9" s="66" t="str">
        <f t="shared" si="7"/>
        <v>VP FOR RESEARCH</v>
      </c>
      <c r="AX9" s="66"/>
    </row>
    <row r="10" spans="1:50">
      <c r="A10" s="66">
        <v>2018</v>
      </c>
      <c r="B10" s="66" t="s">
        <v>137</v>
      </c>
      <c r="C10" s="66" t="s">
        <v>1419</v>
      </c>
      <c r="D10" s="66" t="s">
        <v>1420</v>
      </c>
      <c r="E10" s="72">
        <v>1915070</v>
      </c>
      <c r="F10" s="66"/>
      <c r="G10" s="66"/>
      <c r="H10" s="66" t="s">
        <v>1422</v>
      </c>
      <c r="I10" s="166">
        <v>95</v>
      </c>
      <c r="J10" s="66" t="s">
        <v>1444</v>
      </c>
      <c r="K10" s="66" t="s">
        <v>214</v>
      </c>
      <c r="L10" s="72" t="s">
        <v>267</v>
      </c>
      <c r="M10" s="66" t="s">
        <v>268</v>
      </c>
      <c r="N10" s="66" t="s">
        <v>228</v>
      </c>
      <c r="O10" s="66" t="s">
        <v>263</v>
      </c>
      <c r="P10" s="66" t="s">
        <v>269</v>
      </c>
      <c r="Q10" s="66" t="s">
        <v>270</v>
      </c>
      <c r="R10" s="66" t="s">
        <v>271</v>
      </c>
      <c r="S10" s="66" t="s">
        <v>272</v>
      </c>
      <c r="T10" s="66" t="s">
        <v>270</v>
      </c>
      <c r="U10" s="72" t="s">
        <v>273</v>
      </c>
      <c r="V10" s="66"/>
      <c r="W10" s="66"/>
      <c r="X10" s="66">
        <v>0</v>
      </c>
      <c r="Y10" s="66">
        <v>0</v>
      </c>
      <c r="Z10" s="66"/>
      <c r="AA10" s="67" t="str">
        <f t="shared" si="0"/>
        <v>EX</v>
      </c>
      <c r="AB10" s="67">
        <f t="shared" si="1"/>
        <v>0</v>
      </c>
      <c r="AC10" s="67">
        <f t="shared" si="2"/>
        <v>0</v>
      </c>
      <c r="AD10" s="66">
        <v>0</v>
      </c>
      <c r="AE10" s="66">
        <v>0</v>
      </c>
      <c r="AF10" s="66">
        <v>1</v>
      </c>
      <c r="AG10" s="66">
        <v>0</v>
      </c>
      <c r="AH10" s="66">
        <v>0</v>
      </c>
      <c r="AI10" s="69">
        <v>50622</v>
      </c>
      <c r="AJ10" s="70">
        <f t="shared" si="3"/>
        <v>50622</v>
      </c>
      <c r="AK10" s="70">
        <f t="shared" si="4"/>
        <v>50622</v>
      </c>
      <c r="AL10" s="66" t="s">
        <v>10</v>
      </c>
      <c r="AM10" s="66" t="s">
        <v>19</v>
      </c>
      <c r="AN10" s="67" t="s">
        <v>89</v>
      </c>
      <c r="AO10" s="67" t="str">
        <f>IF(C10="OUAA",H10,VLOOKUP(AN10,'Rept Org Lookup'!$C$5:$D$25,2,FALSE))</f>
        <v>VP UNIVERSITY ACADEMIC AFFAIRS</v>
      </c>
      <c r="AP10" s="67">
        <f t="shared" si="5"/>
        <v>95</v>
      </c>
      <c r="AQ10" s="68" t="s">
        <v>1839</v>
      </c>
      <c r="AR10" s="68" t="s">
        <v>1839</v>
      </c>
      <c r="AS10" s="66"/>
      <c r="AT10" s="66" t="s">
        <v>1895</v>
      </c>
      <c r="AU10" s="66" t="s">
        <v>1629</v>
      </c>
      <c r="AV10" s="66" t="str">
        <f t="shared" si="6"/>
        <v>UAVP</v>
      </c>
      <c r="AW10" s="66" t="str">
        <f t="shared" si="7"/>
        <v>VP UNIVERSITY ACADEMIC AFFAIRS</v>
      </c>
      <c r="AX10" s="66"/>
    </row>
    <row r="11" spans="1:50" ht="30">
      <c r="A11" s="66">
        <v>2018</v>
      </c>
      <c r="B11" s="66" t="s">
        <v>137</v>
      </c>
      <c r="C11" s="66" t="s">
        <v>1494</v>
      </c>
      <c r="D11" s="66" t="s">
        <v>1495</v>
      </c>
      <c r="E11" s="72">
        <v>1911550</v>
      </c>
      <c r="F11" s="66"/>
      <c r="G11" s="66"/>
      <c r="H11" s="66" t="s">
        <v>1497</v>
      </c>
      <c r="I11" s="166" t="s">
        <v>105</v>
      </c>
      <c r="J11" s="66" t="s">
        <v>1840</v>
      </c>
      <c r="K11" s="66" t="s">
        <v>214</v>
      </c>
      <c r="L11" s="72" t="s">
        <v>267</v>
      </c>
      <c r="M11" s="66" t="s">
        <v>268</v>
      </c>
      <c r="N11" s="66" t="s">
        <v>228</v>
      </c>
      <c r="O11" s="66" t="s">
        <v>263</v>
      </c>
      <c r="P11" s="66" t="s">
        <v>269</v>
      </c>
      <c r="Q11" s="66" t="s">
        <v>270</v>
      </c>
      <c r="R11" s="66" t="s">
        <v>271</v>
      </c>
      <c r="S11" s="66" t="s">
        <v>272</v>
      </c>
      <c r="T11" s="66" t="s">
        <v>270</v>
      </c>
      <c r="U11" s="72" t="s">
        <v>273</v>
      </c>
      <c r="V11" s="66"/>
      <c r="W11" s="66"/>
      <c r="X11" s="66">
        <v>0</v>
      </c>
      <c r="Y11" s="66">
        <v>0</v>
      </c>
      <c r="Z11" s="66"/>
      <c r="AA11" s="67" t="str">
        <f t="shared" si="0"/>
        <v>EX</v>
      </c>
      <c r="AB11" s="67">
        <f t="shared" si="1"/>
        <v>0</v>
      </c>
      <c r="AC11" s="67">
        <f t="shared" si="2"/>
        <v>0</v>
      </c>
      <c r="AD11" s="66">
        <v>0</v>
      </c>
      <c r="AE11" s="66">
        <v>0</v>
      </c>
      <c r="AF11" s="66">
        <v>1</v>
      </c>
      <c r="AG11" s="66">
        <v>0</v>
      </c>
      <c r="AH11" s="66">
        <v>0</v>
      </c>
      <c r="AI11" s="69">
        <v>47000</v>
      </c>
      <c r="AJ11" s="70">
        <f t="shared" si="3"/>
        <v>47000</v>
      </c>
      <c r="AK11" s="70">
        <f t="shared" si="4"/>
        <v>47000</v>
      </c>
      <c r="AL11" s="66" t="s">
        <v>10</v>
      </c>
      <c r="AM11" s="66" t="s">
        <v>19</v>
      </c>
      <c r="AN11" s="67" t="s">
        <v>107</v>
      </c>
      <c r="AO11" s="67" t="str">
        <f>IF(C11="OUAA",H11,VLOOKUP(AN11,'Rept Org Lookup'!$C$5:$D$25,2,FALSE))</f>
        <v>GENERAL COUNSEL</v>
      </c>
      <c r="AP11" s="67" t="str">
        <f t="shared" si="5"/>
        <v>9A</v>
      </c>
      <c r="AQ11" s="68" t="s">
        <v>1841</v>
      </c>
      <c r="AR11" s="68" t="s">
        <v>1841</v>
      </c>
      <c r="AS11" s="66"/>
      <c r="AT11" s="66" t="s">
        <v>1895</v>
      </c>
      <c r="AU11" s="66" t="s">
        <v>1629</v>
      </c>
      <c r="AV11" s="66" t="str">
        <f t="shared" si="6"/>
        <v>UCOU</v>
      </c>
      <c r="AW11" s="66" t="str">
        <f t="shared" ref="AW11:AW25" si="8" xml:space="preserve"> IF(AND($AN11="UAVP",$Z11="OE"),$AO11 &amp; "-ONLINE EDUCATION",IF(AND($AN11="VPIT",OR($Z11="SS",$Z11="IT")),$AO11 &amp; "-SHARED SERVICES",$AO11))</f>
        <v>GENERAL COUNSEL</v>
      </c>
      <c r="AX11" s="66"/>
    </row>
    <row r="12" spans="1:50" ht="45">
      <c r="A12" s="66">
        <v>2018</v>
      </c>
      <c r="B12" s="66" t="s">
        <v>137</v>
      </c>
      <c r="C12" s="66" t="s">
        <v>1494</v>
      </c>
      <c r="D12" s="66" t="s">
        <v>1495</v>
      </c>
      <c r="E12" s="72">
        <v>1911550</v>
      </c>
      <c r="F12" s="66"/>
      <c r="G12" s="66"/>
      <c r="H12" s="66" t="s">
        <v>1497</v>
      </c>
      <c r="I12" s="166" t="s">
        <v>105</v>
      </c>
      <c r="J12" s="66" t="s">
        <v>1840</v>
      </c>
      <c r="K12" s="66" t="s">
        <v>214</v>
      </c>
      <c r="L12" s="72" t="s">
        <v>267</v>
      </c>
      <c r="M12" s="66" t="s">
        <v>268</v>
      </c>
      <c r="N12" s="66" t="s">
        <v>228</v>
      </c>
      <c r="O12" s="66" t="s">
        <v>263</v>
      </c>
      <c r="P12" s="66" t="s">
        <v>269</v>
      </c>
      <c r="Q12" s="66" t="s">
        <v>270</v>
      </c>
      <c r="R12" s="66" t="s">
        <v>271</v>
      </c>
      <c r="S12" s="66" t="s">
        <v>272</v>
      </c>
      <c r="T12" s="66" t="s">
        <v>270</v>
      </c>
      <c r="U12" s="72" t="s">
        <v>273</v>
      </c>
      <c r="V12" s="66"/>
      <c r="W12" s="66"/>
      <c r="X12" s="66">
        <v>0</v>
      </c>
      <c r="Y12" s="66">
        <v>0</v>
      </c>
      <c r="Z12" s="66"/>
      <c r="AA12" s="67" t="str">
        <f t="shared" si="0"/>
        <v>EX</v>
      </c>
      <c r="AB12" s="67">
        <f t="shared" si="1"/>
        <v>0</v>
      </c>
      <c r="AC12" s="67">
        <f t="shared" si="2"/>
        <v>0</v>
      </c>
      <c r="AD12" s="66">
        <v>0</v>
      </c>
      <c r="AE12" s="66">
        <v>0</v>
      </c>
      <c r="AF12" s="66">
        <v>1</v>
      </c>
      <c r="AG12" s="66">
        <v>0</v>
      </c>
      <c r="AH12" s="66">
        <v>0</v>
      </c>
      <c r="AI12" s="69">
        <v>8548</v>
      </c>
      <c r="AJ12" s="70">
        <f t="shared" si="3"/>
        <v>8548</v>
      </c>
      <c r="AK12" s="70">
        <f t="shared" si="4"/>
        <v>8548</v>
      </c>
      <c r="AL12" s="66" t="s">
        <v>10</v>
      </c>
      <c r="AM12" s="66" t="s">
        <v>19</v>
      </c>
      <c r="AN12" s="67" t="s">
        <v>107</v>
      </c>
      <c r="AO12" s="67" t="str">
        <f>IF(C12="OUAA",H12,VLOOKUP(AN12,'Rept Org Lookup'!$C$5:$D$25,2,FALSE))</f>
        <v>GENERAL COUNSEL</v>
      </c>
      <c r="AP12" s="67" t="str">
        <f t="shared" si="5"/>
        <v>9A</v>
      </c>
      <c r="AQ12" s="68" t="s">
        <v>1842</v>
      </c>
      <c r="AR12" s="68" t="s">
        <v>1842</v>
      </c>
      <c r="AS12" s="66"/>
      <c r="AT12" s="66" t="s">
        <v>1895</v>
      </c>
      <c r="AU12" s="66" t="s">
        <v>1629</v>
      </c>
      <c r="AV12" s="66" t="str">
        <f t="shared" si="6"/>
        <v>UCOU</v>
      </c>
      <c r="AW12" s="66" t="str">
        <f t="shared" si="8"/>
        <v>GENERAL COUNSEL</v>
      </c>
      <c r="AX12" s="66"/>
    </row>
    <row r="13" spans="1:50" ht="60">
      <c r="A13" s="66">
        <v>2018</v>
      </c>
      <c r="B13" s="66" t="s">
        <v>137</v>
      </c>
      <c r="C13" s="66" t="s">
        <v>858</v>
      </c>
      <c r="D13" s="66" t="s">
        <v>859</v>
      </c>
      <c r="E13" s="72">
        <v>1915030</v>
      </c>
      <c r="F13" s="66"/>
      <c r="G13" s="66"/>
      <c r="H13" s="66" t="s">
        <v>863</v>
      </c>
      <c r="I13" s="166">
        <v>92</v>
      </c>
      <c r="J13" s="66" t="s">
        <v>79</v>
      </c>
      <c r="K13" s="66" t="s">
        <v>214</v>
      </c>
      <c r="L13" s="72" t="s">
        <v>267</v>
      </c>
      <c r="M13" s="66" t="s">
        <v>268</v>
      </c>
      <c r="N13" s="66" t="s">
        <v>228</v>
      </c>
      <c r="O13" s="66" t="s">
        <v>263</v>
      </c>
      <c r="P13" s="66" t="s">
        <v>269</v>
      </c>
      <c r="Q13" s="66" t="s">
        <v>270</v>
      </c>
      <c r="R13" s="66" t="s">
        <v>271</v>
      </c>
      <c r="S13" s="66" t="s">
        <v>272</v>
      </c>
      <c r="T13" s="66" t="s">
        <v>270</v>
      </c>
      <c r="U13" s="72" t="s">
        <v>273</v>
      </c>
      <c r="V13" s="66"/>
      <c r="W13" s="66"/>
      <c r="X13" s="66">
        <v>0</v>
      </c>
      <c r="Y13" s="66">
        <v>0</v>
      </c>
      <c r="Z13" s="66"/>
      <c r="AA13" s="67" t="str">
        <f t="shared" si="0"/>
        <v>EX</v>
      </c>
      <c r="AB13" s="67">
        <f t="shared" si="1"/>
        <v>0</v>
      </c>
      <c r="AC13" s="67">
        <f t="shared" si="2"/>
        <v>0</v>
      </c>
      <c r="AD13" s="66">
        <v>0</v>
      </c>
      <c r="AE13" s="66">
        <v>0</v>
      </c>
      <c r="AF13" s="66">
        <v>1</v>
      </c>
      <c r="AG13" s="66">
        <v>0</v>
      </c>
      <c r="AH13" s="66">
        <v>0</v>
      </c>
      <c r="AI13" s="69">
        <v>250000</v>
      </c>
      <c r="AJ13" s="70">
        <f t="shared" si="3"/>
        <v>250000</v>
      </c>
      <c r="AK13" s="70">
        <f t="shared" si="4"/>
        <v>250000</v>
      </c>
      <c r="AL13" s="66" t="s">
        <v>10</v>
      </c>
      <c r="AM13" s="66" t="s">
        <v>19</v>
      </c>
      <c r="AN13" s="67" t="str">
        <f>IF(J13="OTHER UNIVERSITY ADMINISTRATION ACCOUNTS",C13,VLOOKUP(J13,'Rept Org Lookup'!$B$5:$C$25,2,FALSE))</f>
        <v>VPPF</v>
      </c>
      <c r="AO13" s="67" t="str">
        <f>IF(C13="OUAA",H13,VLOOKUP(AN13,'Rept Org Lookup'!$C$5:$D$25,2,FALSE))</f>
        <v>VP AND CHIEF FINANCIAL OFFICER</v>
      </c>
      <c r="AP13" s="67">
        <f t="shared" si="5"/>
        <v>92</v>
      </c>
      <c r="AQ13" s="68" t="s">
        <v>1843</v>
      </c>
      <c r="AR13" s="68" t="s">
        <v>1843</v>
      </c>
      <c r="AS13" s="66"/>
      <c r="AT13" s="66" t="s">
        <v>1895</v>
      </c>
      <c r="AU13" s="66" t="s">
        <v>1629</v>
      </c>
      <c r="AV13" s="66" t="str">
        <f t="shared" si="6"/>
        <v>VPPF</v>
      </c>
      <c r="AW13" s="66" t="str">
        <f t="shared" si="8"/>
        <v>VP AND CHIEF FINANCIAL OFFICER</v>
      </c>
      <c r="AX13" s="66"/>
    </row>
    <row r="14" spans="1:50">
      <c r="A14" s="66">
        <v>2018</v>
      </c>
      <c r="B14" s="66" t="s">
        <v>137</v>
      </c>
      <c r="C14" s="66" t="s">
        <v>80</v>
      </c>
      <c r="D14" s="66" t="s">
        <v>904</v>
      </c>
      <c r="E14" s="72">
        <v>1911500</v>
      </c>
      <c r="F14" s="66"/>
      <c r="G14" s="66"/>
      <c r="H14" s="66" t="s">
        <v>906</v>
      </c>
      <c r="I14" s="166">
        <v>92</v>
      </c>
      <c r="J14" s="66" t="s">
        <v>79</v>
      </c>
      <c r="K14" s="66" t="s">
        <v>214</v>
      </c>
      <c r="L14" s="72" t="s">
        <v>267</v>
      </c>
      <c r="M14" s="66" t="s">
        <v>268</v>
      </c>
      <c r="N14" s="66" t="s">
        <v>228</v>
      </c>
      <c r="O14" s="66" t="s">
        <v>263</v>
      </c>
      <c r="P14" s="66" t="s">
        <v>269</v>
      </c>
      <c r="Q14" s="66" t="s">
        <v>270</v>
      </c>
      <c r="R14" s="66" t="s">
        <v>271</v>
      </c>
      <c r="S14" s="66" t="s">
        <v>272</v>
      </c>
      <c r="T14" s="66" t="s">
        <v>270</v>
      </c>
      <c r="U14" s="72" t="s">
        <v>273</v>
      </c>
      <c r="V14" s="66"/>
      <c r="W14" s="66"/>
      <c r="X14" s="66">
        <v>0</v>
      </c>
      <c r="Y14" s="66">
        <v>0</v>
      </c>
      <c r="Z14" s="66"/>
      <c r="AA14" s="67" t="str">
        <f t="shared" si="0"/>
        <v>EX</v>
      </c>
      <c r="AB14" s="67">
        <f t="shared" si="1"/>
        <v>0</v>
      </c>
      <c r="AC14" s="67">
        <f t="shared" si="2"/>
        <v>0</v>
      </c>
      <c r="AD14" s="66">
        <v>0</v>
      </c>
      <c r="AE14" s="66">
        <v>0</v>
      </c>
      <c r="AF14" s="66">
        <v>1</v>
      </c>
      <c r="AG14" s="66">
        <v>0</v>
      </c>
      <c r="AH14" s="66">
        <v>0</v>
      </c>
      <c r="AI14" s="69">
        <v>150000</v>
      </c>
      <c r="AJ14" s="70">
        <f t="shared" si="3"/>
        <v>150000</v>
      </c>
      <c r="AK14" s="70">
        <f t="shared" si="4"/>
        <v>150000</v>
      </c>
      <c r="AL14" s="66" t="s">
        <v>10</v>
      </c>
      <c r="AM14" s="66" t="s">
        <v>19</v>
      </c>
      <c r="AN14" s="67" t="str">
        <f>IF(J14="OTHER UNIVERSITY ADMINISTRATION ACCOUNTS",C14,VLOOKUP(J14,'Rept Org Lookup'!$B$5:$C$25,2,FALSE))</f>
        <v>VPPF</v>
      </c>
      <c r="AO14" s="67" t="str">
        <f>IF(C14="OUAA",H14,VLOOKUP(AN14,'Rept Org Lookup'!$C$5:$D$25,2,FALSE))</f>
        <v>VP AND CHIEF FINANCIAL OFFICER</v>
      </c>
      <c r="AP14" s="67">
        <f t="shared" si="5"/>
        <v>92</v>
      </c>
      <c r="AQ14" s="68" t="s">
        <v>1844</v>
      </c>
      <c r="AR14" s="68" t="s">
        <v>1844</v>
      </c>
      <c r="AS14" s="66"/>
      <c r="AT14" s="66" t="s">
        <v>1895</v>
      </c>
      <c r="AU14" s="66" t="s">
        <v>1629</v>
      </c>
      <c r="AV14" s="66" t="str">
        <f t="shared" si="6"/>
        <v>VPPF</v>
      </c>
      <c r="AW14" s="66" t="str">
        <f t="shared" si="8"/>
        <v>VP AND CHIEF FINANCIAL OFFICER</v>
      </c>
      <c r="AX14" s="66"/>
    </row>
    <row r="15" spans="1:50" ht="45">
      <c r="A15" s="66">
        <v>2018</v>
      </c>
      <c r="B15" s="66" t="s">
        <v>137</v>
      </c>
      <c r="C15" s="66" t="s">
        <v>80</v>
      </c>
      <c r="D15" s="66" t="s">
        <v>904</v>
      </c>
      <c r="E15" s="72">
        <v>1911500</v>
      </c>
      <c r="F15" s="66"/>
      <c r="G15" s="66"/>
      <c r="H15" s="66" t="s">
        <v>906</v>
      </c>
      <c r="I15" s="166">
        <v>92</v>
      </c>
      <c r="J15" s="66" t="s">
        <v>79</v>
      </c>
      <c r="K15" s="66" t="s">
        <v>214</v>
      </c>
      <c r="L15" s="72" t="s">
        <v>267</v>
      </c>
      <c r="M15" s="66" t="s">
        <v>268</v>
      </c>
      <c r="N15" s="66" t="s">
        <v>228</v>
      </c>
      <c r="O15" s="66" t="s">
        <v>263</v>
      </c>
      <c r="P15" s="66" t="s">
        <v>269</v>
      </c>
      <c r="Q15" s="66" t="s">
        <v>270</v>
      </c>
      <c r="R15" s="66" t="s">
        <v>271</v>
      </c>
      <c r="S15" s="66" t="s">
        <v>272</v>
      </c>
      <c r="T15" s="66" t="s">
        <v>270</v>
      </c>
      <c r="U15" s="72" t="s">
        <v>273</v>
      </c>
      <c r="V15" s="66"/>
      <c r="W15" s="66"/>
      <c r="X15" s="66">
        <v>0</v>
      </c>
      <c r="Y15" s="66">
        <v>0</v>
      </c>
      <c r="Z15" s="66"/>
      <c r="AA15" s="67" t="str">
        <f t="shared" si="0"/>
        <v>EX</v>
      </c>
      <c r="AB15" s="67">
        <f t="shared" si="1"/>
        <v>0</v>
      </c>
      <c r="AC15" s="67">
        <f t="shared" si="2"/>
        <v>0</v>
      </c>
      <c r="AD15" s="66">
        <v>0</v>
      </c>
      <c r="AE15" s="66">
        <v>0</v>
      </c>
      <c r="AF15" s="66">
        <v>1</v>
      </c>
      <c r="AG15" s="66">
        <v>0</v>
      </c>
      <c r="AH15" s="66">
        <v>0</v>
      </c>
      <c r="AI15" s="69">
        <v>220000</v>
      </c>
      <c r="AJ15" s="70">
        <f t="shared" si="3"/>
        <v>220000</v>
      </c>
      <c r="AK15" s="70">
        <f t="shared" si="4"/>
        <v>220000</v>
      </c>
      <c r="AL15" s="66" t="s">
        <v>10</v>
      </c>
      <c r="AM15" s="66" t="s">
        <v>19</v>
      </c>
      <c r="AN15" s="67" t="str">
        <f>IF(J15="OTHER UNIVERSITY ADMINISTRATION ACCOUNTS",C15,VLOOKUP(J15,'Rept Org Lookup'!$B$5:$C$25,2,FALSE))</f>
        <v>VPPF</v>
      </c>
      <c r="AO15" s="67" t="str">
        <f>IF(C15="OUAA",H15,VLOOKUP(AN15,'Rept Org Lookup'!$C$5:$D$25,2,FALSE))</f>
        <v>VP AND CHIEF FINANCIAL OFFICER</v>
      </c>
      <c r="AP15" s="67">
        <f t="shared" si="5"/>
        <v>92</v>
      </c>
      <c r="AQ15" s="68" t="s">
        <v>1832</v>
      </c>
      <c r="AR15" s="68" t="s">
        <v>1832</v>
      </c>
      <c r="AS15" s="66"/>
      <c r="AT15" s="66" t="s">
        <v>1895</v>
      </c>
      <c r="AU15" s="66" t="s">
        <v>1629</v>
      </c>
      <c r="AV15" s="66" t="str">
        <f t="shared" si="6"/>
        <v>VPPF</v>
      </c>
      <c r="AW15" s="66" t="str">
        <f t="shared" si="8"/>
        <v>VP AND CHIEF FINANCIAL OFFICER</v>
      </c>
      <c r="AX15" s="66"/>
    </row>
    <row r="16" spans="1:50">
      <c r="A16" s="66">
        <v>2018</v>
      </c>
      <c r="B16" s="66" t="s">
        <v>137</v>
      </c>
      <c r="C16" s="66" t="s">
        <v>71</v>
      </c>
      <c r="D16" s="66" t="s">
        <v>70</v>
      </c>
      <c r="E16" s="72">
        <v>1910804</v>
      </c>
      <c r="F16" s="66"/>
      <c r="G16" s="66"/>
      <c r="H16" s="66" t="s">
        <v>1703</v>
      </c>
      <c r="I16" s="66">
        <v>86</v>
      </c>
      <c r="J16" s="66" t="s">
        <v>70</v>
      </c>
      <c r="K16" s="66" t="s">
        <v>214</v>
      </c>
      <c r="L16" s="72" t="s">
        <v>267</v>
      </c>
      <c r="M16" s="66" t="s">
        <v>268</v>
      </c>
      <c r="N16" s="66" t="s">
        <v>228</v>
      </c>
      <c r="O16" s="66" t="s">
        <v>263</v>
      </c>
      <c r="P16" s="66" t="s">
        <v>269</v>
      </c>
      <c r="Q16" s="66" t="s">
        <v>270</v>
      </c>
      <c r="R16" s="66" t="s">
        <v>271</v>
      </c>
      <c r="S16" s="66" t="s">
        <v>272</v>
      </c>
      <c r="T16" s="66" t="s">
        <v>270</v>
      </c>
      <c r="U16" s="66" t="s">
        <v>273</v>
      </c>
      <c r="V16" s="66"/>
      <c r="W16" s="66"/>
      <c r="X16" s="66">
        <v>0</v>
      </c>
      <c r="Y16" s="66">
        <v>0</v>
      </c>
      <c r="Z16" s="66"/>
      <c r="AA16" s="67" t="str">
        <f t="shared" si="0"/>
        <v>EX</v>
      </c>
      <c r="AB16" s="67">
        <f t="shared" si="1"/>
        <v>0</v>
      </c>
      <c r="AC16" s="67">
        <f t="shared" si="2"/>
        <v>0</v>
      </c>
      <c r="AD16" s="66">
        <v>0</v>
      </c>
      <c r="AE16" s="66">
        <v>0</v>
      </c>
      <c r="AF16" s="66">
        <v>1</v>
      </c>
      <c r="AG16" s="66">
        <v>0</v>
      </c>
      <c r="AH16" s="66">
        <v>0</v>
      </c>
      <c r="AI16" s="69">
        <v>1000001</v>
      </c>
      <c r="AJ16" s="70">
        <f t="shared" si="3"/>
        <v>1000001</v>
      </c>
      <c r="AK16" s="70">
        <f t="shared" si="4"/>
        <v>1000001</v>
      </c>
      <c r="AL16" s="66" t="s">
        <v>10</v>
      </c>
      <c r="AM16" s="66" t="s">
        <v>19</v>
      </c>
      <c r="AN16" s="67" t="str">
        <f>IF(J16="OTHER UNIVERSITY ADMINISTRATION ACCOUNTS",C16,VLOOKUP(J16,'Rept Org Lookup'!$B$5:$C$25,2,FALSE))</f>
        <v>VPDV</v>
      </c>
      <c r="AO16" s="67" t="str">
        <f>IF(C16="OUAA",H16,VLOOKUP(AN16,'Rept Org Lookup'!$C$5:$D$25,2,FALSE))</f>
        <v>VP DIVERSITY,EQUITY&amp;MULTICULTURAL AFFRS</v>
      </c>
      <c r="AP16" s="67">
        <f t="shared" si="5"/>
        <v>86</v>
      </c>
      <c r="AQ16" s="68" t="s">
        <v>1903</v>
      </c>
      <c r="AR16" s="68" t="s">
        <v>1903</v>
      </c>
      <c r="AS16" s="66"/>
      <c r="AT16" s="66" t="s">
        <v>1905</v>
      </c>
      <c r="AU16" s="66" t="s">
        <v>1629</v>
      </c>
      <c r="AV16" s="67" t="str">
        <f t="shared" si="6"/>
        <v>VPDV</v>
      </c>
      <c r="AW16" s="66" t="str">
        <f t="shared" si="8"/>
        <v>VP DIVERSITY,EQUITY&amp;MULTICULTURAL AFFRS</v>
      </c>
      <c r="AX16" s="66"/>
    </row>
    <row r="17" spans="1:50" ht="30">
      <c r="A17" s="66">
        <v>2018</v>
      </c>
      <c r="B17" s="66" t="s">
        <v>137</v>
      </c>
      <c r="C17" s="66" t="s">
        <v>116</v>
      </c>
      <c r="D17" s="66" t="s">
        <v>115</v>
      </c>
      <c r="E17" s="72">
        <v>1912030</v>
      </c>
      <c r="F17" s="66"/>
      <c r="G17" s="66"/>
      <c r="H17" s="66" t="s">
        <v>587</v>
      </c>
      <c r="I17" s="66">
        <v>89</v>
      </c>
      <c r="J17" s="66" t="s">
        <v>582</v>
      </c>
      <c r="K17" s="66" t="s">
        <v>214</v>
      </c>
      <c r="L17" s="72" t="s">
        <v>267</v>
      </c>
      <c r="M17" s="66" t="s">
        <v>268</v>
      </c>
      <c r="N17" s="66" t="s">
        <v>228</v>
      </c>
      <c r="O17" s="66" t="s">
        <v>263</v>
      </c>
      <c r="P17" s="66" t="s">
        <v>269</v>
      </c>
      <c r="Q17" s="66" t="s">
        <v>270</v>
      </c>
      <c r="R17" s="66" t="s">
        <v>271</v>
      </c>
      <c r="S17" s="66" t="s">
        <v>272</v>
      </c>
      <c r="T17" s="66" t="s">
        <v>270</v>
      </c>
      <c r="U17" s="66" t="s">
        <v>273</v>
      </c>
      <c r="V17" s="66"/>
      <c r="W17" s="66"/>
      <c r="X17" s="66">
        <v>0</v>
      </c>
      <c r="Y17" s="66">
        <v>0</v>
      </c>
      <c r="Z17" s="66"/>
      <c r="AA17" s="67" t="str">
        <f t="shared" si="0"/>
        <v>EX</v>
      </c>
      <c r="AB17" s="67">
        <f t="shared" si="1"/>
        <v>0</v>
      </c>
      <c r="AC17" s="67">
        <f t="shared" si="2"/>
        <v>0</v>
      </c>
      <c r="AD17" s="66">
        <v>0</v>
      </c>
      <c r="AE17" s="66">
        <v>0</v>
      </c>
      <c r="AF17" s="66">
        <v>1</v>
      </c>
      <c r="AG17" s="66">
        <v>0</v>
      </c>
      <c r="AH17" s="66">
        <v>0</v>
      </c>
      <c r="AI17" s="69">
        <v>-4258</v>
      </c>
      <c r="AJ17" s="70">
        <f t="shared" si="3"/>
        <v>-4258</v>
      </c>
      <c r="AK17" s="70">
        <f t="shared" si="4"/>
        <v>-4258</v>
      </c>
      <c r="AL17" s="66" t="s">
        <v>10</v>
      </c>
      <c r="AM17" s="66" t="s">
        <v>19</v>
      </c>
      <c r="AN17" s="67" t="str">
        <f>IF(J17="OTHER UNIVERSITY ADMINISTRATION ACCOUNTS",C17,VLOOKUP(J17,'Rept Org Lookup'!$B$5:$C$25,2,FALSE))</f>
        <v>ARTI</v>
      </c>
      <c r="AO17" s="67" t="str">
        <f>IF(C17="OUAA",H17,VLOOKUP(AN17,'Rept Org Lookup'!$C$5:$D$25,2,FALSE))</f>
        <v>IU RESEARCH &amp; TECHNOLOGY CORP</v>
      </c>
      <c r="AP17" s="67">
        <f t="shared" si="5"/>
        <v>89</v>
      </c>
      <c r="AQ17" s="68" t="s">
        <v>1904</v>
      </c>
      <c r="AR17" s="68" t="s">
        <v>1906</v>
      </c>
      <c r="AS17" s="66"/>
      <c r="AT17" s="66" t="s">
        <v>1904</v>
      </c>
      <c r="AU17" s="66" t="s">
        <v>1629</v>
      </c>
      <c r="AV17" s="67" t="str">
        <f t="shared" si="6"/>
        <v>ARTI</v>
      </c>
      <c r="AW17" s="66" t="str">
        <f t="shared" si="8"/>
        <v>IU RESEARCH &amp; TECHNOLOGY CORP</v>
      </c>
      <c r="AX17" s="66"/>
    </row>
    <row r="18" spans="1:50" ht="45">
      <c r="A18" s="66">
        <v>2018</v>
      </c>
      <c r="B18" s="66" t="s">
        <v>137</v>
      </c>
      <c r="C18" s="66" t="s">
        <v>98</v>
      </c>
      <c r="D18" s="66" t="s">
        <v>1467</v>
      </c>
      <c r="E18" s="72">
        <v>1919305</v>
      </c>
      <c r="F18" s="66"/>
      <c r="G18" s="66"/>
      <c r="H18" s="66" t="s">
        <v>1483</v>
      </c>
      <c r="I18" s="66">
        <v>99</v>
      </c>
      <c r="J18" s="66" t="s">
        <v>97</v>
      </c>
      <c r="K18" s="66" t="s">
        <v>214</v>
      </c>
      <c r="L18" s="72" t="s">
        <v>267</v>
      </c>
      <c r="M18" s="66" t="s">
        <v>268</v>
      </c>
      <c r="N18" s="66" t="s">
        <v>228</v>
      </c>
      <c r="O18" s="66" t="s">
        <v>263</v>
      </c>
      <c r="P18" s="66" t="s">
        <v>269</v>
      </c>
      <c r="Q18" s="66" t="s">
        <v>270</v>
      </c>
      <c r="R18" s="66" t="s">
        <v>271</v>
      </c>
      <c r="S18" s="66" t="s">
        <v>272</v>
      </c>
      <c r="T18" s="66" t="s">
        <v>270</v>
      </c>
      <c r="U18" s="66" t="s">
        <v>273</v>
      </c>
      <c r="V18" s="66"/>
      <c r="W18" s="66"/>
      <c r="X18" s="66">
        <v>0</v>
      </c>
      <c r="Y18" s="66">
        <v>0</v>
      </c>
      <c r="Z18" s="66"/>
      <c r="AA18" s="67" t="str">
        <f t="shared" si="0"/>
        <v>EX</v>
      </c>
      <c r="AB18" s="67">
        <f t="shared" si="1"/>
        <v>0</v>
      </c>
      <c r="AC18" s="67">
        <f t="shared" si="2"/>
        <v>0</v>
      </c>
      <c r="AD18" s="66">
        <v>0</v>
      </c>
      <c r="AE18" s="66">
        <v>0</v>
      </c>
      <c r="AF18" s="66">
        <v>1</v>
      </c>
      <c r="AG18" s="66">
        <v>0</v>
      </c>
      <c r="AH18" s="66">
        <v>0</v>
      </c>
      <c r="AI18" s="69">
        <v>-127206</v>
      </c>
      <c r="AJ18" s="70">
        <f t="shared" si="3"/>
        <v>-127206</v>
      </c>
      <c r="AK18" s="70">
        <f t="shared" si="4"/>
        <v>-127206</v>
      </c>
      <c r="AL18" s="66" t="s">
        <v>10</v>
      </c>
      <c r="AM18" s="66" t="s">
        <v>19</v>
      </c>
      <c r="AN18" s="67" t="str">
        <f>IF(J18="OTHER UNIVERSITY ADMINISTRATION ACCOUNTS",C18,VLOOKUP(J18,'Rept Org Lookup'!$B$5:$C$25,2,FALSE))</f>
        <v>CONT</v>
      </c>
      <c r="AO18" s="67" t="str">
        <f>IF(C18="OUAA",H18,VLOOKUP(AN18,'Rept Org Lookup'!$C$5:$D$25,2,FALSE))</f>
        <v>SYSTEM CONTINGENCIES</v>
      </c>
      <c r="AP18" s="67">
        <f t="shared" si="5"/>
        <v>99</v>
      </c>
      <c r="AQ18" s="68" t="s">
        <v>1904</v>
      </c>
      <c r="AR18" s="68" t="s">
        <v>1907</v>
      </c>
      <c r="AS18" s="66"/>
      <c r="AT18" s="66" t="s">
        <v>1904</v>
      </c>
      <c r="AU18" s="66" t="s">
        <v>1629</v>
      </c>
      <c r="AV18" s="67" t="str">
        <f t="shared" si="6"/>
        <v>CONT</v>
      </c>
      <c r="AW18" s="66" t="str">
        <f t="shared" si="8"/>
        <v>SYSTEM CONTINGENCIES</v>
      </c>
      <c r="AX18" s="66"/>
    </row>
    <row r="19" spans="1:50">
      <c r="A19" s="159">
        <v>2017</v>
      </c>
      <c r="B19" s="160" t="s">
        <v>137</v>
      </c>
      <c r="C19" s="160" t="s">
        <v>68</v>
      </c>
      <c r="D19" s="160" t="s">
        <v>226</v>
      </c>
      <c r="E19" s="160" t="s">
        <v>274</v>
      </c>
      <c r="F19" s="160"/>
      <c r="G19" s="160"/>
      <c r="H19" s="160" t="s">
        <v>275</v>
      </c>
      <c r="I19" s="169" t="s">
        <v>66</v>
      </c>
      <c r="J19" s="160" t="s">
        <v>67</v>
      </c>
      <c r="K19" s="160" t="s">
        <v>214</v>
      </c>
      <c r="L19" s="160" t="s">
        <v>284</v>
      </c>
      <c r="M19" s="160" t="s">
        <v>285</v>
      </c>
      <c r="N19" s="160" t="s">
        <v>228</v>
      </c>
      <c r="O19" s="160" t="s">
        <v>219</v>
      </c>
      <c r="P19" s="160" t="s">
        <v>287</v>
      </c>
      <c r="Q19" s="160" t="s">
        <v>270</v>
      </c>
      <c r="R19" s="160" t="s">
        <v>271</v>
      </c>
      <c r="S19" s="160" t="s">
        <v>272</v>
      </c>
      <c r="T19" s="160" t="s">
        <v>270</v>
      </c>
      <c r="U19" s="171">
        <v>19</v>
      </c>
      <c r="V19" s="161"/>
      <c r="W19" s="160" t="s">
        <v>219</v>
      </c>
      <c r="X19" s="162">
        <v>0</v>
      </c>
      <c r="Y19" s="162">
        <v>0</v>
      </c>
      <c r="Z19" s="160"/>
      <c r="AA19" s="163" t="str">
        <f>IF(P19 ="CORI","IN",IF(P19 ="TRIN","IN",O19))</f>
        <v>IN</v>
      </c>
      <c r="AB19" s="163"/>
      <c r="AC19" s="163" t="s">
        <v>1896</v>
      </c>
      <c r="AD19" s="164">
        <f>IF(O19 =AA19,X19,-X19)</f>
        <v>0</v>
      </c>
      <c r="AE19" s="164">
        <f>Y19</f>
        <v>0</v>
      </c>
      <c r="AF19" s="163">
        <f>IFERROR(+VLOOKUP(L19,'Comp Vlookup'!$A$7:$B$10,2,FALSE),1)</f>
        <v>1</v>
      </c>
      <c r="AG19" s="163">
        <f>IFERROR(ROUND(AE19 *AF19 *VLOOKUP(L19,'Comp Vlookup'!$A$7:$C$10,3,FALSE),0),0)</f>
        <v>0</v>
      </c>
      <c r="AH19" s="164">
        <f>IF(AL19="Y",VLOOKUP(L19,'Comp Vlookup'!$A$7:$E$10,5,FALSE)*AE19,0)</f>
        <v>0</v>
      </c>
      <c r="AI19" s="164">
        <f>SUM(AJ2:AJ18)</f>
        <v>4100500</v>
      </c>
      <c r="AJ19" s="164">
        <f t="shared" ref="AJ19" si="9">SUM(AG19:AI19)</f>
        <v>4100500</v>
      </c>
      <c r="AK19" s="164">
        <f>AE19 +AJ19</f>
        <v>4100500</v>
      </c>
      <c r="AL19" s="163" t="str">
        <f t="shared" ref="AL19" si="10">IF(AF19&lt;&gt;1,"Y","N")</f>
        <v>N</v>
      </c>
      <c r="AM19" s="163" t="s">
        <v>19</v>
      </c>
      <c r="AN19" s="163" t="str">
        <f>IF(J19="OTHER UNIVERSITY ADMINISTRATION ACCOUNTS",C19,VLOOKUP(J19,'Rept Org Lookup'!$B$5:$C$25,2,FALSE))</f>
        <v>INCO</v>
      </c>
      <c r="AO19" s="163" t="str">
        <f>IF(C19="OUAA",H19,VLOOKUP(AN19,'Rept Org Lookup'!$C$5:$D$25,2,FALSE))</f>
        <v>INCOME</v>
      </c>
      <c r="AP19" s="163" t="str">
        <f>IF(AL19 ="Y","99",I19)</f>
        <v>77</v>
      </c>
      <c r="AQ19" s="163" t="s">
        <v>1630</v>
      </c>
      <c r="AR19" s="163" t="str">
        <f t="shared" ref="AR19" si="11">IF(AM19 ="y",AQ19,IF(AG19 &lt;&gt;0,"2-Provision for Compensation Incr","1-Adjusted Base Budget"))</f>
        <v>University Tax</v>
      </c>
      <c r="AS19" s="163"/>
      <c r="AT19" s="163" t="s">
        <v>1630</v>
      </c>
      <c r="AU19" s="163" t="s">
        <v>1630</v>
      </c>
      <c r="AV19" s="163" t="str">
        <f>IF(AND($AN19="UAVP",$Z19="OE"),$AN19 &amp; "-OE",IF(AND($AN19="VPIT",OR($Z19="SS",$Z19="IT")),$AN19 &amp; "-SS",$AN19))</f>
        <v>INCO</v>
      </c>
      <c r="AW19" s="163" t="str">
        <f xml:space="preserve"> IF(AND($AN19="UAVP",$Z19="OE"),$AO19 &amp; "-ONLINE EDUCATION",IF(AND($AN19="VPIT",OR($Z19="SS",$Z19="IT")),$AO19 &amp; "-SHARED SERVICES",$AO19))</f>
        <v>INCOME</v>
      </c>
      <c r="AX19" s="163"/>
    </row>
    <row r="20" spans="1:50" ht="60">
      <c r="A20" s="153">
        <v>2018</v>
      </c>
      <c r="B20" s="153" t="s">
        <v>137</v>
      </c>
      <c r="C20" s="153" t="s">
        <v>110</v>
      </c>
      <c r="D20" s="153" t="s">
        <v>1505</v>
      </c>
      <c r="E20" s="154">
        <v>1913013</v>
      </c>
      <c r="F20" s="153"/>
      <c r="G20" s="153"/>
      <c r="H20" s="153" t="s">
        <v>1517</v>
      </c>
      <c r="I20" s="167" t="s">
        <v>108</v>
      </c>
      <c r="J20" s="153" t="s">
        <v>109</v>
      </c>
      <c r="K20" s="153" t="s">
        <v>214</v>
      </c>
      <c r="L20" s="154" t="s">
        <v>267</v>
      </c>
      <c r="M20" s="153" t="s">
        <v>268</v>
      </c>
      <c r="N20" s="153" t="s">
        <v>228</v>
      </c>
      <c r="O20" s="153" t="s">
        <v>263</v>
      </c>
      <c r="P20" s="153" t="s">
        <v>269</v>
      </c>
      <c r="Q20" s="153" t="s">
        <v>270</v>
      </c>
      <c r="R20" s="153" t="s">
        <v>271</v>
      </c>
      <c r="S20" s="153" t="s">
        <v>272</v>
      </c>
      <c r="T20" s="153" t="s">
        <v>270</v>
      </c>
      <c r="U20" s="154" t="s">
        <v>273</v>
      </c>
      <c r="V20" s="153"/>
      <c r="W20" s="153"/>
      <c r="X20" s="153">
        <v>0</v>
      </c>
      <c r="Y20" s="153">
        <v>0</v>
      </c>
      <c r="Z20" s="153"/>
      <c r="AA20" s="155" t="str">
        <f t="shared" si="0"/>
        <v>EX</v>
      </c>
      <c r="AB20" s="155">
        <f t="shared" si="1"/>
        <v>0</v>
      </c>
      <c r="AC20" s="155">
        <f t="shared" si="2"/>
        <v>0</v>
      </c>
      <c r="AD20" s="153">
        <v>0</v>
      </c>
      <c r="AE20" s="153">
        <v>0</v>
      </c>
      <c r="AF20" s="153">
        <v>1</v>
      </c>
      <c r="AG20" s="153">
        <v>0</v>
      </c>
      <c r="AH20" s="153">
        <v>0</v>
      </c>
      <c r="AI20" s="156">
        <v>150000</v>
      </c>
      <c r="AJ20" s="157">
        <f t="shared" si="3"/>
        <v>150000</v>
      </c>
      <c r="AK20" s="157">
        <f t="shared" si="4"/>
        <v>150000</v>
      </c>
      <c r="AL20" s="153" t="s">
        <v>10</v>
      </c>
      <c r="AM20" s="153" t="s">
        <v>19</v>
      </c>
      <c r="AN20" s="155" t="s">
        <v>110</v>
      </c>
      <c r="AO20" s="155" t="str">
        <f>IF(C20="OUAA",H20,VLOOKUP(AN20,'Rept Org Lookup'!$C$5:$D$25,2,FALSE))</f>
        <v>ENGAGEMENT</v>
      </c>
      <c r="AP20" s="155" t="str">
        <f t="shared" si="5"/>
        <v>9B</v>
      </c>
      <c r="AQ20" s="158" t="s">
        <v>1872</v>
      </c>
      <c r="AR20" s="158" t="s">
        <v>1872</v>
      </c>
      <c r="AS20" s="153"/>
      <c r="AT20" s="153" t="s">
        <v>1831</v>
      </c>
      <c r="AU20" s="153" t="s">
        <v>1629</v>
      </c>
      <c r="AV20" s="153" t="str">
        <f t="shared" si="6"/>
        <v>ENGA</v>
      </c>
      <c r="AW20" s="153" t="str">
        <f t="shared" si="8"/>
        <v>ENGAGEMENT</v>
      </c>
      <c r="AX20" s="153"/>
    </row>
    <row r="21" spans="1:50" ht="30">
      <c r="A21" s="153">
        <v>2018</v>
      </c>
      <c r="B21" s="153" t="s">
        <v>137</v>
      </c>
      <c r="C21" s="153" t="s">
        <v>110</v>
      </c>
      <c r="D21" s="153" t="s">
        <v>1505</v>
      </c>
      <c r="E21" s="154">
        <v>1913011</v>
      </c>
      <c r="F21" s="153"/>
      <c r="G21" s="153"/>
      <c r="H21" s="153" t="s">
        <v>1517</v>
      </c>
      <c r="I21" s="167" t="s">
        <v>108</v>
      </c>
      <c r="J21" s="153" t="s">
        <v>109</v>
      </c>
      <c r="K21" s="153" t="s">
        <v>214</v>
      </c>
      <c r="L21" s="154" t="s">
        <v>267</v>
      </c>
      <c r="M21" s="153" t="s">
        <v>268</v>
      </c>
      <c r="N21" s="153" t="s">
        <v>228</v>
      </c>
      <c r="O21" s="153" t="s">
        <v>263</v>
      </c>
      <c r="P21" s="153" t="s">
        <v>269</v>
      </c>
      <c r="Q21" s="153" t="s">
        <v>270</v>
      </c>
      <c r="R21" s="153" t="s">
        <v>271</v>
      </c>
      <c r="S21" s="153" t="s">
        <v>272</v>
      </c>
      <c r="T21" s="153" t="s">
        <v>270</v>
      </c>
      <c r="U21" s="154" t="s">
        <v>273</v>
      </c>
      <c r="V21" s="153"/>
      <c r="W21" s="153"/>
      <c r="X21" s="153">
        <v>0</v>
      </c>
      <c r="Y21" s="153">
        <v>0</v>
      </c>
      <c r="Z21" s="153"/>
      <c r="AA21" s="155" t="str">
        <f t="shared" si="0"/>
        <v>EX</v>
      </c>
      <c r="AB21" s="155">
        <f t="shared" si="1"/>
        <v>0</v>
      </c>
      <c r="AC21" s="155">
        <f t="shared" si="2"/>
        <v>0</v>
      </c>
      <c r="AD21" s="153">
        <v>0</v>
      </c>
      <c r="AE21" s="153">
        <v>0</v>
      </c>
      <c r="AF21" s="153">
        <v>1</v>
      </c>
      <c r="AG21" s="153">
        <v>0</v>
      </c>
      <c r="AH21" s="153">
        <v>0</v>
      </c>
      <c r="AI21" s="156">
        <v>200000</v>
      </c>
      <c r="AJ21" s="157">
        <f t="shared" si="3"/>
        <v>200000</v>
      </c>
      <c r="AK21" s="157">
        <f t="shared" si="4"/>
        <v>200000</v>
      </c>
      <c r="AL21" s="153" t="s">
        <v>10</v>
      </c>
      <c r="AM21" s="153" t="s">
        <v>19</v>
      </c>
      <c r="AN21" s="155" t="s">
        <v>110</v>
      </c>
      <c r="AO21" s="155" t="str">
        <f>IF(C21="OUAA",H21,VLOOKUP(AN21,'Rept Org Lookup'!$C$5:$D$25,2,FALSE))</f>
        <v>ENGAGEMENT</v>
      </c>
      <c r="AP21" s="155" t="str">
        <f t="shared" si="5"/>
        <v>9B</v>
      </c>
      <c r="AQ21" s="158" t="s">
        <v>1873</v>
      </c>
      <c r="AR21" s="158" t="s">
        <v>1873</v>
      </c>
      <c r="AS21" s="153"/>
      <c r="AT21" s="153" t="s">
        <v>1831</v>
      </c>
      <c r="AU21" s="153" t="s">
        <v>1629</v>
      </c>
      <c r="AV21" s="153" t="str">
        <f t="shared" ref="AV21:AV39" si="12">IF(AND($AN21="UAVP",$Z21="OE"),$AN21 &amp; "-OE",IF(AND($AN21="VPIT",OR($Z21="SS",$Z21="IT")),$AN21 &amp; "-SS",$AN21))</f>
        <v>ENGA</v>
      </c>
      <c r="AW21" s="153" t="str">
        <f t="shared" si="8"/>
        <v>ENGAGEMENT</v>
      </c>
      <c r="AX21" s="153"/>
    </row>
    <row r="22" spans="1:50" ht="30">
      <c r="A22" s="153">
        <v>2018</v>
      </c>
      <c r="B22" s="153" t="s">
        <v>137</v>
      </c>
      <c r="C22" s="153" t="s">
        <v>110</v>
      </c>
      <c r="D22" s="153" t="s">
        <v>1505</v>
      </c>
      <c r="E22" s="154">
        <v>1913011</v>
      </c>
      <c r="F22" s="153"/>
      <c r="G22" s="153"/>
      <c r="H22" s="153" t="s">
        <v>1517</v>
      </c>
      <c r="I22" s="167" t="s">
        <v>108</v>
      </c>
      <c r="J22" s="153" t="s">
        <v>109</v>
      </c>
      <c r="K22" s="153" t="s">
        <v>214</v>
      </c>
      <c r="L22" s="154" t="s">
        <v>267</v>
      </c>
      <c r="M22" s="153" t="s">
        <v>268</v>
      </c>
      <c r="N22" s="153" t="s">
        <v>228</v>
      </c>
      <c r="O22" s="153" t="s">
        <v>263</v>
      </c>
      <c r="P22" s="153" t="s">
        <v>269</v>
      </c>
      <c r="Q22" s="153" t="s">
        <v>270</v>
      </c>
      <c r="R22" s="153" t="s">
        <v>271</v>
      </c>
      <c r="S22" s="153" t="s">
        <v>272</v>
      </c>
      <c r="T22" s="153" t="s">
        <v>270</v>
      </c>
      <c r="U22" s="154" t="s">
        <v>273</v>
      </c>
      <c r="V22" s="153"/>
      <c r="W22" s="153"/>
      <c r="X22" s="153">
        <v>0</v>
      </c>
      <c r="Y22" s="153">
        <v>0</v>
      </c>
      <c r="Z22" s="153"/>
      <c r="AA22" s="155" t="str">
        <f t="shared" si="0"/>
        <v>EX</v>
      </c>
      <c r="AB22" s="155">
        <f t="shared" si="1"/>
        <v>0</v>
      </c>
      <c r="AC22" s="155">
        <f t="shared" si="2"/>
        <v>0</v>
      </c>
      <c r="AD22" s="153">
        <v>0</v>
      </c>
      <c r="AE22" s="153">
        <v>0</v>
      </c>
      <c r="AF22" s="153">
        <v>1</v>
      </c>
      <c r="AG22" s="153">
        <v>0</v>
      </c>
      <c r="AH22" s="153">
        <v>0</v>
      </c>
      <c r="AI22" s="156">
        <v>290000</v>
      </c>
      <c r="AJ22" s="157">
        <f t="shared" si="3"/>
        <v>290000</v>
      </c>
      <c r="AK22" s="157">
        <f t="shared" si="4"/>
        <v>290000</v>
      </c>
      <c r="AL22" s="153" t="s">
        <v>10</v>
      </c>
      <c r="AM22" s="153" t="s">
        <v>19</v>
      </c>
      <c r="AN22" s="155" t="s">
        <v>110</v>
      </c>
      <c r="AO22" s="155" t="str">
        <f>IF(C22="OUAA",H22,VLOOKUP(AN22,'Rept Org Lookup'!$C$5:$D$25,2,FALSE))</f>
        <v>ENGAGEMENT</v>
      </c>
      <c r="AP22" s="155" t="str">
        <f t="shared" si="5"/>
        <v>9B</v>
      </c>
      <c r="AQ22" s="158" t="s">
        <v>1874</v>
      </c>
      <c r="AR22" s="158" t="s">
        <v>1874</v>
      </c>
      <c r="AS22" s="153"/>
      <c r="AT22" s="153" t="s">
        <v>1831</v>
      </c>
      <c r="AU22" s="153" t="s">
        <v>1629</v>
      </c>
      <c r="AV22" s="153" t="str">
        <f t="shared" si="12"/>
        <v>ENGA</v>
      </c>
      <c r="AW22" s="153" t="str">
        <f t="shared" si="8"/>
        <v>ENGAGEMENT</v>
      </c>
      <c r="AX22" s="153"/>
    </row>
    <row r="23" spans="1:50">
      <c r="A23" s="153">
        <v>2018</v>
      </c>
      <c r="B23" s="153" t="s">
        <v>137</v>
      </c>
      <c r="C23" s="153" t="s">
        <v>110</v>
      </c>
      <c r="D23" s="153" t="s">
        <v>1505</v>
      </c>
      <c r="E23" s="154">
        <v>1913011</v>
      </c>
      <c r="F23" s="153"/>
      <c r="G23" s="153"/>
      <c r="H23" s="153" t="s">
        <v>1517</v>
      </c>
      <c r="I23" s="167" t="s">
        <v>108</v>
      </c>
      <c r="J23" s="153" t="s">
        <v>109</v>
      </c>
      <c r="K23" s="153" t="s">
        <v>214</v>
      </c>
      <c r="L23" s="154" t="s">
        <v>267</v>
      </c>
      <c r="M23" s="153" t="s">
        <v>268</v>
      </c>
      <c r="N23" s="153" t="s">
        <v>228</v>
      </c>
      <c r="O23" s="153" t="s">
        <v>263</v>
      </c>
      <c r="P23" s="153" t="s">
        <v>269</v>
      </c>
      <c r="Q23" s="153" t="s">
        <v>270</v>
      </c>
      <c r="R23" s="153" t="s">
        <v>271</v>
      </c>
      <c r="S23" s="153" t="s">
        <v>272</v>
      </c>
      <c r="T23" s="153" t="s">
        <v>270</v>
      </c>
      <c r="U23" s="154" t="s">
        <v>273</v>
      </c>
      <c r="V23" s="153"/>
      <c r="W23" s="153"/>
      <c r="X23" s="153">
        <v>0</v>
      </c>
      <c r="Y23" s="153">
        <v>0</v>
      </c>
      <c r="Z23" s="153"/>
      <c r="AA23" s="155" t="str">
        <f t="shared" si="0"/>
        <v>EX</v>
      </c>
      <c r="AB23" s="155">
        <f t="shared" si="1"/>
        <v>0</v>
      </c>
      <c r="AC23" s="155">
        <f t="shared" si="2"/>
        <v>0</v>
      </c>
      <c r="AD23" s="153">
        <v>0</v>
      </c>
      <c r="AE23" s="153">
        <v>0</v>
      </c>
      <c r="AF23" s="153">
        <v>1</v>
      </c>
      <c r="AG23" s="153">
        <v>0</v>
      </c>
      <c r="AH23" s="153">
        <v>0</v>
      </c>
      <c r="AI23" s="156">
        <v>3000000</v>
      </c>
      <c r="AJ23" s="157">
        <f t="shared" si="3"/>
        <v>3000000</v>
      </c>
      <c r="AK23" s="157">
        <f t="shared" si="4"/>
        <v>3000000</v>
      </c>
      <c r="AL23" s="153" t="s">
        <v>10</v>
      </c>
      <c r="AM23" s="153" t="s">
        <v>19</v>
      </c>
      <c r="AN23" s="155" t="s">
        <v>110</v>
      </c>
      <c r="AO23" s="155" t="str">
        <f>IF(C23="OUAA",H23,VLOOKUP(AN23,'Rept Org Lookup'!$C$5:$D$25,2,FALSE))</f>
        <v>ENGAGEMENT</v>
      </c>
      <c r="AP23" s="155" t="str">
        <f t="shared" si="5"/>
        <v>9B</v>
      </c>
      <c r="AQ23" s="158" t="s">
        <v>1875</v>
      </c>
      <c r="AR23" s="158" t="s">
        <v>1875</v>
      </c>
      <c r="AS23" s="153"/>
      <c r="AT23" s="153" t="s">
        <v>1831</v>
      </c>
      <c r="AU23" s="153" t="s">
        <v>1629</v>
      </c>
      <c r="AV23" s="153" t="str">
        <f t="shared" si="12"/>
        <v>ENGA</v>
      </c>
      <c r="AW23" s="153" t="str">
        <f t="shared" si="8"/>
        <v>ENGAGEMENT</v>
      </c>
      <c r="AX23" s="153"/>
    </row>
    <row r="24" spans="1:50">
      <c r="A24" s="153">
        <v>2018</v>
      </c>
      <c r="B24" s="153" t="s">
        <v>137</v>
      </c>
      <c r="C24" s="153" t="s">
        <v>110</v>
      </c>
      <c r="D24" s="153" t="s">
        <v>1505</v>
      </c>
      <c r="E24" s="154">
        <v>1913011</v>
      </c>
      <c r="F24" s="153"/>
      <c r="G24" s="153"/>
      <c r="H24" s="153" t="s">
        <v>1517</v>
      </c>
      <c r="I24" s="167" t="s">
        <v>108</v>
      </c>
      <c r="J24" s="153" t="s">
        <v>109</v>
      </c>
      <c r="K24" s="153" t="s">
        <v>214</v>
      </c>
      <c r="L24" s="154" t="s">
        <v>267</v>
      </c>
      <c r="M24" s="153" t="s">
        <v>268</v>
      </c>
      <c r="N24" s="153" t="s">
        <v>228</v>
      </c>
      <c r="O24" s="153" t="s">
        <v>263</v>
      </c>
      <c r="P24" s="153" t="s">
        <v>269</v>
      </c>
      <c r="Q24" s="153" t="s">
        <v>270</v>
      </c>
      <c r="R24" s="153" t="s">
        <v>271</v>
      </c>
      <c r="S24" s="153" t="s">
        <v>272</v>
      </c>
      <c r="T24" s="153" t="s">
        <v>270</v>
      </c>
      <c r="U24" s="154" t="s">
        <v>273</v>
      </c>
      <c r="V24" s="153"/>
      <c r="W24" s="153"/>
      <c r="X24" s="153">
        <v>0</v>
      </c>
      <c r="Y24" s="153">
        <v>0</v>
      </c>
      <c r="Z24" s="153"/>
      <c r="AA24" s="155" t="str">
        <f t="shared" si="0"/>
        <v>EX</v>
      </c>
      <c r="AB24" s="155">
        <f t="shared" si="1"/>
        <v>0</v>
      </c>
      <c r="AC24" s="155">
        <f t="shared" si="2"/>
        <v>0</v>
      </c>
      <c r="AD24" s="153">
        <v>0</v>
      </c>
      <c r="AE24" s="153">
        <v>0</v>
      </c>
      <c r="AF24" s="153">
        <v>1</v>
      </c>
      <c r="AG24" s="153">
        <v>0</v>
      </c>
      <c r="AH24" s="153">
        <v>0</v>
      </c>
      <c r="AI24" s="156">
        <v>57600</v>
      </c>
      <c r="AJ24" s="157">
        <f t="shared" si="3"/>
        <v>57600</v>
      </c>
      <c r="AK24" s="157">
        <f t="shared" si="4"/>
        <v>57600</v>
      </c>
      <c r="AL24" s="153" t="s">
        <v>10</v>
      </c>
      <c r="AM24" s="153" t="s">
        <v>19</v>
      </c>
      <c r="AN24" s="155" t="s">
        <v>110</v>
      </c>
      <c r="AO24" s="155" t="str">
        <f>IF(C24="OUAA",H24,VLOOKUP(AN24,'Rept Org Lookup'!$C$5:$D$25,2,FALSE))</f>
        <v>ENGAGEMENT</v>
      </c>
      <c r="AP24" s="155" t="str">
        <f t="shared" si="5"/>
        <v>9B</v>
      </c>
      <c r="AQ24" s="158" t="s">
        <v>1876</v>
      </c>
      <c r="AR24" s="158" t="s">
        <v>1876</v>
      </c>
      <c r="AS24" s="153"/>
      <c r="AT24" s="153" t="s">
        <v>1831</v>
      </c>
      <c r="AU24" s="153" t="s">
        <v>1629</v>
      </c>
      <c r="AV24" s="153" t="str">
        <f t="shared" si="12"/>
        <v>ENGA</v>
      </c>
      <c r="AW24" s="153" t="str">
        <f t="shared" si="8"/>
        <v>ENGAGEMENT</v>
      </c>
      <c r="AX24" s="153"/>
    </row>
    <row r="25" spans="1:50">
      <c r="A25" s="153">
        <v>2018</v>
      </c>
      <c r="B25" s="153" t="s">
        <v>137</v>
      </c>
      <c r="C25" s="153" t="s">
        <v>110</v>
      </c>
      <c r="D25" s="153" t="s">
        <v>1505</v>
      </c>
      <c r="E25" s="154">
        <v>1913011</v>
      </c>
      <c r="F25" s="153"/>
      <c r="G25" s="153"/>
      <c r="H25" s="153" t="s">
        <v>1517</v>
      </c>
      <c r="I25" s="167" t="s">
        <v>108</v>
      </c>
      <c r="J25" s="153" t="s">
        <v>109</v>
      </c>
      <c r="K25" s="153" t="s">
        <v>214</v>
      </c>
      <c r="L25" s="154" t="s">
        <v>267</v>
      </c>
      <c r="M25" s="153" t="s">
        <v>268</v>
      </c>
      <c r="N25" s="153" t="s">
        <v>228</v>
      </c>
      <c r="O25" s="153" t="s">
        <v>263</v>
      </c>
      <c r="P25" s="153" t="s">
        <v>269</v>
      </c>
      <c r="Q25" s="153" t="s">
        <v>270</v>
      </c>
      <c r="R25" s="153" t="s">
        <v>271</v>
      </c>
      <c r="S25" s="153" t="s">
        <v>272</v>
      </c>
      <c r="T25" s="153" t="s">
        <v>270</v>
      </c>
      <c r="U25" s="154" t="s">
        <v>273</v>
      </c>
      <c r="V25" s="153"/>
      <c r="W25" s="153"/>
      <c r="X25" s="153">
        <v>0</v>
      </c>
      <c r="Y25" s="153">
        <v>0</v>
      </c>
      <c r="Z25" s="153"/>
      <c r="AA25" s="155" t="str">
        <f t="shared" si="0"/>
        <v>EX</v>
      </c>
      <c r="AB25" s="155">
        <f t="shared" si="1"/>
        <v>0</v>
      </c>
      <c r="AC25" s="155">
        <f t="shared" si="2"/>
        <v>0</v>
      </c>
      <c r="AD25" s="153">
        <v>0</v>
      </c>
      <c r="AE25" s="153">
        <v>0</v>
      </c>
      <c r="AF25" s="153">
        <v>1</v>
      </c>
      <c r="AG25" s="153">
        <v>0</v>
      </c>
      <c r="AH25" s="153">
        <v>0</v>
      </c>
      <c r="AI25" s="156">
        <v>50000</v>
      </c>
      <c r="AJ25" s="157">
        <f t="shared" si="3"/>
        <v>50000</v>
      </c>
      <c r="AK25" s="157">
        <f t="shared" si="4"/>
        <v>50000</v>
      </c>
      <c r="AL25" s="153" t="s">
        <v>10</v>
      </c>
      <c r="AM25" s="153" t="s">
        <v>19</v>
      </c>
      <c r="AN25" s="155" t="s">
        <v>110</v>
      </c>
      <c r="AO25" s="155" t="str">
        <f>IF(C25="OUAA",H25,VLOOKUP(AN25,'Rept Org Lookup'!$C$5:$D$25,2,FALSE))</f>
        <v>ENGAGEMENT</v>
      </c>
      <c r="AP25" s="155" t="str">
        <f t="shared" si="5"/>
        <v>9B</v>
      </c>
      <c r="AQ25" s="158" t="s">
        <v>1877</v>
      </c>
      <c r="AR25" s="158" t="s">
        <v>1877</v>
      </c>
      <c r="AS25" s="153"/>
      <c r="AT25" s="153" t="s">
        <v>1831</v>
      </c>
      <c r="AU25" s="153" t="s">
        <v>1629</v>
      </c>
      <c r="AV25" s="153" t="str">
        <f t="shared" si="12"/>
        <v>ENGA</v>
      </c>
      <c r="AW25" s="153" t="str">
        <f t="shared" si="8"/>
        <v>ENGAGEMENT</v>
      </c>
      <c r="AX25" s="153"/>
    </row>
    <row r="26" spans="1:50" ht="30">
      <c r="A26" s="153">
        <v>2018</v>
      </c>
      <c r="B26" s="153" t="s">
        <v>137</v>
      </c>
      <c r="C26" s="153" t="s">
        <v>101</v>
      </c>
      <c r="D26" s="153" t="s">
        <v>100</v>
      </c>
      <c r="E26" s="154">
        <v>1910510</v>
      </c>
      <c r="F26" s="153"/>
      <c r="G26" s="153"/>
      <c r="H26" s="153" t="s">
        <v>100</v>
      </c>
      <c r="I26" s="167" t="s">
        <v>99</v>
      </c>
      <c r="J26" s="153" t="s">
        <v>100</v>
      </c>
      <c r="K26" s="153" t="s">
        <v>214</v>
      </c>
      <c r="L26" s="154" t="s">
        <v>267</v>
      </c>
      <c r="M26" s="153" t="s">
        <v>268</v>
      </c>
      <c r="N26" s="153" t="s">
        <v>228</v>
      </c>
      <c r="O26" s="153" t="s">
        <v>263</v>
      </c>
      <c r="P26" s="153" t="s">
        <v>269</v>
      </c>
      <c r="Q26" s="153" t="s">
        <v>270</v>
      </c>
      <c r="R26" s="153" t="s">
        <v>271</v>
      </c>
      <c r="S26" s="153" t="s">
        <v>272</v>
      </c>
      <c r="T26" s="153" t="s">
        <v>270</v>
      </c>
      <c r="U26" s="154" t="s">
        <v>273</v>
      </c>
      <c r="V26" s="153"/>
      <c r="W26" s="153"/>
      <c r="X26" s="153">
        <v>0</v>
      </c>
      <c r="Y26" s="153">
        <v>0</v>
      </c>
      <c r="Z26" s="153"/>
      <c r="AA26" s="155" t="s">
        <v>263</v>
      </c>
      <c r="AB26" s="155">
        <f t="shared" si="1"/>
        <v>0</v>
      </c>
      <c r="AC26" s="155">
        <v>0</v>
      </c>
      <c r="AD26" s="153">
        <v>0</v>
      </c>
      <c r="AE26" s="153">
        <v>0</v>
      </c>
      <c r="AF26" s="153">
        <v>1</v>
      </c>
      <c r="AG26" s="153">
        <v>0</v>
      </c>
      <c r="AH26" s="153">
        <v>0</v>
      </c>
      <c r="AI26" s="156">
        <v>5000</v>
      </c>
      <c r="AJ26" s="157">
        <f t="shared" si="3"/>
        <v>5000</v>
      </c>
      <c r="AK26" s="157">
        <f t="shared" si="4"/>
        <v>5000</v>
      </c>
      <c r="AL26" s="153" t="s">
        <v>10</v>
      </c>
      <c r="AM26" s="153" t="s">
        <v>19</v>
      </c>
      <c r="AN26" s="155" t="s">
        <v>101</v>
      </c>
      <c r="AO26" s="155" t="str">
        <f>IF(C26="OUAA",H26,VLOOKUP(AN26,'Rept Org Lookup'!$C$5:$D$25,2,FALSE))</f>
        <v>BOARD OF TRUSTEES</v>
      </c>
      <c r="AP26" s="155" t="str">
        <f t="shared" si="5"/>
        <v>8A</v>
      </c>
      <c r="AQ26" s="158" t="s">
        <v>1878</v>
      </c>
      <c r="AR26" s="158" t="s">
        <v>1878</v>
      </c>
      <c r="AS26" s="153"/>
      <c r="AT26" s="153" t="s">
        <v>1831</v>
      </c>
      <c r="AU26" s="153" t="s">
        <v>1629</v>
      </c>
      <c r="AV26" s="153" t="str">
        <f t="shared" si="12"/>
        <v>BDOT</v>
      </c>
      <c r="AW26" s="153" t="str">
        <f t="shared" ref="AW26:AW29" si="13" xml:space="preserve"> IF(AND($AN26="UAVP",$Z26="OE"),$AO26 &amp; "-ONLINE EDUCATION",IF(AND($AN26="VPIT",OR($Z26="SS",$Z26="IT")),$AO26 &amp; "-SHARED SERVICES",$AO26))</f>
        <v>BOARD OF TRUSTEES</v>
      </c>
      <c r="AX26" s="153"/>
    </row>
    <row r="27" spans="1:50" ht="45">
      <c r="A27" s="153">
        <v>2018</v>
      </c>
      <c r="B27" s="153" t="s">
        <v>137</v>
      </c>
      <c r="C27" s="153" t="s">
        <v>86</v>
      </c>
      <c r="D27" s="153" t="s">
        <v>103</v>
      </c>
      <c r="E27" s="154" t="s">
        <v>947</v>
      </c>
      <c r="F27" s="153"/>
      <c r="G27" s="153"/>
      <c r="H27" s="153" t="s">
        <v>948</v>
      </c>
      <c r="I27" s="167">
        <v>94</v>
      </c>
      <c r="J27" s="153" t="s">
        <v>85</v>
      </c>
      <c r="K27" s="153" t="s">
        <v>214</v>
      </c>
      <c r="L27" s="154" t="s">
        <v>267</v>
      </c>
      <c r="M27" s="153" t="s">
        <v>268</v>
      </c>
      <c r="N27" s="153" t="s">
        <v>228</v>
      </c>
      <c r="O27" s="153" t="s">
        <v>263</v>
      </c>
      <c r="P27" s="153" t="s">
        <v>269</v>
      </c>
      <c r="Q27" s="153" t="s">
        <v>270</v>
      </c>
      <c r="R27" s="153" t="s">
        <v>271</v>
      </c>
      <c r="S27" s="153" t="s">
        <v>272</v>
      </c>
      <c r="T27" s="153" t="s">
        <v>270</v>
      </c>
      <c r="U27" s="154" t="s">
        <v>273</v>
      </c>
      <c r="V27" s="153"/>
      <c r="W27" s="153"/>
      <c r="X27" s="153">
        <v>0</v>
      </c>
      <c r="Y27" s="153">
        <v>0</v>
      </c>
      <c r="Z27" s="153"/>
      <c r="AA27" s="155" t="str">
        <f t="shared" ref="AA27:AA37" si="14">IF(P27 ="CORI","IN",IF(P27 ="TRIN","IN",O27))</f>
        <v>EX</v>
      </c>
      <c r="AB27" s="155">
        <f t="shared" si="1"/>
        <v>0</v>
      </c>
      <c r="AC27" s="155">
        <f t="shared" ref="AC27:AC37" si="15">IF(O27 =AA27,W27,"Allot/Xfer IN")</f>
        <v>0</v>
      </c>
      <c r="AD27" s="153">
        <v>0</v>
      </c>
      <c r="AE27" s="153">
        <v>0</v>
      </c>
      <c r="AF27" s="153">
        <v>1</v>
      </c>
      <c r="AG27" s="153">
        <v>0</v>
      </c>
      <c r="AH27" s="153">
        <v>0</v>
      </c>
      <c r="AI27" s="156">
        <v>164150</v>
      </c>
      <c r="AJ27" s="157">
        <f t="shared" si="3"/>
        <v>164150</v>
      </c>
      <c r="AK27" s="157">
        <f t="shared" si="4"/>
        <v>164150</v>
      </c>
      <c r="AL27" s="153" t="s">
        <v>10</v>
      </c>
      <c r="AM27" s="153" t="s">
        <v>19</v>
      </c>
      <c r="AN27" s="155" t="str">
        <f>IF(J27="OTHER UNIVERSITY ADMINISTRATION ACCOUNTS",C27,VLOOKUP(J27,'Rept Org Lookup'!$B$5:$C$25,2,FALSE))</f>
        <v>VPIT</v>
      </c>
      <c r="AO27" s="155" t="str">
        <f>IF(C27="OUAA",H27,VLOOKUP(AN27,'Rept Org Lookup'!$C$5:$D$25,2,FALSE))</f>
        <v>VP FOR INFORMATION TECHNOLOGY</v>
      </c>
      <c r="AP27" s="155">
        <f t="shared" si="5"/>
        <v>94</v>
      </c>
      <c r="AQ27" s="158" t="s">
        <v>1830</v>
      </c>
      <c r="AR27" s="158" t="s">
        <v>1830</v>
      </c>
      <c r="AS27" s="153"/>
      <c r="AT27" s="153" t="s">
        <v>1831</v>
      </c>
      <c r="AU27" s="153" t="s">
        <v>1629</v>
      </c>
      <c r="AV27" s="153" t="str">
        <f t="shared" si="12"/>
        <v>VPIT</v>
      </c>
      <c r="AW27" s="153" t="str">
        <f t="shared" si="13"/>
        <v>VP FOR INFORMATION TECHNOLOGY</v>
      </c>
      <c r="AX27" s="153"/>
    </row>
    <row r="28" spans="1:50" ht="45">
      <c r="A28" s="153">
        <v>2018</v>
      </c>
      <c r="B28" s="153" t="s">
        <v>137</v>
      </c>
      <c r="C28" s="153" t="s">
        <v>86</v>
      </c>
      <c r="D28" s="153" t="s">
        <v>103</v>
      </c>
      <c r="E28" s="154" t="s">
        <v>947</v>
      </c>
      <c r="F28" s="153"/>
      <c r="G28" s="153"/>
      <c r="H28" s="153" t="s">
        <v>948</v>
      </c>
      <c r="I28" s="167">
        <v>94</v>
      </c>
      <c r="J28" s="153" t="s">
        <v>85</v>
      </c>
      <c r="K28" s="153" t="s">
        <v>214</v>
      </c>
      <c r="L28" s="154" t="s">
        <v>267</v>
      </c>
      <c r="M28" s="153" t="s">
        <v>268</v>
      </c>
      <c r="N28" s="153" t="s">
        <v>228</v>
      </c>
      <c r="O28" s="153" t="s">
        <v>263</v>
      </c>
      <c r="P28" s="153" t="s">
        <v>269</v>
      </c>
      <c r="Q28" s="153" t="s">
        <v>270</v>
      </c>
      <c r="R28" s="153" t="s">
        <v>271</v>
      </c>
      <c r="S28" s="153" t="s">
        <v>272</v>
      </c>
      <c r="T28" s="153" t="s">
        <v>270</v>
      </c>
      <c r="U28" s="154" t="s">
        <v>273</v>
      </c>
      <c r="V28" s="153"/>
      <c r="W28" s="153"/>
      <c r="X28" s="153">
        <v>0</v>
      </c>
      <c r="Y28" s="153">
        <v>0</v>
      </c>
      <c r="Z28" s="153"/>
      <c r="AA28" s="155" t="str">
        <f t="shared" si="14"/>
        <v>EX</v>
      </c>
      <c r="AB28" s="155">
        <f t="shared" si="1"/>
        <v>0</v>
      </c>
      <c r="AC28" s="155">
        <f t="shared" si="15"/>
        <v>0</v>
      </c>
      <c r="AD28" s="153">
        <v>0</v>
      </c>
      <c r="AE28" s="153">
        <v>0</v>
      </c>
      <c r="AF28" s="153">
        <v>1</v>
      </c>
      <c r="AG28" s="153">
        <v>0</v>
      </c>
      <c r="AH28" s="153">
        <v>0</v>
      </c>
      <c r="AI28" s="156">
        <v>115000</v>
      </c>
      <c r="AJ28" s="157">
        <f t="shared" si="3"/>
        <v>115000</v>
      </c>
      <c r="AK28" s="157">
        <f t="shared" si="4"/>
        <v>115000</v>
      </c>
      <c r="AL28" s="153" t="s">
        <v>10</v>
      </c>
      <c r="AM28" s="153" t="s">
        <v>19</v>
      </c>
      <c r="AN28" s="155" t="str">
        <f>IF(J28="OTHER UNIVERSITY ADMINISTRATION ACCOUNTS",C28,VLOOKUP(J28,'Rept Org Lookup'!$B$5:$C$25,2,FALSE))</f>
        <v>VPIT</v>
      </c>
      <c r="AO28" s="155" t="str">
        <f>IF(C28="OUAA",H28,VLOOKUP(AN28,'Rept Org Lookup'!$C$5:$D$25,2,FALSE))</f>
        <v>VP FOR INFORMATION TECHNOLOGY</v>
      </c>
      <c r="AP28" s="155">
        <f t="shared" si="5"/>
        <v>94</v>
      </c>
      <c r="AQ28" s="158" t="s">
        <v>1879</v>
      </c>
      <c r="AR28" s="158" t="s">
        <v>1879</v>
      </c>
      <c r="AS28" s="153"/>
      <c r="AT28" s="153" t="s">
        <v>1831</v>
      </c>
      <c r="AU28" s="153" t="s">
        <v>1629</v>
      </c>
      <c r="AV28" s="153" t="str">
        <f t="shared" si="12"/>
        <v>VPIT</v>
      </c>
      <c r="AW28" s="153" t="str">
        <f t="shared" si="13"/>
        <v>VP FOR INFORMATION TECHNOLOGY</v>
      </c>
      <c r="AX28" s="153"/>
    </row>
    <row r="29" spans="1:50">
      <c r="A29" s="153">
        <v>2018</v>
      </c>
      <c r="B29" s="153" t="s">
        <v>137</v>
      </c>
      <c r="C29" s="153" t="s">
        <v>86</v>
      </c>
      <c r="D29" s="153" t="s">
        <v>103</v>
      </c>
      <c r="E29" s="154" t="s">
        <v>947</v>
      </c>
      <c r="F29" s="153"/>
      <c r="G29" s="153"/>
      <c r="H29" s="153" t="s">
        <v>948</v>
      </c>
      <c r="I29" s="167">
        <v>94</v>
      </c>
      <c r="J29" s="153" t="s">
        <v>85</v>
      </c>
      <c r="K29" s="153" t="s">
        <v>214</v>
      </c>
      <c r="L29" s="154" t="s">
        <v>267</v>
      </c>
      <c r="M29" s="153" t="s">
        <v>268</v>
      </c>
      <c r="N29" s="153" t="s">
        <v>228</v>
      </c>
      <c r="O29" s="153" t="s">
        <v>263</v>
      </c>
      <c r="P29" s="153" t="s">
        <v>269</v>
      </c>
      <c r="Q29" s="153" t="s">
        <v>270</v>
      </c>
      <c r="R29" s="153" t="s">
        <v>271</v>
      </c>
      <c r="S29" s="153" t="s">
        <v>272</v>
      </c>
      <c r="T29" s="153" t="s">
        <v>270</v>
      </c>
      <c r="U29" s="154" t="s">
        <v>273</v>
      </c>
      <c r="V29" s="153"/>
      <c r="W29" s="153"/>
      <c r="X29" s="153">
        <v>0</v>
      </c>
      <c r="Y29" s="153">
        <v>0</v>
      </c>
      <c r="Z29" s="153"/>
      <c r="AA29" s="155" t="str">
        <f t="shared" si="14"/>
        <v>EX</v>
      </c>
      <c r="AB29" s="155">
        <f t="shared" si="1"/>
        <v>0</v>
      </c>
      <c r="AC29" s="155">
        <f t="shared" si="15"/>
        <v>0</v>
      </c>
      <c r="AD29" s="153">
        <v>0</v>
      </c>
      <c r="AE29" s="153">
        <v>0</v>
      </c>
      <c r="AF29" s="153">
        <v>1</v>
      </c>
      <c r="AG29" s="153">
        <v>0</v>
      </c>
      <c r="AH29" s="153">
        <v>0</v>
      </c>
      <c r="AI29" s="156">
        <v>187500</v>
      </c>
      <c r="AJ29" s="157">
        <f t="shared" si="3"/>
        <v>187500</v>
      </c>
      <c r="AK29" s="157">
        <f t="shared" si="4"/>
        <v>187500</v>
      </c>
      <c r="AL29" s="153" t="s">
        <v>10</v>
      </c>
      <c r="AM29" s="153" t="s">
        <v>19</v>
      </c>
      <c r="AN29" s="155" t="str">
        <f>IF(J29="OTHER UNIVERSITY ADMINISTRATION ACCOUNTS",C29,VLOOKUP(J29,'Rept Org Lookup'!$B$5:$C$25,2,FALSE))</f>
        <v>VPIT</v>
      </c>
      <c r="AO29" s="155" t="str">
        <f>IF(C29="OUAA",H29,VLOOKUP(AN29,'Rept Org Lookup'!$C$5:$D$25,2,FALSE))</f>
        <v>VP FOR INFORMATION TECHNOLOGY</v>
      </c>
      <c r="AP29" s="155">
        <f t="shared" si="5"/>
        <v>94</v>
      </c>
      <c r="AQ29" s="158" t="s">
        <v>1880</v>
      </c>
      <c r="AR29" s="158" t="s">
        <v>1880</v>
      </c>
      <c r="AS29" s="153"/>
      <c r="AT29" s="153" t="s">
        <v>1831</v>
      </c>
      <c r="AU29" s="153" t="s">
        <v>1629</v>
      </c>
      <c r="AV29" s="153" t="str">
        <f t="shared" si="12"/>
        <v>VPIT</v>
      </c>
      <c r="AW29" s="153" t="str">
        <f t="shared" si="13"/>
        <v>VP FOR INFORMATION TECHNOLOGY</v>
      </c>
      <c r="AX29" s="153"/>
    </row>
    <row r="30" spans="1:50">
      <c r="A30" s="153">
        <v>2018</v>
      </c>
      <c r="B30" s="153" t="s">
        <v>137</v>
      </c>
      <c r="C30" s="153" t="s">
        <v>86</v>
      </c>
      <c r="D30" s="153" t="s">
        <v>103</v>
      </c>
      <c r="E30" s="154" t="s">
        <v>947</v>
      </c>
      <c r="F30" s="153"/>
      <c r="G30" s="153"/>
      <c r="H30" s="153" t="s">
        <v>948</v>
      </c>
      <c r="I30" s="167">
        <v>94</v>
      </c>
      <c r="J30" s="153" t="s">
        <v>85</v>
      </c>
      <c r="K30" s="153" t="s">
        <v>214</v>
      </c>
      <c r="L30" s="154" t="s">
        <v>267</v>
      </c>
      <c r="M30" s="153" t="s">
        <v>268</v>
      </c>
      <c r="N30" s="153" t="s">
        <v>228</v>
      </c>
      <c r="O30" s="153" t="s">
        <v>263</v>
      </c>
      <c r="P30" s="153" t="s">
        <v>269</v>
      </c>
      <c r="Q30" s="153" t="s">
        <v>270</v>
      </c>
      <c r="R30" s="153" t="s">
        <v>271</v>
      </c>
      <c r="S30" s="153" t="s">
        <v>272</v>
      </c>
      <c r="T30" s="153" t="s">
        <v>270</v>
      </c>
      <c r="U30" s="154" t="s">
        <v>273</v>
      </c>
      <c r="V30" s="153"/>
      <c r="W30" s="153"/>
      <c r="X30" s="153">
        <v>0</v>
      </c>
      <c r="Y30" s="153">
        <v>0</v>
      </c>
      <c r="Z30" s="153"/>
      <c r="AA30" s="155" t="str">
        <f t="shared" si="14"/>
        <v>EX</v>
      </c>
      <c r="AB30" s="155">
        <f t="shared" si="1"/>
        <v>0</v>
      </c>
      <c r="AC30" s="155">
        <f t="shared" si="15"/>
        <v>0</v>
      </c>
      <c r="AD30" s="153">
        <v>0</v>
      </c>
      <c r="AE30" s="153">
        <v>0</v>
      </c>
      <c r="AF30" s="153">
        <v>1</v>
      </c>
      <c r="AG30" s="153">
        <v>0</v>
      </c>
      <c r="AH30" s="153">
        <v>0</v>
      </c>
      <c r="AI30" s="156">
        <v>2600000</v>
      </c>
      <c r="AJ30" s="157">
        <f t="shared" si="3"/>
        <v>2600000</v>
      </c>
      <c r="AK30" s="157">
        <f t="shared" si="4"/>
        <v>2600000</v>
      </c>
      <c r="AL30" s="153" t="s">
        <v>10</v>
      </c>
      <c r="AM30" s="153" t="s">
        <v>19</v>
      </c>
      <c r="AN30" s="155" t="str">
        <f>IF(J30="OTHER UNIVERSITY ADMINISTRATION ACCOUNTS",C30,VLOOKUP(J30,'Rept Org Lookup'!$B$5:$C$25,2,FALSE))</f>
        <v>VPIT</v>
      </c>
      <c r="AO30" s="155" t="str">
        <f>IF(C30="OUAA",H30,VLOOKUP(AN30,'Rept Org Lookup'!$C$5:$D$25,2,FALSE))</f>
        <v>VP FOR INFORMATION TECHNOLOGY</v>
      </c>
      <c r="AP30" s="155">
        <f t="shared" si="5"/>
        <v>94</v>
      </c>
      <c r="AQ30" s="158" t="s">
        <v>1833</v>
      </c>
      <c r="AR30" s="158" t="s">
        <v>1833</v>
      </c>
      <c r="AS30" s="153"/>
      <c r="AT30" s="153" t="s">
        <v>1831</v>
      </c>
      <c r="AU30" s="153" t="s">
        <v>1629</v>
      </c>
      <c r="AV30" s="153" t="str">
        <f t="shared" si="12"/>
        <v>VPIT</v>
      </c>
      <c r="AW30" s="153" t="str">
        <f t="shared" ref="AW30:AW58" si="16" xml:space="preserve"> IF(AND($AN30="UAVP",$Z30="OE"),$AO30 &amp; "-ONLINE EDUCATION",IF(AND($AN30="VPIT",OR($Z30="SS",$Z30="IT")),$AO30 &amp; "-SHARED SERVICES",$AO30))</f>
        <v>VP FOR INFORMATION TECHNOLOGY</v>
      </c>
      <c r="AX30" s="153"/>
    </row>
    <row r="31" spans="1:50" ht="30">
      <c r="A31" s="153">
        <v>2018</v>
      </c>
      <c r="B31" s="153" t="s">
        <v>137</v>
      </c>
      <c r="C31" s="153" t="s">
        <v>83</v>
      </c>
      <c r="D31" s="153" t="s">
        <v>913</v>
      </c>
      <c r="E31" s="154">
        <v>1911101</v>
      </c>
      <c r="F31" s="153"/>
      <c r="G31" s="153"/>
      <c r="H31" s="153" t="s">
        <v>915</v>
      </c>
      <c r="I31" s="167">
        <v>93</v>
      </c>
      <c r="J31" s="153" t="s">
        <v>82</v>
      </c>
      <c r="K31" s="153" t="s">
        <v>214</v>
      </c>
      <c r="L31" s="154" t="s">
        <v>267</v>
      </c>
      <c r="M31" s="153" t="s">
        <v>268</v>
      </c>
      <c r="N31" s="153" t="s">
        <v>228</v>
      </c>
      <c r="O31" s="153" t="s">
        <v>263</v>
      </c>
      <c r="P31" s="153" t="s">
        <v>269</v>
      </c>
      <c r="Q31" s="153" t="s">
        <v>270</v>
      </c>
      <c r="R31" s="153" t="s">
        <v>271</v>
      </c>
      <c r="S31" s="153" t="s">
        <v>272</v>
      </c>
      <c r="T31" s="153" t="s">
        <v>270</v>
      </c>
      <c r="U31" s="154" t="s">
        <v>273</v>
      </c>
      <c r="V31" s="153"/>
      <c r="W31" s="153"/>
      <c r="X31" s="153">
        <v>0</v>
      </c>
      <c r="Y31" s="153">
        <v>0</v>
      </c>
      <c r="Z31" s="153"/>
      <c r="AA31" s="155" t="str">
        <f t="shared" si="14"/>
        <v>EX</v>
      </c>
      <c r="AB31" s="155">
        <f t="shared" si="1"/>
        <v>0</v>
      </c>
      <c r="AC31" s="155">
        <f t="shared" si="15"/>
        <v>0</v>
      </c>
      <c r="AD31" s="153">
        <v>0</v>
      </c>
      <c r="AE31" s="153">
        <v>0</v>
      </c>
      <c r="AF31" s="153">
        <v>1</v>
      </c>
      <c r="AG31" s="153">
        <v>0</v>
      </c>
      <c r="AH31" s="153">
        <v>0</v>
      </c>
      <c r="AI31" s="156">
        <v>220000</v>
      </c>
      <c r="AJ31" s="157">
        <f t="shared" si="3"/>
        <v>220000</v>
      </c>
      <c r="AK31" s="157">
        <f t="shared" si="4"/>
        <v>220000</v>
      </c>
      <c r="AL31" s="153" t="s">
        <v>10</v>
      </c>
      <c r="AM31" s="153" t="s">
        <v>19</v>
      </c>
      <c r="AN31" s="155" t="str">
        <f>IF(J31="OTHER UNIVERSITY ADMINISTRATION ACCOUNTS",C31,VLOOKUP(J31,'Rept Org Lookup'!$B$5:$C$25,2,FALSE))</f>
        <v>INTP</v>
      </c>
      <c r="AO31" s="155" t="str">
        <f>IF(C31="OUAA",H31,VLOOKUP(AN31,'Rept Org Lookup'!$C$5:$D$25,2,FALSE))</f>
        <v>VP FOR INTERNATIONAL AFFAIRS</v>
      </c>
      <c r="AP31" s="155">
        <f t="shared" si="5"/>
        <v>93</v>
      </c>
      <c r="AQ31" s="158" t="s">
        <v>1834</v>
      </c>
      <c r="AR31" s="158" t="s">
        <v>1834</v>
      </c>
      <c r="AS31" s="153"/>
      <c r="AT31" s="153" t="s">
        <v>1831</v>
      </c>
      <c r="AU31" s="153" t="s">
        <v>1629</v>
      </c>
      <c r="AV31" s="153" t="str">
        <f t="shared" si="12"/>
        <v>INTP</v>
      </c>
      <c r="AW31" s="153" t="str">
        <f t="shared" si="16"/>
        <v>VP FOR INTERNATIONAL AFFAIRS</v>
      </c>
      <c r="AX31" s="153"/>
    </row>
    <row r="32" spans="1:50" ht="30">
      <c r="A32" s="153">
        <v>2018</v>
      </c>
      <c r="B32" s="153" t="s">
        <v>137</v>
      </c>
      <c r="C32" s="153" t="s">
        <v>83</v>
      </c>
      <c r="D32" s="153" t="s">
        <v>913</v>
      </c>
      <c r="E32" s="154">
        <v>1911101</v>
      </c>
      <c r="F32" s="153"/>
      <c r="G32" s="153"/>
      <c r="H32" s="153" t="s">
        <v>915</v>
      </c>
      <c r="I32" s="167">
        <v>93</v>
      </c>
      <c r="J32" s="153" t="s">
        <v>82</v>
      </c>
      <c r="K32" s="153" t="s">
        <v>214</v>
      </c>
      <c r="L32" s="154" t="s">
        <v>267</v>
      </c>
      <c r="M32" s="153" t="s">
        <v>268</v>
      </c>
      <c r="N32" s="153" t="s">
        <v>228</v>
      </c>
      <c r="O32" s="153" t="s">
        <v>263</v>
      </c>
      <c r="P32" s="153" t="s">
        <v>269</v>
      </c>
      <c r="Q32" s="153" t="s">
        <v>270</v>
      </c>
      <c r="R32" s="153" t="s">
        <v>271</v>
      </c>
      <c r="S32" s="153" t="s">
        <v>272</v>
      </c>
      <c r="T32" s="153" t="s">
        <v>270</v>
      </c>
      <c r="U32" s="154" t="s">
        <v>273</v>
      </c>
      <c r="V32" s="153"/>
      <c r="W32" s="153"/>
      <c r="X32" s="153">
        <v>0</v>
      </c>
      <c r="Y32" s="153">
        <v>0</v>
      </c>
      <c r="Z32" s="153"/>
      <c r="AA32" s="155" t="str">
        <f t="shared" si="14"/>
        <v>EX</v>
      </c>
      <c r="AB32" s="155">
        <f t="shared" si="1"/>
        <v>0</v>
      </c>
      <c r="AC32" s="155">
        <f t="shared" si="15"/>
        <v>0</v>
      </c>
      <c r="AD32" s="153">
        <v>0</v>
      </c>
      <c r="AE32" s="153">
        <v>0</v>
      </c>
      <c r="AF32" s="153">
        <v>1</v>
      </c>
      <c r="AG32" s="153">
        <v>0</v>
      </c>
      <c r="AH32" s="153">
        <v>0</v>
      </c>
      <c r="AI32" s="156">
        <v>1900000</v>
      </c>
      <c r="AJ32" s="157">
        <f t="shared" si="3"/>
        <v>1900000</v>
      </c>
      <c r="AK32" s="157">
        <f t="shared" si="4"/>
        <v>1900000</v>
      </c>
      <c r="AL32" s="153" t="s">
        <v>10</v>
      </c>
      <c r="AM32" s="153" t="s">
        <v>19</v>
      </c>
      <c r="AN32" s="155" t="str">
        <f>IF(J32="OTHER UNIVERSITY ADMINISTRATION ACCOUNTS",C32,VLOOKUP(J32,'Rept Org Lookup'!$B$5:$C$25,2,FALSE))</f>
        <v>INTP</v>
      </c>
      <c r="AO32" s="155" t="str">
        <f>IF(C32="OUAA",H32,VLOOKUP(AN32,'Rept Org Lookup'!$C$5:$D$25,2,FALSE))</f>
        <v>VP FOR INTERNATIONAL AFFAIRS</v>
      </c>
      <c r="AP32" s="155">
        <f t="shared" si="5"/>
        <v>93</v>
      </c>
      <c r="AQ32" s="158" t="s">
        <v>1881</v>
      </c>
      <c r="AR32" s="158" t="s">
        <v>1881</v>
      </c>
      <c r="AS32" s="153"/>
      <c r="AT32" s="153" t="s">
        <v>1831</v>
      </c>
      <c r="AU32" s="153" t="s">
        <v>1629</v>
      </c>
      <c r="AV32" s="153" t="str">
        <f t="shared" si="12"/>
        <v>INTP</v>
      </c>
      <c r="AW32" s="153" t="str">
        <f t="shared" si="16"/>
        <v>VP FOR INTERNATIONAL AFFAIRS</v>
      </c>
      <c r="AX32" s="153"/>
    </row>
    <row r="33" spans="1:50">
      <c r="A33" s="153">
        <v>2018</v>
      </c>
      <c r="B33" s="153" t="s">
        <v>137</v>
      </c>
      <c r="C33" s="153" t="s">
        <v>1702</v>
      </c>
      <c r="D33" s="153" t="s">
        <v>1703</v>
      </c>
      <c r="E33" s="154">
        <v>1910804</v>
      </c>
      <c r="F33" s="153"/>
      <c r="G33" s="153"/>
      <c r="H33" s="153" t="s">
        <v>1703</v>
      </c>
      <c r="I33" s="167">
        <v>86</v>
      </c>
      <c r="J33" s="153" t="s">
        <v>70</v>
      </c>
      <c r="K33" s="153" t="s">
        <v>214</v>
      </c>
      <c r="L33" s="154" t="s">
        <v>267</v>
      </c>
      <c r="M33" s="153" t="s">
        <v>268</v>
      </c>
      <c r="N33" s="153" t="s">
        <v>228</v>
      </c>
      <c r="O33" s="153" t="s">
        <v>263</v>
      </c>
      <c r="P33" s="153" t="s">
        <v>269</v>
      </c>
      <c r="Q33" s="153" t="s">
        <v>270</v>
      </c>
      <c r="R33" s="153" t="s">
        <v>271</v>
      </c>
      <c r="S33" s="153" t="s">
        <v>272</v>
      </c>
      <c r="T33" s="153" t="s">
        <v>270</v>
      </c>
      <c r="U33" s="154" t="s">
        <v>273</v>
      </c>
      <c r="V33" s="153"/>
      <c r="W33" s="153"/>
      <c r="X33" s="153">
        <v>0</v>
      </c>
      <c r="Y33" s="153">
        <v>0</v>
      </c>
      <c r="Z33" s="153"/>
      <c r="AA33" s="155" t="str">
        <f t="shared" si="14"/>
        <v>EX</v>
      </c>
      <c r="AB33" s="155">
        <f t="shared" si="1"/>
        <v>0</v>
      </c>
      <c r="AC33" s="155">
        <f t="shared" si="15"/>
        <v>0</v>
      </c>
      <c r="AD33" s="153">
        <v>0</v>
      </c>
      <c r="AE33" s="153">
        <v>0</v>
      </c>
      <c r="AF33" s="153">
        <v>1</v>
      </c>
      <c r="AG33" s="153">
        <v>0</v>
      </c>
      <c r="AH33" s="153">
        <v>0</v>
      </c>
      <c r="AI33" s="156">
        <v>256000</v>
      </c>
      <c r="AJ33" s="157">
        <f t="shared" si="3"/>
        <v>256000</v>
      </c>
      <c r="AK33" s="157">
        <f t="shared" si="4"/>
        <v>256000</v>
      </c>
      <c r="AL33" s="153" t="s">
        <v>10</v>
      </c>
      <c r="AM33" s="153" t="s">
        <v>19</v>
      </c>
      <c r="AN33" s="155" t="s">
        <v>71</v>
      </c>
      <c r="AO33" s="155" t="str">
        <f>IF(C33="OUAA",H33,VLOOKUP(AN33,'Rept Org Lookup'!$C$5:$D$25,2,FALSE))</f>
        <v>VP DIVERSITY,EQUITY&amp;MULTICULTURAL AFFRS</v>
      </c>
      <c r="AP33" s="155">
        <f t="shared" si="5"/>
        <v>86</v>
      </c>
      <c r="AQ33" s="158" t="s">
        <v>1882</v>
      </c>
      <c r="AR33" s="158" t="s">
        <v>1882</v>
      </c>
      <c r="AS33" s="153"/>
      <c r="AT33" s="153" t="s">
        <v>1831</v>
      </c>
      <c r="AU33" s="153" t="s">
        <v>1629</v>
      </c>
      <c r="AV33" s="153" t="str">
        <f t="shared" si="12"/>
        <v>VPDV</v>
      </c>
      <c r="AW33" s="153" t="str">
        <f t="shared" si="16"/>
        <v>VP DIVERSITY,EQUITY&amp;MULTICULTURAL AFFRS</v>
      </c>
      <c r="AX33" s="153"/>
    </row>
    <row r="34" spans="1:50">
      <c r="A34" s="153">
        <v>2018</v>
      </c>
      <c r="B34" s="153" t="s">
        <v>137</v>
      </c>
      <c r="C34" s="153" t="s">
        <v>1702</v>
      </c>
      <c r="D34" s="153" t="s">
        <v>1703</v>
      </c>
      <c r="E34" s="154">
        <v>1910804</v>
      </c>
      <c r="F34" s="153"/>
      <c r="G34" s="153"/>
      <c r="H34" s="153" t="s">
        <v>1703</v>
      </c>
      <c r="I34" s="167">
        <v>86</v>
      </c>
      <c r="J34" s="153" t="s">
        <v>70</v>
      </c>
      <c r="K34" s="153" t="s">
        <v>214</v>
      </c>
      <c r="L34" s="154" t="s">
        <v>267</v>
      </c>
      <c r="M34" s="153" t="s">
        <v>268</v>
      </c>
      <c r="N34" s="153" t="s">
        <v>228</v>
      </c>
      <c r="O34" s="153" t="s">
        <v>263</v>
      </c>
      <c r="P34" s="153" t="s">
        <v>269</v>
      </c>
      <c r="Q34" s="153" t="s">
        <v>270</v>
      </c>
      <c r="R34" s="153" t="s">
        <v>271</v>
      </c>
      <c r="S34" s="153" t="s">
        <v>272</v>
      </c>
      <c r="T34" s="153" t="s">
        <v>270</v>
      </c>
      <c r="U34" s="154" t="s">
        <v>273</v>
      </c>
      <c r="V34" s="153"/>
      <c r="W34" s="153"/>
      <c r="X34" s="153">
        <v>0</v>
      </c>
      <c r="Y34" s="153">
        <v>0</v>
      </c>
      <c r="Z34" s="153"/>
      <c r="AA34" s="155" t="str">
        <f t="shared" si="14"/>
        <v>EX</v>
      </c>
      <c r="AB34" s="155">
        <f t="shared" si="1"/>
        <v>0</v>
      </c>
      <c r="AC34" s="155">
        <f t="shared" si="15"/>
        <v>0</v>
      </c>
      <c r="AD34" s="153">
        <v>0</v>
      </c>
      <c r="AE34" s="153">
        <v>0</v>
      </c>
      <c r="AF34" s="153">
        <v>1</v>
      </c>
      <c r="AG34" s="153">
        <v>0</v>
      </c>
      <c r="AH34" s="153">
        <v>0</v>
      </c>
      <c r="AI34" s="156">
        <v>32000</v>
      </c>
      <c r="AJ34" s="157">
        <f t="shared" si="3"/>
        <v>32000</v>
      </c>
      <c r="AK34" s="157">
        <f t="shared" si="4"/>
        <v>32000</v>
      </c>
      <c r="AL34" s="153" t="s">
        <v>10</v>
      </c>
      <c r="AM34" s="153" t="s">
        <v>19</v>
      </c>
      <c r="AN34" s="155" t="s">
        <v>71</v>
      </c>
      <c r="AO34" s="155" t="str">
        <f>IF(C34="OUAA",H34,VLOOKUP(AN34,'Rept Org Lookup'!$C$5:$D$25,2,FALSE))</f>
        <v>VP DIVERSITY,EQUITY&amp;MULTICULTURAL AFFRS</v>
      </c>
      <c r="AP34" s="155">
        <f t="shared" si="5"/>
        <v>86</v>
      </c>
      <c r="AQ34" s="158" t="s">
        <v>1883</v>
      </c>
      <c r="AR34" s="158" t="s">
        <v>1883</v>
      </c>
      <c r="AS34" s="153"/>
      <c r="AT34" s="153" t="s">
        <v>1831</v>
      </c>
      <c r="AU34" s="153" t="s">
        <v>1629</v>
      </c>
      <c r="AV34" s="153" t="str">
        <f t="shared" si="12"/>
        <v>VPDV</v>
      </c>
      <c r="AW34" s="153" t="str">
        <f t="shared" si="16"/>
        <v>VP DIVERSITY,EQUITY&amp;MULTICULTURAL AFFRS</v>
      </c>
      <c r="AX34" s="153"/>
    </row>
    <row r="35" spans="1:50" ht="30">
      <c r="A35" s="153">
        <v>2018</v>
      </c>
      <c r="B35" s="153" t="s">
        <v>137</v>
      </c>
      <c r="C35" s="153" t="s">
        <v>1702</v>
      </c>
      <c r="D35" s="153" t="s">
        <v>1703</v>
      </c>
      <c r="E35" s="154">
        <v>1910804</v>
      </c>
      <c r="F35" s="153"/>
      <c r="G35" s="153"/>
      <c r="H35" s="153" t="s">
        <v>1703</v>
      </c>
      <c r="I35" s="167">
        <v>86</v>
      </c>
      <c r="J35" s="153" t="s">
        <v>70</v>
      </c>
      <c r="K35" s="153" t="s">
        <v>214</v>
      </c>
      <c r="L35" s="154" t="s">
        <v>267</v>
      </c>
      <c r="M35" s="153" t="s">
        <v>268</v>
      </c>
      <c r="N35" s="153" t="s">
        <v>228</v>
      </c>
      <c r="O35" s="153" t="s">
        <v>263</v>
      </c>
      <c r="P35" s="153" t="s">
        <v>269</v>
      </c>
      <c r="Q35" s="153" t="s">
        <v>270</v>
      </c>
      <c r="R35" s="153" t="s">
        <v>271</v>
      </c>
      <c r="S35" s="153" t="s">
        <v>272</v>
      </c>
      <c r="T35" s="153" t="s">
        <v>270</v>
      </c>
      <c r="U35" s="154" t="s">
        <v>273</v>
      </c>
      <c r="V35" s="153"/>
      <c r="W35" s="153"/>
      <c r="X35" s="153">
        <v>0</v>
      </c>
      <c r="Y35" s="153">
        <v>0</v>
      </c>
      <c r="Z35" s="153"/>
      <c r="AA35" s="155" t="str">
        <f t="shared" si="14"/>
        <v>EX</v>
      </c>
      <c r="AB35" s="155">
        <f t="shared" si="1"/>
        <v>0</v>
      </c>
      <c r="AC35" s="155">
        <f t="shared" si="15"/>
        <v>0</v>
      </c>
      <c r="AD35" s="153">
        <v>0</v>
      </c>
      <c r="AE35" s="153">
        <v>0</v>
      </c>
      <c r="AF35" s="153">
        <v>1</v>
      </c>
      <c r="AG35" s="153">
        <v>0</v>
      </c>
      <c r="AH35" s="153">
        <v>0</v>
      </c>
      <c r="AI35" s="156">
        <v>42000</v>
      </c>
      <c r="AJ35" s="157">
        <f t="shared" si="3"/>
        <v>42000</v>
      </c>
      <c r="AK35" s="157">
        <f t="shared" si="4"/>
        <v>42000</v>
      </c>
      <c r="AL35" s="153" t="s">
        <v>10</v>
      </c>
      <c r="AM35" s="153" t="s">
        <v>19</v>
      </c>
      <c r="AN35" s="155" t="s">
        <v>71</v>
      </c>
      <c r="AO35" s="155" t="str">
        <f>IF(C35="OUAA",H35,VLOOKUP(AN35,'Rept Org Lookup'!$C$5:$D$25,2,FALSE))</f>
        <v>VP DIVERSITY,EQUITY&amp;MULTICULTURAL AFFRS</v>
      </c>
      <c r="AP35" s="155">
        <f t="shared" si="5"/>
        <v>86</v>
      </c>
      <c r="AQ35" s="158" t="s">
        <v>1884</v>
      </c>
      <c r="AR35" s="158" t="s">
        <v>1884</v>
      </c>
      <c r="AS35" s="153"/>
      <c r="AT35" s="153" t="s">
        <v>1831</v>
      </c>
      <c r="AU35" s="153" t="s">
        <v>1629</v>
      </c>
      <c r="AV35" s="153" t="str">
        <f t="shared" si="12"/>
        <v>VPDV</v>
      </c>
      <c r="AW35" s="153" t="str">
        <f t="shared" si="16"/>
        <v>VP DIVERSITY,EQUITY&amp;MULTICULTURAL AFFRS</v>
      </c>
      <c r="AX35" s="153"/>
    </row>
    <row r="36" spans="1:50" ht="30">
      <c r="A36" s="153">
        <v>2018</v>
      </c>
      <c r="B36" s="153" t="s">
        <v>137</v>
      </c>
      <c r="C36" s="153" t="s">
        <v>770</v>
      </c>
      <c r="D36" s="153" t="s">
        <v>771</v>
      </c>
      <c r="E36" s="154">
        <v>1914000</v>
      </c>
      <c r="F36" s="153"/>
      <c r="G36" s="153"/>
      <c r="H36" s="153" t="s">
        <v>948</v>
      </c>
      <c r="I36" s="167">
        <v>91</v>
      </c>
      <c r="J36" s="153" t="s">
        <v>771</v>
      </c>
      <c r="K36" s="153" t="s">
        <v>214</v>
      </c>
      <c r="L36" s="154" t="s">
        <v>267</v>
      </c>
      <c r="M36" s="153" t="s">
        <v>268</v>
      </c>
      <c r="N36" s="153" t="s">
        <v>228</v>
      </c>
      <c r="O36" s="153" t="s">
        <v>263</v>
      </c>
      <c r="P36" s="153" t="s">
        <v>269</v>
      </c>
      <c r="Q36" s="153" t="s">
        <v>270</v>
      </c>
      <c r="R36" s="153" t="s">
        <v>271</v>
      </c>
      <c r="S36" s="153" t="s">
        <v>272</v>
      </c>
      <c r="T36" s="153" t="s">
        <v>270</v>
      </c>
      <c r="U36" s="154" t="s">
        <v>273</v>
      </c>
      <c r="V36" s="153"/>
      <c r="W36" s="153"/>
      <c r="X36" s="153">
        <v>0</v>
      </c>
      <c r="Y36" s="153">
        <v>0</v>
      </c>
      <c r="Z36" s="153"/>
      <c r="AA36" s="155" t="str">
        <f t="shared" si="14"/>
        <v>EX</v>
      </c>
      <c r="AB36" s="155">
        <f t="shared" si="1"/>
        <v>0</v>
      </c>
      <c r="AC36" s="155">
        <f t="shared" si="15"/>
        <v>0</v>
      </c>
      <c r="AD36" s="153">
        <v>0</v>
      </c>
      <c r="AE36" s="153">
        <v>0</v>
      </c>
      <c r="AF36" s="153">
        <v>1</v>
      </c>
      <c r="AG36" s="153">
        <v>0</v>
      </c>
      <c r="AH36" s="153">
        <v>0</v>
      </c>
      <c r="AI36" s="156">
        <v>250000</v>
      </c>
      <c r="AJ36" s="157">
        <f t="shared" si="3"/>
        <v>250000</v>
      </c>
      <c r="AK36" s="157">
        <f t="shared" si="4"/>
        <v>250000</v>
      </c>
      <c r="AL36" s="153" t="s">
        <v>10</v>
      </c>
      <c r="AM36" s="153" t="s">
        <v>19</v>
      </c>
      <c r="AN36" s="155" t="s">
        <v>77</v>
      </c>
      <c r="AO36" s="155" t="str">
        <f>IF(C36="OUAA",H36,VLOOKUP(AN36,'Rept Org Lookup'!$C$5:$D$25,2,FALSE))</f>
        <v>VP FOR RESEARCH</v>
      </c>
      <c r="AP36" s="155">
        <f t="shared" si="5"/>
        <v>91</v>
      </c>
      <c r="AQ36" s="158" t="s">
        <v>1885</v>
      </c>
      <c r="AR36" s="158" t="s">
        <v>1885</v>
      </c>
      <c r="AS36" s="153"/>
      <c r="AT36" s="153" t="s">
        <v>1831</v>
      </c>
      <c r="AU36" s="153" t="s">
        <v>1629</v>
      </c>
      <c r="AV36" s="153" t="str">
        <f t="shared" si="12"/>
        <v>VPR</v>
      </c>
      <c r="AW36" s="153" t="str">
        <f t="shared" si="16"/>
        <v>VP FOR RESEARCH</v>
      </c>
      <c r="AX36" s="153"/>
    </row>
    <row r="37" spans="1:50" ht="30">
      <c r="A37" s="153">
        <v>2018</v>
      </c>
      <c r="B37" s="153" t="s">
        <v>137</v>
      </c>
      <c r="C37" s="153" t="s">
        <v>770</v>
      </c>
      <c r="D37" s="153" t="s">
        <v>771</v>
      </c>
      <c r="E37" s="154">
        <v>1914000</v>
      </c>
      <c r="F37" s="153"/>
      <c r="G37" s="153"/>
      <c r="H37" s="153" t="s">
        <v>948</v>
      </c>
      <c r="I37" s="167">
        <v>91</v>
      </c>
      <c r="J37" s="153" t="s">
        <v>771</v>
      </c>
      <c r="K37" s="153" t="s">
        <v>214</v>
      </c>
      <c r="L37" s="154" t="s">
        <v>267</v>
      </c>
      <c r="M37" s="153" t="s">
        <v>268</v>
      </c>
      <c r="N37" s="153" t="s">
        <v>228</v>
      </c>
      <c r="O37" s="153" t="s">
        <v>263</v>
      </c>
      <c r="P37" s="153" t="s">
        <v>269</v>
      </c>
      <c r="Q37" s="153" t="s">
        <v>270</v>
      </c>
      <c r="R37" s="153" t="s">
        <v>271</v>
      </c>
      <c r="S37" s="153" t="s">
        <v>272</v>
      </c>
      <c r="T37" s="153" t="s">
        <v>270</v>
      </c>
      <c r="U37" s="154" t="s">
        <v>273</v>
      </c>
      <c r="V37" s="153"/>
      <c r="W37" s="153"/>
      <c r="X37" s="153">
        <v>0</v>
      </c>
      <c r="Y37" s="153">
        <v>0</v>
      </c>
      <c r="Z37" s="153"/>
      <c r="AA37" s="155" t="str">
        <f t="shared" si="14"/>
        <v>EX</v>
      </c>
      <c r="AB37" s="155">
        <f t="shared" si="1"/>
        <v>0</v>
      </c>
      <c r="AC37" s="155">
        <f t="shared" si="15"/>
        <v>0</v>
      </c>
      <c r="AD37" s="153">
        <v>0</v>
      </c>
      <c r="AE37" s="153">
        <v>0</v>
      </c>
      <c r="AF37" s="153">
        <v>1</v>
      </c>
      <c r="AG37" s="153">
        <v>0</v>
      </c>
      <c r="AH37" s="153">
        <v>0</v>
      </c>
      <c r="AI37" s="156">
        <v>450000</v>
      </c>
      <c r="AJ37" s="157">
        <f t="shared" si="3"/>
        <v>450000</v>
      </c>
      <c r="AK37" s="157">
        <f t="shared" si="4"/>
        <v>450000</v>
      </c>
      <c r="AL37" s="153" t="s">
        <v>10</v>
      </c>
      <c r="AM37" s="153" t="s">
        <v>19</v>
      </c>
      <c r="AN37" s="155" t="s">
        <v>77</v>
      </c>
      <c r="AO37" s="155" t="str">
        <f>IF(C37="OUAA",H37,VLOOKUP(AN37,'Rept Org Lookup'!$C$5:$D$25,2,FALSE))</f>
        <v>VP FOR RESEARCH</v>
      </c>
      <c r="AP37" s="155">
        <f t="shared" si="5"/>
        <v>91</v>
      </c>
      <c r="AQ37" s="158" t="s">
        <v>1886</v>
      </c>
      <c r="AR37" s="158" t="s">
        <v>1886</v>
      </c>
      <c r="AS37" s="153"/>
      <c r="AT37" s="153" t="s">
        <v>1831</v>
      </c>
      <c r="AU37" s="153" t="s">
        <v>1629</v>
      </c>
      <c r="AV37" s="153" t="str">
        <f t="shared" si="12"/>
        <v>VPR</v>
      </c>
      <c r="AW37" s="153" t="str">
        <f t="shared" si="16"/>
        <v>VP FOR RESEARCH</v>
      </c>
      <c r="AX37" s="153"/>
    </row>
    <row r="38" spans="1:50">
      <c r="A38" s="153">
        <v>2018</v>
      </c>
      <c r="B38" s="153" t="s">
        <v>137</v>
      </c>
      <c r="C38" s="153" t="s">
        <v>104</v>
      </c>
      <c r="D38" s="153" t="s">
        <v>103</v>
      </c>
      <c r="E38" s="154">
        <v>1910620</v>
      </c>
      <c r="F38" s="153"/>
      <c r="G38" s="153"/>
      <c r="H38" s="153" t="s">
        <v>103</v>
      </c>
      <c r="I38" s="167" t="s">
        <v>102</v>
      </c>
      <c r="J38" s="153" t="s">
        <v>103</v>
      </c>
      <c r="K38" s="153" t="s">
        <v>214</v>
      </c>
      <c r="L38" s="154" t="s">
        <v>267</v>
      </c>
      <c r="M38" s="153" t="s">
        <v>268</v>
      </c>
      <c r="N38" s="153" t="s">
        <v>228</v>
      </c>
      <c r="O38" s="153" t="s">
        <v>263</v>
      </c>
      <c r="P38" s="153" t="s">
        <v>269</v>
      </c>
      <c r="Q38" s="153" t="s">
        <v>270</v>
      </c>
      <c r="R38" s="153" t="s">
        <v>271</v>
      </c>
      <c r="S38" s="153" t="s">
        <v>272</v>
      </c>
      <c r="T38" s="153" t="s">
        <v>270</v>
      </c>
      <c r="U38" s="154" t="s">
        <v>273</v>
      </c>
      <c r="V38" s="153"/>
      <c r="W38" s="153"/>
      <c r="X38" s="153">
        <v>0</v>
      </c>
      <c r="Y38" s="153">
        <v>0</v>
      </c>
      <c r="Z38" s="153"/>
      <c r="AA38" s="155" t="s">
        <v>263</v>
      </c>
      <c r="AB38" s="155">
        <f t="shared" si="1"/>
        <v>0</v>
      </c>
      <c r="AC38" s="155">
        <v>0</v>
      </c>
      <c r="AD38" s="153">
        <v>0</v>
      </c>
      <c r="AE38" s="153">
        <v>0</v>
      </c>
      <c r="AF38" s="153">
        <v>1</v>
      </c>
      <c r="AG38" s="153">
        <v>0</v>
      </c>
      <c r="AH38" s="153">
        <v>0</v>
      </c>
      <c r="AI38" s="156">
        <v>154536</v>
      </c>
      <c r="AJ38" s="157">
        <f t="shared" si="3"/>
        <v>154536</v>
      </c>
      <c r="AK38" s="157">
        <f t="shared" si="4"/>
        <v>154536</v>
      </c>
      <c r="AL38" s="153" t="s">
        <v>10</v>
      </c>
      <c r="AM38" s="153" t="s">
        <v>19</v>
      </c>
      <c r="AN38" s="155" t="s">
        <v>104</v>
      </c>
      <c r="AO38" s="155" t="str">
        <f>IF(C38="OUAA",H38,VLOOKUP(AN38,'Rept Org Lookup'!$C$5:$D$25,2,FALSE))</f>
        <v>ALUMNI RELATIONS</v>
      </c>
      <c r="AP38" s="155" t="str">
        <f t="shared" si="5"/>
        <v>8B</v>
      </c>
      <c r="AQ38" s="158" t="s">
        <v>1887</v>
      </c>
      <c r="AR38" s="158" t="s">
        <v>1887</v>
      </c>
      <c r="AS38" s="153"/>
      <c r="AT38" s="153" t="s">
        <v>1831</v>
      </c>
      <c r="AU38" s="153" t="s">
        <v>1629</v>
      </c>
      <c r="AV38" s="153" t="str">
        <f t="shared" si="12"/>
        <v>ALUM</v>
      </c>
      <c r="AW38" s="153" t="str">
        <f t="shared" si="16"/>
        <v>ALUMNI RELATIONS</v>
      </c>
      <c r="AX38" s="153"/>
    </row>
    <row r="39" spans="1:50">
      <c r="A39" s="153">
        <v>2018</v>
      </c>
      <c r="B39" s="153" t="s">
        <v>137</v>
      </c>
      <c r="C39" s="153" t="s">
        <v>104</v>
      </c>
      <c r="D39" s="153" t="s">
        <v>103</v>
      </c>
      <c r="E39" s="154">
        <v>1910620</v>
      </c>
      <c r="F39" s="153"/>
      <c r="G39" s="153"/>
      <c r="H39" s="153" t="s">
        <v>103</v>
      </c>
      <c r="I39" s="167" t="s">
        <v>102</v>
      </c>
      <c r="J39" s="153" t="s">
        <v>103</v>
      </c>
      <c r="K39" s="153" t="s">
        <v>214</v>
      </c>
      <c r="L39" s="154" t="s">
        <v>267</v>
      </c>
      <c r="M39" s="153" t="s">
        <v>268</v>
      </c>
      <c r="N39" s="153" t="s">
        <v>228</v>
      </c>
      <c r="O39" s="153" t="s">
        <v>263</v>
      </c>
      <c r="P39" s="153" t="s">
        <v>269</v>
      </c>
      <c r="Q39" s="153" t="s">
        <v>270</v>
      </c>
      <c r="R39" s="153" t="s">
        <v>271</v>
      </c>
      <c r="S39" s="153" t="s">
        <v>272</v>
      </c>
      <c r="T39" s="153" t="s">
        <v>270</v>
      </c>
      <c r="U39" s="154" t="s">
        <v>273</v>
      </c>
      <c r="V39" s="153"/>
      <c r="W39" s="153"/>
      <c r="X39" s="153">
        <v>0</v>
      </c>
      <c r="Y39" s="153">
        <v>0</v>
      </c>
      <c r="Z39" s="153"/>
      <c r="AA39" s="155" t="s">
        <v>263</v>
      </c>
      <c r="AB39" s="155">
        <f t="shared" si="1"/>
        <v>0</v>
      </c>
      <c r="AC39" s="155">
        <v>0</v>
      </c>
      <c r="AD39" s="153">
        <v>0</v>
      </c>
      <c r="AE39" s="153">
        <v>0</v>
      </c>
      <c r="AF39" s="153">
        <v>1</v>
      </c>
      <c r="AG39" s="153">
        <v>0</v>
      </c>
      <c r="AH39" s="153">
        <v>0</v>
      </c>
      <c r="AI39" s="156">
        <v>250000</v>
      </c>
      <c r="AJ39" s="157">
        <f t="shared" si="3"/>
        <v>250000</v>
      </c>
      <c r="AK39" s="157">
        <f t="shared" si="4"/>
        <v>250000</v>
      </c>
      <c r="AL39" s="153" t="s">
        <v>10</v>
      </c>
      <c r="AM39" s="153" t="s">
        <v>19</v>
      </c>
      <c r="AN39" s="155" t="s">
        <v>104</v>
      </c>
      <c r="AO39" s="155" t="str">
        <f>IF(C39="OUAA",H39,VLOOKUP(AN39,'Rept Org Lookup'!$C$5:$D$25,2,FALSE))</f>
        <v>ALUMNI RELATIONS</v>
      </c>
      <c r="AP39" s="155" t="str">
        <f t="shared" si="5"/>
        <v>8B</v>
      </c>
      <c r="AQ39" s="158" t="s">
        <v>1888</v>
      </c>
      <c r="AR39" s="158" t="s">
        <v>1888</v>
      </c>
      <c r="AS39" s="153"/>
      <c r="AT39" s="153" t="s">
        <v>1831</v>
      </c>
      <c r="AU39" s="153" t="s">
        <v>1629</v>
      </c>
      <c r="AV39" s="153" t="str">
        <f t="shared" si="12"/>
        <v>ALUM</v>
      </c>
      <c r="AW39" s="153" t="str">
        <f t="shared" si="16"/>
        <v>ALUMNI RELATIONS</v>
      </c>
      <c r="AX39" s="153"/>
    </row>
    <row r="40" spans="1:50" ht="30">
      <c r="A40" s="153">
        <v>2018</v>
      </c>
      <c r="B40" s="153" t="s">
        <v>137</v>
      </c>
      <c r="C40" s="153" t="s">
        <v>1443</v>
      </c>
      <c r="D40" s="153" t="s">
        <v>1444</v>
      </c>
      <c r="E40" s="154">
        <v>1911600</v>
      </c>
      <c r="F40" s="153"/>
      <c r="G40" s="153"/>
      <c r="H40" s="153" t="s">
        <v>1444</v>
      </c>
      <c r="I40" s="167">
        <v>95</v>
      </c>
      <c r="J40" s="153" t="s">
        <v>1444</v>
      </c>
      <c r="K40" s="153" t="s">
        <v>214</v>
      </c>
      <c r="L40" s="154" t="s">
        <v>267</v>
      </c>
      <c r="M40" s="153" t="s">
        <v>268</v>
      </c>
      <c r="N40" s="153" t="s">
        <v>228</v>
      </c>
      <c r="O40" s="153" t="s">
        <v>263</v>
      </c>
      <c r="P40" s="153" t="s">
        <v>269</v>
      </c>
      <c r="Q40" s="153" t="s">
        <v>270</v>
      </c>
      <c r="R40" s="153" t="s">
        <v>271</v>
      </c>
      <c r="S40" s="153" t="s">
        <v>272</v>
      </c>
      <c r="T40" s="153" t="s">
        <v>270</v>
      </c>
      <c r="U40" s="154" t="s">
        <v>273</v>
      </c>
      <c r="V40" s="153"/>
      <c r="W40" s="153"/>
      <c r="X40" s="153">
        <v>0</v>
      </c>
      <c r="Y40" s="153">
        <v>0</v>
      </c>
      <c r="Z40" s="153"/>
      <c r="AA40" s="155" t="str">
        <f t="shared" ref="AA40:AA104" si="17">IF(P40 ="CORI","IN",IF(P40 ="TRIN","IN",O40))</f>
        <v>EX</v>
      </c>
      <c r="AB40" s="155">
        <f t="shared" si="1"/>
        <v>0</v>
      </c>
      <c r="AC40" s="155">
        <f t="shared" ref="AC40:AC50" si="18">IF(O40 =AA40,W40,"Allot/Xfer IN")</f>
        <v>0</v>
      </c>
      <c r="AD40" s="153">
        <v>0</v>
      </c>
      <c r="AE40" s="153">
        <v>0</v>
      </c>
      <c r="AF40" s="153">
        <v>1</v>
      </c>
      <c r="AG40" s="153">
        <v>0</v>
      </c>
      <c r="AH40" s="153">
        <v>0</v>
      </c>
      <c r="AI40" s="156">
        <v>251825</v>
      </c>
      <c r="AJ40" s="157">
        <f t="shared" si="3"/>
        <v>251825</v>
      </c>
      <c r="AK40" s="157">
        <f t="shared" si="4"/>
        <v>251825</v>
      </c>
      <c r="AL40" s="153" t="s">
        <v>10</v>
      </c>
      <c r="AM40" s="153" t="s">
        <v>19</v>
      </c>
      <c r="AN40" s="155" t="s">
        <v>89</v>
      </c>
      <c r="AO40" s="155" t="str">
        <f>IF(C40="OUAA",H40,VLOOKUP(AN40,'Rept Org Lookup'!$C$5:$D$25,2,FALSE))</f>
        <v>VP UNIVERSITY ACADEMIC AFFAIRS</v>
      </c>
      <c r="AP40" s="155">
        <f t="shared" si="5"/>
        <v>95</v>
      </c>
      <c r="AQ40" s="158" t="s">
        <v>1890</v>
      </c>
      <c r="AR40" s="158" t="s">
        <v>1890</v>
      </c>
      <c r="AS40" s="153"/>
      <c r="AT40" s="153" t="s">
        <v>1831</v>
      </c>
      <c r="AU40" s="153" t="s">
        <v>1629</v>
      </c>
      <c r="AV40" s="153" t="str">
        <f t="shared" ref="AV40:AV50" si="19">IF(AND($AN40="UAVP",$Z40="OE"),$AN40 &amp; "-OE",IF(AND($AN40="VPIT",OR($Z40="SS",$Z40="IT")),$AN40 &amp; "-SS",$AN40))</f>
        <v>UAVP</v>
      </c>
      <c r="AW40" s="153" t="str">
        <f t="shared" si="16"/>
        <v>VP UNIVERSITY ACADEMIC AFFAIRS</v>
      </c>
      <c r="AX40" s="153"/>
    </row>
    <row r="41" spans="1:50" ht="45">
      <c r="A41" s="153">
        <v>2018</v>
      </c>
      <c r="B41" s="153" t="s">
        <v>137</v>
      </c>
      <c r="C41" s="153" t="s">
        <v>1443</v>
      </c>
      <c r="D41" s="153" t="s">
        <v>1444</v>
      </c>
      <c r="E41" s="154">
        <v>1911600</v>
      </c>
      <c r="F41" s="153"/>
      <c r="G41" s="153"/>
      <c r="H41" s="153" t="s">
        <v>1444</v>
      </c>
      <c r="I41" s="167">
        <v>95</v>
      </c>
      <c r="J41" s="153" t="s">
        <v>1444</v>
      </c>
      <c r="K41" s="153" t="s">
        <v>214</v>
      </c>
      <c r="L41" s="154" t="s">
        <v>267</v>
      </c>
      <c r="M41" s="153" t="s">
        <v>268</v>
      </c>
      <c r="N41" s="153" t="s">
        <v>228</v>
      </c>
      <c r="O41" s="153" t="s">
        <v>263</v>
      </c>
      <c r="P41" s="153" t="s">
        <v>269</v>
      </c>
      <c r="Q41" s="153" t="s">
        <v>270</v>
      </c>
      <c r="R41" s="153" t="s">
        <v>271</v>
      </c>
      <c r="S41" s="153" t="s">
        <v>272</v>
      </c>
      <c r="T41" s="153" t="s">
        <v>270</v>
      </c>
      <c r="U41" s="154" t="s">
        <v>273</v>
      </c>
      <c r="V41" s="153"/>
      <c r="W41" s="153"/>
      <c r="X41" s="153">
        <v>0</v>
      </c>
      <c r="Y41" s="153">
        <v>0</v>
      </c>
      <c r="Z41" s="153"/>
      <c r="AA41" s="155" t="str">
        <f t="shared" si="17"/>
        <v>EX</v>
      </c>
      <c r="AB41" s="155">
        <f t="shared" si="1"/>
        <v>0</v>
      </c>
      <c r="AC41" s="155">
        <f t="shared" si="18"/>
        <v>0</v>
      </c>
      <c r="AD41" s="153">
        <v>0</v>
      </c>
      <c r="AE41" s="153">
        <v>0</v>
      </c>
      <c r="AF41" s="153">
        <v>1</v>
      </c>
      <c r="AG41" s="153">
        <v>0</v>
      </c>
      <c r="AH41" s="153">
        <v>0</v>
      </c>
      <c r="AI41" s="156">
        <v>180000</v>
      </c>
      <c r="AJ41" s="157">
        <f t="shared" si="3"/>
        <v>180000</v>
      </c>
      <c r="AK41" s="157">
        <f t="shared" si="4"/>
        <v>180000</v>
      </c>
      <c r="AL41" s="153" t="s">
        <v>10</v>
      </c>
      <c r="AM41" s="153" t="s">
        <v>19</v>
      </c>
      <c r="AN41" s="155" t="s">
        <v>89</v>
      </c>
      <c r="AO41" s="155" t="str">
        <f>IF(C41="OUAA",H41,VLOOKUP(AN41,'Rept Org Lookup'!$C$5:$D$25,2,FALSE))</f>
        <v>VP UNIVERSITY ACADEMIC AFFAIRS</v>
      </c>
      <c r="AP41" s="155">
        <f t="shared" si="5"/>
        <v>95</v>
      </c>
      <c r="AQ41" s="158" t="s">
        <v>1891</v>
      </c>
      <c r="AR41" s="158" t="s">
        <v>1891</v>
      </c>
      <c r="AS41" s="153"/>
      <c r="AT41" s="153" t="s">
        <v>1831</v>
      </c>
      <c r="AU41" s="153" t="s">
        <v>1629</v>
      </c>
      <c r="AV41" s="153" t="str">
        <f t="shared" si="19"/>
        <v>UAVP</v>
      </c>
      <c r="AW41" s="153" t="str">
        <f t="shared" si="16"/>
        <v>VP UNIVERSITY ACADEMIC AFFAIRS</v>
      </c>
      <c r="AX41" s="153"/>
    </row>
    <row r="42" spans="1:50" ht="30">
      <c r="A42" s="153">
        <v>2018</v>
      </c>
      <c r="B42" s="153" t="s">
        <v>137</v>
      </c>
      <c r="C42" s="153" t="s">
        <v>1419</v>
      </c>
      <c r="D42" s="153" t="s">
        <v>1420</v>
      </c>
      <c r="E42" s="154">
        <v>1915070</v>
      </c>
      <c r="F42" s="153"/>
      <c r="G42" s="153"/>
      <c r="H42" s="153" t="s">
        <v>1422</v>
      </c>
      <c r="I42" s="167">
        <v>95</v>
      </c>
      <c r="J42" s="153" t="s">
        <v>1444</v>
      </c>
      <c r="K42" s="153" t="s">
        <v>214</v>
      </c>
      <c r="L42" s="154" t="s">
        <v>267</v>
      </c>
      <c r="M42" s="153" t="s">
        <v>268</v>
      </c>
      <c r="N42" s="153" t="s">
        <v>228</v>
      </c>
      <c r="O42" s="153" t="s">
        <v>263</v>
      </c>
      <c r="P42" s="153" t="s">
        <v>269</v>
      </c>
      <c r="Q42" s="153" t="s">
        <v>270</v>
      </c>
      <c r="R42" s="153" t="s">
        <v>271</v>
      </c>
      <c r="S42" s="153" t="s">
        <v>272</v>
      </c>
      <c r="T42" s="153" t="s">
        <v>270</v>
      </c>
      <c r="U42" s="154" t="s">
        <v>273</v>
      </c>
      <c r="V42" s="153"/>
      <c r="W42" s="153"/>
      <c r="X42" s="153">
        <v>0</v>
      </c>
      <c r="Y42" s="153">
        <v>0</v>
      </c>
      <c r="Z42" s="153"/>
      <c r="AA42" s="155" t="str">
        <f t="shared" si="17"/>
        <v>EX</v>
      </c>
      <c r="AB42" s="155">
        <f t="shared" si="1"/>
        <v>0</v>
      </c>
      <c r="AC42" s="155">
        <f t="shared" si="18"/>
        <v>0</v>
      </c>
      <c r="AD42" s="153">
        <v>0</v>
      </c>
      <c r="AE42" s="153">
        <v>0</v>
      </c>
      <c r="AF42" s="153">
        <v>1</v>
      </c>
      <c r="AG42" s="153">
        <v>0</v>
      </c>
      <c r="AH42" s="153">
        <v>0</v>
      </c>
      <c r="AI42" s="156">
        <v>88000</v>
      </c>
      <c r="AJ42" s="157">
        <f t="shared" si="3"/>
        <v>88000</v>
      </c>
      <c r="AK42" s="157">
        <f t="shared" si="4"/>
        <v>88000</v>
      </c>
      <c r="AL42" s="153" t="s">
        <v>10</v>
      </c>
      <c r="AM42" s="153" t="s">
        <v>19</v>
      </c>
      <c r="AN42" s="155" t="s">
        <v>89</v>
      </c>
      <c r="AO42" s="155" t="str">
        <f>IF(C42="OUAA",H42,VLOOKUP(AN42,'Rept Org Lookup'!$C$5:$D$25,2,FALSE))</f>
        <v>VP UNIVERSITY ACADEMIC AFFAIRS</v>
      </c>
      <c r="AP42" s="155">
        <f t="shared" si="5"/>
        <v>95</v>
      </c>
      <c r="AQ42" s="158" t="s">
        <v>1889</v>
      </c>
      <c r="AR42" s="158" t="s">
        <v>1889</v>
      </c>
      <c r="AS42" s="153"/>
      <c r="AT42" s="153" t="s">
        <v>1831</v>
      </c>
      <c r="AU42" s="153" t="s">
        <v>1629</v>
      </c>
      <c r="AV42" s="153" t="str">
        <f t="shared" si="19"/>
        <v>UAVP</v>
      </c>
      <c r="AW42" s="153" t="str">
        <f t="shared" si="16"/>
        <v>VP UNIVERSITY ACADEMIC AFFAIRS</v>
      </c>
      <c r="AX42" s="153"/>
    </row>
    <row r="43" spans="1:50">
      <c r="A43" s="153">
        <v>2018</v>
      </c>
      <c r="B43" s="153" t="s">
        <v>137</v>
      </c>
      <c r="C43" s="153" t="s">
        <v>118</v>
      </c>
      <c r="D43" s="153" t="s">
        <v>117</v>
      </c>
      <c r="E43" s="154">
        <v>1911000</v>
      </c>
      <c r="F43" s="153"/>
      <c r="G43" s="153"/>
      <c r="H43" s="153" t="s">
        <v>590</v>
      </c>
      <c r="I43" s="167">
        <v>89</v>
      </c>
      <c r="J43" s="153" t="s">
        <v>582</v>
      </c>
      <c r="K43" s="153" t="s">
        <v>214</v>
      </c>
      <c r="L43" s="154" t="s">
        <v>267</v>
      </c>
      <c r="M43" s="153" t="s">
        <v>268</v>
      </c>
      <c r="N43" s="153" t="s">
        <v>228</v>
      </c>
      <c r="O43" s="153" t="s">
        <v>263</v>
      </c>
      <c r="P43" s="153" t="s">
        <v>269</v>
      </c>
      <c r="Q43" s="153" t="s">
        <v>270</v>
      </c>
      <c r="R43" s="153" t="s">
        <v>271</v>
      </c>
      <c r="S43" s="153" t="s">
        <v>272</v>
      </c>
      <c r="T43" s="153" t="s">
        <v>270</v>
      </c>
      <c r="U43" s="154" t="s">
        <v>273</v>
      </c>
      <c r="V43" s="153"/>
      <c r="W43" s="153"/>
      <c r="X43" s="153">
        <v>0</v>
      </c>
      <c r="Y43" s="153">
        <v>0</v>
      </c>
      <c r="Z43" s="153"/>
      <c r="AA43" s="155" t="str">
        <f t="shared" si="17"/>
        <v>EX</v>
      </c>
      <c r="AB43" s="155">
        <f t="shared" si="1"/>
        <v>0</v>
      </c>
      <c r="AC43" s="155">
        <f t="shared" si="18"/>
        <v>0</v>
      </c>
      <c r="AD43" s="153">
        <v>0</v>
      </c>
      <c r="AE43" s="153">
        <v>0</v>
      </c>
      <c r="AF43" s="153">
        <v>1</v>
      </c>
      <c r="AG43" s="153">
        <v>0</v>
      </c>
      <c r="AH43" s="153">
        <v>0</v>
      </c>
      <c r="AI43" s="156">
        <v>100000</v>
      </c>
      <c r="AJ43" s="157">
        <f t="shared" si="3"/>
        <v>100000</v>
      </c>
      <c r="AK43" s="157">
        <f t="shared" si="4"/>
        <v>100000</v>
      </c>
      <c r="AL43" s="153" t="s">
        <v>10</v>
      </c>
      <c r="AM43" s="153" t="s">
        <v>19</v>
      </c>
      <c r="AN43" s="155" t="s">
        <v>118</v>
      </c>
      <c r="AO43" s="155" t="str">
        <f>IF(C43="OUAA",H43,VLOOKUP(AN43,'Rept Org Lookup'!$C$5:$D$25,2,FALSE))</f>
        <v>UNIVERSITY GRADUATE SCHOOL</v>
      </c>
      <c r="AP43" s="155">
        <f t="shared" si="5"/>
        <v>89</v>
      </c>
      <c r="AQ43" s="158" t="s">
        <v>1892</v>
      </c>
      <c r="AR43" s="158" t="s">
        <v>1892</v>
      </c>
      <c r="AS43" s="153"/>
      <c r="AT43" s="153" t="s">
        <v>1831</v>
      </c>
      <c r="AU43" s="153" t="s">
        <v>1629</v>
      </c>
      <c r="AV43" s="153" t="str">
        <f t="shared" si="19"/>
        <v>GRAD</v>
      </c>
      <c r="AW43" s="153" t="str">
        <f t="shared" si="16"/>
        <v>UNIVERSITY GRADUATE SCHOOL</v>
      </c>
      <c r="AX43" s="153"/>
    </row>
    <row r="44" spans="1:50" ht="30">
      <c r="A44" s="153">
        <v>2018</v>
      </c>
      <c r="B44" s="153" t="s">
        <v>137</v>
      </c>
      <c r="C44" s="153" t="s">
        <v>118</v>
      </c>
      <c r="D44" s="153" t="s">
        <v>117</v>
      </c>
      <c r="E44" s="154">
        <v>1911000</v>
      </c>
      <c r="F44" s="153"/>
      <c r="G44" s="153"/>
      <c r="H44" s="153" t="s">
        <v>590</v>
      </c>
      <c r="I44" s="167">
        <v>89</v>
      </c>
      <c r="J44" s="153" t="s">
        <v>582</v>
      </c>
      <c r="K44" s="153" t="s">
        <v>214</v>
      </c>
      <c r="L44" s="154" t="s">
        <v>267</v>
      </c>
      <c r="M44" s="153" t="s">
        <v>268</v>
      </c>
      <c r="N44" s="153" t="s">
        <v>228</v>
      </c>
      <c r="O44" s="153" t="s">
        <v>263</v>
      </c>
      <c r="P44" s="153" t="s">
        <v>269</v>
      </c>
      <c r="Q44" s="153" t="s">
        <v>270</v>
      </c>
      <c r="R44" s="153" t="s">
        <v>271</v>
      </c>
      <c r="S44" s="153" t="s">
        <v>272</v>
      </c>
      <c r="T44" s="153" t="s">
        <v>270</v>
      </c>
      <c r="U44" s="154" t="s">
        <v>273</v>
      </c>
      <c r="V44" s="153"/>
      <c r="W44" s="153"/>
      <c r="X44" s="153">
        <v>0</v>
      </c>
      <c r="Y44" s="153">
        <v>0</v>
      </c>
      <c r="Z44" s="153"/>
      <c r="AA44" s="155" t="str">
        <f t="shared" si="17"/>
        <v>EX</v>
      </c>
      <c r="AB44" s="155">
        <f t="shared" si="1"/>
        <v>0</v>
      </c>
      <c r="AC44" s="155">
        <f t="shared" si="18"/>
        <v>0</v>
      </c>
      <c r="AD44" s="153">
        <v>0</v>
      </c>
      <c r="AE44" s="153">
        <v>0</v>
      </c>
      <c r="AF44" s="153">
        <v>1</v>
      </c>
      <c r="AG44" s="153">
        <v>0</v>
      </c>
      <c r="AH44" s="153">
        <v>0</v>
      </c>
      <c r="AI44" s="156">
        <v>50000</v>
      </c>
      <c r="AJ44" s="157">
        <f t="shared" si="3"/>
        <v>50000</v>
      </c>
      <c r="AK44" s="157">
        <f t="shared" si="4"/>
        <v>50000</v>
      </c>
      <c r="AL44" s="153" t="s">
        <v>10</v>
      </c>
      <c r="AM44" s="153" t="s">
        <v>19</v>
      </c>
      <c r="AN44" s="155" t="s">
        <v>118</v>
      </c>
      <c r="AO44" s="155" t="str">
        <f>IF(C44="OUAA",H44,VLOOKUP(AN44,'Rept Org Lookup'!$C$5:$D$25,2,FALSE))</f>
        <v>UNIVERSITY GRADUATE SCHOOL</v>
      </c>
      <c r="AP44" s="155">
        <f t="shared" si="5"/>
        <v>89</v>
      </c>
      <c r="AQ44" s="158" t="s">
        <v>1893</v>
      </c>
      <c r="AR44" s="158" t="s">
        <v>1893</v>
      </c>
      <c r="AS44" s="153"/>
      <c r="AT44" s="153" t="s">
        <v>1831</v>
      </c>
      <c r="AU44" s="153" t="s">
        <v>1629</v>
      </c>
      <c r="AV44" s="153" t="str">
        <f t="shared" si="19"/>
        <v>GRAD</v>
      </c>
      <c r="AW44" s="153" t="str">
        <f t="shared" si="16"/>
        <v>UNIVERSITY GRADUATE SCHOOL</v>
      </c>
      <c r="AX44" s="153"/>
    </row>
    <row r="45" spans="1:50" ht="45">
      <c r="A45" s="153">
        <v>2018</v>
      </c>
      <c r="B45" s="153" t="s">
        <v>137</v>
      </c>
      <c r="C45" s="153" t="s">
        <v>118</v>
      </c>
      <c r="D45" s="153" t="s">
        <v>117</v>
      </c>
      <c r="E45" s="154">
        <v>1911000</v>
      </c>
      <c r="F45" s="153"/>
      <c r="G45" s="153"/>
      <c r="H45" s="153" t="s">
        <v>590</v>
      </c>
      <c r="I45" s="167">
        <v>89</v>
      </c>
      <c r="J45" s="153" t="s">
        <v>582</v>
      </c>
      <c r="K45" s="153" t="s">
        <v>214</v>
      </c>
      <c r="L45" s="154" t="s">
        <v>267</v>
      </c>
      <c r="M45" s="153" t="s">
        <v>268</v>
      </c>
      <c r="N45" s="153" t="s">
        <v>228</v>
      </c>
      <c r="O45" s="153" t="s">
        <v>263</v>
      </c>
      <c r="P45" s="153" t="s">
        <v>269</v>
      </c>
      <c r="Q45" s="153" t="s">
        <v>270</v>
      </c>
      <c r="R45" s="153" t="s">
        <v>271</v>
      </c>
      <c r="S45" s="153" t="s">
        <v>272</v>
      </c>
      <c r="T45" s="153" t="s">
        <v>270</v>
      </c>
      <c r="U45" s="154" t="s">
        <v>273</v>
      </c>
      <c r="V45" s="153"/>
      <c r="W45" s="153"/>
      <c r="X45" s="153">
        <v>0</v>
      </c>
      <c r="Y45" s="153">
        <v>0</v>
      </c>
      <c r="Z45" s="153"/>
      <c r="AA45" s="155" t="str">
        <f t="shared" si="17"/>
        <v>EX</v>
      </c>
      <c r="AB45" s="155">
        <f t="shared" si="1"/>
        <v>0</v>
      </c>
      <c r="AC45" s="155">
        <f t="shared" si="18"/>
        <v>0</v>
      </c>
      <c r="AD45" s="153">
        <v>0</v>
      </c>
      <c r="AE45" s="153">
        <v>0</v>
      </c>
      <c r="AF45" s="153">
        <v>1</v>
      </c>
      <c r="AG45" s="153">
        <v>0</v>
      </c>
      <c r="AH45" s="153">
        <v>0</v>
      </c>
      <c r="AI45" s="156">
        <v>20000</v>
      </c>
      <c r="AJ45" s="157">
        <f t="shared" si="3"/>
        <v>20000</v>
      </c>
      <c r="AK45" s="157">
        <f t="shared" si="4"/>
        <v>20000</v>
      </c>
      <c r="AL45" s="153" t="s">
        <v>10</v>
      </c>
      <c r="AM45" s="153" t="s">
        <v>19</v>
      </c>
      <c r="AN45" s="155" t="s">
        <v>118</v>
      </c>
      <c r="AO45" s="155" t="str">
        <f>IF(C45="OUAA",H45,VLOOKUP(AN45,'Rept Org Lookup'!$C$5:$D$25,2,FALSE))</f>
        <v>UNIVERSITY GRADUATE SCHOOL</v>
      </c>
      <c r="AP45" s="155">
        <f t="shared" si="5"/>
        <v>89</v>
      </c>
      <c r="AQ45" s="158" t="s">
        <v>1894</v>
      </c>
      <c r="AR45" s="158" t="s">
        <v>1894</v>
      </c>
      <c r="AS45" s="153"/>
      <c r="AT45" s="153" t="s">
        <v>1831</v>
      </c>
      <c r="AU45" s="153" t="s">
        <v>1629</v>
      </c>
      <c r="AV45" s="153" t="str">
        <f t="shared" si="19"/>
        <v>GRAD</v>
      </c>
      <c r="AW45" s="153" t="str">
        <f t="shared" si="16"/>
        <v>UNIVERSITY GRADUATE SCHOOL</v>
      </c>
      <c r="AX45" s="153"/>
    </row>
    <row r="46" spans="1:50" ht="45">
      <c r="A46" s="153">
        <v>2018</v>
      </c>
      <c r="B46" s="153" t="s">
        <v>137</v>
      </c>
      <c r="C46" s="153" t="s">
        <v>80</v>
      </c>
      <c r="D46" s="153" t="s">
        <v>904</v>
      </c>
      <c r="E46" s="154">
        <v>1911500</v>
      </c>
      <c r="F46" s="153"/>
      <c r="G46" s="153"/>
      <c r="H46" s="153" t="s">
        <v>906</v>
      </c>
      <c r="I46" s="167">
        <v>92</v>
      </c>
      <c r="J46" s="153" t="s">
        <v>79</v>
      </c>
      <c r="K46" s="153" t="s">
        <v>214</v>
      </c>
      <c r="L46" s="154" t="s">
        <v>267</v>
      </c>
      <c r="M46" s="153" t="s">
        <v>268</v>
      </c>
      <c r="N46" s="153" t="s">
        <v>228</v>
      </c>
      <c r="O46" s="153" t="s">
        <v>263</v>
      </c>
      <c r="P46" s="153" t="s">
        <v>269</v>
      </c>
      <c r="Q46" s="153" t="s">
        <v>270</v>
      </c>
      <c r="R46" s="153" t="s">
        <v>271</v>
      </c>
      <c r="S46" s="153" t="s">
        <v>272</v>
      </c>
      <c r="T46" s="153" t="s">
        <v>270</v>
      </c>
      <c r="U46" s="154" t="s">
        <v>273</v>
      </c>
      <c r="V46" s="153"/>
      <c r="W46" s="153"/>
      <c r="X46" s="153">
        <v>0</v>
      </c>
      <c r="Y46" s="153">
        <v>0</v>
      </c>
      <c r="Z46" s="153"/>
      <c r="AA46" s="155" t="str">
        <f t="shared" si="17"/>
        <v>EX</v>
      </c>
      <c r="AB46" s="155">
        <f t="shared" si="1"/>
        <v>0</v>
      </c>
      <c r="AC46" s="155">
        <f t="shared" si="18"/>
        <v>0</v>
      </c>
      <c r="AD46" s="153">
        <v>0</v>
      </c>
      <c r="AE46" s="153">
        <v>0</v>
      </c>
      <c r="AF46" s="153">
        <v>1</v>
      </c>
      <c r="AG46" s="153">
        <v>0</v>
      </c>
      <c r="AH46" s="153">
        <v>0</v>
      </c>
      <c r="AI46" s="156">
        <v>220000</v>
      </c>
      <c r="AJ46" s="157">
        <f t="shared" si="3"/>
        <v>220000</v>
      </c>
      <c r="AK46" s="157">
        <f t="shared" si="4"/>
        <v>220000</v>
      </c>
      <c r="AL46" s="153" t="s">
        <v>10</v>
      </c>
      <c r="AM46" s="153" t="s">
        <v>19</v>
      </c>
      <c r="AN46" s="155" t="str">
        <f>IF(J46="OTHER UNIVERSITY ADMINISTRATION ACCOUNTS",C46,VLOOKUP(J46,'Rept Org Lookup'!$B$5:$C$25,2,FALSE))</f>
        <v>VPPF</v>
      </c>
      <c r="AO46" s="155" t="str">
        <f>IF(C46="OUAA",H46,VLOOKUP(AN46,'Rept Org Lookup'!$C$5:$D$25,2,FALSE))</f>
        <v>VP AND CHIEF FINANCIAL OFFICER</v>
      </c>
      <c r="AP46" s="155">
        <f t="shared" si="5"/>
        <v>92</v>
      </c>
      <c r="AQ46" s="158" t="s">
        <v>1832</v>
      </c>
      <c r="AR46" s="158" t="s">
        <v>1832</v>
      </c>
      <c r="AS46" s="153"/>
      <c r="AT46" s="153" t="s">
        <v>1831</v>
      </c>
      <c r="AU46" s="153" t="s">
        <v>1629</v>
      </c>
      <c r="AV46" s="153" t="str">
        <f t="shared" si="19"/>
        <v>VPPF</v>
      </c>
      <c r="AW46" s="153" t="str">
        <f t="shared" si="16"/>
        <v>VP AND CHIEF FINANCIAL OFFICER</v>
      </c>
      <c r="AX46" s="153"/>
    </row>
    <row r="47" spans="1:50" ht="30">
      <c r="A47" s="147">
        <v>2018</v>
      </c>
      <c r="B47" s="147" t="s">
        <v>137</v>
      </c>
      <c r="C47" s="147" t="s">
        <v>945</v>
      </c>
      <c r="D47" s="147" t="s">
        <v>946</v>
      </c>
      <c r="E47" s="148">
        <v>1912440</v>
      </c>
      <c r="F47" s="147"/>
      <c r="G47" s="147"/>
      <c r="H47" s="147" t="s">
        <v>146</v>
      </c>
      <c r="I47" s="168">
        <v>94</v>
      </c>
      <c r="J47" s="147" t="s">
        <v>85</v>
      </c>
      <c r="K47" s="147" t="s">
        <v>214</v>
      </c>
      <c r="L47" s="148" t="s">
        <v>267</v>
      </c>
      <c r="M47" s="147" t="s">
        <v>268</v>
      </c>
      <c r="N47" s="147" t="s">
        <v>228</v>
      </c>
      <c r="O47" s="147" t="s">
        <v>263</v>
      </c>
      <c r="P47" s="147" t="s">
        <v>269</v>
      </c>
      <c r="Q47" s="147" t="s">
        <v>270</v>
      </c>
      <c r="R47" s="147" t="s">
        <v>271</v>
      </c>
      <c r="S47" s="147" t="s">
        <v>272</v>
      </c>
      <c r="T47" s="147" t="s">
        <v>270</v>
      </c>
      <c r="U47" s="148" t="s">
        <v>273</v>
      </c>
      <c r="V47" s="147"/>
      <c r="W47" s="147"/>
      <c r="X47" s="147">
        <v>0</v>
      </c>
      <c r="Y47" s="147">
        <v>0</v>
      </c>
      <c r="Z47" s="147"/>
      <c r="AA47" s="149" t="str">
        <f t="shared" si="17"/>
        <v>EX</v>
      </c>
      <c r="AB47" s="149">
        <f t="shared" si="1"/>
        <v>0</v>
      </c>
      <c r="AC47" s="149">
        <f t="shared" si="18"/>
        <v>0</v>
      </c>
      <c r="AD47" s="147">
        <v>0</v>
      </c>
      <c r="AE47" s="147">
        <v>0</v>
      </c>
      <c r="AF47" s="147">
        <v>1</v>
      </c>
      <c r="AG47" s="147">
        <v>0</v>
      </c>
      <c r="AH47" s="147">
        <v>0</v>
      </c>
      <c r="AI47" s="150">
        <v>2508</v>
      </c>
      <c r="AJ47" s="151">
        <f t="shared" ref="AJ47:AJ50" si="20">SUM(AG47:AI47)</f>
        <v>2508</v>
      </c>
      <c r="AK47" s="151">
        <f t="shared" ref="AK47:AK50" si="21">AE47 +AJ47</f>
        <v>2508</v>
      </c>
      <c r="AL47" s="147" t="s">
        <v>10</v>
      </c>
      <c r="AM47" s="147" t="s">
        <v>19</v>
      </c>
      <c r="AN47" s="149" t="str">
        <f>IF(J47="OTHER UNIVERSITY ADMINISTRATION ACCOUNTS",C47,VLOOKUP(J47,'Rept Org Lookup'!$B$5:$C$25,2,FALSE))</f>
        <v>VPIT</v>
      </c>
      <c r="AO47" s="149" t="str">
        <f>IF(C47="OUAA",H47,VLOOKUP(AN47,'Rept Org Lookup'!$C$5:$D$25,2,FALSE))</f>
        <v>VP FOR INFORMATION TECHNOLOGY</v>
      </c>
      <c r="AP47" s="149">
        <f t="shared" si="5"/>
        <v>94</v>
      </c>
      <c r="AQ47" s="152" t="s">
        <v>1871</v>
      </c>
      <c r="AR47" s="152" t="s">
        <v>1871</v>
      </c>
      <c r="AS47" s="147"/>
      <c r="AT47" s="147" t="s">
        <v>1870</v>
      </c>
      <c r="AU47" s="147" t="s">
        <v>1629</v>
      </c>
      <c r="AV47" s="147" t="str">
        <f t="shared" si="19"/>
        <v>VPIT</v>
      </c>
      <c r="AW47" s="147" t="str">
        <f t="shared" si="16"/>
        <v>VP FOR INFORMATION TECHNOLOGY</v>
      </c>
      <c r="AX47" s="147"/>
    </row>
    <row r="48" spans="1:50" ht="30">
      <c r="A48" s="147">
        <v>2018</v>
      </c>
      <c r="B48" s="147" t="s">
        <v>137</v>
      </c>
      <c r="C48" s="147" t="s">
        <v>945</v>
      </c>
      <c r="D48" s="147" t="s">
        <v>946</v>
      </c>
      <c r="E48" s="148">
        <v>1912445</v>
      </c>
      <c r="F48" s="147"/>
      <c r="G48" s="147"/>
      <c r="H48" s="147" t="s">
        <v>146</v>
      </c>
      <c r="I48" s="168">
        <v>94</v>
      </c>
      <c r="J48" s="147" t="s">
        <v>85</v>
      </c>
      <c r="K48" s="147" t="s">
        <v>214</v>
      </c>
      <c r="L48" s="148" t="s">
        <v>267</v>
      </c>
      <c r="M48" s="147" t="s">
        <v>268</v>
      </c>
      <c r="N48" s="147" t="s">
        <v>228</v>
      </c>
      <c r="O48" s="147" t="s">
        <v>263</v>
      </c>
      <c r="P48" s="147" t="s">
        <v>269</v>
      </c>
      <c r="Q48" s="147" t="s">
        <v>270</v>
      </c>
      <c r="R48" s="147" t="s">
        <v>271</v>
      </c>
      <c r="S48" s="147" t="s">
        <v>272</v>
      </c>
      <c r="T48" s="147" t="s">
        <v>270</v>
      </c>
      <c r="U48" s="148" t="s">
        <v>273</v>
      </c>
      <c r="V48" s="147"/>
      <c r="W48" s="147"/>
      <c r="X48" s="147">
        <v>0</v>
      </c>
      <c r="Y48" s="147">
        <v>0</v>
      </c>
      <c r="Z48" s="147"/>
      <c r="AA48" s="149" t="str">
        <f t="shared" si="17"/>
        <v>EX</v>
      </c>
      <c r="AB48" s="149">
        <f t="shared" si="1"/>
        <v>0</v>
      </c>
      <c r="AC48" s="149">
        <f t="shared" si="18"/>
        <v>0</v>
      </c>
      <c r="AD48" s="147">
        <v>0</v>
      </c>
      <c r="AE48" s="147">
        <v>0</v>
      </c>
      <c r="AF48" s="147">
        <v>1</v>
      </c>
      <c r="AG48" s="147">
        <v>0</v>
      </c>
      <c r="AH48" s="147">
        <v>0</v>
      </c>
      <c r="AI48" s="150">
        <v>0</v>
      </c>
      <c r="AJ48" s="151">
        <f t="shared" si="20"/>
        <v>0</v>
      </c>
      <c r="AK48" s="151">
        <f t="shared" si="21"/>
        <v>0</v>
      </c>
      <c r="AL48" s="147" t="s">
        <v>10</v>
      </c>
      <c r="AM48" s="147" t="s">
        <v>19</v>
      </c>
      <c r="AN48" s="149" t="str">
        <f>IF(J48="OTHER UNIVERSITY ADMINISTRATION ACCOUNTS",C48,VLOOKUP(J48,'Rept Org Lookup'!$B$5:$C$25,2,FALSE))</f>
        <v>VPIT</v>
      </c>
      <c r="AO48" s="149" t="str">
        <f>IF(C48="OUAA",H48,VLOOKUP(AN48,'Rept Org Lookup'!$C$5:$D$25,2,FALSE))</f>
        <v>VP FOR INFORMATION TECHNOLOGY</v>
      </c>
      <c r="AP48" s="149">
        <f t="shared" si="5"/>
        <v>94</v>
      </c>
      <c r="AQ48" s="152" t="s">
        <v>1871</v>
      </c>
      <c r="AR48" s="152" t="s">
        <v>1871</v>
      </c>
      <c r="AS48" s="147"/>
      <c r="AT48" s="147" t="s">
        <v>1870</v>
      </c>
      <c r="AU48" s="147" t="s">
        <v>1629</v>
      </c>
      <c r="AV48" s="147" t="str">
        <f t="shared" si="19"/>
        <v>VPIT</v>
      </c>
      <c r="AW48" s="147" t="str">
        <f t="shared" si="16"/>
        <v>VP FOR INFORMATION TECHNOLOGY</v>
      </c>
      <c r="AX48" s="147"/>
    </row>
    <row r="49" spans="1:50" ht="30">
      <c r="A49" s="147">
        <v>2018</v>
      </c>
      <c r="B49" s="147" t="s">
        <v>137</v>
      </c>
      <c r="C49" s="147" t="s">
        <v>945</v>
      </c>
      <c r="D49" s="147" t="s">
        <v>946</v>
      </c>
      <c r="E49" s="148">
        <v>1912470</v>
      </c>
      <c r="F49" s="147"/>
      <c r="G49" s="147"/>
      <c r="H49" s="147" t="s">
        <v>146</v>
      </c>
      <c r="I49" s="168">
        <v>94</v>
      </c>
      <c r="J49" s="147" t="s">
        <v>85</v>
      </c>
      <c r="K49" s="147" t="s">
        <v>214</v>
      </c>
      <c r="L49" s="148" t="s">
        <v>267</v>
      </c>
      <c r="M49" s="147" t="s">
        <v>268</v>
      </c>
      <c r="N49" s="147" t="s">
        <v>228</v>
      </c>
      <c r="O49" s="147" t="s">
        <v>263</v>
      </c>
      <c r="P49" s="147" t="s">
        <v>269</v>
      </c>
      <c r="Q49" s="147" t="s">
        <v>270</v>
      </c>
      <c r="R49" s="147" t="s">
        <v>271</v>
      </c>
      <c r="S49" s="147" t="s">
        <v>272</v>
      </c>
      <c r="T49" s="147" t="s">
        <v>270</v>
      </c>
      <c r="U49" s="148" t="s">
        <v>273</v>
      </c>
      <c r="V49" s="147"/>
      <c r="W49" s="147"/>
      <c r="X49" s="147">
        <v>0</v>
      </c>
      <c r="Y49" s="147">
        <v>0</v>
      </c>
      <c r="Z49" s="147"/>
      <c r="AA49" s="149" t="str">
        <f t="shared" si="17"/>
        <v>EX</v>
      </c>
      <c r="AB49" s="149">
        <f t="shared" si="1"/>
        <v>0</v>
      </c>
      <c r="AC49" s="149">
        <f t="shared" si="18"/>
        <v>0</v>
      </c>
      <c r="AD49" s="147">
        <v>0</v>
      </c>
      <c r="AE49" s="147">
        <v>0</v>
      </c>
      <c r="AF49" s="147">
        <v>1</v>
      </c>
      <c r="AG49" s="147">
        <v>0</v>
      </c>
      <c r="AH49" s="147">
        <v>0</v>
      </c>
      <c r="AI49" s="150">
        <v>836</v>
      </c>
      <c r="AJ49" s="151">
        <f t="shared" si="20"/>
        <v>836</v>
      </c>
      <c r="AK49" s="151">
        <f t="shared" si="21"/>
        <v>836</v>
      </c>
      <c r="AL49" s="147" t="s">
        <v>10</v>
      </c>
      <c r="AM49" s="147" t="s">
        <v>19</v>
      </c>
      <c r="AN49" s="149" t="str">
        <f>IF(J49="OTHER UNIVERSITY ADMINISTRATION ACCOUNTS",C49,VLOOKUP(J49,'Rept Org Lookup'!$B$5:$C$25,2,FALSE))</f>
        <v>VPIT</v>
      </c>
      <c r="AO49" s="149" t="str">
        <f>IF(C49="OUAA",H49,VLOOKUP(AN49,'Rept Org Lookup'!$C$5:$D$25,2,FALSE))</f>
        <v>VP FOR INFORMATION TECHNOLOGY</v>
      </c>
      <c r="AP49" s="149">
        <f t="shared" si="5"/>
        <v>94</v>
      </c>
      <c r="AQ49" s="152" t="s">
        <v>1871</v>
      </c>
      <c r="AR49" s="152" t="s">
        <v>1871</v>
      </c>
      <c r="AS49" s="147"/>
      <c r="AT49" s="147" t="s">
        <v>1870</v>
      </c>
      <c r="AU49" s="147" t="s">
        <v>1629</v>
      </c>
      <c r="AV49" s="147" t="str">
        <f t="shared" si="19"/>
        <v>VPIT</v>
      </c>
      <c r="AW49" s="147" t="str">
        <f t="shared" si="16"/>
        <v>VP FOR INFORMATION TECHNOLOGY</v>
      </c>
      <c r="AX49" s="147"/>
    </row>
    <row r="50" spans="1:50" ht="30">
      <c r="A50" s="147">
        <v>2018</v>
      </c>
      <c r="B50" s="147" t="s">
        <v>137</v>
      </c>
      <c r="C50" s="147" t="s">
        <v>305</v>
      </c>
      <c r="D50" s="147" t="s">
        <v>1438</v>
      </c>
      <c r="E50" s="148">
        <v>1911410</v>
      </c>
      <c r="F50" s="147"/>
      <c r="G50" s="147"/>
      <c r="H50" s="147" t="s">
        <v>138</v>
      </c>
      <c r="I50" s="168">
        <v>95</v>
      </c>
      <c r="J50" s="147" t="s">
        <v>1444</v>
      </c>
      <c r="K50" s="147" t="s">
        <v>214</v>
      </c>
      <c r="L50" s="148" t="s">
        <v>267</v>
      </c>
      <c r="M50" s="147" t="s">
        <v>268</v>
      </c>
      <c r="N50" s="147" t="s">
        <v>228</v>
      </c>
      <c r="O50" s="147" t="s">
        <v>263</v>
      </c>
      <c r="P50" s="147" t="s">
        <v>269</v>
      </c>
      <c r="Q50" s="147" t="s">
        <v>270</v>
      </c>
      <c r="R50" s="147" t="s">
        <v>271</v>
      </c>
      <c r="S50" s="147" t="s">
        <v>272</v>
      </c>
      <c r="T50" s="147" t="s">
        <v>270</v>
      </c>
      <c r="U50" s="148" t="s">
        <v>273</v>
      </c>
      <c r="V50" s="147"/>
      <c r="W50" s="147"/>
      <c r="X50" s="147">
        <v>0</v>
      </c>
      <c r="Y50" s="147">
        <v>0</v>
      </c>
      <c r="Z50" s="147"/>
      <c r="AA50" s="149" t="str">
        <f t="shared" si="17"/>
        <v>EX</v>
      </c>
      <c r="AB50" s="149">
        <f t="shared" si="1"/>
        <v>0</v>
      </c>
      <c r="AC50" s="149">
        <f t="shared" si="18"/>
        <v>0</v>
      </c>
      <c r="AD50" s="147">
        <v>0</v>
      </c>
      <c r="AE50" s="147">
        <v>0</v>
      </c>
      <c r="AF50" s="147">
        <v>1</v>
      </c>
      <c r="AG50" s="147">
        <v>0</v>
      </c>
      <c r="AH50" s="147">
        <v>0</v>
      </c>
      <c r="AI50" s="150">
        <v>10008</v>
      </c>
      <c r="AJ50" s="151">
        <f t="shared" si="20"/>
        <v>10008</v>
      </c>
      <c r="AK50" s="151">
        <f t="shared" si="21"/>
        <v>10008</v>
      </c>
      <c r="AL50" s="147" t="s">
        <v>10</v>
      </c>
      <c r="AM50" s="147" t="s">
        <v>19</v>
      </c>
      <c r="AN50" s="149" t="s">
        <v>89</v>
      </c>
      <c r="AO50" s="149" t="str">
        <f>IF(C50="OUAA",H50,VLOOKUP(AN50,'Rept Org Lookup'!$C$5:$D$25,2,FALSE))</f>
        <v>VP UNIVERSITY ACADEMIC AFFAIRS</v>
      </c>
      <c r="AP50" s="149">
        <f t="shared" si="5"/>
        <v>95</v>
      </c>
      <c r="AQ50" s="152" t="s">
        <v>1871</v>
      </c>
      <c r="AR50" s="152" t="s">
        <v>1871</v>
      </c>
      <c r="AS50" s="147"/>
      <c r="AT50" s="147" t="s">
        <v>1870</v>
      </c>
      <c r="AU50" s="147" t="s">
        <v>1629</v>
      </c>
      <c r="AV50" s="147" t="str">
        <f t="shared" si="19"/>
        <v>UAVP</v>
      </c>
      <c r="AW50" s="147" t="str">
        <f t="shared" si="16"/>
        <v>VP UNIVERSITY ACADEMIC AFFAIRS</v>
      </c>
      <c r="AX50" s="147"/>
    </row>
    <row r="51" spans="1:50" ht="30">
      <c r="A51" s="139">
        <v>2018</v>
      </c>
      <c r="B51" s="140" t="s">
        <v>137</v>
      </c>
      <c r="C51" s="140" t="s">
        <v>104</v>
      </c>
      <c r="D51" s="140" t="s">
        <v>103</v>
      </c>
      <c r="E51" s="140" t="s">
        <v>692</v>
      </c>
      <c r="F51" s="140" t="s">
        <v>218</v>
      </c>
      <c r="G51" s="140" t="s">
        <v>218</v>
      </c>
      <c r="H51" s="140" t="s">
        <v>103</v>
      </c>
      <c r="I51" s="139" t="s">
        <v>102</v>
      </c>
      <c r="J51" s="140" t="s">
        <v>103</v>
      </c>
      <c r="K51" s="140" t="s">
        <v>214</v>
      </c>
      <c r="L51" s="140" t="s">
        <v>267</v>
      </c>
      <c r="M51" s="140" t="s">
        <v>268</v>
      </c>
      <c r="N51" s="140" t="s">
        <v>228</v>
      </c>
      <c r="O51" s="140" t="s">
        <v>263</v>
      </c>
      <c r="P51" s="140" t="s">
        <v>269</v>
      </c>
      <c r="Q51" s="140" t="s">
        <v>270</v>
      </c>
      <c r="R51" s="140" t="s">
        <v>271</v>
      </c>
      <c r="S51" s="140" t="s">
        <v>272</v>
      </c>
      <c r="T51" s="140" t="s">
        <v>270</v>
      </c>
      <c r="U51" s="172" t="s">
        <v>273</v>
      </c>
      <c r="V51" s="140" t="s">
        <v>218</v>
      </c>
      <c r="W51" s="140" t="s">
        <v>218</v>
      </c>
      <c r="X51" s="139">
        <v>0</v>
      </c>
      <c r="Y51" s="139">
        <v>0</v>
      </c>
      <c r="Z51" s="140" t="s">
        <v>218</v>
      </c>
      <c r="AA51" s="140" t="str">
        <f t="shared" si="17"/>
        <v>EX</v>
      </c>
      <c r="AB51" s="146" t="str">
        <f t="shared" ref="AB51:AB116" si="22">IF(O51 =AA51,Z51,"10cr")</f>
        <v/>
      </c>
      <c r="AC51" s="139">
        <v>0</v>
      </c>
      <c r="AD51" s="139">
        <v>0</v>
      </c>
      <c r="AE51" s="139">
        <v>1</v>
      </c>
      <c r="AF51" s="139">
        <v>0</v>
      </c>
      <c r="AG51" s="139">
        <v>0</v>
      </c>
      <c r="AH51" s="139">
        <v>-67664</v>
      </c>
      <c r="AI51" s="140" t="s">
        <v>218</v>
      </c>
      <c r="AJ51" s="140">
        <f t="shared" ref="AJ51:AJ81" si="23">SUM(AG51:AI51)</f>
        <v>-67664</v>
      </c>
      <c r="AK51" s="74">
        <f t="shared" ref="AK51:AK114" si="24">AE51 +AJ51</f>
        <v>-67663</v>
      </c>
      <c r="AL51" s="140" t="s">
        <v>19</v>
      </c>
      <c r="AM51" s="140" t="s">
        <v>218</v>
      </c>
      <c r="AN51" s="173" t="str">
        <f>IF(J51="OTHER UNIVERSITY ADMINISTRATION ACCOUNTS",C51,VLOOKUP(J51,'Rept Org Lookup'!$B$5:$C$25,2,FALSE))</f>
        <v>ALUM</v>
      </c>
      <c r="AO51" s="173" t="str">
        <f>IF(C51="OUAA",H51,VLOOKUP(AN51,'Rept Org Lookup'!$C$5:$D$25,2,FALSE))</f>
        <v>ALUMNI RELATIONS</v>
      </c>
      <c r="AP51" s="140" t="s">
        <v>1619</v>
      </c>
      <c r="AQ51" s="140" t="s">
        <v>1620</v>
      </c>
      <c r="AR51" s="140" t="s">
        <v>1620</v>
      </c>
      <c r="AS51" s="140" t="s">
        <v>1621</v>
      </c>
      <c r="AT51" s="140" t="s">
        <v>1620</v>
      </c>
      <c r="AU51" s="140"/>
      <c r="AV51" t="str">
        <f t="shared" ref="AV51:AV64" si="25">IF(AND($AN51="UAVP",$Z51="OE"),$AN51 &amp; "-OE",IF(AND($AN51="VPIT",OR($Z51="SS",$Z51="IT")),$AN51 &amp; "-SS",$AN51))</f>
        <v>ALUM</v>
      </c>
      <c r="AW51" t="str">
        <f t="shared" si="16"/>
        <v>ALUMNI RELATIONS</v>
      </c>
      <c r="AX51" s="141"/>
    </row>
    <row r="52" spans="1:50" ht="30">
      <c r="A52" s="139">
        <v>2018</v>
      </c>
      <c r="B52" s="140" t="s">
        <v>137</v>
      </c>
      <c r="C52" s="140" t="s">
        <v>104</v>
      </c>
      <c r="D52" s="140" t="s">
        <v>103</v>
      </c>
      <c r="E52" s="140" t="s">
        <v>692</v>
      </c>
      <c r="F52" s="140" t="s">
        <v>218</v>
      </c>
      <c r="G52" s="140" t="s">
        <v>218</v>
      </c>
      <c r="H52" s="140" t="s">
        <v>103</v>
      </c>
      <c r="I52" s="139" t="s">
        <v>102</v>
      </c>
      <c r="J52" s="140" t="s">
        <v>103</v>
      </c>
      <c r="K52" s="140" t="s">
        <v>214</v>
      </c>
      <c r="L52" s="140" t="s">
        <v>315</v>
      </c>
      <c r="M52" s="140" t="s">
        <v>316</v>
      </c>
      <c r="N52" s="140" t="s">
        <v>228</v>
      </c>
      <c r="O52" s="140" t="s">
        <v>263</v>
      </c>
      <c r="P52" s="140" t="s">
        <v>317</v>
      </c>
      <c r="Q52" s="140" t="s">
        <v>318</v>
      </c>
      <c r="R52" s="140" t="s">
        <v>319</v>
      </c>
      <c r="S52" s="140" t="s">
        <v>281</v>
      </c>
      <c r="T52" s="140" t="s">
        <v>282</v>
      </c>
      <c r="U52" s="172" t="s">
        <v>283</v>
      </c>
      <c r="V52" s="140" t="s">
        <v>218</v>
      </c>
      <c r="W52" s="140" t="s">
        <v>218</v>
      </c>
      <c r="X52" s="139">
        <v>0</v>
      </c>
      <c r="Y52" s="139">
        <v>0</v>
      </c>
      <c r="Z52" s="140" t="s">
        <v>218</v>
      </c>
      <c r="AA52" s="140" t="str">
        <f t="shared" si="17"/>
        <v>IN</v>
      </c>
      <c r="AB52" s="146" t="str">
        <f t="shared" si="22"/>
        <v>10cr</v>
      </c>
      <c r="AC52" s="139">
        <v>0</v>
      </c>
      <c r="AD52" s="139">
        <v>0</v>
      </c>
      <c r="AE52" s="139">
        <v>1</v>
      </c>
      <c r="AF52" s="139">
        <v>0</v>
      </c>
      <c r="AG52" s="139">
        <v>0</v>
      </c>
      <c r="AH52" s="139">
        <v>-67664</v>
      </c>
      <c r="AI52" s="140" t="s">
        <v>218</v>
      </c>
      <c r="AJ52" s="140">
        <f t="shared" si="23"/>
        <v>-67664</v>
      </c>
      <c r="AK52" s="74">
        <f t="shared" si="24"/>
        <v>-67663</v>
      </c>
      <c r="AL52" s="140" t="s">
        <v>19</v>
      </c>
      <c r="AM52" s="140" t="s">
        <v>218</v>
      </c>
      <c r="AN52" s="173" t="str">
        <f>IF(J52="OTHER UNIVERSITY ADMINISTRATION ACCOUNTS",C52,VLOOKUP(J52,'Rept Org Lookup'!$B$5:$C$25,2,FALSE))</f>
        <v>ALUM</v>
      </c>
      <c r="AO52" s="173" t="str">
        <f>IF(C52="OUAA",H52,VLOOKUP(AN52,'Rept Org Lookup'!$C$5:$D$25,2,FALSE))</f>
        <v>ALUMNI RELATIONS</v>
      </c>
      <c r="AP52" s="140" t="s">
        <v>1619</v>
      </c>
      <c r="AQ52" s="140" t="s">
        <v>1620</v>
      </c>
      <c r="AR52" s="140" t="s">
        <v>1620</v>
      </c>
      <c r="AS52" s="140" t="s">
        <v>1621</v>
      </c>
      <c r="AT52" s="140" t="s">
        <v>1620</v>
      </c>
      <c r="AU52" s="140"/>
      <c r="AV52" t="str">
        <f t="shared" si="25"/>
        <v>ALUM</v>
      </c>
      <c r="AW52" t="str">
        <f t="shared" si="16"/>
        <v>ALUMNI RELATIONS</v>
      </c>
      <c r="AX52" s="142"/>
    </row>
    <row r="53" spans="1:50" ht="30">
      <c r="A53" s="139">
        <v>2018</v>
      </c>
      <c r="B53" s="140" t="s">
        <v>137</v>
      </c>
      <c r="C53" s="140" t="s">
        <v>116</v>
      </c>
      <c r="D53" s="140" t="s">
        <v>115</v>
      </c>
      <c r="E53" s="140" t="s">
        <v>586</v>
      </c>
      <c r="F53" s="140" t="s">
        <v>218</v>
      </c>
      <c r="G53" s="140" t="s">
        <v>218</v>
      </c>
      <c r="H53" s="140" t="s">
        <v>587</v>
      </c>
      <c r="I53" s="139" t="s">
        <v>114</v>
      </c>
      <c r="J53" s="140" t="s">
        <v>582</v>
      </c>
      <c r="K53" s="140" t="s">
        <v>214</v>
      </c>
      <c r="L53" s="140" t="s">
        <v>267</v>
      </c>
      <c r="M53" s="140" t="s">
        <v>268</v>
      </c>
      <c r="N53" s="140" t="s">
        <v>228</v>
      </c>
      <c r="O53" s="140" t="s">
        <v>263</v>
      </c>
      <c r="P53" s="140" t="s">
        <v>269</v>
      </c>
      <c r="Q53" s="140" t="s">
        <v>270</v>
      </c>
      <c r="R53" s="140" t="s">
        <v>271</v>
      </c>
      <c r="S53" s="140" t="s">
        <v>272</v>
      </c>
      <c r="T53" s="140" t="s">
        <v>270</v>
      </c>
      <c r="U53" s="172" t="s">
        <v>273</v>
      </c>
      <c r="V53" s="140" t="s">
        <v>218</v>
      </c>
      <c r="W53" s="140" t="s">
        <v>218</v>
      </c>
      <c r="X53" s="139">
        <v>0</v>
      </c>
      <c r="Y53" s="139">
        <v>0</v>
      </c>
      <c r="Z53" s="140" t="s">
        <v>218</v>
      </c>
      <c r="AA53" s="140" t="str">
        <f t="shared" si="17"/>
        <v>EX</v>
      </c>
      <c r="AB53" s="146" t="str">
        <f t="shared" si="22"/>
        <v/>
      </c>
      <c r="AC53" s="139">
        <v>0</v>
      </c>
      <c r="AD53" s="139">
        <v>0</v>
      </c>
      <c r="AE53" s="139">
        <v>1</v>
      </c>
      <c r="AF53" s="139">
        <v>0</v>
      </c>
      <c r="AG53" s="139">
        <v>0</v>
      </c>
      <c r="AH53" s="174">
        <v>-955899</v>
      </c>
      <c r="AI53" s="140" t="s">
        <v>218</v>
      </c>
      <c r="AJ53" s="140">
        <f t="shared" si="23"/>
        <v>-955899</v>
      </c>
      <c r="AK53" s="74">
        <f t="shared" si="24"/>
        <v>-955898</v>
      </c>
      <c r="AL53" s="140" t="s">
        <v>19</v>
      </c>
      <c r="AM53" s="140" t="s">
        <v>218</v>
      </c>
      <c r="AN53" s="173" t="str">
        <f>IF(J53="OTHER UNIVERSITY ADMINISTRATION ACCOUNTS",C53,VLOOKUP(J53,'Rept Org Lookup'!$B$5:$C$25,2,FALSE))</f>
        <v>ARTI</v>
      </c>
      <c r="AO53" s="173" t="str">
        <f>IF(C53="OUAA",H53,VLOOKUP(AN53,'Rept Org Lookup'!$C$5:$D$25,2,FALSE))</f>
        <v>IU RESEARCH &amp; TECHNOLOGY CORP</v>
      </c>
      <c r="AP53" s="140" t="s">
        <v>1619</v>
      </c>
      <c r="AQ53" s="140" t="s">
        <v>1620</v>
      </c>
      <c r="AR53" s="140" t="s">
        <v>1620</v>
      </c>
      <c r="AS53" s="140" t="s">
        <v>1621</v>
      </c>
      <c r="AT53" s="140" t="s">
        <v>1620</v>
      </c>
      <c r="AU53" s="140"/>
      <c r="AV53" t="str">
        <f t="shared" si="25"/>
        <v>ARTI</v>
      </c>
      <c r="AW53" t="str">
        <f t="shared" si="16"/>
        <v>IU RESEARCH &amp; TECHNOLOGY CORP</v>
      </c>
      <c r="AX53" s="141"/>
    </row>
    <row r="54" spans="1:50" ht="30">
      <c r="A54" s="139">
        <v>2018</v>
      </c>
      <c r="B54" s="140" t="s">
        <v>137</v>
      </c>
      <c r="C54" s="140" t="s">
        <v>116</v>
      </c>
      <c r="D54" s="140" t="s">
        <v>115</v>
      </c>
      <c r="E54" s="175">
        <v>1912010</v>
      </c>
      <c r="F54" s="140" t="s">
        <v>218</v>
      </c>
      <c r="G54" s="140" t="s">
        <v>218</v>
      </c>
      <c r="H54" s="140" t="s">
        <v>587</v>
      </c>
      <c r="I54" s="139" t="s">
        <v>114</v>
      </c>
      <c r="J54" s="140" t="s">
        <v>582</v>
      </c>
      <c r="K54" s="140" t="s">
        <v>214</v>
      </c>
      <c r="L54" s="175" t="s">
        <v>315</v>
      </c>
      <c r="M54" s="140" t="s">
        <v>316</v>
      </c>
      <c r="N54" s="140" t="s">
        <v>228</v>
      </c>
      <c r="O54" s="140" t="s">
        <v>263</v>
      </c>
      <c r="P54" s="140" t="s">
        <v>317</v>
      </c>
      <c r="Q54" s="140" t="s">
        <v>318</v>
      </c>
      <c r="R54" s="140" t="s">
        <v>319</v>
      </c>
      <c r="S54" s="140" t="s">
        <v>281</v>
      </c>
      <c r="T54" s="140" t="s">
        <v>282</v>
      </c>
      <c r="U54" s="172" t="s">
        <v>283</v>
      </c>
      <c r="V54" s="140" t="s">
        <v>218</v>
      </c>
      <c r="W54" s="140" t="s">
        <v>218</v>
      </c>
      <c r="X54" s="139">
        <v>0</v>
      </c>
      <c r="Y54" s="139">
        <v>0</v>
      </c>
      <c r="Z54" s="140" t="s">
        <v>218</v>
      </c>
      <c r="AA54" s="140" t="str">
        <f t="shared" si="17"/>
        <v>IN</v>
      </c>
      <c r="AB54" s="146" t="str">
        <f t="shared" si="22"/>
        <v>10cr</v>
      </c>
      <c r="AC54" s="139">
        <v>0</v>
      </c>
      <c r="AD54" s="139">
        <v>0</v>
      </c>
      <c r="AE54" s="139">
        <v>1</v>
      </c>
      <c r="AF54" s="139">
        <v>0</v>
      </c>
      <c r="AG54" s="139">
        <v>0</v>
      </c>
      <c r="AH54" s="174">
        <v>-200000</v>
      </c>
      <c r="AI54" s="140" t="s">
        <v>218</v>
      </c>
      <c r="AJ54" s="140">
        <f t="shared" si="23"/>
        <v>-200000</v>
      </c>
      <c r="AK54" s="74">
        <f t="shared" si="24"/>
        <v>-199999</v>
      </c>
      <c r="AL54" s="140" t="s">
        <v>19</v>
      </c>
      <c r="AM54" s="140" t="s">
        <v>218</v>
      </c>
      <c r="AN54" s="173" t="str">
        <f>IF(J54="OTHER UNIVERSITY ADMINISTRATION ACCOUNTS",C54,VLOOKUP(J54,'Rept Org Lookup'!$B$5:$C$25,2,FALSE))</f>
        <v>ARTI</v>
      </c>
      <c r="AO54" s="173" t="str">
        <f>IF(C54="OUAA",H54,VLOOKUP(AN54,'Rept Org Lookup'!$C$5:$D$25,2,FALSE))</f>
        <v>IU RESEARCH &amp; TECHNOLOGY CORP</v>
      </c>
      <c r="AP54" s="140" t="s">
        <v>1619</v>
      </c>
      <c r="AQ54" s="140" t="s">
        <v>1620</v>
      </c>
      <c r="AR54" s="140" t="s">
        <v>1620</v>
      </c>
      <c r="AS54" s="140" t="s">
        <v>1621</v>
      </c>
      <c r="AT54" s="140" t="s">
        <v>1620</v>
      </c>
      <c r="AU54" s="140"/>
      <c r="AV54" t="str">
        <f t="shared" si="25"/>
        <v>ARTI</v>
      </c>
      <c r="AW54" t="str">
        <f t="shared" si="16"/>
        <v>IU RESEARCH &amp; TECHNOLOGY CORP</v>
      </c>
      <c r="AX54" s="142"/>
    </row>
    <row r="55" spans="1:50" ht="30">
      <c r="A55" s="139">
        <v>2018</v>
      </c>
      <c r="B55" s="140" t="s">
        <v>137</v>
      </c>
      <c r="C55" s="140" t="s">
        <v>116</v>
      </c>
      <c r="D55" s="140" t="s">
        <v>115</v>
      </c>
      <c r="E55" s="175">
        <v>1912020</v>
      </c>
      <c r="F55" s="140" t="s">
        <v>218</v>
      </c>
      <c r="G55" s="140" t="s">
        <v>218</v>
      </c>
      <c r="H55" s="140" t="s">
        <v>587</v>
      </c>
      <c r="I55" s="139" t="s">
        <v>114</v>
      </c>
      <c r="J55" s="140" t="s">
        <v>582</v>
      </c>
      <c r="K55" s="140" t="s">
        <v>214</v>
      </c>
      <c r="L55" s="175" t="s">
        <v>315</v>
      </c>
      <c r="M55" s="140" t="s">
        <v>316</v>
      </c>
      <c r="N55" s="140" t="s">
        <v>228</v>
      </c>
      <c r="O55" s="140" t="s">
        <v>263</v>
      </c>
      <c r="P55" s="140" t="s">
        <v>317</v>
      </c>
      <c r="Q55" s="140" t="s">
        <v>318</v>
      </c>
      <c r="R55" s="140" t="s">
        <v>319</v>
      </c>
      <c r="S55" s="140" t="s">
        <v>281</v>
      </c>
      <c r="T55" s="140" t="s">
        <v>282</v>
      </c>
      <c r="U55" s="172" t="s">
        <v>283</v>
      </c>
      <c r="V55" s="140" t="s">
        <v>218</v>
      </c>
      <c r="W55" s="140" t="s">
        <v>218</v>
      </c>
      <c r="X55" s="139">
        <v>0</v>
      </c>
      <c r="Y55" s="139">
        <v>0</v>
      </c>
      <c r="Z55" s="140" t="s">
        <v>218</v>
      </c>
      <c r="AA55" s="140" t="str">
        <f t="shared" ref="AA55" si="26">IF(P55 ="CORI","IN",IF(P55 ="TRIN","IN",O55))</f>
        <v>IN</v>
      </c>
      <c r="AB55" s="146" t="str">
        <f t="shared" ref="AB55" si="27">IF(O55 =AA55,Z55,"10cr")</f>
        <v>10cr</v>
      </c>
      <c r="AC55" s="139">
        <v>0</v>
      </c>
      <c r="AD55" s="139">
        <v>0</v>
      </c>
      <c r="AE55" s="139">
        <v>1</v>
      </c>
      <c r="AF55" s="139">
        <v>0</v>
      </c>
      <c r="AG55" s="139">
        <v>0</v>
      </c>
      <c r="AH55" s="174">
        <v>-288098</v>
      </c>
      <c r="AI55" s="140" t="s">
        <v>218</v>
      </c>
      <c r="AJ55" s="140">
        <f t="shared" ref="AJ55" si="28">SUM(AG55:AI55)</f>
        <v>-288098</v>
      </c>
      <c r="AK55" s="74">
        <f t="shared" ref="AK55" si="29">AE55 +AJ55</f>
        <v>-288097</v>
      </c>
      <c r="AL55" s="140" t="s">
        <v>19</v>
      </c>
      <c r="AM55" s="140" t="s">
        <v>218</v>
      </c>
      <c r="AN55" s="173" t="str">
        <f>IF(J55="OTHER UNIVERSITY ADMINISTRATION ACCOUNTS",C55,VLOOKUP(J55,'Rept Org Lookup'!$B$5:$C$25,2,FALSE))</f>
        <v>ARTI</v>
      </c>
      <c r="AO55" s="173" t="str">
        <f>IF(C55="OUAA",H55,VLOOKUP(AN55,'Rept Org Lookup'!$C$5:$D$25,2,FALSE))</f>
        <v>IU RESEARCH &amp; TECHNOLOGY CORP</v>
      </c>
      <c r="AP55" s="140" t="s">
        <v>1619</v>
      </c>
      <c r="AQ55" s="140" t="s">
        <v>1620</v>
      </c>
      <c r="AR55" s="140" t="s">
        <v>1620</v>
      </c>
      <c r="AS55" s="140" t="s">
        <v>1621</v>
      </c>
      <c r="AT55" s="140" t="s">
        <v>1620</v>
      </c>
      <c r="AU55" s="140"/>
      <c r="AV55" t="str">
        <f t="shared" si="25"/>
        <v>ARTI</v>
      </c>
      <c r="AW55" t="str">
        <f t="shared" si="16"/>
        <v>IU RESEARCH &amp; TECHNOLOGY CORP</v>
      </c>
      <c r="AX55" s="142"/>
    </row>
    <row r="56" spans="1:50" ht="30">
      <c r="A56" s="139">
        <v>2018</v>
      </c>
      <c r="B56" s="140" t="s">
        <v>137</v>
      </c>
      <c r="C56" s="140" t="s">
        <v>116</v>
      </c>
      <c r="D56" s="140" t="s">
        <v>115</v>
      </c>
      <c r="E56" s="175">
        <v>1912010</v>
      </c>
      <c r="F56" s="140" t="s">
        <v>218</v>
      </c>
      <c r="G56" s="140" t="s">
        <v>218</v>
      </c>
      <c r="H56" s="140" t="s">
        <v>587</v>
      </c>
      <c r="I56" s="139" t="s">
        <v>114</v>
      </c>
      <c r="J56" s="140" t="s">
        <v>582</v>
      </c>
      <c r="K56" s="140" t="s">
        <v>214</v>
      </c>
      <c r="L56" s="175">
        <v>9918</v>
      </c>
      <c r="M56" s="140" t="s">
        <v>316</v>
      </c>
      <c r="N56" s="140" t="s">
        <v>228</v>
      </c>
      <c r="O56" s="140" t="s">
        <v>263</v>
      </c>
      <c r="P56" s="140" t="s">
        <v>317</v>
      </c>
      <c r="Q56" s="140" t="s">
        <v>318</v>
      </c>
      <c r="R56" s="140" t="s">
        <v>319</v>
      </c>
      <c r="S56" s="140" t="s">
        <v>281</v>
      </c>
      <c r="T56" s="140" t="s">
        <v>282</v>
      </c>
      <c r="U56" s="172" t="s">
        <v>283</v>
      </c>
      <c r="V56" s="140" t="s">
        <v>218</v>
      </c>
      <c r="W56" s="140" t="s">
        <v>218</v>
      </c>
      <c r="X56" s="139">
        <v>0</v>
      </c>
      <c r="Y56" s="139">
        <v>0</v>
      </c>
      <c r="Z56" s="140" t="s">
        <v>218</v>
      </c>
      <c r="AA56" s="140" t="str">
        <f t="shared" ref="AA56" si="30">IF(P56 ="CORI","IN",IF(P56 ="TRIN","IN",O56))</f>
        <v>IN</v>
      </c>
      <c r="AB56" s="146" t="str">
        <f t="shared" ref="AB56" si="31">IF(O56 =AA56,Z56,"10cr")</f>
        <v>10cr</v>
      </c>
      <c r="AC56" s="139">
        <v>0</v>
      </c>
      <c r="AD56" s="139">
        <v>0</v>
      </c>
      <c r="AE56" s="139">
        <v>1</v>
      </c>
      <c r="AF56" s="139">
        <v>0</v>
      </c>
      <c r="AG56" s="139">
        <v>0</v>
      </c>
      <c r="AH56" s="174">
        <v>-467801</v>
      </c>
      <c r="AI56" s="140" t="s">
        <v>218</v>
      </c>
      <c r="AJ56" s="140">
        <f t="shared" ref="AJ56" si="32">SUM(AG56:AI56)</f>
        <v>-467801</v>
      </c>
      <c r="AK56" s="74">
        <f t="shared" ref="AK56" si="33">AE56 +AJ56</f>
        <v>-467800</v>
      </c>
      <c r="AL56" s="140" t="s">
        <v>19</v>
      </c>
      <c r="AM56" s="140" t="s">
        <v>218</v>
      </c>
      <c r="AN56" s="173" t="str">
        <f>IF(J56="OTHER UNIVERSITY ADMINISTRATION ACCOUNTS",C56,VLOOKUP(J56,'Rept Org Lookup'!$B$5:$C$25,2,FALSE))</f>
        <v>ARTI</v>
      </c>
      <c r="AO56" s="173" t="str">
        <f>IF(C56="OUAA",H56,VLOOKUP(AN56,'Rept Org Lookup'!$C$5:$D$25,2,FALSE))</f>
        <v>IU RESEARCH &amp; TECHNOLOGY CORP</v>
      </c>
      <c r="AP56" s="140" t="s">
        <v>1619</v>
      </c>
      <c r="AQ56" s="140" t="s">
        <v>1620</v>
      </c>
      <c r="AR56" s="140" t="s">
        <v>1620</v>
      </c>
      <c r="AS56" s="140" t="s">
        <v>1621</v>
      </c>
      <c r="AT56" s="140" t="s">
        <v>1620</v>
      </c>
      <c r="AU56" s="140"/>
      <c r="AV56" t="str">
        <f t="shared" si="25"/>
        <v>ARTI</v>
      </c>
      <c r="AW56" t="str">
        <f t="shared" si="16"/>
        <v>IU RESEARCH &amp; TECHNOLOGY CORP</v>
      </c>
      <c r="AX56" s="142"/>
    </row>
    <row r="57" spans="1:50" ht="30">
      <c r="A57" s="139">
        <v>2018</v>
      </c>
      <c r="B57" s="140" t="s">
        <v>137</v>
      </c>
      <c r="C57" s="140" t="s">
        <v>98</v>
      </c>
      <c r="D57" s="140" t="s">
        <v>1467</v>
      </c>
      <c r="E57" s="140" t="s">
        <v>1468</v>
      </c>
      <c r="F57" s="140" t="s">
        <v>218</v>
      </c>
      <c r="G57" s="140" t="s">
        <v>218</v>
      </c>
      <c r="H57" s="140" t="s">
        <v>1469</v>
      </c>
      <c r="I57" s="139" t="s">
        <v>96</v>
      </c>
      <c r="J57" s="140" t="s">
        <v>97</v>
      </c>
      <c r="K57" s="140" t="s">
        <v>214</v>
      </c>
      <c r="L57" s="140" t="s">
        <v>267</v>
      </c>
      <c r="M57" s="140" t="s">
        <v>268</v>
      </c>
      <c r="N57" s="140" t="s">
        <v>228</v>
      </c>
      <c r="O57" s="140" t="s">
        <v>263</v>
      </c>
      <c r="P57" s="140" t="s">
        <v>269</v>
      </c>
      <c r="Q57" s="140" t="s">
        <v>270</v>
      </c>
      <c r="R57" s="140" t="s">
        <v>271</v>
      </c>
      <c r="S57" s="140" t="s">
        <v>272</v>
      </c>
      <c r="T57" s="140" t="s">
        <v>270</v>
      </c>
      <c r="U57" s="172" t="s">
        <v>273</v>
      </c>
      <c r="V57" s="140" t="s">
        <v>218</v>
      </c>
      <c r="W57" s="140" t="s">
        <v>218</v>
      </c>
      <c r="X57" s="139">
        <v>0</v>
      </c>
      <c r="Y57" s="139">
        <v>0</v>
      </c>
      <c r="Z57" s="140" t="s">
        <v>218</v>
      </c>
      <c r="AA57" s="140" t="str">
        <f t="shared" si="17"/>
        <v>EX</v>
      </c>
      <c r="AB57" s="146" t="str">
        <f t="shared" si="22"/>
        <v/>
      </c>
      <c r="AC57" s="139">
        <v>0</v>
      </c>
      <c r="AD57" s="139">
        <v>0</v>
      </c>
      <c r="AE57" s="139">
        <v>1</v>
      </c>
      <c r="AF57" s="139">
        <v>0</v>
      </c>
      <c r="AG57" s="139">
        <v>0</v>
      </c>
      <c r="AH57" s="139">
        <v>-5210130</v>
      </c>
      <c r="AI57" s="140" t="s">
        <v>218</v>
      </c>
      <c r="AJ57" s="140">
        <f t="shared" si="23"/>
        <v>-5210130</v>
      </c>
      <c r="AK57" s="74">
        <f t="shared" si="24"/>
        <v>-5210129</v>
      </c>
      <c r="AL57" s="140" t="s">
        <v>19</v>
      </c>
      <c r="AM57" s="140" t="s">
        <v>218</v>
      </c>
      <c r="AN57" s="173" t="str">
        <f>IF(J57="OTHER UNIVERSITY ADMINISTRATION ACCOUNTS",C57,VLOOKUP(J57,'Rept Org Lookup'!$B$5:$C$25,2,FALSE))</f>
        <v>CONT</v>
      </c>
      <c r="AO57" s="173" t="str">
        <f>IF(C57="OUAA",H57,VLOOKUP(AN57,'Rept Org Lookup'!$C$5:$D$25,2,FALSE))</f>
        <v>SYSTEM CONTINGENCIES</v>
      </c>
      <c r="AP57" s="140" t="s">
        <v>1619</v>
      </c>
      <c r="AQ57" s="140" t="s">
        <v>1620</v>
      </c>
      <c r="AR57" s="140" t="s">
        <v>1620</v>
      </c>
      <c r="AS57" s="140" t="s">
        <v>1621</v>
      </c>
      <c r="AT57" s="140" t="s">
        <v>1620</v>
      </c>
      <c r="AU57" s="140"/>
      <c r="AV57" t="str">
        <f t="shared" si="25"/>
        <v>CONT</v>
      </c>
      <c r="AW57" t="str">
        <f t="shared" si="16"/>
        <v>SYSTEM CONTINGENCIES</v>
      </c>
      <c r="AX57" s="141"/>
    </row>
    <row r="58" spans="1:50" ht="30">
      <c r="A58" s="139">
        <v>2018</v>
      </c>
      <c r="B58" s="140" t="s">
        <v>137</v>
      </c>
      <c r="C58" s="140" t="s">
        <v>98</v>
      </c>
      <c r="D58" s="140" t="s">
        <v>1467</v>
      </c>
      <c r="E58" s="140" t="s">
        <v>1468</v>
      </c>
      <c r="F58" s="140" t="s">
        <v>218</v>
      </c>
      <c r="G58" s="140" t="s">
        <v>218</v>
      </c>
      <c r="H58" s="140" t="s">
        <v>1469</v>
      </c>
      <c r="I58" s="139" t="s">
        <v>96</v>
      </c>
      <c r="J58" s="140" t="s">
        <v>97</v>
      </c>
      <c r="K58" s="140" t="s">
        <v>214</v>
      </c>
      <c r="L58" s="140" t="s">
        <v>315</v>
      </c>
      <c r="M58" s="140" t="s">
        <v>316</v>
      </c>
      <c r="N58" s="140" t="s">
        <v>228</v>
      </c>
      <c r="O58" s="140" t="s">
        <v>263</v>
      </c>
      <c r="P58" s="140" t="s">
        <v>317</v>
      </c>
      <c r="Q58" s="140" t="s">
        <v>318</v>
      </c>
      <c r="R58" s="140" t="s">
        <v>319</v>
      </c>
      <c r="S58" s="140" t="s">
        <v>281</v>
      </c>
      <c r="T58" s="140" t="s">
        <v>282</v>
      </c>
      <c r="U58" s="172" t="s">
        <v>283</v>
      </c>
      <c r="V58" s="140" t="s">
        <v>218</v>
      </c>
      <c r="W58" s="140" t="s">
        <v>218</v>
      </c>
      <c r="X58" s="139">
        <v>0</v>
      </c>
      <c r="Y58" s="139">
        <v>0</v>
      </c>
      <c r="Z58" s="140" t="s">
        <v>218</v>
      </c>
      <c r="AA58" s="140" t="str">
        <f t="shared" si="17"/>
        <v>IN</v>
      </c>
      <c r="AB58" s="146" t="str">
        <f t="shared" si="22"/>
        <v>10cr</v>
      </c>
      <c r="AC58" s="139">
        <v>0</v>
      </c>
      <c r="AD58" s="139">
        <v>0</v>
      </c>
      <c r="AE58" s="139">
        <v>1</v>
      </c>
      <c r="AF58" s="139">
        <v>0</v>
      </c>
      <c r="AG58" s="139">
        <v>0</v>
      </c>
      <c r="AH58" s="139">
        <v>-5210130</v>
      </c>
      <c r="AI58" s="140" t="s">
        <v>218</v>
      </c>
      <c r="AJ58" s="140">
        <f t="shared" si="23"/>
        <v>-5210130</v>
      </c>
      <c r="AK58" s="74">
        <f t="shared" si="24"/>
        <v>-5210129</v>
      </c>
      <c r="AL58" s="140" t="s">
        <v>19</v>
      </c>
      <c r="AM58" s="140" t="s">
        <v>218</v>
      </c>
      <c r="AN58" s="173" t="str">
        <f>IF(J58="OTHER UNIVERSITY ADMINISTRATION ACCOUNTS",C58,VLOOKUP(J58,'Rept Org Lookup'!$B$5:$C$25,2,FALSE))</f>
        <v>CONT</v>
      </c>
      <c r="AO58" s="173" t="str">
        <f>IF(C58="OUAA",H58,VLOOKUP(AN58,'Rept Org Lookup'!$C$5:$D$25,2,FALSE))</f>
        <v>SYSTEM CONTINGENCIES</v>
      </c>
      <c r="AP58" s="140" t="s">
        <v>1619</v>
      </c>
      <c r="AQ58" s="140" t="s">
        <v>1620</v>
      </c>
      <c r="AR58" s="140" t="s">
        <v>1620</v>
      </c>
      <c r="AS58" s="140" t="s">
        <v>1621</v>
      </c>
      <c r="AT58" s="140" t="s">
        <v>1620</v>
      </c>
      <c r="AU58" s="140"/>
      <c r="AV58" t="str">
        <f t="shared" si="25"/>
        <v>CONT</v>
      </c>
      <c r="AW58" t="str">
        <f t="shared" si="16"/>
        <v>SYSTEM CONTINGENCIES</v>
      </c>
      <c r="AX58" s="142"/>
    </row>
    <row r="59" spans="1:50" ht="30">
      <c r="A59" s="139">
        <v>2018</v>
      </c>
      <c r="B59" s="140" t="s">
        <v>137</v>
      </c>
      <c r="C59" s="140" t="s">
        <v>1542</v>
      </c>
      <c r="D59" s="140" t="s">
        <v>1543</v>
      </c>
      <c r="E59" s="140" t="s">
        <v>1544</v>
      </c>
      <c r="F59" s="140" t="s">
        <v>218</v>
      </c>
      <c r="G59" s="140" t="s">
        <v>218</v>
      </c>
      <c r="H59" s="140" t="s">
        <v>1545</v>
      </c>
      <c r="I59" s="139" t="s">
        <v>111</v>
      </c>
      <c r="J59" s="140" t="s">
        <v>112</v>
      </c>
      <c r="K59" s="140" t="s">
        <v>214</v>
      </c>
      <c r="L59" s="140" t="s">
        <v>267</v>
      </c>
      <c r="M59" s="140" t="s">
        <v>268</v>
      </c>
      <c r="N59" s="140" t="s">
        <v>228</v>
      </c>
      <c r="O59" s="140" t="s">
        <v>263</v>
      </c>
      <c r="P59" s="140" t="s">
        <v>269</v>
      </c>
      <c r="Q59" s="140" t="s">
        <v>270</v>
      </c>
      <c r="R59" s="140" t="s">
        <v>271</v>
      </c>
      <c r="S59" s="140" t="s">
        <v>272</v>
      </c>
      <c r="T59" s="140" t="s">
        <v>270</v>
      </c>
      <c r="U59" s="172" t="s">
        <v>273</v>
      </c>
      <c r="V59" s="140" t="s">
        <v>218</v>
      </c>
      <c r="W59" s="140" t="s">
        <v>218</v>
      </c>
      <c r="X59" s="139">
        <v>0</v>
      </c>
      <c r="Y59" s="139">
        <v>0</v>
      </c>
      <c r="Z59" s="140" t="s">
        <v>218</v>
      </c>
      <c r="AA59" s="140" t="str">
        <f t="shared" si="17"/>
        <v>EX</v>
      </c>
      <c r="AB59" s="146" t="str">
        <f t="shared" si="22"/>
        <v/>
      </c>
      <c r="AC59" s="139">
        <v>0</v>
      </c>
      <c r="AD59" s="139">
        <v>0</v>
      </c>
      <c r="AE59" s="139">
        <v>1</v>
      </c>
      <c r="AF59" s="139">
        <v>0</v>
      </c>
      <c r="AG59" s="139">
        <v>0</v>
      </c>
      <c r="AH59" s="139">
        <v>92701</v>
      </c>
      <c r="AI59" s="140" t="s">
        <v>218</v>
      </c>
      <c r="AJ59" s="140">
        <f t="shared" si="23"/>
        <v>92701</v>
      </c>
      <c r="AK59" s="74">
        <f t="shared" si="24"/>
        <v>92702</v>
      </c>
      <c r="AL59" s="140" t="s">
        <v>19</v>
      </c>
      <c r="AM59" s="140" t="s">
        <v>218</v>
      </c>
      <c r="AN59" s="173" t="str">
        <f>IF(J59="OTHER UNIVERSITY ADMINISTRATION ACCOUNTS",C59,VLOOKUP(J59,'Rept Org Lookup'!$B$5:$C$25,2,FALSE))</f>
        <v>CLSC</v>
      </c>
      <c r="AO59" s="173" t="str">
        <f>IF(C59="OUAA",H59,VLOOKUP(AN59,'Rept Org Lookup'!$C$5:$D$25,2,FALSE))</f>
        <v>VP CLINICAL AFFAIRS</v>
      </c>
      <c r="AP59" s="140" t="s">
        <v>1619</v>
      </c>
      <c r="AQ59" s="140" t="s">
        <v>1620</v>
      </c>
      <c r="AR59" s="140" t="s">
        <v>1620</v>
      </c>
      <c r="AS59" s="140" t="s">
        <v>1621</v>
      </c>
      <c r="AT59" s="140" t="s">
        <v>1620</v>
      </c>
      <c r="AU59" s="140"/>
      <c r="AV59" t="str">
        <f t="shared" si="25"/>
        <v>CLSC</v>
      </c>
      <c r="AW59" t="str">
        <f t="shared" ref="AW59:AW69" si="34" xml:space="preserve"> IF(AND($AN59="UAVP",$Z59="OE"),$AO59 &amp; "-ONLINE EDUCATION",IF(AND($AN59="VPIT",OR($Z59="SS",$Z59="IT")),$AO59 &amp; "-SHARED SERVICES",$AO59))</f>
        <v>VP CLINICAL AFFAIRS</v>
      </c>
      <c r="AX59" s="141"/>
    </row>
    <row r="60" spans="1:50" ht="30">
      <c r="A60" s="139">
        <v>2018</v>
      </c>
      <c r="B60" s="140" t="s">
        <v>137</v>
      </c>
      <c r="C60" s="140" t="s">
        <v>1542</v>
      </c>
      <c r="D60" s="140" t="s">
        <v>1543</v>
      </c>
      <c r="E60" s="140" t="s">
        <v>1544</v>
      </c>
      <c r="F60" s="140" t="s">
        <v>218</v>
      </c>
      <c r="G60" s="140" t="s">
        <v>218</v>
      </c>
      <c r="H60" s="140" t="s">
        <v>1545</v>
      </c>
      <c r="I60" s="139" t="s">
        <v>111</v>
      </c>
      <c r="J60" s="140" t="s">
        <v>112</v>
      </c>
      <c r="K60" s="140" t="s">
        <v>214</v>
      </c>
      <c r="L60" s="140" t="s">
        <v>315</v>
      </c>
      <c r="M60" s="140" t="s">
        <v>316</v>
      </c>
      <c r="N60" s="140" t="s">
        <v>228</v>
      </c>
      <c r="O60" s="140" t="s">
        <v>263</v>
      </c>
      <c r="P60" s="140" t="s">
        <v>317</v>
      </c>
      <c r="Q60" s="140" t="s">
        <v>318</v>
      </c>
      <c r="R60" s="140" t="s">
        <v>319</v>
      </c>
      <c r="S60" s="140" t="s">
        <v>281</v>
      </c>
      <c r="T60" s="140" t="s">
        <v>282</v>
      </c>
      <c r="U60" s="172" t="s">
        <v>283</v>
      </c>
      <c r="V60" s="140" t="s">
        <v>218</v>
      </c>
      <c r="W60" s="140" t="s">
        <v>218</v>
      </c>
      <c r="X60" s="139">
        <v>0</v>
      </c>
      <c r="Y60" s="139">
        <v>0</v>
      </c>
      <c r="Z60" s="140" t="s">
        <v>218</v>
      </c>
      <c r="AA60" s="140" t="str">
        <f t="shared" si="17"/>
        <v>IN</v>
      </c>
      <c r="AB60" s="146" t="str">
        <f t="shared" si="22"/>
        <v>10cr</v>
      </c>
      <c r="AC60" s="139">
        <v>0</v>
      </c>
      <c r="AD60" s="139">
        <v>0</v>
      </c>
      <c r="AE60" s="139">
        <v>1</v>
      </c>
      <c r="AF60" s="139">
        <v>0</v>
      </c>
      <c r="AG60" s="139">
        <v>0</v>
      </c>
      <c r="AH60" s="139">
        <v>92701</v>
      </c>
      <c r="AI60" s="140" t="s">
        <v>218</v>
      </c>
      <c r="AJ60" s="140">
        <f t="shared" si="23"/>
        <v>92701</v>
      </c>
      <c r="AK60" s="74">
        <f t="shared" si="24"/>
        <v>92702</v>
      </c>
      <c r="AL60" s="140" t="s">
        <v>19</v>
      </c>
      <c r="AM60" s="140" t="s">
        <v>218</v>
      </c>
      <c r="AN60" s="173" t="str">
        <f>IF(J60="OTHER UNIVERSITY ADMINISTRATION ACCOUNTS",C60,VLOOKUP(J60,'Rept Org Lookup'!$B$5:$C$25,2,FALSE))</f>
        <v>CLSC</v>
      </c>
      <c r="AO60" s="173" t="str">
        <f>IF(C60="OUAA",H60,VLOOKUP(AN60,'Rept Org Lookup'!$C$5:$D$25,2,FALSE))</f>
        <v>VP CLINICAL AFFAIRS</v>
      </c>
      <c r="AP60" s="140" t="s">
        <v>1619</v>
      </c>
      <c r="AQ60" s="140" t="s">
        <v>1620</v>
      </c>
      <c r="AR60" s="140" t="s">
        <v>1620</v>
      </c>
      <c r="AS60" s="140" t="s">
        <v>1621</v>
      </c>
      <c r="AT60" s="140" t="s">
        <v>1620</v>
      </c>
      <c r="AU60" s="140"/>
      <c r="AV60" t="str">
        <f t="shared" si="25"/>
        <v>CLSC</v>
      </c>
      <c r="AW60" t="str">
        <f t="shared" si="34"/>
        <v>VP CLINICAL AFFAIRS</v>
      </c>
      <c r="AX60" s="142"/>
    </row>
    <row r="61" spans="1:50" ht="30">
      <c r="A61" s="139">
        <v>2018</v>
      </c>
      <c r="B61" s="140" t="s">
        <v>137</v>
      </c>
      <c r="C61" s="140" t="s">
        <v>945</v>
      </c>
      <c r="D61" s="140" t="s">
        <v>946</v>
      </c>
      <c r="E61" s="140" t="s">
        <v>947</v>
      </c>
      <c r="F61" s="140" t="s">
        <v>218</v>
      </c>
      <c r="G61" s="140" t="s">
        <v>218</v>
      </c>
      <c r="H61" s="140" t="s">
        <v>948</v>
      </c>
      <c r="I61" s="139" t="s">
        <v>84</v>
      </c>
      <c r="J61" s="140" t="s">
        <v>85</v>
      </c>
      <c r="K61" s="140" t="s">
        <v>214</v>
      </c>
      <c r="L61" s="140" t="s">
        <v>267</v>
      </c>
      <c r="M61" s="140" t="s">
        <v>268</v>
      </c>
      <c r="N61" s="140" t="s">
        <v>228</v>
      </c>
      <c r="O61" s="140" t="s">
        <v>263</v>
      </c>
      <c r="P61" s="140" t="s">
        <v>269</v>
      </c>
      <c r="Q61" s="140" t="s">
        <v>270</v>
      </c>
      <c r="R61" s="140" t="s">
        <v>271</v>
      </c>
      <c r="S61" s="140" t="s">
        <v>272</v>
      </c>
      <c r="T61" s="140" t="s">
        <v>270</v>
      </c>
      <c r="U61" s="172" t="s">
        <v>273</v>
      </c>
      <c r="V61" s="140" t="s">
        <v>218</v>
      </c>
      <c r="W61" s="140" t="s">
        <v>218</v>
      </c>
      <c r="X61" s="139">
        <v>0</v>
      </c>
      <c r="Y61" s="139">
        <v>0</v>
      </c>
      <c r="Z61" s="140" t="s">
        <v>218</v>
      </c>
      <c r="AA61" s="140" t="str">
        <f t="shared" si="17"/>
        <v>EX</v>
      </c>
      <c r="AB61" s="146" t="str">
        <f t="shared" si="22"/>
        <v/>
      </c>
      <c r="AC61" s="139">
        <v>0</v>
      </c>
      <c r="AD61" s="139">
        <v>0</v>
      </c>
      <c r="AE61" s="139">
        <v>1</v>
      </c>
      <c r="AF61" s="139">
        <v>0</v>
      </c>
      <c r="AG61" s="139">
        <v>0</v>
      </c>
      <c r="AH61" s="139">
        <v>4723767</v>
      </c>
      <c r="AI61" s="140" t="s">
        <v>218</v>
      </c>
      <c r="AJ61" s="140">
        <f t="shared" si="23"/>
        <v>4723767</v>
      </c>
      <c r="AK61" s="74">
        <f t="shared" si="24"/>
        <v>4723768</v>
      </c>
      <c r="AL61" s="140" t="s">
        <v>19</v>
      </c>
      <c r="AM61" s="140" t="s">
        <v>218</v>
      </c>
      <c r="AN61" s="173" t="str">
        <f>IF(J61="OTHER UNIVERSITY ADMINISTRATION ACCOUNTS",C61,VLOOKUP(J61,'Rept Org Lookup'!$B$5:$C$25,2,FALSE))</f>
        <v>VPIT</v>
      </c>
      <c r="AO61" s="173" t="str">
        <f>IF(C61="OUAA",H61,VLOOKUP(AN61,'Rept Org Lookup'!$C$5:$D$25,2,FALSE))</f>
        <v>VP FOR INFORMATION TECHNOLOGY</v>
      </c>
      <c r="AP61" s="140" t="s">
        <v>1619</v>
      </c>
      <c r="AQ61" s="140" t="s">
        <v>1620</v>
      </c>
      <c r="AR61" s="140" t="s">
        <v>1620</v>
      </c>
      <c r="AS61" s="140" t="s">
        <v>1621</v>
      </c>
      <c r="AT61" s="140" t="s">
        <v>1620</v>
      </c>
      <c r="AU61" s="140"/>
      <c r="AV61" t="str">
        <f t="shared" si="25"/>
        <v>VPIT</v>
      </c>
      <c r="AW61" t="str">
        <f t="shared" si="34"/>
        <v>VP FOR INFORMATION TECHNOLOGY</v>
      </c>
      <c r="AX61" s="141"/>
    </row>
    <row r="62" spans="1:50" ht="30">
      <c r="A62" s="139">
        <v>2018</v>
      </c>
      <c r="B62" s="140" t="s">
        <v>137</v>
      </c>
      <c r="C62" s="140" t="s">
        <v>945</v>
      </c>
      <c r="D62" s="140" t="s">
        <v>946</v>
      </c>
      <c r="E62" s="140" t="s">
        <v>947</v>
      </c>
      <c r="F62" s="140" t="s">
        <v>218</v>
      </c>
      <c r="G62" s="140" t="s">
        <v>218</v>
      </c>
      <c r="H62" s="140" t="s">
        <v>948</v>
      </c>
      <c r="I62" s="139" t="s">
        <v>84</v>
      </c>
      <c r="J62" s="140" t="s">
        <v>85</v>
      </c>
      <c r="K62" s="140" t="s">
        <v>214</v>
      </c>
      <c r="L62" s="140" t="s">
        <v>315</v>
      </c>
      <c r="M62" s="140" t="s">
        <v>316</v>
      </c>
      <c r="N62" s="140" t="s">
        <v>228</v>
      </c>
      <c r="O62" s="140" t="s">
        <v>263</v>
      </c>
      <c r="P62" s="140" t="s">
        <v>317</v>
      </c>
      <c r="Q62" s="140" t="s">
        <v>318</v>
      </c>
      <c r="R62" s="140" t="s">
        <v>319</v>
      </c>
      <c r="S62" s="140" t="s">
        <v>281</v>
      </c>
      <c r="T62" s="140" t="s">
        <v>282</v>
      </c>
      <c r="U62" s="172" t="s">
        <v>283</v>
      </c>
      <c r="V62" s="140" t="s">
        <v>218</v>
      </c>
      <c r="W62" s="140" t="s">
        <v>218</v>
      </c>
      <c r="X62" s="139">
        <v>0</v>
      </c>
      <c r="Y62" s="139">
        <v>0</v>
      </c>
      <c r="Z62" s="140" t="s">
        <v>218</v>
      </c>
      <c r="AA62" s="140" t="str">
        <f t="shared" si="17"/>
        <v>IN</v>
      </c>
      <c r="AB62" s="146" t="str">
        <f t="shared" si="22"/>
        <v>10cr</v>
      </c>
      <c r="AC62" s="139">
        <v>0</v>
      </c>
      <c r="AD62" s="139">
        <v>0</v>
      </c>
      <c r="AE62" s="139">
        <v>1</v>
      </c>
      <c r="AF62" s="139">
        <v>0</v>
      </c>
      <c r="AG62" s="139">
        <v>0</v>
      </c>
      <c r="AH62" s="139">
        <v>4723767</v>
      </c>
      <c r="AI62" s="140" t="s">
        <v>218</v>
      </c>
      <c r="AJ62" s="140">
        <f t="shared" si="23"/>
        <v>4723767</v>
      </c>
      <c r="AK62" s="74">
        <f t="shared" si="24"/>
        <v>4723768</v>
      </c>
      <c r="AL62" s="140" t="s">
        <v>19</v>
      </c>
      <c r="AM62" s="140" t="s">
        <v>218</v>
      </c>
      <c r="AN62" s="173" t="str">
        <f>IF(J62="OTHER UNIVERSITY ADMINISTRATION ACCOUNTS",C62,VLOOKUP(J62,'Rept Org Lookup'!$B$5:$C$25,2,FALSE))</f>
        <v>VPIT</v>
      </c>
      <c r="AO62" s="173" t="str">
        <f>IF(C62="OUAA",H62,VLOOKUP(AN62,'Rept Org Lookup'!$C$5:$D$25,2,FALSE))</f>
        <v>VP FOR INFORMATION TECHNOLOGY</v>
      </c>
      <c r="AP62" s="140" t="s">
        <v>1619</v>
      </c>
      <c r="AQ62" s="140" t="s">
        <v>1620</v>
      </c>
      <c r="AR62" s="140" t="s">
        <v>1620</v>
      </c>
      <c r="AS62" s="140" t="s">
        <v>1621</v>
      </c>
      <c r="AT62" s="140" t="s">
        <v>1620</v>
      </c>
      <c r="AU62" s="140"/>
      <c r="AV62" t="str">
        <f t="shared" si="25"/>
        <v>VPIT</v>
      </c>
      <c r="AW62" t="str">
        <f t="shared" si="34"/>
        <v>VP FOR INFORMATION TECHNOLOGY</v>
      </c>
      <c r="AX62" s="142"/>
    </row>
    <row r="63" spans="1:50" ht="30">
      <c r="A63" s="139">
        <v>2018</v>
      </c>
      <c r="B63" s="140" t="s">
        <v>137</v>
      </c>
      <c r="C63" s="140" t="s">
        <v>1237</v>
      </c>
      <c r="D63" s="140" t="s">
        <v>1238</v>
      </c>
      <c r="E63" s="140" t="s">
        <v>1242</v>
      </c>
      <c r="F63" s="140" t="s">
        <v>218</v>
      </c>
      <c r="G63" s="140" t="s">
        <v>218</v>
      </c>
      <c r="H63" s="140" t="s">
        <v>148</v>
      </c>
      <c r="I63" s="139" t="s">
        <v>1623</v>
      </c>
      <c r="J63" s="140" t="s">
        <v>85</v>
      </c>
      <c r="K63" s="140" t="s">
        <v>214</v>
      </c>
      <c r="L63" s="140" t="s">
        <v>267</v>
      </c>
      <c r="M63" s="140" t="s">
        <v>268</v>
      </c>
      <c r="N63" s="140" t="s">
        <v>228</v>
      </c>
      <c r="O63" s="140" t="s">
        <v>263</v>
      </c>
      <c r="P63" s="140" t="s">
        <v>269</v>
      </c>
      <c r="Q63" s="140" t="s">
        <v>270</v>
      </c>
      <c r="R63" s="140" t="s">
        <v>271</v>
      </c>
      <c r="S63" s="140" t="s">
        <v>272</v>
      </c>
      <c r="T63" s="140" t="s">
        <v>270</v>
      </c>
      <c r="U63" s="172" t="s">
        <v>273</v>
      </c>
      <c r="V63" s="140" t="s">
        <v>218</v>
      </c>
      <c r="W63" s="140" t="s">
        <v>218</v>
      </c>
      <c r="X63" s="139">
        <v>0</v>
      </c>
      <c r="Y63" s="139">
        <v>0</v>
      </c>
      <c r="Z63" s="140" t="s">
        <v>141</v>
      </c>
      <c r="AA63" s="140" t="str">
        <f t="shared" si="17"/>
        <v>EX</v>
      </c>
      <c r="AB63" s="146" t="str">
        <f t="shared" si="22"/>
        <v>IT</v>
      </c>
      <c r="AC63" s="139">
        <v>0</v>
      </c>
      <c r="AD63" s="139">
        <v>0</v>
      </c>
      <c r="AE63" s="139">
        <v>1</v>
      </c>
      <c r="AF63" s="139">
        <v>0</v>
      </c>
      <c r="AG63" s="139">
        <v>0</v>
      </c>
      <c r="AH63" s="139">
        <v>-7566332</v>
      </c>
      <c r="AI63" s="140" t="s">
        <v>218</v>
      </c>
      <c r="AJ63" s="140">
        <f t="shared" si="23"/>
        <v>-7566332</v>
      </c>
      <c r="AK63" s="74">
        <f t="shared" si="24"/>
        <v>-7566331</v>
      </c>
      <c r="AL63" s="140" t="s">
        <v>19</v>
      </c>
      <c r="AM63" s="140" t="s">
        <v>218</v>
      </c>
      <c r="AN63" s="173" t="str">
        <f>IF(J63="OTHER UNIVERSITY ADMINISTRATION ACCOUNTS",C63,VLOOKUP(J63,'Rept Org Lookup'!$B$5:$C$25,2,FALSE))</f>
        <v>VPIT</v>
      </c>
      <c r="AO63" s="173" t="str">
        <f>IF(C63="OUAA",H63,VLOOKUP(AN63,'Rept Org Lookup'!$C$5:$D$25,2,FALSE))</f>
        <v>VP FOR INFORMATION TECHNOLOGY</v>
      </c>
      <c r="AP63" s="140" t="s">
        <v>1619</v>
      </c>
      <c r="AQ63" s="140" t="s">
        <v>1620</v>
      </c>
      <c r="AR63" s="140" t="s">
        <v>1620</v>
      </c>
      <c r="AS63" s="140" t="s">
        <v>1621</v>
      </c>
      <c r="AT63" s="140" t="s">
        <v>1620</v>
      </c>
      <c r="AU63" s="140"/>
      <c r="AV63" t="str">
        <f t="shared" si="25"/>
        <v>VPIT-SS</v>
      </c>
      <c r="AW63" t="str">
        <f t="shared" si="34"/>
        <v>VP FOR INFORMATION TECHNOLOGY-SHARED SERVICES</v>
      </c>
      <c r="AX63" s="141"/>
    </row>
    <row r="64" spans="1:50" ht="30">
      <c r="A64" s="139">
        <v>2018</v>
      </c>
      <c r="B64" s="140" t="s">
        <v>137</v>
      </c>
      <c r="C64" s="140" t="s">
        <v>1237</v>
      </c>
      <c r="D64" s="140" t="s">
        <v>1238</v>
      </c>
      <c r="E64" s="140" t="s">
        <v>1242</v>
      </c>
      <c r="F64" s="140" t="s">
        <v>218</v>
      </c>
      <c r="G64" s="140" t="s">
        <v>218</v>
      </c>
      <c r="H64" s="140" t="s">
        <v>148</v>
      </c>
      <c r="I64" s="139" t="s">
        <v>1623</v>
      </c>
      <c r="J64" s="140" t="s">
        <v>85</v>
      </c>
      <c r="K64" s="140" t="s">
        <v>214</v>
      </c>
      <c r="L64" s="140" t="s">
        <v>315</v>
      </c>
      <c r="M64" s="140" t="s">
        <v>316</v>
      </c>
      <c r="N64" s="140" t="s">
        <v>228</v>
      </c>
      <c r="O64" s="140" t="s">
        <v>263</v>
      </c>
      <c r="P64" s="140" t="s">
        <v>317</v>
      </c>
      <c r="Q64" s="140" t="s">
        <v>318</v>
      </c>
      <c r="R64" s="140" t="s">
        <v>319</v>
      </c>
      <c r="S64" s="140" t="s">
        <v>281</v>
      </c>
      <c r="T64" s="140" t="s">
        <v>282</v>
      </c>
      <c r="U64" s="172" t="s">
        <v>283</v>
      </c>
      <c r="V64" s="140" t="s">
        <v>218</v>
      </c>
      <c r="W64" s="140" t="s">
        <v>218</v>
      </c>
      <c r="X64" s="139">
        <v>0</v>
      </c>
      <c r="Y64" s="139">
        <v>0</v>
      </c>
      <c r="Z64" s="140" t="s">
        <v>141</v>
      </c>
      <c r="AA64" s="140" t="str">
        <f t="shared" si="17"/>
        <v>IN</v>
      </c>
      <c r="AB64" s="146" t="str">
        <f t="shared" si="22"/>
        <v>10cr</v>
      </c>
      <c r="AC64" s="139">
        <v>0</v>
      </c>
      <c r="AD64" s="139">
        <v>0</v>
      </c>
      <c r="AE64" s="139">
        <v>1</v>
      </c>
      <c r="AF64" s="139">
        <v>0</v>
      </c>
      <c r="AG64" s="139">
        <v>0</v>
      </c>
      <c r="AH64" s="139">
        <v>-7566332</v>
      </c>
      <c r="AI64" s="140" t="s">
        <v>218</v>
      </c>
      <c r="AJ64" s="140">
        <f t="shared" si="23"/>
        <v>-7566332</v>
      </c>
      <c r="AK64" s="74">
        <f t="shared" si="24"/>
        <v>-7566331</v>
      </c>
      <c r="AL64" s="140" t="s">
        <v>19</v>
      </c>
      <c r="AM64" s="140" t="s">
        <v>218</v>
      </c>
      <c r="AN64" s="173" t="str">
        <f>IF(J64="OTHER UNIVERSITY ADMINISTRATION ACCOUNTS",C64,VLOOKUP(J64,'Rept Org Lookup'!$B$5:$C$25,2,FALSE))</f>
        <v>VPIT</v>
      </c>
      <c r="AO64" s="173" t="str">
        <f>IF(C64="OUAA",H64,VLOOKUP(AN64,'Rept Org Lookup'!$C$5:$D$25,2,FALSE))</f>
        <v>VP FOR INFORMATION TECHNOLOGY</v>
      </c>
      <c r="AP64" s="140" t="s">
        <v>1619</v>
      </c>
      <c r="AQ64" s="140" t="s">
        <v>1620</v>
      </c>
      <c r="AR64" s="140" t="s">
        <v>1620</v>
      </c>
      <c r="AS64" s="140" t="s">
        <v>1621</v>
      </c>
      <c r="AT64" s="140" t="s">
        <v>1620</v>
      </c>
      <c r="AU64" s="140"/>
      <c r="AV64" t="str">
        <f t="shared" si="25"/>
        <v>VPIT-SS</v>
      </c>
      <c r="AW64" t="str">
        <f t="shared" si="34"/>
        <v>VP FOR INFORMATION TECHNOLOGY-SHARED SERVICES</v>
      </c>
      <c r="AX64" s="142"/>
    </row>
    <row r="65" spans="1:50" ht="30">
      <c r="A65" s="139">
        <v>2018</v>
      </c>
      <c r="B65" s="140" t="s">
        <v>137</v>
      </c>
      <c r="C65" s="140" t="s">
        <v>1702</v>
      </c>
      <c r="D65" s="140" t="s">
        <v>1703</v>
      </c>
      <c r="E65" s="140" t="s">
        <v>1704</v>
      </c>
      <c r="F65" s="140" t="s">
        <v>218</v>
      </c>
      <c r="G65" s="140" t="s">
        <v>218</v>
      </c>
      <c r="H65" s="140" t="s">
        <v>1703</v>
      </c>
      <c r="I65" s="139" t="s">
        <v>69</v>
      </c>
      <c r="J65" s="140" t="s">
        <v>70</v>
      </c>
      <c r="K65" s="140" t="s">
        <v>214</v>
      </c>
      <c r="L65" s="140" t="s">
        <v>267</v>
      </c>
      <c r="M65" s="140" t="s">
        <v>268</v>
      </c>
      <c r="N65" s="140" t="s">
        <v>228</v>
      </c>
      <c r="O65" s="140" t="s">
        <v>263</v>
      </c>
      <c r="P65" s="140" t="s">
        <v>269</v>
      </c>
      <c r="Q65" s="140" t="s">
        <v>270</v>
      </c>
      <c r="R65" s="140" t="s">
        <v>271</v>
      </c>
      <c r="S65" s="140" t="s">
        <v>272</v>
      </c>
      <c r="T65" s="140" t="s">
        <v>270</v>
      </c>
      <c r="U65" s="172" t="s">
        <v>273</v>
      </c>
      <c r="V65" s="140" t="s">
        <v>218</v>
      </c>
      <c r="W65" s="140" t="s">
        <v>218</v>
      </c>
      <c r="X65" s="139">
        <v>0</v>
      </c>
      <c r="Y65" s="139">
        <v>0</v>
      </c>
      <c r="Z65" s="140" t="s">
        <v>218</v>
      </c>
      <c r="AA65" s="140" t="str">
        <f t="shared" si="17"/>
        <v>EX</v>
      </c>
      <c r="AB65" s="146" t="str">
        <f t="shared" si="22"/>
        <v/>
      </c>
      <c r="AC65" s="139">
        <v>0</v>
      </c>
      <c r="AD65" s="139">
        <v>0</v>
      </c>
      <c r="AE65" s="139">
        <v>1</v>
      </c>
      <c r="AF65" s="139">
        <v>0</v>
      </c>
      <c r="AG65" s="139">
        <v>0</v>
      </c>
      <c r="AH65" s="139">
        <v>-162905</v>
      </c>
      <c r="AI65" s="140" t="s">
        <v>218</v>
      </c>
      <c r="AJ65" s="140">
        <f t="shared" si="23"/>
        <v>-162905</v>
      </c>
      <c r="AK65" s="74">
        <f t="shared" si="24"/>
        <v>-162904</v>
      </c>
      <c r="AL65" s="140" t="s">
        <v>19</v>
      </c>
      <c r="AM65" s="140" t="s">
        <v>218</v>
      </c>
      <c r="AN65" s="173" t="str">
        <f>IF(J65="OTHER UNIVERSITY ADMINISTRATION ACCOUNTS",C65,VLOOKUP(J65,'Rept Org Lookup'!$B$5:$C$25,2,FALSE))</f>
        <v>VPDV</v>
      </c>
      <c r="AO65" s="173" t="str">
        <f>IF(C65="OUAA",H65,VLOOKUP(AN65,'Rept Org Lookup'!$C$5:$D$25,2,FALSE))</f>
        <v>VP DIVERSITY,EQUITY&amp;MULTICULTURAL AFFRS</v>
      </c>
      <c r="AP65" s="140" t="s">
        <v>1619</v>
      </c>
      <c r="AQ65" s="140" t="s">
        <v>1620</v>
      </c>
      <c r="AR65" s="140" t="s">
        <v>1620</v>
      </c>
      <c r="AS65" s="140" t="s">
        <v>1621</v>
      </c>
      <c r="AT65" s="140" t="s">
        <v>1620</v>
      </c>
      <c r="AU65" s="140"/>
      <c r="AV65" t="str">
        <f t="shared" ref="AV65:AV75" si="35">IF(AND($AN65="UAVP",$Z65="OE"),$AN65 &amp; "-OE",IF(AND($AN65="VPIT",OR($Z65="SS",$Z65="IT")),$AN65 &amp; "-SS",$AN65))</f>
        <v>VPDV</v>
      </c>
      <c r="AW65" t="str">
        <f t="shared" si="34"/>
        <v>VP DIVERSITY,EQUITY&amp;MULTICULTURAL AFFRS</v>
      </c>
      <c r="AX65" s="141"/>
    </row>
    <row r="66" spans="1:50" ht="30">
      <c r="A66" s="139">
        <v>2018</v>
      </c>
      <c r="B66" s="140" t="s">
        <v>137</v>
      </c>
      <c r="C66" s="140" t="s">
        <v>1702</v>
      </c>
      <c r="D66" s="140" t="s">
        <v>1703</v>
      </c>
      <c r="E66" s="140" t="s">
        <v>1704</v>
      </c>
      <c r="F66" s="140" t="s">
        <v>218</v>
      </c>
      <c r="G66" s="140" t="s">
        <v>218</v>
      </c>
      <c r="H66" s="140" t="s">
        <v>1703</v>
      </c>
      <c r="I66" s="139" t="s">
        <v>69</v>
      </c>
      <c r="J66" s="140" t="s">
        <v>70</v>
      </c>
      <c r="K66" s="140" t="s">
        <v>214</v>
      </c>
      <c r="L66" s="140" t="s">
        <v>315</v>
      </c>
      <c r="M66" s="140" t="s">
        <v>316</v>
      </c>
      <c r="N66" s="140" t="s">
        <v>228</v>
      </c>
      <c r="O66" s="140" t="s">
        <v>263</v>
      </c>
      <c r="P66" s="140" t="s">
        <v>317</v>
      </c>
      <c r="Q66" s="140" t="s">
        <v>318</v>
      </c>
      <c r="R66" s="140" t="s">
        <v>319</v>
      </c>
      <c r="S66" s="140" t="s">
        <v>281</v>
      </c>
      <c r="T66" s="140" t="s">
        <v>282</v>
      </c>
      <c r="U66" s="172" t="s">
        <v>283</v>
      </c>
      <c r="V66" s="140" t="s">
        <v>218</v>
      </c>
      <c r="W66" s="140" t="s">
        <v>218</v>
      </c>
      <c r="X66" s="139">
        <v>0</v>
      </c>
      <c r="Y66" s="139">
        <v>0</v>
      </c>
      <c r="Z66" s="140" t="s">
        <v>218</v>
      </c>
      <c r="AA66" s="140" t="str">
        <f t="shared" si="17"/>
        <v>IN</v>
      </c>
      <c r="AB66" s="146" t="str">
        <f t="shared" si="22"/>
        <v>10cr</v>
      </c>
      <c r="AC66" s="139">
        <v>0</v>
      </c>
      <c r="AD66" s="139">
        <v>0</v>
      </c>
      <c r="AE66" s="139">
        <v>1</v>
      </c>
      <c r="AF66" s="139">
        <v>0</v>
      </c>
      <c r="AG66" s="139">
        <v>0</v>
      </c>
      <c r="AH66" s="139">
        <v>-162905</v>
      </c>
      <c r="AI66" s="140" t="s">
        <v>218</v>
      </c>
      <c r="AJ66" s="140">
        <f t="shared" si="23"/>
        <v>-162905</v>
      </c>
      <c r="AK66" s="74">
        <f t="shared" si="24"/>
        <v>-162904</v>
      </c>
      <c r="AL66" s="140" t="s">
        <v>19</v>
      </c>
      <c r="AM66" s="140" t="s">
        <v>218</v>
      </c>
      <c r="AN66" s="173" t="str">
        <f>IF(J66="OTHER UNIVERSITY ADMINISTRATION ACCOUNTS",C66,VLOOKUP(J66,'Rept Org Lookup'!$B$5:$C$25,2,FALSE))</f>
        <v>VPDV</v>
      </c>
      <c r="AO66" s="173" t="str">
        <f>IF(C66="OUAA",H66,VLOOKUP(AN66,'Rept Org Lookup'!$C$5:$D$25,2,FALSE))</f>
        <v>VP DIVERSITY,EQUITY&amp;MULTICULTURAL AFFRS</v>
      </c>
      <c r="AP66" s="140" t="s">
        <v>1619</v>
      </c>
      <c r="AQ66" s="140" t="s">
        <v>1620</v>
      </c>
      <c r="AR66" s="140" t="s">
        <v>1620</v>
      </c>
      <c r="AS66" s="140" t="s">
        <v>1621</v>
      </c>
      <c r="AT66" s="140" t="s">
        <v>1620</v>
      </c>
      <c r="AU66" s="140"/>
      <c r="AV66" t="str">
        <f t="shared" si="35"/>
        <v>VPDV</v>
      </c>
      <c r="AW66" t="str">
        <f t="shared" si="34"/>
        <v>VP DIVERSITY,EQUITY&amp;MULTICULTURAL AFFRS</v>
      </c>
      <c r="AX66" s="142"/>
    </row>
    <row r="67" spans="1:50" ht="30">
      <c r="A67" s="139">
        <v>2018</v>
      </c>
      <c r="B67" s="140" t="s">
        <v>137</v>
      </c>
      <c r="C67" s="140" t="s">
        <v>1406</v>
      </c>
      <c r="D67" s="140" t="s">
        <v>1407</v>
      </c>
      <c r="E67" s="140" t="s">
        <v>1408</v>
      </c>
      <c r="F67" s="140" t="s">
        <v>218</v>
      </c>
      <c r="G67" s="140" t="s">
        <v>218</v>
      </c>
      <c r="H67" s="140" t="s">
        <v>1409</v>
      </c>
      <c r="I67" s="139" t="s">
        <v>1624</v>
      </c>
      <c r="J67" s="140" t="s">
        <v>88</v>
      </c>
      <c r="K67" s="140" t="s">
        <v>214</v>
      </c>
      <c r="L67" s="140" t="s">
        <v>267</v>
      </c>
      <c r="M67" s="140" t="s">
        <v>268</v>
      </c>
      <c r="N67" s="140" t="s">
        <v>228</v>
      </c>
      <c r="O67" s="140" t="s">
        <v>263</v>
      </c>
      <c r="P67" s="140" t="s">
        <v>269</v>
      </c>
      <c r="Q67" s="140" t="s">
        <v>270</v>
      </c>
      <c r="R67" s="140" t="s">
        <v>271</v>
      </c>
      <c r="S67" s="140" t="s">
        <v>272</v>
      </c>
      <c r="T67" s="140" t="s">
        <v>270</v>
      </c>
      <c r="U67" s="172" t="s">
        <v>273</v>
      </c>
      <c r="V67" s="140" t="s">
        <v>218</v>
      </c>
      <c r="W67" s="140" t="s">
        <v>218</v>
      </c>
      <c r="X67" s="139">
        <v>0</v>
      </c>
      <c r="Y67" s="139">
        <v>0</v>
      </c>
      <c r="Z67" s="140" t="s">
        <v>1410</v>
      </c>
      <c r="AA67" s="140" t="str">
        <f t="shared" si="17"/>
        <v>EX</v>
      </c>
      <c r="AB67" s="146" t="str">
        <f t="shared" si="22"/>
        <v>OE</v>
      </c>
      <c r="AC67" s="139">
        <v>0</v>
      </c>
      <c r="AD67" s="139">
        <v>0</v>
      </c>
      <c r="AE67" s="139">
        <v>1</v>
      </c>
      <c r="AF67" s="139">
        <v>0</v>
      </c>
      <c r="AG67" s="139">
        <v>0</v>
      </c>
      <c r="AH67" s="139">
        <v>8480000</v>
      </c>
      <c r="AI67" s="140" t="s">
        <v>218</v>
      </c>
      <c r="AJ67" s="140">
        <f t="shared" si="23"/>
        <v>8480000</v>
      </c>
      <c r="AK67" s="74">
        <f t="shared" si="24"/>
        <v>8480001</v>
      </c>
      <c r="AL67" s="140" t="s">
        <v>19</v>
      </c>
      <c r="AM67" s="140" t="s">
        <v>218</v>
      </c>
      <c r="AN67" s="173" t="str">
        <f>IF(J67="OTHER UNIVERSITY ADMINISTRATION ACCOUNTS",C67,VLOOKUP(J67,'Rept Org Lookup'!$B$5:$C$25,2,FALSE))</f>
        <v>UAVP</v>
      </c>
      <c r="AO67" s="173" t="str">
        <f>IF(C67="OUAA",H67,VLOOKUP(AN67,'Rept Org Lookup'!$C$5:$D$25,2,FALSE))</f>
        <v>VP UNIVERSITY ACADEMIC AFFAIRS</v>
      </c>
      <c r="AP67" s="140" t="s">
        <v>1619</v>
      </c>
      <c r="AQ67" s="140" t="s">
        <v>1620</v>
      </c>
      <c r="AR67" s="140" t="s">
        <v>1620</v>
      </c>
      <c r="AS67" s="140" t="s">
        <v>1621</v>
      </c>
      <c r="AT67" s="140" t="s">
        <v>1620</v>
      </c>
      <c r="AU67" s="140"/>
      <c r="AV67" t="str">
        <f t="shared" si="35"/>
        <v>UAVP-OE</v>
      </c>
      <c r="AW67" t="str">
        <f t="shared" si="34"/>
        <v>VP UNIVERSITY ACADEMIC AFFAIRS-ONLINE EDUCATION</v>
      </c>
      <c r="AX67" s="141"/>
    </row>
    <row r="68" spans="1:50" ht="30">
      <c r="A68" s="139">
        <v>2018</v>
      </c>
      <c r="B68" s="140" t="s">
        <v>137</v>
      </c>
      <c r="C68" s="140" t="s">
        <v>1406</v>
      </c>
      <c r="D68" s="140" t="s">
        <v>1407</v>
      </c>
      <c r="E68" s="140" t="s">
        <v>1408</v>
      </c>
      <c r="F68" s="140" t="s">
        <v>218</v>
      </c>
      <c r="G68" s="140" t="s">
        <v>218</v>
      </c>
      <c r="H68" s="140" t="s">
        <v>1409</v>
      </c>
      <c r="I68" s="139" t="s">
        <v>1624</v>
      </c>
      <c r="J68" s="140" t="s">
        <v>88</v>
      </c>
      <c r="K68" s="140" t="s">
        <v>214</v>
      </c>
      <c r="L68" s="140" t="s">
        <v>315</v>
      </c>
      <c r="M68" s="140" t="s">
        <v>316</v>
      </c>
      <c r="N68" s="140" t="s">
        <v>228</v>
      </c>
      <c r="O68" s="140" t="s">
        <v>263</v>
      </c>
      <c r="P68" s="140" t="s">
        <v>317</v>
      </c>
      <c r="Q68" s="140" t="s">
        <v>318</v>
      </c>
      <c r="R68" s="140" t="s">
        <v>319</v>
      </c>
      <c r="S68" s="140" t="s">
        <v>281</v>
      </c>
      <c r="T68" s="140" t="s">
        <v>282</v>
      </c>
      <c r="U68" s="172" t="s">
        <v>283</v>
      </c>
      <c r="V68" s="140" t="s">
        <v>218</v>
      </c>
      <c r="W68" s="140" t="s">
        <v>218</v>
      </c>
      <c r="X68" s="139">
        <v>0</v>
      </c>
      <c r="Y68" s="139">
        <v>0</v>
      </c>
      <c r="Z68" s="140" t="s">
        <v>1410</v>
      </c>
      <c r="AA68" s="140" t="str">
        <f t="shared" si="17"/>
        <v>IN</v>
      </c>
      <c r="AB68" s="146" t="str">
        <f t="shared" si="22"/>
        <v>10cr</v>
      </c>
      <c r="AC68" s="139">
        <v>0</v>
      </c>
      <c r="AD68" s="139">
        <v>0</v>
      </c>
      <c r="AE68" s="139">
        <v>1</v>
      </c>
      <c r="AF68" s="139">
        <v>0</v>
      </c>
      <c r="AG68" s="139">
        <v>0</v>
      </c>
      <c r="AH68" s="139">
        <v>8480000</v>
      </c>
      <c r="AI68" s="140" t="s">
        <v>218</v>
      </c>
      <c r="AJ68" s="140">
        <f t="shared" si="23"/>
        <v>8480000</v>
      </c>
      <c r="AK68" s="74">
        <f t="shared" si="24"/>
        <v>8480001</v>
      </c>
      <c r="AL68" s="140" t="s">
        <v>19</v>
      </c>
      <c r="AM68" s="140" t="s">
        <v>218</v>
      </c>
      <c r="AN68" s="173" t="str">
        <f>IF(J68="OTHER UNIVERSITY ADMINISTRATION ACCOUNTS",C68,VLOOKUP(J68,'Rept Org Lookup'!$B$5:$C$25,2,FALSE))</f>
        <v>UAVP</v>
      </c>
      <c r="AO68" s="173" t="str">
        <f>IF(C68="OUAA",H68,VLOOKUP(AN68,'Rept Org Lookup'!$C$5:$D$25,2,FALSE))</f>
        <v>VP UNIVERSITY ACADEMIC AFFAIRS</v>
      </c>
      <c r="AP68" s="140" t="s">
        <v>1619</v>
      </c>
      <c r="AQ68" s="140" t="s">
        <v>1620</v>
      </c>
      <c r="AR68" s="140" t="s">
        <v>1620</v>
      </c>
      <c r="AS68" s="140" t="s">
        <v>1621</v>
      </c>
      <c r="AT68" s="140" t="s">
        <v>1620</v>
      </c>
      <c r="AU68" s="140"/>
      <c r="AV68" t="str">
        <f t="shared" si="35"/>
        <v>UAVP-OE</v>
      </c>
      <c r="AW68" t="str">
        <f t="shared" si="34"/>
        <v>VP UNIVERSITY ACADEMIC AFFAIRS-ONLINE EDUCATION</v>
      </c>
      <c r="AX68" s="142"/>
    </row>
    <row r="69" spans="1:50" ht="30">
      <c r="A69" s="139">
        <v>2018</v>
      </c>
      <c r="B69" s="140" t="s">
        <v>137</v>
      </c>
      <c r="C69" s="140" t="s">
        <v>74</v>
      </c>
      <c r="D69" s="140" t="s">
        <v>73</v>
      </c>
      <c r="E69" s="140" t="s">
        <v>1817</v>
      </c>
      <c r="F69" s="140" t="s">
        <v>218</v>
      </c>
      <c r="G69" s="140" t="s">
        <v>218</v>
      </c>
      <c r="H69" s="140" t="s">
        <v>1818</v>
      </c>
      <c r="I69" s="139" t="s">
        <v>72</v>
      </c>
      <c r="J69" s="140" t="s">
        <v>73</v>
      </c>
      <c r="K69" s="140" t="s">
        <v>214</v>
      </c>
      <c r="L69" s="140" t="s">
        <v>267</v>
      </c>
      <c r="M69" s="140" t="s">
        <v>268</v>
      </c>
      <c r="N69" s="140" t="s">
        <v>228</v>
      </c>
      <c r="O69" s="140" t="s">
        <v>263</v>
      </c>
      <c r="P69" s="140" t="s">
        <v>269</v>
      </c>
      <c r="Q69" s="140" t="s">
        <v>270</v>
      </c>
      <c r="R69" s="140" t="s">
        <v>271</v>
      </c>
      <c r="S69" s="140" t="s">
        <v>272</v>
      </c>
      <c r="T69" s="140" t="s">
        <v>270</v>
      </c>
      <c r="U69" s="172" t="s">
        <v>273</v>
      </c>
      <c r="V69" s="140" t="s">
        <v>218</v>
      </c>
      <c r="W69" s="140" t="s">
        <v>218</v>
      </c>
      <c r="X69" s="139">
        <v>0</v>
      </c>
      <c r="Y69" s="139">
        <v>0</v>
      </c>
      <c r="Z69" s="140" t="s">
        <v>218</v>
      </c>
      <c r="AA69" s="140" t="str">
        <f t="shared" si="17"/>
        <v>EX</v>
      </c>
      <c r="AB69" s="146" t="str">
        <f t="shared" si="22"/>
        <v/>
      </c>
      <c r="AC69" s="139">
        <v>0</v>
      </c>
      <c r="AD69" s="139">
        <v>0</v>
      </c>
      <c r="AE69" s="139">
        <v>1</v>
      </c>
      <c r="AF69" s="139">
        <v>0</v>
      </c>
      <c r="AG69" s="139">
        <v>0</v>
      </c>
      <c r="AH69" s="139">
        <v>-560</v>
      </c>
      <c r="AI69" s="140" t="s">
        <v>218</v>
      </c>
      <c r="AJ69" s="140">
        <f t="shared" si="23"/>
        <v>-560</v>
      </c>
      <c r="AK69" s="74">
        <f t="shared" si="24"/>
        <v>-559</v>
      </c>
      <c r="AL69" s="140" t="s">
        <v>19</v>
      </c>
      <c r="AM69" s="140" t="s">
        <v>218</v>
      </c>
      <c r="AN69" s="173" t="str">
        <f>IF(J69="OTHER UNIVERSITY ADMINISTRATION ACCOUNTS",C69,VLOOKUP(J69,'Rept Org Lookup'!$B$5:$C$25,2,FALSE))</f>
        <v>PRES</v>
      </c>
      <c r="AO69" s="173" t="str">
        <f>IF(C69="OUAA",H69,VLOOKUP(AN69,'Rept Org Lookup'!$C$5:$D$25,2,FALSE))</f>
        <v>PRESIDENT'S OFFICE</v>
      </c>
      <c r="AP69" s="140" t="s">
        <v>1619</v>
      </c>
      <c r="AQ69" s="140" t="s">
        <v>1620</v>
      </c>
      <c r="AR69" s="140" t="s">
        <v>1620</v>
      </c>
      <c r="AS69" s="140" t="s">
        <v>1621</v>
      </c>
      <c r="AT69" s="140" t="s">
        <v>1620</v>
      </c>
      <c r="AU69" s="140"/>
      <c r="AV69" t="str">
        <f t="shared" si="35"/>
        <v>PRES</v>
      </c>
      <c r="AW69" t="str">
        <f t="shared" si="34"/>
        <v>PRESIDENT'S OFFICE</v>
      </c>
      <c r="AX69" s="141"/>
    </row>
    <row r="70" spans="1:50" ht="30">
      <c r="A70" s="139">
        <v>2018</v>
      </c>
      <c r="B70" s="140" t="s">
        <v>137</v>
      </c>
      <c r="C70" s="140" t="s">
        <v>74</v>
      </c>
      <c r="D70" s="140" t="s">
        <v>73</v>
      </c>
      <c r="E70" s="140" t="s">
        <v>1817</v>
      </c>
      <c r="F70" s="140" t="s">
        <v>218</v>
      </c>
      <c r="G70" s="140" t="s">
        <v>218</v>
      </c>
      <c r="H70" s="140" t="s">
        <v>1818</v>
      </c>
      <c r="I70" s="139" t="s">
        <v>72</v>
      </c>
      <c r="J70" s="140" t="s">
        <v>73</v>
      </c>
      <c r="K70" s="140" t="s">
        <v>214</v>
      </c>
      <c r="L70" s="140" t="s">
        <v>315</v>
      </c>
      <c r="M70" s="140" t="s">
        <v>316</v>
      </c>
      <c r="N70" s="140" t="s">
        <v>228</v>
      </c>
      <c r="O70" s="140" t="s">
        <v>263</v>
      </c>
      <c r="P70" s="140" t="s">
        <v>317</v>
      </c>
      <c r="Q70" s="140" t="s">
        <v>318</v>
      </c>
      <c r="R70" s="140" t="s">
        <v>319</v>
      </c>
      <c r="S70" s="140" t="s">
        <v>281</v>
      </c>
      <c r="T70" s="140" t="s">
        <v>282</v>
      </c>
      <c r="U70" s="172" t="s">
        <v>283</v>
      </c>
      <c r="V70" s="140" t="s">
        <v>218</v>
      </c>
      <c r="W70" s="140" t="s">
        <v>218</v>
      </c>
      <c r="X70" s="139">
        <v>0</v>
      </c>
      <c r="Y70" s="139">
        <v>0</v>
      </c>
      <c r="Z70" s="140" t="s">
        <v>218</v>
      </c>
      <c r="AA70" s="140" t="str">
        <f t="shared" si="17"/>
        <v>IN</v>
      </c>
      <c r="AB70" s="146" t="str">
        <f t="shared" si="22"/>
        <v>10cr</v>
      </c>
      <c r="AC70" s="139">
        <v>0</v>
      </c>
      <c r="AD70" s="139">
        <v>0</v>
      </c>
      <c r="AE70" s="139">
        <v>1</v>
      </c>
      <c r="AF70" s="139">
        <v>0</v>
      </c>
      <c r="AG70" s="139">
        <v>0</v>
      </c>
      <c r="AH70" s="139">
        <v>-560</v>
      </c>
      <c r="AI70" s="140" t="s">
        <v>218</v>
      </c>
      <c r="AJ70" s="140">
        <f t="shared" si="23"/>
        <v>-560</v>
      </c>
      <c r="AK70" s="74">
        <f t="shared" si="24"/>
        <v>-559</v>
      </c>
      <c r="AL70" s="140" t="s">
        <v>19</v>
      </c>
      <c r="AM70" s="140" t="s">
        <v>218</v>
      </c>
      <c r="AN70" s="173" t="str">
        <f>IF(J70="OTHER UNIVERSITY ADMINISTRATION ACCOUNTS",C70,VLOOKUP(J70,'Rept Org Lookup'!$B$5:$C$25,2,FALSE))</f>
        <v>PRES</v>
      </c>
      <c r="AO70" s="173" t="str">
        <f>IF(C70="OUAA",H70,VLOOKUP(AN70,'Rept Org Lookup'!$C$5:$D$25,2,FALSE))</f>
        <v>PRESIDENT'S OFFICE</v>
      </c>
      <c r="AP70" s="140" t="s">
        <v>1619</v>
      </c>
      <c r="AQ70" s="140" t="s">
        <v>1620</v>
      </c>
      <c r="AR70" s="140" t="s">
        <v>1620</v>
      </c>
      <c r="AS70" s="140" t="s">
        <v>1621</v>
      </c>
      <c r="AT70" s="140" t="s">
        <v>1620</v>
      </c>
      <c r="AU70" s="140"/>
      <c r="AV70" t="str">
        <f t="shared" si="35"/>
        <v>PRES</v>
      </c>
      <c r="AW70" t="str">
        <f t="shared" ref="AW70:AW133" si="36" xml:space="preserve"> IF(AND($AN70="UAVP",$Z70="OE"),$AO70 &amp; "-ONLINE EDUCATION",IF(AND($AN70="VPIT",OR($Z70="SS",$Z70="IT")),$AO70 &amp; "-SHARED SERVICES",$AO70))</f>
        <v>PRESIDENT'S OFFICE</v>
      </c>
      <c r="AX70" s="142"/>
    </row>
    <row r="71" spans="1:50" ht="30">
      <c r="A71" s="139">
        <v>2018</v>
      </c>
      <c r="B71" s="140" t="s">
        <v>137</v>
      </c>
      <c r="C71" s="140" t="s">
        <v>1429</v>
      </c>
      <c r="D71" s="140" t="s">
        <v>1430</v>
      </c>
      <c r="E71" s="140" t="s">
        <v>1819</v>
      </c>
      <c r="F71" s="140" t="s">
        <v>218</v>
      </c>
      <c r="G71" s="140" t="s">
        <v>218</v>
      </c>
      <c r="H71" s="140" t="s">
        <v>1820</v>
      </c>
      <c r="I71" s="139" t="s">
        <v>87</v>
      </c>
      <c r="J71" s="140" t="s">
        <v>88</v>
      </c>
      <c r="K71" s="140" t="s">
        <v>214</v>
      </c>
      <c r="L71" s="140" t="s">
        <v>267</v>
      </c>
      <c r="M71" s="140" t="s">
        <v>268</v>
      </c>
      <c r="N71" s="140" t="s">
        <v>228</v>
      </c>
      <c r="O71" s="140" t="s">
        <v>263</v>
      </c>
      <c r="P71" s="140" t="s">
        <v>269</v>
      </c>
      <c r="Q71" s="140" t="s">
        <v>270</v>
      </c>
      <c r="R71" s="140" t="s">
        <v>271</v>
      </c>
      <c r="S71" s="140" t="s">
        <v>272</v>
      </c>
      <c r="T71" s="140" t="s">
        <v>270</v>
      </c>
      <c r="U71" s="172" t="s">
        <v>273</v>
      </c>
      <c r="V71" s="140" t="s">
        <v>218</v>
      </c>
      <c r="W71" s="140" t="s">
        <v>218</v>
      </c>
      <c r="X71" s="139">
        <v>0</v>
      </c>
      <c r="Y71" s="139">
        <v>0</v>
      </c>
      <c r="Z71" s="140" t="s">
        <v>218</v>
      </c>
      <c r="AA71" s="140" t="str">
        <f t="shared" si="17"/>
        <v>EX</v>
      </c>
      <c r="AB71" s="146" t="str">
        <f t="shared" si="22"/>
        <v/>
      </c>
      <c r="AC71" s="139">
        <v>0</v>
      </c>
      <c r="AD71" s="139">
        <v>0</v>
      </c>
      <c r="AE71" s="139">
        <v>1</v>
      </c>
      <c r="AF71" s="139">
        <v>0</v>
      </c>
      <c r="AG71" s="139">
        <v>0</v>
      </c>
      <c r="AH71" s="139">
        <v>320346</v>
      </c>
      <c r="AI71" s="140" t="s">
        <v>218</v>
      </c>
      <c r="AJ71" s="140">
        <f t="shared" si="23"/>
        <v>320346</v>
      </c>
      <c r="AK71" s="74">
        <f t="shared" si="24"/>
        <v>320347</v>
      </c>
      <c r="AL71" s="140" t="s">
        <v>19</v>
      </c>
      <c r="AM71" s="140" t="s">
        <v>218</v>
      </c>
      <c r="AN71" s="173" t="str">
        <f>IF(J71="OTHER UNIVERSITY ADMINISTRATION ACCOUNTS",C71,VLOOKUP(J71,'Rept Org Lookup'!$B$5:$C$25,2,FALSE))</f>
        <v>UAVP</v>
      </c>
      <c r="AO71" s="173" t="str">
        <f>IF(C71="OUAA",H71,VLOOKUP(AN71,'Rept Org Lookup'!$C$5:$D$25,2,FALSE))</f>
        <v>VP UNIVERSITY ACADEMIC AFFAIRS</v>
      </c>
      <c r="AP71" s="140" t="s">
        <v>1619</v>
      </c>
      <c r="AQ71" s="140" t="s">
        <v>1620</v>
      </c>
      <c r="AR71" s="140" t="s">
        <v>1620</v>
      </c>
      <c r="AS71" s="140" t="s">
        <v>1621</v>
      </c>
      <c r="AT71" s="140" t="s">
        <v>1620</v>
      </c>
      <c r="AU71" s="140"/>
      <c r="AV71" t="str">
        <f t="shared" si="35"/>
        <v>UAVP</v>
      </c>
      <c r="AW71" t="str">
        <f t="shared" si="36"/>
        <v>VP UNIVERSITY ACADEMIC AFFAIRS</v>
      </c>
      <c r="AX71" s="141"/>
    </row>
    <row r="72" spans="1:50" ht="30">
      <c r="A72" s="139">
        <v>2018</v>
      </c>
      <c r="B72" s="140" t="s">
        <v>137</v>
      </c>
      <c r="C72" s="140" t="s">
        <v>1429</v>
      </c>
      <c r="D72" s="140" t="s">
        <v>1430</v>
      </c>
      <c r="E72" s="140" t="s">
        <v>1819</v>
      </c>
      <c r="F72" s="140" t="s">
        <v>218</v>
      </c>
      <c r="G72" s="140" t="s">
        <v>218</v>
      </c>
      <c r="H72" s="140" t="s">
        <v>1820</v>
      </c>
      <c r="I72" s="139" t="s">
        <v>87</v>
      </c>
      <c r="J72" s="140" t="s">
        <v>88</v>
      </c>
      <c r="K72" s="140" t="s">
        <v>214</v>
      </c>
      <c r="L72" s="140" t="s">
        <v>315</v>
      </c>
      <c r="M72" s="140" t="s">
        <v>316</v>
      </c>
      <c r="N72" s="140" t="s">
        <v>228</v>
      </c>
      <c r="O72" s="140" t="s">
        <v>263</v>
      </c>
      <c r="P72" s="140" t="s">
        <v>317</v>
      </c>
      <c r="Q72" s="140" t="s">
        <v>318</v>
      </c>
      <c r="R72" s="140" t="s">
        <v>319</v>
      </c>
      <c r="S72" s="140" t="s">
        <v>281</v>
      </c>
      <c r="T72" s="140" t="s">
        <v>282</v>
      </c>
      <c r="U72" s="172" t="s">
        <v>283</v>
      </c>
      <c r="V72" s="140" t="s">
        <v>218</v>
      </c>
      <c r="W72" s="140" t="s">
        <v>218</v>
      </c>
      <c r="X72" s="139">
        <v>0</v>
      </c>
      <c r="Y72" s="139">
        <v>0</v>
      </c>
      <c r="Z72" s="140" t="s">
        <v>218</v>
      </c>
      <c r="AA72" s="140" t="str">
        <f t="shared" si="17"/>
        <v>IN</v>
      </c>
      <c r="AB72" s="146" t="str">
        <f t="shared" si="22"/>
        <v>10cr</v>
      </c>
      <c r="AC72" s="139">
        <v>0</v>
      </c>
      <c r="AD72" s="139">
        <v>0</v>
      </c>
      <c r="AE72" s="139">
        <v>1</v>
      </c>
      <c r="AF72" s="139">
        <v>0</v>
      </c>
      <c r="AG72" s="139">
        <v>0</v>
      </c>
      <c r="AH72" s="139">
        <v>320346</v>
      </c>
      <c r="AI72" s="140" t="s">
        <v>218</v>
      </c>
      <c r="AJ72" s="140">
        <f t="shared" si="23"/>
        <v>320346</v>
      </c>
      <c r="AK72" s="74">
        <f t="shared" si="24"/>
        <v>320347</v>
      </c>
      <c r="AL72" s="140" t="s">
        <v>19</v>
      </c>
      <c r="AM72" s="140" t="s">
        <v>218</v>
      </c>
      <c r="AN72" s="173" t="str">
        <f>IF(J72="OTHER UNIVERSITY ADMINISTRATION ACCOUNTS",C72,VLOOKUP(J72,'Rept Org Lookup'!$B$5:$C$25,2,FALSE))</f>
        <v>UAVP</v>
      </c>
      <c r="AO72" s="173" t="str">
        <f>IF(C72="OUAA",H72,VLOOKUP(AN72,'Rept Org Lookup'!$C$5:$D$25,2,FALSE))</f>
        <v>VP UNIVERSITY ACADEMIC AFFAIRS</v>
      </c>
      <c r="AP72" s="140" t="s">
        <v>1619</v>
      </c>
      <c r="AQ72" s="140" t="s">
        <v>1620</v>
      </c>
      <c r="AR72" s="140" t="s">
        <v>1620</v>
      </c>
      <c r="AS72" s="140" t="s">
        <v>1621</v>
      </c>
      <c r="AT72" s="140" t="s">
        <v>1620</v>
      </c>
      <c r="AU72" s="140"/>
      <c r="AV72" t="str">
        <f t="shared" si="35"/>
        <v>UAVP</v>
      </c>
      <c r="AW72" t="str">
        <f t="shared" si="36"/>
        <v>VP UNIVERSITY ACADEMIC AFFAIRS</v>
      </c>
      <c r="AX72" s="142"/>
    </row>
    <row r="73" spans="1:50" ht="30">
      <c r="A73" s="139">
        <v>2018</v>
      </c>
      <c r="B73" s="140" t="s">
        <v>137</v>
      </c>
      <c r="C73" s="140" t="s">
        <v>305</v>
      </c>
      <c r="D73" s="140" t="s">
        <v>1438</v>
      </c>
      <c r="E73" s="140" t="s">
        <v>1441</v>
      </c>
      <c r="F73" s="140" t="s">
        <v>218</v>
      </c>
      <c r="G73" s="140" t="s">
        <v>218</v>
      </c>
      <c r="H73" s="140" t="s">
        <v>138</v>
      </c>
      <c r="I73" s="139" t="s">
        <v>1821</v>
      </c>
      <c r="J73" s="140" t="s">
        <v>88</v>
      </c>
      <c r="K73" s="140" t="s">
        <v>214</v>
      </c>
      <c r="L73" s="140" t="s">
        <v>267</v>
      </c>
      <c r="M73" s="140" t="s">
        <v>268</v>
      </c>
      <c r="N73" s="140" t="s">
        <v>228</v>
      </c>
      <c r="O73" s="140" t="s">
        <v>263</v>
      </c>
      <c r="P73" s="140" t="s">
        <v>269</v>
      </c>
      <c r="Q73" s="140" t="s">
        <v>270</v>
      </c>
      <c r="R73" s="140" t="s">
        <v>271</v>
      </c>
      <c r="S73" s="140" t="s">
        <v>272</v>
      </c>
      <c r="T73" s="140" t="s">
        <v>270</v>
      </c>
      <c r="U73" s="172" t="s">
        <v>273</v>
      </c>
      <c r="V73" s="140" t="s">
        <v>218</v>
      </c>
      <c r="W73" s="140" t="s">
        <v>218</v>
      </c>
      <c r="X73" s="139">
        <v>0</v>
      </c>
      <c r="Y73" s="139">
        <v>0</v>
      </c>
      <c r="Z73" s="140" t="s">
        <v>139</v>
      </c>
      <c r="AA73" s="140" t="str">
        <f t="shared" si="17"/>
        <v>EX</v>
      </c>
      <c r="AB73" s="146" t="str">
        <f t="shared" si="22"/>
        <v>SS</v>
      </c>
      <c r="AC73" s="139">
        <v>0</v>
      </c>
      <c r="AD73" s="139">
        <v>0</v>
      </c>
      <c r="AE73" s="139">
        <v>1</v>
      </c>
      <c r="AF73" s="139">
        <v>0</v>
      </c>
      <c r="AG73" s="139">
        <v>0</v>
      </c>
      <c r="AH73" s="139">
        <v>149950</v>
      </c>
      <c r="AI73" s="140" t="s">
        <v>218</v>
      </c>
      <c r="AJ73" s="140">
        <f t="shared" si="23"/>
        <v>149950</v>
      </c>
      <c r="AK73" s="74">
        <f t="shared" si="24"/>
        <v>149951</v>
      </c>
      <c r="AL73" s="140" t="s">
        <v>19</v>
      </c>
      <c r="AM73" s="140" t="s">
        <v>218</v>
      </c>
      <c r="AN73" s="173" t="str">
        <f>IF(J73="OTHER UNIVERSITY ADMINISTRATION ACCOUNTS",C73,VLOOKUP(J73,'Rept Org Lookup'!$B$5:$C$25,2,FALSE))</f>
        <v>UAVP</v>
      </c>
      <c r="AO73" s="173" t="str">
        <f>IF(C73="OUAA",H73,VLOOKUP(AN73,'Rept Org Lookup'!$C$5:$D$25,2,FALSE))</f>
        <v>VP UNIVERSITY ACADEMIC AFFAIRS</v>
      </c>
      <c r="AP73" s="140" t="s">
        <v>1619</v>
      </c>
      <c r="AQ73" s="140" t="s">
        <v>1620</v>
      </c>
      <c r="AR73" s="140" t="s">
        <v>1620</v>
      </c>
      <c r="AS73" s="140" t="s">
        <v>1621</v>
      </c>
      <c r="AT73" s="140" t="s">
        <v>1620</v>
      </c>
      <c r="AU73" s="140"/>
      <c r="AV73" t="str">
        <f t="shared" si="35"/>
        <v>UAVP</v>
      </c>
      <c r="AW73" t="str">
        <f t="shared" si="36"/>
        <v>VP UNIVERSITY ACADEMIC AFFAIRS</v>
      </c>
      <c r="AX73" s="141"/>
    </row>
    <row r="74" spans="1:50" ht="30">
      <c r="A74" s="139">
        <v>2018</v>
      </c>
      <c r="B74" s="140" t="s">
        <v>137</v>
      </c>
      <c r="C74" s="140" t="s">
        <v>305</v>
      </c>
      <c r="D74" s="140" t="s">
        <v>1438</v>
      </c>
      <c r="E74" s="140" t="s">
        <v>1441</v>
      </c>
      <c r="F74" s="140" t="s">
        <v>218</v>
      </c>
      <c r="G74" s="140" t="s">
        <v>218</v>
      </c>
      <c r="H74" s="140" t="s">
        <v>138</v>
      </c>
      <c r="I74" s="139" t="s">
        <v>1821</v>
      </c>
      <c r="J74" s="140" t="s">
        <v>88</v>
      </c>
      <c r="K74" s="140" t="s">
        <v>214</v>
      </c>
      <c r="L74" s="140" t="s">
        <v>315</v>
      </c>
      <c r="M74" s="140" t="s">
        <v>316</v>
      </c>
      <c r="N74" s="140" t="s">
        <v>228</v>
      </c>
      <c r="O74" s="140" t="s">
        <v>263</v>
      </c>
      <c r="P74" s="140" t="s">
        <v>317</v>
      </c>
      <c r="Q74" s="140" t="s">
        <v>318</v>
      </c>
      <c r="R74" s="140" t="s">
        <v>319</v>
      </c>
      <c r="S74" s="140" t="s">
        <v>281</v>
      </c>
      <c r="T74" s="140" t="s">
        <v>282</v>
      </c>
      <c r="U74" s="172" t="s">
        <v>283</v>
      </c>
      <c r="V74" s="140" t="s">
        <v>218</v>
      </c>
      <c r="W74" s="140" t="s">
        <v>218</v>
      </c>
      <c r="X74" s="139">
        <v>0</v>
      </c>
      <c r="Y74" s="139">
        <v>0</v>
      </c>
      <c r="Z74" s="140" t="s">
        <v>139</v>
      </c>
      <c r="AA74" s="140" t="str">
        <f t="shared" si="17"/>
        <v>IN</v>
      </c>
      <c r="AB74" s="146" t="str">
        <f t="shared" si="22"/>
        <v>10cr</v>
      </c>
      <c r="AC74" s="139">
        <v>0</v>
      </c>
      <c r="AD74" s="139">
        <v>0</v>
      </c>
      <c r="AE74" s="139">
        <v>1</v>
      </c>
      <c r="AF74" s="139">
        <v>0</v>
      </c>
      <c r="AG74" s="139">
        <v>0</v>
      </c>
      <c r="AH74" s="139">
        <v>149950</v>
      </c>
      <c r="AI74" s="140" t="s">
        <v>218</v>
      </c>
      <c r="AJ74" s="140">
        <f t="shared" si="23"/>
        <v>149950</v>
      </c>
      <c r="AK74" s="74">
        <f t="shared" si="24"/>
        <v>149951</v>
      </c>
      <c r="AL74" s="140" t="s">
        <v>19</v>
      </c>
      <c r="AM74" s="140" t="s">
        <v>218</v>
      </c>
      <c r="AN74" s="173" t="str">
        <f>IF(J74="OTHER UNIVERSITY ADMINISTRATION ACCOUNTS",C74,VLOOKUP(J74,'Rept Org Lookup'!$B$5:$C$25,2,FALSE))</f>
        <v>UAVP</v>
      </c>
      <c r="AO74" s="173" t="str">
        <f>IF(C74="OUAA",H74,VLOOKUP(AN74,'Rept Org Lookup'!$C$5:$D$25,2,FALSE))</f>
        <v>VP UNIVERSITY ACADEMIC AFFAIRS</v>
      </c>
      <c r="AP74" s="140" t="s">
        <v>1619</v>
      </c>
      <c r="AQ74" s="140" t="s">
        <v>1620</v>
      </c>
      <c r="AR74" s="140" t="s">
        <v>1620</v>
      </c>
      <c r="AS74" s="140" t="s">
        <v>1621</v>
      </c>
      <c r="AT74" s="140" t="s">
        <v>1620</v>
      </c>
      <c r="AU74" s="140"/>
      <c r="AV74" t="str">
        <f t="shared" si="35"/>
        <v>UAVP</v>
      </c>
      <c r="AW74" t="str">
        <f t="shared" si="36"/>
        <v>VP UNIVERSITY ACADEMIC AFFAIRS</v>
      </c>
      <c r="AX74" s="142"/>
    </row>
    <row r="75" spans="1:50" ht="30">
      <c r="A75" s="139">
        <v>2018</v>
      </c>
      <c r="B75" s="140" t="s">
        <v>137</v>
      </c>
      <c r="C75" s="140" t="s">
        <v>770</v>
      </c>
      <c r="D75" s="140" t="s">
        <v>771</v>
      </c>
      <c r="E75" s="140" t="s">
        <v>1711</v>
      </c>
      <c r="F75" s="140" t="s">
        <v>218</v>
      </c>
      <c r="G75" s="140" t="s">
        <v>218</v>
      </c>
      <c r="H75" s="140" t="s">
        <v>1712</v>
      </c>
      <c r="I75" s="139" t="s">
        <v>75</v>
      </c>
      <c r="J75" s="140" t="s">
        <v>76</v>
      </c>
      <c r="K75" s="140" t="s">
        <v>214</v>
      </c>
      <c r="L75" s="140" t="s">
        <v>267</v>
      </c>
      <c r="M75" s="140" t="s">
        <v>268</v>
      </c>
      <c r="N75" s="140" t="s">
        <v>228</v>
      </c>
      <c r="O75" s="140" t="s">
        <v>263</v>
      </c>
      <c r="P75" s="140" t="s">
        <v>269</v>
      </c>
      <c r="Q75" s="140" t="s">
        <v>270</v>
      </c>
      <c r="R75" s="140" t="s">
        <v>271</v>
      </c>
      <c r="S75" s="140" t="s">
        <v>272</v>
      </c>
      <c r="T75" s="140" t="s">
        <v>270</v>
      </c>
      <c r="U75" s="172" t="s">
        <v>273</v>
      </c>
      <c r="V75" s="140" t="s">
        <v>218</v>
      </c>
      <c r="W75" s="140" t="s">
        <v>218</v>
      </c>
      <c r="X75" s="139">
        <v>0</v>
      </c>
      <c r="Y75" s="139">
        <v>0</v>
      </c>
      <c r="Z75" s="140" t="s">
        <v>218</v>
      </c>
      <c r="AA75" s="140" t="str">
        <f t="shared" si="17"/>
        <v>EX</v>
      </c>
      <c r="AB75" s="146" t="str">
        <f t="shared" si="22"/>
        <v/>
      </c>
      <c r="AC75" s="139">
        <v>0</v>
      </c>
      <c r="AD75" s="139">
        <v>0</v>
      </c>
      <c r="AE75" s="139">
        <v>1</v>
      </c>
      <c r="AF75" s="139">
        <v>0</v>
      </c>
      <c r="AG75" s="139">
        <v>0</v>
      </c>
      <c r="AH75" s="139">
        <v>102586</v>
      </c>
      <c r="AI75" s="140" t="s">
        <v>218</v>
      </c>
      <c r="AJ75" s="140">
        <f t="shared" si="23"/>
        <v>102586</v>
      </c>
      <c r="AK75" s="74">
        <f t="shared" si="24"/>
        <v>102587</v>
      </c>
      <c r="AL75" s="140" t="s">
        <v>19</v>
      </c>
      <c r="AM75" s="140" t="s">
        <v>218</v>
      </c>
      <c r="AN75" s="173" t="str">
        <f>IF(J75="OTHER UNIVERSITY ADMINISTRATION ACCOUNTS",C75,VLOOKUP(J75,'Rept Org Lookup'!$B$5:$C$25,2,FALSE))</f>
        <v>VPR</v>
      </c>
      <c r="AO75" s="173" t="str">
        <f>IF(C75="OUAA",H75,VLOOKUP(AN75,'Rept Org Lookup'!$C$5:$D$25,2,FALSE))</f>
        <v>VP FOR RESEARCH</v>
      </c>
      <c r="AP75" s="140" t="s">
        <v>1619</v>
      </c>
      <c r="AQ75" s="140" t="s">
        <v>1620</v>
      </c>
      <c r="AR75" s="140" t="s">
        <v>1620</v>
      </c>
      <c r="AS75" s="140" t="s">
        <v>1621</v>
      </c>
      <c r="AT75" s="140" t="s">
        <v>1620</v>
      </c>
      <c r="AU75" s="140"/>
      <c r="AV75" t="str">
        <f t="shared" si="35"/>
        <v>VPR</v>
      </c>
      <c r="AW75" t="str">
        <f t="shared" si="36"/>
        <v>VP FOR RESEARCH</v>
      </c>
      <c r="AX75" s="141"/>
    </row>
    <row r="76" spans="1:50" ht="30">
      <c r="A76" s="139">
        <v>2018</v>
      </c>
      <c r="B76" s="140" t="s">
        <v>137</v>
      </c>
      <c r="C76" s="140" t="s">
        <v>770</v>
      </c>
      <c r="D76" s="140" t="s">
        <v>771</v>
      </c>
      <c r="E76" s="140" t="s">
        <v>1711</v>
      </c>
      <c r="F76" s="140" t="s">
        <v>218</v>
      </c>
      <c r="G76" s="140" t="s">
        <v>218</v>
      </c>
      <c r="H76" s="140" t="s">
        <v>1712</v>
      </c>
      <c r="I76" s="139" t="s">
        <v>75</v>
      </c>
      <c r="J76" s="140" t="s">
        <v>76</v>
      </c>
      <c r="K76" s="140" t="s">
        <v>214</v>
      </c>
      <c r="L76" s="140" t="s">
        <v>315</v>
      </c>
      <c r="M76" s="140" t="s">
        <v>316</v>
      </c>
      <c r="N76" s="140" t="s">
        <v>228</v>
      </c>
      <c r="O76" s="140" t="s">
        <v>263</v>
      </c>
      <c r="P76" s="140" t="s">
        <v>317</v>
      </c>
      <c r="Q76" s="140" t="s">
        <v>318</v>
      </c>
      <c r="R76" s="140" t="s">
        <v>319</v>
      </c>
      <c r="S76" s="140" t="s">
        <v>281</v>
      </c>
      <c r="T76" s="140" t="s">
        <v>282</v>
      </c>
      <c r="U76" s="172" t="s">
        <v>283</v>
      </c>
      <c r="V76" s="140" t="s">
        <v>218</v>
      </c>
      <c r="W76" s="140" t="s">
        <v>218</v>
      </c>
      <c r="X76" s="139">
        <v>0</v>
      </c>
      <c r="Y76" s="139">
        <v>0</v>
      </c>
      <c r="Z76" s="140" t="s">
        <v>218</v>
      </c>
      <c r="AA76" s="140" t="str">
        <f t="shared" si="17"/>
        <v>IN</v>
      </c>
      <c r="AB76" s="146" t="str">
        <f t="shared" si="22"/>
        <v>10cr</v>
      </c>
      <c r="AC76" s="139">
        <v>0</v>
      </c>
      <c r="AD76" s="139">
        <v>0</v>
      </c>
      <c r="AE76" s="139">
        <v>1</v>
      </c>
      <c r="AF76" s="139">
        <v>0</v>
      </c>
      <c r="AG76" s="139">
        <v>0</v>
      </c>
      <c r="AH76" s="139">
        <v>102586</v>
      </c>
      <c r="AI76" s="140" t="s">
        <v>218</v>
      </c>
      <c r="AJ76" s="140">
        <f t="shared" si="23"/>
        <v>102586</v>
      </c>
      <c r="AK76" s="74">
        <f t="shared" si="24"/>
        <v>102587</v>
      </c>
      <c r="AL76" s="140" t="s">
        <v>19</v>
      </c>
      <c r="AM76" s="140" t="s">
        <v>218</v>
      </c>
      <c r="AN76" s="173" t="str">
        <f>IF(J76="OTHER UNIVERSITY ADMINISTRATION ACCOUNTS",C76,VLOOKUP(J76,'Rept Org Lookup'!$B$5:$C$25,2,FALSE))</f>
        <v>VPR</v>
      </c>
      <c r="AO76" s="173" t="str">
        <f>IF(C76="OUAA",H76,VLOOKUP(AN76,'Rept Org Lookup'!$C$5:$D$25,2,FALSE))</f>
        <v>VP FOR RESEARCH</v>
      </c>
      <c r="AP76" s="140" t="s">
        <v>1619</v>
      </c>
      <c r="AQ76" s="140" t="s">
        <v>1620</v>
      </c>
      <c r="AR76" s="140" t="s">
        <v>1620</v>
      </c>
      <c r="AS76" s="140" t="s">
        <v>1621</v>
      </c>
      <c r="AT76" s="140" t="s">
        <v>1620</v>
      </c>
      <c r="AU76" s="140"/>
      <c r="AV76" t="str">
        <f t="shared" ref="AV76:AV139" si="37">IF(AND($AN76="UAVP",$Z76="OE"),$AN76 &amp; "-OE",IF(AND($AN76="VPIT",OR($Z76="SS",$Z76="IT")),$AN76 &amp; "-SS",$AN76))</f>
        <v>VPR</v>
      </c>
      <c r="AW76" t="str">
        <f t="shared" si="36"/>
        <v>VP FOR RESEARCH</v>
      </c>
      <c r="AX76" s="142"/>
    </row>
    <row r="77" spans="1:50" ht="30">
      <c r="A77" s="139">
        <v>2018</v>
      </c>
      <c r="B77" s="140" t="s">
        <v>137</v>
      </c>
      <c r="C77" s="140" t="s">
        <v>92</v>
      </c>
      <c r="D77" s="140" t="s">
        <v>1447</v>
      </c>
      <c r="E77" s="140" t="s">
        <v>1448</v>
      </c>
      <c r="F77" s="140" t="s">
        <v>218</v>
      </c>
      <c r="G77" s="140" t="s">
        <v>218</v>
      </c>
      <c r="H77" s="140" t="s">
        <v>1449</v>
      </c>
      <c r="I77" s="139" t="s">
        <v>90</v>
      </c>
      <c r="J77" s="140" t="s">
        <v>91</v>
      </c>
      <c r="K77" s="140" t="s">
        <v>214</v>
      </c>
      <c r="L77" s="140" t="s">
        <v>267</v>
      </c>
      <c r="M77" s="140" t="s">
        <v>268</v>
      </c>
      <c r="N77" s="140" t="s">
        <v>228</v>
      </c>
      <c r="O77" s="140" t="s">
        <v>263</v>
      </c>
      <c r="P77" s="140" t="s">
        <v>269</v>
      </c>
      <c r="Q77" s="140" t="s">
        <v>270</v>
      </c>
      <c r="R77" s="140" t="s">
        <v>271</v>
      </c>
      <c r="S77" s="140" t="s">
        <v>272</v>
      </c>
      <c r="T77" s="140" t="s">
        <v>270</v>
      </c>
      <c r="U77" s="172" t="s">
        <v>273</v>
      </c>
      <c r="V77" s="140" t="s">
        <v>218</v>
      </c>
      <c r="W77" s="140" t="s">
        <v>218</v>
      </c>
      <c r="X77" s="139">
        <v>0</v>
      </c>
      <c r="Y77" s="139">
        <v>0</v>
      </c>
      <c r="Z77" s="140" t="s">
        <v>218</v>
      </c>
      <c r="AA77" s="140" t="str">
        <f t="shared" si="17"/>
        <v>EX</v>
      </c>
      <c r="AB77" s="146" t="str">
        <f t="shared" si="22"/>
        <v/>
      </c>
      <c r="AC77" s="139">
        <v>0</v>
      </c>
      <c r="AD77" s="139">
        <v>0</v>
      </c>
      <c r="AE77" s="139">
        <v>1</v>
      </c>
      <c r="AF77" s="139">
        <v>0</v>
      </c>
      <c r="AG77" s="139">
        <v>0</v>
      </c>
      <c r="AH77" s="139">
        <v>-181844</v>
      </c>
      <c r="AI77" s="140" t="s">
        <v>218</v>
      </c>
      <c r="AJ77" s="140">
        <f t="shared" si="23"/>
        <v>-181844</v>
      </c>
      <c r="AK77" s="74">
        <f t="shared" si="24"/>
        <v>-181843</v>
      </c>
      <c r="AL77" s="140" t="s">
        <v>19</v>
      </c>
      <c r="AM77" s="140" t="s">
        <v>218</v>
      </c>
      <c r="AN77" s="173" t="str">
        <f>IF(J77="OTHER UNIVERSITY ADMINISTRATION ACCOUNTS",C77,VLOOKUP(J77,'Rept Org Lookup'!$B$5:$C$25,2,FALSE))</f>
        <v>VPUR</v>
      </c>
      <c r="AO77" s="173" t="str">
        <f>IF(C77="OUAA",H77,VLOOKUP(AN77,'Rept Org Lookup'!$C$5:$D$25,2,FALSE))</f>
        <v>VP FOR PUBLIC AFFAIRS &amp; GOV'T RELATIONS</v>
      </c>
      <c r="AP77" s="140" t="s">
        <v>1619</v>
      </c>
      <c r="AQ77" s="140" t="s">
        <v>1620</v>
      </c>
      <c r="AR77" s="140" t="s">
        <v>1620</v>
      </c>
      <c r="AS77" s="140" t="s">
        <v>1621</v>
      </c>
      <c r="AT77" s="140" t="s">
        <v>1620</v>
      </c>
      <c r="AU77" s="140"/>
      <c r="AV77" t="str">
        <f t="shared" si="37"/>
        <v>VPUR</v>
      </c>
      <c r="AW77" t="str">
        <f t="shared" si="36"/>
        <v>VP FOR PUBLIC AFFAIRS &amp; GOV'T RELATIONS</v>
      </c>
      <c r="AX77" s="141"/>
    </row>
    <row r="78" spans="1:50" ht="30">
      <c r="A78" s="139">
        <v>2018</v>
      </c>
      <c r="B78" s="140" t="s">
        <v>137</v>
      </c>
      <c r="C78" s="140" t="s">
        <v>92</v>
      </c>
      <c r="D78" s="140" t="s">
        <v>1447</v>
      </c>
      <c r="E78" s="140" t="s">
        <v>1448</v>
      </c>
      <c r="F78" s="140" t="s">
        <v>218</v>
      </c>
      <c r="G78" s="140" t="s">
        <v>218</v>
      </c>
      <c r="H78" s="140" t="s">
        <v>1449</v>
      </c>
      <c r="I78" s="139" t="s">
        <v>90</v>
      </c>
      <c r="J78" s="140" t="s">
        <v>91</v>
      </c>
      <c r="K78" s="140" t="s">
        <v>214</v>
      </c>
      <c r="L78" s="140" t="s">
        <v>315</v>
      </c>
      <c r="M78" s="140" t="s">
        <v>316</v>
      </c>
      <c r="N78" s="140" t="s">
        <v>228</v>
      </c>
      <c r="O78" s="140" t="s">
        <v>263</v>
      </c>
      <c r="P78" s="140" t="s">
        <v>317</v>
      </c>
      <c r="Q78" s="140" t="s">
        <v>318</v>
      </c>
      <c r="R78" s="140" t="s">
        <v>319</v>
      </c>
      <c r="S78" s="140" t="s">
        <v>281</v>
      </c>
      <c r="T78" s="140" t="s">
        <v>282</v>
      </c>
      <c r="U78" s="172" t="s">
        <v>283</v>
      </c>
      <c r="V78" s="140" t="s">
        <v>218</v>
      </c>
      <c r="W78" s="140" t="s">
        <v>218</v>
      </c>
      <c r="X78" s="139">
        <v>0</v>
      </c>
      <c r="Y78" s="139">
        <v>0</v>
      </c>
      <c r="Z78" s="140" t="s">
        <v>218</v>
      </c>
      <c r="AA78" s="140" t="str">
        <f t="shared" si="17"/>
        <v>IN</v>
      </c>
      <c r="AB78" s="146" t="str">
        <f t="shared" si="22"/>
        <v>10cr</v>
      </c>
      <c r="AC78" s="139">
        <v>0</v>
      </c>
      <c r="AD78" s="139">
        <v>0</v>
      </c>
      <c r="AE78" s="139">
        <v>1</v>
      </c>
      <c r="AF78" s="139">
        <v>0</v>
      </c>
      <c r="AG78" s="139">
        <v>0</v>
      </c>
      <c r="AH78" s="139">
        <v>-181844</v>
      </c>
      <c r="AI78" s="140" t="s">
        <v>218</v>
      </c>
      <c r="AJ78" s="140">
        <f t="shared" si="23"/>
        <v>-181844</v>
      </c>
      <c r="AK78" s="74">
        <f t="shared" si="24"/>
        <v>-181843</v>
      </c>
      <c r="AL78" s="140" t="s">
        <v>19</v>
      </c>
      <c r="AM78" s="140" t="s">
        <v>218</v>
      </c>
      <c r="AN78" s="173" t="str">
        <f>IF(J78="OTHER UNIVERSITY ADMINISTRATION ACCOUNTS",C78,VLOOKUP(J78,'Rept Org Lookup'!$B$5:$C$25,2,FALSE))</f>
        <v>VPUR</v>
      </c>
      <c r="AO78" s="173" t="str">
        <f>IF(C78="OUAA",H78,VLOOKUP(AN78,'Rept Org Lookup'!$C$5:$D$25,2,FALSE))</f>
        <v>VP FOR PUBLIC AFFAIRS &amp; GOV'T RELATIONS</v>
      </c>
      <c r="AP78" s="140" t="s">
        <v>1619</v>
      </c>
      <c r="AQ78" s="140" t="s">
        <v>1620</v>
      </c>
      <c r="AR78" s="140" t="s">
        <v>1620</v>
      </c>
      <c r="AS78" s="140" t="s">
        <v>1621</v>
      </c>
      <c r="AT78" s="140" t="s">
        <v>1620</v>
      </c>
      <c r="AU78" s="140"/>
      <c r="AV78" t="str">
        <f t="shared" si="37"/>
        <v>VPUR</v>
      </c>
      <c r="AW78" t="str">
        <f t="shared" si="36"/>
        <v>VP FOR PUBLIC AFFAIRS &amp; GOV'T RELATIONS</v>
      </c>
      <c r="AX78" s="142"/>
    </row>
    <row r="79" spans="1:50" ht="30">
      <c r="A79" s="139">
        <v>2018</v>
      </c>
      <c r="B79" s="140" t="s">
        <v>137</v>
      </c>
      <c r="C79" s="140" t="s">
        <v>68</v>
      </c>
      <c r="D79" s="140" t="s">
        <v>226</v>
      </c>
      <c r="E79" s="175">
        <v>1917301</v>
      </c>
      <c r="F79" s="140" t="s">
        <v>218</v>
      </c>
      <c r="G79" s="140" t="s">
        <v>218</v>
      </c>
      <c r="H79" s="140" t="s">
        <v>275</v>
      </c>
      <c r="I79" s="139" t="s">
        <v>66</v>
      </c>
      <c r="J79" s="140" t="s">
        <v>67</v>
      </c>
      <c r="K79" s="140" t="s">
        <v>214</v>
      </c>
      <c r="L79" s="140" t="s">
        <v>267</v>
      </c>
      <c r="M79" s="140" t="s">
        <v>268</v>
      </c>
      <c r="N79" s="140" t="s">
        <v>228</v>
      </c>
      <c r="O79" s="140" t="s">
        <v>263</v>
      </c>
      <c r="P79" s="140" t="s">
        <v>269</v>
      </c>
      <c r="Q79" s="140" t="s">
        <v>270</v>
      </c>
      <c r="R79" s="140" t="s">
        <v>271</v>
      </c>
      <c r="S79" s="140" t="s">
        <v>272</v>
      </c>
      <c r="T79" s="140" t="s">
        <v>270</v>
      </c>
      <c r="U79" s="172" t="s">
        <v>273</v>
      </c>
      <c r="V79" s="140" t="s">
        <v>218</v>
      </c>
      <c r="W79" s="140"/>
      <c r="X79" s="139">
        <v>0</v>
      </c>
      <c r="Y79" s="139">
        <v>0</v>
      </c>
      <c r="Z79" s="140" t="s">
        <v>218</v>
      </c>
      <c r="AA79" s="140" t="str">
        <f t="shared" si="17"/>
        <v>EX</v>
      </c>
      <c r="AB79" s="146" t="str">
        <f t="shared" si="22"/>
        <v/>
      </c>
      <c r="AC79" s="139">
        <v>0</v>
      </c>
      <c r="AD79" s="139">
        <v>0</v>
      </c>
      <c r="AE79" s="139">
        <v>1</v>
      </c>
      <c r="AF79" s="139">
        <v>0</v>
      </c>
      <c r="AG79" s="139">
        <v>0</v>
      </c>
      <c r="AH79" s="174">
        <v>-9732029</v>
      </c>
      <c r="AI79" s="140" t="s">
        <v>1622</v>
      </c>
      <c r="AJ79" s="140">
        <f t="shared" si="23"/>
        <v>-9732029</v>
      </c>
      <c r="AK79" s="74">
        <f t="shared" si="24"/>
        <v>-9732028</v>
      </c>
      <c r="AL79" s="140" t="s">
        <v>19</v>
      </c>
      <c r="AM79" s="140" t="s">
        <v>218</v>
      </c>
      <c r="AN79" s="173" t="str">
        <f>IF(J79="OTHER UNIVERSITY ADMINISTRATION ACCOUNTS",C79,VLOOKUP(J79,'Rept Org Lookup'!$B$5:$C$25,2,FALSE))</f>
        <v>INCO</v>
      </c>
      <c r="AO79" s="173" t="str">
        <f>IF(C79="OUAA",H79,VLOOKUP(AN79,'Rept Org Lookup'!$C$5:$D$25,2,FALSE))</f>
        <v>INCOME</v>
      </c>
      <c r="AP79" s="140" t="s">
        <v>1619</v>
      </c>
      <c r="AQ79" s="140" t="s">
        <v>1620</v>
      </c>
      <c r="AR79" s="140" t="s">
        <v>1620</v>
      </c>
      <c r="AS79" s="140" t="s">
        <v>1621</v>
      </c>
      <c r="AT79" s="140" t="s">
        <v>1620</v>
      </c>
      <c r="AU79" s="140"/>
      <c r="AV79" t="str">
        <f t="shared" si="37"/>
        <v>INCO</v>
      </c>
      <c r="AW79" t="str">
        <f t="shared" si="36"/>
        <v>INCOME</v>
      </c>
      <c r="AX79" s="141"/>
    </row>
    <row r="80" spans="1:50" ht="30">
      <c r="A80" s="139">
        <v>2018</v>
      </c>
      <c r="B80" s="140" t="s">
        <v>137</v>
      </c>
      <c r="C80" s="140" t="s">
        <v>68</v>
      </c>
      <c r="D80" s="140" t="s">
        <v>226</v>
      </c>
      <c r="E80" s="175">
        <v>1917301</v>
      </c>
      <c r="F80" s="140" t="s">
        <v>218</v>
      </c>
      <c r="G80" s="140" t="s">
        <v>218</v>
      </c>
      <c r="H80" s="140" t="s">
        <v>275</v>
      </c>
      <c r="I80" s="139" t="s">
        <v>66</v>
      </c>
      <c r="J80" s="140" t="s">
        <v>67</v>
      </c>
      <c r="K80" s="140" t="s">
        <v>214</v>
      </c>
      <c r="L80" s="140" t="s">
        <v>315</v>
      </c>
      <c r="M80" s="140" t="s">
        <v>316</v>
      </c>
      <c r="N80" s="140" t="s">
        <v>228</v>
      </c>
      <c r="O80" s="140" t="s">
        <v>263</v>
      </c>
      <c r="P80" s="140" t="s">
        <v>317</v>
      </c>
      <c r="Q80" s="140" t="s">
        <v>318</v>
      </c>
      <c r="R80" s="140" t="s">
        <v>319</v>
      </c>
      <c r="S80" s="140" t="s">
        <v>281</v>
      </c>
      <c r="T80" s="140" t="s">
        <v>282</v>
      </c>
      <c r="U80" s="172" t="s">
        <v>283</v>
      </c>
      <c r="V80" s="140" t="s">
        <v>218</v>
      </c>
      <c r="W80" s="140"/>
      <c r="X80" s="139">
        <v>0</v>
      </c>
      <c r="Y80" s="139">
        <v>0</v>
      </c>
      <c r="Z80" s="140" t="s">
        <v>218</v>
      </c>
      <c r="AA80" s="140" t="str">
        <f t="shared" si="17"/>
        <v>IN</v>
      </c>
      <c r="AB80" s="146" t="str">
        <f t="shared" si="22"/>
        <v>10cr</v>
      </c>
      <c r="AC80" s="139">
        <v>0</v>
      </c>
      <c r="AD80" s="139">
        <v>0</v>
      </c>
      <c r="AE80" s="139">
        <v>1</v>
      </c>
      <c r="AF80" s="139">
        <v>0</v>
      </c>
      <c r="AG80" s="139">
        <v>0</v>
      </c>
      <c r="AH80" s="174">
        <v>-9732029</v>
      </c>
      <c r="AI80" s="140" t="s">
        <v>1622</v>
      </c>
      <c r="AJ80" s="140">
        <f t="shared" si="23"/>
        <v>-9732029</v>
      </c>
      <c r="AK80" s="74">
        <f t="shared" si="24"/>
        <v>-9732028</v>
      </c>
      <c r="AL80" s="140" t="s">
        <v>19</v>
      </c>
      <c r="AM80" s="140" t="s">
        <v>218</v>
      </c>
      <c r="AN80" s="173" t="str">
        <f>IF(J80="OTHER UNIVERSITY ADMINISTRATION ACCOUNTS",C80,VLOOKUP(J80,'Rept Org Lookup'!$B$5:$C$25,2,FALSE))</f>
        <v>INCO</v>
      </c>
      <c r="AO80" s="173" t="str">
        <f>IF(C80="OUAA",H80,VLOOKUP(AN80,'Rept Org Lookup'!$C$5:$D$25,2,FALSE))</f>
        <v>INCOME</v>
      </c>
      <c r="AP80" s="140" t="s">
        <v>1619</v>
      </c>
      <c r="AQ80" s="140" t="s">
        <v>1620</v>
      </c>
      <c r="AR80" s="140" t="s">
        <v>1620</v>
      </c>
      <c r="AS80" s="140" t="s">
        <v>1621</v>
      </c>
      <c r="AT80" s="140" t="s">
        <v>1620</v>
      </c>
      <c r="AU80" s="140"/>
      <c r="AV80" t="str">
        <f t="shared" si="37"/>
        <v>INCO</v>
      </c>
      <c r="AW80" t="str">
        <f t="shared" si="36"/>
        <v>INCOME</v>
      </c>
      <c r="AX80" s="143"/>
    </row>
    <row r="81" spans="1:50" ht="30">
      <c r="A81" s="139">
        <v>2018</v>
      </c>
      <c r="B81" s="140" t="s">
        <v>137</v>
      </c>
      <c r="C81" s="140" t="s">
        <v>68</v>
      </c>
      <c r="D81" s="140" t="s">
        <v>226</v>
      </c>
      <c r="E81" s="140" t="s">
        <v>291</v>
      </c>
      <c r="F81" s="140" t="s">
        <v>218</v>
      </c>
      <c r="G81" s="140" t="s">
        <v>218</v>
      </c>
      <c r="H81" s="140" t="s">
        <v>292</v>
      </c>
      <c r="I81" s="139" t="s">
        <v>1625</v>
      </c>
      <c r="J81" s="140" t="s">
        <v>67</v>
      </c>
      <c r="K81" s="140" t="s">
        <v>214</v>
      </c>
      <c r="L81" s="140" t="s">
        <v>267</v>
      </c>
      <c r="M81" s="140" t="s">
        <v>268</v>
      </c>
      <c r="N81" s="140" t="s">
        <v>228</v>
      </c>
      <c r="O81" s="140" t="s">
        <v>263</v>
      </c>
      <c r="P81" s="140" t="s">
        <v>269</v>
      </c>
      <c r="Q81" s="140" t="s">
        <v>270</v>
      </c>
      <c r="R81" s="140" t="s">
        <v>271</v>
      </c>
      <c r="S81" s="140" t="s">
        <v>272</v>
      </c>
      <c r="T81" s="140" t="s">
        <v>270</v>
      </c>
      <c r="U81" s="172" t="s">
        <v>273</v>
      </c>
      <c r="V81" s="140" t="s">
        <v>218</v>
      </c>
      <c r="W81" s="140"/>
      <c r="X81" s="139">
        <v>0</v>
      </c>
      <c r="Y81" s="139">
        <v>0</v>
      </c>
      <c r="Z81" s="140" t="s">
        <v>141</v>
      </c>
      <c r="AA81" s="140" t="str">
        <f t="shared" si="17"/>
        <v>EX</v>
      </c>
      <c r="AB81" s="146" t="str">
        <f t="shared" si="22"/>
        <v>IT</v>
      </c>
      <c r="AC81" s="139">
        <v>0</v>
      </c>
      <c r="AD81" s="139">
        <v>0</v>
      </c>
      <c r="AE81" s="139">
        <v>1</v>
      </c>
      <c r="AF81" s="139">
        <v>0</v>
      </c>
      <c r="AG81" s="139">
        <v>0</v>
      </c>
      <c r="AH81" s="139">
        <v>-34775013</v>
      </c>
      <c r="AI81" s="140" t="s">
        <v>1622</v>
      </c>
      <c r="AJ81" s="140">
        <f t="shared" si="23"/>
        <v>-34775013</v>
      </c>
      <c r="AK81" s="74">
        <f t="shared" si="24"/>
        <v>-34775012</v>
      </c>
      <c r="AL81" s="140" t="s">
        <v>19</v>
      </c>
      <c r="AM81" s="140" t="s">
        <v>218</v>
      </c>
      <c r="AN81" s="173" t="str">
        <f>IF(J81="OTHER UNIVERSITY ADMINISTRATION ACCOUNTS",C81,VLOOKUP(J81,'Rept Org Lookup'!$B$5:$C$25,2,FALSE))</f>
        <v>INCO</v>
      </c>
      <c r="AO81" s="173" t="str">
        <f>IF(C81="OUAA",H81,VLOOKUP(AN81,'Rept Org Lookup'!$C$5:$D$25,2,FALSE))</f>
        <v>INCOME</v>
      </c>
      <c r="AP81" s="140" t="s">
        <v>1619</v>
      </c>
      <c r="AQ81" s="140" t="s">
        <v>1620</v>
      </c>
      <c r="AR81" s="140" t="s">
        <v>1620</v>
      </c>
      <c r="AS81" s="140" t="s">
        <v>1621</v>
      </c>
      <c r="AT81" s="140" t="s">
        <v>1620</v>
      </c>
      <c r="AU81" s="140"/>
      <c r="AV81" t="str">
        <f t="shared" si="37"/>
        <v>INCO</v>
      </c>
      <c r="AW81" t="str">
        <f t="shared" si="36"/>
        <v>INCOME</v>
      </c>
      <c r="AX81" s="144"/>
    </row>
    <row r="82" spans="1:50" ht="30">
      <c r="A82" s="139">
        <v>2018</v>
      </c>
      <c r="B82" s="140" t="s">
        <v>137</v>
      </c>
      <c r="C82" s="140" t="s">
        <v>68</v>
      </c>
      <c r="D82" s="140" t="s">
        <v>226</v>
      </c>
      <c r="E82" s="140" t="s">
        <v>291</v>
      </c>
      <c r="F82" s="140" t="s">
        <v>218</v>
      </c>
      <c r="G82" s="140" t="s">
        <v>218</v>
      </c>
      <c r="H82" s="140" t="s">
        <v>292</v>
      </c>
      <c r="I82" s="139" t="s">
        <v>1625</v>
      </c>
      <c r="J82" s="140" t="s">
        <v>67</v>
      </c>
      <c r="K82" s="140" t="s">
        <v>214</v>
      </c>
      <c r="L82" s="140" t="s">
        <v>315</v>
      </c>
      <c r="M82" s="140" t="s">
        <v>316</v>
      </c>
      <c r="N82" s="140" t="s">
        <v>228</v>
      </c>
      <c r="O82" s="140" t="s">
        <v>263</v>
      </c>
      <c r="P82" s="140" t="s">
        <v>317</v>
      </c>
      <c r="Q82" s="140" t="s">
        <v>318</v>
      </c>
      <c r="R82" s="140" t="s">
        <v>319</v>
      </c>
      <c r="S82" s="140" t="s">
        <v>281</v>
      </c>
      <c r="T82" s="140" t="s">
        <v>282</v>
      </c>
      <c r="U82" s="172" t="s">
        <v>283</v>
      </c>
      <c r="V82" s="140" t="s">
        <v>218</v>
      </c>
      <c r="W82" s="140"/>
      <c r="X82" s="139">
        <v>0</v>
      </c>
      <c r="Y82" s="139">
        <v>0</v>
      </c>
      <c r="Z82" s="140" t="s">
        <v>141</v>
      </c>
      <c r="AA82" s="140" t="str">
        <f t="shared" si="17"/>
        <v>IN</v>
      </c>
      <c r="AB82" s="146" t="str">
        <f t="shared" si="22"/>
        <v>10cr</v>
      </c>
      <c r="AC82" s="139">
        <v>0</v>
      </c>
      <c r="AD82" s="139">
        <v>0</v>
      </c>
      <c r="AE82" s="139">
        <v>1</v>
      </c>
      <c r="AF82" s="139">
        <v>0</v>
      </c>
      <c r="AG82" s="139">
        <v>0</v>
      </c>
      <c r="AH82" s="139">
        <v>-34775013</v>
      </c>
      <c r="AI82" s="140" t="s">
        <v>1622</v>
      </c>
      <c r="AJ82" s="140">
        <f>SUM(AG82:AI82)</f>
        <v>-34775013</v>
      </c>
      <c r="AK82" s="74">
        <f t="shared" si="24"/>
        <v>-34775012</v>
      </c>
      <c r="AL82" s="140" t="s">
        <v>19</v>
      </c>
      <c r="AM82" s="140" t="s">
        <v>218</v>
      </c>
      <c r="AN82" s="173" t="str">
        <f>IF(J82="OTHER UNIVERSITY ADMINISTRATION ACCOUNTS",C82,VLOOKUP(J82,'Rept Org Lookup'!$B$5:$C$25,2,FALSE))</f>
        <v>INCO</v>
      </c>
      <c r="AO82" s="173" t="str">
        <f>IF(C82="OUAA",H82,VLOOKUP(AN82,'Rept Org Lookup'!$C$5:$D$25,2,FALSE))</f>
        <v>INCOME</v>
      </c>
      <c r="AP82" s="140" t="s">
        <v>1619</v>
      </c>
      <c r="AQ82" s="140" t="s">
        <v>1620</v>
      </c>
      <c r="AR82" s="140" t="s">
        <v>1620</v>
      </c>
      <c r="AS82" s="140" t="s">
        <v>1621</v>
      </c>
      <c r="AT82" s="140" t="s">
        <v>1620</v>
      </c>
      <c r="AU82" s="140"/>
      <c r="AV82" t="str">
        <f t="shared" si="37"/>
        <v>INCO</v>
      </c>
      <c r="AW82" t="str">
        <f t="shared" si="36"/>
        <v>INCOME</v>
      </c>
      <c r="AX82" s="143"/>
    </row>
    <row r="83" spans="1:50">
      <c r="A83" s="59">
        <v>2018</v>
      </c>
      <c r="B83" t="s">
        <v>137</v>
      </c>
      <c r="C83" t="s">
        <v>68</v>
      </c>
      <c r="D83" t="s">
        <v>226</v>
      </c>
      <c r="E83" t="s">
        <v>227</v>
      </c>
      <c r="F83" t="s">
        <v>228</v>
      </c>
      <c r="H83" t="s">
        <v>229</v>
      </c>
      <c r="I83" s="170" t="s">
        <v>66</v>
      </c>
      <c r="J83" t="s">
        <v>67</v>
      </c>
      <c r="K83" t="s">
        <v>214</v>
      </c>
      <c r="L83" t="s">
        <v>230</v>
      </c>
      <c r="M83" t="s">
        <v>231</v>
      </c>
      <c r="N83" t="s">
        <v>217</v>
      </c>
      <c r="O83" t="s">
        <v>219</v>
      </c>
      <c r="P83" t="s">
        <v>232</v>
      </c>
      <c r="Q83" t="s">
        <v>233</v>
      </c>
      <c r="R83" t="s">
        <v>234</v>
      </c>
      <c r="S83" t="s">
        <v>223</v>
      </c>
      <c r="T83" t="s">
        <v>224</v>
      </c>
      <c r="U83" s="61" t="s">
        <v>225</v>
      </c>
      <c r="V83" t="s">
        <v>235</v>
      </c>
      <c r="W83" t="s">
        <v>219</v>
      </c>
      <c r="X83" s="59">
        <v>20770</v>
      </c>
      <c r="Y83" s="59">
        <v>20770</v>
      </c>
      <c r="AA83" s="146" t="str">
        <f t="shared" si="17"/>
        <v>IN</v>
      </c>
      <c r="AB83" s="146">
        <f t="shared" si="22"/>
        <v>0</v>
      </c>
      <c r="AC83" t="str">
        <f t="shared" ref="AC83:AC146" si="38">IF(O83 =AA83,W83,"Allot/Xfer IN")</f>
        <v>IN</v>
      </c>
      <c r="AD83" s="74">
        <f t="shared" ref="AD83:AD146" si="39">IF(O83 =AA83,Y83,-Y83)</f>
        <v>20770</v>
      </c>
      <c r="AE83" s="74">
        <f>Y83</f>
        <v>20770</v>
      </c>
      <c r="AF83">
        <v>1</v>
      </c>
      <c r="AG83">
        <v>0</v>
      </c>
      <c r="AH83" s="74">
        <v>0</v>
      </c>
      <c r="AJ83" s="74">
        <f t="shared" ref="AJ83:AJ146" si="40">SUM(AG83:AI83)</f>
        <v>0</v>
      </c>
      <c r="AK83" s="74">
        <f t="shared" si="24"/>
        <v>20770</v>
      </c>
      <c r="AL83" t="str">
        <f t="shared" ref="AL83:AL146" si="41">IF(AF83&lt;&gt;1,"Y","N")</f>
        <v>N</v>
      </c>
      <c r="AN83" t="s">
        <v>68</v>
      </c>
      <c r="AO83" t="s">
        <v>67</v>
      </c>
      <c r="AP83" t="str">
        <f t="shared" ref="AP83:AP146" si="42">IF(AL83 ="Y","99",I83)</f>
        <v>77</v>
      </c>
      <c r="AQ83" s="145" t="s">
        <v>1826</v>
      </c>
      <c r="AR83" t="str">
        <f t="shared" ref="AR83:AR146" si="43">IF(AM83 ="y",AQ83,IF(AG83 &lt;&gt;0,"2-Provision for Compensation Incr","1-Adjusted Base Budget"))</f>
        <v>1-Adjusted Base Budget</v>
      </c>
      <c r="AS83" s="145" t="s">
        <v>1827</v>
      </c>
      <c r="AT83" t="s">
        <v>213</v>
      </c>
      <c r="AV83" t="str">
        <f t="shared" si="37"/>
        <v>INCO</v>
      </c>
      <c r="AW83" t="str">
        <f t="shared" si="36"/>
        <v>INCOME</v>
      </c>
    </row>
    <row r="84" spans="1:50">
      <c r="A84" s="59">
        <v>2018</v>
      </c>
      <c r="B84" t="s">
        <v>137</v>
      </c>
      <c r="C84" t="s">
        <v>68</v>
      </c>
      <c r="D84" t="s">
        <v>226</v>
      </c>
      <c r="E84" t="s">
        <v>236</v>
      </c>
      <c r="F84" t="s">
        <v>228</v>
      </c>
      <c r="H84" t="s">
        <v>237</v>
      </c>
      <c r="I84" s="170" t="s">
        <v>66</v>
      </c>
      <c r="J84" t="s">
        <v>67</v>
      </c>
      <c r="K84" t="s">
        <v>214</v>
      </c>
      <c r="L84" t="s">
        <v>238</v>
      </c>
      <c r="M84" t="s">
        <v>239</v>
      </c>
      <c r="N84" t="s">
        <v>217</v>
      </c>
      <c r="O84" t="s">
        <v>219</v>
      </c>
      <c r="P84" t="s">
        <v>240</v>
      </c>
      <c r="Q84" t="s">
        <v>241</v>
      </c>
      <c r="R84" t="s">
        <v>242</v>
      </c>
      <c r="S84" t="s">
        <v>223</v>
      </c>
      <c r="T84" t="s">
        <v>224</v>
      </c>
      <c r="U84" s="61" t="s">
        <v>225</v>
      </c>
      <c r="V84" t="s">
        <v>235</v>
      </c>
      <c r="W84" t="s">
        <v>219</v>
      </c>
      <c r="X84" s="59">
        <v>113343</v>
      </c>
      <c r="Y84" s="59">
        <v>113343</v>
      </c>
      <c r="AA84" s="146" t="str">
        <f t="shared" si="17"/>
        <v>IN</v>
      </c>
      <c r="AB84" s="146">
        <f t="shared" si="22"/>
        <v>0</v>
      </c>
      <c r="AC84" t="str">
        <f t="shared" si="38"/>
        <v>IN</v>
      </c>
      <c r="AD84" s="74">
        <f t="shared" si="39"/>
        <v>113343</v>
      </c>
      <c r="AE84" s="74">
        <f t="shared" ref="AE84:AE147" si="44">Y84</f>
        <v>113343</v>
      </c>
      <c r="AF84">
        <v>1</v>
      </c>
      <c r="AG84">
        <v>0</v>
      </c>
      <c r="AH84" s="74">
        <v>0</v>
      </c>
      <c r="AJ84" s="74">
        <f t="shared" si="40"/>
        <v>0</v>
      </c>
      <c r="AK84" s="74">
        <f t="shared" si="24"/>
        <v>113343</v>
      </c>
      <c r="AL84" t="str">
        <f t="shared" si="41"/>
        <v>N</v>
      </c>
      <c r="AN84" t="s">
        <v>68</v>
      </c>
      <c r="AO84" t="s">
        <v>67</v>
      </c>
      <c r="AP84" t="str">
        <f t="shared" si="42"/>
        <v>77</v>
      </c>
      <c r="AQ84" s="145" t="s">
        <v>1826</v>
      </c>
      <c r="AR84" t="str">
        <f t="shared" si="43"/>
        <v>1-Adjusted Base Budget</v>
      </c>
      <c r="AS84" s="145" t="s">
        <v>1827</v>
      </c>
      <c r="AT84" t="s">
        <v>213</v>
      </c>
      <c r="AV84" t="str">
        <f t="shared" si="37"/>
        <v>INCO</v>
      </c>
      <c r="AW84" t="str">
        <f t="shared" si="36"/>
        <v>INCOME</v>
      </c>
    </row>
    <row r="85" spans="1:50">
      <c r="A85" s="59">
        <v>2018</v>
      </c>
      <c r="B85" t="s">
        <v>137</v>
      </c>
      <c r="C85" t="s">
        <v>68</v>
      </c>
      <c r="D85" t="s">
        <v>226</v>
      </c>
      <c r="E85" t="s">
        <v>243</v>
      </c>
      <c r="F85" t="s">
        <v>228</v>
      </c>
      <c r="H85" t="s">
        <v>244</v>
      </c>
      <c r="I85" s="170" t="s">
        <v>66</v>
      </c>
      <c r="J85" t="s">
        <v>67</v>
      </c>
      <c r="K85" t="s">
        <v>214</v>
      </c>
      <c r="L85" t="s">
        <v>245</v>
      </c>
      <c r="M85" t="s">
        <v>246</v>
      </c>
      <c r="N85" t="s">
        <v>217</v>
      </c>
      <c r="O85" t="s">
        <v>219</v>
      </c>
      <c r="P85" t="s">
        <v>232</v>
      </c>
      <c r="Q85" t="s">
        <v>233</v>
      </c>
      <c r="R85" t="s">
        <v>234</v>
      </c>
      <c r="S85" t="s">
        <v>223</v>
      </c>
      <c r="T85" t="s">
        <v>224</v>
      </c>
      <c r="U85" s="61" t="s">
        <v>225</v>
      </c>
      <c r="V85" t="s">
        <v>235</v>
      </c>
      <c r="W85" t="s">
        <v>219</v>
      </c>
      <c r="X85" s="59">
        <v>9863493</v>
      </c>
      <c r="Y85" s="59">
        <v>9863493</v>
      </c>
      <c r="AA85" s="146" t="str">
        <f t="shared" si="17"/>
        <v>IN</v>
      </c>
      <c r="AB85" s="146">
        <f t="shared" si="22"/>
        <v>0</v>
      </c>
      <c r="AC85" t="str">
        <f t="shared" si="38"/>
        <v>IN</v>
      </c>
      <c r="AD85" s="74">
        <f t="shared" si="39"/>
        <v>9863493</v>
      </c>
      <c r="AE85" s="74">
        <f t="shared" si="44"/>
        <v>9863493</v>
      </c>
      <c r="AF85">
        <v>1</v>
      </c>
      <c r="AG85">
        <v>0</v>
      </c>
      <c r="AH85" s="74">
        <v>0</v>
      </c>
      <c r="AJ85" s="74">
        <f t="shared" si="40"/>
        <v>0</v>
      </c>
      <c r="AK85" s="74">
        <f t="shared" si="24"/>
        <v>9863493</v>
      </c>
      <c r="AL85" t="str">
        <f t="shared" si="41"/>
        <v>N</v>
      </c>
      <c r="AN85" t="s">
        <v>68</v>
      </c>
      <c r="AO85" t="s">
        <v>67</v>
      </c>
      <c r="AP85" t="str">
        <f t="shared" si="42"/>
        <v>77</v>
      </c>
      <c r="AQ85" s="145" t="s">
        <v>1826</v>
      </c>
      <c r="AR85" t="str">
        <f t="shared" si="43"/>
        <v>1-Adjusted Base Budget</v>
      </c>
      <c r="AS85" s="145" t="s">
        <v>1827</v>
      </c>
      <c r="AT85" t="s">
        <v>213</v>
      </c>
      <c r="AV85" t="str">
        <f t="shared" si="37"/>
        <v>INCO</v>
      </c>
      <c r="AW85" t="str">
        <f t="shared" si="36"/>
        <v>INCOME</v>
      </c>
    </row>
    <row r="86" spans="1:50">
      <c r="A86" s="59">
        <v>2018</v>
      </c>
      <c r="B86" t="s">
        <v>137</v>
      </c>
      <c r="C86" t="s">
        <v>68</v>
      </c>
      <c r="D86" t="s">
        <v>226</v>
      </c>
      <c r="E86" t="s">
        <v>247</v>
      </c>
      <c r="F86" t="s">
        <v>228</v>
      </c>
      <c r="H86" t="s">
        <v>248</v>
      </c>
      <c r="I86" s="170" t="s">
        <v>66</v>
      </c>
      <c r="J86" t="s">
        <v>67</v>
      </c>
      <c r="K86" t="s">
        <v>214</v>
      </c>
      <c r="L86" t="s">
        <v>215</v>
      </c>
      <c r="M86" t="s">
        <v>216</v>
      </c>
      <c r="N86" t="s">
        <v>217</v>
      </c>
      <c r="O86" t="s">
        <v>219</v>
      </c>
      <c r="P86" t="s">
        <v>220</v>
      </c>
      <c r="Q86" t="s">
        <v>221</v>
      </c>
      <c r="R86" t="s">
        <v>222</v>
      </c>
      <c r="S86" t="s">
        <v>223</v>
      </c>
      <c r="T86" t="s">
        <v>224</v>
      </c>
      <c r="U86" s="61" t="s">
        <v>225</v>
      </c>
      <c r="V86" t="s">
        <v>249</v>
      </c>
      <c r="W86" t="s">
        <v>219</v>
      </c>
      <c r="X86" s="59">
        <v>282374</v>
      </c>
      <c r="Y86" s="59">
        <v>282374</v>
      </c>
      <c r="AA86" s="146" t="str">
        <f t="shared" si="17"/>
        <v>IN</v>
      </c>
      <c r="AB86" s="146">
        <f t="shared" si="22"/>
        <v>0</v>
      </c>
      <c r="AC86" t="str">
        <f t="shared" si="38"/>
        <v>IN</v>
      </c>
      <c r="AD86" s="74">
        <f t="shared" si="39"/>
        <v>282374</v>
      </c>
      <c r="AE86" s="74">
        <f t="shared" si="44"/>
        <v>282374</v>
      </c>
      <c r="AF86">
        <v>1</v>
      </c>
      <c r="AG86">
        <v>0</v>
      </c>
      <c r="AH86" s="74">
        <v>0</v>
      </c>
      <c r="AJ86" s="74">
        <f t="shared" si="40"/>
        <v>0</v>
      </c>
      <c r="AK86" s="74">
        <f t="shared" si="24"/>
        <v>282374</v>
      </c>
      <c r="AL86" t="str">
        <f t="shared" si="41"/>
        <v>N</v>
      </c>
      <c r="AN86" t="s">
        <v>68</v>
      </c>
      <c r="AO86" t="s">
        <v>67</v>
      </c>
      <c r="AP86" t="str">
        <f t="shared" si="42"/>
        <v>77</v>
      </c>
      <c r="AQ86" s="145" t="s">
        <v>1826</v>
      </c>
      <c r="AR86" t="str">
        <f t="shared" si="43"/>
        <v>1-Adjusted Base Budget</v>
      </c>
      <c r="AS86" s="145" t="s">
        <v>1827</v>
      </c>
      <c r="AT86" t="s">
        <v>213</v>
      </c>
      <c r="AV86" t="str">
        <f t="shared" si="37"/>
        <v>INCO</v>
      </c>
      <c r="AW86" t="str">
        <f t="shared" si="36"/>
        <v>INCOME</v>
      </c>
    </row>
    <row r="87" spans="1:50">
      <c r="A87" s="59">
        <v>2018</v>
      </c>
      <c r="B87" t="s">
        <v>137</v>
      </c>
      <c r="C87" t="s">
        <v>68</v>
      </c>
      <c r="D87" t="s">
        <v>226</v>
      </c>
      <c r="E87" t="s">
        <v>259</v>
      </c>
      <c r="F87" t="s">
        <v>74</v>
      </c>
      <c r="G87" t="s">
        <v>261</v>
      </c>
      <c r="H87" t="s">
        <v>260</v>
      </c>
      <c r="I87" s="170" t="s">
        <v>66</v>
      </c>
      <c r="J87" t="s">
        <v>67</v>
      </c>
      <c r="K87" t="s">
        <v>214</v>
      </c>
      <c r="L87" t="s">
        <v>252</v>
      </c>
      <c r="M87" t="s">
        <v>253</v>
      </c>
      <c r="N87" t="s">
        <v>217</v>
      </c>
      <c r="O87" t="s">
        <v>219</v>
      </c>
      <c r="P87" t="s">
        <v>254</v>
      </c>
      <c r="Q87" t="s">
        <v>255</v>
      </c>
      <c r="R87" t="s">
        <v>256</v>
      </c>
      <c r="S87" t="s">
        <v>257</v>
      </c>
      <c r="T87" t="s">
        <v>255</v>
      </c>
      <c r="U87" s="61" t="s">
        <v>258</v>
      </c>
      <c r="V87" t="s">
        <v>235</v>
      </c>
      <c r="W87" t="s">
        <v>219</v>
      </c>
      <c r="X87" s="59">
        <v>565260</v>
      </c>
      <c r="Y87" s="59">
        <v>565260</v>
      </c>
      <c r="AA87" s="146" t="str">
        <f t="shared" si="17"/>
        <v>IN</v>
      </c>
      <c r="AB87" s="146">
        <f t="shared" si="22"/>
        <v>0</v>
      </c>
      <c r="AC87" t="str">
        <f t="shared" si="38"/>
        <v>IN</v>
      </c>
      <c r="AD87" s="74">
        <f t="shared" si="39"/>
        <v>565260</v>
      </c>
      <c r="AE87" s="74">
        <f t="shared" si="44"/>
        <v>565260</v>
      </c>
      <c r="AF87">
        <v>1</v>
      </c>
      <c r="AG87">
        <v>0</v>
      </c>
      <c r="AH87" s="74">
        <v>0</v>
      </c>
      <c r="AJ87" s="74">
        <f t="shared" si="40"/>
        <v>0</v>
      </c>
      <c r="AK87" s="74">
        <f t="shared" si="24"/>
        <v>565260</v>
      </c>
      <c r="AL87" t="str">
        <f t="shared" si="41"/>
        <v>N</v>
      </c>
      <c r="AN87" t="s">
        <v>68</v>
      </c>
      <c r="AO87" t="s">
        <v>67</v>
      </c>
      <c r="AP87" t="str">
        <f t="shared" si="42"/>
        <v>77</v>
      </c>
      <c r="AQ87" s="145" t="s">
        <v>1826</v>
      </c>
      <c r="AR87" t="str">
        <f t="shared" si="43"/>
        <v>1-Adjusted Base Budget</v>
      </c>
      <c r="AS87" s="145" t="s">
        <v>1827</v>
      </c>
      <c r="AT87" t="s">
        <v>213</v>
      </c>
      <c r="AV87" t="str">
        <f t="shared" si="37"/>
        <v>INCO</v>
      </c>
      <c r="AW87" t="str">
        <f t="shared" si="36"/>
        <v>INCOME</v>
      </c>
    </row>
    <row r="88" spans="1:50">
      <c r="A88" s="59">
        <v>2018</v>
      </c>
      <c r="B88" t="s">
        <v>137</v>
      </c>
      <c r="C88" t="s">
        <v>68</v>
      </c>
      <c r="D88" t="s">
        <v>226</v>
      </c>
      <c r="E88" t="s">
        <v>259</v>
      </c>
      <c r="F88" t="s">
        <v>77</v>
      </c>
      <c r="G88" t="s">
        <v>262</v>
      </c>
      <c r="H88" t="s">
        <v>260</v>
      </c>
      <c r="I88" s="170" t="s">
        <v>66</v>
      </c>
      <c r="J88" t="s">
        <v>67</v>
      </c>
      <c r="K88" t="s">
        <v>214</v>
      </c>
      <c r="L88" t="s">
        <v>252</v>
      </c>
      <c r="M88" t="s">
        <v>253</v>
      </c>
      <c r="N88" t="s">
        <v>217</v>
      </c>
      <c r="O88" t="s">
        <v>219</v>
      </c>
      <c r="P88" t="s">
        <v>254</v>
      </c>
      <c r="Q88" t="s">
        <v>255</v>
      </c>
      <c r="R88" t="s">
        <v>256</v>
      </c>
      <c r="S88" t="s">
        <v>257</v>
      </c>
      <c r="T88" t="s">
        <v>255</v>
      </c>
      <c r="U88" s="61" t="s">
        <v>258</v>
      </c>
      <c r="V88" t="s">
        <v>235</v>
      </c>
      <c r="W88" t="s">
        <v>219</v>
      </c>
      <c r="X88" s="59">
        <v>794740</v>
      </c>
      <c r="Y88" s="59">
        <v>794740</v>
      </c>
      <c r="AA88" s="146" t="str">
        <f t="shared" si="17"/>
        <v>IN</v>
      </c>
      <c r="AB88" s="146">
        <f t="shared" si="22"/>
        <v>0</v>
      </c>
      <c r="AC88" t="str">
        <f t="shared" si="38"/>
        <v>IN</v>
      </c>
      <c r="AD88" s="74">
        <f t="shared" si="39"/>
        <v>794740</v>
      </c>
      <c r="AE88" s="74">
        <f t="shared" si="44"/>
        <v>794740</v>
      </c>
      <c r="AF88">
        <v>1</v>
      </c>
      <c r="AG88">
        <v>0</v>
      </c>
      <c r="AH88" s="74">
        <v>0</v>
      </c>
      <c r="AJ88" s="74">
        <f t="shared" si="40"/>
        <v>0</v>
      </c>
      <c r="AK88" s="74">
        <f t="shared" si="24"/>
        <v>794740</v>
      </c>
      <c r="AL88" t="str">
        <f t="shared" si="41"/>
        <v>N</v>
      </c>
      <c r="AN88" t="s">
        <v>68</v>
      </c>
      <c r="AO88" t="s">
        <v>67</v>
      </c>
      <c r="AP88" t="str">
        <f t="shared" si="42"/>
        <v>77</v>
      </c>
      <c r="AQ88" s="145" t="s">
        <v>1826</v>
      </c>
      <c r="AR88" t="str">
        <f t="shared" si="43"/>
        <v>1-Adjusted Base Budget</v>
      </c>
      <c r="AS88" s="145" t="s">
        <v>1827</v>
      </c>
      <c r="AT88" t="s">
        <v>213</v>
      </c>
      <c r="AV88" t="str">
        <f t="shared" si="37"/>
        <v>INCO</v>
      </c>
      <c r="AW88" t="str">
        <f t="shared" si="36"/>
        <v>INCOME</v>
      </c>
    </row>
    <row r="89" spans="1:50">
      <c r="A89" s="59">
        <v>2018</v>
      </c>
      <c r="B89" t="s">
        <v>137</v>
      </c>
      <c r="C89" t="s">
        <v>68</v>
      </c>
      <c r="D89" t="s">
        <v>226</v>
      </c>
      <c r="E89" t="s">
        <v>250</v>
      </c>
      <c r="F89" t="s">
        <v>228</v>
      </c>
      <c r="H89" t="s">
        <v>251</v>
      </c>
      <c r="I89" s="170" t="s">
        <v>66</v>
      </c>
      <c r="J89" t="s">
        <v>67</v>
      </c>
      <c r="K89" t="s">
        <v>214</v>
      </c>
      <c r="L89" t="s">
        <v>267</v>
      </c>
      <c r="M89" t="s">
        <v>268</v>
      </c>
      <c r="N89" t="s">
        <v>217</v>
      </c>
      <c r="O89" t="s">
        <v>263</v>
      </c>
      <c r="P89" t="s">
        <v>269</v>
      </c>
      <c r="Q89" t="s">
        <v>270</v>
      </c>
      <c r="R89" t="s">
        <v>271</v>
      </c>
      <c r="S89" t="s">
        <v>272</v>
      </c>
      <c r="T89" t="s">
        <v>270</v>
      </c>
      <c r="U89" s="61" t="s">
        <v>273</v>
      </c>
      <c r="V89" t="s">
        <v>235</v>
      </c>
      <c r="W89" t="s">
        <v>263</v>
      </c>
      <c r="X89" s="59">
        <v>15370</v>
      </c>
      <c r="Y89" s="59">
        <v>15370</v>
      </c>
      <c r="AA89" s="146" t="str">
        <f t="shared" si="17"/>
        <v>EX</v>
      </c>
      <c r="AB89" s="146">
        <f t="shared" si="22"/>
        <v>0</v>
      </c>
      <c r="AC89" t="str">
        <f t="shared" si="38"/>
        <v>EX</v>
      </c>
      <c r="AD89" s="74">
        <f t="shared" si="39"/>
        <v>15370</v>
      </c>
      <c r="AE89" s="74">
        <f t="shared" si="44"/>
        <v>15370</v>
      </c>
      <c r="AF89">
        <v>1</v>
      </c>
      <c r="AG89">
        <v>0</v>
      </c>
      <c r="AH89" s="74">
        <v>0</v>
      </c>
      <c r="AJ89" s="74">
        <f t="shared" si="40"/>
        <v>0</v>
      </c>
      <c r="AK89" s="74">
        <f t="shared" si="24"/>
        <v>15370</v>
      </c>
      <c r="AL89" t="str">
        <f t="shared" si="41"/>
        <v>N</v>
      </c>
      <c r="AN89" t="s">
        <v>68</v>
      </c>
      <c r="AO89" t="s">
        <v>67</v>
      </c>
      <c r="AP89" t="str">
        <f t="shared" si="42"/>
        <v>77</v>
      </c>
      <c r="AQ89" s="145" t="s">
        <v>1826</v>
      </c>
      <c r="AR89" t="str">
        <f t="shared" si="43"/>
        <v>1-Adjusted Base Budget</v>
      </c>
      <c r="AS89" s="145" t="s">
        <v>1827</v>
      </c>
      <c r="AT89" t="s">
        <v>213</v>
      </c>
      <c r="AV89" t="str">
        <f t="shared" si="37"/>
        <v>INCO</v>
      </c>
      <c r="AW89" t="str">
        <f t="shared" si="36"/>
        <v>INCOME</v>
      </c>
    </row>
    <row r="90" spans="1:50">
      <c r="A90" s="59">
        <v>2018</v>
      </c>
      <c r="B90" t="s">
        <v>137</v>
      </c>
      <c r="C90" t="s">
        <v>68</v>
      </c>
      <c r="D90" t="s">
        <v>226</v>
      </c>
      <c r="E90" t="s">
        <v>274</v>
      </c>
      <c r="F90" t="s">
        <v>228</v>
      </c>
      <c r="H90" t="s">
        <v>275</v>
      </c>
      <c r="I90" s="170" t="s">
        <v>66</v>
      </c>
      <c r="J90" t="s">
        <v>67</v>
      </c>
      <c r="K90" t="s">
        <v>214</v>
      </c>
      <c r="L90" t="s">
        <v>276</v>
      </c>
      <c r="M90" t="s">
        <v>277</v>
      </c>
      <c r="N90" t="s">
        <v>217</v>
      </c>
      <c r="O90" t="s">
        <v>263</v>
      </c>
      <c r="P90" t="s">
        <v>278</v>
      </c>
      <c r="Q90" t="s">
        <v>279</v>
      </c>
      <c r="R90" t="s">
        <v>280</v>
      </c>
      <c r="S90" t="s">
        <v>281</v>
      </c>
      <c r="T90" t="s">
        <v>282</v>
      </c>
      <c r="U90" s="61" t="s">
        <v>283</v>
      </c>
      <c r="V90" t="s">
        <v>235</v>
      </c>
      <c r="W90" t="s">
        <v>263</v>
      </c>
      <c r="X90" s="59">
        <v>-114524</v>
      </c>
      <c r="Y90" s="59">
        <v>-114524</v>
      </c>
      <c r="AA90" s="146" t="str">
        <f t="shared" si="17"/>
        <v>EX</v>
      </c>
      <c r="AB90" s="146">
        <f t="shared" si="22"/>
        <v>0</v>
      </c>
      <c r="AC90" t="str">
        <f t="shared" si="38"/>
        <v>EX</v>
      </c>
      <c r="AD90" s="74">
        <f t="shared" si="39"/>
        <v>-114524</v>
      </c>
      <c r="AE90" s="74">
        <f t="shared" si="44"/>
        <v>-114524</v>
      </c>
      <c r="AF90">
        <v>1</v>
      </c>
      <c r="AG90">
        <v>0</v>
      </c>
      <c r="AH90" s="74">
        <v>0</v>
      </c>
      <c r="AJ90" s="74">
        <f t="shared" si="40"/>
        <v>0</v>
      </c>
      <c r="AK90" s="74">
        <f t="shared" si="24"/>
        <v>-114524</v>
      </c>
      <c r="AL90" t="str">
        <f t="shared" si="41"/>
        <v>N</v>
      </c>
      <c r="AN90" t="s">
        <v>68</v>
      </c>
      <c r="AO90" t="s">
        <v>67</v>
      </c>
      <c r="AP90" t="str">
        <f t="shared" si="42"/>
        <v>77</v>
      </c>
      <c r="AQ90" s="145" t="s">
        <v>1826</v>
      </c>
      <c r="AR90" t="str">
        <f t="shared" si="43"/>
        <v>1-Adjusted Base Budget</v>
      </c>
      <c r="AS90" s="145" t="s">
        <v>1827</v>
      </c>
      <c r="AT90" t="s">
        <v>213</v>
      </c>
      <c r="AV90" t="str">
        <f t="shared" si="37"/>
        <v>INCO</v>
      </c>
      <c r="AW90" t="str">
        <f t="shared" si="36"/>
        <v>INCOME</v>
      </c>
    </row>
    <row r="91" spans="1:50">
      <c r="A91" s="59">
        <v>2018</v>
      </c>
      <c r="B91" t="s">
        <v>137</v>
      </c>
      <c r="C91" t="s">
        <v>68</v>
      </c>
      <c r="D91" t="s">
        <v>226</v>
      </c>
      <c r="E91" t="s">
        <v>274</v>
      </c>
      <c r="F91" t="s">
        <v>228</v>
      </c>
      <c r="H91" t="s">
        <v>275</v>
      </c>
      <c r="I91" s="170" t="s">
        <v>66</v>
      </c>
      <c r="J91" t="s">
        <v>67</v>
      </c>
      <c r="K91" t="s">
        <v>214</v>
      </c>
      <c r="L91" t="s">
        <v>284</v>
      </c>
      <c r="M91" t="s">
        <v>285</v>
      </c>
      <c r="N91" t="s">
        <v>286</v>
      </c>
      <c r="O91" t="s">
        <v>263</v>
      </c>
      <c r="P91" t="s">
        <v>287</v>
      </c>
      <c r="Q91" t="s">
        <v>288</v>
      </c>
      <c r="R91" t="s">
        <v>289</v>
      </c>
      <c r="S91" t="s">
        <v>281</v>
      </c>
      <c r="T91" t="s">
        <v>282</v>
      </c>
      <c r="U91" s="61" t="s">
        <v>283</v>
      </c>
      <c r="V91" t="s">
        <v>235</v>
      </c>
      <c r="W91" t="s">
        <v>219</v>
      </c>
      <c r="X91" s="59">
        <v>11440331</v>
      </c>
      <c r="Y91" s="59">
        <v>11440331</v>
      </c>
      <c r="AA91" s="146" t="str">
        <f t="shared" si="17"/>
        <v>IN</v>
      </c>
      <c r="AB91" s="146" t="str">
        <f t="shared" si="22"/>
        <v>10cr</v>
      </c>
      <c r="AC91" t="str">
        <f t="shared" si="38"/>
        <v>Allot/Xfer IN</v>
      </c>
      <c r="AD91" s="74">
        <f t="shared" si="39"/>
        <v>-11440331</v>
      </c>
      <c r="AE91" s="74">
        <f t="shared" si="44"/>
        <v>11440331</v>
      </c>
      <c r="AF91">
        <v>1</v>
      </c>
      <c r="AG91">
        <v>0</v>
      </c>
      <c r="AH91" s="74">
        <v>0</v>
      </c>
      <c r="AJ91" s="74">
        <f t="shared" si="40"/>
        <v>0</v>
      </c>
      <c r="AK91" s="74">
        <f t="shared" si="24"/>
        <v>11440331</v>
      </c>
      <c r="AL91" t="str">
        <f t="shared" si="41"/>
        <v>N</v>
      </c>
      <c r="AN91" t="s">
        <v>68</v>
      </c>
      <c r="AO91" t="s">
        <v>67</v>
      </c>
      <c r="AP91" t="str">
        <f t="shared" si="42"/>
        <v>77</v>
      </c>
      <c r="AQ91" s="145" t="s">
        <v>1826</v>
      </c>
      <c r="AR91" t="str">
        <f t="shared" si="43"/>
        <v>1-Adjusted Base Budget</v>
      </c>
      <c r="AS91" s="145" t="s">
        <v>1827</v>
      </c>
      <c r="AT91" t="s">
        <v>213</v>
      </c>
      <c r="AV91" t="str">
        <f t="shared" si="37"/>
        <v>INCO</v>
      </c>
      <c r="AW91" t="str">
        <f t="shared" si="36"/>
        <v>INCOME</v>
      </c>
    </row>
    <row r="92" spans="1:50">
      <c r="A92" s="59">
        <v>2018</v>
      </c>
      <c r="B92" t="s">
        <v>137</v>
      </c>
      <c r="C92" t="s">
        <v>68</v>
      </c>
      <c r="D92" t="s">
        <v>226</v>
      </c>
      <c r="E92" t="s">
        <v>274</v>
      </c>
      <c r="F92" t="s">
        <v>228</v>
      </c>
      <c r="H92" t="s">
        <v>275</v>
      </c>
      <c r="I92" s="170" t="s">
        <v>66</v>
      </c>
      <c r="J92" t="s">
        <v>67</v>
      </c>
      <c r="K92" t="s">
        <v>214</v>
      </c>
      <c r="L92" t="s">
        <v>284</v>
      </c>
      <c r="M92" t="s">
        <v>285</v>
      </c>
      <c r="N92" t="s">
        <v>290</v>
      </c>
      <c r="O92" t="s">
        <v>263</v>
      </c>
      <c r="P92" t="s">
        <v>287</v>
      </c>
      <c r="Q92" t="s">
        <v>288</v>
      </c>
      <c r="R92" t="s">
        <v>289</v>
      </c>
      <c r="S92" t="s">
        <v>281</v>
      </c>
      <c r="T92" t="s">
        <v>282</v>
      </c>
      <c r="U92" s="61" t="s">
        <v>283</v>
      </c>
      <c r="V92" t="s">
        <v>235</v>
      </c>
      <c r="W92" t="s">
        <v>219</v>
      </c>
      <c r="X92" s="59">
        <v>20160175</v>
      </c>
      <c r="Y92" s="59">
        <v>20160175</v>
      </c>
      <c r="AA92" s="146" t="str">
        <f t="shared" si="17"/>
        <v>IN</v>
      </c>
      <c r="AB92" s="146" t="str">
        <f t="shared" si="22"/>
        <v>10cr</v>
      </c>
      <c r="AC92" t="str">
        <f t="shared" si="38"/>
        <v>Allot/Xfer IN</v>
      </c>
      <c r="AD92" s="74">
        <f t="shared" si="39"/>
        <v>-20160175</v>
      </c>
      <c r="AE92" s="74">
        <f t="shared" si="44"/>
        <v>20160175</v>
      </c>
      <c r="AF92">
        <v>1</v>
      </c>
      <c r="AG92">
        <v>0</v>
      </c>
      <c r="AH92" s="74">
        <v>0</v>
      </c>
      <c r="AJ92" s="74">
        <f t="shared" si="40"/>
        <v>0</v>
      </c>
      <c r="AK92" s="74">
        <f t="shared" si="24"/>
        <v>20160175</v>
      </c>
      <c r="AL92" t="str">
        <f t="shared" si="41"/>
        <v>N</v>
      </c>
      <c r="AN92" t="s">
        <v>68</v>
      </c>
      <c r="AO92" t="s">
        <v>67</v>
      </c>
      <c r="AP92" t="str">
        <f t="shared" si="42"/>
        <v>77</v>
      </c>
      <c r="AQ92" s="145" t="s">
        <v>1826</v>
      </c>
      <c r="AR92" t="str">
        <f t="shared" si="43"/>
        <v>1-Adjusted Base Budget</v>
      </c>
      <c r="AS92" s="145" t="s">
        <v>1827</v>
      </c>
      <c r="AT92" t="s">
        <v>213</v>
      </c>
      <c r="AV92" t="str">
        <f t="shared" si="37"/>
        <v>INCO</v>
      </c>
      <c r="AW92" t="str">
        <f t="shared" si="36"/>
        <v>INCOME</v>
      </c>
    </row>
    <row r="93" spans="1:50">
      <c r="A93" s="59">
        <v>2018</v>
      </c>
      <c r="B93" t="s">
        <v>137</v>
      </c>
      <c r="C93" t="s">
        <v>68</v>
      </c>
      <c r="D93" t="s">
        <v>226</v>
      </c>
      <c r="E93" t="s">
        <v>291</v>
      </c>
      <c r="F93" t="s">
        <v>228</v>
      </c>
      <c r="H93" t="s">
        <v>292</v>
      </c>
      <c r="I93" s="170" t="s">
        <v>66</v>
      </c>
      <c r="J93" t="s">
        <v>67</v>
      </c>
      <c r="K93" t="s">
        <v>214</v>
      </c>
      <c r="L93" t="s">
        <v>284</v>
      </c>
      <c r="M93" t="s">
        <v>285</v>
      </c>
      <c r="N93" t="s">
        <v>290</v>
      </c>
      <c r="O93" t="s">
        <v>263</v>
      </c>
      <c r="P93" t="s">
        <v>287</v>
      </c>
      <c r="Q93" t="s">
        <v>288</v>
      </c>
      <c r="R93" t="s">
        <v>289</v>
      </c>
      <c r="S93" t="s">
        <v>281</v>
      </c>
      <c r="T93" t="s">
        <v>282</v>
      </c>
      <c r="U93" s="61" t="s">
        <v>283</v>
      </c>
      <c r="V93" t="s">
        <v>235</v>
      </c>
      <c r="W93" t="s">
        <v>219</v>
      </c>
      <c r="X93" s="59">
        <v>234249</v>
      </c>
      <c r="Y93" s="59">
        <v>234249</v>
      </c>
      <c r="Z93" t="s">
        <v>141</v>
      </c>
      <c r="AA93" s="146" t="str">
        <f t="shared" si="17"/>
        <v>IN</v>
      </c>
      <c r="AB93" s="146" t="str">
        <f t="shared" si="22"/>
        <v>10cr</v>
      </c>
      <c r="AC93" t="str">
        <f t="shared" si="38"/>
        <v>Allot/Xfer IN</v>
      </c>
      <c r="AD93" s="74">
        <f t="shared" si="39"/>
        <v>-234249</v>
      </c>
      <c r="AE93" s="74">
        <f t="shared" si="44"/>
        <v>234249</v>
      </c>
      <c r="AF93">
        <v>1</v>
      </c>
      <c r="AG93">
        <v>0</v>
      </c>
      <c r="AH93" s="74">
        <v>0</v>
      </c>
      <c r="AJ93" s="74">
        <f t="shared" si="40"/>
        <v>0</v>
      </c>
      <c r="AK93" s="74">
        <f t="shared" si="24"/>
        <v>234249</v>
      </c>
      <c r="AL93" t="str">
        <f t="shared" si="41"/>
        <v>N</v>
      </c>
      <c r="AN93" t="s">
        <v>68</v>
      </c>
      <c r="AO93" t="s">
        <v>67</v>
      </c>
      <c r="AP93" t="str">
        <f t="shared" si="42"/>
        <v>77</v>
      </c>
      <c r="AQ93" s="145" t="s">
        <v>1826</v>
      </c>
      <c r="AR93" t="str">
        <f t="shared" si="43"/>
        <v>1-Adjusted Base Budget</v>
      </c>
      <c r="AS93" s="145" t="s">
        <v>1827</v>
      </c>
      <c r="AT93" t="s">
        <v>213</v>
      </c>
      <c r="AV93" t="str">
        <f t="shared" si="37"/>
        <v>INCO</v>
      </c>
      <c r="AW93" t="str">
        <f t="shared" si="36"/>
        <v>INCOME</v>
      </c>
    </row>
    <row r="94" spans="1:50">
      <c r="A94" s="59">
        <v>2018</v>
      </c>
      <c r="B94" t="s">
        <v>137</v>
      </c>
      <c r="C94" t="s">
        <v>68</v>
      </c>
      <c r="D94" t="s">
        <v>226</v>
      </c>
      <c r="E94" t="s">
        <v>274</v>
      </c>
      <c r="F94" t="s">
        <v>228</v>
      </c>
      <c r="H94" t="s">
        <v>275</v>
      </c>
      <c r="I94" s="170" t="s">
        <v>66</v>
      </c>
      <c r="J94" t="s">
        <v>67</v>
      </c>
      <c r="K94" t="s">
        <v>214</v>
      </c>
      <c r="L94" t="s">
        <v>284</v>
      </c>
      <c r="M94" t="s">
        <v>285</v>
      </c>
      <c r="N94" t="s">
        <v>293</v>
      </c>
      <c r="O94" t="s">
        <v>263</v>
      </c>
      <c r="P94" t="s">
        <v>287</v>
      </c>
      <c r="Q94" t="s">
        <v>288</v>
      </c>
      <c r="R94" t="s">
        <v>289</v>
      </c>
      <c r="S94" t="s">
        <v>281</v>
      </c>
      <c r="T94" t="s">
        <v>282</v>
      </c>
      <c r="U94" s="61" t="s">
        <v>283</v>
      </c>
      <c r="V94" t="s">
        <v>235</v>
      </c>
      <c r="W94" t="s">
        <v>219</v>
      </c>
      <c r="X94" s="59">
        <v>25398661</v>
      </c>
      <c r="Y94" s="59">
        <v>25398661</v>
      </c>
      <c r="AA94" s="146" t="str">
        <f t="shared" si="17"/>
        <v>IN</v>
      </c>
      <c r="AB94" s="146" t="str">
        <f t="shared" si="22"/>
        <v>10cr</v>
      </c>
      <c r="AC94" t="str">
        <f t="shared" si="38"/>
        <v>Allot/Xfer IN</v>
      </c>
      <c r="AD94" s="74">
        <f t="shared" si="39"/>
        <v>-25398661</v>
      </c>
      <c r="AE94" s="74">
        <f t="shared" si="44"/>
        <v>25398661</v>
      </c>
      <c r="AF94">
        <v>1</v>
      </c>
      <c r="AG94">
        <v>0</v>
      </c>
      <c r="AH94" s="74">
        <v>0</v>
      </c>
      <c r="AJ94" s="74">
        <f t="shared" si="40"/>
        <v>0</v>
      </c>
      <c r="AK94" s="74">
        <f t="shared" si="24"/>
        <v>25398661</v>
      </c>
      <c r="AL94" t="str">
        <f t="shared" si="41"/>
        <v>N</v>
      </c>
      <c r="AN94" t="s">
        <v>68</v>
      </c>
      <c r="AO94" t="s">
        <v>67</v>
      </c>
      <c r="AP94" t="str">
        <f t="shared" si="42"/>
        <v>77</v>
      </c>
      <c r="AQ94" s="145" t="s">
        <v>1826</v>
      </c>
      <c r="AR94" t="str">
        <f t="shared" si="43"/>
        <v>1-Adjusted Base Budget</v>
      </c>
      <c r="AS94" s="145" t="s">
        <v>1827</v>
      </c>
      <c r="AT94" t="s">
        <v>213</v>
      </c>
      <c r="AV94" t="str">
        <f t="shared" si="37"/>
        <v>INCO</v>
      </c>
      <c r="AW94" t="str">
        <f t="shared" si="36"/>
        <v>INCOME</v>
      </c>
    </row>
    <row r="95" spans="1:50">
      <c r="A95" s="59">
        <v>2018</v>
      </c>
      <c r="B95" t="s">
        <v>137</v>
      </c>
      <c r="C95" t="s">
        <v>68</v>
      </c>
      <c r="D95" t="s">
        <v>226</v>
      </c>
      <c r="E95" t="s">
        <v>274</v>
      </c>
      <c r="F95" t="s">
        <v>228</v>
      </c>
      <c r="H95" t="s">
        <v>275</v>
      </c>
      <c r="I95" s="170" t="s">
        <v>66</v>
      </c>
      <c r="J95" t="s">
        <v>67</v>
      </c>
      <c r="K95" t="s">
        <v>214</v>
      </c>
      <c r="L95" t="s">
        <v>284</v>
      </c>
      <c r="M95" t="s">
        <v>285</v>
      </c>
      <c r="N95" t="s">
        <v>294</v>
      </c>
      <c r="O95" t="s">
        <v>263</v>
      </c>
      <c r="P95" t="s">
        <v>287</v>
      </c>
      <c r="Q95" t="s">
        <v>288</v>
      </c>
      <c r="R95" t="s">
        <v>289</v>
      </c>
      <c r="S95" t="s">
        <v>281</v>
      </c>
      <c r="T95" t="s">
        <v>282</v>
      </c>
      <c r="U95" s="61" t="s">
        <v>283</v>
      </c>
      <c r="V95" t="s">
        <v>235</v>
      </c>
      <c r="W95" t="s">
        <v>219</v>
      </c>
      <c r="X95" s="59">
        <v>469226</v>
      </c>
      <c r="Y95" s="59">
        <v>469226</v>
      </c>
      <c r="AA95" s="146" t="str">
        <f t="shared" si="17"/>
        <v>IN</v>
      </c>
      <c r="AB95" s="146" t="str">
        <f t="shared" si="22"/>
        <v>10cr</v>
      </c>
      <c r="AC95" t="str">
        <f t="shared" si="38"/>
        <v>Allot/Xfer IN</v>
      </c>
      <c r="AD95" s="74">
        <f t="shared" si="39"/>
        <v>-469226</v>
      </c>
      <c r="AE95" s="74">
        <f t="shared" si="44"/>
        <v>469226</v>
      </c>
      <c r="AF95">
        <v>1</v>
      </c>
      <c r="AG95">
        <v>0</v>
      </c>
      <c r="AH95" s="74">
        <v>0</v>
      </c>
      <c r="AJ95" s="74">
        <f t="shared" si="40"/>
        <v>0</v>
      </c>
      <c r="AK95" s="74">
        <f t="shared" si="24"/>
        <v>469226</v>
      </c>
      <c r="AL95" t="str">
        <f t="shared" si="41"/>
        <v>N</v>
      </c>
      <c r="AN95" t="s">
        <v>68</v>
      </c>
      <c r="AO95" t="s">
        <v>67</v>
      </c>
      <c r="AP95" t="str">
        <f t="shared" si="42"/>
        <v>77</v>
      </c>
      <c r="AQ95" s="145" t="s">
        <v>1826</v>
      </c>
      <c r="AR95" t="str">
        <f t="shared" si="43"/>
        <v>1-Adjusted Base Budget</v>
      </c>
      <c r="AS95" s="145" t="s">
        <v>1827</v>
      </c>
      <c r="AT95" t="s">
        <v>213</v>
      </c>
      <c r="AV95" t="str">
        <f t="shared" si="37"/>
        <v>INCO</v>
      </c>
      <c r="AW95" t="str">
        <f t="shared" si="36"/>
        <v>INCOME</v>
      </c>
    </row>
    <row r="96" spans="1:50">
      <c r="A96" s="59">
        <v>2018</v>
      </c>
      <c r="B96" t="s">
        <v>137</v>
      </c>
      <c r="C96" t="s">
        <v>68</v>
      </c>
      <c r="D96" t="s">
        <v>226</v>
      </c>
      <c r="E96" t="s">
        <v>291</v>
      </c>
      <c r="F96" t="s">
        <v>228</v>
      </c>
      <c r="H96" t="s">
        <v>292</v>
      </c>
      <c r="I96" s="170" t="s">
        <v>66</v>
      </c>
      <c r="J96" t="s">
        <v>67</v>
      </c>
      <c r="K96" t="s">
        <v>214</v>
      </c>
      <c r="L96" t="s">
        <v>284</v>
      </c>
      <c r="M96" t="s">
        <v>285</v>
      </c>
      <c r="N96" t="s">
        <v>294</v>
      </c>
      <c r="O96" t="s">
        <v>263</v>
      </c>
      <c r="P96" t="s">
        <v>287</v>
      </c>
      <c r="Q96" t="s">
        <v>288</v>
      </c>
      <c r="R96" t="s">
        <v>289</v>
      </c>
      <c r="S96" t="s">
        <v>281</v>
      </c>
      <c r="T96" t="s">
        <v>282</v>
      </c>
      <c r="U96" s="61" t="s">
        <v>283</v>
      </c>
      <c r="V96" t="s">
        <v>235</v>
      </c>
      <c r="W96" t="s">
        <v>219</v>
      </c>
      <c r="X96" s="59">
        <v>5467</v>
      </c>
      <c r="Y96" s="59">
        <v>5467</v>
      </c>
      <c r="Z96" t="s">
        <v>141</v>
      </c>
      <c r="AA96" s="146" t="str">
        <f t="shared" si="17"/>
        <v>IN</v>
      </c>
      <c r="AB96" s="146" t="str">
        <f t="shared" si="22"/>
        <v>10cr</v>
      </c>
      <c r="AC96" t="str">
        <f t="shared" si="38"/>
        <v>Allot/Xfer IN</v>
      </c>
      <c r="AD96" s="74">
        <f t="shared" si="39"/>
        <v>-5467</v>
      </c>
      <c r="AE96" s="74">
        <f t="shared" si="44"/>
        <v>5467</v>
      </c>
      <c r="AF96">
        <v>1</v>
      </c>
      <c r="AG96">
        <v>0</v>
      </c>
      <c r="AH96" s="74">
        <v>0</v>
      </c>
      <c r="AJ96" s="74">
        <f t="shared" si="40"/>
        <v>0</v>
      </c>
      <c r="AK96" s="74">
        <f t="shared" si="24"/>
        <v>5467</v>
      </c>
      <c r="AL96" t="str">
        <f t="shared" si="41"/>
        <v>N</v>
      </c>
      <c r="AN96" t="s">
        <v>68</v>
      </c>
      <c r="AO96" t="s">
        <v>67</v>
      </c>
      <c r="AP96" t="str">
        <f t="shared" si="42"/>
        <v>77</v>
      </c>
      <c r="AQ96" s="145" t="s">
        <v>1826</v>
      </c>
      <c r="AR96" t="str">
        <f t="shared" si="43"/>
        <v>1-Adjusted Base Budget</v>
      </c>
      <c r="AS96" s="145" t="s">
        <v>1827</v>
      </c>
      <c r="AT96" t="s">
        <v>213</v>
      </c>
      <c r="AV96" t="str">
        <f t="shared" si="37"/>
        <v>INCO</v>
      </c>
      <c r="AW96" t="str">
        <f t="shared" si="36"/>
        <v>INCOME</v>
      </c>
    </row>
    <row r="97" spans="1:49">
      <c r="A97" s="59">
        <v>2018</v>
      </c>
      <c r="B97" t="s">
        <v>137</v>
      </c>
      <c r="C97" t="s">
        <v>68</v>
      </c>
      <c r="D97" t="s">
        <v>226</v>
      </c>
      <c r="E97" t="s">
        <v>274</v>
      </c>
      <c r="F97" t="s">
        <v>228</v>
      </c>
      <c r="H97" t="s">
        <v>275</v>
      </c>
      <c r="I97" s="170" t="s">
        <v>66</v>
      </c>
      <c r="J97" t="s">
        <v>67</v>
      </c>
      <c r="K97" t="s">
        <v>214</v>
      </c>
      <c r="L97" t="s">
        <v>284</v>
      </c>
      <c r="M97" t="s">
        <v>285</v>
      </c>
      <c r="N97" t="s">
        <v>295</v>
      </c>
      <c r="O97" t="s">
        <v>263</v>
      </c>
      <c r="P97" t="s">
        <v>287</v>
      </c>
      <c r="Q97" t="s">
        <v>288</v>
      </c>
      <c r="R97" t="s">
        <v>289</v>
      </c>
      <c r="S97" t="s">
        <v>281</v>
      </c>
      <c r="T97" t="s">
        <v>282</v>
      </c>
      <c r="U97" s="61" t="s">
        <v>283</v>
      </c>
      <c r="V97" t="s">
        <v>235</v>
      </c>
      <c r="W97" t="s">
        <v>219</v>
      </c>
      <c r="X97" s="59">
        <v>544768</v>
      </c>
      <c r="Y97" s="59">
        <v>544768</v>
      </c>
      <c r="AA97" s="146" t="str">
        <f t="shared" si="17"/>
        <v>IN</v>
      </c>
      <c r="AB97" s="146" t="str">
        <f t="shared" si="22"/>
        <v>10cr</v>
      </c>
      <c r="AC97" t="str">
        <f t="shared" si="38"/>
        <v>Allot/Xfer IN</v>
      </c>
      <c r="AD97" s="74">
        <f t="shared" si="39"/>
        <v>-544768</v>
      </c>
      <c r="AE97" s="74">
        <f t="shared" si="44"/>
        <v>544768</v>
      </c>
      <c r="AF97">
        <v>1</v>
      </c>
      <c r="AG97">
        <v>0</v>
      </c>
      <c r="AH97" s="74">
        <v>0</v>
      </c>
      <c r="AJ97" s="74">
        <f t="shared" si="40"/>
        <v>0</v>
      </c>
      <c r="AK97" s="74">
        <f t="shared" si="24"/>
        <v>544768</v>
      </c>
      <c r="AL97" t="str">
        <f t="shared" si="41"/>
        <v>N</v>
      </c>
      <c r="AN97" t="s">
        <v>68</v>
      </c>
      <c r="AO97" t="s">
        <v>67</v>
      </c>
      <c r="AP97" t="str">
        <f t="shared" si="42"/>
        <v>77</v>
      </c>
      <c r="AQ97" s="145" t="s">
        <v>1826</v>
      </c>
      <c r="AR97" t="str">
        <f t="shared" si="43"/>
        <v>1-Adjusted Base Budget</v>
      </c>
      <c r="AS97" s="145" t="s">
        <v>1827</v>
      </c>
      <c r="AT97" t="s">
        <v>213</v>
      </c>
      <c r="AV97" t="str">
        <f t="shared" si="37"/>
        <v>INCO</v>
      </c>
      <c r="AW97" t="str">
        <f t="shared" si="36"/>
        <v>INCOME</v>
      </c>
    </row>
    <row r="98" spans="1:49">
      <c r="A98" s="59">
        <v>2018</v>
      </c>
      <c r="B98" t="s">
        <v>137</v>
      </c>
      <c r="C98" t="s">
        <v>68</v>
      </c>
      <c r="D98" t="s">
        <v>226</v>
      </c>
      <c r="E98" t="s">
        <v>291</v>
      </c>
      <c r="F98" t="s">
        <v>228</v>
      </c>
      <c r="H98" t="s">
        <v>292</v>
      </c>
      <c r="I98" s="170" t="s">
        <v>66</v>
      </c>
      <c r="J98" t="s">
        <v>67</v>
      </c>
      <c r="K98" t="s">
        <v>214</v>
      </c>
      <c r="L98" t="s">
        <v>284</v>
      </c>
      <c r="M98" t="s">
        <v>285</v>
      </c>
      <c r="N98" t="s">
        <v>296</v>
      </c>
      <c r="O98" t="s">
        <v>263</v>
      </c>
      <c r="P98" t="s">
        <v>287</v>
      </c>
      <c r="Q98" t="s">
        <v>288</v>
      </c>
      <c r="R98" t="s">
        <v>289</v>
      </c>
      <c r="S98" t="s">
        <v>281</v>
      </c>
      <c r="T98" t="s">
        <v>282</v>
      </c>
      <c r="U98" s="61" t="s">
        <v>283</v>
      </c>
      <c r="V98" t="s">
        <v>235</v>
      </c>
      <c r="W98" t="s">
        <v>219</v>
      </c>
      <c r="X98" s="59">
        <v>2810940</v>
      </c>
      <c r="Y98" s="59">
        <v>2810940</v>
      </c>
      <c r="Z98" t="s">
        <v>141</v>
      </c>
      <c r="AA98" s="146" t="str">
        <f t="shared" si="17"/>
        <v>IN</v>
      </c>
      <c r="AB98" s="146" t="str">
        <f t="shared" si="22"/>
        <v>10cr</v>
      </c>
      <c r="AC98" t="str">
        <f t="shared" si="38"/>
        <v>Allot/Xfer IN</v>
      </c>
      <c r="AD98" s="74">
        <f t="shared" si="39"/>
        <v>-2810940</v>
      </c>
      <c r="AE98" s="74">
        <f t="shared" si="44"/>
        <v>2810940</v>
      </c>
      <c r="AF98">
        <v>1</v>
      </c>
      <c r="AG98">
        <v>0</v>
      </c>
      <c r="AH98" s="74">
        <v>0</v>
      </c>
      <c r="AJ98" s="74">
        <f t="shared" si="40"/>
        <v>0</v>
      </c>
      <c r="AK98" s="74">
        <f t="shared" si="24"/>
        <v>2810940</v>
      </c>
      <c r="AL98" t="str">
        <f t="shared" si="41"/>
        <v>N</v>
      </c>
      <c r="AN98" t="s">
        <v>68</v>
      </c>
      <c r="AO98" t="s">
        <v>67</v>
      </c>
      <c r="AP98" t="str">
        <f t="shared" si="42"/>
        <v>77</v>
      </c>
      <c r="AQ98" s="145" t="s">
        <v>1826</v>
      </c>
      <c r="AR98" t="str">
        <f t="shared" si="43"/>
        <v>1-Adjusted Base Budget</v>
      </c>
      <c r="AS98" s="145" t="s">
        <v>1827</v>
      </c>
      <c r="AT98" t="s">
        <v>213</v>
      </c>
      <c r="AV98" t="str">
        <f t="shared" si="37"/>
        <v>INCO</v>
      </c>
      <c r="AW98" t="str">
        <f t="shared" si="36"/>
        <v>INCOME</v>
      </c>
    </row>
    <row r="99" spans="1:49">
      <c r="A99" s="59">
        <v>2018</v>
      </c>
      <c r="B99" t="s">
        <v>137</v>
      </c>
      <c r="C99" t="s">
        <v>68</v>
      </c>
      <c r="D99" t="s">
        <v>226</v>
      </c>
      <c r="E99" t="s">
        <v>274</v>
      </c>
      <c r="F99" t="s">
        <v>228</v>
      </c>
      <c r="H99" t="s">
        <v>275</v>
      </c>
      <c r="I99" s="170" t="s">
        <v>66</v>
      </c>
      <c r="J99" t="s">
        <v>67</v>
      </c>
      <c r="K99" t="s">
        <v>214</v>
      </c>
      <c r="L99" t="s">
        <v>284</v>
      </c>
      <c r="M99" t="s">
        <v>285</v>
      </c>
      <c r="N99" t="s">
        <v>297</v>
      </c>
      <c r="O99" t="s">
        <v>263</v>
      </c>
      <c r="P99" t="s">
        <v>287</v>
      </c>
      <c r="Q99" t="s">
        <v>288</v>
      </c>
      <c r="R99" t="s">
        <v>289</v>
      </c>
      <c r="S99" t="s">
        <v>281</v>
      </c>
      <c r="T99" t="s">
        <v>282</v>
      </c>
      <c r="U99" s="61" t="s">
        <v>283</v>
      </c>
      <c r="V99" t="s">
        <v>235</v>
      </c>
      <c r="W99" t="s">
        <v>219</v>
      </c>
      <c r="X99" s="59">
        <v>17587867</v>
      </c>
      <c r="Y99" s="59">
        <v>17587867</v>
      </c>
      <c r="AA99" s="146" t="str">
        <f t="shared" si="17"/>
        <v>IN</v>
      </c>
      <c r="AB99" s="146" t="str">
        <f t="shared" si="22"/>
        <v>10cr</v>
      </c>
      <c r="AC99" t="str">
        <f t="shared" si="38"/>
        <v>Allot/Xfer IN</v>
      </c>
      <c r="AD99" s="74">
        <f t="shared" si="39"/>
        <v>-17587867</v>
      </c>
      <c r="AE99" s="74">
        <f t="shared" si="44"/>
        <v>17587867</v>
      </c>
      <c r="AF99">
        <v>1</v>
      </c>
      <c r="AG99">
        <v>0</v>
      </c>
      <c r="AH99" s="74">
        <v>0</v>
      </c>
      <c r="AJ99" s="74">
        <f t="shared" si="40"/>
        <v>0</v>
      </c>
      <c r="AK99" s="74">
        <f t="shared" si="24"/>
        <v>17587867</v>
      </c>
      <c r="AL99" t="str">
        <f t="shared" si="41"/>
        <v>N</v>
      </c>
      <c r="AN99" t="s">
        <v>68</v>
      </c>
      <c r="AO99" t="s">
        <v>67</v>
      </c>
      <c r="AP99" t="str">
        <f t="shared" si="42"/>
        <v>77</v>
      </c>
      <c r="AQ99" s="145" t="s">
        <v>1826</v>
      </c>
      <c r="AR99" t="str">
        <f t="shared" si="43"/>
        <v>1-Adjusted Base Budget</v>
      </c>
      <c r="AS99" s="145" t="s">
        <v>1827</v>
      </c>
      <c r="AT99" t="s">
        <v>213</v>
      </c>
      <c r="AV99" t="str">
        <f t="shared" si="37"/>
        <v>INCO</v>
      </c>
      <c r="AW99" t="str">
        <f t="shared" si="36"/>
        <v>INCOME</v>
      </c>
    </row>
    <row r="100" spans="1:49">
      <c r="A100" s="59">
        <v>2018</v>
      </c>
      <c r="B100" t="s">
        <v>137</v>
      </c>
      <c r="C100" t="s">
        <v>68</v>
      </c>
      <c r="D100" t="s">
        <v>226</v>
      </c>
      <c r="E100" t="s">
        <v>291</v>
      </c>
      <c r="F100" t="s">
        <v>228</v>
      </c>
      <c r="H100" t="s">
        <v>292</v>
      </c>
      <c r="I100" s="170" t="s">
        <v>66</v>
      </c>
      <c r="J100" t="s">
        <v>67</v>
      </c>
      <c r="K100" t="s">
        <v>214</v>
      </c>
      <c r="L100" t="s">
        <v>284</v>
      </c>
      <c r="M100" t="s">
        <v>285</v>
      </c>
      <c r="N100" t="s">
        <v>297</v>
      </c>
      <c r="O100" t="s">
        <v>263</v>
      </c>
      <c r="P100" t="s">
        <v>287</v>
      </c>
      <c r="Q100" t="s">
        <v>288</v>
      </c>
      <c r="R100" t="s">
        <v>289</v>
      </c>
      <c r="S100" t="s">
        <v>281</v>
      </c>
      <c r="T100" t="s">
        <v>282</v>
      </c>
      <c r="U100" s="61" t="s">
        <v>283</v>
      </c>
      <c r="V100" t="s">
        <v>235</v>
      </c>
      <c r="W100" t="s">
        <v>219</v>
      </c>
      <c r="X100" s="59">
        <v>214596</v>
      </c>
      <c r="Y100" s="59">
        <v>214596</v>
      </c>
      <c r="Z100" t="s">
        <v>141</v>
      </c>
      <c r="AA100" s="146" t="str">
        <f t="shared" si="17"/>
        <v>IN</v>
      </c>
      <c r="AB100" s="146" t="str">
        <f t="shared" si="22"/>
        <v>10cr</v>
      </c>
      <c r="AC100" t="str">
        <f t="shared" si="38"/>
        <v>Allot/Xfer IN</v>
      </c>
      <c r="AD100" s="74">
        <f t="shared" si="39"/>
        <v>-214596</v>
      </c>
      <c r="AE100" s="74">
        <f t="shared" si="44"/>
        <v>214596</v>
      </c>
      <c r="AF100">
        <v>1</v>
      </c>
      <c r="AG100">
        <v>0</v>
      </c>
      <c r="AH100" s="74">
        <v>0</v>
      </c>
      <c r="AJ100" s="74">
        <f t="shared" si="40"/>
        <v>0</v>
      </c>
      <c r="AK100" s="74">
        <f t="shared" si="24"/>
        <v>214596</v>
      </c>
      <c r="AL100" t="str">
        <f t="shared" si="41"/>
        <v>N</v>
      </c>
      <c r="AN100" t="s">
        <v>68</v>
      </c>
      <c r="AO100" t="s">
        <v>67</v>
      </c>
      <c r="AP100" t="str">
        <f t="shared" si="42"/>
        <v>77</v>
      </c>
      <c r="AQ100" s="145" t="s">
        <v>1826</v>
      </c>
      <c r="AR100" t="str">
        <f t="shared" si="43"/>
        <v>1-Adjusted Base Budget</v>
      </c>
      <c r="AS100" s="145" t="s">
        <v>1827</v>
      </c>
      <c r="AT100" t="s">
        <v>213</v>
      </c>
      <c r="AV100" t="str">
        <f t="shared" si="37"/>
        <v>INCO</v>
      </c>
      <c r="AW100" t="str">
        <f t="shared" si="36"/>
        <v>INCOME</v>
      </c>
    </row>
    <row r="101" spans="1:49">
      <c r="A101" s="59">
        <v>2018</v>
      </c>
      <c r="B101" t="s">
        <v>137</v>
      </c>
      <c r="C101" t="s">
        <v>68</v>
      </c>
      <c r="D101" t="s">
        <v>226</v>
      </c>
      <c r="E101" t="s">
        <v>274</v>
      </c>
      <c r="F101" t="s">
        <v>228</v>
      </c>
      <c r="H101" t="s">
        <v>275</v>
      </c>
      <c r="I101" s="170" t="s">
        <v>66</v>
      </c>
      <c r="J101" t="s">
        <v>67</v>
      </c>
      <c r="K101" t="s">
        <v>214</v>
      </c>
      <c r="L101" t="s">
        <v>284</v>
      </c>
      <c r="M101" t="s">
        <v>285</v>
      </c>
      <c r="N101" t="s">
        <v>298</v>
      </c>
      <c r="O101" t="s">
        <v>263</v>
      </c>
      <c r="P101" t="s">
        <v>287</v>
      </c>
      <c r="Q101" t="s">
        <v>288</v>
      </c>
      <c r="R101" t="s">
        <v>289</v>
      </c>
      <c r="S101" t="s">
        <v>281</v>
      </c>
      <c r="T101" t="s">
        <v>282</v>
      </c>
      <c r="U101" s="61" t="s">
        <v>283</v>
      </c>
      <c r="V101" t="s">
        <v>235</v>
      </c>
      <c r="W101" t="s">
        <v>219</v>
      </c>
      <c r="X101" s="59">
        <v>12848801</v>
      </c>
      <c r="Y101" s="59">
        <v>12848801</v>
      </c>
      <c r="AA101" s="146" t="str">
        <f t="shared" si="17"/>
        <v>IN</v>
      </c>
      <c r="AB101" s="146" t="str">
        <f t="shared" si="22"/>
        <v>10cr</v>
      </c>
      <c r="AC101" t="str">
        <f t="shared" si="38"/>
        <v>Allot/Xfer IN</v>
      </c>
      <c r="AD101" s="74">
        <f t="shared" si="39"/>
        <v>-12848801</v>
      </c>
      <c r="AE101" s="74">
        <f t="shared" si="44"/>
        <v>12848801</v>
      </c>
      <c r="AF101">
        <v>1</v>
      </c>
      <c r="AG101">
        <v>0</v>
      </c>
      <c r="AH101" s="74">
        <v>0</v>
      </c>
      <c r="AJ101" s="74">
        <f t="shared" si="40"/>
        <v>0</v>
      </c>
      <c r="AK101" s="74">
        <f t="shared" si="24"/>
        <v>12848801</v>
      </c>
      <c r="AL101" t="str">
        <f t="shared" si="41"/>
        <v>N</v>
      </c>
      <c r="AN101" t="s">
        <v>68</v>
      </c>
      <c r="AO101" t="s">
        <v>67</v>
      </c>
      <c r="AP101" t="str">
        <f t="shared" si="42"/>
        <v>77</v>
      </c>
      <c r="AQ101" s="145" t="s">
        <v>1826</v>
      </c>
      <c r="AR101" t="str">
        <f t="shared" si="43"/>
        <v>1-Adjusted Base Budget</v>
      </c>
      <c r="AS101" s="145" t="s">
        <v>1827</v>
      </c>
      <c r="AT101" t="s">
        <v>213</v>
      </c>
      <c r="AV101" t="str">
        <f t="shared" si="37"/>
        <v>INCO</v>
      </c>
      <c r="AW101" t="str">
        <f t="shared" si="36"/>
        <v>INCOME</v>
      </c>
    </row>
    <row r="102" spans="1:49">
      <c r="A102" s="59">
        <v>2018</v>
      </c>
      <c r="B102" t="s">
        <v>137</v>
      </c>
      <c r="C102" t="s">
        <v>68</v>
      </c>
      <c r="D102" t="s">
        <v>226</v>
      </c>
      <c r="E102" t="s">
        <v>274</v>
      </c>
      <c r="F102" t="s">
        <v>228</v>
      </c>
      <c r="H102" t="s">
        <v>275</v>
      </c>
      <c r="I102" s="170" t="s">
        <v>66</v>
      </c>
      <c r="J102" t="s">
        <v>67</v>
      </c>
      <c r="K102" t="s">
        <v>214</v>
      </c>
      <c r="L102" t="s">
        <v>284</v>
      </c>
      <c r="M102" t="s">
        <v>285</v>
      </c>
      <c r="N102" t="s">
        <v>299</v>
      </c>
      <c r="O102" t="s">
        <v>263</v>
      </c>
      <c r="P102" t="s">
        <v>287</v>
      </c>
      <c r="Q102" t="s">
        <v>288</v>
      </c>
      <c r="R102" t="s">
        <v>289</v>
      </c>
      <c r="S102" t="s">
        <v>281</v>
      </c>
      <c r="T102" t="s">
        <v>282</v>
      </c>
      <c r="U102" s="61" t="s">
        <v>283</v>
      </c>
      <c r="V102" t="s">
        <v>235</v>
      </c>
      <c r="W102" t="s">
        <v>219</v>
      </c>
      <c r="X102" s="59">
        <v>548444</v>
      </c>
      <c r="Y102" s="59">
        <v>548444</v>
      </c>
      <c r="AA102" s="146" t="str">
        <f t="shared" si="17"/>
        <v>IN</v>
      </c>
      <c r="AB102" s="146" t="str">
        <f t="shared" si="22"/>
        <v>10cr</v>
      </c>
      <c r="AC102" t="str">
        <f t="shared" si="38"/>
        <v>Allot/Xfer IN</v>
      </c>
      <c r="AD102" s="74">
        <f t="shared" si="39"/>
        <v>-548444</v>
      </c>
      <c r="AE102" s="74">
        <f t="shared" si="44"/>
        <v>548444</v>
      </c>
      <c r="AF102">
        <v>1</v>
      </c>
      <c r="AG102">
        <v>0</v>
      </c>
      <c r="AH102" s="74">
        <v>0</v>
      </c>
      <c r="AJ102" s="74">
        <f t="shared" si="40"/>
        <v>0</v>
      </c>
      <c r="AK102" s="74">
        <f t="shared" si="24"/>
        <v>548444</v>
      </c>
      <c r="AL102" t="str">
        <f t="shared" si="41"/>
        <v>N</v>
      </c>
      <c r="AN102" t="s">
        <v>68</v>
      </c>
      <c r="AO102" t="s">
        <v>67</v>
      </c>
      <c r="AP102" t="str">
        <f t="shared" si="42"/>
        <v>77</v>
      </c>
      <c r="AQ102" s="145" t="s">
        <v>1826</v>
      </c>
      <c r="AR102" t="str">
        <f t="shared" si="43"/>
        <v>1-Adjusted Base Budget</v>
      </c>
      <c r="AS102" s="145" t="s">
        <v>1827</v>
      </c>
      <c r="AT102" t="s">
        <v>213</v>
      </c>
      <c r="AV102" t="str">
        <f t="shared" si="37"/>
        <v>INCO</v>
      </c>
      <c r="AW102" t="str">
        <f t="shared" si="36"/>
        <v>INCOME</v>
      </c>
    </row>
    <row r="103" spans="1:49">
      <c r="A103" s="59">
        <v>2018</v>
      </c>
      <c r="B103" t="s">
        <v>137</v>
      </c>
      <c r="C103" t="s">
        <v>68</v>
      </c>
      <c r="D103" t="s">
        <v>226</v>
      </c>
      <c r="E103" t="s">
        <v>291</v>
      </c>
      <c r="F103" t="s">
        <v>228</v>
      </c>
      <c r="H103" t="s">
        <v>292</v>
      </c>
      <c r="I103" s="170" t="s">
        <v>66</v>
      </c>
      <c r="J103" t="s">
        <v>67</v>
      </c>
      <c r="K103" t="s">
        <v>214</v>
      </c>
      <c r="L103" t="s">
        <v>284</v>
      </c>
      <c r="M103" t="s">
        <v>285</v>
      </c>
      <c r="N103" t="s">
        <v>299</v>
      </c>
      <c r="O103" t="s">
        <v>263</v>
      </c>
      <c r="P103" t="s">
        <v>287</v>
      </c>
      <c r="Q103" t="s">
        <v>288</v>
      </c>
      <c r="R103" t="s">
        <v>289</v>
      </c>
      <c r="S103" t="s">
        <v>281</v>
      </c>
      <c r="T103" t="s">
        <v>282</v>
      </c>
      <c r="U103" s="61" t="s">
        <v>283</v>
      </c>
      <c r="V103" t="s">
        <v>235</v>
      </c>
      <c r="W103" t="s">
        <v>219</v>
      </c>
      <c r="X103" s="59">
        <v>6630</v>
      </c>
      <c r="Y103" s="59">
        <v>6630</v>
      </c>
      <c r="Z103" t="s">
        <v>141</v>
      </c>
      <c r="AA103" s="146" t="str">
        <f t="shared" si="17"/>
        <v>IN</v>
      </c>
      <c r="AB103" s="146" t="str">
        <f t="shared" si="22"/>
        <v>10cr</v>
      </c>
      <c r="AC103" t="str">
        <f t="shared" si="38"/>
        <v>Allot/Xfer IN</v>
      </c>
      <c r="AD103" s="74">
        <f t="shared" si="39"/>
        <v>-6630</v>
      </c>
      <c r="AE103" s="74">
        <f t="shared" si="44"/>
        <v>6630</v>
      </c>
      <c r="AF103">
        <v>1</v>
      </c>
      <c r="AG103">
        <v>0</v>
      </c>
      <c r="AH103" s="74">
        <v>0</v>
      </c>
      <c r="AJ103" s="74">
        <f t="shared" si="40"/>
        <v>0</v>
      </c>
      <c r="AK103" s="74">
        <f t="shared" si="24"/>
        <v>6630</v>
      </c>
      <c r="AL103" t="str">
        <f t="shared" si="41"/>
        <v>N</v>
      </c>
      <c r="AN103" t="s">
        <v>68</v>
      </c>
      <c r="AO103" t="s">
        <v>67</v>
      </c>
      <c r="AP103" t="str">
        <f t="shared" si="42"/>
        <v>77</v>
      </c>
      <c r="AQ103" s="145" t="s">
        <v>1826</v>
      </c>
      <c r="AR103" t="str">
        <f t="shared" si="43"/>
        <v>1-Adjusted Base Budget</v>
      </c>
      <c r="AS103" s="145" t="s">
        <v>1827</v>
      </c>
      <c r="AT103" t="s">
        <v>213</v>
      </c>
      <c r="AV103" t="str">
        <f t="shared" si="37"/>
        <v>INCO</v>
      </c>
      <c r="AW103" t="str">
        <f t="shared" si="36"/>
        <v>INCOME</v>
      </c>
    </row>
    <row r="104" spans="1:49">
      <c r="A104" s="59">
        <v>2018</v>
      </c>
      <c r="B104" t="s">
        <v>137</v>
      </c>
      <c r="C104" t="s">
        <v>68</v>
      </c>
      <c r="D104" t="s">
        <v>226</v>
      </c>
      <c r="E104" t="s">
        <v>274</v>
      </c>
      <c r="F104" t="s">
        <v>228</v>
      </c>
      <c r="H104" t="s">
        <v>275</v>
      </c>
      <c r="I104" s="170" t="s">
        <v>66</v>
      </c>
      <c r="J104" t="s">
        <v>67</v>
      </c>
      <c r="K104" t="s">
        <v>214</v>
      </c>
      <c r="L104" t="s">
        <v>284</v>
      </c>
      <c r="M104" t="s">
        <v>285</v>
      </c>
      <c r="N104" t="s">
        <v>300</v>
      </c>
      <c r="O104" t="s">
        <v>263</v>
      </c>
      <c r="P104" t="s">
        <v>287</v>
      </c>
      <c r="Q104" t="s">
        <v>288</v>
      </c>
      <c r="R104" t="s">
        <v>289</v>
      </c>
      <c r="S104" t="s">
        <v>281</v>
      </c>
      <c r="T104" t="s">
        <v>282</v>
      </c>
      <c r="U104" s="61" t="s">
        <v>283</v>
      </c>
      <c r="V104" t="s">
        <v>235</v>
      </c>
      <c r="W104" t="s">
        <v>219</v>
      </c>
      <c r="X104" s="59">
        <v>508700</v>
      </c>
      <c r="Y104" s="59">
        <v>508700</v>
      </c>
      <c r="AA104" s="146" t="str">
        <f t="shared" si="17"/>
        <v>IN</v>
      </c>
      <c r="AB104" s="146" t="str">
        <f t="shared" si="22"/>
        <v>10cr</v>
      </c>
      <c r="AC104" t="str">
        <f t="shared" si="38"/>
        <v>Allot/Xfer IN</v>
      </c>
      <c r="AD104" s="74">
        <f t="shared" si="39"/>
        <v>-508700</v>
      </c>
      <c r="AE104" s="74">
        <f t="shared" si="44"/>
        <v>508700</v>
      </c>
      <c r="AF104">
        <v>1</v>
      </c>
      <c r="AG104">
        <v>0</v>
      </c>
      <c r="AH104" s="74">
        <v>0</v>
      </c>
      <c r="AJ104" s="74">
        <f t="shared" si="40"/>
        <v>0</v>
      </c>
      <c r="AK104" s="74">
        <f t="shared" si="24"/>
        <v>508700</v>
      </c>
      <c r="AL104" t="str">
        <f t="shared" si="41"/>
        <v>N</v>
      </c>
      <c r="AN104" t="s">
        <v>68</v>
      </c>
      <c r="AO104" t="s">
        <v>67</v>
      </c>
      <c r="AP104" t="str">
        <f t="shared" si="42"/>
        <v>77</v>
      </c>
      <c r="AQ104" s="145" t="s">
        <v>1826</v>
      </c>
      <c r="AR104" t="str">
        <f t="shared" si="43"/>
        <v>1-Adjusted Base Budget</v>
      </c>
      <c r="AS104" s="145" t="s">
        <v>1827</v>
      </c>
      <c r="AT104" t="s">
        <v>213</v>
      </c>
      <c r="AV104" t="str">
        <f t="shared" si="37"/>
        <v>INCO</v>
      </c>
      <c r="AW104" t="str">
        <f t="shared" si="36"/>
        <v>INCOME</v>
      </c>
    </row>
    <row r="105" spans="1:49">
      <c r="A105" s="59">
        <v>2018</v>
      </c>
      <c r="B105" t="s">
        <v>137</v>
      </c>
      <c r="C105" t="s">
        <v>68</v>
      </c>
      <c r="D105" t="s">
        <v>226</v>
      </c>
      <c r="E105" t="s">
        <v>274</v>
      </c>
      <c r="F105" t="s">
        <v>228</v>
      </c>
      <c r="H105" t="s">
        <v>275</v>
      </c>
      <c r="I105" s="170" t="s">
        <v>66</v>
      </c>
      <c r="J105" t="s">
        <v>67</v>
      </c>
      <c r="K105" t="s">
        <v>214</v>
      </c>
      <c r="L105" t="s">
        <v>284</v>
      </c>
      <c r="M105" t="s">
        <v>285</v>
      </c>
      <c r="N105" t="s">
        <v>301</v>
      </c>
      <c r="O105" t="s">
        <v>263</v>
      </c>
      <c r="P105" t="s">
        <v>287</v>
      </c>
      <c r="Q105" t="s">
        <v>288</v>
      </c>
      <c r="R105" t="s">
        <v>289</v>
      </c>
      <c r="S105" t="s">
        <v>281</v>
      </c>
      <c r="T105" t="s">
        <v>282</v>
      </c>
      <c r="U105" s="61" t="s">
        <v>283</v>
      </c>
      <c r="V105" t="s">
        <v>235</v>
      </c>
      <c r="W105" t="s">
        <v>219</v>
      </c>
      <c r="X105" s="59">
        <v>978874</v>
      </c>
      <c r="Y105" s="59">
        <v>978874</v>
      </c>
      <c r="AA105" s="146" t="str">
        <f t="shared" ref="AA105:AA168" si="45">IF(P105 ="CORI","IN",IF(P105 ="TRIN","IN",O105))</f>
        <v>IN</v>
      </c>
      <c r="AB105" s="146" t="str">
        <f t="shared" si="22"/>
        <v>10cr</v>
      </c>
      <c r="AC105" t="str">
        <f t="shared" si="38"/>
        <v>Allot/Xfer IN</v>
      </c>
      <c r="AD105" s="74">
        <f t="shared" si="39"/>
        <v>-978874</v>
      </c>
      <c r="AE105" s="74">
        <f t="shared" si="44"/>
        <v>978874</v>
      </c>
      <c r="AF105">
        <v>1</v>
      </c>
      <c r="AG105">
        <v>0</v>
      </c>
      <c r="AH105" s="74">
        <v>0</v>
      </c>
      <c r="AJ105" s="74">
        <f t="shared" si="40"/>
        <v>0</v>
      </c>
      <c r="AK105" s="74">
        <f t="shared" si="24"/>
        <v>978874</v>
      </c>
      <c r="AL105" t="str">
        <f t="shared" si="41"/>
        <v>N</v>
      </c>
      <c r="AN105" t="s">
        <v>68</v>
      </c>
      <c r="AO105" t="s">
        <v>67</v>
      </c>
      <c r="AP105" t="str">
        <f t="shared" si="42"/>
        <v>77</v>
      </c>
      <c r="AQ105" s="145" t="s">
        <v>1826</v>
      </c>
      <c r="AR105" t="str">
        <f t="shared" si="43"/>
        <v>1-Adjusted Base Budget</v>
      </c>
      <c r="AS105" s="145" t="s">
        <v>1827</v>
      </c>
      <c r="AT105" t="s">
        <v>213</v>
      </c>
      <c r="AV105" t="str">
        <f t="shared" si="37"/>
        <v>INCO</v>
      </c>
      <c r="AW105" t="str">
        <f t="shared" si="36"/>
        <v>INCOME</v>
      </c>
    </row>
    <row r="106" spans="1:49">
      <c r="A106" s="59">
        <v>2018</v>
      </c>
      <c r="B106" t="s">
        <v>137</v>
      </c>
      <c r="C106" t="s">
        <v>68</v>
      </c>
      <c r="D106" t="s">
        <v>226</v>
      </c>
      <c r="E106" t="s">
        <v>291</v>
      </c>
      <c r="F106" t="s">
        <v>228</v>
      </c>
      <c r="H106" t="s">
        <v>292</v>
      </c>
      <c r="I106" s="170" t="s">
        <v>66</v>
      </c>
      <c r="J106" t="s">
        <v>67</v>
      </c>
      <c r="K106" t="s">
        <v>214</v>
      </c>
      <c r="L106" t="s">
        <v>284</v>
      </c>
      <c r="M106" t="s">
        <v>285</v>
      </c>
      <c r="N106" t="s">
        <v>301</v>
      </c>
      <c r="O106" t="s">
        <v>263</v>
      </c>
      <c r="P106" t="s">
        <v>287</v>
      </c>
      <c r="Q106" t="s">
        <v>288</v>
      </c>
      <c r="R106" t="s">
        <v>289</v>
      </c>
      <c r="S106" t="s">
        <v>281</v>
      </c>
      <c r="T106" t="s">
        <v>282</v>
      </c>
      <c r="U106" s="61" t="s">
        <v>283</v>
      </c>
      <c r="V106" t="s">
        <v>235</v>
      </c>
      <c r="W106" t="s">
        <v>219</v>
      </c>
      <c r="X106" s="59">
        <v>12068</v>
      </c>
      <c r="Y106" s="59">
        <v>12068</v>
      </c>
      <c r="Z106" t="s">
        <v>141</v>
      </c>
      <c r="AA106" s="146" t="str">
        <f t="shared" si="45"/>
        <v>IN</v>
      </c>
      <c r="AB106" s="146" t="str">
        <f t="shared" si="22"/>
        <v>10cr</v>
      </c>
      <c r="AC106" t="str">
        <f t="shared" si="38"/>
        <v>Allot/Xfer IN</v>
      </c>
      <c r="AD106" s="74">
        <f t="shared" si="39"/>
        <v>-12068</v>
      </c>
      <c r="AE106" s="74">
        <f t="shared" si="44"/>
        <v>12068</v>
      </c>
      <c r="AF106">
        <v>1</v>
      </c>
      <c r="AG106">
        <v>0</v>
      </c>
      <c r="AH106" s="74">
        <v>0</v>
      </c>
      <c r="AJ106" s="74">
        <f t="shared" si="40"/>
        <v>0</v>
      </c>
      <c r="AK106" s="74">
        <f t="shared" si="24"/>
        <v>12068</v>
      </c>
      <c r="AL106" t="str">
        <f t="shared" si="41"/>
        <v>N</v>
      </c>
      <c r="AN106" t="s">
        <v>68</v>
      </c>
      <c r="AO106" t="s">
        <v>67</v>
      </c>
      <c r="AP106" t="str">
        <f t="shared" si="42"/>
        <v>77</v>
      </c>
      <c r="AQ106" s="145" t="s">
        <v>1826</v>
      </c>
      <c r="AR106" t="str">
        <f t="shared" si="43"/>
        <v>1-Adjusted Base Budget</v>
      </c>
      <c r="AS106" s="145" t="s">
        <v>1827</v>
      </c>
      <c r="AT106" t="s">
        <v>213</v>
      </c>
      <c r="AV106" t="str">
        <f t="shared" si="37"/>
        <v>INCO</v>
      </c>
      <c r="AW106" t="str">
        <f t="shared" si="36"/>
        <v>INCOME</v>
      </c>
    </row>
    <row r="107" spans="1:49">
      <c r="A107" s="59">
        <v>2018</v>
      </c>
      <c r="B107" t="s">
        <v>137</v>
      </c>
      <c r="C107" t="s">
        <v>68</v>
      </c>
      <c r="D107" t="s">
        <v>226</v>
      </c>
      <c r="E107" t="s">
        <v>274</v>
      </c>
      <c r="F107" t="s">
        <v>228</v>
      </c>
      <c r="H107" t="s">
        <v>275</v>
      </c>
      <c r="I107" s="170" t="s">
        <v>66</v>
      </c>
      <c r="J107" t="s">
        <v>67</v>
      </c>
      <c r="K107" t="s">
        <v>214</v>
      </c>
      <c r="L107" t="s">
        <v>284</v>
      </c>
      <c r="M107" t="s">
        <v>285</v>
      </c>
      <c r="N107" t="s">
        <v>302</v>
      </c>
      <c r="O107" t="s">
        <v>263</v>
      </c>
      <c r="P107" t="s">
        <v>287</v>
      </c>
      <c r="Q107" t="s">
        <v>288</v>
      </c>
      <c r="R107" t="s">
        <v>289</v>
      </c>
      <c r="S107" t="s">
        <v>281</v>
      </c>
      <c r="T107" t="s">
        <v>282</v>
      </c>
      <c r="U107" s="61" t="s">
        <v>283</v>
      </c>
      <c r="V107" t="s">
        <v>235</v>
      </c>
      <c r="W107" t="s">
        <v>219</v>
      </c>
      <c r="X107" s="59">
        <v>714510</v>
      </c>
      <c r="Y107" s="59">
        <v>714510</v>
      </c>
      <c r="AA107" s="146" t="str">
        <f t="shared" si="45"/>
        <v>IN</v>
      </c>
      <c r="AB107" s="146" t="str">
        <f t="shared" si="22"/>
        <v>10cr</v>
      </c>
      <c r="AC107" t="str">
        <f t="shared" si="38"/>
        <v>Allot/Xfer IN</v>
      </c>
      <c r="AD107" s="74">
        <f t="shared" si="39"/>
        <v>-714510</v>
      </c>
      <c r="AE107" s="74">
        <f t="shared" si="44"/>
        <v>714510</v>
      </c>
      <c r="AF107">
        <v>1</v>
      </c>
      <c r="AG107">
        <v>0</v>
      </c>
      <c r="AH107" s="74">
        <v>0</v>
      </c>
      <c r="AJ107" s="74">
        <f t="shared" si="40"/>
        <v>0</v>
      </c>
      <c r="AK107" s="74">
        <f t="shared" si="24"/>
        <v>714510</v>
      </c>
      <c r="AL107" t="str">
        <f t="shared" si="41"/>
        <v>N</v>
      </c>
      <c r="AN107" t="s">
        <v>68</v>
      </c>
      <c r="AO107" t="s">
        <v>67</v>
      </c>
      <c r="AP107" t="str">
        <f t="shared" si="42"/>
        <v>77</v>
      </c>
      <c r="AQ107" s="145" t="s">
        <v>1826</v>
      </c>
      <c r="AR107" t="str">
        <f t="shared" si="43"/>
        <v>1-Adjusted Base Budget</v>
      </c>
      <c r="AS107" s="145" t="s">
        <v>1827</v>
      </c>
      <c r="AT107" t="s">
        <v>213</v>
      </c>
      <c r="AV107" t="str">
        <f t="shared" si="37"/>
        <v>INCO</v>
      </c>
      <c r="AW107" t="str">
        <f t="shared" si="36"/>
        <v>INCOME</v>
      </c>
    </row>
    <row r="108" spans="1:49">
      <c r="A108" s="59">
        <v>2018</v>
      </c>
      <c r="B108" t="s">
        <v>137</v>
      </c>
      <c r="C108" t="s">
        <v>68</v>
      </c>
      <c r="D108" t="s">
        <v>226</v>
      </c>
      <c r="E108" t="s">
        <v>274</v>
      </c>
      <c r="F108" t="s">
        <v>228</v>
      </c>
      <c r="H108" t="s">
        <v>275</v>
      </c>
      <c r="I108" s="170" t="s">
        <v>66</v>
      </c>
      <c r="J108" t="s">
        <v>67</v>
      </c>
      <c r="K108" t="s">
        <v>214</v>
      </c>
      <c r="L108" t="s">
        <v>284</v>
      </c>
      <c r="M108" t="s">
        <v>285</v>
      </c>
      <c r="N108" t="s">
        <v>303</v>
      </c>
      <c r="O108" t="s">
        <v>263</v>
      </c>
      <c r="P108" t="s">
        <v>287</v>
      </c>
      <c r="Q108" t="s">
        <v>288</v>
      </c>
      <c r="R108" t="s">
        <v>289</v>
      </c>
      <c r="S108" t="s">
        <v>281</v>
      </c>
      <c r="T108" t="s">
        <v>282</v>
      </c>
      <c r="U108" s="61" t="s">
        <v>283</v>
      </c>
      <c r="V108" t="s">
        <v>235</v>
      </c>
      <c r="W108" t="s">
        <v>219</v>
      </c>
      <c r="X108" s="59">
        <v>1373342</v>
      </c>
      <c r="Y108" s="59">
        <v>1349673</v>
      </c>
      <c r="AA108" s="146" t="str">
        <f t="shared" si="45"/>
        <v>IN</v>
      </c>
      <c r="AB108" s="146" t="str">
        <f t="shared" si="22"/>
        <v>10cr</v>
      </c>
      <c r="AC108" t="str">
        <f t="shared" si="38"/>
        <v>Allot/Xfer IN</v>
      </c>
      <c r="AD108" s="74">
        <f t="shared" si="39"/>
        <v>-1349673</v>
      </c>
      <c r="AE108" s="74">
        <f t="shared" si="44"/>
        <v>1349673</v>
      </c>
      <c r="AF108">
        <v>1</v>
      </c>
      <c r="AG108">
        <v>0</v>
      </c>
      <c r="AH108" s="74">
        <v>0</v>
      </c>
      <c r="AJ108" s="74">
        <f t="shared" si="40"/>
        <v>0</v>
      </c>
      <c r="AK108" s="74">
        <f t="shared" si="24"/>
        <v>1349673</v>
      </c>
      <c r="AL108" t="str">
        <f t="shared" si="41"/>
        <v>N</v>
      </c>
      <c r="AN108" t="s">
        <v>68</v>
      </c>
      <c r="AO108" t="s">
        <v>67</v>
      </c>
      <c r="AP108" t="str">
        <f t="shared" si="42"/>
        <v>77</v>
      </c>
      <c r="AQ108" s="145" t="s">
        <v>1826</v>
      </c>
      <c r="AR108" t="str">
        <f t="shared" si="43"/>
        <v>1-Adjusted Base Budget</v>
      </c>
      <c r="AS108" s="145" t="s">
        <v>1827</v>
      </c>
      <c r="AT108" t="s">
        <v>213</v>
      </c>
      <c r="AV108" t="str">
        <f t="shared" si="37"/>
        <v>INCO</v>
      </c>
      <c r="AW108" t="str">
        <f t="shared" si="36"/>
        <v>INCOME</v>
      </c>
    </row>
    <row r="109" spans="1:49">
      <c r="A109" s="59">
        <v>2018</v>
      </c>
      <c r="B109" t="s">
        <v>137</v>
      </c>
      <c r="C109" t="s">
        <v>68</v>
      </c>
      <c r="D109" t="s">
        <v>226</v>
      </c>
      <c r="E109" t="s">
        <v>291</v>
      </c>
      <c r="F109" t="s">
        <v>228</v>
      </c>
      <c r="H109" t="s">
        <v>292</v>
      </c>
      <c r="I109" s="170" t="s">
        <v>66</v>
      </c>
      <c r="J109" t="s">
        <v>67</v>
      </c>
      <c r="K109" t="s">
        <v>214</v>
      </c>
      <c r="L109" t="s">
        <v>284</v>
      </c>
      <c r="M109" t="s">
        <v>285</v>
      </c>
      <c r="N109" t="s">
        <v>303</v>
      </c>
      <c r="O109" t="s">
        <v>263</v>
      </c>
      <c r="P109" t="s">
        <v>287</v>
      </c>
      <c r="Q109" t="s">
        <v>288</v>
      </c>
      <c r="R109" t="s">
        <v>289</v>
      </c>
      <c r="S109" t="s">
        <v>281</v>
      </c>
      <c r="T109" t="s">
        <v>282</v>
      </c>
      <c r="U109" s="61" t="s">
        <v>283</v>
      </c>
      <c r="V109" t="s">
        <v>235</v>
      </c>
      <c r="W109" t="s">
        <v>219</v>
      </c>
      <c r="X109" s="59">
        <v>17081</v>
      </c>
      <c r="Y109" s="59">
        <v>17081</v>
      </c>
      <c r="Z109" t="s">
        <v>141</v>
      </c>
      <c r="AA109" s="146" t="str">
        <f t="shared" si="45"/>
        <v>IN</v>
      </c>
      <c r="AB109" s="146" t="str">
        <f t="shared" si="22"/>
        <v>10cr</v>
      </c>
      <c r="AC109" t="str">
        <f t="shared" si="38"/>
        <v>Allot/Xfer IN</v>
      </c>
      <c r="AD109" s="74">
        <f t="shared" si="39"/>
        <v>-17081</v>
      </c>
      <c r="AE109" s="74">
        <f t="shared" si="44"/>
        <v>17081</v>
      </c>
      <c r="AF109">
        <v>1</v>
      </c>
      <c r="AG109">
        <v>0</v>
      </c>
      <c r="AH109" s="74">
        <v>0</v>
      </c>
      <c r="AJ109" s="74">
        <f t="shared" si="40"/>
        <v>0</v>
      </c>
      <c r="AK109" s="74">
        <f t="shared" si="24"/>
        <v>17081</v>
      </c>
      <c r="AL109" t="str">
        <f t="shared" si="41"/>
        <v>N</v>
      </c>
      <c r="AN109" t="s">
        <v>68</v>
      </c>
      <c r="AO109" t="s">
        <v>67</v>
      </c>
      <c r="AP109" t="str">
        <f t="shared" si="42"/>
        <v>77</v>
      </c>
      <c r="AQ109" s="145" t="s">
        <v>1826</v>
      </c>
      <c r="AR109" t="str">
        <f t="shared" si="43"/>
        <v>1-Adjusted Base Budget</v>
      </c>
      <c r="AS109" s="145" t="s">
        <v>1827</v>
      </c>
      <c r="AT109" t="s">
        <v>213</v>
      </c>
      <c r="AV109" t="str">
        <f t="shared" si="37"/>
        <v>INCO</v>
      </c>
      <c r="AW109" t="str">
        <f t="shared" si="36"/>
        <v>INCOME</v>
      </c>
    </row>
    <row r="110" spans="1:49">
      <c r="A110" s="59">
        <v>2018</v>
      </c>
      <c r="B110" t="s">
        <v>137</v>
      </c>
      <c r="C110" t="s">
        <v>68</v>
      </c>
      <c r="D110" t="s">
        <v>226</v>
      </c>
      <c r="E110" t="s">
        <v>274</v>
      </c>
      <c r="F110" t="s">
        <v>228</v>
      </c>
      <c r="H110" t="s">
        <v>275</v>
      </c>
      <c r="I110" s="170" t="s">
        <v>66</v>
      </c>
      <c r="J110" t="s">
        <v>67</v>
      </c>
      <c r="K110" t="s">
        <v>214</v>
      </c>
      <c r="L110" t="s">
        <v>284</v>
      </c>
      <c r="M110" t="s">
        <v>285</v>
      </c>
      <c r="N110" t="s">
        <v>304</v>
      </c>
      <c r="O110" t="s">
        <v>263</v>
      </c>
      <c r="P110" t="s">
        <v>287</v>
      </c>
      <c r="Q110" t="s">
        <v>288</v>
      </c>
      <c r="R110" t="s">
        <v>289</v>
      </c>
      <c r="S110" t="s">
        <v>281</v>
      </c>
      <c r="T110" t="s">
        <v>282</v>
      </c>
      <c r="U110" s="61" t="s">
        <v>283</v>
      </c>
      <c r="V110" t="s">
        <v>235</v>
      </c>
      <c r="W110" t="s">
        <v>219</v>
      </c>
      <c r="X110" s="59">
        <v>977619</v>
      </c>
      <c r="Y110" s="59">
        <v>977619</v>
      </c>
      <c r="AA110" s="146" t="str">
        <f t="shared" si="45"/>
        <v>IN</v>
      </c>
      <c r="AB110" s="146" t="str">
        <f t="shared" si="22"/>
        <v>10cr</v>
      </c>
      <c r="AC110" t="str">
        <f t="shared" si="38"/>
        <v>Allot/Xfer IN</v>
      </c>
      <c r="AD110" s="74">
        <f t="shared" si="39"/>
        <v>-977619</v>
      </c>
      <c r="AE110" s="74">
        <f t="shared" si="44"/>
        <v>977619</v>
      </c>
      <c r="AF110">
        <v>1</v>
      </c>
      <c r="AG110">
        <v>0</v>
      </c>
      <c r="AH110" s="74">
        <v>0</v>
      </c>
      <c r="AJ110" s="74">
        <f t="shared" si="40"/>
        <v>0</v>
      </c>
      <c r="AK110" s="74">
        <f t="shared" si="24"/>
        <v>977619</v>
      </c>
      <c r="AL110" t="str">
        <f t="shared" si="41"/>
        <v>N</v>
      </c>
      <c r="AN110" t="s">
        <v>68</v>
      </c>
      <c r="AO110" t="s">
        <v>67</v>
      </c>
      <c r="AP110" t="str">
        <f t="shared" si="42"/>
        <v>77</v>
      </c>
      <c r="AQ110" s="145" t="s">
        <v>1826</v>
      </c>
      <c r="AR110" t="str">
        <f t="shared" si="43"/>
        <v>1-Adjusted Base Budget</v>
      </c>
      <c r="AS110" s="145" t="s">
        <v>1827</v>
      </c>
      <c r="AT110" t="s">
        <v>213</v>
      </c>
      <c r="AV110" t="str">
        <f t="shared" si="37"/>
        <v>INCO</v>
      </c>
      <c r="AW110" t="str">
        <f t="shared" si="36"/>
        <v>INCOME</v>
      </c>
    </row>
    <row r="111" spans="1:49">
      <c r="A111" s="59">
        <v>2018</v>
      </c>
      <c r="B111" t="s">
        <v>137</v>
      </c>
      <c r="C111" t="s">
        <v>68</v>
      </c>
      <c r="D111" t="s">
        <v>226</v>
      </c>
      <c r="E111" t="s">
        <v>274</v>
      </c>
      <c r="F111" t="s">
        <v>228</v>
      </c>
      <c r="H111" t="s">
        <v>275</v>
      </c>
      <c r="I111" s="170" t="s">
        <v>66</v>
      </c>
      <c r="J111" t="s">
        <v>67</v>
      </c>
      <c r="K111" t="s">
        <v>214</v>
      </c>
      <c r="L111" t="s">
        <v>284</v>
      </c>
      <c r="M111" t="s">
        <v>285</v>
      </c>
      <c r="N111" t="s">
        <v>305</v>
      </c>
      <c r="O111" t="s">
        <v>263</v>
      </c>
      <c r="P111" t="s">
        <v>287</v>
      </c>
      <c r="Q111" t="s">
        <v>288</v>
      </c>
      <c r="R111" t="s">
        <v>289</v>
      </c>
      <c r="S111" t="s">
        <v>281</v>
      </c>
      <c r="T111" t="s">
        <v>282</v>
      </c>
      <c r="U111" s="61" t="s">
        <v>283</v>
      </c>
      <c r="V111" t="s">
        <v>235</v>
      </c>
      <c r="W111" t="s">
        <v>219</v>
      </c>
      <c r="X111" s="59">
        <v>1103151</v>
      </c>
      <c r="Y111" s="59">
        <v>1103151</v>
      </c>
      <c r="AA111" s="146" t="str">
        <f t="shared" si="45"/>
        <v>IN</v>
      </c>
      <c r="AB111" s="146" t="str">
        <f t="shared" si="22"/>
        <v>10cr</v>
      </c>
      <c r="AC111" t="str">
        <f t="shared" si="38"/>
        <v>Allot/Xfer IN</v>
      </c>
      <c r="AD111" s="74">
        <f t="shared" si="39"/>
        <v>-1103151</v>
      </c>
      <c r="AE111" s="74">
        <f t="shared" si="44"/>
        <v>1103151</v>
      </c>
      <c r="AF111">
        <v>1</v>
      </c>
      <c r="AG111">
        <v>0</v>
      </c>
      <c r="AH111" s="74">
        <v>0</v>
      </c>
      <c r="AJ111" s="74">
        <f t="shared" si="40"/>
        <v>0</v>
      </c>
      <c r="AK111" s="74">
        <f t="shared" si="24"/>
        <v>1103151</v>
      </c>
      <c r="AL111" t="str">
        <f t="shared" si="41"/>
        <v>N</v>
      </c>
      <c r="AN111" t="s">
        <v>68</v>
      </c>
      <c r="AO111" t="s">
        <v>67</v>
      </c>
      <c r="AP111" t="str">
        <f t="shared" si="42"/>
        <v>77</v>
      </c>
      <c r="AQ111" s="145" t="s">
        <v>1826</v>
      </c>
      <c r="AR111" t="str">
        <f t="shared" si="43"/>
        <v>1-Adjusted Base Budget</v>
      </c>
      <c r="AS111" s="145" t="s">
        <v>1827</v>
      </c>
      <c r="AT111" t="s">
        <v>213</v>
      </c>
      <c r="AV111" t="str">
        <f t="shared" si="37"/>
        <v>INCO</v>
      </c>
      <c r="AW111" t="str">
        <f t="shared" si="36"/>
        <v>INCOME</v>
      </c>
    </row>
    <row r="112" spans="1:49">
      <c r="A112" s="59">
        <v>2018</v>
      </c>
      <c r="B112" t="s">
        <v>137</v>
      </c>
      <c r="C112" t="s">
        <v>68</v>
      </c>
      <c r="D112" t="s">
        <v>226</v>
      </c>
      <c r="E112" t="s">
        <v>291</v>
      </c>
      <c r="F112" t="s">
        <v>228</v>
      </c>
      <c r="H112" t="s">
        <v>292</v>
      </c>
      <c r="I112" s="170" t="s">
        <v>66</v>
      </c>
      <c r="J112" t="s">
        <v>67</v>
      </c>
      <c r="K112" t="s">
        <v>214</v>
      </c>
      <c r="L112" t="s">
        <v>284</v>
      </c>
      <c r="M112" t="s">
        <v>285</v>
      </c>
      <c r="N112" t="s">
        <v>305</v>
      </c>
      <c r="O112" t="s">
        <v>263</v>
      </c>
      <c r="P112" t="s">
        <v>287</v>
      </c>
      <c r="Q112" t="s">
        <v>288</v>
      </c>
      <c r="R112" t="s">
        <v>289</v>
      </c>
      <c r="S112" t="s">
        <v>281</v>
      </c>
      <c r="T112" t="s">
        <v>282</v>
      </c>
      <c r="U112" s="61" t="s">
        <v>283</v>
      </c>
      <c r="V112" t="s">
        <v>235</v>
      </c>
      <c r="W112" t="s">
        <v>219</v>
      </c>
      <c r="X112" s="59">
        <v>13524</v>
      </c>
      <c r="Y112" s="59">
        <v>13524</v>
      </c>
      <c r="Z112" t="s">
        <v>141</v>
      </c>
      <c r="AA112" s="146" t="str">
        <f t="shared" si="45"/>
        <v>IN</v>
      </c>
      <c r="AB112" s="146" t="str">
        <f t="shared" si="22"/>
        <v>10cr</v>
      </c>
      <c r="AC112" t="str">
        <f t="shared" si="38"/>
        <v>Allot/Xfer IN</v>
      </c>
      <c r="AD112" s="74">
        <f t="shared" si="39"/>
        <v>-13524</v>
      </c>
      <c r="AE112" s="74">
        <f t="shared" si="44"/>
        <v>13524</v>
      </c>
      <c r="AF112">
        <v>1</v>
      </c>
      <c r="AG112">
        <v>0</v>
      </c>
      <c r="AH112" s="74">
        <v>0</v>
      </c>
      <c r="AJ112" s="74">
        <f t="shared" si="40"/>
        <v>0</v>
      </c>
      <c r="AK112" s="74">
        <f t="shared" si="24"/>
        <v>13524</v>
      </c>
      <c r="AL112" t="str">
        <f t="shared" si="41"/>
        <v>N</v>
      </c>
      <c r="AN112" t="s">
        <v>68</v>
      </c>
      <c r="AO112" t="s">
        <v>67</v>
      </c>
      <c r="AP112" t="str">
        <f t="shared" si="42"/>
        <v>77</v>
      </c>
      <c r="AQ112" s="145" t="s">
        <v>1826</v>
      </c>
      <c r="AR112" t="str">
        <f t="shared" si="43"/>
        <v>1-Adjusted Base Budget</v>
      </c>
      <c r="AS112" s="145" t="s">
        <v>1827</v>
      </c>
      <c r="AT112" t="s">
        <v>213</v>
      </c>
      <c r="AV112" t="str">
        <f t="shared" si="37"/>
        <v>INCO</v>
      </c>
      <c r="AW112" t="str">
        <f t="shared" si="36"/>
        <v>INCOME</v>
      </c>
    </row>
    <row r="113" spans="1:49">
      <c r="A113" s="59">
        <v>2018</v>
      </c>
      <c r="B113" t="s">
        <v>137</v>
      </c>
      <c r="C113" t="s">
        <v>68</v>
      </c>
      <c r="D113" t="s">
        <v>226</v>
      </c>
      <c r="E113" t="s">
        <v>274</v>
      </c>
      <c r="F113" t="s">
        <v>228</v>
      </c>
      <c r="H113" t="s">
        <v>275</v>
      </c>
      <c r="I113" s="170" t="s">
        <v>66</v>
      </c>
      <c r="J113" t="s">
        <v>67</v>
      </c>
      <c r="K113" t="s">
        <v>214</v>
      </c>
      <c r="L113" t="s">
        <v>284</v>
      </c>
      <c r="M113" t="s">
        <v>285</v>
      </c>
      <c r="N113" t="s">
        <v>306</v>
      </c>
      <c r="O113" t="s">
        <v>263</v>
      </c>
      <c r="P113" t="s">
        <v>287</v>
      </c>
      <c r="Q113" t="s">
        <v>288</v>
      </c>
      <c r="R113" t="s">
        <v>289</v>
      </c>
      <c r="S113" t="s">
        <v>281</v>
      </c>
      <c r="T113" t="s">
        <v>282</v>
      </c>
      <c r="U113" s="61" t="s">
        <v>283</v>
      </c>
      <c r="V113" t="s">
        <v>235</v>
      </c>
      <c r="W113" t="s">
        <v>219</v>
      </c>
      <c r="X113" s="59">
        <v>816862</v>
      </c>
      <c r="Y113" s="59">
        <v>767822</v>
      </c>
      <c r="AA113" s="146" t="str">
        <f t="shared" si="45"/>
        <v>IN</v>
      </c>
      <c r="AB113" s="146" t="str">
        <f t="shared" si="22"/>
        <v>10cr</v>
      </c>
      <c r="AC113" t="str">
        <f t="shared" si="38"/>
        <v>Allot/Xfer IN</v>
      </c>
      <c r="AD113" s="74">
        <f t="shared" si="39"/>
        <v>-767822</v>
      </c>
      <c r="AE113" s="74">
        <f t="shared" si="44"/>
        <v>767822</v>
      </c>
      <c r="AF113">
        <v>1</v>
      </c>
      <c r="AG113">
        <v>0</v>
      </c>
      <c r="AH113" s="74">
        <v>0</v>
      </c>
      <c r="AJ113" s="74">
        <f t="shared" si="40"/>
        <v>0</v>
      </c>
      <c r="AK113" s="74">
        <f t="shared" si="24"/>
        <v>767822</v>
      </c>
      <c r="AL113" t="str">
        <f t="shared" si="41"/>
        <v>N</v>
      </c>
      <c r="AN113" t="s">
        <v>68</v>
      </c>
      <c r="AO113" t="s">
        <v>67</v>
      </c>
      <c r="AP113" t="str">
        <f t="shared" si="42"/>
        <v>77</v>
      </c>
      <c r="AQ113" s="145" t="s">
        <v>1826</v>
      </c>
      <c r="AR113" t="str">
        <f t="shared" si="43"/>
        <v>1-Adjusted Base Budget</v>
      </c>
      <c r="AS113" s="145" t="s">
        <v>1827</v>
      </c>
      <c r="AT113" t="s">
        <v>213</v>
      </c>
      <c r="AV113" t="str">
        <f t="shared" si="37"/>
        <v>INCO</v>
      </c>
      <c r="AW113" t="str">
        <f t="shared" si="36"/>
        <v>INCOME</v>
      </c>
    </row>
    <row r="114" spans="1:49">
      <c r="A114" s="59">
        <v>2018</v>
      </c>
      <c r="B114" t="s">
        <v>137</v>
      </c>
      <c r="C114" t="s">
        <v>68</v>
      </c>
      <c r="D114" t="s">
        <v>226</v>
      </c>
      <c r="E114" t="s">
        <v>274</v>
      </c>
      <c r="F114" t="s">
        <v>228</v>
      </c>
      <c r="H114" t="s">
        <v>275</v>
      </c>
      <c r="I114" s="170" t="s">
        <v>66</v>
      </c>
      <c r="J114" t="s">
        <v>67</v>
      </c>
      <c r="K114" t="s">
        <v>214</v>
      </c>
      <c r="L114" t="s">
        <v>284</v>
      </c>
      <c r="M114" t="s">
        <v>285</v>
      </c>
      <c r="N114" t="s">
        <v>307</v>
      </c>
      <c r="O114" t="s">
        <v>263</v>
      </c>
      <c r="P114" t="s">
        <v>287</v>
      </c>
      <c r="Q114" t="s">
        <v>288</v>
      </c>
      <c r="R114" t="s">
        <v>289</v>
      </c>
      <c r="S114" t="s">
        <v>281</v>
      </c>
      <c r="T114" t="s">
        <v>282</v>
      </c>
      <c r="U114" s="61" t="s">
        <v>283</v>
      </c>
      <c r="V114" t="s">
        <v>235</v>
      </c>
      <c r="W114" t="s">
        <v>219</v>
      </c>
      <c r="X114" s="59">
        <v>799800</v>
      </c>
      <c r="Y114" s="59">
        <v>799800</v>
      </c>
      <c r="AA114" s="146" t="str">
        <f t="shared" si="45"/>
        <v>IN</v>
      </c>
      <c r="AB114" s="146" t="str">
        <f t="shared" si="22"/>
        <v>10cr</v>
      </c>
      <c r="AC114" t="str">
        <f t="shared" si="38"/>
        <v>Allot/Xfer IN</v>
      </c>
      <c r="AD114" s="74">
        <f t="shared" si="39"/>
        <v>-799800</v>
      </c>
      <c r="AE114" s="74">
        <f t="shared" si="44"/>
        <v>799800</v>
      </c>
      <c r="AF114">
        <v>1</v>
      </c>
      <c r="AG114">
        <v>0</v>
      </c>
      <c r="AH114" s="74">
        <v>0</v>
      </c>
      <c r="AJ114" s="74">
        <f t="shared" si="40"/>
        <v>0</v>
      </c>
      <c r="AK114" s="74">
        <f t="shared" si="24"/>
        <v>799800</v>
      </c>
      <c r="AL114" t="str">
        <f t="shared" si="41"/>
        <v>N</v>
      </c>
      <c r="AN114" t="s">
        <v>68</v>
      </c>
      <c r="AO114" t="s">
        <v>67</v>
      </c>
      <c r="AP114" t="str">
        <f t="shared" si="42"/>
        <v>77</v>
      </c>
      <c r="AQ114" s="145" t="s">
        <v>1826</v>
      </c>
      <c r="AR114" t="str">
        <f t="shared" si="43"/>
        <v>1-Adjusted Base Budget</v>
      </c>
      <c r="AS114" s="145" t="s">
        <v>1827</v>
      </c>
      <c r="AT114" t="s">
        <v>213</v>
      </c>
      <c r="AV114" t="str">
        <f t="shared" si="37"/>
        <v>INCO</v>
      </c>
      <c r="AW114" t="str">
        <f t="shared" si="36"/>
        <v>INCOME</v>
      </c>
    </row>
    <row r="115" spans="1:49">
      <c r="A115" s="59">
        <v>2018</v>
      </c>
      <c r="B115" t="s">
        <v>137</v>
      </c>
      <c r="C115" t="s">
        <v>68</v>
      </c>
      <c r="D115" t="s">
        <v>226</v>
      </c>
      <c r="E115" t="s">
        <v>291</v>
      </c>
      <c r="F115" t="s">
        <v>228</v>
      </c>
      <c r="H115" t="s">
        <v>292</v>
      </c>
      <c r="I115" s="170" t="s">
        <v>66</v>
      </c>
      <c r="J115" t="s">
        <v>67</v>
      </c>
      <c r="K115" t="s">
        <v>214</v>
      </c>
      <c r="L115" t="s">
        <v>284</v>
      </c>
      <c r="M115" t="s">
        <v>285</v>
      </c>
      <c r="N115" t="s">
        <v>308</v>
      </c>
      <c r="O115" t="s">
        <v>263</v>
      </c>
      <c r="P115" t="s">
        <v>287</v>
      </c>
      <c r="Q115" t="s">
        <v>288</v>
      </c>
      <c r="R115" t="s">
        <v>289</v>
      </c>
      <c r="S115" t="s">
        <v>281</v>
      </c>
      <c r="T115" t="s">
        <v>282</v>
      </c>
      <c r="U115" s="61" t="s">
        <v>283</v>
      </c>
      <c r="V115" t="s">
        <v>235</v>
      </c>
      <c r="W115" t="s">
        <v>219</v>
      </c>
      <c r="X115" s="59">
        <v>15799482</v>
      </c>
      <c r="Y115" s="59">
        <v>15799482</v>
      </c>
      <c r="Z115" t="s">
        <v>141</v>
      </c>
      <c r="AA115" s="146" t="str">
        <f t="shared" si="45"/>
        <v>IN</v>
      </c>
      <c r="AB115" s="146" t="str">
        <f t="shared" si="22"/>
        <v>10cr</v>
      </c>
      <c r="AC115" t="str">
        <f t="shared" si="38"/>
        <v>Allot/Xfer IN</v>
      </c>
      <c r="AD115" s="74">
        <f t="shared" si="39"/>
        <v>-15799482</v>
      </c>
      <c r="AE115" s="74">
        <f t="shared" si="44"/>
        <v>15799482</v>
      </c>
      <c r="AF115">
        <v>1</v>
      </c>
      <c r="AG115">
        <v>0</v>
      </c>
      <c r="AH115" s="74">
        <v>0</v>
      </c>
      <c r="AJ115" s="74">
        <f t="shared" si="40"/>
        <v>0</v>
      </c>
      <c r="AK115" s="74">
        <f t="shared" ref="AK115:AK178" si="46">AE115 +AJ115</f>
        <v>15799482</v>
      </c>
      <c r="AL115" t="str">
        <f t="shared" si="41"/>
        <v>N</v>
      </c>
      <c r="AN115" t="s">
        <v>68</v>
      </c>
      <c r="AO115" t="s">
        <v>67</v>
      </c>
      <c r="AP115" t="str">
        <f t="shared" si="42"/>
        <v>77</v>
      </c>
      <c r="AQ115" s="145" t="s">
        <v>1826</v>
      </c>
      <c r="AR115" t="str">
        <f t="shared" si="43"/>
        <v>1-Adjusted Base Budget</v>
      </c>
      <c r="AS115" s="145" t="s">
        <v>1827</v>
      </c>
      <c r="AT115" t="s">
        <v>213</v>
      </c>
      <c r="AV115" t="str">
        <f t="shared" si="37"/>
        <v>INCO</v>
      </c>
      <c r="AW115" t="str">
        <f t="shared" si="36"/>
        <v>INCOME</v>
      </c>
    </row>
    <row r="116" spans="1:49">
      <c r="A116" s="59">
        <v>2018</v>
      </c>
      <c r="B116" t="s">
        <v>137</v>
      </c>
      <c r="C116" t="s">
        <v>68</v>
      </c>
      <c r="D116" t="s">
        <v>226</v>
      </c>
      <c r="E116" t="s">
        <v>291</v>
      </c>
      <c r="F116" t="s">
        <v>228</v>
      </c>
      <c r="H116" t="s">
        <v>292</v>
      </c>
      <c r="I116" s="170" t="s">
        <v>66</v>
      </c>
      <c r="J116" t="s">
        <v>67</v>
      </c>
      <c r="K116" t="s">
        <v>214</v>
      </c>
      <c r="L116" t="s">
        <v>284</v>
      </c>
      <c r="M116" t="s">
        <v>285</v>
      </c>
      <c r="N116" t="s">
        <v>309</v>
      </c>
      <c r="O116" t="s">
        <v>263</v>
      </c>
      <c r="P116" t="s">
        <v>287</v>
      </c>
      <c r="Q116" t="s">
        <v>288</v>
      </c>
      <c r="R116" t="s">
        <v>289</v>
      </c>
      <c r="S116" t="s">
        <v>281</v>
      </c>
      <c r="T116" t="s">
        <v>282</v>
      </c>
      <c r="U116" s="61" t="s">
        <v>283</v>
      </c>
      <c r="V116" t="s">
        <v>235</v>
      </c>
      <c r="W116" t="s">
        <v>219</v>
      </c>
      <c r="X116" s="59">
        <v>475238</v>
      </c>
      <c r="Y116" s="59">
        <v>475238</v>
      </c>
      <c r="Z116" t="s">
        <v>141</v>
      </c>
      <c r="AA116" s="146" t="str">
        <f t="shared" si="45"/>
        <v>IN</v>
      </c>
      <c r="AB116" s="146" t="str">
        <f t="shared" si="22"/>
        <v>10cr</v>
      </c>
      <c r="AC116" t="str">
        <f t="shared" si="38"/>
        <v>Allot/Xfer IN</v>
      </c>
      <c r="AD116" s="74">
        <f t="shared" si="39"/>
        <v>-475238</v>
      </c>
      <c r="AE116" s="74">
        <f t="shared" si="44"/>
        <v>475238</v>
      </c>
      <c r="AF116">
        <v>1</v>
      </c>
      <c r="AG116">
        <v>0</v>
      </c>
      <c r="AH116" s="74">
        <v>0</v>
      </c>
      <c r="AJ116" s="74">
        <f t="shared" si="40"/>
        <v>0</v>
      </c>
      <c r="AK116" s="74">
        <f t="shared" si="46"/>
        <v>475238</v>
      </c>
      <c r="AL116" t="str">
        <f t="shared" si="41"/>
        <v>N</v>
      </c>
      <c r="AN116" t="s">
        <v>68</v>
      </c>
      <c r="AO116" t="s">
        <v>67</v>
      </c>
      <c r="AP116" t="str">
        <f t="shared" si="42"/>
        <v>77</v>
      </c>
      <c r="AQ116" s="145" t="s">
        <v>1826</v>
      </c>
      <c r="AR116" t="str">
        <f t="shared" si="43"/>
        <v>1-Adjusted Base Budget</v>
      </c>
      <c r="AS116" s="145" t="s">
        <v>1827</v>
      </c>
      <c r="AT116" t="s">
        <v>213</v>
      </c>
      <c r="AV116" t="str">
        <f t="shared" si="37"/>
        <v>INCO</v>
      </c>
      <c r="AW116" t="str">
        <f t="shared" si="36"/>
        <v>INCOME</v>
      </c>
    </row>
    <row r="117" spans="1:49">
      <c r="A117" s="59">
        <v>2018</v>
      </c>
      <c r="B117" t="s">
        <v>137</v>
      </c>
      <c r="C117" t="s">
        <v>68</v>
      </c>
      <c r="D117" t="s">
        <v>226</v>
      </c>
      <c r="E117" t="s">
        <v>291</v>
      </c>
      <c r="F117" t="s">
        <v>228</v>
      </c>
      <c r="H117" t="s">
        <v>292</v>
      </c>
      <c r="I117" s="170" t="s">
        <v>66</v>
      </c>
      <c r="J117" t="s">
        <v>67</v>
      </c>
      <c r="K117" t="s">
        <v>214</v>
      </c>
      <c r="L117" t="s">
        <v>284</v>
      </c>
      <c r="M117" t="s">
        <v>285</v>
      </c>
      <c r="N117" t="s">
        <v>310</v>
      </c>
      <c r="O117" t="s">
        <v>263</v>
      </c>
      <c r="P117" t="s">
        <v>287</v>
      </c>
      <c r="Q117" t="s">
        <v>288</v>
      </c>
      <c r="R117" t="s">
        <v>289</v>
      </c>
      <c r="S117" t="s">
        <v>281</v>
      </c>
      <c r="T117" t="s">
        <v>282</v>
      </c>
      <c r="U117" s="61" t="s">
        <v>283</v>
      </c>
      <c r="V117" t="s">
        <v>235</v>
      </c>
      <c r="W117" t="s">
        <v>219</v>
      </c>
      <c r="X117" s="59">
        <v>10380606</v>
      </c>
      <c r="Y117" s="59">
        <v>10380606</v>
      </c>
      <c r="Z117" t="s">
        <v>141</v>
      </c>
      <c r="AA117" s="146" t="str">
        <f t="shared" si="45"/>
        <v>IN</v>
      </c>
      <c r="AB117" s="146" t="str">
        <f t="shared" ref="AB117:AB180" si="47">IF(O117 =AA117,Z117,"10cr")</f>
        <v>10cr</v>
      </c>
      <c r="AC117" t="str">
        <f t="shared" si="38"/>
        <v>Allot/Xfer IN</v>
      </c>
      <c r="AD117" s="74">
        <f t="shared" si="39"/>
        <v>-10380606</v>
      </c>
      <c r="AE117" s="74">
        <f t="shared" si="44"/>
        <v>10380606</v>
      </c>
      <c r="AF117">
        <v>1</v>
      </c>
      <c r="AG117">
        <v>0</v>
      </c>
      <c r="AH117" s="74">
        <v>0</v>
      </c>
      <c r="AJ117" s="74">
        <f t="shared" si="40"/>
        <v>0</v>
      </c>
      <c r="AK117" s="74">
        <f t="shared" si="46"/>
        <v>10380606</v>
      </c>
      <c r="AL117" t="str">
        <f t="shared" si="41"/>
        <v>N</v>
      </c>
      <c r="AN117" t="s">
        <v>68</v>
      </c>
      <c r="AO117" t="s">
        <v>67</v>
      </c>
      <c r="AP117" t="str">
        <f t="shared" si="42"/>
        <v>77</v>
      </c>
      <c r="AQ117" s="145" t="s">
        <v>1826</v>
      </c>
      <c r="AR117" t="str">
        <f t="shared" si="43"/>
        <v>1-Adjusted Base Budget</v>
      </c>
      <c r="AS117" s="145" t="s">
        <v>1827</v>
      </c>
      <c r="AT117" t="s">
        <v>213</v>
      </c>
      <c r="AV117" t="str">
        <f t="shared" si="37"/>
        <v>INCO</v>
      </c>
      <c r="AW117" t="str">
        <f t="shared" si="36"/>
        <v>INCOME</v>
      </c>
    </row>
    <row r="118" spans="1:49">
      <c r="A118" s="59">
        <v>2018</v>
      </c>
      <c r="B118" t="s">
        <v>137</v>
      </c>
      <c r="C118" t="s">
        <v>68</v>
      </c>
      <c r="D118" t="s">
        <v>226</v>
      </c>
      <c r="E118" t="s">
        <v>291</v>
      </c>
      <c r="F118" t="s">
        <v>228</v>
      </c>
      <c r="H118" t="s">
        <v>292</v>
      </c>
      <c r="I118" s="170" t="s">
        <v>66</v>
      </c>
      <c r="J118" t="s">
        <v>67</v>
      </c>
      <c r="K118" t="s">
        <v>214</v>
      </c>
      <c r="L118" t="s">
        <v>284</v>
      </c>
      <c r="M118" t="s">
        <v>285</v>
      </c>
      <c r="N118" t="s">
        <v>311</v>
      </c>
      <c r="O118" t="s">
        <v>263</v>
      </c>
      <c r="P118" t="s">
        <v>287</v>
      </c>
      <c r="Q118" t="s">
        <v>288</v>
      </c>
      <c r="R118" t="s">
        <v>289</v>
      </c>
      <c r="S118" t="s">
        <v>281</v>
      </c>
      <c r="T118" t="s">
        <v>282</v>
      </c>
      <c r="U118" s="61" t="s">
        <v>283</v>
      </c>
      <c r="V118" t="s">
        <v>235</v>
      </c>
      <c r="W118" t="s">
        <v>219</v>
      </c>
      <c r="X118" s="59">
        <v>647331</v>
      </c>
      <c r="Y118" s="59">
        <v>647331</v>
      </c>
      <c r="Z118" t="s">
        <v>141</v>
      </c>
      <c r="AA118" s="146" t="str">
        <f t="shared" si="45"/>
        <v>IN</v>
      </c>
      <c r="AB118" s="146" t="str">
        <f t="shared" si="47"/>
        <v>10cr</v>
      </c>
      <c r="AC118" t="str">
        <f t="shared" si="38"/>
        <v>Allot/Xfer IN</v>
      </c>
      <c r="AD118" s="74">
        <f t="shared" si="39"/>
        <v>-647331</v>
      </c>
      <c r="AE118" s="74">
        <f t="shared" si="44"/>
        <v>647331</v>
      </c>
      <c r="AF118">
        <v>1</v>
      </c>
      <c r="AG118">
        <v>0</v>
      </c>
      <c r="AH118" s="74">
        <v>0</v>
      </c>
      <c r="AJ118" s="74">
        <f t="shared" si="40"/>
        <v>0</v>
      </c>
      <c r="AK118" s="74">
        <f t="shared" si="46"/>
        <v>647331</v>
      </c>
      <c r="AL118" t="str">
        <f t="shared" si="41"/>
        <v>N</v>
      </c>
      <c r="AN118" t="s">
        <v>68</v>
      </c>
      <c r="AO118" t="s">
        <v>67</v>
      </c>
      <c r="AP118" t="str">
        <f t="shared" si="42"/>
        <v>77</v>
      </c>
      <c r="AQ118" s="145" t="s">
        <v>1826</v>
      </c>
      <c r="AR118" t="str">
        <f t="shared" si="43"/>
        <v>1-Adjusted Base Budget</v>
      </c>
      <c r="AS118" s="145" t="s">
        <v>1827</v>
      </c>
      <c r="AT118" t="s">
        <v>213</v>
      </c>
      <c r="AV118" t="str">
        <f t="shared" si="37"/>
        <v>INCO</v>
      </c>
      <c r="AW118" t="str">
        <f t="shared" si="36"/>
        <v>INCOME</v>
      </c>
    </row>
    <row r="119" spans="1:49">
      <c r="A119" s="59">
        <v>2018</v>
      </c>
      <c r="B119" t="s">
        <v>137</v>
      </c>
      <c r="C119" t="s">
        <v>68</v>
      </c>
      <c r="D119" t="s">
        <v>226</v>
      </c>
      <c r="E119" t="s">
        <v>291</v>
      </c>
      <c r="F119" t="s">
        <v>228</v>
      </c>
      <c r="H119" t="s">
        <v>292</v>
      </c>
      <c r="I119" s="170" t="s">
        <v>66</v>
      </c>
      <c r="J119" t="s">
        <v>67</v>
      </c>
      <c r="K119" t="s">
        <v>214</v>
      </c>
      <c r="L119" t="s">
        <v>284</v>
      </c>
      <c r="M119" t="s">
        <v>285</v>
      </c>
      <c r="N119" t="s">
        <v>312</v>
      </c>
      <c r="O119" t="s">
        <v>263</v>
      </c>
      <c r="P119" t="s">
        <v>287</v>
      </c>
      <c r="Q119" t="s">
        <v>288</v>
      </c>
      <c r="R119" t="s">
        <v>289</v>
      </c>
      <c r="S119" t="s">
        <v>281</v>
      </c>
      <c r="T119" t="s">
        <v>282</v>
      </c>
      <c r="U119" s="61" t="s">
        <v>283</v>
      </c>
      <c r="V119" t="s">
        <v>235</v>
      </c>
      <c r="W119" t="s">
        <v>219</v>
      </c>
      <c r="X119" s="59">
        <v>1172540</v>
      </c>
      <c r="Y119" s="59">
        <v>1172540</v>
      </c>
      <c r="Z119" t="s">
        <v>141</v>
      </c>
      <c r="AA119" s="146" t="str">
        <f t="shared" si="45"/>
        <v>IN</v>
      </c>
      <c r="AB119" s="146" t="str">
        <f t="shared" si="47"/>
        <v>10cr</v>
      </c>
      <c r="AC119" t="str">
        <f t="shared" si="38"/>
        <v>Allot/Xfer IN</v>
      </c>
      <c r="AD119" s="74">
        <f t="shared" si="39"/>
        <v>-1172540</v>
      </c>
      <c r="AE119" s="74">
        <f t="shared" si="44"/>
        <v>1172540</v>
      </c>
      <c r="AF119">
        <v>1</v>
      </c>
      <c r="AG119">
        <v>0</v>
      </c>
      <c r="AH119" s="74">
        <v>0</v>
      </c>
      <c r="AJ119" s="74">
        <f t="shared" si="40"/>
        <v>0</v>
      </c>
      <c r="AK119" s="74">
        <f t="shared" si="46"/>
        <v>1172540</v>
      </c>
      <c r="AL119" t="str">
        <f t="shared" si="41"/>
        <v>N</v>
      </c>
      <c r="AN119" t="s">
        <v>68</v>
      </c>
      <c r="AO119" t="s">
        <v>67</v>
      </c>
      <c r="AP119" t="str">
        <f t="shared" si="42"/>
        <v>77</v>
      </c>
      <c r="AQ119" s="145" t="s">
        <v>1826</v>
      </c>
      <c r="AR119" t="str">
        <f t="shared" si="43"/>
        <v>1-Adjusted Base Budget</v>
      </c>
      <c r="AS119" s="145" t="s">
        <v>1827</v>
      </c>
      <c r="AT119" t="s">
        <v>213</v>
      </c>
      <c r="AV119" t="str">
        <f t="shared" si="37"/>
        <v>INCO</v>
      </c>
      <c r="AW119" t="str">
        <f t="shared" si="36"/>
        <v>INCOME</v>
      </c>
    </row>
    <row r="120" spans="1:49">
      <c r="A120" s="59">
        <v>2018</v>
      </c>
      <c r="B120" t="s">
        <v>137</v>
      </c>
      <c r="C120" t="s">
        <v>68</v>
      </c>
      <c r="D120" t="s">
        <v>226</v>
      </c>
      <c r="E120" t="s">
        <v>291</v>
      </c>
      <c r="F120" t="s">
        <v>228</v>
      </c>
      <c r="H120" t="s">
        <v>292</v>
      </c>
      <c r="I120" s="170" t="s">
        <v>66</v>
      </c>
      <c r="J120" t="s">
        <v>67</v>
      </c>
      <c r="K120" t="s">
        <v>214</v>
      </c>
      <c r="L120" t="s">
        <v>284</v>
      </c>
      <c r="M120" t="s">
        <v>285</v>
      </c>
      <c r="N120" t="s">
        <v>313</v>
      </c>
      <c r="O120" t="s">
        <v>263</v>
      </c>
      <c r="P120" t="s">
        <v>287</v>
      </c>
      <c r="Q120" t="s">
        <v>288</v>
      </c>
      <c r="R120" t="s">
        <v>289</v>
      </c>
      <c r="S120" t="s">
        <v>281</v>
      </c>
      <c r="T120" t="s">
        <v>282</v>
      </c>
      <c r="U120" s="61" t="s">
        <v>283</v>
      </c>
      <c r="V120" t="s">
        <v>235</v>
      </c>
      <c r="W120" t="s">
        <v>219</v>
      </c>
      <c r="X120" s="59">
        <v>1187878</v>
      </c>
      <c r="Y120" s="59">
        <v>1187878</v>
      </c>
      <c r="Z120" t="s">
        <v>141</v>
      </c>
      <c r="AA120" s="146" t="str">
        <f t="shared" si="45"/>
        <v>IN</v>
      </c>
      <c r="AB120" s="146" t="str">
        <f t="shared" si="47"/>
        <v>10cr</v>
      </c>
      <c r="AC120" t="str">
        <f t="shared" si="38"/>
        <v>Allot/Xfer IN</v>
      </c>
      <c r="AD120" s="74">
        <f t="shared" si="39"/>
        <v>-1187878</v>
      </c>
      <c r="AE120" s="74">
        <f t="shared" si="44"/>
        <v>1187878</v>
      </c>
      <c r="AF120">
        <v>1</v>
      </c>
      <c r="AG120">
        <v>0</v>
      </c>
      <c r="AH120" s="74">
        <v>0</v>
      </c>
      <c r="AJ120" s="74">
        <f t="shared" si="40"/>
        <v>0</v>
      </c>
      <c r="AK120" s="74">
        <f t="shared" si="46"/>
        <v>1187878</v>
      </c>
      <c r="AL120" t="str">
        <f t="shared" si="41"/>
        <v>N</v>
      </c>
      <c r="AN120" t="s">
        <v>68</v>
      </c>
      <c r="AO120" t="s">
        <v>67</v>
      </c>
      <c r="AP120" t="str">
        <f t="shared" si="42"/>
        <v>77</v>
      </c>
      <c r="AQ120" s="145" t="s">
        <v>1826</v>
      </c>
      <c r="AR120" t="str">
        <f t="shared" si="43"/>
        <v>1-Adjusted Base Budget</v>
      </c>
      <c r="AS120" s="145" t="s">
        <v>1827</v>
      </c>
      <c r="AT120" t="s">
        <v>213</v>
      </c>
      <c r="AV120" t="str">
        <f t="shared" si="37"/>
        <v>INCO</v>
      </c>
      <c r="AW120" t="str">
        <f t="shared" si="36"/>
        <v>INCOME</v>
      </c>
    </row>
    <row r="121" spans="1:49">
      <c r="A121" s="59">
        <v>2018</v>
      </c>
      <c r="B121" t="s">
        <v>137</v>
      </c>
      <c r="C121" t="s">
        <v>68</v>
      </c>
      <c r="D121" t="s">
        <v>226</v>
      </c>
      <c r="E121" t="s">
        <v>291</v>
      </c>
      <c r="F121" t="s">
        <v>228</v>
      </c>
      <c r="H121" t="s">
        <v>292</v>
      </c>
      <c r="I121" s="170" t="s">
        <v>66</v>
      </c>
      <c r="J121" t="s">
        <v>67</v>
      </c>
      <c r="K121" t="s">
        <v>214</v>
      </c>
      <c r="L121" t="s">
        <v>284</v>
      </c>
      <c r="M121" t="s">
        <v>285</v>
      </c>
      <c r="N121" t="s">
        <v>314</v>
      </c>
      <c r="O121" t="s">
        <v>263</v>
      </c>
      <c r="P121" t="s">
        <v>287</v>
      </c>
      <c r="Q121" t="s">
        <v>288</v>
      </c>
      <c r="R121" t="s">
        <v>289</v>
      </c>
      <c r="S121" t="s">
        <v>281</v>
      </c>
      <c r="T121" t="s">
        <v>282</v>
      </c>
      <c r="U121" s="61" t="s">
        <v>283</v>
      </c>
      <c r="V121" t="s">
        <v>235</v>
      </c>
      <c r="W121" t="s">
        <v>219</v>
      </c>
      <c r="X121" s="59">
        <v>1797383</v>
      </c>
      <c r="Y121" s="59">
        <v>1797383</v>
      </c>
      <c r="Z121" t="s">
        <v>141</v>
      </c>
      <c r="AA121" s="146" t="str">
        <f t="shared" si="45"/>
        <v>IN</v>
      </c>
      <c r="AB121" s="146" t="str">
        <f t="shared" si="47"/>
        <v>10cr</v>
      </c>
      <c r="AC121" t="str">
        <f t="shared" si="38"/>
        <v>Allot/Xfer IN</v>
      </c>
      <c r="AD121" s="74">
        <f t="shared" si="39"/>
        <v>-1797383</v>
      </c>
      <c r="AE121" s="74">
        <f t="shared" si="44"/>
        <v>1797383</v>
      </c>
      <c r="AF121">
        <v>1</v>
      </c>
      <c r="AG121">
        <v>0</v>
      </c>
      <c r="AH121" s="74">
        <v>0</v>
      </c>
      <c r="AJ121" s="74">
        <f t="shared" si="40"/>
        <v>0</v>
      </c>
      <c r="AK121" s="74">
        <f t="shared" si="46"/>
        <v>1797383</v>
      </c>
      <c r="AL121" t="str">
        <f t="shared" si="41"/>
        <v>N</v>
      </c>
      <c r="AN121" t="s">
        <v>68</v>
      </c>
      <c r="AO121" t="s">
        <v>67</v>
      </c>
      <c r="AP121" t="str">
        <f t="shared" si="42"/>
        <v>77</v>
      </c>
      <c r="AQ121" s="145" t="s">
        <v>1826</v>
      </c>
      <c r="AR121" t="str">
        <f t="shared" si="43"/>
        <v>1-Adjusted Base Budget</v>
      </c>
      <c r="AS121" s="145" t="s">
        <v>1827</v>
      </c>
      <c r="AT121" t="s">
        <v>213</v>
      </c>
      <c r="AV121" t="str">
        <f t="shared" si="37"/>
        <v>INCO</v>
      </c>
      <c r="AW121" t="str">
        <f t="shared" si="36"/>
        <v>INCOME</v>
      </c>
    </row>
    <row r="122" spans="1:49">
      <c r="A122" s="59">
        <v>2018</v>
      </c>
      <c r="B122" t="s">
        <v>137</v>
      </c>
      <c r="C122" t="s">
        <v>68</v>
      </c>
      <c r="D122" t="s">
        <v>226</v>
      </c>
      <c r="E122" t="s">
        <v>243</v>
      </c>
      <c r="F122" t="s">
        <v>228</v>
      </c>
      <c r="H122" t="s">
        <v>244</v>
      </c>
      <c r="I122" s="170" t="s">
        <v>66</v>
      </c>
      <c r="J122" t="s">
        <v>67</v>
      </c>
      <c r="K122" t="s">
        <v>214</v>
      </c>
      <c r="L122" t="s">
        <v>315</v>
      </c>
      <c r="M122" t="s">
        <v>316</v>
      </c>
      <c r="N122" t="s">
        <v>217</v>
      </c>
      <c r="O122" t="s">
        <v>263</v>
      </c>
      <c r="P122" t="s">
        <v>317</v>
      </c>
      <c r="Q122" t="s">
        <v>318</v>
      </c>
      <c r="R122" t="s">
        <v>319</v>
      </c>
      <c r="S122" t="s">
        <v>281</v>
      </c>
      <c r="T122" t="s">
        <v>282</v>
      </c>
      <c r="U122" s="61" t="s">
        <v>283</v>
      </c>
      <c r="V122" t="s">
        <v>235</v>
      </c>
      <c r="W122" t="s">
        <v>219</v>
      </c>
      <c r="X122" s="59">
        <v>1500000</v>
      </c>
      <c r="Y122" s="59">
        <v>1500000</v>
      </c>
      <c r="AA122" s="146" t="str">
        <f t="shared" si="45"/>
        <v>IN</v>
      </c>
      <c r="AB122" s="146" t="str">
        <f t="shared" si="47"/>
        <v>10cr</v>
      </c>
      <c r="AC122" t="str">
        <f t="shared" si="38"/>
        <v>Allot/Xfer IN</v>
      </c>
      <c r="AD122" s="74">
        <f t="shared" si="39"/>
        <v>-1500000</v>
      </c>
      <c r="AE122" s="74">
        <f t="shared" si="44"/>
        <v>1500000</v>
      </c>
      <c r="AF122">
        <v>1</v>
      </c>
      <c r="AG122">
        <v>0</v>
      </c>
      <c r="AH122" s="74">
        <v>0</v>
      </c>
      <c r="AJ122" s="74">
        <f t="shared" si="40"/>
        <v>0</v>
      </c>
      <c r="AK122" s="74">
        <f t="shared" si="46"/>
        <v>1500000</v>
      </c>
      <c r="AL122" t="str">
        <f t="shared" si="41"/>
        <v>N</v>
      </c>
      <c r="AN122" t="s">
        <v>68</v>
      </c>
      <c r="AO122" t="s">
        <v>67</v>
      </c>
      <c r="AP122" t="str">
        <f t="shared" si="42"/>
        <v>77</v>
      </c>
      <c r="AQ122" s="145" t="s">
        <v>1826</v>
      </c>
      <c r="AR122" t="str">
        <f t="shared" si="43"/>
        <v>1-Adjusted Base Budget</v>
      </c>
      <c r="AS122" s="145" t="s">
        <v>1827</v>
      </c>
      <c r="AT122" t="s">
        <v>213</v>
      </c>
      <c r="AV122" t="str">
        <f t="shared" si="37"/>
        <v>INCO</v>
      </c>
      <c r="AW122" t="str">
        <f t="shared" si="36"/>
        <v>INCOME</v>
      </c>
    </row>
    <row r="123" spans="1:49">
      <c r="A123" s="59">
        <v>2018</v>
      </c>
      <c r="B123" t="s">
        <v>137</v>
      </c>
      <c r="C123" t="s">
        <v>68</v>
      </c>
      <c r="D123" t="s">
        <v>226</v>
      </c>
      <c r="E123" t="s">
        <v>250</v>
      </c>
      <c r="F123" t="s">
        <v>228</v>
      </c>
      <c r="H123" t="s">
        <v>251</v>
      </c>
      <c r="I123" s="170" t="s">
        <v>66</v>
      </c>
      <c r="J123" t="s">
        <v>67</v>
      </c>
      <c r="K123" t="s">
        <v>214</v>
      </c>
      <c r="L123" t="s">
        <v>315</v>
      </c>
      <c r="M123" t="s">
        <v>316</v>
      </c>
      <c r="N123" t="s">
        <v>217</v>
      </c>
      <c r="O123" t="s">
        <v>263</v>
      </c>
      <c r="P123" t="s">
        <v>317</v>
      </c>
      <c r="Q123" t="s">
        <v>318</v>
      </c>
      <c r="R123" t="s">
        <v>319</v>
      </c>
      <c r="S123" t="s">
        <v>281</v>
      </c>
      <c r="T123" t="s">
        <v>282</v>
      </c>
      <c r="U123" s="61" t="s">
        <v>283</v>
      </c>
      <c r="V123" t="s">
        <v>235</v>
      </c>
      <c r="W123" t="s">
        <v>219</v>
      </c>
      <c r="X123" s="59">
        <v>8863</v>
      </c>
      <c r="Y123" s="59">
        <v>8863</v>
      </c>
      <c r="AA123" s="146" t="str">
        <f t="shared" si="45"/>
        <v>IN</v>
      </c>
      <c r="AB123" s="146" t="str">
        <f t="shared" si="47"/>
        <v>10cr</v>
      </c>
      <c r="AC123" t="str">
        <f t="shared" si="38"/>
        <v>Allot/Xfer IN</v>
      </c>
      <c r="AD123" s="74">
        <f t="shared" si="39"/>
        <v>-8863</v>
      </c>
      <c r="AE123" s="74">
        <f t="shared" si="44"/>
        <v>8863</v>
      </c>
      <c r="AF123">
        <v>1</v>
      </c>
      <c r="AG123">
        <v>0</v>
      </c>
      <c r="AH123" s="74">
        <v>0</v>
      </c>
      <c r="AJ123" s="74">
        <f t="shared" si="40"/>
        <v>0</v>
      </c>
      <c r="AK123" s="74">
        <f t="shared" si="46"/>
        <v>8863</v>
      </c>
      <c r="AL123" t="str">
        <f t="shared" si="41"/>
        <v>N</v>
      </c>
      <c r="AN123" t="s">
        <v>68</v>
      </c>
      <c r="AO123" t="s">
        <v>67</v>
      </c>
      <c r="AP123" t="str">
        <f t="shared" si="42"/>
        <v>77</v>
      </c>
      <c r="AQ123" s="145" t="s">
        <v>1826</v>
      </c>
      <c r="AR123" t="str">
        <f t="shared" si="43"/>
        <v>1-Adjusted Base Budget</v>
      </c>
      <c r="AS123" s="145" t="s">
        <v>1827</v>
      </c>
      <c r="AT123" t="s">
        <v>213</v>
      </c>
      <c r="AV123" t="str">
        <f t="shared" si="37"/>
        <v>INCO</v>
      </c>
      <c r="AW123" t="str">
        <f t="shared" si="36"/>
        <v>INCOME</v>
      </c>
    </row>
    <row r="124" spans="1:49">
      <c r="A124" s="59">
        <v>2018</v>
      </c>
      <c r="B124" t="s">
        <v>137</v>
      </c>
      <c r="C124" t="s">
        <v>68</v>
      </c>
      <c r="D124" t="s">
        <v>226</v>
      </c>
      <c r="E124" t="s">
        <v>227</v>
      </c>
      <c r="F124" t="s">
        <v>228</v>
      </c>
      <c r="H124" t="s">
        <v>229</v>
      </c>
      <c r="I124" s="170" t="s">
        <v>66</v>
      </c>
      <c r="J124" t="s">
        <v>67</v>
      </c>
      <c r="K124" t="s">
        <v>214</v>
      </c>
      <c r="L124" t="s">
        <v>320</v>
      </c>
      <c r="M124" t="s">
        <v>321</v>
      </c>
      <c r="N124" t="s">
        <v>217</v>
      </c>
      <c r="O124" t="s">
        <v>263</v>
      </c>
      <c r="P124" t="s">
        <v>287</v>
      </c>
      <c r="Q124" t="s">
        <v>288</v>
      </c>
      <c r="R124" t="s">
        <v>289</v>
      </c>
      <c r="S124" t="s">
        <v>281</v>
      </c>
      <c r="T124" t="s">
        <v>282</v>
      </c>
      <c r="U124" s="61" t="s">
        <v>283</v>
      </c>
      <c r="V124" t="s">
        <v>235</v>
      </c>
      <c r="W124" t="s">
        <v>219</v>
      </c>
      <c r="X124" s="59">
        <v>1100000</v>
      </c>
      <c r="Y124" s="59">
        <v>1100000</v>
      </c>
      <c r="AA124" s="146" t="str">
        <f t="shared" si="45"/>
        <v>IN</v>
      </c>
      <c r="AB124" s="146" t="str">
        <f t="shared" si="47"/>
        <v>10cr</v>
      </c>
      <c r="AC124" t="str">
        <f t="shared" si="38"/>
        <v>Allot/Xfer IN</v>
      </c>
      <c r="AD124" s="74">
        <f t="shared" si="39"/>
        <v>-1100000</v>
      </c>
      <c r="AE124" s="74">
        <f t="shared" si="44"/>
        <v>1100000</v>
      </c>
      <c r="AF124">
        <v>1</v>
      </c>
      <c r="AG124">
        <v>0</v>
      </c>
      <c r="AH124" s="74">
        <v>0</v>
      </c>
      <c r="AJ124" s="74">
        <f t="shared" si="40"/>
        <v>0</v>
      </c>
      <c r="AK124" s="74">
        <f t="shared" si="46"/>
        <v>1100000</v>
      </c>
      <c r="AL124" t="str">
        <f t="shared" si="41"/>
        <v>N</v>
      </c>
      <c r="AN124" t="s">
        <v>68</v>
      </c>
      <c r="AO124" t="s">
        <v>67</v>
      </c>
      <c r="AP124" t="str">
        <f t="shared" si="42"/>
        <v>77</v>
      </c>
      <c r="AQ124" s="145" t="s">
        <v>1826</v>
      </c>
      <c r="AR124" t="str">
        <f t="shared" si="43"/>
        <v>1-Adjusted Base Budget</v>
      </c>
      <c r="AS124" s="145" t="s">
        <v>1827</v>
      </c>
      <c r="AT124" t="s">
        <v>213</v>
      </c>
      <c r="AV124" t="str">
        <f t="shared" si="37"/>
        <v>INCO</v>
      </c>
      <c r="AW124" t="str">
        <f t="shared" si="36"/>
        <v>INCOME</v>
      </c>
    </row>
    <row r="125" spans="1:49">
      <c r="A125" s="59">
        <v>2018</v>
      </c>
      <c r="B125" t="s">
        <v>137</v>
      </c>
      <c r="C125" t="s">
        <v>68</v>
      </c>
      <c r="D125" t="s">
        <v>226</v>
      </c>
      <c r="E125" t="s">
        <v>250</v>
      </c>
      <c r="F125" t="s">
        <v>228</v>
      </c>
      <c r="H125" t="s">
        <v>251</v>
      </c>
      <c r="I125" s="170" t="s">
        <v>66</v>
      </c>
      <c r="J125" t="s">
        <v>67</v>
      </c>
      <c r="K125" t="s">
        <v>214</v>
      </c>
      <c r="L125" t="s">
        <v>320</v>
      </c>
      <c r="M125" t="s">
        <v>321</v>
      </c>
      <c r="N125" t="s">
        <v>217</v>
      </c>
      <c r="O125" t="s">
        <v>263</v>
      </c>
      <c r="P125" t="s">
        <v>287</v>
      </c>
      <c r="Q125" t="s">
        <v>288</v>
      </c>
      <c r="R125" t="s">
        <v>289</v>
      </c>
      <c r="S125" t="s">
        <v>281</v>
      </c>
      <c r="T125" t="s">
        <v>282</v>
      </c>
      <c r="U125" s="61" t="s">
        <v>283</v>
      </c>
      <c r="V125" t="s">
        <v>235</v>
      </c>
      <c r="W125" t="s">
        <v>219</v>
      </c>
      <c r="X125" s="59">
        <v>180000</v>
      </c>
      <c r="Y125" s="59">
        <v>180000</v>
      </c>
      <c r="AA125" s="146" t="str">
        <f t="shared" si="45"/>
        <v>IN</v>
      </c>
      <c r="AB125" s="146" t="str">
        <f t="shared" si="47"/>
        <v>10cr</v>
      </c>
      <c r="AC125" t="str">
        <f t="shared" si="38"/>
        <v>Allot/Xfer IN</v>
      </c>
      <c r="AD125" s="74">
        <f t="shared" si="39"/>
        <v>-180000</v>
      </c>
      <c r="AE125" s="74">
        <f t="shared" si="44"/>
        <v>180000</v>
      </c>
      <c r="AF125">
        <v>1</v>
      </c>
      <c r="AG125">
        <v>0</v>
      </c>
      <c r="AH125" s="74">
        <v>0</v>
      </c>
      <c r="AJ125" s="74">
        <f t="shared" si="40"/>
        <v>0</v>
      </c>
      <c r="AK125" s="74">
        <f t="shared" si="46"/>
        <v>180000</v>
      </c>
      <c r="AL125" t="str">
        <f t="shared" si="41"/>
        <v>N</v>
      </c>
      <c r="AN125" t="s">
        <v>68</v>
      </c>
      <c r="AO125" t="s">
        <v>67</v>
      </c>
      <c r="AP125" t="str">
        <f t="shared" si="42"/>
        <v>77</v>
      </c>
      <c r="AQ125" s="145" t="s">
        <v>1826</v>
      </c>
      <c r="AR125" t="str">
        <f t="shared" si="43"/>
        <v>1-Adjusted Base Budget</v>
      </c>
      <c r="AS125" s="145" t="s">
        <v>1827</v>
      </c>
      <c r="AT125" t="s">
        <v>213</v>
      </c>
      <c r="AV125" t="str">
        <f t="shared" si="37"/>
        <v>INCO</v>
      </c>
      <c r="AW125" t="str">
        <f t="shared" si="36"/>
        <v>INCOME</v>
      </c>
    </row>
    <row r="126" spans="1:49">
      <c r="A126" s="59">
        <v>2018</v>
      </c>
      <c r="B126" t="s">
        <v>137</v>
      </c>
      <c r="C126" t="s">
        <v>68</v>
      </c>
      <c r="D126" t="s">
        <v>226</v>
      </c>
      <c r="E126" t="s">
        <v>247</v>
      </c>
      <c r="F126" t="s">
        <v>228</v>
      </c>
      <c r="H126" t="s">
        <v>248</v>
      </c>
      <c r="I126" s="170" t="s">
        <v>66</v>
      </c>
      <c r="J126" t="s">
        <v>67</v>
      </c>
      <c r="K126" t="s">
        <v>214</v>
      </c>
      <c r="L126" t="s">
        <v>320</v>
      </c>
      <c r="M126" t="s">
        <v>321</v>
      </c>
      <c r="N126" t="s">
        <v>322</v>
      </c>
      <c r="O126" t="s">
        <v>263</v>
      </c>
      <c r="P126" t="s">
        <v>287</v>
      </c>
      <c r="Q126" t="s">
        <v>288</v>
      </c>
      <c r="R126" t="s">
        <v>289</v>
      </c>
      <c r="S126" t="s">
        <v>281</v>
      </c>
      <c r="T126" t="s">
        <v>282</v>
      </c>
      <c r="U126" s="61" t="s">
        <v>283</v>
      </c>
      <c r="V126" t="s">
        <v>249</v>
      </c>
      <c r="W126" t="s">
        <v>219</v>
      </c>
      <c r="X126" s="59">
        <v>240486</v>
      </c>
      <c r="Y126" s="59">
        <v>240486</v>
      </c>
      <c r="AA126" s="146" t="str">
        <f t="shared" si="45"/>
        <v>IN</v>
      </c>
      <c r="AB126" s="146" t="str">
        <f t="shared" si="47"/>
        <v>10cr</v>
      </c>
      <c r="AC126" t="str">
        <f t="shared" si="38"/>
        <v>Allot/Xfer IN</v>
      </c>
      <c r="AD126" s="74">
        <f t="shared" si="39"/>
        <v>-240486</v>
      </c>
      <c r="AE126" s="74">
        <f t="shared" si="44"/>
        <v>240486</v>
      </c>
      <c r="AF126">
        <v>1</v>
      </c>
      <c r="AG126">
        <v>0</v>
      </c>
      <c r="AH126" s="74">
        <v>0</v>
      </c>
      <c r="AJ126" s="74">
        <f t="shared" si="40"/>
        <v>0</v>
      </c>
      <c r="AK126" s="74">
        <f t="shared" si="46"/>
        <v>240486</v>
      </c>
      <c r="AL126" t="str">
        <f t="shared" si="41"/>
        <v>N</v>
      </c>
      <c r="AN126" t="s">
        <v>68</v>
      </c>
      <c r="AO126" t="s">
        <v>67</v>
      </c>
      <c r="AP126" t="str">
        <f t="shared" si="42"/>
        <v>77</v>
      </c>
      <c r="AQ126" s="145" t="s">
        <v>1826</v>
      </c>
      <c r="AR126" t="str">
        <f t="shared" si="43"/>
        <v>1-Adjusted Base Budget</v>
      </c>
      <c r="AS126" s="145" t="s">
        <v>1827</v>
      </c>
      <c r="AT126" t="s">
        <v>213</v>
      </c>
      <c r="AV126" t="str">
        <f t="shared" si="37"/>
        <v>INCO</v>
      </c>
      <c r="AW126" t="str">
        <f t="shared" si="36"/>
        <v>INCOME</v>
      </c>
    </row>
    <row r="127" spans="1:49">
      <c r="A127" s="59">
        <v>2018</v>
      </c>
      <c r="B127" t="s">
        <v>137</v>
      </c>
      <c r="C127" t="s">
        <v>68</v>
      </c>
      <c r="D127" t="s">
        <v>226</v>
      </c>
      <c r="E127" t="s">
        <v>247</v>
      </c>
      <c r="F127" t="s">
        <v>228</v>
      </c>
      <c r="H127" t="s">
        <v>248</v>
      </c>
      <c r="I127" s="170" t="s">
        <v>66</v>
      </c>
      <c r="J127" t="s">
        <v>67</v>
      </c>
      <c r="K127" t="s">
        <v>214</v>
      </c>
      <c r="L127" t="s">
        <v>320</v>
      </c>
      <c r="M127" t="s">
        <v>321</v>
      </c>
      <c r="N127" t="s">
        <v>323</v>
      </c>
      <c r="O127" t="s">
        <v>263</v>
      </c>
      <c r="P127" t="s">
        <v>287</v>
      </c>
      <c r="Q127" t="s">
        <v>288</v>
      </c>
      <c r="R127" t="s">
        <v>289</v>
      </c>
      <c r="S127" t="s">
        <v>281</v>
      </c>
      <c r="T127" t="s">
        <v>282</v>
      </c>
      <c r="U127" s="61" t="s">
        <v>283</v>
      </c>
      <c r="V127" t="s">
        <v>249</v>
      </c>
      <c r="W127" t="s">
        <v>219</v>
      </c>
      <c r="X127" s="59">
        <v>1146201</v>
      </c>
      <c r="Y127" s="59">
        <v>1146201</v>
      </c>
      <c r="AA127" s="146" t="str">
        <f t="shared" si="45"/>
        <v>IN</v>
      </c>
      <c r="AB127" s="146" t="str">
        <f t="shared" si="47"/>
        <v>10cr</v>
      </c>
      <c r="AC127" t="str">
        <f t="shared" si="38"/>
        <v>Allot/Xfer IN</v>
      </c>
      <c r="AD127" s="74">
        <f t="shared" si="39"/>
        <v>-1146201</v>
      </c>
      <c r="AE127" s="74">
        <f t="shared" si="44"/>
        <v>1146201</v>
      </c>
      <c r="AF127">
        <v>1</v>
      </c>
      <c r="AG127">
        <v>0</v>
      </c>
      <c r="AH127" s="74">
        <v>0</v>
      </c>
      <c r="AJ127" s="74">
        <f t="shared" si="40"/>
        <v>0</v>
      </c>
      <c r="AK127" s="74">
        <f t="shared" si="46"/>
        <v>1146201</v>
      </c>
      <c r="AL127" t="str">
        <f t="shared" si="41"/>
        <v>N</v>
      </c>
      <c r="AN127" t="s">
        <v>68</v>
      </c>
      <c r="AO127" t="s">
        <v>67</v>
      </c>
      <c r="AP127" t="str">
        <f t="shared" si="42"/>
        <v>77</v>
      </c>
      <c r="AQ127" s="145" t="s">
        <v>1826</v>
      </c>
      <c r="AR127" t="str">
        <f t="shared" si="43"/>
        <v>1-Adjusted Base Budget</v>
      </c>
      <c r="AS127" s="145" t="s">
        <v>1827</v>
      </c>
      <c r="AT127" t="s">
        <v>213</v>
      </c>
      <c r="AV127" t="str">
        <f t="shared" si="37"/>
        <v>INCO</v>
      </c>
      <c r="AW127" t="str">
        <f t="shared" si="36"/>
        <v>INCOME</v>
      </c>
    </row>
    <row r="128" spans="1:49">
      <c r="A128" s="59">
        <v>2018</v>
      </c>
      <c r="B128" t="s">
        <v>137</v>
      </c>
      <c r="C128" t="s">
        <v>68</v>
      </c>
      <c r="D128" t="s">
        <v>226</v>
      </c>
      <c r="E128" t="s">
        <v>247</v>
      </c>
      <c r="F128" t="s">
        <v>228</v>
      </c>
      <c r="H128" t="s">
        <v>248</v>
      </c>
      <c r="I128" s="170" t="s">
        <v>66</v>
      </c>
      <c r="J128" t="s">
        <v>67</v>
      </c>
      <c r="K128" t="s">
        <v>214</v>
      </c>
      <c r="L128" t="s">
        <v>320</v>
      </c>
      <c r="M128" t="s">
        <v>321</v>
      </c>
      <c r="N128" t="s">
        <v>324</v>
      </c>
      <c r="O128" t="s">
        <v>263</v>
      </c>
      <c r="P128" t="s">
        <v>287</v>
      </c>
      <c r="Q128" t="s">
        <v>288</v>
      </c>
      <c r="R128" t="s">
        <v>289</v>
      </c>
      <c r="S128" t="s">
        <v>281</v>
      </c>
      <c r="T128" t="s">
        <v>282</v>
      </c>
      <c r="U128" s="61" t="s">
        <v>283</v>
      </c>
      <c r="V128" t="s">
        <v>249</v>
      </c>
      <c r="W128" t="s">
        <v>219</v>
      </c>
      <c r="X128" s="59">
        <v>-50572</v>
      </c>
      <c r="Y128" s="59">
        <v>-50572</v>
      </c>
      <c r="AA128" s="146" t="str">
        <f t="shared" si="45"/>
        <v>IN</v>
      </c>
      <c r="AB128" s="146" t="str">
        <f t="shared" si="47"/>
        <v>10cr</v>
      </c>
      <c r="AC128" t="str">
        <f t="shared" si="38"/>
        <v>Allot/Xfer IN</v>
      </c>
      <c r="AD128" s="74">
        <f t="shared" si="39"/>
        <v>50572</v>
      </c>
      <c r="AE128" s="74">
        <f t="shared" si="44"/>
        <v>-50572</v>
      </c>
      <c r="AF128">
        <v>1</v>
      </c>
      <c r="AG128">
        <v>0</v>
      </c>
      <c r="AH128" s="74">
        <v>0</v>
      </c>
      <c r="AJ128" s="74">
        <f t="shared" si="40"/>
        <v>0</v>
      </c>
      <c r="AK128" s="74">
        <f t="shared" si="46"/>
        <v>-50572</v>
      </c>
      <c r="AL128" t="str">
        <f t="shared" si="41"/>
        <v>N</v>
      </c>
      <c r="AN128" t="s">
        <v>68</v>
      </c>
      <c r="AO128" t="s">
        <v>67</v>
      </c>
      <c r="AP128" t="str">
        <f t="shared" si="42"/>
        <v>77</v>
      </c>
      <c r="AQ128" s="145" t="s">
        <v>1826</v>
      </c>
      <c r="AR128" t="str">
        <f t="shared" si="43"/>
        <v>1-Adjusted Base Budget</v>
      </c>
      <c r="AS128" s="145" t="s">
        <v>1827</v>
      </c>
      <c r="AT128" t="s">
        <v>213</v>
      </c>
      <c r="AV128" t="str">
        <f t="shared" si="37"/>
        <v>INCO</v>
      </c>
      <c r="AW128" t="str">
        <f t="shared" si="36"/>
        <v>INCOME</v>
      </c>
    </row>
    <row r="129" spans="1:49">
      <c r="A129" s="59">
        <v>2018</v>
      </c>
      <c r="B129" t="s">
        <v>137</v>
      </c>
      <c r="C129" t="s">
        <v>68</v>
      </c>
      <c r="D129" t="s">
        <v>226</v>
      </c>
      <c r="E129" t="s">
        <v>250</v>
      </c>
      <c r="F129" t="s">
        <v>228</v>
      </c>
      <c r="H129" t="s">
        <v>251</v>
      </c>
      <c r="I129" s="170" t="s">
        <v>66</v>
      </c>
      <c r="J129" t="s">
        <v>67</v>
      </c>
      <c r="K129" t="s">
        <v>214</v>
      </c>
      <c r="L129" t="s">
        <v>320</v>
      </c>
      <c r="M129" t="s">
        <v>321</v>
      </c>
      <c r="N129" t="s">
        <v>325</v>
      </c>
      <c r="O129" t="s">
        <v>263</v>
      </c>
      <c r="P129" t="s">
        <v>287</v>
      </c>
      <c r="Q129" t="s">
        <v>288</v>
      </c>
      <c r="R129" t="s">
        <v>289</v>
      </c>
      <c r="S129" t="s">
        <v>281</v>
      </c>
      <c r="T129" t="s">
        <v>282</v>
      </c>
      <c r="U129" s="61" t="s">
        <v>283</v>
      </c>
      <c r="V129" t="s">
        <v>235</v>
      </c>
      <c r="W129" t="s">
        <v>219</v>
      </c>
      <c r="X129" s="59">
        <v>400000</v>
      </c>
      <c r="Y129" s="59">
        <v>400000</v>
      </c>
      <c r="AA129" s="146" t="str">
        <f t="shared" si="45"/>
        <v>IN</v>
      </c>
      <c r="AB129" s="146" t="str">
        <f t="shared" si="47"/>
        <v>10cr</v>
      </c>
      <c r="AC129" t="str">
        <f t="shared" si="38"/>
        <v>Allot/Xfer IN</v>
      </c>
      <c r="AD129" s="74">
        <f t="shared" si="39"/>
        <v>-400000</v>
      </c>
      <c r="AE129" s="74">
        <f t="shared" si="44"/>
        <v>400000</v>
      </c>
      <c r="AF129">
        <v>1</v>
      </c>
      <c r="AG129">
        <v>0</v>
      </c>
      <c r="AH129" s="74">
        <v>0</v>
      </c>
      <c r="AJ129" s="74">
        <f t="shared" si="40"/>
        <v>0</v>
      </c>
      <c r="AK129" s="74">
        <f t="shared" si="46"/>
        <v>400000</v>
      </c>
      <c r="AL129" t="str">
        <f t="shared" si="41"/>
        <v>N</v>
      </c>
      <c r="AN129" t="s">
        <v>68</v>
      </c>
      <c r="AO129" t="s">
        <v>67</v>
      </c>
      <c r="AP129" t="str">
        <f t="shared" si="42"/>
        <v>77</v>
      </c>
      <c r="AQ129" s="145" t="s">
        <v>1826</v>
      </c>
      <c r="AR129" t="str">
        <f t="shared" si="43"/>
        <v>1-Adjusted Base Budget</v>
      </c>
      <c r="AS129" s="145" t="s">
        <v>1827</v>
      </c>
      <c r="AT129" t="s">
        <v>213</v>
      </c>
      <c r="AV129" t="str">
        <f t="shared" si="37"/>
        <v>INCO</v>
      </c>
      <c r="AW129" t="str">
        <f t="shared" si="36"/>
        <v>INCOME</v>
      </c>
    </row>
    <row r="130" spans="1:49">
      <c r="A130" s="59">
        <v>2018</v>
      </c>
      <c r="B130" t="s">
        <v>137</v>
      </c>
      <c r="C130" t="s">
        <v>68</v>
      </c>
      <c r="D130" t="s">
        <v>226</v>
      </c>
      <c r="E130" t="s">
        <v>247</v>
      </c>
      <c r="F130" t="s">
        <v>228</v>
      </c>
      <c r="H130" t="s">
        <v>248</v>
      </c>
      <c r="I130" s="170" t="s">
        <v>66</v>
      </c>
      <c r="J130" t="s">
        <v>67</v>
      </c>
      <c r="K130" t="s">
        <v>214</v>
      </c>
      <c r="L130" t="s">
        <v>320</v>
      </c>
      <c r="M130" t="s">
        <v>321</v>
      </c>
      <c r="N130" t="s">
        <v>326</v>
      </c>
      <c r="O130" t="s">
        <v>263</v>
      </c>
      <c r="P130" t="s">
        <v>287</v>
      </c>
      <c r="Q130" t="s">
        <v>288</v>
      </c>
      <c r="R130" t="s">
        <v>289</v>
      </c>
      <c r="S130" t="s">
        <v>281</v>
      </c>
      <c r="T130" t="s">
        <v>282</v>
      </c>
      <c r="U130" s="61" t="s">
        <v>283</v>
      </c>
      <c r="V130" t="s">
        <v>249</v>
      </c>
      <c r="W130" t="s">
        <v>219</v>
      </c>
      <c r="X130" s="59">
        <v>-931549</v>
      </c>
      <c r="Y130" s="59">
        <v>-931549</v>
      </c>
      <c r="AA130" s="146" t="str">
        <f t="shared" si="45"/>
        <v>IN</v>
      </c>
      <c r="AB130" s="146" t="str">
        <f t="shared" si="47"/>
        <v>10cr</v>
      </c>
      <c r="AC130" t="str">
        <f t="shared" si="38"/>
        <v>Allot/Xfer IN</v>
      </c>
      <c r="AD130" s="74">
        <f t="shared" si="39"/>
        <v>931549</v>
      </c>
      <c r="AE130" s="74">
        <f t="shared" si="44"/>
        <v>-931549</v>
      </c>
      <c r="AF130">
        <v>1</v>
      </c>
      <c r="AG130">
        <v>0</v>
      </c>
      <c r="AH130" s="74">
        <v>0</v>
      </c>
      <c r="AJ130" s="74">
        <f t="shared" si="40"/>
        <v>0</v>
      </c>
      <c r="AK130" s="74">
        <f t="shared" si="46"/>
        <v>-931549</v>
      </c>
      <c r="AL130" t="str">
        <f t="shared" si="41"/>
        <v>N</v>
      </c>
      <c r="AN130" t="s">
        <v>68</v>
      </c>
      <c r="AO130" t="s">
        <v>67</v>
      </c>
      <c r="AP130" t="str">
        <f t="shared" si="42"/>
        <v>77</v>
      </c>
      <c r="AQ130" s="145" t="s">
        <v>1826</v>
      </c>
      <c r="AR130" t="str">
        <f t="shared" si="43"/>
        <v>1-Adjusted Base Budget</v>
      </c>
      <c r="AS130" s="145" t="s">
        <v>1827</v>
      </c>
      <c r="AT130" t="s">
        <v>213</v>
      </c>
      <c r="AV130" t="str">
        <f t="shared" si="37"/>
        <v>INCO</v>
      </c>
      <c r="AW130" t="str">
        <f t="shared" si="36"/>
        <v>INCOME</v>
      </c>
    </row>
    <row r="131" spans="1:49">
      <c r="A131" s="59">
        <v>2018</v>
      </c>
      <c r="B131" t="s">
        <v>137</v>
      </c>
      <c r="C131" t="s">
        <v>68</v>
      </c>
      <c r="D131" t="s">
        <v>226</v>
      </c>
      <c r="E131" t="s">
        <v>247</v>
      </c>
      <c r="F131" t="s">
        <v>228</v>
      </c>
      <c r="H131" t="s">
        <v>248</v>
      </c>
      <c r="I131" s="170" t="s">
        <v>66</v>
      </c>
      <c r="J131" t="s">
        <v>67</v>
      </c>
      <c r="K131" t="s">
        <v>214</v>
      </c>
      <c r="L131" t="s">
        <v>320</v>
      </c>
      <c r="M131" t="s">
        <v>321</v>
      </c>
      <c r="N131" t="s">
        <v>327</v>
      </c>
      <c r="O131" t="s">
        <v>263</v>
      </c>
      <c r="P131" t="s">
        <v>287</v>
      </c>
      <c r="Q131" t="s">
        <v>288</v>
      </c>
      <c r="R131" t="s">
        <v>289</v>
      </c>
      <c r="S131" t="s">
        <v>281</v>
      </c>
      <c r="T131" t="s">
        <v>282</v>
      </c>
      <c r="U131" s="61" t="s">
        <v>283</v>
      </c>
      <c r="V131" t="s">
        <v>249</v>
      </c>
      <c r="W131" t="s">
        <v>219</v>
      </c>
      <c r="X131" s="59">
        <v>45738</v>
      </c>
      <c r="Y131" s="59">
        <v>45738</v>
      </c>
      <c r="AA131" s="146" t="str">
        <f t="shared" si="45"/>
        <v>IN</v>
      </c>
      <c r="AB131" s="146" t="str">
        <f t="shared" si="47"/>
        <v>10cr</v>
      </c>
      <c r="AC131" t="str">
        <f t="shared" si="38"/>
        <v>Allot/Xfer IN</v>
      </c>
      <c r="AD131" s="74">
        <f t="shared" si="39"/>
        <v>-45738</v>
      </c>
      <c r="AE131" s="74">
        <f t="shared" si="44"/>
        <v>45738</v>
      </c>
      <c r="AF131">
        <v>1</v>
      </c>
      <c r="AG131">
        <v>0</v>
      </c>
      <c r="AH131" s="74">
        <v>0</v>
      </c>
      <c r="AJ131" s="74">
        <f t="shared" si="40"/>
        <v>0</v>
      </c>
      <c r="AK131" s="74">
        <f t="shared" si="46"/>
        <v>45738</v>
      </c>
      <c r="AL131" t="str">
        <f t="shared" si="41"/>
        <v>N</v>
      </c>
      <c r="AN131" t="s">
        <v>68</v>
      </c>
      <c r="AO131" t="s">
        <v>67</v>
      </c>
      <c r="AP131" t="str">
        <f t="shared" si="42"/>
        <v>77</v>
      </c>
      <c r="AQ131" s="145" t="s">
        <v>1826</v>
      </c>
      <c r="AR131" t="str">
        <f t="shared" si="43"/>
        <v>1-Adjusted Base Budget</v>
      </c>
      <c r="AS131" s="145" t="s">
        <v>1827</v>
      </c>
      <c r="AT131" t="s">
        <v>213</v>
      </c>
      <c r="AV131" t="str">
        <f t="shared" si="37"/>
        <v>INCO</v>
      </c>
      <c r="AW131" t="str">
        <f t="shared" si="36"/>
        <v>INCOME</v>
      </c>
    </row>
    <row r="132" spans="1:49">
      <c r="A132" s="59">
        <v>2018</v>
      </c>
      <c r="B132" t="s">
        <v>137</v>
      </c>
      <c r="C132" t="s">
        <v>68</v>
      </c>
      <c r="D132" t="s">
        <v>226</v>
      </c>
      <c r="E132" t="s">
        <v>247</v>
      </c>
      <c r="F132" t="s">
        <v>228</v>
      </c>
      <c r="H132" t="s">
        <v>248</v>
      </c>
      <c r="I132" s="170" t="s">
        <v>66</v>
      </c>
      <c r="J132" t="s">
        <v>67</v>
      </c>
      <c r="K132" t="s">
        <v>214</v>
      </c>
      <c r="L132" t="s">
        <v>320</v>
      </c>
      <c r="M132" t="s">
        <v>321</v>
      </c>
      <c r="N132" t="s">
        <v>328</v>
      </c>
      <c r="O132" t="s">
        <v>263</v>
      </c>
      <c r="P132" t="s">
        <v>287</v>
      </c>
      <c r="Q132" t="s">
        <v>288</v>
      </c>
      <c r="R132" t="s">
        <v>289</v>
      </c>
      <c r="S132" t="s">
        <v>281</v>
      </c>
      <c r="T132" t="s">
        <v>282</v>
      </c>
      <c r="U132" s="61" t="s">
        <v>283</v>
      </c>
      <c r="V132" t="s">
        <v>249</v>
      </c>
      <c r="W132" t="s">
        <v>219</v>
      </c>
      <c r="X132" s="59">
        <v>230949</v>
      </c>
      <c r="Y132" s="59">
        <v>230949</v>
      </c>
      <c r="AA132" s="146" t="str">
        <f t="shared" si="45"/>
        <v>IN</v>
      </c>
      <c r="AB132" s="146" t="str">
        <f t="shared" si="47"/>
        <v>10cr</v>
      </c>
      <c r="AC132" t="str">
        <f t="shared" si="38"/>
        <v>Allot/Xfer IN</v>
      </c>
      <c r="AD132" s="74">
        <f t="shared" si="39"/>
        <v>-230949</v>
      </c>
      <c r="AE132" s="74">
        <f t="shared" si="44"/>
        <v>230949</v>
      </c>
      <c r="AF132">
        <v>1</v>
      </c>
      <c r="AG132">
        <v>0</v>
      </c>
      <c r="AH132" s="74">
        <v>0</v>
      </c>
      <c r="AJ132" s="74">
        <f t="shared" si="40"/>
        <v>0</v>
      </c>
      <c r="AK132" s="74">
        <f t="shared" si="46"/>
        <v>230949</v>
      </c>
      <c r="AL132" t="str">
        <f t="shared" si="41"/>
        <v>N</v>
      </c>
      <c r="AN132" t="s">
        <v>68</v>
      </c>
      <c r="AO132" t="s">
        <v>67</v>
      </c>
      <c r="AP132" t="str">
        <f t="shared" si="42"/>
        <v>77</v>
      </c>
      <c r="AQ132" s="145" t="s">
        <v>1826</v>
      </c>
      <c r="AR132" t="str">
        <f t="shared" si="43"/>
        <v>1-Adjusted Base Budget</v>
      </c>
      <c r="AS132" s="145" t="s">
        <v>1827</v>
      </c>
      <c r="AT132" t="s">
        <v>213</v>
      </c>
      <c r="AV132" t="str">
        <f t="shared" si="37"/>
        <v>INCO</v>
      </c>
      <c r="AW132" t="str">
        <f t="shared" si="36"/>
        <v>INCOME</v>
      </c>
    </row>
    <row r="133" spans="1:49">
      <c r="A133" s="59">
        <v>2018</v>
      </c>
      <c r="B133" t="s">
        <v>137</v>
      </c>
      <c r="C133" t="s">
        <v>68</v>
      </c>
      <c r="D133" t="s">
        <v>226</v>
      </c>
      <c r="E133" t="s">
        <v>247</v>
      </c>
      <c r="F133" t="s">
        <v>228</v>
      </c>
      <c r="H133" t="s">
        <v>248</v>
      </c>
      <c r="I133" s="170" t="s">
        <v>66</v>
      </c>
      <c r="J133" t="s">
        <v>67</v>
      </c>
      <c r="K133" t="s">
        <v>214</v>
      </c>
      <c r="L133" t="s">
        <v>320</v>
      </c>
      <c r="M133" t="s">
        <v>321</v>
      </c>
      <c r="N133" t="s">
        <v>329</v>
      </c>
      <c r="O133" t="s">
        <v>263</v>
      </c>
      <c r="P133" t="s">
        <v>287</v>
      </c>
      <c r="Q133" t="s">
        <v>288</v>
      </c>
      <c r="R133" t="s">
        <v>289</v>
      </c>
      <c r="S133" t="s">
        <v>281</v>
      </c>
      <c r="T133" t="s">
        <v>282</v>
      </c>
      <c r="U133" s="61" t="s">
        <v>283</v>
      </c>
      <c r="V133" t="s">
        <v>249</v>
      </c>
      <c r="W133" t="s">
        <v>219</v>
      </c>
      <c r="X133" s="59">
        <v>192026</v>
      </c>
      <c r="Y133" s="59">
        <v>192026</v>
      </c>
      <c r="AA133" s="146" t="str">
        <f t="shared" si="45"/>
        <v>IN</v>
      </c>
      <c r="AB133" s="146" t="str">
        <f t="shared" si="47"/>
        <v>10cr</v>
      </c>
      <c r="AC133" t="str">
        <f t="shared" si="38"/>
        <v>Allot/Xfer IN</v>
      </c>
      <c r="AD133" s="74">
        <f t="shared" si="39"/>
        <v>-192026</v>
      </c>
      <c r="AE133" s="74">
        <f t="shared" si="44"/>
        <v>192026</v>
      </c>
      <c r="AF133">
        <v>1</v>
      </c>
      <c r="AG133">
        <v>0</v>
      </c>
      <c r="AH133" s="74">
        <v>0</v>
      </c>
      <c r="AJ133" s="74">
        <f t="shared" si="40"/>
        <v>0</v>
      </c>
      <c r="AK133" s="74">
        <f t="shared" si="46"/>
        <v>192026</v>
      </c>
      <c r="AL133" t="str">
        <f t="shared" si="41"/>
        <v>N</v>
      </c>
      <c r="AN133" t="s">
        <v>68</v>
      </c>
      <c r="AO133" t="s">
        <v>67</v>
      </c>
      <c r="AP133" t="str">
        <f t="shared" si="42"/>
        <v>77</v>
      </c>
      <c r="AQ133" s="145" t="s">
        <v>1826</v>
      </c>
      <c r="AR133" t="str">
        <f t="shared" si="43"/>
        <v>1-Adjusted Base Budget</v>
      </c>
      <c r="AS133" s="145" t="s">
        <v>1827</v>
      </c>
      <c r="AT133" t="s">
        <v>213</v>
      </c>
      <c r="AV133" t="str">
        <f t="shared" si="37"/>
        <v>INCO</v>
      </c>
      <c r="AW133" t="str">
        <f t="shared" si="36"/>
        <v>INCOME</v>
      </c>
    </row>
    <row r="134" spans="1:49">
      <c r="A134" s="59">
        <v>2018</v>
      </c>
      <c r="B134" t="s">
        <v>137</v>
      </c>
      <c r="C134" t="s">
        <v>68</v>
      </c>
      <c r="D134" t="s">
        <v>226</v>
      </c>
      <c r="E134" t="s">
        <v>247</v>
      </c>
      <c r="F134" t="s">
        <v>228</v>
      </c>
      <c r="H134" t="s">
        <v>248</v>
      </c>
      <c r="I134" s="170" t="s">
        <v>66</v>
      </c>
      <c r="J134" t="s">
        <v>67</v>
      </c>
      <c r="K134" t="s">
        <v>214</v>
      </c>
      <c r="L134" t="s">
        <v>320</v>
      </c>
      <c r="M134" t="s">
        <v>321</v>
      </c>
      <c r="N134" t="s">
        <v>330</v>
      </c>
      <c r="O134" t="s">
        <v>263</v>
      </c>
      <c r="P134" t="s">
        <v>287</v>
      </c>
      <c r="Q134" t="s">
        <v>288</v>
      </c>
      <c r="R134" t="s">
        <v>289</v>
      </c>
      <c r="S134" t="s">
        <v>281</v>
      </c>
      <c r="T134" t="s">
        <v>282</v>
      </c>
      <c r="U134" s="61" t="s">
        <v>283</v>
      </c>
      <c r="V134" t="s">
        <v>249</v>
      </c>
      <c r="W134" t="s">
        <v>219</v>
      </c>
      <c r="X134" s="59">
        <v>200067</v>
      </c>
      <c r="Y134" s="59">
        <v>200067</v>
      </c>
      <c r="AA134" s="146" t="str">
        <f t="shared" si="45"/>
        <v>IN</v>
      </c>
      <c r="AB134" s="146" t="str">
        <f t="shared" si="47"/>
        <v>10cr</v>
      </c>
      <c r="AC134" t="str">
        <f t="shared" si="38"/>
        <v>Allot/Xfer IN</v>
      </c>
      <c r="AD134" s="74">
        <f t="shared" si="39"/>
        <v>-200067</v>
      </c>
      <c r="AE134" s="74">
        <f t="shared" si="44"/>
        <v>200067</v>
      </c>
      <c r="AF134">
        <v>1</v>
      </c>
      <c r="AG134">
        <v>0</v>
      </c>
      <c r="AH134" s="74">
        <v>0</v>
      </c>
      <c r="AJ134" s="74">
        <f t="shared" si="40"/>
        <v>0</v>
      </c>
      <c r="AK134" s="74">
        <f t="shared" si="46"/>
        <v>200067</v>
      </c>
      <c r="AL134" t="str">
        <f t="shared" si="41"/>
        <v>N</v>
      </c>
      <c r="AN134" t="s">
        <v>68</v>
      </c>
      <c r="AO134" t="s">
        <v>67</v>
      </c>
      <c r="AP134" t="str">
        <f t="shared" si="42"/>
        <v>77</v>
      </c>
      <c r="AQ134" s="145" t="s">
        <v>1826</v>
      </c>
      <c r="AR134" t="str">
        <f t="shared" si="43"/>
        <v>1-Adjusted Base Budget</v>
      </c>
      <c r="AS134" s="145" t="s">
        <v>1827</v>
      </c>
      <c r="AT134" t="s">
        <v>213</v>
      </c>
      <c r="AV134" t="str">
        <f t="shared" si="37"/>
        <v>INCO</v>
      </c>
      <c r="AW134" t="str">
        <f t="shared" ref="AW134:AW197" si="48" xml:space="preserve"> IF(AND($AN134="UAVP",$Z134="OE"),$AO134 &amp; "-ONLINE EDUCATION",IF(AND($AN134="VPIT",OR($Z134="SS",$Z134="IT")),$AO134 &amp; "-SHARED SERVICES",$AO134))</f>
        <v>INCOME</v>
      </c>
    </row>
    <row r="135" spans="1:49">
      <c r="A135" s="59">
        <v>2018</v>
      </c>
      <c r="B135" t="s">
        <v>137</v>
      </c>
      <c r="C135" t="s">
        <v>68</v>
      </c>
      <c r="D135" t="s">
        <v>226</v>
      </c>
      <c r="E135" t="s">
        <v>247</v>
      </c>
      <c r="F135" t="s">
        <v>228</v>
      </c>
      <c r="H135" t="s">
        <v>248</v>
      </c>
      <c r="I135" s="170" t="s">
        <v>66</v>
      </c>
      <c r="J135" t="s">
        <v>67</v>
      </c>
      <c r="K135" t="s">
        <v>214</v>
      </c>
      <c r="L135" t="s">
        <v>320</v>
      </c>
      <c r="M135" t="s">
        <v>321</v>
      </c>
      <c r="N135" t="s">
        <v>305</v>
      </c>
      <c r="O135" t="s">
        <v>263</v>
      </c>
      <c r="P135" t="s">
        <v>287</v>
      </c>
      <c r="Q135" t="s">
        <v>288</v>
      </c>
      <c r="R135" t="s">
        <v>289</v>
      </c>
      <c r="S135" t="s">
        <v>281</v>
      </c>
      <c r="T135" t="s">
        <v>282</v>
      </c>
      <c r="U135" s="61" t="s">
        <v>283</v>
      </c>
      <c r="V135" t="s">
        <v>249</v>
      </c>
      <c r="W135" t="s">
        <v>219</v>
      </c>
      <c r="X135" s="59">
        <v>4412280</v>
      </c>
      <c r="Y135" s="59">
        <v>4412280</v>
      </c>
      <c r="AA135" s="146" t="str">
        <f t="shared" si="45"/>
        <v>IN</v>
      </c>
      <c r="AB135" s="146" t="str">
        <f t="shared" si="47"/>
        <v>10cr</v>
      </c>
      <c r="AC135" t="str">
        <f t="shared" si="38"/>
        <v>Allot/Xfer IN</v>
      </c>
      <c r="AD135" s="74">
        <f t="shared" si="39"/>
        <v>-4412280</v>
      </c>
      <c r="AE135" s="74">
        <f t="shared" si="44"/>
        <v>4412280</v>
      </c>
      <c r="AF135">
        <v>1</v>
      </c>
      <c r="AG135">
        <v>0</v>
      </c>
      <c r="AH135" s="74">
        <v>0</v>
      </c>
      <c r="AJ135" s="74">
        <f t="shared" si="40"/>
        <v>0</v>
      </c>
      <c r="AK135" s="74">
        <f t="shared" si="46"/>
        <v>4412280</v>
      </c>
      <c r="AL135" t="str">
        <f t="shared" si="41"/>
        <v>N</v>
      </c>
      <c r="AN135" t="s">
        <v>68</v>
      </c>
      <c r="AO135" t="s">
        <v>67</v>
      </c>
      <c r="AP135" t="str">
        <f t="shared" si="42"/>
        <v>77</v>
      </c>
      <c r="AQ135" s="145" t="s">
        <v>1826</v>
      </c>
      <c r="AR135" t="str">
        <f t="shared" si="43"/>
        <v>1-Adjusted Base Budget</v>
      </c>
      <c r="AS135" s="145" t="s">
        <v>1827</v>
      </c>
      <c r="AT135" t="s">
        <v>213</v>
      </c>
      <c r="AV135" t="str">
        <f t="shared" si="37"/>
        <v>INCO</v>
      </c>
      <c r="AW135" t="str">
        <f t="shared" si="48"/>
        <v>INCOME</v>
      </c>
    </row>
    <row r="136" spans="1:49">
      <c r="A136" s="59">
        <v>2018</v>
      </c>
      <c r="B136" t="s">
        <v>137</v>
      </c>
      <c r="C136" t="s">
        <v>1702</v>
      </c>
      <c r="D136" t="s">
        <v>1703</v>
      </c>
      <c r="E136">
        <v>1910804</v>
      </c>
      <c r="F136" t="s">
        <v>228</v>
      </c>
      <c r="H136" t="s">
        <v>1703</v>
      </c>
      <c r="I136" s="170" t="s">
        <v>69</v>
      </c>
      <c r="J136" t="s">
        <v>70</v>
      </c>
      <c r="K136" t="s">
        <v>214</v>
      </c>
      <c r="L136" t="s">
        <v>355</v>
      </c>
      <c r="M136" t="s">
        <v>356</v>
      </c>
      <c r="N136" t="s">
        <v>217</v>
      </c>
      <c r="O136" t="s">
        <v>263</v>
      </c>
      <c r="P136" t="s">
        <v>357</v>
      </c>
      <c r="Q136" t="s">
        <v>358</v>
      </c>
      <c r="R136" t="s">
        <v>359</v>
      </c>
      <c r="S136" t="s">
        <v>264</v>
      </c>
      <c r="T136" t="s">
        <v>265</v>
      </c>
      <c r="U136" s="61" t="s">
        <v>266</v>
      </c>
      <c r="V136" t="s">
        <v>219</v>
      </c>
      <c r="W136" t="s">
        <v>263</v>
      </c>
      <c r="X136" s="59">
        <v>0</v>
      </c>
      <c r="Y136" s="59">
        <v>20000</v>
      </c>
      <c r="AA136" s="146" t="str">
        <f t="shared" si="45"/>
        <v>EX</v>
      </c>
      <c r="AB136" s="146">
        <f t="shared" si="47"/>
        <v>0</v>
      </c>
      <c r="AC136" t="str">
        <f t="shared" si="38"/>
        <v>EX</v>
      </c>
      <c r="AD136" s="74">
        <f t="shared" si="39"/>
        <v>20000</v>
      </c>
      <c r="AE136" s="74">
        <f t="shared" si="44"/>
        <v>20000</v>
      </c>
      <c r="AF136">
        <v>1</v>
      </c>
      <c r="AG136">
        <v>0</v>
      </c>
      <c r="AH136" s="74">
        <v>0</v>
      </c>
      <c r="AJ136" s="74">
        <f t="shared" si="40"/>
        <v>0</v>
      </c>
      <c r="AK136" s="74">
        <f t="shared" si="46"/>
        <v>20000</v>
      </c>
      <c r="AL136" t="str">
        <f t="shared" si="41"/>
        <v>N</v>
      </c>
      <c r="AN136" t="s">
        <v>71</v>
      </c>
      <c r="AO136" t="s">
        <v>70</v>
      </c>
      <c r="AP136" t="str">
        <f t="shared" si="42"/>
        <v>86</v>
      </c>
      <c r="AQ136" s="145" t="s">
        <v>1826</v>
      </c>
      <c r="AR136" t="str">
        <f t="shared" si="43"/>
        <v>1-Adjusted Base Budget</v>
      </c>
      <c r="AS136" s="145" t="s">
        <v>1827</v>
      </c>
      <c r="AT136" t="s">
        <v>213</v>
      </c>
      <c r="AV136" t="str">
        <f t="shared" si="37"/>
        <v>VPDV</v>
      </c>
      <c r="AW136" t="str">
        <f t="shared" si="48"/>
        <v>VP DIVERSITY,EQUITY&amp;MULTICULTURAL AFFRS</v>
      </c>
    </row>
    <row r="137" spans="1:49">
      <c r="A137" s="59">
        <v>2018</v>
      </c>
      <c r="B137" t="s">
        <v>137</v>
      </c>
      <c r="C137" t="s">
        <v>1702</v>
      </c>
      <c r="D137" t="s">
        <v>1703</v>
      </c>
      <c r="E137" t="s">
        <v>1704</v>
      </c>
      <c r="F137" t="s">
        <v>228</v>
      </c>
      <c r="H137" t="s">
        <v>1703</v>
      </c>
      <c r="I137" s="170" t="s">
        <v>69</v>
      </c>
      <c r="J137" t="s">
        <v>70</v>
      </c>
      <c r="K137" t="s">
        <v>214</v>
      </c>
      <c r="L137" t="s">
        <v>381</v>
      </c>
      <c r="M137" t="s">
        <v>382</v>
      </c>
      <c r="N137" t="s">
        <v>217</v>
      </c>
      <c r="O137" t="s">
        <v>263</v>
      </c>
      <c r="P137" t="s">
        <v>362</v>
      </c>
      <c r="Q137" t="s">
        <v>363</v>
      </c>
      <c r="R137" t="s">
        <v>364</v>
      </c>
      <c r="S137" t="s">
        <v>264</v>
      </c>
      <c r="T137" t="s">
        <v>265</v>
      </c>
      <c r="U137" s="61" t="s">
        <v>266</v>
      </c>
      <c r="V137" t="s">
        <v>219</v>
      </c>
      <c r="W137" t="s">
        <v>263</v>
      </c>
      <c r="X137" s="59">
        <v>0</v>
      </c>
      <c r="Y137" s="59">
        <v>10000</v>
      </c>
      <c r="AA137" s="146" t="str">
        <f t="shared" si="45"/>
        <v>EX</v>
      </c>
      <c r="AB137" s="146">
        <f t="shared" si="47"/>
        <v>0</v>
      </c>
      <c r="AC137" t="str">
        <f t="shared" si="38"/>
        <v>EX</v>
      </c>
      <c r="AD137" s="74">
        <f t="shared" si="39"/>
        <v>10000</v>
      </c>
      <c r="AE137" s="74">
        <f t="shared" si="44"/>
        <v>10000</v>
      </c>
      <c r="AF137">
        <v>1</v>
      </c>
      <c r="AG137">
        <v>0</v>
      </c>
      <c r="AH137" s="74">
        <v>0</v>
      </c>
      <c r="AJ137" s="74">
        <f t="shared" si="40"/>
        <v>0</v>
      </c>
      <c r="AK137" s="74">
        <f t="shared" si="46"/>
        <v>10000</v>
      </c>
      <c r="AL137" t="str">
        <f t="shared" si="41"/>
        <v>N</v>
      </c>
      <c r="AN137" t="s">
        <v>71</v>
      </c>
      <c r="AO137" t="s">
        <v>70</v>
      </c>
      <c r="AP137" t="str">
        <f t="shared" si="42"/>
        <v>86</v>
      </c>
      <c r="AQ137" s="145" t="s">
        <v>1826</v>
      </c>
      <c r="AR137" t="str">
        <f t="shared" si="43"/>
        <v>1-Adjusted Base Budget</v>
      </c>
      <c r="AS137" s="145" t="s">
        <v>1827</v>
      </c>
      <c r="AT137" t="s">
        <v>213</v>
      </c>
      <c r="AV137" t="str">
        <f t="shared" si="37"/>
        <v>VPDV</v>
      </c>
      <c r="AW137" t="str">
        <f t="shared" si="48"/>
        <v>VP DIVERSITY,EQUITY&amp;MULTICULTURAL AFFRS</v>
      </c>
    </row>
    <row r="138" spans="1:49">
      <c r="A138" s="59">
        <v>2018</v>
      </c>
      <c r="B138" t="s">
        <v>137</v>
      </c>
      <c r="C138" t="s">
        <v>1702</v>
      </c>
      <c r="D138" t="s">
        <v>1703</v>
      </c>
      <c r="E138" t="s">
        <v>1704</v>
      </c>
      <c r="F138" t="s">
        <v>228</v>
      </c>
      <c r="H138" t="s">
        <v>1703</v>
      </c>
      <c r="I138" s="170" t="s">
        <v>69</v>
      </c>
      <c r="J138" t="s">
        <v>70</v>
      </c>
      <c r="K138" t="s">
        <v>214</v>
      </c>
      <c r="L138" t="s">
        <v>385</v>
      </c>
      <c r="M138" t="s">
        <v>386</v>
      </c>
      <c r="N138" t="s">
        <v>217</v>
      </c>
      <c r="O138" t="s">
        <v>263</v>
      </c>
      <c r="P138" t="s">
        <v>387</v>
      </c>
      <c r="Q138" t="s">
        <v>386</v>
      </c>
      <c r="R138" t="s">
        <v>388</v>
      </c>
      <c r="S138" t="s">
        <v>264</v>
      </c>
      <c r="T138" t="s">
        <v>265</v>
      </c>
      <c r="U138" s="61" t="s">
        <v>266</v>
      </c>
      <c r="V138" t="s">
        <v>219</v>
      </c>
      <c r="W138" t="s">
        <v>263</v>
      </c>
      <c r="X138" s="59">
        <v>0</v>
      </c>
      <c r="Y138" s="59">
        <v>10000</v>
      </c>
      <c r="AA138" s="146" t="str">
        <f t="shared" si="45"/>
        <v>EX</v>
      </c>
      <c r="AB138" s="146">
        <f t="shared" si="47"/>
        <v>0</v>
      </c>
      <c r="AC138" t="str">
        <f t="shared" si="38"/>
        <v>EX</v>
      </c>
      <c r="AD138" s="74">
        <f t="shared" si="39"/>
        <v>10000</v>
      </c>
      <c r="AE138" s="74">
        <f t="shared" si="44"/>
        <v>10000</v>
      </c>
      <c r="AF138">
        <v>1</v>
      </c>
      <c r="AG138">
        <v>0</v>
      </c>
      <c r="AH138" s="74">
        <v>0</v>
      </c>
      <c r="AJ138" s="74">
        <f t="shared" si="40"/>
        <v>0</v>
      </c>
      <c r="AK138" s="74">
        <f t="shared" si="46"/>
        <v>10000</v>
      </c>
      <c r="AL138" t="str">
        <f t="shared" si="41"/>
        <v>N</v>
      </c>
      <c r="AN138" t="s">
        <v>71</v>
      </c>
      <c r="AO138" t="s">
        <v>70</v>
      </c>
      <c r="AP138" t="str">
        <f t="shared" si="42"/>
        <v>86</v>
      </c>
      <c r="AQ138" s="145" t="s">
        <v>1826</v>
      </c>
      <c r="AR138" t="str">
        <f t="shared" si="43"/>
        <v>1-Adjusted Base Budget</v>
      </c>
      <c r="AS138" s="145" t="s">
        <v>1827</v>
      </c>
      <c r="AT138" t="s">
        <v>213</v>
      </c>
      <c r="AV138" t="str">
        <f t="shared" si="37"/>
        <v>VPDV</v>
      </c>
      <c r="AW138" t="str">
        <f t="shared" si="48"/>
        <v>VP DIVERSITY,EQUITY&amp;MULTICULTURAL AFFRS</v>
      </c>
    </row>
    <row r="139" spans="1:49">
      <c r="A139" s="59">
        <v>2018</v>
      </c>
      <c r="B139" t="s">
        <v>137</v>
      </c>
      <c r="C139" t="s">
        <v>1702</v>
      </c>
      <c r="D139" t="s">
        <v>1703</v>
      </c>
      <c r="E139" t="s">
        <v>1704</v>
      </c>
      <c r="F139" t="s">
        <v>228</v>
      </c>
      <c r="H139" t="s">
        <v>1703</v>
      </c>
      <c r="I139" s="170" t="s">
        <v>69</v>
      </c>
      <c r="J139" t="s">
        <v>70</v>
      </c>
      <c r="K139" t="s">
        <v>214</v>
      </c>
      <c r="L139" t="s">
        <v>398</v>
      </c>
      <c r="M139" t="s">
        <v>399</v>
      </c>
      <c r="N139" t="s">
        <v>217</v>
      </c>
      <c r="O139" t="s">
        <v>263</v>
      </c>
      <c r="P139" t="s">
        <v>352</v>
      </c>
      <c r="Q139" t="s">
        <v>353</v>
      </c>
      <c r="R139" t="s">
        <v>354</v>
      </c>
      <c r="S139" t="s">
        <v>264</v>
      </c>
      <c r="T139" t="s">
        <v>265</v>
      </c>
      <c r="U139" s="61" t="s">
        <v>266</v>
      </c>
      <c r="V139" t="s">
        <v>219</v>
      </c>
      <c r="W139" t="s">
        <v>263</v>
      </c>
      <c r="X139" s="59">
        <v>0</v>
      </c>
      <c r="Y139" s="59">
        <v>5000</v>
      </c>
      <c r="AA139" s="146" t="str">
        <f t="shared" si="45"/>
        <v>EX</v>
      </c>
      <c r="AB139" s="146">
        <f t="shared" si="47"/>
        <v>0</v>
      </c>
      <c r="AC139" t="str">
        <f t="shared" si="38"/>
        <v>EX</v>
      </c>
      <c r="AD139" s="74">
        <f t="shared" si="39"/>
        <v>5000</v>
      </c>
      <c r="AE139" s="74">
        <f t="shared" si="44"/>
        <v>5000</v>
      </c>
      <c r="AF139">
        <v>1</v>
      </c>
      <c r="AG139">
        <v>0</v>
      </c>
      <c r="AH139" s="74">
        <v>0</v>
      </c>
      <c r="AJ139" s="74">
        <f t="shared" si="40"/>
        <v>0</v>
      </c>
      <c r="AK139" s="74">
        <f t="shared" si="46"/>
        <v>5000</v>
      </c>
      <c r="AL139" t="str">
        <f t="shared" si="41"/>
        <v>N</v>
      </c>
      <c r="AN139" t="s">
        <v>71</v>
      </c>
      <c r="AO139" t="s">
        <v>70</v>
      </c>
      <c r="AP139" t="str">
        <f t="shared" si="42"/>
        <v>86</v>
      </c>
      <c r="AQ139" s="145" t="s">
        <v>1826</v>
      </c>
      <c r="AR139" t="str">
        <f t="shared" si="43"/>
        <v>1-Adjusted Base Budget</v>
      </c>
      <c r="AS139" s="145" t="s">
        <v>1827</v>
      </c>
      <c r="AT139" t="s">
        <v>213</v>
      </c>
      <c r="AV139" t="str">
        <f t="shared" si="37"/>
        <v>VPDV</v>
      </c>
      <c r="AW139" t="str">
        <f t="shared" si="48"/>
        <v>VP DIVERSITY,EQUITY&amp;MULTICULTURAL AFFRS</v>
      </c>
    </row>
    <row r="140" spans="1:49">
      <c r="A140" s="59">
        <v>2018</v>
      </c>
      <c r="B140" t="s">
        <v>137</v>
      </c>
      <c r="C140" t="s">
        <v>1702</v>
      </c>
      <c r="D140" t="s">
        <v>1703</v>
      </c>
      <c r="E140" t="s">
        <v>1704</v>
      </c>
      <c r="F140" t="s">
        <v>228</v>
      </c>
      <c r="H140" t="s">
        <v>1703</v>
      </c>
      <c r="I140" s="170" t="s">
        <v>69</v>
      </c>
      <c r="J140" t="s">
        <v>70</v>
      </c>
      <c r="K140" t="s">
        <v>214</v>
      </c>
      <c r="L140" t="s">
        <v>400</v>
      </c>
      <c r="M140" t="s">
        <v>401</v>
      </c>
      <c r="N140" t="s">
        <v>217</v>
      </c>
      <c r="O140" t="s">
        <v>263</v>
      </c>
      <c r="P140" t="s">
        <v>357</v>
      </c>
      <c r="Q140" t="s">
        <v>358</v>
      </c>
      <c r="R140" t="s">
        <v>359</v>
      </c>
      <c r="S140" t="s">
        <v>264</v>
      </c>
      <c r="T140" t="s">
        <v>265</v>
      </c>
      <c r="U140" s="61" t="s">
        <v>266</v>
      </c>
      <c r="V140" t="s">
        <v>219</v>
      </c>
      <c r="W140" t="s">
        <v>263</v>
      </c>
      <c r="X140" s="59">
        <v>0</v>
      </c>
      <c r="Y140" s="59">
        <v>3692</v>
      </c>
      <c r="AA140" s="146" t="str">
        <f t="shared" si="45"/>
        <v>EX</v>
      </c>
      <c r="AB140" s="146">
        <f t="shared" si="47"/>
        <v>0</v>
      </c>
      <c r="AC140" t="str">
        <f t="shared" si="38"/>
        <v>EX</v>
      </c>
      <c r="AD140" s="74">
        <f t="shared" si="39"/>
        <v>3692</v>
      </c>
      <c r="AE140" s="74">
        <f t="shared" si="44"/>
        <v>3692</v>
      </c>
      <c r="AF140">
        <v>1</v>
      </c>
      <c r="AG140">
        <v>0</v>
      </c>
      <c r="AH140" s="74">
        <v>0</v>
      </c>
      <c r="AJ140" s="74">
        <f t="shared" si="40"/>
        <v>0</v>
      </c>
      <c r="AK140" s="74">
        <f t="shared" si="46"/>
        <v>3692</v>
      </c>
      <c r="AL140" t="str">
        <f t="shared" si="41"/>
        <v>N</v>
      </c>
      <c r="AN140" t="s">
        <v>71</v>
      </c>
      <c r="AO140" t="s">
        <v>70</v>
      </c>
      <c r="AP140" t="str">
        <f t="shared" si="42"/>
        <v>86</v>
      </c>
      <c r="AQ140" s="145" t="s">
        <v>1826</v>
      </c>
      <c r="AR140" t="str">
        <f t="shared" si="43"/>
        <v>1-Adjusted Base Budget</v>
      </c>
      <c r="AS140" s="145" t="s">
        <v>1827</v>
      </c>
      <c r="AT140" t="s">
        <v>213</v>
      </c>
      <c r="AV140" t="str">
        <f t="shared" ref="AV140:AV203" si="49">IF(AND($AN140="UAVP",$Z140="OE"),$AN140 &amp; "-OE",IF(AND($AN140="VPIT",OR($Z140="SS",$Z140="IT")),$AN140 &amp; "-SS",$AN140))</f>
        <v>VPDV</v>
      </c>
      <c r="AW140" t="str">
        <f t="shared" si="48"/>
        <v>VP DIVERSITY,EQUITY&amp;MULTICULTURAL AFFRS</v>
      </c>
    </row>
    <row r="141" spans="1:49">
      <c r="A141" s="59">
        <v>2018</v>
      </c>
      <c r="B141" t="s">
        <v>137</v>
      </c>
      <c r="C141" t="s">
        <v>1702</v>
      </c>
      <c r="D141" t="s">
        <v>1703</v>
      </c>
      <c r="E141" t="s">
        <v>1704</v>
      </c>
      <c r="F141" t="s">
        <v>228</v>
      </c>
      <c r="H141" t="s">
        <v>1703</v>
      </c>
      <c r="I141" s="170" t="s">
        <v>69</v>
      </c>
      <c r="J141" t="s">
        <v>70</v>
      </c>
      <c r="K141" t="s">
        <v>214</v>
      </c>
      <c r="L141" t="s">
        <v>402</v>
      </c>
      <c r="M141" t="s">
        <v>403</v>
      </c>
      <c r="N141" t="s">
        <v>217</v>
      </c>
      <c r="O141" t="s">
        <v>263</v>
      </c>
      <c r="P141" t="s">
        <v>357</v>
      </c>
      <c r="Q141" t="s">
        <v>358</v>
      </c>
      <c r="R141" t="s">
        <v>359</v>
      </c>
      <c r="S141" t="s">
        <v>264</v>
      </c>
      <c r="T141" t="s">
        <v>265</v>
      </c>
      <c r="U141" s="61" t="s">
        <v>266</v>
      </c>
      <c r="V141" t="s">
        <v>219</v>
      </c>
      <c r="W141" t="s">
        <v>263</v>
      </c>
      <c r="X141" s="59">
        <v>0</v>
      </c>
      <c r="Y141" s="59">
        <v>5000</v>
      </c>
      <c r="AA141" s="146" t="str">
        <f t="shared" si="45"/>
        <v>EX</v>
      </c>
      <c r="AB141" s="146">
        <f t="shared" si="47"/>
        <v>0</v>
      </c>
      <c r="AC141" t="str">
        <f t="shared" si="38"/>
        <v>EX</v>
      </c>
      <c r="AD141" s="74">
        <f t="shared" si="39"/>
        <v>5000</v>
      </c>
      <c r="AE141" s="74">
        <f t="shared" si="44"/>
        <v>5000</v>
      </c>
      <c r="AF141">
        <v>1</v>
      </c>
      <c r="AG141">
        <v>0</v>
      </c>
      <c r="AH141" s="74">
        <v>0</v>
      </c>
      <c r="AJ141" s="74">
        <f t="shared" si="40"/>
        <v>0</v>
      </c>
      <c r="AK141" s="74">
        <f t="shared" si="46"/>
        <v>5000</v>
      </c>
      <c r="AL141" t="str">
        <f t="shared" si="41"/>
        <v>N</v>
      </c>
      <c r="AN141" t="s">
        <v>71</v>
      </c>
      <c r="AO141" t="s">
        <v>70</v>
      </c>
      <c r="AP141" t="str">
        <f t="shared" si="42"/>
        <v>86</v>
      </c>
      <c r="AQ141" s="145" t="s">
        <v>1826</v>
      </c>
      <c r="AR141" t="str">
        <f t="shared" si="43"/>
        <v>1-Adjusted Base Budget</v>
      </c>
      <c r="AS141" s="145" t="s">
        <v>1827</v>
      </c>
      <c r="AT141" t="s">
        <v>213</v>
      </c>
      <c r="AV141" t="str">
        <f t="shared" si="49"/>
        <v>VPDV</v>
      </c>
      <c r="AW141" t="str">
        <f t="shared" si="48"/>
        <v>VP DIVERSITY,EQUITY&amp;MULTICULTURAL AFFRS</v>
      </c>
    </row>
    <row r="142" spans="1:49">
      <c r="A142" s="59">
        <v>2018</v>
      </c>
      <c r="B142" t="s">
        <v>137</v>
      </c>
      <c r="C142" t="s">
        <v>1702</v>
      </c>
      <c r="D142" t="s">
        <v>1703</v>
      </c>
      <c r="E142" t="s">
        <v>1704</v>
      </c>
      <c r="F142" t="s">
        <v>228</v>
      </c>
      <c r="H142" t="s">
        <v>1703</v>
      </c>
      <c r="I142" s="170" t="s">
        <v>69</v>
      </c>
      <c r="J142" t="s">
        <v>70</v>
      </c>
      <c r="K142" t="s">
        <v>214</v>
      </c>
      <c r="L142" t="s">
        <v>408</v>
      </c>
      <c r="M142" t="s">
        <v>409</v>
      </c>
      <c r="N142" t="s">
        <v>217</v>
      </c>
      <c r="O142" t="s">
        <v>263</v>
      </c>
      <c r="P142" t="s">
        <v>352</v>
      </c>
      <c r="Q142" t="s">
        <v>353</v>
      </c>
      <c r="R142" t="s">
        <v>354</v>
      </c>
      <c r="S142" t="s">
        <v>264</v>
      </c>
      <c r="T142" t="s">
        <v>265</v>
      </c>
      <c r="U142" s="61" t="s">
        <v>266</v>
      </c>
      <c r="V142" t="s">
        <v>219</v>
      </c>
      <c r="W142" t="s">
        <v>263</v>
      </c>
      <c r="X142" s="59">
        <v>0</v>
      </c>
      <c r="Y142" s="59">
        <v>1000</v>
      </c>
      <c r="AA142" s="146" t="str">
        <f t="shared" si="45"/>
        <v>EX</v>
      </c>
      <c r="AB142" s="146">
        <f t="shared" si="47"/>
        <v>0</v>
      </c>
      <c r="AC142" t="str">
        <f t="shared" si="38"/>
        <v>EX</v>
      </c>
      <c r="AD142" s="74">
        <f t="shared" si="39"/>
        <v>1000</v>
      </c>
      <c r="AE142" s="74">
        <f t="shared" si="44"/>
        <v>1000</v>
      </c>
      <c r="AF142">
        <v>1</v>
      </c>
      <c r="AG142">
        <v>0</v>
      </c>
      <c r="AH142" s="74">
        <v>0</v>
      </c>
      <c r="AJ142" s="74">
        <f t="shared" si="40"/>
        <v>0</v>
      </c>
      <c r="AK142" s="74">
        <f t="shared" si="46"/>
        <v>1000</v>
      </c>
      <c r="AL142" t="str">
        <f t="shared" si="41"/>
        <v>N</v>
      </c>
      <c r="AN142" t="s">
        <v>71</v>
      </c>
      <c r="AO142" t="s">
        <v>70</v>
      </c>
      <c r="AP142" t="str">
        <f t="shared" si="42"/>
        <v>86</v>
      </c>
      <c r="AQ142" s="145" t="s">
        <v>1826</v>
      </c>
      <c r="AR142" t="str">
        <f t="shared" si="43"/>
        <v>1-Adjusted Base Budget</v>
      </c>
      <c r="AS142" s="145" t="s">
        <v>1827</v>
      </c>
      <c r="AT142" t="s">
        <v>213</v>
      </c>
      <c r="AV142" t="str">
        <f t="shared" si="49"/>
        <v>VPDV</v>
      </c>
      <c r="AW142" t="str">
        <f t="shared" si="48"/>
        <v>VP DIVERSITY,EQUITY&amp;MULTICULTURAL AFFRS</v>
      </c>
    </row>
    <row r="143" spans="1:49">
      <c r="A143" s="59">
        <v>2018</v>
      </c>
      <c r="B143" t="s">
        <v>137</v>
      </c>
      <c r="C143" t="s">
        <v>1702</v>
      </c>
      <c r="D143" t="s">
        <v>1703</v>
      </c>
      <c r="E143" t="s">
        <v>1704</v>
      </c>
      <c r="F143" t="s">
        <v>228</v>
      </c>
      <c r="H143" t="s">
        <v>1703</v>
      </c>
      <c r="I143" s="170" t="s">
        <v>69</v>
      </c>
      <c r="J143" t="s">
        <v>70</v>
      </c>
      <c r="K143" t="s">
        <v>214</v>
      </c>
      <c r="L143" t="s">
        <v>267</v>
      </c>
      <c r="M143" t="s">
        <v>268</v>
      </c>
      <c r="N143" t="s">
        <v>217</v>
      </c>
      <c r="O143" t="s">
        <v>263</v>
      </c>
      <c r="P143" t="s">
        <v>269</v>
      </c>
      <c r="Q143" t="s">
        <v>270</v>
      </c>
      <c r="R143" t="s">
        <v>271</v>
      </c>
      <c r="S143" t="s">
        <v>272</v>
      </c>
      <c r="T143" t="s">
        <v>270</v>
      </c>
      <c r="U143" s="61" t="s">
        <v>273</v>
      </c>
      <c r="V143" t="s">
        <v>219</v>
      </c>
      <c r="W143" t="s">
        <v>263</v>
      </c>
      <c r="X143" s="59">
        <v>0</v>
      </c>
      <c r="Y143" s="59">
        <v>121008</v>
      </c>
      <c r="AA143" s="146" t="str">
        <f t="shared" si="45"/>
        <v>EX</v>
      </c>
      <c r="AB143" s="146">
        <f t="shared" si="47"/>
        <v>0</v>
      </c>
      <c r="AC143" t="str">
        <f t="shared" si="38"/>
        <v>EX</v>
      </c>
      <c r="AD143" s="74">
        <f t="shared" si="39"/>
        <v>121008</v>
      </c>
      <c r="AE143" s="74">
        <f t="shared" si="44"/>
        <v>121008</v>
      </c>
      <c r="AF143">
        <v>1</v>
      </c>
      <c r="AG143">
        <v>0</v>
      </c>
      <c r="AH143" s="74">
        <v>0</v>
      </c>
      <c r="AJ143" s="74">
        <f t="shared" si="40"/>
        <v>0</v>
      </c>
      <c r="AK143" s="74">
        <f t="shared" si="46"/>
        <v>121008</v>
      </c>
      <c r="AL143" t="str">
        <f t="shared" si="41"/>
        <v>N</v>
      </c>
      <c r="AN143" t="s">
        <v>71</v>
      </c>
      <c r="AO143" t="s">
        <v>70</v>
      </c>
      <c r="AP143" t="str">
        <f t="shared" si="42"/>
        <v>86</v>
      </c>
      <c r="AQ143" s="145" t="s">
        <v>1826</v>
      </c>
      <c r="AR143" t="str">
        <f t="shared" si="43"/>
        <v>1-Adjusted Base Budget</v>
      </c>
      <c r="AS143" s="145" t="s">
        <v>1827</v>
      </c>
      <c r="AT143" t="s">
        <v>213</v>
      </c>
      <c r="AV143" t="str">
        <f t="shared" si="49"/>
        <v>VPDV</v>
      </c>
      <c r="AW143" t="str">
        <f t="shared" si="48"/>
        <v>VP DIVERSITY,EQUITY&amp;MULTICULTURAL AFFRS</v>
      </c>
    </row>
    <row r="144" spans="1:49">
      <c r="A144" s="59">
        <v>2018</v>
      </c>
      <c r="B144" t="s">
        <v>137</v>
      </c>
      <c r="C144" t="s">
        <v>1702</v>
      </c>
      <c r="D144" t="s">
        <v>1703</v>
      </c>
      <c r="E144" t="s">
        <v>1704</v>
      </c>
      <c r="F144" t="s">
        <v>228</v>
      </c>
      <c r="H144" t="s">
        <v>1703</v>
      </c>
      <c r="I144" s="170" t="s">
        <v>69</v>
      </c>
      <c r="J144" t="s">
        <v>70</v>
      </c>
      <c r="K144" t="s">
        <v>214</v>
      </c>
      <c r="L144" t="s">
        <v>315</v>
      </c>
      <c r="M144" t="s">
        <v>316</v>
      </c>
      <c r="N144" t="s">
        <v>217</v>
      </c>
      <c r="O144" t="s">
        <v>263</v>
      </c>
      <c r="P144" t="s">
        <v>317</v>
      </c>
      <c r="Q144" t="s">
        <v>318</v>
      </c>
      <c r="R144" t="s">
        <v>319</v>
      </c>
      <c r="S144" t="s">
        <v>281</v>
      </c>
      <c r="T144" t="s">
        <v>282</v>
      </c>
      <c r="U144" s="61" t="s">
        <v>283</v>
      </c>
      <c r="V144" t="s">
        <v>219</v>
      </c>
      <c r="W144" t="s">
        <v>219</v>
      </c>
      <c r="X144" s="59">
        <v>0</v>
      </c>
      <c r="Y144" s="59">
        <v>162905</v>
      </c>
      <c r="AA144" s="146" t="str">
        <f t="shared" si="45"/>
        <v>IN</v>
      </c>
      <c r="AB144" s="146" t="str">
        <f t="shared" si="47"/>
        <v>10cr</v>
      </c>
      <c r="AC144" t="str">
        <f t="shared" si="38"/>
        <v>Allot/Xfer IN</v>
      </c>
      <c r="AD144" s="74">
        <f t="shared" si="39"/>
        <v>-162905</v>
      </c>
      <c r="AE144" s="74">
        <f t="shared" si="44"/>
        <v>162905</v>
      </c>
      <c r="AF144">
        <v>1</v>
      </c>
      <c r="AG144">
        <v>0</v>
      </c>
      <c r="AH144" s="74">
        <v>0</v>
      </c>
      <c r="AJ144" s="74">
        <f t="shared" si="40"/>
        <v>0</v>
      </c>
      <c r="AK144" s="74">
        <f t="shared" si="46"/>
        <v>162905</v>
      </c>
      <c r="AL144" t="str">
        <f t="shared" si="41"/>
        <v>N</v>
      </c>
      <c r="AN144" t="s">
        <v>71</v>
      </c>
      <c r="AO144" t="s">
        <v>70</v>
      </c>
      <c r="AP144" t="str">
        <f t="shared" si="42"/>
        <v>86</v>
      </c>
      <c r="AQ144" s="145" t="s">
        <v>1826</v>
      </c>
      <c r="AR144" t="str">
        <f t="shared" si="43"/>
        <v>1-Adjusted Base Budget</v>
      </c>
      <c r="AS144" s="145" t="s">
        <v>1827</v>
      </c>
      <c r="AT144" t="s">
        <v>213</v>
      </c>
      <c r="AV144" t="str">
        <f t="shared" si="49"/>
        <v>VPDV</v>
      </c>
      <c r="AW144" t="str">
        <f t="shared" si="48"/>
        <v>VP DIVERSITY,EQUITY&amp;MULTICULTURAL AFFRS</v>
      </c>
    </row>
    <row r="145" spans="1:49">
      <c r="A145" s="59">
        <v>2018</v>
      </c>
      <c r="B145" t="s">
        <v>137</v>
      </c>
      <c r="C145" t="s">
        <v>71</v>
      </c>
      <c r="D145" t="s">
        <v>331</v>
      </c>
      <c r="E145" t="s">
        <v>332</v>
      </c>
      <c r="F145" t="s">
        <v>228</v>
      </c>
      <c r="H145" t="s">
        <v>333</v>
      </c>
      <c r="I145" s="170" t="s">
        <v>69</v>
      </c>
      <c r="J145" t="s">
        <v>70</v>
      </c>
      <c r="K145" t="s">
        <v>214</v>
      </c>
      <c r="L145" t="s">
        <v>125</v>
      </c>
      <c r="M145" t="s">
        <v>334</v>
      </c>
      <c r="N145" t="s">
        <v>217</v>
      </c>
      <c r="O145" t="s">
        <v>263</v>
      </c>
      <c r="P145" t="s">
        <v>335</v>
      </c>
      <c r="Q145" t="s">
        <v>336</v>
      </c>
      <c r="R145" t="s">
        <v>337</v>
      </c>
      <c r="S145" t="s">
        <v>338</v>
      </c>
      <c r="T145" t="s">
        <v>339</v>
      </c>
      <c r="U145" s="61" t="s">
        <v>340</v>
      </c>
      <c r="V145" t="s">
        <v>249</v>
      </c>
      <c r="W145" t="s">
        <v>263</v>
      </c>
      <c r="X145" s="59">
        <v>115168</v>
      </c>
      <c r="Y145" s="59">
        <v>115168</v>
      </c>
      <c r="AA145" s="146" t="str">
        <f t="shared" si="45"/>
        <v>EX</v>
      </c>
      <c r="AB145" s="146">
        <f t="shared" si="47"/>
        <v>0</v>
      </c>
      <c r="AC145" t="str">
        <f t="shared" si="38"/>
        <v>EX</v>
      </c>
      <c r="AD145" s="74">
        <f t="shared" si="39"/>
        <v>115168</v>
      </c>
      <c r="AE145" s="74">
        <f t="shared" si="44"/>
        <v>115168</v>
      </c>
      <c r="AF145">
        <v>1.3809</v>
      </c>
      <c r="AG145">
        <v>3181</v>
      </c>
      <c r="AH145" s="74">
        <v>-2464.5952000000098</v>
      </c>
      <c r="AJ145" s="74">
        <f t="shared" si="40"/>
        <v>716.40479999999025</v>
      </c>
      <c r="AK145" s="74">
        <f t="shared" si="46"/>
        <v>115884.40479999999</v>
      </c>
      <c r="AL145" t="str">
        <f t="shared" si="41"/>
        <v>Y</v>
      </c>
      <c r="AN145" t="s">
        <v>71</v>
      </c>
      <c r="AO145" t="s">
        <v>70</v>
      </c>
      <c r="AP145" t="str">
        <f t="shared" si="42"/>
        <v>99</v>
      </c>
      <c r="AQ145" s="145" t="s">
        <v>1826</v>
      </c>
      <c r="AR145" t="str">
        <f t="shared" si="43"/>
        <v>2-Provision for Compensation Incr</v>
      </c>
      <c r="AS145" s="145" t="s">
        <v>1827</v>
      </c>
      <c r="AT145" t="s">
        <v>213</v>
      </c>
      <c r="AV145" t="str">
        <f t="shared" si="49"/>
        <v>VPDV</v>
      </c>
      <c r="AW145" t="str">
        <f t="shared" si="48"/>
        <v>VP DIVERSITY,EQUITY&amp;MULTICULTURAL AFFRS</v>
      </c>
    </row>
    <row r="146" spans="1:49">
      <c r="A146" s="59">
        <v>2018</v>
      </c>
      <c r="B146" t="s">
        <v>137</v>
      </c>
      <c r="C146" t="s">
        <v>71</v>
      </c>
      <c r="D146" t="s">
        <v>331</v>
      </c>
      <c r="E146" t="s">
        <v>332</v>
      </c>
      <c r="F146" t="s">
        <v>228</v>
      </c>
      <c r="H146" t="s">
        <v>333</v>
      </c>
      <c r="I146" s="170" t="s">
        <v>69</v>
      </c>
      <c r="J146" t="s">
        <v>70</v>
      </c>
      <c r="K146" t="s">
        <v>214</v>
      </c>
      <c r="L146" t="s">
        <v>125</v>
      </c>
      <c r="M146" t="s">
        <v>334</v>
      </c>
      <c r="N146" t="s">
        <v>341</v>
      </c>
      <c r="O146" t="s">
        <v>263</v>
      </c>
      <c r="P146" t="s">
        <v>335</v>
      </c>
      <c r="Q146" t="s">
        <v>336</v>
      </c>
      <c r="R146" t="s">
        <v>337</v>
      </c>
      <c r="S146" t="s">
        <v>338</v>
      </c>
      <c r="T146" t="s">
        <v>339</v>
      </c>
      <c r="U146" s="61" t="s">
        <v>340</v>
      </c>
      <c r="V146" t="s">
        <v>249</v>
      </c>
      <c r="W146" t="s">
        <v>263</v>
      </c>
      <c r="X146" s="59">
        <v>34401</v>
      </c>
      <c r="Y146" s="59">
        <v>34401</v>
      </c>
      <c r="AA146" s="146" t="str">
        <f t="shared" si="45"/>
        <v>EX</v>
      </c>
      <c r="AB146" s="146">
        <f t="shared" si="47"/>
        <v>0</v>
      </c>
      <c r="AC146" t="str">
        <f t="shared" si="38"/>
        <v>EX</v>
      </c>
      <c r="AD146" s="74">
        <f t="shared" si="39"/>
        <v>34401</v>
      </c>
      <c r="AE146" s="74">
        <f t="shared" si="44"/>
        <v>34401</v>
      </c>
      <c r="AF146">
        <v>1.3809</v>
      </c>
      <c r="AG146">
        <v>950</v>
      </c>
      <c r="AH146" s="74">
        <v>-736.1814000000029</v>
      </c>
      <c r="AJ146" s="74">
        <f t="shared" si="40"/>
        <v>213.8185999999971</v>
      </c>
      <c r="AK146" s="74">
        <f t="shared" si="46"/>
        <v>34614.818599999999</v>
      </c>
      <c r="AL146" t="str">
        <f t="shared" si="41"/>
        <v>Y</v>
      </c>
      <c r="AN146" t="s">
        <v>71</v>
      </c>
      <c r="AO146" t="s">
        <v>70</v>
      </c>
      <c r="AP146" t="str">
        <f t="shared" si="42"/>
        <v>99</v>
      </c>
      <c r="AQ146" s="145" t="s">
        <v>1826</v>
      </c>
      <c r="AR146" t="str">
        <f t="shared" si="43"/>
        <v>2-Provision for Compensation Incr</v>
      </c>
      <c r="AS146" s="145" t="s">
        <v>1827</v>
      </c>
      <c r="AT146" t="s">
        <v>213</v>
      </c>
      <c r="AV146" t="str">
        <f t="shared" si="49"/>
        <v>VPDV</v>
      </c>
      <c r="AW146" t="str">
        <f t="shared" si="48"/>
        <v>VP DIVERSITY,EQUITY&amp;MULTICULTURAL AFFRS</v>
      </c>
    </row>
    <row r="147" spans="1:49">
      <c r="A147" s="59">
        <v>2018</v>
      </c>
      <c r="B147" t="s">
        <v>137</v>
      </c>
      <c r="C147" t="s">
        <v>71</v>
      </c>
      <c r="D147" t="s">
        <v>331</v>
      </c>
      <c r="E147" t="s">
        <v>332</v>
      </c>
      <c r="F147" t="s">
        <v>228</v>
      </c>
      <c r="H147" t="s">
        <v>333</v>
      </c>
      <c r="I147" s="170" t="s">
        <v>69</v>
      </c>
      <c r="J147" t="s">
        <v>70</v>
      </c>
      <c r="K147" t="s">
        <v>214</v>
      </c>
      <c r="L147" t="s">
        <v>342</v>
      </c>
      <c r="M147" t="s">
        <v>343</v>
      </c>
      <c r="N147" t="s">
        <v>344</v>
      </c>
      <c r="O147" t="s">
        <v>263</v>
      </c>
      <c r="P147" t="s">
        <v>335</v>
      </c>
      <c r="Q147" t="s">
        <v>336</v>
      </c>
      <c r="R147" t="s">
        <v>337</v>
      </c>
      <c r="S147" t="s">
        <v>338</v>
      </c>
      <c r="T147" t="s">
        <v>339</v>
      </c>
      <c r="U147" s="61" t="s">
        <v>340</v>
      </c>
      <c r="V147" t="s">
        <v>249</v>
      </c>
      <c r="W147" t="s">
        <v>263</v>
      </c>
      <c r="X147" s="59">
        <v>64592</v>
      </c>
      <c r="Y147" s="59">
        <v>64592</v>
      </c>
      <c r="AA147" s="146" t="str">
        <f t="shared" si="45"/>
        <v>EX</v>
      </c>
      <c r="AB147" s="146">
        <f t="shared" si="47"/>
        <v>0</v>
      </c>
      <c r="AC147" t="str">
        <f t="shared" ref="AC147:AC210" si="50">IF(O147 =AA147,W147,"Allot/Xfer IN")</f>
        <v>EX</v>
      </c>
      <c r="AD147" s="74">
        <f t="shared" ref="AD147:AD210" si="51">IF(O147 =AA147,Y147,-Y147)</f>
        <v>64592</v>
      </c>
      <c r="AE147" s="74">
        <f t="shared" si="44"/>
        <v>64592</v>
      </c>
      <c r="AF147">
        <v>1</v>
      </c>
      <c r="AG147">
        <v>0</v>
      </c>
      <c r="AH147" s="74">
        <v>0</v>
      </c>
      <c r="AJ147" s="74">
        <f t="shared" ref="AJ147:AJ210" si="52">SUM(AG147:AI147)</f>
        <v>0</v>
      </c>
      <c r="AK147" s="74">
        <f t="shared" si="46"/>
        <v>64592</v>
      </c>
      <c r="AL147" t="str">
        <f t="shared" ref="AL147:AL210" si="53">IF(AF147&lt;&gt;1,"Y","N")</f>
        <v>N</v>
      </c>
      <c r="AN147" t="s">
        <v>71</v>
      </c>
      <c r="AO147" t="s">
        <v>70</v>
      </c>
      <c r="AP147" t="str">
        <f t="shared" ref="AP147:AP210" si="54">IF(AL147 ="Y","99",I147)</f>
        <v>86</v>
      </c>
      <c r="AQ147" s="145" t="s">
        <v>1826</v>
      </c>
      <c r="AR147" t="str">
        <f t="shared" ref="AR147:AR210" si="55">IF(AM147 ="y",AQ147,IF(AG147 &lt;&gt;0,"2-Provision for Compensation Incr","1-Adjusted Base Budget"))</f>
        <v>1-Adjusted Base Budget</v>
      </c>
      <c r="AS147" s="145" t="s">
        <v>1827</v>
      </c>
      <c r="AT147" t="s">
        <v>213</v>
      </c>
      <c r="AV147" t="str">
        <f t="shared" si="49"/>
        <v>VPDV</v>
      </c>
      <c r="AW147" t="str">
        <f t="shared" si="48"/>
        <v>VP DIVERSITY,EQUITY&amp;MULTICULTURAL AFFRS</v>
      </c>
    </row>
    <row r="148" spans="1:49">
      <c r="A148" s="59">
        <v>2018</v>
      </c>
      <c r="B148" t="s">
        <v>137</v>
      </c>
      <c r="C148" t="s">
        <v>71</v>
      </c>
      <c r="D148" t="s">
        <v>331</v>
      </c>
      <c r="E148" t="s">
        <v>332</v>
      </c>
      <c r="F148" t="s">
        <v>348</v>
      </c>
      <c r="G148" t="s">
        <v>349</v>
      </c>
      <c r="H148" t="s">
        <v>333</v>
      </c>
      <c r="I148" s="170" t="s">
        <v>69</v>
      </c>
      <c r="J148" t="s">
        <v>70</v>
      </c>
      <c r="K148" t="s">
        <v>214</v>
      </c>
      <c r="L148" t="s">
        <v>350</v>
      </c>
      <c r="M148" t="s">
        <v>351</v>
      </c>
      <c r="N148" t="s">
        <v>217</v>
      </c>
      <c r="O148" t="s">
        <v>263</v>
      </c>
      <c r="P148" t="s">
        <v>352</v>
      </c>
      <c r="Q148" t="s">
        <v>353</v>
      </c>
      <c r="R148" t="s">
        <v>354</v>
      </c>
      <c r="S148" t="s">
        <v>264</v>
      </c>
      <c r="T148" t="s">
        <v>265</v>
      </c>
      <c r="U148" s="61" t="s">
        <v>266</v>
      </c>
      <c r="V148" t="s">
        <v>249</v>
      </c>
      <c r="W148" t="s">
        <v>263</v>
      </c>
      <c r="X148" s="59">
        <v>1000</v>
      </c>
      <c r="Y148" s="59">
        <v>3000</v>
      </c>
      <c r="AA148" s="146" t="str">
        <f t="shared" si="45"/>
        <v>EX</v>
      </c>
      <c r="AB148" s="146">
        <f t="shared" si="47"/>
        <v>0</v>
      </c>
      <c r="AC148" t="str">
        <f t="shared" si="50"/>
        <v>EX</v>
      </c>
      <c r="AD148" s="74">
        <f t="shared" si="51"/>
        <v>3000</v>
      </c>
      <c r="AE148" s="74">
        <f t="shared" ref="AE148:AE211" si="56">Y148</f>
        <v>3000</v>
      </c>
      <c r="AF148">
        <v>1</v>
      </c>
      <c r="AG148">
        <v>0</v>
      </c>
      <c r="AH148" s="74">
        <v>0</v>
      </c>
      <c r="AJ148" s="74">
        <f t="shared" si="52"/>
        <v>0</v>
      </c>
      <c r="AK148" s="74">
        <f t="shared" si="46"/>
        <v>3000</v>
      </c>
      <c r="AL148" t="str">
        <f t="shared" si="53"/>
        <v>N</v>
      </c>
      <c r="AN148" t="s">
        <v>71</v>
      </c>
      <c r="AO148" t="s">
        <v>70</v>
      </c>
      <c r="AP148" t="str">
        <f t="shared" si="54"/>
        <v>86</v>
      </c>
      <c r="AQ148" s="145" t="s">
        <v>1826</v>
      </c>
      <c r="AR148" t="str">
        <f t="shared" si="55"/>
        <v>1-Adjusted Base Budget</v>
      </c>
      <c r="AS148" s="145" t="s">
        <v>1827</v>
      </c>
      <c r="AT148" t="s">
        <v>213</v>
      </c>
      <c r="AV148" t="str">
        <f t="shared" si="49"/>
        <v>VPDV</v>
      </c>
      <c r="AW148" t="str">
        <f t="shared" si="48"/>
        <v>VP DIVERSITY,EQUITY&amp;MULTICULTURAL AFFRS</v>
      </c>
    </row>
    <row r="149" spans="1:49">
      <c r="A149" s="59">
        <v>2018</v>
      </c>
      <c r="B149" t="s">
        <v>137</v>
      </c>
      <c r="C149" t="s">
        <v>71</v>
      </c>
      <c r="D149" t="s">
        <v>331</v>
      </c>
      <c r="E149" t="s">
        <v>332</v>
      </c>
      <c r="F149" t="s">
        <v>1705</v>
      </c>
      <c r="G149" t="s">
        <v>1706</v>
      </c>
      <c r="H149" t="s">
        <v>333</v>
      </c>
      <c r="I149" s="170" t="s">
        <v>69</v>
      </c>
      <c r="J149" t="s">
        <v>70</v>
      </c>
      <c r="K149" t="s">
        <v>214</v>
      </c>
      <c r="L149" t="s">
        <v>355</v>
      </c>
      <c r="M149" t="s">
        <v>356</v>
      </c>
      <c r="N149" t="s">
        <v>217</v>
      </c>
      <c r="O149" t="s">
        <v>263</v>
      </c>
      <c r="P149" t="s">
        <v>357</v>
      </c>
      <c r="Q149" t="s">
        <v>358</v>
      </c>
      <c r="R149" t="s">
        <v>359</v>
      </c>
      <c r="S149" t="s">
        <v>264</v>
      </c>
      <c r="T149" t="s">
        <v>265</v>
      </c>
      <c r="U149" s="61" t="s">
        <v>266</v>
      </c>
      <c r="V149" t="s">
        <v>249</v>
      </c>
      <c r="W149" t="s">
        <v>263</v>
      </c>
      <c r="X149" s="59">
        <v>20000</v>
      </c>
      <c r="Y149" s="59">
        <v>0</v>
      </c>
      <c r="AA149" s="146" t="str">
        <f t="shared" si="45"/>
        <v>EX</v>
      </c>
      <c r="AB149" s="146">
        <f t="shared" si="47"/>
        <v>0</v>
      </c>
      <c r="AC149" t="str">
        <f t="shared" si="50"/>
        <v>EX</v>
      </c>
      <c r="AD149" s="74">
        <f t="shared" si="51"/>
        <v>0</v>
      </c>
      <c r="AE149" s="74">
        <f t="shared" si="56"/>
        <v>0</v>
      </c>
      <c r="AF149">
        <v>1</v>
      </c>
      <c r="AG149">
        <v>0</v>
      </c>
      <c r="AH149" s="74">
        <v>0</v>
      </c>
      <c r="AJ149" s="74">
        <f t="shared" si="52"/>
        <v>0</v>
      </c>
      <c r="AK149" s="74">
        <f t="shared" si="46"/>
        <v>0</v>
      </c>
      <c r="AL149" t="str">
        <f t="shared" si="53"/>
        <v>N</v>
      </c>
      <c r="AN149" t="s">
        <v>71</v>
      </c>
      <c r="AO149" t="s">
        <v>70</v>
      </c>
      <c r="AP149" t="str">
        <f t="shared" si="54"/>
        <v>86</v>
      </c>
      <c r="AQ149" s="145" t="s">
        <v>1826</v>
      </c>
      <c r="AR149" t="str">
        <f t="shared" si="55"/>
        <v>1-Adjusted Base Budget</v>
      </c>
      <c r="AS149" s="145" t="s">
        <v>1827</v>
      </c>
      <c r="AT149" t="s">
        <v>213</v>
      </c>
      <c r="AV149" t="str">
        <f t="shared" si="49"/>
        <v>VPDV</v>
      </c>
      <c r="AW149" t="str">
        <f t="shared" si="48"/>
        <v>VP DIVERSITY,EQUITY&amp;MULTICULTURAL AFFRS</v>
      </c>
    </row>
    <row r="150" spans="1:49">
      <c r="A150" s="59">
        <v>2018</v>
      </c>
      <c r="B150" t="s">
        <v>137</v>
      </c>
      <c r="C150" t="s">
        <v>71</v>
      </c>
      <c r="D150" t="s">
        <v>331</v>
      </c>
      <c r="E150" t="s">
        <v>332</v>
      </c>
      <c r="F150" t="s">
        <v>348</v>
      </c>
      <c r="G150" t="s">
        <v>349</v>
      </c>
      <c r="H150" t="s">
        <v>333</v>
      </c>
      <c r="I150" s="170" t="s">
        <v>69</v>
      </c>
      <c r="J150" t="s">
        <v>70</v>
      </c>
      <c r="K150" t="s">
        <v>214</v>
      </c>
      <c r="L150" t="s">
        <v>355</v>
      </c>
      <c r="M150" t="s">
        <v>356</v>
      </c>
      <c r="N150" t="s">
        <v>217</v>
      </c>
      <c r="O150" t="s">
        <v>263</v>
      </c>
      <c r="P150" t="s">
        <v>357</v>
      </c>
      <c r="Q150" t="s">
        <v>358</v>
      </c>
      <c r="R150" t="s">
        <v>359</v>
      </c>
      <c r="S150" t="s">
        <v>264</v>
      </c>
      <c r="T150" t="s">
        <v>265</v>
      </c>
      <c r="U150" s="61" t="s">
        <v>266</v>
      </c>
      <c r="V150" t="s">
        <v>249</v>
      </c>
      <c r="W150" t="s">
        <v>263</v>
      </c>
      <c r="X150" s="59">
        <v>0</v>
      </c>
      <c r="Y150" s="59">
        <v>25000</v>
      </c>
      <c r="AA150" s="146" t="str">
        <f t="shared" si="45"/>
        <v>EX</v>
      </c>
      <c r="AB150" s="146">
        <f t="shared" si="47"/>
        <v>0</v>
      </c>
      <c r="AC150" t="str">
        <f t="shared" si="50"/>
        <v>EX</v>
      </c>
      <c r="AD150" s="74">
        <f t="shared" si="51"/>
        <v>25000</v>
      </c>
      <c r="AE150" s="74">
        <f t="shared" si="56"/>
        <v>25000</v>
      </c>
      <c r="AF150">
        <v>1</v>
      </c>
      <c r="AG150">
        <v>0</v>
      </c>
      <c r="AH150" s="74">
        <v>0</v>
      </c>
      <c r="AJ150" s="74">
        <f t="shared" si="52"/>
        <v>0</v>
      </c>
      <c r="AK150" s="74">
        <f t="shared" si="46"/>
        <v>25000</v>
      </c>
      <c r="AL150" t="str">
        <f t="shared" si="53"/>
        <v>N</v>
      </c>
      <c r="AN150" t="s">
        <v>71</v>
      </c>
      <c r="AO150" t="s">
        <v>70</v>
      </c>
      <c r="AP150" t="str">
        <f t="shared" si="54"/>
        <v>86</v>
      </c>
      <c r="AQ150" s="145" t="s">
        <v>1826</v>
      </c>
      <c r="AR150" t="str">
        <f t="shared" si="55"/>
        <v>1-Adjusted Base Budget</v>
      </c>
      <c r="AS150" s="145" t="s">
        <v>1827</v>
      </c>
      <c r="AT150" t="s">
        <v>213</v>
      </c>
      <c r="AV150" t="str">
        <f t="shared" si="49"/>
        <v>VPDV</v>
      </c>
      <c r="AW150" t="str">
        <f t="shared" si="48"/>
        <v>VP DIVERSITY,EQUITY&amp;MULTICULTURAL AFFRS</v>
      </c>
    </row>
    <row r="151" spans="1:49">
      <c r="A151" s="59">
        <v>2018</v>
      </c>
      <c r="B151" t="s">
        <v>137</v>
      </c>
      <c r="C151" t="s">
        <v>71</v>
      </c>
      <c r="D151" t="s">
        <v>331</v>
      </c>
      <c r="E151" t="s">
        <v>332</v>
      </c>
      <c r="F151" t="s">
        <v>1707</v>
      </c>
      <c r="G151" t="s">
        <v>1708</v>
      </c>
      <c r="H151" t="s">
        <v>333</v>
      </c>
      <c r="I151" s="170" t="s">
        <v>69</v>
      </c>
      <c r="J151" t="s">
        <v>70</v>
      </c>
      <c r="K151" t="s">
        <v>214</v>
      </c>
      <c r="L151" t="s">
        <v>360</v>
      </c>
      <c r="M151" t="s">
        <v>361</v>
      </c>
      <c r="N151" t="s">
        <v>217</v>
      </c>
      <c r="O151" t="s">
        <v>263</v>
      </c>
      <c r="P151" t="s">
        <v>362</v>
      </c>
      <c r="Q151" t="s">
        <v>363</v>
      </c>
      <c r="R151" t="s">
        <v>364</v>
      </c>
      <c r="S151" t="s">
        <v>264</v>
      </c>
      <c r="T151" t="s">
        <v>265</v>
      </c>
      <c r="U151" s="61" t="s">
        <v>266</v>
      </c>
      <c r="V151" t="s">
        <v>249</v>
      </c>
      <c r="W151" t="s">
        <v>263</v>
      </c>
      <c r="X151" s="59">
        <v>28000</v>
      </c>
      <c r="Y151" s="59">
        <v>28000</v>
      </c>
      <c r="AA151" s="146" t="str">
        <f t="shared" si="45"/>
        <v>EX</v>
      </c>
      <c r="AB151" s="146">
        <f t="shared" si="47"/>
        <v>0</v>
      </c>
      <c r="AC151" t="str">
        <f t="shared" si="50"/>
        <v>EX</v>
      </c>
      <c r="AD151" s="74">
        <f t="shared" si="51"/>
        <v>28000</v>
      </c>
      <c r="AE151" s="74">
        <f t="shared" si="56"/>
        <v>28000</v>
      </c>
      <c r="AF151">
        <v>1</v>
      </c>
      <c r="AG151">
        <v>0</v>
      </c>
      <c r="AH151" s="74">
        <v>0</v>
      </c>
      <c r="AJ151" s="74">
        <f t="shared" si="52"/>
        <v>0</v>
      </c>
      <c r="AK151" s="74">
        <f t="shared" si="46"/>
        <v>28000</v>
      </c>
      <c r="AL151" t="str">
        <f t="shared" si="53"/>
        <v>N</v>
      </c>
      <c r="AN151" t="s">
        <v>71</v>
      </c>
      <c r="AO151" t="s">
        <v>70</v>
      </c>
      <c r="AP151" t="str">
        <f t="shared" si="54"/>
        <v>86</v>
      </c>
      <c r="AQ151" s="145" t="s">
        <v>1826</v>
      </c>
      <c r="AR151" t="str">
        <f t="shared" si="55"/>
        <v>1-Adjusted Base Budget</v>
      </c>
      <c r="AS151" s="145" t="s">
        <v>1827</v>
      </c>
      <c r="AT151" t="s">
        <v>213</v>
      </c>
      <c r="AV151" t="str">
        <f t="shared" si="49"/>
        <v>VPDV</v>
      </c>
      <c r="AW151" t="str">
        <f t="shared" si="48"/>
        <v>VP DIVERSITY,EQUITY&amp;MULTICULTURAL AFFRS</v>
      </c>
    </row>
    <row r="152" spans="1:49">
      <c r="A152" s="59">
        <v>2018</v>
      </c>
      <c r="B152" t="s">
        <v>137</v>
      </c>
      <c r="C152" t="s">
        <v>71</v>
      </c>
      <c r="D152" t="s">
        <v>331</v>
      </c>
      <c r="E152" t="s">
        <v>332</v>
      </c>
      <c r="F152" t="s">
        <v>228</v>
      </c>
      <c r="H152" t="s">
        <v>333</v>
      </c>
      <c r="I152" s="170" t="s">
        <v>69</v>
      </c>
      <c r="J152" t="s">
        <v>70</v>
      </c>
      <c r="K152" t="s">
        <v>214</v>
      </c>
      <c r="L152" t="s">
        <v>377</v>
      </c>
      <c r="M152" t="s">
        <v>378</v>
      </c>
      <c r="N152" t="s">
        <v>217</v>
      </c>
      <c r="O152" t="s">
        <v>263</v>
      </c>
      <c r="P152" t="s">
        <v>379</v>
      </c>
      <c r="Q152" t="s">
        <v>379</v>
      </c>
      <c r="R152" t="s">
        <v>380</v>
      </c>
      <c r="S152" t="s">
        <v>264</v>
      </c>
      <c r="T152" t="s">
        <v>265</v>
      </c>
      <c r="U152" s="61" t="s">
        <v>266</v>
      </c>
      <c r="V152" t="s">
        <v>249</v>
      </c>
      <c r="W152" t="s">
        <v>263</v>
      </c>
      <c r="X152" s="59">
        <v>395</v>
      </c>
      <c r="Y152" s="59">
        <v>395</v>
      </c>
      <c r="AA152" s="146" t="str">
        <f t="shared" si="45"/>
        <v>EX</v>
      </c>
      <c r="AB152" s="146">
        <f t="shared" si="47"/>
        <v>0</v>
      </c>
      <c r="AC152" t="str">
        <f t="shared" si="50"/>
        <v>EX</v>
      </c>
      <c r="AD152" s="74">
        <f t="shared" si="51"/>
        <v>395</v>
      </c>
      <c r="AE152" s="74">
        <f t="shared" si="56"/>
        <v>395</v>
      </c>
      <c r="AF152">
        <v>1</v>
      </c>
      <c r="AG152">
        <v>0</v>
      </c>
      <c r="AH152" s="74">
        <v>0</v>
      </c>
      <c r="AJ152" s="74">
        <f t="shared" si="52"/>
        <v>0</v>
      </c>
      <c r="AK152" s="74">
        <f t="shared" si="46"/>
        <v>395</v>
      </c>
      <c r="AL152" t="str">
        <f t="shared" si="53"/>
        <v>N</v>
      </c>
      <c r="AN152" t="s">
        <v>71</v>
      </c>
      <c r="AO152" t="s">
        <v>70</v>
      </c>
      <c r="AP152" t="str">
        <f t="shared" si="54"/>
        <v>86</v>
      </c>
      <c r="AQ152" s="145" t="s">
        <v>1826</v>
      </c>
      <c r="AR152" t="str">
        <f t="shared" si="55"/>
        <v>1-Adjusted Base Budget</v>
      </c>
      <c r="AS152" s="145" t="s">
        <v>1827</v>
      </c>
      <c r="AT152" t="s">
        <v>213</v>
      </c>
      <c r="AV152" t="str">
        <f t="shared" si="49"/>
        <v>VPDV</v>
      </c>
      <c r="AW152" t="str">
        <f t="shared" si="48"/>
        <v>VP DIVERSITY,EQUITY&amp;MULTICULTURAL AFFRS</v>
      </c>
    </row>
    <row r="153" spans="1:49">
      <c r="A153" s="59">
        <v>2018</v>
      </c>
      <c r="B153" t="s">
        <v>137</v>
      </c>
      <c r="C153" t="s">
        <v>71</v>
      </c>
      <c r="D153" t="s">
        <v>331</v>
      </c>
      <c r="E153" t="s">
        <v>332</v>
      </c>
      <c r="F153" t="s">
        <v>1705</v>
      </c>
      <c r="G153" t="s">
        <v>1706</v>
      </c>
      <c r="H153" t="s">
        <v>333</v>
      </c>
      <c r="I153" s="170" t="s">
        <v>69</v>
      </c>
      <c r="J153" t="s">
        <v>70</v>
      </c>
      <c r="K153" t="s">
        <v>214</v>
      </c>
      <c r="L153" t="s">
        <v>381</v>
      </c>
      <c r="M153" t="s">
        <v>382</v>
      </c>
      <c r="N153" t="s">
        <v>217</v>
      </c>
      <c r="O153" t="s">
        <v>263</v>
      </c>
      <c r="P153" t="s">
        <v>362</v>
      </c>
      <c r="Q153" t="s">
        <v>363</v>
      </c>
      <c r="R153" t="s">
        <v>364</v>
      </c>
      <c r="S153" t="s">
        <v>264</v>
      </c>
      <c r="T153" t="s">
        <v>265</v>
      </c>
      <c r="U153" s="61" t="s">
        <v>266</v>
      </c>
      <c r="V153" t="s">
        <v>249</v>
      </c>
      <c r="W153" t="s">
        <v>263</v>
      </c>
      <c r="X153" s="59">
        <v>10000</v>
      </c>
      <c r="Y153" s="59">
        <v>0</v>
      </c>
      <c r="AA153" s="146" t="str">
        <f t="shared" si="45"/>
        <v>EX</v>
      </c>
      <c r="AB153" s="146">
        <f t="shared" si="47"/>
        <v>0</v>
      </c>
      <c r="AC153" t="str">
        <f t="shared" si="50"/>
        <v>EX</v>
      </c>
      <c r="AD153" s="74">
        <f t="shared" si="51"/>
        <v>0</v>
      </c>
      <c r="AE153" s="74">
        <f t="shared" si="56"/>
        <v>0</v>
      </c>
      <c r="AF153">
        <v>1</v>
      </c>
      <c r="AG153">
        <v>0</v>
      </c>
      <c r="AH153" s="74">
        <v>0</v>
      </c>
      <c r="AJ153" s="74">
        <f t="shared" si="52"/>
        <v>0</v>
      </c>
      <c r="AK153" s="74">
        <f t="shared" si="46"/>
        <v>0</v>
      </c>
      <c r="AL153" t="str">
        <f t="shared" si="53"/>
        <v>N</v>
      </c>
      <c r="AN153" t="s">
        <v>71</v>
      </c>
      <c r="AO153" t="s">
        <v>70</v>
      </c>
      <c r="AP153" t="str">
        <f t="shared" si="54"/>
        <v>86</v>
      </c>
      <c r="AQ153" s="145" t="s">
        <v>1826</v>
      </c>
      <c r="AR153" t="str">
        <f t="shared" si="55"/>
        <v>1-Adjusted Base Budget</v>
      </c>
      <c r="AS153" s="145" t="s">
        <v>1827</v>
      </c>
      <c r="AT153" t="s">
        <v>213</v>
      </c>
      <c r="AV153" t="str">
        <f t="shared" si="49"/>
        <v>VPDV</v>
      </c>
      <c r="AW153" t="str">
        <f t="shared" si="48"/>
        <v>VP DIVERSITY,EQUITY&amp;MULTICULTURAL AFFRS</v>
      </c>
    </row>
    <row r="154" spans="1:49">
      <c r="A154" s="59">
        <v>2018</v>
      </c>
      <c r="B154" t="s">
        <v>137</v>
      </c>
      <c r="C154" t="s">
        <v>71</v>
      </c>
      <c r="D154" t="s">
        <v>331</v>
      </c>
      <c r="E154" t="s">
        <v>332</v>
      </c>
      <c r="F154" t="s">
        <v>1705</v>
      </c>
      <c r="G154" t="s">
        <v>1706</v>
      </c>
      <c r="H154" t="s">
        <v>333</v>
      </c>
      <c r="I154" s="170" t="s">
        <v>69</v>
      </c>
      <c r="J154" t="s">
        <v>70</v>
      </c>
      <c r="K154" t="s">
        <v>214</v>
      </c>
      <c r="L154" t="s">
        <v>385</v>
      </c>
      <c r="M154" t="s">
        <v>386</v>
      </c>
      <c r="N154" t="s">
        <v>217</v>
      </c>
      <c r="O154" t="s">
        <v>263</v>
      </c>
      <c r="P154" t="s">
        <v>387</v>
      </c>
      <c r="Q154" t="s">
        <v>386</v>
      </c>
      <c r="R154" t="s">
        <v>388</v>
      </c>
      <c r="S154" t="s">
        <v>264</v>
      </c>
      <c r="T154" t="s">
        <v>265</v>
      </c>
      <c r="U154" s="61" t="s">
        <v>266</v>
      </c>
      <c r="V154" t="s">
        <v>249</v>
      </c>
      <c r="W154" t="s">
        <v>263</v>
      </c>
      <c r="X154" s="59">
        <v>10000</v>
      </c>
      <c r="Y154" s="59">
        <v>0</v>
      </c>
      <c r="AA154" s="146" t="str">
        <f t="shared" si="45"/>
        <v>EX</v>
      </c>
      <c r="AB154" s="146">
        <f t="shared" si="47"/>
        <v>0</v>
      </c>
      <c r="AC154" t="str">
        <f t="shared" si="50"/>
        <v>EX</v>
      </c>
      <c r="AD154" s="74">
        <f t="shared" si="51"/>
        <v>0</v>
      </c>
      <c r="AE154" s="74">
        <f t="shared" si="56"/>
        <v>0</v>
      </c>
      <c r="AF154">
        <v>1</v>
      </c>
      <c r="AG154">
        <v>0</v>
      </c>
      <c r="AH154" s="74">
        <v>0</v>
      </c>
      <c r="AJ154" s="74">
        <f t="shared" si="52"/>
        <v>0</v>
      </c>
      <c r="AK154" s="74">
        <f t="shared" si="46"/>
        <v>0</v>
      </c>
      <c r="AL154" t="str">
        <f t="shared" si="53"/>
        <v>N</v>
      </c>
      <c r="AN154" t="s">
        <v>71</v>
      </c>
      <c r="AO154" t="s">
        <v>70</v>
      </c>
      <c r="AP154" t="str">
        <f t="shared" si="54"/>
        <v>86</v>
      </c>
      <c r="AQ154" s="145" t="s">
        <v>1826</v>
      </c>
      <c r="AR154" t="str">
        <f t="shared" si="55"/>
        <v>1-Adjusted Base Budget</v>
      </c>
      <c r="AS154" s="145" t="s">
        <v>1827</v>
      </c>
      <c r="AT154" t="s">
        <v>213</v>
      </c>
      <c r="AV154" t="str">
        <f t="shared" si="49"/>
        <v>VPDV</v>
      </c>
      <c r="AW154" t="str">
        <f t="shared" si="48"/>
        <v>VP DIVERSITY,EQUITY&amp;MULTICULTURAL AFFRS</v>
      </c>
    </row>
    <row r="155" spans="1:49">
      <c r="A155" s="59">
        <v>2018</v>
      </c>
      <c r="B155" t="s">
        <v>137</v>
      </c>
      <c r="C155" t="s">
        <v>71</v>
      </c>
      <c r="D155" t="s">
        <v>331</v>
      </c>
      <c r="E155" t="s">
        <v>332</v>
      </c>
      <c r="F155" t="s">
        <v>348</v>
      </c>
      <c r="G155" t="s">
        <v>349</v>
      </c>
      <c r="H155" t="s">
        <v>333</v>
      </c>
      <c r="I155" s="170" t="s">
        <v>69</v>
      </c>
      <c r="J155" t="s">
        <v>70</v>
      </c>
      <c r="K155" t="s">
        <v>214</v>
      </c>
      <c r="L155" t="s">
        <v>385</v>
      </c>
      <c r="M155" t="s">
        <v>386</v>
      </c>
      <c r="N155" t="s">
        <v>217</v>
      </c>
      <c r="O155" t="s">
        <v>263</v>
      </c>
      <c r="P155" t="s">
        <v>387</v>
      </c>
      <c r="Q155" t="s">
        <v>386</v>
      </c>
      <c r="R155" t="s">
        <v>388</v>
      </c>
      <c r="S155" t="s">
        <v>264</v>
      </c>
      <c r="T155" t="s">
        <v>265</v>
      </c>
      <c r="U155" s="61" t="s">
        <v>266</v>
      </c>
      <c r="V155" t="s">
        <v>249</v>
      </c>
      <c r="W155" t="s">
        <v>263</v>
      </c>
      <c r="X155" s="59">
        <v>0</v>
      </c>
      <c r="Y155" s="59">
        <v>3500</v>
      </c>
      <c r="AA155" s="146" t="str">
        <f t="shared" si="45"/>
        <v>EX</v>
      </c>
      <c r="AB155" s="146">
        <f t="shared" si="47"/>
        <v>0</v>
      </c>
      <c r="AC155" t="str">
        <f t="shared" si="50"/>
        <v>EX</v>
      </c>
      <c r="AD155" s="74">
        <f t="shared" si="51"/>
        <v>3500</v>
      </c>
      <c r="AE155" s="74">
        <f t="shared" si="56"/>
        <v>3500</v>
      </c>
      <c r="AF155">
        <v>1</v>
      </c>
      <c r="AG155">
        <v>0</v>
      </c>
      <c r="AH155" s="74">
        <v>0</v>
      </c>
      <c r="AJ155" s="74">
        <f t="shared" si="52"/>
        <v>0</v>
      </c>
      <c r="AK155" s="74">
        <f t="shared" si="46"/>
        <v>3500</v>
      </c>
      <c r="AL155" t="str">
        <f t="shared" si="53"/>
        <v>N</v>
      </c>
      <c r="AN155" t="s">
        <v>71</v>
      </c>
      <c r="AO155" t="s">
        <v>70</v>
      </c>
      <c r="AP155" t="str">
        <f t="shared" si="54"/>
        <v>86</v>
      </c>
      <c r="AQ155" s="145" t="s">
        <v>1826</v>
      </c>
      <c r="AR155" t="str">
        <f t="shared" si="55"/>
        <v>1-Adjusted Base Budget</v>
      </c>
      <c r="AS155" s="145" t="s">
        <v>1827</v>
      </c>
      <c r="AT155" t="s">
        <v>213</v>
      </c>
      <c r="AV155" t="str">
        <f t="shared" si="49"/>
        <v>VPDV</v>
      </c>
      <c r="AW155" t="str">
        <f t="shared" si="48"/>
        <v>VP DIVERSITY,EQUITY&amp;MULTICULTURAL AFFRS</v>
      </c>
    </row>
    <row r="156" spans="1:49">
      <c r="A156" s="59">
        <v>2018</v>
      </c>
      <c r="B156" t="s">
        <v>137</v>
      </c>
      <c r="C156" t="s">
        <v>71</v>
      </c>
      <c r="D156" t="s">
        <v>331</v>
      </c>
      <c r="E156" t="s">
        <v>332</v>
      </c>
      <c r="F156" t="s">
        <v>1705</v>
      </c>
      <c r="G156" t="s">
        <v>1706</v>
      </c>
      <c r="H156" t="s">
        <v>333</v>
      </c>
      <c r="I156" s="170" t="s">
        <v>69</v>
      </c>
      <c r="J156" t="s">
        <v>70</v>
      </c>
      <c r="K156" t="s">
        <v>214</v>
      </c>
      <c r="L156" t="s">
        <v>398</v>
      </c>
      <c r="M156" t="s">
        <v>399</v>
      </c>
      <c r="N156" t="s">
        <v>217</v>
      </c>
      <c r="O156" t="s">
        <v>263</v>
      </c>
      <c r="P156" t="s">
        <v>352</v>
      </c>
      <c r="Q156" t="s">
        <v>353</v>
      </c>
      <c r="R156" t="s">
        <v>354</v>
      </c>
      <c r="S156" t="s">
        <v>264</v>
      </c>
      <c r="T156" t="s">
        <v>265</v>
      </c>
      <c r="U156" s="61" t="s">
        <v>266</v>
      </c>
      <c r="V156" t="s">
        <v>249</v>
      </c>
      <c r="W156" t="s">
        <v>263</v>
      </c>
      <c r="X156" s="59">
        <v>5000</v>
      </c>
      <c r="Y156" s="59">
        <v>0</v>
      </c>
      <c r="AA156" s="146" t="str">
        <f t="shared" si="45"/>
        <v>EX</v>
      </c>
      <c r="AB156" s="146">
        <f t="shared" si="47"/>
        <v>0</v>
      </c>
      <c r="AC156" t="str">
        <f t="shared" si="50"/>
        <v>EX</v>
      </c>
      <c r="AD156" s="74">
        <f t="shared" si="51"/>
        <v>0</v>
      </c>
      <c r="AE156" s="74">
        <f t="shared" si="56"/>
        <v>0</v>
      </c>
      <c r="AF156">
        <v>1</v>
      </c>
      <c r="AG156">
        <v>0</v>
      </c>
      <c r="AH156" s="74">
        <v>0</v>
      </c>
      <c r="AJ156" s="74">
        <f t="shared" si="52"/>
        <v>0</v>
      </c>
      <c r="AK156" s="74">
        <f t="shared" si="46"/>
        <v>0</v>
      </c>
      <c r="AL156" t="str">
        <f t="shared" si="53"/>
        <v>N</v>
      </c>
      <c r="AN156" t="s">
        <v>71</v>
      </c>
      <c r="AO156" t="s">
        <v>70</v>
      </c>
      <c r="AP156" t="str">
        <f t="shared" si="54"/>
        <v>86</v>
      </c>
      <c r="AQ156" s="145" t="s">
        <v>1826</v>
      </c>
      <c r="AR156" t="str">
        <f t="shared" si="55"/>
        <v>1-Adjusted Base Budget</v>
      </c>
      <c r="AS156" s="145" t="s">
        <v>1827</v>
      </c>
      <c r="AT156" t="s">
        <v>213</v>
      </c>
      <c r="AV156" t="str">
        <f t="shared" si="49"/>
        <v>VPDV</v>
      </c>
      <c r="AW156" t="str">
        <f t="shared" si="48"/>
        <v>VP DIVERSITY,EQUITY&amp;MULTICULTURAL AFFRS</v>
      </c>
    </row>
    <row r="157" spans="1:49">
      <c r="A157" s="59">
        <v>2018</v>
      </c>
      <c r="B157" t="s">
        <v>137</v>
      </c>
      <c r="C157" t="s">
        <v>71</v>
      </c>
      <c r="D157" t="s">
        <v>331</v>
      </c>
      <c r="E157" t="s">
        <v>332</v>
      </c>
      <c r="F157" t="s">
        <v>1705</v>
      </c>
      <c r="G157" t="s">
        <v>1706</v>
      </c>
      <c r="H157" t="s">
        <v>333</v>
      </c>
      <c r="I157" s="170" t="s">
        <v>69</v>
      </c>
      <c r="J157" t="s">
        <v>70</v>
      </c>
      <c r="K157" t="s">
        <v>214</v>
      </c>
      <c r="L157" t="s">
        <v>400</v>
      </c>
      <c r="M157" t="s">
        <v>401</v>
      </c>
      <c r="N157" t="s">
        <v>217</v>
      </c>
      <c r="O157" t="s">
        <v>263</v>
      </c>
      <c r="P157" t="s">
        <v>357</v>
      </c>
      <c r="Q157" t="s">
        <v>358</v>
      </c>
      <c r="R157" t="s">
        <v>359</v>
      </c>
      <c r="S157" t="s">
        <v>264</v>
      </c>
      <c r="T157" t="s">
        <v>265</v>
      </c>
      <c r="U157" s="61" t="s">
        <v>266</v>
      </c>
      <c r="V157" t="s">
        <v>249</v>
      </c>
      <c r="W157" t="s">
        <v>263</v>
      </c>
      <c r="X157" s="59">
        <v>3692</v>
      </c>
      <c r="Y157" s="59">
        <v>0</v>
      </c>
      <c r="AA157" s="146" t="str">
        <f t="shared" si="45"/>
        <v>EX</v>
      </c>
      <c r="AB157" s="146">
        <f t="shared" si="47"/>
        <v>0</v>
      </c>
      <c r="AC157" t="str">
        <f t="shared" si="50"/>
        <v>EX</v>
      </c>
      <c r="AD157" s="74">
        <f t="shared" si="51"/>
        <v>0</v>
      </c>
      <c r="AE157" s="74">
        <f t="shared" si="56"/>
        <v>0</v>
      </c>
      <c r="AF157">
        <v>1</v>
      </c>
      <c r="AG157">
        <v>0</v>
      </c>
      <c r="AH157" s="74">
        <v>0</v>
      </c>
      <c r="AJ157" s="74">
        <f t="shared" si="52"/>
        <v>0</v>
      </c>
      <c r="AK157" s="74">
        <f t="shared" si="46"/>
        <v>0</v>
      </c>
      <c r="AL157" t="str">
        <f t="shared" si="53"/>
        <v>N</v>
      </c>
      <c r="AN157" t="s">
        <v>71</v>
      </c>
      <c r="AO157" t="s">
        <v>70</v>
      </c>
      <c r="AP157" t="str">
        <f t="shared" si="54"/>
        <v>86</v>
      </c>
      <c r="AQ157" s="145" t="s">
        <v>1826</v>
      </c>
      <c r="AR157" t="str">
        <f t="shared" si="55"/>
        <v>1-Adjusted Base Budget</v>
      </c>
      <c r="AS157" s="145" t="s">
        <v>1827</v>
      </c>
      <c r="AT157" t="s">
        <v>213</v>
      </c>
      <c r="AV157" t="str">
        <f t="shared" si="49"/>
        <v>VPDV</v>
      </c>
      <c r="AW157" t="str">
        <f t="shared" si="48"/>
        <v>VP DIVERSITY,EQUITY&amp;MULTICULTURAL AFFRS</v>
      </c>
    </row>
    <row r="158" spans="1:49">
      <c r="A158" s="59">
        <v>2018</v>
      </c>
      <c r="B158" t="s">
        <v>137</v>
      </c>
      <c r="C158" t="s">
        <v>71</v>
      </c>
      <c r="D158" t="s">
        <v>331</v>
      </c>
      <c r="E158" t="s">
        <v>332</v>
      </c>
      <c r="F158" t="s">
        <v>1705</v>
      </c>
      <c r="G158" t="s">
        <v>1706</v>
      </c>
      <c r="H158" t="s">
        <v>333</v>
      </c>
      <c r="I158" s="170" t="s">
        <v>69</v>
      </c>
      <c r="J158" t="s">
        <v>70</v>
      </c>
      <c r="K158" t="s">
        <v>214</v>
      </c>
      <c r="L158" t="s">
        <v>402</v>
      </c>
      <c r="M158" t="s">
        <v>403</v>
      </c>
      <c r="N158" t="s">
        <v>217</v>
      </c>
      <c r="O158" t="s">
        <v>263</v>
      </c>
      <c r="P158" t="s">
        <v>357</v>
      </c>
      <c r="Q158" t="s">
        <v>358</v>
      </c>
      <c r="R158" t="s">
        <v>359</v>
      </c>
      <c r="S158" t="s">
        <v>264</v>
      </c>
      <c r="T158" t="s">
        <v>265</v>
      </c>
      <c r="U158" s="61" t="s">
        <v>266</v>
      </c>
      <c r="V158" t="s">
        <v>249</v>
      </c>
      <c r="W158" t="s">
        <v>263</v>
      </c>
      <c r="X158" s="59">
        <v>5000</v>
      </c>
      <c r="Y158" s="59">
        <v>0</v>
      </c>
      <c r="AA158" s="146" t="str">
        <f t="shared" si="45"/>
        <v>EX</v>
      </c>
      <c r="AB158" s="146">
        <f t="shared" si="47"/>
        <v>0</v>
      </c>
      <c r="AC158" t="str">
        <f t="shared" si="50"/>
        <v>EX</v>
      </c>
      <c r="AD158" s="74">
        <f t="shared" si="51"/>
        <v>0</v>
      </c>
      <c r="AE158" s="74">
        <f t="shared" si="56"/>
        <v>0</v>
      </c>
      <c r="AF158">
        <v>1</v>
      </c>
      <c r="AG158">
        <v>0</v>
      </c>
      <c r="AH158" s="74">
        <v>0</v>
      </c>
      <c r="AJ158" s="74">
        <f t="shared" si="52"/>
        <v>0</v>
      </c>
      <c r="AK158" s="74">
        <f t="shared" si="46"/>
        <v>0</v>
      </c>
      <c r="AL158" t="str">
        <f t="shared" si="53"/>
        <v>N</v>
      </c>
      <c r="AN158" t="s">
        <v>71</v>
      </c>
      <c r="AO158" t="s">
        <v>70</v>
      </c>
      <c r="AP158" t="str">
        <f t="shared" si="54"/>
        <v>86</v>
      </c>
      <c r="AQ158" s="145" t="s">
        <v>1826</v>
      </c>
      <c r="AR158" t="str">
        <f t="shared" si="55"/>
        <v>1-Adjusted Base Budget</v>
      </c>
      <c r="AS158" s="145" t="s">
        <v>1827</v>
      </c>
      <c r="AT158" t="s">
        <v>213</v>
      </c>
      <c r="AV158" t="str">
        <f t="shared" si="49"/>
        <v>VPDV</v>
      </c>
      <c r="AW158" t="str">
        <f t="shared" si="48"/>
        <v>VP DIVERSITY,EQUITY&amp;MULTICULTURAL AFFRS</v>
      </c>
    </row>
    <row r="159" spans="1:49">
      <c r="A159" s="59">
        <v>2018</v>
      </c>
      <c r="B159" t="s">
        <v>137</v>
      </c>
      <c r="C159" t="s">
        <v>71</v>
      </c>
      <c r="D159" t="s">
        <v>331</v>
      </c>
      <c r="E159" t="s">
        <v>332</v>
      </c>
      <c r="F159" t="s">
        <v>348</v>
      </c>
      <c r="G159" t="s">
        <v>349</v>
      </c>
      <c r="H159" t="s">
        <v>333</v>
      </c>
      <c r="I159" s="170" t="s">
        <v>69</v>
      </c>
      <c r="J159" t="s">
        <v>70</v>
      </c>
      <c r="K159" t="s">
        <v>214</v>
      </c>
      <c r="L159" t="s">
        <v>402</v>
      </c>
      <c r="M159" t="s">
        <v>403</v>
      </c>
      <c r="N159" t="s">
        <v>217</v>
      </c>
      <c r="O159" t="s">
        <v>263</v>
      </c>
      <c r="P159" t="s">
        <v>357</v>
      </c>
      <c r="Q159" t="s">
        <v>358</v>
      </c>
      <c r="R159" t="s">
        <v>359</v>
      </c>
      <c r="S159" t="s">
        <v>264</v>
      </c>
      <c r="T159" t="s">
        <v>265</v>
      </c>
      <c r="U159" s="61" t="s">
        <v>266</v>
      </c>
      <c r="V159" t="s">
        <v>249</v>
      </c>
      <c r="W159" t="s">
        <v>263</v>
      </c>
      <c r="X159" s="59">
        <v>0</v>
      </c>
      <c r="Y159" s="59">
        <v>5000</v>
      </c>
      <c r="AA159" s="146" t="str">
        <f t="shared" si="45"/>
        <v>EX</v>
      </c>
      <c r="AB159" s="146">
        <f t="shared" si="47"/>
        <v>0</v>
      </c>
      <c r="AC159" t="str">
        <f t="shared" si="50"/>
        <v>EX</v>
      </c>
      <c r="AD159" s="74">
        <f t="shared" si="51"/>
        <v>5000</v>
      </c>
      <c r="AE159" s="74">
        <f t="shared" si="56"/>
        <v>5000</v>
      </c>
      <c r="AF159">
        <v>1</v>
      </c>
      <c r="AG159">
        <v>0</v>
      </c>
      <c r="AH159" s="74">
        <v>0</v>
      </c>
      <c r="AJ159" s="74">
        <f t="shared" si="52"/>
        <v>0</v>
      </c>
      <c r="AK159" s="74">
        <f t="shared" si="46"/>
        <v>5000</v>
      </c>
      <c r="AL159" t="str">
        <f t="shared" si="53"/>
        <v>N</v>
      </c>
      <c r="AN159" t="s">
        <v>71</v>
      </c>
      <c r="AO159" t="s">
        <v>70</v>
      </c>
      <c r="AP159" t="str">
        <f t="shared" si="54"/>
        <v>86</v>
      </c>
      <c r="AQ159" s="145" t="s">
        <v>1826</v>
      </c>
      <c r="AR159" t="str">
        <f t="shared" si="55"/>
        <v>1-Adjusted Base Budget</v>
      </c>
      <c r="AS159" s="145" t="s">
        <v>1827</v>
      </c>
      <c r="AT159" t="s">
        <v>213</v>
      </c>
      <c r="AV159" t="str">
        <f t="shared" si="49"/>
        <v>VPDV</v>
      </c>
      <c r="AW159" t="str">
        <f t="shared" si="48"/>
        <v>VP DIVERSITY,EQUITY&amp;MULTICULTURAL AFFRS</v>
      </c>
    </row>
    <row r="160" spans="1:49">
      <c r="A160" s="59">
        <v>2018</v>
      </c>
      <c r="B160" t="s">
        <v>137</v>
      </c>
      <c r="C160" t="s">
        <v>71</v>
      </c>
      <c r="D160" t="s">
        <v>331</v>
      </c>
      <c r="E160" t="s">
        <v>332</v>
      </c>
      <c r="F160" t="s">
        <v>348</v>
      </c>
      <c r="G160" t="s">
        <v>349</v>
      </c>
      <c r="H160" t="s">
        <v>333</v>
      </c>
      <c r="I160" s="170" t="s">
        <v>69</v>
      </c>
      <c r="J160" t="s">
        <v>70</v>
      </c>
      <c r="K160" t="s">
        <v>214</v>
      </c>
      <c r="L160" t="s">
        <v>404</v>
      </c>
      <c r="M160" t="s">
        <v>405</v>
      </c>
      <c r="N160" t="s">
        <v>217</v>
      </c>
      <c r="O160" t="s">
        <v>263</v>
      </c>
      <c r="P160" t="s">
        <v>379</v>
      </c>
      <c r="Q160" t="s">
        <v>379</v>
      </c>
      <c r="R160" t="s">
        <v>380</v>
      </c>
      <c r="S160" t="s">
        <v>264</v>
      </c>
      <c r="T160" t="s">
        <v>265</v>
      </c>
      <c r="U160" s="61" t="s">
        <v>266</v>
      </c>
      <c r="V160" t="s">
        <v>249</v>
      </c>
      <c r="W160" t="s">
        <v>263</v>
      </c>
      <c r="X160" s="59">
        <v>0</v>
      </c>
      <c r="Y160" s="59">
        <v>500</v>
      </c>
      <c r="AA160" s="146" t="str">
        <f t="shared" si="45"/>
        <v>EX</v>
      </c>
      <c r="AB160" s="146">
        <f t="shared" si="47"/>
        <v>0</v>
      </c>
      <c r="AC160" t="str">
        <f t="shared" si="50"/>
        <v>EX</v>
      </c>
      <c r="AD160" s="74">
        <f t="shared" si="51"/>
        <v>500</v>
      </c>
      <c r="AE160" s="74">
        <f t="shared" si="56"/>
        <v>500</v>
      </c>
      <c r="AF160">
        <v>1</v>
      </c>
      <c r="AG160">
        <v>0</v>
      </c>
      <c r="AH160" s="74">
        <v>0</v>
      </c>
      <c r="AJ160" s="74">
        <f t="shared" si="52"/>
        <v>0</v>
      </c>
      <c r="AK160" s="74">
        <f t="shared" si="46"/>
        <v>500</v>
      </c>
      <c r="AL160" t="str">
        <f t="shared" si="53"/>
        <v>N</v>
      </c>
      <c r="AN160" t="s">
        <v>71</v>
      </c>
      <c r="AO160" t="s">
        <v>70</v>
      </c>
      <c r="AP160" t="str">
        <f t="shared" si="54"/>
        <v>86</v>
      </c>
      <c r="AQ160" s="145" t="s">
        <v>1826</v>
      </c>
      <c r="AR160" t="str">
        <f t="shared" si="55"/>
        <v>1-Adjusted Base Budget</v>
      </c>
      <c r="AS160" s="145" t="s">
        <v>1827</v>
      </c>
      <c r="AT160" t="s">
        <v>213</v>
      </c>
      <c r="AV160" t="str">
        <f t="shared" si="49"/>
        <v>VPDV</v>
      </c>
      <c r="AW160" t="str">
        <f t="shared" si="48"/>
        <v>VP DIVERSITY,EQUITY&amp;MULTICULTURAL AFFRS</v>
      </c>
    </row>
    <row r="161" spans="1:49">
      <c r="A161" s="59">
        <v>2018</v>
      </c>
      <c r="B161" t="s">
        <v>137</v>
      </c>
      <c r="C161" t="s">
        <v>71</v>
      </c>
      <c r="D161" t="s">
        <v>331</v>
      </c>
      <c r="E161" t="s">
        <v>332</v>
      </c>
      <c r="F161" t="s">
        <v>1705</v>
      </c>
      <c r="G161" t="s">
        <v>1706</v>
      </c>
      <c r="H161" t="s">
        <v>333</v>
      </c>
      <c r="I161" s="170" t="s">
        <v>69</v>
      </c>
      <c r="J161" t="s">
        <v>70</v>
      </c>
      <c r="K161" t="s">
        <v>214</v>
      </c>
      <c r="L161" t="s">
        <v>408</v>
      </c>
      <c r="M161" t="s">
        <v>409</v>
      </c>
      <c r="N161" t="s">
        <v>217</v>
      </c>
      <c r="O161" t="s">
        <v>263</v>
      </c>
      <c r="P161" t="s">
        <v>352</v>
      </c>
      <c r="Q161" t="s">
        <v>353</v>
      </c>
      <c r="R161" t="s">
        <v>354</v>
      </c>
      <c r="S161" t="s">
        <v>264</v>
      </c>
      <c r="T161" t="s">
        <v>265</v>
      </c>
      <c r="U161" s="61" t="s">
        <v>266</v>
      </c>
      <c r="V161" t="s">
        <v>249</v>
      </c>
      <c r="W161" t="s">
        <v>263</v>
      </c>
      <c r="X161" s="59">
        <v>1000</v>
      </c>
      <c r="Y161" s="59">
        <v>0</v>
      </c>
      <c r="AA161" s="146" t="str">
        <f t="shared" si="45"/>
        <v>EX</v>
      </c>
      <c r="AB161" s="146">
        <f t="shared" si="47"/>
        <v>0</v>
      </c>
      <c r="AC161" t="str">
        <f t="shared" si="50"/>
        <v>EX</v>
      </c>
      <c r="AD161" s="74">
        <f t="shared" si="51"/>
        <v>0</v>
      </c>
      <c r="AE161" s="74">
        <f t="shared" si="56"/>
        <v>0</v>
      </c>
      <c r="AF161">
        <v>1</v>
      </c>
      <c r="AG161">
        <v>0</v>
      </c>
      <c r="AH161" s="74">
        <v>0</v>
      </c>
      <c r="AJ161" s="74">
        <f t="shared" si="52"/>
        <v>0</v>
      </c>
      <c r="AK161" s="74">
        <f t="shared" si="46"/>
        <v>0</v>
      </c>
      <c r="AL161" t="str">
        <f t="shared" si="53"/>
        <v>N</v>
      </c>
      <c r="AN161" t="s">
        <v>71</v>
      </c>
      <c r="AO161" t="s">
        <v>70</v>
      </c>
      <c r="AP161" t="str">
        <f t="shared" si="54"/>
        <v>86</v>
      </c>
      <c r="AQ161" s="145" t="s">
        <v>1826</v>
      </c>
      <c r="AR161" t="str">
        <f t="shared" si="55"/>
        <v>1-Adjusted Base Budget</v>
      </c>
      <c r="AS161" s="145" t="s">
        <v>1827</v>
      </c>
      <c r="AT161" t="s">
        <v>213</v>
      </c>
      <c r="AV161" t="str">
        <f t="shared" si="49"/>
        <v>VPDV</v>
      </c>
      <c r="AW161" t="str">
        <f t="shared" si="48"/>
        <v>VP DIVERSITY,EQUITY&amp;MULTICULTURAL AFFRS</v>
      </c>
    </row>
    <row r="162" spans="1:49">
      <c r="A162" s="59">
        <v>2018</v>
      </c>
      <c r="B162" t="s">
        <v>137</v>
      </c>
      <c r="C162" t="s">
        <v>71</v>
      </c>
      <c r="D162" t="s">
        <v>331</v>
      </c>
      <c r="E162" t="s">
        <v>332</v>
      </c>
      <c r="F162" t="s">
        <v>228</v>
      </c>
      <c r="H162" t="s">
        <v>333</v>
      </c>
      <c r="I162" s="170" t="s">
        <v>69</v>
      </c>
      <c r="J162" t="s">
        <v>70</v>
      </c>
      <c r="K162" t="s">
        <v>214</v>
      </c>
      <c r="L162" t="s">
        <v>412</v>
      </c>
      <c r="M162" t="s">
        <v>413</v>
      </c>
      <c r="N162" t="s">
        <v>217</v>
      </c>
      <c r="O162" t="s">
        <v>263</v>
      </c>
      <c r="P162" t="s">
        <v>414</v>
      </c>
      <c r="Q162" t="s">
        <v>415</v>
      </c>
      <c r="R162" t="s">
        <v>416</v>
      </c>
      <c r="S162" t="s">
        <v>338</v>
      </c>
      <c r="T162" t="s">
        <v>339</v>
      </c>
      <c r="U162" s="61" t="s">
        <v>340</v>
      </c>
      <c r="V162" t="s">
        <v>249</v>
      </c>
      <c r="W162" t="s">
        <v>263</v>
      </c>
      <c r="X162" s="59">
        <v>43046</v>
      </c>
      <c r="Y162" s="59">
        <v>43046</v>
      </c>
      <c r="AA162" s="146" t="str">
        <f t="shared" si="45"/>
        <v>EX</v>
      </c>
      <c r="AB162" s="146">
        <f t="shared" si="47"/>
        <v>0</v>
      </c>
      <c r="AC162" t="str">
        <f t="shared" si="50"/>
        <v>EX</v>
      </c>
      <c r="AD162" s="74">
        <f t="shared" si="51"/>
        <v>43046</v>
      </c>
      <c r="AE162" s="74">
        <f t="shared" si="56"/>
        <v>43046</v>
      </c>
      <c r="AF162">
        <v>1</v>
      </c>
      <c r="AG162">
        <v>0</v>
      </c>
      <c r="AH162" s="74">
        <v>0</v>
      </c>
      <c r="AJ162" s="74">
        <f t="shared" si="52"/>
        <v>0</v>
      </c>
      <c r="AK162" s="74">
        <f t="shared" si="46"/>
        <v>43046</v>
      </c>
      <c r="AL162" t="str">
        <f t="shared" si="53"/>
        <v>N</v>
      </c>
      <c r="AN162" t="s">
        <v>71</v>
      </c>
      <c r="AO162" t="s">
        <v>70</v>
      </c>
      <c r="AP162" t="str">
        <f t="shared" si="54"/>
        <v>86</v>
      </c>
      <c r="AQ162" s="145" t="s">
        <v>1826</v>
      </c>
      <c r="AR162" t="str">
        <f t="shared" si="55"/>
        <v>1-Adjusted Base Budget</v>
      </c>
      <c r="AS162" s="145" t="s">
        <v>1827</v>
      </c>
      <c r="AT162" t="s">
        <v>213</v>
      </c>
      <c r="AV162" t="str">
        <f t="shared" si="49"/>
        <v>VPDV</v>
      </c>
      <c r="AW162" t="str">
        <f t="shared" si="48"/>
        <v>VP DIVERSITY,EQUITY&amp;MULTICULTURAL AFFRS</v>
      </c>
    </row>
    <row r="163" spans="1:49">
      <c r="A163" s="59">
        <v>2018</v>
      </c>
      <c r="B163" t="s">
        <v>137</v>
      </c>
      <c r="C163" t="s">
        <v>71</v>
      </c>
      <c r="D163" t="s">
        <v>331</v>
      </c>
      <c r="E163" t="s">
        <v>332</v>
      </c>
      <c r="F163" t="s">
        <v>228</v>
      </c>
      <c r="H163" t="s">
        <v>333</v>
      </c>
      <c r="I163" s="170" t="s">
        <v>69</v>
      </c>
      <c r="J163" t="s">
        <v>70</v>
      </c>
      <c r="K163" t="s">
        <v>214</v>
      </c>
      <c r="L163" t="s">
        <v>417</v>
      </c>
      <c r="M163" t="s">
        <v>418</v>
      </c>
      <c r="N163" t="s">
        <v>217</v>
      </c>
      <c r="O163" t="s">
        <v>263</v>
      </c>
      <c r="P163" t="s">
        <v>414</v>
      </c>
      <c r="Q163" t="s">
        <v>415</v>
      </c>
      <c r="R163" t="s">
        <v>416</v>
      </c>
      <c r="S163" t="s">
        <v>338</v>
      </c>
      <c r="T163" t="s">
        <v>339</v>
      </c>
      <c r="U163" s="61" t="s">
        <v>340</v>
      </c>
      <c r="V163" t="s">
        <v>249</v>
      </c>
      <c r="W163" t="s">
        <v>263</v>
      </c>
      <c r="X163" s="59">
        <v>14670</v>
      </c>
      <c r="Y163" s="59">
        <v>14670</v>
      </c>
      <c r="AA163" s="146" t="str">
        <f t="shared" si="45"/>
        <v>EX</v>
      </c>
      <c r="AB163" s="146">
        <f t="shared" si="47"/>
        <v>0</v>
      </c>
      <c r="AC163" t="str">
        <f t="shared" si="50"/>
        <v>EX</v>
      </c>
      <c r="AD163" s="74">
        <f t="shared" si="51"/>
        <v>14670</v>
      </c>
      <c r="AE163" s="74">
        <f t="shared" si="56"/>
        <v>14670</v>
      </c>
      <c r="AF163">
        <v>1</v>
      </c>
      <c r="AG163">
        <v>0</v>
      </c>
      <c r="AH163" s="74">
        <v>0</v>
      </c>
      <c r="AJ163" s="74">
        <f t="shared" si="52"/>
        <v>0</v>
      </c>
      <c r="AK163" s="74">
        <f t="shared" si="46"/>
        <v>14670</v>
      </c>
      <c r="AL163" t="str">
        <f t="shared" si="53"/>
        <v>N</v>
      </c>
      <c r="AN163" t="s">
        <v>71</v>
      </c>
      <c r="AO163" t="s">
        <v>70</v>
      </c>
      <c r="AP163" t="str">
        <f t="shared" si="54"/>
        <v>86</v>
      </c>
      <c r="AQ163" s="145" t="s">
        <v>1826</v>
      </c>
      <c r="AR163" t="str">
        <f t="shared" si="55"/>
        <v>1-Adjusted Base Budget</v>
      </c>
      <c r="AS163" s="145" t="s">
        <v>1827</v>
      </c>
      <c r="AT163" t="s">
        <v>213</v>
      </c>
      <c r="AV163" t="str">
        <f t="shared" si="49"/>
        <v>VPDV</v>
      </c>
      <c r="AW163" t="str">
        <f t="shared" si="48"/>
        <v>VP DIVERSITY,EQUITY&amp;MULTICULTURAL AFFRS</v>
      </c>
    </row>
    <row r="164" spans="1:49">
      <c r="A164" s="59">
        <v>2018</v>
      </c>
      <c r="B164" t="s">
        <v>137</v>
      </c>
      <c r="C164" t="s">
        <v>71</v>
      </c>
      <c r="D164" t="s">
        <v>331</v>
      </c>
      <c r="E164" t="s">
        <v>332</v>
      </c>
      <c r="F164" t="s">
        <v>228</v>
      </c>
      <c r="H164" t="s">
        <v>333</v>
      </c>
      <c r="I164" s="170" t="s">
        <v>69</v>
      </c>
      <c r="J164" t="s">
        <v>70</v>
      </c>
      <c r="K164" t="s">
        <v>214</v>
      </c>
      <c r="L164" t="s">
        <v>419</v>
      </c>
      <c r="M164" t="s">
        <v>420</v>
      </c>
      <c r="N164" t="s">
        <v>217</v>
      </c>
      <c r="O164" t="s">
        <v>263</v>
      </c>
      <c r="P164" t="s">
        <v>414</v>
      </c>
      <c r="Q164" t="s">
        <v>415</v>
      </c>
      <c r="R164" t="s">
        <v>416</v>
      </c>
      <c r="S164" t="s">
        <v>338</v>
      </c>
      <c r="T164" t="s">
        <v>339</v>
      </c>
      <c r="U164" s="61" t="s">
        <v>340</v>
      </c>
      <c r="V164" t="s">
        <v>249</v>
      </c>
      <c r="W164" t="s">
        <v>263</v>
      </c>
      <c r="X164" s="59">
        <v>28441</v>
      </c>
      <c r="Y164" s="59">
        <v>28441</v>
      </c>
      <c r="AA164" s="146" t="str">
        <f t="shared" si="45"/>
        <v>EX</v>
      </c>
      <c r="AB164" s="146">
        <f t="shared" si="47"/>
        <v>0</v>
      </c>
      <c r="AC164" t="str">
        <f t="shared" si="50"/>
        <v>EX</v>
      </c>
      <c r="AD164" s="74">
        <f t="shared" si="51"/>
        <v>28441</v>
      </c>
      <c r="AE164" s="74">
        <f t="shared" si="56"/>
        <v>28441</v>
      </c>
      <c r="AF164">
        <v>1</v>
      </c>
      <c r="AG164">
        <v>0</v>
      </c>
      <c r="AH164" s="74">
        <v>0</v>
      </c>
      <c r="AJ164" s="74">
        <f t="shared" si="52"/>
        <v>0</v>
      </c>
      <c r="AK164" s="74">
        <f t="shared" si="46"/>
        <v>28441</v>
      </c>
      <c r="AL164" t="str">
        <f t="shared" si="53"/>
        <v>N</v>
      </c>
      <c r="AN164" t="s">
        <v>71</v>
      </c>
      <c r="AO164" t="s">
        <v>70</v>
      </c>
      <c r="AP164" t="str">
        <f t="shared" si="54"/>
        <v>86</v>
      </c>
      <c r="AQ164" s="145" t="s">
        <v>1826</v>
      </c>
      <c r="AR164" t="str">
        <f t="shared" si="55"/>
        <v>1-Adjusted Base Budget</v>
      </c>
      <c r="AS164" s="145" t="s">
        <v>1827</v>
      </c>
      <c r="AT164" t="s">
        <v>213</v>
      </c>
      <c r="AV164" t="str">
        <f t="shared" si="49"/>
        <v>VPDV</v>
      </c>
      <c r="AW164" t="str">
        <f t="shared" si="48"/>
        <v>VP DIVERSITY,EQUITY&amp;MULTICULTURAL AFFRS</v>
      </c>
    </row>
    <row r="165" spans="1:49">
      <c r="A165" s="59">
        <v>2018</v>
      </c>
      <c r="B165" t="s">
        <v>137</v>
      </c>
      <c r="C165" t="s">
        <v>71</v>
      </c>
      <c r="D165" t="s">
        <v>331</v>
      </c>
      <c r="E165" t="s">
        <v>332</v>
      </c>
      <c r="F165" t="s">
        <v>348</v>
      </c>
      <c r="G165" t="s">
        <v>349</v>
      </c>
      <c r="H165" t="s">
        <v>333</v>
      </c>
      <c r="I165" s="170" t="s">
        <v>69</v>
      </c>
      <c r="J165" t="s">
        <v>70</v>
      </c>
      <c r="K165" t="s">
        <v>214</v>
      </c>
      <c r="L165" t="s">
        <v>421</v>
      </c>
      <c r="M165" t="s">
        <v>422</v>
      </c>
      <c r="N165" t="s">
        <v>217</v>
      </c>
      <c r="O165" t="s">
        <v>263</v>
      </c>
      <c r="P165" t="s">
        <v>367</v>
      </c>
      <c r="Q165" t="s">
        <v>368</v>
      </c>
      <c r="R165" t="s">
        <v>369</v>
      </c>
      <c r="S165" t="s">
        <v>370</v>
      </c>
      <c r="T165" t="s">
        <v>368</v>
      </c>
      <c r="U165" s="61" t="s">
        <v>371</v>
      </c>
      <c r="V165" t="s">
        <v>249</v>
      </c>
      <c r="W165" t="s">
        <v>263</v>
      </c>
      <c r="X165" s="59">
        <v>1500</v>
      </c>
      <c r="Y165" s="59">
        <v>2000</v>
      </c>
      <c r="AA165" s="146" t="str">
        <f t="shared" si="45"/>
        <v>EX</v>
      </c>
      <c r="AB165" s="146">
        <f t="shared" si="47"/>
        <v>0</v>
      </c>
      <c r="AC165" t="str">
        <f t="shared" si="50"/>
        <v>EX</v>
      </c>
      <c r="AD165" s="74">
        <f t="shared" si="51"/>
        <v>2000</v>
      </c>
      <c r="AE165" s="74">
        <f t="shared" si="56"/>
        <v>2000</v>
      </c>
      <c r="AF165">
        <v>1</v>
      </c>
      <c r="AG165">
        <v>0</v>
      </c>
      <c r="AH165" s="74">
        <v>0</v>
      </c>
      <c r="AJ165" s="74">
        <f t="shared" si="52"/>
        <v>0</v>
      </c>
      <c r="AK165" s="74">
        <f t="shared" si="46"/>
        <v>2000</v>
      </c>
      <c r="AL165" t="str">
        <f t="shared" si="53"/>
        <v>N</v>
      </c>
      <c r="AN165" t="s">
        <v>71</v>
      </c>
      <c r="AO165" t="s">
        <v>70</v>
      </c>
      <c r="AP165" t="str">
        <f t="shared" si="54"/>
        <v>86</v>
      </c>
      <c r="AQ165" s="145" t="s">
        <v>1826</v>
      </c>
      <c r="AR165" t="str">
        <f t="shared" si="55"/>
        <v>1-Adjusted Base Budget</v>
      </c>
      <c r="AS165" s="145" t="s">
        <v>1827</v>
      </c>
      <c r="AT165" t="s">
        <v>213</v>
      </c>
      <c r="AV165" t="str">
        <f t="shared" si="49"/>
        <v>VPDV</v>
      </c>
      <c r="AW165" t="str">
        <f t="shared" si="48"/>
        <v>VP DIVERSITY,EQUITY&amp;MULTICULTURAL AFFRS</v>
      </c>
    </row>
    <row r="166" spans="1:49">
      <c r="A166" s="59">
        <v>2018</v>
      </c>
      <c r="B166" t="s">
        <v>137</v>
      </c>
      <c r="C166" t="s">
        <v>71</v>
      </c>
      <c r="D166" t="s">
        <v>331</v>
      </c>
      <c r="E166" t="s">
        <v>332</v>
      </c>
      <c r="F166" t="s">
        <v>228</v>
      </c>
      <c r="H166" t="s">
        <v>333</v>
      </c>
      <c r="I166" s="170" t="s">
        <v>69</v>
      </c>
      <c r="J166" t="s">
        <v>70</v>
      </c>
      <c r="K166" t="s">
        <v>214</v>
      </c>
      <c r="L166" t="s">
        <v>425</v>
      </c>
      <c r="M166" t="s">
        <v>426</v>
      </c>
      <c r="N166" t="s">
        <v>217</v>
      </c>
      <c r="O166" t="s">
        <v>263</v>
      </c>
      <c r="P166" t="s">
        <v>367</v>
      </c>
      <c r="Q166" t="s">
        <v>368</v>
      </c>
      <c r="R166" t="s">
        <v>369</v>
      </c>
      <c r="S166" t="s">
        <v>370</v>
      </c>
      <c r="T166" t="s">
        <v>368</v>
      </c>
      <c r="U166" s="61" t="s">
        <v>371</v>
      </c>
      <c r="V166" t="s">
        <v>249</v>
      </c>
      <c r="W166" t="s">
        <v>263</v>
      </c>
      <c r="X166" s="59">
        <v>10000</v>
      </c>
      <c r="Y166" s="59">
        <v>10000</v>
      </c>
      <c r="AA166" s="146" t="str">
        <f t="shared" si="45"/>
        <v>EX</v>
      </c>
      <c r="AB166" s="146">
        <f t="shared" si="47"/>
        <v>0</v>
      </c>
      <c r="AC166" t="str">
        <f t="shared" si="50"/>
        <v>EX</v>
      </c>
      <c r="AD166" s="74">
        <f t="shared" si="51"/>
        <v>10000</v>
      </c>
      <c r="AE166" s="74">
        <f t="shared" si="56"/>
        <v>10000</v>
      </c>
      <c r="AF166">
        <v>1</v>
      </c>
      <c r="AG166">
        <v>0</v>
      </c>
      <c r="AH166" s="74">
        <v>0</v>
      </c>
      <c r="AJ166" s="74">
        <f t="shared" si="52"/>
        <v>0</v>
      </c>
      <c r="AK166" s="74">
        <f t="shared" si="46"/>
        <v>10000</v>
      </c>
      <c r="AL166" t="str">
        <f t="shared" si="53"/>
        <v>N</v>
      </c>
      <c r="AN166" t="s">
        <v>71</v>
      </c>
      <c r="AO166" t="s">
        <v>70</v>
      </c>
      <c r="AP166" t="str">
        <f t="shared" si="54"/>
        <v>86</v>
      </c>
      <c r="AQ166" s="145" t="s">
        <v>1826</v>
      </c>
      <c r="AR166" t="str">
        <f t="shared" si="55"/>
        <v>1-Adjusted Base Budget</v>
      </c>
      <c r="AS166" s="145" t="s">
        <v>1827</v>
      </c>
      <c r="AT166" t="s">
        <v>213</v>
      </c>
      <c r="AV166" t="str">
        <f t="shared" si="49"/>
        <v>VPDV</v>
      </c>
      <c r="AW166" t="str">
        <f t="shared" si="48"/>
        <v>VP DIVERSITY,EQUITY&amp;MULTICULTURAL AFFRS</v>
      </c>
    </row>
    <row r="167" spans="1:49">
      <c r="A167" s="59">
        <v>2018</v>
      </c>
      <c r="B167" t="s">
        <v>137</v>
      </c>
      <c r="C167" t="s">
        <v>71</v>
      </c>
      <c r="D167" t="s">
        <v>331</v>
      </c>
      <c r="E167" t="s">
        <v>332</v>
      </c>
      <c r="F167" t="s">
        <v>348</v>
      </c>
      <c r="G167" t="s">
        <v>349</v>
      </c>
      <c r="H167" t="s">
        <v>333</v>
      </c>
      <c r="I167" s="170" t="s">
        <v>69</v>
      </c>
      <c r="J167" t="s">
        <v>70</v>
      </c>
      <c r="K167" t="s">
        <v>214</v>
      </c>
      <c r="L167" t="s">
        <v>425</v>
      </c>
      <c r="M167" t="s">
        <v>426</v>
      </c>
      <c r="N167" t="s">
        <v>217</v>
      </c>
      <c r="O167" t="s">
        <v>263</v>
      </c>
      <c r="P167" t="s">
        <v>367</v>
      </c>
      <c r="Q167" t="s">
        <v>368</v>
      </c>
      <c r="R167" t="s">
        <v>369</v>
      </c>
      <c r="S167" t="s">
        <v>370</v>
      </c>
      <c r="T167" t="s">
        <v>368</v>
      </c>
      <c r="U167" s="61" t="s">
        <v>371</v>
      </c>
      <c r="V167" t="s">
        <v>249</v>
      </c>
      <c r="W167" t="s">
        <v>263</v>
      </c>
      <c r="X167" s="59">
        <v>12000</v>
      </c>
      <c r="Y167" s="59">
        <v>12000</v>
      </c>
      <c r="AA167" s="146" t="str">
        <f t="shared" si="45"/>
        <v>EX</v>
      </c>
      <c r="AB167" s="146">
        <f t="shared" si="47"/>
        <v>0</v>
      </c>
      <c r="AC167" t="str">
        <f t="shared" si="50"/>
        <v>EX</v>
      </c>
      <c r="AD167" s="74">
        <f t="shared" si="51"/>
        <v>12000</v>
      </c>
      <c r="AE167" s="74">
        <f t="shared" si="56"/>
        <v>12000</v>
      </c>
      <c r="AF167">
        <v>1</v>
      </c>
      <c r="AG167">
        <v>0</v>
      </c>
      <c r="AH167" s="74">
        <v>0</v>
      </c>
      <c r="AJ167" s="74">
        <f t="shared" si="52"/>
        <v>0</v>
      </c>
      <c r="AK167" s="74">
        <f t="shared" si="46"/>
        <v>12000</v>
      </c>
      <c r="AL167" t="str">
        <f t="shared" si="53"/>
        <v>N</v>
      </c>
      <c r="AN167" t="s">
        <v>71</v>
      </c>
      <c r="AO167" t="s">
        <v>70</v>
      </c>
      <c r="AP167" t="str">
        <f t="shared" si="54"/>
        <v>86</v>
      </c>
      <c r="AQ167" s="145" t="s">
        <v>1826</v>
      </c>
      <c r="AR167" t="str">
        <f t="shared" si="55"/>
        <v>1-Adjusted Base Budget</v>
      </c>
      <c r="AS167" s="145" t="s">
        <v>1827</v>
      </c>
      <c r="AT167" t="s">
        <v>213</v>
      </c>
      <c r="AV167" t="str">
        <f t="shared" si="49"/>
        <v>VPDV</v>
      </c>
      <c r="AW167" t="str">
        <f t="shared" si="48"/>
        <v>VP DIVERSITY,EQUITY&amp;MULTICULTURAL AFFRS</v>
      </c>
    </row>
    <row r="168" spans="1:49">
      <c r="A168" s="59">
        <v>2018</v>
      </c>
      <c r="B168" t="s">
        <v>137</v>
      </c>
      <c r="C168" t="s">
        <v>71</v>
      </c>
      <c r="D168" t="s">
        <v>331</v>
      </c>
      <c r="E168" t="s">
        <v>332</v>
      </c>
      <c r="F168" t="s">
        <v>1705</v>
      </c>
      <c r="G168" t="s">
        <v>1706</v>
      </c>
      <c r="H168" t="s">
        <v>333</v>
      </c>
      <c r="I168" s="170" t="s">
        <v>69</v>
      </c>
      <c r="J168" t="s">
        <v>70</v>
      </c>
      <c r="K168" t="s">
        <v>214</v>
      </c>
      <c r="L168" t="s">
        <v>267</v>
      </c>
      <c r="M168" t="s">
        <v>268</v>
      </c>
      <c r="N168" t="s">
        <v>217</v>
      </c>
      <c r="O168" t="s">
        <v>263</v>
      </c>
      <c r="P168" t="s">
        <v>269</v>
      </c>
      <c r="Q168" t="s">
        <v>270</v>
      </c>
      <c r="R168" t="s">
        <v>271</v>
      </c>
      <c r="S168" t="s">
        <v>272</v>
      </c>
      <c r="T168" t="s">
        <v>270</v>
      </c>
      <c r="U168" s="61" t="s">
        <v>273</v>
      </c>
      <c r="V168" t="s">
        <v>249</v>
      </c>
      <c r="W168" t="s">
        <v>263</v>
      </c>
      <c r="X168" s="59">
        <v>121008</v>
      </c>
      <c r="Y168" s="59">
        <v>0</v>
      </c>
      <c r="AA168" s="146" t="str">
        <f t="shared" si="45"/>
        <v>EX</v>
      </c>
      <c r="AB168" s="146">
        <f t="shared" si="47"/>
        <v>0</v>
      </c>
      <c r="AC168" t="str">
        <f t="shared" si="50"/>
        <v>EX</v>
      </c>
      <c r="AD168" s="74">
        <f t="shared" si="51"/>
        <v>0</v>
      </c>
      <c r="AE168" s="74">
        <f t="shared" si="56"/>
        <v>0</v>
      </c>
      <c r="AF168">
        <v>1</v>
      </c>
      <c r="AG168">
        <v>0</v>
      </c>
      <c r="AH168" s="74">
        <v>0</v>
      </c>
      <c r="AJ168" s="74">
        <f t="shared" si="52"/>
        <v>0</v>
      </c>
      <c r="AK168" s="74">
        <f t="shared" si="46"/>
        <v>0</v>
      </c>
      <c r="AL168" t="str">
        <f t="shared" si="53"/>
        <v>N</v>
      </c>
      <c r="AN168" t="s">
        <v>71</v>
      </c>
      <c r="AO168" t="s">
        <v>70</v>
      </c>
      <c r="AP168" t="str">
        <f t="shared" si="54"/>
        <v>86</v>
      </c>
      <c r="AQ168" s="145" t="s">
        <v>1826</v>
      </c>
      <c r="AR168" t="str">
        <f t="shared" si="55"/>
        <v>1-Adjusted Base Budget</v>
      </c>
      <c r="AS168" s="145" t="s">
        <v>1827</v>
      </c>
      <c r="AT168" t="s">
        <v>213</v>
      </c>
      <c r="AV168" t="str">
        <f t="shared" si="49"/>
        <v>VPDV</v>
      </c>
      <c r="AW168" t="str">
        <f t="shared" si="48"/>
        <v>VP DIVERSITY,EQUITY&amp;MULTICULTURAL AFFRS</v>
      </c>
    </row>
    <row r="169" spans="1:49">
      <c r="A169" s="59">
        <v>2018</v>
      </c>
      <c r="B169" t="s">
        <v>137</v>
      </c>
      <c r="C169" t="s">
        <v>71</v>
      </c>
      <c r="D169" t="s">
        <v>331</v>
      </c>
      <c r="E169" t="s">
        <v>332</v>
      </c>
      <c r="F169" t="s">
        <v>348</v>
      </c>
      <c r="G169" t="s">
        <v>349</v>
      </c>
      <c r="H169" t="s">
        <v>333</v>
      </c>
      <c r="I169" s="170" t="s">
        <v>69</v>
      </c>
      <c r="J169" t="s">
        <v>70</v>
      </c>
      <c r="K169" t="s">
        <v>214</v>
      </c>
      <c r="L169" t="s">
        <v>267</v>
      </c>
      <c r="M169" t="s">
        <v>268</v>
      </c>
      <c r="N169" t="s">
        <v>1709</v>
      </c>
      <c r="O169" t="s">
        <v>263</v>
      </c>
      <c r="P169" t="s">
        <v>269</v>
      </c>
      <c r="Q169" t="s">
        <v>270</v>
      </c>
      <c r="R169" t="s">
        <v>271</v>
      </c>
      <c r="S169" t="s">
        <v>272</v>
      </c>
      <c r="T169" t="s">
        <v>270</v>
      </c>
      <c r="U169" s="61" t="s">
        <v>273</v>
      </c>
      <c r="V169" t="s">
        <v>249</v>
      </c>
      <c r="W169" t="s">
        <v>263</v>
      </c>
      <c r="X169" s="59">
        <v>90000</v>
      </c>
      <c r="Y169" s="59">
        <v>0</v>
      </c>
      <c r="AA169" s="146" t="str">
        <f t="shared" ref="AA169:AA232" si="57">IF(P169 ="CORI","IN",IF(P169 ="TRIN","IN",O169))</f>
        <v>EX</v>
      </c>
      <c r="AB169" s="146">
        <f t="shared" si="47"/>
        <v>0</v>
      </c>
      <c r="AC169" t="str">
        <f t="shared" si="50"/>
        <v>EX</v>
      </c>
      <c r="AD169" s="74">
        <f t="shared" si="51"/>
        <v>0</v>
      </c>
      <c r="AE169" s="74">
        <f t="shared" si="56"/>
        <v>0</v>
      </c>
      <c r="AF169">
        <v>1</v>
      </c>
      <c r="AG169">
        <v>0</v>
      </c>
      <c r="AH169" s="74">
        <v>0</v>
      </c>
      <c r="AJ169" s="74">
        <f t="shared" si="52"/>
        <v>0</v>
      </c>
      <c r="AK169" s="74">
        <f t="shared" si="46"/>
        <v>0</v>
      </c>
      <c r="AL169" t="str">
        <f t="shared" si="53"/>
        <v>N</v>
      </c>
      <c r="AN169" t="s">
        <v>71</v>
      </c>
      <c r="AO169" t="s">
        <v>70</v>
      </c>
      <c r="AP169" t="str">
        <f t="shared" si="54"/>
        <v>86</v>
      </c>
      <c r="AQ169" s="145" t="s">
        <v>1826</v>
      </c>
      <c r="AR169" t="str">
        <f t="shared" si="55"/>
        <v>1-Adjusted Base Budget</v>
      </c>
      <c r="AS169" s="145" t="s">
        <v>1827</v>
      </c>
      <c r="AT169" t="s">
        <v>213</v>
      </c>
      <c r="AV169" t="str">
        <f t="shared" si="49"/>
        <v>VPDV</v>
      </c>
      <c r="AW169" t="str">
        <f t="shared" si="48"/>
        <v>VP DIVERSITY,EQUITY&amp;MULTICULTURAL AFFRS</v>
      </c>
    </row>
    <row r="170" spans="1:49">
      <c r="A170" s="59">
        <v>2018</v>
      </c>
      <c r="B170" t="s">
        <v>137</v>
      </c>
      <c r="C170" t="s">
        <v>71</v>
      </c>
      <c r="D170" t="s">
        <v>331</v>
      </c>
      <c r="E170" t="s">
        <v>332</v>
      </c>
      <c r="F170" t="s">
        <v>348</v>
      </c>
      <c r="G170" t="s">
        <v>349</v>
      </c>
      <c r="H170" t="s">
        <v>333</v>
      </c>
      <c r="I170" s="170" t="s">
        <v>69</v>
      </c>
      <c r="J170" t="s">
        <v>70</v>
      </c>
      <c r="K170" t="s">
        <v>214</v>
      </c>
      <c r="L170" t="s">
        <v>276</v>
      </c>
      <c r="M170" t="s">
        <v>277</v>
      </c>
      <c r="N170" t="s">
        <v>217</v>
      </c>
      <c r="O170" t="s">
        <v>263</v>
      </c>
      <c r="P170" t="s">
        <v>278</v>
      </c>
      <c r="Q170" t="s">
        <v>279</v>
      </c>
      <c r="R170" t="s">
        <v>280</v>
      </c>
      <c r="S170" t="s">
        <v>281</v>
      </c>
      <c r="T170" t="s">
        <v>282</v>
      </c>
      <c r="U170" s="61" t="s">
        <v>283</v>
      </c>
      <c r="V170" t="s">
        <v>249</v>
      </c>
      <c r="W170" t="s">
        <v>263</v>
      </c>
      <c r="X170" s="59">
        <v>0</v>
      </c>
      <c r="Y170" s="59">
        <v>5000</v>
      </c>
      <c r="AA170" s="146" t="str">
        <f t="shared" si="57"/>
        <v>EX</v>
      </c>
      <c r="AB170" s="146">
        <f t="shared" si="47"/>
        <v>0</v>
      </c>
      <c r="AC170" t="str">
        <f t="shared" si="50"/>
        <v>EX</v>
      </c>
      <c r="AD170" s="74">
        <f t="shared" si="51"/>
        <v>5000</v>
      </c>
      <c r="AE170" s="74">
        <f t="shared" si="56"/>
        <v>5000</v>
      </c>
      <c r="AF170">
        <v>1</v>
      </c>
      <c r="AG170">
        <v>0</v>
      </c>
      <c r="AH170" s="74">
        <v>0</v>
      </c>
      <c r="AJ170" s="74">
        <f t="shared" si="52"/>
        <v>0</v>
      </c>
      <c r="AK170" s="74">
        <f t="shared" si="46"/>
        <v>5000</v>
      </c>
      <c r="AL170" t="str">
        <f t="shared" si="53"/>
        <v>N</v>
      </c>
      <c r="AN170" t="s">
        <v>71</v>
      </c>
      <c r="AO170" t="s">
        <v>70</v>
      </c>
      <c r="AP170" t="str">
        <f t="shared" si="54"/>
        <v>86</v>
      </c>
      <c r="AQ170" s="145" t="s">
        <v>1826</v>
      </c>
      <c r="AR170" t="str">
        <f t="shared" si="55"/>
        <v>1-Adjusted Base Budget</v>
      </c>
      <c r="AS170" s="145" t="s">
        <v>1827</v>
      </c>
      <c r="AT170" t="s">
        <v>213</v>
      </c>
      <c r="AV170" t="str">
        <f t="shared" si="49"/>
        <v>VPDV</v>
      </c>
      <c r="AW170" t="str">
        <f t="shared" si="48"/>
        <v>VP DIVERSITY,EQUITY&amp;MULTICULTURAL AFFRS</v>
      </c>
    </row>
    <row r="171" spans="1:49">
      <c r="A171" s="59">
        <v>2018</v>
      </c>
      <c r="B171" t="s">
        <v>137</v>
      </c>
      <c r="C171" t="s">
        <v>71</v>
      </c>
      <c r="D171" t="s">
        <v>331</v>
      </c>
      <c r="E171" t="s">
        <v>332</v>
      </c>
      <c r="F171" t="s">
        <v>1705</v>
      </c>
      <c r="G171" t="s">
        <v>1706</v>
      </c>
      <c r="H171" t="s">
        <v>333</v>
      </c>
      <c r="I171" s="170" t="s">
        <v>69</v>
      </c>
      <c r="J171" t="s">
        <v>70</v>
      </c>
      <c r="K171" t="s">
        <v>214</v>
      </c>
      <c r="L171" t="s">
        <v>315</v>
      </c>
      <c r="M171" t="s">
        <v>316</v>
      </c>
      <c r="N171" t="s">
        <v>217</v>
      </c>
      <c r="O171" t="s">
        <v>263</v>
      </c>
      <c r="P171" t="s">
        <v>317</v>
      </c>
      <c r="Q171" t="s">
        <v>318</v>
      </c>
      <c r="R171" t="s">
        <v>319</v>
      </c>
      <c r="S171" t="s">
        <v>281</v>
      </c>
      <c r="T171" t="s">
        <v>282</v>
      </c>
      <c r="U171" s="61" t="s">
        <v>283</v>
      </c>
      <c r="V171" t="s">
        <v>249</v>
      </c>
      <c r="W171" t="s">
        <v>219</v>
      </c>
      <c r="X171" s="59">
        <v>162905</v>
      </c>
      <c r="Y171" s="59">
        <v>0</v>
      </c>
      <c r="AA171" s="146" t="str">
        <f t="shared" si="57"/>
        <v>IN</v>
      </c>
      <c r="AB171" s="146" t="str">
        <f t="shared" si="47"/>
        <v>10cr</v>
      </c>
      <c r="AC171" t="str">
        <f t="shared" si="50"/>
        <v>Allot/Xfer IN</v>
      </c>
      <c r="AD171" s="74">
        <f t="shared" si="51"/>
        <v>0</v>
      </c>
      <c r="AE171" s="74">
        <f t="shared" si="56"/>
        <v>0</v>
      </c>
      <c r="AF171">
        <v>1</v>
      </c>
      <c r="AG171">
        <v>0</v>
      </c>
      <c r="AH171" s="74">
        <v>0</v>
      </c>
      <c r="AJ171" s="74">
        <f t="shared" si="52"/>
        <v>0</v>
      </c>
      <c r="AK171" s="74">
        <f t="shared" si="46"/>
        <v>0</v>
      </c>
      <c r="AL171" t="str">
        <f t="shared" si="53"/>
        <v>N</v>
      </c>
      <c r="AN171" t="s">
        <v>71</v>
      </c>
      <c r="AO171" t="s">
        <v>70</v>
      </c>
      <c r="AP171" t="str">
        <f t="shared" si="54"/>
        <v>86</v>
      </c>
      <c r="AQ171" s="145" t="s">
        <v>1826</v>
      </c>
      <c r="AR171" t="str">
        <f t="shared" si="55"/>
        <v>1-Adjusted Base Budget</v>
      </c>
      <c r="AS171" s="145" t="s">
        <v>1827</v>
      </c>
      <c r="AT171" t="s">
        <v>213</v>
      </c>
      <c r="AV171" t="str">
        <f t="shared" si="49"/>
        <v>VPDV</v>
      </c>
      <c r="AW171" t="str">
        <f t="shared" si="48"/>
        <v>VP DIVERSITY,EQUITY&amp;MULTICULTURAL AFFRS</v>
      </c>
    </row>
    <row r="172" spans="1:49">
      <c r="A172" s="59">
        <v>2018</v>
      </c>
      <c r="B172" t="s">
        <v>137</v>
      </c>
      <c r="C172" t="s">
        <v>71</v>
      </c>
      <c r="D172" t="s">
        <v>331</v>
      </c>
      <c r="E172" t="s">
        <v>332</v>
      </c>
      <c r="F172" t="s">
        <v>348</v>
      </c>
      <c r="G172" t="s">
        <v>349</v>
      </c>
      <c r="H172" t="s">
        <v>333</v>
      </c>
      <c r="I172" s="170" t="s">
        <v>69</v>
      </c>
      <c r="J172" t="s">
        <v>70</v>
      </c>
      <c r="K172" t="s">
        <v>214</v>
      </c>
      <c r="L172" t="s">
        <v>315</v>
      </c>
      <c r="M172" t="s">
        <v>316</v>
      </c>
      <c r="N172" t="s">
        <v>217</v>
      </c>
      <c r="O172" t="s">
        <v>263</v>
      </c>
      <c r="P172" t="s">
        <v>317</v>
      </c>
      <c r="Q172" t="s">
        <v>318</v>
      </c>
      <c r="R172" t="s">
        <v>319</v>
      </c>
      <c r="S172" t="s">
        <v>281</v>
      </c>
      <c r="T172" t="s">
        <v>282</v>
      </c>
      <c r="U172" s="61" t="s">
        <v>283</v>
      </c>
      <c r="V172" t="s">
        <v>249</v>
      </c>
      <c r="W172" t="s">
        <v>219</v>
      </c>
      <c r="X172" s="59">
        <v>48500</v>
      </c>
      <c r="Y172" s="59">
        <v>0</v>
      </c>
      <c r="AA172" s="146" t="str">
        <f t="shared" si="57"/>
        <v>IN</v>
      </c>
      <c r="AB172" s="146" t="str">
        <f t="shared" si="47"/>
        <v>10cr</v>
      </c>
      <c r="AC172" t="str">
        <f t="shared" si="50"/>
        <v>Allot/Xfer IN</v>
      </c>
      <c r="AD172" s="74">
        <f t="shared" si="51"/>
        <v>0</v>
      </c>
      <c r="AE172" s="74">
        <f t="shared" si="56"/>
        <v>0</v>
      </c>
      <c r="AF172">
        <v>1</v>
      </c>
      <c r="AG172">
        <v>0</v>
      </c>
      <c r="AH172" s="74">
        <v>0</v>
      </c>
      <c r="AJ172" s="74">
        <f t="shared" si="52"/>
        <v>0</v>
      </c>
      <c r="AK172" s="74">
        <f t="shared" si="46"/>
        <v>0</v>
      </c>
      <c r="AL172" t="str">
        <f t="shared" si="53"/>
        <v>N</v>
      </c>
      <c r="AN172" t="s">
        <v>71</v>
      </c>
      <c r="AO172" t="s">
        <v>70</v>
      </c>
      <c r="AP172" t="str">
        <f t="shared" si="54"/>
        <v>86</v>
      </c>
      <c r="AQ172" s="145" t="s">
        <v>1826</v>
      </c>
      <c r="AR172" t="str">
        <f t="shared" si="55"/>
        <v>1-Adjusted Base Budget</v>
      </c>
      <c r="AS172" s="145" t="s">
        <v>1827</v>
      </c>
      <c r="AT172" t="s">
        <v>213</v>
      </c>
      <c r="AV172" t="str">
        <f t="shared" si="49"/>
        <v>VPDV</v>
      </c>
      <c r="AW172" t="str">
        <f t="shared" si="48"/>
        <v>VP DIVERSITY,EQUITY&amp;MULTICULTURAL AFFRS</v>
      </c>
    </row>
    <row r="173" spans="1:49">
      <c r="A173" s="59">
        <v>2018</v>
      </c>
      <c r="B173" t="s">
        <v>137</v>
      </c>
      <c r="C173" t="s">
        <v>74</v>
      </c>
      <c r="D173" t="s">
        <v>73</v>
      </c>
      <c r="E173" t="s">
        <v>429</v>
      </c>
      <c r="F173" t="s">
        <v>228</v>
      </c>
      <c r="H173" t="s">
        <v>430</v>
      </c>
      <c r="I173" s="170" t="s">
        <v>72</v>
      </c>
      <c r="J173" t="s">
        <v>73</v>
      </c>
      <c r="K173" t="s">
        <v>214</v>
      </c>
      <c r="L173" t="s">
        <v>431</v>
      </c>
      <c r="M173" t="s">
        <v>432</v>
      </c>
      <c r="N173" t="s">
        <v>217</v>
      </c>
      <c r="O173" t="s">
        <v>219</v>
      </c>
      <c r="P173" t="s">
        <v>433</v>
      </c>
      <c r="Q173" t="s">
        <v>434</v>
      </c>
      <c r="R173" t="s">
        <v>435</v>
      </c>
      <c r="S173" t="s">
        <v>223</v>
      </c>
      <c r="T173" t="s">
        <v>224</v>
      </c>
      <c r="U173" s="61" t="s">
        <v>225</v>
      </c>
      <c r="V173" t="s">
        <v>249</v>
      </c>
      <c r="W173" t="s">
        <v>219</v>
      </c>
      <c r="X173" s="59">
        <v>130560</v>
      </c>
      <c r="Y173" s="59">
        <v>130560</v>
      </c>
      <c r="AA173" s="146" t="str">
        <f t="shared" si="57"/>
        <v>IN</v>
      </c>
      <c r="AB173" s="146">
        <f t="shared" si="47"/>
        <v>0</v>
      </c>
      <c r="AC173" t="str">
        <f t="shared" si="50"/>
        <v>IN</v>
      </c>
      <c r="AD173" s="74">
        <f t="shared" si="51"/>
        <v>130560</v>
      </c>
      <c r="AE173" s="74">
        <f t="shared" si="56"/>
        <v>130560</v>
      </c>
      <c r="AF173">
        <v>1</v>
      </c>
      <c r="AG173">
        <v>0</v>
      </c>
      <c r="AH173" s="74">
        <v>0</v>
      </c>
      <c r="AJ173" s="74">
        <f t="shared" si="52"/>
        <v>0</v>
      </c>
      <c r="AK173" s="74">
        <f t="shared" si="46"/>
        <v>130560</v>
      </c>
      <c r="AL173" t="str">
        <f t="shared" si="53"/>
        <v>N</v>
      </c>
      <c r="AN173" t="s">
        <v>74</v>
      </c>
      <c r="AO173" t="s">
        <v>73</v>
      </c>
      <c r="AP173" t="str">
        <f t="shared" si="54"/>
        <v>88</v>
      </c>
      <c r="AQ173" s="145" t="s">
        <v>1826</v>
      </c>
      <c r="AR173" t="str">
        <f t="shared" si="55"/>
        <v>1-Adjusted Base Budget</v>
      </c>
      <c r="AS173" s="145" t="s">
        <v>1827</v>
      </c>
      <c r="AT173" t="s">
        <v>213</v>
      </c>
      <c r="AV173" t="str">
        <f t="shared" si="49"/>
        <v>PRES</v>
      </c>
      <c r="AW173" t="str">
        <f t="shared" si="48"/>
        <v>PRESIDENT'S OFFICE</v>
      </c>
    </row>
    <row r="174" spans="1:49">
      <c r="A174" s="59">
        <v>2018</v>
      </c>
      <c r="B174" t="s">
        <v>137</v>
      </c>
      <c r="C174" t="s">
        <v>74</v>
      </c>
      <c r="D174" t="s">
        <v>73</v>
      </c>
      <c r="E174" t="s">
        <v>436</v>
      </c>
      <c r="F174" t="s">
        <v>228</v>
      </c>
      <c r="H174" t="s">
        <v>261</v>
      </c>
      <c r="I174" s="170" t="s">
        <v>72</v>
      </c>
      <c r="J174" t="s">
        <v>73</v>
      </c>
      <c r="K174" t="s">
        <v>214</v>
      </c>
      <c r="L174" t="s">
        <v>125</v>
      </c>
      <c r="M174" t="s">
        <v>334</v>
      </c>
      <c r="N174" t="s">
        <v>217</v>
      </c>
      <c r="O174" t="s">
        <v>263</v>
      </c>
      <c r="P174" t="s">
        <v>335</v>
      </c>
      <c r="Q174" t="s">
        <v>336</v>
      </c>
      <c r="R174" t="s">
        <v>337</v>
      </c>
      <c r="S174" t="s">
        <v>338</v>
      </c>
      <c r="T174" t="s">
        <v>339</v>
      </c>
      <c r="U174" s="61" t="s">
        <v>340</v>
      </c>
      <c r="V174" t="s">
        <v>249</v>
      </c>
      <c r="W174" t="s">
        <v>263</v>
      </c>
      <c r="X174" s="59">
        <v>533205</v>
      </c>
      <c r="Y174" s="59">
        <v>533205</v>
      </c>
      <c r="AA174" s="146" t="str">
        <f t="shared" si="57"/>
        <v>EX</v>
      </c>
      <c r="AB174" s="146">
        <f t="shared" si="47"/>
        <v>0</v>
      </c>
      <c r="AC174" t="str">
        <f t="shared" si="50"/>
        <v>EX</v>
      </c>
      <c r="AD174" s="74">
        <f t="shared" si="51"/>
        <v>533205</v>
      </c>
      <c r="AE174" s="74">
        <f t="shared" si="56"/>
        <v>533205</v>
      </c>
      <c r="AF174">
        <v>1.3809</v>
      </c>
      <c r="AG174">
        <v>14726</v>
      </c>
      <c r="AH174" s="74">
        <v>-11410.587000000045</v>
      </c>
      <c r="AJ174" s="74">
        <f t="shared" si="52"/>
        <v>3315.412999999955</v>
      </c>
      <c r="AK174" s="74">
        <f t="shared" si="46"/>
        <v>536520.41299999994</v>
      </c>
      <c r="AL174" t="str">
        <f t="shared" si="53"/>
        <v>Y</v>
      </c>
      <c r="AN174" t="s">
        <v>74</v>
      </c>
      <c r="AO174" t="s">
        <v>73</v>
      </c>
      <c r="AP174" t="str">
        <f t="shared" si="54"/>
        <v>99</v>
      </c>
      <c r="AQ174" s="145" t="s">
        <v>1826</v>
      </c>
      <c r="AR174" t="str">
        <f t="shared" si="55"/>
        <v>2-Provision for Compensation Incr</v>
      </c>
      <c r="AS174" s="145" t="s">
        <v>1827</v>
      </c>
      <c r="AT174" t="s">
        <v>213</v>
      </c>
      <c r="AV174" t="str">
        <f t="shared" si="49"/>
        <v>PRES</v>
      </c>
      <c r="AW174" t="str">
        <f t="shared" si="48"/>
        <v>PRESIDENT'S OFFICE</v>
      </c>
    </row>
    <row r="175" spans="1:49">
      <c r="A175" s="59">
        <v>2018</v>
      </c>
      <c r="B175" t="s">
        <v>137</v>
      </c>
      <c r="C175" t="s">
        <v>74</v>
      </c>
      <c r="D175" t="s">
        <v>73</v>
      </c>
      <c r="E175" t="s">
        <v>429</v>
      </c>
      <c r="F175" t="s">
        <v>228</v>
      </c>
      <c r="H175" t="s">
        <v>430</v>
      </c>
      <c r="I175" s="170" t="s">
        <v>72</v>
      </c>
      <c r="J175" t="s">
        <v>73</v>
      </c>
      <c r="K175" t="s">
        <v>214</v>
      </c>
      <c r="L175" t="s">
        <v>125</v>
      </c>
      <c r="M175" t="s">
        <v>334</v>
      </c>
      <c r="N175" t="s">
        <v>217</v>
      </c>
      <c r="O175" t="s">
        <v>263</v>
      </c>
      <c r="P175" t="s">
        <v>335</v>
      </c>
      <c r="Q175" t="s">
        <v>336</v>
      </c>
      <c r="R175" t="s">
        <v>337</v>
      </c>
      <c r="S175" t="s">
        <v>338</v>
      </c>
      <c r="T175" t="s">
        <v>339</v>
      </c>
      <c r="U175" s="61" t="s">
        <v>340</v>
      </c>
      <c r="V175" t="s">
        <v>249</v>
      </c>
      <c r="W175" t="s">
        <v>263</v>
      </c>
      <c r="X175" s="59">
        <v>94095</v>
      </c>
      <c r="Y175" s="59">
        <v>94095</v>
      </c>
      <c r="AA175" s="146" t="str">
        <f t="shared" si="57"/>
        <v>EX</v>
      </c>
      <c r="AB175" s="146">
        <f t="shared" si="47"/>
        <v>0</v>
      </c>
      <c r="AC175" t="str">
        <f t="shared" si="50"/>
        <v>EX</v>
      </c>
      <c r="AD175" s="74">
        <f t="shared" si="51"/>
        <v>94095</v>
      </c>
      <c r="AE175" s="74">
        <f t="shared" si="56"/>
        <v>94095</v>
      </c>
      <c r="AF175">
        <v>1.3809</v>
      </c>
      <c r="AG175">
        <v>2599</v>
      </c>
      <c r="AH175" s="74">
        <v>-2013.633000000008</v>
      </c>
      <c r="AJ175" s="74">
        <f t="shared" si="52"/>
        <v>585.366999999992</v>
      </c>
      <c r="AK175" s="74">
        <f t="shared" si="46"/>
        <v>94680.366999999998</v>
      </c>
      <c r="AL175" t="str">
        <f t="shared" si="53"/>
        <v>Y</v>
      </c>
      <c r="AN175" t="s">
        <v>74</v>
      </c>
      <c r="AO175" t="s">
        <v>73</v>
      </c>
      <c r="AP175" t="str">
        <f t="shared" si="54"/>
        <v>99</v>
      </c>
      <c r="AQ175" s="145" t="s">
        <v>1826</v>
      </c>
      <c r="AR175" t="str">
        <f t="shared" si="55"/>
        <v>2-Provision for Compensation Incr</v>
      </c>
      <c r="AS175" s="145" t="s">
        <v>1827</v>
      </c>
      <c r="AT175" t="s">
        <v>213</v>
      </c>
      <c r="AV175" t="str">
        <f t="shared" si="49"/>
        <v>PRES</v>
      </c>
      <c r="AW175" t="str">
        <f t="shared" si="48"/>
        <v>PRESIDENT'S OFFICE</v>
      </c>
    </row>
    <row r="176" spans="1:49">
      <c r="A176" s="59">
        <v>2018</v>
      </c>
      <c r="B176" t="s">
        <v>137</v>
      </c>
      <c r="C176" t="s">
        <v>74</v>
      </c>
      <c r="D176" t="s">
        <v>73</v>
      </c>
      <c r="E176" t="s">
        <v>436</v>
      </c>
      <c r="F176" t="s">
        <v>228</v>
      </c>
      <c r="H176" t="s">
        <v>261</v>
      </c>
      <c r="I176" s="170" t="s">
        <v>72</v>
      </c>
      <c r="J176" t="s">
        <v>73</v>
      </c>
      <c r="K176" t="s">
        <v>214</v>
      </c>
      <c r="L176" t="s">
        <v>437</v>
      </c>
      <c r="M176" t="s">
        <v>438</v>
      </c>
      <c r="N176" t="s">
        <v>217</v>
      </c>
      <c r="O176" t="s">
        <v>263</v>
      </c>
      <c r="P176" t="s">
        <v>439</v>
      </c>
      <c r="Q176" t="s">
        <v>440</v>
      </c>
      <c r="R176" t="s">
        <v>441</v>
      </c>
      <c r="S176" t="s">
        <v>338</v>
      </c>
      <c r="T176" t="s">
        <v>339</v>
      </c>
      <c r="U176" s="61" t="s">
        <v>340</v>
      </c>
      <c r="V176" t="s">
        <v>249</v>
      </c>
      <c r="W176" t="s">
        <v>263</v>
      </c>
      <c r="X176" s="59">
        <v>1000</v>
      </c>
      <c r="Y176" s="59">
        <v>1000</v>
      </c>
      <c r="AA176" s="146" t="str">
        <f t="shared" si="57"/>
        <v>EX</v>
      </c>
      <c r="AB176" s="146">
        <f t="shared" si="47"/>
        <v>0</v>
      </c>
      <c r="AC176" t="str">
        <f t="shared" si="50"/>
        <v>EX</v>
      </c>
      <c r="AD176" s="74">
        <f t="shared" si="51"/>
        <v>1000</v>
      </c>
      <c r="AE176" s="74">
        <f t="shared" si="56"/>
        <v>1000</v>
      </c>
      <c r="AF176">
        <v>1</v>
      </c>
      <c r="AG176">
        <v>0</v>
      </c>
      <c r="AH176" s="74">
        <v>0</v>
      </c>
      <c r="AJ176" s="74">
        <f t="shared" si="52"/>
        <v>0</v>
      </c>
      <c r="AK176" s="74">
        <f t="shared" si="46"/>
        <v>1000</v>
      </c>
      <c r="AL176" t="str">
        <f t="shared" si="53"/>
        <v>N</v>
      </c>
      <c r="AN176" t="s">
        <v>74</v>
      </c>
      <c r="AO176" t="s">
        <v>73</v>
      </c>
      <c r="AP176" t="str">
        <f t="shared" si="54"/>
        <v>88</v>
      </c>
      <c r="AQ176" s="145" t="s">
        <v>1826</v>
      </c>
      <c r="AR176" t="str">
        <f t="shared" si="55"/>
        <v>1-Adjusted Base Budget</v>
      </c>
      <c r="AS176" s="145" t="s">
        <v>1827</v>
      </c>
      <c r="AT176" t="s">
        <v>213</v>
      </c>
      <c r="AV176" t="str">
        <f t="shared" si="49"/>
        <v>PRES</v>
      </c>
      <c r="AW176" t="str">
        <f t="shared" si="48"/>
        <v>PRESIDENT'S OFFICE</v>
      </c>
    </row>
    <row r="177" spans="1:49">
      <c r="A177" s="59">
        <v>2018</v>
      </c>
      <c r="B177" t="s">
        <v>137</v>
      </c>
      <c r="C177" t="s">
        <v>74</v>
      </c>
      <c r="D177" t="s">
        <v>73</v>
      </c>
      <c r="E177" t="s">
        <v>436</v>
      </c>
      <c r="F177" t="s">
        <v>228</v>
      </c>
      <c r="H177" t="s">
        <v>261</v>
      </c>
      <c r="I177" s="170" t="s">
        <v>72</v>
      </c>
      <c r="J177" t="s">
        <v>73</v>
      </c>
      <c r="K177" t="s">
        <v>214</v>
      </c>
      <c r="L177" t="s">
        <v>442</v>
      </c>
      <c r="M177" t="s">
        <v>443</v>
      </c>
      <c r="N177" t="s">
        <v>217</v>
      </c>
      <c r="O177" t="s">
        <v>263</v>
      </c>
      <c r="P177" t="s">
        <v>439</v>
      </c>
      <c r="Q177" t="s">
        <v>440</v>
      </c>
      <c r="R177" t="s">
        <v>441</v>
      </c>
      <c r="S177" t="s">
        <v>338</v>
      </c>
      <c r="T177" t="s">
        <v>339</v>
      </c>
      <c r="U177" s="61" t="s">
        <v>340</v>
      </c>
      <c r="V177" t="s">
        <v>249</v>
      </c>
      <c r="W177" t="s">
        <v>263</v>
      </c>
      <c r="X177" s="59">
        <v>4000</v>
      </c>
      <c r="Y177" s="59">
        <v>4000</v>
      </c>
      <c r="AA177" s="146" t="str">
        <f t="shared" si="57"/>
        <v>EX</v>
      </c>
      <c r="AB177" s="146">
        <f t="shared" si="47"/>
        <v>0</v>
      </c>
      <c r="AC177" t="str">
        <f t="shared" si="50"/>
        <v>EX</v>
      </c>
      <c r="AD177" s="74">
        <f t="shared" si="51"/>
        <v>4000</v>
      </c>
      <c r="AE177" s="74">
        <f t="shared" si="56"/>
        <v>4000</v>
      </c>
      <c r="AF177">
        <v>1</v>
      </c>
      <c r="AG177">
        <v>0</v>
      </c>
      <c r="AH177" s="74">
        <v>0</v>
      </c>
      <c r="AJ177" s="74">
        <f t="shared" si="52"/>
        <v>0</v>
      </c>
      <c r="AK177" s="74">
        <f t="shared" si="46"/>
        <v>4000</v>
      </c>
      <c r="AL177" t="str">
        <f t="shared" si="53"/>
        <v>N</v>
      </c>
      <c r="AN177" t="s">
        <v>74</v>
      </c>
      <c r="AO177" t="s">
        <v>73</v>
      </c>
      <c r="AP177" t="str">
        <f t="shared" si="54"/>
        <v>88</v>
      </c>
      <c r="AQ177" s="145" t="s">
        <v>1826</v>
      </c>
      <c r="AR177" t="str">
        <f t="shared" si="55"/>
        <v>1-Adjusted Base Budget</v>
      </c>
      <c r="AS177" s="145" t="s">
        <v>1827</v>
      </c>
      <c r="AT177" t="s">
        <v>213</v>
      </c>
      <c r="AV177" t="str">
        <f t="shared" si="49"/>
        <v>PRES</v>
      </c>
      <c r="AW177" t="str">
        <f t="shared" si="48"/>
        <v>PRESIDENT'S OFFICE</v>
      </c>
    </row>
    <row r="178" spans="1:49">
      <c r="A178" s="59">
        <v>2018</v>
      </c>
      <c r="B178" t="s">
        <v>137</v>
      </c>
      <c r="C178" t="s">
        <v>74</v>
      </c>
      <c r="D178" t="s">
        <v>73</v>
      </c>
      <c r="E178" t="s">
        <v>436</v>
      </c>
      <c r="F178" t="s">
        <v>228</v>
      </c>
      <c r="H178" t="s">
        <v>261</v>
      </c>
      <c r="I178" s="170" t="s">
        <v>72</v>
      </c>
      <c r="J178" t="s">
        <v>73</v>
      </c>
      <c r="K178" t="s">
        <v>214</v>
      </c>
      <c r="L178" t="s">
        <v>444</v>
      </c>
      <c r="M178" t="s">
        <v>445</v>
      </c>
      <c r="N178" t="s">
        <v>217</v>
      </c>
      <c r="O178" t="s">
        <v>263</v>
      </c>
      <c r="P178" t="s">
        <v>446</v>
      </c>
      <c r="Q178" t="s">
        <v>447</v>
      </c>
      <c r="R178" t="s">
        <v>448</v>
      </c>
      <c r="S178" t="s">
        <v>338</v>
      </c>
      <c r="T178" t="s">
        <v>339</v>
      </c>
      <c r="U178" s="61" t="s">
        <v>340</v>
      </c>
      <c r="V178" t="s">
        <v>249</v>
      </c>
      <c r="W178" t="s">
        <v>263</v>
      </c>
      <c r="X178" s="59">
        <v>78000</v>
      </c>
      <c r="Y178" s="59">
        <v>78000</v>
      </c>
      <c r="AA178" s="146" t="str">
        <f t="shared" si="57"/>
        <v>EX</v>
      </c>
      <c r="AB178" s="146">
        <f t="shared" si="47"/>
        <v>0</v>
      </c>
      <c r="AC178" t="str">
        <f t="shared" si="50"/>
        <v>EX</v>
      </c>
      <c r="AD178" s="74">
        <f t="shared" si="51"/>
        <v>78000</v>
      </c>
      <c r="AE178" s="74">
        <f t="shared" si="56"/>
        <v>78000</v>
      </c>
      <c r="AF178">
        <v>1</v>
      </c>
      <c r="AG178">
        <v>0</v>
      </c>
      <c r="AH178" s="74">
        <v>0</v>
      </c>
      <c r="AJ178" s="74">
        <f t="shared" si="52"/>
        <v>0</v>
      </c>
      <c r="AK178" s="74">
        <f t="shared" si="46"/>
        <v>78000</v>
      </c>
      <c r="AL178" t="str">
        <f t="shared" si="53"/>
        <v>N</v>
      </c>
      <c r="AN178" t="s">
        <v>74</v>
      </c>
      <c r="AO178" t="s">
        <v>73</v>
      </c>
      <c r="AP178" t="str">
        <f t="shared" si="54"/>
        <v>88</v>
      </c>
      <c r="AQ178" s="145" t="s">
        <v>1826</v>
      </c>
      <c r="AR178" t="str">
        <f t="shared" si="55"/>
        <v>1-Adjusted Base Budget</v>
      </c>
      <c r="AS178" s="145" t="s">
        <v>1827</v>
      </c>
      <c r="AT178" t="s">
        <v>213</v>
      </c>
      <c r="AV178" t="str">
        <f t="shared" si="49"/>
        <v>PRES</v>
      </c>
      <c r="AW178" t="str">
        <f t="shared" si="48"/>
        <v>PRESIDENT'S OFFICE</v>
      </c>
    </row>
    <row r="179" spans="1:49">
      <c r="A179" s="59">
        <v>2018</v>
      </c>
      <c r="B179" t="s">
        <v>137</v>
      </c>
      <c r="C179" t="s">
        <v>74</v>
      </c>
      <c r="D179" t="s">
        <v>73</v>
      </c>
      <c r="E179" t="s">
        <v>436</v>
      </c>
      <c r="F179" t="s">
        <v>228</v>
      </c>
      <c r="H179" t="s">
        <v>261</v>
      </c>
      <c r="I179" s="170" t="s">
        <v>72</v>
      </c>
      <c r="J179" t="s">
        <v>73</v>
      </c>
      <c r="K179" t="s">
        <v>214</v>
      </c>
      <c r="L179" t="s">
        <v>449</v>
      </c>
      <c r="M179" t="s">
        <v>450</v>
      </c>
      <c r="N179" t="s">
        <v>217</v>
      </c>
      <c r="O179" t="s">
        <v>263</v>
      </c>
      <c r="P179" t="s">
        <v>446</v>
      </c>
      <c r="Q179" t="s">
        <v>447</v>
      </c>
      <c r="R179" t="s">
        <v>448</v>
      </c>
      <c r="S179" t="s">
        <v>338</v>
      </c>
      <c r="T179" t="s">
        <v>339</v>
      </c>
      <c r="U179" s="61" t="s">
        <v>340</v>
      </c>
      <c r="V179" t="s">
        <v>249</v>
      </c>
      <c r="W179" t="s">
        <v>263</v>
      </c>
      <c r="X179" s="59">
        <v>2000</v>
      </c>
      <c r="Y179" s="59">
        <v>2000</v>
      </c>
      <c r="AA179" s="146" t="str">
        <f t="shared" si="57"/>
        <v>EX</v>
      </c>
      <c r="AB179" s="146">
        <f t="shared" si="47"/>
        <v>0</v>
      </c>
      <c r="AC179" t="str">
        <f t="shared" si="50"/>
        <v>EX</v>
      </c>
      <c r="AD179" s="74">
        <f t="shared" si="51"/>
        <v>2000</v>
      </c>
      <c r="AE179" s="74">
        <f t="shared" si="56"/>
        <v>2000</v>
      </c>
      <c r="AF179">
        <v>1</v>
      </c>
      <c r="AG179">
        <v>0</v>
      </c>
      <c r="AH179" s="74">
        <v>0</v>
      </c>
      <c r="AJ179" s="74">
        <f t="shared" si="52"/>
        <v>0</v>
      </c>
      <c r="AK179" s="74">
        <f t="shared" ref="AK179:AK242" si="58">AE179 +AJ179</f>
        <v>2000</v>
      </c>
      <c r="AL179" t="str">
        <f t="shared" si="53"/>
        <v>N</v>
      </c>
      <c r="AN179" t="s">
        <v>74</v>
      </c>
      <c r="AO179" t="s">
        <v>73</v>
      </c>
      <c r="AP179" t="str">
        <f t="shared" si="54"/>
        <v>88</v>
      </c>
      <c r="AQ179" s="145" t="s">
        <v>1826</v>
      </c>
      <c r="AR179" t="str">
        <f t="shared" si="55"/>
        <v>1-Adjusted Base Budget</v>
      </c>
      <c r="AS179" s="145" t="s">
        <v>1827</v>
      </c>
      <c r="AT179" t="s">
        <v>213</v>
      </c>
      <c r="AV179" t="str">
        <f t="shared" si="49"/>
        <v>PRES</v>
      </c>
      <c r="AW179" t="str">
        <f t="shared" si="48"/>
        <v>PRESIDENT'S OFFICE</v>
      </c>
    </row>
    <row r="180" spans="1:49">
      <c r="A180" s="59">
        <v>2018</v>
      </c>
      <c r="B180" t="s">
        <v>137</v>
      </c>
      <c r="C180" t="s">
        <v>74</v>
      </c>
      <c r="D180" t="s">
        <v>73</v>
      </c>
      <c r="E180" t="s">
        <v>436</v>
      </c>
      <c r="F180" t="s">
        <v>228</v>
      </c>
      <c r="H180" t="s">
        <v>261</v>
      </c>
      <c r="I180" s="170" t="s">
        <v>72</v>
      </c>
      <c r="J180" t="s">
        <v>73</v>
      </c>
      <c r="K180" t="s">
        <v>214</v>
      </c>
      <c r="L180" t="s">
        <v>126</v>
      </c>
      <c r="M180" t="s">
        <v>345</v>
      </c>
      <c r="N180" t="s">
        <v>217</v>
      </c>
      <c r="O180" t="s">
        <v>263</v>
      </c>
      <c r="P180" t="s">
        <v>346</v>
      </c>
      <c r="Q180" t="s">
        <v>345</v>
      </c>
      <c r="R180" t="s">
        <v>347</v>
      </c>
      <c r="S180" t="s">
        <v>338</v>
      </c>
      <c r="T180" t="s">
        <v>339</v>
      </c>
      <c r="U180" s="61" t="s">
        <v>340</v>
      </c>
      <c r="V180" t="s">
        <v>249</v>
      </c>
      <c r="W180" t="s">
        <v>263</v>
      </c>
      <c r="X180" s="59">
        <v>827127</v>
      </c>
      <c r="Y180" s="59">
        <v>752659</v>
      </c>
      <c r="AA180" s="146" t="str">
        <f t="shared" si="57"/>
        <v>EX</v>
      </c>
      <c r="AB180" s="146">
        <f t="shared" si="47"/>
        <v>0</v>
      </c>
      <c r="AC180" t="str">
        <f t="shared" si="50"/>
        <v>EX</v>
      </c>
      <c r="AD180" s="74">
        <f t="shared" si="51"/>
        <v>752659</v>
      </c>
      <c r="AE180" s="74">
        <f t="shared" si="56"/>
        <v>752659</v>
      </c>
      <c r="AF180">
        <v>1.3809</v>
      </c>
      <c r="AG180">
        <v>20787</v>
      </c>
      <c r="AH180" s="74">
        <v>-16106.902600000065</v>
      </c>
      <c r="AJ180" s="74">
        <f t="shared" si="52"/>
        <v>4680.0973999999351</v>
      </c>
      <c r="AK180" s="74">
        <f t="shared" si="58"/>
        <v>757339.09739999997</v>
      </c>
      <c r="AL180" t="str">
        <f t="shared" si="53"/>
        <v>Y</v>
      </c>
      <c r="AN180" t="s">
        <v>74</v>
      </c>
      <c r="AO180" t="s">
        <v>73</v>
      </c>
      <c r="AP180" t="str">
        <f t="shared" si="54"/>
        <v>99</v>
      </c>
      <c r="AQ180" s="145" t="s">
        <v>1826</v>
      </c>
      <c r="AR180" t="str">
        <f t="shared" si="55"/>
        <v>2-Provision for Compensation Incr</v>
      </c>
      <c r="AS180" s="145" t="s">
        <v>1827</v>
      </c>
      <c r="AT180" t="s">
        <v>213</v>
      </c>
      <c r="AV180" t="str">
        <f t="shared" si="49"/>
        <v>PRES</v>
      </c>
      <c r="AW180" t="str">
        <f t="shared" si="48"/>
        <v>PRESIDENT'S OFFICE</v>
      </c>
    </row>
    <row r="181" spans="1:49">
      <c r="A181" s="59">
        <v>2018</v>
      </c>
      <c r="B181" t="s">
        <v>137</v>
      </c>
      <c r="C181" t="s">
        <v>74</v>
      </c>
      <c r="D181" t="s">
        <v>73</v>
      </c>
      <c r="E181" t="s">
        <v>451</v>
      </c>
      <c r="F181" t="s">
        <v>228</v>
      </c>
      <c r="H181" t="s">
        <v>452</v>
      </c>
      <c r="I181" s="170" t="s">
        <v>72</v>
      </c>
      <c r="J181" t="s">
        <v>73</v>
      </c>
      <c r="K181" t="s">
        <v>214</v>
      </c>
      <c r="L181" t="s">
        <v>126</v>
      </c>
      <c r="M181" t="s">
        <v>345</v>
      </c>
      <c r="N181" t="s">
        <v>217</v>
      </c>
      <c r="O181" t="s">
        <v>263</v>
      </c>
      <c r="P181" t="s">
        <v>346</v>
      </c>
      <c r="Q181" t="s">
        <v>345</v>
      </c>
      <c r="R181" t="s">
        <v>347</v>
      </c>
      <c r="S181" t="s">
        <v>338</v>
      </c>
      <c r="T181" t="s">
        <v>339</v>
      </c>
      <c r="U181" s="61" t="s">
        <v>340</v>
      </c>
      <c r="V181" t="s">
        <v>249</v>
      </c>
      <c r="W181" t="s">
        <v>263</v>
      </c>
      <c r="X181" s="59">
        <v>0</v>
      </c>
      <c r="Y181" s="59">
        <v>172089</v>
      </c>
      <c r="AA181" s="146" t="str">
        <f t="shared" si="57"/>
        <v>EX</v>
      </c>
      <c r="AB181" s="146">
        <f t="shared" ref="AB181:AB244" si="59">IF(O181 =AA181,Z181,"10cr")</f>
        <v>0</v>
      </c>
      <c r="AC181" t="str">
        <f t="shared" si="50"/>
        <v>EX</v>
      </c>
      <c r="AD181" s="74">
        <f t="shared" si="51"/>
        <v>172089</v>
      </c>
      <c r="AE181" s="74">
        <f t="shared" si="56"/>
        <v>172089</v>
      </c>
      <c r="AF181">
        <v>1.3809</v>
      </c>
      <c r="AG181">
        <v>4753</v>
      </c>
      <c r="AH181" s="74">
        <v>-3682.7046000000146</v>
      </c>
      <c r="AJ181" s="74">
        <f t="shared" si="52"/>
        <v>1070.2953999999854</v>
      </c>
      <c r="AK181" s="74">
        <f t="shared" si="58"/>
        <v>173159.29539999997</v>
      </c>
      <c r="AL181" t="str">
        <f t="shared" si="53"/>
        <v>Y</v>
      </c>
      <c r="AN181" t="s">
        <v>74</v>
      </c>
      <c r="AO181" t="s">
        <v>73</v>
      </c>
      <c r="AP181" t="str">
        <f t="shared" si="54"/>
        <v>99</v>
      </c>
      <c r="AQ181" s="145" t="s">
        <v>1826</v>
      </c>
      <c r="AR181" t="str">
        <f t="shared" si="55"/>
        <v>2-Provision for Compensation Incr</v>
      </c>
      <c r="AS181" s="145" t="s">
        <v>1827</v>
      </c>
      <c r="AT181" t="s">
        <v>213</v>
      </c>
      <c r="AV181" t="str">
        <f t="shared" si="49"/>
        <v>PRES</v>
      </c>
      <c r="AW181" t="str">
        <f t="shared" si="48"/>
        <v>PRESIDENT'S OFFICE</v>
      </c>
    </row>
    <row r="182" spans="1:49">
      <c r="A182" s="59">
        <v>2018</v>
      </c>
      <c r="B182" t="s">
        <v>137</v>
      </c>
      <c r="C182" t="s">
        <v>74</v>
      </c>
      <c r="D182" t="s">
        <v>73</v>
      </c>
      <c r="E182" t="s">
        <v>436</v>
      </c>
      <c r="F182" t="s">
        <v>228</v>
      </c>
      <c r="H182" t="s">
        <v>261</v>
      </c>
      <c r="I182" s="170" t="s">
        <v>72</v>
      </c>
      <c r="J182" t="s">
        <v>73</v>
      </c>
      <c r="K182" t="s">
        <v>214</v>
      </c>
      <c r="L182" t="s">
        <v>453</v>
      </c>
      <c r="M182" t="s">
        <v>454</v>
      </c>
      <c r="N182" t="s">
        <v>217</v>
      </c>
      <c r="O182" t="s">
        <v>263</v>
      </c>
      <c r="P182" t="s">
        <v>346</v>
      </c>
      <c r="Q182" t="s">
        <v>345</v>
      </c>
      <c r="R182" t="s">
        <v>347</v>
      </c>
      <c r="S182" t="s">
        <v>338</v>
      </c>
      <c r="T182" t="s">
        <v>339</v>
      </c>
      <c r="U182" s="61" t="s">
        <v>340</v>
      </c>
      <c r="V182" t="s">
        <v>249</v>
      </c>
      <c r="W182" t="s">
        <v>263</v>
      </c>
      <c r="X182" s="59">
        <v>50000</v>
      </c>
      <c r="Y182" s="59">
        <v>50000</v>
      </c>
      <c r="AA182" s="146" t="str">
        <f t="shared" si="57"/>
        <v>EX</v>
      </c>
      <c r="AB182" s="146">
        <f t="shared" si="59"/>
        <v>0</v>
      </c>
      <c r="AC182" t="str">
        <f t="shared" si="50"/>
        <v>EX</v>
      </c>
      <c r="AD182" s="74">
        <f t="shared" si="51"/>
        <v>50000</v>
      </c>
      <c r="AE182" s="74">
        <f t="shared" si="56"/>
        <v>50000</v>
      </c>
      <c r="AF182">
        <v>1</v>
      </c>
      <c r="AG182">
        <v>0</v>
      </c>
      <c r="AH182" s="74">
        <v>0</v>
      </c>
      <c r="AJ182" s="74">
        <f t="shared" si="52"/>
        <v>0</v>
      </c>
      <c r="AK182" s="74">
        <f t="shared" si="58"/>
        <v>50000</v>
      </c>
      <c r="AL182" t="str">
        <f t="shared" si="53"/>
        <v>N</v>
      </c>
      <c r="AN182" t="s">
        <v>74</v>
      </c>
      <c r="AO182" t="s">
        <v>73</v>
      </c>
      <c r="AP182" t="str">
        <f t="shared" si="54"/>
        <v>88</v>
      </c>
      <c r="AQ182" s="145" t="s">
        <v>1826</v>
      </c>
      <c r="AR182" t="str">
        <f t="shared" si="55"/>
        <v>1-Adjusted Base Budget</v>
      </c>
      <c r="AS182" s="145" t="s">
        <v>1827</v>
      </c>
      <c r="AT182" t="s">
        <v>213</v>
      </c>
      <c r="AV182" t="str">
        <f t="shared" si="49"/>
        <v>PRES</v>
      </c>
      <c r="AW182" t="str">
        <f t="shared" si="48"/>
        <v>PRESIDENT'S OFFICE</v>
      </c>
    </row>
    <row r="183" spans="1:49">
      <c r="A183" s="59">
        <v>2018</v>
      </c>
      <c r="B183" t="s">
        <v>137</v>
      </c>
      <c r="C183" t="s">
        <v>74</v>
      </c>
      <c r="D183" t="s">
        <v>73</v>
      </c>
      <c r="E183" t="s">
        <v>436</v>
      </c>
      <c r="F183" t="s">
        <v>228</v>
      </c>
      <c r="H183" t="s">
        <v>261</v>
      </c>
      <c r="I183" s="170" t="s">
        <v>72</v>
      </c>
      <c r="J183" t="s">
        <v>73</v>
      </c>
      <c r="K183" t="s">
        <v>214</v>
      </c>
      <c r="L183" t="s">
        <v>127</v>
      </c>
      <c r="M183" t="s">
        <v>455</v>
      </c>
      <c r="N183" t="s">
        <v>217</v>
      </c>
      <c r="O183" t="s">
        <v>263</v>
      </c>
      <c r="P183" t="s">
        <v>346</v>
      </c>
      <c r="Q183" t="s">
        <v>345</v>
      </c>
      <c r="R183" t="s">
        <v>347</v>
      </c>
      <c r="S183" t="s">
        <v>338</v>
      </c>
      <c r="T183" t="s">
        <v>339</v>
      </c>
      <c r="U183" s="61" t="s">
        <v>340</v>
      </c>
      <c r="V183" t="s">
        <v>249</v>
      </c>
      <c r="W183" t="s">
        <v>263</v>
      </c>
      <c r="X183" s="59">
        <v>136614</v>
      </c>
      <c r="Y183" s="59">
        <v>136614</v>
      </c>
      <c r="AA183" s="146" t="str">
        <f t="shared" si="57"/>
        <v>EX</v>
      </c>
      <c r="AB183" s="146">
        <f t="shared" si="59"/>
        <v>0</v>
      </c>
      <c r="AC183" t="str">
        <f t="shared" si="50"/>
        <v>EX</v>
      </c>
      <c r="AD183" s="74">
        <f t="shared" si="51"/>
        <v>136614</v>
      </c>
      <c r="AE183" s="74">
        <f t="shared" si="56"/>
        <v>136614</v>
      </c>
      <c r="AF183">
        <v>1.3809</v>
      </c>
      <c r="AG183">
        <v>3773</v>
      </c>
      <c r="AH183" s="74">
        <v>-2923.5396000000119</v>
      </c>
      <c r="AJ183" s="74">
        <f t="shared" si="52"/>
        <v>849.46039999998811</v>
      </c>
      <c r="AK183" s="74">
        <f t="shared" si="58"/>
        <v>137463.46039999998</v>
      </c>
      <c r="AL183" t="str">
        <f t="shared" si="53"/>
        <v>Y</v>
      </c>
      <c r="AN183" t="s">
        <v>74</v>
      </c>
      <c r="AO183" t="s">
        <v>73</v>
      </c>
      <c r="AP183" t="str">
        <f t="shared" si="54"/>
        <v>99</v>
      </c>
      <c r="AQ183" s="145" t="s">
        <v>1826</v>
      </c>
      <c r="AR183" t="str">
        <f t="shared" si="55"/>
        <v>2-Provision for Compensation Incr</v>
      </c>
      <c r="AS183" s="145" t="s">
        <v>1827</v>
      </c>
      <c r="AT183" t="s">
        <v>213</v>
      </c>
      <c r="AV183" t="str">
        <f t="shared" si="49"/>
        <v>PRES</v>
      </c>
      <c r="AW183" t="str">
        <f t="shared" si="48"/>
        <v>PRESIDENT'S OFFICE</v>
      </c>
    </row>
    <row r="184" spans="1:49">
      <c r="A184" s="59">
        <v>2018</v>
      </c>
      <c r="B184" t="s">
        <v>137</v>
      </c>
      <c r="C184" t="s">
        <v>74</v>
      </c>
      <c r="D184" t="s">
        <v>73</v>
      </c>
      <c r="E184" t="s">
        <v>436</v>
      </c>
      <c r="F184" t="s">
        <v>228</v>
      </c>
      <c r="H184" t="s">
        <v>261</v>
      </c>
      <c r="I184" s="170" t="s">
        <v>72</v>
      </c>
      <c r="J184" t="s">
        <v>73</v>
      </c>
      <c r="K184" t="s">
        <v>214</v>
      </c>
      <c r="L184" t="s">
        <v>128</v>
      </c>
      <c r="M184" t="s">
        <v>457</v>
      </c>
      <c r="N184" t="s">
        <v>217</v>
      </c>
      <c r="O184" t="s">
        <v>263</v>
      </c>
      <c r="P184" t="s">
        <v>458</v>
      </c>
      <c r="Q184" t="s">
        <v>459</v>
      </c>
      <c r="R184" t="s">
        <v>460</v>
      </c>
      <c r="S184" t="s">
        <v>338</v>
      </c>
      <c r="T184" t="s">
        <v>339</v>
      </c>
      <c r="U184" s="61" t="s">
        <v>340</v>
      </c>
      <c r="V184" t="s">
        <v>249</v>
      </c>
      <c r="W184" t="s">
        <v>263</v>
      </c>
      <c r="X184" s="59">
        <v>299415</v>
      </c>
      <c r="Y184" s="59">
        <v>72384</v>
      </c>
      <c r="AA184" s="146" t="str">
        <f t="shared" si="57"/>
        <v>EX</v>
      </c>
      <c r="AB184" s="146">
        <f t="shared" si="59"/>
        <v>0</v>
      </c>
      <c r="AC184" t="str">
        <f t="shared" si="50"/>
        <v>EX</v>
      </c>
      <c r="AD184" s="74">
        <f t="shared" si="51"/>
        <v>72384</v>
      </c>
      <c r="AE184" s="74">
        <f t="shared" si="56"/>
        <v>72384</v>
      </c>
      <c r="AF184">
        <v>1.3859999999999999</v>
      </c>
      <c r="AG184">
        <v>2006</v>
      </c>
      <c r="AH184" s="74">
        <v>-282.29760000000107</v>
      </c>
      <c r="AJ184" s="74">
        <f t="shared" si="52"/>
        <v>1723.702399999999</v>
      </c>
      <c r="AK184" s="74">
        <f t="shared" si="58"/>
        <v>74107.702399999995</v>
      </c>
      <c r="AL184" t="str">
        <f t="shared" si="53"/>
        <v>Y</v>
      </c>
      <c r="AN184" t="s">
        <v>74</v>
      </c>
      <c r="AO184" t="s">
        <v>73</v>
      </c>
      <c r="AP184" t="str">
        <f t="shared" si="54"/>
        <v>99</v>
      </c>
      <c r="AQ184" s="145" t="s">
        <v>1826</v>
      </c>
      <c r="AR184" t="str">
        <f t="shared" si="55"/>
        <v>2-Provision for Compensation Incr</v>
      </c>
      <c r="AS184" s="145" t="s">
        <v>1827</v>
      </c>
      <c r="AT184" t="s">
        <v>213</v>
      </c>
      <c r="AV184" t="str">
        <f t="shared" si="49"/>
        <v>PRES</v>
      </c>
      <c r="AW184" t="str">
        <f t="shared" si="48"/>
        <v>PRESIDENT'S OFFICE</v>
      </c>
    </row>
    <row r="185" spans="1:49">
      <c r="A185" s="59">
        <v>2018</v>
      </c>
      <c r="B185" t="s">
        <v>137</v>
      </c>
      <c r="C185" t="s">
        <v>74</v>
      </c>
      <c r="D185" t="s">
        <v>73</v>
      </c>
      <c r="E185" t="s">
        <v>451</v>
      </c>
      <c r="F185" t="s">
        <v>228</v>
      </c>
      <c r="H185" t="s">
        <v>452</v>
      </c>
      <c r="I185" s="170" t="s">
        <v>72</v>
      </c>
      <c r="J185" t="s">
        <v>73</v>
      </c>
      <c r="K185" t="s">
        <v>214</v>
      </c>
      <c r="L185" t="s">
        <v>128</v>
      </c>
      <c r="M185" t="s">
        <v>457</v>
      </c>
      <c r="N185" t="s">
        <v>217</v>
      </c>
      <c r="O185" t="s">
        <v>263</v>
      </c>
      <c r="P185" t="s">
        <v>458</v>
      </c>
      <c r="Q185" t="s">
        <v>459</v>
      </c>
      <c r="R185" t="s">
        <v>460</v>
      </c>
      <c r="S185" t="s">
        <v>338</v>
      </c>
      <c r="T185" t="s">
        <v>339</v>
      </c>
      <c r="U185" s="61" t="s">
        <v>340</v>
      </c>
      <c r="V185" t="s">
        <v>249</v>
      </c>
      <c r="W185" t="s">
        <v>263</v>
      </c>
      <c r="X185" s="59">
        <v>0</v>
      </c>
      <c r="Y185" s="59">
        <v>227031</v>
      </c>
      <c r="AA185" s="146" t="str">
        <f t="shared" si="57"/>
        <v>EX</v>
      </c>
      <c r="AB185" s="146">
        <f t="shared" si="59"/>
        <v>0</v>
      </c>
      <c r="AC185" t="str">
        <f t="shared" si="50"/>
        <v>EX</v>
      </c>
      <c r="AD185" s="74">
        <f t="shared" si="51"/>
        <v>227031</v>
      </c>
      <c r="AE185" s="74">
        <f t="shared" si="56"/>
        <v>227031</v>
      </c>
      <c r="AF185">
        <v>1.3859999999999999</v>
      </c>
      <c r="AG185">
        <v>6293</v>
      </c>
      <c r="AH185" s="74">
        <v>-885.42090000000326</v>
      </c>
      <c r="AJ185" s="74">
        <f t="shared" si="52"/>
        <v>5407.5790999999972</v>
      </c>
      <c r="AK185" s="74">
        <f t="shared" si="58"/>
        <v>232438.5791</v>
      </c>
      <c r="AL185" t="str">
        <f t="shared" si="53"/>
        <v>Y</v>
      </c>
      <c r="AN185" t="s">
        <v>74</v>
      </c>
      <c r="AO185" t="s">
        <v>73</v>
      </c>
      <c r="AP185" t="str">
        <f t="shared" si="54"/>
        <v>99</v>
      </c>
      <c r="AQ185" s="145" t="s">
        <v>1826</v>
      </c>
      <c r="AR185" t="str">
        <f t="shared" si="55"/>
        <v>2-Provision for Compensation Incr</v>
      </c>
      <c r="AS185" s="145" t="s">
        <v>1827</v>
      </c>
      <c r="AT185" t="s">
        <v>213</v>
      </c>
      <c r="AV185" t="str">
        <f t="shared" si="49"/>
        <v>PRES</v>
      </c>
      <c r="AW185" t="str">
        <f t="shared" si="48"/>
        <v>PRESIDENT'S OFFICE</v>
      </c>
    </row>
    <row r="186" spans="1:49">
      <c r="A186" s="59">
        <v>2018</v>
      </c>
      <c r="B186" t="s">
        <v>137</v>
      </c>
      <c r="C186" t="s">
        <v>74</v>
      </c>
      <c r="D186" t="s">
        <v>73</v>
      </c>
      <c r="E186" t="s">
        <v>436</v>
      </c>
      <c r="F186" t="s">
        <v>228</v>
      </c>
      <c r="H186" t="s">
        <v>261</v>
      </c>
      <c r="I186" s="170" t="s">
        <v>72</v>
      </c>
      <c r="J186" t="s">
        <v>73</v>
      </c>
      <c r="K186" t="s">
        <v>214</v>
      </c>
      <c r="L186" t="s">
        <v>463</v>
      </c>
      <c r="M186" t="s">
        <v>464</v>
      </c>
      <c r="N186" t="s">
        <v>217</v>
      </c>
      <c r="O186" t="s">
        <v>263</v>
      </c>
      <c r="P186" t="s">
        <v>465</v>
      </c>
      <c r="Q186" t="s">
        <v>466</v>
      </c>
      <c r="R186" t="s">
        <v>467</v>
      </c>
      <c r="S186" t="s">
        <v>338</v>
      </c>
      <c r="T186" t="s">
        <v>339</v>
      </c>
      <c r="U186" s="61" t="s">
        <v>340</v>
      </c>
      <c r="V186" t="s">
        <v>249</v>
      </c>
      <c r="W186" t="s">
        <v>263</v>
      </c>
      <c r="X186" s="59">
        <v>3500</v>
      </c>
      <c r="Y186" s="59">
        <v>3500</v>
      </c>
      <c r="AA186" s="146" t="str">
        <f t="shared" si="57"/>
        <v>EX</v>
      </c>
      <c r="AB186" s="146">
        <f t="shared" si="59"/>
        <v>0</v>
      </c>
      <c r="AC186" t="str">
        <f t="shared" si="50"/>
        <v>EX</v>
      </c>
      <c r="AD186" s="74">
        <f t="shared" si="51"/>
        <v>3500</v>
      </c>
      <c r="AE186" s="74">
        <f t="shared" si="56"/>
        <v>3500</v>
      </c>
      <c r="AF186">
        <v>1</v>
      </c>
      <c r="AG186">
        <v>0</v>
      </c>
      <c r="AH186" s="74">
        <v>0</v>
      </c>
      <c r="AJ186" s="74">
        <f t="shared" si="52"/>
        <v>0</v>
      </c>
      <c r="AK186" s="74">
        <f t="shared" si="58"/>
        <v>3500</v>
      </c>
      <c r="AL186" t="str">
        <f t="shared" si="53"/>
        <v>N</v>
      </c>
      <c r="AN186" t="s">
        <v>74</v>
      </c>
      <c r="AO186" t="s">
        <v>73</v>
      </c>
      <c r="AP186" t="str">
        <f t="shared" si="54"/>
        <v>88</v>
      </c>
      <c r="AQ186" s="145" t="s">
        <v>1826</v>
      </c>
      <c r="AR186" t="str">
        <f t="shared" si="55"/>
        <v>1-Adjusted Base Budget</v>
      </c>
      <c r="AS186" s="145" t="s">
        <v>1827</v>
      </c>
      <c r="AT186" t="s">
        <v>213</v>
      </c>
      <c r="AV186" t="str">
        <f t="shared" si="49"/>
        <v>PRES</v>
      </c>
      <c r="AW186" t="str">
        <f t="shared" si="48"/>
        <v>PRESIDENT'S OFFICE</v>
      </c>
    </row>
    <row r="187" spans="1:49">
      <c r="A187" s="59">
        <v>2018</v>
      </c>
      <c r="B187" t="s">
        <v>137</v>
      </c>
      <c r="C187" t="s">
        <v>74</v>
      </c>
      <c r="D187" t="s">
        <v>73</v>
      </c>
      <c r="E187" t="s">
        <v>436</v>
      </c>
      <c r="F187" t="s">
        <v>228</v>
      </c>
      <c r="H187" t="s">
        <v>261</v>
      </c>
      <c r="I187" s="170" t="s">
        <v>72</v>
      </c>
      <c r="J187" t="s">
        <v>73</v>
      </c>
      <c r="K187" t="s">
        <v>214</v>
      </c>
      <c r="L187" t="s">
        <v>472</v>
      </c>
      <c r="M187" t="s">
        <v>473</v>
      </c>
      <c r="N187" t="s">
        <v>217</v>
      </c>
      <c r="O187" t="s">
        <v>263</v>
      </c>
      <c r="P187" t="s">
        <v>465</v>
      </c>
      <c r="Q187" t="s">
        <v>466</v>
      </c>
      <c r="R187" t="s">
        <v>467</v>
      </c>
      <c r="S187" t="s">
        <v>338</v>
      </c>
      <c r="T187" t="s">
        <v>339</v>
      </c>
      <c r="U187" s="61" t="s">
        <v>340</v>
      </c>
      <c r="V187" t="s">
        <v>249</v>
      </c>
      <c r="W187" t="s">
        <v>263</v>
      </c>
      <c r="X187" s="59">
        <v>7000</v>
      </c>
      <c r="Y187" s="59">
        <v>7000</v>
      </c>
      <c r="AA187" s="146" t="str">
        <f t="shared" si="57"/>
        <v>EX</v>
      </c>
      <c r="AB187" s="146">
        <f t="shared" si="59"/>
        <v>0</v>
      </c>
      <c r="AC187" t="str">
        <f t="shared" si="50"/>
        <v>EX</v>
      </c>
      <c r="AD187" s="74">
        <f t="shared" si="51"/>
        <v>7000</v>
      </c>
      <c r="AE187" s="74">
        <f t="shared" si="56"/>
        <v>7000</v>
      </c>
      <c r="AF187">
        <v>1</v>
      </c>
      <c r="AG187">
        <v>0</v>
      </c>
      <c r="AH187" s="74">
        <v>0</v>
      </c>
      <c r="AJ187" s="74">
        <f t="shared" si="52"/>
        <v>0</v>
      </c>
      <c r="AK187" s="74">
        <f t="shared" si="58"/>
        <v>7000</v>
      </c>
      <c r="AL187" t="str">
        <f t="shared" si="53"/>
        <v>N</v>
      </c>
      <c r="AN187" t="s">
        <v>74</v>
      </c>
      <c r="AO187" t="s">
        <v>73</v>
      </c>
      <c r="AP187" t="str">
        <f t="shared" si="54"/>
        <v>88</v>
      </c>
      <c r="AQ187" s="145" t="s">
        <v>1826</v>
      </c>
      <c r="AR187" t="str">
        <f t="shared" si="55"/>
        <v>1-Adjusted Base Budget</v>
      </c>
      <c r="AS187" s="145" t="s">
        <v>1827</v>
      </c>
      <c r="AT187" t="s">
        <v>213</v>
      </c>
      <c r="AV187" t="str">
        <f t="shared" si="49"/>
        <v>PRES</v>
      </c>
      <c r="AW187" t="str">
        <f t="shared" si="48"/>
        <v>PRESIDENT'S OFFICE</v>
      </c>
    </row>
    <row r="188" spans="1:49">
      <c r="A188" s="59">
        <v>2018</v>
      </c>
      <c r="B188" t="s">
        <v>137</v>
      </c>
      <c r="C188" t="s">
        <v>74</v>
      </c>
      <c r="D188" t="s">
        <v>73</v>
      </c>
      <c r="E188" t="s">
        <v>436</v>
      </c>
      <c r="F188" t="s">
        <v>228</v>
      </c>
      <c r="H188" t="s">
        <v>261</v>
      </c>
      <c r="I188" s="170" t="s">
        <v>72</v>
      </c>
      <c r="J188" t="s">
        <v>73</v>
      </c>
      <c r="K188" t="s">
        <v>214</v>
      </c>
      <c r="L188" t="s">
        <v>476</v>
      </c>
      <c r="M188" t="s">
        <v>477</v>
      </c>
      <c r="N188" t="s">
        <v>217</v>
      </c>
      <c r="O188" t="s">
        <v>263</v>
      </c>
      <c r="P188" t="s">
        <v>465</v>
      </c>
      <c r="Q188" t="s">
        <v>466</v>
      </c>
      <c r="R188" t="s">
        <v>467</v>
      </c>
      <c r="S188" t="s">
        <v>338</v>
      </c>
      <c r="T188" t="s">
        <v>339</v>
      </c>
      <c r="U188" s="61" t="s">
        <v>340</v>
      </c>
      <c r="V188" t="s">
        <v>249</v>
      </c>
      <c r="W188" t="s">
        <v>263</v>
      </c>
      <c r="X188" s="59">
        <v>2000</v>
      </c>
      <c r="Y188" s="59">
        <v>2000</v>
      </c>
      <c r="AA188" s="146" t="str">
        <f t="shared" si="57"/>
        <v>EX</v>
      </c>
      <c r="AB188" s="146">
        <f t="shared" si="59"/>
        <v>0</v>
      </c>
      <c r="AC188" t="str">
        <f t="shared" si="50"/>
        <v>EX</v>
      </c>
      <c r="AD188" s="74">
        <f t="shared" si="51"/>
        <v>2000</v>
      </c>
      <c r="AE188" s="74">
        <f t="shared" si="56"/>
        <v>2000</v>
      </c>
      <c r="AF188">
        <v>1</v>
      </c>
      <c r="AG188">
        <v>0</v>
      </c>
      <c r="AH188" s="74">
        <v>0</v>
      </c>
      <c r="AJ188" s="74">
        <f t="shared" si="52"/>
        <v>0</v>
      </c>
      <c r="AK188" s="74">
        <f t="shared" si="58"/>
        <v>2000</v>
      </c>
      <c r="AL188" t="str">
        <f t="shared" si="53"/>
        <v>N</v>
      </c>
      <c r="AN188" t="s">
        <v>74</v>
      </c>
      <c r="AO188" t="s">
        <v>73</v>
      </c>
      <c r="AP188" t="str">
        <f t="shared" si="54"/>
        <v>88</v>
      </c>
      <c r="AQ188" s="145" t="s">
        <v>1826</v>
      </c>
      <c r="AR188" t="str">
        <f t="shared" si="55"/>
        <v>1-Adjusted Base Budget</v>
      </c>
      <c r="AS188" s="145" t="s">
        <v>1827</v>
      </c>
      <c r="AT188" t="s">
        <v>213</v>
      </c>
      <c r="AV188" t="str">
        <f t="shared" si="49"/>
        <v>PRES</v>
      </c>
      <c r="AW188" t="str">
        <f t="shared" si="48"/>
        <v>PRESIDENT'S OFFICE</v>
      </c>
    </row>
    <row r="189" spans="1:49">
      <c r="A189" s="59">
        <v>2018</v>
      </c>
      <c r="B189" t="s">
        <v>137</v>
      </c>
      <c r="C189" t="s">
        <v>74</v>
      </c>
      <c r="D189" t="s">
        <v>73</v>
      </c>
      <c r="E189" t="s">
        <v>436</v>
      </c>
      <c r="F189" t="s">
        <v>228</v>
      </c>
      <c r="H189" t="s">
        <v>261</v>
      </c>
      <c r="I189" s="170" t="s">
        <v>72</v>
      </c>
      <c r="J189" t="s">
        <v>73</v>
      </c>
      <c r="K189" t="s">
        <v>214</v>
      </c>
      <c r="L189" t="s">
        <v>350</v>
      </c>
      <c r="M189" t="s">
        <v>351</v>
      </c>
      <c r="N189" t="s">
        <v>217</v>
      </c>
      <c r="O189" t="s">
        <v>263</v>
      </c>
      <c r="P189" t="s">
        <v>352</v>
      </c>
      <c r="Q189" t="s">
        <v>353</v>
      </c>
      <c r="R189" t="s">
        <v>354</v>
      </c>
      <c r="S189" t="s">
        <v>264</v>
      </c>
      <c r="T189" t="s">
        <v>265</v>
      </c>
      <c r="U189" s="61" t="s">
        <v>266</v>
      </c>
      <c r="V189" t="s">
        <v>249</v>
      </c>
      <c r="W189" t="s">
        <v>263</v>
      </c>
      <c r="X189" s="59">
        <v>500</v>
      </c>
      <c r="Y189" s="59">
        <v>500</v>
      </c>
      <c r="AA189" s="146" t="str">
        <f t="shared" si="57"/>
        <v>EX</v>
      </c>
      <c r="AB189" s="146">
        <f t="shared" si="59"/>
        <v>0</v>
      </c>
      <c r="AC189" t="str">
        <f t="shared" si="50"/>
        <v>EX</v>
      </c>
      <c r="AD189" s="74">
        <f t="shared" si="51"/>
        <v>500</v>
      </c>
      <c r="AE189" s="74">
        <f t="shared" si="56"/>
        <v>500</v>
      </c>
      <c r="AF189">
        <v>1</v>
      </c>
      <c r="AG189">
        <v>0</v>
      </c>
      <c r="AH189" s="74">
        <v>0</v>
      </c>
      <c r="AJ189" s="74">
        <f t="shared" si="52"/>
        <v>0</v>
      </c>
      <c r="AK189" s="74">
        <f t="shared" si="58"/>
        <v>500</v>
      </c>
      <c r="AL189" t="str">
        <f t="shared" si="53"/>
        <v>N</v>
      </c>
      <c r="AN189" t="s">
        <v>74</v>
      </c>
      <c r="AO189" t="s">
        <v>73</v>
      </c>
      <c r="AP189" t="str">
        <f t="shared" si="54"/>
        <v>88</v>
      </c>
      <c r="AQ189" s="145" t="s">
        <v>1826</v>
      </c>
      <c r="AR189" t="str">
        <f t="shared" si="55"/>
        <v>1-Adjusted Base Budget</v>
      </c>
      <c r="AS189" s="145" t="s">
        <v>1827</v>
      </c>
      <c r="AT189" t="s">
        <v>213</v>
      </c>
      <c r="AV189" t="str">
        <f t="shared" si="49"/>
        <v>PRES</v>
      </c>
      <c r="AW189" t="str">
        <f t="shared" si="48"/>
        <v>PRESIDENT'S OFFICE</v>
      </c>
    </row>
    <row r="190" spans="1:49">
      <c r="A190" s="59">
        <v>2018</v>
      </c>
      <c r="B190" t="s">
        <v>137</v>
      </c>
      <c r="C190" t="s">
        <v>74</v>
      </c>
      <c r="D190" t="s">
        <v>73</v>
      </c>
      <c r="E190" t="s">
        <v>480</v>
      </c>
      <c r="F190" t="s">
        <v>228</v>
      </c>
      <c r="H190" t="s">
        <v>481</v>
      </c>
      <c r="I190" s="170" t="s">
        <v>72</v>
      </c>
      <c r="J190" t="s">
        <v>73</v>
      </c>
      <c r="K190" t="s">
        <v>214</v>
      </c>
      <c r="L190" t="s">
        <v>355</v>
      </c>
      <c r="M190" t="s">
        <v>356</v>
      </c>
      <c r="N190" t="s">
        <v>217</v>
      </c>
      <c r="O190" t="s">
        <v>263</v>
      </c>
      <c r="P190" t="s">
        <v>357</v>
      </c>
      <c r="Q190" t="s">
        <v>358</v>
      </c>
      <c r="R190" t="s">
        <v>359</v>
      </c>
      <c r="S190" t="s">
        <v>264</v>
      </c>
      <c r="T190" t="s">
        <v>265</v>
      </c>
      <c r="U190" s="61" t="s">
        <v>266</v>
      </c>
      <c r="V190" t="s">
        <v>249</v>
      </c>
      <c r="W190" t="s">
        <v>263</v>
      </c>
      <c r="X190" s="59">
        <v>150000</v>
      </c>
      <c r="Y190" s="59">
        <v>150000</v>
      </c>
      <c r="AA190" s="146" t="str">
        <f t="shared" si="57"/>
        <v>EX</v>
      </c>
      <c r="AB190" s="146">
        <f t="shared" si="59"/>
        <v>0</v>
      </c>
      <c r="AC190" t="str">
        <f t="shared" si="50"/>
        <v>EX</v>
      </c>
      <c r="AD190" s="74">
        <f t="shared" si="51"/>
        <v>150000</v>
      </c>
      <c r="AE190" s="74">
        <f t="shared" si="56"/>
        <v>150000</v>
      </c>
      <c r="AF190">
        <v>1</v>
      </c>
      <c r="AG190">
        <v>0</v>
      </c>
      <c r="AH190" s="74">
        <v>0</v>
      </c>
      <c r="AJ190" s="74">
        <f t="shared" si="52"/>
        <v>0</v>
      </c>
      <c r="AK190" s="74">
        <f t="shared" si="58"/>
        <v>150000</v>
      </c>
      <c r="AL190" t="str">
        <f t="shared" si="53"/>
        <v>N</v>
      </c>
      <c r="AN190" t="s">
        <v>74</v>
      </c>
      <c r="AO190" t="s">
        <v>73</v>
      </c>
      <c r="AP190" t="str">
        <f t="shared" si="54"/>
        <v>88</v>
      </c>
      <c r="AQ190" s="145" t="s">
        <v>1826</v>
      </c>
      <c r="AR190" t="str">
        <f t="shared" si="55"/>
        <v>1-Adjusted Base Budget</v>
      </c>
      <c r="AS190" s="145" t="s">
        <v>1827</v>
      </c>
      <c r="AT190" t="s">
        <v>213</v>
      </c>
      <c r="AV190" t="str">
        <f t="shared" si="49"/>
        <v>PRES</v>
      </c>
      <c r="AW190" t="str">
        <f t="shared" si="48"/>
        <v>PRESIDENT'S OFFICE</v>
      </c>
    </row>
    <row r="191" spans="1:49">
      <c r="A191" s="59">
        <v>2018</v>
      </c>
      <c r="B191" t="s">
        <v>137</v>
      </c>
      <c r="C191" t="s">
        <v>74</v>
      </c>
      <c r="D191" t="s">
        <v>73</v>
      </c>
      <c r="E191" t="s">
        <v>436</v>
      </c>
      <c r="F191" t="s">
        <v>228</v>
      </c>
      <c r="H191" t="s">
        <v>261</v>
      </c>
      <c r="I191" s="170" t="s">
        <v>72</v>
      </c>
      <c r="J191" t="s">
        <v>73</v>
      </c>
      <c r="K191" t="s">
        <v>214</v>
      </c>
      <c r="L191" t="s">
        <v>360</v>
      </c>
      <c r="M191" t="s">
        <v>361</v>
      </c>
      <c r="N191" t="s">
        <v>217</v>
      </c>
      <c r="O191" t="s">
        <v>263</v>
      </c>
      <c r="P191" t="s">
        <v>362</v>
      </c>
      <c r="Q191" t="s">
        <v>363</v>
      </c>
      <c r="R191" t="s">
        <v>364</v>
      </c>
      <c r="S191" t="s">
        <v>264</v>
      </c>
      <c r="T191" t="s">
        <v>265</v>
      </c>
      <c r="U191" s="61" t="s">
        <v>266</v>
      </c>
      <c r="V191" t="s">
        <v>249</v>
      </c>
      <c r="W191" t="s">
        <v>263</v>
      </c>
      <c r="X191" s="59">
        <v>47199</v>
      </c>
      <c r="Y191" s="59">
        <v>47199</v>
      </c>
      <c r="AA191" s="146" t="str">
        <f t="shared" si="57"/>
        <v>EX</v>
      </c>
      <c r="AB191" s="146">
        <f t="shared" si="59"/>
        <v>0</v>
      </c>
      <c r="AC191" t="str">
        <f t="shared" si="50"/>
        <v>EX</v>
      </c>
      <c r="AD191" s="74">
        <f t="shared" si="51"/>
        <v>47199</v>
      </c>
      <c r="AE191" s="74">
        <f t="shared" si="56"/>
        <v>47199</v>
      </c>
      <c r="AF191">
        <v>1</v>
      </c>
      <c r="AG191">
        <v>0</v>
      </c>
      <c r="AH191" s="74">
        <v>0</v>
      </c>
      <c r="AJ191" s="74">
        <f t="shared" si="52"/>
        <v>0</v>
      </c>
      <c r="AK191" s="74">
        <f t="shared" si="58"/>
        <v>47199</v>
      </c>
      <c r="AL191" t="str">
        <f t="shared" si="53"/>
        <v>N</v>
      </c>
      <c r="AN191" t="s">
        <v>74</v>
      </c>
      <c r="AO191" t="s">
        <v>73</v>
      </c>
      <c r="AP191" t="str">
        <f t="shared" si="54"/>
        <v>88</v>
      </c>
      <c r="AQ191" s="145" t="s">
        <v>1826</v>
      </c>
      <c r="AR191" t="str">
        <f t="shared" si="55"/>
        <v>1-Adjusted Base Budget</v>
      </c>
      <c r="AS191" s="145" t="s">
        <v>1827</v>
      </c>
      <c r="AT191" t="s">
        <v>213</v>
      </c>
      <c r="AV191" t="str">
        <f t="shared" si="49"/>
        <v>PRES</v>
      </c>
      <c r="AW191" t="str">
        <f t="shared" si="48"/>
        <v>PRESIDENT'S OFFICE</v>
      </c>
    </row>
    <row r="192" spans="1:49">
      <c r="A192" s="59">
        <v>2018</v>
      </c>
      <c r="B192" t="s">
        <v>137</v>
      </c>
      <c r="C192" t="s">
        <v>74</v>
      </c>
      <c r="D192" t="s">
        <v>73</v>
      </c>
      <c r="E192" t="s">
        <v>436</v>
      </c>
      <c r="F192" t="s">
        <v>228</v>
      </c>
      <c r="H192" t="s">
        <v>261</v>
      </c>
      <c r="I192" s="170" t="s">
        <v>72</v>
      </c>
      <c r="J192" t="s">
        <v>73</v>
      </c>
      <c r="K192" t="s">
        <v>214</v>
      </c>
      <c r="L192" t="s">
        <v>484</v>
      </c>
      <c r="M192" t="s">
        <v>485</v>
      </c>
      <c r="N192" t="s">
        <v>217</v>
      </c>
      <c r="O192" t="s">
        <v>263</v>
      </c>
      <c r="P192" t="s">
        <v>362</v>
      </c>
      <c r="Q192" t="s">
        <v>363</v>
      </c>
      <c r="R192" t="s">
        <v>364</v>
      </c>
      <c r="S192" t="s">
        <v>264</v>
      </c>
      <c r="T192" t="s">
        <v>265</v>
      </c>
      <c r="U192" s="61" t="s">
        <v>266</v>
      </c>
      <c r="V192" t="s">
        <v>249</v>
      </c>
      <c r="W192" t="s">
        <v>263</v>
      </c>
      <c r="X192" s="59">
        <v>32000</v>
      </c>
      <c r="Y192" s="59">
        <v>32000</v>
      </c>
      <c r="AA192" s="146" t="str">
        <f t="shared" si="57"/>
        <v>EX</v>
      </c>
      <c r="AB192" s="146">
        <f t="shared" si="59"/>
        <v>0</v>
      </c>
      <c r="AC192" t="str">
        <f t="shared" si="50"/>
        <v>EX</v>
      </c>
      <c r="AD192" s="74">
        <f t="shared" si="51"/>
        <v>32000</v>
      </c>
      <c r="AE192" s="74">
        <f t="shared" si="56"/>
        <v>32000</v>
      </c>
      <c r="AF192">
        <v>1</v>
      </c>
      <c r="AG192">
        <v>0</v>
      </c>
      <c r="AH192" s="74">
        <v>0</v>
      </c>
      <c r="AJ192" s="74">
        <f t="shared" si="52"/>
        <v>0</v>
      </c>
      <c r="AK192" s="74">
        <f t="shared" si="58"/>
        <v>32000</v>
      </c>
      <c r="AL192" t="str">
        <f t="shared" si="53"/>
        <v>N</v>
      </c>
      <c r="AN192" t="s">
        <v>74</v>
      </c>
      <c r="AO192" t="s">
        <v>73</v>
      </c>
      <c r="AP192" t="str">
        <f t="shared" si="54"/>
        <v>88</v>
      </c>
      <c r="AQ192" s="145" t="s">
        <v>1826</v>
      </c>
      <c r="AR192" t="str">
        <f t="shared" si="55"/>
        <v>1-Adjusted Base Budget</v>
      </c>
      <c r="AS192" s="145" t="s">
        <v>1827</v>
      </c>
      <c r="AT192" t="s">
        <v>213</v>
      </c>
      <c r="AV192" t="str">
        <f t="shared" si="49"/>
        <v>PRES</v>
      </c>
      <c r="AW192" t="str">
        <f t="shared" si="48"/>
        <v>PRESIDENT'S OFFICE</v>
      </c>
    </row>
    <row r="193" spans="1:49">
      <c r="A193" s="59">
        <v>2018</v>
      </c>
      <c r="B193" t="s">
        <v>137</v>
      </c>
      <c r="C193" t="s">
        <v>74</v>
      </c>
      <c r="D193" t="s">
        <v>73</v>
      </c>
      <c r="E193" t="s">
        <v>451</v>
      </c>
      <c r="F193" t="s">
        <v>228</v>
      </c>
      <c r="H193" t="s">
        <v>452</v>
      </c>
      <c r="I193" s="170" t="s">
        <v>72</v>
      </c>
      <c r="J193" t="s">
        <v>73</v>
      </c>
      <c r="K193" t="s">
        <v>214</v>
      </c>
      <c r="L193" t="s">
        <v>491</v>
      </c>
      <c r="M193" t="s">
        <v>492</v>
      </c>
      <c r="N193" t="s">
        <v>217</v>
      </c>
      <c r="O193" t="s">
        <v>263</v>
      </c>
      <c r="P193" t="s">
        <v>488</v>
      </c>
      <c r="Q193" t="s">
        <v>489</v>
      </c>
      <c r="R193" t="s">
        <v>490</v>
      </c>
      <c r="S193" t="s">
        <v>264</v>
      </c>
      <c r="T193" t="s">
        <v>265</v>
      </c>
      <c r="U193" s="61" t="s">
        <v>266</v>
      </c>
      <c r="V193" t="s">
        <v>249</v>
      </c>
      <c r="W193" t="s">
        <v>263</v>
      </c>
      <c r="X193" s="59">
        <v>100</v>
      </c>
      <c r="Y193" s="59">
        <v>100</v>
      </c>
      <c r="AA193" s="146" t="str">
        <f t="shared" si="57"/>
        <v>EX</v>
      </c>
      <c r="AB193" s="146">
        <f t="shared" si="59"/>
        <v>0</v>
      </c>
      <c r="AC193" t="str">
        <f t="shared" si="50"/>
        <v>EX</v>
      </c>
      <c r="AD193" s="74">
        <f t="shared" si="51"/>
        <v>100</v>
      </c>
      <c r="AE193" s="74">
        <f t="shared" si="56"/>
        <v>100</v>
      </c>
      <c r="AF193">
        <v>1</v>
      </c>
      <c r="AG193">
        <v>0</v>
      </c>
      <c r="AH193" s="74">
        <v>0</v>
      </c>
      <c r="AJ193" s="74">
        <f t="shared" si="52"/>
        <v>0</v>
      </c>
      <c r="AK193" s="74">
        <f t="shared" si="58"/>
        <v>100</v>
      </c>
      <c r="AL193" t="str">
        <f t="shared" si="53"/>
        <v>N</v>
      </c>
      <c r="AN193" t="s">
        <v>74</v>
      </c>
      <c r="AO193" t="s">
        <v>73</v>
      </c>
      <c r="AP193" t="str">
        <f t="shared" si="54"/>
        <v>88</v>
      </c>
      <c r="AQ193" s="145" t="s">
        <v>1826</v>
      </c>
      <c r="AR193" t="str">
        <f t="shared" si="55"/>
        <v>1-Adjusted Base Budget</v>
      </c>
      <c r="AS193" s="145" t="s">
        <v>1827</v>
      </c>
      <c r="AT193" t="s">
        <v>213</v>
      </c>
      <c r="AV193" t="str">
        <f t="shared" si="49"/>
        <v>PRES</v>
      </c>
      <c r="AW193" t="str">
        <f t="shared" si="48"/>
        <v>PRESIDENT'S OFFICE</v>
      </c>
    </row>
    <row r="194" spans="1:49">
      <c r="A194" s="59">
        <v>2018</v>
      </c>
      <c r="B194" t="s">
        <v>137</v>
      </c>
      <c r="C194" t="s">
        <v>74</v>
      </c>
      <c r="D194" t="s">
        <v>73</v>
      </c>
      <c r="E194" t="s">
        <v>436</v>
      </c>
      <c r="F194" t="s">
        <v>228</v>
      </c>
      <c r="H194" t="s">
        <v>261</v>
      </c>
      <c r="I194" s="170" t="s">
        <v>72</v>
      </c>
      <c r="J194" t="s">
        <v>73</v>
      </c>
      <c r="K194" t="s">
        <v>214</v>
      </c>
      <c r="L194" t="s">
        <v>493</v>
      </c>
      <c r="M194" t="s">
        <v>494</v>
      </c>
      <c r="N194" t="s">
        <v>217</v>
      </c>
      <c r="O194" t="s">
        <v>263</v>
      </c>
      <c r="P194" t="s">
        <v>488</v>
      </c>
      <c r="Q194" t="s">
        <v>489</v>
      </c>
      <c r="R194" t="s">
        <v>490</v>
      </c>
      <c r="S194" t="s">
        <v>264</v>
      </c>
      <c r="T194" t="s">
        <v>265</v>
      </c>
      <c r="U194" s="61" t="s">
        <v>266</v>
      </c>
      <c r="V194" t="s">
        <v>249</v>
      </c>
      <c r="W194" t="s">
        <v>263</v>
      </c>
      <c r="X194" s="59">
        <v>21000</v>
      </c>
      <c r="Y194" s="59">
        <v>21000</v>
      </c>
      <c r="AA194" s="146" t="str">
        <f t="shared" si="57"/>
        <v>EX</v>
      </c>
      <c r="AB194" s="146">
        <f t="shared" si="59"/>
        <v>0</v>
      </c>
      <c r="AC194" t="str">
        <f t="shared" si="50"/>
        <v>EX</v>
      </c>
      <c r="AD194" s="74">
        <f t="shared" si="51"/>
        <v>21000</v>
      </c>
      <c r="AE194" s="74">
        <f t="shared" si="56"/>
        <v>21000</v>
      </c>
      <c r="AF194">
        <v>1</v>
      </c>
      <c r="AG194">
        <v>0</v>
      </c>
      <c r="AH194" s="74">
        <v>0</v>
      </c>
      <c r="AJ194" s="74">
        <f t="shared" si="52"/>
        <v>0</v>
      </c>
      <c r="AK194" s="74">
        <f t="shared" si="58"/>
        <v>21000</v>
      </c>
      <c r="AL194" t="str">
        <f t="shared" si="53"/>
        <v>N</v>
      </c>
      <c r="AN194" t="s">
        <v>74</v>
      </c>
      <c r="AO194" t="s">
        <v>73</v>
      </c>
      <c r="AP194" t="str">
        <f t="shared" si="54"/>
        <v>88</v>
      </c>
      <c r="AQ194" s="145" t="s">
        <v>1826</v>
      </c>
      <c r="AR194" t="str">
        <f t="shared" si="55"/>
        <v>1-Adjusted Base Budget</v>
      </c>
      <c r="AS194" s="145" t="s">
        <v>1827</v>
      </c>
      <c r="AT194" t="s">
        <v>213</v>
      </c>
      <c r="AV194" t="str">
        <f t="shared" si="49"/>
        <v>PRES</v>
      </c>
      <c r="AW194" t="str">
        <f t="shared" si="48"/>
        <v>PRESIDENT'S OFFICE</v>
      </c>
    </row>
    <row r="195" spans="1:49">
      <c r="A195" s="59">
        <v>2018</v>
      </c>
      <c r="B195" t="s">
        <v>137</v>
      </c>
      <c r="C195" t="s">
        <v>74</v>
      </c>
      <c r="D195" t="s">
        <v>73</v>
      </c>
      <c r="E195" t="s">
        <v>436</v>
      </c>
      <c r="F195" t="s">
        <v>228</v>
      </c>
      <c r="H195" t="s">
        <v>261</v>
      </c>
      <c r="I195" s="170" t="s">
        <v>72</v>
      </c>
      <c r="J195" t="s">
        <v>73</v>
      </c>
      <c r="K195" t="s">
        <v>214</v>
      </c>
      <c r="L195" t="s">
        <v>495</v>
      </c>
      <c r="M195" t="s">
        <v>496</v>
      </c>
      <c r="N195" t="s">
        <v>217</v>
      </c>
      <c r="O195" t="s">
        <v>263</v>
      </c>
      <c r="P195" t="s">
        <v>488</v>
      </c>
      <c r="Q195" t="s">
        <v>489</v>
      </c>
      <c r="R195" t="s">
        <v>490</v>
      </c>
      <c r="S195" t="s">
        <v>264</v>
      </c>
      <c r="T195" t="s">
        <v>265</v>
      </c>
      <c r="U195" s="61" t="s">
        <v>266</v>
      </c>
      <c r="V195" t="s">
        <v>249</v>
      </c>
      <c r="W195" t="s">
        <v>263</v>
      </c>
      <c r="X195" s="59">
        <v>100</v>
      </c>
      <c r="Y195" s="59">
        <v>100</v>
      </c>
      <c r="AA195" s="146" t="str">
        <f t="shared" si="57"/>
        <v>EX</v>
      </c>
      <c r="AB195" s="146">
        <f t="shared" si="59"/>
        <v>0</v>
      </c>
      <c r="AC195" t="str">
        <f t="shared" si="50"/>
        <v>EX</v>
      </c>
      <c r="AD195" s="74">
        <f t="shared" si="51"/>
        <v>100</v>
      </c>
      <c r="AE195" s="74">
        <f t="shared" si="56"/>
        <v>100</v>
      </c>
      <c r="AF195">
        <v>1</v>
      </c>
      <c r="AG195">
        <v>0</v>
      </c>
      <c r="AH195" s="74">
        <v>0</v>
      </c>
      <c r="AJ195" s="74">
        <f t="shared" si="52"/>
        <v>0</v>
      </c>
      <c r="AK195" s="74">
        <f t="shared" si="58"/>
        <v>100</v>
      </c>
      <c r="AL195" t="str">
        <f t="shared" si="53"/>
        <v>N</v>
      </c>
      <c r="AN195" t="s">
        <v>74</v>
      </c>
      <c r="AO195" t="s">
        <v>73</v>
      </c>
      <c r="AP195" t="str">
        <f t="shared" si="54"/>
        <v>88</v>
      </c>
      <c r="AQ195" s="145" t="s">
        <v>1826</v>
      </c>
      <c r="AR195" t="str">
        <f t="shared" si="55"/>
        <v>1-Adjusted Base Budget</v>
      </c>
      <c r="AS195" s="145" t="s">
        <v>1827</v>
      </c>
      <c r="AT195" t="s">
        <v>213</v>
      </c>
      <c r="AV195" t="str">
        <f t="shared" si="49"/>
        <v>PRES</v>
      </c>
      <c r="AW195" t="str">
        <f t="shared" si="48"/>
        <v>PRESIDENT'S OFFICE</v>
      </c>
    </row>
    <row r="196" spans="1:49">
      <c r="A196" s="59">
        <v>2018</v>
      </c>
      <c r="B196" t="s">
        <v>137</v>
      </c>
      <c r="C196" t="s">
        <v>74</v>
      </c>
      <c r="D196" t="s">
        <v>73</v>
      </c>
      <c r="E196" t="s">
        <v>436</v>
      </c>
      <c r="F196" t="s">
        <v>228</v>
      </c>
      <c r="H196" t="s">
        <v>261</v>
      </c>
      <c r="I196" s="170" t="s">
        <v>72</v>
      </c>
      <c r="J196" t="s">
        <v>73</v>
      </c>
      <c r="K196" t="s">
        <v>214</v>
      </c>
      <c r="L196" t="s">
        <v>365</v>
      </c>
      <c r="M196" t="s">
        <v>366</v>
      </c>
      <c r="N196" t="s">
        <v>217</v>
      </c>
      <c r="O196" t="s">
        <v>263</v>
      </c>
      <c r="P196" t="s">
        <v>367</v>
      </c>
      <c r="Q196" t="s">
        <v>368</v>
      </c>
      <c r="R196" t="s">
        <v>369</v>
      </c>
      <c r="S196" t="s">
        <v>370</v>
      </c>
      <c r="T196" t="s">
        <v>368</v>
      </c>
      <c r="U196" s="61" t="s">
        <v>371</v>
      </c>
      <c r="V196" t="s">
        <v>249</v>
      </c>
      <c r="W196" t="s">
        <v>263</v>
      </c>
      <c r="X196" s="59">
        <v>3200</v>
      </c>
      <c r="Y196" s="59">
        <v>3200</v>
      </c>
      <c r="AA196" s="146" t="str">
        <f t="shared" si="57"/>
        <v>EX</v>
      </c>
      <c r="AB196" s="146">
        <f t="shared" si="59"/>
        <v>0</v>
      </c>
      <c r="AC196" t="str">
        <f t="shared" si="50"/>
        <v>EX</v>
      </c>
      <c r="AD196" s="74">
        <f t="shared" si="51"/>
        <v>3200</v>
      </c>
      <c r="AE196" s="74">
        <f t="shared" si="56"/>
        <v>3200</v>
      </c>
      <c r="AF196">
        <v>1</v>
      </c>
      <c r="AG196">
        <v>0</v>
      </c>
      <c r="AH196" s="74">
        <v>0</v>
      </c>
      <c r="AJ196" s="74">
        <f t="shared" si="52"/>
        <v>0</v>
      </c>
      <c r="AK196" s="74">
        <f t="shared" si="58"/>
        <v>3200</v>
      </c>
      <c r="AL196" t="str">
        <f t="shared" si="53"/>
        <v>N</v>
      </c>
      <c r="AN196" t="s">
        <v>74</v>
      </c>
      <c r="AO196" t="s">
        <v>73</v>
      </c>
      <c r="AP196" t="str">
        <f t="shared" si="54"/>
        <v>88</v>
      </c>
      <c r="AQ196" s="145" t="s">
        <v>1826</v>
      </c>
      <c r="AR196" t="str">
        <f t="shared" si="55"/>
        <v>1-Adjusted Base Budget</v>
      </c>
      <c r="AS196" s="145" t="s">
        <v>1827</v>
      </c>
      <c r="AT196" t="s">
        <v>213</v>
      </c>
      <c r="AV196" t="str">
        <f t="shared" si="49"/>
        <v>PRES</v>
      </c>
      <c r="AW196" t="str">
        <f t="shared" si="48"/>
        <v>PRESIDENT'S OFFICE</v>
      </c>
    </row>
    <row r="197" spans="1:49">
      <c r="A197" s="59">
        <v>2018</v>
      </c>
      <c r="B197" t="s">
        <v>137</v>
      </c>
      <c r="C197" t="s">
        <v>74</v>
      </c>
      <c r="D197" t="s">
        <v>73</v>
      </c>
      <c r="E197" t="s">
        <v>436</v>
      </c>
      <c r="F197" t="s">
        <v>228</v>
      </c>
      <c r="H197" t="s">
        <v>261</v>
      </c>
      <c r="I197" s="170" t="s">
        <v>72</v>
      </c>
      <c r="J197" t="s">
        <v>73</v>
      </c>
      <c r="K197" t="s">
        <v>214</v>
      </c>
      <c r="L197" t="s">
        <v>377</v>
      </c>
      <c r="M197" t="s">
        <v>378</v>
      </c>
      <c r="N197" t="s">
        <v>217</v>
      </c>
      <c r="O197" t="s">
        <v>263</v>
      </c>
      <c r="P197" t="s">
        <v>379</v>
      </c>
      <c r="Q197" t="s">
        <v>379</v>
      </c>
      <c r="R197" t="s">
        <v>380</v>
      </c>
      <c r="S197" t="s">
        <v>264</v>
      </c>
      <c r="T197" t="s">
        <v>265</v>
      </c>
      <c r="U197" s="61" t="s">
        <v>266</v>
      </c>
      <c r="V197" t="s">
        <v>249</v>
      </c>
      <c r="W197" t="s">
        <v>263</v>
      </c>
      <c r="X197" s="59">
        <v>6000</v>
      </c>
      <c r="Y197" s="59">
        <v>6000</v>
      </c>
      <c r="AA197" s="146" t="str">
        <f t="shared" si="57"/>
        <v>EX</v>
      </c>
      <c r="AB197" s="146">
        <f t="shared" si="59"/>
        <v>0</v>
      </c>
      <c r="AC197" t="str">
        <f t="shared" si="50"/>
        <v>EX</v>
      </c>
      <c r="AD197" s="74">
        <f t="shared" si="51"/>
        <v>6000</v>
      </c>
      <c r="AE197" s="74">
        <f t="shared" si="56"/>
        <v>6000</v>
      </c>
      <c r="AF197">
        <v>1</v>
      </c>
      <c r="AG197">
        <v>0</v>
      </c>
      <c r="AH197" s="74">
        <v>0</v>
      </c>
      <c r="AJ197" s="74">
        <f t="shared" si="52"/>
        <v>0</v>
      </c>
      <c r="AK197" s="74">
        <f t="shared" si="58"/>
        <v>6000</v>
      </c>
      <c r="AL197" t="str">
        <f t="shared" si="53"/>
        <v>N</v>
      </c>
      <c r="AN197" t="s">
        <v>74</v>
      </c>
      <c r="AO197" t="s">
        <v>73</v>
      </c>
      <c r="AP197" t="str">
        <f t="shared" si="54"/>
        <v>88</v>
      </c>
      <c r="AQ197" s="145" t="s">
        <v>1826</v>
      </c>
      <c r="AR197" t="str">
        <f t="shared" si="55"/>
        <v>1-Adjusted Base Budget</v>
      </c>
      <c r="AS197" s="145" t="s">
        <v>1827</v>
      </c>
      <c r="AT197" t="s">
        <v>213</v>
      </c>
      <c r="AV197" t="str">
        <f t="shared" si="49"/>
        <v>PRES</v>
      </c>
      <c r="AW197" t="str">
        <f t="shared" si="48"/>
        <v>PRESIDENT'S OFFICE</v>
      </c>
    </row>
    <row r="198" spans="1:49">
      <c r="A198" s="59">
        <v>2018</v>
      </c>
      <c r="B198" t="s">
        <v>137</v>
      </c>
      <c r="C198" t="s">
        <v>74</v>
      </c>
      <c r="D198" t="s">
        <v>73</v>
      </c>
      <c r="E198" t="s">
        <v>451</v>
      </c>
      <c r="F198" t="s">
        <v>228</v>
      </c>
      <c r="H198" t="s">
        <v>452</v>
      </c>
      <c r="I198" s="170" t="s">
        <v>72</v>
      </c>
      <c r="J198" t="s">
        <v>73</v>
      </c>
      <c r="K198" t="s">
        <v>214</v>
      </c>
      <c r="L198" t="s">
        <v>377</v>
      </c>
      <c r="M198" t="s">
        <v>378</v>
      </c>
      <c r="N198" t="s">
        <v>217</v>
      </c>
      <c r="O198" t="s">
        <v>263</v>
      </c>
      <c r="P198" t="s">
        <v>379</v>
      </c>
      <c r="Q198" t="s">
        <v>379</v>
      </c>
      <c r="R198" t="s">
        <v>380</v>
      </c>
      <c r="S198" t="s">
        <v>264</v>
      </c>
      <c r="T198" t="s">
        <v>265</v>
      </c>
      <c r="U198" s="61" t="s">
        <v>266</v>
      </c>
      <c r="V198" t="s">
        <v>249</v>
      </c>
      <c r="W198" t="s">
        <v>263</v>
      </c>
      <c r="X198" s="59">
        <v>821</v>
      </c>
      <c r="Y198" s="59">
        <v>821</v>
      </c>
      <c r="AA198" s="146" t="str">
        <f t="shared" si="57"/>
        <v>EX</v>
      </c>
      <c r="AB198" s="146">
        <f t="shared" si="59"/>
        <v>0</v>
      </c>
      <c r="AC198" t="str">
        <f t="shared" si="50"/>
        <v>EX</v>
      </c>
      <c r="AD198" s="74">
        <f t="shared" si="51"/>
        <v>821</v>
      </c>
      <c r="AE198" s="74">
        <f t="shared" si="56"/>
        <v>821</v>
      </c>
      <c r="AF198">
        <v>1</v>
      </c>
      <c r="AG198">
        <v>0</v>
      </c>
      <c r="AH198" s="74">
        <v>0</v>
      </c>
      <c r="AJ198" s="74">
        <f t="shared" si="52"/>
        <v>0</v>
      </c>
      <c r="AK198" s="74">
        <f t="shared" si="58"/>
        <v>821</v>
      </c>
      <c r="AL198" t="str">
        <f t="shared" si="53"/>
        <v>N</v>
      </c>
      <c r="AN198" t="s">
        <v>74</v>
      </c>
      <c r="AO198" t="s">
        <v>73</v>
      </c>
      <c r="AP198" t="str">
        <f t="shared" si="54"/>
        <v>88</v>
      </c>
      <c r="AQ198" s="145" t="s">
        <v>1826</v>
      </c>
      <c r="AR198" t="str">
        <f t="shared" si="55"/>
        <v>1-Adjusted Base Budget</v>
      </c>
      <c r="AS198" s="145" t="s">
        <v>1827</v>
      </c>
      <c r="AT198" t="s">
        <v>213</v>
      </c>
      <c r="AV198" t="str">
        <f t="shared" si="49"/>
        <v>PRES</v>
      </c>
      <c r="AW198" t="str">
        <f t="shared" ref="AW198:AW261" si="60" xml:space="preserve"> IF(AND($AN198="UAVP",$Z198="OE"),$AO198 &amp; "-ONLINE EDUCATION",IF(AND($AN198="VPIT",OR($Z198="SS",$Z198="IT")),$AO198 &amp; "-SHARED SERVICES",$AO198))</f>
        <v>PRESIDENT'S OFFICE</v>
      </c>
    </row>
    <row r="199" spans="1:49">
      <c r="A199" s="59">
        <v>2018</v>
      </c>
      <c r="B199" t="s">
        <v>137</v>
      </c>
      <c r="C199" t="s">
        <v>74</v>
      </c>
      <c r="D199" t="s">
        <v>73</v>
      </c>
      <c r="E199" t="s">
        <v>436</v>
      </c>
      <c r="F199" t="s">
        <v>228</v>
      </c>
      <c r="H199" t="s">
        <v>261</v>
      </c>
      <c r="I199" s="170" t="s">
        <v>72</v>
      </c>
      <c r="J199" t="s">
        <v>73</v>
      </c>
      <c r="K199" t="s">
        <v>214</v>
      </c>
      <c r="L199" t="s">
        <v>497</v>
      </c>
      <c r="M199" t="s">
        <v>498</v>
      </c>
      <c r="N199" t="s">
        <v>217</v>
      </c>
      <c r="O199" t="s">
        <v>263</v>
      </c>
      <c r="P199" t="s">
        <v>362</v>
      </c>
      <c r="Q199" t="s">
        <v>363</v>
      </c>
      <c r="R199" t="s">
        <v>364</v>
      </c>
      <c r="S199" t="s">
        <v>264</v>
      </c>
      <c r="T199" t="s">
        <v>265</v>
      </c>
      <c r="U199" s="61" t="s">
        <v>266</v>
      </c>
      <c r="V199" t="s">
        <v>249</v>
      </c>
      <c r="W199" t="s">
        <v>263</v>
      </c>
      <c r="X199" s="59">
        <v>4100</v>
      </c>
      <c r="Y199" s="59">
        <v>4100</v>
      </c>
      <c r="AA199" s="146" t="str">
        <f t="shared" si="57"/>
        <v>EX</v>
      </c>
      <c r="AB199" s="146">
        <f t="shared" si="59"/>
        <v>0</v>
      </c>
      <c r="AC199" t="str">
        <f t="shared" si="50"/>
        <v>EX</v>
      </c>
      <c r="AD199" s="74">
        <f t="shared" si="51"/>
        <v>4100</v>
      </c>
      <c r="AE199" s="74">
        <f t="shared" si="56"/>
        <v>4100</v>
      </c>
      <c r="AF199">
        <v>1</v>
      </c>
      <c r="AG199">
        <v>0</v>
      </c>
      <c r="AH199" s="74">
        <v>0</v>
      </c>
      <c r="AJ199" s="74">
        <f t="shared" si="52"/>
        <v>0</v>
      </c>
      <c r="AK199" s="74">
        <f t="shared" si="58"/>
        <v>4100</v>
      </c>
      <c r="AL199" t="str">
        <f t="shared" si="53"/>
        <v>N</v>
      </c>
      <c r="AN199" t="s">
        <v>74</v>
      </c>
      <c r="AO199" t="s">
        <v>73</v>
      </c>
      <c r="AP199" t="str">
        <f t="shared" si="54"/>
        <v>88</v>
      </c>
      <c r="AQ199" s="145" t="s">
        <v>1826</v>
      </c>
      <c r="AR199" t="str">
        <f t="shared" si="55"/>
        <v>1-Adjusted Base Budget</v>
      </c>
      <c r="AS199" s="145" t="s">
        <v>1827</v>
      </c>
      <c r="AT199" t="s">
        <v>213</v>
      </c>
      <c r="AV199" t="str">
        <f t="shared" si="49"/>
        <v>PRES</v>
      </c>
      <c r="AW199" t="str">
        <f t="shared" si="60"/>
        <v>PRESIDENT'S OFFICE</v>
      </c>
    </row>
    <row r="200" spans="1:49">
      <c r="A200" s="59">
        <v>2018</v>
      </c>
      <c r="B200" t="s">
        <v>137</v>
      </c>
      <c r="C200" t="s">
        <v>74</v>
      </c>
      <c r="D200" t="s">
        <v>73</v>
      </c>
      <c r="E200" t="s">
        <v>436</v>
      </c>
      <c r="F200" t="s">
        <v>228</v>
      </c>
      <c r="H200" t="s">
        <v>261</v>
      </c>
      <c r="I200" s="170" t="s">
        <v>72</v>
      </c>
      <c r="J200" t="s">
        <v>73</v>
      </c>
      <c r="K200" t="s">
        <v>214</v>
      </c>
      <c r="L200" t="s">
        <v>381</v>
      </c>
      <c r="M200" t="s">
        <v>382</v>
      </c>
      <c r="N200" t="s">
        <v>217</v>
      </c>
      <c r="O200" t="s">
        <v>263</v>
      </c>
      <c r="P200" t="s">
        <v>362</v>
      </c>
      <c r="Q200" t="s">
        <v>363</v>
      </c>
      <c r="R200" t="s">
        <v>364</v>
      </c>
      <c r="S200" t="s">
        <v>264</v>
      </c>
      <c r="T200" t="s">
        <v>265</v>
      </c>
      <c r="U200" s="61" t="s">
        <v>266</v>
      </c>
      <c r="V200" t="s">
        <v>249</v>
      </c>
      <c r="W200" t="s">
        <v>263</v>
      </c>
      <c r="X200" s="59">
        <v>5500</v>
      </c>
      <c r="Y200" s="59">
        <v>5500</v>
      </c>
      <c r="AA200" s="146" t="str">
        <f t="shared" si="57"/>
        <v>EX</v>
      </c>
      <c r="AB200" s="146">
        <f t="shared" si="59"/>
        <v>0</v>
      </c>
      <c r="AC200" t="str">
        <f t="shared" si="50"/>
        <v>EX</v>
      </c>
      <c r="AD200" s="74">
        <f t="shared" si="51"/>
        <v>5500</v>
      </c>
      <c r="AE200" s="74">
        <f t="shared" si="56"/>
        <v>5500</v>
      </c>
      <c r="AF200">
        <v>1</v>
      </c>
      <c r="AG200">
        <v>0</v>
      </c>
      <c r="AH200" s="74">
        <v>0</v>
      </c>
      <c r="AJ200" s="74">
        <f t="shared" si="52"/>
        <v>0</v>
      </c>
      <c r="AK200" s="74">
        <f t="shared" si="58"/>
        <v>5500</v>
      </c>
      <c r="AL200" t="str">
        <f t="shared" si="53"/>
        <v>N</v>
      </c>
      <c r="AN200" t="s">
        <v>74</v>
      </c>
      <c r="AO200" t="s">
        <v>73</v>
      </c>
      <c r="AP200" t="str">
        <f t="shared" si="54"/>
        <v>88</v>
      </c>
      <c r="AQ200" s="145" t="s">
        <v>1826</v>
      </c>
      <c r="AR200" t="str">
        <f t="shared" si="55"/>
        <v>1-Adjusted Base Budget</v>
      </c>
      <c r="AS200" s="145" t="s">
        <v>1827</v>
      </c>
      <c r="AT200" t="s">
        <v>213</v>
      </c>
      <c r="AV200" t="str">
        <f t="shared" si="49"/>
        <v>PRES</v>
      </c>
      <c r="AW200" t="str">
        <f t="shared" si="60"/>
        <v>PRESIDENT'S OFFICE</v>
      </c>
    </row>
    <row r="201" spans="1:49">
      <c r="A201" s="59">
        <v>2018</v>
      </c>
      <c r="B201" t="s">
        <v>137</v>
      </c>
      <c r="C201" t="s">
        <v>74</v>
      </c>
      <c r="D201" t="s">
        <v>73</v>
      </c>
      <c r="E201" t="s">
        <v>436</v>
      </c>
      <c r="F201" t="s">
        <v>228</v>
      </c>
      <c r="H201" t="s">
        <v>261</v>
      </c>
      <c r="I201" s="170" t="s">
        <v>72</v>
      </c>
      <c r="J201" t="s">
        <v>73</v>
      </c>
      <c r="K201" t="s">
        <v>214</v>
      </c>
      <c r="L201" t="s">
        <v>501</v>
      </c>
      <c r="M201" t="s">
        <v>502</v>
      </c>
      <c r="N201" t="s">
        <v>217</v>
      </c>
      <c r="O201" t="s">
        <v>263</v>
      </c>
      <c r="P201" t="s">
        <v>379</v>
      </c>
      <c r="Q201" t="s">
        <v>379</v>
      </c>
      <c r="R201" t="s">
        <v>380</v>
      </c>
      <c r="S201" t="s">
        <v>264</v>
      </c>
      <c r="T201" t="s">
        <v>265</v>
      </c>
      <c r="U201" s="61" t="s">
        <v>266</v>
      </c>
      <c r="V201" t="s">
        <v>249</v>
      </c>
      <c r="W201" t="s">
        <v>263</v>
      </c>
      <c r="X201" s="59">
        <v>2000</v>
      </c>
      <c r="Y201" s="59">
        <v>2000</v>
      </c>
      <c r="AA201" s="146" t="str">
        <f t="shared" si="57"/>
        <v>EX</v>
      </c>
      <c r="AB201" s="146">
        <f t="shared" si="59"/>
        <v>0</v>
      </c>
      <c r="AC201" t="str">
        <f t="shared" si="50"/>
        <v>EX</v>
      </c>
      <c r="AD201" s="74">
        <f t="shared" si="51"/>
        <v>2000</v>
      </c>
      <c r="AE201" s="74">
        <f t="shared" si="56"/>
        <v>2000</v>
      </c>
      <c r="AF201">
        <v>1</v>
      </c>
      <c r="AG201">
        <v>0</v>
      </c>
      <c r="AH201" s="74">
        <v>0</v>
      </c>
      <c r="AJ201" s="74">
        <f t="shared" si="52"/>
        <v>0</v>
      </c>
      <c r="AK201" s="74">
        <f t="shared" si="58"/>
        <v>2000</v>
      </c>
      <c r="AL201" t="str">
        <f t="shared" si="53"/>
        <v>N</v>
      </c>
      <c r="AN201" t="s">
        <v>74</v>
      </c>
      <c r="AO201" t="s">
        <v>73</v>
      </c>
      <c r="AP201" t="str">
        <f t="shared" si="54"/>
        <v>88</v>
      </c>
      <c r="AQ201" s="145" t="s">
        <v>1826</v>
      </c>
      <c r="AR201" t="str">
        <f t="shared" si="55"/>
        <v>1-Adjusted Base Budget</v>
      </c>
      <c r="AS201" s="145" t="s">
        <v>1827</v>
      </c>
      <c r="AT201" t="s">
        <v>213</v>
      </c>
      <c r="AV201" t="str">
        <f t="shared" si="49"/>
        <v>PRES</v>
      </c>
      <c r="AW201" t="str">
        <f t="shared" si="60"/>
        <v>PRESIDENT'S OFFICE</v>
      </c>
    </row>
    <row r="202" spans="1:49">
      <c r="A202" s="59">
        <v>2018</v>
      </c>
      <c r="B202" t="s">
        <v>137</v>
      </c>
      <c r="C202" t="s">
        <v>74</v>
      </c>
      <c r="D202" t="s">
        <v>73</v>
      </c>
      <c r="E202" t="s">
        <v>436</v>
      </c>
      <c r="F202" t="s">
        <v>228</v>
      </c>
      <c r="H202" t="s">
        <v>261</v>
      </c>
      <c r="I202" s="170" t="s">
        <v>72</v>
      </c>
      <c r="J202" t="s">
        <v>73</v>
      </c>
      <c r="K202" t="s">
        <v>214</v>
      </c>
      <c r="L202" t="s">
        <v>505</v>
      </c>
      <c r="M202" t="s">
        <v>506</v>
      </c>
      <c r="N202" t="s">
        <v>217</v>
      </c>
      <c r="O202" t="s">
        <v>263</v>
      </c>
      <c r="P202" t="s">
        <v>379</v>
      </c>
      <c r="Q202" t="s">
        <v>379</v>
      </c>
      <c r="R202" t="s">
        <v>380</v>
      </c>
      <c r="S202" t="s">
        <v>264</v>
      </c>
      <c r="T202" t="s">
        <v>265</v>
      </c>
      <c r="U202" s="61" t="s">
        <v>266</v>
      </c>
      <c r="V202" t="s">
        <v>249</v>
      </c>
      <c r="W202" t="s">
        <v>263</v>
      </c>
      <c r="X202" s="59">
        <v>800</v>
      </c>
      <c r="Y202" s="59">
        <v>800</v>
      </c>
      <c r="AA202" s="146" t="str">
        <f t="shared" si="57"/>
        <v>EX</v>
      </c>
      <c r="AB202" s="146">
        <f t="shared" si="59"/>
        <v>0</v>
      </c>
      <c r="AC202" t="str">
        <f t="shared" si="50"/>
        <v>EX</v>
      </c>
      <c r="AD202" s="74">
        <f t="shared" si="51"/>
        <v>800</v>
      </c>
      <c r="AE202" s="74">
        <f t="shared" si="56"/>
        <v>800</v>
      </c>
      <c r="AF202">
        <v>1</v>
      </c>
      <c r="AG202">
        <v>0</v>
      </c>
      <c r="AH202" s="74">
        <v>0</v>
      </c>
      <c r="AJ202" s="74">
        <f t="shared" si="52"/>
        <v>0</v>
      </c>
      <c r="AK202" s="74">
        <f t="shared" si="58"/>
        <v>800</v>
      </c>
      <c r="AL202" t="str">
        <f t="shared" si="53"/>
        <v>N</v>
      </c>
      <c r="AN202" t="s">
        <v>74</v>
      </c>
      <c r="AO202" t="s">
        <v>73</v>
      </c>
      <c r="AP202" t="str">
        <f t="shared" si="54"/>
        <v>88</v>
      </c>
      <c r="AQ202" s="145" t="s">
        <v>1826</v>
      </c>
      <c r="AR202" t="str">
        <f t="shared" si="55"/>
        <v>1-Adjusted Base Budget</v>
      </c>
      <c r="AS202" s="145" t="s">
        <v>1827</v>
      </c>
      <c r="AT202" t="s">
        <v>213</v>
      </c>
      <c r="AV202" t="str">
        <f t="shared" si="49"/>
        <v>PRES</v>
      </c>
      <c r="AW202" t="str">
        <f t="shared" si="60"/>
        <v>PRESIDENT'S OFFICE</v>
      </c>
    </row>
    <row r="203" spans="1:49">
      <c r="A203" s="59">
        <v>2018</v>
      </c>
      <c r="B203" t="s">
        <v>137</v>
      </c>
      <c r="C203" t="s">
        <v>74</v>
      </c>
      <c r="D203" t="s">
        <v>73</v>
      </c>
      <c r="E203" t="s">
        <v>436</v>
      </c>
      <c r="F203" t="s">
        <v>228</v>
      </c>
      <c r="H203" t="s">
        <v>261</v>
      </c>
      <c r="I203" s="170" t="s">
        <v>72</v>
      </c>
      <c r="J203" t="s">
        <v>73</v>
      </c>
      <c r="K203" t="s">
        <v>214</v>
      </c>
      <c r="L203" t="s">
        <v>507</v>
      </c>
      <c r="M203" t="s">
        <v>508</v>
      </c>
      <c r="N203" t="s">
        <v>217</v>
      </c>
      <c r="O203" t="s">
        <v>263</v>
      </c>
      <c r="P203" t="s">
        <v>379</v>
      </c>
      <c r="Q203" t="s">
        <v>379</v>
      </c>
      <c r="R203" t="s">
        <v>380</v>
      </c>
      <c r="S203" t="s">
        <v>264</v>
      </c>
      <c r="T203" t="s">
        <v>265</v>
      </c>
      <c r="U203" s="61" t="s">
        <v>266</v>
      </c>
      <c r="V203" t="s">
        <v>249</v>
      </c>
      <c r="W203" t="s">
        <v>263</v>
      </c>
      <c r="X203" s="59">
        <v>200</v>
      </c>
      <c r="Y203" s="59">
        <v>200</v>
      </c>
      <c r="AA203" s="146" t="str">
        <f t="shared" si="57"/>
        <v>EX</v>
      </c>
      <c r="AB203" s="146">
        <f t="shared" si="59"/>
        <v>0</v>
      </c>
      <c r="AC203" t="str">
        <f t="shared" si="50"/>
        <v>EX</v>
      </c>
      <c r="AD203" s="74">
        <f t="shared" si="51"/>
        <v>200</v>
      </c>
      <c r="AE203" s="74">
        <f t="shared" si="56"/>
        <v>200</v>
      </c>
      <c r="AF203">
        <v>1</v>
      </c>
      <c r="AG203">
        <v>0</v>
      </c>
      <c r="AH203" s="74">
        <v>0</v>
      </c>
      <c r="AJ203" s="74">
        <f t="shared" si="52"/>
        <v>0</v>
      </c>
      <c r="AK203" s="74">
        <f t="shared" si="58"/>
        <v>200</v>
      </c>
      <c r="AL203" t="str">
        <f t="shared" si="53"/>
        <v>N</v>
      </c>
      <c r="AN203" t="s">
        <v>74</v>
      </c>
      <c r="AO203" t="s">
        <v>73</v>
      </c>
      <c r="AP203" t="str">
        <f t="shared" si="54"/>
        <v>88</v>
      </c>
      <c r="AQ203" s="145" t="s">
        <v>1826</v>
      </c>
      <c r="AR203" t="str">
        <f t="shared" si="55"/>
        <v>1-Adjusted Base Budget</v>
      </c>
      <c r="AS203" s="145" t="s">
        <v>1827</v>
      </c>
      <c r="AT203" t="s">
        <v>213</v>
      </c>
      <c r="AV203" t="str">
        <f t="shared" si="49"/>
        <v>PRES</v>
      </c>
      <c r="AW203" t="str">
        <f t="shared" si="60"/>
        <v>PRESIDENT'S OFFICE</v>
      </c>
    </row>
    <row r="204" spans="1:49">
      <c r="A204" s="59">
        <v>2018</v>
      </c>
      <c r="B204" t="s">
        <v>137</v>
      </c>
      <c r="C204" t="s">
        <v>74</v>
      </c>
      <c r="D204" t="s">
        <v>73</v>
      </c>
      <c r="E204" t="s">
        <v>436</v>
      </c>
      <c r="F204" t="s">
        <v>228</v>
      </c>
      <c r="H204" t="s">
        <v>261</v>
      </c>
      <c r="I204" s="170" t="s">
        <v>72</v>
      </c>
      <c r="J204" t="s">
        <v>73</v>
      </c>
      <c r="K204" t="s">
        <v>214</v>
      </c>
      <c r="L204" t="s">
        <v>509</v>
      </c>
      <c r="M204" t="s">
        <v>510</v>
      </c>
      <c r="N204" t="s">
        <v>217</v>
      </c>
      <c r="O204" t="s">
        <v>263</v>
      </c>
      <c r="P204" t="s">
        <v>488</v>
      </c>
      <c r="Q204" t="s">
        <v>489</v>
      </c>
      <c r="R204" t="s">
        <v>490</v>
      </c>
      <c r="S204" t="s">
        <v>264</v>
      </c>
      <c r="T204" t="s">
        <v>265</v>
      </c>
      <c r="U204" s="61" t="s">
        <v>266</v>
      </c>
      <c r="V204" t="s">
        <v>249</v>
      </c>
      <c r="W204" t="s">
        <v>263</v>
      </c>
      <c r="X204" s="59">
        <v>2500</v>
      </c>
      <c r="Y204" s="59">
        <v>2500</v>
      </c>
      <c r="AA204" s="146" t="str">
        <f t="shared" si="57"/>
        <v>EX</v>
      </c>
      <c r="AB204" s="146">
        <f t="shared" si="59"/>
        <v>0</v>
      </c>
      <c r="AC204" t="str">
        <f t="shared" si="50"/>
        <v>EX</v>
      </c>
      <c r="AD204" s="74">
        <f t="shared" si="51"/>
        <v>2500</v>
      </c>
      <c r="AE204" s="74">
        <f t="shared" si="56"/>
        <v>2500</v>
      </c>
      <c r="AF204">
        <v>1</v>
      </c>
      <c r="AG204">
        <v>0</v>
      </c>
      <c r="AH204" s="74">
        <v>0</v>
      </c>
      <c r="AJ204" s="74">
        <f t="shared" si="52"/>
        <v>0</v>
      </c>
      <c r="AK204" s="74">
        <f t="shared" si="58"/>
        <v>2500</v>
      </c>
      <c r="AL204" t="str">
        <f t="shared" si="53"/>
        <v>N</v>
      </c>
      <c r="AN204" t="s">
        <v>74</v>
      </c>
      <c r="AO204" t="s">
        <v>73</v>
      </c>
      <c r="AP204" t="str">
        <f t="shared" si="54"/>
        <v>88</v>
      </c>
      <c r="AQ204" s="145" t="s">
        <v>1826</v>
      </c>
      <c r="AR204" t="str">
        <f t="shared" si="55"/>
        <v>1-Adjusted Base Budget</v>
      </c>
      <c r="AS204" s="145" t="s">
        <v>1827</v>
      </c>
      <c r="AT204" t="s">
        <v>213</v>
      </c>
      <c r="AV204" t="str">
        <f t="shared" ref="AV204:AV267" si="61">IF(AND($AN204="UAVP",$Z204="OE"),$AN204 &amp; "-OE",IF(AND($AN204="VPIT",OR($Z204="SS",$Z204="IT")),$AN204 &amp; "-SS",$AN204))</f>
        <v>PRES</v>
      </c>
      <c r="AW204" t="str">
        <f t="shared" si="60"/>
        <v>PRESIDENT'S OFFICE</v>
      </c>
    </row>
    <row r="205" spans="1:49">
      <c r="A205" s="59">
        <v>2018</v>
      </c>
      <c r="B205" t="s">
        <v>137</v>
      </c>
      <c r="C205" t="s">
        <v>74</v>
      </c>
      <c r="D205" t="s">
        <v>73</v>
      </c>
      <c r="E205" t="s">
        <v>436</v>
      </c>
      <c r="F205" t="s">
        <v>228</v>
      </c>
      <c r="H205" t="s">
        <v>261</v>
      </c>
      <c r="I205" s="170" t="s">
        <v>72</v>
      </c>
      <c r="J205" t="s">
        <v>73</v>
      </c>
      <c r="K205" t="s">
        <v>214</v>
      </c>
      <c r="L205" t="s">
        <v>511</v>
      </c>
      <c r="M205" t="s">
        <v>512</v>
      </c>
      <c r="N205" t="s">
        <v>217</v>
      </c>
      <c r="O205" t="s">
        <v>263</v>
      </c>
      <c r="P205" t="s">
        <v>387</v>
      </c>
      <c r="Q205" t="s">
        <v>386</v>
      </c>
      <c r="R205" t="s">
        <v>388</v>
      </c>
      <c r="S205" t="s">
        <v>264</v>
      </c>
      <c r="T205" t="s">
        <v>265</v>
      </c>
      <c r="U205" s="61" t="s">
        <v>266</v>
      </c>
      <c r="V205" t="s">
        <v>249</v>
      </c>
      <c r="W205" t="s">
        <v>263</v>
      </c>
      <c r="X205" s="59">
        <v>70000</v>
      </c>
      <c r="Y205" s="59">
        <v>22553</v>
      </c>
      <c r="AA205" s="146" t="str">
        <f t="shared" si="57"/>
        <v>EX</v>
      </c>
      <c r="AB205" s="146">
        <f t="shared" si="59"/>
        <v>0</v>
      </c>
      <c r="AC205" t="str">
        <f t="shared" si="50"/>
        <v>EX</v>
      </c>
      <c r="AD205" s="74">
        <f t="shared" si="51"/>
        <v>22553</v>
      </c>
      <c r="AE205" s="74">
        <f t="shared" si="56"/>
        <v>22553</v>
      </c>
      <c r="AF205">
        <v>1</v>
      </c>
      <c r="AG205">
        <v>0</v>
      </c>
      <c r="AH205" s="74">
        <v>0</v>
      </c>
      <c r="AJ205" s="74">
        <f t="shared" si="52"/>
        <v>0</v>
      </c>
      <c r="AK205" s="74">
        <f t="shared" si="58"/>
        <v>22553</v>
      </c>
      <c r="AL205" t="str">
        <f t="shared" si="53"/>
        <v>N</v>
      </c>
      <c r="AN205" t="s">
        <v>74</v>
      </c>
      <c r="AO205" t="s">
        <v>73</v>
      </c>
      <c r="AP205" t="str">
        <f t="shared" si="54"/>
        <v>88</v>
      </c>
      <c r="AQ205" s="145" t="s">
        <v>1826</v>
      </c>
      <c r="AR205" t="str">
        <f t="shared" si="55"/>
        <v>1-Adjusted Base Budget</v>
      </c>
      <c r="AS205" s="145" t="s">
        <v>1827</v>
      </c>
      <c r="AT205" t="s">
        <v>213</v>
      </c>
      <c r="AV205" t="str">
        <f t="shared" si="61"/>
        <v>PRES</v>
      </c>
      <c r="AW205" t="str">
        <f t="shared" si="60"/>
        <v>PRESIDENT'S OFFICE</v>
      </c>
    </row>
    <row r="206" spans="1:49">
      <c r="A206" s="59">
        <v>2018</v>
      </c>
      <c r="B206" t="s">
        <v>137</v>
      </c>
      <c r="C206" t="s">
        <v>74</v>
      </c>
      <c r="D206" t="s">
        <v>73</v>
      </c>
      <c r="E206" t="s">
        <v>436</v>
      </c>
      <c r="F206" t="s">
        <v>228</v>
      </c>
      <c r="H206" t="s">
        <v>261</v>
      </c>
      <c r="I206" s="170" t="s">
        <v>72</v>
      </c>
      <c r="J206" t="s">
        <v>73</v>
      </c>
      <c r="K206" t="s">
        <v>214</v>
      </c>
      <c r="L206" t="s">
        <v>385</v>
      </c>
      <c r="M206" t="s">
        <v>386</v>
      </c>
      <c r="N206" t="s">
        <v>217</v>
      </c>
      <c r="O206" t="s">
        <v>263</v>
      </c>
      <c r="P206" t="s">
        <v>387</v>
      </c>
      <c r="Q206" t="s">
        <v>386</v>
      </c>
      <c r="R206" t="s">
        <v>388</v>
      </c>
      <c r="S206" t="s">
        <v>264</v>
      </c>
      <c r="T206" t="s">
        <v>265</v>
      </c>
      <c r="U206" s="61" t="s">
        <v>266</v>
      </c>
      <c r="V206" t="s">
        <v>249</v>
      </c>
      <c r="W206" t="s">
        <v>263</v>
      </c>
      <c r="X206" s="59">
        <v>30000</v>
      </c>
      <c r="Y206" s="59">
        <v>30000</v>
      </c>
      <c r="AA206" s="146" t="str">
        <f t="shared" si="57"/>
        <v>EX</v>
      </c>
      <c r="AB206" s="146">
        <f t="shared" si="59"/>
        <v>0</v>
      </c>
      <c r="AC206" t="str">
        <f t="shared" si="50"/>
        <v>EX</v>
      </c>
      <c r="AD206" s="74">
        <f t="shared" si="51"/>
        <v>30000</v>
      </c>
      <c r="AE206" s="74">
        <f t="shared" si="56"/>
        <v>30000</v>
      </c>
      <c r="AF206">
        <v>1</v>
      </c>
      <c r="AG206">
        <v>0</v>
      </c>
      <c r="AH206" s="74">
        <v>0</v>
      </c>
      <c r="AJ206" s="74">
        <f t="shared" si="52"/>
        <v>0</v>
      </c>
      <c r="AK206" s="74">
        <f t="shared" si="58"/>
        <v>30000</v>
      </c>
      <c r="AL206" t="str">
        <f t="shared" si="53"/>
        <v>N</v>
      </c>
      <c r="AN206" t="s">
        <v>74</v>
      </c>
      <c r="AO206" t="s">
        <v>73</v>
      </c>
      <c r="AP206" t="str">
        <f t="shared" si="54"/>
        <v>88</v>
      </c>
      <c r="AQ206" s="145" t="s">
        <v>1826</v>
      </c>
      <c r="AR206" t="str">
        <f t="shared" si="55"/>
        <v>1-Adjusted Base Budget</v>
      </c>
      <c r="AS206" s="145" t="s">
        <v>1827</v>
      </c>
      <c r="AT206" t="s">
        <v>213</v>
      </c>
      <c r="AV206" t="str">
        <f t="shared" si="61"/>
        <v>PRES</v>
      </c>
      <c r="AW206" t="str">
        <f t="shared" si="60"/>
        <v>PRESIDENT'S OFFICE</v>
      </c>
    </row>
    <row r="207" spans="1:49">
      <c r="A207" s="59">
        <v>2018</v>
      </c>
      <c r="B207" t="s">
        <v>137</v>
      </c>
      <c r="C207" t="s">
        <v>74</v>
      </c>
      <c r="D207" t="s">
        <v>73</v>
      </c>
      <c r="E207" t="s">
        <v>436</v>
      </c>
      <c r="F207" t="s">
        <v>228</v>
      </c>
      <c r="H207" t="s">
        <v>261</v>
      </c>
      <c r="I207" s="170" t="s">
        <v>72</v>
      </c>
      <c r="J207" t="s">
        <v>73</v>
      </c>
      <c r="K207" t="s">
        <v>214</v>
      </c>
      <c r="L207" t="s">
        <v>520</v>
      </c>
      <c r="M207" t="s">
        <v>521</v>
      </c>
      <c r="N207" t="s">
        <v>217</v>
      </c>
      <c r="O207" t="s">
        <v>263</v>
      </c>
      <c r="P207" t="s">
        <v>522</v>
      </c>
      <c r="Q207" t="s">
        <v>523</v>
      </c>
      <c r="R207" t="s">
        <v>524</v>
      </c>
      <c r="S207" t="s">
        <v>338</v>
      </c>
      <c r="T207" t="s">
        <v>339</v>
      </c>
      <c r="U207" s="61" t="s">
        <v>340</v>
      </c>
      <c r="V207" t="s">
        <v>249</v>
      </c>
      <c r="W207" t="s">
        <v>263</v>
      </c>
      <c r="X207" s="59">
        <v>40000</v>
      </c>
      <c r="Y207" s="59">
        <v>40000</v>
      </c>
      <c r="AA207" s="146" t="str">
        <f t="shared" si="57"/>
        <v>EX</v>
      </c>
      <c r="AB207" s="146">
        <f t="shared" si="59"/>
        <v>0</v>
      </c>
      <c r="AC207" t="str">
        <f t="shared" si="50"/>
        <v>EX</v>
      </c>
      <c r="AD207" s="74">
        <f t="shared" si="51"/>
        <v>40000</v>
      </c>
      <c r="AE207" s="74">
        <f t="shared" si="56"/>
        <v>40000</v>
      </c>
      <c r="AF207">
        <v>1</v>
      </c>
      <c r="AG207">
        <v>0</v>
      </c>
      <c r="AH207" s="74">
        <v>0</v>
      </c>
      <c r="AJ207" s="74">
        <f t="shared" si="52"/>
        <v>0</v>
      </c>
      <c r="AK207" s="74">
        <f t="shared" si="58"/>
        <v>40000</v>
      </c>
      <c r="AL207" t="str">
        <f t="shared" si="53"/>
        <v>N</v>
      </c>
      <c r="AN207" t="s">
        <v>74</v>
      </c>
      <c r="AO207" t="s">
        <v>73</v>
      </c>
      <c r="AP207" t="str">
        <f t="shared" si="54"/>
        <v>88</v>
      </c>
      <c r="AQ207" s="145" t="s">
        <v>1826</v>
      </c>
      <c r="AR207" t="str">
        <f t="shared" si="55"/>
        <v>1-Adjusted Base Budget</v>
      </c>
      <c r="AS207" s="145" t="s">
        <v>1827</v>
      </c>
      <c r="AT207" t="s">
        <v>213</v>
      </c>
      <c r="AV207" t="str">
        <f t="shared" si="61"/>
        <v>PRES</v>
      </c>
      <c r="AW207" t="str">
        <f t="shared" si="60"/>
        <v>PRESIDENT'S OFFICE</v>
      </c>
    </row>
    <row r="208" spans="1:49">
      <c r="A208" s="59">
        <v>2018</v>
      </c>
      <c r="B208" t="s">
        <v>137</v>
      </c>
      <c r="C208" t="s">
        <v>74</v>
      </c>
      <c r="D208" t="s">
        <v>73</v>
      </c>
      <c r="E208" t="s">
        <v>436</v>
      </c>
      <c r="F208" t="s">
        <v>228</v>
      </c>
      <c r="H208" t="s">
        <v>261</v>
      </c>
      <c r="I208" s="170" t="s">
        <v>72</v>
      </c>
      <c r="J208" t="s">
        <v>73</v>
      </c>
      <c r="K208" t="s">
        <v>214</v>
      </c>
      <c r="L208" t="s">
        <v>525</v>
      </c>
      <c r="M208" t="s">
        <v>526</v>
      </c>
      <c r="N208" t="s">
        <v>217</v>
      </c>
      <c r="O208" t="s">
        <v>263</v>
      </c>
      <c r="P208" t="s">
        <v>379</v>
      </c>
      <c r="Q208" t="s">
        <v>379</v>
      </c>
      <c r="R208" t="s">
        <v>380</v>
      </c>
      <c r="S208" t="s">
        <v>264</v>
      </c>
      <c r="T208" t="s">
        <v>265</v>
      </c>
      <c r="U208" s="61" t="s">
        <v>266</v>
      </c>
      <c r="V208" t="s">
        <v>249</v>
      </c>
      <c r="W208" t="s">
        <v>263</v>
      </c>
      <c r="X208" s="59">
        <v>6000</v>
      </c>
      <c r="Y208" s="59">
        <v>6000</v>
      </c>
      <c r="AA208" s="146" t="str">
        <f t="shared" si="57"/>
        <v>EX</v>
      </c>
      <c r="AB208" s="146">
        <f t="shared" si="59"/>
        <v>0</v>
      </c>
      <c r="AC208" t="str">
        <f t="shared" si="50"/>
        <v>EX</v>
      </c>
      <c r="AD208" s="74">
        <f t="shared" si="51"/>
        <v>6000</v>
      </c>
      <c r="AE208" s="74">
        <f t="shared" si="56"/>
        <v>6000</v>
      </c>
      <c r="AF208">
        <v>1</v>
      </c>
      <c r="AG208">
        <v>0</v>
      </c>
      <c r="AH208" s="74">
        <v>0</v>
      </c>
      <c r="AJ208" s="74">
        <f t="shared" si="52"/>
        <v>0</v>
      </c>
      <c r="AK208" s="74">
        <f t="shared" si="58"/>
        <v>6000</v>
      </c>
      <c r="AL208" t="str">
        <f t="shared" si="53"/>
        <v>N</v>
      </c>
      <c r="AN208" t="s">
        <v>74</v>
      </c>
      <c r="AO208" t="s">
        <v>73</v>
      </c>
      <c r="AP208" t="str">
        <f t="shared" si="54"/>
        <v>88</v>
      </c>
      <c r="AQ208" s="145" t="s">
        <v>1826</v>
      </c>
      <c r="AR208" t="str">
        <f t="shared" si="55"/>
        <v>1-Adjusted Base Budget</v>
      </c>
      <c r="AS208" s="145" t="s">
        <v>1827</v>
      </c>
      <c r="AT208" t="s">
        <v>213</v>
      </c>
      <c r="AV208" t="str">
        <f t="shared" si="61"/>
        <v>PRES</v>
      </c>
      <c r="AW208" t="str">
        <f t="shared" si="60"/>
        <v>PRESIDENT'S OFFICE</v>
      </c>
    </row>
    <row r="209" spans="1:49">
      <c r="A209" s="59">
        <v>2018</v>
      </c>
      <c r="B209" t="s">
        <v>137</v>
      </c>
      <c r="C209" t="s">
        <v>74</v>
      </c>
      <c r="D209" t="s">
        <v>73</v>
      </c>
      <c r="E209" t="s">
        <v>436</v>
      </c>
      <c r="F209" t="s">
        <v>228</v>
      </c>
      <c r="H209" t="s">
        <v>261</v>
      </c>
      <c r="I209" s="170" t="s">
        <v>72</v>
      </c>
      <c r="J209" t="s">
        <v>73</v>
      </c>
      <c r="K209" t="s">
        <v>214</v>
      </c>
      <c r="L209" t="s">
        <v>527</v>
      </c>
      <c r="M209" t="s">
        <v>528</v>
      </c>
      <c r="N209" t="s">
        <v>217</v>
      </c>
      <c r="O209" t="s">
        <v>263</v>
      </c>
      <c r="P209" t="s">
        <v>357</v>
      </c>
      <c r="Q209" t="s">
        <v>358</v>
      </c>
      <c r="R209" t="s">
        <v>359</v>
      </c>
      <c r="S209" t="s">
        <v>264</v>
      </c>
      <c r="T209" t="s">
        <v>265</v>
      </c>
      <c r="U209" s="61" t="s">
        <v>266</v>
      </c>
      <c r="V209" t="s">
        <v>249</v>
      </c>
      <c r="W209" t="s">
        <v>263</v>
      </c>
      <c r="X209" s="59">
        <v>200</v>
      </c>
      <c r="Y209" s="59">
        <v>200</v>
      </c>
      <c r="AA209" s="146" t="str">
        <f t="shared" si="57"/>
        <v>EX</v>
      </c>
      <c r="AB209" s="146">
        <f t="shared" si="59"/>
        <v>0</v>
      </c>
      <c r="AC209" t="str">
        <f t="shared" si="50"/>
        <v>EX</v>
      </c>
      <c r="AD209" s="74">
        <f t="shared" si="51"/>
        <v>200</v>
      </c>
      <c r="AE209" s="74">
        <f t="shared" si="56"/>
        <v>200</v>
      </c>
      <c r="AF209">
        <v>1</v>
      </c>
      <c r="AG209">
        <v>0</v>
      </c>
      <c r="AH209" s="74">
        <v>0</v>
      </c>
      <c r="AJ209" s="74">
        <f t="shared" si="52"/>
        <v>0</v>
      </c>
      <c r="AK209" s="74">
        <f t="shared" si="58"/>
        <v>200</v>
      </c>
      <c r="AL209" t="str">
        <f t="shared" si="53"/>
        <v>N</v>
      </c>
      <c r="AN209" t="s">
        <v>74</v>
      </c>
      <c r="AO209" t="s">
        <v>73</v>
      </c>
      <c r="AP209" t="str">
        <f t="shared" si="54"/>
        <v>88</v>
      </c>
      <c r="AQ209" s="145" t="s">
        <v>1826</v>
      </c>
      <c r="AR209" t="str">
        <f t="shared" si="55"/>
        <v>1-Adjusted Base Budget</v>
      </c>
      <c r="AS209" s="145" t="s">
        <v>1827</v>
      </c>
      <c r="AT209" t="s">
        <v>213</v>
      </c>
      <c r="AV209" t="str">
        <f t="shared" si="61"/>
        <v>PRES</v>
      </c>
      <c r="AW209" t="str">
        <f t="shared" si="60"/>
        <v>PRESIDENT'S OFFICE</v>
      </c>
    </row>
    <row r="210" spans="1:49">
      <c r="A210" s="59">
        <v>2018</v>
      </c>
      <c r="B210" t="s">
        <v>137</v>
      </c>
      <c r="C210" t="s">
        <v>74</v>
      </c>
      <c r="D210" t="s">
        <v>73</v>
      </c>
      <c r="E210" t="s">
        <v>436</v>
      </c>
      <c r="F210" t="s">
        <v>228</v>
      </c>
      <c r="H210" t="s">
        <v>261</v>
      </c>
      <c r="I210" s="170" t="s">
        <v>72</v>
      </c>
      <c r="J210" t="s">
        <v>73</v>
      </c>
      <c r="K210" t="s">
        <v>214</v>
      </c>
      <c r="L210" t="s">
        <v>389</v>
      </c>
      <c r="M210" t="s">
        <v>390</v>
      </c>
      <c r="N210" t="s">
        <v>217</v>
      </c>
      <c r="O210" t="s">
        <v>263</v>
      </c>
      <c r="P210" t="s">
        <v>379</v>
      </c>
      <c r="Q210" t="s">
        <v>379</v>
      </c>
      <c r="R210" t="s">
        <v>380</v>
      </c>
      <c r="S210" t="s">
        <v>264</v>
      </c>
      <c r="T210" t="s">
        <v>265</v>
      </c>
      <c r="U210" s="61" t="s">
        <v>266</v>
      </c>
      <c r="V210" t="s">
        <v>249</v>
      </c>
      <c r="W210" t="s">
        <v>263</v>
      </c>
      <c r="X210" s="59">
        <v>200</v>
      </c>
      <c r="Y210" s="59">
        <v>200</v>
      </c>
      <c r="AA210" s="146" t="str">
        <f t="shared" si="57"/>
        <v>EX</v>
      </c>
      <c r="AB210" s="146">
        <f t="shared" si="59"/>
        <v>0</v>
      </c>
      <c r="AC210" t="str">
        <f t="shared" si="50"/>
        <v>EX</v>
      </c>
      <c r="AD210" s="74">
        <f t="shared" si="51"/>
        <v>200</v>
      </c>
      <c r="AE210" s="74">
        <f t="shared" si="56"/>
        <v>200</v>
      </c>
      <c r="AF210">
        <v>1</v>
      </c>
      <c r="AG210">
        <v>0</v>
      </c>
      <c r="AH210" s="74">
        <v>0</v>
      </c>
      <c r="AJ210" s="74">
        <f t="shared" si="52"/>
        <v>0</v>
      </c>
      <c r="AK210" s="74">
        <f t="shared" si="58"/>
        <v>200</v>
      </c>
      <c r="AL210" t="str">
        <f t="shared" si="53"/>
        <v>N</v>
      </c>
      <c r="AN210" t="s">
        <v>74</v>
      </c>
      <c r="AO210" t="s">
        <v>73</v>
      </c>
      <c r="AP210" t="str">
        <f t="shared" si="54"/>
        <v>88</v>
      </c>
      <c r="AQ210" s="145" t="s">
        <v>1826</v>
      </c>
      <c r="AR210" t="str">
        <f t="shared" si="55"/>
        <v>1-Adjusted Base Budget</v>
      </c>
      <c r="AS210" s="145" t="s">
        <v>1827</v>
      </c>
      <c r="AT210" t="s">
        <v>213</v>
      </c>
      <c r="AV210" t="str">
        <f t="shared" si="61"/>
        <v>PRES</v>
      </c>
      <c r="AW210" t="str">
        <f t="shared" si="60"/>
        <v>PRESIDENT'S OFFICE</v>
      </c>
    </row>
    <row r="211" spans="1:49">
      <c r="A211" s="59">
        <v>2018</v>
      </c>
      <c r="B211" t="s">
        <v>137</v>
      </c>
      <c r="C211" t="s">
        <v>74</v>
      </c>
      <c r="D211" t="s">
        <v>73</v>
      </c>
      <c r="E211" t="s">
        <v>436</v>
      </c>
      <c r="F211" t="s">
        <v>228</v>
      </c>
      <c r="H211" t="s">
        <v>261</v>
      </c>
      <c r="I211" s="170" t="s">
        <v>72</v>
      </c>
      <c r="J211" t="s">
        <v>73</v>
      </c>
      <c r="K211" t="s">
        <v>214</v>
      </c>
      <c r="L211" t="s">
        <v>529</v>
      </c>
      <c r="M211" t="s">
        <v>530</v>
      </c>
      <c r="N211" t="s">
        <v>217</v>
      </c>
      <c r="O211" t="s">
        <v>263</v>
      </c>
      <c r="P211" t="s">
        <v>393</v>
      </c>
      <c r="Q211" t="s">
        <v>394</v>
      </c>
      <c r="R211" t="s">
        <v>395</v>
      </c>
      <c r="S211" t="s">
        <v>264</v>
      </c>
      <c r="T211" t="s">
        <v>265</v>
      </c>
      <c r="U211" s="61" t="s">
        <v>266</v>
      </c>
      <c r="V211" t="s">
        <v>249</v>
      </c>
      <c r="W211" t="s">
        <v>263</v>
      </c>
      <c r="X211" s="59">
        <v>7500</v>
      </c>
      <c r="Y211" s="59">
        <v>7500</v>
      </c>
      <c r="AA211" s="146" t="str">
        <f t="shared" si="57"/>
        <v>EX</v>
      </c>
      <c r="AB211" s="146">
        <f t="shared" si="59"/>
        <v>0</v>
      </c>
      <c r="AC211" t="str">
        <f t="shared" ref="AC211:AC274" si="62">IF(O211 =AA211,W211,"Allot/Xfer IN")</f>
        <v>EX</v>
      </c>
      <c r="AD211" s="74">
        <f t="shared" ref="AD211:AD274" si="63">IF(O211 =AA211,Y211,-Y211)</f>
        <v>7500</v>
      </c>
      <c r="AE211" s="74">
        <f t="shared" si="56"/>
        <v>7500</v>
      </c>
      <c r="AF211">
        <v>1</v>
      </c>
      <c r="AG211">
        <v>0</v>
      </c>
      <c r="AH211" s="74">
        <v>0</v>
      </c>
      <c r="AJ211" s="74">
        <f t="shared" ref="AJ211:AJ274" si="64">SUM(AG211:AI211)</f>
        <v>0</v>
      </c>
      <c r="AK211" s="74">
        <f t="shared" si="58"/>
        <v>7500</v>
      </c>
      <c r="AL211" t="str">
        <f t="shared" ref="AL211:AL274" si="65">IF(AF211&lt;&gt;1,"Y","N")</f>
        <v>N</v>
      </c>
      <c r="AN211" t="s">
        <v>74</v>
      </c>
      <c r="AO211" t="s">
        <v>73</v>
      </c>
      <c r="AP211" t="str">
        <f t="shared" ref="AP211:AP274" si="66">IF(AL211 ="Y","99",I211)</f>
        <v>88</v>
      </c>
      <c r="AQ211" s="145" t="s">
        <v>1826</v>
      </c>
      <c r="AR211" t="str">
        <f t="shared" ref="AR211:AR274" si="67">IF(AM211 ="y",AQ211,IF(AG211 &lt;&gt;0,"2-Provision for Compensation Incr","1-Adjusted Base Budget"))</f>
        <v>1-Adjusted Base Budget</v>
      </c>
      <c r="AS211" s="145" t="s">
        <v>1827</v>
      </c>
      <c r="AT211" t="s">
        <v>213</v>
      </c>
      <c r="AV211" t="str">
        <f t="shared" si="61"/>
        <v>PRES</v>
      </c>
      <c r="AW211" t="str">
        <f t="shared" si="60"/>
        <v>PRESIDENT'S OFFICE</v>
      </c>
    </row>
    <row r="212" spans="1:49">
      <c r="A212" s="59">
        <v>2018</v>
      </c>
      <c r="B212" t="s">
        <v>137</v>
      </c>
      <c r="C212" t="s">
        <v>74</v>
      </c>
      <c r="D212" t="s">
        <v>73</v>
      </c>
      <c r="E212" t="s">
        <v>480</v>
      </c>
      <c r="F212" t="s">
        <v>228</v>
      </c>
      <c r="H212" t="s">
        <v>481</v>
      </c>
      <c r="I212" s="170" t="s">
        <v>72</v>
      </c>
      <c r="J212" t="s">
        <v>73</v>
      </c>
      <c r="K212" t="s">
        <v>214</v>
      </c>
      <c r="L212" t="s">
        <v>529</v>
      </c>
      <c r="M212" t="s">
        <v>530</v>
      </c>
      <c r="N212" t="s">
        <v>217</v>
      </c>
      <c r="O212" t="s">
        <v>263</v>
      </c>
      <c r="P212" t="s">
        <v>393</v>
      </c>
      <c r="Q212" t="s">
        <v>394</v>
      </c>
      <c r="R212" t="s">
        <v>395</v>
      </c>
      <c r="S212" t="s">
        <v>264</v>
      </c>
      <c r="T212" t="s">
        <v>265</v>
      </c>
      <c r="U212" s="61" t="s">
        <v>266</v>
      </c>
      <c r="V212" t="s">
        <v>249</v>
      </c>
      <c r="W212" t="s">
        <v>263</v>
      </c>
      <c r="X212" s="59">
        <v>8000</v>
      </c>
      <c r="Y212" s="59">
        <v>8000</v>
      </c>
      <c r="AA212" s="146" t="str">
        <f t="shared" si="57"/>
        <v>EX</v>
      </c>
      <c r="AB212" s="146">
        <f t="shared" si="59"/>
        <v>0</v>
      </c>
      <c r="AC212" t="str">
        <f t="shared" si="62"/>
        <v>EX</v>
      </c>
      <c r="AD212" s="74">
        <f t="shared" si="63"/>
        <v>8000</v>
      </c>
      <c r="AE212" s="74">
        <f t="shared" ref="AE212:AE275" si="68">Y212</f>
        <v>8000</v>
      </c>
      <c r="AF212">
        <v>1</v>
      </c>
      <c r="AG212">
        <v>0</v>
      </c>
      <c r="AH212" s="74">
        <v>0</v>
      </c>
      <c r="AJ212" s="74">
        <f t="shared" si="64"/>
        <v>0</v>
      </c>
      <c r="AK212" s="74">
        <f t="shared" si="58"/>
        <v>8000</v>
      </c>
      <c r="AL212" t="str">
        <f t="shared" si="65"/>
        <v>N</v>
      </c>
      <c r="AN212" t="s">
        <v>74</v>
      </c>
      <c r="AO212" t="s">
        <v>73</v>
      </c>
      <c r="AP212" t="str">
        <f t="shared" si="66"/>
        <v>88</v>
      </c>
      <c r="AQ212" s="145" t="s">
        <v>1826</v>
      </c>
      <c r="AR212" t="str">
        <f t="shared" si="67"/>
        <v>1-Adjusted Base Budget</v>
      </c>
      <c r="AS212" s="145" t="s">
        <v>1827</v>
      </c>
      <c r="AT212" t="s">
        <v>213</v>
      </c>
      <c r="AV212" t="str">
        <f t="shared" si="61"/>
        <v>PRES</v>
      </c>
      <c r="AW212" t="str">
        <f t="shared" si="60"/>
        <v>PRESIDENT'S OFFICE</v>
      </c>
    </row>
    <row r="213" spans="1:49">
      <c r="A213" s="59">
        <v>2018</v>
      </c>
      <c r="B213" t="s">
        <v>137</v>
      </c>
      <c r="C213" t="s">
        <v>74</v>
      </c>
      <c r="D213" t="s">
        <v>73</v>
      </c>
      <c r="E213" t="s">
        <v>436</v>
      </c>
      <c r="F213" t="s">
        <v>228</v>
      </c>
      <c r="H213" t="s">
        <v>261</v>
      </c>
      <c r="I213" s="170" t="s">
        <v>72</v>
      </c>
      <c r="J213" t="s">
        <v>73</v>
      </c>
      <c r="K213" t="s">
        <v>214</v>
      </c>
      <c r="L213" t="s">
        <v>529</v>
      </c>
      <c r="M213" t="s">
        <v>530</v>
      </c>
      <c r="N213" t="s">
        <v>1710</v>
      </c>
      <c r="O213" t="s">
        <v>263</v>
      </c>
      <c r="P213" t="s">
        <v>393</v>
      </c>
      <c r="Q213" t="s">
        <v>394</v>
      </c>
      <c r="R213" t="s">
        <v>395</v>
      </c>
      <c r="S213" t="s">
        <v>264</v>
      </c>
      <c r="T213" t="s">
        <v>265</v>
      </c>
      <c r="U213" s="61" t="s">
        <v>266</v>
      </c>
      <c r="V213" t="s">
        <v>249</v>
      </c>
      <c r="W213" t="s">
        <v>263</v>
      </c>
      <c r="X213" s="59">
        <v>500119</v>
      </c>
      <c r="Y213" s="59">
        <v>500119</v>
      </c>
      <c r="AA213" s="146" t="str">
        <f t="shared" si="57"/>
        <v>EX</v>
      </c>
      <c r="AB213" s="146">
        <f t="shared" si="59"/>
        <v>0</v>
      </c>
      <c r="AC213" t="str">
        <f t="shared" si="62"/>
        <v>EX</v>
      </c>
      <c r="AD213" s="74">
        <f t="shared" si="63"/>
        <v>500119</v>
      </c>
      <c r="AE213" s="74">
        <f t="shared" si="68"/>
        <v>500119</v>
      </c>
      <c r="AF213">
        <v>1</v>
      </c>
      <c r="AG213">
        <v>0</v>
      </c>
      <c r="AH213" s="74">
        <v>0</v>
      </c>
      <c r="AJ213" s="74">
        <f t="shared" si="64"/>
        <v>0</v>
      </c>
      <c r="AK213" s="74">
        <f t="shared" si="58"/>
        <v>500119</v>
      </c>
      <c r="AL213" t="str">
        <f t="shared" si="65"/>
        <v>N</v>
      </c>
      <c r="AN213" t="s">
        <v>74</v>
      </c>
      <c r="AO213" t="s">
        <v>73</v>
      </c>
      <c r="AP213" t="str">
        <f t="shared" si="66"/>
        <v>88</v>
      </c>
      <c r="AQ213" s="145" t="s">
        <v>1826</v>
      </c>
      <c r="AR213" t="str">
        <f t="shared" si="67"/>
        <v>1-Adjusted Base Budget</v>
      </c>
      <c r="AS213" s="145" t="s">
        <v>1827</v>
      </c>
      <c r="AT213" t="s">
        <v>213</v>
      </c>
      <c r="AV213" t="str">
        <f t="shared" si="61"/>
        <v>PRES</v>
      </c>
      <c r="AW213" t="str">
        <f t="shared" si="60"/>
        <v>PRESIDENT'S OFFICE</v>
      </c>
    </row>
    <row r="214" spans="1:49">
      <c r="A214" s="59">
        <v>2018</v>
      </c>
      <c r="B214" t="s">
        <v>137</v>
      </c>
      <c r="C214" t="s">
        <v>74</v>
      </c>
      <c r="D214" t="s">
        <v>73</v>
      </c>
      <c r="E214" t="s">
        <v>436</v>
      </c>
      <c r="F214" t="s">
        <v>228</v>
      </c>
      <c r="H214" t="s">
        <v>261</v>
      </c>
      <c r="I214" s="170" t="s">
        <v>72</v>
      </c>
      <c r="J214" t="s">
        <v>73</v>
      </c>
      <c r="K214" t="s">
        <v>214</v>
      </c>
      <c r="L214" t="s">
        <v>531</v>
      </c>
      <c r="M214" t="s">
        <v>532</v>
      </c>
      <c r="N214" t="s">
        <v>217</v>
      </c>
      <c r="O214" t="s">
        <v>263</v>
      </c>
      <c r="P214" t="s">
        <v>533</v>
      </c>
      <c r="Q214" t="s">
        <v>534</v>
      </c>
      <c r="R214" t="s">
        <v>535</v>
      </c>
      <c r="S214" t="s">
        <v>264</v>
      </c>
      <c r="T214" t="s">
        <v>265</v>
      </c>
      <c r="U214" s="61" t="s">
        <v>266</v>
      </c>
      <c r="V214" t="s">
        <v>249</v>
      </c>
      <c r="W214" t="s">
        <v>263</v>
      </c>
      <c r="X214" s="59">
        <v>10000</v>
      </c>
      <c r="Y214" s="59">
        <v>10000</v>
      </c>
      <c r="AA214" s="146" t="str">
        <f t="shared" si="57"/>
        <v>EX</v>
      </c>
      <c r="AB214" s="146">
        <f t="shared" si="59"/>
        <v>0</v>
      </c>
      <c r="AC214" t="str">
        <f t="shared" si="62"/>
        <v>EX</v>
      </c>
      <c r="AD214" s="74">
        <f t="shared" si="63"/>
        <v>10000</v>
      </c>
      <c r="AE214" s="74">
        <f t="shared" si="68"/>
        <v>10000</v>
      </c>
      <c r="AF214">
        <v>1</v>
      </c>
      <c r="AG214">
        <v>0</v>
      </c>
      <c r="AH214" s="74">
        <v>0</v>
      </c>
      <c r="AJ214" s="74">
        <f t="shared" si="64"/>
        <v>0</v>
      </c>
      <c r="AK214" s="74">
        <f t="shared" si="58"/>
        <v>10000</v>
      </c>
      <c r="AL214" t="str">
        <f t="shared" si="65"/>
        <v>N</v>
      </c>
      <c r="AN214" t="s">
        <v>74</v>
      </c>
      <c r="AO214" t="s">
        <v>73</v>
      </c>
      <c r="AP214" t="str">
        <f t="shared" si="66"/>
        <v>88</v>
      </c>
      <c r="AQ214" s="145" t="s">
        <v>1826</v>
      </c>
      <c r="AR214" t="str">
        <f t="shared" si="67"/>
        <v>1-Adjusted Base Budget</v>
      </c>
      <c r="AS214" s="145" t="s">
        <v>1827</v>
      </c>
      <c r="AT214" t="s">
        <v>213</v>
      </c>
      <c r="AV214" t="str">
        <f t="shared" si="61"/>
        <v>PRES</v>
      </c>
      <c r="AW214" t="str">
        <f t="shared" si="60"/>
        <v>PRESIDENT'S OFFICE</v>
      </c>
    </row>
    <row r="215" spans="1:49">
      <c r="A215" s="59">
        <v>2018</v>
      </c>
      <c r="B215" t="s">
        <v>137</v>
      </c>
      <c r="C215" t="s">
        <v>74</v>
      </c>
      <c r="D215" t="s">
        <v>73</v>
      </c>
      <c r="E215" t="s">
        <v>451</v>
      </c>
      <c r="F215" t="s">
        <v>228</v>
      </c>
      <c r="H215" t="s">
        <v>452</v>
      </c>
      <c r="I215" s="170" t="s">
        <v>72</v>
      </c>
      <c r="J215" t="s">
        <v>73</v>
      </c>
      <c r="K215" t="s">
        <v>214</v>
      </c>
      <c r="L215" t="s">
        <v>531</v>
      </c>
      <c r="M215" t="s">
        <v>532</v>
      </c>
      <c r="N215" t="s">
        <v>217</v>
      </c>
      <c r="O215" t="s">
        <v>263</v>
      </c>
      <c r="P215" t="s">
        <v>533</v>
      </c>
      <c r="Q215" t="s">
        <v>534</v>
      </c>
      <c r="R215" t="s">
        <v>535</v>
      </c>
      <c r="S215" t="s">
        <v>264</v>
      </c>
      <c r="T215" t="s">
        <v>265</v>
      </c>
      <c r="U215" s="61" t="s">
        <v>266</v>
      </c>
      <c r="V215" t="s">
        <v>249</v>
      </c>
      <c r="W215" t="s">
        <v>263</v>
      </c>
      <c r="X215" s="59">
        <v>10000</v>
      </c>
      <c r="Y215" s="59">
        <v>10000</v>
      </c>
      <c r="AA215" s="146" t="str">
        <f t="shared" si="57"/>
        <v>EX</v>
      </c>
      <c r="AB215" s="146">
        <f t="shared" si="59"/>
        <v>0</v>
      </c>
      <c r="AC215" t="str">
        <f t="shared" si="62"/>
        <v>EX</v>
      </c>
      <c r="AD215" s="74">
        <f t="shared" si="63"/>
        <v>10000</v>
      </c>
      <c r="AE215" s="74">
        <f t="shared" si="68"/>
        <v>10000</v>
      </c>
      <c r="AF215">
        <v>1</v>
      </c>
      <c r="AG215">
        <v>0</v>
      </c>
      <c r="AH215" s="74">
        <v>0</v>
      </c>
      <c r="AJ215" s="74">
        <f t="shared" si="64"/>
        <v>0</v>
      </c>
      <c r="AK215" s="74">
        <f t="shared" si="58"/>
        <v>10000</v>
      </c>
      <c r="AL215" t="str">
        <f t="shared" si="65"/>
        <v>N</v>
      </c>
      <c r="AN215" t="s">
        <v>74</v>
      </c>
      <c r="AO215" t="s">
        <v>73</v>
      </c>
      <c r="AP215" t="str">
        <f t="shared" si="66"/>
        <v>88</v>
      </c>
      <c r="AQ215" s="145" t="s">
        <v>1826</v>
      </c>
      <c r="AR215" t="str">
        <f t="shared" si="67"/>
        <v>1-Adjusted Base Budget</v>
      </c>
      <c r="AS215" s="145" t="s">
        <v>1827</v>
      </c>
      <c r="AT215" t="s">
        <v>213</v>
      </c>
      <c r="AV215" t="str">
        <f t="shared" si="61"/>
        <v>PRES</v>
      </c>
      <c r="AW215" t="str">
        <f t="shared" si="60"/>
        <v>PRESIDENT'S OFFICE</v>
      </c>
    </row>
    <row r="216" spans="1:49">
      <c r="A216" s="59">
        <v>2018</v>
      </c>
      <c r="B216" t="s">
        <v>137</v>
      </c>
      <c r="C216" t="s">
        <v>74</v>
      </c>
      <c r="D216" t="s">
        <v>73</v>
      </c>
      <c r="E216" t="s">
        <v>436</v>
      </c>
      <c r="F216" t="s">
        <v>228</v>
      </c>
      <c r="H216" t="s">
        <v>261</v>
      </c>
      <c r="I216" s="170" t="s">
        <v>72</v>
      </c>
      <c r="J216" t="s">
        <v>73</v>
      </c>
      <c r="K216" t="s">
        <v>214</v>
      </c>
      <c r="L216" t="s">
        <v>538</v>
      </c>
      <c r="M216" t="s">
        <v>539</v>
      </c>
      <c r="N216" t="s">
        <v>217</v>
      </c>
      <c r="O216" t="s">
        <v>263</v>
      </c>
      <c r="P216" t="s">
        <v>533</v>
      </c>
      <c r="Q216" t="s">
        <v>534</v>
      </c>
      <c r="R216" t="s">
        <v>535</v>
      </c>
      <c r="S216" t="s">
        <v>264</v>
      </c>
      <c r="T216" t="s">
        <v>265</v>
      </c>
      <c r="U216" s="61" t="s">
        <v>266</v>
      </c>
      <c r="V216" t="s">
        <v>249</v>
      </c>
      <c r="W216" t="s">
        <v>263</v>
      </c>
      <c r="X216" s="59">
        <v>200</v>
      </c>
      <c r="Y216" s="59">
        <v>200</v>
      </c>
      <c r="AA216" s="146" t="str">
        <f t="shared" si="57"/>
        <v>EX</v>
      </c>
      <c r="AB216" s="146">
        <f t="shared" si="59"/>
        <v>0</v>
      </c>
      <c r="AC216" t="str">
        <f t="shared" si="62"/>
        <v>EX</v>
      </c>
      <c r="AD216" s="74">
        <f t="shared" si="63"/>
        <v>200</v>
      </c>
      <c r="AE216" s="74">
        <f t="shared" si="68"/>
        <v>200</v>
      </c>
      <c r="AF216">
        <v>1</v>
      </c>
      <c r="AG216">
        <v>0</v>
      </c>
      <c r="AH216" s="74">
        <v>0</v>
      </c>
      <c r="AJ216" s="74">
        <f t="shared" si="64"/>
        <v>0</v>
      </c>
      <c r="AK216" s="74">
        <f t="shared" si="58"/>
        <v>200</v>
      </c>
      <c r="AL216" t="str">
        <f t="shared" si="65"/>
        <v>N</v>
      </c>
      <c r="AN216" t="s">
        <v>74</v>
      </c>
      <c r="AO216" t="s">
        <v>73</v>
      </c>
      <c r="AP216" t="str">
        <f t="shared" si="66"/>
        <v>88</v>
      </c>
      <c r="AQ216" s="145" t="s">
        <v>1826</v>
      </c>
      <c r="AR216" t="str">
        <f t="shared" si="67"/>
        <v>1-Adjusted Base Budget</v>
      </c>
      <c r="AS216" s="145" t="s">
        <v>1827</v>
      </c>
      <c r="AT216" t="s">
        <v>213</v>
      </c>
      <c r="AV216" t="str">
        <f t="shared" si="61"/>
        <v>PRES</v>
      </c>
      <c r="AW216" t="str">
        <f t="shared" si="60"/>
        <v>PRESIDENT'S OFFICE</v>
      </c>
    </row>
    <row r="217" spans="1:49">
      <c r="A217" s="59">
        <v>2018</v>
      </c>
      <c r="B217" t="s">
        <v>137</v>
      </c>
      <c r="C217" t="s">
        <v>74</v>
      </c>
      <c r="D217" t="s">
        <v>73</v>
      </c>
      <c r="E217" t="s">
        <v>436</v>
      </c>
      <c r="F217" t="s">
        <v>228</v>
      </c>
      <c r="H217" t="s">
        <v>261</v>
      </c>
      <c r="I217" s="170" t="s">
        <v>72</v>
      </c>
      <c r="J217" t="s">
        <v>73</v>
      </c>
      <c r="K217" t="s">
        <v>214</v>
      </c>
      <c r="L217" t="s">
        <v>540</v>
      </c>
      <c r="M217" t="s">
        <v>541</v>
      </c>
      <c r="N217" t="s">
        <v>217</v>
      </c>
      <c r="O217" t="s">
        <v>263</v>
      </c>
      <c r="P217" t="s">
        <v>533</v>
      </c>
      <c r="Q217" t="s">
        <v>534</v>
      </c>
      <c r="R217" t="s">
        <v>535</v>
      </c>
      <c r="S217" t="s">
        <v>264</v>
      </c>
      <c r="T217" t="s">
        <v>265</v>
      </c>
      <c r="U217" s="61" t="s">
        <v>266</v>
      </c>
      <c r="V217" t="s">
        <v>249</v>
      </c>
      <c r="W217" t="s">
        <v>263</v>
      </c>
      <c r="X217" s="59">
        <v>10000</v>
      </c>
      <c r="Y217" s="59">
        <v>10000</v>
      </c>
      <c r="AA217" s="146" t="str">
        <f t="shared" si="57"/>
        <v>EX</v>
      </c>
      <c r="AB217" s="146">
        <f t="shared" si="59"/>
        <v>0</v>
      </c>
      <c r="AC217" t="str">
        <f t="shared" si="62"/>
        <v>EX</v>
      </c>
      <c r="AD217" s="74">
        <f t="shared" si="63"/>
        <v>10000</v>
      </c>
      <c r="AE217" s="74">
        <f t="shared" si="68"/>
        <v>10000</v>
      </c>
      <c r="AF217">
        <v>1</v>
      </c>
      <c r="AG217">
        <v>0</v>
      </c>
      <c r="AH217" s="74">
        <v>0</v>
      </c>
      <c r="AJ217" s="74">
        <f t="shared" si="64"/>
        <v>0</v>
      </c>
      <c r="AK217" s="74">
        <f t="shared" si="58"/>
        <v>10000</v>
      </c>
      <c r="AL217" t="str">
        <f t="shared" si="65"/>
        <v>N</v>
      </c>
      <c r="AN217" t="s">
        <v>74</v>
      </c>
      <c r="AO217" t="s">
        <v>73</v>
      </c>
      <c r="AP217" t="str">
        <f t="shared" si="66"/>
        <v>88</v>
      </c>
      <c r="AQ217" s="145" t="s">
        <v>1826</v>
      </c>
      <c r="AR217" t="str">
        <f t="shared" si="67"/>
        <v>1-Adjusted Base Budget</v>
      </c>
      <c r="AS217" s="145" t="s">
        <v>1827</v>
      </c>
      <c r="AT217" t="s">
        <v>213</v>
      </c>
      <c r="AV217" t="str">
        <f t="shared" si="61"/>
        <v>PRES</v>
      </c>
      <c r="AW217" t="str">
        <f t="shared" si="60"/>
        <v>PRESIDENT'S OFFICE</v>
      </c>
    </row>
    <row r="218" spans="1:49">
      <c r="A218" s="59">
        <v>2018</v>
      </c>
      <c r="B218" t="s">
        <v>137</v>
      </c>
      <c r="C218" t="s">
        <v>74</v>
      </c>
      <c r="D218" t="s">
        <v>73</v>
      </c>
      <c r="E218" t="s">
        <v>436</v>
      </c>
      <c r="F218" t="s">
        <v>228</v>
      </c>
      <c r="H218" t="s">
        <v>261</v>
      </c>
      <c r="I218" s="170" t="s">
        <v>72</v>
      </c>
      <c r="J218" t="s">
        <v>73</v>
      </c>
      <c r="K218" t="s">
        <v>214</v>
      </c>
      <c r="L218" t="s">
        <v>400</v>
      </c>
      <c r="M218" t="s">
        <v>401</v>
      </c>
      <c r="N218" t="s">
        <v>217</v>
      </c>
      <c r="O218" t="s">
        <v>263</v>
      </c>
      <c r="P218" t="s">
        <v>357</v>
      </c>
      <c r="Q218" t="s">
        <v>358</v>
      </c>
      <c r="R218" t="s">
        <v>359</v>
      </c>
      <c r="S218" t="s">
        <v>264</v>
      </c>
      <c r="T218" t="s">
        <v>265</v>
      </c>
      <c r="U218" s="61" t="s">
        <v>266</v>
      </c>
      <c r="V218" t="s">
        <v>249</v>
      </c>
      <c r="W218" t="s">
        <v>263</v>
      </c>
      <c r="X218" s="59">
        <v>500</v>
      </c>
      <c r="Y218" s="59">
        <v>500</v>
      </c>
      <c r="AA218" s="146" t="str">
        <f t="shared" si="57"/>
        <v>EX</v>
      </c>
      <c r="AB218" s="146">
        <f t="shared" si="59"/>
        <v>0</v>
      </c>
      <c r="AC218" t="str">
        <f t="shared" si="62"/>
        <v>EX</v>
      </c>
      <c r="AD218" s="74">
        <f t="shared" si="63"/>
        <v>500</v>
      </c>
      <c r="AE218" s="74">
        <f t="shared" si="68"/>
        <v>500</v>
      </c>
      <c r="AF218">
        <v>1</v>
      </c>
      <c r="AG218">
        <v>0</v>
      </c>
      <c r="AH218" s="74">
        <v>0</v>
      </c>
      <c r="AJ218" s="74">
        <f t="shared" si="64"/>
        <v>0</v>
      </c>
      <c r="AK218" s="74">
        <f t="shared" si="58"/>
        <v>500</v>
      </c>
      <c r="AL218" t="str">
        <f t="shared" si="65"/>
        <v>N</v>
      </c>
      <c r="AN218" t="s">
        <v>74</v>
      </c>
      <c r="AO218" t="s">
        <v>73</v>
      </c>
      <c r="AP218" t="str">
        <f t="shared" si="66"/>
        <v>88</v>
      </c>
      <c r="AQ218" s="145" t="s">
        <v>1826</v>
      </c>
      <c r="AR218" t="str">
        <f t="shared" si="67"/>
        <v>1-Adjusted Base Budget</v>
      </c>
      <c r="AS218" s="145" t="s">
        <v>1827</v>
      </c>
      <c r="AT218" t="s">
        <v>213</v>
      </c>
      <c r="AV218" t="str">
        <f t="shared" si="61"/>
        <v>PRES</v>
      </c>
      <c r="AW218" t="str">
        <f t="shared" si="60"/>
        <v>PRESIDENT'S OFFICE</v>
      </c>
    </row>
    <row r="219" spans="1:49">
      <c r="A219" s="59">
        <v>2018</v>
      </c>
      <c r="B219" t="s">
        <v>137</v>
      </c>
      <c r="C219" t="s">
        <v>74</v>
      </c>
      <c r="D219" t="s">
        <v>73</v>
      </c>
      <c r="E219" t="s">
        <v>436</v>
      </c>
      <c r="F219" t="s">
        <v>228</v>
      </c>
      <c r="H219" t="s">
        <v>261</v>
      </c>
      <c r="I219" s="170" t="s">
        <v>72</v>
      </c>
      <c r="J219" t="s">
        <v>73</v>
      </c>
      <c r="K219" t="s">
        <v>214</v>
      </c>
      <c r="L219" t="s">
        <v>552</v>
      </c>
      <c r="M219" t="s">
        <v>553</v>
      </c>
      <c r="N219" t="s">
        <v>217</v>
      </c>
      <c r="O219" t="s">
        <v>263</v>
      </c>
      <c r="P219" t="s">
        <v>379</v>
      </c>
      <c r="Q219" t="s">
        <v>379</v>
      </c>
      <c r="R219" t="s">
        <v>380</v>
      </c>
      <c r="S219" t="s">
        <v>264</v>
      </c>
      <c r="T219" t="s">
        <v>265</v>
      </c>
      <c r="U219" s="61" t="s">
        <v>266</v>
      </c>
      <c r="V219" t="s">
        <v>249</v>
      </c>
      <c r="W219" t="s">
        <v>263</v>
      </c>
      <c r="X219" s="59">
        <v>900</v>
      </c>
      <c r="Y219" s="59">
        <v>900</v>
      </c>
      <c r="AA219" s="146" t="str">
        <f t="shared" si="57"/>
        <v>EX</v>
      </c>
      <c r="AB219" s="146">
        <f t="shared" si="59"/>
        <v>0</v>
      </c>
      <c r="AC219" t="str">
        <f t="shared" si="62"/>
        <v>EX</v>
      </c>
      <c r="AD219" s="74">
        <f t="shared" si="63"/>
        <v>900</v>
      </c>
      <c r="AE219" s="74">
        <f t="shared" si="68"/>
        <v>900</v>
      </c>
      <c r="AF219">
        <v>1</v>
      </c>
      <c r="AG219">
        <v>0</v>
      </c>
      <c r="AH219" s="74">
        <v>0</v>
      </c>
      <c r="AJ219" s="74">
        <f t="shared" si="64"/>
        <v>0</v>
      </c>
      <c r="AK219" s="74">
        <f t="shared" si="58"/>
        <v>900</v>
      </c>
      <c r="AL219" t="str">
        <f t="shared" si="65"/>
        <v>N</v>
      </c>
      <c r="AN219" t="s">
        <v>74</v>
      </c>
      <c r="AO219" t="s">
        <v>73</v>
      </c>
      <c r="AP219" t="str">
        <f t="shared" si="66"/>
        <v>88</v>
      </c>
      <c r="AQ219" s="145" t="s">
        <v>1826</v>
      </c>
      <c r="AR219" t="str">
        <f t="shared" si="67"/>
        <v>1-Adjusted Base Budget</v>
      </c>
      <c r="AS219" s="145" t="s">
        <v>1827</v>
      </c>
      <c r="AT219" t="s">
        <v>213</v>
      </c>
      <c r="AV219" t="str">
        <f t="shared" si="61"/>
        <v>PRES</v>
      </c>
      <c r="AW219" t="str">
        <f t="shared" si="60"/>
        <v>PRESIDENT'S OFFICE</v>
      </c>
    </row>
    <row r="220" spans="1:49">
      <c r="A220" s="59">
        <v>2018</v>
      </c>
      <c r="B220" t="s">
        <v>137</v>
      </c>
      <c r="C220" t="s">
        <v>74</v>
      </c>
      <c r="D220" t="s">
        <v>73</v>
      </c>
      <c r="E220" t="s">
        <v>436</v>
      </c>
      <c r="F220" t="s">
        <v>228</v>
      </c>
      <c r="H220" t="s">
        <v>261</v>
      </c>
      <c r="I220" s="170" t="s">
        <v>72</v>
      </c>
      <c r="J220" t="s">
        <v>73</v>
      </c>
      <c r="K220" t="s">
        <v>214</v>
      </c>
      <c r="L220" t="s">
        <v>554</v>
      </c>
      <c r="M220" t="s">
        <v>555</v>
      </c>
      <c r="N220" t="s">
        <v>217</v>
      </c>
      <c r="O220" t="s">
        <v>263</v>
      </c>
      <c r="P220" t="s">
        <v>379</v>
      </c>
      <c r="Q220" t="s">
        <v>379</v>
      </c>
      <c r="R220" t="s">
        <v>380</v>
      </c>
      <c r="S220" t="s">
        <v>264</v>
      </c>
      <c r="T220" t="s">
        <v>265</v>
      </c>
      <c r="U220" s="61" t="s">
        <v>266</v>
      </c>
      <c r="V220" t="s">
        <v>249</v>
      </c>
      <c r="W220" t="s">
        <v>263</v>
      </c>
      <c r="X220" s="59">
        <v>1500</v>
      </c>
      <c r="Y220" s="59">
        <v>1500</v>
      </c>
      <c r="AA220" s="146" t="str">
        <f t="shared" si="57"/>
        <v>EX</v>
      </c>
      <c r="AB220" s="146">
        <f t="shared" si="59"/>
        <v>0</v>
      </c>
      <c r="AC220" t="str">
        <f t="shared" si="62"/>
        <v>EX</v>
      </c>
      <c r="AD220" s="74">
        <f t="shared" si="63"/>
        <v>1500</v>
      </c>
      <c r="AE220" s="74">
        <f t="shared" si="68"/>
        <v>1500</v>
      </c>
      <c r="AF220">
        <v>1</v>
      </c>
      <c r="AG220">
        <v>0</v>
      </c>
      <c r="AH220" s="74">
        <v>0</v>
      </c>
      <c r="AJ220" s="74">
        <f t="shared" si="64"/>
        <v>0</v>
      </c>
      <c r="AK220" s="74">
        <f t="shared" si="58"/>
        <v>1500</v>
      </c>
      <c r="AL220" t="str">
        <f t="shared" si="65"/>
        <v>N</v>
      </c>
      <c r="AN220" t="s">
        <v>74</v>
      </c>
      <c r="AO220" t="s">
        <v>73</v>
      </c>
      <c r="AP220" t="str">
        <f t="shared" si="66"/>
        <v>88</v>
      </c>
      <c r="AQ220" s="145" t="s">
        <v>1826</v>
      </c>
      <c r="AR220" t="str">
        <f t="shared" si="67"/>
        <v>1-Adjusted Base Budget</v>
      </c>
      <c r="AS220" s="145" t="s">
        <v>1827</v>
      </c>
      <c r="AT220" t="s">
        <v>213</v>
      </c>
      <c r="AV220" t="str">
        <f t="shared" si="61"/>
        <v>PRES</v>
      </c>
      <c r="AW220" t="str">
        <f t="shared" si="60"/>
        <v>PRESIDENT'S OFFICE</v>
      </c>
    </row>
    <row r="221" spans="1:49">
      <c r="A221" s="59">
        <v>2018</v>
      </c>
      <c r="B221" t="s">
        <v>137</v>
      </c>
      <c r="C221" t="s">
        <v>74</v>
      </c>
      <c r="D221" t="s">
        <v>73</v>
      </c>
      <c r="E221" t="s">
        <v>436</v>
      </c>
      <c r="F221" t="s">
        <v>228</v>
      </c>
      <c r="H221" t="s">
        <v>261</v>
      </c>
      <c r="I221" s="170" t="s">
        <v>72</v>
      </c>
      <c r="J221" t="s">
        <v>73</v>
      </c>
      <c r="K221" t="s">
        <v>214</v>
      </c>
      <c r="L221" t="s">
        <v>556</v>
      </c>
      <c r="M221" t="s">
        <v>557</v>
      </c>
      <c r="N221" t="s">
        <v>217</v>
      </c>
      <c r="O221" t="s">
        <v>263</v>
      </c>
      <c r="P221" t="s">
        <v>374</v>
      </c>
      <c r="Q221" t="s">
        <v>375</v>
      </c>
      <c r="R221" t="s">
        <v>376</v>
      </c>
      <c r="S221" t="s">
        <v>264</v>
      </c>
      <c r="T221" t="s">
        <v>265</v>
      </c>
      <c r="U221" s="61" t="s">
        <v>266</v>
      </c>
      <c r="V221" t="s">
        <v>249</v>
      </c>
      <c r="W221" t="s">
        <v>263</v>
      </c>
      <c r="X221" s="59">
        <v>3500</v>
      </c>
      <c r="Y221" s="59">
        <v>3500</v>
      </c>
      <c r="AA221" s="146" t="str">
        <f t="shared" si="57"/>
        <v>EX</v>
      </c>
      <c r="AB221" s="146">
        <f t="shared" si="59"/>
        <v>0</v>
      </c>
      <c r="AC221" t="str">
        <f t="shared" si="62"/>
        <v>EX</v>
      </c>
      <c r="AD221" s="74">
        <f t="shared" si="63"/>
        <v>3500</v>
      </c>
      <c r="AE221" s="74">
        <f t="shared" si="68"/>
        <v>3500</v>
      </c>
      <c r="AF221">
        <v>1</v>
      </c>
      <c r="AG221">
        <v>0</v>
      </c>
      <c r="AH221" s="74">
        <v>0</v>
      </c>
      <c r="AJ221" s="74">
        <f t="shared" si="64"/>
        <v>0</v>
      </c>
      <c r="AK221" s="74">
        <f t="shared" si="58"/>
        <v>3500</v>
      </c>
      <c r="AL221" t="str">
        <f t="shared" si="65"/>
        <v>N</v>
      </c>
      <c r="AN221" t="s">
        <v>74</v>
      </c>
      <c r="AO221" t="s">
        <v>73</v>
      </c>
      <c r="AP221" t="str">
        <f t="shared" si="66"/>
        <v>88</v>
      </c>
      <c r="AQ221" s="145" t="s">
        <v>1826</v>
      </c>
      <c r="AR221" t="str">
        <f t="shared" si="67"/>
        <v>1-Adjusted Base Budget</v>
      </c>
      <c r="AS221" s="145" t="s">
        <v>1827</v>
      </c>
      <c r="AT221" t="s">
        <v>213</v>
      </c>
      <c r="AV221" t="str">
        <f t="shared" si="61"/>
        <v>PRES</v>
      </c>
      <c r="AW221" t="str">
        <f t="shared" si="60"/>
        <v>PRESIDENT'S OFFICE</v>
      </c>
    </row>
    <row r="222" spans="1:49">
      <c r="A222" s="59">
        <v>2018</v>
      </c>
      <c r="B222" t="s">
        <v>137</v>
      </c>
      <c r="C222" t="s">
        <v>74</v>
      </c>
      <c r="D222" t="s">
        <v>73</v>
      </c>
      <c r="E222" t="s">
        <v>436</v>
      </c>
      <c r="F222" t="s">
        <v>228</v>
      </c>
      <c r="H222" t="s">
        <v>261</v>
      </c>
      <c r="I222" s="170" t="s">
        <v>72</v>
      </c>
      <c r="J222" t="s">
        <v>73</v>
      </c>
      <c r="K222" t="s">
        <v>214</v>
      </c>
      <c r="L222" t="s">
        <v>406</v>
      </c>
      <c r="M222" t="s">
        <v>407</v>
      </c>
      <c r="N222" t="s">
        <v>217</v>
      </c>
      <c r="O222" t="s">
        <v>263</v>
      </c>
      <c r="P222" t="s">
        <v>379</v>
      </c>
      <c r="Q222" t="s">
        <v>379</v>
      </c>
      <c r="R222" t="s">
        <v>380</v>
      </c>
      <c r="S222" t="s">
        <v>264</v>
      </c>
      <c r="T222" t="s">
        <v>265</v>
      </c>
      <c r="U222" s="61" t="s">
        <v>266</v>
      </c>
      <c r="V222" t="s">
        <v>249</v>
      </c>
      <c r="W222" t="s">
        <v>263</v>
      </c>
      <c r="X222" s="59">
        <v>1100</v>
      </c>
      <c r="Y222" s="59">
        <v>1100</v>
      </c>
      <c r="AA222" s="146" t="str">
        <f t="shared" si="57"/>
        <v>EX</v>
      </c>
      <c r="AB222" s="146">
        <f t="shared" si="59"/>
        <v>0</v>
      </c>
      <c r="AC222" t="str">
        <f t="shared" si="62"/>
        <v>EX</v>
      </c>
      <c r="AD222" s="74">
        <f t="shared" si="63"/>
        <v>1100</v>
      </c>
      <c r="AE222" s="74">
        <f t="shared" si="68"/>
        <v>1100</v>
      </c>
      <c r="AF222">
        <v>1</v>
      </c>
      <c r="AG222">
        <v>0</v>
      </c>
      <c r="AH222" s="74">
        <v>0</v>
      </c>
      <c r="AJ222" s="74">
        <f t="shared" si="64"/>
        <v>0</v>
      </c>
      <c r="AK222" s="74">
        <f t="shared" si="58"/>
        <v>1100</v>
      </c>
      <c r="AL222" t="str">
        <f t="shared" si="65"/>
        <v>N</v>
      </c>
      <c r="AN222" t="s">
        <v>74</v>
      </c>
      <c r="AO222" t="s">
        <v>73</v>
      </c>
      <c r="AP222" t="str">
        <f t="shared" si="66"/>
        <v>88</v>
      </c>
      <c r="AQ222" s="145" t="s">
        <v>1826</v>
      </c>
      <c r="AR222" t="str">
        <f t="shared" si="67"/>
        <v>1-Adjusted Base Budget</v>
      </c>
      <c r="AS222" s="145" t="s">
        <v>1827</v>
      </c>
      <c r="AT222" t="s">
        <v>213</v>
      </c>
      <c r="AV222" t="str">
        <f t="shared" si="61"/>
        <v>PRES</v>
      </c>
      <c r="AW222" t="str">
        <f t="shared" si="60"/>
        <v>PRESIDENT'S OFFICE</v>
      </c>
    </row>
    <row r="223" spans="1:49">
      <c r="A223" s="59">
        <v>2018</v>
      </c>
      <c r="B223" t="s">
        <v>137</v>
      </c>
      <c r="C223" t="s">
        <v>74</v>
      </c>
      <c r="D223" t="s">
        <v>73</v>
      </c>
      <c r="E223" t="s">
        <v>436</v>
      </c>
      <c r="F223" t="s">
        <v>228</v>
      </c>
      <c r="H223" t="s">
        <v>261</v>
      </c>
      <c r="I223" s="170" t="s">
        <v>72</v>
      </c>
      <c r="J223" t="s">
        <v>73</v>
      </c>
      <c r="K223" t="s">
        <v>214</v>
      </c>
      <c r="L223" t="s">
        <v>558</v>
      </c>
      <c r="M223" t="s">
        <v>559</v>
      </c>
      <c r="N223" t="s">
        <v>217</v>
      </c>
      <c r="O223" t="s">
        <v>263</v>
      </c>
      <c r="P223" t="s">
        <v>379</v>
      </c>
      <c r="Q223" t="s">
        <v>379</v>
      </c>
      <c r="R223" t="s">
        <v>380</v>
      </c>
      <c r="S223" t="s">
        <v>264</v>
      </c>
      <c r="T223" t="s">
        <v>265</v>
      </c>
      <c r="U223" s="61" t="s">
        <v>266</v>
      </c>
      <c r="V223" t="s">
        <v>249</v>
      </c>
      <c r="W223" t="s">
        <v>263</v>
      </c>
      <c r="X223" s="59">
        <v>200</v>
      </c>
      <c r="Y223" s="59">
        <v>200</v>
      </c>
      <c r="AA223" s="146" t="str">
        <f t="shared" si="57"/>
        <v>EX</v>
      </c>
      <c r="AB223" s="146">
        <f t="shared" si="59"/>
        <v>0</v>
      </c>
      <c r="AC223" t="str">
        <f t="shared" si="62"/>
        <v>EX</v>
      </c>
      <c r="AD223" s="74">
        <f t="shared" si="63"/>
        <v>200</v>
      </c>
      <c r="AE223" s="74">
        <f t="shared" si="68"/>
        <v>200</v>
      </c>
      <c r="AF223">
        <v>1</v>
      </c>
      <c r="AG223">
        <v>0</v>
      </c>
      <c r="AH223" s="74">
        <v>0</v>
      </c>
      <c r="AJ223" s="74">
        <f t="shared" si="64"/>
        <v>0</v>
      </c>
      <c r="AK223" s="74">
        <f t="shared" si="58"/>
        <v>200</v>
      </c>
      <c r="AL223" t="str">
        <f t="shared" si="65"/>
        <v>N</v>
      </c>
      <c r="AN223" t="s">
        <v>74</v>
      </c>
      <c r="AO223" t="s">
        <v>73</v>
      </c>
      <c r="AP223" t="str">
        <f t="shared" si="66"/>
        <v>88</v>
      </c>
      <c r="AQ223" s="145" t="s">
        <v>1826</v>
      </c>
      <c r="AR223" t="str">
        <f t="shared" si="67"/>
        <v>1-Adjusted Base Budget</v>
      </c>
      <c r="AS223" s="145" t="s">
        <v>1827</v>
      </c>
      <c r="AT223" t="s">
        <v>213</v>
      </c>
      <c r="AV223" t="str">
        <f t="shared" si="61"/>
        <v>PRES</v>
      </c>
      <c r="AW223" t="str">
        <f t="shared" si="60"/>
        <v>PRESIDENT'S OFFICE</v>
      </c>
    </row>
    <row r="224" spans="1:49">
      <c r="A224" s="59">
        <v>2018</v>
      </c>
      <c r="B224" t="s">
        <v>137</v>
      </c>
      <c r="C224" t="s">
        <v>74</v>
      </c>
      <c r="D224" t="s">
        <v>73</v>
      </c>
      <c r="E224" t="s">
        <v>560</v>
      </c>
      <c r="F224" t="s">
        <v>228</v>
      </c>
      <c r="H224" t="s">
        <v>561</v>
      </c>
      <c r="I224" s="170" t="s">
        <v>72</v>
      </c>
      <c r="J224" t="s">
        <v>73</v>
      </c>
      <c r="K224" t="s">
        <v>214</v>
      </c>
      <c r="L224" t="s">
        <v>408</v>
      </c>
      <c r="M224" t="s">
        <v>409</v>
      </c>
      <c r="N224" t="s">
        <v>217</v>
      </c>
      <c r="O224" t="s">
        <v>263</v>
      </c>
      <c r="P224" t="s">
        <v>352</v>
      </c>
      <c r="Q224" t="s">
        <v>353</v>
      </c>
      <c r="R224" t="s">
        <v>354</v>
      </c>
      <c r="S224" t="s">
        <v>264</v>
      </c>
      <c r="T224" t="s">
        <v>265</v>
      </c>
      <c r="U224" s="61" t="s">
        <v>266</v>
      </c>
      <c r="V224" t="s">
        <v>249</v>
      </c>
      <c r="W224" t="s">
        <v>263</v>
      </c>
      <c r="X224" s="59">
        <v>340000</v>
      </c>
      <c r="Y224" s="59">
        <v>340000</v>
      </c>
      <c r="AA224" s="146" t="str">
        <f t="shared" si="57"/>
        <v>EX</v>
      </c>
      <c r="AB224" s="146">
        <f t="shared" si="59"/>
        <v>0</v>
      </c>
      <c r="AC224" t="str">
        <f t="shared" si="62"/>
        <v>EX</v>
      </c>
      <c r="AD224" s="74">
        <f t="shared" si="63"/>
        <v>340000</v>
      </c>
      <c r="AE224" s="74">
        <f t="shared" si="68"/>
        <v>340000</v>
      </c>
      <c r="AF224">
        <v>1</v>
      </c>
      <c r="AG224">
        <v>0</v>
      </c>
      <c r="AH224" s="74">
        <v>0</v>
      </c>
      <c r="AJ224" s="74">
        <f t="shared" si="64"/>
        <v>0</v>
      </c>
      <c r="AK224" s="74">
        <f t="shared" si="58"/>
        <v>340000</v>
      </c>
      <c r="AL224" t="str">
        <f t="shared" si="65"/>
        <v>N</v>
      </c>
      <c r="AN224" t="s">
        <v>74</v>
      </c>
      <c r="AO224" t="s">
        <v>73</v>
      </c>
      <c r="AP224" t="str">
        <f t="shared" si="66"/>
        <v>88</v>
      </c>
      <c r="AQ224" s="145" t="s">
        <v>1826</v>
      </c>
      <c r="AR224" t="str">
        <f t="shared" si="67"/>
        <v>1-Adjusted Base Budget</v>
      </c>
      <c r="AS224" s="145" t="s">
        <v>1827</v>
      </c>
      <c r="AT224" t="s">
        <v>213</v>
      </c>
      <c r="AV224" t="str">
        <f t="shared" si="61"/>
        <v>PRES</v>
      </c>
      <c r="AW224" t="str">
        <f t="shared" si="60"/>
        <v>PRESIDENT'S OFFICE</v>
      </c>
    </row>
    <row r="225" spans="1:49">
      <c r="A225" s="59">
        <v>2018</v>
      </c>
      <c r="B225" t="s">
        <v>137</v>
      </c>
      <c r="C225" t="s">
        <v>74</v>
      </c>
      <c r="D225" t="s">
        <v>73</v>
      </c>
      <c r="E225" t="s">
        <v>436</v>
      </c>
      <c r="F225" t="s">
        <v>228</v>
      </c>
      <c r="H225" t="s">
        <v>261</v>
      </c>
      <c r="I225" s="170" t="s">
        <v>72</v>
      </c>
      <c r="J225" t="s">
        <v>73</v>
      </c>
      <c r="K225" t="s">
        <v>214</v>
      </c>
      <c r="L225" t="s">
        <v>410</v>
      </c>
      <c r="M225" t="s">
        <v>411</v>
      </c>
      <c r="N225" t="s">
        <v>217</v>
      </c>
      <c r="O225" t="s">
        <v>263</v>
      </c>
      <c r="P225" t="s">
        <v>379</v>
      </c>
      <c r="Q225" t="s">
        <v>379</v>
      </c>
      <c r="R225" t="s">
        <v>380</v>
      </c>
      <c r="S225" t="s">
        <v>264</v>
      </c>
      <c r="T225" t="s">
        <v>265</v>
      </c>
      <c r="U225" s="61" t="s">
        <v>266</v>
      </c>
      <c r="V225" t="s">
        <v>249</v>
      </c>
      <c r="W225" t="s">
        <v>263</v>
      </c>
      <c r="X225" s="59">
        <v>10000</v>
      </c>
      <c r="Y225" s="59">
        <v>10000</v>
      </c>
      <c r="AA225" s="146" t="str">
        <f t="shared" si="57"/>
        <v>EX</v>
      </c>
      <c r="AB225" s="146">
        <f t="shared" si="59"/>
        <v>0</v>
      </c>
      <c r="AC225" t="str">
        <f t="shared" si="62"/>
        <v>EX</v>
      </c>
      <c r="AD225" s="74">
        <f t="shared" si="63"/>
        <v>10000</v>
      </c>
      <c r="AE225" s="74">
        <f t="shared" si="68"/>
        <v>10000</v>
      </c>
      <c r="AF225">
        <v>1</v>
      </c>
      <c r="AG225">
        <v>0</v>
      </c>
      <c r="AH225" s="74">
        <v>0</v>
      </c>
      <c r="AJ225" s="74">
        <f t="shared" si="64"/>
        <v>0</v>
      </c>
      <c r="AK225" s="74">
        <f t="shared" si="58"/>
        <v>10000</v>
      </c>
      <c r="AL225" t="str">
        <f t="shared" si="65"/>
        <v>N</v>
      </c>
      <c r="AN225" t="s">
        <v>74</v>
      </c>
      <c r="AO225" t="s">
        <v>73</v>
      </c>
      <c r="AP225" t="str">
        <f t="shared" si="66"/>
        <v>88</v>
      </c>
      <c r="AQ225" s="145" t="s">
        <v>1826</v>
      </c>
      <c r="AR225" t="str">
        <f t="shared" si="67"/>
        <v>1-Adjusted Base Budget</v>
      </c>
      <c r="AS225" s="145" t="s">
        <v>1827</v>
      </c>
      <c r="AT225" t="s">
        <v>213</v>
      </c>
      <c r="AV225" t="str">
        <f t="shared" si="61"/>
        <v>PRES</v>
      </c>
      <c r="AW225" t="str">
        <f t="shared" si="60"/>
        <v>PRESIDENT'S OFFICE</v>
      </c>
    </row>
    <row r="226" spans="1:49">
      <c r="A226" s="59">
        <v>2018</v>
      </c>
      <c r="B226" t="s">
        <v>137</v>
      </c>
      <c r="C226" t="s">
        <v>74</v>
      </c>
      <c r="D226" t="s">
        <v>73</v>
      </c>
      <c r="E226" t="s">
        <v>436</v>
      </c>
      <c r="F226" t="s">
        <v>228</v>
      </c>
      <c r="H226" t="s">
        <v>261</v>
      </c>
      <c r="I226" s="170" t="s">
        <v>72</v>
      </c>
      <c r="J226" t="s">
        <v>73</v>
      </c>
      <c r="K226" t="s">
        <v>214</v>
      </c>
      <c r="L226" t="s">
        <v>566</v>
      </c>
      <c r="M226" t="s">
        <v>567</v>
      </c>
      <c r="N226" t="s">
        <v>217</v>
      </c>
      <c r="O226" t="s">
        <v>263</v>
      </c>
      <c r="P226" t="s">
        <v>414</v>
      </c>
      <c r="Q226" t="s">
        <v>415</v>
      </c>
      <c r="R226" t="s">
        <v>416</v>
      </c>
      <c r="S226" t="s">
        <v>338</v>
      </c>
      <c r="T226" t="s">
        <v>339</v>
      </c>
      <c r="U226" s="61" t="s">
        <v>340</v>
      </c>
      <c r="V226" t="s">
        <v>249</v>
      </c>
      <c r="W226" t="s">
        <v>263</v>
      </c>
      <c r="X226" s="59">
        <v>12000</v>
      </c>
      <c r="Y226" s="59">
        <v>12000</v>
      </c>
      <c r="AA226" s="146" t="str">
        <f t="shared" si="57"/>
        <v>EX</v>
      </c>
      <c r="AB226" s="146">
        <f t="shared" si="59"/>
        <v>0</v>
      </c>
      <c r="AC226" t="str">
        <f t="shared" si="62"/>
        <v>EX</v>
      </c>
      <c r="AD226" s="74">
        <f t="shared" si="63"/>
        <v>12000</v>
      </c>
      <c r="AE226" s="74">
        <f t="shared" si="68"/>
        <v>12000</v>
      </c>
      <c r="AF226">
        <v>1</v>
      </c>
      <c r="AG226">
        <v>0</v>
      </c>
      <c r="AH226" s="74">
        <v>0</v>
      </c>
      <c r="AJ226" s="74">
        <f t="shared" si="64"/>
        <v>0</v>
      </c>
      <c r="AK226" s="74">
        <f t="shared" si="58"/>
        <v>12000</v>
      </c>
      <c r="AL226" t="str">
        <f t="shared" si="65"/>
        <v>N</v>
      </c>
      <c r="AN226" t="s">
        <v>74</v>
      </c>
      <c r="AO226" t="s">
        <v>73</v>
      </c>
      <c r="AP226" t="str">
        <f t="shared" si="66"/>
        <v>88</v>
      </c>
      <c r="AQ226" s="145" t="s">
        <v>1826</v>
      </c>
      <c r="AR226" t="str">
        <f t="shared" si="67"/>
        <v>1-Adjusted Base Budget</v>
      </c>
      <c r="AS226" s="145" t="s">
        <v>1827</v>
      </c>
      <c r="AT226" t="s">
        <v>213</v>
      </c>
      <c r="AV226" t="str">
        <f t="shared" si="61"/>
        <v>PRES</v>
      </c>
      <c r="AW226" t="str">
        <f t="shared" si="60"/>
        <v>PRESIDENT'S OFFICE</v>
      </c>
    </row>
    <row r="227" spans="1:49">
      <c r="A227" s="59">
        <v>2018</v>
      </c>
      <c r="B227" t="s">
        <v>137</v>
      </c>
      <c r="C227" t="s">
        <v>74</v>
      </c>
      <c r="D227" t="s">
        <v>73</v>
      </c>
      <c r="E227" t="s">
        <v>436</v>
      </c>
      <c r="F227" t="s">
        <v>228</v>
      </c>
      <c r="H227" t="s">
        <v>261</v>
      </c>
      <c r="I227" s="170" t="s">
        <v>72</v>
      </c>
      <c r="J227" t="s">
        <v>73</v>
      </c>
      <c r="K227" t="s">
        <v>214</v>
      </c>
      <c r="L227" t="s">
        <v>412</v>
      </c>
      <c r="M227" t="s">
        <v>413</v>
      </c>
      <c r="N227" t="s">
        <v>217</v>
      </c>
      <c r="O227" t="s">
        <v>263</v>
      </c>
      <c r="P227" t="s">
        <v>414</v>
      </c>
      <c r="Q227" t="s">
        <v>415</v>
      </c>
      <c r="R227" t="s">
        <v>416</v>
      </c>
      <c r="S227" t="s">
        <v>338</v>
      </c>
      <c r="T227" t="s">
        <v>339</v>
      </c>
      <c r="U227" s="61" t="s">
        <v>340</v>
      </c>
      <c r="V227" t="s">
        <v>249</v>
      </c>
      <c r="W227" t="s">
        <v>263</v>
      </c>
      <c r="X227" s="59">
        <v>361069</v>
      </c>
      <c r="Y227" s="59">
        <v>299664</v>
      </c>
      <c r="AA227" s="146" t="str">
        <f t="shared" si="57"/>
        <v>EX</v>
      </c>
      <c r="AB227" s="146">
        <f t="shared" si="59"/>
        <v>0</v>
      </c>
      <c r="AC227" t="str">
        <f t="shared" si="62"/>
        <v>EX</v>
      </c>
      <c r="AD227" s="74">
        <f t="shared" si="63"/>
        <v>299664</v>
      </c>
      <c r="AE227" s="74">
        <f t="shared" si="68"/>
        <v>299664</v>
      </c>
      <c r="AF227">
        <v>1</v>
      </c>
      <c r="AG227">
        <v>0</v>
      </c>
      <c r="AH227" s="74">
        <v>0</v>
      </c>
      <c r="AJ227" s="74">
        <f t="shared" si="64"/>
        <v>0</v>
      </c>
      <c r="AK227" s="74">
        <f t="shared" si="58"/>
        <v>299664</v>
      </c>
      <c r="AL227" t="str">
        <f t="shared" si="65"/>
        <v>N</v>
      </c>
      <c r="AN227" t="s">
        <v>74</v>
      </c>
      <c r="AO227" t="s">
        <v>73</v>
      </c>
      <c r="AP227" t="str">
        <f t="shared" si="66"/>
        <v>88</v>
      </c>
      <c r="AQ227" s="145" t="s">
        <v>1826</v>
      </c>
      <c r="AR227" t="str">
        <f t="shared" si="67"/>
        <v>1-Adjusted Base Budget</v>
      </c>
      <c r="AS227" s="145" t="s">
        <v>1827</v>
      </c>
      <c r="AT227" t="s">
        <v>213</v>
      </c>
      <c r="AV227" t="str">
        <f t="shared" si="61"/>
        <v>PRES</v>
      </c>
      <c r="AW227" t="str">
        <f t="shared" si="60"/>
        <v>PRESIDENT'S OFFICE</v>
      </c>
    </row>
    <row r="228" spans="1:49">
      <c r="A228" s="59">
        <v>2018</v>
      </c>
      <c r="B228" t="s">
        <v>137</v>
      </c>
      <c r="C228" t="s">
        <v>74</v>
      </c>
      <c r="D228" t="s">
        <v>73</v>
      </c>
      <c r="E228" t="s">
        <v>429</v>
      </c>
      <c r="F228" t="s">
        <v>228</v>
      </c>
      <c r="H228" t="s">
        <v>430</v>
      </c>
      <c r="I228" s="170" t="s">
        <v>72</v>
      </c>
      <c r="J228" t="s">
        <v>73</v>
      </c>
      <c r="K228" t="s">
        <v>214</v>
      </c>
      <c r="L228" t="s">
        <v>412</v>
      </c>
      <c r="M228" t="s">
        <v>413</v>
      </c>
      <c r="N228" t="s">
        <v>217</v>
      </c>
      <c r="O228" t="s">
        <v>263</v>
      </c>
      <c r="P228" t="s">
        <v>414</v>
      </c>
      <c r="Q228" t="s">
        <v>415</v>
      </c>
      <c r="R228" t="s">
        <v>416</v>
      </c>
      <c r="S228" t="s">
        <v>338</v>
      </c>
      <c r="T228" t="s">
        <v>339</v>
      </c>
      <c r="U228" s="61" t="s">
        <v>340</v>
      </c>
      <c r="V228" t="s">
        <v>249</v>
      </c>
      <c r="W228" t="s">
        <v>263</v>
      </c>
      <c r="X228" s="59">
        <v>18913</v>
      </c>
      <c r="Y228" s="59">
        <v>18913</v>
      </c>
      <c r="AA228" s="146" t="str">
        <f t="shared" si="57"/>
        <v>EX</v>
      </c>
      <c r="AB228" s="146">
        <f t="shared" si="59"/>
        <v>0</v>
      </c>
      <c r="AC228" t="str">
        <f t="shared" si="62"/>
        <v>EX</v>
      </c>
      <c r="AD228" s="74">
        <f t="shared" si="63"/>
        <v>18913</v>
      </c>
      <c r="AE228" s="74">
        <f t="shared" si="68"/>
        <v>18913</v>
      </c>
      <c r="AF228">
        <v>1</v>
      </c>
      <c r="AG228">
        <v>0</v>
      </c>
      <c r="AH228" s="74">
        <v>0</v>
      </c>
      <c r="AJ228" s="74">
        <f t="shared" si="64"/>
        <v>0</v>
      </c>
      <c r="AK228" s="74">
        <f t="shared" si="58"/>
        <v>18913</v>
      </c>
      <c r="AL228" t="str">
        <f t="shared" si="65"/>
        <v>N</v>
      </c>
      <c r="AN228" t="s">
        <v>74</v>
      </c>
      <c r="AO228" t="s">
        <v>73</v>
      </c>
      <c r="AP228" t="str">
        <f t="shared" si="66"/>
        <v>88</v>
      </c>
      <c r="AQ228" s="145" t="s">
        <v>1826</v>
      </c>
      <c r="AR228" t="str">
        <f t="shared" si="67"/>
        <v>1-Adjusted Base Budget</v>
      </c>
      <c r="AS228" s="145" t="s">
        <v>1827</v>
      </c>
      <c r="AT228" t="s">
        <v>213</v>
      </c>
      <c r="AV228" t="str">
        <f t="shared" si="61"/>
        <v>PRES</v>
      </c>
      <c r="AW228" t="str">
        <f t="shared" si="60"/>
        <v>PRESIDENT'S OFFICE</v>
      </c>
    </row>
    <row r="229" spans="1:49">
      <c r="A229" s="59">
        <v>2018</v>
      </c>
      <c r="B229" t="s">
        <v>137</v>
      </c>
      <c r="C229" t="s">
        <v>74</v>
      </c>
      <c r="D229" t="s">
        <v>73</v>
      </c>
      <c r="E229" t="s">
        <v>451</v>
      </c>
      <c r="F229" t="s">
        <v>228</v>
      </c>
      <c r="H229" t="s">
        <v>452</v>
      </c>
      <c r="I229" s="170" t="s">
        <v>72</v>
      </c>
      <c r="J229" t="s">
        <v>73</v>
      </c>
      <c r="K229" t="s">
        <v>214</v>
      </c>
      <c r="L229" t="s">
        <v>412</v>
      </c>
      <c r="M229" t="s">
        <v>413</v>
      </c>
      <c r="N229" t="s">
        <v>217</v>
      </c>
      <c r="O229" t="s">
        <v>263</v>
      </c>
      <c r="P229" t="s">
        <v>414</v>
      </c>
      <c r="Q229" t="s">
        <v>415</v>
      </c>
      <c r="R229" t="s">
        <v>416</v>
      </c>
      <c r="S229" t="s">
        <v>338</v>
      </c>
      <c r="T229" t="s">
        <v>339</v>
      </c>
      <c r="U229" s="61" t="s">
        <v>340</v>
      </c>
      <c r="V229" t="s">
        <v>249</v>
      </c>
      <c r="W229" t="s">
        <v>263</v>
      </c>
      <c r="X229" s="59">
        <v>0</v>
      </c>
      <c r="Y229" s="59">
        <v>80222</v>
      </c>
      <c r="AA229" s="146" t="str">
        <f t="shared" si="57"/>
        <v>EX</v>
      </c>
      <c r="AB229" s="146">
        <f t="shared" si="59"/>
        <v>0</v>
      </c>
      <c r="AC229" t="str">
        <f t="shared" si="62"/>
        <v>EX</v>
      </c>
      <c r="AD229" s="74">
        <f t="shared" si="63"/>
        <v>80222</v>
      </c>
      <c r="AE229" s="74">
        <f t="shared" si="68"/>
        <v>80222</v>
      </c>
      <c r="AF229">
        <v>1</v>
      </c>
      <c r="AG229">
        <v>0</v>
      </c>
      <c r="AH229" s="74">
        <v>0</v>
      </c>
      <c r="AJ229" s="74">
        <f t="shared" si="64"/>
        <v>0</v>
      </c>
      <c r="AK229" s="74">
        <f t="shared" si="58"/>
        <v>80222</v>
      </c>
      <c r="AL229" t="str">
        <f t="shared" si="65"/>
        <v>N</v>
      </c>
      <c r="AN229" t="s">
        <v>74</v>
      </c>
      <c r="AO229" t="s">
        <v>73</v>
      </c>
      <c r="AP229" t="str">
        <f t="shared" si="66"/>
        <v>88</v>
      </c>
      <c r="AQ229" s="145" t="s">
        <v>1826</v>
      </c>
      <c r="AR229" t="str">
        <f t="shared" si="67"/>
        <v>1-Adjusted Base Budget</v>
      </c>
      <c r="AS229" s="145" t="s">
        <v>1827</v>
      </c>
      <c r="AT229" t="s">
        <v>213</v>
      </c>
      <c r="AV229" t="str">
        <f t="shared" si="61"/>
        <v>PRES</v>
      </c>
      <c r="AW229" t="str">
        <f t="shared" si="60"/>
        <v>PRESIDENT'S OFFICE</v>
      </c>
    </row>
    <row r="230" spans="1:49">
      <c r="A230" s="59">
        <v>2018</v>
      </c>
      <c r="B230" t="s">
        <v>137</v>
      </c>
      <c r="C230" t="s">
        <v>74</v>
      </c>
      <c r="D230" t="s">
        <v>73</v>
      </c>
      <c r="E230" t="s">
        <v>436</v>
      </c>
      <c r="F230" t="s">
        <v>228</v>
      </c>
      <c r="H230" t="s">
        <v>261</v>
      </c>
      <c r="I230" s="170" t="s">
        <v>72</v>
      </c>
      <c r="J230" t="s">
        <v>73</v>
      </c>
      <c r="K230" t="s">
        <v>214</v>
      </c>
      <c r="L230" t="s">
        <v>417</v>
      </c>
      <c r="M230" t="s">
        <v>418</v>
      </c>
      <c r="N230" t="s">
        <v>217</v>
      </c>
      <c r="O230" t="s">
        <v>263</v>
      </c>
      <c r="P230" t="s">
        <v>414</v>
      </c>
      <c r="Q230" t="s">
        <v>415</v>
      </c>
      <c r="R230" t="s">
        <v>416</v>
      </c>
      <c r="S230" t="s">
        <v>338</v>
      </c>
      <c r="T230" t="s">
        <v>339</v>
      </c>
      <c r="U230" s="61" t="s">
        <v>340</v>
      </c>
      <c r="V230" t="s">
        <v>249</v>
      </c>
      <c r="W230" t="s">
        <v>263</v>
      </c>
      <c r="X230" s="59">
        <v>130277</v>
      </c>
      <c r="Y230" s="59">
        <v>109651</v>
      </c>
      <c r="AA230" s="146" t="str">
        <f t="shared" si="57"/>
        <v>EX</v>
      </c>
      <c r="AB230" s="146">
        <f t="shared" si="59"/>
        <v>0</v>
      </c>
      <c r="AC230" t="str">
        <f t="shared" si="62"/>
        <v>EX</v>
      </c>
      <c r="AD230" s="74">
        <f t="shared" si="63"/>
        <v>109651</v>
      </c>
      <c r="AE230" s="74">
        <f t="shared" si="68"/>
        <v>109651</v>
      </c>
      <c r="AF230">
        <v>1</v>
      </c>
      <c r="AG230">
        <v>0</v>
      </c>
      <c r="AH230" s="74">
        <v>0</v>
      </c>
      <c r="AJ230" s="74">
        <f t="shared" si="64"/>
        <v>0</v>
      </c>
      <c r="AK230" s="74">
        <f t="shared" si="58"/>
        <v>109651</v>
      </c>
      <c r="AL230" t="str">
        <f t="shared" si="65"/>
        <v>N</v>
      </c>
      <c r="AN230" t="s">
        <v>74</v>
      </c>
      <c r="AO230" t="s">
        <v>73</v>
      </c>
      <c r="AP230" t="str">
        <f t="shared" si="66"/>
        <v>88</v>
      </c>
      <c r="AQ230" s="145" t="s">
        <v>1826</v>
      </c>
      <c r="AR230" t="str">
        <f t="shared" si="67"/>
        <v>1-Adjusted Base Budget</v>
      </c>
      <c r="AS230" s="145" t="s">
        <v>1827</v>
      </c>
      <c r="AT230" t="s">
        <v>213</v>
      </c>
      <c r="AV230" t="str">
        <f t="shared" si="61"/>
        <v>PRES</v>
      </c>
      <c r="AW230" t="str">
        <f t="shared" si="60"/>
        <v>PRESIDENT'S OFFICE</v>
      </c>
    </row>
    <row r="231" spans="1:49">
      <c r="A231" s="59">
        <v>2018</v>
      </c>
      <c r="B231" t="s">
        <v>137</v>
      </c>
      <c r="C231" t="s">
        <v>74</v>
      </c>
      <c r="D231" t="s">
        <v>73</v>
      </c>
      <c r="E231" t="s">
        <v>429</v>
      </c>
      <c r="F231" t="s">
        <v>228</v>
      </c>
      <c r="H231" t="s">
        <v>430</v>
      </c>
      <c r="I231" s="170" t="s">
        <v>72</v>
      </c>
      <c r="J231" t="s">
        <v>73</v>
      </c>
      <c r="K231" t="s">
        <v>214</v>
      </c>
      <c r="L231" t="s">
        <v>417</v>
      </c>
      <c r="M231" t="s">
        <v>418</v>
      </c>
      <c r="N231" t="s">
        <v>217</v>
      </c>
      <c r="O231" t="s">
        <v>263</v>
      </c>
      <c r="P231" t="s">
        <v>414</v>
      </c>
      <c r="Q231" t="s">
        <v>415</v>
      </c>
      <c r="R231" t="s">
        <v>416</v>
      </c>
      <c r="S231" t="s">
        <v>338</v>
      </c>
      <c r="T231" t="s">
        <v>339</v>
      </c>
      <c r="U231" s="61" t="s">
        <v>340</v>
      </c>
      <c r="V231" t="s">
        <v>249</v>
      </c>
      <c r="W231" t="s">
        <v>263</v>
      </c>
      <c r="X231" s="59">
        <v>6446</v>
      </c>
      <c r="Y231" s="59">
        <v>6446</v>
      </c>
      <c r="AA231" s="146" t="str">
        <f t="shared" si="57"/>
        <v>EX</v>
      </c>
      <c r="AB231" s="146">
        <f t="shared" si="59"/>
        <v>0</v>
      </c>
      <c r="AC231" t="str">
        <f t="shared" si="62"/>
        <v>EX</v>
      </c>
      <c r="AD231" s="74">
        <f t="shared" si="63"/>
        <v>6446</v>
      </c>
      <c r="AE231" s="74">
        <f t="shared" si="68"/>
        <v>6446</v>
      </c>
      <c r="AF231">
        <v>1</v>
      </c>
      <c r="AG231">
        <v>0</v>
      </c>
      <c r="AH231" s="74">
        <v>0</v>
      </c>
      <c r="AJ231" s="74">
        <f t="shared" si="64"/>
        <v>0</v>
      </c>
      <c r="AK231" s="74">
        <f t="shared" si="58"/>
        <v>6446</v>
      </c>
      <c r="AL231" t="str">
        <f t="shared" si="65"/>
        <v>N</v>
      </c>
      <c r="AN231" t="s">
        <v>74</v>
      </c>
      <c r="AO231" t="s">
        <v>73</v>
      </c>
      <c r="AP231" t="str">
        <f t="shared" si="66"/>
        <v>88</v>
      </c>
      <c r="AQ231" s="145" t="s">
        <v>1826</v>
      </c>
      <c r="AR231" t="str">
        <f t="shared" si="67"/>
        <v>1-Adjusted Base Budget</v>
      </c>
      <c r="AS231" s="145" t="s">
        <v>1827</v>
      </c>
      <c r="AT231" t="s">
        <v>213</v>
      </c>
      <c r="AV231" t="str">
        <f t="shared" si="61"/>
        <v>PRES</v>
      </c>
      <c r="AW231" t="str">
        <f t="shared" si="60"/>
        <v>PRESIDENT'S OFFICE</v>
      </c>
    </row>
    <row r="232" spans="1:49">
      <c r="A232" s="59">
        <v>2018</v>
      </c>
      <c r="B232" t="s">
        <v>137</v>
      </c>
      <c r="C232" t="s">
        <v>74</v>
      </c>
      <c r="D232" t="s">
        <v>73</v>
      </c>
      <c r="E232" t="s">
        <v>451</v>
      </c>
      <c r="F232" t="s">
        <v>228</v>
      </c>
      <c r="H232" t="s">
        <v>452</v>
      </c>
      <c r="I232" s="170" t="s">
        <v>72</v>
      </c>
      <c r="J232" t="s">
        <v>73</v>
      </c>
      <c r="K232" t="s">
        <v>214</v>
      </c>
      <c r="L232" t="s">
        <v>417</v>
      </c>
      <c r="M232" t="s">
        <v>418</v>
      </c>
      <c r="N232" t="s">
        <v>217</v>
      </c>
      <c r="O232" t="s">
        <v>263</v>
      </c>
      <c r="P232" t="s">
        <v>414</v>
      </c>
      <c r="Q232" t="s">
        <v>415</v>
      </c>
      <c r="R232" t="s">
        <v>416</v>
      </c>
      <c r="S232" t="s">
        <v>338</v>
      </c>
      <c r="T232" t="s">
        <v>339</v>
      </c>
      <c r="U232" s="61" t="s">
        <v>340</v>
      </c>
      <c r="V232" t="s">
        <v>249</v>
      </c>
      <c r="W232" t="s">
        <v>263</v>
      </c>
      <c r="X232" s="59">
        <v>0</v>
      </c>
      <c r="Y232" s="59">
        <v>27342</v>
      </c>
      <c r="AA232" s="146" t="str">
        <f t="shared" si="57"/>
        <v>EX</v>
      </c>
      <c r="AB232" s="146">
        <f t="shared" si="59"/>
        <v>0</v>
      </c>
      <c r="AC232" t="str">
        <f t="shared" si="62"/>
        <v>EX</v>
      </c>
      <c r="AD232" s="74">
        <f t="shared" si="63"/>
        <v>27342</v>
      </c>
      <c r="AE232" s="74">
        <f t="shared" si="68"/>
        <v>27342</v>
      </c>
      <c r="AF232">
        <v>1</v>
      </c>
      <c r="AG232">
        <v>0</v>
      </c>
      <c r="AH232" s="74">
        <v>0</v>
      </c>
      <c r="AJ232" s="74">
        <f t="shared" si="64"/>
        <v>0</v>
      </c>
      <c r="AK232" s="74">
        <f t="shared" si="58"/>
        <v>27342</v>
      </c>
      <c r="AL232" t="str">
        <f t="shared" si="65"/>
        <v>N</v>
      </c>
      <c r="AN232" t="s">
        <v>74</v>
      </c>
      <c r="AO232" t="s">
        <v>73</v>
      </c>
      <c r="AP232" t="str">
        <f t="shared" si="66"/>
        <v>88</v>
      </c>
      <c r="AQ232" s="145" t="s">
        <v>1826</v>
      </c>
      <c r="AR232" t="str">
        <f t="shared" si="67"/>
        <v>1-Adjusted Base Budget</v>
      </c>
      <c r="AS232" s="145" t="s">
        <v>1827</v>
      </c>
      <c r="AT232" t="s">
        <v>213</v>
      </c>
      <c r="AV232" t="str">
        <f t="shared" si="61"/>
        <v>PRES</v>
      </c>
      <c r="AW232" t="str">
        <f t="shared" si="60"/>
        <v>PRESIDENT'S OFFICE</v>
      </c>
    </row>
    <row r="233" spans="1:49">
      <c r="A233" s="59">
        <v>2018</v>
      </c>
      <c r="B233" t="s">
        <v>137</v>
      </c>
      <c r="C233" t="s">
        <v>74</v>
      </c>
      <c r="D233" t="s">
        <v>73</v>
      </c>
      <c r="E233" t="s">
        <v>436</v>
      </c>
      <c r="F233" t="s">
        <v>228</v>
      </c>
      <c r="H233" t="s">
        <v>261</v>
      </c>
      <c r="I233" s="170" t="s">
        <v>72</v>
      </c>
      <c r="J233" t="s">
        <v>73</v>
      </c>
      <c r="K233" t="s">
        <v>214</v>
      </c>
      <c r="L233" t="s">
        <v>419</v>
      </c>
      <c r="M233" t="s">
        <v>420</v>
      </c>
      <c r="N233" t="s">
        <v>217</v>
      </c>
      <c r="O233" t="s">
        <v>263</v>
      </c>
      <c r="P233" t="s">
        <v>414</v>
      </c>
      <c r="Q233" t="s">
        <v>415</v>
      </c>
      <c r="R233" t="s">
        <v>416</v>
      </c>
      <c r="S233" t="s">
        <v>338</v>
      </c>
      <c r="T233" t="s">
        <v>339</v>
      </c>
      <c r="U233" s="61" t="s">
        <v>340</v>
      </c>
      <c r="V233" t="s">
        <v>249</v>
      </c>
      <c r="W233" t="s">
        <v>263</v>
      </c>
      <c r="X233" s="59">
        <v>198794</v>
      </c>
      <c r="Y233" s="59">
        <v>189459</v>
      </c>
      <c r="AA233" s="146" t="str">
        <f t="shared" ref="AA233:AA296" si="69">IF(P233 ="CORI","IN",IF(P233 ="TRIN","IN",O233))</f>
        <v>EX</v>
      </c>
      <c r="AB233" s="146">
        <f t="shared" si="59"/>
        <v>0</v>
      </c>
      <c r="AC233" t="str">
        <f t="shared" si="62"/>
        <v>EX</v>
      </c>
      <c r="AD233" s="74">
        <f t="shared" si="63"/>
        <v>189459</v>
      </c>
      <c r="AE233" s="74">
        <f t="shared" si="68"/>
        <v>189459</v>
      </c>
      <c r="AF233">
        <v>1</v>
      </c>
      <c r="AG233">
        <v>0</v>
      </c>
      <c r="AH233" s="74">
        <v>0</v>
      </c>
      <c r="AJ233" s="74">
        <f t="shared" si="64"/>
        <v>0</v>
      </c>
      <c r="AK233" s="74">
        <f t="shared" si="58"/>
        <v>189459</v>
      </c>
      <c r="AL233" t="str">
        <f t="shared" si="65"/>
        <v>N</v>
      </c>
      <c r="AN233" t="s">
        <v>74</v>
      </c>
      <c r="AO233" t="s">
        <v>73</v>
      </c>
      <c r="AP233" t="str">
        <f t="shared" si="66"/>
        <v>88</v>
      </c>
      <c r="AQ233" s="145" t="s">
        <v>1826</v>
      </c>
      <c r="AR233" t="str">
        <f t="shared" si="67"/>
        <v>1-Adjusted Base Budget</v>
      </c>
      <c r="AS233" s="145" t="s">
        <v>1827</v>
      </c>
      <c r="AT233" t="s">
        <v>213</v>
      </c>
      <c r="AV233" t="str">
        <f t="shared" si="61"/>
        <v>PRES</v>
      </c>
      <c r="AW233" t="str">
        <f t="shared" si="60"/>
        <v>PRESIDENT'S OFFICE</v>
      </c>
    </row>
    <row r="234" spans="1:49">
      <c r="A234" s="59">
        <v>2018</v>
      </c>
      <c r="B234" t="s">
        <v>137</v>
      </c>
      <c r="C234" t="s">
        <v>74</v>
      </c>
      <c r="D234" t="s">
        <v>73</v>
      </c>
      <c r="E234" t="s">
        <v>429</v>
      </c>
      <c r="F234" t="s">
        <v>228</v>
      </c>
      <c r="H234" t="s">
        <v>430</v>
      </c>
      <c r="I234" s="170" t="s">
        <v>72</v>
      </c>
      <c r="J234" t="s">
        <v>73</v>
      </c>
      <c r="K234" t="s">
        <v>214</v>
      </c>
      <c r="L234" t="s">
        <v>419</v>
      </c>
      <c r="M234" t="s">
        <v>420</v>
      </c>
      <c r="N234" t="s">
        <v>217</v>
      </c>
      <c r="O234" t="s">
        <v>263</v>
      </c>
      <c r="P234" t="s">
        <v>414</v>
      </c>
      <c r="Q234" t="s">
        <v>415</v>
      </c>
      <c r="R234" t="s">
        <v>416</v>
      </c>
      <c r="S234" t="s">
        <v>338</v>
      </c>
      <c r="T234" t="s">
        <v>339</v>
      </c>
      <c r="U234" s="61" t="s">
        <v>340</v>
      </c>
      <c r="V234" t="s">
        <v>249</v>
      </c>
      <c r="W234" t="s">
        <v>263</v>
      </c>
      <c r="X234" s="59">
        <v>12496</v>
      </c>
      <c r="Y234" s="59">
        <v>12496</v>
      </c>
      <c r="AA234" s="146" t="str">
        <f t="shared" si="69"/>
        <v>EX</v>
      </c>
      <c r="AB234" s="146">
        <f t="shared" si="59"/>
        <v>0</v>
      </c>
      <c r="AC234" t="str">
        <f t="shared" si="62"/>
        <v>EX</v>
      </c>
      <c r="AD234" s="74">
        <f t="shared" si="63"/>
        <v>12496</v>
      </c>
      <c r="AE234" s="74">
        <f t="shared" si="68"/>
        <v>12496</v>
      </c>
      <c r="AF234">
        <v>1</v>
      </c>
      <c r="AG234">
        <v>0</v>
      </c>
      <c r="AH234" s="74">
        <v>0</v>
      </c>
      <c r="AJ234" s="74">
        <f t="shared" si="64"/>
        <v>0</v>
      </c>
      <c r="AK234" s="74">
        <f t="shared" si="58"/>
        <v>12496</v>
      </c>
      <c r="AL234" t="str">
        <f t="shared" si="65"/>
        <v>N</v>
      </c>
      <c r="AN234" t="s">
        <v>74</v>
      </c>
      <c r="AO234" t="s">
        <v>73</v>
      </c>
      <c r="AP234" t="str">
        <f t="shared" si="66"/>
        <v>88</v>
      </c>
      <c r="AQ234" s="145" t="s">
        <v>1826</v>
      </c>
      <c r="AR234" t="str">
        <f t="shared" si="67"/>
        <v>1-Adjusted Base Budget</v>
      </c>
      <c r="AS234" s="145" t="s">
        <v>1827</v>
      </c>
      <c r="AT234" t="s">
        <v>213</v>
      </c>
      <c r="AV234" t="str">
        <f t="shared" si="61"/>
        <v>PRES</v>
      </c>
      <c r="AW234" t="str">
        <f t="shared" si="60"/>
        <v>PRESIDENT'S OFFICE</v>
      </c>
    </row>
    <row r="235" spans="1:49">
      <c r="A235" s="59">
        <v>2018</v>
      </c>
      <c r="B235" t="s">
        <v>137</v>
      </c>
      <c r="C235" t="s">
        <v>74</v>
      </c>
      <c r="D235" t="s">
        <v>73</v>
      </c>
      <c r="E235" t="s">
        <v>451</v>
      </c>
      <c r="F235" t="s">
        <v>228</v>
      </c>
      <c r="H235" t="s">
        <v>452</v>
      </c>
      <c r="I235" s="170" t="s">
        <v>72</v>
      </c>
      <c r="J235" t="s">
        <v>73</v>
      </c>
      <c r="K235" t="s">
        <v>214</v>
      </c>
      <c r="L235" t="s">
        <v>419</v>
      </c>
      <c r="M235" t="s">
        <v>420</v>
      </c>
      <c r="N235" t="s">
        <v>217</v>
      </c>
      <c r="O235" t="s">
        <v>263</v>
      </c>
      <c r="P235" t="s">
        <v>414</v>
      </c>
      <c r="Q235" t="s">
        <v>415</v>
      </c>
      <c r="R235" t="s">
        <v>416</v>
      </c>
      <c r="S235" t="s">
        <v>338</v>
      </c>
      <c r="T235" t="s">
        <v>339</v>
      </c>
      <c r="U235" s="61" t="s">
        <v>340</v>
      </c>
      <c r="V235" t="s">
        <v>249</v>
      </c>
      <c r="W235" t="s">
        <v>263</v>
      </c>
      <c r="X235" s="59">
        <v>0</v>
      </c>
      <c r="Y235" s="59">
        <v>22854</v>
      </c>
      <c r="AA235" s="146" t="str">
        <f t="shared" si="69"/>
        <v>EX</v>
      </c>
      <c r="AB235" s="146">
        <f t="shared" si="59"/>
        <v>0</v>
      </c>
      <c r="AC235" t="str">
        <f t="shared" si="62"/>
        <v>EX</v>
      </c>
      <c r="AD235" s="74">
        <f t="shared" si="63"/>
        <v>22854</v>
      </c>
      <c r="AE235" s="74">
        <f t="shared" si="68"/>
        <v>22854</v>
      </c>
      <c r="AF235">
        <v>1</v>
      </c>
      <c r="AG235">
        <v>0</v>
      </c>
      <c r="AH235" s="74">
        <v>0</v>
      </c>
      <c r="AJ235" s="74">
        <f t="shared" si="64"/>
        <v>0</v>
      </c>
      <c r="AK235" s="74">
        <f t="shared" si="58"/>
        <v>22854</v>
      </c>
      <c r="AL235" t="str">
        <f t="shared" si="65"/>
        <v>N</v>
      </c>
      <c r="AN235" t="s">
        <v>74</v>
      </c>
      <c r="AO235" t="s">
        <v>73</v>
      </c>
      <c r="AP235" t="str">
        <f t="shared" si="66"/>
        <v>88</v>
      </c>
      <c r="AQ235" s="145" t="s">
        <v>1826</v>
      </c>
      <c r="AR235" t="str">
        <f t="shared" si="67"/>
        <v>1-Adjusted Base Budget</v>
      </c>
      <c r="AS235" s="145" t="s">
        <v>1827</v>
      </c>
      <c r="AT235" t="s">
        <v>213</v>
      </c>
      <c r="AV235" t="str">
        <f t="shared" si="61"/>
        <v>PRES</v>
      </c>
      <c r="AW235" t="str">
        <f t="shared" si="60"/>
        <v>PRESIDENT'S OFFICE</v>
      </c>
    </row>
    <row r="236" spans="1:49">
      <c r="A236" s="59">
        <v>2018</v>
      </c>
      <c r="B236" t="s">
        <v>137</v>
      </c>
      <c r="C236" t="s">
        <v>74</v>
      </c>
      <c r="D236" t="s">
        <v>73</v>
      </c>
      <c r="E236" t="s">
        <v>436</v>
      </c>
      <c r="F236" t="s">
        <v>228</v>
      </c>
      <c r="H236" t="s">
        <v>261</v>
      </c>
      <c r="I236" s="170" t="s">
        <v>72</v>
      </c>
      <c r="J236" t="s">
        <v>73</v>
      </c>
      <c r="K236" t="s">
        <v>214</v>
      </c>
      <c r="L236" t="s">
        <v>568</v>
      </c>
      <c r="M236" t="s">
        <v>569</v>
      </c>
      <c r="N236" t="s">
        <v>217</v>
      </c>
      <c r="O236" t="s">
        <v>263</v>
      </c>
      <c r="P236" t="s">
        <v>414</v>
      </c>
      <c r="Q236" t="s">
        <v>415</v>
      </c>
      <c r="R236" t="s">
        <v>416</v>
      </c>
      <c r="S236" t="s">
        <v>338</v>
      </c>
      <c r="T236" t="s">
        <v>339</v>
      </c>
      <c r="U236" s="61" t="s">
        <v>340</v>
      </c>
      <c r="V236" t="s">
        <v>249</v>
      </c>
      <c r="W236" t="s">
        <v>263</v>
      </c>
      <c r="X236" s="59">
        <v>36892</v>
      </c>
      <c r="Y236" s="59">
        <v>9558</v>
      </c>
      <c r="AA236" s="146" t="str">
        <f t="shared" si="69"/>
        <v>EX</v>
      </c>
      <c r="AB236" s="146">
        <f t="shared" si="59"/>
        <v>0</v>
      </c>
      <c r="AC236" t="str">
        <f t="shared" si="62"/>
        <v>EX</v>
      </c>
      <c r="AD236" s="74">
        <f t="shared" si="63"/>
        <v>9558</v>
      </c>
      <c r="AE236" s="74">
        <f t="shared" si="68"/>
        <v>9558</v>
      </c>
      <c r="AF236">
        <v>1</v>
      </c>
      <c r="AG236">
        <v>0</v>
      </c>
      <c r="AH236" s="74">
        <v>0</v>
      </c>
      <c r="AJ236" s="74">
        <f t="shared" si="64"/>
        <v>0</v>
      </c>
      <c r="AK236" s="74">
        <f t="shared" si="58"/>
        <v>9558</v>
      </c>
      <c r="AL236" t="str">
        <f t="shared" si="65"/>
        <v>N</v>
      </c>
      <c r="AN236" t="s">
        <v>74</v>
      </c>
      <c r="AO236" t="s">
        <v>73</v>
      </c>
      <c r="AP236" t="str">
        <f t="shared" si="66"/>
        <v>88</v>
      </c>
      <c r="AQ236" s="145" t="s">
        <v>1826</v>
      </c>
      <c r="AR236" t="str">
        <f t="shared" si="67"/>
        <v>1-Adjusted Base Budget</v>
      </c>
      <c r="AS236" s="145" t="s">
        <v>1827</v>
      </c>
      <c r="AT236" t="s">
        <v>213</v>
      </c>
      <c r="AV236" t="str">
        <f t="shared" si="61"/>
        <v>PRES</v>
      </c>
      <c r="AW236" t="str">
        <f t="shared" si="60"/>
        <v>PRESIDENT'S OFFICE</v>
      </c>
    </row>
    <row r="237" spans="1:49">
      <c r="A237" s="59">
        <v>2018</v>
      </c>
      <c r="B237" t="s">
        <v>137</v>
      </c>
      <c r="C237" t="s">
        <v>74</v>
      </c>
      <c r="D237" t="s">
        <v>73</v>
      </c>
      <c r="E237" t="s">
        <v>451</v>
      </c>
      <c r="F237" t="s">
        <v>228</v>
      </c>
      <c r="H237" t="s">
        <v>452</v>
      </c>
      <c r="I237" s="170" t="s">
        <v>72</v>
      </c>
      <c r="J237" t="s">
        <v>73</v>
      </c>
      <c r="K237" t="s">
        <v>214</v>
      </c>
      <c r="L237" t="s">
        <v>568</v>
      </c>
      <c r="M237" t="s">
        <v>569</v>
      </c>
      <c r="N237" t="s">
        <v>217</v>
      </c>
      <c r="O237" t="s">
        <v>263</v>
      </c>
      <c r="P237" t="s">
        <v>414</v>
      </c>
      <c r="Q237" t="s">
        <v>415</v>
      </c>
      <c r="R237" t="s">
        <v>416</v>
      </c>
      <c r="S237" t="s">
        <v>338</v>
      </c>
      <c r="T237" t="s">
        <v>339</v>
      </c>
      <c r="U237" s="61" t="s">
        <v>340</v>
      </c>
      <c r="V237" t="s">
        <v>249</v>
      </c>
      <c r="W237" t="s">
        <v>263</v>
      </c>
      <c r="X237" s="59">
        <v>0</v>
      </c>
      <c r="Y237" s="59">
        <v>27334</v>
      </c>
      <c r="AA237" s="146" t="str">
        <f t="shared" si="69"/>
        <v>EX</v>
      </c>
      <c r="AB237" s="146">
        <f t="shared" si="59"/>
        <v>0</v>
      </c>
      <c r="AC237" t="str">
        <f t="shared" si="62"/>
        <v>EX</v>
      </c>
      <c r="AD237" s="74">
        <f t="shared" si="63"/>
        <v>27334</v>
      </c>
      <c r="AE237" s="74">
        <f t="shared" si="68"/>
        <v>27334</v>
      </c>
      <c r="AF237">
        <v>1</v>
      </c>
      <c r="AG237">
        <v>0</v>
      </c>
      <c r="AH237" s="74">
        <v>0</v>
      </c>
      <c r="AJ237" s="74">
        <f t="shared" si="64"/>
        <v>0</v>
      </c>
      <c r="AK237" s="74">
        <f t="shared" si="58"/>
        <v>27334</v>
      </c>
      <c r="AL237" t="str">
        <f t="shared" si="65"/>
        <v>N</v>
      </c>
      <c r="AN237" t="s">
        <v>74</v>
      </c>
      <c r="AO237" t="s">
        <v>73</v>
      </c>
      <c r="AP237" t="str">
        <f t="shared" si="66"/>
        <v>88</v>
      </c>
      <c r="AQ237" s="145" t="s">
        <v>1826</v>
      </c>
      <c r="AR237" t="str">
        <f t="shared" si="67"/>
        <v>1-Adjusted Base Budget</v>
      </c>
      <c r="AS237" s="145" t="s">
        <v>1827</v>
      </c>
      <c r="AT237" t="s">
        <v>213</v>
      </c>
      <c r="AV237" t="str">
        <f t="shared" si="61"/>
        <v>PRES</v>
      </c>
      <c r="AW237" t="str">
        <f t="shared" si="60"/>
        <v>PRESIDENT'S OFFICE</v>
      </c>
    </row>
    <row r="238" spans="1:49">
      <c r="A238" s="59">
        <v>2018</v>
      </c>
      <c r="B238" t="s">
        <v>137</v>
      </c>
      <c r="C238" t="s">
        <v>74</v>
      </c>
      <c r="D238" t="s">
        <v>73</v>
      </c>
      <c r="E238" t="s">
        <v>436</v>
      </c>
      <c r="F238" t="s">
        <v>228</v>
      </c>
      <c r="H238" t="s">
        <v>261</v>
      </c>
      <c r="I238" s="170" t="s">
        <v>72</v>
      </c>
      <c r="J238" t="s">
        <v>73</v>
      </c>
      <c r="K238" t="s">
        <v>214</v>
      </c>
      <c r="L238" t="s">
        <v>421</v>
      </c>
      <c r="M238" t="s">
        <v>422</v>
      </c>
      <c r="N238" t="s">
        <v>217</v>
      </c>
      <c r="O238" t="s">
        <v>263</v>
      </c>
      <c r="P238" t="s">
        <v>367</v>
      </c>
      <c r="Q238" t="s">
        <v>368</v>
      </c>
      <c r="R238" t="s">
        <v>369</v>
      </c>
      <c r="S238" t="s">
        <v>370</v>
      </c>
      <c r="T238" t="s">
        <v>368</v>
      </c>
      <c r="U238" s="61" t="s">
        <v>371</v>
      </c>
      <c r="V238" t="s">
        <v>249</v>
      </c>
      <c r="W238" t="s">
        <v>263</v>
      </c>
      <c r="X238" s="59">
        <v>2200</v>
      </c>
      <c r="Y238" s="59">
        <v>2200</v>
      </c>
      <c r="AA238" s="146" t="str">
        <f t="shared" si="69"/>
        <v>EX</v>
      </c>
      <c r="AB238" s="146">
        <f t="shared" si="59"/>
        <v>0</v>
      </c>
      <c r="AC238" t="str">
        <f t="shared" si="62"/>
        <v>EX</v>
      </c>
      <c r="AD238" s="74">
        <f t="shared" si="63"/>
        <v>2200</v>
      </c>
      <c r="AE238" s="74">
        <f t="shared" si="68"/>
        <v>2200</v>
      </c>
      <c r="AF238">
        <v>1</v>
      </c>
      <c r="AG238">
        <v>0</v>
      </c>
      <c r="AH238" s="74">
        <v>0</v>
      </c>
      <c r="AJ238" s="74">
        <f t="shared" si="64"/>
        <v>0</v>
      </c>
      <c r="AK238" s="74">
        <f t="shared" si="58"/>
        <v>2200</v>
      </c>
      <c r="AL238" t="str">
        <f t="shared" si="65"/>
        <v>N</v>
      </c>
      <c r="AN238" t="s">
        <v>74</v>
      </c>
      <c r="AO238" t="s">
        <v>73</v>
      </c>
      <c r="AP238" t="str">
        <f t="shared" si="66"/>
        <v>88</v>
      </c>
      <c r="AQ238" s="145" t="s">
        <v>1826</v>
      </c>
      <c r="AR238" t="str">
        <f t="shared" si="67"/>
        <v>1-Adjusted Base Budget</v>
      </c>
      <c r="AS238" s="145" t="s">
        <v>1827</v>
      </c>
      <c r="AT238" t="s">
        <v>213</v>
      </c>
      <c r="AV238" t="str">
        <f t="shared" si="61"/>
        <v>PRES</v>
      </c>
      <c r="AW238" t="str">
        <f t="shared" si="60"/>
        <v>PRESIDENT'S OFFICE</v>
      </c>
    </row>
    <row r="239" spans="1:49">
      <c r="A239" s="59">
        <v>2018</v>
      </c>
      <c r="B239" t="s">
        <v>137</v>
      </c>
      <c r="C239" t="s">
        <v>74</v>
      </c>
      <c r="D239" t="s">
        <v>73</v>
      </c>
      <c r="E239" t="s">
        <v>451</v>
      </c>
      <c r="F239" t="s">
        <v>228</v>
      </c>
      <c r="H239" t="s">
        <v>452</v>
      </c>
      <c r="I239" s="170" t="s">
        <v>72</v>
      </c>
      <c r="J239" t="s">
        <v>73</v>
      </c>
      <c r="K239" t="s">
        <v>214</v>
      </c>
      <c r="L239" t="s">
        <v>421</v>
      </c>
      <c r="M239" t="s">
        <v>422</v>
      </c>
      <c r="N239" t="s">
        <v>217</v>
      </c>
      <c r="O239" t="s">
        <v>263</v>
      </c>
      <c r="P239" t="s">
        <v>367</v>
      </c>
      <c r="Q239" t="s">
        <v>368</v>
      </c>
      <c r="R239" t="s">
        <v>369</v>
      </c>
      <c r="S239" t="s">
        <v>370</v>
      </c>
      <c r="T239" t="s">
        <v>368</v>
      </c>
      <c r="U239" s="61" t="s">
        <v>371</v>
      </c>
      <c r="V239" t="s">
        <v>249</v>
      </c>
      <c r="W239" t="s">
        <v>263</v>
      </c>
      <c r="X239" s="59">
        <v>5000</v>
      </c>
      <c r="Y239" s="59">
        <v>5000</v>
      </c>
      <c r="AA239" s="146" t="str">
        <f t="shared" si="69"/>
        <v>EX</v>
      </c>
      <c r="AB239" s="146">
        <f t="shared" si="59"/>
        <v>0</v>
      </c>
      <c r="AC239" t="str">
        <f t="shared" si="62"/>
        <v>EX</v>
      </c>
      <c r="AD239" s="74">
        <f t="shared" si="63"/>
        <v>5000</v>
      </c>
      <c r="AE239" s="74">
        <f t="shared" si="68"/>
        <v>5000</v>
      </c>
      <c r="AF239">
        <v>1</v>
      </c>
      <c r="AG239">
        <v>0</v>
      </c>
      <c r="AH239" s="74">
        <v>0</v>
      </c>
      <c r="AJ239" s="74">
        <f t="shared" si="64"/>
        <v>0</v>
      </c>
      <c r="AK239" s="74">
        <f t="shared" si="58"/>
        <v>5000</v>
      </c>
      <c r="AL239" t="str">
        <f t="shared" si="65"/>
        <v>N</v>
      </c>
      <c r="AN239" t="s">
        <v>74</v>
      </c>
      <c r="AO239" t="s">
        <v>73</v>
      </c>
      <c r="AP239" t="str">
        <f t="shared" si="66"/>
        <v>88</v>
      </c>
      <c r="AQ239" s="145" t="s">
        <v>1826</v>
      </c>
      <c r="AR239" t="str">
        <f t="shared" si="67"/>
        <v>1-Adjusted Base Budget</v>
      </c>
      <c r="AS239" s="145" t="s">
        <v>1827</v>
      </c>
      <c r="AT239" t="s">
        <v>213</v>
      </c>
      <c r="AV239" t="str">
        <f t="shared" si="61"/>
        <v>PRES</v>
      </c>
      <c r="AW239" t="str">
        <f t="shared" si="60"/>
        <v>PRESIDENT'S OFFICE</v>
      </c>
    </row>
    <row r="240" spans="1:49">
      <c r="A240" s="59">
        <v>2018</v>
      </c>
      <c r="B240" t="s">
        <v>137</v>
      </c>
      <c r="C240" t="s">
        <v>74</v>
      </c>
      <c r="D240" t="s">
        <v>73</v>
      </c>
      <c r="E240" t="s">
        <v>436</v>
      </c>
      <c r="F240" t="s">
        <v>228</v>
      </c>
      <c r="H240" t="s">
        <v>261</v>
      </c>
      <c r="I240" s="170" t="s">
        <v>72</v>
      </c>
      <c r="J240" t="s">
        <v>73</v>
      </c>
      <c r="K240" t="s">
        <v>214</v>
      </c>
      <c r="L240" t="s">
        <v>423</v>
      </c>
      <c r="M240" t="s">
        <v>424</v>
      </c>
      <c r="N240" t="s">
        <v>217</v>
      </c>
      <c r="O240" t="s">
        <v>263</v>
      </c>
      <c r="P240" t="s">
        <v>367</v>
      </c>
      <c r="Q240" t="s">
        <v>368</v>
      </c>
      <c r="R240" t="s">
        <v>369</v>
      </c>
      <c r="S240" t="s">
        <v>370</v>
      </c>
      <c r="T240" t="s">
        <v>368</v>
      </c>
      <c r="U240" s="61" t="s">
        <v>371</v>
      </c>
      <c r="V240" t="s">
        <v>249</v>
      </c>
      <c r="W240" t="s">
        <v>263</v>
      </c>
      <c r="X240" s="59">
        <v>700</v>
      </c>
      <c r="Y240" s="59">
        <v>700</v>
      </c>
      <c r="AA240" s="146" t="str">
        <f t="shared" si="69"/>
        <v>EX</v>
      </c>
      <c r="AB240" s="146">
        <f t="shared" si="59"/>
        <v>0</v>
      </c>
      <c r="AC240" t="str">
        <f t="shared" si="62"/>
        <v>EX</v>
      </c>
      <c r="AD240" s="74">
        <f t="shared" si="63"/>
        <v>700</v>
      </c>
      <c r="AE240" s="74">
        <f t="shared" si="68"/>
        <v>700</v>
      </c>
      <c r="AF240">
        <v>1</v>
      </c>
      <c r="AG240">
        <v>0</v>
      </c>
      <c r="AH240" s="74">
        <v>0</v>
      </c>
      <c r="AJ240" s="74">
        <f t="shared" si="64"/>
        <v>0</v>
      </c>
      <c r="AK240" s="74">
        <f t="shared" si="58"/>
        <v>700</v>
      </c>
      <c r="AL240" t="str">
        <f t="shared" si="65"/>
        <v>N</v>
      </c>
      <c r="AN240" t="s">
        <v>74</v>
      </c>
      <c r="AO240" t="s">
        <v>73</v>
      </c>
      <c r="AP240" t="str">
        <f t="shared" si="66"/>
        <v>88</v>
      </c>
      <c r="AQ240" s="145" t="s">
        <v>1826</v>
      </c>
      <c r="AR240" t="str">
        <f t="shared" si="67"/>
        <v>1-Adjusted Base Budget</v>
      </c>
      <c r="AS240" s="145" t="s">
        <v>1827</v>
      </c>
      <c r="AT240" t="s">
        <v>213</v>
      </c>
      <c r="AV240" t="str">
        <f t="shared" si="61"/>
        <v>PRES</v>
      </c>
      <c r="AW240" t="str">
        <f t="shared" si="60"/>
        <v>PRESIDENT'S OFFICE</v>
      </c>
    </row>
    <row r="241" spans="1:49">
      <c r="A241" s="59">
        <v>2018</v>
      </c>
      <c r="B241" t="s">
        <v>137</v>
      </c>
      <c r="C241" t="s">
        <v>74</v>
      </c>
      <c r="D241" t="s">
        <v>73</v>
      </c>
      <c r="E241" t="s">
        <v>436</v>
      </c>
      <c r="F241" t="s">
        <v>228</v>
      </c>
      <c r="H241" t="s">
        <v>261</v>
      </c>
      <c r="I241" s="170" t="s">
        <v>72</v>
      </c>
      <c r="J241" t="s">
        <v>73</v>
      </c>
      <c r="K241" t="s">
        <v>214</v>
      </c>
      <c r="L241" t="s">
        <v>425</v>
      </c>
      <c r="M241" t="s">
        <v>426</v>
      </c>
      <c r="N241" t="s">
        <v>217</v>
      </c>
      <c r="O241" t="s">
        <v>263</v>
      </c>
      <c r="P241" t="s">
        <v>367</v>
      </c>
      <c r="Q241" t="s">
        <v>368</v>
      </c>
      <c r="R241" t="s">
        <v>369</v>
      </c>
      <c r="S241" t="s">
        <v>370</v>
      </c>
      <c r="T241" t="s">
        <v>368</v>
      </c>
      <c r="U241" s="61" t="s">
        <v>371</v>
      </c>
      <c r="V241" t="s">
        <v>249</v>
      </c>
      <c r="W241" t="s">
        <v>263</v>
      </c>
      <c r="X241" s="59">
        <v>14500</v>
      </c>
      <c r="Y241" s="59">
        <v>14500</v>
      </c>
      <c r="AA241" s="146" t="str">
        <f t="shared" si="69"/>
        <v>EX</v>
      </c>
      <c r="AB241" s="146">
        <f t="shared" si="59"/>
        <v>0</v>
      </c>
      <c r="AC241" t="str">
        <f t="shared" si="62"/>
        <v>EX</v>
      </c>
      <c r="AD241" s="74">
        <f t="shared" si="63"/>
        <v>14500</v>
      </c>
      <c r="AE241" s="74">
        <f t="shared" si="68"/>
        <v>14500</v>
      </c>
      <c r="AF241">
        <v>1</v>
      </c>
      <c r="AG241">
        <v>0</v>
      </c>
      <c r="AH241" s="74">
        <v>0</v>
      </c>
      <c r="AJ241" s="74">
        <f t="shared" si="64"/>
        <v>0</v>
      </c>
      <c r="AK241" s="74">
        <f t="shared" si="58"/>
        <v>14500</v>
      </c>
      <c r="AL241" t="str">
        <f t="shared" si="65"/>
        <v>N</v>
      </c>
      <c r="AN241" t="s">
        <v>74</v>
      </c>
      <c r="AO241" t="s">
        <v>73</v>
      </c>
      <c r="AP241" t="str">
        <f t="shared" si="66"/>
        <v>88</v>
      </c>
      <c r="AQ241" s="145" t="s">
        <v>1826</v>
      </c>
      <c r="AR241" t="str">
        <f t="shared" si="67"/>
        <v>1-Adjusted Base Budget</v>
      </c>
      <c r="AS241" s="145" t="s">
        <v>1827</v>
      </c>
      <c r="AT241" t="s">
        <v>213</v>
      </c>
      <c r="AV241" t="str">
        <f t="shared" si="61"/>
        <v>PRES</v>
      </c>
      <c r="AW241" t="str">
        <f t="shared" si="60"/>
        <v>PRESIDENT'S OFFICE</v>
      </c>
    </row>
    <row r="242" spans="1:49">
      <c r="A242" s="59">
        <v>2018</v>
      </c>
      <c r="B242" t="s">
        <v>137</v>
      </c>
      <c r="C242" t="s">
        <v>74</v>
      </c>
      <c r="D242" t="s">
        <v>73</v>
      </c>
      <c r="E242" t="s">
        <v>436</v>
      </c>
      <c r="F242" t="s">
        <v>228</v>
      </c>
      <c r="H242" t="s">
        <v>261</v>
      </c>
      <c r="I242" s="170" t="s">
        <v>72</v>
      </c>
      <c r="J242" t="s">
        <v>73</v>
      </c>
      <c r="K242" t="s">
        <v>214</v>
      </c>
      <c r="L242" t="s">
        <v>427</v>
      </c>
      <c r="M242" t="s">
        <v>428</v>
      </c>
      <c r="N242" t="s">
        <v>217</v>
      </c>
      <c r="O242" t="s">
        <v>263</v>
      </c>
      <c r="P242" t="s">
        <v>367</v>
      </c>
      <c r="Q242" t="s">
        <v>368</v>
      </c>
      <c r="R242" t="s">
        <v>369</v>
      </c>
      <c r="S242" t="s">
        <v>370</v>
      </c>
      <c r="T242" t="s">
        <v>368</v>
      </c>
      <c r="U242" s="61" t="s">
        <v>371</v>
      </c>
      <c r="V242" t="s">
        <v>249</v>
      </c>
      <c r="W242" t="s">
        <v>263</v>
      </c>
      <c r="X242" s="59">
        <v>300</v>
      </c>
      <c r="Y242" s="59">
        <v>300</v>
      </c>
      <c r="AA242" s="146" t="str">
        <f t="shared" si="69"/>
        <v>EX</v>
      </c>
      <c r="AB242" s="146">
        <f t="shared" si="59"/>
        <v>0</v>
      </c>
      <c r="AC242" t="str">
        <f t="shared" si="62"/>
        <v>EX</v>
      </c>
      <c r="AD242" s="74">
        <f t="shared" si="63"/>
        <v>300</v>
      </c>
      <c r="AE242" s="74">
        <f t="shared" si="68"/>
        <v>300</v>
      </c>
      <c r="AF242">
        <v>1</v>
      </c>
      <c r="AG242">
        <v>0</v>
      </c>
      <c r="AH242" s="74">
        <v>0</v>
      </c>
      <c r="AJ242" s="74">
        <f t="shared" si="64"/>
        <v>0</v>
      </c>
      <c r="AK242" s="74">
        <f t="shared" si="58"/>
        <v>300</v>
      </c>
      <c r="AL242" t="str">
        <f t="shared" si="65"/>
        <v>N</v>
      </c>
      <c r="AN242" t="s">
        <v>74</v>
      </c>
      <c r="AO242" t="s">
        <v>73</v>
      </c>
      <c r="AP242" t="str">
        <f t="shared" si="66"/>
        <v>88</v>
      </c>
      <c r="AQ242" s="145" t="s">
        <v>1826</v>
      </c>
      <c r="AR242" t="str">
        <f t="shared" si="67"/>
        <v>1-Adjusted Base Budget</v>
      </c>
      <c r="AS242" s="145" t="s">
        <v>1827</v>
      </c>
      <c r="AT242" t="s">
        <v>213</v>
      </c>
      <c r="AV242" t="str">
        <f t="shared" si="61"/>
        <v>PRES</v>
      </c>
      <c r="AW242" t="str">
        <f t="shared" si="60"/>
        <v>PRESIDENT'S OFFICE</v>
      </c>
    </row>
    <row r="243" spans="1:49">
      <c r="A243" s="59">
        <v>2018</v>
      </c>
      <c r="B243" t="s">
        <v>137</v>
      </c>
      <c r="C243" t="s">
        <v>74</v>
      </c>
      <c r="D243" t="s">
        <v>73</v>
      </c>
      <c r="E243" t="s">
        <v>451</v>
      </c>
      <c r="F243" t="s">
        <v>228</v>
      </c>
      <c r="H243" t="s">
        <v>452</v>
      </c>
      <c r="I243" s="170" t="s">
        <v>72</v>
      </c>
      <c r="J243" t="s">
        <v>73</v>
      </c>
      <c r="K243" t="s">
        <v>214</v>
      </c>
      <c r="L243" t="s">
        <v>267</v>
      </c>
      <c r="M243" t="s">
        <v>268</v>
      </c>
      <c r="N243" t="s">
        <v>217</v>
      </c>
      <c r="O243" t="s">
        <v>263</v>
      </c>
      <c r="P243" t="s">
        <v>269</v>
      </c>
      <c r="Q243" t="s">
        <v>270</v>
      </c>
      <c r="R243" t="s">
        <v>271</v>
      </c>
      <c r="S243" t="s">
        <v>272</v>
      </c>
      <c r="T243" t="s">
        <v>270</v>
      </c>
      <c r="U243" s="61" t="s">
        <v>273</v>
      </c>
      <c r="V243" t="s">
        <v>249</v>
      </c>
      <c r="W243" t="s">
        <v>263</v>
      </c>
      <c r="X243" s="59">
        <v>0</v>
      </c>
      <c r="Y243" s="59">
        <v>-12000</v>
      </c>
      <c r="AA243" s="146" t="str">
        <f t="shared" si="69"/>
        <v>EX</v>
      </c>
      <c r="AB243" s="146">
        <f t="shared" si="59"/>
        <v>0</v>
      </c>
      <c r="AC243" t="str">
        <f t="shared" si="62"/>
        <v>EX</v>
      </c>
      <c r="AD243" s="74">
        <f t="shared" si="63"/>
        <v>-12000</v>
      </c>
      <c r="AE243" s="74">
        <f t="shared" si="68"/>
        <v>-12000</v>
      </c>
      <c r="AF243">
        <v>1</v>
      </c>
      <c r="AG243">
        <v>0</v>
      </c>
      <c r="AH243" s="74">
        <v>0</v>
      </c>
      <c r="AJ243" s="74">
        <f t="shared" si="64"/>
        <v>0</v>
      </c>
      <c r="AK243" s="74">
        <f t="shared" ref="AK243:AK306" si="70">AE243 +AJ243</f>
        <v>-12000</v>
      </c>
      <c r="AL243" t="str">
        <f t="shared" si="65"/>
        <v>N</v>
      </c>
      <c r="AN243" t="s">
        <v>74</v>
      </c>
      <c r="AO243" t="s">
        <v>73</v>
      </c>
      <c r="AP243" t="str">
        <f t="shared" si="66"/>
        <v>88</v>
      </c>
      <c r="AQ243" s="145" t="s">
        <v>1826</v>
      </c>
      <c r="AR243" t="str">
        <f t="shared" si="67"/>
        <v>1-Adjusted Base Budget</v>
      </c>
      <c r="AS243" s="145" t="s">
        <v>1827</v>
      </c>
      <c r="AT243" t="s">
        <v>213</v>
      </c>
      <c r="AV243" t="str">
        <f t="shared" si="61"/>
        <v>PRES</v>
      </c>
      <c r="AW243" t="str">
        <f t="shared" si="60"/>
        <v>PRESIDENT'S OFFICE</v>
      </c>
    </row>
    <row r="244" spans="1:49">
      <c r="A244" s="59">
        <v>2018</v>
      </c>
      <c r="B244" t="s">
        <v>137</v>
      </c>
      <c r="C244" t="s">
        <v>74</v>
      </c>
      <c r="D244" t="s">
        <v>73</v>
      </c>
      <c r="E244" t="s">
        <v>451</v>
      </c>
      <c r="F244" t="s">
        <v>228</v>
      </c>
      <c r="H244" t="s">
        <v>452</v>
      </c>
      <c r="I244" s="170" t="s">
        <v>72</v>
      </c>
      <c r="J244" t="s">
        <v>73</v>
      </c>
      <c r="K244" t="s">
        <v>214</v>
      </c>
      <c r="L244" t="s">
        <v>267</v>
      </c>
      <c r="M244" t="s">
        <v>268</v>
      </c>
      <c r="N244" t="s">
        <v>573</v>
      </c>
      <c r="O244" t="s">
        <v>263</v>
      </c>
      <c r="P244" t="s">
        <v>269</v>
      </c>
      <c r="Q244" t="s">
        <v>270</v>
      </c>
      <c r="R244" t="s">
        <v>271</v>
      </c>
      <c r="S244" t="s">
        <v>272</v>
      </c>
      <c r="T244" t="s">
        <v>270</v>
      </c>
      <c r="U244" s="61" t="s">
        <v>273</v>
      </c>
      <c r="V244" t="s">
        <v>249</v>
      </c>
      <c r="W244" t="s">
        <v>263</v>
      </c>
      <c r="X244" s="59">
        <v>12000</v>
      </c>
      <c r="Y244" s="59">
        <v>12000</v>
      </c>
      <c r="AA244" s="146" t="str">
        <f t="shared" si="69"/>
        <v>EX</v>
      </c>
      <c r="AB244" s="146">
        <f t="shared" si="59"/>
        <v>0</v>
      </c>
      <c r="AC244" t="str">
        <f t="shared" si="62"/>
        <v>EX</v>
      </c>
      <c r="AD244" s="74">
        <f t="shared" si="63"/>
        <v>12000</v>
      </c>
      <c r="AE244" s="74">
        <f t="shared" si="68"/>
        <v>12000</v>
      </c>
      <c r="AF244">
        <v>1</v>
      </c>
      <c r="AG244">
        <v>0</v>
      </c>
      <c r="AH244" s="74">
        <v>0</v>
      </c>
      <c r="AJ244" s="74">
        <f t="shared" si="64"/>
        <v>0</v>
      </c>
      <c r="AK244" s="74">
        <f t="shared" si="70"/>
        <v>12000</v>
      </c>
      <c r="AL244" t="str">
        <f t="shared" si="65"/>
        <v>N</v>
      </c>
      <c r="AN244" t="s">
        <v>74</v>
      </c>
      <c r="AO244" t="s">
        <v>73</v>
      </c>
      <c r="AP244" t="str">
        <f t="shared" si="66"/>
        <v>88</v>
      </c>
      <c r="AQ244" s="145" t="s">
        <v>1826</v>
      </c>
      <c r="AR244" t="str">
        <f t="shared" si="67"/>
        <v>1-Adjusted Base Budget</v>
      </c>
      <c r="AS244" s="145" t="s">
        <v>1827</v>
      </c>
      <c r="AT244" t="s">
        <v>213</v>
      </c>
      <c r="AV244" t="str">
        <f t="shared" si="61"/>
        <v>PRES</v>
      </c>
      <c r="AW244" t="str">
        <f t="shared" si="60"/>
        <v>PRESIDENT'S OFFICE</v>
      </c>
    </row>
    <row r="245" spans="1:49">
      <c r="A245" s="59">
        <v>2018</v>
      </c>
      <c r="B245" t="s">
        <v>137</v>
      </c>
      <c r="C245" t="s">
        <v>74</v>
      </c>
      <c r="D245" t="s">
        <v>73</v>
      </c>
      <c r="E245" t="s">
        <v>436</v>
      </c>
      <c r="F245" t="s">
        <v>228</v>
      </c>
      <c r="H245" t="s">
        <v>261</v>
      </c>
      <c r="I245" s="170" t="s">
        <v>72</v>
      </c>
      <c r="J245" t="s">
        <v>73</v>
      </c>
      <c r="K245" t="s">
        <v>214</v>
      </c>
      <c r="L245" t="s">
        <v>276</v>
      </c>
      <c r="M245" t="s">
        <v>277</v>
      </c>
      <c r="N245" t="s">
        <v>217</v>
      </c>
      <c r="O245" t="s">
        <v>263</v>
      </c>
      <c r="P245" t="s">
        <v>278</v>
      </c>
      <c r="Q245" t="s">
        <v>279</v>
      </c>
      <c r="R245" t="s">
        <v>280</v>
      </c>
      <c r="S245" t="s">
        <v>281</v>
      </c>
      <c r="T245" t="s">
        <v>282</v>
      </c>
      <c r="U245" s="61" t="s">
        <v>283</v>
      </c>
      <c r="V245" t="s">
        <v>249</v>
      </c>
      <c r="W245" t="s">
        <v>263</v>
      </c>
      <c r="X245" s="59">
        <v>33268</v>
      </c>
      <c r="Y245" s="59">
        <v>22202</v>
      </c>
      <c r="AA245" s="146" t="str">
        <f t="shared" si="69"/>
        <v>EX</v>
      </c>
      <c r="AB245" s="146">
        <f t="shared" ref="AB245:AB308" si="71">IF(O245 =AA245,Z245,"10cr")</f>
        <v>0</v>
      </c>
      <c r="AC245" t="str">
        <f t="shared" si="62"/>
        <v>EX</v>
      </c>
      <c r="AD245" s="74">
        <f t="shared" si="63"/>
        <v>22202</v>
      </c>
      <c r="AE245" s="74">
        <f t="shared" si="68"/>
        <v>22202</v>
      </c>
      <c r="AF245">
        <v>1</v>
      </c>
      <c r="AG245">
        <v>0</v>
      </c>
      <c r="AH245" s="74">
        <v>0</v>
      </c>
      <c r="AJ245" s="74">
        <f t="shared" si="64"/>
        <v>0</v>
      </c>
      <c r="AK245" s="74">
        <f t="shared" si="70"/>
        <v>22202</v>
      </c>
      <c r="AL245" t="str">
        <f t="shared" si="65"/>
        <v>N</v>
      </c>
      <c r="AN245" t="s">
        <v>74</v>
      </c>
      <c r="AO245" t="s">
        <v>73</v>
      </c>
      <c r="AP245" t="str">
        <f t="shared" si="66"/>
        <v>88</v>
      </c>
      <c r="AQ245" s="145" t="s">
        <v>1826</v>
      </c>
      <c r="AR245" t="str">
        <f t="shared" si="67"/>
        <v>1-Adjusted Base Budget</v>
      </c>
      <c r="AS245" s="145" t="s">
        <v>1827</v>
      </c>
      <c r="AT245" t="s">
        <v>213</v>
      </c>
      <c r="AV245" t="str">
        <f t="shared" si="61"/>
        <v>PRES</v>
      </c>
      <c r="AW245" t="str">
        <f t="shared" si="60"/>
        <v>PRESIDENT'S OFFICE</v>
      </c>
    </row>
    <row r="246" spans="1:49">
      <c r="A246" s="59">
        <v>2018</v>
      </c>
      <c r="B246" t="s">
        <v>137</v>
      </c>
      <c r="C246" t="s">
        <v>74</v>
      </c>
      <c r="D246" t="s">
        <v>73</v>
      </c>
      <c r="E246" t="s">
        <v>513</v>
      </c>
      <c r="F246" t="s">
        <v>228</v>
      </c>
      <c r="H246" t="s">
        <v>514</v>
      </c>
      <c r="I246" s="170" t="s">
        <v>72</v>
      </c>
      <c r="J246" t="s">
        <v>73</v>
      </c>
      <c r="K246" t="s">
        <v>214</v>
      </c>
      <c r="L246" t="s">
        <v>276</v>
      </c>
      <c r="M246" t="s">
        <v>277</v>
      </c>
      <c r="N246" t="s">
        <v>217</v>
      </c>
      <c r="O246" t="s">
        <v>263</v>
      </c>
      <c r="P246" t="s">
        <v>278</v>
      </c>
      <c r="Q246" t="s">
        <v>279</v>
      </c>
      <c r="R246" t="s">
        <v>280</v>
      </c>
      <c r="S246" t="s">
        <v>281</v>
      </c>
      <c r="T246" t="s">
        <v>282</v>
      </c>
      <c r="U246" s="61" t="s">
        <v>283</v>
      </c>
      <c r="V246" t="s">
        <v>22</v>
      </c>
      <c r="W246" t="s">
        <v>263</v>
      </c>
      <c r="X246" s="59">
        <v>800000</v>
      </c>
      <c r="Y246" s="59">
        <v>800000</v>
      </c>
      <c r="AA246" s="146" t="str">
        <f t="shared" si="69"/>
        <v>EX</v>
      </c>
      <c r="AB246" s="146">
        <f t="shared" si="71"/>
        <v>0</v>
      </c>
      <c r="AC246" t="str">
        <f t="shared" si="62"/>
        <v>EX</v>
      </c>
      <c r="AD246" s="74">
        <f t="shared" si="63"/>
        <v>800000</v>
      </c>
      <c r="AE246" s="74">
        <f t="shared" si="68"/>
        <v>800000</v>
      </c>
      <c r="AF246">
        <v>1</v>
      </c>
      <c r="AG246">
        <v>0</v>
      </c>
      <c r="AH246" s="74">
        <v>0</v>
      </c>
      <c r="AJ246" s="74">
        <f t="shared" si="64"/>
        <v>0</v>
      </c>
      <c r="AK246" s="74">
        <f t="shared" si="70"/>
        <v>800000</v>
      </c>
      <c r="AL246" t="str">
        <f t="shared" si="65"/>
        <v>N</v>
      </c>
      <c r="AN246" t="s">
        <v>74</v>
      </c>
      <c r="AO246" t="s">
        <v>73</v>
      </c>
      <c r="AP246" t="str">
        <f t="shared" si="66"/>
        <v>88</v>
      </c>
      <c r="AQ246" s="145" t="s">
        <v>1826</v>
      </c>
      <c r="AR246" t="str">
        <f t="shared" si="67"/>
        <v>1-Adjusted Base Budget</v>
      </c>
      <c r="AS246" s="145" t="s">
        <v>1827</v>
      </c>
      <c r="AT246" t="s">
        <v>213</v>
      </c>
      <c r="AV246" t="str">
        <f t="shared" si="61"/>
        <v>PRES</v>
      </c>
      <c r="AW246" t="str">
        <f t="shared" si="60"/>
        <v>PRESIDENT'S OFFICE</v>
      </c>
    </row>
    <row r="247" spans="1:49">
      <c r="A247" s="59">
        <v>2018</v>
      </c>
      <c r="B247" t="s">
        <v>137</v>
      </c>
      <c r="C247" t="s">
        <v>74</v>
      </c>
      <c r="D247" t="s">
        <v>73</v>
      </c>
      <c r="E247" t="s">
        <v>436</v>
      </c>
      <c r="F247" t="s">
        <v>228</v>
      </c>
      <c r="H247" t="s">
        <v>261</v>
      </c>
      <c r="I247" s="170" t="s">
        <v>72</v>
      </c>
      <c r="J247" t="s">
        <v>73</v>
      </c>
      <c r="K247" t="s">
        <v>214</v>
      </c>
      <c r="L247" t="s">
        <v>315</v>
      </c>
      <c r="M247" t="s">
        <v>316</v>
      </c>
      <c r="N247" t="s">
        <v>217</v>
      </c>
      <c r="O247" t="s">
        <v>263</v>
      </c>
      <c r="P247" t="s">
        <v>317</v>
      </c>
      <c r="Q247" t="s">
        <v>318</v>
      </c>
      <c r="R247" t="s">
        <v>319</v>
      </c>
      <c r="S247" t="s">
        <v>281</v>
      </c>
      <c r="T247" t="s">
        <v>282</v>
      </c>
      <c r="U247" s="61" t="s">
        <v>283</v>
      </c>
      <c r="V247" t="s">
        <v>249</v>
      </c>
      <c r="W247" t="s">
        <v>219</v>
      </c>
      <c r="X247" s="59">
        <v>158000</v>
      </c>
      <c r="Y247" s="59">
        <v>158000</v>
      </c>
      <c r="AA247" s="146" t="str">
        <f t="shared" si="69"/>
        <v>IN</v>
      </c>
      <c r="AB247" s="146" t="str">
        <f t="shared" si="71"/>
        <v>10cr</v>
      </c>
      <c r="AC247" t="str">
        <f t="shared" si="62"/>
        <v>Allot/Xfer IN</v>
      </c>
      <c r="AD247" s="74">
        <f t="shared" si="63"/>
        <v>-158000</v>
      </c>
      <c r="AE247" s="74">
        <f t="shared" si="68"/>
        <v>158000</v>
      </c>
      <c r="AF247">
        <v>1</v>
      </c>
      <c r="AG247">
        <v>0</v>
      </c>
      <c r="AH247" s="74">
        <v>0</v>
      </c>
      <c r="AJ247" s="74">
        <f t="shared" si="64"/>
        <v>0</v>
      </c>
      <c r="AK247" s="74">
        <f t="shared" si="70"/>
        <v>158000</v>
      </c>
      <c r="AL247" t="str">
        <f t="shared" si="65"/>
        <v>N</v>
      </c>
      <c r="AN247" t="s">
        <v>74</v>
      </c>
      <c r="AO247" t="s">
        <v>73</v>
      </c>
      <c r="AP247" t="str">
        <f t="shared" si="66"/>
        <v>88</v>
      </c>
      <c r="AQ247" s="145" t="s">
        <v>1826</v>
      </c>
      <c r="AR247" t="str">
        <f t="shared" si="67"/>
        <v>1-Adjusted Base Budget</v>
      </c>
      <c r="AS247" s="145" t="s">
        <v>1827</v>
      </c>
      <c r="AT247" t="s">
        <v>213</v>
      </c>
      <c r="AV247" t="str">
        <f t="shared" si="61"/>
        <v>PRES</v>
      </c>
      <c r="AW247" t="str">
        <f t="shared" si="60"/>
        <v>PRESIDENT'S OFFICE</v>
      </c>
    </row>
    <row r="248" spans="1:49">
      <c r="A248" s="59">
        <v>2018</v>
      </c>
      <c r="B248" t="s">
        <v>137</v>
      </c>
      <c r="C248" t="s">
        <v>74</v>
      </c>
      <c r="D248" t="s">
        <v>73</v>
      </c>
      <c r="E248" t="s">
        <v>436</v>
      </c>
      <c r="F248" t="s">
        <v>228</v>
      </c>
      <c r="H248" t="s">
        <v>261</v>
      </c>
      <c r="I248" s="170" t="s">
        <v>72</v>
      </c>
      <c r="J248" t="s">
        <v>73</v>
      </c>
      <c r="K248" t="s">
        <v>214</v>
      </c>
      <c r="L248" t="s">
        <v>574</v>
      </c>
      <c r="M248" t="s">
        <v>575</v>
      </c>
      <c r="N248" t="s">
        <v>576</v>
      </c>
      <c r="O248" t="s">
        <v>263</v>
      </c>
      <c r="P248" t="s">
        <v>379</v>
      </c>
      <c r="Q248" t="s">
        <v>379</v>
      </c>
      <c r="R248" t="s">
        <v>380</v>
      </c>
      <c r="S248" t="s">
        <v>264</v>
      </c>
      <c r="T248" t="s">
        <v>265</v>
      </c>
      <c r="U248" s="61" t="s">
        <v>266</v>
      </c>
      <c r="V248" t="s">
        <v>249</v>
      </c>
      <c r="W248" t="s">
        <v>263</v>
      </c>
      <c r="X248" s="59">
        <v>20000</v>
      </c>
      <c r="Y248" s="59">
        <v>20000</v>
      </c>
      <c r="AA248" s="146" t="str">
        <f t="shared" si="69"/>
        <v>EX</v>
      </c>
      <c r="AB248" s="146">
        <f t="shared" si="71"/>
        <v>0</v>
      </c>
      <c r="AC248" t="str">
        <f t="shared" si="62"/>
        <v>EX</v>
      </c>
      <c r="AD248" s="74">
        <f t="shared" si="63"/>
        <v>20000</v>
      </c>
      <c r="AE248" s="74">
        <f t="shared" si="68"/>
        <v>20000</v>
      </c>
      <c r="AF248">
        <v>1</v>
      </c>
      <c r="AG248">
        <v>0</v>
      </c>
      <c r="AH248" s="74">
        <v>0</v>
      </c>
      <c r="AJ248" s="74">
        <f t="shared" si="64"/>
        <v>0</v>
      </c>
      <c r="AK248" s="74">
        <f t="shared" si="70"/>
        <v>20000</v>
      </c>
      <c r="AL248" t="str">
        <f t="shared" si="65"/>
        <v>N</v>
      </c>
      <c r="AN248" t="s">
        <v>74</v>
      </c>
      <c r="AO248" t="s">
        <v>73</v>
      </c>
      <c r="AP248" t="str">
        <f t="shared" si="66"/>
        <v>88</v>
      </c>
      <c r="AQ248" s="145" t="s">
        <v>1826</v>
      </c>
      <c r="AR248" t="str">
        <f t="shared" si="67"/>
        <v>1-Adjusted Base Budget</v>
      </c>
      <c r="AS248" s="145" t="s">
        <v>1827</v>
      </c>
      <c r="AT248" t="s">
        <v>213</v>
      </c>
      <c r="AV248" t="str">
        <f t="shared" si="61"/>
        <v>PRES</v>
      </c>
      <c r="AW248" t="str">
        <f t="shared" si="60"/>
        <v>PRESIDENT'S OFFICE</v>
      </c>
    </row>
    <row r="249" spans="1:49">
      <c r="A249" s="59">
        <v>2018</v>
      </c>
      <c r="B249" t="s">
        <v>137</v>
      </c>
      <c r="C249" t="s">
        <v>577</v>
      </c>
      <c r="D249" t="s">
        <v>578</v>
      </c>
      <c r="E249" t="s">
        <v>579</v>
      </c>
      <c r="F249" t="s">
        <v>228</v>
      </c>
      <c r="H249" t="s">
        <v>578</v>
      </c>
      <c r="I249" s="170" t="s">
        <v>72</v>
      </c>
      <c r="J249" t="s">
        <v>73</v>
      </c>
      <c r="K249" t="s">
        <v>214</v>
      </c>
      <c r="L249" t="s">
        <v>126</v>
      </c>
      <c r="M249" t="s">
        <v>345</v>
      </c>
      <c r="N249" t="s">
        <v>217</v>
      </c>
      <c r="O249" t="s">
        <v>263</v>
      </c>
      <c r="P249" t="s">
        <v>346</v>
      </c>
      <c r="Q249" t="s">
        <v>345</v>
      </c>
      <c r="R249" t="s">
        <v>347</v>
      </c>
      <c r="S249" t="s">
        <v>338</v>
      </c>
      <c r="T249" t="s">
        <v>339</v>
      </c>
      <c r="U249" s="61" t="s">
        <v>340</v>
      </c>
      <c r="V249" t="s">
        <v>22</v>
      </c>
      <c r="W249" t="s">
        <v>263</v>
      </c>
      <c r="X249" s="59">
        <v>34003</v>
      </c>
      <c r="Y249" s="59">
        <v>34003</v>
      </c>
      <c r="AA249" s="146" t="str">
        <f t="shared" si="69"/>
        <v>EX</v>
      </c>
      <c r="AB249" s="146">
        <f t="shared" si="71"/>
        <v>0</v>
      </c>
      <c r="AC249" t="str">
        <f t="shared" si="62"/>
        <v>EX</v>
      </c>
      <c r="AD249" s="74">
        <f t="shared" si="63"/>
        <v>34003</v>
      </c>
      <c r="AE249" s="74">
        <f t="shared" si="68"/>
        <v>34003</v>
      </c>
      <c r="AF249">
        <v>1.3809</v>
      </c>
      <c r="AG249">
        <v>939</v>
      </c>
      <c r="AH249" s="74">
        <v>-727.66420000000289</v>
      </c>
      <c r="AJ249" s="74">
        <f t="shared" si="64"/>
        <v>211.33579999999711</v>
      </c>
      <c r="AK249" s="74">
        <f t="shared" si="70"/>
        <v>34214.335800000001</v>
      </c>
      <c r="AL249" t="str">
        <f t="shared" si="65"/>
        <v>Y</v>
      </c>
      <c r="AN249" t="s">
        <v>74</v>
      </c>
      <c r="AO249" t="s">
        <v>73</v>
      </c>
      <c r="AP249" t="str">
        <f t="shared" si="66"/>
        <v>99</v>
      </c>
      <c r="AQ249" s="145" t="s">
        <v>1826</v>
      </c>
      <c r="AR249" t="str">
        <f t="shared" si="67"/>
        <v>2-Provision for Compensation Incr</v>
      </c>
      <c r="AS249" s="145" t="s">
        <v>1827</v>
      </c>
      <c r="AT249" t="s">
        <v>213</v>
      </c>
      <c r="AV249" t="str">
        <f t="shared" si="61"/>
        <v>PRES</v>
      </c>
      <c r="AW249" t="str">
        <f t="shared" si="60"/>
        <v>PRESIDENT'S OFFICE</v>
      </c>
    </row>
    <row r="250" spans="1:49">
      <c r="A250" s="59">
        <v>2018</v>
      </c>
      <c r="B250" t="s">
        <v>137</v>
      </c>
      <c r="C250" t="s">
        <v>577</v>
      </c>
      <c r="D250" t="s">
        <v>578</v>
      </c>
      <c r="E250" t="s">
        <v>579</v>
      </c>
      <c r="F250" t="s">
        <v>228</v>
      </c>
      <c r="H250" t="s">
        <v>578</v>
      </c>
      <c r="I250" s="170" t="s">
        <v>72</v>
      </c>
      <c r="J250" t="s">
        <v>73</v>
      </c>
      <c r="K250" t="s">
        <v>214</v>
      </c>
      <c r="L250" t="s">
        <v>355</v>
      </c>
      <c r="M250" t="s">
        <v>356</v>
      </c>
      <c r="N250" t="s">
        <v>217</v>
      </c>
      <c r="O250" t="s">
        <v>263</v>
      </c>
      <c r="P250" t="s">
        <v>357</v>
      </c>
      <c r="Q250" t="s">
        <v>358</v>
      </c>
      <c r="R250" t="s">
        <v>359</v>
      </c>
      <c r="S250" t="s">
        <v>264</v>
      </c>
      <c r="T250" t="s">
        <v>265</v>
      </c>
      <c r="U250" s="61" t="s">
        <v>266</v>
      </c>
      <c r="V250" t="s">
        <v>22</v>
      </c>
      <c r="W250" t="s">
        <v>263</v>
      </c>
      <c r="X250" s="59">
        <v>700</v>
      </c>
      <c r="Y250" s="59">
        <v>700</v>
      </c>
      <c r="AA250" s="146" t="str">
        <f t="shared" si="69"/>
        <v>EX</v>
      </c>
      <c r="AB250" s="146">
        <f t="shared" si="71"/>
        <v>0</v>
      </c>
      <c r="AC250" t="str">
        <f t="shared" si="62"/>
        <v>EX</v>
      </c>
      <c r="AD250" s="74">
        <f t="shared" si="63"/>
        <v>700</v>
      </c>
      <c r="AE250" s="74">
        <f t="shared" si="68"/>
        <v>700</v>
      </c>
      <c r="AF250">
        <v>1</v>
      </c>
      <c r="AG250">
        <v>0</v>
      </c>
      <c r="AH250" s="74">
        <v>0</v>
      </c>
      <c r="AJ250" s="74">
        <f t="shared" si="64"/>
        <v>0</v>
      </c>
      <c r="AK250" s="74">
        <f t="shared" si="70"/>
        <v>700</v>
      </c>
      <c r="AL250" t="str">
        <f t="shared" si="65"/>
        <v>N</v>
      </c>
      <c r="AN250" t="s">
        <v>74</v>
      </c>
      <c r="AO250" t="s">
        <v>73</v>
      </c>
      <c r="AP250" t="str">
        <f t="shared" si="66"/>
        <v>88</v>
      </c>
      <c r="AQ250" s="145" t="s">
        <v>1826</v>
      </c>
      <c r="AR250" t="str">
        <f t="shared" si="67"/>
        <v>1-Adjusted Base Budget</v>
      </c>
      <c r="AS250" s="145" t="s">
        <v>1827</v>
      </c>
      <c r="AT250" t="s">
        <v>213</v>
      </c>
      <c r="AV250" t="str">
        <f t="shared" si="61"/>
        <v>PRES</v>
      </c>
      <c r="AW250" t="str">
        <f t="shared" si="60"/>
        <v>PRESIDENT'S OFFICE</v>
      </c>
    </row>
    <row r="251" spans="1:49">
      <c r="A251" s="59">
        <v>2018</v>
      </c>
      <c r="B251" t="s">
        <v>137</v>
      </c>
      <c r="C251" t="s">
        <v>577</v>
      </c>
      <c r="D251" t="s">
        <v>578</v>
      </c>
      <c r="E251" t="s">
        <v>579</v>
      </c>
      <c r="F251" t="s">
        <v>228</v>
      </c>
      <c r="H251" t="s">
        <v>578</v>
      </c>
      <c r="I251" s="170" t="s">
        <v>72</v>
      </c>
      <c r="J251" t="s">
        <v>73</v>
      </c>
      <c r="K251" t="s">
        <v>214</v>
      </c>
      <c r="L251" t="s">
        <v>495</v>
      </c>
      <c r="M251" t="s">
        <v>496</v>
      </c>
      <c r="N251" t="s">
        <v>217</v>
      </c>
      <c r="O251" t="s">
        <v>263</v>
      </c>
      <c r="P251" t="s">
        <v>488</v>
      </c>
      <c r="Q251" t="s">
        <v>489</v>
      </c>
      <c r="R251" t="s">
        <v>490</v>
      </c>
      <c r="S251" t="s">
        <v>264</v>
      </c>
      <c r="T251" t="s">
        <v>265</v>
      </c>
      <c r="U251" s="61" t="s">
        <v>266</v>
      </c>
      <c r="V251" t="s">
        <v>22</v>
      </c>
      <c r="W251" t="s">
        <v>263</v>
      </c>
      <c r="X251" s="59">
        <v>50</v>
      </c>
      <c r="Y251" s="59">
        <v>50</v>
      </c>
      <c r="AA251" s="146" t="str">
        <f t="shared" si="69"/>
        <v>EX</v>
      </c>
      <c r="AB251" s="146">
        <f t="shared" si="71"/>
        <v>0</v>
      </c>
      <c r="AC251" t="str">
        <f t="shared" si="62"/>
        <v>EX</v>
      </c>
      <c r="AD251" s="74">
        <f t="shared" si="63"/>
        <v>50</v>
      </c>
      <c r="AE251" s="74">
        <f t="shared" si="68"/>
        <v>50</v>
      </c>
      <c r="AF251">
        <v>1</v>
      </c>
      <c r="AG251">
        <v>0</v>
      </c>
      <c r="AH251" s="74">
        <v>0</v>
      </c>
      <c r="AJ251" s="74">
        <f t="shared" si="64"/>
        <v>0</v>
      </c>
      <c r="AK251" s="74">
        <f t="shared" si="70"/>
        <v>50</v>
      </c>
      <c r="AL251" t="str">
        <f t="shared" si="65"/>
        <v>N</v>
      </c>
      <c r="AN251" t="s">
        <v>74</v>
      </c>
      <c r="AO251" t="s">
        <v>73</v>
      </c>
      <c r="AP251" t="str">
        <f t="shared" si="66"/>
        <v>88</v>
      </c>
      <c r="AQ251" s="145" t="s">
        <v>1826</v>
      </c>
      <c r="AR251" t="str">
        <f t="shared" si="67"/>
        <v>1-Adjusted Base Budget</v>
      </c>
      <c r="AS251" s="145" t="s">
        <v>1827</v>
      </c>
      <c r="AT251" t="s">
        <v>213</v>
      </c>
      <c r="AV251" t="str">
        <f t="shared" si="61"/>
        <v>PRES</v>
      </c>
      <c r="AW251" t="str">
        <f t="shared" si="60"/>
        <v>PRESIDENT'S OFFICE</v>
      </c>
    </row>
    <row r="252" spans="1:49">
      <c r="A252" s="59">
        <v>2018</v>
      </c>
      <c r="B252" t="s">
        <v>137</v>
      </c>
      <c r="C252" t="s">
        <v>577</v>
      </c>
      <c r="D252" t="s">
        <v>578</v>
      </c>
      <c r="E252" t="s">
        <v>579</v>
      </c>
      <c r="F252" t="s">
        <v>228</v>
      </c>
      <c r="H252" t="s">
        <v>578</v>
      </c>
      <c r="I252" s="170" t="s">
        <v>72</v>
      </c>
      <c r="J252" t="s">
        <v>73</v>
      </c>
      <c r="K252" t="s">
        <v>214</v>
      </c>
      <c r="L252" t="s">
        <v>377</v>
      </c>
      <c r="M252" t="s">
        <v>378</v>
      </c>
      <c r="N252" t="s">
        <v>217</v>
      </c>
      <c r="O252" t="s">
        <v>263</v>
      </c>
      <c r="P252" t="s">
        <v>379</v>
      </c>
      <c r="Q252" t="s">
        <v>379</v>
      </c>
      <c r="R252" t="s">
        <v>380</v>
      </c>
      <c r="S252" t="s">
        <v>264</v>
      </c>
      <c r="T252" t="s">
        <v>265</v>
      </c>
      <c r="U252" s="61" t="s">
        <v>266</v>
      </c>
      <c r="V252" t="s">
        <v>22</v>
      </c>
      <c r="W252" t="s">
        <v>263</v>
      </c>
      <c r="X252" s="59">
        <v>170</v>
      </c>
      <c r="Y252" s="59">
        <v>170</v>
      </c>
      <c r="AA252" s="146" t="str">
        <f t="shared" si="69"/>
        <v>EX</v>
      </c>
      <c r="AB252" s="146">
        <f t="shared" si="71"/>
        <v>0</v>
      </c>
      <c r="AC252" t="str">
        <f t="shared" si="62"/>
        <v>EX</v>
      </c>
      <c r="AD252" s="74">
        <f t="shared" si="63"/>
        <v>170</v>
      </c>
      <c r="AE252" s="74">
        <f t="shared" si="68"/>
        <v>170</v>
      </c>
      <c r="AF252">
        <v>1</v>
      </c>
      <c r="AG252">
        <v>0</v>
      </c>
      <c r="AH252" s="74">
        <v>0</v>
      </c>
      <c r="AJ252" s="74">
        <f t="shared" si="64"/>
        <v>0</v>
      </c>
      <c r="AK252" s="74">
        <f t="shared" si="70"/>
        <v>170</v>
      </c>
      <c r="AL252" t="str">
        <f t="shared" si="65"/>
        <v>N</v>
      </c>
      <c r="AN252" t="s">
        <v>74</v>
      </c>
      <c r="AO252" t="s">
        <v>73</v>
      </c>
      <c r="AP252" t="str">
        <f t="shared" si="66"/>
        <v>88</v>
      </c>
      <c r="AQ252" s="145" t="s">
        <v>1826</v>
      </c>
      <c r="AR252" t="str">
        <f t="shared" si="67"/>
        <v>1-Adjusted Base Budget</v>
      </c>
      <c r="AS252" s="145" t="s">
        <v>1827</v>
      </c>
      <c r="AT252" t="s">
        <v>213</v>
      </c>
      <c r="AV252" t="str">
        <f t="shared" si="61"/>
        <v>PRES</v>
      </c>
      <c r="AW252" t="str">
        <f t="shared" si="60"/>
        <v>PRESIDENT'S OFFICE</v>
      </c>
    </row>
    <row r="253" spans="1:49">
      <c r="A253" s="59">
        <v>2018</v>
      </c>
      <c r="B253" t="s">
        <v>137</v>
      </c>
      <c r="C253" t="s">
        <v>577</v>
      </c>
      <c r="D253" t="s">
        <v>578</v>
      </c>
      <c r="E253" t="s">
        <v>579</v>
      </c>
      <c r="F253" t="s">
        <v>228</v>
      </c>
      <c r="H253" t="s">
        <v>578</v>
      </c>
      <c r="I253" s="170" t="s">
        <v>72</v>
      </c>
      <c r="J253" t="s">
        <v>73</v>
      </c>
      <c r="K253" t="s">
        <v>214</v>
      </c>
      <c r="L253" t="s">
        <v>412</v>
      </c>
      <c r="M253" t="s">
        <v>413</v>
      </c>
      <c r="N253" t="s">
        <v>217</v>
      </c>
      <c r="O253" t="s">
        <v>263</v>
      </c>
      <c r="P253" t="s">
        <v>414</v>
      </c>
      <c r="Q253" t="s">
        <v>415</v>
      </c>
      <c r="R253" t="s">
        <v>416</v>
      </c>
      <c r="S253" t="s">
        <v>338</v>
      </c>
      <c r="T253" t="s">
        <v>339</v>
      </c>
      <c r="U253" s="61" t="s">
        <v>340</v>
      </c>
      <c r="V253" t="s">
        <v>22</v>
      </c>
      <c r="W253" t="s">
        <v>263</v>
      </c>
      <c r="X253" s="59">
        <v>6835</v>
      </c>
      <c r="Y253" s="59">
        <v>6835</v>
      </c>
      <c r="AA253" s="146" t="str">
        <f t="shared" si="69"/>
        <v>EX</v>
      </c>
      <c r="AB253" s="146">
        <f t="shared" si="71"/>
        <v>0</v>
      </c>
      <c r="AC253" t="str">
        <f t="shared" si="62"/>
        <v>EX</v>
      </c>
      <c r="AD253" s="74">
        <f t="shared" si="63"/>
        <v>6835</v>
      </c>
      <c r="AE253" s="74">
        <f t="shared" si="68"/>
        <v>6835</v>
      </c>
      <c r="AF253">
        <v>1</v>
      </c>
      <c r="AG253">
        <v>0</v>
      </c>
      <c r="AH253" s="74">
        <v>0</v>
      </c>
      <c r="AJ253" s="74">
        <f t="shared" si="64"/>
        <v>0</v>
      </c>
      <c r="AK253" s="74">
        <f t="shared" si="70"/>
        <v>6835</v>
      </c>
      <c r="AL253" t="str">
        <f t="shared" si="65"/>
        <v>N</v>
      </c>
      <c r="AN253" t="s">
        <v>74</v>
      </c>
      <c r="AO253" t="s">
        <v>73</v>
      </c>
      <c r="AP253" t="str">
        <f t="shared" si="66"/>
        <v>88</v>
      </c>
      <c r="AQ253" s="145" t="s">
        <v>1826</v>
      </c>
      <c r="AR253" t="str">
        <f t="shared" si="67"/>
        <v>1-Adjusted Base Budget</v>
      </c>
      <c r="AS253" s="145" t="s">
        <v>1827</v>
      </c>
      <c r="AT253" t="s">
        <v>213</v>
      </c>
      <c r="AV253" t="str">
        <f t="shared" si="61"/>
        <v>PRES</v>
      </c>
      <c r="AW253" t="str">
        <f t="shared" si="60"/>
        <v>PRESIDENT'S OFFICE</v>
      </c>
    </row>
    <row r="254" spans="1:49">
      <c r="A254" s="59">
        <v>2018</v>
      </c>
      <c r="B254" t="s">
        <v>137</v>
      </c>
      <c r="C254" t="s">
        <v>577</v>
      </c>
      <c r="D254" t="s">
        <v>578</v>
      </c>
      <c r="E254" t="s">
        <v>579</v>
      </c>
      <c r="F254" t="s">
        <v>228</v>
      </c>
      <c r="H254" t="s">
        <v>578</v>
      </c>
      <c r="I254" s="170" t="s">
        <v>72</v>
      </c>
      <c r="J254" t="s">
        <v>73</v>
      </c>
      <c r="K254" t="s">
        <v>214</v>
      </c>
      <c r="L254" t="s">
        <v>417</v>
      </c>
      <c r="M254" t="s">
        <v>418</v>
      </c>
      <c r="N254" t="s">
        <v>217</v>
      </c>
      <c r="O254" t="s">
        <v>263</v>
      </c>
      <c r="P254" t="s">
        <v>414</v>
      </c>
      <c r="Q254" t="s">
        <v>415</v>
      </c>
      <c r="R254" t="s">
        <v>416</v>
      </c>
      <c r="S254" t="s">
        <v>338</v>
      </c>
      <c r="T254" t="s">
        <v>339</v>
      </c>
      <c r="U254" s="61" t="s">
        <v>340</v>
      </c>
      <c r="V254" t="s">
        <v>22</v>
      </c>
      <c r="W254" t="s">
        <v>263</v>
      </c>
      <c r="X254" s="59">
        <v>2329</v>
      </c>
      <c r="Y254" s="59">
        <v>2329</v>
      </c>
      <c r="AA254" s="146" t="str">
        <f t="shared" si="69"/>
        <v>EX</v>
      </c>
      <c r="AB254" s="146">
        <f t="shared" si="71"/>
        <v>0</v>
      </c>
      <c r="AC254" t="str">
        <f t="shared" si="62"/>
        <v>EX</v>
      </c>
      <c r="AD254" s="74">
        <f t="shared" si="63"/>
        <v>2329</v>
      </c>
      <c r="AE254" s="74">
        <f t="shared" si="68"/>
        <v>2329</v>
      </c>
      <c r="AF254">
        <v>1</v>
      </c>
      <c r="AG254">
        <v>0</v>
      </c>
      <c r="AH254" s="74">
        <v>0</v>
      </c>
      <c r="AJ254" s="74">
        <f t="shared" si="64"/>
        <v>0</v>
      </c>
      <c r="AK254" s="74">
        <f t="shared" si="70"/>
        <v>2329</v>
      </c>
      <c r="AL254" t="str">
        <f t="shared" si="65"/>
        <v>N</v>
      </c>
      <c r="AN254" t="s">
        <v>74</v>
      </c>
      <c r="AO254" t="s">
        <v>73</v>
      </c>
      <c r="AP254" t="str">
        <f t="shared" si="66"/>
        <v>88</v>
      </c>
      <c r="AQ254" s="145" t="s">
        <v>1826</v>
      </c>
      <c r="AR254" t="str">
        <f t="shared" si="67"/>
        <v>1-Adjusted Base Budget</v>
      </c>
      <c r="AS254" s="145" t="s">
        <v>1827</v>
      </c>
      <c r="AT254" t="s">
        <v>213</v>
      </c>
      <c r="AV254" t="str">
        <f t="shared" si="61"/>
        <v>PRES</v>
      </c>
      <c r="AW254" t="str">
        <f t="shared" si="60"/>
        <v>PRESIDENT'S OFFICE</v>
      </c>
    </row>
    <row r="255" spans="1:49">
      <c r="A255" s="59">
        <v>2018</v>
      </c>
      <c r="B255" t="s">
        <v>137</v>
      </c>
      <c r="C255" t="s">
        <v>577</v>
      </c>
      <c r="D255" t="s">
        <v>578</v>
      </c>
      <c r="E255" t="s">
        <v>579</v>
      </c>
      <c r="F255" t="s">
        <v>228</v>
      </c>
      <c r="H255" t="s">
        <v>578</v>
      </c>
      <c r="I255" s="170" t="s">
        <v>72</v>
      </c>
      <c r="J255" t="s">
        <v>73</v>
      </c>
      <c r="K255" t="s">
        <v>214</v>
      </c>
      <c r="L255" t="s">
        <v>419</v>
      </c>
      <c r="M255" t="s">
        <v>420</v>
      </c>
      <c r="N255" t="s">
        <v>217</v>
      </c>
      <c r="O255" t="s">
        <v>263</v>
      </c>
      <c r="P255" t="s">
        <v>414</v>
      </c>
      <c r="Q255" t="s">
        <v>415</v>
      </c>
      <c r="R255" t="s">
        <v>416</v>
      </c>
      <c r="S255" t="s">
        <v>338</v>
      </c>
      <c r="T255" t="s">
        <v>339</v>
      </c>
      <c r="U255" s="61" t="s">
        <v>340</v>
      </c>
      <c r="V255" t="s">
        <v>22</v>
      </c>
      <c r="W255" t="s">
        <v>263</v>
      </c>
      <c r="X255" s="59">
        <v>4516</v>
      </c>
      <c r="Y255" s="59">
        <v>4516</v>
      </c>
      <c r="AA255" s="146" t="str">
        <f t="shared" si="69"/>
        <v>EX</v>
      </c>
      <c r="AB255" s="146">
        <f t="shared" si="71"/>
        <v>0</v>
      </c>
      <c r="AC255" t="str">
        <f t="shared" si="62"/>
        <v>EX</v>
      </c>
      <c r="AD255" s="74">
        <f t="shared" si="63"/>
        <v>4516</v>
      </c>
      <c r="AE255" s="74">
        <f t="shared" si="68"/>
        <v>4516</v>
      </c>
      <c r="AF255">
        <v>1</v>
      </c>
      <c r="AG255">
        <v>0</v>
      </c>
      <c r="AH255" s="74">
        <v>0</v>
      </c>
      <c r="AJ255" s="74">
        <f t="shared" si="64"/>
        <v>0</v>
      </c>
      <c r="AK255" s="74">
        <f t="shared" si="70"/>
        <v>4516</v>
      </c>
      <c r="AL255" t="str">
        <f t="shared" si="65"/>
        <v>N</v>
      </c>
      <c r="AN255" t="s">
        <v>74</v>
      </c>
      <c r="AO255" t="s">
        <v>73</v>
      </c>
      <c r="AP255" t="str">
        <f t="shared" si="66"/>
        <v>88</v>
      </c>
      <c r="AQ255" s="145" t="s">
        <v>1826</v>
      </c>
      <c r="AR255" t="str">
        <f t="shared" si="67"/>
        <v>1-Adjusted Base Budget</v>
      </c>
      <c r="AS255" s="145" t="s">
        <v>1827</v>
      </c>
      <c r="AT255" t="s">
        <v>213</v>
      </c>
      <c r="AV255" t="str">
        <f t="shared" si="61"/>
        <v>PRES</v>
      </c>
      <c r="AW255" t="str">
        <f t="shared" si="60"/>
        <v>PRESIDENT'S OFFICE</v>
      </c>
    </row>
    <row r="256" spans="1:49">
      <c r="A256" s="59">
        <v>2018</v>
      </c>
      <c r="B256" t="s">
        <v>137</v>
      </c>
      <c r="C256" t="s">
        <v>577</v>
      </c>
      <c r="D256" t="s">
        <v>578</v>
      </c>
      <c r="E256" t="s">
        <v>579</v>
      </c>
      <c r="F256" t="s">
        <v>228</v>
      </c>
      <c r="H256" t="s">
        <v>578</v>
      </c>
      <c r="I256" s="170" t="s">
        <v>72</v>
      </c>
      <c r="J256" t="s">
        <v>73</v>
      </c>
      <c r="K256" t="s">
        <v>214</v>
      </c>
      <c r="L256" t="s">
        <v>421</v>
      </c>
      <c r="M256" t="s">
        <v>422</v>
      </c>
      <c r="N256" t="s">
        <v>217</v>
      </c>
      <c r="O256" t="s">
        <v>263</v>
      </c>
      <c r="P256" t="s">
        <v>367</v>
      </c>
      <c r="Q256" t="s">
        <v>368</v>
      </c>
      <c r="R256" t="s">
        <v>369</v>
      </c>
      <c r="S256" t="s">
        <v>370</v>
      </c>
      <c r="T256" t="s">
        <v>368</v>
      </c>
      <c r="U256" s="61" t="s">
        <v>371</v>
      </c>
      <c r="V256" t="s">
        <v>22</v>
      </c>
      <c r="W256" t="s">
        <v>263</v>
      </c>
      <c r="X256" s="59">
        <v>1500</v>
      </c>
      <c r="Y256" s="59">
        <v>1500</v>
      </c>
      <c r="AA256" s="146" t="str">
        <f t="shared" si="69"/>
        <v>EX</v>
      </c>
      <c r="AB256" s="146">
        <f t="shared" si="71"/>
        <v>0</v>
      </c>
      <c r="AC256" t="str">
        <f t="shared" si="62"/>
        <v>EX</v>
      </c>
      <c r="AD256" s="74">
        <f t="shared" si="63"/>
        <v>1500</v>
      </c>
      <c r="AE256" s="74">
        <f t="shared" si="68"/>
        <v>1500</v>
      </c>
      <c r="AF256">
        <v>1</v>
      </c>
      <c r="AG256">
        <v>0</v>
      </c>
      <c r="AH256" s="74">
        <v>0</v>
      </c>
      <c r="AJ256" s="74">
        <f t="shared" si="64"/>
        <v>0</v>
      </c>
      <c r="AK256" s="74">
        <f t="shared" si="70"/>
        <v>1500</v>
      </c>
      <c r="AL256" t="str">
        <f t="shared" si="65"/>
        <v>N</v>
      </c>
      <c r="AN256" t="s">
        <v>74</v>
      </c>
      <c r="AO256" t="s">
        <v>73</v>
      </c>
      <c r="AP256" t="str">
        <f t="shared" si="66"/>
        <v>88</v>
      </c>
      <c r="AQ256" s="145" t="s">
        <v>1826</v>
      </c>
      <c r="AR256" t="str">
        <f t="shared" si="67"/>
        <v>1-Adjusted Base Budget</v>
      </c>
      <c r="AS256" s="145" t="s">
        <v>1827</v>
      </c>
      <c r="AT256" t="s">
        <v>213</v>
      </c>
      <c r="AV256" t="str">
        <f t="shared" si="61"/>
        <v>PRES</v>
      </c>
      <c r="AW256" t="str">
        <f t="shared" si="60"/>
        <v>PRESIDENT'S OFFICE</v>
      </c>
    </row>
    <row r="257" spans="1:49">
      <c r="A257" s="59">
        <v>2018</v>
      </c>
      <c r="B257" t="s">
        <v>137</v>
      </c>
      <c r="C257" t="s">
        <v>116</v>
      </c>
      <c r="D257" t="s">
        <v>115</v>
      </c>
      <c r="E257" t="s">
        <v>580</v>
      </c>
      <c r="F257" t="s">
        <v>228</v>
      </c>
      <c r="H257" t="s">
        <v>581</v>
      </c>
      <c r="I257" s="170" t="s">
        <v>114</v>
      </c>
      <c r="J257" t="s">
        <v>582</v>
      </c>
      <c r="K257" t="s">
        <v>214</v>
      </c>
      <c r="L257" t="s">
        <v>276</v>
      </c>
      <c r="M257" t="s">
        <v>277</v>
      </c>
      <c r="N257" t="s">
        <v>217</v>
      </c>
      <c r="O257" t="s">
        <v>263</v>
      </c>
      <c r="P257" t="s">
        <v>278</v>
      </c>
      <c r="Q257" t="s">
        <v>279</v>
      </c>
      <c r="R257" t="s">
        <v>280</v>
      </c>
      <c r="S257" t="s">
        <v>281</v>
      </c>
      <c r="T257" t="s">
        <v>282</v>
      </c>
      <c r="U257" s="61" t="s">
        <v>283</v>
      </c>
      <c r="V257" t="s">
        <v>249</v>
      </c>
      <c r="W257" t="s">
        <v>263</v>
      </c>
      <c r="X257" s="59">
        <v>751003</v>
      </c>
      <c r="Y257" s="59">
        <v>751003</v>
      </c>
      <c r="AA257" s="146" t="str">
        <f t="shared" si="69"/>
        <v>EX</v>
      </c>
      <c r="AB257" s="146">
        <f t="shared" si="71"/>
        <v>0</v>
      </c>
      <c r="AC257" t="str">
        <f t="shared" si="62"/>
        <v>EX</v>
      </c>
      <c r="AD257" s="74">
        <f t="shared" si="63"/>
        <v>751003</v>
      </c>
      <c r="AE257" s="74">
        <f t="shared" si="68"/>
        <v>751003</v>
      </c>
      <c r="AF257">
        <v>1</v>
      </c>
      <c r="AG257">
        <v>0</v>
      </c>
      <c r="AH257" s="74">
        <v>0</v>
      </c>
      <c r="AJ257" s="74">
        <f t="shared" si="64"/>
        <v>0</v>
      </c>
      <c r="AK257" s="74">
        <f t="shared" si="70"/>
        <v>751003</v>
      </c>
      <c r="AL257" t="str">
        <f t="shared" si="65"/>
        <v>N</v>
      </c>
      <c r="AN257" t="s">
        <v>116</v>
      </c>
      <c r="AO257" t="s">
        <v>115</v>
      </c>
      <c r="AP257" t="str">
        <f t="shared" si="66"/>
        <v>89</v>
      </c>
      <c r="AQ257" s="145" t="s">
        <v>1826</v>
      </c>
      <c r="AR257" t="str">
        <f t="shared" si="67"/>
        <v>1-Adjusted Base Budget</v>
      </c>
      <c r="AS257" s="145" t="s">
        <v>1827</v>
      </c>
      <c r="AT257" t="s">
        <v>213</v>
      </c>
      <c r="AV257" t="str">
        <f t="shared" si="61"/>
        <v>ARTI</v>
      </c>
      <c r="AW257" t="str">
        <f t="shared" si="60"/>
        <v>IU RESEARCH &amp; TECHNOLOGY CORP</v>
      </c>
    </row>
    <row r="258" spans="1:49">
      <c r="A258" s="59">
        <v>2018</v>
      </c>
      <c r="B258" t="s">
        <v>137</v>
      </c>
      <c r="C258" t="s">
        <v>116</v>
      </c>
      <c r="D258" t="s">
        <v>115</v>
      </c>
      <c r="E258" t="s">
        <v>583</v>
      </c>
      <c r="F258" t="s">
        <v>228</v>
      </c>
      <c r="H258" t="s">
        <v>584</v>
      </c>
      <c r="I258" s="170" t="s">
        <v>114</v>
      </c>
      <c r="J258" t="s">
        <v>582</v>
      </c>
      <c r="K258" t="s">
        <v>214</v>
      </c>
      <c r="L258" t="s">
        <v>276</v>
      </c>
      <c r="M258" t="s">
        <v>277</v>
      </c>
      <c r="N258" t="s">
        <v>217</v>
      </c>
      <c r="O258" t="s">
        <v>263</v>
      </c>
      <c r="P258" t="s">
        <v>278</v>
      </c>
      <c r="Q258" t="s">
        <v>279</v>
      </c>
      <c r="R258" t="s">
        <v>280</v>
      </c>
      <c r="S258" t="s">
        <v>281</v>
      </c>
      <c r="T258" t="s">
        <v>282</v>
      </c>
      <c r="U258" s="61" t="s">
        <v>283</v>
      </c>
      <c r="V258" t="s">
        <v>585</v>
      </c>
      <c r="W258" t="s">
        <v>263</v>
      </c>
      <c r="X258" s="59">
        <v>313563</v>
      </c>
      <c r="Y258" s="59">
        <v>313563</v>
      </c>
      <c r="AA258" s="146" t="str">
        <f t="shared" si="69"/>
        <v>EX</v>
      </c>
      <c r="AB258" s="146">
        <f t="shared" si="71"/>
        <v>0</v>
      </c>
      <c r="AC258" t="str">
        <f t="shared" si="62"/>
        <v>EX</v>
      </c>
      <c r="AD258" s="74">
        <f t="shared" si="63"/>
        <v>313563</v>
      </c>
      <c r="AE258" s="74">
        <f t="shared" si="68"/>
        <v>313563</v>
      </c>
      <c r="AF258">
        <v>1</v>
      </c>
      <c r="AG258">
        <v>0</v>
      </c>
      <c r="AH258" s="74">
        <v>0</v>
      </c>
      <c r="AJ258" s="74">
        <f t="shared" si="64"/>
        <v>0</v>
      </c>
      <c r="AK258" s="74">
        <f t="shared" si="70"/>
        <v>313563</v>
      </c>
      <c r="AL258" t="str">
        <f t="shared" si="65"/>
        <v>N</v>
      </c>
      <c r="AN258" t="s">
        <v>116</v>
      </c>
      <c r="AO258" t="s">
        <v>115</v>
      </c>
      <c r="AP258" t="str">
        <f t="shared" si="66"/>
        <v>89</v>
      </c>
      <c r="AQ258" s="145" t="s">
        <v>1826</v>
      </c>
      <c r="AR258" t="str">
        <f t="shared" si="67"/>
        <v>1-Adjusted Base Budget</v>
      </c>
      <c r="AS258" s="145" t="s">
        <v>1827</v>
      </c>
      <c r="AT258" t="s">
        <v>213</v>
      </c>
      <c r="AV258" t="str">
        <f t="shared" si="61"/>
        <v>ARTI</v>
      </c>
      <c r="AW258" t="str">
        <f t="shared" si="60"/>
        <v>IU RESEARCH &amp; TECHNOLOGY CORP</v>
      </c>
    </row>
    <row r="259" spans="1:49">
      <c r="A259" s="59">
        <v>2018</v>
      </c>
      <c r="B259" t="s">
        <v>137</v>
      </c>
      <c r="C259" t="s">
        <v>116</v>
      </c>
      <c r="D259" t="s">
        <v>115</v>
      </c>
      <c r="E259" t="s">
        <v>586</v>
      </c>
      <c r="F259" t="s">
        <v>228</v>
      </c>
      <c r="H259" t="s">
        <v>587</v>
      </c>
      <c r="I259" s="170" t="s">
        <v>114</v>
      </c>
      <c r="J259" t="s">
        <v>582</v>
      </c>
      <c r="K259" t="s">
        <v>214</v>
      </c>
      <c r="L259" t="s">
        <v>276</v>
      </c>
      <c r="M259" t="s">
        <v>277</v>
      </c>
      <c r="N259" t="s">
        <v>217</v>
      </c>
      <c r="O259" t="s">
        <v>263</v>
      </c>
      <c r="P259" t="s">
        <v>278</v>
      </c>
      <c r="Q259" t="s">
        <v>279</v>
      </c>
      <c r="R259" t="s">
        <v>280</v>
      </c>
      <c r="S259" t="s">
        <v>281</v>
      </c>
      <c r="T259" t="s">
        <v>282</v>
      </c>
      <c r="U259" s="61" t="s">
        <v>283</v>
      </c>
      <c r="V259" t="s">
        <v>249</v>
      </c>
      <c r="W259" t="s">
        <v>263</v>
      </c>
      <c r="X259" s="59">
        <v>779508</v>
      </c>
      <c r="Y259" s="59">
        <v>779508</v>
      </c>
      <c r="AA259" s="146" t="str">
        <f t="shared" si="69"/>
        <v>EX</v>
      </c>
      <c r="AB259" s="146">
        <f t="shared" si="71"/>
        <v>0</v>
      </c>
      <c r="AC259" t="str">
        <f t="shared" si="62"/>
        <v>EX</v>
      </c>
      <c r="AD259" s="74">
        <f t="shared" si="63"/>
        <v>779508</v>
      </c>
      <c r="AE259" s="74">
        <f t="shared" si="68"/>
        <v>779508</v>
      </c>
      <c r="AF259">
        <v>1</v>
      </c>
      <c r="AG259">
        <v>0</v>
      </c>
      <c r="AH259" s="74">
        <v>0</v>
      </c>
      <c r="AJ259" s="74">
        <f t="shared" si="64"/>
        <v>0</v>
      </c>
      <c r="AK259" s="74">
        <f t="shared" si="70"/>
        <v>779508</v>
      </c>
      <c r="AL259" t="str">
        <f t="shared" si="65"/>
        <v>N</v>
      </c>
      <c r="AN259" t="s">
        <v>116</v>
      </c>
      <c r="AO259" t="s">
        <v>115</v>
      </c>
      <c r="AP259" t="str">
        <f t="shared" si="66"/>
        <v>89</v>
      </c>
      <c r="AQ259" s="145" t="s">
        <v>1826</v>
      </c>
      <c r="AR259" t="str">
        <f t="shared" si="67"/>
        <v>1-Adjusted Base Budget</v>
      </c>
      <c r="AS259" s="145" t="s">
        <v>1827</v>
      </c>
      <c r="AT259" t="s">
        <v>213</v>
      </c>
      <c r="AV259" t="str">
        <f t="shared" si="61"/>
        <v>ARTI</v>
      </c>
      <c r="AW259" t="str">
        <f t="shared" si="60"/>
        <v>IU RESEARCH &amp; TECHNOLOGY CORP</v>
      </c>
    </row>
    <row r="260" spans="1:49">
      <c r="A260" s="59">
        <v>2018</v>
      </c>
      <c r="B260" t="s">
        <v>137</v>
      </c>
      <c r="C260" t="s">
        <v>116</v>
      </c>
      <c r="D260" t="s">
        <v>115</v>
      </c>
      <c r="E260" t="s">
        <v>580</v>
      </c>
      <c r="F260" t="s">
        <v>228</v>
      </c>
      <c r="H260" t="s">
        <v>581</v>
      </c>
      <c r="I260" s="170" t="s">
        <v>114</v>
      </c>
      <c r="J260" t="s">
        <v>582</v>
      </c>
      <c r="K260" t="s">
        <v>214</v>
      </c>
      <c r="L260" t="s">
        <v>315</v>
      </c>
      <c r="M260" t="s">
        <v>316</v>
      </c>
      <c r="N260" t="s">
        <v>217</v>
      </c>
      <c r="O260" t="s">
        <v>263</v>
      </c>
      <c r="P260" t="s">
        <v>317</v>
      </c>
      <c r="Q260" t="s">
        <v>318</v>
      </c>
      <c r="R260" t="s">
        <v>319</v>
      </c>
      <c r="S260" t="s">
        <v>281</v>
      </c>
      <c r="T260" t="s">
        <v>282</v>
      </c>
      <c r="U260" s="61" t="s">
        <v>283</v>
      </c>
      <c r="V260" t="s">
        <v>249</v>
      </c>
      <c r="W260" t="s">
        <v>219</v>
      </c>
      <c r="X260" s="59">
        <v>200000</v>
      </c>
      <c r="Y260" s="59">
        <v>200000</v>
      </c>
      <c r="AA260" s="146" t="str">
        <f t="shared" si="69"/>
        <v>IN</v>
      </c>
      <c r="AB260" s="146" t="str">
        <f t="shared" si="71"/>
        <v>10cr</v>
      </c>
      <c r="AC260" t="str">
        <f t="shared" si="62"/>
        <v>Allot/Xfer IN</v>
      </c>
      <c r="AD260" s="74">
        <f t="shared" si="63"/>
        <v>-200000</v>
      </c>
      <c r="AE260" s="74">
        <f t="shared" si="68"/>
        <v>200000</v>
      </c>
      <c r="AF260">
        <v>1</v>
      </c>
      <c r="AG260">
        <v>0</v>
      </c>
      <c r="AH260" s="74">
        <v>0</v>
      </c>
      <c r="AJ260" s="74">
        <f t="shared" si="64"/>
        <v>0</v>
      </c>
      <c r="AK260" s="74">
        <f t="shared" si="70"/>
        <v>200000</v>
      </c>
      <c r="AL260" t="str">
        <f t="shared" si="65"/>
        <v>N</v>
      </c>
      <c r="AN260" t="s">
        <v>116</v>
      </c>
      <c r="AO260" t="s">
        <v>115</v>
      </c>
      <c r="AP260" t="str">
        <f t="shared" si="66"/>
        <v>89</v>
      </c>
      <c r="AQ260" s="145" t="s">
        <v>1826</v>
      </c>
      <c r="AR260" t="str">
        <f t="shared" si="67"/>
        <v>1-Adjusted Base Budget</v>
      </c>
      <c r="AS260" s="145" t="s">
        <v>1827</v>
      </c>
      <c r="AT260" t="s">
        <v>213</v>
      </c>
      <c r="AV260" t="str">
        <f t="shared" si="61"/>
        <v>ARTI</v>
      </c>
      <c r="AW260" t="str">
        <f t="shared" si="60"/>
        <v>IU RESEARCH &amp; TECHNOLOGY CORP</v>
      </c>
    </row>
    <row r="261" spans="1:49">
      <c r="A261" s="59">
        <v>2018</v>
      </c>
      <c r="B261" t="s">
        <v>137</v>
      </c>
      <c r="C261" t="s">
        <v>116</v>
      </c>
      <c r="D261" t="s">
        <v>115</v>
      </c>
      <c r="E261" t="s">
        <v>583</v>
      </c>
      <c r="F261" t="s">
        <v>228</v>
      </c>
      <c r="H261" t="s">
        <v>584</v>
      </c>
      <c r="I261" s="170" t="s">
        <v>114</v>
      </c>
      <c r="J261" t="s">
        <v>582</v>
      </c>
      <c r="K261" t="s">
        <v>214</v>
      </c>
      <c r="L261" t="s">
        <v>315</v>
      </c>
      <c r="M261" t="s">
        <v>316</v>
      </c>
      <c r="N261" t="s">
        <v>217</v>
      </c>
      <c r="O261" t="s">
        <v>263</v>
      </c>
      <c r="P261" t="s">
        <v>317</v>
      </c>
      <c r="Q261" t="s">
        <v>318</v>
      </c>
      <c r="R261" t="s">
        <v>319</v>
      </c>
      <c r="S261" t="s">
        <v>281</v>
      </c>
      <c r="T261" t="s">
        <v>282</v>
      </c>
      <c r="U261" s="61" t="s">
        <v>283</v>
      </c>
      <c r="V261" t="s">
        <v>585</v>
      </c>
      <c r="W261" t="s">
        <v>219</v>
      </c>
      <c r="X261" s="59">
        <v>288098</v>
      </c>
      <c r="Y261" s="59">
        <v>288098</v>
      </c>
      <c r="AA261" s="146" t="str">
        <f t="shared" si="69"/>
        <v>IN</v>
      </c>
      <c r="AB261" s="146" t="str">
        <f t="shared" si="71"/>
        <v>10cr</v>
      </c>
      <c r="AC261" t="str">
        <f t="shared" si="62"/>
        <v>Allot/Xfer IN</v>
      </c>
      <c r="AD261" s="74">
        <f t="shared" si="63"/>
        <v>-288098</v>
      </c>
      <c r="AE261" s="74">
        <f t="shared" si="68"/>
        <v>288098</v>
      </c>
      <c r="AF261">
        <v>1</v>
      </c>
      <c r="AG261">
        <v>0</v>
      </c>
      <c r="AH261" s="74">
        <v>0</v>
      </c>
      <c r="AJ261" s="74">
        <f t="shared" si="64"/>
        <v>0</v>
      </c>
      <c r="AK261" s="74">
        <f t="shared" si="70"/>
        <v>288098</v>
      </c>
      <c r="AL261" t="str">
        <f t="shared" si="65"/>
        <v>N</v>
      </c>
      <c r="AN261" t="s">
        <v>116</v>
      </c>
      <c r="AO261" t="s">
        <v>115</v>
      </c>
      <c r="AP261" t="str">
        <f t="shared" si="66"/>
        <v>89</v>
      </c>
      <c r="AQ261" s="145" t="s">
        <v>1826</v>
      </c>
      <c r="AR261" t="str">
        <f t="shared" si="67"/>
        <v>1-Adjusted Base Budget</v>
      </c>
      <c r="AS261" s="145" t="s">
        <v>1827</v>
      </c>
      <c r="AT261" t="s">
        <v>213</v>
      </c>
      <c r="AV261" t="str">
        <f t="shared" si="61"/>
        <v>ARTI</v>
      </c>
      <c r="AW261" t="str">
        <f t="shared" si="60"/>
        <v>IU RESEARCH &amp; TECHNOLOGY CORP</v>
      </c>
    </row>
    <row r="262" spans="1:49">
      <c r="A262" s="59">
        <v>2018</v>
      </c>
      <c r="B262" t="s">
        <v>137</v>
      </c>
      <c r="C262" t="s">
        <v>116</v>
      </c>
      <c r="D262" t="s">
        <v>115</v>
      </c>
      <c r="E262" t="s">
        <v>586</v>
      </c>
      <c r="F262" t="s">
        <v>228</v>
      </c>
      <c r="H262" t="s">
        <v>587</v>
      </c>
      <c r="I262" s="170" t="s">
        <v>114</v>
      </c>
      <c r="J262" t="s">
        <v>582</v>
      </c>
      <c r="K262" t="s">
        <v>214</v>
      </c>
      <c r="L262" t="s">
        <v>320</v>
      </c>
      <c r="M262" t="s">
        <v>321</v>
      </c>
      <c r="N262" t="s">
        <v>219</v>
      </c>
      <c r="O262" t="s">
        <v>263</v>
      </c>
      <c r="P262" t="s">
        <v>287</v>
      </c>
      <c r="Q262" t="s">
        <v>288</v>
      </c>
      <c r="R262" t="s">
        <v>289</v>
      </c>
      <c r="S262" t="s">
        <v>281</v>
      </c>
      <c r="T262" t="s">
        <v>282</v>
      </c>
      <c r="U262" s="61" t="s">
        <v>283</v>
      </c>
      <c r="V262" t="s">
        <v>249</v>
      </c>
      <c r="W262" t="s">
        <v>219</v>
      </c>
      <c r="X262" s="59">
        <v>146000</v>
      </c>
      <c r="Y262" s="59">
        <v>146000</v>
      </c>
      <c r="AA262" s="146" t="str">
        <f t="shared" si="69"/>
        <v>IN</v>
      </c>
      <c r="AB262" s="146" t="str">
        <f t="shared" si="71"/>
        <v>10cr</v>
      </c>
      <c r="AC262" t="str">
        <f t="shared" si="62"/>
        <v>Allot/Xfer IN</v>
      </c>
      <c r="AD262" s="74">
        <f t="shared" si="63"/>
        <v>-146000</v>
      </c>
      <c r="AE262" s="74">
        <f t="shared" si="68"/>
        <v>146000</v>
      </c>
      <c r="AF262">
        <v>1</v>
      </c>
      <c r="AG262">
        <v>0</v>
      </c>
      <c r="AH262" s="74">
        <v>0</v>
      </c>
      <c r="AJ262" s="74">
        <f t="shared" si="64"/>
        <v>0</v>
      </c>
      <c r="AK262" s="74">
        <f t="shared" si="70"/>
        <v>146000</v>
      </c>
      <c r="AL262" t="str">
        <f t="shared" si="65"/>
        <v>N</v>
      </c>
      <c r="AN262" t="s">
        <v>116</v>
      </c>
      <c r="AO262" t="s">
        <v>115</v>
      </c>
      <c r="AP262" t="str">
        <f t="shared" si="66"/>
        <v>89</v>
      </c>
      <c r="AQ262" s="145" t="s">
        <v>1826</v>
      </c>
      <c r="AR262" t="str">
        <f t="shared" si="67"/>
        <v>1-Adjusted Base Budget</v>
      </c>
      <c r="AS262" s="145" t="s">
        <v>1827</v>
      </c>
      <c r="AT262" t="s">
        <v>213</v>
      </c>
      <c r="AV262" t="str">
        <f t="shared" si="61"/>
        <v>ARTI</v>
      </c>
      <c r="AW262" t="str">
        <f t="shared" ref="AW262:AW325" si="72" xml:space="preserve"> IF(AND($AN262="UAVP",$Z262="OE"),$AO262 &amp; "-ONLINE EDUCATION",IF(AND($AN262="VPIT",OR($Z262="SS",$Z262="IT")),$AO262 &amp; "-SHARED SERVICES",$AO262))</f>
        <v>IU RESEARCH &amp; TECHNOLOGY CORP</v>
      </c>
    </row>
    <row r="263" spans="1:49">
      <c r="A263" s="59">
        <v>2018</v>
      </c>
      <c r="B263" t="s">
        <v>137</v>
      </c>
      <c r="C263" t="s">
        <v>116</v>
      </c>
      <c r="D263" t="s">
        <v>115</v>
      </c>
      <c r="E263" t="s">
        <v>586</v>
      </c>
      <c r="F263" t="s">
        <v>228</v>
      </c>
      <c r="H263" t="s">
        <v>587</v>
      </c>
      <c r="I263" s="170" t="s">
        <v>114</v>
      </c>
      <c r="J263" t="s">
        <v>582</v>
      </c>
      <c r="K263" t="s">
        <v>214</v>
      </c>
      <c r="L263" t="s">
        <v>320</v>
      </c>
      <c r="M263" t="s">
        <v>321</v>
      </c>
      <c r="N263" t="s">
        <v>588</v>
      </c>
      <c r="O263" t="s">
        <v>263</v>
      </c>
      <c r="P263" t="s">
        <v>287</v>
      </c>
      <c r="Q263" t="s">
        <v>288</v>
      </c>
      <c r="R263" t="s">
        <v>289</v>
      </c>
      <c r="S263" t="s">
        <v>281</v>
      </c>
      <c r="T263" t="s">
        <v>282</v>
      </c>
      <c r="U263" s="61" t="s">
        <v>283</v>
      </c>
      <c r="V263" t="s">
        <v>249</v>
      </c>
      <c r="W263" t="s">
        <v>219</v>
      </c>
      <c r="X263" s="59">
        <v>321801</v>
      </c>
      <c r="Y263" s="59">
        <v>321801</v>
      </c>
      <c r="AA263" s="146" t="str">
        <f t="shared" si="69"/>
        <v>IN</v>
      </c>
      <c r="AB263" s="146" t="str">
        <f t="shared" si="71"/>
        <v>10cr</v>
      </c>
      <c r="AC263" t="str">
        <f t="shared" si="62"/>
        <v>Allot/Xfer IN</v>
      </c>
      <c r="AD263" s="74">
        <f t="shared" si="63"/>
        <v>-321801</v>
      </c>
      <c r="AE263" s="74">
        <f t="shared" si="68"/>
        <v>321801</v>
      </c>
      <c r="AF263">
        <v>1</v>
      </c>
      <c r="AG263">
        <v>0</v>
      </c>
      <c r="AH263" s="74">
        <v>0</v>
      </c>
      <c r="AJ263" s="74">
        <f t="shared" si="64"/>
        <v>0</v>
      </c>
      <c r="AK263" s="74">
        <f t="shared" si="70"/>
        <v>321801</v>
      </c>
      <c r="AL263" t="str">
        <f t="shared" si="65"/>
        <v>N</v>
      </c>
      <c r="AN263" t="s">
        <v>116</v>
      </c>
      <c r="AO263" t="s">
        <v>115</v>
      </c>
      <c r="AP263" t="str">
        <f t="shared" si="66"/>
        <v>89</v>
      </c>
      <c r="AQ263" s="145" t="s">
        <v>1826</v>
      </c>
      <c r="AR263" t="str">
        <f t="shared" si="67"/>
        <v>1-Adjusted Base Budget</v>
      </c>
      <c r="AS263" s="145" t="s">
        <v>1827</v>
      </c>
      <c r="AT263" t="s">
        <v>213</v>
      </c>
      <c r="AV263" t="str">
        <f t="shared" si="61"/>
        <v>ARTI</v>
      </c>
      <c r="AW263" t="str">
        <f t="shared" si="72"/>
        <v>IU RESEARCH &amp; TECHNOLOGY CORP</v>
      </c>
    </row>
    <row r="264" spans="1:49">
      <c r="A264" s="59">
        <v>2018</v>
      </c>
      <c r="B264" t="s">
        <v>137</v>
      </c>
      <c r="C264" t="s">
        <v>118</v>
      </c>
      <c r="D264" t="s">
        <v>117</v>
      </c>
      <c r="E264">
        <v>1911000</v>
      </c>
      <c r="F264" t="s">
        <v>228</v>
      </c>
      <c r="H264" t="s">
        <v>590</v>
      </c>
      <c r="I264" s="170" t="s">
        <v>114</v>
      </c>
      <c r="J264" t="s">
        <v>582</v>
      </c>
      <c r="K264" t="s">
        <v>214</v>
      </c>
      <c r="L264" t="s">
        <v>591</v>
      </c>
      <c r="M264" t="s">
        <v>592</v>
      </c>
      <c r="N264" t="s">
        <v>217</v>
      </c>
      <c r="O264" t="s">
        <v>219</v>
      </c>
      <c r="P264" t="s">
        <v>593</v>
      </c>
      <c r="Q264" t="s">
        <v>594</v>
      </c>
      <c r="R264" t="s">
        <v>32</v>
      </c>
      <c r="S264" t="s">
        <v>595</v>
      </c>
      <c r="T264" t="s">
        <v>594</v>
      </c>
      <c r="U264" s="61" t="s">
        <v>60</v>
      </c>
      <c r="V264" t="s">
        <v>219</v>
      </c>
      <c r="W264" t="s">
        <v>219</v>
      </c>
      <c r="X264" s="59">
        <v>335000</v>
      </c>
      <c r="Y264" s="59">
        <v>335000</v>
      </c>
      <c r="AA264" s="146" t="str">
        <f t="shared" si="69"/>
        <v>IN</v>
      </c>
      <c r="AB264" s="146">
        <f t="shared" si="71"/>
        <v>0</v>
      </c>
      <c r="AC264" t="str">
        <f t="shared" si="62"/>
        <v>IN</v>
      </c>
      <c r="AD264" s="74">
        <f t="shared" si="63"/>
        <v>335000</v>
      </c>
      <c r="AE264" s="74">
        <f t="shared" si="68"/>
        <v>335000</v>
      </c>
      <c r="AF264">
        <v>1</v>
      </c>
      <c r="AG264">
        <v>0</v>
      </c>
      <c r="AH264" s="74">
        <v>0</v>
      </c>
      <c r="AJ264" s="74">
        <f t="shared" si="64"/>
        <v>0</v>
      </c>
      <c r="AK264" s="74">
        <f t="shared" si="70"/>
        <v>335000</v>
      </c>
      <c r="AL264" t="str">
        <f t="shared" si="65"/>
        <v>N</v>
      </c>
      <c r="AN264" t="s">
        <v>118</v>
      </c>
      <c r="AO264" t="s">
        <v>117</v>
      </c>
      <c r="AP264" t="str">
        <f t="shared" si="66"/>
        <v>89</v>
      </c>
      <c r="AQ264" s="145" t="s">
        <v>1826</v>
      </c>
      <c r="AR264" t="str">
        <f t="shared" si="67"/>
        <v>1-Adjusted Base Budget</v>
      </c>
      <c r="AS264" s="145" t="s">
        <v>1827</v>
      </c>
      <c r="AT264" t="s">
        <v>213</v>
      </c>
      <c r="AV264" t="str">
        <f t="shared" si="61"/>
        <v>GRAD</v>
      </c>
      <c r="AW264" t="str">
        <f t="shared" si="72"/>
        <v>UNIVERSITY GRADUATE SCHOOL</v>
      </c>
    </row>
    <row r="265" spans="1:49">
      <c r="A265" s="59">
        <v>2018</v>
      </c>
      <c r="B265" t="s">
        <v>137</v>
      </c>
      <c r="C265" t="s">
        <v>118</v>
      </c>
      <c r="D265" t="s">
        <v>117</v>
      </c>
      <c r="E265" t="s">
        <v>589</v>
      </c>
      <c r="F265" t="s">
        <v>228</v>
      </c>
      <c r="H265" t="s">
        <v>590</v>
      </c>
      <c r="I265" s="170" t="s">
        <v>114</v>
      </c>
      <c r="J265" t="s">
        <v>582</v>
      </c>
      <c r="K265" t="s">
        <v>214</v>
      </c>
      <c r="L265" t="s">
        <v>596</v>
      </c>
      <c r="M265" t="s">
        <v>597</v>
      </c>
      <c r="N265" t="s">
        <v>217</v>
      </c>
      <c r="O265" t="s">
        <v>219</v>
      </c>
      <c r="P265" t="s">
        <v>598</v>
      </c>
      <c r="Q265" t="s">
        <v>599</v>
      </c>
      <c r="R265" t="s">
        <v>600</v>
      </c>
      <c r="S265" t="s">
        <v>595</v>
      </c>
      <c r="T265" t="s">
        <v>594</v>
      </c>
      <c r="U265" s="61" t="s">
        <v>60</v>
      </c>
      <c r="V265" t="s">
        <v>219</v>
      </c>
      <c r="W265" t="s">
        <v>219</v>
      </c>
      <c r="X265" s="59">
        <v>72800</v>
      </c>
      <c r="Y265" s="59">
        <v>72800</v>
      </c>
      <c r="AA265" s="146" t="str">
        <f t="shared" si="69"/>
        <v>IN</v>
      </c>
      <c r="AB265" s="146">
        <f t="shared" si="71"/>
        <v>0</v>
      </c>
      <c r="AC265" t="str">
        <f t="shared" si="62"/>
        <v>IN</v>
      </c>
      <c r="AD265" s="74">
        <f t="shared" si="63"/>
        <v>72800</v>
      </c>
      <c r="AE265" s="74">
        <f t="shared" si="68"/>
        <v>72800</v>
      </c>
      <c r="AF265">
        <v>1</v>
      </c>
      <c r="AG265">
        <v>0</v>
      </c>
      <c r="AH265" s="74">
        <v>0</v>
      </c>
      <c r="AJ265" s="74">
        <f t="shared" si="64"/>
        <v>0</v>
      </c>
      <c r="AK265" s="74">
        <f t="shared" si="70"/>
        <v>72800</v>
      </c>
      <c r="AL265" t="str">
        <f t="shared" si="65"/>
        <v>N</v>
      </c>
      <c r="AN265" t="s">
        <v>118</v>
      </c>
      <c r="AO265" t="s">
        <v>117</v>
      </c>
      <c r="AP265" t="str">
        <f t="shared" si="66"/>
        <v>89</v>
      </c>
      <c r="AQ265" s="145" t="s">
        <v>1826</v>
      </c>
      <c r="AR265" t="str">
        <f t="shared" si="67"/>
        <v>1-Adjusted Base Budget</v>
      </c>
      <c r="AS265" s="145" t="s">
        <v>1827</v>
      </c>
      <c r="AT265" t="s">
        <v>213</v>
      </c>
      <c r="AV265" t="str">
        <f t="shared" si="61"/>
        <v>GRAD</v>
      </c>
      <c r="AW265" t="str">
        <f t="shared" si="72"/>
        <v>UNIVERSITY GRADUATE SCHOOL</v>
      </c>
    </row>
    <row r="266" spans="1:49">
      <c r="A266" s="59">
        <v>2018</v>
      </c>
      <c r="B266" t="s">
        <v>137</v>
      </c>
      <c r="C266" t="s">
        <v>118</v>
      </c>
      <c r="D266" t="s">
        <v>117</v>
      </c>
      <c r="E266" t="s">
        <v>589</v>
      </c>
      <c r="F266" t="s">
        <v>228</v>
      </c>
      <c r="H266" t="s">
        <v>590</v>
      </c>
      <c r="I266" s="170" t="s">
        <v>114</v>
      </c>
      <c r="J266" t="s">
        <v>582</v>
      </c>
      <c r="K266" t="s">
        <v>214</v>
      </c>
      <c r="L266" t="s">
        <v>604</v>
      </c>
      <c r="M266" t="s">
        <v>605</v>
      </c>
      <c r="N266" t="s">
        <v>217</v>
      </c>
      <c r="O266" t="s">
        <v>219</v>
      </c>
      <c r="P266" t="s">
        <v>601</v>
      </c>
      <c r="Q266" t="s">
        <v>602</v>
      </c>
      <c r="R266" t="s">
        <v>603</v>
      </c>
      <c r="S266" t="s">
        <v>595</v>
      </c>
      <c r="T266" t="s">
        <v>594</v>
      </c>
      <c r="U266" s="61" t="s">
        <v>60</v>
      </c>
      <c r="V266" t="s">
        <v>219</v>
      </c>
      <c r="W266" t="s">
        <v>219</v>
      </c>
      <c r="X266" s="59">
        <v>106500</v>
      </c>
      <c r="Y266" s="59">
        <v>106500</v>
      </c>
      <c r="AA266" s="146" t="str">
        <f t="shared" si="69"/>
        <v>IN</v>
      </c>
      <c r="AB266" s="146">
        <f t="shared" si="71"/>
        <v>0</v>
      </c>
      <c r="AC266" t="str">
        <f t="shared" si="62"/>
        <v>IN</v>
      </c>
      <c r="AD266" s="74">
        <f t="shared" si="63"/>
        <v>106500</v>
      </c>
      <c r="AE266" s="74">
        <f t="shared" si="68"/>
        <v>106500</v>
      </c>
      <c r="AF266">
        <v>1</v>
      </c>
      <c r="AG266">
        <v>0</v>
      </c>
      <c r="AH266" s="74">
        <v>0</v>
      </c>
      <c r="AJ266" s="74">
        <f t="shared" si="64"/>
        <v>0</v>
      </c>
      <c r="AK266" s="74">
        <f t="shared" si="70"/>
        <v>106500</v>
      </c>
      <c r="AL266" t="str">
        <f t="shared" si="65"/>
        <v>N</v>
      </c>
      <c r="AN266" t="s">
        <v>118</v>
      </c>
      <c r="AO266" t="s">
        <v>117</v>
      </c>
      <c r="AP266" t="str">
        <f t="shared" si="66"/>
        <v>89</v>
      </c>
      <c r="AQ266" s="145" t="s">
        <v>1826</v>
      </c>
      <c r="AR266" t="str">
        <f t="shared" si="67"/>
        <v>1-Adjusted Base Budget</v>
      </c>
      <c r="AS266" s="145" t="s">
        <v>1827</v>
      </c>
      <c r="AT266" t="s">
        <v>213</v>
      </c>
      <c r="AV266" t="str">
        <f t="shared" si="61"/>
        <v>GRAD</v>
      </c>
      <c r="AW266" t="str">
        <f t="shared" si="72"/>
        <v>UNIVERSITY GRADUATE SCHOOL</v>
      </c>
    </row>
    <row r="267" spans="1:49">
      <c r="A267" s="59">
        <v>2018</v>
      </c>
      <c r="B267" t="s">
        <v>137</v>
      </c>
      <c r="C267" t="s">
        <v>118</v>
      </c>
      <c r="D267" t="s">
        <v>117</v>
      </c>
      <c r="E267" t="s">
        <v>589</v>
      </c>
      <c r="F267" t="s">
        <v>228</v>
      </c>
      <c r="H267" t="s">
        <v>590</v>
      </c>
      <c r="I267" s="170" t="s">
        <v>114</v>
      </c>
      <c r="J267" t="s">
        <v>582</v>
      </c>
      <c r="K267" t="s">
        <v>214</v>
      </c>
      <c r="L267" t="s">
        <v>125</v>
      </c>
      <c r="M267" t="s">
        <v>334</v>
      </c>
      <c r="N267" t="s">
        <v>217</v>
      </c>
      <c r="O267" t="s">
        <v>263</v>
      </c>
      <c r="P267" t="s">
        <v>335</v>
      </c>
      <c r="Q267" t="s">
        <v>336</v>
      </c>
      <c r="R267" t="s">
        <v>337</v>
      </c>
      <c r="S267" t="s">
        <v>338</v>
      </c>
      <c r="T267" t="s">
        <v>339</v>
      </c>
      <c r="U267" s="61" t="s">
        <v>340</v>
      </c>
      <c r="V267" t="s">
        <v>219</v>
      </c>
      <c r="W267" t="s">
        <v>263</v>
      </c>
      <c r="X267" s="59">
        <v>327945</v>
      </c>
      <c r="Y267" s="59">
        <v>327945</v>
      </c>
      <c r="AA267" s="146" t="str">
        <f t="shared" si="69"/>
        <v>EX</v>
      </c>
      <c r="AB267" s="146">
        <f t="shared" si="71"/>
        <v>0</v>
      </c>
      <c r="AC267" t="str">
        <f t="shared" si="62"/>
        <v>EX</v>
      </c>
      <c r="AD267" s="74">
        <f t="shared" si="63"/>
        <v>327945</v>
      </c>
      <c r="AE267" s="74">
        <f t="shared" si="68"/>
        <v>327945</v>
      </c>
      <c r="AF267">
        <v>1.3809</v>
      </c>
      <c r="AG267">
        <v>9057</v>
      </c>
      <c r="AH267" s="74">
        <v>-7018.0230000000283</v>
      </c>
      <c r="AJ267" s="74">
        <f t="shared" si="64"/>
        <v>2038.9769999999717</v>
      </c>
      <c r="AK267" s="74">
        <f t="shared" si="70"/>
        <v>329983.97699999996</v>
      </c>
      <c r="AL267" t="str">
        <f t="shared" si="65"/>
        <v>Y</v>
      </c>
      <c r="AN267" t="s">
        <v>118</v>
      </c>
      <c r="AO267" t="s">
        <v>117</v>
      </c>
      <c r="AP267" t="str">
        <f t="shared" si="66"/>
        <v>99</v>
      </c>
      <c r="AQ267" s="145" t="s">
        <v>1826</v>
      </c>
      <c r="AR267" t="str">
        <f t="shared" si="67"/>
        <v>2-Provision for Compensation Incr</v>
      </c>
      <c r="AS267" s="145" t="s">
        <v>1827</v>
      </c>
      <c r="AT267" t="s">
        <v>213</v>
      </c>
      <c r="AV267" t="str">
        <f t="shared" si="61"/>
        <v>GRAD</v>
      </c>
      <c r="AW267" t="str">
        <f t="shared" si="72"/>
        <v>UNIVERSITY GRADUATE SCHOOL</v>
      </c>
    </row>
    <row r="268" spans="1:49">
      <c r="A268" s="59">
        <v>2018</v>
      </c>
      <c r="B268" t="s">
        <v>137</v>
      </c>
      <c r="C268" t="s">
        <v>118</v>
      </c>
      <c r="D268" t="s">
        <v>117</v>
      </c>
      <c r="E268" t="s">
        <v>607</v>
      </c>
      <c r="F268" t="s">
        <v>228</v>
      </c>
      <c r="H268" t="s">
        <v>608</v>
      </c>
      <c r="I268" s="170" t="s">
        <v>114</v>
      </c>
      <c r="J268" t="s">
        <v>582</v>
      </c>
      <c r="K268" t="s">
        <v>214</v>
      </c>
      <c r="L268" t="s">
        <v>125</v>
      </c>
      <c r="M268" t="s">
        <v>334</v>
      </c>
      <c r="N268" t="s">
        <v>217</v>
      </c>
      <c r="O268" t="s">
        <v>263</v>
      </c>
      <c r="P268" t="s">
        <v>335</v>
      </c>
      <c r="Q268" t="s">
        <v>336</v>
      </c>
      <c r="R268" t="s">
        <v>337</v>
      </c>
      <c r="S268" t="s">
        <v>338</v>
      </c>
      <c r="T268" t="s">
        <v>339</v>
      </c>
      <c r="U268" s="61" t="s">
        <v>340</v>
      </c>
      <c r="V268" t="s">
        <v>22</v>
      </c>
      <c r="W268" t="s">
        <v>263</v>
      </c>
      <c r="X268" s="59">
        <v>42446</v>
      </c>
      <c r="Y268" s="59">
        <v>42446</v>
      </c>
      <c r="AA268" s="146" t="str">
        <f t="shared" si="69"/>
        <v>EX</v>
      </c>
      <c r="AB268" s="146">
        <f t="shared" si="71"/>
        <v>0</v>
      </c>
      <c r="AC268" t="str">
        <f t="shared" si="62"/>
        <v>EX</v>
      </c>
      <c r="AD268" s="74">
        <f t="shared" si="63"/>
        <v>42446</v>
      </c>
      <c r="AE268" s="74">
        <f t="shared" si="68"/>
        <v>42446</v>
      </c>
      <c r="AF268">
        <v>1.3809</v>
      </c>
      <c r="AG268">
        <v>1172</v>
      </c>
      <c r="AH268" s="74">
        <v>-908.34440000000359</v>
      </c>
      <c r="AJ268" s="74">
        <f t="shared" si="64"/>
        <v>263.65559999999641</v>
      </c>
      <c r="AK268" s="74">
        <f t="shared" si="70"/>
        <v>42709.655599999998</v>
      </c>
      <c r="AL268" t="str">
        <f t="shared" si="65"/>
        <v>Y</v>
      </c>
      <c r="AN268" t="s">
        <v>118</v>
      </c>
      <c r="AO268" t="s">
        <v>117</v>
      </c>
      <c r="AP268" t="str">
        <f t="shared" si="66"/>
        <v>99</v>
      </c>
      <c r="AQ268" s="145" t="s">
        <v>1826</v>
      </c>
      <c r="AR268" t="str">
        <f t="shared" si="67"/>
        <v>2-Provision for Compensation Incr</v>
      </c>
      <c r="AS268" s="145" t="s">
        <v>1827</v>
      </c>
      <c r="AT268" t="s">
        <v>213</v>
      </c>
      <c r="AV268" t="str">
        <f t="shared" ref="AV268:AV331" si="73">IF(AND($AN268="UAVP",$Z268="OE"),$AN268 &amp; "-OE",IF(AND($AN268="VPIT",OR($Z268="SS",$Z268="IT")),$AN268 &amp; "-SS",$AN268))</f>
        <v>GRAD</v>
      </c>
      <c r="AW268" t="str">
        <f t="shared" si="72"/>
        <v>UNIVERSITY GRADUATE SCHOOL</v>
      </c>
    </row>
    <row r="269" spans="1:49">
      <c r="A269" s="59">
        <v>2018</v>
      </c>
      <c r="B269" t="s">
        <v>137</v>
      </c>
      <c r="C269" t="s">
        <v>118</v>
      </c>
      <c r="D269" t="s">
        <v>117</v>
      </c>
      <c r="E269" t="s">
        <v>589</v>
      </c>
      <c r="F269" t="s">
        <v>228</v>
      </c>
      <c r="H269" t="s">
        <v>590</v>
      </c>
      <c r="I269" s="170" t="s">
        <v>114</v>
      </c>
      <c r="J269" t="s">
        <v>582</v>
      </c>
      <c r="K269" t="s">
        <v>214</v>
      </c>
      <c r="L269" t="s">
        <v>125</v>
      </c>
      <c r="M269" t="s">
        <v>334</v>
      </c>
      <c r="N269" t="s">
        <v>341</v>
      </c>
      <c r="O269" t="s">
        <v>263</v>
      </c>
      <c r="P269" t="s">
        <v>335</v>
      </c>
      <c r="Q269" t="s">
        <v>336</v>
      </c>
      <c r="R269" t="s">
        <v>337</v>
      </c>
      <c r="S269" t="s">
        <v>338</v>
      </c>
      <c r="T269" t="s">
        <v>339</v>
      </c>
      <c r="U269" s="61" t="s">
        <v>340</v>
      </c>
      <c r="V269" t="s">
        <v>219</v>
      </c>
      <c r="W269" t="s">
        <v>263</v>
      </c>
      <c r="X269" s="59">
        <v>34400</v>
      </c>
      <c r="Y269" s="59">
        <v>34400</v>
      </c>
      <c r="AA269" s="146" t="str">
        <f t="shared" si="69"/>
        <v>EX</v>
      </c>
      <c r="AB269" s="146">
        <f t="shared" si="71"/>
        <v>0</v>
      </c>
      <c r="AC269" t="str">
        <f t="shared" si="62"/>
        <v>EX</v>
      </c>
      <c r="AD269" s="74">
        <f t="shared" si="63"/>
        <v>34400</v>
      </c>
      <c r="AE269" s="74">
        <f t="shared" si="68"/>
        <v>34400</v>
      </c>
      <c r="AF269">
        <v>1.3809</v>
      </c>
      <c r="AG269">
        <v>950</v>
      </c>
      <c r="AH269" s="74">
        <v>-736.16000000000292</v>
      </c>
      <c r="AJ269" s="74">
        <f t="shared" si="64"/>
        <v>213.83999999999708</v>
      </c>
      <c r="AK269" s="74">
        <f t="shared" si="70"/>
        <v>34613.839999999997</v>
      </c>
      <c r="AL269" t="str">
        <f t="shared" si="65"/>
        <v>Y</v>
      </c>
      <c r="AN269" t="s">
        <v>118</v>
      </c>
      <c r="AO269" t="s">
        <v>117</v>
      </c>
      <c r="AP269" t="str">
        <f t="shared" si="66"/>
        <v>99</v>
      </c>
      <c r="AQ269" s="145" t="s">
        <v>1826</v>
      </c>
      <c r="AR269" t="str">
        <f t="shared" si="67"/>
        <v>2-Provision for Compensation Incr</v>
      </c>
      <c r="AS269" s="145" t="s">
        <v>1827</v>
      </c>
      <c r="AT269" t="s">
        <v>213</v>
      </c>
      <c r="AV269" t="str">
        <f t="shared" si="73"/>
        <v>GRAD</v>
      </c>
      <c r="AW269" t="str">
        <f t="shared" si="72"/>
        <v>UNIVERSITY GRADUATE SCHOOL</v>
      </c>
    </row>
    <row r="270" spans="1:49">
      <c r="A270" s="59">
        <v>2018</v>
      </c>
      <c r="B270" t="s">
        <v>137</v>
      </c>
      <c r="C270" t="s">
        <v>118</v>
      </c>
      <c r="D270" t="s">
        <v>117</v>
      </c>
      <c r="E270" t="s">
        <v>589</v>
      </c>
      <c r="F270" t="s">
        <v>228</v>
      </c>
      <c r="H270" t="s">
        <v>590</v>
      </c>
      <c r="I270" s="170" t="s">
        <v>114</v>
      </c>
      <c r="J270" t="s">
        <v>582</v>
      </c>
      <c r="K270" t="s">
        <v>214</v>
      </c>
      <c r="L270" t="s">
        <v>342</v>
      </c>
      <c r="M270" t="s">
        <v>343</v>
      </c>
      <c r="N270" t="s">
        <v>217</v>
      </c>
      <c r="O270" t="s">
        <v>263</v>
      </c>
      <c r="P270" t="s">
        <v>335</v>
      </c>
      <c r="Q270" t="s">
        <v>336</v>
      </c>
      <c r="R270" t="s">
        <v>337</v>
      </c>
      <c r="S270" t="s">
        <v>338</v>
      </c>
      <c r="T270" t="s">
        <v>339</v>
      </c>
      <c r="U270" s="61" t="s">
        <v>340</v>
      </c>
      <c r="V270" t="s">
        <v>219</v>
      </c>
      <c r="W270" t="s">
        <v>263</v>
      </c>
      <c r="X270" s="59">
        <v>20000</v>
      </c>
      <c r="Y270" s="59">
        <v>20000</v>
      </c>
      <c r="AA270" s="146" t="str">
        <f t="shared" si="69"/>
        <v>EX</v>
      </c>
      <c r="AB270" s="146">
        <f t="shared" si="71"/>
        <v>0</v>
      </c>
      <c r="AC270" t="str">
        <f t="shared" si="62"/>
        <v>EX</v>
      </c>
      <c r="AD270" s="74">
        <f t="shared" si="63"/>
        <v>20000</v>
      </c>
      <c r="AE270" s="74">
        <f t="shared" si="68"/>
        <v>20000</v>
      </c>
      <c r="AF270">
        <v>1</v>
      </c>
      <c r="AG270">
        <v>0</v>
      </c>
      <c r="AH270" s="74">
        <v>0</v>
      </c>
      <c r="AJ270" s="74">
        <f t="shared" si="64"/>
        <v>0</v>
      </c>
      <c r="AK270" s="74">
        <f t="shared" si="70"/>
        <v>20000</v>
      </c>
      <c r="AL270" t="str">
        <f t="shared" si="65"/>
        <v>N</v>
      </c>
      <c r="AN270" t="s">
        <v>118</v>
      </c>
      <c r="AO270" t="s">
        <v>117</v>
      </c>
      <c r="AP270" t="str">
        <f t="shared" si="66"/>
        <v>89</v>
      </c>
      <c r="AQ270" s="145" t="s">
        <v>1826</v>
      </c>
      <c r="AR270" t="str">
        <f t="shared" si="67"/>
        <v>1-Adjusted Base Budget</v>
      </c>
      <c r="AS270" s="145" t="s">
        <v>1827</v>
      </c>
      <c r="AT270" t="s">
        <v>213</v>
      </c>
      <c r="AV270" t="str">
        <f t="shared" si="73"/>
        <v>GRAD</v>
      </c>
      <c r="AW270" t="str">
        <f t="shared" si="72"/>
        <v>UNIVERSITY GRADUATE SCHOOL</v>
      </c>
    </row>
    <row r="271" spans="1:49">
      <c r="A271" s="59">
        <v>2018</v>
      </c>
      <c r="B271" t="s">
        <v>137</v>
      </c>
      <c r="C271" t="s">
        <v>118</v>
      </c>
      <c r="D271" t="s">
        <v>117</v>
      </c>
      <c r="E271" t="s">
        <v>589</v>
      </c>
      <c r="F271" t="s">
        <v>228</v>
      </c>
      <c r="H271" t="s">
        <v>590</v>
      </c>
      <c r="I271" s="170" t="s">
        <v>114</v>
      </c>
      <c r="J271" t="s">
        <v>582</v>
      </c>
      <c r="K271" t="s">
        <v>214</v>
      </c>
      <c r="L271" t="s">
        <v>609</v>
      </c>
      <c r="M271" t="s">
        <v>610</v>
      </c>
      <c r="N271" t="s">
        <v>217</v>
      </c>
      <c r="O271" t="s">
        <v>263</v>
      </c>
      <c r="P271" t="s">
        <v>335</v>
      </c>
      <c r="Q271" t="s">
        <v>336</v>
      </c>
      <c r="R271" t="s">
        <v>337</v>
      </c>
      <c r="S271" t="s">
        <v>338</v>
      </c>
      <c r="T271" t="s">
        <v>339</v>
      </c>
      <c r="U271" s="61" t="s">
        <v>340</v>
      </c>
      <c r="V271" t="s">
        <v>219</v>
      </c>
      <c r="W271" t="s">
        <v>263</v>
      </c>
      <c r="X271" s="59">
        <v>18000</v>
      </c>
      <c r="Y271" s="59">
        <v>18000</v>
      </c>
      <c r="AA271" s="146" t="str">
        <f t="shared" si="69"/>
        <v>EX</v>
      </c>
      <c r="AB271" s="146">
        <f t="shared" si="71"/>
        <v>0</v>
      </c>
      <c r="AC271" t="str">
        <f t="shared" si="62"/>
        <v>EX</v>
      </c>
      <c r="AD271" s="74">
        <f t="shared" si="63"/>
        <v>18000</v>
      </c>
      <c r="AE271" s="74">
        <f t="shared" si="68"/>
        <v>18000</v>
      </c>
      <c r="AF271">
        <v>1</v>
      </c>
      <c r="AG271">
        <v>0</v>
      </c>
      <c r="AH271" s="74">
        <v>0</v>
      </c>
      <c r="AJ271" s="74">
        <f t="shared" si="64"/>
        <v>0</v>
      </c>
      <c r="AK271" s="74">
        <f t="shared" si="70"/>
        <v>18000</v>
      </c>
      <c r="AL271" t="str">
        <f t="shared" si="65"/>
        <v>N</v>
      </c>
      <c r="AN271" t="s">
        <v>118</v>
      </c>
      <c r="AO271" t="s">
        <v>117</v>
      </c>
      <c r="AP271" t="str">
        <f t="shared" si="66"/>
        <v>89</v>
      </c>
      <c r="AQ271" s="145" t="s">
        <v>1826</v>
      </c>
      <c r="AR271" t="str">
        <f t="shared" si="67"/>
        <v>1-Adjusted Base Budget</v>
      </c>
      <c r="AS271" s="145" t="s">
        <v>1827</v>
      </c>
      <c r="AT271" t="s">
        <v>213</v>
      </c>
      <c r="AV271" t="str">
        <f t="shared" si="73"/>
        <v>GRAD</v>
      </c>
      <c r="AW271" t="str">
        <f t="shared" si="72"/>
        <v>UNIVERSITY GRADUATE SCHOOL</v>
      </c>
    </row>
    <row r="272" spans="1:49">
      <c r="A272" s="59">
        <v>2018</v>
      </c>
      <c r="B272" t="s">
        <v>137</v>
      </c>
      <c r="C272" t="s">
        <v>118</v>
      </c>
      <c r="D272" t="s">
        <v>117</v>
      </c>
      <c r="E272" t="s">
        <v>589</v>
      </c>
      <c r="F272" t="s">
        <v>228</v>
      </c>
      <c r="H272" t="s">
        <v>590</v>
      </c>
      <c r="I272" s="170" t="s">
        <v>114</v>
      </c>
      <c r="J272" t="s">
        <v>582</v>
      </c>
      <c r="K272" t="s">
        <v>214</v>
      </c>
      <c r="L272" t="s">
        <v>444</v>
      </c>
      <c r="M272" t="s">
        <v>445</v>
      </c>
      <c r="N272" t="s">
        <v>217</v>
      </c>
      <c r="O272" t="s">
        <v>263</v>
      </c>
      <c r="P272" t="s">
        <v>446</v>
      </c>
      <c r="Q272" t="s">
        <v>447</v>
      </c>
      <c r="R272" t="s">
        <v>448</v>
      </c>
      <c r="S272" t="s">
        <v>338</v>
      </c>
      <c r="T272" t="s">
        <v>339</v>
      </c>
      <c r="U272" s="61" t="s">
        <v>340</v>
      </c>
      <c r="V272" t="s">
        <v>219</v>
      </c>
      <c r="W272" t="s">
        <v>263</v>
      </c>
      <c r="X272" s="59">
        <v>25000</v>
      </c>
      <c r="Y272" s="59">
        <v>25000</v>
      </c>
      <c r="AA272" s="146" t="str">
        <f t="shared" si="69"/>
        <v>EX</v>
      </c>
      <c r="AB272" s="146">
        <f t="shared" si="71"/>
        <v>0</v>
      </c>
      <c r="AC272" t="str">
        <f t="shared" si="62"/>
        <v>EX</v>
      </c>
      <c r="AD272" s="74">
        <f t="shared" si="63"/>
        <v>25000</v>
      </c>
      <c r="AE272" s="74">
        <f t="shared" si="68"/>
        <v>25000</v>
      </c>
      <c r="AF272">
        <v>1</v>
      </c>
      <c r="AG272">
        <v>0</v>
      </c>
      <c r="AH272" s="74">
        <v>0</v>
      </c>
      <c r="AJ272" s="74">
        <f t="shared" si="64"/>
        <v>0</v>
      </c>
      <c r="AK272" s="74">
        <f t="shared" si="70"/>
        <v>25000</v>
      </c>
      <c r="AL272" t="str">
        <f t="shared" si="65"/>
        <v>N</v>
      </c>
      <c r="AN272" t="s">
        <v>118</v>
      </c>
      <c r="AO272" t="s">
        <v>117</v>
      </c>
      <c r="AP272" t="str">
        <f t="shared" si="66"/>
        <v>89</v>
      </c>
      <c r="AQ272" s="145" t="s">
        <v>1826</v>
      </c>
      <c r="AR272" t="str">
        <f t="shared" si="67"/>
        <v>1-Adjusted Base Budget</v>
      </c>
      <c r="AS272" s="145" t="s">
        <v>1827</v>
      </c>
      <c r="AT272" t="s">
        <v>213</v>
      </c>
      <c r="AV272" t="str">
        <f t="shared" si="73"/>
        <v>GRAD</v>
      </c>
      <c r="AW272" t="str">
        <f t="shared" si="72"/>
        <v>UNIVERSITY GRADUATE SCHOOL</v>
      </c>
    </row>
    <row r="273" spans="1:49">
      <c r="A273" s="59">
        <v>2018</v>
      </c>
      <c r="B273" t="s">
        <v>137</v>
      </c>
      <c r="C273" t="s">
        <v>118</v>
      </c>
      <c r="D273" t="s">
        <v>117</v>
      </c>
      <c r="E273" t="s">
        <v>607</v>
      </c>
      <c r="F273" t="s">
        <v>228</v>
      </c>
      <c r="H273" t="s">
        <v>608</v>
      </c>
      <c r="I273" s="170" t="s">
        <v>114</v>
      </c>
      <c r="J273" t="s">
        <v>582</v>
      </c>
      <c r="K273" t="s">
        <v>214</v>
      </c>
      <c r="L273" t="s">
        <v>444</v>
      </c>
      <c r="M273" t="s">
        <v>445</v>
      </c>
      <c r="N273" t="s">
        <v>217</v>
      </c>
      <c r="O273" t="s">
        <v>263</v>
      </c>
      <c r="P273" t="s">
        <v>446</v>
      </c>
      <c r="Q273" t="s">
        <v>447</v>
      </c>
      <c r="R273" t="s">
        <v>448</v>
      </c>
      <c r="S273" t="s">
        <v>338</v>
      </c>
      <c r="T273" t="s">
        <v>339</v>
      </c>
      <c r="U273" s="61" t="s">
        <v>340</v>
      </c>
      <c r="V273" t="s">
        <v>22</v>
      </c>
      <c r="W273" t="s">
        <v>263</v>
      </c>
      <c r="X273" s="59">
        <v>60000</v>
      </c>
      <c r="Y273" s="59">
        <v>60000</v>
      </c>
      <c r="AA273" s="146" t="str">
        <f t="shared" si="69"/>
        <v>EX</v>
      </c>
      <c r="AB273" s="146">
        <f t="shared" si="71"/>
        <v>0</v>
      </c>
      <c r="AC273" t="str">
        <f t="shared" si="62"/>
        <v>EX</v>
      </c>
      <c r="AD273" s="74">
        <f t="shared" si="63"/>
        <v>60000</v>
      </c>
      <c r="AE273" s="74">
        <f t="shared" si="68"/>
        <v>60000</v>
      </c>
      <c r="AF273">
        <v>1</v>
      </c>
      <c r="AG273">
        <v>0</v>
      </c>
      <c r="AH273" s="74">
        <v>0</v>
      </c>
      <c r="AJ273" s="74">
        <f t="shared" si="64"/>
        <v>0</v>
      </c>
      <c r="AK273" s="74">
        <f t="shared" si="70"/>
        <v>60000</v>
      </c>
      <c r="AL273" t="str">
        <f t="shared" si="65"/>
        <v>N</v>
      </c>
      <c r="AN273" t="s">
        <v>118</v>
      </c>
      <c r="AO273" t="s">
        <v>117</v>
      </c>
      <c r="AP273" t="str">
        <f t="shared" si="66"/>
        <v>89</v>
      </c>
      <c r="AQ273" s="145" t="s">
        <v>1826</v>
      </c>
      <c r="AR273" t="str">
        <f t="shared" si="67"/>
        <v>1-Adjusted Base Budget</v>
      </c>
      <c r="AS273" s="145" t="s">
        <v>1827</v>
      </c>
      <c r="AT273" t="s">
        <v>213</v>
      </c>
      <c r="AV273" t="str">
        <f t="shared" si="73"/>
        <v>GRAD</v>
      </c>
      <c r="AW273" t="str">
        <f t="shared" si="72"/>
        <v>UNIVERSITY GRADUATE SCHOOL</v>
      </c>
    </row>
    <row r="274" spans="1:49">
      <c r="A274" s="59">
        <v>2018</v>
      </c>
      <c r="B274" t="s">
        <v>137</v>
      </c>
      <c r="C274" t="s">
        <v>118</v>
      </c>
      <c r="D274" t="s">
        <v>117</v>
      </c>
      <c r="E274" t="s">
        <v>589</v>
      </c>
      <c r="F274" t="s">
        <v>228</v>
      </c>
      <c r="H274" t="s">
        <v>590</v>
      </c>
      <c r="I274" s="170" t="s">
        <v>114</v>
      </c>
      <c r="J274" t="s">
        <v>582</v>
      </c>
      <c r="K274" t="s">
        <v>214</v>
      </c>
      <c r="L274" t="s">
        <v>611</v>
      </c>
      <c r="M274" t="s">
        <v>612</v>
      </c>
      <c r="N274" t="s">
        <v>217</v>
      </c>
      <c r="O274" t="s">
        <v>263</v>
      </c>
      <c r="P274" t="s">
        <v>446</v>
      </c>
      <c r="Q274" t="s">
        <v>447</v>
      </c>
      <c r="R274" t="s">
        <v>448</v>
      </c>
      <c r="S274" t="s">
        <v>338</v>
      </c>
      <c r="T274" t="s">
        <v>339</v>
      </c>
      <c r="U274" s="61" t="s">
        <v>340</v>
      </c>
      <c r="V274" t="s">
        <v>219</v>
      </c>
      <c r="W274" t="s">
        <v>263</v>
      </c>
      <c r="X274" s="59">
        <v>2200</v>
      </c>
      <c r="Y274" s="59">
        <v>2200</v>
      </c>
      <c r="AA274" s="146" t="str">
        <f t="shared" si="69"/>
        <v>EX</v>
      </c>
      <c r="AB274" s="146">
        <f t="shared" si="71"/>
        <v>0</v>
      </c>
      <c r="AC274" t="str">
        <f t="shared" si="62"/>
        <v>EX</v>
      </c>
      <c r="AD274" s="74">
        <f t="shared" si="63"/>
        <v>2200</v>
      </c>
      <c r="AE274" s="74">
        <f t="shared" si="68"/>
        <v>2200</v>
      </c>
      <c r="AF274">
        <v>1</v>
      </c>
      <c r="AG274">
        <v>0</v>
      </c>
      <c r="AH274" s="74">
        <v>0</v>
      </c>
      <c r="AJ274" s="74">
        <f t="shared" si="64"/>
        <v>0</v>
      </c>
      <c r="AK274" s="74">
        <f t="shared" si="70"/>
        <v>2200</v>
      </c>
      <c r="AL274" t="str">
        <f t="shared" si="65"/>
        <v>N</v>
      </c>
      <c r="AN274" t="s">
        <v>118</v>
      </c>
      <c r="AO274" t="s">
        <v>117</v>
      </c>
      <c r="AP274" t="str">
        <f t="shared" si="66"/>
        <v>89</v>
      </c>
      <c r="AQ274" s="145" t="s">
        <v>1826</v>
      </c>
      <c r="AR274" t="str">
        <f t="shared" si="67"/>
        <v>1-Adjusted Base Budget</v>
      </c>
      <c r="AS274" s="145" t="s">
        <v>1827</v>
      </c>
      <c r="AT274" t="s">
        <v>213</v>
      </c>
      <c r="AV274" t="str">
        <f t="shared" si="73"/>
        <v>GRAD</v>
      </c>
      <c r="AW274" t="str">
        <f t="shared" si="72"/>
        <v>UNIVERSITY GRADUATE SCHOOL</v>
      </c>
    </row>
    <row r="275" spans="1:49">
      <c r="A275" s="59">
        <v>2018</v>
      </c>
      <c r="B275" t="s">
        <v>137</v>
      </c>
      <c r="C275" t="s">
        <v>118</v>
      </c>
      <c r="D275" t="s">
        <v>117</v>
      </c>
      <c r="E275" t="s">
        <v>589</v>
      </c>
      <c r="F275" t="s">
        <v>228</v>
      </c>
      <c r="H275" t="s">
        <v>590</v>
      </c>
      <c r="I275" s="170" t="s">
        <v>114</v>
      </c>
      <c r="J275" t="s">
        <v>582</v>
      </c>
      <c r="K275" t="s">
        <v>214</v>
      </c>
      <c r="L275" t="s">
        <v>449</v>
      </c>
      <c r="M275" t="s">
        <v>450</v>
      </c>
      <c r="N275" t="s">
        <v>217</v>
      </c>
      <c r="O275" t="s">
        <v>263</v>
      </c>
      <c r="P275" t="s">
        <v>446</v>
      </c>
      <c r="Q275" t="s">
        <v>447</v>
      </c>
      <c r="R275" t="s">
        <v>448</v>
      </c>
      <c r="S275" t="s">
        <v>338</v>
      </c>
      <c r="T275" t="s">
        <v>339</v>
      </c>
      <c r="U275" s="61" t="s">
        <v>340</v>
      </c>
      <c r="V275" t="s">
        <v>219</v>
      </c>
      <c r="W275" t="s">
        <v>263</v>
      </c>
      <c r="X275" s="59">
        <v>3500</v>
      </c>
      <c r="Y275" s="59">
        <v>3500</v>
      </c>
      <c r="AA275" s="146" t="str">
        <f t="shared" si="69"/>
        <v>EX</v>
      </c>
      <c r="AB275" s="146">
        <f t="shared" si="71"/>
        <v>0</v>
      </c>
      <c r="AC275" t="str">
        <f t="shared" ref="AC275:AC338" si="74">IF(O275 =AA275,W275,"Allot/Xfer IN")</f>
        <v>EX</v>
      </c>
      <c r="AD275" s="74">
        <f t="shared" ref="AD275:AD338" si="75">IF(O275 =AA275,Y275,-Y275)</f>
        <v>3500</v>
      </c>
      <c r="AE275" s="74">
        <f t="shared" si="68"/>
        <v>3500</v>
      </c>
      <c r="AF275">
        <v>1</v>
      </c>
      <c r="AG275">
        <v>0</v>
      </c>
      <c r="AH275" s="74">
        <v>0</v>
      </c>
      <c r="AJ275" s="74">
        <f t="shared" ref="AJ275:AJ338" si="76">SUM(AG275:AI275)</f>
        <v>0</v>
      </c>
      <c r="AK275" s="74">
        <f t="shared" si="70"/>
        <v>3500</v>
      </c>
      <c r="AL275" t="str">
        <f t="shared" ref="AL275:AL338" si="77">IF(AF275&lt;&gt;1,"Y","N")</f>
        <v>N</v>
      </c>
      <c r="AN275" t="s">
        <v>118</v>
      </c>
      <c r="AO275" t="s">
        <v>117</v>
      </c>
      <c r="AP275" t="str">
        <f t="shared" ref="AP275:AP338" si="78">IF(AL275 ="Y","99",I275)</f>
        <v>89</v>
      </c>
      <c r="AQ275" s="145" t="s">
        <v>1826</v>
      </c>
      <c r="AR275" t="str">
        <f t="shared" ref="AR275:AR338" si="79">IF(AM275 ="y",AQ275,IF(AG275 &lt;&gt;0,"2-Provision for Compensation Incr","1-Adjusted Base Budget"))</f>
        <v>1-Adjusted Base Budget</v>
      </c>
      <c r="AS275" s="145" t="s">
        <v>1827</v>
      </c>
      <c r="AT275" t="s">
        <v>213</v>
      </c>
      <c r="AV275" t="str">
        <f t="shared" si="73"/>
        <v>GRAD</v>
      </c>
      <c r="AW275" t="str">
        <f t="shared" si="72"/>
        <v>UNIVERSITY GRADUATE SCHOOL</v>
      </c>
    </row>
    <row r="276" spans="1:49">
      <c r="A276" s="59">
        <v>2018</v>
      </c>
      <c r="B276" t="s">
        <v>137</v>
      </c>
      <c r="C276" t="s">
        <v>118</v>
      </c>
      <c r="D276" t="s">
        <v>117</v>
      </c>
      <c r="E276" t="s">
        <v>607</v>
      </c>
      <c r="F276" t="s">
        <v>228</v>
      </c>
      <c r="H276" t="s">
        <v>608</v>
      </c>
      <c r="I276" s="170" t="s">
        <v>114</v>
      </c>
      <c r="J276" t="s">
        <v>582</v>
      </c>
      <c r="K276" t="s">
        <v>214</v>
      </c>
      <c r="L276" t="s">
        <v>613</v>
      </c>
      <c r="M276" t="s">
        <v>445</v>
      </c>
      <c r="N276" t="s">
        <v>217</v>
      </c>
      <c r="O276" t="s">
        <v>263</v>
      </c>
      <c r="P276" t="s">
        <v>446</v>
      </c>
      <c r="Q276" t="s">
        <v>447</v>
      </c>
      <c r="R276" t="s">
        <v>448</v>
      </c>
      <c r="S276" t="s">
        <v>338</v>
      </c>
      <c r="T276" t="s">
        <v>339</v>
      </c>
      <c r="U276" s="61" t="s">
        <v>340</v>
      </c>
      <c r="V276" t="s">
        <v>22</v>
      </c>
      <c r="W276" t="s">
        <v>263</v>
      </c>
      <c r="X276" s="59">
        <v>10000</v>
      </c>
      <c r="Y276" s="59">
        <v>10000</v>
      </c>
      <c r="AA276" s="146" t="str">
        <f t="shared" si="69"/>
        <v>EX</v>
      </c>
      <c r="AB276" s="146">
        <f t="shared" si="71"/>
        <v>0</v>
      </c>
      <c r="AC276" t="str">
        <f t="shared" si="74"/>
        <v>EX</v>
      </c>
      <c r="AD276" s="74">
        <f t="shared" si="75"/>
        <v>10000</v>
      </c>
      <c r="AE276" s="74">
        <f t="shared" ref="AE276:AE339" si="80">Y276</f>
        <v>10000</v>
      </c>
      <c r="AF276">
        <v>1</v>
      </c>
      <c r="AG276">
        <v>0</v>
      </c>
      <c r="AH276" s="74">
        <v>0</v>
      </c>
      <c r="AJ276" s="74">
        <f t="shared" si="76"/>
        <v>0</v>
      </c>
      <c r="AK276" s="74">
        <f t="shared" si="70"/>
        <v>10000</v>
      </c>
      <c r="AL276" t="str">
        <f t="shared" si="77"/>
        <v>N</v>
      </c>
      <c r="AN276" t="s">
        <v>118</v>
      </c>
      <c r="AO276" t="s">
        <v>117</v>
      </c>
      <c r="AP276" t="str">
        <f t="shared" si="78"/>
        <v>89</v>
      </c>
      <c r="AQ276" s="145" t="s">
        <v>1826</v>
      </c>
      <c r="AR276" t="str">
        <f t="shared" si="79"/>
        <v>1-Adjusted Base Budget</v>
      </c>
      <c r="AS276" s="145" t="s">
        <v>1827</v>
      </c>
      <c r="AT276" t="s">
        <v>213</v>
      </c>
      <c r="AV276" t="str">
        <f t="shared" si="73"/>
        <v>GRAD</v>
      </c>
      <c r="AW276" t="str">
        <f t="shared" si="72"/>
        <v>UNIVERSITY GRADUATE SCHOOL</v>
      </c>
    </row>
    <row r="277" spans="1:49">
      <c r="A277" s="59">
        <v>2018</v>
      </c>
      <c r="B277" t="s">
        <v>137</v>
      </c>
      <c r="C277" t="s">
        <v>118</v>
      </c>
      <c r="D277" t="s">
        <v>117</v>
      </c>
      <c r="E277" t="s">
        <v>589</v>
      </c>
      <c r="F277" t="s">
        <v>228</v>
      </c>
      <c r="H277" t="s">
        <v>590</v>
      </c>
      <c r="I277" s="170" t="s">
        <v>114</v>
      </c>
      <c r="J277" t="s">
        <v>582</v>
      </c>
      <c r="K277" t="s">
        <v>214</v>
      </c>
      <c r="L277" t="s">
        <v>126</v>
      </c>
      <c r="M277" t="s">
        <v>345</v>
      </c>
      <c r="N277" t="s">
        <v>217</v>
      </c>
      <c r="O277" t="s">
        <v>263</v>
      </c>
      <c r="P277" t="s">
        <v>346</v>
      </c>
      <c r="Q277" t="s">
        <v>345</v>
      </c>
      <c r="R277" t="s">
        <v>347</v>
      </c>
      <c r="S277" t="s">
        <v>338</v>
      </c>
      <c r="T277" t="s">
        <v>339</v>
      </c>
      <c r="U277" s="61" t="s">
        <v>340</v>
      </c>
      <c r="V277" t="s">
        <v>219</v>
      </c>
      <c r="W277" t="s">
        <v>263</v>
      </c>
      <c r="X277" s="59">
        <v>386191</v>
      </c>
      <c r="Y277" s="59">
        <v>386191</v>
      </c>
      <c r="AA277" s="146" t="str">
        <f t="shared" si="69"/>
        <v>EX</v>
      </c>
      <c r="AB277" s="146">
        <f t="shared" si="71"/>
        <v>0</v>
      </c>
      <c r="AC277" t="str">
        <f t="shared" si="74"/>
        <v>EX</v>
      </c>
      <c r="AD277" s="74">
        <f t="shared" si="75"/>
        <v>386191</v>
      </c>
      <c r="AE277" s="74">
        <f t="shared" si="80"/>
        <v>386191</v>
      </c>
      <c r="AF277">
        <v>1.3809</v>
      </c>
      <c r="AG277">
        <v>10666</v>
      </c>
      <c r="AH277" s="74">
        <v>-8264.4874000000327</v>
      </c>
      <c r="AJ277" s="74">
        <f t="shared" si="76"/>
        <v>2401.5125999999673</v>
      </c>
      <c r="AK277" s="74">
        <f t="shared" si="70"/>
        <v>388592.51259999996</v>
      </c>
      <c r="AL277" t="str">
        <f t="shared" si="77"/>
        <v>Y</v>
      </c>
      <c r="AN277" t="s">
        <v>118</v>
      </c>
      <c r="AO277" t="s">
        <v>117</v>
      </c>
      <c r="AP277" t="str">
        <f t="shared" si="78"/>
        <v>99</v>
      </c>
      <c r="AQ277" s="145" t="s">
        <v>1826</v>
      </c>
      <c r="AR277" t="str">
        <f t="shared" si="79"/>
        <v>2-Provision for Compensation Incr</v>
      </c>
      <c r="AS277" s="145" t="s">
        <v>1827</v>
      </c>
      <c r="AT277" t="s">
        <v>213</v>
      </c>
      <c r="AV277" t="str">
        <f t="shared" si="73"/>
        <v>GRAD</v>
      </c>
      <c r="AW277" t="str">
        <f t="shared" si="72"/>
        <v>UNIVERSITY GRADUATE SCHOOL</v>
      </c>
    </row>
    <row r="278" spans="1:49">
      <c r="A278" s="59">
        <v>2018</v>
      </c>
      <c r="B278" t="s">
        <v>137</v>
      </c>
      <c r="C278" t="s">
        <v>118</v>
      </c>
      <c r="D278" t="s">
        <v>117</v>
      </c>
      <c r="E278" t="s">
        <v>589</v>
      </c>
      <c r="F278" t="s">
        <v>228</v>
      </c>
      <c r="H278" t="s">
        <v>590</v>
      </c>
      <c r="I278" s="170" t="s">
        <v>114</v>
      </c>
      <c r="J278" t="s">
        <v>582</v>
      </c>
      <c r="K278" t="s">
        <v>214</v>
      </c>
      <c r="L278" t="s">
        <v>127</v>
      </c>
      <c r="M278" t="s">
        <v>455</v>
      </c>
      <c r="N278" t="s">
        <v>217</v>
      </c>
      <c r="O278" t="s">
        <v>263</v>
      </c>
      <c r="P278" t="s">
        <v>346</v>
      </c>
      <c r="Q278" t="s">
        <v>345</v>
      </c>
      <c r="R278" t="s">
        <v>347</v>
      </c>
      <c r="S278" t="s">
        <v>338</v>
      </c>
      <c r="T278" t="s">
        <v>339</v>
      </c>
      <c r="U278" s="61" t="s">
        <v>340</v>
      </c>
      <c r="V278" t="s">
        <v>219</v>
      </c>
      <c r="W278" t="s">
        <v>263</v>
      </c>
      <c r="X278" s="59">
        <v>114839</v>
      </c>
      <c r="Y278" s="59">
        <v>114839</v>
      </c>
      <c r="AA278" s="146" t="str">
        <f t="shared" si="69"/>
        <v>EX</v>
      </c>
      <c r="AB278" s="146">
        <f t="shared" si="71"/>
        <v>0</v>
      </c>
      <c r="AC278" t="str">
        <f t="shared" si="74"/>
        <v>EX</v>
      </c>
      <c r="AD278" s="74">
        <f t="shared" si="75"/>
        <v>114839</v>
      </c>
      <c r="AE278" s="74">
        <f t="shared" si="80"/>
        <v>114839</v>
      </c>
      <c r="AF278">
        <v>1.3809</v>
      </c>
      <c r="AG278">
        <v>3172</v>
      </c>
      <c r="AH278" s="74">
        <v>-2457.5546000000099</v>
      </c>
      <c r="AJ278" s="74">
        <f t="shared" si="76"/>
        <v>714.44539999999006</v>
      </c>
      <c r="AK278" s="74">
        <f t="shared" si="70"/>
        <v>115553.4454</v>
      </c>
      <c r="AL278" t="str">
        <f t="shared" si="77"/>
        <v>Y</v>
      </c>
      <c r="AN278" t="s">
        <v>118</v>
      </c>
      <c r="AO278" t="s">
        <v>117</v>
      </c>
      <c r="AP278" t="str">
        <f t="shared" si="78"/>
        <v>99</v>
      </c>
      <c r="AQ278" s="145" t="s">
        <v>1826</v>
      </c>
      <c r="AR278" t="str">
        <f t="shared" si="79"/>
        <v>2-Provision for Compensation Incr</v>
      </c>
      <c r="AS278" s="145" t="s">
        <v>1827</v>
      </c>
      <c r="AT278" t="s">
        <v>213</v>
      </c>
      <c r="AV278" t="str">
        <f t="shared" si="73"/>
        <v>GRAD</v>
      </c>
      <c r="AW278" t="str">
        <f t="shared" si="72"/>
        <v>UNIVERSITY GRADUATE SCHOOL</v>
      </c>
    </row>
    <row r="279" spans="1:49">
      <c r="A279" s="59">
        <v>2018</v>
      </c>
      <c r="B279" t="s">
        <v>137</v>
      </c>
      <c r="C279" t="s">
        <v>118</v>
      </c>
      <c r="D279" t="s">
        <v>117</v>
      </c>
      <c r="E279" t="s">
        <v>589</v>
      </c>
      <c r="F279" t="s">
        <v>228</v>
      </c>
      <c r="H279" t="s">
        <v>590</v>
      </c>
      <c r="I279" s="170" t="s">
        <v>114</v>
      </c>
      <c r="J279" t="s">
        <v>582</v>
      </c>
      <c r="K279" t="s">
        <v>214</v>
      </c>
      <c r="L279" t="s">
        <v>128</v>
      </c>
      <c r="M279" t="s">
        <v>457</v>
      </c>
      <c r="N279" t="s">
        <v>217</v>
      </c>
      <c r="O279" t="s">
        <v>263</v>
      </c>
      <c r="P279" t="s">
        <v>458</v>
      </c>
      <c r="Q279" t="s">
        <v>459</v>
      </c>
      <c r="R279" t="s">
        <v>460</v>
      </c>
      <c r="S279" t="s">
        <v>338</v>
      </c>
      <c r="T279" t="s">
        <v>339</v>
      </c>
      <c r="U279" s="61" t="s">
        <v>340</v>
      </c>
      <c r="V279" t="s">
        <v>219</v>
      </c>
      <c r="W279" t="s">
        <v>263</v>
      </c>
      <c r="X279" s="59">
        <v>433494</v>
      </c>
      <c r="Y279" s="59">
        <v>433494</v>
      </c>
      <c r="AA279" s="146" t="str">
        <f t="shared" si="69"/>
        <v>EX</v>
      </c>
      <c r="AB279" s="146">
        <f t="shared" si="71"/>
        <v>0</v>
      </c>
      <c r="AC279" t="str">
        <f t="shared" si="74"/>
        <v>EX</v>
      </c>
      <c r="AD279" s="74">
        <f t="shared" si="75"/>
        <v>433494</v>
      </c>
      <c r="AE279" s="74">
        <f t="shared" si="80"/>
        <v>433494</v>
      </c>
      <c r="AF279">
        <v>1.3859999999999999</v>
      </c>
      <c r="AG279">
        <v>12016</v>
      </c>
      <c r="AH279" s="74">
        <v>-1690.6266000000064</v>
      </c>
      <c r="AJ279" s="74">
        <f t="shared" si="76"/>
        <v>10325.373399999993</v>
      </c>
      <c r="AK279" s="74">
        <f t="shared" si="70"/>
        <v>443819.37339999998</v>
      </c>
      <c r="AL279" t="str">
        <f t="shared" si="77"/>
        <v>Y</v>
      </c>
      <c r="AN279" t="s">
        <v>118</v>
      </c>
      <c r="AO279" t="s">
        <v>117</v>
      </c>
      <c r="AP279" t="str">
        <f t="shared" si="78"/>
        <v>99</v>
      </c>
      <c r="AQ279" s="145" t="s">
        <v>1826</v>
      </c>
      <c r="AR279" t="str">
        <f t="shared" si="79"/>
        <v>2-Provision for Compensation Incr</v>
      </c>
      <c r="AS279" s="145" t="s">
        <v>1827</v>
      </c>
      <c r="AT279" t="s">
        <v>213</v>
      </c>
      <c r="AV279" t="str">
        <f t="shared" si="73"/>
        <v>GRAD</v>
      </c>
      <c r="AW279" t="str">
        <f t="shared" si="72"/>
        <v>UNIVERSITY GRADUATE SCHOOL</v>
      </c>
    </row>
    <row r="280" spans="1:49">
      <c r="A280" s="59">
        <v>2018</v>
      </c>
      <c r="B280" t="s">
        <v>137</v>
      </c>
      <c r="C280" t="s">
        <v>118</v>
      </c>
      <c r="D280" t="s">
        <v>117</v>
      </c>
      <c r="E280" t="s">
        <v>589</v>
      </c>
      <c r="F280" t="s">
        <v>228</v>
      </c>
      <c r="H280" t="s">
        <v>590</v>
      </c>
      <c r="I280" s="170" t="s">
        <v>114</v>
      </c>
      <c r="J280" t="s">
        <v>582</v>
      </c>
      <c r="K280" t="s">
        <v>214</v>
      </c>
      <c r="L280" t="s">
        <v>461</v>
      </c>
      <c r="M280" t="s">
        <v>462</v>
      </c>
      <c r="N280" t="s">
        <v>217</v>
      </c>
      <c r="O280" t="s">
        <v>263</v>
      </c>
      <c r="P280" t="s">
        <v>458</v>
      </c>
      <c r="Q280" t="s">
        <v>459</v>
      </c>
      <c r="R280" t="s">
        <v>460</v>
      </c>
      <c r="S280" t="s">
        <v>338</v>
      </c>
      <c r="T280" t="s">
        <v>339</v>
      </c>
      <c r="U280" s="61" t="s">
        <v>340</v>
      </c>
      <c r="V280" t="s">
        <v>219</v>
      </c>
      <c r="W280" t="s">
        <v>263</v>
      </c>
      <c r="X280" s="59">
        <v>-605</v>
      </c>
      <c r="Y280" s="59">
        <v>-605</v>
      </c>
      <c r="AA280" s="146" t="str">
        <f t="shared" si="69"/>
        <v>EX</v>
      </c>
      <c r="AB280" s="146">
        <f t="shared" si="71"/>
        <v>0</v>
      </c>
      <c r="AC280" t="str">
        <f t="shared" si="74"/>
        <v>EX</v>
      </c>
      <c r="AD280" s="74">
        <f t="shared" si="75"/>
        <v>-605</v>
      </c>
      <c r="AE280" s="74">
        <f t="shared" si="80"/>
        <v>-605</v>
      </c>
      <c r="AF280">
        <v>1</v>
      </c>
      <c r="AG280">
        <v>0</v>
      </c>
      <c r="AH280" s="74">
        <v>0</v>
      </c>
      <c r="AJ280" s="74">
        <f t="shared" si="76"/>
        <v>0</v>
      </c>
      <c r="AK280" s="74">
        <f t="shared" si="70"/>
        <v>-605</v>
      </c>
      <c r="AL280" t="str">
        <f t="shared" si="77"/>
        <v>N</v>
      </c>
      <c r="AN280" t="s">
        <v>118</v>
      </c>
      <c r="AO280" t="s">
        <v>117</v>
      </c>
      <c r="AP280" t="str">
        <f t="shared" si="78"/>
        <v>89</v>
      </c>
      <c r="AQ280" s="145" t="s">
        <v>1826</v>
      </c>
      <c r="AR280" t="str">
        <f t="shared" si="79"/>
        <v>1-Adjusted Base Budget</v>
      </c>
      <c r="AS280" s="145" t="s">
        <v>1827</v>
      </c>
      <c r="AT280" t="s">
        <v>213</v>
      </c>
      <c r="AV280" t="str">
        <f t="shared" si="73"/>
        <v>GRAD</v>
      </c>
      <c r="AW280" t="str">
        <f t="shared" si="72"/>
        <v>UNIVERSITY GRADUATE SCHOOL</v>
      </c>
    </row>
    <row r="281" spans="1:49">
      <c r="A281" s="59">
        <v>2018</v>
      </c>
      <c r="B281" t="s">
        <v>137</v>
      </c>
      <c r="C281" t="s">
        <v>118</v>
      </c>
      <c r="D281" t="s">
        <v>117</v>
      </c>
      <c r="E281" t="s">
        <v>589</v>
      </c>
      <c r="F281" t="s">
        <v>228</v>
      </c>
      <c r="H281" t="s">
        <v>590</v>
      </c>
      <c r="I281" s="170" t="s">
        <v>114</v>
      </c>
      <c r="J281" t="s">
        <v>582</v>
      </c>
      <c r="K281" t="s">
        <v>214</v>
      </c>
      <c r="L281" t="s">
        <v>463</v>
      </c>
      <c r="M281" t="s">
        <v>464</v>
      </c>
      <c r="N281" t="s">
        <v>217</v>
      </c>
      <c r="O281" t="s">
        <v>263</v>
      </c>
      <c r="P281" t="s">
        <v>465</v>
      </c>
      <c r="Q281" t="s">
        <v>466</v>
      </c>
      <c r="R281" t="s">
        <v>467</v>
      </c>
      <c r="S281" t="s">
        <v>338</v>
      </c>
      <c r="T281" t="s">
        <v>339</v>
      </c>
      <c r="U281" s="61" t="s">
        <v>340</v>
      </c>
      <c r="V281" t="s">
        <v>219</v>
      </c>
      <c r="W281" t="s">
        <v>263</v>
      </c>
      <c r="X281" s="59">
        <v>10000</v>
      </c>
      <c r="Y281" s="59">
        <v>10000</v>
      </c>
      <c r="AA281" s="146" t="str">
        <f t="shared" si="69"/>
        <v>EX</v>
      </c>
      <c r="AB281" s="146">
        <f t="shared" si="71"/>
        <v>0</v>
      </c>
      <c r="AC281" t="str">
        <f t="shared" si="74"/>
        <v>EX</v>
      </c>
      <c r="AD281" s="74">
        <f t="shared" si="75"/>
        <v>10000</v>
      </c>
      <c r="AE281" s="74">
        <f t="shared" si="80"/>
        <v>10000</v>
      </c>
      <c r="AF281">
        <v>1</v>
      </c>
      <c r="AG281">
        <v>0</v>
      </c>
      <c r="AH281" s="74">
        <v>0</v>
      </c>
      <c r="AJ281" s="74">
        <f t="shared" si="76"/>
        <v>0</v>
      </c>
      <c r="AK281" s="74">
        <f t="shared" si="70"/>
        <v>10000</v>
      </c>
      <c r="AL281" t="str">
        <f t="shared" si="77"/>
        <v>N</v>
      </c>
      <c r="AN281" t="s">
        <v>118</v>
      </c>
      <c r="AO281" t="s">
        <v>117</v>
      </c>
      <c r="AP281" t="str">
        <f t="shared" si="78"/>
        <v>89</v>
      </c>
      <c r="AQ281" s="145" t="s">
        <v>1826</v>
      </c>
      <c r="AR281" t="str">
        <f t="shared" si="79"/>
        <v>1-Adjusted Base Budget</v>
      </c>
      <c r="AS281" s="145" t="s">
        <v>1827</v>
      </c>
      <c r="AT281" t="s">
        <v>213</v>
      </c>
      <c r="AV281" t="str">
        <f t="shared" si="73"/>
        <v>GRAD</v>
      </c>
      <c r="AW281" t="str">
        <f t="shared" si="72"/>
        <v>UNIVERSITY GRADUATE SCHOOL</v>
      </c>
    </row>
    <row r="282" spans="1:49">
      <c r="A282" s="59">
        <v>2018</v>
      </c>
      <c r="B282" t="s">
        <v>137</v>
      </c>
      <c r="C282" t="s">
        <v>118</v>
      </c>
      <c r="D282" t="s">
        <v>117</v>
      </c>
      <c r="E282" t="s">
        <v>607</v>
      </c>
      <c r="F282" t="s">
        <v>228</v>
      </c>
      <c r="H282" t="s">
        <v>608</v>
      </c>
      <c r="I282" s="170" t="s">
        <v>114</v>
      </c>
      <c r="J282" t="s">
        <v>582</v>
      </c>
      <c r="K282" t="s">
        <v>214</v>
      </c>
      <c r="L282" t="s">
        <v>463</v>
      </c>
      <c r="M282" t="s">
        <v>464</v>
      </c>
      <c r="N282" t="s">
        <v>217</v>
      </c>
      <c r="O282" t="s">
        <v>263</v>
      </c>
      <c r="P282" t="s">
        <v>465</v>
      </c>
      <c r="Q282" t="s">
        <v>466</v>
      </c>
      <c r="R282" t="s">
        <v>467</v>
      </c>
      <c r="S282" t="s">
        <v>338</v>
      </c>
      <c r="T282" t="s">
        <v>339</v>
      </c>
      <c r="U282" s="61" t="s">
        <v>340</v>
      </c>
      <c r="V282" t="s">
        <v>22</v>
      </c>
      <c r="W282" t="s">
        <v>263</v>
      </c>
      <c r="X282" s="59">
        <v>7000</v>
      </c>
      <c r="Y282" s="59">
        <v>7000</v>
      </c>
      <c r="AA282" s="146" t="str">
        <f t="shared" si="69"/>
        <v>EX</v>
      </c>
      <c r="AB282" s="146">
        <f t="shared" si="71"/>
        <v>0</v>
      </c>
      <c r="AC282" t="str">
        <f t="shared" si="74"/>
        <v>EX</v>
      </c>
      <c r="AD282" s="74">
        <f t="shared" si="75"/>
        <v>7000</v>
      </c>
      <c r="AE282" s="74">
        <f t="shared" si="80"/>
        <v>7000</v>
      </c>
      <c r="AF282">
        <v>1</v>
      </c>
      <c r="AG282">
        <v>0</v>
      </c>
      <c r="AH282" s="74">
        <v>0</v>
      </c>
      <c r="AJ282" s="74">
        <f t="shared" si="76"/>
        <v>0</v>
      </c>
      <c r="AK282" s="74">
        <f t="shared" si="70"/>
        <v>7000</v>
      </c>
      <c r="AL282" t="str">
        <f t="shared" si="77"/>
        <v>N</v>
      </c>
      <c r="AN282" t="s">
        <v>118</v>
      </c>
      <c r="AO282" t="s">
        <v>117</v>
      </c>
      <c r="AP282" t="str">
        <f t="shared" si="78"/>
        <v>89</v>
      </c>
      <c r="AQ282" s="145" t="s">
        <v>1826</v>
      </c>
      <c r="AR282" t="str">
        <f t="shared" si="79"/>
        <v>1-Adjusted Base Budget</v>
      </c>
      <c r="AS282" s="145" t="s">
        <v>1827</v>
      </c>
      <c r="AT282" t="s">
        <v>213</v>
      </c>
      <c r="AV282" t="str">
        <f t="shared" si="73"/>
        <v>GRAD</v>
      </c>
      <c r="AW282" t="str">
        <f t="shared" si="72"/>
        <v>UNIVERSITY GRADUATE SCHOOL</v>
      </c>
    </row>
    <row r="283" spans="1:49">
      <c r="A283" s="59">
        <v>2018</v>
      </c>
      <c r="B283" t="s">
        <v>137</v>
      </c>
      <c r="C283" t="s">
        <v>118</v>
      </c>
      <c r="D283" t="s">
        <v>117</v>
      </c>
      <c r="E283" t="s">
        <v>589</v>
      </c>
      <c r="F283" t="s">
        <v>228</v>
      </c>
      <c r="H283" t="s">
        <v>590</v>
      </c>
      <c r="I283" s="170" t="s">
        <v>114</v>
      </c>
      <c r="J283" t="s">
        <v>582</v>
      </c>
      <c r="K283" t="s">
        <v>214</v>
      </c>
      <c r="L283" t="s">
        <v>476</v>
      </c>
      <c r="M283" t="s">
        <v>477</v>
      </c>
      <c r="N283" t="s">
        <v>217</v>
      </c>
      <c r="O283" t="s">
        <v>263</v>
      </c>
      <c r="P283" t="s">
        <v>465</v>
      </c>
      <c r="Q283" t="s">
        <v>466</v>
      </c>
      <c r="R283" t="s">
        <v>467</v>
      </c>
      <c r="S283" t="s">
        <v>338</v>
      </c>
      <c r="T283" t="s">
        <v>339</v>
      </c>
      <c r="U283" s="61" t="s">
        <v>340</v>
      </c>
      <c r="V283" t="s">
        <v>219</v>
      </c>
      <c r="W283" t="s">
        <v>263</v>
      </c>
      <c r="X283" s="59">
        <v>25000</v>
      </c>
      <c r="Y283" s="59">
        <v>25000</v>
      </c>
      <c r="AA283" s="146" t="str">
        <f t="shared" si="69"/>
        <v>EX</v>
      </c>
      <c r="AB283" s="146">
        <f t="shared" si="71"/>
        <v>0</v>
      </c>
      <c r="AC283" t="str">
        <f t="shared" si="74"/>
        <v>EX</v>
      </c>
      <c r="AD283" s="74">
        <f t="shared" si="75"/>
        <v>25000</v>
      </c>
      <c r="AE283" s="74">
        <f t="shared" si="80"/>
        <v>25000</v>
      </c>
      <c r="AF283">
        <v>1</v>
      </c>
      <c r="AG283">
        <v>0</v>
      </c>
      <c r="AH283" s="74">
        <v>0</v>
      </c>
      <c r="AJ283" s="74">
        <f t="shared" si="76"/>
        <v>0</v>
      </c>
      <c r="AK283" s="74">
        <f t="shared" si="70"/>
        <v>25000</v>
      </c>
      <c r="AL283" t="str">
        <f t="shared" si="77"/>
        <v>N</v>
      </c>
      <c r="AN283" t="s">
        <v>118</v>
      </c>
      <c r="AO283" t="s">
        <v>117</v>
      </c>
      <c r="AP283" t="str">
        <f t="shared" si="78"/>
        <v>89</v>
      </c>
      <c r="AQ283" s="145" t="s">
        <v>1826</v>
      </c>
      <c r="AR283" t="str">
        <f t="shared" si="79"/>
        <v>1-Adjusted Base Budget</v>
      </c>
      <c r="AS283" s="145" t="s">
        <v>1827</v>
      </c>
      <c r="AT283" t="s">
        <v>213</v>
      </c>
      <c r="AV283" t="str">
        <f t="shared" si="73"/>
        <v>GRAD</v>
      </c>
      <c r="AW283" t="str">
        <f t="shared" si="72"/>
        <v>UNIVERSITY GRADUATE SCHOOL</v>
      </c>
    </row>
    <row r="284" spans="1:49">
      <c r="A284" s="59">
        <v>2018</v>
      </c>
      <c r="B284" t="s">
        <v>137</v>
      </c>
      <c r="C284" t="s">
        <v>118</v>
      </c>
      <c r="D284" t="s">
        <v>117</v>
      </c>
      <c r="E284" t="s">
        <v>607</v>
      </c>
      <c r="F284" t="s">
        <v>228</v>
      </c>
      <c r="H284" t="s">
        <v>608</v>
      </c>
      <c r="I284" s="170" t="s">
        <v>114</v>
      </c>
      <c r="J284" t="s">
        <v>582</v>
      </c>
      <c r="K284" t="s">
        <v>214</v>
      </c>
      <c r="L284" t="s">
        <v>476</v>
      </c>
      <c r="M284" t="s">
        <v>477</v>
      </c>
      <c r="N284" t="s">
        <v>217</v>
      </c>
      <c r="O284" t="s">
        <v>263</v>
      </c>
      <c r="P284" t="s">
        <v>465</v>
      </c>
      <c r="Q284" t="s">
        <v>466</v>
      </c>
      <c r="R284" t="s">
        <v>467</v>
      </c>
      <c r="S284" t="s">
        <v>338</v>
      </c>
      <c r="T284" t="s">
        <v>339</v>
      </c>
      <c r="U284" s="61" t="s">
        <v>340</v>
      </c>
      <c r="V284" t="s">
        <v>22</v>
      </c>
      <c r="W284" t="s">
        <v>263</v>
      </c>
      <c r="X284" s="59">
        <v>6000</v>
      </c>
      <c r="Y284" s="59">
        <v>6000</v>
      </c>
      <c r="AA284" s="146" t="str">
        <f t="shared" si="69"/>
        <v>EX</v>
      </c>
      <c r="AB284" s="146">
        <f t="shared" si="71"/>
        <v>0</v>
      </c>
      <c r="AC284" t="str">
        <f t="shared" si="74"/>
        <v>EX</v>
      </c>
      <c r="AD284" s="74">
        <f t="shared" si="75"/>
        <v>6000</v>
      </c>
      <c r="AE284" s="74">
        <f t="shared" si="80"/>
        <v>6000</v>
      </c>
      <c r="AF284">
        <v>1</v>
      </c>
      <c r="AG284">
        <v>0</v>
      </c>
      <c r="AH284" s="74">
        <v>0</v>
      </c>
      <c r="AJ284" s="74">
        <f t="shared" si="76"/>
        <v>0</v>
      </c>
      <c r="AK284" s="74">
        <f t="shared" si="70"/>
        <v>6000</v>
      </c>
      <c r="AL284" t="str">
        <f t="shared" si="77"/>
        <v>N</v>
      </c>
      <c r="AN284" t="s">
        <v>118</v>
      </c>
      <c r="AO284" t="s">
        <v>117</v>
      </c>
      <c r="AP284" t="str">
        <f t="shared" si="78"/>
        <v>89</v>
      </c>
      <c r="AQ284" s="145" t="s">
        <v>1826</v>
      </c>
      <c r="AR284" t="str">
        <f t="shared" si="79"/>
        <v>1-Adjusted Base Budget</v>
      </c>
      <c r="AS284" s="145" t="s">
        <v>1827</v>
      </c>
      <c r="AT284" t="s">
        <v>213</v>
      </c>
      <c r="AV284" t="str">
        <f t="shared" si="73"/>
        <v>GRAD</v>
      </c>
      <c r="AW284" t="str">
        <f t="shared" si="72"/>
        <v>UNIVERSITY GRADUATE SCHOOL</v>
      </c>
    </row>
    <row r="285" spans="1:49">
      <c r="A285" s="59">
        <v>2018</v>
      </c>
      <c r="B285" t="s">
        <v>137</v>
      </c>
      <c r="C285" t="s">
        <v>118</v>
      </c>
      <c r="D285" t="s">
        <v>117</v>
      </c>
      <c r="E285" t="s">
        <v>589</v>
      </c>
      <c r="F285" t="s">
        <v>228</v>
      </c>
      <c r="H285" t="s">
        <v>590</v>
      </c>
      <c r="I285" s="170" t="s">
        <v>114</v>
      </c>
      <c r="J285" t="s">
        <v>582</v>
      </c>
      <c r="K285" t="s">
        <v>214</v>
      </c>
      <c r="L285" t="s">
        <v>620</v>
      </c>
      <c r="M285" t="s">
        <v>621</v>
      </c>
      <c r="N285" t="s">
        <v>217</v>
      </c>
      <c r="O285" t="s">
        <v>263</v>
      </c>
      <c r="P285" t="s">
        <v>465</v>
      </c>
      <c r="Q285" t="s">
        <v>466</v>
      </c>
      <c r="R285" t="s">
        <v>467</v>
      </c>
      <c r="S285" t="s">
        <v>338</v>
      </c>
      <c r="T285" t="s">
        <v>339</v>
      </c>
      <c r="U285" s="61" t="s">
        <v>340</v>
      </c>
      <c r="V285" t="s">
        <v>219</v>
      </c>
      <c r="W285" t="s">
        <v>263</v>
      </c>
      <c r="X285" s="59">
        <v>2500</v>
      </c>
      <c r="Y285" s="59">
        <v>2500</v>
      </c>
      <c r="AA285" s="146" t="str">
        <f t="shared" si="69"/>
        <v>EX</v>
      </c>
      <c r="AB285" s="146">
        <f t="shared" si="71"/>
        <v>0</v>
      </c>
      <c r="AC285" t="str">
        <f t="shared" si="74"/>
        <v>EX</v>
      </c>
      <c r="AD285" s="74">
        <f t="shared" si="75"/>
        <v>2500</v>
      </c>
      <c r="AE285" s="74">
        <f t="shared" si="80"/>
        <v>2500</v>
      </c>
      <c r="AF285">
        <v>1</v>
      </c>
      <c r="AG285">
        <v>0</v>
      </c>
      <c r="AH285" s="74">
        <v>0</v>
      </c>
      <c r="AJ285" s="74">
        <f t="shared" si="76"/>
        <v>0</v>
      </c>
      <c r="AK285" s="74">
        <f t="shared" si="70"/>
        <v>2500</v>
      </c>
      <c r="AL285" t="str">
        <f t="shared" si="77"/>
        <v>N</v>
      </c>
      <c r="AN285" t="s">
        <v>118</v>
      </c>
      <c r="AO285" t="s">
        <v>117</v>
      </c>
      <c r="AP285" t="str">
        <f t="shared" si="78"/>
        <v>89</v>
      </c>
      <c r="AQ285" s="145" t="s">
        <v>1826</v>
      </c>
      <c r="AR285" t="str">
        <f t="shared" si="79"/>
        <v>1-Adjusted Base Budget</v>
      </c>
      <c r="AS285" s="145" t="s">
        <v>1827</v>
      </c>
      <c r="AT285" t="s">
        <v>213</v>
      </c>
      <c r="AV285" t="str">
        <f t="shared" si="73"/>
        <v>GRAD</v>
      </c>
      <c r="AW285" t="str">
        <f t="shared" si="72"/>
        <v>UNIVERSITY GRADUATE SCHOOL</v>
      </c>
    </row>
    <row r="286" spans="1:49">
      <c r="A286" s="59">
        <v>2018</v>
      </c>
      <c r="B286" t="s">
        <v>137</v>
      </c>
      <c r="C286" t="s">
        <v>118</v>
      </c>
      <c r="D286" t="s">
        <v>117</v>
      </c>
      <c r="E286" t="s">
        <v>589</v>
      </c>
      <c r="F286" t="s">
        <v>228</v>
      </c>
      <c r="H286" t="s">
        <v>590</v>
      </c>
      <c r="I286" s="170" t="s">
        <v>114</v>
      </c>
      <c r="J286" t="s">
        <v>582</v>
      </c>
      <c r="K286" t="s">
        <v>214</v>
      </c>
      <c r="L286" t="s">
        <v>622</v>
      </c>
      <c r="M286" t="s">
        <v>623</v>
      </c>
      <c r="N286" t="s">
        <v>217</v>
      </c>
      <c r="O286" t="s">
        <v>263</v>
      </c>
      <c r="P286" t="s">
        <v>379</v>
      </c>
      <c r="Q286" t="s">
        <v>379</v>
      </c>
      <c r="R286" t="s">
        <v>380</v>
      </c>
      <c r="S286" t="s">
        <v>264</v>
      </c>
      <c r="T286" t="s">
        <v>265</v>
      </c>
      <c r="U286" s="61" t="s">
        <v>266</v>
      </c>
      <c r="V286" t="s">
        <v>219</v>
      </c>
      <c r="W286" t="s">
        <v>263</v>
      </c>
      <c r="X286" s="59">
        <v>1500</v>
      </c>
      <c r="Y286" s="59">
        <v>1500</v>
      </c>
      <c r="AA286" s="146" t="str">
        <f t="shared" si="69"/>
        <v>EX</v>
      </c>
      <c r="AB286" s="146">
        <f t="shared" si="71"/>
        <v>0</v>
      </c>
      <c r="AC286" t="str">
        <f t="shared" si="74"/>
        <v>EX</v>
      </c>
      <c r="AD286" s="74">
        <f t="shared" si="75"/>
        <v>1500</v>
      </c>
      <c r="AE286" s="74">
        <f t="shared" si="80"/>
        <v>1500</v>
      </c>
      <c r="AF286">
        <v>1</v>
      </c>
      <c r="AG286">
        <v>0</v>
      </c>
      <c r="AH286" s="74">
        <v>0</v>
      </c>
      <c r="AJ286" s="74">
        <f t="shared" si="76"/>
        <v>0</v>
      </c>
      <c r="AK286" s="74">
        <f t="shared" si="70"/>
        <v>1500</v>
      </c>
      <c r="AL286" t="str">
        <f t="shared" si="77"/>
        <v>N</v>
      </c>
      <c r="AN286" t="s">
        <v>118</v>
      </c>
      <c r="AO286" t="s">
        <v>117</v>
      </c>
      <c r="AP286" t="str">
        <f t="shared" si="78"/>
        <v>89</v>
      </c>
      <c r="AQ286" s="145" t="s">
        <v>1826</v>
      </c>
      <c r="AR286" t="str">
        <f t="shared" si="79"/>
        <v>1-Adjusted Base Budget</v>
      </c>
      <c r="AS286" s="145" t="s">
        <v>1827</v>
      </c>
      <c r="AT286" t="s">
        <v>213</v>
      </c>
      <c r="AV286" t="str">
        <f t="shared" si="73"/>
        <v>GRAD</v>
      </c>
      <c r="AW286" t="str">
        <f t="shared" si="72"/>
        <v>UNIVERSITY GRADUATE SCHOOL</v>
      </c>
    </row>
    <row r="287" spans="1:49">
      <c r="A287" s="59">
        <v>2018</v>
      </c>
      <c r="B287" t="s">
        <v>137</v>
      </c>
      <c r="C287" t="s">
        <v>118</v>
      </c>
      <c r="D287" t="s">
        <v>117</v>
      </c>
      <c r="E287" t="s">
        <v>589</v>
      </c>
      <c r="F287" t="s">
        <v>228</v>
      </c>
      <c r="H287" t="s">
        <v>590</v>
      </c>
      <c r="I287" s="170" t="s">
        <v>114</v>
      </c>
      <c r="J287" t="s">
        <v>582</v>
      </c>
      <c r="K287" t="s">
        <v>214</v>
      </c>
      <c r="L287" t="s">
        <v>350</v>
      </c>
      <c r="M287" t="s">
        <v>351</v>
      </c>
      <c r="N287" t="s">
        <v>217</v>
      </c>
      <c r="O287" t="s">
        <v>263</v>
      </c>
      <c r="P287" t="s">
        <v>352</v>
      </c>
      <c r="Q287" t="s">
        <v>353</v>
      </c>
      <c r="R287" t="s">
        <v>354</v>
      </c>
      <c r="S287" t="s">
        <v>264</v>
      </c>
      <c r="T287" t="s">
        <v>265</v>
      </c>
      <c r="U287" s="61" t="s">
        <v>266</v>
      </c>
      <c r="V287" t="s">
        <v>219</v>
      </c>
      <c r="W287" t="s">
        <v>263</v>
      </c>
      <c r="X287" s="59">
        <v>14500</v>
      </c>
      <c r="Y287" s="59">
        <v>14500</v>
      </c>
      <c r="AA287" s="146" t="str">
        <f t="shared" si="69"/>
        <v>EX</v>
      </c>
      <c r="AB287" s="146">
        <f t="shared" si="71"/>
        <v>0</v>
      </c>
      <c r="AC287" t="str">
        <f t="shared" si="74"/>
        <v>EX</v>
      </c>
      <c r="AD287" s="74">
        <f t="shared" si="75"/>
        <v>14500</v>
      </c>
      <c r="AE287" s="74">
        <f t="shared" si="80"/>
        <v>14500</v>
      </c>
      <c r="AF287">
        <v>1</v>
      </c>
      <c r="AG287">
        <v>0</v>
      </c>
      <c r="AH287" s="74">
        <v>0</v>
      </c>
      <c r="AJ287" s="74">
        <f t="shared" si="76"/>
        <v>0</v>
      </c>
      <c r="AK287" s="74">
        <f t="shared" si="70"/>
        <v>14500</v>
      </c>
      <c r="AL287" t="str">
        <f t="shared" si="77"/>
        <v>N</v>
      </c>
      <c r="AN287" t="s">
        <v>118</v>
      </c>
      <c r="AO287" t="s">
        <v>117</v>
      </c>
      <c r="AP287" t="str">
        <f t="shared" si="78"/>
        <v>89</v>
      </c>
      <c r="AQ287" s="145" t="s">
        <v>1826</v>
      </c>
      <c r="AR287" t="str">
        <f t="shared" si="79"/>
        <v>1-Adjusted Base Budget</v>
      </c>
      <c r="AS287" s="145" t="s">
        <v>1827</v>
      </c>
      <c r="AT287" t="s">
        <v>213</v>
      </c>
      <c r="AV287" t="str">
        <f t="shared" si="73"/>
        <v>GRAD</v>
      </c>
      <c r="AW287" t="str">
        <f t="shared" si="72"/>
        <v>UNIVERSITY GRADUATE SCHOOL</v>
      </c>
    </row>
    <row r="288" spans="1:49">
      <c r="A288" s="59">
        <v>2018</v>
      </c>
      <c r="B288" t="s">
        <v>137</v>
      </c>
      <c r="C288" t="s">
        <v>118</v>
      </c>
      <c r="D288" t="s">
        <v>117</v>
      </c>
      <c r="E288" t="s">
        <v>607</v>
      </c>
      <c r="F288" t="s">
        <v>228</v>
      </c>
      <c r="H288" t="s">
        <v>608</v>
      </c>
      <c r="I288" s="170" t="s">
        <v>114</v>
      </c>
      <c r="J288" t="s">
        <v>582</v>
      </c>
      <c r="K288" t="s">
        <v>214</v>
      </c>
      <c r="L288" t="s">
        <v>350</v>
      </c>
      <c r="M288" t="s">
        <v>351</v>
      </c>
      <c r="N288" t="s">
        <v>217</v>
      </c>
      <c r="O288" t="s">
        <v>263</v>
      </c>
      <c r="P288" t="s">
        <v>352</v>
      </c>
      <c r="Q288" t="s">
        <v>353</v>
      </c>
      <c r="R288" t="s">
        <v>354</v>
      </c>
      <c r="S288" t="s">
        <v>264</v>
      </c>
      <c r="T288" t="s">
        <v>265</v>
      </c>
      <c r="U288" s="61" t="s">
        <v>266</v>
      </c>
      <c r="V288" t="s">
        <v>22</v>
      </c>
      <c r="W288" t="s">
        <v>263</v>
      </c>
      <c r="X288" s="59">
        <v>50000</v>
      </c>
      <c r="Y288" s="59">
        <v>50000</v>
      </c>
      <c r="AA288" s="146" t="str">
        <f t="shared" si="69"/>
        <v>EX</v>
      </c>
      <c r="AB288" s="146">
        <f t="shared" si="71"/>
        <v>0</v>
      </c>
      <c r="AC288" t="str">
        <f t="shared" si="74"/>
        <v>EX</v>
      </c>
      <c r="AD288" s="74">
        <f t="shared" si="75"/>
        <v>50000</v>
      </c>
      <c r="AE288" s="74">
        <f t="shared" si="80"/>
        <v>50000</v>
      </c>
      <c r="AF288">
        <v>1</v>
      </c>
      <c r="AG288">
        <v>0</v>
      </c>
      <c r="AH288" s="74">
        <v>0</v>
      </c>
      <c r="AJ288" s="74">
        <f t="shared" si="76"/>
        <v>0</v>
      </c>
      <c r="AK288" s="74">
        <f t="shared" si="70"/>
        <v>50000</v>
      </c>
      <c r="AL288" t="str">
        <f t="shared" si="77"/>
        <v>N</v>
      </c>
      <c r="AN288" t="s">
        <v>118</v>
      </c>
      <c r="AO288" t="s">
        <v>117</v>
      </c>
      <c r="AP288" t="str">
        <f t="shared" si="78"/>
        <v>89</v>
      </c>
      <c r="AQ288" s="145" t="s">
        <v>1826</v>
      </c>
      <c r="AR288" t="str">
        <f t="shared" si="79"/>
        <v>1-Adjusted Base Budget</v>
      </c>
      <c r="AS288" s="145" t="s">
        <v>1827</v>
      </c>
      <c r="AT288" t="s">
        <v>213</v>
      </c>
      <c r="AV288" t="str">
        <f t="shared" si="73"/>
        <v>GRAD</v>
      </c>
      <c r="AW288" t="str">
        <f t="shared" si="72"/>
        <v>UNIVERSITY GRADUATE SCHOOL</v>
      </c>
    </row>
    <row r="289" spans="1:49">
      <c r="A289" s="59">
        <v>2018</v>
      </c>
      <c r="B289" t="s">
        <v>137</v>
      </c>
      <c r="C289" t="s">
        <v>118</v>
      </c>
      <c r="D289" t="s">
        <v>117</v>
      </c>
      <c r="E289" t="s">
        <v>589</v>
      </c>
      <c r="F289" t="s">
        <v>228</v>
      </c>
      <c r="H289" t="s">
        <v>590</v>
      </c>
      <c r="I289" s="170" t="s">
        <v>114</v>
      </c>
      <c r="J289" t="s">
        <v>582</v>
      </c>
      <c r="K289" t="s">
        <v>214</v>
      </c>
      <c r="L289" t="s">
        <v>355</v>
      </c>
      <c r="M289" t="s">
        <v>356</v>
      </c>
      <c r="N289" t="s">
        <v>217</v>
      </c>
      <c r="O289" t="s">
        <v>263</v>
      </c>
      <c r="P289" t="s">
        <v>357</v>
      </c>
      <c r="Q289" t="s">
        <v>358</v>
      </c>
      <c r="R289" t="s">
        <v>359</v>
      </c>
      <c r="S289" t="s">
        <v>264</v>
      </c>
      <c r="T289" t="s">
        <v>265</v>
      </c>
      <c r="U289" s="61" t="s">
        <v>266</v>
      </c>
      <c r="V289" t="s">
        <v>219</v>
      </c>
      <c r="W289" t="s">
        <v>263</v>
      </c>
      <c r="X289" s="59">
        <v>4000</v>
      </c>
      <c r="Y289" s="59">
        <v>4000</v>
      </c>
      <c r="AA289" s="146" t="str">
        <f t="shared" si="69"/>
        <v>EX</v>
      </c>
      <c r="AB289" s="146">
        <f t="shared" si="71"/>
        <v>0</v>
      </c>
      <c r="AC289" t="str">
        <f t="shared" si="74"/>
        <v>EX</v>
      </c>
      <c r="AD289" s="74">
        <f t="shared" si="75"/>
        <v>4000</v>
      </c>
      <c r="AE289" s="74">
        <f t="shared" si="80"/>
        <v>4000</v>
      </c>
      <c r="AF289">
        <v>1</v>
      </c>
      <c r="AG289">
        <v>0</v>
      </c>
      <c r="AH289" s="74">
        <v>0</v>
      </c>
      <c r="AJ289" s="74">
        <f t="shared" si="76"/>
        <v>0</v>
      </c>
      <c r="AK289" s="74">
        <f t="shared" si="70"/>
        <v>4000</v>
      </c>
      <c r="AL289" t="str">
        <f t="shared" si="77"/>
        <v>N</v>
      </c>
      <c r="AN289" t="s">
        <v>118</v>
      </c>
      <c r="AO289" t="s">
        <v>117</v>
      </c>
      <c r="AP289" t="str">
        <f t="shared" si="78"/>
        <v>89</v>
      </c>
      <c r="AQ289" s="145" t="s">
        <v>1826</v>
      </c>
      <c r="AR289" t="str">
        <f t="shared" si="79"/>
        <v>1-Adjusted Base Budget</v>
      </c>
      <c r="AS289" s="145" t="s">
        <v>1827</v>
      </c>
      <c r="AT289" t="s">
        <v>213</v>
      </c>
      <c r="AV289" t="str">
        <f t="shared" si="73"/>
        <v>GRAD</v>
      </c>
      <c r="AW289" t="str">
        <f t="shared" si="72"/>
        <v>UNIVERSITY GRADUATE SCHOOL</v>
      </c>
    </row>
    <row r="290" spans="1:49">
      <c r="A290" s="59">
        <v>2018</v>
      </c>
      <c r="B290" t="s">
        <v>137</v>
      </c>
      <c r="C290" t="s">
        <v>118</v>
      </c>
      <c r="D290" t="s">
        <v>117</v>
      </c>
      <c r="E290" t="s">
        <v>624</v>
      </c>
      <c r="F290" t="s">
        <v>228</v>
      </c>
      <c r="H290" t="s">
        <v>625</v>
      </c>
      <c r="I290" s="170" t="s">
        <v>114</v>
      </c>
      <c r="J290" t="s">
        <v>582</v>
      </c>
      <c r="K290" t="s">
        <v>214</v>
      </c>
      <c r="L290" t="s">
        <v>355</v>
      </c>
      <c r="M290" t="s">
        <v>356</v>
      </c>
      <c r="N290" t="s">
        <v>217</v>
      </c>
      <c r="O290" t="s">
        <v>263</v>
      </c>
      <c r="P290" t="s">
        <v>357</v>
      </c>
      <c r="Q290" t="s">
        <v>358</v>
      </c>
      <c r="R290" t="s">
        <v>359</v>
      </c>
      <c r="S290" t="s">
        <v>264</v>
      </c>
      <c r="T290" t="s">
        <v>265</v>
      </c>
      <c r="U290" s="61" t="s">
        <v>266</v>
      </c>
      <c r="V290" t="s">
        <v>219</v>
      </c>
      <c r="W290" t="s">
        <v>263</v>
      </c>
      <c r="X290" s="59">
        <v>5500</v>
      </c>
      <c r="Y290" s="59">
        <v>5500</v>
      </c>
      <c r="AA290" s="146" t="str">
        <f t="shared" si="69"/>
        <v>EX</v>
      </c>
      <c r="AB290" s="146">
        <f t="shared" si="71"/>
        <v>0</v>
      </c>
      <c r="AC290" t="str">
        <f t="shared" si="74"/>
        <v>EX</v>
      </c>
      <c r="AD290" s="74">
        <f t="shared" si="75"/>
        <v>5500</v>
      </c>
      <c r="AE290" s="74">
        <f t="shared" si="80"/>
        <v>5500</v>
      </c>
      <c r="AF290">
        <v>1</v>
      </c>
      <c r="AG290">
        <v>0</v>
      </c>
      <c r="AH290" s="74">
        <v>0</v>
      </c>
      <c r="AJ290" s="74">
        <f t="shared" si="76"/>
        <v>0</v>
      </c>
      <c r="AK290" s="74">
        <f t="shared" si="70"/>
        <v>5500</v>
      </c>
      <c r="AL290" t="str">
        <f t="shared" si="77"/>
        <v>N</v>
      </c>
      <c r="AN290" t="s">
        <v>118</v>
      </c>
      <c r="AO290" t="s">
        <v>117</v>
      </c>
      <c r="AP290" t="str">
        <f t="shared" si="78"/>
        <v>89</v>
      </c>
      <c r="AQ290" s="145" t="s">
        <v>1826</v>
      </c>
      <c r="AR290" t="str">
        <f t="shared" si="79"/>
        <v>1-Adjusted Base Budget</v>
      </c>
      <c r="AS290" s="145" t="s">
        <v>1827</v>
      </c>
      <c r="AT290" t="s">
        <v>213</v>
      </c>
      <c r="AV290" t="str">
        <f t="shared" si="73"/>
        <v>GRAD</v>
      </c>
      <c r="AW290" t="str">
        <f t="shared" si="72"/>
        <v>UNIVERSITY GRADUATE SCHOOL</v>
      </c>
    </row>
    <row r="291" spans="1:49">
      <c r="A291" s="59">
        <v>2018</v>
      </c>
      <c r="B291" t="s">
        <v>137</v>
      </c>
      <c r="C291" t="s">
        <v>118</v>
      </c>
      <c r="D291" t="s">
        <v>117</v>
      </c>
      <c r="E291" t="s">
        <v>607</v>
      </c>
      <c r="F291" t="s">
        <v>228</v>
      </c>
      <c r="H291" t="s">
        <v>608</v>
      </c>
      <c r="I291" s="170" t="s">
        <v>114</v>
      </c>
      <c r="J291" t="s">
        <v>582</v>
      </c>
      <c r="K291" t="s">
        <v>214</v>
      </c>
      <c r="L291" t="s">
        <v>355</v>
      </c>
      <c r="M291" t="s">
        <v>356</v>
      </c>
      <c r="N291" t="s">
        <v>217</v>
      </c>
      <c r="O291" t="s">
        <v>263</v>
      </c>
      <c r="P291" t="s">
        <v>357</v>
      </c>
      <c r="Q291" t="s">
        <v>358</v>
      </c>
      <c r="R291" t="s">
        <v>359</v>
      </c>
      <c r="S291" t="s">
        <v>264</v>
      </c>
      <c r="T291" t="s">
        <v>265</v>
      </c>
      <c r="U291" s="61" t="s">
        <v>266</v>
      </c>
      <c r="V291" t="s">
        <v>22</v>
      </c>
      <c r="W291" t="s">
        <v>263</v>
      </c>
      <c r="X291" s="59">
        <v>15500</v>
      </c>
      <c r="Y291" s="59">
        <v>15500</v>
      </c>
      <c r="AA291" s="146" t="str">
        <f t="shared" si="69"/>
        <v>EX</v>
      </c>
      <c r="AB291" s="146">
        <f t="shared" si="71"/>
        <v>0</v>
      </c>
      <c r="AC291" t="str">
        <f t="shared" si="74"/>
        <v>EX</v>
      </c>
      <c r="AD291" s="74">
        <f t="shared" si="75"/>
        <v>15500</v>
      </c>
      <c r="AE291" s="74">
        <f t="shared" si="80"/>
        <v>15500</v>
      </c>
      <c r="AF291">
        <v>1</v>
      </c>
      <c r="AG291">
        <v>0</v>
      </c>
      <c r="AH291" s="74">
        <v>0</v>
      </c>
      <c r="AJ291" s="74">
        <f t="shared" si="76"/>
        <v>0</v>
      </c>
      <c r="AK291" s="74">
        <f t="shared" si="70"/>
        <v>15500</v>
      </c>
      <c r="AL291" t="str">
        <f t="shared" si="77"/>
        <v>N</v>
      </c>
      <c r="AN291" t="s">
        <v>118</v>
      </c>
      <c r="AO291" t="s">
        <v>117</v>
      </c>
      <c r="AP291" t="str">
        <f t="shared" si="78"/>
        <v>89</v>
      </c>
      <c r="AQ291" s="145" t="s">
        <v>1826</v>
      </c>
      <c r="AR291" t="str">
        <f t="shared" si="79"/>
        <v>1-Adjusted Base Budget</v>
      </c>
      <c r="AS291" s="145" t="s">
        <v>1827</v>
      </c>
      <c r="AT291" t="s">
        <v>213</v>
      </c>
      <c r="AV291" t="str">
        <f t="shared" si="73"/>
        <v>GRAD</v>
      </c>
      <c r="AW291" t="str">
        <f t="shared" si="72"/>
        <v>UNIVERSITY GRADUATE SCHOOL</v>
      </c>
    </row>
    <row r="292" spans="1:49">
      <c r="A292" s="59">
        <v>2018</v>
      </c>
      <c r="B292" t="s">
        <v>137</v>
      </c>
      <c r="C292" t="s">
        <v>118</v>
      </c>
      <c r="D292" t="s">
        <v>117</v>
      </c>
      <c r="E292" t="s">
        <v>589</v>
      </c>
      <c r="F292" t="s">
        <v>228</v>
      </c>
      <c r="H292" t="s">
        <v>590</v>
      </c>
      <c r="I292" s="170" t="s">
        <v>114</v>
      </c>
      <c r="J292" t="s">
        <v>582</v>
      </c>
      <c r="K292" t="s">
        <v>214</v>
      </c>
      <c r="L292" t="s">
        <v>360</v>
      </c>
      <c r="M292" t="s">
        <v>361</v>
      </c>
      <c r="N292" t="s">
        <v>217</v>
      </c>
      <c r="O292" t="s">
        <v>263</v>
      </c>
      <c r="P292" t="s">
        <v>362</v>
      </c>
      <c r="Q292" t="s">
        <v>363</v>
      </c>
      <c r="R292" t="s">
        <v>364</v>
      </c>
      <c r="S292" t="s">
        <v>264</v>
      </c>
      <c r="T292" t="s">
        <v>265</v>
      </c>
      <c r="U292" s="61" t="s">
        <v>266</v>
      </c>
      <c r="V292" t="s">
        <v>219</v>
      </c>
      <c r="W292" t="s">
        <v>263</v>
      </c>
      <c r="X292" s="59">
        <v>2200</v>
      </c>
      <c r="Y292" s="59">
        <v>2200</v>
      </c>
      <c r="AA292" s="146" t="str">
        <f t="shared" si="69"/>
        <v>EX</v>
      </c>
      <c r="AB292" s="146">
        <f t="shared" si="71"/>
        <v>0</v>
      </c>
      <c r="AC292" t="str">
        <f t="shared" si="74"/>
        <v>EX</v>
      </c>
      <c r="AD292" s="74">
        <f t="shared" si="75"/>
        <v>2200</v>
      </c>
      <c r="AE292" s="74">
        <f t="shared" si="80"/>
        <v>2200</v>
      </c>
      <c r="AF292">
        <v>1</v>
      </c>
      <c r="AG292">
        <v>0</v>
      </c>
      <c r="AH292" s="74">
        <v>0</v>
      </c>
      <c r="AJ292" s="74">
        <f t="shared" si="76"/>
        <v>0</v>
      </c>
      <c r="AK292" s="74">
        <f t="shared" si="70"/>
        <v>2200</v>
      </c>
      <c r="AL292" t="str">
        <f t="shared" si="77"/>
        <v>N</v>
      </c>
      <c r="AN292" t="s">
        <v>118</v>
      </c>
      <c r="AO292" t="s">
        <v>117</v>
      </c>
      <c r="AP292" t="str">
        <f t="shared" si="78"/>
        <v>89</v>
      </c>
      <c r="AQ292" s="145" t="s">
        <v>1826</v>
      </c>
      <c r="AR292" t="str">
        <f t="shared" si="79"/>
        <v>1-Adjusted Base Budget</v>
      </c>
      <c r="AS292" s="145" t="s">
        <v>1827</v>
      </c>
      <c r="AT292" t="s">
        <v>213</v>
      </c>
      <c r="AV292" t="str">
        <f t="shared" si="73"/>
        <v>GRAD</v>
      </c>
      <c r="AW292" t="str">
        <f t="shared" si="72"/>
        <v>UNIVERSITY GRADUATE SCHOOL</v>
      </c>
    </row>
    <row r="293" spans="1:49">
      <c r="A293" s="59">
        <v>2018</v>
      </c>
      <c r="B293" t="s">
        <v>137</v>
      </c>
      <c r="C293" t="s">
        <v>118</v>
      </c>
      <c r="D293" t="s">
        <v>117</v>
      </c>
      <c r="E293" t="s">
        <v>607</v>
      </c>
      <c r="F293" t="s">
        <v>228</v>
      </c>
      <c r="H293" t="s">
        <v>608</v>
      </c>
      <c r="I293" s="170" t="s">
        <v>114</v>
      </c>
      <c r="J293" t="s">
        <v>582</v>
      </c>
      <c r="K293" t="s">
        <v>214</v>
      </c>
      <c r="L293" t="s">
        <v>360</v>
      </c>
      <c r="M293" t="s">
        <v>361</v>
      </c>
      <c r="N293" t="s">
        <v>217</v>
      </c>
      <c r="O293" t="s">
        <v>263</v>
      </c>
      <c r="P293" t="s">
        <v>362</v>
      </c>
      <c r="Q293" t="s">
        <v>363</v>
      </c>
      <c r="R293" t="s">
        <v>364</v>
      </c>
      <c r="S293" t="s">
        <v>264</v>
      </c>
      <c r="T293" t="s">
        <v>265</v>
      </c>
      <c r="U293" s="61" t="s">
        <v>266</v>
      </c>
      <c r="V293" t="s">
        <v>22</v>
      </c>
      <c r="W293" t="s">
        <v>263</v>
      </c>
      <c r="X293" s="59">
        <v>250</v>
      </c>
      <c r="Y293" s="59">
        <v>250</v>
      </c>
      <c r="AA293" s="146" t="str">
        <f t="shared" si="69"/>
        <v>EX</v>
      </c>
      <c r="AB293" s="146">
        <f t="shared" si="71"/>
        <v>0</v>
      </c>
      <c r="AC293" t="str">
        <f t="shared" si="74"/>
        <v>EX</v>
      </c>
      <c r="AD293" s="74">
        <f t="shared" si="75"/>
        <v>250</v>
      </c>
      <c r="AE293" s="74">
        <f t="shared" si="80"/>
        <v>250</v>
      </c>
      <c r="AF293">
        <v>1</v>
      </c>
      <c r="AG293">
        <v>0</v>
      </c>
      <c r="AH293" s="74">
        <v>0</v>
      </c>
      <c r="AJ293" s="74">
        <f t="shared" si="76"/>
        <v>0</v>
      </c>
      <c r="AK293" s="74">
        <f t="shared" si="70"/>
        <v>250</v>
      </c>
      <c r="AL293" t="str">
        <f t="shared" si="77"/>
        <v>N</v>
      </c>
      <c r="AN293" t="s">
        <v>118</v>
      </c>
      <c r="AO293" t="s">
        <v>117</v>
      </c>
      <c r="AP293" t="str">
        <f t="shared" si="78"/>
        <v>89</v>
      </c>
      <c r="AQ293" s="145" t="s">
        <v>1826</v>
      </c>
      <c r="AR293" t="str">
        <f t="shared" si="79"/>
        <v>1-Adjusted Base Budget</v>
      </c>
      <c r="AS293" s="145" t="s">
        <v>1827</v>
      </c>
      <c r="AT293" t="s">
        <v>213</v>
      </c>
      <c r="AV293" t="str">
        <f t="shared" si="73"/>
        <v>GRAD</v>
      </c>
      <c r="AW293" t="str">
        <f t="shared" si="72"/>
        <v>UNIVERSITY GRADUATE SCHOOL</v>
      </c>
    </row>
    <row r="294" spans="1:49">
      <c r="A294" s="59">
        <v>2018</v>
      </c>
      <c r="B294" t="s">
        <v>137</v>
      </c>
      <c r="C294" t="s">
        <v>118</v>
      </c>
      <c r="D294" t="s">
        <v>117</v>
      </c>
      <c r="E294" t="s">
        <v>589</v>
      </c>
      <c r="F294" t="s">
        <v>228</v>
      </c>
      <c r="H294" t="s">
        <v>590</v>
      </c>
      <c r="I294" s="170" t="s">
        <v>114</v>
      </c>
      <c r="J294" t="s">
        <v>582</v>
      </c>
      <c r="K294" t="s">
        <v>214</v>
      </c>
      <c r="L294" t="s">
        <v>484</v>
      </c>
      <c r="M294" t="s">
        <v>485</v>
      </c>
      <c r="N294" t="s">
        <v>217</v>
      </c>
      <c r="O294" t="s">
        <v>263</v>
      </c>
      <c r="P294" t="s">
        <v>362</v>
      </c>
      <c r="Q294" t="s">
        <v>363</v>
      </c>
      <c r="R294" t="s">
        <v>364</v>
      </c>
      <c r="S294" t="s">
        <v>264</v>
      </c>
      <c r="T294" t="s">
        <v>265</v>
      </c>
      <c r="U294" s="61" t="s">
        <v>266</v>
      </c>
      <c r="V294" t="s">
        <v>219</v>
      </c>
      <c r="W294" t="s">
        <v>263</v>
      </c>
      <c r="X294" s="59">
        <v>500</v>
      </c>
      <c r="Y294" s="59">
        <v>500</v>
      </c>
      <c r="AA294" s="146" t="str">
        <f t="shared" si="69"/>
        <v>EX</v>
      </c>
      <c r="AB294" s="146">
        <f t="shared" si="71"/>
        <v>0</v>
      </c>
      <c r="AC294" t="str">
        <f t="shared" si="74"/>
        <v>EX</v>
      </c>
      <c r="AD294" s="74">
        <f t="shared" si="75"/>
        <v>500</v>
      </c>
      <c r="AE294" s="74">
        <f t="shared" si="80"/>
        <v>500</v>
      </c>
      <c r="AF294">
        <v>1</v>
      </c>
      <c r="AG294">
        <v>0</v>
      </c>
      <c r="AH294" s="74">
        <v>0</v>
      </c>
      <c r="AJ294" s="74">
        <f t="shared" si="76"/>
        <v>0</v>
      </c>
      <c r="AK294" s="74">
        <f t="shared" si="70"/>
        <v>500</v>
      </c>
      <c r="AL294" t="str">
        <f t="shared" si="77"/>
        <v>N</v>
      </c>
      <c r="AN294" t="s">
        <v>118</v>
      </c>
      <c r="AO294" t="s">
        <v>117</v>
      </c>
      <c r="AP294" t="str">
        <f t="shared" si="78"/>
        <v>89</v>
      </c>
      <c r="AQ294" s="145" t="s">
        <v>1826</v>
      </c>
      <c r="AR294" t="str">
        <f t="shared" si="79"/>
        <v>1-Adjusted Base Budget</v>
      </c>
      <c r="AS294" s="145" t="s">
        <v>1827</v>
      </c>
      <c r="AT294" t="s">
        <v>213</v>
      </c>
      <c r="AV294" t="str">
        <f t="shared" si="73"/>
        <v>GRAD</v>
      </c>
      <c r="AW294" t="str">
        <f t="shared" si="72"/>
        <v>UNIVERSITY GRADUATE SCHOOL</v>
      </c>
    </row>
    <row r="295" spans="1:49">
      <c r="A295" s="59">
        <v>2018</v>
      </c>
      <c r="B295" t="s">
        <v>137</v>
      </c>
      <c r="C295" t="s">
        <v>118</v>
      </c>
      <c r="D295" t="s">
        <v>117</v>
      </c>
      <c r="E295" t="s">
        <v>589</v>
      </c>
      <c r="F295" t="s">
        <v>228</v>
      </c>
      <c r="H295" t="s">
        <v>590</v>
      </c>
      <c r="I295" s="170" t="s">
        <v>114</v>
      </c>
      <c r="J295" t="s">
        <v>582</v>
      </c>
      <c r="K295" t="s">
        <v>214</v>
      </c>
      <c r="L295" t="s">
        <v>493</v>
      </c>
      <c r="M295" t="s">
        <v>494</v>
      </c>
      <c r="N295" t="s">
        <v>217</v>
      </c>
      <c r="O295" t="s">
        <v>263</v>
      </c>
      <c r="P295" t="s">
        <v>488</v>
      </c>
      <c r="Q295" t="s">
        <v>489</v>
      </c>
      <c r="R295" t="s">
        <v>490</v>
      </c>
      <c r="S295" t="s">
        <v>264</v>
      </c>
      <c r="T295" t="s">
        <v>265</v>
      </c>
      <c r="U295" s="61" t="s">
        <v>266</v>
      </c>
      <c r="V295" t="s">
        <v>219</v>
      </c>
      <c r="W295" t="s">
        <v>263</v>
      </c>
      <c r="X295" s="59">
        <v>1100</v>
      </c>
      <c r="Y295" s="59">
        <v>1100</v>
      </c>
      <c r="AA295" s="146" t="str">
        <f t="shared" si="69"/>
        <v>EX</v>
      </c>
      <c r="AB295" s="146">
        <f t="shared" si="71"/>
        <v>0</v>
      </c>
      <c r="AC295" t="str">
        <f t="shared" si="74"/>
        <v>EX</v>
      </c>
      <c r="AD295" s="74">
        <f t="shared" si="75"/>
        <v>1100</v>
      </c>
      <c r="AE295" s="74">
        <f t="shared" si="80"/>
        <v>1100</v>
      </c>
      <c r="AF295">
        <v>1</v>
      </c>
      <c r="AG295">
        <v>0</v>
      </c>
      <c r="AH295" s="74">
        <v>0</v>
      </c>
      <c r="AJ295" s="74">
        <f t="shared" si="76"/>
        <v>0</v>
      </c>
      <c r="AK295" s="74">
        <f t="shared" si="70"/>
        <v>1100</v>
      </c>
      <c r="AL295" t="str">
        <f t="shared" si="77"/>
        <v>N</v>
      </c>
      <c r="AN295" t="s">
        <v>118</v>
      </c>
      <c r="AO295" t="s">
        <v>117</v>
      </c>
      <c r="AP295" t="str">
        <f t="shared" si="78"/>
        <v>89</v>
      </c>
      <c r="AQ295" s="145" t="s">
        <v>1826</v>
      </c>
      <c r="AR295" t="str">
        <f t="shared" si="79"/>
        <v>1-Adjusted Base Budget</v>
      </c>
      <c r="AS295" s="145" t="s">
        <v>1827</v>
      </c>
      <c r="AT295" t="s">
        <v>213</v>
      </c>
      <c r="AV295" t="str">
        <f t="shared" si="73"/>
        <v>GRAD</v>
      </c>
      <c r="AW295" t="str">
        <f t="shared" si="72"/>
        <v>UNIVERSITY GRADUATE SCHOOL</v>
      </c>
    </row>
    <row r="296" spans="1:49">
      <c r="A296" s="59">
        <v>2018</v>
      </c>
      <c r="B296" t="s">
        <v>137</v>
      </c>
      <c r="C296" t="s">
        <v>118</v>
      </c>
      <c r="D296" t="s">
        <v>117</v>
      </c>
      <c r="E296" t="s">
        <v>589</v>
      </c>
      <c r="F296" t="s">
        <v>228</v>
      </c>
      <c r="H296" t="s">
        <v>590</v>
      </c>
      <c r="I296" s="170" t="s">
        <v>114</v>
      </c>
      <c r="J296" t="s">
        <v>582</v>
      </c>
      <c r="K296" t="s">
        <v>214</v>
      </c>
      <c r="L296" t="s">
        <v>365</v>
      </c>
      <c r="M296" t="s">
        <v>366</v>
      </c>
      <c r="N296" t="s">
        <v>217</v>
      </c>
      <c r="O296" t="s">
        <v>263</v>
      </c>
      <c r="P296" t="s">
        <v>367</v>
      </c>
      <c r="Q296" t="s">
        <v>368</v>
      </c>
      <c r="R296" t="s">
        <v>369</v>
      </c>
      <c r="S296" t="s">
        <v>370</v>
      </c>
      <c r="T296" t="s">
        <v>368</v>
      </c>
      <c r="U296" s="61" t="s">
        <v>371</v>
      </c>
      <c r="V296" t="s">
        <v>219</v>
      </c>
      <c r="W296" t="s">
        <v>263</v>
      </c>
      <c r="X296" s="59">
        <v>4000</v>
      </c>
      <c r="Y296" s="59">
        <v>4000</v>
      </c>
      <c r="AA296" s="146" t="str">
        <f t="shared" si="69"/>
        <v>EX</v>
      </c>
      <c r="AB296" s="146">
        <f t="shared" si="71"/>
        <v>0</v>
      </c>
      <c r="AC296" t="str">
        <f t="shared" si="74"/>
        <v>EX</v>
      </c>
      <c r="AD296" s="74">
        <f t="shared" si="75"/>
        <v>4000</v>
      </c>
      <c r="AE296" s="74">
        <f t="shared" si="80"/>
        <v>4000</v>
      </c>
      <c r="AF296">
        <v>1</v>
      </c>
      <c r="AG296">
        <v>0</v>
      </c>
      <c r="AH296" s="74">
        <v>0</v>
      </c>
      <c r="AJ296" s="74">
        <f t="shared" si="76"/>
        <v>0</v>
      </c>
      <c r="AK296" s="74">
        <f t="shared" si="70"/>
        <v>4000</v>
      </c>
      <c r="AL296" t="str">
        <f t="shared" si="77"/>
        <v>N</v>
      </c>
      <c r="AN296" t="s">
        <v>118</v>
      </c>
      <c r="AO296" t="s">
        <v>117</v>
      </c>
      <c r="AP296" t="str">
        <f t="shared" si="78"/>
        <v>89</v>
      </c>
      <c r="AQ296" s="145" t="s">
        <v>1826</v>
      </c>
      <c r="AR296" t="str">
        <f t="shared" si="79"/>
        <v>1-Adjusted Base Budget</v>
      </c>
      <c r="AS296" s="145" t="s">
        <v>1827</v>
      </c>
      <c r="AT296" t="s">
        <v>213</v>
      </c>
      <c r="AV296" t="str">
        <f t="shared" si="73"/>
        <v>GRAD</v>
      </c>
      <c r="AW296" t="str">
        <f t="shared" si="72"/>
        <v>UNIVERSITY GRADUATE SCHOOL</v>
      </c>
    </row>
    <row r="297" spans="1:49">
      <c r="A297" s="59">
        <v>2018</v>
      </c>
      <c r="B297" t="s">
        <v>137</v>
      </c>
      <c r="C297" t="s">
        <v>118</v>
      </c>
      <c r="D297" t="s">
        <v>117</v>
      </c>
      <c r="E297" t="s">
        <v>624</v>
      </c>
      <c r="F297" t="s">
        <v>228</v>
      </c>
      <c r="H297" t="s">
        <v>625</v>
      </c>
      <c r="I297" s="170" t="s">
        <v>114</v>
      </c>
      <c r="J297" t="s">
        <v>582</v>
      </c>
      <c r="K297" t="s">
        <v>214</v>
      </c>
      <c r="L297" t="s">
        <v>365</v>
      </c>
      <c r="M297" t="s">
        <v>366</v>
      </c>
      <c r="N297" t="s">
        <v>217</v>
      </c>
      <c r="O297" t="s">
        <v>263</v>
      </c>
      <c r="P297" t="s">
        <v>367</v>
      </c>
      <c r="Q297" t="s">
        <v>368</v>
      </c>
      <c r="R297" t="s">
        <v>369</v>
      </c>
      <c r="S297" t="s">
        <v>370</v>
      </c>
      <c r="T297" t="s">
        <v>368</v>
      </c>
      <c r="U297" s="61" t="s">
        <v>371</v>
      </c>
      <c r="V297" t="s">
        <v>219</v>
      </c>
      <c r="W297" t="s">
        <v>263</v>
      </c>
      <c r="X297" s="59">
        <v>22000</v>
      </c>
      <c r="Y297" s="59">
        <v>22000</v>
      </c>
      <c r="AA297" s="146" t="str">
        <f t="shared" ref="AA297:AA360" si="81">IF(P297 ="CORI","IN",IF(P297 ="TRIN","IN",O297))</f>
        <v>EX</v>
      </c>
      <c r="AB297" s="146">
        <f t="shared" si="71"/>
        <v>0</v>
      </c>
      <c r="AC297" t="str">
        <f t="shared" si="74"/>
        <v>EX</v>
      </c>
      <c r="AD297" s="74">
        <f t="shared" si="75"/>
        <v>22000</v>
      </c>
      <c r="AE297" s="74">
        <f t="shared" si="80"/>
        <v>22000</v>
      </c>
      <c r="AF297">
        <v>1</v>
      </c>
      <c r="AG297">
        <v>0</v>
      </c>
      <c r="AH297" s="74">
        <v>0</v>
      </c>
      <c r="AJ297" s="74">
        <f t="shared" si="76"/>
        <v>0</v>
      </c>
      <c r="AK297" s="74">
        <f t="shared" si="70"/>
        <v>22000</v>
      </c>
      <c r="AL297" t="str">
        <f t="shared" si="77"/>
        <v>N</v>
      </c>
      <c r="AN297" t="s">
        <v>118</v>
      </c>
      <c r="AO297" t="s">
        <v>117</v>
      </c>
      <c r="AP297" t="str">
        <f t="shared" si="78"/>
        <v>89</v>
      </c>
      <c r="AQ297" s="145" t="s">
        <v>1826</v>
      </c>
      <c r="AR297" t="str">
        <f t="shared" si="79"/>
        <v>1-Adjusted Base Budget</v>
      </c>
      <c r="AS297" s="145" t="s">
        <v>1827</v>
      </c>
      <c r="AT297" t="s">
        <v>213</v>
      </c>
      <c r="AV297" t="str">
        <f t="shared" si="73"/>
        <v>GRAD</v>
      </c>
      <c r="AW297" t="str">
        <f t="shared" si="72"/>
        <v>UNIVERSITY GRADUATE SCHOOL</v>
      </c>
    </row>
    <row r="298" spans="1:49">
      <c r="A298" s="59">
        <v>2018</v>
      </c>
      <c r="B298" t="s">
        <v>137</v>
      </c>
      <c r="C298" t="s">
        <v>118</v>
      </c>
      <c r="D298" t="s">
        <v>117</v>
      </c>
      <c r="E298" t="s">
        <v>607</v>
      </c>
      <c r="F298" t="s">
        <v>228</v>
      </c>
      <c r="H298" t="s">
        <v>608</v>
      </c>
      <c r="I298" s="170" t="s">
        <v>114</v>
      </c>
      <c r="J298" t="s">
        <v>582</v>
      </c>
      <c r="K298" t="s">
        <v>214</v>
      </c>
      <c r="L298" t="s">
        <v>365</v>
      </c>
      <c r="M298" t="s">
        <v>366</v>
      </c>
      <c r="N298" t="s">
        <v>217</v>
      </c>
      <c r="O298" t="s">
        <v>263</v>
      </c>
      <c r="P298" t="s">
        <v>367</v>
      </c>
      <c r="Q298" t="s">
        <v>368</v>
      </c>
      <c r="R298" t="s">
        <v>369</v>
      </c>
      <c r="S298" t="s">
        <v>370</v>
      </c>
      <c r="T298" t="s">
        <v>368</v>
      </c>
      <c r="U298" s="61" t="s">
        <v>371</v>
      </c>
      <c r="V298" t="s">
        <v>22</v>
      </c>
      <c r="W298" t="s">
        <v>263</v>
      </c>
      <c r="X298" s="59">
        <v>110000</v>
      </c>
      <c r="Y298" s="59">
        <v>110000</v>
      </c>
      <c r="AA298" s="146" t="str">
        <f t="shared" si="81"/>
        <v>EX</v>
      </c>
      <c r="AB298" s="146">
        <f t="shared" si="71"/>
        <v>0</v>
      </c>
      <c r="AC298" t="str">
        <f t="shared" si="74"/>
        <v>EX</v>
      </c>
      <c r="AD298" s="74">
        <f t="shared" si="75"/>
        <v>110000</v>
      </c>
      <c r="AE298" s="74">
        <f t="shared" si="80"/>
        <v>110000</v>
      </c>
      <c r="AF298">
        <v>1</v>
      </c>
      <c r="AG298">
        <v>0</v>
      </c>
      <c r="AH298" s="74">
        <v>0</v>
      </c>
      <c r="AJ298" s="74">
        <f t="shared" si="76"/>
        <v>0</v>
      </c>
      <c r="AK298" s="74">
        <f t="shared" si="70"/>
        <v>110000</v>
      </c>
      <c r="AL298" t="str">
        <f t="shared" si="77"/>
        <v>N</v>
      </c>
      <c r="AN298" t="s">
        <v>118</v>
      </c>
      <c r="AO298" t="s">
        <v>117</v>
      </c>
      <c r="AP298" t="str">
        <f t="shared" si="78"/>
        <v>89</v>
      </c>
      <c r="AQ298" s="145" t="s">
        <v>1826</v>
      </c>
      <c r="AR298" t="str">
        <f t="shared" si="79"/>
        <v>1-Adjusted Base Budget</v>
      </c>
      <c r="AS298" s="145" t="s">
        <v>1827</v>
      </c>
      <c r="AT298" t="s">
        <v>213</v>
      </c>
      <c r="AV298" t="str">
        <f t="shared" si="73"/>
        <v>GRAD</v>
      </c>
      <c r="AW298" t="str">
        <f t="shared" si="72"/>
        <v>UNIVERSITY GRADUATE SCHOOL</v>
      </c>
    </row>
    <row r="299" spans="1:49">
      <c r="A299" s="59">
        <v>2018</v>
      </c>
      <c r="B299" t="s">
        <v>137</v>
      </c>
      <c r="C299" t="s">
        <v>118</v>
      </c>
      <c r="D299" t="s">
        <v>117</v>
      </c>
      <c r="E299" t="s">
        <v>589</v>
      </c>
      <c r="F299" t="s">
        <v>228</v>
      </c>
      <c r="H299" t="s">
        <v>590</v>
      </c>
      <c r="I299" s="170" t="s">
        <v>114</v>
      </c>
      <c r="J299" t="s">
        <v>582</v>
      </c>
      <c r="K299" t="s">
        <v>214</v>
      </c>
      <c r="L299" t="s">
        <v>377</v>
      </c>
      <c r="M299" t="s">
        <v>378</v>
      </c>
      <c r="N299" t="s">
        <v>217</v>
      </c>
      <c r="O299" t="s">
        <v>263</v>
      </c>
      <c r="P299" t="s">
        <v>379</v>
      </c>
      <c r="Q299" t="s">
        <v>379</v>
      </c>
      <c r="R299" t="s">
        <v>380</v>
      </c>
      <c r="S299" t="s">
        <v>264</v>
      </c>
      <c r="T299" t="s">
        <v>265</v>
      </c>
      <c r="U299" s="61" t="s">
        <v>266</v>
      </c>
      <c r="V299" t="s">
        <v>219</v>
      </c>
      <c r="W299" t="s">
        <v>263</v>
      </c>
      <c r="X299" s="59">
        <v>8200</v>
      </c>
      <c r="Y299" s="59">
        <v>8200</v>
      </c>
      <c r="AA299" s="146" t="str">
        <f t="shared" si="81"/>
        <v>EX</v>
      </c>
      <c r="AB299" s="146">
        <f t="shared" si="71"/>
        <v>0</v>
      </c>
      <c r="AC299" t="str">
        <f t="shared" si="74"/>
        <v>EX</v>
      </c>
      <c r="AD299" s="74">
        <f t="shared" si="75"/>
        <v>8200</v>
      </c>
      <c r="AE299" s="74">
        <f t="shared" si="80"/>
        <v>8200</v>
      </c>
      <c r="AF299">
        <v>1</v>
      </c>
      <c r="AG299">
        <v>0</v>
      </c>
      <c r="AH299" s="74">
        <v>0</v>
      </c>
      <c r="AJ299" s="74">
        <f t="shared" si="76"/>
        <v>0</v>
      </c>
      <c r="AK299" s="74">
        <f t="shared" si="70"/>
        <v>8200</v>
      </c>
      <c r="AL299" t="str">
        <f t="shared" si="77"/>
        <v>N</v>
      </c>
      <c r="AN299" t="s">
        <v>118</v>
      </c>
      <c r="AO299" t="s">
        <v>117</v>
      </c>
      <c r="AP299" t="str">
        <f t="shared" si="78"/>
        <v>89</v>
      </c>
      <c r="AQ299" s="145" t="s">
        <v>1826</v>
      </c>
      <c r="AR299" t="str">
        <f t="shared" si="79"/>
        <v>1-Adjusted Base Budget</v>
      </c>
      <c r="AS299" s="145" t="s">
        <v>1827</v>
      </c>
      <c r="AT299" t="s">
        <v>213</v>
      </c>
      <c r="AV299" t="str">
        <f t="shared" si="73"/>
        <v>GRAD</v>
      </c>
      <c r="AW299" t="str">
        <f t="shared" si="72"/>
        <v>UNIVERSITY GRADUATE SCHOOL</v>
      </c>
    </row>
    <row r="300" spans="1:49">
      <c r="A300" s="59">
        <v>2018</v>
      </c>
      <c r="B300" t="s">
        <v>137</v>
      </c>
      <c r="C300" t="s">
        <v>118</v>
      </c>
      <c r="D300" t="s">
        <v>117</v>
      </c>
      <c r="E300" t="s">
        <v>607</v>
      </c>
      <c r="F300" t="s">
        <v>228</v>
      </c>
      <c r="H300" t="s">
        <v>608</v>
      </c>
      <c r="I300" s="170" t="s">
        <v>114</v>
      </c>
      <c r="J300" t="s">
        <v>582</v>
      </c>
      <c r="K300" t="s">
        <v>214</v>
      </c>
      <c r="L300" t="s">
        <v>377</v>
      </c>
      <c r="M300" t="s">
        <v>378</v>
      </c>
      <c r="N300" t="s">
        <v>217</v>
      </c>
      <c r="O300" t="s">
        <v>263</v>
      </c>
      <c r="P300" t="s">
        <v>379</v>
      </c>
      <c r="Q300" t="s">
        <v>379</v>
      </c>
      <c r="R300" t="s">
        <v>380</v>
      </c>
      <c r="S300" t="s">
        <v>264</v>
      </c>
      <c r="T300" t="s">
        <v>265</v>
      </c>
      <c r="U300" s="61" t="s">
        <v>266</v>
      </c>
      <c r="V300" t="s">
        <v>22</v>
      </c>
      <c r="W300" t="s">
        <v>263</v>
      </c>
      <c r="X300" s="59">
        <v>200</v>
      </c>
      <c r="Y300" s="59">
        <v>200</v>
      </c>
      <c r="AA300" s="146" t="str">
        <f t="shared" si="81"/>
        <v>EX</v>
      </c>
      <c r="AB300" s="146">
        <f t="shared" si="71"/>
        <v>0</v>
      </c>
      <c r="AC300" t="str">
        <f t="shared" si="74"/>
        <v>EX</v>
      </c>
      <c r="AD300" s="74">
        <f t="shared" si="75"/>
        <v>200</v>
      </c>
      <c r="AE300" s="74">
        <f t="shared" si="80"/>
        <v>200</v>
      </c>
      <c r="AF300">
        <v>1</v>
      </c>
      <c r="AG300">
        <v>0</v>
      </c>
      <c r="AH300" s="74">
        <v>0</v>
      </c>
      <c r="AJ300" s="74">
        <f t="shared" si="76"/>
        <v>0</v>
      </c>
      <c r="AK300" s="74">
        <f t="shared" si="70"/>
        <v>200</v>
      </c>
      <c r="AL300" t="str">
        <f t="shared" si="77"/>
        <v>N</v>
      </c>
      <c r="AN300" t="s">
        <v>118</v>
      </c>
      <c r="AO300" t="s">
        <v>117</v>
      </c>
      <c r="AP300" t="str">
        <f t="shared" si="78"/>
        <v>89</v>
      </c>
      <c r="AQ300" s="145" t="s">
        <v>1826</v>
      </c>
      <c r="AR300" t="str">
        <f t="shared" si="79"/>
        <v>1-Adjusted Base Budget</v>
      </c>
      <c r="AS300" s="145" t="s">
        <v>1827</v>
      </c>
      <c r="AT300" t="s">
        <v>213</v>
      </c>
      <c r="AV300" t="str">
        <f t="shared" si="73"/>
        <v>GRAD</v>
      </c>
      <c r="AW300" t="str">
        <f t="shared" si="72"/>
        <v>UNIVERSITY GRADUATE SCHOOL</v>
      </c>
    </row>
    <row r="301" spans="1:49">
      <c r="A301" s="59">
        <v>2018</v>
      </c>
      <c r="B301" t="s">
        <v>137</v>
      </c>
      <c r="C301" t="s">
        <v>118</v>
      </c>
      <c r="D301" t="s">
        <v>117</v>
      </c>
      <c r="E301" t="s">
        <v>589</v>
      </c>
      <c r="F301" t="s">
        <v>228</v>
      </c>
      <c r="H301" t="s">
        <v>590</v>
      </c>
      <c r="I301" s="170" t="s">
        <v>114</v>
      </c>
      <c r="J301" t="s">
        <v>582</v>
      </c>
      <c r="K301" t="s">
        <v>214</v>
      </c>
      <c r="L301" t="s">
        <v>497</v>
      </c>
      <c r="M301" t="s">
        <v>498</v>
      </c>
      <c r="N301" t="s">
        <v>217</v>
      </c>
      <c r="O301" t="s">
        <v>263</v>
      </c>
      <c r="P301" t="s">
        <v>362</v>
      </c>
      <c r="Q301" t="s">
        <v>363</v>
      </c>
      <c r="R301" t="s">
        <v>364</v>
      </c>
      <c r="S301" t="s">
        <v>264</v>
      </c>
      <c r="T301" t="s">
        <v>265</v>
      </c>
      <c r="U301" s="61" t="s">
        <v>266</v>
      </c>
      <c r="V301" t="s">
        <v>219</v>
      </c>
      <c r="W301" t="s">
        <v>263</v>
      </c>
      <c r="X301" s="59">
        <v>1200</v>
      </c>
      <c r="Y301" s="59">
        <v>1200</v>
      </c>
      <c r="AA301" s="146" t="str">
        <f t="shared" si="81"/>
        <v>EX</v>
      </c>
      <c r="AB301" s="146">
        <f t="shared" si="71"/>
        <v>0</v>
      </c>
      <c r="AC301" t="str">
        <f t="shared" si="74"/>
        <v>EX</v>
      </c>
      <c r="AD301" s="74">
        <f t="shared" si="75"/>
        <v>1200</v>
      </c>
      <c r="AE301" s="74">
        <f t="shared" si="80"/>
        <v>1200</v>
      </c>
      <c r="AF301">
        <v>1</v>
      </c>
      <c r="AG301">
        <v>0</v>
      </c>
      <c r="AH301" s="74">
        <v>0</v>
      </c>
      <c r="AJ301" s="74">
        <f t="shared" si="76"/>
        <v>0</v>
      </c>
      <c r="AK301" s="74">
        <f t="shared" si="70"/>
        <v>1200</v>
      </c>
      <c r="AL301" t="str">
        <f t="shared" si="77"/>
        <v>N</v>
      </c>
      <c r="AN301" t="s">
        <v>118</v>
      </c>
      <c r="AO301" t="s">
        <v>117</v>
      </c>
      <c r="AP301" t="str">
        <f t="shared" si="78"/>
        <v>89</v>
      </c>
      <c r="AQ301" s="145" t="s">
        <v>1826</v>
      </c>
      <c r="AR301" t="str">
        <f t="shared" si="79"/>
        <v>1-Adjusted Base Budget</v>
      </c>
      <c r="AS301" s="145" t="s">
        <v>1827</v>
      </c>
      <c r="AT301" t="s">
        <v>213</v>
      </c>
      <c r="AV301" t="str">
        <f t="shared" si="73"/>
        <v>GRAD</v>
      </c>
      <c r="AW301" t="str">
        <f t="shared" si="72"/>
        <v>UNIVERSITY GRADUATE SCHOOL</v>
      </c>
    </row>
    <row r="302" spans="1:49">
      <c r="A302" s="59">
        <v>2018</v>
      </c>
      <c r="B302" t="s">
        <v>137</v>
      </c>
      <c r="C302" t="s">
        <v>118</v>
      </c>
      <c r="D302" t="s">
        <v>117</v>
      </c>
      <c r="E302" t="s">
        <v>589</v>
      </c>
      <c r="F302" t="s">
        <v>228</v>
      </c>
      <c r="H302" t="s">
        <v>590</v>
      </c>
      <c r="I302" s="170" t="s">
        <v>114</v>
      </c>
      <c r="J302" t="s">
        <v>582</v>
      </c>
      <c r="K302" t="s">
        <v>214</v>
      </c>
      <c r="L302" t="s">
        <v>632</v>
      </c>
      <c r="M302" t="s">
        <v>633</v>
      </c>
      <c r="N302" t="s">
        <v>217</v>
      </c>
      <c r="O302" t="s">
        <v>263</v>
      </c>
      <c r="P302" t="s">
        <v>379</v>
      </c>
      <c r="Q302" t="s">
        <v>379</v>
      </c>
      <c r="R302" t="s">
        <v>380</v>
      </c>
      <c r="S302" t="s">
        <v>264</v>
      </c>
      <c r="T302" t="s">
        <v>265</v>
      </c>
      <c r="U302" s="61" t="s">
        <v>266</v>
      </c>
      <c r="V302" t="s">
        <v>219</v>
      </c>
      <c r="W302" t="s">
        <v>263</v>
      </c>
      <c r="X302" s="59">
        <v>700</v>
      </c>
      <c r="Y302" s="59">
        <v>700</v>
      </c>
      <c r="AA302" s="146" t="str">
        <f t="shared" si="81"/>
        <v>EX</v>
      </c>
      <c r="AB302" s="146">
        <f t="shared" si="71"/>
        <v>0</v>
      </c>
      <c r="AC302" t="str">
        <f t="shared" si="74"/>
        <v>EX</v>
      </c>
      <c r="AD302" s="74">
        <f t="shared" si="75"/>
        <v>700</v>
      </c>
      <c r="AE302" s="74">
        <f t="shared" si="80"/>
        <v>700</v>
      </c>
      <c r="AF302">
        <v>1</v>
      </c>
      <c r="AG302">
        <v>0</v>
      </c>
      <c r="AH302" s="74">
        <v>0</v>
      </c>
      <c r="AJ302" s="74">
        <f t="shared" si="76"/>
        <v>0</v>
      </c>
      <c r="AK302" s="74">
        <f t="shared" si="70"/>
        <v>700</v>
      </c>
      <c r="AL302" t="str">
        <f t="shared" si="77"/>
        <v>N</v>
      </c>
      <c r="AN302" t="s">
        <v>118</v>
      </c>
      <c r="AO302" t="s">
        <v>117</v>
      </c>
      <c r="AP302" t="str">
        <f t="shared" si="78"/>
        <v>89</v>
      </c>
      <c r="AQ302" s="145" t="s">
        <v>1826</v>
      </c>
      <c r="AR302" t="str">
        <f t="shared" si="79"/>
        <v>1-Adjusted Base Budget</v>
      </c>
      <c r="AS302" s="145" t="s">
        <v>1827</v>
      </c>
      <c r="AT302" t="s">
        <v>213</v>
      </c>
      <c r="AV302" t="str">
        <f t="shared" si="73"/>
        <v>GRAD</v>
      </c>
      <c r="AW302" t="str">
        <f t="shared" si="72"/>
        <v>UNIVERSITY GRADUATE SCHOOL</v>
      </c>
    </row>
    <row r="303" spans="1:49">
      <c r="A303" s="59">
        <v>2018</v>
      </c>
      <c r="B303" t="s">
        <v>137</v>
      </c>
      <c r="C303" t="s">
        <v>118</v>
      </c>
      <c r="D303" t="s">
        <v>117</v>
      </c>
      <c r="E303" t="s">
        <v>589</v>
      </c>
      <c r="F303" t="s">
        <v>228</v>
      </c>
      <c r="H303" t="s">
        <v>590</v>
      </c>
      <c r="I303" s="170" t="s">
        <v>114</v>
      </c>
      <c r="J303" t="s">
        <v>582</v>
      </c>
      <c r="K303" t="s">
        <v>214</v>
      </c>
      <c r="L303" t="s">
        <v>381</v>
      </c>
      <c r="M303" t="s">
        <v>382</v>
      </c>
      <c r="N303" t="s">
        <v>217</v>
      </c>
      <c r="O303" t="s">
        <v>263</v>
      </c>
      <c r="P303" t="s">
        <v>362</v>
      </c>
      <c r="Q303" t="s">
        <v>363</v>
      </c>
      <c r="R303" t="s">
        <v>364</v>
      </c>
      <c r="S303" t="s">
        <v>264</v>
      </c>
      <c r="T303" t="s">
        <v>265</v>
      </c>
      <c r="U303" s="61" t="s">
        <v>266</v>
      </c>
      <c r="V303" t="s">
        <v>219</v>
      </c>
      <c r="W303" t="s">
        <v>263</v>
      </c>
      <c r="X303" s="59">
        <v>2000</v>
      </c>
      <c r="Y303" s="59">
        <v>2000</v>
      </c>
      <c r="AA303" s="146" t="str">
        <f t="shared" si="81"/>
        <v>EX</v>
      </c>
      <c r="AB303" s="146">
        <f t="shared" si="71"/>
        <v>0</v>
      </c>
      <c r="AC303" t="str">
        <f t="shared" si="74"/>
        <v>EX</v>
      </c>
      <c r="AD303" s="74">
        <f t="shared" si="75"/>
        <v>2000</v>
      </c>
      <c r="AE303" s="74">
        <f t="shared" si="80"/>
        <v>2000</v>
      </c>
      <c r="AF303">
        <v>1</v>
      </c>
      <c r="AG303">
        <v>0</v>
      </c>
      <c r="AH303" s="74">
        <v>0</v>
      </c>
      <c r="AJ303" s="74">
        <f t="shared" si="76"/>
        <v>0</v>
      </c>
      <c r="AK303" s="74">
        <f t="shared" si="70"/>
        <v>2000</v>
      </c>
      <c r="AL303" t="str">
        <f t="shared" si="77"/>
        <v>N</v>
      </c>
      <c r="AN303" t="s">
        <v>118</v>
      </c>
      <c r="AO303" t="s">
        <v>117</v>
      </c>
      <c r="AP303" t="str">
        <f t="shared" si="78"/>
        <v>89</v>
      </c>
      <c r="AQ303" s="145" t="s">
        <v>1826</v>
      </c>
      <c r="AR303" t="str">
        <f t="shared" si="79"/>
        <v>1-Adjusted Base Budget</v>
      </c>
      <c r="AS303" s="145" t="s">
        <v>1827</v>
      </c>
      <c r="AT303" t="s">
        <v>213</v>
      </c>
      <c r="AV303" t="str">
        <f t="shared" si="73"/>
        <v>GRAD</v>
      </c>
      <c r="AW303" t="str">
        <f t="shared" si="72"/>
        <v>UNIVERSITY GRADUATE SCHOOL</v>
      </c>
    </row>
    <row r="304" spans="1:49">
      <c r="A304" s="59">
        <v>2018</v>
      </c>
      <c r="B304" t="s">
        <v>137</v>
      </c>
      <c r="C304" t="s">
        <v>118</v>
      </c>
      <c r="D304" t="s">
        <v>117</v>
      </c>
      <c r="E304" t="s">
        <v>624</v>
      </c>
      <c r="F304" t="s">
        <v>228</v>
      </c>
      <c r="H304" t="s">
        <v>625</v>
      </c>
      <c r="I304" s="170" t="s">
        <v>114</v>
      </c>
      <c r="J304" t="s">
        <v>582</v>
      </c>
      <c r="K304" t="s">
        <v>214</v>
      </c>
      <c r="L304" t="s">
        <v>381</v>
      </c>
      <c r="M304" t="s">
        <v>382</v>
      </c>
      <c r="N304" t="s">
        <v>217</v>
      </c>
      <c r="O304" t="s">
        <v>263</v>
      </c>
      <c r="P304" t="s">
        <v>362</v>
      </c>
      <c r="Q304" t="s">
        <v>363</v>
      </c>
      <c r="R304" t="s">
        <v>364</v>
      </c>
      <c r="S304" t="s">
        <v>264</v>
      </c>
      <c r="T304" t="s">
        <v>265</v>
      </c>
      <c r="U304" s="61" t="s">
        <v>266</v>
      </c>
      <c r="V304" t="s">
        <v>219</v>
      </c>
      <c r="W304" t="s">
        <v>263</v>
      </c>
      <c r="X304" s="59">
        <v>300</v>
      </c>
      <c r="Y304" s="59">
        <v>300</v>
      </c>
      <c r="AA304" s="146" t="str">
        <f t="shared" si="81"/>
        <v>EX</v>
      </c>
      <c r="AB304" s="146">
        <f t="shared" si="71"/>
        <v>0</v>
      </c>
      <c r="AC304" t="str">
        <f t="shared" si="74"/>
        <v>EX</v>
      </c>
      <c r="AD304" s="74">
        <f t="shared" si="75"/>
        <v>300</v>
      </c>
      <c r="AE304" s="74">
        <f t="shared" si="80"/>
        <v>300</v>
      </c>
      <c r="AF304">
        <v>1</v>
      </c>
      <c r="AG304">
        <v>0</v>
      </c>
      <c r="AH304" s="74">
        <v>0</v>
      </c>
      <c r="AJ304" s="74">
        <f t="shared" si="76"/>
        <v>0</v>
      </c>
      <c r="AK304" s="74">
        <f t="shared" si="70"/>
        <v>300</v>
      </c>
      <c r="AL304" t="str">
        <f t="shared" si="77"/>
        <v>N</v>
      </c>
      <c r="AN304" t="s">
        <v>118</v>
      </c>
      <c r="AO304" t="s">
        <v>117</v>
      </c>
      <c r="AP304" t="str">
        <f t="shared" si="78"/>
        <v>89</v>
      </c>
      <c r="AQ304" s="145" t="s">
        <v>1826</v>
      </c>
      <c r="AR304" t="str">
        <f t="shared" si="79"/>
        <v>1-Adjusted Base Budget</v>
      </c>
      <c r="AS304" s="145" t="s">
        <v>1827</v>
      </c>
      <c r="AT304" t="s">
        <v>213</v>
      </c>
      <c r="AV304" t="str">
        <f t="shared" si="73"/>
        <v>GRAD</v>
      </c>
      <c r="AW304" t="str">
        <f t="shared" si="72"/>
        <v>UNIVERSITY GRADUATE SCHOOL</v>
      </c>
    </row>
    <row r="305" spans="1:49">
      <c r="A305" s="59">
        <v>2018</v>
      </c>
      <c r="B305" t="s">
        <v>137</v>
      </c>
      <c r="C305" t="s">
        <v>118</v>
      </c>
      <c r="D305" t="s">
        <v>117</v>
      </c>
      <c r="E305" t="s">
        <v>589</v>
      </c>
      <c r="F305" t="s">
        <v>228</v>
      </c>
      <c r="H305" t="s">
        <v>590</v>
      </c>
      <c r="I305" s="170" t="s">
        <v>114</v>
      </c>
      <c r="J305" t="s">
        <v>582</v>
      </c>
      <c r="K305" t="s">
        <v>214</v>
      </c>
      <c r="L305" t="s">
        <v>509</v>
      </c>
      <c r="M305" t="s">
        <v>510</v>
      </c>
      <c r="N305" t="s">
        <v>217</v>
      </c>
      <c r="O305" t="s">
        <v>263</v>
      </c>
      <c r="P305" t="s">
        <v>488</v>
      </c>
      <c r="Q305" t="s">
        <v>489</v>
      </c>
      <c r="R305" t="s">
        <v>490</v>
      </c>
      <c r="S305" t="s">
        <v>264</v>
      </c>
      <c r="T305" t="s">
        <v>265</v>
      </c>
      <c r="U305" s="61" t="s">
        <v>266</v>
      </c>
      <c r="V305" t="s">
        <v>219</v>
      </c>
      <c r="W305" t="s">
        <v>263</v>
      </c>
      <c r="X305" s="59">
        <v>700</v>
      </c>
      <c r="Y305" s="59">
        <v>700</v>
      </c>
      <c r="AA305" s="146" t="str">
        <f t="shared" si="81"/>
        <v>EX</v>
      </c>
      <c r="AB305" s="146">
        <f t="shared" si="71"/>
        <v>0</v>
      </c>
      <c r="AC305" t="str">
        <f t="shared" si="74"/>
        <v>EX</v>
      </c>
      <c r="AD305" s="74">
        <f t="shared" si="75"/>
        <v>700</v>
      </c>
      <c r="AE305" s="74">
        <f t="shared" si="80"/>
        <v>700</v>
      </c>
      <c r="AF305">
        <v>1</v>
      </c>
      <c r="AG305">
        <v>0</v>
      </c>
      <c r="AH305" s="74">
        <v>0</v>
      </c>
      <c r="AJ305" s="74">
        <f t="shared" si="76"/>
        <v>0</v>
      </c>
      <c r="AK305" s="74">
        <f t="shared" si="70"/>
        <v>700</v>
      </c>
      <c r="AL305" t="str">
        <f t="shared" si="77"/>
        <v>N</v>
      </c>
      <c r="AN305" t="s">
        <v>118</v>
      </c>
      <c r="AO305" t="s">
        <v>117</v>
      </c>
      <c r="AP305" t="str">
        <f t="shared" si="78"/>
        <v>89</v>
      </c>
      <c r="AQ305" s="145" t="s">
        <v>1826</v>
      </c>
      <c r="AR305" t="str">
        <f t="shared" si="79"/>
        <v>1-Adjusted Base Budget</v>
      </c>
      <c r="AS305" s="145" t="s">
        <v>1827</v>
      </c>
      <c r="AT305" t="s">
        <v>213</v>
      </c>
      <c r="AV305" t="str">
        <f t="shared" si="73"/>
        <v>GRAD</v>
      </c>
      <c r="AW305" t="str">
        <f t="shared" si="72"/>
        <v>UNIVERSITY GRADUATE SCHOOL</v>
      </c>
    </row>
    <row r="306" spans="1:49">
      <c r="A306" s="59">
        <v>2018</v>
      </c>
      <c r="B306" t="s">
        <v>137</v>
      </c>
      <c r="C306" t="s">
        <v>118</v>
      </c>
      <c r="D306" t="s">
        <v>117</v>
      </c>
      <c r="E306" t="s">
        <v>589</v>
      </c>
      <c r="F306" t="s">
        <v>228</v>
      </c>
      <c r="H306" t="s">
        <v>590</v>
      </c>
      <c r="I306" s="170" t="s">
        <v>114</v>
      </c>
      <c r="J306" t="s">
        <v>582</v>
      </c>
      <c r="K306" t="s">
        <v>214</v>
      </c>
      <c r="L306" t="s">
        <v>636</v>
      </c>
      <c r="M306" t="s">
        <v>637</v>
      </c>
      <c r="N306" t="s">
        <v>217</v>
      </c>
      <c r="O306" t="s">
        <v>263</v>
      </c>
      <c r="P306" t="s">
        <v>517</v>
      </c>
      <c r="Q306" t="s">
        <v>518</v>
      </c>
      <c r="R306" t="s">
        <v>519</v>
      </c>
      <c r="S306" t="s">
        <v>264</v>
      </c>
      <c r="T306" t="s">
        <v>265</v>
      </c>
      <c r="U306" s="61" t="s">
        <v>266</v>
      </c>
      <c r="V306" t="s">
        <v>219</v>
      </c>
      <c r="W306" t="s">
        <v>263</v>
      </c>
      <c r="X306" s="59">
        <v>7000</v>
      </c>
      <c r="Y306" s="59">
        <v>7000</v>
      </c>
      <c r="AA306" s="146" t="str">
        <f t="shared" si="81"/>
        <v>EX</v>
      </c>
      <c r="AB306" s="146">
        <f t="shared" si="71"/>
        <v>0</v>
      </c>
      <c r="AC306" t="str">
        <f t="shared" si="74"/>
        <v>EX</v>
      </c>
      <c r="AD306" s="74">
        <f t="shared" si="75"/>
        <v>7000</v>
      </c>
      <c r="AE306" s="74">
        <f t="shared" si="80"/>
        <v>7000</v>
      </c>
      <c r="AF306">
        <v>1</v>
      </c>
      <c r="AG306">
        <v>0</v>
      </c>
      <c r="AH306" s="74">
        <v>0</v>
      </c>
      <c r="AJ306" s="74">
        <f t="shared" si="76"/>
        <v>0</v>
      </c>
      <c r="AK306" s="74">
        <f t="shared" si="70"/>
        <v>7000</v>
      </c>
      <c r="AL306" t="str">
        <f t="shared" si="77"/>
        <v>N</v>
      </c>
      <c r="AN306" t="s">
        <v>118</v>
      </c>
      <c r="AO306" t="s">
        <v>117</v>
      </c>
      <c r="AP306" t="str">
        <f t="shared" si="78"/>
        <v>89</v>
      </c>
      <c r="AQ306" s="145" t="s">
        <v>1826</v>
      </c>
      <c r="AR306" t="str">
        <f t="shared" si="79"/>
        <v>1-Adjusted Base Budget</v>
      </c>
      <c r="AS306" s="145" t="s">
        <v>1827</v>
      </c>
      <c r="AT306" t="s">
        <v>213</v>
      </c>
      <c r="AV306" t="str">
        <f t="shared" si="73"/>
        <v>GRAD</v>
      </c>
      <c r="AW306" t="str">
        <f t="shared" si="72"/>
        <v>UNIVERSITY GRADUATE SCHOOL</v>
      </c>
    </row>
    <row r="307" spans="1:49">
      <c r="A307" s="59">
        <v>2018</v>
      </c>
      <c r="B307" t="s">
        <v>137</v>
      </c>
      <c r="C307" t="s">
        <v>118</v>
      </c>
      <c r="D307" t="s">
        <v>117</v>
      </c>
      <c r="E307" t="s">
        <v>589</v>
      </c>
      <c r="F307" t="s">
        <v>228</v>
      </c>
      <c r="H307" t="s">
        <v>590</v>
      </c>
      <c r="I307" s="170" t="s">
        <v>114</v>
      </c>
      <c r="J307" t="s">
        <v>582</v>
      </c>
      <c r="K307" t="s">
        <v>214</v>
      </c>
      <c r="L307" t="s">
        <v>385</v>
      </c>
      <c r="M307" t="s">
        <v>386</v>
      </c>
      <c r="N307" t="s">
        <v>217</v>
      </c>
      <c r="O307" t="s">
        <v>263</v>
      </c>
      <c r="P307" t="s">
        <v>387</v>
      </c>
      <c r="Q307" t="s">
        <v>386</v>
      </c>
      <c r="R307" t="s">
        <v>388</v>
      </c>
      <c r="S307" t="s">
        <v>264</v>
      </c>
      <c r="T307" t="s">
        <v>265</v>
      </c>
      <c r="U307" s="61" t="s">
        <v>266</v>
      </c>
      <c r="V307" t="s">
        <v>219</v>
      </c>
      <c r="W307" t="s">
        <v>263</v>
      </c>
      <c r="X307" s="59">
        <v>40000</v>
      </c>
      <c r="Y307" s="59">
        <v>40000</v>
      </c>
      <c r="AA307" s="146" t="str">
        <f t="shared" si="81"/>
        <v>EX</v>
      </c>
      <c r="AB307" s="146">
        <f t="shared" si="71"/>
        <v>0</v>
      </c>
      <c r="AC307" t="str">
        <f t="shared" si="74"/>
        <v>EX</v>
      </c>
      <c r="AD307" s="74">
        <f t="shared" si="75"/>
        <v>40000</v>
      </c>
      <c r="AE307" s="74">
        <f t="shared" si="80"/>
        <v>40000</v>
      </c>
      <c r="AF307">
        <v>1</v>
      </c>
      <c r="AG307">
        <v>0</v>
      </c>
      <c r="AH307" s="74">
        <v>0</v>
      </c>
      <c r="AJ307" s="74">
        <f t="shared" si="76"/>
        <v>0</v>
      </c>
      <c r="AK307" s="74">
        <f t="shared" ref="AK307:AK370" si="82">AE307 +AJ307</f>
        <v>40000</v>
      </c>
      <c r="AL307" t="str">
        <f t="shared" si="77"/>
        <v>N</v>
      </c>
      <c r="AN307" t="s">
        <v>118</v>
      </c>
      <c r="AO307" t="s">
        <v>117</v>
      </c>
      <c r="AP307" t="str">
        <f t="shared" si="78"/>
        <v>89</v>
      </c>
      <c r="AQ307" s="145" t="s">
        <v>1826</v>
      </c>
      <c r="AR307" t="str">
        <f t="shared" si="79"/>
        <v>1-Adjusted Base Budget</v>
      </c>
      <c r="AS307" s="145" t="s">
        <v>1827</v>
      </c>
      <c r="AT307" t="s">
        <v>213</v>
      </c>
      <c r="AV307" t="str">
        <f t="shared" si="73"/>
        <v>GRAD</v>
      </c>
      <c r="AW307" t="str">
        <f t="shared" si="72"/>
        <v>UNIVERSITY GRADUATE SCHOOL</v>
      </c>
    </row>
    <row r="308" spans="1:49">
      <c r="A308" s="59">
        <v>2018</v>
      </c>
      <c r="B308" t="s">
        <v>137</v>
      </c>
      <c r="C308" t="s">
        <v>118</v>
      </c>
      <c r="D308" t="s">
        <v>117</v>
      </c>
      <c r="E308" t="s">
        <v>607</v>
      </c>
      <c r="F308" t="s">
        <v>228</v>
      </c>
      <c r="H308" t="s">
        <v>608</v>
      </c>
      <c r="I308" s="170" t="s">
        <v>114</v>
      </c>
      <c r="J308" t="s">
        <v>582</v>
      </c>
      <c r="K308" t="s">
        <v>214</v>
      </c>
      <c r="L308" t="s">
        <v>385</v>
      </c>
      <c r="M308" t="s">
        <v>386</v>
      </c>
      <c r="N308" t="s">
        <v>217</v>
      </c>
      <c r="O308" t="s">
        <v>263</v>
      </c>
      <c r="P308" t="s">
        <v>387</v>
      </c>
      <c r="Q308" t="s">
        <v>386</v>
      </c>
      <c r="R308" t="s">
        <v>388</v>
      </c>
      <c r="S308" t="s">
        <v>264</v>
      </c>
      <c r="T308" t="s">
        <v>265</v>
      </c>
      <c r="U308" s="61" t="s">
        <v>266</v>
      </c>
      <c r="V308" t="s">
        <v>22</v>
      </c>
      <c r="W308" t="s">
        <v>263</v>
      </c>
      <c r="X308" s="59">
        <v>4000</v>
      </c>
      <c r="Y308" s="59">
        <v>4000</v>
      </c>
      <c r="AA308" s="146" t="str">
        <f t="shared" si="81"/>
        <v>EX</v>
      </c>
      <c r="AB308" s="146">
        <f t="shared" si="71"/>
        <v>0</v>
      </c>
      <c r="AC308" t="str">
        <f t="shared" si="74"/>
        <v>EX</v>
      </c>
      <c r="AD308" s="74">
        <f t="shared" si="75"/>
        <v>4000</v>
      </c>
      <c r="AE308" s="74">
        <f t="shared" si="80"/>
        <v>4000</v>
      </c>
      <c r="AF308">
        <v>1</v>
      </c>
      <c r="AG308">
        <v>0</v>
      </c>
      <c r="AH308" s="74">
        <v>0</v>
      </c>
      <c r="AJ308" s="74">
        <f t="shared" si="76"/>
        <v>0</v>
      </c>
      <c r="AK308" s="74">
        <f t="shared" si="82"/>
        <v>4000</v>
      </c>
      <c r="AL308" t="str">
        <f t="shared" si="77"/>
        <v>N</v>
      </c>
      <c r="AN308" t="s">
        <v>118</v>
      </c>
      <c r="AO308" t="s">
        <v>117</v>
      </c>
      <c r="AP308" t="str">
        <f t="shared" si="78"/>
        <v>89</v>
      </c>
      <c r="AQ308" s="145" t="s">
        <v>1826</v>
      </c>
      <c r="AR308" t="str">
        <f t="shared" si="79"/>
        <v>1-Adjusted Base Budget</v>
      </c>
      <c r="AS308" s="145" t="s">
        <v>1827</v>
      </c>
      <c r="AT308" t="s">
        <v>213</v>
      </c>
      <c r="AV308" t="str">
        <f t="shared" si="73"/>
        <v>GRAD</v>
      </c>
      <c r="AW308" t="str">
        <f t="shared" si="72"/>
        <v>UNIVERSITY GRADUATE SCHOOL</v>
      </c>
    </row>
    <row r="309" spans="1:49">
      <c r="A309" s="59">
        <v>2018</v>
      </c>
      <c r="B309" t="s">
        <v>137</v>
      </c>
      <c r="C309" t="s">
        <v>118</v>
      </c>
      <c r="D309" t="s">
        <v>117</v>
      </c>
      <c r="E309" t="s">
        <v>607</v>
      </c>
      <c r="F309" t="s">
        <v>228</v>
      </c>
      <c r="H309" t="s">
        <v>608</v>
      </c>
      <c r="I309" s="170" t="s">
        <v>114</v>
      </c>
      <c r="J309" t="s">
        <v>582</v>
      </c>
      <c r="K309" t="s">
        <v>214</v>
      </c>
      <c r="L309" t="s">
        <v>515</v>
      </c>
      <c r="M309" t="s">
        <v>516</v>
      </c>
      <c r="N309" t="s">
        <v>217</v>
      </c>
      <c r="O309" t="s">
        <v>263</v>
      </c>
      <c r="P309" t="s">
        <v>517</v>
      </c>
      <c r="Q309" t="s">
        <v>518</v>
      </c>
      <c r="R309" t="s">
        <v>519</v>
      </c>
      <c r="S309" t="s">
        <v>264</v>
      </c>
      <c r="T309" t="s">
        <v>265</v>
      </c>
      <c r="U309" s="61" t="s">
        <v>266</v>
      </c>
      <c r="V309" t="s">
        <v>22</v>
      </c>
      <c r="W309" t="s">
        <v>263</v>
      </c>
      <c r="X309" s="59">
        <v>50000</v>
      </c>
      <c r="Y309" s="59">
        <v>50000</v>
      </c>
      <c r="AA309" s="146" t="str">
        <f t="shared" si="81"/>
        <v>EX</v>
      </c>
      <c r="AB309" s="146">
        <f t="shared" ref="AB309:AB372" si="83">IF(O309 =AA309,Z309,"10cr")</f>
        <v>0</v>
      </c>
      <c r="AC309" t="str">
        <f t="shared" si="74"/>
        <v>EX</v>
      </c>
      <c r="AD309" s="74">
        <f t="shared" si="75"/>
        <v>50000</v>
      </c>
      <c r="AE309" s="74">
        <f t="shared" si="80"/>
        <v>50000</v>
      </c>
      <c r="AF309">
        <v>1</v>
      </c>
      <c r="AG309">
        <v>0</v>
      </c>
      <c r="AH309" s="74">
        <v>0</v>
      </c>
      <c r="AJ309" s="74">
        <f t="shared" si="76"/>
        <v>0</v>
      </c>
      <c r="AK309" s="74">
        <f t="shared" si="82"/>
        <v>50000</v>
      </c>
      <c r="AL309" t="str">
        <f t="shared" si="77"/>
        <v>N</v>
      </c>
      <c r="AN309" t="s">
        <v>118</v>
      </c>
      <c r="AO309" t="s">
        <v>117</v>
      </c>
      <c r="AP309" t="str">
        <f t="shared" si="78"/>
        <v>89</v>
      </c>
      <c r="AQ309" s="145" t="s">
        <v>1826</v>
      </c>
      <c r="AR309" t="str">
        <f t="shared" si="79"/>
        <v>1-Adjusted Base Budget</v>
      </c>
      <c r="AS309" s="145" t="s">
        <v>1827</v>
      </c>
      <c r="AT309" t="s">
        <v>213</v>
      </c>
      <c r="AV309" t="str">
        <f t="shared" si="73"/>
        <v>GRAD</v>
      </c>
      <c r="AW309" t="str">
        <f t="shared" si="72"/>
        <v>UNIVERSITY GRADUATE SCHOOL</v>
      </c>
    </row>
    <row r="310" spans="1:49">
      <c r="A310" s="59">
        <v>2018</v>
      </c>
      <c r="B310" t="s">
        <v>137</v>
      </c>
      <c r="C310" t="s">
        <v>118</v>
      </c>
      <c r="D310" t="s">
        <v>117</v>
      </c>
      <c r="E310" t="s">
        <v>607</v>
      </c>
      <c r="F310" t="s">
        <v>228</v>
      </c>
      <c r="H310" t="s">
        <v>608</v>
      </c>
      <c r="I310" s="170" t="s">
        <v>114</v>
      </c>
      <c r="J310" t="s">
        <v>582</v>
      </c>
      <c r="K310" t="s">
        <v>214</v>
      </c>
      <c r="L310" t="s">
        <v>520</v>
      </c>
      <c r="M310" t="s">
        <v>521</v>
      </c>
      <c r="N310" t="s">
        <v>217</v>
      </c>
      <c r="O310" t="s">
        <v>263</v>
      </c>
      <c r="P310" t="s">
        <v>522</v>
      </c>
      <c r="Q310" t="s">
        <v>523</v>
      </c>
      <c r="R310" t="s">
        <v>524</v>
      </c>
      <c r="S310" t="s">
        <v>338</v>
      </c>
      <c r="T310" t="s">
        <v>339</v>
      </c>
      <c r="U310" s="61" t="s">
        <v>340</v>
      </c>
      <c r="V310" t="s">
        <v>22</v>
      </c>
      <c r="W310" t="s">
        <v>263</v>
      </c>
      <c r="X310" s="59">
        <v>2000</v>
      </c>
      <c r="Y310" s="59">
        <v>2000</v>
      </c>
      <c r="AA310" s="146" t="str">
        <f t="shared" si="81"/>
        <v>EX</v>
      </c>
      <c r="AB310" s="146">
        <f t="shared" si="83"/>
        <v>0</v>
      </c>
      <c r="AC310" t="str">
        <f t="shared" si="74"/>
        <v>EX</v>
      </c>
      <c r="AD310" s="74">
        <f t="shared" si="75"/>
        <v>2000</v>
      </c>
      <c r="AE310" s="74">
        <f t="shared" si="80"/>
        <v>2000</v>
      </c>
      <c r="AF310">
        <v>1</v>
      </c>
      <c r="AG310">
        <v>0</v>
      </c>
      <c r="AH310" s="74">
        <v>0</v>
      </c>
      <c r="AJ310" s="74">
        <f t="shared" si="76"/>
        <v>0</v>
      </c>
      <c r="AK310" s="74">
        <f t="shared" si="82"/>
        <v>2000</v>
      </c>
      <c r="AL310" t="str">
        <f t="shared" si="77"/>
        <v>N</v>
      </c>
      <c r="AN310" t="s">
        <v>118</v>
      </c>
      <c r="AO310" t="s">
        <v>117</v>
      </c>
      <c r="AP310" t="str">
        <f t="shared" si="78"/>
        <v>89</v>
      </c>
      <c r="AQ310" s="145" t="s">
        <v>1826</v>
      </c>
      <c r="AR310" t="str">
        <f t="shared" si="79"/>
        <v>1-Adjusted Base Budget</v>
      </c>
      <c r="AS310" s="145" t="s">
        <v>1827</v>
      </c>
      <c r="AT310" t="s">
        <v>213</v>
      </c>
      <c r="AV310" t="str">
        <f t="shared" si="73"/>
        <v>GRAD</v>
      </c>
      <c r="AW310" t="str">
        <f t="shared" si="72"/>
        <v>UNIVERSITY GRADUATE SCHOOL</v>
      </c>
    </row>
    <row r="311" spans="1:49">
      <c r="A311" s="59">
        <v>2018</v>
      </c>
      <c r="B311" t="s">
        <v>137</v>
      </c>
      <c r="C311" t="s">
        <v>118</v>
      </c>
      <c r="D311" t="s">
        <v>117</v>
      </c>
      <c r="E311" t="s">
        <v>589</v>
      </c>
      <c r="F311" t="s">
        <v>228</v>
      </c>
      <c r="H311" t="s">
        <v>590</v>
      </c>
      <c r="I311" s="170" t="s">
        <v>114</v>
      </c>
      <c r="J311" t="s">
        <v>582</v>
      </c>
      <c r="K311" t="s">
        <v>214</v>
      </c>
      <c r="L311" t="s">
        <v>638</v>
      </c>
      <c r="M311" t="s">
        <v>639</v>
      </c>
      <c r="N311" t="s">
        <v>217</v>
      </c>
      <c r="O311" t="s">
        <v>263</v>
      </c>
      <c r="P311" t="s">
        <v>379</v>
      </c>
      <c r="Q311" t="s">
        <v>379</v>
      </c>
      <c r="R311" t="s">
        <v>380</v>
      </c>
      <c r="S311" t="s">
        <v>264</v>
      </c>
      <c r="T311" t="s">
        <v>265</v>
      </c>
      <c r="U311" s="61" t="s">
        <v>266</v>
      </c>
      <c r="V311" t="s">
        <v>219</v>
      </c>
      <c r="W311" t="s">
        <v>263</v>
      </c>
      <c r="X311" s="59">
        <v>8000</v>
      </c>
      <c r="Y311" s="59">
        <v>8000</v>
      </c>
      <c r="AA311" s="146" t="str">
        <f t="shared" si="81"/>
        <v>EX</v>
      </c>
      <c r="AB311" s="146">
        <f t="shared" si="83"/>
        <v>0</v>
      </c>
      <c r="AC311" t="str">
        <f t="shared" si="74"/>
        <v>EX</v>
      </c>
      <c r="AD311" s="74">
        <f t="shared" si="75"/>
        <v>8000</v>
      </c>
      <c r="AE311" s="74">
        <f t="shared" si="80"/>
        <v>8000</v>
      </c>
      <c r="AF311">
        <v>1</v>
      </c>
      <c r="AG311">
        <v>0</v>
      </c>
      <c r="AH311" s="74">
        <v>0</v>
      </c>
      <c r="AJ311" s="74">
        <f t="shared" si="76"/>
        <v>0</v>
      </c>
      <c r="AK311" s="74">
        <f t="shared" si="82"/>
        <v>8000</v>
      </c>
      <c r="AL311" t="str">
        <f t="shared" si="77"/>
        <v>N</v>
      </c>
      <c r="AN311" t="s">
        <v>118</v>
      </c>
      <c r="AO311" t="s">
        <v>117</v>
      </c>
      <c r="AP311" t="str">
        <f t="shared" si="78"/>
        <v>89</v>
      </c>
      <c r="AQ311" s="145" t="s">
        <v>1826</v>
      </c>
      <c r="AR311" t="str">
        <f t="shared" si="79"/>
        <v>1-Adjusted Base Budget</v>
      </c>
      <c r="AS311" s="145" t="s">
        <v>1827</v>
      </c>
      <c r="AT311" t="s">
        <v>213</v>
      </c>
      <c r="AV311" t="str">
        <f t="shared" si="73"/>
        <v>GRAD</v>
      </c>
      <c r="AW311" t="str">
        <f t="shared" si="72"/>
        <v>UNIVERSITY GRADUATE SCHOOL</v>
      </c>
    </row>
    <row r="312" spans="1:49">
      <c r="A312" s="59">
        <v>2018</v>
      </c>
      <c r="B312" t="s">
        <v>137</v>
      </c>
      <c r="C312" t="s">
        <v>118</v>
      </c>
      <c r="D312" t="s">
        <v>117</v>
      </c>
      <c r="E312" t="s">
        <v>589</v>
      </c>
      <c r="F312" t="s">
        <v>228</v>
      </c>
      <c r="H312" t="s">
        <v>590</v>
      </c>
      <c r="I312" s="170" t="s">
        <v>114</v>
      </c>
      <c r="J312" t="s">
        <v>582</v>
      </c>
      <c r="K312" t="s">
        <v>214</v>
      </c>
      <c r="L312" t="s">
        <v>391</v>
      </c>
      <c r="M312" t="s">
        <v>392</v>
      </c>
      <c r="N312" t="s">
        <v>217</v>
      </c>
      <c r="O312" t="s">
        <v>263</v>
      </c>
      <c r="P312" t="s">
        <v>393</v>
      </c>
      <c r="Q312" t="s">
        <v>394</v>
      </c>
      <c r="R312" t="s">
        <v>395</v>
      </c>
      <c r="S312" t="s">
        <v>264</v>
      </c>
      <c r="T312" t="s">
        <v>265</v>
      </c>
      <c r="U312" s="61" t="s">
        <v>266</v>
      </c>
      <c r="V312" t="s">
        <v>219</v>
      </c>
      <c r="W312" t="s">
        <v>263</v>
      </c>
      <c r="X312" s="59">
        <v>546</v>
      </c>
      <c r="Y312" s="59">
        <v>546</v>
      </c>
      <c r="AA312" s="146" t="str">
        <f t="shared" si="81"/>
        <v>EX</v>
      </c>
      <c r="AB312" s="146">
        <f t="shared" si="83"/>
        <v>0</v>
      </c>
      <c r="AC312" t="str">
        <f t="shared" si="74"/>
        <v>EX</v>
      </c>
      <c r="AD312" s="74">
        <f t="shared" si="75"/>
        <v>546</v>
      </c>
      <c r="AE312" s="74">
        <f t="shared" si="80"/>
        <v>546</v>
      </c>
      <c r="AF312">
        <v>1</v>
      </c>
      <c r="AG312">
        <v>0</v>
      </c>
      <c r="AH312" s="74">
        <v>0</v>
      </c>
      <c r="AJ312" s="74">
        <f t="shared" si="76"/>
        <v>0</v>
      </c>
      <c r="AK312" s="74">
        <f t="shared" si="82"/>
        <v>546</v>
      </c>
      <c r="AL312" t="str">
        <f t="shared" si="77"/>
        <v>N</v>
      </c>
      <c r="AN312" t="s">
        <v>118</v>
      </c>
      <c r="AO312" t="s">
        <v>117</v>
      </c>
      <c r="AP312" t="str">
        <f t="shared" si="78"/>
        <v>89</v>
      </c>
      <c r="AQ312" s="145" t="s">
        <v>1826</v>
      </c>
      <c r="AR312" t="str">
        <f t="shared" si="79"/>
        <v>1-Adjusted Base Budget</v>
      </c>
      <c r="AS312" s="145" t="s">
        <v>1827</v>
      </c>
      <c r="AT312" t="s">
        <v>213</v>
      </c>
      <c r="AV312" t="str">
        <f t="shared" si="73"/>
        <v>GRAD</v>
      </c>
      <c r="AW312" t="str">
        <f t="shared" si="72"/>
        <v>UNIVERSITY GRADUATE SCHOOL</v>
      </c>
    </row>
    <row r="313" spans="1:49">
      <c r="A313" s="59">
        <v>2018</v>
      </c>
      <c r="B313" t="s">
        <v>137</v>
      </c>
      <c r="C313" t="s">
        <v>118</v>
      </c>
      <c r="D313" t="s">
        <v>117</v>
      </c>
      <c r="E313" t="s">
        <v>589</v>
      </c>
      <c r="F313" t="s">
        <v>228</v>
      </c>
      <c r="H313" t="s">
        <v>590</v>
      </c>
      <c r="I313" s="170" t="s">
        <v>114</v>
      </c>
      <c r="J313" t="s">
        <v>582</v>
      </c>
      <c r="K313" t="s">
        <v>214</v>
      </c>
      <c r="L313" t="s">
        <v>529</v>
      </c>
      <c r="M313" t="s">
        <v>530</v>
      </c>
      <c r="N313" t="s">
        <v>217</v>
      </c>
      <c r="O313" t="s">
        <v>263</v>
      </c>
      <c r="P313" t="s">
        <v>393</v>
      </c>
      <c r="Q313" t="s">
        <v>394</v>
      </c>
      <c r="R313" t="s">
        <v>395</v>
      </c>
      <c r="S313" t="s">
        <v>264</v>
      </c>
      <c r="T313" t="s">
        <v>265</v>
      </c>
      <c r="U313" s="61" t="s">
        <v>266</v>
      </c>
      <c r="V313" t="s">
        <v>219</v>
      </c>
      <c r="W313" t="s">
        <v>263</v>
      </c>
      <c r="X313" s="59">
        <v>600</v>
      </c>
      <c r="Y313" s="59">
        <v>600</v>
      </c>
      <c r="AA313" s="146" t="str">
        <f t="shared" si="81"/>
        <v>EX</v>
      </c>
      <c r="AB313" s="146">
        <f t="shared" si="83"/>
        <v>0</v>
      </c>
      <c r="AC313" t="str">
        <f t="shared" si="74"/>
        <v>EX</v>
      </c>
      <c r="AD313" s="74">
        <f t="shared" si="75"/>
        <v>600</v>
      </c>
      <c r="AE313" s="74">
        <f t="shared" si="80"/>
        <v>600</v>
      </c>
      <c r="AF313">
        <v>1</v>
      </c>
      <c r="AG313">
        <v>0</v>
      </c>
      <c r="AH313" s="74">
        <v>0</v>
      </c>
      <c r="AJ313" s="74">
        <f t="shared" si="76"/>
        <v>0</v>
      </c>
      <c r="AK313" s="74">
        <f t="shared" si="82"/>
        <v>600</v>
      </c>
      <c r="AL313" t="str">
        <f t="shared" si="77"/>
        <v>N</v>
      </c>
      <c r="AN313" t="s">
        <v>118</v>
      </c>
      <c r="AO313" t="s">
        <v>117</v>
      </c>
      <c r="AP313" t="str">
        <f t="shared" si="78"/>
        <v>89</v>
      </c>
      <c r="AQ313" s="145" t="s">
        <v>1826</v>
      </c>
      <c r="AR313" t="str">
        <f t="shared" si="79"/>
        <v>1-Adjusted Base Budget</v>
      </c>
      <c r="AS313" s="145" t="s">
        <v>1827</v>
      </c>
      <c r="AT313" t="s">
        <v>213</v>
      </c>
      <c r="AV313" t="str">
        <f t="shared" si="73"/>
        <v>GRAD</v>
      </c>
      <c r="AW313" t="str">
        <f t="shared" si="72"/>
        <v>UNIVERSITY GRADUATE SCHOOL</v>
      </c>
    </row>
    <row r="314" spans="1:49">
      <c r="A314" s="59">
        <v>2018</v>
      </c>
      <c r="B314" t="s">
        <v>137</v>
      </c>
      <c r="C314" t="s">
        <v>118</v>
      </c>
      <c r="D314" t="s">
        <v>117</v>
      </c>
      <c r="E314" t="s">
        <v>624</v>
      </c>
      <c r="F314" t="s">
        <v>228</v>
      </c>
      <c r="H314" t="s">
        <v>625</v>
      </c>
      <c r="I314" s="170" t="s">
        <v>114</v>
      </c>
      <c r="J314" t="s">
        <v>582</v>
      </c>
      <c r="K314" t="s">
        <v>214</v>
      </c>
      <c r="L314" t="s">
        <v>529</v>
      </c>
      <c r="M314" t="s">
        <v>530</v>
      </c>
      <c r="N314" t="s">
        <v>217</v>
      </c>
      <c r="O314" t="s">
        <v>263</v>
      </c>
      <c r="P314" t="s">
        <v>393</v>
      </c>
      <c r="Q314" t="s">
        <v>394</v>
      </c>
      <c r="R314" t="s">
        <v>395</v>
      </c>
      <c r="S314" t="s">
        <v>264</v>
      </c>
      <c r="T314" t="s">
        <v>265</v>
      </c>
      <c r="U314" s="61" t="s">
        <v>266</v>
      </c>
      <c r="V314" t="s">
        <v>219</v>
      </c>
      <c r="W314" t="s">
        <v>263</v>
      </c>
      <c r="X314" s="59">
        <v>2000</v>
      </c>
      <c r="Y314" s="59">
        <v>2000</v>
      </c>
      <c r="AA314" s="146" t="str">
        <f t="shared" si="81"/>
        <v>EX</v>
      </c>
      <c r="AB314" s="146">
        <f t="shared" si="83"/>
        <v>0</v>
      </c>
      <c r="AC314" t="str">
        <f t="shared" si="74"/>
        <v>EX</v>
      </c>
      <c r="AD314" s="74">
        <f t="shared" si="75"/>
        <v>2000</v>
      </c>
      <c r="AE314" s="74">
        <f t="shared" si="80"/>
        <v>2000</v>
      </c>
      <c r="AF314">
        <v>1</v>
      </c>
      <c r="AG314">
        <v>0</v>
      </c>
      <c r="AH314" s="74">
        <v>0</v>
      </c>
      <c r="AJ314" s="74">
        <f t="shared" si="76"/>
        <v>0</v>
      </c>
      <c r="AK314" s="74">
        <f t="shared" si="82"/>
        <v>2000</v>
      </c>
      <c r="AL314" t="str">
        <f t="shared" si="77"/>
        <v>N</v>
      </c>
      <c r="AN314" t="s">
        <v>118</v>
      </c>
      <c r="AO314" t="s">
        <v>117</v>
      </c>
      <c r="AP314" t="str">
        <f t="shared" si="78"/>
        <v>89</v>
      </c>
      <c r="AQ314" s="145" t="s">
        <v>1826</v>
      </c>
      <c r="AR314" t="str">
        <f t="shared" si="79"/>
        <v>1-Adjusted Base Budget</v>
      </c>
      <c r="AS314" s="145" t="s">
        <v>1827</v>
      </c>
      <c r="AT314" t="s">
        <v>213</v>
      </c>
      <c r="AV314" t="str">
        <f t="shared" si="73"/>
        <v>GRAD</v>
      </c>
      <c r="AW314" t="str">
        <f t="shared" si="72"/>
        <v>UNIVERSITY GRADUATE SCHOOL</v>
      </c>
    </row>
    <row r="315" spans="1:49">
      <c r="A315" s="59">
        <v>2018</v>
      </c>
      <c r="B315" t="s">
        <v>137</v>
      </c>
      <c r="C315" t="s">
        <v>118</v>
      </c>
      <c r="D315" t="s">
        <v>117</v>
      </c>
      <c r="E315" t="s">
        <v>607</v>
      </c>
      <c r="F315" t="s">
        <v>228</v>
      </c>
      <c r="H315" t="s">
        <v>608</v>
      </c>
      <c r="I315" s="170" t="s">
        <v>114</v>
      </c>
      <c r="J315" t="s">
        <v>582</v>
      </c>
      <c r="K315" t="s">
        <v>214</v>
      </c>
      <c r="L315" t="s">
        <v>529</v>
      </c>
      <c r="M315" t="s">
        <v>530</v>
      </c>
      <c r="N315" t="s">
        <v>217</v>
      </c>
      <c r="O315" t="s">
        <v>263</v>
      </c>
      <c r="P315" t="s">
        <v>393</v>
      </c>
      <c r="Q315" t="s">
        <v>394</v>
      </c>
      <c r="R315" t="s">
        <v>395</v>
      </c>
      <c r="S315" t="s">
        <v>264</v>
      </c>
      <c r="T315" t="s">
        <v>265</v>
      </c>
      <c r="U315" s="61" t="s">
        <v>266</v>
      </c>
      <c r="V315" t="s">
        <v>22</v>
      </c>
      <c r="W315" t="s">
        <v>263</v>
      </c>
      <c r="X315" s="59">
        <v>1500</v>
      </c>
      <c r="Y315" s="59">
        <v>1500</v>
      </c>
      <c r="AA315" s="146" t="str">
        <f t="shared" si="81"/>
        <v>EX</v>
      </c>
      <c r="AB315" s="146">
        <f t="shared" si="83"/>
        <v>0</v>
      </c>
      <c r="AC315" t="str">
        <f t="shared" si="74"/>
        <v>EX</v>
      </c>
      <c r="AD315" s="74">
        <f t="shared" si="75"/>
        <v>1500</v>
      </c>
      <c r="AE315" s="74">
        <f t="shared" si="80"/>
        <v>1500</v>
      </c>
      <c r="AF315">
        <v>1</v>
      </c>
      <c r="AG315">
        <v>0</v>
      </c>
      <c r="AH315" s="74">
        <v>0</v>
      </c>
      <c r="AJ315" s="74">
        <f t="shared" si="76"/>
        <v>0</v>
      </c>
      <c r="AK315" s="74">
        <f t="shared" si="82"/>
        <v>1500</v>
      </c>
      <c r="AL315" t="str">
        <f t="shared" si="77"/>
        <v>N</v>
      </c>
      <c r="AN315" t="s">
        <v>118</v>
      </c>
      <c r="AO315" t="s">
        <v>117</v>
      </c>
      <c r="AP315" t="str">
        <f t="shared" si="78"/>
        <v>89</v>
      </c>
      <c r="AQ315" s="145" t="s">
        <v>1826</v>
      </c>
      <c r="AR315" t="str">
        <f t="shared" si="79"/>
        <v>1-Adjusted Base Budget</v>
      </c>
      <c r="AS315" s="145" t="s">
        <v>1827</v>
      </c>
      <c r="AT315" t="s">
        <v>213</v>
      </c>
      <c r="AV315" t="str">
        <f t="shared" si="73"/>
        <v>GRAD</v>
      </c>
      <c r="AW315" t="str">
        <f t="shared" si="72"/>
        <v>UNIVERSITY GRADUATE SCHOOL</v>
      </c>
    </row>
    <row r="316" spans="1:49">
      <c r="A316" s="59">
        <v>2018</v>
      </c>
      <c r="B316" t="s">
        <v>137</v>
      </c>
      <c r="C316" t="s">
        <v>118</v>
      </c>
      <c r="D316" t="s">
        <v>117</v>
      </c>
      <c r="E316" t="s">
        <v>589</v>
      </c>
      <c r="F316" t="s">
        <v>228</v>
      </c>
      <c r="H316" t="s">
        <v>590</v>
      </c>
      <c r="I316" s="170" t="s">
        <v>114</v>
      </c>
      <c r="J316" t="s">
        <v>582</v>
      </c>
      <c r="K316" t="s">
        <v>214</v>
      </c>
      <c r="L316" t="s">
        <v>640</v>
      </c>
      <c r="M316" t="s">
        <v>641</v>
      </c>
      <c r="N316" t="s">
        <v>217</v>
      </c>
      <c r="O316" t="s">
        <v>263</v>
      </c>
      <c r="P316" t="s">
        <v>393</v>
      </c>
      <c r="Q316" t="s">
        <v>394</v>
      </c>
      <c r="R316" t="s">
        <v>395</v>
      </c>
      <c r="S316" t="s">
        <v>264</v>
      </c>
      <c r="T316" t="s">
        <v>265</v>
      </c>
      <c r="U316" s="61" t="s">
        <v>266</v>
      </c>
      <c r="V316" t="s">
        <v>219</v>
      </c>
      <c r="W316" t="s">
        <v>263</v>
      </c>
      <c r="X316" s="59">
        <v>2600</v>
      </c>
      <c r="Y316" s="59">
        <v>2600</v>
      </c>
      <c r="AA316" s="146" t="str">
        <f t="shared" si="81"/>
        <v>EX</v>
      </c>
      <c r="AB316" s="146">
        <f t="shared" si="83"/>
        <v>0</v>
      </c>
      <c r="AC316" t="str">
        <f t="shared" si="74"/>
        <v>EX</v>
      </c>
      <c r="AD316" s="74">
        <f t="shared" si="75"/>
        <v>2600</v>
      </c>
      <c r="AE316" s="74">
        <f t="shared" si="80"/>
        <v>2600</v>
      </c>
      <c r="AF316">
        <v>1</v>
      </c>
      <c r="AG316">
        <v>0</v>
      </c>
      <c r="AH316" s="74">
        <v>0</v>
      </c>
      <c r="AJ316" s="74">
        <f t="shared" si="76"/>
        <v>0</v>
      </c>
      <c r="AK316" s="74">
        <f t="shared" si="82"/>
        <v>2600</v>
      </c>
      <c r="AL316" t="str">
        <f t="shared" si="77"/>
        <v>N</v>
      </c>
      <c r="AN316" t="s">
        <v>118</v>
      </c>
      <c r="AO316" t="s">
        <v>117</v>
      </c>
      <c r="AP316" t="str">
        <f t="shared" si="78"/>
        <v>89</v>
      </c>
      <c r="AQ316" s="145" t="s">
        <v>1826</v>
      </c>
      <c r="AR316" t="str">
        <f t="shared" si="79"/>
        <v>1-Adjusted Base Budget</v>
      </c>
      <c r="AS316" s="145" t="s">
        <v>1827</v>
      </c>
      <c r="AT316" t="s">
        <v>213</v>
      </c>
      <c r="AV316" t="str">
        <f t="shared" si="73"/>
        <v>GRAD</v>
      </c>
      <c r="AW316" t="str">
        <f t="shared" si="72"/>
        <v>UNIVERSITY GRADUATE SCHOOL</v>
      </c>
    </row>
    <row r="317" spans="1:49">
      <c r="A317" s="59">
        <v>2018</v>
      </c>
      <c r="B317" t="s">
        <v>137</v>
      </c>
      <c r="C317" t="s">
        <v>118</v>
      </c>
      <c r="D317" t="s">
        <v>117</v>
      </c>
      <c r="E317" t="s">
        <v>589</v>
      </c>
      <c r="F317" t="s">
        <v>228</v>
      </c>
      <c r="H317" t="s">
        <v>590</v>
      </c>
      <c r="I317" s="170" t="s">
        <v>114</v>
      </c>
      <c r="J317" t="s">
        <v>582</v>
      </c>
      <c r="K317" t="s">
        <v>214</v>
      </c>
      <c r="L317" t="s">
        <v>531</v>
      </c>
      <c r="M317" t="s">
        <v>532</v>
      </c>
      <c r="N317" t="s">
        <v>217</v>
      </c>
      <c r="O317" t="s">
        <v>263</v>
      </c>
      <c r="P317" t="s">
        <v>533</v>
      </c>
      <c r="Q317" t="s">
        <v>534</v>
      </c>
      <c r="R317" t="s">
        <v>535</v>
      </c>
      <c r="S317" t="s">
        <v>264</v>
      </c>
      <c r="T317" t="s">
        <v>265</v>
      </c>
      <c r="U317" s="61" t="s">
        <v>266</v>
      </c>
      <c r="V317" t="s">
        <v>219</v>
      </c>
      <c r="W317" t="s">
        <v>263</v>
      </c>
      <c r="X317" s="59">
        <v>1000</v>
      </c>
      <c r="Y317" s="59">
        <v>1000</v>
      </c>
      <c r="AA317" s="146" t="str">
        <f t="shared" si="81"/>
        <v>EX</v>
      </c>
      <c r="AB317" s="146">
        <f t="shared" si="83"/>
        <v>0</v>
      </c>
      <c r="AC317" t="str">
        <f t="shared" si="74"/>
        <v>EX</v>
      </c>
      <c r="AD317" s="74">
        <f t="shared" si="75"/>
        <v>1000</v>
      </c>
      <c r="AE317" s="74">
        <f t="shared" si="80"/>
        <v>1000</v>
      </c>
      <c r="AF317">
        <v>1</v>
      </c>
      <c r="AG317">
        <v>0</v>
      </c>
      <c r="AH317" s="74">
        <v>0</v>
      </c>
      <c r="AJ317" s="74">
        <f t="shared" si="76"/>
        <v>0</v>
      </c>
      <c r="AK317" s="74">
        <f t="shared" si="82"/>
        <v>1000</v>
      </c>
      <c r="AL317" t="str">
        <f t="shared" si="77"/>
        <v>N</v>
      </c>
      <c r="AN317" t="s">
        <v>118</v>
      </c>
      <c r="AO317" t="s">
        <v>117</v>
      </c>
      <c r="AP317" t="str">
        <f t="shared" si="78"/>
        <v>89</v>
      </c>
      <c r="AQ317" s="145" t="s">
        <v>1826</v>
      </c>
      <c r="AR317" t="str">
        <f t="shared" si="79"/>
        <v>1-Adjusted Base Budget</v>
      </c>
      <c r="AS317" s="145" t="s">
        <v>1827</v>
      </c>
      <c r="AT317" t="s">
        <v>213</v>
      </c>
      <c r="AV317" t="str">
        <f t="shared" si="73"/>
        <v>GRAD</v>
      </c>
      <c r="AW317" t="str">
        <f t="shared" si="72"/>
        <v>UNIVERSITY GRADUATE SCHOOL</v>
      </c>
    </row>
    <row r="318" spans="1:49">
      <c r="A318" s="59">
        <v>2018</v>
      </c>
      <c r="B318" t="s">
        <v>137</v>
      </c>
      <c r="C318" t="s">
        <v>118</v>
      </c>
      <c r="D318" t="s">
        <v>117</v>
      </c>
      <c r="E318" t="s">
        <v>589</v>
      </c>
      <c r="F318" t="s">
        <v>228</v>
      </c>
      <c r="H318" t="s">
        <v>590</v>
      </c>
      <c r="I318" s="170" t="s">
        <v>114</v>
      </c>
      <c r="J318" t="s">
        <v>582</v>
      </c>
      <c r="K318" t="s">
        <v>214</v>
      </c>
      <c r="L318" t="s">
        <v>540</v>
      </c>
      <c r="M318" t="s">
        <v>541</v>
      </c>
      <c r="N318" t="s">
        <v>217</v>
      </c>
      <c r="O318" t="s">
        <v>263</v>
      </c>
      <c r="P318" t="s">
        <v>533</v>
      </c>
      <c r="Q318" t="s">
        <v>534</v>
      </c>
      <c r="R318" t="s">
        <v>535</v>
      </c>
      <c r="S318" t="s">
        <v>264</v>
      </c>
      <c r="T318" t="s">
        <v>265</v>
      </c>
      <c r="U318" s="61" t="s">
        <v>266</v>
      </c>
      <c r="V318" t="s">
        <v>219</v>
      </c>
      <c r="W318" t="s">
        <v>263</v>
      </c>
      <c r="X318" s="59">
        <v>3000</v>
      </c>
      <c r="Y318" s="59">
        <v>3000</v>
      </c>
      <c r="AA318" s="146" t="str">
        <f t="shared" si="81"/>
        <v>EX</v>
      </c>
      <c r="AB318" s="146">
        <f t="shared" si="83"/>
        <v>0</v>
      </c>
      <c r="AC318" t="str">
        <f t="shared" si="74"/>
        <v>EX</v>
      </c>
      <c r="AD318" s="74">
        <f t="shared" si="75"/>
        <v>3000</v>
      </c>
      <c r="AE318" s="74">
        <f t="shared" si="80"/>
        <v>3000</v>
      </c>
      <c r="AF318">
        <v>1</v>
      </c>
      <c r="AG318">
        <v>0</v>
      </c>
      <c r="AH318" s="74">
        <v>0</v>
      </c>
      <c r="AJ318" s="74">
        <f t="shared" si="76"/>
        <v>0</v>
      </c>
      <c r="AK318" s="74">
        <f t="shared" si="82"/>
        <v>3000</v>
      </c>
      <c r="AL318" t="str">
        <f t="shared" si="77"/>
        <v>N</v>
      </c>
      <c r="AN318" t="s">
        <v>118</v>
      </c>
      <c r="AO318" t="s">
        <v>117</v>
      </c>
      <c r="AP318" t="str">
        <f t="shared" si="78"/>
        <v>89</v>
      </c>
      <c r="AQ318" s="145" t="s">
        <v>1826</v>
      </c>
      <c r="AR318" t="str">
        <f t="shared" si="79"/>
        <v>1-Adjusted Base Budget</v>
      </c>
      <c r="AS318" s="145" t="s">
        <v>1827</v>
      </c>
      <c r="AT318" t="s">
        <v>213</v>
      </c>
      <c r="AV318" t="str">
        <f t="shared" si="73"/>
        <v>GRAD</v>
      </c>
      <c r="AW318" t="str">
        <f t="shared" si="72"/>
        <v>UNIVERSITY GRADUATE SCHOOL</v>
      </c>
    </row>
    <row r="319" spans="1:49">
      <c r="A319" s="59">
        <v>2018</v>
      </c>
      <c r="B319" t="s">
        <v>137</v>
      </c>
      <c r="C319" t="s">
        <v>118</v>
      </c>
      <c r="D319" t="s">
        <v>117</v>
      </c>
      <c r="E319" t="s">
        <v>589</v>
      </c>
      <c r="F319" t="s">
        <v>228</v>
      </c>
      <c r="H319" t="s">
        <v>590</v>
      </c>
      <c r="I319" s="170" t="s">
        <v>114</v>
      </c>
      <c r="J319" t="s">
        <v>582</v>
      </c>
      <c r="K319" t="s">
        <v>214</v>
      </c>
      <c r="L319" t="s">
        <v>642</v>
      </c>
      <c r="M319" t="s">
        <v>643</v>
      </c>
      <c r="N319" t="s">
        <v>217</v>
      </c>
      <c r="O319" t="s">
        <v>263</v>
      </c>
      <c r="P319" t="s">
        <v>362</v>
      </c>
      <c r="Q319" t="s">
        <v>363</v>
      </c>
      <c r="R319" t="s">
        <v>364</v>
      </c>
      <c r="S319" t="s">
        <v>264</v>
      </c>
      <c r="T319" t="s">
        <v>265</v>
      </c>
      <c r="U319" s="61" t="s">
        <v>266</v>
      </c>
      <c r="V319" t="s">
        <v>219</v>
      </c>
      <c r="W319" t="s">
        <v>263</v>
      </c>
      <c r="X319" s="59">
        <v>6000</v>
      </c>
      <c r="Y319" s="59">
        <v>6000</v>
      </c>
      <c r="AA319" s="146" t="str">
        <f t="shared" si="81"/>
        <v>EX</v>
      </c>
      <c r="AB319" s="146">
        <f t="shared" si="83"/>
        <v>0</v>
      </c>
      <c r="AC319" t="str">
        <f t="shared" si="74"/>
        <v>EX</v>
      </c>
      <c r="AD319" s="74">
        <f t="shared" si="75"/>
        <v>6000</v>
      </c>
      <c r="AE319" s="74">
        <f t="shared" si="80"/>
        <v>6000</v>
      </c>
      <c r="AF319">
        <v>1</v>
      </c>
      <c r="AG319">
        <v>0</v>
      </c>
      <c r="AH319" s="74">
        <v>0</v>
      </c>
      <c r="AJ319" s="74">
        <f t="shared" si="76"/>
        <v>0</v>
      </c>
      <c r="AK319" s="74">
        <f t="shared" si="82"/>
        <v>6000</v>
      </c>
      <c r="AL319" t="str">
        <f t="shared" si="77"/>
        <v>N</v>
      </c>
      <c r="AN319" t="s">
        <v>118</v>
      </c>
      <c r="AO319" t="s">
        <v>117</v>
      </c>
      <c r="AP319" t="str">
        <f t="shared" si="78"/>
        <v>89</v>
      </c>
      <c r="AQ319" s="145" t="s">
        <v>1826</v>
      </c>
      <c r="AR319" t="str">
        <f t="shared" si="79"/>
        <v>1-Adjusted Base Budget</v>
      </c>
      <c r="AS319" s="145" t="s">
        <v>1827</v>
      </c>
      <c r="AT319" t="s">
        <v>213</v>
      </c>
      <c r="AV319" t="str">
        <f t="shared" si="73"/>
        <v>GRAD</v>
      </c>
      <c r="AW319" t="str">
        <f t="shared" si="72"/>
        <v>UNIVERSITY GRADUATE SCHOOL</v>
      </c>
    </row>
    <row r="320" spans="1:49">
      <c r="A320" s="59">
        <v>2018</v>
      </c>
      <c r="B320" t="s">
        <v>137</v>
      </c>
      <c r="C320" t="s">
        <v>118</v>
      </c>
      <c r="D320" t="s">
        <v>117</v>
      </c>
      <c r="E320" t="s">
        <v>624</v>
      </c>
      <c r="F320" t="s">
        <v>228</v>
      </c>
      <c r="H320" t="s">
        <v>625</v>
      </c>
      <c r="I320" s="170" t="s">
        <v>114</v>
      </c>
      <c r="J320" t="s">
        <v>582</v>
      </c>
      <c r="K320" t="s">
        <v>214</v>
      </c>
      <c r="L320" t="s">
        <v>648</v>
      </c>
      <c r="M320" t="s">
        <v>649</v>
      </c>
      <c r="N320" t="s">
        <v>217</v>
      </c>
      <c r="O320" t="s">
        <v>263</v>
      </c>
      <c r="P320" t="s">
        <v>379</v>
      </c>
      <c r="Q320" t="s">
        <v>379</v>
      </c>
      <c r="R320" t="s">
        <v>380</v>
      </c>
      <c r="S320" t="s">
        <v>264</v>
      </c>
      <c r="T320" t="s">
        <v>265</v>
      </c>
      <c r="U320" s="61" t="s">
        <v>266</v>
      </c>
      <c r="V320" t="s">
        <v>219</v>
      </c>
      <c r="W320" t="s">
        <v>263</v>
      </c>
      <c r="X320" s="59">
        <v>1500</v>
      </c>
      <c r="Y320" s="59">
        <v>1500</v>
      </c>
      <c r="AA320" s="146" t="str">
        <f t="shared" si="81"/>
        <v>EX</v>
      </c>
      <c r="AB320" s="146">
        <f t="shared" si="83"/>
        <v>0</v>
      </c>
      <c r="AC320" t="str">
        <f t="shared" si="74"/>
        <v>EX</v>
      </c>
      <c r="AD320" s="74">
        <f t="shared" si="75"/>
        <v>1500</v>
      </c>
      <c r="AE320" s="74">
        <f t="shared" si="80"/>
        <v>1500</v>
      </c>
      <c r="AF320">
        <v>1</v>
      </c>
      <c r="AG320">
        <v>0</v>
      </c>
      <c r="AH320" s="74">
        <v>0</v>
      </c>
      <c r="AJ320" s="74">
        <f t="shared" si="76"/>
        <v>0</v>
      </c>
      <c r="AK320" s="74">
        <f t="shared" si="82"/>
        <v>1500</v>
      </c>
      <c r="AL320" t="str">
        <f t="shared" si="77"/>
        <v>N</v>
      </c>
      <c r="AN320" t="s">
        <v>118</v>
      </c>
      <c r="AO320" t="s">
        <v>117</v>
      </c>
      <c r="AP320" t="str">
        <f t="shared" si="78"/>
        <v>89</v>
      </c>
      <c r="AQ320" s="145" t="s">
        <v>1826</v>
      </c>
      <c r="AR320" t="str">
        <f t="shared" si="79"/>
        <v>1-Adjusted Base Budget</v>
      </c>
      <c r="AS320" s="145" t="s">
        <v>1827</v>
      </c>
      <c r="AT320" t="s">
        <v>213</v>
      </c>
      <c r="AV320" t="str">
        <f t="shared" si="73"/>
        <v>GRAD</v>
      </c>
      <c r="AW320" t="str">
        <f t="shared" si="72"/>
        <v>UNIVERSITY GRADUATE SCHOOL</v>
      </c>
    </row>
    <row r="321" spans="1:49">
      <c r="A321" s="59">
        <v>2018</v>
      </c>
      <c r="B321" t="s">
        <v>137</v>
      </c>
      <c r="C321" t="s">
        <v>118</v>
      </c>
      <c r="D321" t="s">
        <v>117</v>
      </c>
      <c r="E321" t="s">
        <v>589</v>
      </c>
      <c r="F321" t="s">
        <v>228</v>
      </c>
      <c r="H321" t="s">
        <v>590</v>
      </c>
      <c r="I321" s="170" t="s">
        <v>114</v>
      </c>
      <c r="J321" t="s">
        <v>582</v>
      </c>
      <c r="K321" t="s">
        <v>214</v>
      </c>
      <c r="L321" t="s">
        <v>546</v>
      </c>
      <c r="M321" t="s">
        <v>547</v>
      </c>
      <c r="N321" t="s">
        <v>217</v>
      </c>
      <c r="O321" t="s">
        <v>263</v>
      </c>
      <c r="P321" t="s">
        <v>379</v>
      </c>
      <c r="Q321" t="s">
        <v>379</v>
      </c>
      <c r="R321" t="s">
        <v>380</v>
      </c>
      <c r="S321" t="s">
        <v>264</v>
      </c>
      <c r="T321" t="s">
        <v>265</v>
      </c>
      <c r="U321" s="61" t="s">
        <v>266</v>
      </c>
      <c r="V321" t="s">
        <v>219</v>
      </c>
      <c r="W321" t="s">
        <v>263</v>
      </c>
      <c r="X321" s="59">
        <v>600</v>
      </c>
      <c r="Y321" s="59">
        <v>600</v>
      </c>
      <c r="AA321" s="146" t="str">
        <f t="shared" si="81"/>
        <v>EX</v>
      </c>
      <c r="AB321" s="146">
        <f t="shared" si="83"/>
        <v>0</v>
      </c>
      <c r="AC321" t="str">
        <f t="shared" si="74"/>
        <v>EX</v>
      </c>
      <c r="AD321" s="74">
        <f t="shared" si="75"/>
        <v>600</v>
      </c>
      <c r="AE321" s="74">
        <f t="shared" si="80"/>
        <v>600</v>
      </c>
      <c r="AF321">
        <v>1</v>
      </c>
      <c r="AG321">
        <v>0</v>
      </c>
      <c r="AH321" s="74">
        <v>0</v>
      </c>
      <c r="AJ321" s="74">
        <f t="shared" si="76"/>
        <v>0</v>
      </c>
      <c r="AK321" s="74">
        <f t="shared" si="82"/>
        <v>600</v>
      </c>
      <c r="AL321" t="str">
        <f t="shared" si="77"/>
        <v>N</v>
      </c>
      <c r="AN321" t="s">
        <v>118</v>
      </c>
      <c r="AO321" t="s">
        <v>117</v>
      </c>
      <c r="AP321" t="str">
        <f t="shared" si="78"/>
        <v>89</v>
      </c>
      <c r="AQ321" s="145" t="s">
        <v>1826</v>
      </c>
      <c r="AR321" t="str">
        <f t="shared" si="79"/>
        <v>1-Adjusted Base Budget</v>
      </c>
      <c r="AS321" s="145" t="s">
        <v>1827</v>
      </c>
      <c r="AT321" t="s">
        <v>213</v>
      </c>
      <c r="AV321" t="str">
        <f t="shared" si="73"/>
        <v>GRAD</v>
      </c>
      <c r="AW321" t="str">
        <f t="shared" si="72"/>
        <v>UNIVERSITY GRADUATE SCHOOL</v>
      </c>
    </row>
    <row r="322" spans="1:49">
      <c r="A322" s="59">
        <v>2018</v>
      </c>
      <c r="B322" t="s">
        <v>137</v>
      </c>
      <c r="C322" t="s">
        <v>118</v>
      </c>
      <c r="D322" t="s">
        <v>117</v>
      </c>
      <c r="E322" t="s">
        <v>589</v>
      </c>
      <c r="F322" t="s">
        <v>228</v>
      </c>
      <c r="H322" t="s">
        <v>590</v>
      </c>
      <c r="I322" s="170" t="s">
        <v>114</v>
      </c>
      <c r="J322" t="s">
        <v>582</v>
      </c>
      <c r="K322" t="s">
        <v>214</v>
      </c>
      <c r="L322" t="s">
        <v>406</v>
      </c>
      <c r="M322" t="s">
        <v>407</v>
      </c>
      <c r="N322" t="s">
        <v>217</v>
      </c>
      <c r="O322" t="s">
        <v>263</v>
      </c>
      <c r="P322" t="s">
        <v>379</v>
      </c>
      <c r="Q322" t="s">
        <v>379</v>
      </c>
      <c r="R322" t="s">
        <v>380</v>
      </c>
      <c r="S322" t="s">
        <v>264</v>
      </c>
      <c r="T322" t="s">
        <v>265</v>
      </c>
      <c r="U322" s="61" t="s">
        <v>266</v>
      </c>
      <c r="V322" t="s">
        <v>219</v>
      </c>
      <c r="W322" t="s">
        <v>263</v>
      </c>
      <c r="X322" s="59">
        <v>3500</v>
      </c>
      <c r="Y322" s="59">
        <v>3500</v>
      </c>
      <c r="AA322" s="146" t="str">
        <f t="shared" si="81"/>
        <v>EX</v>
      </c>
      <c r="AB322" s="146">
        <f t="shared" si="83"/>
        <v>0</v>
      </c>
      <c r="AC322" t="str">
        <f t="shared" si="74"/>
        <v>EX</v>
      </c>
      <c r="AD322" s="74">
        <f t="shared" si="75"/>
        <v>3500</v>
      </c>
      <c r="AE322" s="74">
        <f t="shared" si="80"/>
        <v>3500</v>
      </c>
      <c r="AF322">
        <v>1</v>
      </c>
      <c r="AG322">
        <v>0</v>
      </c>
      <c r="AH322" s="74">
        <v>0</v>
      </c>
      <c r="AJ322" s="74">
        <f t="shared" si="76"/>
        <v>0</v>
      </c>
      <c r="AK322" s="74">
        <f t="shared" si="82"/>
        <v>3500</v>
      </c>
      <c r="AL322" t="str">
        <f t="shared" si="77"/>
        <v>N</v>
      </c>
      <c r="AN322" t="s">
        <v>118</v>
      </c>
      <c r="AO322" t="s">
        <v>117</v>
      </c>
      <c r="AP322" t="str">
        <f t="shared" si="78"/>
        <v>89</v>
      </c>
      <c r="AQ322" s="145" t="s">
        <v>1826</v>
      </c>
      <c r="AR322" t="str">
        <f t="shared" si="79"/>
        <v>1-Adjusted Base Budget</v>
      </c>
      <c r="AS322" s="145" t="s">
        <v>1827</v>
      </c>
      <c r="AT322" t="s">
        <v>213</v>
      </c>
      <c r="AV322" t="str">
        <f t="shared" si="73"/>
        <v>GRAD</v>
      </c>
      <c r="AW322" t="str">
        <f t="shared" si="72"/>
        <v>UNIVERSITY GRADUATE SCHOOL</v>
      </c>
    </row>
    <row r="323" spans="1:49">
      <c r="A323" s="59">
        <v>2018</v>
      </c>
      <c r="B323" t="s">
        <v>137</v>
      </c>
      <c r="C323" t="s">
        <v>118</v>
      </c>
      <c r="D323" t="s">
        <v>117</v>
      </c>
      <c r="E323" t="s">
        <v>589</v>
      </c>
      <c r="F323" t="s">
        <v>228</v>
      </c>
      <c r="H323" t="s">
        <v>590</v>
      </c>
      <c r="I323" s="170" t="s">
        <v>114</v>
      </c>
      <c r="J323" t="s">
        <v>582</v>
      </c>
      <c r="K323" t="s">
        <v>214</v>
      </c>
      <c r="L323" t="s">
        <v>408</v>
      </c>
      <c r="M323" t="s">
        <v>409</v>
      </c>
      <c r="N323" t="s">
        <v>217</v>
      </c>
      <c r="O323" t="s">
        <v>263</v>
      </c>
      <c r="P323" t="s">
        <v>352</v>
      </c>
      <c r="Q323" t="s">
        <v>353</v>
      </c>
      <c r="R323" t="s">
        <v>354</v>
      </c>
      <c r="S323" t="s">
        <v>264</v>
      </c>
      <c r="T323" t="s">
        <v>265</v>
      </c>
      <c r="U323" s="61" t="s">
        <v>266</v>
      </c>
      <c r="V323" t="s">
        <v>219</v>
      </c>
      <c r="W323" t="s">
        <v>263</v>
      </c>
      <c r="X323" s="59">
        <v>30000</v>
      </c>
      <c r="Y323" s="59">
        <v>30000</v>
      </c>
      <c r="AA323" s="146" t="str">
        <f t="shared" si="81"/>
        <v>EX</v>
      </c>
      <c r="AB323" s="146">
        <f t="shared" si="83"/>
        <v>0</v>
      </c>
      <c r="AC323" t="str">
        <f t="shared" si="74"/>
        <v>EX</v>
      </c>
      <c r="AD323" s="74">
        <f t="shared" si="75"/>
        <v>30000</v>
      </c>
      <c r="AE323" s="74">
        <f t="shared" si="80"/>
        <v>30000</v>
      </c>
      <c r="AF323">
        <v>1</v>
      </c>
      <c r="AG323">
        <v>0</v>
      </c>
      <c r="AH323" s="74">
        <v>0</v>
      </c>
      <c r="AJ323" s="74">
        <f t="shared" si="76"/>
        <v>0</v>
      </c>
      <c r="AK323" s="74">
        <f t="shared" si="82"/>
        <v>30000</v>
      </c>
      <c r="AL323" t="str">
        <f t="shared" si="77"/>
        <v>N</v>
      </c>
      <c r="AN323" t="s">
        <v>118</v>
      </c>
      <c r="AO323" t="s">
        <v>117</v>
      </c>
      <c r="AP323" t="str">
        <f t="shared" si="78"/>
        <v>89</v>
      </c>
      <c r="AQ323" s="145" t="s">
        <v>1826</v>
      </c>
      <c r="AR323" t="str">
        <f t="shared" si="79"/>
        <v>1-Adjusted Base Budget</v>
      </c>
      <c r="AS323" s="145" t="s">
        <v>1827</v>
      </c>
      <c r="AT323" t="s">
        <v>213</v>
      </c>
      <c r="AV323" t="str">
        <f t="shared" si="73"/>
        <v>GRAD</v>
      </c>
      <c r="AW323" t="str">
        <f t="shared" si="72"/>
        <v>UNIVERSITY GRADUATE SCHOOL</v>
      </c>
    </row>
    <row r="324" spans="1:49">
      <c r="A324" s="59">
        <v>2018</v>
      </c>
      <c r="B324" t="s">
        <v>137</v>
      </c>
      <c r="C324" t="s">
        <v>118</v>
      </c>
      <c r="D324" t="s">
        <v>117</v>
      </c>
      <c r="E324" t="s">
        <v>607</v>
      </c>
      <c r="F324" t="s">
        <v>228</v>
      </c>
      <c r="H324" t="s">
        <v>608</v>
      </c>
      <c r="I324" s="170" t="s">
        <v>114</v>
      </c>
      <c r="J324" t="s">
        <v>582</v>
      </c>
      <c r="K324" t="s">
        <v>214</v>
      </c>
      <c r="L324" t="s">
        <v>408</v>
      </c>
      <c r="M324" t="s">
        <v>409</v>
      </c>
      <c r="N324" t="s">
        <v>217</v>
      </c>
      <c r="O324" t="s">
        <v>263</v>
      </c>
      <c r="P324" t="s">
        <v>352</v>
      </c>
      <c r="Q324" t="s">
        <v>353</v>
      </c>
      <c r="R324" t="s">
        <v>354</v>
      </c>
      <c r="S324" t="s">
        <v>264</v>
      </c>
      <c r="T324" t="s">
        <v>265</v>
      </c>
      <c r="U324" s="61" t="s">
        <v>266</v>
      </c>
      <c r="V324" t="s">
        <v>22</v>
      </c>
      <c r="W324" t="s">
        <v>263</v>
      </c>
      <c r="X324" s="59">
        <v>85000</v>
      </c>
      <c r="Y324" s="59">
        <v>85000</v>
      </c>
      <c r="AA324" s="146" t="str">
        <f t="shared" si="81"/>
        <v>EX</v>
      </c>
      <c r="AB324" s="146">
        <f t="shared" si="83"/>
        <v>0</v>
      </c>
      <c r="AC324" t="str">
        <f t="shared" si="74"/>
        <v>EX</v>
      </c>
      <c r="AD324" s="74">
        <f t="shared" si="75"/>
        <v>85000</v>
      </c>
      <c r="AE324" s="74">
        <f t="shared" si="80"/>
        <v>85000</v>
      </c>
      <c r="AF324">
        <v>1</v>
      </c>
      <c r="AG324">
        <v>0</v>
      </c>
      <c r="AH324" s="74">
        <v>0</v>
      </c>
      <c r="AJ324" s="74">
        <f t="shared" si="76"/>
        <v>0</v>
      </c>
      <c r="AK324" s="74">
        <f t="shared" si="82"/>
        <v>85000</v>
      </c>
      <c r="AL324" t="str">
        <f t="shared" si="77"/>
        <v>N</v>
      </c>
      <c r="AN324" t="s">
        <v>118</v>
      </c>
      <c r="AO324" t="s">
        <v>117</v>
      </c>
      <c r="AP324" t="str">
        <f t="shared" si="78"/>
        <v>89</v>
      </c>
      <c r="AQ324" s="145" t="s">
        <v>1826</v>
      </c>
      <c r="AR324" t="str">
        <f t="shared" si="79"/>
        <v>1-Adjusted Base Budget</v>
      </c>
      <c r="AS324" s="145" t="s">
        <v>1827</v>
      </c>
      <c r="AT324" t="s">
        <v>213</v>
      </c>
      <c r="AV324" t="str">
        <f t="shared" si="73"/>
        <v>GRAD</v>
      </c>
      <c r="AW324" t="str">
        <f t="shared" si="72"/>
        <v>UNIVERSITY GRADUATE SCHOOL</v>
      </c>
    </row>
    <row r="325" spans="1:49">
      <c r="A325" s="59">
        <v>2018</v>
      </c>
      <c r="B325" t="s">
        <v>137</v>
      </c>
      <c r="C325" t="s">
        <v>118</v>
      </c>
      <c r="D325" t="s">
        <v>117</v>
      </c>
      <c r="E325" t="s">
        <v>607</v>
      </c>
      <c r="F325" t="s">
        <v>228</v>
      </c>
      <c r="H325" t="s">
        <v>608</v>
      </c>
      <c r="I325" s="170" t="s">
        <v>114</v>
      </c>
      <c r="J325" t="s">
        <v>582</v>
      </c>
      <c r="K325" t="s">
        <v>214</v>
      </c>
      <c r="L325" t="s">
        <v>660</v>
      </c>
      <c r="M325" t="s">
        <v>661</v>
      </c>
      <c r="N325" t="s">
        <v>217</v>
      </c>
      <c r="O325" t="s">
        <v>662</v>
      </c>
      <c r="P325" t="s">
        <v>663</v>
      </c>
      <c r="Q325" t="s">
        <v>664</v>
      </c>
      <c r="R325" t="s">
        <v>665</v>
      </c>
      <c r="S325" t="s">
        <v>264</v>
      </c>
      <c r="T325" t="s">
        <v>265</v>
      </c>
      <c r="U325" s="61" t="s">
        <v>266</v>
      </c>
      <c r="V325" t="s">
        <v>22</v>
      </c>
      <c r="W325" t="s">
        <v>263</v>
      </c>
      <c r="X325" s="59">
        <v>4000</v>
      </c>
      <c r="Y325" s="59">
        <v>4000</v>
      </c>
      <c r="AA325" s="146" t="str">
        <f t="shared" si="81"/>
        <v>EE</v>
      </c>
      <c r="AB325" s="146">
        <f t="shared" si="83"/>
        <v>0</v>
      </c>
      <c r="AC325" t="str">
        <f t="shared" si="74"/>
        <v>EX</v>
      </c>
      <c r="AD325" s="74">
        <f t="shared" si="75"/>
        <v>4000</v>
      </c>
      <c r="AE325" s="74">
        <f t="shared" si="80"/>
        <v>4000</v>
      </c>
      <c r="AF325">
        <v>1</v>
      </c>
      <c r="AG325">
        <v>0</v>
      </c>
      <c r="AH325" s="74">
        <v>0</v>
      </c>
      <c r="AJ325" s="74">
        <f t="shared" si="76"/>
        <v>0</v>
      </c>
      <c r="AK325" s="74">
        <f t="shared" si="82"/>
        <v>4000</v>
      </c>
      <c r="AL325" t="str">
        <f t="shared" si="77"/>
        <v>N</v>
      </c>
      <c r="AN325" t="s">
        <v>118</v>
      </c>
      <c r="AO325" t="s">
        <v>117</v>
      </c>
      <c r="AP325" t="str">
        <f t="shared" si="78"/>
        <v>89</v>
      </c>
      <c r="AQ325" s="145" t="s">
        <v>1826</v>
      </c>
      <c r="AR325" t="str">
        <f t="shared" si="79"/>
        <v>1-Adjusted Base Budget</v>
      </c>
      <c r="AS325" s="145" t="s">
        <v>1827</v>
      </c>
      <c r="AT325" t="s">
        <v>213</v>
      </c>
      <c r="AV325" t="str">
        <f t="shared" si="73"/>
        <v>GRAD</v>
      </c>
      <c r="AW325" t="str">
        <f t="shared" si="72"/>
        <v>UNIVERSITY GRADUATE SCHOOL</v>
      </c>
    </row>
    <row r="326" spans="1:49">
      <c r="A326" s="59">
        <v>2018</v>
      </c>
      <c r="B326" t="s">
        <v>137</v>
      </c>
      <c r="C326" t="s">
        <v>118</v>
      </c>
      <c r="D326" t="s">
        <v>117</v>
      </c>
      <c r="E326" t="s">
        <v>589</v>
      </c>
      <c r="F326" t="s">
        <v>228</v>
      </c>
      <c r="H326" t="s">
        <v>590</v>
      </c>
      <c r="I326" s="170" t="s">
        <v>114</v>
      </c>
      <c r="J326" t="s">
        <v>582</v>
      </c>
      <c r="K326" t="s">
        <v>214</v>
      </c>
      <c r="L326" t="s">
        <v>566</v>
      </c>
      <c r="M326" t="s">
        <v>567</v>
      </c>
      <c r="N326" t="s">
        <v>217</v>
      </c>
      <c r="O326" t="s">
        <v>263</v>
      </c>
      <c r="P326" t="s">
        <v>414</v>
      </c>
      <c r="Q326" t="s">
        <v>415</v>
      </c>
      <c r="R326" t="s">
        <v>416</v>
      </c>
      <c r="S326" t="s">
        <v>338</v>
      </c>
      <c r="T326" t="s">
        <v>339</v>
      </c>
      <c r="U326" s="61" t="s">
        <v>340</v>
      </c>
      <c r="V326" t="s">
        <v>219</v>
      </c>
      <c r="W326" t="s">
        <v>263</v>
      </c>
      <c r="X326" s="59">
        <v>7000</v>
      </c>
      <c r="Y326" s="59">
        <v>7000</v>
      </c>
      <c r="AA326" s="146" t="str">
        <f t="shared" si="81"/>
        <v>EX</v>
      </c>
      <c r="AB326" s="146">
        <f t="shared" si="83"/>
        <v>0</v>
      </c>
      <c r="AC326" t="str">
        <f t="shared" si="74"/>
        <v>EX</v>
      </c>
      <c r="AD326" s="74">
        <f t="shared" si="75"/>
        <v>7000</v>
      </c>
      <c r="AE326" s="74">
        <f t="shared" si="80"/>
        <v>7000</v>
      </c>
      <c r="AF326">
        <v>1</v>
      </c>
      <c r="AG326">
        <v>0</v>
      </c>
      <c r="AH326" s="74">
        <v>0</v>
      </c>
      <c r="AJ326" s="74">
        <f t="shared" si="76"/>
        <v>0</v>
      </c>
      <c r="AK326" s="74">
        <f t="shared" si="82"/>
        <v>7000</v>
      </c>
      <c r="AL326" t="str">
        <f t="shared" si="77"/>
        <v>N</v>
      </c>
      <c r="AN326" t="s">
        <v>118</v>
      </c>
      <c r="AO326" t="s">
        <v>117</v>
      </c>
      <c r="AP326" t="str">
        <f t="shared" si="78"/>
        <v>89</v>
      </c>
      <c r="AQ326" s="145" t="s">
        <v>1826</v>
      </c>
      <c r="AR326" t="str">
        <f t="shared" si="79"/>
        <v>1-Adjusted Base Budget</v>
      </c>
      <c r="AS326" s="145" t="s">
        <v>1827</v>
      </c>
      <c r="AT326" t="s">
        <v>213</v>
      </c>
      <c r="AV326" t="str">
        <f t="shared" si="73"/>
        <v>GRAD</v>
      </c>
      <c r="AW326" t="str">
        <f t="shared" ref="AW326:AW389" si="84" xml:space="preserve"> IF(AND($AN326="UAVP",$Z326="OE"),$AO326 &amp; "-ONLINE EDUCATION",IF(AND($AN326="VPIT",OR($Z326="SS",$Z326="IT")),$AO326 &amp; "-SHARED SERVICES",$AO326))</f>
        <v>UNIVERSITY GRADUATE SCHOOL</v>
      </c>
    </row>
    <row r="327" spans="1:49">
      <c r="A327" s="59">
        <v>2018</v>
      </c>
      <c r="B327" t="s">
        <v>137</v>
      </c>
      <c r="C327" t="s">
        <v>118</v>
      </c>
      <c r="D327" t="s">
        <v>117</v>
      </c>
      <c r="E327" t="s">
        <v>607</v>
      </c>
      <c r="F327" t="s">
        <v>228</v>
      </c>
      <c r="H327" t="s">
        <v>608</v>
      </c>
      <c r="I327" s="170" t="s">
        <v>114</v>
      </c>
      <c r="J327" t="s">
        <v>582</v>
      </c>
      <c r="K327" t="s">
        <v>214</v>
      </c>
      <c r="L327" t="s">
        <v>566</v>
      </c>
      <c r="M327" t="s">
        <v>567</v>
      </c>
      <c r="N327" t="s">
        <v>217</v>
      </c>
      <c r="O327" t="s">
        <v>263</v>
      </c>
      <c r="P327" t="s">
        <v>414</v>
      </c>
      <c r="Q327" t="s">
        <v>415</v>
      </c>
      <c r="R327" t="s">
        <v>416</v>
      </c>
      <c r="S327" t="s">
        <v>338</v>
      </c>
      <c r="T327" t="s">
        <v>339</v>
      </c>
      <c r="U327" s="61" t="s">
        <v>340</v>
      </c>
      <c r="V327" t="s">
        <v>22</v>
      </c>
      <c r="W327" t="s">
        <v>263</v>
      </c>
      <c r="X327" s="59">
        <v>40000</v>
      </c>
      <c r="Y327" s="59">
        <v>40000</v>
      </c>
      <c r="AA327" s="146" t="str">
        <f t="shared" si="81"/>
        <v>EX</v>
      </c>
      <c r="AB327" s="146">
        <f t="shared" si="83"/>
        <v>0</v>
      </c>
      <c r="AC327" t="str">
        <f t="shared" si="74"/>
        <v>EX</v>
      </c>
      <c r="AD327" s="74">
        <f t="shared" si="75"/>
        <v>40000</v>
      </c>
      <c r="AE327" s="74">
        <f t="shared" si="80"/>
        <v>40000</v>
      </c>
      <c r="AF327">
        <v>1</v>
      </c>
      <c r="AG327">
        <v>0</v>
      </c>
      <c r="AH327" s="74">
        <v>0</v>
      </c>
      <c r="AJ327" s="74">
        <f t="shared" si="76"/>
        <v>0</v>
      </c>
      <c r="AK327" s="74">
        <f t="shared" si="82"/>
        <v>40000</v>
      </c>
      <c r="AL327" t="str">
        <f t="shared" si="77"/>
        <v>N</v>
      </c>
      <c r="AN327" t="s">
        <v>118</v>
      </c>
      <c r="AO327" t="s">
        <v>117</v>
      </c>
      <c r="AP327" t="str">
        <f t="shared" si="78"/>
        <v>89</v>
      </c>
      <c r="AQ327" s="145" t="s">
        <v>1826</v>
      </c>
      <c r="AR327" t="str">
        <f t="shared" si="79"/>
        <v>1-Adjusted Base Budget</v>
      </c>
      <c r="AS327" s="145" t="s">
        <v>1827</v>
      </c>
      <c r="AT327" t="s">
        <v>213</v>
      </c>
      <c r="AV327" t="str">
        <f t="shared" si="73"/>
        <v>GRAD</v>
      </c>
      <c r="AW327" t="str">
        <f t="shared" si="84"/>
        <v>UNIVERSITY GRADUATE SCHOOL</v>
      </c>
    </row>
    <row r="328" spans="1:49">
      <c r="A328" s="59">
        <v>2018</v>
      </c>
      <c r="B328" t="s">
        <v>137</v>
      </c>
      <c r="C328" t="s">
        <v>118</v>
      </c>
      <c r="D328" t="s">
        <v>117</v>
      </c>
      <c r="E328" t="s">
        <v>589</v>
      </c>
      <c r="F328" t="s">
        <v>228</v>
      </c>
      <c r="H328" t="s">
        <v>590</v>
      </c>
      <c r="I328" s="170" t="s">
        <v>114</v>
      </c>
      <c r="J328" t="s">
        <v>582</v>
      </c>
      <c r="K328" t="s">
        <v>214</v>
      </c>
      <c r="L328" t="s">
        <v>412</v>
      </c>
      <c r="M328" t="s">
        <v>413</v>
      </c>
      <c r="N328" t="s">
        <v>217</v>
      </c>
      <c r="O328" t="s">
        <v>263</v>
      </c>
      <c r="P328" t="s">
        <v>414</v>
      </c>
      <c r="Q328" t="s">
        <v>415</v>
      </c>
      <c r="R328" t="s">
        <v>416</v>
      </c>
      <c r="S328" t="s">
        <v>338</v>
      </c>
      <c r="T328" t="s">
        <v>339</v>
      </c>
      <c r="U328" s="61" t="s">
        <v>340</v>
      </c>
      <c r="V328" t="s">
        <v>219</v>
      </c>
      <c r="W328" t="s">
        <v>263</v>
      </c>
      <c r="X328" s="59">
        <v>264569</v>
      </c>
      <c r="Y328" s="59">
        <v>264569</v>
      </c>
      <c r="AA328" s="146" t="str">
        <f t="shared" si="81"/>
        <v>EX</v>
      </c>
      <c r="AB328" s="146">
        <f t="shared" si="83"/>
        <v>0</v>
      </c>
      <c r="AC328" t="str">
        <f t="shared" si="74"/>
        <v>EX</v>
      </c>
      <c r="AD328" s="74">
        <f t="shared" si="75"/>
        <v>264569</v>
      </c>
      <c r="AE328" s="74">
        <f t="shared" si="80"/>
        <v>264569</v>
      </c>
      <c r="AF328">
        <v>1</v>
      </c>
      <c r="AG328">
        <v>0</v>
      </c>
      <c r="AH328" s="74">
        <v>0</v>
      </c>
      <c r="AJ328" s="74">
        <f t="shared" si="76"/>
        <v>0</v>
      </c>
      <c r="AK328" s="74">
        <f t="shared" si="82"/>
        <v>264569</v>
      </c>
      <c r="AL328" t="str">
        <f t="shared" si="77"/>
        <v>N</v>
      </c>
      <c r="AN328" t="s">
        <v>118</v>
      </c>
      <c r="AO328" t="s">
        <v>117</v>
      </c>
      <c r="AP328" t="str">
        <f t="shared" si="78"/>
        <v>89</v>
      </c>
      <c r="AQ328" s="145" t="s">
        <v>1826</v>
      </c>
      <c r="AR328" t="str">
        <f t="shared" si="79"/>
        <v>1-Adjusted Base Budget</v>
      </c>
      <c r="AS328" s="145" t="s">
        <v>1827</v>
      </c>
      <c r="AT328" t="s">
        <v>213</v>
      </c>
      <c r="AV328" t="str">
        <f t="shared" si="73"/>
        <v>GRAD</v>
      </c>
      <c r="AW328" t="str">
        <f t="shared" si="84"/>
        <v>UNIVERSITY GRADUATE SCHOOL</v>
      </c>
    </row>
    <row r="329" spans="1:49">
      <c r="A329" s="59">
        <v>2018</v>
      </c>
      <c r="B329" t="s">
        <v>137</v>
      </c>
      <c r="C329" t="s">
        <v>118</v>
      </c>
      <c r="D329" t="s">
        <v>117</v>
      </c>
      <c r="E329" t="s">
        <v>607</v>
      </c>
      <c r="F329" t="s">
        <v>228</v>
      </c>
      <c r="H329" t="s">
        <v>608</v>
      </c>
      <c r="I329" s="170" t="s">
        <v>114</v>
      </c>
      <c r="J329" t="s">
        <v>582</v>
      </c>
      <c r="K329" t="s">
        <v>214</v>
      </c>
      <c r="L329" t="s">
        <v>412</v>
      </c>
      <c r="M329" t="s">
        <v>413</v>
      </c>
      <c r="N329" t="s">
        <v>217</v>
      </c>
      <c r="O329" t="s">
        <v>263</v>
      </c>
      <c r="P329" t="s">
        <v>414</v>
      </c>
      <c r="Q329" t="s">
        <v>415</v>
      </c>
      <c r="R329" t="s">
        <v>416</v>
      </c>
      <c r="S329" t="s">
        <v>338</v>
      </c>
      <c r="T329" t="s">
        <v>339</v>
      </c>
      <c r="U329" s="61" t="s">
        <v>340</v>
      </c>
      <c r="V329" t="s">
        <v>22</v>
      </c>
      <c r="W329" t="s">
        <v>263</v>
      </c>
      <c r="X329" s="59">
        <v>8532</v>
      </c>
      <c r="Y329" s="59">
        <v>8532</v>
      </c>
      <c r="AA329" s="146" t="str">
        <f t="shared" si="81"/>
        <v>EX</v>
      </c>
      <c r="AB329" s="146">
        <f t="shared" si="83"/>
        <v>0</v>
      </c>
      <c r="AC329" t="str">
        <f t="shared" si="74"/>
        <v>EX</v>
      </c>
      <c r="AD329" s="74">
        <f t="shared" si="75"/>
        <v>8532</v>
      </c>
      <c r="AE329" s="74">
        <f t="shared" si="80"/>
        <v>8532</v>
      </c>
      <c r="AF329">
        <v>1</v>
      </c>
      <c r="AG329">
        <v>0</v>
      </c>
      <c r="AH329" s="74">
        <v>0</v>
      </c>
      <c r="AJ329" s="74">
        <f t="shared" si="76"/>
        <v>0</v>
      </c>
      <c r="AK329" s="74">
        <f t="shared" si="82"/>
        <v>8532</v>
      </c>
      <c r="AL329" t="str">
        <f t="shared" si="77"/>
        <v>N</v>
      </c>
      <c r="AN329" t="s">
        <v>118</v>
      </c>
      <c r="AO329" t="s">
        <v>117</v>
      </c>
      <c r="AP329" t="str">
        <f t="shared" si="78"/>
        <v>89</v>
      </c>
      <c r="AQ329" s="145" t="s">
        <v>1826</v>
      </c>
      <c r="AR329" t="str">
        <f t="shared" si="79"/>
        <v>1-Adjusted Base Budget</v>
      </c>
      <c r="AS329" s="145" t="s">
        <v>1827</v>
      </c>
      <c r="AT329" t="s">
        <v>213</v>
      </c>
      <c r="AV329" t="str">
        <f t="shared" si="73"/>
        <v>GRAD</v>
      </c>
      <c r="AW329" t="str">
        <f t="shared" si="84"/>
        <v>UNIVERSITY GRADUATE SCHOOL</v>
      </c>
    </row>
    <row r="330" spans="1:49">
      <c r="A330" s="59">
        <v>2018</v>
      </c>
      <c r="B330" t="s">
        <v>137</v>
      </c>
      <c r="C330" t="s">
        <v>118</v>
      </c>
      <c r="D330" t="s">
        <v>117</v>
      </c>
      <c r="E330" t="s">
        <v>589</v>
      </c>
      <c r="F330" t="s">
        <v>228</v>
      </c>
      <c r="H330" t="s">
        <v>590</v>
      </c>
      <c r="I330" s="170" t="s">
        <v>114</v>
      </c>
      <c r="J330" t="s">
        <v>582</v>
      </c>
      <c r="K330" t="s">
        <v>214</v>
      </c>
      <c r="L330" t="s">
        <v>417</v>
      </c>
      <c r="M330" t="s">
        <v>418</v>
      </c>
      <c r="N330" t="s">
        <v>217</v>
      </c>
      <c r="O330" t="s">
        <v>263</v>
      </c>
      <c r="P330" t="s">
        <v>414</v>
      </c>
      <c r="Q330" t="s">
        <v>415</v>
      </c>
      <c r="R330" t="s">
        <v>416</v>
      </c>
      <c r="S330" t="s">
        <v>338</v>
      </c>
      <c r="T330" t="s">
        <v>339</v>
      </c>
      <c r="U330" s="61" t="s">
        <v>340</v>
      </c>
      <c r="V330" t="s">
        <v>219</v>
      </c>
      <c r="W330" t="s">
        <v>263</v>
      </c>
      <c r="X330" s="59">
        <v>92082</v>
      </c>
      <c r="Y330" s="59">
        <v>92082</v>
      </c>
      <c r="AA330" s="146" t="str">
        <f t="shared" si="81"/>
        <v>EX</v>
      </c>
      <c r="AB330" s="146">
        <f t="shared" si="83"/>
        <v>0</v>
      </c>
      <c r="AC330" t="str">
        <f t="shared" si="74"/>
        <v>EX</v>
      </c>
      <c r="AD330" s="74">
        <f t="shared" si="75"/>
        <v>92082</v>
      </c>
      <c r="AE330" s="74">
        <f t="shared" si="80"/>
        <v>92082</v>
      </c>
      <c r="AF330">
        <v>1</v>
      </c>
      <c r="AG330">
        <v>0</v>
      </c>
      <c r="AH330" s="74">
        <v>0</v>
      </c>
      <c r="AJ330" s="74">
        <f t="shared" si="76"/>
        <v>0</v>
      </c>
      <c r="AK330" s="74">
        <f t="shared" si="82"/>
        <v>92082</v>
      </c>
      <c r="AL330" t="str">
        <f t="shared" si="77"/>
        <v>N</v>
      </c>
      <c r="AN330" t="s">
        <v>118</v>
      </c>
      <c r="AO330" t="s">
        <v>117</v>
      </c>
      <c r="AP330" t="str">
        <f t="shared" si="78"/>
        <v>89</v>
      </c>
      <c r="AQ330" s="145" t="s">
        <v>1826</v>
      </c>
      <c r="AR330" t="str">
        <f t="shared" si="79"/>
        <v>1-Adjusted Base Budget</v>
      </c>
      <c r="AS330" s="145" t="s">
        <v>1827</v>
      </c>
      <c r="AT330" t="s">
        <v>213</v>
      </c>
      <c r="AV330" t="str">
        <f t="shared" si="73"/>
        <v>GRAD</v>
      </c>
      <c r="AW330" t="str">
        <f t="shared" si="84"/>
        <v>UNIVERSITY GRADUATE SCHOOL</v>
      </c>
    </row>
    <row r="331" spans="1:49">
      <c r="A331" s="59">
        <v>2018</v>
      </c>
      <c r="B331" t="s">
        <v>137</v>
      </c>
      <c r="C331" t="s">
        <v>118</v>
      </c>
      <c r="D331" t="s">
        <v>117</v>
      </c>
      <c r="E331" t="s">
        <v>607</v>
      </c>
      <c r="F331" t="s">
        <v>228</v>
      </c>
      <c r="H331" t="s">
        <v>608</v>
      </c>
      <c r="I331" s="170" t="s">
        <v>114</v>
      </c>
      <c r="J331" t="s">
        <v>582</v>
      </c>
      <c r="K331" t="s">
        <v>214</v>
      </c>
      <c r="L331" t="s">
        <v>417</v>
      </c>
      <c r="M331" t="s">
        <v>418</v>
      </c>
      <c r="N331" t="s">
        <v>217</v>
      </c>
      <c r="O331" t="s">
        <v>263</v>
      </c>
      <c r="P331" t="s">
        <v>414</v>
      </c>
      <c r="Q331" t="s">
        <v>415</v>
      </c>
      <c r="R331" t="s">
        <v>416</v>
      </c>
      <c r="S331" t="s">
        <v>338</v>
      </c>
      <c r="T331" t="s">
        <v>339</v>
      </c>
      <c r="U331" s="61" t="s">
        <v>340</v>
      </c>
      <c r="V331" t="s">
        <v>22</v>
      </c>
      <c r="W331" t="s">
        <v>263</v>
      </c>
      <c r="X331" s="59">
        <v>3524</v>
      </c>
      <c r="Y331" s="59">
        <v>3524</v>
      </c>
      <c r="AA331" s="146" t="str">
        <f t="shared" si="81"/>
        <v>EX</v>
      </c>
      <c r="AB331" s="146">
        <f t="shared" si="83"/>
        <v>0</v>
      </c>
      <c r="AC331" t="str">
        <f t="shared" si="74"/>
        <v>EX</v>
      </c>
      <c r="AD331" s="74">
        <f t="shared" si="75"/>
        <v>3524</v>
      </c>
      <c r="AE331" s="74">
        <f t="shared" si="80"/>
        <v>3524</v>
      </c>
      <c r="AF331">
        <v>1</v>
      </c>
      <c r="AG331">
        <v>0</v>
      </c>
      <c r="AH331" s="74">
        <v>0</v>
      </c>
      <c r="AJ331" s="74">
        <f t="shared" si="76"/>
        <v>0</v>
      </c>
      <c r="AK331" s="74">
        <f t="shared" si="82"/>
        <v>3524</v>
      </c>
      <c r="AL331" t="str">
        <f t="shared" si="77"/>
        <v>N</v>
      </c>
      <c r="AN331" t="s">
        <v>118</v>
      </c>
      <c r="AO331" t="s">
        <v>117</v>
      </c>
      <c r="AP331" t="str">
        <f t="shared" si="78"/>
        <v>89</v>
      </c>
      <c r="AQ331" s="145" t="s">
        <v>1826</v>
      </c>
      <c r="AR331" t="str">
        <f t="shared" si="79"/>
        <v>1-Adjusted Base Budget</v>
      </c>
      <c r="AS331" s="145" t="s">
        <v>1827</v>
      </c>
      <c r="AT331" t="s">
        <v>213</v>
      </c>
      <c r="AV331" t="str">
        <f t="shared" si="73"/>
        <v>GRAD</v>
      </c>
      <c r="AW331" t="str">
        <f t="shared" si="84"/>
        <v>UNIVERSITY GRADUATE SCHOOL</v>
      </c>
    </row>
    <row r="332" spans="1:49">
      <c r="A332" s="59">
        <v>2018</v>
      </c>
      <c r="B332" t="s">
        <v>137</v>
      </c>
      <c r="C332" t="s">
        <v>118</v>
      </c>
      <c r="D332" t="s">
        <v>117</v>
      </c>
      <c r="E332" t="s">
        <v>589</v>
      </c>
      <c r="F332" t="s">
        <v>228</v>
      </c>
      <c r="H332" t="s">
        <v>590</v>
      </c>
      <c r="I332" s="170" t="s">
        <v>114</v>
      </c>
      <c r="J332" t="s">
        <v>582</v>
      </c>
      <c r="K332" t="s">
        <v>214</v>
      </c>
      <c r="L332" t="s">
        <v>419</v>
      </c>
      <c r="M332" t="s">
        <v>420</v>
      </c>
      <c r="N332" t="s">
        <v>217</v>
      </c>
      <c r="O332" t="s">
        <v>263</v>
      </c>
      <c r="P332" t="s">
        <v>414</v>
      </c>
      <c r="Q332" t="s">
        <v>415</v>
      </c>
      <c r="R332" t="s">
        <v>416</v>
      </c>
      <c r="S332" t="s">
        <v>338</v>
      </c>
      <c r="T332" t="s">
        <v>339</v>
      </c>
      <c r="U332" s="61" t="s">
        <v>340</v>
      </c>
      <c r="V332" t="s">
        <v>219</v>
      </c>
      <c r="W332" t="s">
        <v>263</v>
      </c>
      <c r="X332" s="59">
        <v>117312</v>
      </c>
      <c r="Y332" s="59">
        <v>117312</v>
      </c>
      <c r="AA332" s="146" t="str">
        <f t="shared" si="81"/>
        <v>EX</v>
      </c>
      <c r="AB332" s="146">
        <f t="shared" si="83"/>
        <v>0</v>
      </c>
      <c r="AC332" t="str">
        <f t="shared" si="74"/>
        <v>EX</v>
      </c>
      <c r="AD332" s="74">
        <f t="shared" si="75"/>
        <v>117312</v>
      </c>
      <c r="AE332" s="74">
        <f t="shared" si="80"/>
        <v>117312</v>
      </c>
      <c r="AF332">
        <v>1</v>
      </c>
      <c r="AG332">
        <v>0</v>
      </c>
      <c r="AH332" s="74">
        <v>0</v>
      </c>
      <c r="AJ332" s="74">
        <f t="shared" si="76"/>
        <v>0</v>
      </c>
      <c r="AK332" s="74">
        <f t="shared" si="82"/>
        <v>117312</v>
      </c>
      <c r="AL332" t="str">
        <f t="shared" si="77"/>
        <v>N</v>
      </c>
      <c r="AN332" t="s">
        <v>118</v>
      </c>
      <c r="AO332" t="s">
        <v>117</v>
      </c>
      <c r="AP332" t="str">
        <f t="shared" si="78"/>
        <v>89</v>
      </c>
      <c r="AQ332" s="145" t="s">
        <v>1826</v>
      </c>
      <c r="AR332" t="str">
        <f t="shared" si="79"/>
        <v>1-Adjusted Base Budget</v>
      </c>
      <c r="AS332" s="145" t="s">
        <v>1827</v>
      </c>
      <c r="AT332" t="s">
        <v>213</v>
      </c>
      <c r="AV332" t="str">
        <f t="shared" ref="AV332:AV395" si="85">IF(AND($AN332="UAVP",$Z332="OE"),$AN332 &amp; "-OE",IF(AND($AN332="VPIT",OR($Z332="SS",$Z332="IT")),$AN332 &amp; "-SS",$AN332))</f>
        <v>GRAD</v>
      </c>
      <c r="AW332" t="str">
        <f t="shared" si="84"/>
        <v>UNIVERSITY GRADUATE SCHOOL</v>
      </c>
    </row>
    <row r="333" spans="1:49">
      <c r="A333" s="59">
        <v>2018</v>
      </c>
      <c r="B333" t="s">
        <v>137</v>
      </c>
      <c r="C333" t="s">
        <v>118</v>
      </c>
      <c r="D333" t="s">
        <v>117</v>
      </c>
      <c r="E333" t="s">
        <v>607</v>
      </c>
      <c r="F333" t="s">
        <v>228</v>
      </c>
      <c r="H333" t="s">
        <v>608</v>
      </c>
      <c r="I333" s="170" t="s">
        <v>114</v>
      </c>
      <c r="J333" t="s">
        <v>582</v>
      </c>
      <c r="K333" t="s">
        <v>214</v>
      </c>
      <c r="L333" t="s">
        <v>419</v>
      </c>
      <c r="M333" t="s">
        <v>420</v>
      </c>
      <c r="N333" t="s">
        <v>217</v>
      </c>
      <c r="O333" t="s">
        <v>263</v>
      </c>
      <c r="P333" t="s">
        <v>414</v>
      </c>
      <c r="Q333" t="s">
        <v>415</v>
      </c>
      <c r="R333" t="s">
        <v>416</v>
      </c>
      <c r="S333" t="s">
        <v>338</v>
      </c>
      <c r="T333" t="s">
        <v>339</v>
      </c>
      <c r="U333" s="61" t="s">
        <v>340</v>
      </c>
      <c r="V333" t="s">
        <v>22</v>
      </c>
      <c r="W333" t="s">
        <v>263</v>
      </c>
      <c r="X333" s="59">
        <v>5637</v>
      </c>
      <c r="Y333" s="59">
        <v>5637</v>
      </c>
      <c r="AA333" s="146" t="str">
        <f t="shared" si="81"/>
        <v>EX</v>
      </c>
      <c r="AB333" s="146">
        <f t="shared" si="83"/>
        <v>0</v>
      </c>
      <c r="AC333" t="str">
        <f t="shared" si="74"/>
        <v>EX</v>
      </c>
      <c r="AD333" s="74">
        <f t="shared" si="75"/>
        <v>5637</v>
      </c>
      <c r="AE333" s="74">
        <f t="shared" si="80"/>
        <v>5637</v>
      </c>
      <c r="AF333">
        <v>1</v>
      </c>
      <c r="AG333">
        <v>0</v>
      </c>
      <c r="AH333" s="74">
        <v>0</v>
      </c>
      <c r="AJ333" s="74">
        <f t="shared" si="76"/>
        <v>0</v>
      </c>
      <c r="AK333" s="74">
        <f t="shared" si="82"/>
        <v>5637</v>
      </c>
      <c r="AL333" t="str">
        <f t="shared" si="77"/>
        <v>N</v>
      </c>
      <c r="AN333" t="s">
        <v>118</v>
      </c>
      <c r="AO333" t="s">
        <v>117</v>
      </c>
      <c r="AP333" t="str">
        <f t="shared" si="78"/>
        <v>89</v>
      </c>
      <c r="AQ333" s="145" t="s">
        <v>1826</v>
      </c>
      <c r="AR333" t="str">
        <f t="shared" si="79"/>
        <v>1-Adjusted Base Budget</v>
      </c>
      <c r="AS333" s="145" t="s">
        <v>1827</v>
      </c>
      <c r="AT333" t="s">
        <v>213</v>
      </c>
      <c r="AV333" t="str">
        <f t="shared" si="85"/>
        <v>GRAD</v>
      </c>
      <c r="AW333" t="str">
        <f t="shared" si="84"/>
        <v>UNIVERSITY GRADUATE SCHOOL</v>
      </c>
    </row>
    <row r="334" spans="1:49">
      <c r="A334" s="59">
        <v>2018</v>
      </c>
      <c r="B334" t="s">
        <v>137</v>
      </c>
      <c r="C334" t="s">
        <v>118</v>
      </c>
      <c r="D334" t="s">
        <v>117</v>
      </c>
      <c r="E334" t="s">
        <v>589</v>
      </c>
      <c r="F334" t="s">
        <v>228</v>
      </c>
      <c r="H334" t="s">
        <v>590</v>
      </c>
      <c r="I334" s="170" t="s">
        <v>114</v>
      </c>
      <c r="J334" t="s">
        <v>582</v>
      </c>
      <c r="K334" t="s">
        <v>214</v>
      </c>
      <c r="L334" t="s">
        <v>568</v>
      </c>
      <c r="M334" t="s">
        <v>569</v>
      </c>
      <c r="N334" t="s">
        <v>217</v>
      </c>
      <c r="O334" t="s">
        <v>263</v>
      </c>
      <c r="P334" t="s">
        <v>414</v>
      </c>
      <c r="Q334" t="s">
        <v>415</v>
      </c>
      <c r="R334" t="s">
        <v>416</v>
      </c>
      <c r="S334" t="s">
        <v>338</v>
      </c>
      <c r="T334" t="s">
        <v>339</v>
      </c>
      <c r="U334" s="61" t="s">
        <v>340</v>
      </c>
      <c r="V334" t="s">
        <v>219</v>
      </c>
      <c r="W334" t="s">
        <v>263</v>
      </c>
      <c r="X334" s="59">
        <v>52120</v>
      </c>
      <c r="Y334" s="59">
        <v>52120</v>
      </c>
      <c r="AA334" s="146" t="str">
        <f t="shared" si="81"/>
        <v>EX</v>
      </c>
      <c r="AB334" s="146">
        <f t="shared" si="83"/>
        <v>0</v>
      </c>
      <c r="AC334" t="str">
        <f t="shared" si="74"/>
        <v>EX</v>
      </c>
      <c r="AD334" s="74">
        <f t="shared" si="75"/>
        <v>52120</v>
      </c>
      <c r="AE334" s="74">
        <f t="shared" si="80"/>
        <v>52120</v>
      </c>
      <c r="AF334">
        <v>1</v>
      </c>
      <c r="AG334">
        <v>0</v>
      </c>
      <c r="AH334" s="74">
        <v>0</v>
      </c>
      <c r="AJ334" s="74">
        <f t="shared" si="76"/>
        <v>0</v>
      </c>
      <c r="AK334" s="74">
        <f t="shared" si="82"/>
        <v>52120</v>
      </c>
      <c r="AL334" t="str">
        <f t="shared" si="77"/>
        <v>N</v>
      </c>
      <c r="AN334" t="s">
        <v>118</v>
      </c>
      <c r="AO334" t="s">
        <v>117</v>
      </c>
      <c r="AP334" t="str">
        <f t="shared" si="78"/>
        <v>89</v>
      </c>
      <c r="AQ334" s="145" t="s">
        <v>1826</v>
      </c>
      <c r="AR334" t="str">
        <f t="shared" si="79"/>
        <v>1-Adjusted Base Budget</v>
      </c>
      <c r="AS334" s="145" t="s">
        <v>1827</v>
      </c>
      <c r="AT334" t="s">
        <v>213</v>
      </c>
      <c r="AV334" t="str">
        <f t="shared" si="85"/>
        <v>GRAD</v>
      </c>
      <c r="AW334" t="str">
        <f t="shared" si="84"/>
        <v>UNIVERSITY GRADUATE SCHOOL</v>
      </c>
    </row>
    <row r="335" spans="1:49">
      <c r="A335" s="59">
        <v>2018</v>
      </c>
      <c r="B335" t="s">
        <v>137</v>
      </c>
      <c r="C335" t="s">
        <v>118</v>
      </c>
      <c r="D335" t="s">
        <v>117</v>
      </c>
      <c r="E335" t="s">
        <v>589</v>
      </c>
      <c r="F335" t="s">
        <v>228</v>
      </c>
      <c r="H335" t="s">
        <v>590</v>
      </c>
      <c r="I335" s="170" t="s">
        <v>114</v>
      </c>
      <c r="J335" t="s">
        <v>582</v>
      </c>
      <c r="K335" t="s">
        <v>214</v>
      </c>
      <c r="L335" t="s">
        <v>666</v>
      </c>
      <c r="M335" t="s">
        <v>667</v>
      </c>
      <c r="N335" t="s">
        <v>217</v>
      </c>
      <c r="O335" t="s">
        <v>263</v>
      </c>
      <c r="P335" t="s">
        <v>668</v>
      </c>
      <c r="Q335" t="s">
        <v>669</v>
      </c>
      <c r="R335" t="s">
        <v>670</v>
      </c>
      <c r="S335" t="s">
        <v>671</v>
      </c>
      <c r="T335" t="s">
        <v>672</v>
      </c>
      <c r="U335" s="61" t="s">
        <v>673</v>
      </c>
      <c r="V335" t="s">
        <v>219</v>
      </c>
      <c r="W335" t="s">
        <v>263</v>
      </c>
      <c r="X335" s="59">
        <v>23000</v>
      </c>
      <c r="Y335" s="59">
        <v>23000</v>
      </c>
      <c r="AA335" s="146" t="str">
        <f t="shared" si="81"/>
        <v>EX</v>
      </c>
      <c r="AB335" s="146">
        <f t="shared" si="83"/>
        <v>0</v>
      </c>
      <c r="AC335" t="str">
        <f t="shared" si="74"/>
        <v>EX</v>
      </c>
      <c r="AD335" s="74">
        <f t="shared" si="75"/>
        <v>23000</v>
      </c>
      <c r="AE335" s="74">
        <f t="shared" si="80"/>
        <v>23000</v>
      </c>
      <c r="AF335">
        <v>1</v>
      </c>
      <c r="AG335">
        <v>0</v>
      </c>
      <c r="AH335" s="74">
        <v>0</v>
      </c>
      <c r="AJ335" s="74">
        <f t="shared" si="76"/>
        <v>0</v>
      </c>
      <c r="AK335" s="74">
        <f t="shared" si="82"/>
        <v>23000</v>
      </c>
      <c r="AL335" t="str">
        <f t="shared" si="77"/>
        <v>N</v>
      </c>
      <c r="AN335" t="s">
        <v>118</v>
      </c>
      <c r="AO335" t="s">
        <v>117</v>
      </c>
      <c r="AP335" t="str">
        <f t="shared" si="78"/>
        <v>89</v>
      </c>
      <c r="AQ335" s="145" t="s">
        <v>1826</v>
      </c>
      <c r="AR335" t="str">
        <f t="shared" si="79"/>
        <v>1-Adjusted Base Budget</v>
      </c>
      <c r="AS335" s="145" t="s">
        <v>1827</v>
      </c>
      <c r="AT335" t="s">
        <v>213</v>
      </c>
      <c r="AV335" t="str">
        <f t="shared" si="85"/>
        <v>GRAD</v>
      </c>
      <c r="AW335" t="str">
        <f t="shared" si="84"/>
        <v>UNIVERSITY GRADUATE SCHOOL</v>
      </c>
    </row>
    <row r="336" spans="1:49">
      <c r="A336" s="59">
        <v>2018</v>
      </c>
      <c r="B336" t="s">
        <v>137</v>
      </c>
      <c r="C336" t="s">
        <v>118</v>
      </c>
      <c r="D336" t="s">
        <v>117</v>
      </c>
      <c r="E336" t="s">
        <v>607</v>
      </c>
      <c r="F336" t="s">
        <v>228</v>
      </c>
      <c r="H336" t="s">
        <v>608</v>
      </c>
      <c r="I336" s="170" t="s">
        <v>114</v>
      </c>
      <c r="J336" t="s">
        <v>582</v>
      </c>
      <c r="K336" t="s">
        <v>214</v>
      </c>
      <c r="L336" t="s">
        <v>666</v>
      </c>
      <c r="M336" t="s">
        <v>667</v>
      </c>
      <c r="N336" t="s">
        <v>217</v>
      </c>
      <c r="O336" t="s">
        <v>263</v>
      </c>
      <c r="P336" t="s">
        <v>668</v>
      </c>
      <c r="Q336" t="s">
        <v>669</v>
      </c>
      <c r="R336" t="s">
        <v>670</v>
      </c>
      <c r="S336" t="s">
        <v>671</v>
      </c>
      <c r="T336" t="s">
        <v>672</v>
      </c>
      <c r="U336" s="61" t="s">
        <v>673</v>
      </c>
      <c r="V336" t="s">
        <v>22</v>
      </c>
      <c r="W336" t="s">
        <v>263</v>
      </c>
      <c r="X336" s="59">
        <v>390000</v>
      </c>
      <c r="Y336" s="59">
        <v>390000</v>
      </c>
      <c r="AA336" s="146" t="str">
        <f t="shared" si="81"/>
        <v>EX</v>
      </c>
      <c r="AB336" s="146">
        <f t="shared" si="83"/>
        <v>0</v>
      </c>
      <c r="AC336" t="str">
        <f t="shared" si="74"/>
        <v>EX</v>
      </c>
      <c r="AD336" s="74">
        <f t="shared" si="75"/>
        <v>390000</v>
      </c>
      <c r="AE336" s="74">
        <f t="shared" si="80"/>
        <v>390000</v>
      </c>
      <c r="AF336">
        <v>1</v>
      </c>
      <c r="AG336">
        <v>0</v>
      </c>
      <c r="AH336" s="74">
        <v>0</v>
      </c>
      <c r="AJ336" s="74">
        <f t="shared" si="76"/>
        <v>0</v>
      </c>
      <c r="AK336" s="74">
        <f t="shared" si="82"/>
        <v>390000</v>
      </c>
      <c r="AL336" t="str">
        <f t="shared" si="77"/>
        <v>N</v>
      </c>
      <c r="AN336" t="s">
        <v>118</v>
      </c>
      <c r="AO336" t="s">
        <v>117</v>
      </c>
      <c r="AP336" t="str">
        <f t="shared" si="78"/>
        <v>89</v>
      </c>
      <c r="AQ336" s="145" t="s">
        <v>1826</v>
      </c>
      <c r="AR336" t="str">
        <f t="shared" si="79"/>
        <v>1-Adjusted Base Budget</v>
      </c>
      <c r="AS336" s="145" t="s">
        <v>1827</v>
      </c>
      <c r="AT336" t="s">
        <v>213</v>
      </c>
      <c r="AV336" t="str">
        <f t="shared" si="85"/>
        <v>GRAD</v>
      </c>
      <c r="AW336" t="str">
        <f t="shared" si="84"/>
        <v>UNIVERSITY GRADUATE SCHOOL</v>
      </c>
    </row>
    <row r="337" spans="1:49">
      <c r="A337" s="59">
        <v>2018</v>
      </c>
      <c r="B337" t="s">
        <v>137</v>
      </c>
      <c r="C337" t="s">
        <v>118</v>
      </c>
      <c r="D337" t="s">
        <v>117</v>
      </c>
      <c r="E337" t="s">
        <v>589</v>
      </c>
      <c r="F337" t="s">
        <v>228</v>
      </c>
      <c r="H337" t="s">
        <v>590</v>
      </c>
      <c r="I337" s="170" t="s">
        <v>114</v>
      </c>
      <c r="J337" t="s">
        <v>582</v>
      </c>
      <c r="K337" t="s">
        <v>214</v>
      </c>
      <c r="L337" t="s">
        <v>421</v>
      </c>
      <c r="M337" t="s">
        <v>422</v>
      </c>
      <c r="N337" t="s">
        <v>217</v>
      </c>
      <c r="O337" t="s">
        <v>263</v>
      </c>
      <c r="P337" t="s">
        <v>367</v>
      </c>
      <c r="Q337" t="s">
        <v>368</v>
      </c>
      <c r="R337" t="s">
        <v>369</v>
      </c>
      <c r="S337" t="s">
        <v>370</v>
      </c>
      <c r="T337" t="s">
        <v>368</v>
      </c>
      <c r="U337" s="61" t="s">
        <v>371</v>
      </c>
      <c r="V337" t="s">
        <v>219</v>
      </c>
      <c r="W337" t="s">
        <v>263</v>
      </c>
      <c r="X337" s="59">
        <v>6000</v>
      </c>
      <c r="Y337" s="59">
        <v>6000</v>
      </c>
      <c r="AA337" s="146" t="str">
        <f t="shared" si="81"/>
        <v>EX</v>
      </c>
      <c r="AB337" s="146">
        <f t="shared" si="83"/>
        <v>0</v>
      </c>
      <c r="AC337" t="str">
        <f t="shared" si="74"/>
        <v>EX</v>
      </c>
      <c r="AD337" s="74">
        <f t="shared" si="75"/>
        <v>6000</v>
      </c>
      <c r="AE337" s="74">
        <f t="shared" si="80"/>
        <v>6000</v>
      </c>
      <c r="AF337">
        <v>1</v>
      </c>
      <c r="AG337">
        <v>0</v>
      </c>
      <c r="AH337" s="74">
        <v>0</v>
      </c>
      <c r="AJ337" s="74">
        <f t="shared" si="76"/>
        <v>0</v>
      </c>
      <c r="AK337" s="74">
        <f t="shared" si="82"/>
        <v>6000</v>
      </c>
      <c r="AL337" t="str">
        <f t="shared" si="77"/>
        <v>N</v>
      </c>
      <c r="AN337" t="s">
        <v>118</v>
      </c>
      <c r="AO337" t="s">
        <v>117</v>
      </c>
      <c r="AP337" t="str">
        <f t="shared" si="78"/>
        <v>89</v>
      </c>
      <c r="AQ337" s="145" t="s">
        <v>1826</v>
      </c>
      <c r="AR337" t="str">
        <f t="shared" si="79"/>
        <v>1-Adjusted Base Budget</v>
      </c>
      <c r="AS337" s="145" t="s">
        <v>1827</v>
      </c>
      <c r="AT337" t="s">
        <v>213</v>
      </c>
      <c r="AV337" t="str">
        <f t="shared" si="85"/>
        <v>GRAD</v>
      </c>
      <c r="AW337" t="str">
        <f t="shared" si="84"/>
        <v>UNIVERSITY GRADUATE SCHOOL</v>
      </c>
    </row>
    <row r="338" spans="1:49">
      <c r="A338" s="59">
        <v>2018</v>
      </c>
      <c r="B338" t="s">
        <v>137</v>
      </c>
      <c r="C338" t="s">
        <v>118</v>
      </c>
      <c r="D338" t="s">
        <v>117</v>
      </c>
      <c r="E338" t="s">
        <v>607</v>
      </c>
      <c r="F338" t="s">
        <v>228</v>
      </c>
      <c r="H338" t="s">
        <v>608</v>
      </c>
      <c r="I338" s="170" t="s">
        <v>114</v>
      </c>
      <c r="J338" t="s">
        <v>582</v>
      </c>
      <c r="K338" t="s">
        <v>214</v>
      </c>
      <c r="L338" t="s">
        <v>421</v>
      </c>
      <c r="M338" t="s">
        <v>422</v>
      </c>
      <c r="N338" t="s">
        <v>217</v>
      </c>
      <c r="O338" t="s">
        <v>263</v>
      </c>
      <c r="P338" t="s">
        <v>367</v>
      </c>
      <c r="Q338" t="s">
        <v>368</v>
      </c>
      <c r="R338" t="s">
        <v>369</v>
      </c>
      <c r="S338" t="s">
        <v>370</v>
      </c>
      <c r="T338" t="s">
        <v>368</v>
      </c>
      <c r="U338" s="61" t="s">
        <v>371</v>
      </c>
      <c r="V338" t="s">
        <v>22</v>
      </c>
      <c r="W338" t="s">
        <v>263</v>
      </c>
      <c r="X338" s="59">
        <v>500</v>
      </c>
      <c r="Y338" s="59">
        <v>500</v>
      </c>
      <c r="AA338" s="146" t="str">
        <f t="shared" si="81"/>
        <v>EX</v>
      </c>
      <c r="AB338" s="146">
        <f t="shared" si="83"/>
        <v>0</v>
      </c>
      <c r="AC338" t="str">
        <f t="shared" si="74"/>
        <v>EX</v>
      </c>
      <c r="AD338" s="74">
        <f t="shared" si="75"/>
        <v>500</v>
      </c>
      <c r="AE338" s="74">
        <f t="shared" si="80"/>
        <v>500</v>
      </c>
      <c r="AF338">
        <v>1</v>
      </c>
      <c r="AG338">
        <v>0</v>
      </c>
      <c r="AH338" s="74">
        <v>0</v>
      </c>
      <c r="AJ338" s="74">
        <f t="shared" si="76"/>
        <v>0</v>
      </c>
      <c r="AK338" s="74">
        <f t="shared" si="82"/>
        <v>500</v>
      </c>
      <c r="AL338" t="str">
        <f t="shared" si="77"/>
        <v>N</v>
      </c>
      <c r="AN338" t="s">
        <v>118</v>
      </c>
      <c r="AO338" t="s">
        <v>117</v>
      </c>
      <c r="AP338" t="str">
        <f t="shared" si="78"/>
        <v>89</v>
      </c>
      <c r="AQ338" s="145" t="s">
        <v>1826</v>
      </c>
      <c r="AR338" t="str">
        <f t="shared" si="79"/>
        <v>1-Adjusted Base Budget</v>
      </c>
      <c r="AS338" s="145" t="s">
        <v>1827</v>
      </c>
      <c r="AT338" t="s">
        <v>213</v>
      </c>
      <c r="AV338" t="str">
        <f t="shared" si="85"/>
        <v>GRAD</v>
      </c>
      <c r="AW338" t="str">
        <f t="shared" si="84"/>
        <v>UNIVERSITY GRADUATE SCHOOL</v>
      </c>
    </row>
    <row r="339" spans="1:49">
      <c r="A339" s="59">
        <v>2018</v>
      </c>
      <c r="B339" t="s">
        <v>137</v>
      </c>
      <c r="C339" t="s">
        <v>118</v>
      </c>
      <c r="D339" t="s">
        <v>117</v>
      </c>
      <c r="E339" t="s">
        <v>589</v>
      </c>
      <c r="F339" t="s">
        <v>228</v>
      </c>
      <c r="H339" t="s">
        <v>590</v>
      </c>
      <c r="I339" s="170" t="s">
        <v>114</v>
      </c>
      <c r="J339" t="s">
        <v>582</v>
      </c>
      <c r="K339" t="s">
        <v>214</v>
      </c>
      <c r="L339" t="s">
        <v>425</v>
      </c>
      <c r="M339" t="s">
        <v>426</v>
      </c>
      <c r="N339" t="s">
        <v>217</v>
      </c>
      <c r="O339" t="s">
        <v>263</v>
      </c>
      <c r="P339" t="s">
        <v>367</v>
      </c>
      <c r="Q339" t="s">
        <v>368</v>
      </c>
      <c r="R339" t="s">
        <v>369</v>
      </c>
      <c r="S339" t="s">
        <v>370</v>
      </c>
      <c r="T339" t="s">
        <v>368</v>
      </c>
      <c r="U339" s="61" t="s">
        <v>371</v>
      </c>
      <c r="V339" t="s">
        <v>219</v>
      </c>
      <c r="W339" t="s">
        <v>263</v>
      </c>
      <c r="X339" s="59">
        <v>49000</v>
      </c>
      <c r="Y339" s="59">
        <v>49000</v>
      </c>
      <c r="AA339" s="146" t="str">
        <f t="shared" si="81"/>
        <v>EX</v>
      </c>
      <c r="AB339" s="146">
        <f t="shared" si="83"/>
        <v>0</v>
      </c>
      <c r="AC339" t="str">
        <f t="shared" ref="AC339:AC402" si="86">IF(O339 =AA339,W339,"Allot/Xfer IN")</f>
        <v>EX</v>
      </c>
      <c r="AD339" s="74">
        <f t="shared" ref="AD339:AD402" si="87">IF(O339 =AA339,Y339,-Y339)</f>
        <v>49000</v>
      </c>
      <c r="AE339" s="74">
        <f t="shared" si="80"/>
        <v>49000</v>
      </c>
      <c r="AF339">
        <v>1</v>
      </c>
      <c r="AG339">
        <v>0</v>
      </c>
      <c r="AH339" s="74">
        <v>0</v>
      </c>
      <c r="AJ339" s="74">
        <f t="shared" ref="AJ339:AJ402" si="88">SUM(AG339:AI339)</f>
        <v>0</v>
      </c>
      <c r="AK339" s="74">
        <f t="shared" si="82"/>
        <v>49000</v>
      </c>
      <c r="AL339" t="str">
        <f t="shared" ref="AL339:AL402" si="89">IF(AF339&lt;&gt;1,"Y","N")</f>
        <v>N</v>
      </c>
      <c r="AN339" t="s">
        <v>118</v>
      </c>
      <c r="AO339" t="s">
        <v>117</v>
      </c>
      <c r="AP339" t="str">
        <f t="shared" ref="AP339:AP402" si="90">IF(AL339 ="Y","99",I339)</f>
        <v>89</v>
      </c>
      <c r="AQ339" s="145" t="s">
        <v>1826</v>
      </c>
      <c r="AR339" t="str">
        <f t="shared" ref="AR339:AR402" si="91">IF(AM339 ="y",AQ339,IF(AG339 &lt;&gt;0,"2-Provision for Compensation Incr","1-Adjusted Base Budget"))</f>
        <v>1-Adjusted Base Budget</v>
      </c>
      <c r="AS339" s="145" t="s">
        <v>1827</v>
      </c>
      <c r="AT339" t="s">
        <v>213</v>
      </c>
      <c r="AV339" t="str">
        <f t="shared" si="85"/>
        <v>GRAD</v>
      </c>
      <c r="AW339" t="str">
        <f t="shared" si="84"/>
        <v>UNIVERSITY GRADUATE SCHOOL</v>
      </c>
    </row>
    <row r="340" spans="1:49">
      <c r="A340" s="59">
        <v>2018</v>
      </c>
      <c r="B340" t="s">
        <v>137</v>
      </c>
      <c r="C340" t="s">
        <v>118</v>
      </c>
      <c r="D340" t="s">
        <v>117</v>
      </c>
      <c r="E340" t="s">
        <v>607</v>
      </c>
      <c r="F340" t="s">
        <v>228</v>
      </c>
      <c r="H340" t="s">
        <v>608</v>
      </c>
      <c r="I340" s="170" t="s">
        <v>114</v>
      </c>
      <c r="J340" t="s">
        <v>582</v>
      </c>
      <c r="K340" t="s">
        <v>214</v>
      </c>
      <c r="L340" t="s">
        <v>425</v>
      </c>
      <c r="M340" t="s">
        <v>426</v>
      </c>
      <c r="N340" t="s">
        <v>217</v>
      </c>
      <c r="O340" t="s">
        <v>263</v>
      </c>
      <c r="P340" t="s">
        <v>367</v>
      </c>
      <c r="Q340" t="s">
        <v>368</v>
      </c>
      <c r="R340" t="s">
        <v>369</v>
      </c>
      <c r="S340" t="s">
        <v>370</v>
      </c>
      <c r="T340" t="s">
        <v>368</v>
      </c>
      <c r="U340" s="61" t="s">
        <v>371</v>
      </c>
      <c r="V340" t="s">
        <v>22</v>
      </c>
      <c r="W340" t="s">
        <v>263</v>
      </c>
      <c r="X340" s="59">
        <v>30000</v>
      </c>
      <c r="Y340" s="59">
        <v>30000</v>
      </c>
      <c r="AA340" s="146" t="str">
        <f t="shared" si="81"/>
        <v>EX</v>
      </c>
      <c r="AB340" s="146">
        <f t="shared" si="83"/>
        <v>0</v>
      </c>
      <c r="AC340" t="str">
        <f t="shared" si="86"/>
        <v>EX</v>
      </c>
      <c r="AD340" s="74">
        <f t="shared" si="87"/>
        <v>30000</v>
      </c>
      <c r="AE340" s="74">
        <f t="shared" ref="AE340:AE403" si="92">Y340</f>
        <v>30000</v>
      </c>
      <c r="AF340">
        <v>1</v>
      </c>
      <c r="AG340">
        <v>0</v>
      </c>
      <c r="AH340" s="74">
        <v>0</v>
      </c>
      <c r="AJ340" s="74">
        <f t="shared" si="88"/>
        <v>0</v>
      </c>
      <c r="AK340" s="74">
        <f t="shared" si="82"/>
        <v>30000</v>
      </c>
      <c r="AL340" t="str">
        <f t="shared" si="89"/>
        <v>N</v>
      </c>
      <c r="AN340" t="s">
        <v>118</v>
      </c>
      <c r="AO340" t="s">
        <v>117</v>
      </c>
      <c r="AP340" t="str">
        <f t="shared" si="90"/>
        <v>89</v>
      </c>
      <c r="AQ340" s="145" t="s">
        <v>1826</v>
      </c>
      <c r="AR340" t="str">
        <f t="shared" si="91"/>
        <v>1-Adjusted Base Budget</v>
      </c>
      <c r="AS340" s="145" t="s">
        <v>1827</v>
      </c>
      <c r="AT340" t="s">
        <v>213</v>
      </c>
      <c r="AV340" t="str">
        <f t="shared" si="85"/>
        <v>GRAD</v>
      </c>
      <c r="AW340" t="str">
        <f t="shared" si="84"/>
        <v>UNIVERSITY GRADUATE SCHOOL</v>
      </c>
    </row>
    <row r="341" spans="1:49">
      <c r="A341" s="59">
        <v>2018</v>
      </c>
      <c r="B341" t="s">
        <v>137</v>
      </c>
      <c r="C341" t="s">
        <v>118</v>
      </c>
      <c r="D341" t="s">
        <v>117</v>
      </c>
      <c r="E341" t="s">
        <v>607</v>
      </c>
      <c r="F341" t="s">
        <v>228</v>
      </c>
      <c r="H341" t="s">
        <v>608</v>
      </c>
      <c r="I341" s="170" t="s">
        <v>114</v>
      </c>
      <c r="J341" t="s">
        <v>582</v>
      </c>
      <c r="K341" t="s">
        <v>214</v>
      </c>
      <c r="L341" t="s">
        <v>427</v>
      </c>
      <c r="M341" t="s">
        <v>428</v>
      </c>
      <c r="N341" t="s">
        <v>217</v>
      </c>
      <c r="O341" t="s">
        <v>263</v>
      </c>
      <c r="P341" t="s">
        <v>367</v>
      </c>
      <c r="Q341" t="s">
        <v>368</v>
      </c>
      <c r="R341" t="s">
        <v>369</v>
      </c>
      <c r="S341" t="s">
        <v>370</v>
      </c>
      <c r="T341" t="s">
        <v>368</v>
      </c>
      <c r="U341" s="61" t="s">
        <v>371</v>
      </c>
      <c r="V341" t="s">
        <v>22</v>
      </c>
      <c r="W341" t="s">
        <v>263</v>
      </c>
      <c r="X341" s="59">
        <v>500</v>
      </c>
      <c r="Y341" s="59">
        <v>500</v>
      </c>
      <c r="AA341" s="146" t="str">
        <f t="shared" si="81"/>
        <v>EX</v>
      </c>
      <c r="AB341" s="146">
        <f t="shared" si="83"/>
        <v>0</v>
      </c>
      <c r="AC341" t="str">
        <f t="shared" si="86"/>
        <v>EX</v>
      </c>
      <c r="AD341" s="74">
        <f t="shared" si="87"/>
        <v>500</v>
      </c>
      <c r="AE341" s="74">
        <f t="shared" si="92"/>
        <v>500</v>
      </c>
      <c r="AF341">
        <v>1</v>
      </c>
      <c r="AG341">
        <v>0</v>
      </c>
      <c r="AH341" s="74">
        <v>0</v>
      </c>
      <c r="AJ341" s="74">
        <f t="shared" si="88"/>
        <v>0</v>
      </c>
      <c r="AK341" s="74">
        <f t="shared" si="82"/>
        <v>500</v>
      </c>
      <c r="AL341" t="str">
        <f t="shared" si="89"/>
        <v>N</v>
      </c>
      <c r="AN341" t="s">
        <v>118</v>
      </c>
      <c r="AO341" t="s">
        <v>117</v>
      </c>
      <c r="AP341" t="str">
        <f t="shared" si="90"/>
        <v>89</v>
      </c>
      <c r="AQ341" s="145" t="s">
        <v>1826</v>
      </c>
      <c r="AR341" t="str">
        <f t="shared" si="91"/>
        <v>1-Adjusted Base Budget</v>
      </c>
      <c r="AS341" s="145" t="s">
        <v>1827</v>
      </c>
      <c r="AT341" t="s">
        <v>213</v>
      </c>
      <c r="AV341" t="str">
        <f t="shared" si="85"/>
        <v>GRAD</v>
      </c>
      <c r="AW341" t="str">
        <f t="shared" si="84"/>
        <v>UNIVERSITY GRADUATE SCHOOL</v>
      </c>
    </row>
    <row r="342" spans="1:49">
      <c r="A342" s="59">
        <v>2018</v>
      </c>
      <c r="B342" t="s">
        <v>137</v>
      </c>
      <c r="C342" t="s">
        <v>118</v>
      </c>
      <c r="D342" t="s">
        <v>117</v>
      </c>
      <c r="E342" t="s">
        <v>589</v>
      </c>
      <c r="F342" t="s">
        <v>228</v>
      </c>
      <c r="H342" t="s">
        <v>590</v>
      </c>
      <c r="I342" s="170" t="s">
        <v>114</v>
      </c>
      <c r="J342" t="s">
        <v>582</v>
      </c>
      <c r="K342" t="s">
        <v>214</v>
      </c>
      <c r="L342" t="s">
        <v>570</v>
      </c>
      <c r="M342" t="s">
        <v>571</v>
      </c>
      <c r="N342" t="s">
        <v>217</v>
      </c>
      <c r="O342" t="s">
        <v>263</v>
      </c>
      <c r="P342" t="s">
        <v>367</v>
      </c>
      <c r="Q342" t="s">
        <v>368</v>
      </c>
      <c r="R342" t="s">
        <v>369</v>
      </c>
      <c r="S342" t="s">
        <v>370</v>
      </c>
      <c r="T342" t="s">
        <v>368</v>
      </c>
      <c r="U342" s="61" t="s">
        <v>371</v>
      </c>
      <c r="V342" t="s">
        <v>219</v>
      </c>
      <c r="W342" t="s">
        <v>263</v>
      </c>
      <c r="X342" s="59">
        <v>8000</v>
      </c>
      <c r="Y342" s="59">
        <v>8000</v>
      </c>
      <c r="AA342" s="146" t="str">
        <f t="shared" si="81"/>
        <v>EX</v>
      </c>
      <c r="AB342" s="146">
        <f t="shared" si="83"/>
        <v>0</v>
      </c>
      <c r="AC342" t="str">
        <f t="shared" si="86"/>
        <v>EX</v>
      </c>
      <c r="AD342" s="74">
        <f t="shared" si="87"/>
        <v>8000</v>
      </c>
      <c r="AE342" s="74">
        <f t="shared" si="92"/>
        <v>8000</v>
      </c>
      <c r="AF342">
        <v>1</v>
      </c>
      <c r="AG342">
        <v>0</v>
      </c>
      <c r="AH342" s="74">
        <v>0</v>
      </c>
      <c r="AJ342" s="74">
        <f t="shared" si="88"/>
        <v>0</v>
      </c>
      <c r="AK342" s="74">
        <f t="shared" si="82"/>
        <v>8000</v>
      </c>
      <c r="AL342" t="str">
        <f t="shared" si="89"/>
        <v>N</v>
      </c>
      <c r="AN342" t="s">
        <v>118</v>
      </c>
      <c r="AO342" t="s">
        <v>117</v>
      </c>
      <c r="AP342" t="str">
        <f t="shared" si="90"/>
        <v>89</v>
      </c>
      <c r="AQ342" s="145" t="s">
        <v>1826</v>
      </c>
      <c r="AR342" t="str">
        <f t="shared" si="91"/>
        <v>1-Adjusted Base Budget</v>
      </c>
      <c r="AS342" s="145" t="s">
        <v>1827</v>
      </c>
      <c r="AT342" t="s">
        <v>213</v>
      </c>
      <c r="AV342" t="str">
        <f t="shared" si="85"/>
        <v>GRAD</v>
      </c>
      <c r="AW342" t="str">
        <f t="shared" si="84"/>
        <v>UNIVERSITY GRADUATE SCHOOL</v>
      </c>
    </row>
    <row r="343" spans="1:49">
      <c r="A343" s="59">
        <v>2018</v>
      </c>
      <c r="B343" t="s">
        <v>137</v>
      </c>
      <c r="C343" t="s">
        <v>118</v>
      </c>
      <c r="D343" t="s">
        <v>117</v>
      </c>
      <c r="E343" t="s">
        <v>589</v>
      </c>
      <c r="F343" t="s">
        <v>228</v>
      </c>
      <c r="H343" t="s">
        <v>590</v>
      </c>
      <c r="I343" s="170" t="s">
        <v>114</v>
      </c>
      <c r="J343" t="s">
        <v>582</v>
      </c>
      <c r="K343" t="s">
        <v>214</v>
      </c>
      <c r="L343" t="s">
        <v>267</v>
      </c>
      <c r="M343" t="s">
        <v>268</v>
      </c>
      <c r="N343" t="s">
        <v>217</v>
      </c>
      <c r="O343" t="s">
        <v>263</v>
      </c>
      <c r="P343" t="s">
        <v>269</v>
      </c>
      <c r="Q343" t="s">
        <v>270</v>
      </c>
      <c r="R343" t="s">
        <v>271</v>
      </c>
      <c r="S343" t="s">
        <v>272</v>
      </c>
      <c r="T343" t="s">
        <v>270</v>
      </c>
      <c r="U343" s="61" t="s">
        <v>273</v>
      </c>
      <c r="V343" t="s">
        <v>219</v>
      </c>
      <c r="W343" t="s">
        <v>263</v>
      </c>
      <c r="X343" s="59">
        <v>25466</v>
      </c>
      <c r="Y343" s="59">
        <v>25466</v>
      </c>
      <c r="AA343" s="146" t="str">
        <f t="shared" si="81"/>
        <v>EX</v>
      </c>
      <c r="AB343" s="146">
        <f t="shared" si="83"/>
        <v>0</v>
      </c>
      <c r="AC343" t="str">
        <f t="shared" si="86"/>
        <v>EX</v>
      </c>
      <c r="AD343" s="74">
        <f t="shared" si="87"/>
        <v>25466</v>
      </c>
      <c r="AE343" s="74">
        <f t="shared" si="92"/>
        <v>25466</v>
      </c>
      <c r="AF343">
        <v>1</v>
      </c>
      <c r="AG343">
        <v>0</v>
      </c>
      <c r="AH343" s="74">
        <v>0</v>
      </c>
      <c r="AJ343" s="74">
        <f t="shared" si="88"/>
        <v>0</v>
      </c>
      <c r="AK343" s="74">
        <f t="shared" si="82"/>
        <v>25466</v>
      </c>
      <c r="AL343" t="str">
        <f t="shared" si="89"/>
        <v>N</v>
      </c>
      <c r="AN343" t="s">
        <v>118</v>
      </c>
      <c r="AO343" t="s">
        <v>117</v>
      </c>
      <c r="AP343" t="str">
        <f t="shared" si="90"/>
        <v>89</v>
      </c>
      <c r="AQ343" s="145" t="s">
        <v>1826</v>
      </c>
      <c r="AR343" t="str">
        <f t="shared" si="91"/>
        <v>1-Adjusted Base Budget</v>
      </c>
      <c r="AS343" s="145" t="s">
        <v>1827</v>
      </c>
      <c r="AT343" t="s">
        <v>213</v>
      </c>
      <c r="AV343" t="str">
        <f t="shared" si="85"/>
        <v>GRAD</v>
      </c>
      <c r="AW343" t="str">
        <f t="shared" si="84"/>
        <v>UNIVERSITY GRADUATE SCHOOL</v>
      </c>
    </row>
    <row r="344" spans="1:49">
      <c r="A344" s="59">
        <v>2018</v>
      </c>
      <c r="B344" t="s">
        <v>137</v>
      </c>
      <c r="C344" t="s">
        <v>118</v>
      </c>
      <c r="D344" t="s">
        <v>117</v>
      </c>
      <c r="E344" t="s">
        <v>674</v>
      </c>
      <c r="F344" t="s">
        <v>228</v>
      </c>
      <c r="H344" t="s">
        <v>675</v>
      </c>
      <c r="I344" s="170" t="s">
        <v>114</v>
      </c>
      <c r="J344" t="s">
        <v>582</v>
      </c>
      <c r="K344" t="s">
        <v>214</v>
      </c>
      <c r="L344" t="s">
        <v>267</v>
      </c>
      <c r="M344" t="s">
        <v>268</v>
      </c>
      <c r="N344" t="s">
        <v>217</v>
      </c>
      <c r="O344" t="s">
        <v>263</v>
      </c>
      <c r="P344" t="s">
        <v>269</v>
      </c>
      <c r="Q344" t="s">
        <v>270</v>
      </c>
      <c r="R344" t="s">
        <v>271</v>
      </c>
      <c r="S344" t="s">
        <v>272</v>
      </c>
      <c r="T344" t="s">
        <v>270</v>
      </c>
      <c r="U344" s="61" t="s">
        <v>273</v>
      </c>
      <c r="V344" t="s">
        <v>219</v>
      </c>
      <c r="W344" t="s">
        <v>263</v>
      </c>
      <c r="X344" s="59">
        <v>37000</v>
      </c>
      <c r="Y344" s="59">
        <v>37000</v>
      </c>
      <c r="AA344" s="146" t="str">
        <f t="shared" si="81"/>
        <v>EX</v>
      </c>
      <c r="AB344" s="146">
        <f t="shared" si="83"/>
        <v>0</v>
      </c>
      <c r="AC344" t="str">
        <f t="shared" si="86"/>
        <v>EX</v>
      </c>
      <c r="AD344" s="74">
        <f t="shared" si="87"/>
        <v>37000</v>
      </c>
      <c r="AE344" s="74">
        <f t="shared" si="92"/>
        <v>37000</v>
      </c>
      <c r="AF344">
        <v>1</v>
      </c>
      <c r="AG344">
        <v>0</v>
      </c>
      <c r="AH344" s="74">
        <v>0</v>
      </c>
      <c r="AJ344" s="74">
        <f t="shared" si="88"/>
        <v>0</v>
      </c>
      <c r="AK344" s="74">
        <f t="shared" si="82"/>
        <v>37000</v>
      </c>
      <c r="AL344" t="str">
        <f t="shared" si="89"/>
        <v>N</v>
      </c>
      <c r="AN344" t="s">
        <v>118</v>
      </c>
      <c r="AO344" t="s">
        <v>117</v>
      </c>
      <c r="AP344" t="str">
        <f t="shared" si="90"/>
        <v>89</v>
      </c>
      <c r="AQ344" s="145" t="s">
        <v>1826</v>
      </c>
      <c r="AR344" t="str">
        <f t="shared" si="91"/>
        <v>1-Adjusted Base Budget</v>
      </c>
      <c r="AS344" s="145" t="s">
        <v>1827</v>
      </c>
      <c r="AT344" t="s">
        <v>213</v>
      </c>
      <c r="AV344" t="str">
        <f t="shared" si="85"/>
        <v>GRAD</v>
      </c>
      <c r="AW344" t="str">
        <f t="shared" si="84"/>
        <v>UNIVERSITY GRADUATE SCHOOL</v>
      </c>
    </row>
    <row r="345" spans="1:49">
      <c r="A345" s="59">
        <v>2018</v>
      </c>
      <c r="B345" t="s">
        <v>137</v>
      </c>
      <c r="C345" t="s">
        <v>118</v>
      </c>
      <c r="D345" t="s">
        <v>117</v>
      </c>
      <c r="E345" t="s">
        <v>618</v>
      </c>
      <c r="F345" t="s">
        <v>228</v>
      </c>
      <c r="H345" t="s">
        <v>619</v>
      </c>
      <c r="I345" s="170" t="s">
        <v>114</v>
      </c>
      <c r="J345" t="s">
        <v>582</v>
      </c>
      <c r="K345" t="s">
        <v>214</v>
      </c>
      <c r="L345" t="s">
        <v>267</v>
      </c>
      <c r="M345" t="s">
        <v>268</v>
      </c>
      <c r="N345" t="s">
        <v>217</v>
      </c>
      <c r="O345" t="s">
        <v>263</v>
      </c>
      <c r="P345" t="s">
        <v>269</v>
      </c>
      <c r="Q345" t="s">
        <v>270</v>
      </c>
      <c r="R345" t="s">
        <v>271</v>
      </c>
      <c r="S345" t="s">
        <v>272</v>
      </c>
      <c r="T345" t="s">
        <v>270</v>
      </c>
      <c r="U345" s="61" t="s">
        <v>273</v>
      </c>
      <c r="V345" t="s">
        <v>219</v>
      </c>
      <c r="W345" t="s">
        <v>263</v>
      </c>
      <c r="X345" s="59">
        <v>2000</v>
      </c>
      <c r="Y345" s="59">
        <v>2000</v>
      </c>
      <c r="AA345" s="146" t="str">
        <f t="shared" si="81"/>
        <v>EX</v>
      </c>
      <c r="AB345" s="146">
        <f t="shared" si="83"/>
        <v>0</v>
      </c>
      <c r="AC345" t="str">
        <f t="shared" si="86"/>
        <v>EX</v>
      </c>
      <c r="AD345" s="74">
        <f t="shared" si="87"/>
        <v>2000</v>
      </c>
      <c r="AE345" s="74">
        <f t="shared" si="92"/>
        <v>2000</v>
      </c>
      <c r="AF345">
        <v>1</v>
      </c>
      <c r="AG345">
        <v>0</v>
      </c>
      <c r="AH345" s="74">
        <v>0</v>
      </c>
      <c r="AJ345" s="74">
        <f t="shared" si="88"/>
        <v>0</v>
      </c>
      <c r="AK345" s="74">
        <f t="shared" si="82"/>
        <v>2000</v>
      </c>
      <c r="AL345" t="str">
        <f t="shared" si="89"/>
        <v>N</v>
      </c>
      <c r="AN345" t="s">
        <v>118</v>
      </c>
      <c r="AO345" t="s">
        <v>117</v>
      </c>
      <c r="AP345" t="str">
        <f t="shared" si="90"/>
        <v>89</v>
      </c>
      <c r="AQ345" s="145" t="s">
        <v>1826</v>
      </c>
      <c r="AR345" t="str">
        <f t="shared" si="91"/>
        <v>1-Adjusted Base Budget</v>
      </c>
      <c r="AS345" s="145" t="s">
        <v>1827</v>
      </c>
      <c r="AT345" t="s">
        <v>213</v>
      </c>
      <c r="AV345" t="str">
        <f t="shared" si="85"/>
        <v>GRAD</v>
      </c>
      <c r="AW345" t="str">
        <f t="shared" si="84"/>
        <v>UNIVERSITY GRADUATE SCHOOL</v>
      </c>
    </row>
    <row r="346" spans="1:49">
      <c r="A346" s="59">
        <v>2018</v>
      </c>
      <c r="B346" t="s">
        <v>137</v>
      </c>
      <c r="C346" t="s">
        <v>118</v>
      </c>
      <c r="D346" t="s">
        <v>117</v>
      </c>
      <c r="E346" t="s">
        <v>676</v>
      </c>
      <c r="F346" t="s">
        <v>228</v>
      </c>
      <c r="H346" t="s">
        <v>677</v>
      </c>
      <c r="I346" s="170" t="s">
        <v>114</v>
      </c>
      <c r="J346" t="s">
        <v>582</v>
      </c>
      <c r="K346" t="s">
        <v>214</v>
      </c>
      <c r="L346" t="s">
        <v>267</v>
      </c>
      <c r="M346" t="s">
        <v>268</v>
      </c>
      <c r="N346" t="s">
        <v>217</v>
      </c>
      <c r="O346" t="s">
        <v>263</v>
      </c>
      <c r="P346" t="s">
        <v>269</v>
      </c>
      <c r="Q346" t="s">
        <v>270</v>
      </c>
      <c r="R346" t="s">
        <v>271</v>
      </c>
      <c r="S346" t="s">
        <v>272</v>
      </c>
      <c r="T346" t="s">
        <v>270</v>
      </c>
      <c r="U346" s="61" t="s">
        <v>273</v>
      </c>
      <c r="V346" t="s">
        <v>219</v>
      </c>
      <c r="W346" t="s">
        <v>263</v>
      </c>
      <c r="X346" s="59">
        <v>6000</v>
      </c>
      <c r="Y346" s="59">
        <v>6000</v>
      </c>
      <c r="AA346" s="146" t="str">
        <f t="shared" si="81"/>
        <v>EX</v>
      </c>
      <c r="AB346" s="146">
        <f t="shared" si="83"/>
        <v>0</v>
      </c>
      <c r="AC346" t="str">
        <f t="shared" si="86"/>
        <v>EX</v>
      </c>
      <c r="AD346" s="74">
        <f t="shared" si="87"/>
        <v>6000</v>
      </c>
      <c r="AE346" s="74">
        <f t="shared" si="92"/>
        <v>6000</v>
      </c>
      <c r="AF346">
        <v>1</v>
      </c>
      <c r="AG346">
        <v>0</v>
      </c>
      <c r="AH346" s="74">
        <v>0</v>
      </c>
      <c r="AJ346" s="74">
        <f t="shared" si="88"/>
        <v>0</v>
      </c>
      <c r="AK346" s="74">
        <f t="shared" si="82"/>
        <v>6000</v>
      </c>
      <c r="AL346" t="str">
        <f t="shared" si="89"/>
        <v>N</v>
      </c>
      <c r="AN346" t="s">
        <v>118</v>
      </c>
      <c r="AO346" t="s">
        <v>117</v>
      </c>
      <c r="AP346" t="str">
        <f t="shared" si="90"/>
        <v>89</v>
      </c>
      <c r="AQ346" s="145" t="s">
        <v>1826</v>
      </c>
      <c r="AR346" t="str">
        <f t="shared" si="91"/>
        <v>1-Adjusted Base Budget</v>
      </c>
      <c r="AS346" s="145" t="s">
        <v>1827</v>
      </c>
      <c r="AT346" t="s">
        <v>213</v>
      </c>
      <c r="AV346" t="str">
        <f t="shared" si="85"/>
        <v>GRAD</v>
      </c>
      <c r="AW346" t="str">
        <f t="shared" si="84"/>
        <v>UNIVERSITY GRADUATE SCHOOL</v>
      </c>
    </row>
    <row r="347" spans="1:49">
      <c r="A347" s="59">
        <v>2018</v>
      </c>
      <c r="B347" t="s">
        <v>137</v>
      </c>
      <c r="C347" t="s">
        <v>118</v>
      </c>
      <c r="D347" t="s">
        <v>117</v>
      </c>
      <c r="E347" t="s">
        <v>624</v>
      </c>
      <c r="F347" t="s">
        <v>228</v>
      </c>
      <c r="H347" t="s">
        <v>625</v>
      </c>
      <c r="I347" s="170" t="s">
        <v>114</v>
      </c>
      <c r="J347" t="s">
        <v>582</v>
      </c>
      <c r="K347" t="s">
        <v>214</v>
      </c>
      <c r="L347" t="s">
        <v>267</v>
      </c>
      <c r="M347" t="s">
        <v>268</v>
      </c>
      <c r="N347" t="s">
        <v>217</v>
      </c>
      <c r="O347" t="s">
        <v>263</v>
      </c>
      <c r="P347" t="s">
        <v>269</v>
      </c>
      <c r="Q347" t="s">
        <v>270</v>
      </c>
      <c r="R347" t="s">
        <v>271</v>
      </c>
      <c r="S347" t="s">
        <v>272</v>
      </c>
      <c r="T347" t="s">
        <v>270</v>
      </c>
      <c r="U347" s="61" t="s">
        <v>273</v>
      </c>
      <c r="V347" t="s">
        <v>219</v>
      </c>
      <c r="W347" t="s">
        <v>263</v>
      </c>
      <c r="X347" s="59">
        <v>5200</v>
      </c>
      <c r="Y347" s="59">
        <v>5200</v>
      </c>
      <c r="AA347" s="146" t="str">
        <f t="shared" si="81"/>
        <v>EX</v>
      </c>
      <c r="AB347" s="146">
        <f t="shared" si="83"/>
        <v>0</v>
      </c>
      <c r="AC347" t="str">
        <f t="shared" si="86"/>
        <v>EX</v>
      </c>
      <c r="AD347" s="74">
        <f t="shared" si="87"/>
        <v>5200</v>
      </c>
      <c r="AE347" s="74">
        <f t="shared" si="92"/>
        <v>5200</v>
      </c>
      <c r="AF347">
        <v>1</v>
      </c>
      <c r="AG347">
        <v>0</v>
      </c>
      <c r="AH347" s="74">
        <v>0</v>
      </c>
      <c r="AJ347" s="74">
        <f t="shared" si="88"/>
        <v>0</v>
      </c>
      <c r="AK347" s="74">
        <f t="shared" si="82"/>
        <v>5200</v>
      </c>
      <c r="AL347" t="str">
        <f t="shared" si="89"/>
        <v>N</v>
      </c>
      <c r="AN347" t="s">
        <v>118</v>
      </c>
      <c r="AO347" t="s">
        <v>117</v>
      </c>
      <c r="AP347" t="str">
        <f t="shared" si="90"/>
        <v>89</v>
      </c>
      <c r="AQ347" s="145" t="s">
        <v>1826</v>
      </c>
      <c r="AR347" t="str">
        <f t="shared" si="91"/>
        <v>1-Adjusted Base Budget</v>
      </c>
      <c r="AS347" s="145" t="s">
        <v>1827</v>
      </c>
      <c r="AT347" t="s">
        <v>213</v>
      </c>
      <c r="AV347" t="str">
        <f t="shared" si="85"/>
        <v>GRAD</v>
      </c>
      <c r="AW347" t="str">
        <f t="shared" si="84"/>
        <v>UNIVERSITY GRADUATE SCHOOL</v>
      </c>
    </row>
    <row r="348" spans="1:49">
      <c r="A348" s="59">
        <v>2018</v>
      </c>
      <c r="B348" t="s">
        <v>137</v>
      </c>
      <c r="C348" t="s">
        <v>118</v>
      </c>
      <c r="D348" t="s">
        <v>117</v>
      </c>
      <c r="E348" t="s">
        <v>607</v>
      </c>
      <c r="F348" t="s">
        <v>228</v>
      </c>
      <c r="H348" t="s">
        <v>608</v>
      </c>
      <c r="I348" s="170" t="s">
        <v>114</v>
      </c>
      <c r="J348" t="s">
        <v>582</v>
      </c>
      <c r="K348" t="s">
        <v>214</v>
      </c>
      <c r="L348" t="s">
        <v>267</v>
      </c>
      <c r="M348" t="s">
        <v>268</v>
      </c>
      <c r="N348" t="s">
        <v>217</v>
      </c>
      <c r="O348" t="s">
        <v>263</v>
      </c>
      <c r="P348" t="s">
        <v>269</v>
      </c>
      <c r="Q348" t="s">
        <v>270</v>
      </c>
      <c r="R348" t="s">
        <v>271</v>
      </c>
      <c r="S348" t="s">
        <v>272</v>
      </c>
      <c r="T348" t="s">
        <v>270</v>
      </c>
      <c r="U348" s="61" t="s">
        <v>273</v>
      </c>
      <c r="V348" t="s">
        <v>22</v>
      </c>
      <c r="W348" t="s">
        <v>263</v>
      </c>
      <c r="X348" s="59">
        <v>73411</v>
      </c>
      <c r="Y348" s="59">
        <v>73411</v>
      </c>
      <c r="AA348" s="146" t="str">
        <f t="shared" si="81"/>
        <v>EX</v>
      </c>
      <c r="AB348" s="146">
        <f t="shared" si="83"/>
        <v>0</v>
      </c>
      <c r="AC348" t="str">
        <f t="shared" si="86"/>
        <v>EX</v>
      </c>
      <c r="AD348" s="74">
        <f t="shared" si="87"/>
        <v>73411</v>
      </c>
      <c r="AE348" s="74">
        <f t="shared" si="92"/>
        <v>73411</v>
      </c>
      <c r="AF348">
        <v>1</v>
      </c>
      <c r="AG348">
        <v>0</v>
      </c>
      <c r="AH348" s="74">
        <v>0</v>
      </c>
      <c r="AJ348" s="74">
        <f t="shared" si="88"/>
        <v>0</v>
      </c>
      <c r="AK348" s="74">
        <f t="shared" si="82"/>
        <v>73411</v>
      </c>
      <c r="AL348" t="str">
        <f t="shared" si="89"/>
        <v>N</v>
      </c>
      <c r="AN348" t="s">
        <v>118</v>
      </c>
      <c r="AO348" t="s">
        <v>117</v>
      </c>
      <c r="AP348" t="str">
        <f t="shared" si="90"/>
        <v>89</v>
      </c>
      <c r="AQ348" s="145" t="s">
        <v>1826</v>
      </c>
      <c r="AR348" t="str">
        <f t="shared" si="91"/>
        <v>1-Adjusted Base Budget</v>
      </c>
      <c r="AS348" s="145" t="s">
        <v>1827</v>
      </c>
      <c r="AT348" t="s">
        <v>213</v>
      </c>
      <c r="AV348" t="str">
        <f t="shared" si="85"/>
        <v>GRAD</v>
      </c>
      <c r="AW348" t="str">
        <f t="shared" si="84"/>
        <v>UNIVERSITY GRADUATE SCHOOL</v>
      </c>
    </row>
    <row r="349" spans="1:49">
      <c r="A349" s="59">
        <v>2018</v>
      </c>
      <c r="B349" t="s">
        <v>137</v>
      </c>
      <c r="C349" t="s">
        <v>118</v>
      </c>
      <c r="D349" t="s">
        <v>117</v>
      </c>
      <c r="E349" t="s">
        <v>589</v>
      </c>
      <c r="F349" t="s">
        <v>228</v>
      </c>
      <c r="H349" t="s">
        <v>590</v>
      </c>
      <c r="I349" s="170" t="s">
        <v>114</v>
      </c>
      <c r="J349" t="s">
        <v>582</v>
      </c>
      <c r="K349" t="s">
        <v>214</v>
      </c>
      <c r="L349" t="s">
        <v>276</v>
      </c>
      <c r="M349" t="s">
        <v>277</v>
      </c>
      <c r="N349" t="s">
        <v>217</v>
      </c>
      <c r="O349" t="s">
        <v>263</v>
      </c>
      <c r="P349" t="s">
        <v>278</v>
      </c>
      <c r="Q349" t="s">
        <v>279</v>
      </c>
      <c r="R349" t="s">
        <v>280</v>
      </c>
      <c r="S349" t="s">
        <v>281</v>
      </c>
      <c r="T349" t="s">
        <v>282</v>
      </c>
      <c r="U349" s="61" t="s">
        <v>283</v>
      </c>
      <c r="V349" t="s">
        <v>219</v>
      </c>
      <c r="W349" t="s">
        <v>263</v>
      </c>
      <c r="X349" s="59">
        <v>238952</v>
      </c>
      <c r="Y349" s="59">
        <v>238952</v>
      </c>
      <c r="AA349" s="146" t="str">
        <f t="shared" si="81"/>
        <v>EX</v>
      </c>
      <c r="AB349" s="146">
        <f t="shared" si="83"/>
        <v>0</v>
      </c>
      <c r="AC349" t="str">
        <f t="shared" si="86"/>
        <v>EX</v>
      </c>
      <c r="AD349" s="74">
        <f t="shared" si="87"/>
        <v>238952</v>
      </c>
      <c r="AE349" s="74">
        <f t="shared" si="92"/>
        <v>238952</v>
      </c>
      <c r="AF349">
        <v>1</v>
      </c>
      <c r="AG349">
        <v>0</v>
      </c>
      <c r="AH349" s="74">
        <v>0</v>
      </c>
      <c r="AJ349" s="74">
        <f t="shared" si="88"/>
        <v>0</v>
      </c>
      <c r="AK349" s="74">
        <f t="shared" si="82"/>
        <v>238952</v>
      </c>
      <c r="AL349" t="str">
        <f t="shared" si="89"/>
        <v>N</v>
      </c>
      <c r="AN349" t="s">
        <v>118</v>
      </c>
      <c r="AO349" t="s">
        <v>117</v>
      </c>
      <c r="AP349" t="str">
        <f t="shared" si="90"/>
        <v>89</v>
      </c>
      <c r="AQ349" s="145" t="s">
        <v>1826</v>
      </c>
      <c r="AR349" t="str">
        <f t="shared" si="91"/>
        <v>1-Adjusted Base Budget</v>
      </c>
      <c r="AS349" s="145" t="s">
        <v>1827</v>
      </c>
      <c r="AT349" t="s">
        <v>213</v>
      </c>
      <c r="AV349" t="str">
        <f t="shared" si="85"/>
        <v>GRAD</v>
      </c>
      <c r="AW349" t="str">
        <f t="shared" si="84"/>
        <v>UNIVERSITY GRADUATE SCHOOL</v>
      </c>
    </row>
    <row r="350" spans="1:49">
      <c r="A350" s="59">
        <v>2018</v>
      </c>
      <c r="B350" t="s">
        <v>137</v>
      </c>
      <c r="C350" t="s">
        <v>118</v>
      </c>
      <c r="D350" t="s">
        <v>117</v>
      </c>
      <c r="E350" t="s">
        <v>589</v>
      </c>
      <c r="F350" t="s">
        <v>228</v>
      </c>
      <c r="H350" t="s">
        <v>590</v>
      </c>
      <c r="I350" s="170" t="s">
        <v>114</v>
      </c>
      <c r="J350" t="s">
        <v>582</v>
      </c>
      <c r="K350" t="s">
        <v>214</v>
      </c>
      <c r="L350" t="s">
        <v>315</v>
      </c>
      <c r="M350" t="s">
        <v>316</v>
      </c>
      <c r="N350" t="s">
        <v>217</v>
      </c>
      <c r="O350" t="s">
        <v>263</v>
      </c>
      <c r="P350" t="s">
        <v>317</v>
      </c>
      <c r="Q350" t="s">
        <v>318</v>
      </c>
      <c r="R350" t="s">
        <v>319</v>
      </c>
      <c r="S350" t="s">
        <v>281</v>
      </c>
      <c r="T350" t="s">
        <v>282</v>
      </c>
      <c r="U350" s="61" t="s">
        <v>283</v>
      </c>
      <c r="V350" t="s">
        <v>219</v>
      </c>
      <c r="W350" t="s">
        <v>219</v>
      </c>
      <c r="X350" s="59">
        <v>185000</v>
      </c>
      <c r="Y350" s="59">
        <v>185000</v>
      </c>
      <c r="AA350" s="146" t="str">
        <f t="shared" si="81"/>
        <v>IN</v>
      </c>
      <c r="AB350" s="146" t="str">
        <f t="shared" si="83"/>
        <v>10cr</v>
      </c>
      <c r="AC350" t="str">
        <f t="shared" si="86"/>
        <v>Allot/Xfer IN</v>
      </c>
      <c r="AD350" s="74">
        <f t="shared" si="87"/>
        <v>-185000</v>
      </c>
      <c r="AE350" s="74">
        <f t="shared" si="92"/>
        <v>185000</v>
      </c>
      <c r="AF350">
        <v>1</v>
      </c>
      <c r="AG350">
        <v>0</v>
      </c>
      <c r="AH350" s="74">
        <v>0</v>
      </c>
      <c r="AJ350" s="74">
        <f t="shared" si="88"/>
        <v>0</v>
      </c>
      <c r="AK350" s="74">
        <f t="shared" si="82"/>
        <v>185000</v>
      </c>
      <c r="AL350" t="str">
        <f t="shared" si="89"/>
        <v>N</v>
      </c>
      <c r="AN350" t="s">
        <v>118</v>
      </c>
      <c r="AO350" t="s">
        <v>117</v>
      </c>
      <c r="AP350" t="str">
        <f t="shared" si="90"/>
        <v>89</v>
      </c>
      <c r="AQ350" s="145" t="s">
        <v>1826</v>
      </c>
      <c r="AR350" t="str">
        <f t="shared" si="91"/>
        <v>1-Adjusted Base Budget</v>
      </c>
      <c r="AS350" s="145" t="s">
        <v>1827</v>
      </c>
      <c r="AT350" t="s">
        <v>213</v>
      </c>
      <c r="AV350" t="str">
        <f t="shared" si="85"/>
        <v>GRAD</v>
      </c>
      <c r="AW350" t="str">
        <f t="shared" si="84"/>
        <v>UNIVERSITY GRADUATE SCHOOL</v>
      </c>
    </row>
    <row r="351" spans="1:49">
      <c r="A351" s="59">
        <v>2018</v>
      </c>
      <c r="B351" t="s">
        <v>137</v>
      </c>
      <c r="C351" t="s">
        <v>681</v>
      </c>
      <c r="D351" t="s">
        <v>682</v>
      </c>
      <c r="E351" t="s">
        <v>683</v>
      </c>
      <c r="F351" t="s">
        <v>228</v>
      </c>
      <c r="H351" t="s">
        <v>684</v>
      </c>
      <c r="I351" s="170" t="s">
        <v>114</v>
      </c>
      <c r="J351" t="s">
        <v>582</v>
      </c>
      <c r="K351" t="s">
        <v>214</v>
      </c>
      <c r="L351" t="s">
        <v>126</v>
      </c>
      <c r="M351" t="s">
        <v>345</v>
      </c>
      <c r="N351" t="s">
        <v>217</v>
      </c>
      <c r="O351" t="s">
        <v>263</v>
      </c>
      <c r="P351" t="s">
        <v>346</v>
      </c>
      <c r="Q351" t="s">
        <v>345</v>
      </c>
      <c r="R351" t="s">
        <v>347</v>
      </c>
      <c r="S351" t="s">
        <v>338</v>
      </c>
      <c r="T351" t="s">
        <v>339</v>
      </c>
      <c r="U351" s="61" t="s">
        <v>340</v>
      </c>
      <c r="V351" t="s">
        <v>249</v>
      </c>
      <c r="W351" t="s">
        <v>263</v>
      </c>
      <c r="X351" s="59">
        <v>214426</v>
      </c>
      <c r="Y351" s="59">
        <v>214426</v>
      </c>
      <c r="AA351" s="146" t="str">
        <f t="shared" si="81"/>
        <v>EX</v>
      </c>
      <c r="AB351" s="146">
        <f t="shared" si="83"/>
        <v>0</v>
      </c>
      <c r="AC351" t="str">
        <f t="shared" si="86"/>
        <v>EX</v>
      </c>
      <c r="AD351" s="74">
        <f t="shared" si="87"/>
        <v>214426</v>
      </c>
      <c r="AE351" s="74">
        <f t="shared" si="92"/>
        <v>214426</v>
      </c>
      <c r="AF351">
        <v>1.3809</v>
      </c>
      <c r="AG351">
        <v>5922</v>
      </c>
      <c r="AH351" s="74">
        <v>-4588.7164000000184</v>
      </c>
      <c r="AJ351" s="74">
        <f t="shared" si="88"/>
        <v>1333.2835999999816</v>
      </c>
      <c r="AK351" s="74">
        <f t="shared" si="82"/>
        <v>215759.2836</v>
      </c>
      <c r="AL351" t="str">
        <f t="shared" si="89"/>
        <v>Y</v>
      </c>
      <c r="AN351" t="s">
        <v>681</v>
      </c>
      <c r="AO351" t="s">
        <v>684</v>
      </c>
      <c r="AP351" t="str">
        <f t="shared" si="90"/>
        <v>99</v>
      </c>
      <c r="AQ351" s="145" t="s">
        <v>1826</v>
      </c>
      <c r="AR351" t="str">
        <f t="shared" si="91"/>
        <v>2-Provision for Compensation Incr</v>
      </c>
      <c r="AS351" s="145" t="s">
        <v>1827</v>
      </c>
      <c r="AT351" t="s">
        <v>213</v>
      </c>
      <c r="AV351" t="str">
        <f t="shared" si="85"/>
        <v>OUAA</v>
      </c>
      <c r="AW351" t="str">
        <f t="shared" si="84"/>
        <v>AFFIRMATIVE ACTION/UA</v>
      </c>
    </row>
    <row r="352" spans="1:49">
      <c r="A352" s="59">
        <v>2018</v>
      </c>
      <c r="B352" t="s">
        <v>137</v>
      </c>
      <c r="C352" t="s">
        <v>681</v>
      </c>
      <c r="D352" t="s">
        <v>682</v>
      </c>
      <c r="E352" t="s">
        <v>683</v>
      </c>
      <c r="F352" t="s">
        <v>228</v>
      </c>
      <c r="H352" t="s">
        <v>684</v>
      </c>
      <c r="I352" s="170" t="s">
        <v>114</v>
      </c>
      <c r="J352" t="s">
        <v>582</v>
      </c>
      <c r="K352" t="s">
        <v>214</v>
      </c>
      <c r="L352" t="s">
        <v>412</v>
      </c>
      <c r="M352" t="s">
        <v>413</v>
      </c>
      <c r="N352" t="s">
        <v>217</v>
      </c>
      <c r="O352" t="s">
        <v>263</v>
      </c>
      <c r="P352" t="s">
        <v>414</v>
      </c>
      <c r="Q352" t="s">
        <v>415</v>
      </c>
      <c r="R352" t="s">
        <v>416</v>
      </c>
      <c r="S352" t="s">
        <v>338</v>
      </c>
      <c r="T352" t="s">
        <v>339</v>
      </c>
      <c r="U352" s="61" t="s">
        <v>340</v>
      </c>
      <c r="V352" t="s">
        <v>249</v>
      </c>
      <c r="W352" t="s">
        <v>263</v>
      </c>
      <c r="X352" s="59">
        <v>43100</v>
      </c>
      <c r="Y352" s="59">
        <v>43100</v>
      </c>
      <c r="AA352" s="146" t="str">
        <f t="shared" si="81"/>
        <v>EX</v>
      </c>
      <c r="AB352" s="146">
        <f t="shared" si="83"/>
        <v>0</v>
      </c>
      <c r="AC352" t="str">
        <f t="shared" si="86"/>
        <v>EX</v>
      </c>
      <c r="AD352" s="74">
        <f t="shared" si="87"/>
        <v>43100</v>
      </c>
      <c r="AE352" s="74">
        <f t="shared" si="92"/>
        <v>43100</v>
      </c>
      <c r="AF352">
        <v>1</v>
      </c>
      <c r="AG352">
        <v>0</v>
      </c>
      <c r="AH352" s="74">
        <v>0</v>
      </c>
      <c r="AJ352" s="74">
        <f t="shared" si="88"/>
        <v>0</v>
      </c>
      <c r="AK352" s="74">
        <f t="shared" si="82"/>
        <v>43100</v>
      </c>
      <c r="AL352" t="str">
        <f t="shared" si="89"/>
        <v>N</v>
      </c>
      <c r="AN352" t="s">
        <v>681</v>
      </c>
      <c r="AO352" t="s">
        <v>684</v>
      </c>
      <c r="AP352" t="str">
        <f t="shared" si="90"/>
        <v>89</v>
      </c>
      <c r="AQ352" s="145" t="s">
        <v>1826</v>
      </c>
      <c r="AR352" t="str">
        <f t="shared" si="91"/>
        <v>1-Adjusted Base Budget</v>
      </c>
      <c r="AS352" s="145" t="s">
        <v>1827</v>
      </c>
      <c r="AT352" t="s">
        <v>213</v>
      </c>
      <c r="AV352" t="str">
        <f t="shared" si="85"/>
        <v>OUAA</v>
      </c>
      <c r="AW352" t="str">
        <f t="shared" si="84"/>
        <v>AFFIRMATIVE ACTION/UA</v>
      </c>
    </row>
    <row r="353" spans="1:49">
      <c r="A353" s="59">
        <v>2018</v>
      </c>
      <c r="B353" t="s">
        <v>137</v>
      </c>
      <c r="C353" t="s">
        <v>681</v>
      </c>
      <c r="D353" t="s">
        <v>682</v>
      </c>
      <c r="E353" t="s">
        <v>683</v>
      </c>
      <c r="F353" t="s">
        <v>228</v>
      </c>
      <c r="H353" t="s">
        <v>684</v>
      </c>
      <c r="I353" s="170" t="s">
        <v>114</v>
      </c>
      <c r="J353" t="s">
        <v>582</v>
      </c>
      <c r="K353" t="s">
        <v>214</v>
      </c>
      <c r="L353" t="s">
        <v>417</v>
      </c>
      <c r="M353" t="s">
        <v>418</v>
      </c>
      <c r="N353" t="s">
        <v>217</v>
      </c>
      <c r="O353" t="s">
        <v>263</v>
      </c>
      <c r="P353" t="s">
        <v>414</v>
      </c>
      <c r="Q353" t="s">
        <v>415</v>
      </c>
      <c r="R353" t="s">
        <v>416</v>
      </c>
      <c r="S353" t="s">
        <v>338</v>
      </c>
      <c r="T353" t="s">
        <v>339</v>
      </c>
      <c r="U353" s="61" t="s">
        <v>340</v>
      </c>
      <c r="V353" t="s">
        <v>249</v>
      </c>
      <c r="W353" t="s">
        <v>263</v>
      </c>
      <c r="X353" s="59">
        <v>14688</v>
      </c>
      <c r="Y353" s="59">
        <v>14688</v>
      </c>
      <c r="AA353" s="146" t="str">
        <f t="shared" si="81"/>
        <v>EX</v>
      </c>
      <c r="AB353" s="146">
        <f t="shared" si="83"/>
        <v>0</v>
      </c>
      <c r="AC353" t="str">
        <f t="shared" si="86"/>
        <v>EX</v>
      </c>
      <c r="AD353" s="74">
        <f t="shared" si="87"/>
        <v>14688</v>
      </c>
      <c r="AE353" s="74">
        <f t="shared" si="92"/>
        <v>14688</v>
      </c>
      <c r="AF353">
        <v>1</v>
      </c>
      <c r="AG353">
        <v>0</v>
      </c>
      <c r="AH353" s="74">
        <v>0</v>
      </c>
      <c r="AJ353" s="74">
        <f t="shared" si="88"/>
        <v>0</v>
      </c>
      <c r="AK353" s="74">
        <f t="shared" si="82"/>
        <v>14688</v>
      </c>
      <c r="AL353" t="str">
        <f t="shared" si="89"/>
        <v>N</v>
      </c>
      <c r="AN353" t="s">
        <v>681</v>
      </c>
      <c r="AO353" t="s">
        <v>684</v>
      </c>
      <c r="AP353" t="str">
        <f t="shared" si="90"/>
        <v>89</v>
      </c>
      <c r="AQ353" s="145" t="s">
        <v>1826</v>
      </c>
      <c r="AR353" t="str">
        <f t="shared" si="91"/>
        <v>1-Adjusted Base Budget</v>
      </c>
      <c r="AS353" s="145" t="s">
        <v>1827</v>
      </c>
      <c r="AT353" t="s">
        <v>213</v>
      </c>
      <c r="AV353" t="str">
        <f t="shared" si="85"/>
        <v>OUAA</v>
      </c>
      <c r="AW353" t="str">
        <f t="shared" si="84"/>
        <v>AFFIRMATIVE ACTION/UA</v>
      </c>
    </row>
    <row r="354" spans="1:49">
      <c r="A354" s="59">
        <v>2018</v>
      </c>
      <c r="B354" t="s">
        <v>137</v>
      </c>
      <c r="C354" t="s">
        <v>681</v>
      </c>
      <c r="D354" t="s">
        <v>682</v>
      </c>
      <c r="E354" t="s">
        <v>683</v>
      </c>
      <c r="F354" t="s">
        <v>228</v>
      </c>
      <c r="H354" t="s">
        <v>684</v>
      </c>
      <c r="I354" s="170" t="s">
        <v>114</v>
      </c>
      <c r="J354" t="s">
        <v>582</v>
      </c>
      <c r="K354" t="s">
        <v>214</v>
      </c>
      <c r="L354" t="s">
        <v>419</v>
      </c>
      <c r="M354" t="s">
        <v>420</v>
      </c>
      <c r="N354" t="s">
        <v>217</v>
      </c>
      <c r="O354" t="s">
        <v>263</v>
      </c>
      <c r="P354" t="s">
        <v>414</v>
      </c>
      <c r="Q354" t="s">
        <v>415</v>
      </c>
      <c r="R354" t="s">
        <v>416</v>
      </c>
      <c r="S354" t="s">
        <v>338</v>
      </c>
      <c r="T354" t="s">
        <v>339</v>
      </c>
      <c r="U354" s="61" t="s">
        <v>340</v>
      </c>
      <c r="V354" t="s">
        <v>249</v>
      </c>
      <c r="W354" t="s">
        <v>263</v>
      </c>
      <c r="X354" s="59">
        <v>28476</v>
      </c>
      <c r="Y354" s="59">
        <v>28476</v>
      </c>
      <c r="AA354" s="146" t="str">
        <f t="shared" si="81"/>
        <v>EX</v>
      </c>
      <c r="AB354" s="146">
        <f t="shared" si="83"/>
        <v>0</v>
      </c>
      <c r="AC354" t="str">
        <f t="shared" si="86"/>
        <v>EX</v>
      </c>
      <c r="AD354" s="74">
        <f t="shared" si="87"/>
        <v>28476</v>
      </c>
      <c r="AE354" s="74">
        <f t="shared" si="92"/>
        <v>28476</v>
      </c>
      <c r="AF354">
        <v>1</v>
      </c>
      <c r="AG354">
        <v>0</v>
      </c>
      <c r="AH354" s="74">
        <v>0</v>
      </c>
      <c r="AJ354" s="74">
        <f t="shared" si="88"/>
        <v>0</v>
      </c>
      <c r="AK354" s="74">
        <f t="shared" si="82"/>
        <v>28476</v>
      </c>
      <c r="AL354" t="str">
        <f t="shared" si="89"/>
        <v>N</v>
      </c>
      <c r="AN354" t="s">
        <v>681</v>
      </c>
      <c r="AO354" t="s">
        <v>684</v>
      </c>
      <c r="AP354" t="str">
        <f t="shared" si="90"/>
        <v>89</v>
      </c>
      <c r="AQ354" s="145" t="s">
        <v>1826</v>
      </c>
      <c r="AR354" t="str">
        <f t="shared" si="91"/>
        <v>1-Adjusted Base Budget</v>
      </c>
      <c r="AS354" s="145" t="s">
        <v>1827</v>
      </c>
      <c r="AT354" t="s">
        <v>213</v>
      </c>
      <c r="AV354" t="str">
        <f t="shared" si="85"/>
        <v>OUAA</v>
      </c>
      <c r="AW354" t="str">
        <f t="shared" si="84"/>
        <v>AFFIRMATIVE ACTION/UA</v>
      </c>
    </row>
    <row r="355" spans="1:49">
      <c r="A355" s="59">
        <v>2018</v>
      </c>
      <c r="B355" t="s">
        <v>137</v>
      </c>
      <c r="C355" t="s">
        <v>681</v>
      </c>
      <c r="D355" t="s">
        <v>682</v>
      </c>
      <c r="E355" t="s">
        <v>683</v>
      </c>
      <c r="F355" t="s">
        <v>228</v>
      </c>
      <c r="H355" t="s">
        <v>684</v>
      </c>
      <c r="I355" s="170" t="s">
        <v>114</v>
      </c>
      <c r="J355" t="s">
        <v>582</v>
      </c>
      <c r="K355" t="s">
        <v>214</v>
      </c>
      <c r="L355" t="s">
        <v>276</v>
      </c>
      <c r="M355" t="s">
        <v>277</v>
      </c>
      <c r="N355" t="s">
        <v>217</v>
      </c>
      <c r="O355" t="s">
        <v>263</v>
      </c>
      <c r="P355" t="s">
        <v>278</v>
      </c>
      <c r="Q355" t="s">
        <v>279</v>
      </c>
      <c r="R355" t="s">
        <v>280</v>
      </c>
      <c r="S355" t="s">
        <v>281</v>
      </c>
      <c r="T355" t="s">
        <v>282</v>
      </c>
      <c r="U355" s="61" t="s">
        <v>283</v>
      </c>
      <c r="V355" t="s">
        <v>249</v>
      </c>
      <c r="W355" t="s">
        <v>263</v>
      </c>
      <c r="X355" s="59">
        <v>13170</v>
      </c>
      <c r="Y355" s="59">
        <v>13170</v>
      </c>
      <c r="AA355" s="146" t="str">
        <f t="shared" si="81"/>
        <v>EX</v>
      </c>
      <c r="AB355" s="146">
        <f t="shared" si="83"/>
        <v>0</v>
      </c>
      <c r="AC355" t="str">
        <f t="shared" si="86"/>
        <v>EX</v>
      </c>
      <c r="AD355" s="74">
        <f t="shared" si="87"/>
        <v>13170</v>
      </c>
      <c r="AE355" s="74">
        <f t="shared" si="92"/>
        <v>13170</v>
      </c>
      <c r="AF355">
        <v>1</v>
      </c>
      <c r="AG355">
        <v>0</v>
      </c>
      <c r="AH355" s="74">
        <v>0</v>
      </c>
      <c r="AJ355" s="74">
        <f t="shared" si="88"/>
        <v>0</v>
      </c>
      <c r="AK355" s="74">
        <f t="shared" si="82"/>
        <v>13170</v>
      </c>
      <c r="AL355" t="str">
        <f t="shared" si="89"/>
        <v>N</v>
      </c>
      <c r="AN355" t="s">
        <v>681</v>
      </c>
      <c r="AO355" t="s">
        <v>684</v>
      </c>
      <c r="AP355" t="str">
        <f t="shared" si="90"/>
        <v>89</v>
      </c>
      <c r="AQ355" s="145" t="s">
        <v>1826</v>
      </c>
      <c r="AR355" t="str">
        <f t="shared" si="91"/>
        <v>1-Adjusted Base Budget</v>
      </c>
      <c r="AS355" s="145" t="s">
        <v>1827</v>
      </c>
      <c r="AT355" t="s">
        <v>213</v>
      </c>
      <c r="AV355" t="str">
        <f t="shared" si="85"/>
        <v>OUAA</v>
      </c>
      <c r="AW355" t="str">
        <f t="shared" si="84"/>
        <v>AFFIRMATIVE ACTION/UA</v>
      </c>
    </row>
    <row r="356" spans="1:49">
      <c r="A356" s="59">
        <v>2018</v>
      </c>
      <c r="B356" t="s">
        <v>137</v>
      </c>
      <c r="C356" t="s">
        <v>101</v>
      </c>
      <c r="D356" t="s">
        <v>100</v>
      </c>
      <c r="E356">
        <v>1910510</v>
      </c>
      <c r="F356" t="s">
        <v>228</v>
      </c>
      <c r="H356" t="s">
        <v>100</v>
      </c>
      <c r="I356" s="170" t="s">
        <v>99</v>
      </c>
      <c r="J356" t="s">
        <v>100</v>
      </c>
      <c r="K356" t="s">
        <v>214</v>
      </c>
      <c r="L356" t="s">
        <v>126</v>
      </c>
      <c r="M356" t="s">
        <v>345</v>
      </c>
      <c r="N356" t="s">
        <v>217</v>
      </c>
      <c r="O356" t="s">
        <v>263</v>
      </c>
      <c r="P356" t="s">
        <v>346</v>
      </c>
      <c r="Q356" t="s">
        <v>345</v>
      </c>
      <c r="R356" t="s">
        <v>347</v>
      </c>
      <c r="S356" t="s">
        <v>338</v>
      </c>
      <c r="T356" t="s">
        <v>339</v>
      </c>
      <c r="U356" s="61" t="s">
        <v>340</v>
      </c>
      <c r="V356" t="s">
        <v>249</v>
      </c>
      <c r="W356" t="s">
        <v>263</v>
      </c>
      <c r="X356" s="59">
        <v>118856</v>
      </c>
      <c r="Y356" s="59">
        <v>118856</v>
      </c>
      <c r="AA356" s="146" t="str">
        <f t="shared" si="81"/>
        <v>EX</v>
      </c>
      <c r="AB356" s="146">
        <f t="shared" si="83"/>
        <v>0</v>
      </c>
      <c r="AC356" t="str">
        <f t="shared" si="86"/>
        <v>EX</v>
      </c>
      <c r="AD356" s="74">
        <f t="shared" si="87"/>
        <v>118856</v>
      </c>
      <c r="AE356" s="74">
        <f t="shared" si="92"/>
        <v>118856</v>
      </c>
      <c r="AF356">
        <v>1.3809</v>
      </c>
      <c r="AG356">
        <v>3283</v>
      </c>
      <c r="AH356" s="74">
        <v>-2543.5184000000104</v>
      </c>
      <c r="AJ356" s="74">
        <f t="shared" si="88"/>
        <v>739.48159999998961</v>
      </c>
      <c r="AK356" s="74">
        <f t="shared" si="82"/>
        <v>119595.48159999998</v>
      </c>
      <c r="AL356" t="str">
        <f t="shared" si="89"/>
        <v>Y</v>
      </c>
      <c r="AN356" t="s">
        <v>101</v>
      </c>
      <c r="AO356" t="s">
        <v>100</v>
      </c>
      <c r="AP356" t="str">
        <f t="shared" si="90"/>
        <v>99</v>
      </c>
      <c r="AQ356" s="145" t="s">
        <v>1826</v>
      </c>
      <c r="AR356" t="str">
        <f t="shared" si="91"/>
        <v>2-Provision for Compensation Incr</v>
      </c>
      <c r="AS356" s="145" t="s">
        <v>1827</v>
      </c>
      <c r="AT356" t="s">
        <v>213</v>
      </c>
      <c r="AV356" t="str">
        <f t="shared" si="85"/>
        <v>BDOT</v>
      </c>
      <c r="AW356" t="str">
        <f t="shared" si="84"/>
        <v>BOARD OF TRUSTEES</v>
      </c>
    </row>
    <row r="357" spans="1:49">
      <c r="A357" s="59">
        <v>2018</v>
      </c>
      <c r="B357" t="s">
        <v>137</v>
      </c>
      <c r="C357" t="s">
        <v>101</v>
      </c>
      <c r="D357" t="s">
        <v>100</v>
      </c>
      <c r="E357" t="s">
        <v>685</v>
      </c>
      <c r="F357" t="s">
        <v>228</v>
      </c>
      <c r="H357" t="s">
        <v>100</v>
      </c>
      <c r="I357" s="170" t="s">
        <v>99</v>
      </c>
      <c r="J357" t="s">
        <v>100</v>
      </c>
      <c r="K357" t="s">
        <v>214</v>
      </c>
      <c r="L357" t="s">
        <v>476</v>
      </c>
      <c r="M357" t="s">
        <v>477</v>
      </c>
      <c r="N357" t="s">
        <v>217</v>
      </c>
      <c r="O357" t="s">
        <v>263</v>
      </c>
      <c r="P357" t="s">
        <v>465</v>
      </c>
      <c r="Q357" t="s">
        <v>466</v>
      </c>
      <c r="R357" t="s">
        <v>467</v>
      </c>
      <c r="S357" t="s">
        <v>338</v>
      </c>
      <c r="T357" t="s">
        <v>339</v>
      </c>
      <c r="U357" s="61" t="s">
        <v>340</v>
      </c>
      <c r="V357" t="s">
        <v>249</v>
      </c>
      <c r="W357" t="s">
        <v>263</v>
      </c>
      <c r="X357" s="59">
        <v>5300</v>
      </c>
      <c r="Y357" s="59">
        <v>5300</v>
      </c>
      <c r="AA357" s="146" t="str">
        <f t="shared" si="81"/>
        <v>EX</v>
      </c>
      <c r="AB357" s="146">
        <f t="shared" si="83"/>
        <v>0</v>
      </c>
      <c r="AC357" t="str">
        <f t="shared" si="86"/>
        <v>EX</v>
      </c>
      <c r="AD357" s="74">
        <f t="shared" si="87"/>
        <v>5300</v>
      </c>
      <c r="AE357" s="74">
        <f t="shared" si="92"/>
        <v>5300</v>
      </c>
      <c r="AF357">
        <v>1</v>
      </c>
      <c r="AG357">
        <v>0</v>
      </c>
      <c r="AH357" s="74">
        <v>0</v>
      </c>
      <c r="AJ357" s="74">
        <f t="shared" si="88"/>
        <v>0</v>
      </c>
      <c r="AK357" s="74">
        <f t="shared" si="82"/>
        <v>5300</v>
      </c>
      <c r="AL357" t="str">
        <f t="shared" si="89"/>
        <v>N</v>
      </c>
      <c r="AN357" t="s">
        <v>101</v>
      </c>
      <c r="AO357" t="s">
        <v>100</v>
      </c>
      <c r="AP357" t="str">
        <f t="shared" si="90"/>
        <v>8A</v>
      </c>
      <c r="AQ357" s="145" t="s">
        <v>1826</v>
      </c>
      <c r="AR357" t="str">
        <f t="shared" si="91"/>
        <v>1-Adjusted Base Budget</v>
      </c>
      <c r="AS357" s="145" t="s">
        <v>1827</v>
      </c>
      <c r="AT357" t="s">
        <v>213</v>
      </c>
      <c r="AV357" t="str">
        <f t="shared" si="85"/>
        <v>BDOT</v>
      </c>
      <c r="AW357" t="str">
        <f t="shared" si="84"/>
        <v>BOARD OF TRUSTEES</v>
      </c>
    </row>
    <row r="358" spans="1:49">
      <c r="A358" s="59">
        <v>2018</v>
      </c>
      <c r="B358" t="s">
        <v>137</v>
      </c>
      <c r="C358" t="s">
        <v>101</v>
      </c>
      <c r="D358" t="s">
        <v>100</v>
      </c>
      <c r="E358" t="s">
        <v>685</v>
      </c>
      <c r="F358" t="s">
        <v>228</v>
      </c>
      <c r="H358" t="s">
        <v>100</v>
      </c>
      <c r="I358" s="170" t="s">
        <v>99</v>
      </c>
      <c r="J358" t="s">
        <v>100</v>
      </c>
      <c r="K358" t="s">
        <v>214</v>
      </c>
      <c r="L358" t="s">
        <v>350</v>
      </c>
      <c r="M358" t="s">
        <v>351</v>
      </c>
      <c r="N358" t="s">
        <v>217</v>
      </c>
      <c r="O358" t="s">
        <v>263</v>
      </c>
      <c r="P358" t="s">
        <v>352</v>
      </c>
      <c r="Q358" t="s">
        <v>353</v>
      </c>
      <c r="R358" t="s">
        <v>354</v>
      </c>
      <c r="S358" t="s">
        <v>264</v>
      </c>
      <c r="T358" t="s">
        <v>265</v>
      </c>
      <c r="U358" s="61" t="s">
        <v>266</v>
      </c>
      <c r="V358" t="s">
        <v>249</v>
      </c>
      <c r="W358" t="s">
        <v>263</v>
      </c>
      <c r="X358" s="59">
        <v>2500</v>
      </c>
      <c r="Y358" s="59">
        <v>2500</v>
      </c>
      <c r="AA358" s="146" t="str">
        <f t="shared" si="81"/>
        <v>EX</v>
      </c>
      <c r="AB358" s="146">
        <f t="shared" si="83"/>
        <v>0</v>
      </c>
      <c r="AC358" t="str">
        <f t="shared" si="86"/>
        <v>EX</v>
      </c>
      <c r="AD358" s="74">
        <f t="shared" si="87"/>
        <v>2500</v>
      </c>
      <c r="AE358" s="74">
        <f t="shared" si="92"/>
        <v>2500</v>
      </c>
      <c r="AF358">
        <v>1</v>
      </c>
      <c r="AG358">
        <v>0</v>
      </c>
      <c r="AH358" s="74">
        <v>0</v>
      </c>
      <c r="AJ358" s="74">
        <f t="shared" si="88"/>
        <v>0</v>
      </c>
      <c r="AK358" s="74">
        <f t="shared" si="82"/>
        <v>2500</v>
      </c>
      <c r="AL358" t="str">
        <f t="shared" si="89"/>
        <v>N</v>
      </c>
      <c r="AN358" t="s">
        <v>101</v>
      </c>
      <c r="AO358" t="s">
        <v>100</v>
      </c>
      <c r="AP358" t="str">
        <f t="shared" si="90"/>
        <v>8A</v>
      </c>
      <c r="AQ358" s="145" t="s">
        <v>1826</v>
      </c>
      <c r="AR358" t="str">
        <f t="shared" si="91"/>
        <v>1-Adjusted Base Budget</v>
      </c>
      <c r="AS358" s="145" t="s">
        <v>1827</v>
      </c>
      <c r="AT358" t="s">
        <v>213</v>
      </c>
      <c r="AV358" t="str">
        <f t="shared" si="85"/>
        <v>BDOT</v>
      </c>
      <c r="AW358" t="str">
        <f t="shared" si="84"/>
        <v>BOARD OF TRUSTEES</v>
      </c>
    </row>
    <row r="359" spans="1:49">
      <c r="A359" s="59">
        <v>2018</v>
      </c>
      <c r="B359" t="s">
        <v>137</v>
      </c>
      <c r="C359" t="s">
        <v>101</v>
      </c>
      <c r="D359" t="s">
        <v>100</v>
      </c>
      <c r="E359" t="s">
        <v>685</v>
      </c>
      <c r="F359" t="s">
        <v>228</v>
      </c>
      <c r="H359" t="s">
        <v>100</v>
      </c>
      <c r="I359" s="170" t="s">
        <v>99</v>
      </c>
      <c r="J359" t="s">
        <v>100</v>
      </c>
      <c r="K359" t="s">
        <v>214</v>
      </c>
      <c r="L359" t="s">
        <v>355</v>
      </c>
      <c r="M359" t="s">
        <v>356</v>
      </c>
      <c r="N359" t="s">
        <v>217</v>
      </c>
      <c r="O359" t="s">
        <v>263</v>
      </c>
      <c r="P359" t="s">
        <v>357</v>
      </c>
      <c r="Q359" t="s">
        <v>358</v>
      </c>
      <c r="R359" t="s">
        <v>359</v>
      </c>
      <c r="S359" t="s">
        <v>264</v>
      </c>
      <c r="T359" t="s">
        <v>265</v>
      </c>
      <c r="U359" s="61" t="s">
        <v>266</v>
      </c>
      <c r="V359" t="s">
        <v>249</v>
      </c>
      <c r="W359" t="s">
        <v>263</v>
      </c>
      <c r="X359" s="59">
        <v>200</v>
      </c>
      <c r="Y359" s="59">
        <v>200</v>
      </c>
      <c r="AA359" s="146" t="str">
        <f t="shared" si="81"/>
        <v>EX</v>
      </c>
      <c r="AB359" s="146">
        <f t="shared" si="83"/>
        <v>0</v>
      </c>
      <c r="AC359" t="str">
        <f t="shared" si="86"/>
        <v>EX</v>
      </c>
      <c r="AD359" s="74">
        <f t="shared" si="87"/>
        <v>200</v>
      </c>
      <c r="AE359" s="74">
        <f t="shared" si="92"/>
        <v>200</v>
      </c>
      <c r="AF359">
        <v>1</v>
      </c>
      <c r="AG359">
        <v>0</v>
      </c>
      <c r="AH359" s="74">
        <v>0</v>
      </c>
      <c r="AJ359" s="74">
        <f t="shared" si="88"/>
        <v>0</v>
      </c>
      <c r="AK359" s="74">
        <f t="shared" si="82"/>
        <v>200</v>
      </c>
      <c r="AL359" t="str">
        <f t="shared" si="89"/>
        <v>N</v>
      </c>
      <c r="AN359" t="s">
        <v>101</v>
      </c>
      <c r="AO359" t="s">
        <v>100</v>
      </c>
      <c r="AP359" t="str">
        <f t="shared" si="90"/>
        <v>8A</v>
      </c>
      <c r="AQ359" s="145" t="s">
        <v>1826</v>
      </c>
      <c r="AR359" t="str">
        <f t="shared" si="91"/>
        <v>1-Adjusted Base Budget</v>
      </c>
      <c r="AS359" s="145" t="s">
        <v>1827</v>
      </c>
      <c r="AT359" t="s">
        <v>213</v>
      </c>
      <c r="AV359" t="str">
        <f t="shared" si="85"/>
        <v>BDOT</v>
      </c>
      <c r="AW359" t="str">
        <f t="shared" si="84"/>
        <v>BOARD OF TRUSTEES</v>
      </c>
    </row>
    <row r="360" spans="1:49">
      <c r="A360" s="59">
        <v>2018</v>
      </c>
      <c r="B360" t="s">
        <v>137</v>
      </c>
      <c r="C360" t="s">
        <v>101</v>
      </c>
      <c r="D360" t="s">
        <v>100</v>
      </c>
      <c r="E360" t="s">
        <v>685</v>
      </c>
      <c r="F360" t="s">
        <v>228</v>
      </c>
      <c r="H360" t="s">
        <v>100</v>
      </c>
      <c r="I360" s="170" t="s">
        <v>99</v>
      </c>
      <c r="J360" t="s">
        <v>100</v>
      </c>
      <c r="K360" t="s">
        <v>214</v>
      </c>
      <c r="L360" t="s">
        <v>360</v>
      </c>
      <c r="M360" t="s">
        <v>361</v>
      </c>
      <c r="N360" t="s">
        <v>217</v>
      </c>
      <c r="O360" t="s">
        <v>263</v>
      </c>
      <c r="P360" t="s">
        <v>362</v>
      </c>
      <c r="Q360" t="s">
        <v>363</v>
      </c>
      <c r="R360" t="s">
        <v>364</v>
      </c>
      <c r="S360" t="s">
        <v>264</v>
      </c>
      <c r="T360" t="s">
        <v>265</v>
      </c>
      <c r="U360" s="61" t="s">
        <v>266</v>
      </c>
      <c r="V360" t="s">
        <v>249</v>
      </c>
      <c r="W360" t="s">
        <v>263</v>
      </c>
      <c r="X360" s="59">
        <v>4000</v>
      </c>
      <c r="Y360" s="59">
        <v>4000</v>
      </c>
      <c r="AA360" s="146" t="str">
        <f t="shared" si="81"/>
        <v>EX</v>
      </c>
      <c r="AB360" s="146">
        <f t="shared" si="83"/>
        <v>0</v>
      </c>
      <c r="AC360" t="str">
        <f t="shared" si="86"/>
        <v>EX</v>
      </c>
      <c r="AD360" s="74">
        <f t="shared" si="87"/>
        <v>4000</v>
      </c>
      <c r="AE360" s="74">
        <f t="shared" si="92"/>
        <v>4000</v>
      </c>
      <c r="AF360">
        <v>1</v>
      </c>
      <c r="AG360">
        <v>0</v>
      </c>
      <c r="AH360" s="74">
        <v>0</v>
      </c>
      <c r="AJ360" s="74">
        <f t="shared" si="88"/>
        <v>0</v>
      </c>
      <c r="AK360" s="74">
        <f t="shared" si="82"/>
        <v>4000</v>
      </c>
      <c r="AL360" t="str">
        <f t="shared" si="89"/>
        <v>N</v>
      </c>
      <c r="AN360" t="s">
        <v>101</v>
      </c>
      <c r="AO360" t="s">
        <v>100</v>
      </c>
      <c r="AP360" t="str">
        <f t="shared" si="90"/>
        <v>8A</v>
      </c>
      <c r="AQ360" s="145" t="s">
        <v>1826</v>
      </c>
      <c r="AR360" t="str">
        <f t="shared" si="91"/>
        <v>1-Adjusted Base Budget</v>
      </c>
      <c r="AS360" s="145" t="s">
        <v>1827</v>
      </c>
      <c r="AT360" t="s">
        <v>213</v>
      </c>
      <c r="AV360" t="str">
        <f t="shared" si="85"/>
        <v>BDOT</v>
      </c>
      <c r="AW360" t="str">
        <f t="shared" si="84"/>
        <v>BOARD OF TRUSTEES</v>
      </c>
    </row>
    <row r="361" spans="1:49">
      <c r="A361" s="59">
        <v>2018</v>
      </c>
      <c r="B361" t="s">
        <v>137</v>
      </c>
      <c r="C361" t="s">
        <v>101</v>
      </c>
      <c r="D361" t="s">
        <v>100</v>
      </c>
      <c r="E361" t="s">
        <v>685</v>
      </c>
      <c r="F361" t="s">
        <v>228</v>
      </c>
      <c r="H361" t="s">
        <v>100</v>
      </c>
      <c r="I361" s="170" t="s">
        <v>99</v>
      </c>
      <c r="J361" t="s">
        <v>100</v>
      </c>
      <c r="K361" t="s">
        <v>214</v>
      </c>
      <c r="L361" t="s">
        <v>484</v>
      </c>
      <c r="M361" t="s">
        <v>485</v>
      </c>
      <c r="N361" t="s">
        <v>217</v>
      </c>
      <c r="O361" t="s">
        <v>263</v>
      </c>
      <c r="P361" t="s">
        <v>362</v>
      </c>
      <c r="Q361" t="s">
        <v>363</v>
      </c>
      <c r="R361" t="s">
        <v>364</v>
      </c>
      <c r="S361" t="s">
        <v>264</v>
      </c>
      <c r="T361" t="s">
        <v>265</v>
      </c>
      <c r="U361" s="61" t="s">
        <v>266</v>
      </c>
      <c r="V361" t="s">
        <v>249</v>
      </c>
      <c r="W361" t="s">
        <v>263</v>
      </c>
      <c r="X361" s="59">
        <v>1200</v>
      </c>
      <c r="Y361" s="59">
        <v>1200</v>
      </c>
      <c r="AA361" s="146" t="str">
        <f t="shared" ref="AA361:AA424" si="93">IF(P361 ="CORI","IN",IF(P361 ="TRIN","IN",O361))</f>
        <v>EX</v>
      </c>
      <c r="AB361" s="146">
        <f t="shared" si="83"/>
        <v>0</v>
      </c>
      <c r="AC361" t="str">
        <f t="shared" si="86"/>
        <v>EX</v>
      </c>
      <c r="AD361" s="74">
        <f t="shared" si="87"/>
        <v>1200</v>
      </c>
      <c r="AE361" s="74">
        <f t="shared" si="92"/>
        <v>1200</v>
      </c>
      <c r="AF361">
        <v>1</v>
      </c>
      <c r="AG361">
        <v>0</v>
      </c>
      <c r="AH361" s="74">
        <v>0</v>
      </c>
      <c r="AJ361" s="74">
        <f t="shared" si="88"/>
        <v>0</v>
      </c>
      <c r="AK361" s="74">
        <f t="shared" si="82"/>
        <v>1200</v>
      </c>
      <c r="AL361" t="str">
        <f t="shared" si="89"/>
        <v>N</v>
      </c>
      <c r="AN361" t="s">
        <v>101</v>
      </c>
      <c r="AO361" t="s">
        <v>100</v>
      </c>
      <c r="AP361" t="str">
        <f t="shared" si="90"/>
        <v>8A</v>
      </c>
      <c r="AQ361" s="145" t="s">
        <v>1826</v>
      </c>
      <c r="AR361" t="str">
        <f t="shared" si="91"/>
        <v>1-Adjusted Base Budget</v>
      </c>
      <c r="AS361" s="145" t="s">
        <v>1827</v>
      </c>
      <c r="AT361" t="s">
        <v>213</v>
      </c>
      <c r="AV361" t="str">
        <f t="shared" si="85"/>
        <v>BDOT</v>
      </c>
      <c r="AW361" t="str">
        <f t="shared" si="84"/>
        <v>BOARD OF TRUSTEES</v>
      </c>
    </row>
    <row r="362" spans="1:49">
      <c r="A362" s="59">
        <v>2018</v>
      </c>
      <c r="B362" t="s">
        <v>137</v>
      </c>
      <c r="C362" t="s">
        <v>101</v>
      </c>
      <c r="D362" t="s">
        <v>100</v>
      </c>
      <c r="E362" t="s">
        <v>685</v>
      </c>
      <c r="F362" t="s">
        <v>228</v>
      </c>
      <c r="H362" t="s">
        <v>100</v>
      </c>
      <c r="I362" s="170" t="s">
        <v>99</v>
      </c>
      <c r="J362" t="s">
        <v>100</v>
      </c>
      <c r="K362" t="s">
        <v>214</v>
      </c>
      <c r="L362" t="s">
        <v>493</v>
      </c>
      <c r="M362" t="s">
        <v>494</v>
      </c>
      <c r="N362" t="s">
        <v>217</v>
      </c>
      <c r="O362" t="s">
        <v>263</v>
      </c>
      <c r="P362" t="s">
        <v>488</v>
      </c>
      <c r="Q362" t="s">
        <v>489</v>
      </c>
      <c r="R362" t="s">
        <v>490</v>
      </c>
      <c r="S362" t="s">
        <v>264</v>
      </c>
      <c r="T362" t="s">
        <v>265</v>
      </c>
      <c r="U362" s="61" t="s">
        <v>266</v>
      </c>
      <c r="V362" t="s">
        <v>249</v>
      </c>
      <c r="W362" t="s">
        <v>263</v>
      </c>
      <c r="X362" s="59">
        <v>120</v>
      </c>
      <c r="Y362" s="59">
        <v>120</v>
      </c>
      <c r="AA362" s="146" t="str">
        <f t="shared" si="93"/>
        <v>EX</v>
      </c>
      <c r="AB362" s="146">
        <f t="shared" si="83"/>
        <v>0</v>
      </c>
      <c r="AC362" t="str">
        <f t="shared" si="86"/>
        <v>EX</v>
      </c>
      <c r="AD362" s="74">
        <f t="shared" si="87"/>
        <v>120</v>
      </c>
      <c r="AE362" s="74">
        <f t="shared" si="92"/>
        <v>120</v>
      </c>
      <c r="AF362">
        <v>1</v>
      </c>
      <c r="AG362">
        <v>0</v>
      </c>
      <c r="AH362" s="74">
        <v>0</v>
      </c>
      <c r="AJ362" s="74">
        <f t="shared" si="88"/>
        <v>0</v>
      </c>
      <c r="AK362" s="74">
        <f t="shared" si="82"/>
        <v>120</v>
      </c>
      <c r="AL362" t="str">
        <f t="shared" si="89"/>
        <v>N</v>
      </c>
      <c r="AN362" t="s">
        <v>101</v>
      </c>
      <c r="AO362" t="s">
        <v>100</v>
      </c>
      <c r="AP362" t="str">
        <f t="shared" si="90"/>
        <v>8A</v>
      </c>
      <c r="AQ362" s="145" t="s">
        <v>1826</v>
      </c>
      <c r="AR362" t="str">
        <f t="shared" si="91"/>
        <v>1-Adjusted Base Budget</v>
      </c>
      <c r="AS362" s="145" t="s">
        <v>1827</v>
      </c>
      <c r="AT362" t="s">
        <v>213</v>
      </c>
      <c r="AV362" t="str">
        <f t="shared" si="85"/>
        <v>BDOT</v>
      </c>
      <c r="AW362" t="str">
        <f t="shared" si="84"/>
        <v>BOARD OF TRUSTEES</v>
      </c>
    </row>
    <row r="363" spans="1:49">
      <c r="A363" s="59">
        <v>2018</v>
      </c>
      <c r="B363" t="s">
        <v>137</v>
      </c>
      <c r="C363" t="s">
        <v>101</v>
      </c>
      <c r="D363" t="s">
        <v>100</v>
      </c>
      <c r="E363" t="s">
        <v>685</v>
      </c>
      <c r="F363" t="s">
        <v>228</v>
      </c>
      <c r="H363" t="s">
        <v>100</v>
      </c>
      <c r="I363" s="170" t="s">
        <v>99</v>
      </c>
      <c r="J363" t="s">
        <v>100</v>
      </c>
      <c r="K363" t="s">
        <v>214</v>
      </c>
      <c r="L363" t="s">
        <v>365</v>
      </c>
      <c r="M363" t="s">
        <v>366</v>
      </c>
      <c r="N363" t="s">
        <v>217</v>
      </c>
      <c r="O363" t="s">
        <v>263</v>
      </c>
      <c r="P363" t="s">
        <v>367</v>
      </c>
      <c r="Q363" t="s">
        <v>368</v>
      </c>
      <c r="R363" t="s">
        <v>369</v>
      </c>
      <c r="S363" t="s">
        <v>370</v>
      </c>
      <c r="T363" t="s">
        <v>368</v>
      </c>
      <c r="U363" s="61" t="s">
        <v>371</v>
      </c>
      <c r="V363" t="s">
        <v>249</v>
      </c>
      <c r="W363" t="s">
        <v>263</v>
      </c>
      <c r="X363" s="59">
        <v>32087</v>
      </c>
      <c r="Y363" s="59">
        <v>32087</v>
      </c>
      <c r="AA363" s="146" t="str">
        <f t="shared" si="93"/>
        <v>EX</v>
      </c>
      <c r="AB363" s="146">
        <f t="shared" si="83"/>
        <v>0</v>
      </c>
      <c r="AC363" t="str">
        <f t="shared" si="86"/>
        <v>EX</v>
      </c>
      <c r="AD363" s="74">
        <f t="shared" si="87"/>
        <v>32087</v>
      </c>
      <c r="AE363" s="74">
        <f t="shared" si="92"/>
        <v>32087</v>
      </c>
      <c r="AF363">
        <v>1</v>
      </c>
      <c r="AG363">
        <v>0</v>
      </c>
      <c r="AH363" s="74">
        <v>0</v>
      </c>
      <c r="AJ363" s="74">
        <f t="shared" si="88"/>
        <v>0</v>
      </c>
      <c r="AK363" s="74">
        <f t="shared" si="82"/>
        <v>32087</v>
      </c>
      <c r="AL363" t="str">
        <f t="shared" si="89"/>
        <v>N</v>
      </c>
      <c r="AN363" t="s">
        <v>101</v>
      </c>
      <c r="AO363" t="s">
        <v>100</v>
      </c>
      <c r="AP363" t="str">
        <f t="shared" si="90"/>
        <v>8A</v>
      </c>
      <c r="AQ363" s="145" t="s">
        <v>1826</v>
      </c>
      <c r="AR363" t="str">
        <f t="shared" si="91"/>
        <v>1-Adjusted Base Budget</v>
      </c>
      <c r="AS363" s="145" t="s">
        <v>1827</v>
      </c>
      <c r="AT363" t="s">
        <v>213</v>
      </c>
      <c r="AV363" t="str">
        <f t="shared" si="85"/>
        <v>BDOT</v>
      </c>
      <c r="AW363" t="str">
        <f t="shared" si="84"/>
        <v>BOARD OF TRUSTEES</v>
      </c>
    </row>
    <row r="364" spans="1:49">
      <c r="A364" s="59">
        <v>2018</v>
      </c>
      <c r="B364" t="s">
        <v>137</v>
      </c>
      <c r="C364" t="s">
        <v>101</v>
      </c>
      <c r="D364" t="s">
        <v>100</v>
      </c>
      <c r="E364" t="s">
        <v>685</v>
      </c>
      <c r="F364" t="s">
        <v>228</v>
      </c>
      <c r="H364" t="s">
        <v>100</v>
      </c>
      <c r="I364" s="170" t="s">
        <v>99</v>
      </c>
      <c r="J364" t="s">
        <v>100</v>
      </c>
      <c r="K364" t="s">
        <v>214</v>
      </c>
      <c r="L364" t="s">
        <v>377</v>
      </c>
      <c r="M364" t="s">
        <v>378</v>
      </c>
      <c r="N364" t="s">
        <v>217</v>
      </c>
      <c r="O364" t="s">
        <v>263</v>
      </c>
      <c r="P364" t="s">
        <v>379</v>
      </c>
      <c r="Q364" t="s">
        <v>379</v>
      </c>
      <c r="R364" t="s">
        <v>380</v>
      </c>
      <c r="S364" t="s">
        <v>264</v>
      </c>
      <c r="T364" t="s">
        <v>265</v>
      </c>
      <c r="U364" s="61" t="s">
        <v>266</v>
      </c>
      <c r="V364" t="s">
        <v>249</v>
      </c>
      <c r="W364" t="s">
        <v>263</v>
      </c>
      <c r="X364" s="59">
        <v>750</v>
      </c>
      <c r="Y364" s="59">
        <v>750</v>
      </c>
      <c r="AA364" s="146" t="str">
        <f t="shared" si="93"/>
        <v>EX</v>
      </c>
      <c r="AB364" s="146">
        <f t="shared" si="83"/>
        <v>0</v>
      </c>
      <c r="AC364" t="str">
        <f t="shared" si="86"/>
        <v>EX</v>
      </c>
      <c r="AD364" s="74">
        <f t="shared" si="87"/>
        <v>750</v>
      </c>
      <c r="AE364" s="74">
        <f t="shared" si="92"/>
        <v>750</v>
      </c>
      <c r="AF364">
        <v>1</v>
      </c>
      <c r="AG364">
        <v>0</v>
      </c>
      <c r="AH364" s="74">
        <v>0</v>
      </c>
      <c r="AJ364" s="74">
        <f t="shared" si="88"/>
        <v>0</v>
      </c>
      <c r="AK364" s="74">
        <f t="shared" si="82"/>
        <v>750</v>
      </c>
      <c r="AL364" t="str">
        <f t="shared" si="89"/>
        <v>N</v>
      </c>
      <c r="AN364" t="s">
        <v>101</v>
      </c>
      <c r="AO364" t="s">
        <v>100</v>
      </c>
      <c r="AP364" t="str">
        <f t="shared" si="90"/>
        <v>8A</v>
      </c>
      <c r="AQ364" s="145" t="s">
        <v>1826</v>
      </c>
      <c r="AR364" t="str">
        <f t="shared" si="91"/>
        <v>1-Adjusted Base Budget</v>
      </c>
      <c r="AS364" s="145" t="s">
        <v>1827</v>
      </c>
      <c r="AT364" t="s">
        <v>213</v>
      </c>
      <c r="AV364" t="str">
        <f t="shared" si="85"/>
        <v>BDOT</v>
      </c>
      <c r="AW364" t="str">
        <f t="shared" si="84"/>
        <v>BOARD OF TRUSTEES</v>
      </c>
    </row>
    <row r="365" spans="1:49">
      <c r="A365" s="59">
        <v>2018</v>
      </c>
      <c r="B365" t="s">
        <v>137</v>
      </c>
      <c r="C365" t="s">
        <v>101</v>
      </c>
      <c r="D365" t="s">
        <v>100</v>
      </c>
      <c r="E365" t="s">
        <v>685</v>
      </c>
      <c r="F365" t="s">
        <v>228</v>
      </c>
      <c r="H365" t="s">
        <v>100</v>
      </c>
      <c r="I365" s="170" t="s">
        <v>99</v>
      </c>
      <c r="J365" t="s">
        <v>100</v>
      </c>
      <c r="K365" t="s">
        <v>214</v>
      </c>
      <c r="L365" t="s">
        <v>497</v>
      </c>
      <c r="M365" t="s">
        <v>498</v>
      </c>
      <c r="N365" t="s">
        <v>217</v>
      </c>
      <c r="O365" t="s">
        <v>263</v>
      </c>
      <c r="P365" t="s">
        <v>362</v>
      </c>
      <c r="Q365" t="s">
        <v>363</v>
      </c>
      <c r="R365" t="s">
        <v>364</v>
      </c>
      <c r="S365" t="s">
        <v>264</v>
      </c>
      <c r="T365" t="s">
        <v>265</v>
      </c>
      <c r="U365" s="61" t="s">
        <v>266</v>
      </c>
      <c r="V365" t="s">
        <v>249</v>
      </c>
      <c r="W365" t="s">
        <v>263</v>
      </c>
      <c r="X365" s="59">
        <v>1400</v>
      </c>
      <c r="Y365" s="59">
        <v>1400</v>
      </c>
      <c r="AA365" s="146" t="str">
        <f t="shared" si="93"/>
        <v>EX</v>
      </c>
      <c r="AB365" s="146">
        <f t="shared" si="83"/>
        <v>0</v>
      </c>
      <c r="AC365" t="str">
        <f t="shared" si="86"/>
        <v>EX</v>
      </c>
      <c r="AD365" s="74">
        <f t="shared" si="87"/>
        <v>1400</v>
      </c>
      <c r="AE365" s="74">
        <f t="shared" si="92"/>
        <v>1400</v>
      </c>
      <c r="AF365">
        <v>1</v>
      </c>
      <c r="AG365">
        <v>0</v>
      </c>
      <c r="AH365" s="74">
        <v>0</v>
      </c>
      <c r="AJ365" s="74">
        <f t="shared" si="88"/>
        <v>0</v>
      </c>
      <c r="AK365" s="74">
        <f t="shared" si="82"/>
        <v>1400</v>
      </c>
      <c r="AL365" t="str">
        <f t="shared" si="89"/>
        <v>N</v>
      </c>
      <c r="AN365" t="s">
        <v>101</v>
      </c>
      <c r="AO365" t="s">
        <v>100</v>
      </c>
      <c r="AP365" t="str">
        <f t="shared" si="90"/>
        <v>8A</v>
      </c>
      <c r="AQ365" s="145" t="s">
        <v>1826</v>
      </c>
      <c r="AR365" t="str">
        <f t="shared" si="91"/>
        <v>1-Adjusted Base Budget</v>
      </c>
      <c r="AS365" s="145" t="s">
        <v>1827</v>
      </c>
      <c r="AT365" t="s">
        <v>213</v>
      </c>
      <c r="AV365" t="str">
        <f t="shared" si="85"/>
        <v>BDOT</v>
      </c>
      <c r="AW365" t="str">
        <f t="shared" si="84"/>
        <v>BOARD OF TRUSTEES</v>
      </c>
    </row>
    <row r="366" spans="1:49">
      <c r="A366" s="59">
        <v>2018</v>
      </c>
      <c r="B366" t="s">
        <v>137</v>
      </c>
      <c r="C366" t="s">
        <v>101</v>
      </c>
      <c r="D366" t="s">
        <v>100</v>
      </c>
      <c r="E366" t="s">
        <v>685</v>
      </c>
      <c r="F366" t="s">
        <v>228</v>
      </c>
      <c r="H366" t="s">
        <v>100</v>
      </c>
      <c r="I366" s="170" t="s">
        <v>99</v>
      </c>
      <c r="J366" t="s">
        <v>100</v>
      </c>
      <c r="K366" t="s">
        <v>214</v>
      </c>
      <c r="L366" t="s">
        <v>381</v>
      </c>
      <c r="M366" t="s">
        <v>382</v>
      </c>
      <c r="N366" t="s">
        <v>217</v>
      </c>
      <c r="O366" t="s">
        <v>263</v>
      </c>
      <c r="P366" t="s">
        <v>362</v>
      </c>
      <c r="Q366" t="s">
        <v>363</v>
      </c>
      <c r="R366" t="s">
        <v>364</v>
      </c>
      <c r="S366" t="s">
        <v>264</v>
      </c>
      <c r="T366" t="s">
        <v>265</v>
      </c>
      <c r="U366" s="61" t="s">
        <v>266</v>
      </c>
      <c r="V366" t="s">
        <v>249</v>
      </c>
      <c r="W366" t="s">
        <v>263</v>
      </c>
      <c r="X366" s="59">
        <v>900</v>
      </c>
      <c r="Y366" s="59">
        <v>900</v>
      </c>
      <c r="AA366" s="146" t="str">
        <f t="shared" si="93"/>
        <v>EX</v>
      </c>
      <c r="AB366" s="146">
        <f t="shared" si="83"/>
        <v>0</v>
      </c>
      <c r="AC366" t="str">
        <f t="shared" si="86"/>
        <v>EX</v>
      </c>
      <c r="AD366" s="74">
        <f t="shared" si="87"/>
        <v>900</v>
      </c>
      <c r="AE366" s="74">
        <f t="shared" si="92"/>
        <v>900</v>
      </c>
      <c r="AF366">
        <v>1</v>
      </c>
      <c r="AG366">
        <v>0</v>
      </c>
      <c r="AH366" s="74">
        <v>0</v>
      </c>
      <c r="AJ366" s="74">
        <f t="shared" si="88"/>
        <v>0</v>
      </c>
      <c r="AK366" s="74">
        <f t="shared" si="82"/>
        <v>900</v>
      </c>
      <c r="AL366" t="str">
        <f t="shared" si="89"/>
        <v>N</v>
      </c>
      <c r="AN366" t="s">
        <v>101</v>
      </c>
      <c r="AO366" t="s">
        <v>100</v>
      </c>
      <c r="AP366" t="str">
        <f t="shared" si="90"/>
        <v>8A</v>
      </c>
      <c r="AQ366" s="145" t="s">
        <v>1826</v>
      </c>
      <c r="AR366" t="str">
        <f t="shared" si="91"/>
        <v>1-Adjusted Base Budget</v>
      </c>
      <c r="AS366" s="145" t="s">
        <v>1827</v>
      </c>
      <c r="AT366" t="s">
        <v>213</v>
      </c>
      <c r="AV366" t="str">
        <f t="shared" si="85"/>
        <v>BDOT</v>
      </c>
      <c r="AW366" t="str">
        <f t="shared" si="84"/>
        <v>BOARD OF TRUSTEES</v>
      </c>
    </row>
    <row r="367" spans="1:49">
      <c r="A367" s="59">
        <v>2018</v>
      </c>
      <c r="B367" t="s">
        <v>137</v>
      </c>
      <c r="C367" t="s">
        <v>101</v>
      </c>
      <c r="D367" t="s">
        <v>100</v>
      </c>
      <c r="E367" t="s">
        <v>685</v>
      </c>
      <c r="F367" t="s">
        <v>228</v>
      </c>
      <c r="H367" t="s">
        <v>100</v>
      </c>
      <c r="I367" s="170" t="s">
        <v>99</v>
      </c>
      <c r="J367" t="s">
        <v>100</v>
      </c>
      <c r="K367" t="s">
        <v>214</v>
      </c>
      <c r="L367" t="s">
        <v>505</v>
      </c>
      <c r="M367" t="s">
        <v>506</v>
      </c>
      <c r="N367" t="s">
        <v>217</v>
      </c>
      <c r="O367" t="s">
        <v>263</v>
      </c>
      <c r="P367" t="s">
        <v>379</v>
      </c>
      <c r="Q367" t="s">
        <v>379</v>
      </c>
      <c r="R367" t="s">
        <v>380</v>
      </c>
      <c r="S367" t="s">
        <v>264</v>
      </c>
      <c r="T367" t="s">
        <v>265</v>
      </c>
      <c r="U367" s="61" t="s">
        <v>266</v>
      </c>
      <c r="V367" t="s">
        <v>249</v>
      </c>
      <c r="W367" t="s">
        <v>263</v>
      </c>
      <c r="X367" s="59">
        <v>800</v>
      </c>
      <c r="Y367" s="59">
        <v>800</v>
      </c>
      <c r="AA367" s="146" t="str">
        <f t="shared" si="93"/>
        <v>EX</v>
      </c>
      <c r="AB367" s="146">
        <f t="shared" si="83"/>
        <v>0</v>
      </c>
      <c r="AC367" t="str">
        <f t="shared" si="86"/>
        <v>EX</v>
      </c>
      <c r="AD367" s="74">
        <f t="shared" si="87"/>
        <v>800</v>
      </c>
      <c r="AE367" s="74">
        <f t="shared" si="92"/>
        <v>800</v>
      </c>
      <c r="AF367">
        <v>1</v>
      </c>
      <c r="AG367">
        <v>0</v>
      </c>
      <c r="AH367" s="74">
        <v>0</v>
      </c>
      <c r="AJ367" s="74">
        <f t="shared" si="88"/>
        <v>0</v>
      </c>
      <c r="AK367" s="74">
        <f t="shared" si="82"/>
        <v>800</v>
      </c>
      <c r="AL367" t="str">
        <f t="shared" si="89"/>
        <v>N</v>
      </c>
      <c r="AN367" t="s">
        <v>101</v>
      </c>
      <c r="AO367" t="s">
        <v>100</v>
      </c>
      <c r="AP367" t="str">
        <f t="shared" si="90"/>
        <v>8A</v>
      </c>
      <c r="AQ367" s="145" t="s">
        <v>1826</v>
      </c>
      <c r="AR367" t="str">
        <f t="shared" si="91"/>
        <v>1-Adjusted Base Budget</v>
      </c>
      <c r="AS367" s="145" t="s">
        <v>1827</v>
      </c>
      <c r="AT367" t="s">
        <v>213</v>
      </c>
      <c r="AV367" t="str">
        <f t="shared" si="85"/>
        <v>BDOT</v>
      </c>
      <c r="AW367" t="str">
        <f t="shared" si="84"/>
        <v>BOARD OF TRUSTEES</v>
      </c>
    </row>
    <row r="368" spans="1:49">
      <c r="A368" s="59">
        <v>2018</v>
      </c>
      <c r="B368" t="s">
        <v>137</v>
      </c>
      <c r="C368" t="s">
        <v>101</v>
      </c>
      <c r="D368" t="s">
        <v>100</v>
      </c>
      <c r="E368" t="s">
        <v>685</v>
      </c>
      <c r="F368" t="s">
        <v>228</v>
      </c>
      <c r="H368" t="s">
        <v>100</v>
      </c>
      <c r="I368" s="170" t="s">
        <v>99</v>
      </c>
      <c r="J368" t="s">
        <v>100</v>
      </c>
      <c r="K368" t="s">
        <v>214</v>
      </c>
      <c r="L368" t="s">
        <v>509</v>
      </c>
      <c r="M368" t="s">
        <v>510</v>
      </c>
      <c r="N368" t="s">
        <v>217</v>
      </c>
      <c r="O368" t="s">
        <v>263</v>
      </c>
      <c r="P368" t="s">
        <v>488</v>
      </c>
      <c r="Q368" t="s">
        <v>489</v>
      </c>
      <c r="R368" t="s">
        <v>490</v>
      </c>
      <c r="S368" t="s">
        <v>264</v>
      </c>
      <c r="T368" t="s">
        <v>265</v>
      </c>
      <c r="U368" s="61" t="s">
        <v>266</v>
      </c>
      <c r="V368" t="s">
        <v>249</v>
      </c>
      <c r="W368" t="s">
        <v>263</v>
      </c>
      <c r="X368" s="59">
        <v>400</v>
      </c>
      <c r="Y368" s="59">
        <v>400</v>
      </c>
      <c r="AA368" s="146" t="str">
        <f t="shared" si="93"/>
        <v>EX</v>
      </c>
      <c r="AB368" s="146">
        <f t="shared" si="83"/>
        <v>0</v>
      </c>
      <c r="AC368" t="str">
        <f t="shared" si="86"/>
        <v>EX</v>
      </c>
      <c r="AD368" s="74">
        <f t="shared" si="87"/>
        <v>400</v>
      </c>
      <c r="AE368" s="74">
        <f t="shared" si="92"/>
        <v>400</v>
      </c>
      <c r="AF368">
        <v>1</v>
      </c>
      <c r="AG368">
        <v>0</v>
      </c>
      <c r="AH368" s="74">
        <v>0</v>
      </c>
      <c r="AJ368" s="74">
        <f t="shared" si="88"/>
        <v>0</v>
      </c>
      <c r="AK368" s="74">
        <f t="shared" si="82"/>
        <v>400</v>
      </c>
      <c r="AL368" t="str">
        <f t="shared" si="89"/>
        <v>N</v>
      </c>
      <c r="AN368" t="s">
        <v>101</v>
      </c>
      <c r="AO368" t="s">
        <v>100</v>
      </c>
      <c r="AP368" t="str">
        <f t="shared" si="90"/>
        <v>8A</v>
      </c>
      <c r="AQ368" s="145" t="s">
        <v>1826</v>
      </c>
      <c r="AR368" t="str">
        <f t="shared" si="91"/>
        <v>1-Adjusted Base Budget</v>
      </c>
      <c r="AS368" s="145" t="s">
        <v>1827</v>
      </c>
      <c r="AT368" t="s">
        <v>213</v>
      </c>
      <c r="AV368" t="str">
        <f t="shared" si="85"/>
        <v>BDOT</v>
      </c>
      <c r="AW368" t="str">
        <f t="shared" si="84"/>
        <v>BOARD OF TRUSTEES</v>
      </c>
    </row>
    <row r="369" spans="1:49">
      <c r="A369" s="59">
        <v>2018</v>
      </c>
      <c r="B369" t="s">
        <v>137</v>
      </c>
      <c r="C369" t="s">
        <v>101</v>
      </c>
      <c r="D369" t="s">
        <v>100</v>
      </c>
      <c r="E369" t="s">
        <v>685</v>
      </c>
      <c r="F369" t="s">
        <v>228</v>
      </c>
      <c r="H369" t="s">
        <v>100</v>
      </c>
      <c r="I369" s="170" t="s">
        <v>99</v>
      </c>
      <c r="J369" t="s">
        <v>100</v>
      </c>
      <c r="K369" t="s">
        <v>214</v>
      </c>
      <c r="L369" t="s">
        <v>511</v>
      </c>
      <c r="M369" t="s">
        <v>512</v>
      </c>
      <c r="N369" t="s">
        <v>217</v>
      </c>
      <c r="O369" t="s">
        <v>263</v>
      </c>
      <c r="P369" t="s">
        <v>387</v>
      </c>
      <c r="Q369" t="s">
        <v>386</v>
      </c>
      <c r="R369" t="s">
        <v>388</v>
      </c>
      <c r="S369" t="s">
        <v>264</v>
      </c>
      <c r="T369" t="s">
        <v>265</v>
      </c>
      <c r="U369" s="61" t="s">
        <v>266</v>
      </c>
      <c r="V369" t="s">
        <v>249</v>
      </c>
      <c r="W369" t="s">
        <v>263</v>
      </c>
      <c r="X369" s="59">
        <v>1000</v>
      </c>
      <c r="Y369" s="59">
        <v>1000</v>
      </c>
      <c r="AA369" s="146" t="str">
        <f t="shared" si="93"/>
        <v>EX</v>
      </c>
      <c r="AB369" s="146">
        <f t="shared" si="83"/>
        <v>0</v>
      </c>
      <c r="AC369" t="str">
        <f t="shared" si="86"/>
        <v>EX</v>
      </c>
      <c r="AD369" s="74">
        <f t="shared" si="87"/>
        <v>1000</v>
      </c>
      <c r="AE369" s="74">
        <f t="shared" si="92"/>
        <v>1000</v>
      </c>
      <c r="AF369">
        <v>1</v>
      </c>
      <c r="AG369">
        <v>0</v>
      </c>
      <c r="AH369" s="74">
        <v>0</v>
      </c>
      <c r="AJ369" s="74">
        <f t="shared" si="88"/>
        <v>0</v>
      </c>
      <c r="AK369" s="74">
        <f t="shared" si="82"/>
        <v>1000</v>
      </c>
      <c r="AL369" t="str">
        <f t="shared" si="89"/>
        <v>N</v>
      </c>
      <c r="AN369" t="s">
        <v>101</v>
      </c>
      <c r="AO369" t="s">
        <v>100</v>
      </c>
      <c r="AP369" t="str">
        <f t="shared" si="90"/>
        <v>8A</v>
      </c>
      <c r="AQ369" s="145" t="s">
        <v>1826</v>
      </c>
      <c r="AR369" t="str">
        <f t="shared" si="91"/>
        <v>1-Adjusted Base Budget</v>
      </c>
      <c r="AS369" s="145" t="s">
        <v>1827</v>
      </c>
      <c r="AT369" t="s">
        <v>213</v>
      </c>
      <c r="AV369" t="str">
        <f t="shared" si="85"/>
        <v>BDOT</v>
      </c>
      <c r="AW369" t="str">
        <f t="shared" si="84"/>
        <v>BOARD OF TRUSTEES</v>
      </c>
    </row>
    <row r="370" spans="1:49">
      <c r="A370" s="59">
        <v>2018</v>
      </c>
      <c r="B370" t="s">
        <v>137</v>
      </c>
      <c r="C370" t="s">
        <v>101</v>
      </c>
      <c r="D370" t="s">
        <v>100</v>
      </c>
      <c r="E370" t="s">
        <v>685</v>
      </c>
      <c r="F370" t="s">
        <v>228</v>
      </c>
      <c r="H370" t="s">
        <v>100</v>
      </c>
      <c r="I370" s="170" t="s">
        <v>99</v>
      </c>
      <c r="J370" t="s">
        <v>100</v>
      </c>
      <c r="K370" t="s">
        <v>214</v>
      </c>
      <c r="L370" t="s">
        <v>385</v>
      </c>
      <c r="M370" t="s">
        <v>386</v>
      </c>
      <c r="N370" t="s">
        <v>217</v>
      </c>
      <c r="O370" t="s">
        <v>263</v>
      </c>
      <c r="P370" t="s">
        <v>387</v>
      </c>
      <c r="Q370" t="s">
        <v>386</v>
      </c>
      <c r="R370" t="s">
        <v>388</v>
      </c>
      <c r="S370" t="s">
        <v>264</v>
      </c>
      <c r="T370" t="s">
        <v>265</v>
      </c>
      <c r="U370" s="61" t="s">
        <v>266</v>
      </c>
      <c r="V370" t="s">
        <v>249</v>
      </c>
      <c r="W370" t="s">
        <v>263</v>
      </c>
      <c r="X370" s="59">
        <v>1000</v>
      </c>
      <c r="Y370" s="59">
        <v>1000</v>
      </c>
      <c r="AA370" s="146" t="str">
        <f t="shared" si="93"/>
        <v>EX</v>
      </c>
      <c r="AB370" s="146">
        <f t="shared" si="83"/>
        <v>0</v>
      </c>
      <c r="AC370" t="str">
        <f t="shared" si="86"/>
        <v>EX</v>
      </c>
      <c r="AD370" s="74">
        <f t="shared" si="87"/>
        <v>1000</v>
      </c>
      <c r="AE370" s="74">
        <f t="shared" si="92"/>
        <v>1000</v>
      </c>
      <c r="AF370">
        <v>1</v>
      </c>
      <c r="AG370">
        <v>0</v>
      </c>
      <c r="AH370" s="74">
        <v>0</v>
      </c>
      <c r="AJ370" s="74">
        <f t="shared" si="88"/>
        <v>0</v>
      </c>
      <c r="AK370" s="74">
        <f t="shared" si="82"/>
        <v>1000</v>
      </c>
      <c r="AL370" t="str">
        <f t="shared" si="89"/>
        <v>N</v>
      </c>
      <c r="AN370" t="s">
        <v>101</v>
      </c>
      <c r="AO370" t="s">
        <v>100</v>
      </c>
      <c r="AP370" t="str">
        <f t="shared" si="90"/>
        <v>8A</v>
      </c>
      <c r="AQ370" s="145" t="s">
        <v>1826</v>
      </c>
      <c r="AR370" t="str">
        <f t="shared" si="91"/>
        <v>1-Adjusted Base Budget</v>
      </c>
      <c r="AS370" s="145" t="s">
        <v>1827</v>
      </c>
      <c r="AT370" t="s">
        <v>213</v>
      </c>
      <c r="AV370" t="str">
        <f t="shared" si="85"/>
        <v>BDOT</v>
      </c>
      <c r="AW370" t="str">
        <f t="shared" si="84"/>
        <v>BOARD OF TRUSTEES</v>
      </c>
    </row>
    <row r="371" spans="1:49">
      <c r="A371" s="59">
        <v>2018</v>
      </c>
      <c r="B371" t="s">
        <v>137</v>
      </c>
      <c r="C371" t="s">
        <v>101</v>
      </c>
      <c r="D371" t="s">
        <v>100</v>
      </c>
      <c r="E371" t="s">
        <v>686</v>
      </c>
      <c r="F371" t="s">
        <v>228</v>
      </c>
      <c r="H371" t="s">
        <v>687</v>
      </c>
      <c r="I371" s="170" t="s">
        <v>99</v>
      </c>
      <c r="J371" t="s">
        <v>100</v>
      </c>
      <c r="K371" t="s">
        <v>214</v>
      </c>
      <c r="L371" t="s">
        <v>385</v>
      </c>
      <c r="M371" t="s">
        <v>386</v>
      </c>
      <c r="N371" t="s">
        <v>217</v>
      </c>
      <c r="O371" t="s">
        <v>263</v>
      </c>
      <c r="P371" t="s">
        <v>387</v>
      </c>
      <c r="Q371" t="s">
        <v>386</v>
      </c>
      <c r="R371" t="s">
        <v>388</v>
      </c>
      <c r="S371" t="s">
        <v>264</v>
      </c>
      <c r="T371" t="s">
        <v>265</v>
      </c>
      <c r="U371" s="61" t="s">
        <v>266</v>
      </c>
      <c r="V371" t="s">
        <v>249</v>
      </c>
      <c r="W371" t="s">
        <v>263</v>
      </c>
      <c r="X371" s="59">
        <v>15433</v>
      </c>
      <c r="Y371" s="59">
        <v>15433</v>
      </c>
      <c r="AA371" s="146" t="str">
        <f t="shared" si="93"/>
        <v>EX</v>
      </c>
      <c r="AB371" s="146">
        <f t="shared" si="83"/>
        <v>0</v>
      </c>
      <c r="AC371" t="str">
        <f t="shared" si="86"/>
        <v>EX</v>
      </c>
      <c r="AD371" s="74">
        <f t="shared" si="87"/>
        <v>15433</v>
      </c>
      <c r="AE371" s="74">
        <f t="shared" si="92"/>
        <v>15433</v>
      </c>
      <c r="AF371">
        <v>1</v>
      </c>
      <c r="AG371">
        <v>0</v>
      </c>
      <c r="AH371" s="74">
        <v>0</v>
      </c>
      <c r="AJ371" s="74">
        <f t="shared" si="88"/>
        <v>0</v>
      </c>
      <c r="AK371" s="74">
        <f t="shared" ref="AK371:AK434" si="94">AE371 +AJ371</f>
        <v>15433</v>
      </c>
      <c r="AL371" t="str">
        <f t="shared" si="89"/>
        <v>N</v>
      </c>
      <c r="AN371" t="s">
        <v>101</v>
      </c>
      <c r="AO371" t="s">
        <v>100</v>
      </c>
      <c r="AP371" t="str">
        <f t="shared" si="90"/>
        <v>8A</v>
      </c>
      <c r="AQ371" s="145" t="s">
        <v>1826</v>
      </c>
      <c r="AR371" t="str">
        <f t="shared" si="91"/>
        <v>1-Adjusted Base Budget</v>
      </c>
      <c r="AS371" s="145" t="s">
        <v>1827</v>
      </c>
      <c r="AT371" t="s">
        <v>213</v>
      </c>
      <c r="AV371" t="str">
        <f t="shared" si="85"/>
        <v>BDOT</v>
      </c>
      <c r="AW371" t="str">
        <f t="shared" si="84"/>
        <v>BOARD OF TRUSTEES</v>
      </c>
    </row>
    <row r="372" spans="1:49">
      <c r="A372" s="59">
        <v>2018</v>
      </c>
      <c r="B372" t="s">
        <v>137</v>
      </c>
      <c r="C372" t="s">
        <v>101</v>
      </c>
      <c r="D372" t="s">
        <v>100</v>
      </c>
      <c r="E372" t="s">
        <v>685</v>
      </c>
      <c r="F372" t="s">
        <v>228</v>
      </c>
      <c r="H372" t="s">
        <v>100</v>
      </c>
      <c r="I372" s="170" t="s">
        <v>99</v>
      </c>
      <c r="J372" t="s">
        <v>100</v>
      </c>
      <c r="K372" t="s">
        <v>214</v>
      </c>
      <c r="L372" t="s">
        <v>515</v>
      </c>
      <c r="M372" t="s">
        <v>516</v>
      </c>
      <c r="N372" t="s">
        <v>217</v>
      </c>
      <c r="O372" t="s">
        <v>263</v>
      </c>
      <c r="P372" t="s">
        <v>517</v>
      </c>
      <c r="Q372" t="s">
        <v>518</v>
      </c>
      <c r="R372" t="s">
        <v>519</v>
      </c>
      <c r="S372" t="s">
        <v>264</v>
      </c>
      <c r="T372" t="s">
        <v>265</v>
      </c>
      <c r="U372" s="61" t="s">
        <v>266</v>
      </c>
      <c r="V372" t="s">
        <v>249</v>
      </c>
      <c r="W372" t="s">
        <v>263</v>
      </c>
      <c r="X372" s="59">
        <v>31000</v>
      </c>
      <c r="Y372" s="59">
        <v>31000</v>
      </c>
      <c r="AA372" s="146" t="str">
        <f t="shared" si="93"/>
        <v>EX</v>
      </c>
      <c r="AB372" s="146">
        <f t="shared" si="83"/>
        <v>0</v>
      </c>
      <c r="AC372" t="str">
        <f t="shared" si="86"/>
        <v>EX</v>
      </c>
      <c r="AD372" s="74">
        <f t="shared" si="87"/>
        <v>31000</v>
      </c>
      <c r="AE372" s="74">
        <f t="shared" si="92"/>
        <v>31000</v>
      </c>
      <c r="AF372">
        <v>1</v>
      </c>
      <c r="AG372">
        <v>0</v>
      </c>
      <c r="AH372" s="74">
        <v>0</v>
      </c>
      <c r="AJ372" s="74">
        <f t="shared" si="88"/>
        <v>0</v>
      </c>
      <c r="AK372" s="74">
        <f t="shared" si="94"/>
        <v>31000</v>
      </c>
      <c r="AL372" t="str">
        <f t="shared" si="89"/>
        <v>N</v>
      </c>
      <c r="AN372" t="s">
        <v>101</v>
      </c>
      <c r="AO372" t="s">
        <v>100</v>
      </c>
      <c r="AP372" t="str">
        <f t="shared" si="90"/>
        <v>8A</v>
      </c>
      <c r="AQ372" s="145" t="s">
        <v>1826</v>
      </c>
      <c r="AR372" t="str">
        <f t="shared" si="91"/>
        <v>1-Adjusted Base Budget</v>
      </c>
      <c r="AS372" s="145" t="s">
        <v>1827</v>
      </c>
      <c r="AT372" t="s">
        <v>213</v>
      </c>
      <c r="AV372" t="str">
        <f t="shared" si="85"/>
        <v>BDOT</v>
      </c>
      <c r="AW372" t="str">
        <f t="shared" si="84"/>
        <v>BOARD OF TRUSTEES</v>
      </c>
    </row>
    <row r="373" spans="1:49">
      <c r="A373" s="59">
        <v>2018</v>
      </c>
      <c r="B373" t="s">
        <v>137</v>
      </c>
      <c r="C373" t="s">
        <v>101</v>
      </c>
      <c r="D373" t="s">
        <v>100</v>
      </c>
      <c r="E373" t="s">
        <v>685</v>
      </c>
      <c r="F373" t="s">
        <v>228</v>
      </c>
      <c r="H373" t="s">
        <v>100</v>
      </c>
      <c r="I373" s="170" t="s">
        <v>99</v>
      </c>
      <c r="J373" t="s">
        <v>100</v>
      </c>
      <c r="K373" t="s">
        <v>214</v>
      </c>
      <c r="L373" t="s">
        <v>391</v>
      </c>
      <c r="M373" t="s">
        <v>392</v>
      </c>
      <c r="N373" t="s">
        <v>217</v>
      </c>
      <c r="O373" t="s">
        <v>263</v>
      </c>
      <c r="P373" t="s">
        <v>393</v>
      </c>
      <c r="Q373" t="s">
        <v>394</v>
      </c>
      <c r="R373" t="s">
        <v>395</v>
      </c>
      <c r="S373" t="s">
        <v>264</v>
      </c>
      <c r="T373" t="s">
        <v>265</v>
      </c>
      <c r="U373" s="61" t="s">
        <v>266</v>
      </c>
      <c r="V373" t="s">
        <v>249</v>
      </c>
      <c r="W373" t="s">
        <v>263</v>
      </c>
      <c r="X373" s="59">
        <v>300</v>
      </c>
      <c r="Y373" s="59">
        <v>300</v>
      </c>
      <c r="AA373" s="146" t="str">
        <f t="shared" si="93"/>
        <v>EX</v>
      </c>
      <c r="AB373" s="146">
        <f t="shared" ref="AB373:AB436" si="95">IF(O373 =AA373,Z373,"10cr")</f>
        <v>0</v>
      </c>
      <c r="AC373" t="str">
        <f t="shared" si="86"/>
        <v>EX</v>
      </c>
      <c r="AD373" s="74">
        <f t="shared" si="87"/>
        <v>300</v>
      </c>
      <c r="AE373" s="74">
        <f t="shared" si="92"/>
        <v>300</v>
      </c>
      <c r="AF373">
        <v>1</v>
      </c>
      <c r="AG373">
        <v>0</v>
      </c>
      <c r="AH373" s="74">
        <v>0</v>
      </c>
      <c r="AJ373" s="74">
        <f t="shared" si="88"/>
        <v>0</v>
      </c>
      <c r="AK373" s="74">
        <f t="shared" si="94"/>
        <v>300</v>
      </c>
      <c r="AL373" t="str">
        <f t="shared" si="89"/>
        <v>N</v>
      </c>
      <c r="AN373" t="s">
        <v>101</v>
      </c>
      <c r="AO373" t="s">
        <v>100</v>
      </c>
      <c r="AP373" t="str">
        <f t="shared" si="90"/>
        <v>8A</v>
      </c>
      <c r="AQ373" s="145" t="s">
        <v>1826</v>
      </c>
      <c r="AR373" t="str">
        <f t="shared" si="91"/>
        <v>1-Adjusted Base Budget</v>
      </c>
      <c r="AS373" s="145" t="s">
        <v>1827</v>
      </c>
      <c r="AT373" t="s">
        <v>213</v>
      </c>
      <c r="AV373" t="str">
        <f t="shared" si="85"/>
        <v>BDOT</v>
      </c>
      <c r="AW373" t="str">
        <f t="shared" si="84"/>
        <v>BOARD OF TRUSTEES</v>
      </c>
    </row>
    <row r="374" spans="1:49">
      <c r="A374" s="59">
        <v>2018</v>
      </c>
      <c r="B374" t="s">
        <v>137</v>
      </c>
      <c r="C374" t="s">
        <v>101</v>
      </c>
      <c r="D374" t="s">
        <v>100</v>
      </c>
      <c r="E374" t="s">
        <v>685</v>
      </c>
      <c r="F374" t="s">
        <v>228</v>
      </c>
      <c r="H374" t="s">
        <v>100</v>
      </c>
      <c r="I374" s="170" t="s">
        <v>99</v>
      </c>
      <c r="J374" t="s">
        <v>100</v>
      </c>
      <c r="K374" t="s">
        <v>214</v>
      </c>
      <c r="L374" t="s">
        <v>529</v>
      </c>
      <c r="M374" t="s">
        <v>530</v>
      </c>
      <c r="N374" t="s">
        <v>217</v>
      </c>
      <c r="O374" t="s">
        <v>263</v>
      </c>
      <c r="P374" t="s">
        <v>393</v>
      </c>
      <c r="Q374" t="s">
        <v>394</v>
      </c>
      <c r="R374" t="s">
        <v>395</v>
      </c>
      <c r="S374" t="s">
        <v>264</v>
      </c>
      <c r="T374" t="s">
        <v>265</v>
      </c>
      <c r="U374" s="61" t="s">
        <v>266</v>
      </c>
      <c r="V374" t="s">
        <v>249</v>
      </c>
      <c r="W374" t="s">
        <v>263</v>
      </c>
      <c r="X374" s="59">
        <v>15000</v>
      </c>
      <c r="Y374" s="59">
        <v>15000</v>
      </c>
      <c r="AA374" s="146" t="str">
        <f t="shared" si="93"/>
        <v>EX</v>
      </c>
      <c r="AB374" s="146">
        <f t="shared" si="95"/>
        <v>0</v>
      </c>
      <c r="AC374" t="str">
        <f t="shared" si="86"/>
        <v>EX</v>
      </c>
      <c r="AD374" s="74">
        <f t="shared" si="87"/>
        <v>15000</v>
      </c>
      <c r="AE374" s="74">
        <f t="shared" si="92"/>
        <v>15000</v>
      </c>
      <c r="AF374">
        <v>1</v>
      </c>
      <c r="AG374">
        <v>0</v>
      </c>
      <c r="AH374" s="74">
        <v>0</v>
      </c>
      <c r="AJ374" s="74">
        <f t="shared" si="88"/>
        <v>0</v>
      </c>
      <c r="AK374" s="74">
        <f t="shared" si="94"/>
        <v>15000</v>
      </c>
      <c r="AL374" t="str">
        <f t="shared" si="89"/>
        <v>N</v>
      </c>
      <c r="AN374" t="s">
        <v>101</v>
      </c>
      <c r="AO374" t="s">
        <v>100</v>
      </c>
      <c r="AP374" t="str">
        <f t="shared" si="90"/>
        <v>8A</v>
      </c>
      <c r="AQ374" s="145" t="s">
        <v>1826</v>
      </c>
      <c r="AR374" t="str">
        <f t="shared" si="91"/>
        <v>1-Adjusted Base Budget</v>
      </c>
      <c r="AS374" s="145" t="s">
        <v>1827</v>
      </c>
      <c r="AT374" t="s">
        <v>213</v>
      </c>
      <c r="AV374" t="str">
        <f t="shared" si="85"/>
        <v>BDOT</v>
      </c>
      <c r="AW374" t="str">
        <f t="shared" si="84"/>
        <v>BOARD OF TRUSTEES</v>
      </c>
    </row>
    <row r="375" spans="1:49">
      <c r="A375" s="59">
        <v>2018</v>
      </c>
      <c r="B375" t="s">
        <v>137</v>
      </c>
      <c r="C375" t="s">
        <v>101</v>
      </c>
      <c r="D375" t="s">
        <v>100</v>
      </c>
      <c r="E375" t="s">
        <v>685</v>
      </c>
      <c r="F375" t="s">
        <v>228</v>
      </c>
      <c r="H375" t="s">
        <v>100</v>
      </c>
      <c r="I375" s="170" t="s">
        <v>99</v>
      </c>
      <c r="J375" t="s">
        <v>100</v>
      </c>
      <c r="K375" t="s">
        <v>214</v>
      </c>
      <c r="L375" t="s">
        <v>540</v>
      </c>
      <c r="M375" t="s">
        <v>541</v>
      </c>
      <c r="N375" t="s">
        <v>217</v>
      </c>
      <c r="O375" t="s">
        <v>263</v>
      </c>
      <c r="P375" t="s">
        <v>533</v>
      </c>
      <c r="Q375" t="s">
        <v>534</v>
      </c>
      <c r="R375" t="s">
        <v>535</v>
      </c>
      <c r="S375" t="s">
        <v>264</v>
      </c>
      <c r="T375" t="s">
        <v>265</v>
      </c>
      <c r="U375" s="61" t="s">
        <v>266</v>
      </c>
      <c r="V375" t="s">
        <v>249</v>
      </c>
      <c r="W375" t="s">
        <v>263</v>
      </c>
      <c r="X375" s="59">
        <v>1000</v>
      </c>
      <c r="Y375" s="59">
        <v>1000</v>
      </c>
      <c r="AA375" s="146" t="str">
        <f t="shared" si="93"/>
        <v>EX</v>
      </c>
      <c r="AB375" s="146">
        <f t="shared" si="95"/>
        <v>0</v>
      </c>
      <c r="AC375" t="str">
        <f t="shared" si="86"/>
        <v>EX</v>
      </c>
      <c r="AD375" s="74">
        <f t="shared" si="87"/>
        <v>1000</v>
      </c>
      <c r="AE375" s="74">
        <f t="shared" si="92"/>
        <v>1000</v>
      </c>
      <c r="AF375">
        <v>1</v>
      </c>
      <c r="AG375">
        <v>0</v>
      </c>
      <c r="AH375" s="74">
        <v>0</v>
      </c>
      <c r="AJ375" s="74">
        <f t="shared" si="88"/>
        <v>0</v>
      </c>
      <c r="AK375" s="74">
        <f t="shared" si="94"/>
        <v>1000</v>
      </c>
      <c r="AL375" t="str">
        <f t="shared" si="89"/>
        <v>N</v>
      </c>
      <c r="AN375" t="s">
        <v>101</v>
      </c>
      <c r="AO375" t="s">
        <v>100</v>
      </c>
      <c r="AP375" t="str">
        <f t="shared" si="90"/>
        <v>8A</v>
      </c>
      <c r="AQ375" s="145" t="s">
        <v>1826</v>
      </c>
      <c r="AR375" t="str">
        <f t="shared" si="91"/>
        <v>1-Adjusted Base Budget</v>
      </c>
      <c r="AS375" s="145" t="s">
        <v>1827</v>
      </c>
      <c r="AT375" t="s">
        <v>213</v>
      </c>
      <c r="AV375" t="str">
        <f t="shared" si="85"/>
        <v>BDOT</v>
      </c>
      <c r="AW375" t="str">
        <f t="shared" si="84"/>
        <v>BOARD OF TRUSTEES</v>
      </c>
    </row>
    <row r="376" spans="1:49">
      <c r="A376" s="59">
        <v>2018</v>
      </c>
      <c r="B376" t="s">
        <v>137</v>
      </c>
      <c r="C376" t="s">
        <v>101</v>
      </c>
      <c r="D376" t="s">
        <v>100</v>
      </c>
      <c r="E376" t="s">
        <v>685</v>
      </c>
      <c r="F376" t="s">
        <v>228</v>
      </c>
      <c r="H376" t="s">
        <v>100</v>
      </c>
      <c r="I376" s="170" t="s">
        <v>99</v>
      </c>
      <c r="J376" t="s">
        <v>100</v>
      </c>
      <c r="K376" t="s">
        <v>214</v>
      </c>
      <c r="L376" t="s">
        <v>400</v>
      </c>
      <c r="M376" t="s">
        <v>401</v>
      </c>
      <c r="N376" t="s">
        <v>217</v>
      </c>
      <c r="O376" t="s">
        <v>263</v>
      </c>
      <c r="P376" t="s">
        <v>357</v>
      </c>
      <c r="Q376" t="s">
        <v>358</v>
      </c>
      <c r="R376" t="s">
        <v>359</v>
      </c>
      <c r="S376" t="s">
        <v>264</v>
      </c>
      <c r="T376" t="s">
        <v>265</v>
      </c>
      <c r="U376" s="61" t="s">
        <v>266</v>
      </c>
      <c r="V376" t="s">
        <v>249</v>
      </c>
      <c r="W376" t="s">
        <v>263</v>
      </c>
      <c r="X376" s="59">
        <v>250</v>
      </c>
      <c r="Y376" s="59">
        <v>250</v>
      </c>
      <c r="AA376" s="146" t="str">
        <f t="shared" si="93"/>
        <v>EX</v>
      </c>
      <c r="AB376" s="146">
        <f t="shared" si="95"/>
        <v>0</v>
      </c>
      <c r="AC376" t="str">
        <f t="shared" si="86"/>
        <v>EX</v>
      </c>
      <c r="AD376" s="74">
        <f t="shared" si="87"/>
        <v>250</v>
      </c>
      <c r="AE376" s="74">
        <f t="shared" si="92"/>
        <v>250</v>
      </c>
      <c r="AF376">
        <v>1</v>
      </c>
      <c r="AG376">
        <v>0</v>
      </c>
      <c r="AH376" s="74">
        <v>0</v>
      </c>
      <c r="AJ376" s="74">
        <f t="shared" si="88"/>
        <v>0</v>
      </c>
      <c r="AK376" s="74">
        <f t="shared" si="94"/>
        <v>250</v>
      </c>
      <c r="AL376" t="str">
        <f t="shared" si="89"/>
        <v>N</v>
      </c>
      <c r="AN376" t="s">
        <v>101</v>
      </c>
      <c r="AO376" t="s">
        <v>100</v>
      </c>
      <c r="AP376" t="str">
        <f t="shared" si="90"/>
        <v>8A</v>
      </c>
      <c r="AQ376" s="145" t="s">
        <v>1826</v>
      </c>
      <c r="AR376" t="str">
        <f t="shared" si="91"/>
        <v>1-Adjusted Base Budget</v>
      </c>
      <c r="AS376" s="145" t="s">
        <v>1827</v>
      </c>
      <c r="AT376" t="s">
        <v>213</v>
      </c>
      <c r="AV376" t="str">
        <f t="shared" si="85"/>
        <v>BDOT</v>
      </c>
      <c r="AW376" t="str">
        <f t="shared" si="84"/>
        <v>BOARD OF TRUSTEES</v>
      </c>
    </row>
    <row r="377" spans="1:49">
      <c r="A377" s="59">
        <v>2018</v>
      </c>
      <c r="B377" t="s">
        <v>137</v>
      </c>
      <c r="C377" t="s">
        <v>101</v>
      </c>
      <c r="D377" t="s">
        <v>100</v>
      </c>
      <c r="E377" t="s">
        <v>685</v>
      </c>
      <c r="F377" t="s">
        <v>228</v>
      </c>
      <c r="H377" t="s">
        <v>100</v>
      </c>
      <c r="I377" s="170" t="s">
        <v>99</v>
      </c>
      <c r="J377" t="s">
        <v>100</v>
      </c>
      <c r="K377" t="s">
        <v>214</v>
      </c>
      <c r="L377" t="s">
        <v>690</v>
      </c>
      <c r="M377" t="s">
        <v>691</v>
      </c>
      <c r="N377" t="s">
        <v>217</v>
      </c>
      <c r="O377" t="s">
        <v>263</v>
      </c>
      <c r="P377" t="s">
        <v>379</v>
      </c>
      <c r="Q377" t="s">
        <v>379</v>
      </c>
      <c r="R377" t="s">
        <v>380</v>
      </c>
      <c r="S377" t="s">
        <v>264</v>
      </c>
      <c r="T377" t="s">
        <v>265</v>
      </c>
      <c r="U377" s="61" t="s">
        <v>266</v>
      </c>
      <c r="V377" t="s">
        <v>249</v>
      </c>
      <c r="W377" t="s">
        <v>263</v>
      </c>
      <c r="X377" s="59">
        <v>1400</v>
      </c>
      <c r="Y377" s="59">
        <v>1400</v>
      </c>
      <c r="AA377" s="146" t="str">
        <f t="shared" si="93"/>
        <v>EX</v>
      </c>
      <c r="AB377" s="146">
        <f t="shared" si="95"/>
        <v>0</v>
      </c>
      <c r="AC377" t="str">
        <f t="shared" si="86"/>
        <v>EX</v>
      </c>
      <c r="AD377" s="74">
        <f t="shared" si="87"/>
        <v>1400</v>
      </c>
      <c r="AE377" s="74">
        <f t="shared" si="92"/>
        <v>1400</v>
      </c>
      <c r="AF377">
        <v>1</v>
      </c>
      <c r="AG377">
        <v>0</v>
      </c>
      <c r="AH377" s="74">
        <v>0</v>
      </c>
      <c r="AJ377" s="74">
        <f t="shared" si="88"/>
        <v>0</v>
      </c>
      <c r="AK377" s="74">
        <f t="shared" si="94"/>
        <v>1400</v>
      </c>
      <c r="AL377" t="str">
        <f t="shared" si="89"/>
        <v>N</v>
      </c>
      <c r="AN377" t="s">
        <v>101</v>
      </c>
      <c r="AO377" t="s">
        <v>100</v>
      </c>
      <c r="AP377" t="str">
        <f t="shared" si="90"/>
        <v>8A</v>
      </c>
      <c r="AQ377" s="145" t="s">
        <v>1826</v>
      </c>
      <c r="AR377" t="str">
        <f t="shared" si="91"/>
        <v>1-Adjusted Base Budget</v>
      </c>
      <c r="AS377" s="145" t="s">
        <v>1827</v>
      </c>
      <c r="AT377" t="s">
        <v>213</v>
      </c>
      <c r="AV377" t="str">
        <f t="shared" si="85"/>
        <v>BDOT</v>
      </c>
      <c r="AW377" t="str">
        <f t="shared" si="84"/>
        <v>BOARD OF TRUSTEES</v>
      </c>
    </row>
    <row r="378" spans="1:49">
      <c r="A378" s="59">
        <v>2018</v>
      </c>
      <c r="B378" t="s">
        <v>137</v>
      </c>
      <c r="C378" t="s">
        <v>101</v>
      </c>
      <c r="D378" t="s">
        <v>100</v>
      </c>
      <c r="E378" t="s">
        <v>685</v>
      </c>
      <c r="F378" t="s">
        <v>228</v>
      </c>
      <c r="H378" t="s">
        <v>100</v>
      </c>
      <c r="I378" s="170" t="s">
        <v>99</v>
      </c>
      <c r="J378" t="s">
        <v>100</v>
      </c>
      <c r="K378" t="s">
        <v>214</v>
      </c>
      <c r="L378" t="s">
        <v>406</v>
      </c>
      <c r="M378" t="s">
        <v>407</v>
      </c>
      <c r="N378" t="s">
        <v>217</v>
      </c>
      <c r="O378" t="s">
        <v>263</v>
      </c>
      <c r="P378" t="s">
        <v>379</v>
      </c>
      <c r="Q378" t="s">
        <v>379</v>
      </c>
      <c r="R378" t="s">
        <v>380</v>
      </c>
      <c r="S378" t="s">
        <v>264</v>
      </c>
      <c r="T378" t="s">
        <v>265</v>
      </c>
      <c r="U378" s="61" t="s">
        <v>266</v>
      </c>
      <c r="V378" t="s">
        <v>249</v>
      </c>
      <c r="W378" t="s">
        <v>263</v>
      </c>
      <c r="X378" s="59">
        <v>750</v>
      </c>
      <c r="Y378" s="59">
        <v>750</v>
      </c>
      <c r="AA378" s="146" t="str">
        <f t="shared" si="93"/>
        <v>EX</v>
      </c>
      <c r="AB378" s="146">
        <f t="shared" si="95"/>
        <v>0</v>
      </c>
      <c r="AC378" t="str">
        <f t="shared" si="86"/>
        <v>EX</v>
      </c>
      <c r="AD378" s="74">
        <f t="shared" si="87"/>
        <v>750</v>
      </c>
      <c r="AE378" s="74">
        <f t="shared" si="92"/>
        <v>750</v>
      </c>
      <c r="AF378">
        <v>1</v>
      </c>
      <c r="AG378">
        <v>0</v>
      </c>
      <c r="AH378" s="74">
        <v>0</v>
      </c>
      <c r="AJ378" s="74">
        <f t="shared" si="88"/>
        <v>0</v>
      </c>
      <c r="AK378" s="74">
        <f t="shared" si="94"/>
        <v>750</v>
      </c>
      <c r="AL378" t="str">
        <f t="shared" si="89"/>
        <v>N</v>
      </c>
      <c r="AN378" t="s">
        <v>101</v>
      </c>
      <c r="AO378" t="s">
        <v>100</v>
      </c>
      <c r="AP378" t="str">
        <f t="shared" si="90"/>
        <v>8A</v>
      </c>
      <c r="AQ378" s="145" t="s">
        <v>1826</v>
      </c>
      <c r="AR378" t="str">
        <f t="shared" si="91"/>
        <v>1-Adjusted Base Budget</v>
      </c>
      <c r="AS378" s="145" t="s">
        <v>1827</v>
      </c>
      <c r="AT378" t="s">
        <v>213</v>
      </c>
      <c r="AV378" t="str">
        <f t="shared" si="85"/>
        <v>BDOT</v>
      </c>
      <c r="AW378" t="str">
        <f t="shared" si="84"/>
        <v>BOARD OF TRUSTEES</v>
      </c>
    </row>
    <row r="379" spans="1:49">
      <c r="A379" s="59">
        <v>2018</v>
      </c>
      <c r="B379" t="s">
        <v>137</v>
      </c>
      <c r="C379" t="s">
        <v>101</v>
      </c>
      <c r="D379" t="s">
        <v>100</v>
      </c>
      <c r="E379" t="s">
        <v>685</v>
      </c>
      <c r="F379" t="s">
        <v>228</v>
      </c>
      <c r="H379" t="s">
        <v>100</v>
      </c>
      <c r="I379" s="170" t="s">
        <v>99</v>
      </c>
      <c r="J379" t="s">
        <v>100</v>
      </c>
      <c r="K379" t="s">
        <v>214</v>
      </c>
      <c r="L379" t="s">
        <v>408</v>
      </c>
      <c r="M379" t="s">
        <v>409</v>
      </c>
      <c r="N379" t="s">
        <v>217</v>
      </c>
      <c r="O379" t="s">
        <v>263</v>
      </c>
      <c r="P379" t="s">
        <v>352</v>
      </c>
      <c r="Q379" t="s">
        <v>353</v>
      </c>
      <c r="R379" t="s">
        <v>354</v>
      </c>
      <c r="S379" t="s">
        <v>264</v>
      </c>
      <c r="T379" t="s">
        <v>265</v>
      </c>
      <c r="U379" s="61" t="s">
        <v>266</v>
      </c>
      <c r="V379" t="s">
        <v>249</v>
      </c>
      <c r="W379" t="s">
        <v>263</v>
      </c>
      <c r="X379" s="59">
        <v>15000</v>
      </c>
      <c r="Y379" s="59">
        <v>15000</v>
      </c>
      <c r="AA379" s="146" t="str">
        <f t="shared" si="93"/>
        <v>EX</v>
      </c>
      <c r="AB379" s="146">
        <f t="shared" si="95"/>
        <v>0</v>
      </c>
      <c r="AC379" t="str">
        <f t="shared" si="86"/>
        <v>EX</v>
      </c>
      <c r="AD379" s="74">
        <f t="shared" si="87"/>
        <v>15000</v>
      </c>
      <c r="AE379" s="74">
        <f t="shared" si="92"/>
        <v>15000</v>
      </c>
      <c r="AF379">
        <v>1</v>
      </c>
      <c r="AG379">
        <v>0</v>
      </c>
      <c r="AH379" s="74">
        <v>0</v>
      </c>
      <c r="AJ379" s="74">
        <f t="shared" si="88"/>
        <v>0</v>
      </c>
      <c r="AK379" s="74">
        <f t="shared" si="94"/>
        <v>15000</v>
      </c>
      <c r="AL379" t="str">
        <f t="shared" si="89"/>
        <v>N</v>
      </c>
      <c r="AN379" t="s">
        <v>101</v>
      </c>
      <c r="AO379" t="s">
        <v>100</v>
      </c>
      <c r="AP379" t="str">
        <f t="shared" si="90"/>
        <v>8A</v>
      </c>
      <c r="AQ379" s="145" t="s">
        <v>1826</v>
      </c>
      <c r="AR379" t="str">
        <f t="shared" si="91"/>
        <v>1-Adjusted Base Budget</v>
      </c>
      <c r="AS379" s="145" t="s">
        <v>1827</v>
      </c>
      <c r="AT379" t="s">
        <v>213</v>
      </c>
      <c r="AV379" t="str">
        <f t="shared" si="85"/>
        <v>BDOT</v>
      </c>
      <c r="AW379" t="str">
        <f t="shared" si="84"/>
        <v>BOARD OF TRUSTEES</v>
      </c>
    </row>
    <row r="380" spans="1:49">
      <c r="A380" s="59">
        <v>2018</v>
      </c>
      <c r="B380" t="s">
        <v>137</v>
      </c>
      <c r="C380" t="s">
        <v>101</v>
      </c>
      <c r="D380" t="s">
        <v>100</v>
      </c>
      <c r="E380" t="s">
        <v>685</v>
      </c>
      <c r="F380" t="s">
        <v>228</v>
      </c>
      <c r="H380" t="s">
        <v>100</v>
      </c>
      <c r="I380" s="170" t="s">
        <v>99</v>
      </c>
      <c r="J380" t="s">
        <v>100</v>
      </c>
      <c r="K380" t="s">
        <v>214</v>
      </c>
      <c r="L380" t="s">
        <v>658</v>
      </c>
      <c r="M380" t="s">
        <v>659</v>
      </c>
      <c r="N380" t="s">
        <v>217</v>
      </c>
      <c r="O380" t="s">
        <v>263</v>
      </c>
      <c r="P380" t="s">
        <v>517</v>
      </c>
      <c r="Q380" t="s">
        <v>518</v>
      </c>
      <c r="R380" t="s">
        <v>519</v>
      </c>
      <c r="S380" t="s">
        <v>264</v>
      </c>
      <c r="T380" t="s">
        <v>265</v>
      </c>
      <c r="U380" s="61" t="s">
        <v>266</v>
      </c>
      <c r="V380" t="s">
        <v>249</v>
      </c>
      <c r="W380" t="s">
        <v>263</v>
      </c>
      <c r="X380" s="59">
        <v>2000</v>
      </c>
      <c r="Y380" s="59">
        <v>2000</v>
      </c>
      <c r="AA380" s="146" t="str">
        <f t="shared" si="93"/>
        <v>EX</v>
      </c>
      <c r="AB380" s="146">
        <f t="shared" si="95"/>
        <v>0</v>
      </c>
      <c r="AC380" t="str">
        <f t="shared" si="86"/>
        <v>EX</v>
      </c>
      <c r="AD380" s="74">
        <f t="shared" si="87"/>
        <v>2000</v>
      </c>
      <c r="AE380" s="74">
        <f t="shared" si="92"/>
        <v>2000</v>
      </c>
      <c r="AF380">
        <v>1</v>
      </c>
      <c r="AG380">
        <v>0</v>
      </c>
      <c r="AH380" s="74">
        <v>0</v>
      </c>
      <c r="AJ380" s="74">
        <f t="shared" si="88"/>
        <v>0</v>
      </c>
      <c r="AK380" s="74">
        <f t="shared" si="94"/>
        <v>2000</v>
      </c>
      <c r="AL380" t="str">
        <f t="shared" si="89"/>
        <v>N</v>
      </c>
      <c r="AN380" t="s">
        <v>101</v>
      </c>
      <c r="AO380" t="s">
        <v>100</v>
      </c>
      <c r="AP380" t="str">
        <f t="shared" si="90"/>
        <v>8A</v>
      </c>
      <c r="AQ380" s="145" t="s">
        <v>1826</v>
      </c>
      <c r="AR380" t="str">
        <f t="shared" si="91"/>
        <v>1-Adjusted Base Budget</v>
      </c>
      <c r="AS380" s="145" t="s">
        <v>1827</v>
      </c>
      <c r="AT380" t="s">
        <v>213</v>
      </c>
      <c r="AV380" t="str">
        <f t="shared" si="85"/>
        <v>BDOT</v>
      </c>
      <c r="AW380" t="str">
        <f t="shared" si="84"/>
        <v>BOARD OF TRUSTEES</v>
      </c>
    </row>
    <row r="381" spans="1:49">
      <c r="A381" s="59">
        <v>2018</v>
      </c>
      <c r="B381" t="s">
        <v>137</v>
      </c>
      <c r="C381" t="s">
        <v>101</v>
      </c>
      <c r="D381" t="s">
        <v>100</v>
      </c>
      <c r="E381" t="s">
        <v>685</v>
      </c>
      <c r="F381" t="s">
        <v>228</v>
      </c>
      <c r="H381" t="s">
        <v>100</v>
      </c>
      <c r="I381" s="170" t="s">
        <v>99</v>
      </c>
      <c r="J381" t="s">
        <v>100</v>
      </c>
      <c r="K381" t="s">
        <v>214</v>
      </c>
      <c r="L381" t="s">
        <v>410</v>
      </c>
      <c r="M381" t="s">
        <v>411</v>
      </c>
      <c r="N381" t="s">
        <v>217</v>
      </c>
      <c r="O381" t="s">
        <v>263</v>
      </c>
      <c r="P381" t="s">
        <v>379</v>
      </c>
      <c r="Q381" t="s">
        <v>379</v>
      </c>
      <c r="R381" t="s">
        <v>380</v>
      </c>
      <c r="S381" t="s">
        <v>264</v>
      </c>
      <c r="T381" t="s">
        <v>265</v>
      </c>
      <c r="U381" s="61" t="s">
        <v>266</v>
      </c>
      <c r="V381" t="s">
        <v>249</v>
      </c>
      <c r="W381" t="s">
        <v>263</v>
      </c>
      <c r="X381" s="59">
        <v>1000</v>
      </c>
      <c r="Y381" s="59">
        <v>1000</v>
      </c>
      <c r="AA381" s="146" t="str">
        <f t="shared" si="93"/>
        <v>EX</v>
      </c>
      <c r="AB381" s="146">
        <f t="shared" si="95"/>
        <v>0</v>
      </c>
      <c r="AC381" t="str">
        <f t="shared" si="86"/>
        <v>EX</v>
      </c>
      <c r="AD381" s="74">
        <f t="shared" si="87"/>
        <v>1000</v>
      </c>
      <c r="AE381" s="74">
        <f t="shared" si="92"/>
        <v>1000</v>
      </c>
      <c r="AF381">
        <v>1</v>
      </c>
      <c r="AG381">
        <v>0</v>
      </c>
      <c r="AH381" s="74">
        <v>0</v>
      </c>
      <c r="AJ381" s="74">
        <f t="shared" si="88"/>
        <v>0</v>
      </c>
      <c r="AK381" s="74">
        <f t="shared" si="94"/>
        <v>1000</v>
      </c>
      <c r="AL381" t="str">
        <f t="shared" si="89"/>
        <v>N</v>
      </c>
      <c r="AN381" t="s">
        <v>101</v>
      </c>
      <c r="AO381" t="s">
        <v>100</v>
      </c>
      <c r="AP381" t="str">
        <f t="shared" si="90"/>
        <v>8A</v>
      </c>
      <c r="AQ381" s="145" t="s">
        <v>1826</v>
      </c>
      <c r="AR381" t="str">
        <f t="shared" si="91"/>
        <v>1-Adjusted Base Budget</v>
      </c>
      <c r="AS381" s="145" t="s">
        <v>1827</v>
      </c>
      <c r="AT381" t="s">
        <v>213</v>
      </c>
      <c r="AV381" t="str">
        <f t="shared" si="85"/>
        <v>BDOT</v>
      </c>
      <c r="AW381" t="str">
        <f t="shared" si="84"/>
        <v>BOARD OF TRUSTEES</v>
      </c>
    </row>
    <row r="382" spans="1:49">
      <c r="A382" s="59">
        <v>2018</v>
      </c>
      <c r="B382" t="s">
        <v>137</v>
      </c>
      <c r="C382" t="s">
        <v>101</v>
      </c>
      <c r="D382" t="s">
        <v>100</v>
      </c>
      <c r="E382" t="s">
        <v>685</v>
      </c>
      <c r="F382" t="s">
        <v>228</v>
      </c>
      <c r="H382" t="s">
        <v>100</v>
      </c>
      <c r="I382" s="170" t="s">
        <v>99</v>
      </c>
      <c r="J382" t="s">
        <v>100</v>
      </c>
      <c r="K382" t="s">
        <v>214</v>
      </c>
      <c r="L382" t="s">
        <v>412</v>
      </c>
      <c r="M382" t="s">
        <v>413</v>
      </c>
      <c r="N382" t="s">
        <v>217</v>
      </c>
      <c r="O382" t="s">
        <v>263</v>
      </c>
      <c r="P382" t="s">
        <v>414</v>
      </c>
      <c r="Q382" t="s">
        <v>415</v>
      </c>
      <c r="R382" t="s">
        <v>416</v>
      </c>
      <c r="S382" t="s">
        <v>338</v>
      </c>
      <c r="T382" t="s">
        <v>339</v>
      </c>
      <c r="U382" s="61" t="s">
        <v>340</v>
      </c>
      <c r="V382" t="s">
        <v>249</v>
      </c>
      <c r="W382" t="s">
        <v>263</v>
      </c>
      <c r="X382" s="59">
        <v>23890</v>
      </c>
      <c r="Y382" s="59">
        <v>23890</v>
      </c>
      <c r="AA382" s="146" t="str">
        <f t="shared" si="93"/>
        <v>EX</v>
      </c>
      <c r="AB382" s="146">
        <f t="shared" si="95"/>
        <v>0</v>
      </c>
      <c r="AC382" t="str">
        <f t="shared" si="86"/>
        <v>EX</v>
      </c>
      <c r="AD382" s="74">
        <f t="shared" si="87"/>
        <v>23890</v>
      </c>
      <c r="AE382" s="74">
        <f t="shared" si="92"/>
        <v>23890</v>
      </c>
      <c r="AF382">
        <v>1</v>
      </c>
      <c r="AG382">
        <v>0</v>
      </c>
      <c r="AH382" s="74">
        <v>0</v>
      </c>
      <c r="AJ382" s="74">
        <f t="shared" si="88"/>
        <v>0</v>
      </c>
      <c r="AK382" s="74">
        <f t="shared" si="94"/>
        <v>23890</v>
      </c>
      <c r="AL382" t="str">
        <f t="shared" si="89"/>
        <v>N</v>
      </c>
      <c r="AN382" t="s">
        <v>101</v>
      </c>
      <c r="AO382" t="s">
        <v>100</v>
      </c>
      <c r="AP382" t="str">
        <f t="shared" si="90"/>
        <v>8A</v>
      </c>
      <c r="AQ382" s="145" t="s">
        <v>1826</v>
      </c>
      <c r="AR382" t="str">
        <f t="shared" si="91"/>
        <v>1-Adjusted Base Budget</v>
      </c>
      <c r="AS382" s="145" t="s">
        <v>1827</v>
      </c>
      <c r="AT382" t="s">
        <v>213</v>
      </c>
      <c r="AV382" t="str">
        <f t="shared" si="85"/>
        <v>BDOT</v>
      </c>
      <c r="AW382" t="str">
        <f t="shared" si="84"/>
        <v>BOARD OF TRUSTEES</v>
      </c>
    </row>
    <row r="383" spans="1:49">
      <c r="A383" s="59">
        <v>2018</v>
      </c>
      <c r="B383" t="s">
        <v>137</v>
      </c>
      <c r="C383" t="s">
        <v>101</v>
      </c>
      <c r="D383" t="s">
        <v>100</v>
      </c>
      <c r="E383" t="s">
        <v>685</v>
      </c>
      <c r="F383" t="s">
        <v>228</v>
      </c>
      <c r="H383" t="s">
        <v>100</v>
      </c>
      <c r="I383" s="170" t="s">
        <v>99</v>
      </c>
      <c r="J383" t="s">
        <v>100</v>
      </c>
      <c r="K383" t="s">
        <v>214</v>
      </c>
      <c r="L383" t="s">
        <v>417</v>
      </c>
      <c r="M383" t="s">
        <v>418</v>
      </c>
      <c r="N383" t="s">
        <v>217</v>
      </c>
      <c r="O383" t="s">
        <v>263</v>
      </c>
      <c r="P383" t="s">
        <v>414</v>
      </c>
      <c r="Q383" t="s">
        <v>415</v>
      </c>
      <c r="R383" t="s">
        <v>416</v>
      </c>
      <c r="S383" t="s">
        <v>338</v>
      </c>
      <c r="T383" t="s">
        <v>339</v>
      </c>
      <c r="U383" s="61" t="s">
        <v>340</v>
      </c>
      <c r="V383" t="s">
        <v>249</v>
      </c>
      <c r="W383" t="s">
        <v>263</v>
      </c>
      <c r="X383" s="59">
        <v>8142</v>
      </c>
      <c r="Y383" s="59">
        <v>8142</v>
      </c>
      <c r="AA383" s="146" t="str">
        <f t="shared" si="93"/>
        <v>EX</v>
      </c>
      <c r="AB383" s="146">
        <f t="shared" si="95"/>
        <v>0</v>
      </c>
      <c r="AC383" t="str">
        <f t="shared" si="86"/>
        <v>EX</v>
      </c>
      <c r="AD383" s="74">
        <f t="shared" si="87"/>
        <v>8142</v>
      </c>
      <c r="AE383" s="74">
        <f t="shared" si="92"/>
        <v>8142</v>
      </c>
      <c r="AF383">
        <v>1</v>
      </c>
      <c r="AG383">
        <v>0</v>
      </c>
      <c r="AH383" s="74">
        <v>0</v>
      </c>
      <c r="AJ383" s="74">
        <f t="shared" si="88"/>
        <v>0</v>
      </c>
      <c r="AK383" s="74">
        <f t="shared" si="94"/>
        <v>8142</v>
      </c>
      <c r="AL383" t="str">
        <f t="shared" si="89"/>
        <v>N</v>
      </c>
      <c r="AN383" t="s">
        <v>101</v>
      </c>
      <c r="AO383" t="s">
        <v>100</v>
      </c>
      <c r="AP383" t="str">
        <f t="shared" si="90"/>
        <v>8A</v>
      </c>
      <c r="AQ383" s="145" t="s">
        <v>1826</v>
      </c>
      <c r="AR383" t="str">
        <f t="shared" si="91"/>
        <v>1-Adjusted Base Budget</v>
      </c>
      <c r="AS383" s="145" t="s">
        <v>1827</v>
      </c>
      <c r="AT383" t="s">
        <v>213</v>
      </c>
      <c r="AV383" t="str">
        <f t="shared" si="85"/>
        <v>BDOT</v>
      </c>
      <c r="AW383" t="str">
        <f t="shared" si="84"/>
        <v>BOARD OF TRUSTEES</v>
      </c>
    </row>
    <row r="384" spans="1:49">
      <c r="A384" s="59">
        <v>2018</v>
      </c>
      <c r="B384" t="s">
        <v>137</v>
      </c>
      <c r="C384" t="s">
        <v>101</v>
      </c>
      <c r="D384" t="s">
        <v>100</v>
      </c>
      <c r="E384" t="s">
        <v>685</v>
      </c>
      <c r="F384" t="s">
        <v>228</v>
      </c>
      <c r="H384" t="s">
        <v>100</v>
      </c>
      <c r="I384" s="170" t="s">
        <v>99</v>
      </c>
      <c r="J384" t="s">
        <v>100</v>
      </c>
      <c r="K384" t="s">
        <v>214</v>
      </c>
      <c r="L384" t="s">
        <v>419</v>
      </c>
      <c r="M384" t="s">
        <v>420</v>
      </c>
      <c r="N384" t="s">
        <v>217</v>
      </c>
      <c r="O384" t="s">
        <v>263</v>
      </c>
      <c r="P384" t="s">
        <v>414</v>
      </c>
      <c r="Q384" t="s">
        <v>415</v>
      </c>
      <c r="R384" t="s">
        <v>416</v>
      </c>
      <c r="S384" t="s">
        <v>338</v>
      </c>
      <c r="T384" t="s">
        <v>339</v>
      </c>
      <c r="U384" s="61" t="s">
        <v>340</v>
      </c>
      <c r="V384" t="s">
        <v>249</v>
      </c>
      <c r="W384" t="s">
        <v>263</v>
      </c>
      <c r="X384" s="59">
        <v>15784</v>
      </c>
      <c r="Y384" s="59">
        <v>15784</v>
      </c>
      <c r="AA384" s="146" t="str">
        <f t="shared" si="93"/>
        <v>EX</v>
      </c>
      <c r="AB384" s="146">
        <f t="shared" si="95"/>
        <v>0</v>
      </c>
      <c r="AC384" t="str">
        <f t="shared" si="86"/>
        <v>EX</v>
      </c>
      <c r="AD384" s="74">
        <f t="shared" si="87"/>
        <v>15784</v>
      </c>
      <c r="AE384" s="74">
        <f t="shared" si="92"/>
        <v>15784</v>
      </c>
      <c r="AF384">
        <v>1</v>
      </c>
      <c r="AG384">
        <v>0</v>
      </c>
      <c r="AH384" s="74">
        <v>0</v>
      </c>
      <c r="AJ384" s="74">
        <f t="shared" si="88"/>
        <v>0</v>
      </c>
      <c r="AK384" s="74">
        <f t="shared" si="94"/>
        <v>15784</v>
      </c>
      <c r="AL384" t="str">
        <f t="shared" si="89"/>
        <v>N</v>
      </c>
      <c r="AN384" t="s">
        <v>101</v>
      </c>
      <c r="AO384" t="s">
        <v>100</v>
      </c>
      <c r="AP384" t="str">
        <f t="shared" si="90"/>
        <v>8A</v>
      </c>
      <c r="AQ384" s="145" t="s">
        <v>1826</v>
      </c>
      <c r="AR384" t="str">
        <f t="shared" si="91"/>
        <v>1-Adjusted Base Budget</v>
      </c>
      <c r="AS384" s="145" t="s">
        <v>1827</v>
      </c>
      <c r="AT384" t="s">
        <v>213</v>
      </c>
      <c r="AV384" t="str">
        <f t="shared" si="85"/>
        <v>BDOT</v>
      </c>
      <c r="AW384" t="str">
        <f t="shared" si="84"/>
        <v>BOARD OF TRUSTEES</v>
      </c>
    </row>
    <row r="385" spans="1:49">
      <c r="A385" s="59">
        <v>2018</v>
      </c>
      <c r="B385" t="s">
        <v>137</v>
      </c>
      <c r="C385" t="s">
        <v>101</v>
      </c>
      <c r="D385" t="s">
        <v>100</v>
      </c>
      <c r="E385" t="s">
        <v>685</v>
      </c>
      <c r="F385" t="s">
        <v>228</v>
      </c>
      <c r="H385" t="s">
        <v>100</v>
      </c>
      <c r="I385" s="170" t="s">
        <v>99</v>
      </c>
      <c r="J385" t="s">
        <v>100</v>
      </c>
      <c r="K385" t="s">
        <v>214</v>
      </c>
      <c r="L385" t="s">
        <v>421</v>
      </c>
      <c r="M385" t="s">
        <v>422</v>
      </c>
      <c r="N385" t="s">
        <v>217</v>
      </c>
      <c r="O385" t="s">
        <v>263</v>
      </c>
      <c r="P385" t="s">
        <v>367</v>
      </c>
      <c r="Q385" t="s">
        <v>368</v>
      </c>
      <c r="R385" t="s">
        <v>369</v>
      </c>
      <c r="S385" t="s">
        <v>370</v>
      </c>
      <c r="T385" t="s">
        <v>368</v>
      </c>
      <c r="U385" s="61" t="s">
        <v>371</v>
      </c>
      <c r="V385" t="s">
        <v>249</v>
      </c>
      <c r="W385" t="s">
        <v>263</v>
      </c>
      <c r="X385" s="59">
        <v>8000</v>
      </c>
      <c r="Y385" s="59">
        <v>8000</v>
      </c>
      <c r="AA385" s="146" t="str">
        <f t="shared" si="93"/>
        <v>EX</v>
      </c>
      <c r="AB385" s="146">
        <f t="shared" si="95"/>
        <v>0</v>
      </c>
      <c r="AC385" t="str">
        <f t="shared" si="86"/>
        <v>EX</v>
      </c>
      <c r="AD385" s="74">
        <f t="shared" si="87"/>
        <v>8000</v>
      </c>
      <c r="AE385" s="74">
        <f t="shared" si="92"/>
        <v>8000</v>
      </c>
      <c r="AF385">
        <v>1</v>
      </c>
      <c r="AG385">
        <v>0</v>
      </c>
      <c r="AH385" s="74">
        <v>0</v>
      </c>
      <c r="AJ385" s="74">
        <f t="shared" si="88"/>
        <v>0</v>
      </c>
      <c r="AK385" s="74">
        <f t="shared" si="94"/>
        <v>8000</v>
      </c>
      <c r="AL385" t="str">
        <f t="shared" si="89"/>
        <v>N</v>
      </c>
      <c r="AN385" t="s">
        <v>101</v>
      </c>
      <c r="AO385" t="s">
        <v>100</v>
      </c>
      <c r="AP385" t="str">
        <f t="shared" si="90"/>
        <v>8A</v>
      </c>
      <c r="AQ385" s="145" t="s">
        <v>1826</v>
      </c>
      <c r="AR385" t="str">
        <f t="shared" si="91"/>
        <v>1-Adjusted Base Budget</v>
      </c>
      <c r="AS385" s="145" t="s">
        <v>1827</v>
      </c>
      <c r="AT385" t="s">
        <v>213</v>
      </c>
      <c r="AV385" t="str">
        <f t="shared" si="85"/>
        <v>BDOT</v>
      </c>
      <c r="AW385" t="str">
        <f t="shared" si="84"/>
        <v>BOARD OF TRUSTEES</v>
      </c>
    </row>
    <row r="386" spans="1:49">
      <c r="A386" s="59">
        <v>2018</v>
      </c>
      <c r="B386" t="s">
        <v>137</v>
      </c>
      <c r="C386" t="s">
        <v>101</v>
      </c>
      <c r="D386" t="s">
        <v>100</v>
      </c>
      <c r="E386" t="s">
        <v>685</v>
      </c>
      <c r="F386" t="s">
        <v>228</v>
      </c>
      <c r="H386" t="s">
        <v>100</v>
      </c>
      <c r="I386" s="170" t="s">
        <v>99</v>
      </c>
      <c r="J386" t="s">
        <v>100</v>
      </c>
      <c r="K386" t="s">
        <v>214</v>
      </c>
      <c r="L386" t="s">
        <v>425</v>
      </c>
      <c r="M386" t="s">
        <v>426</v>
      </c>
      <c r="N386" t="s">
        <v>217</v>
      </c>
      <c r="O386" t="s">
        <v>263</v>
      </c>
      <c r="P386" t="s">
        <v>367</v>
      </c>
      <c r="Q386" t="s">
        <v>368</v>
      </c>
      <c r="R386" t="s">
        <v>369</v>
      </c>
      <c r="S386" t="s">
        <v>370</v>
      </c>
      <c r="T386" t="s">
        <v>368</v>
      </c>
      <c r="U386" s="61" t="s">
        <v>371</v>
      </c>
      <c r="V386" t="s">
        <v>249</v>
      </c>
      <c r="W386" t="s">
        <v>263</v>
      </c>
      <c r="X386" s="59">
        <v>4000</v>
      </c>
      <c r="Y386" s="59">
        <v>4000</v>
      </c>
      <c r="AA386" s="146" t="str">
        <f t="shared" si="93"/>
        <v>EX</v>
      </c>
      <c r="AB386" s="146">
        <f t="shared" si="95"/>
        <v>0</v>
      </c>
      <c r="AC386" t="str">
        <f t="shared" si="86"/>
        <v>EX</v>
      </c>
      <c r="AD386" s="74">
        <f t="shared" si="87"/>
        <v>4000</v>
      </c>
      <c r="AE386" s="74">
        <f t="shared" si="92"/>
        <v>4000</v>
      </c>
      <c r="AF386">
        <v>1</v>
      </c>
      <c r="AG386">
        <v>0</v>
      </c>
      <c r="AH386" s="74">
        <v>0</v>
      </c>
      <c r="AJ386" s="74">
        <f t="shared" si="88"/>
        <v>0</v>
      </c>
      <c r="AK386" s="74">
        <f t="shared" si="94"/>
        <v>4000</v>
      </c>
      <c r="AL386" t="str">
        <f t="shared" si="89"/>
        <v>N</v>
      </c>
      <c r="AN386" t="s">
        <v>101</v>
      </c>
      <c r="AO386" t="s">
        <v>100</v>
      </c>
      <c r="AP386" t="str">
        <f t="shared" si="90"/>
        <v>8A</v>
      </c>
      <c r="AQ386" s="145" t="s">
        <v>1826</v>
      </c>
      <c r="AR386" t="str">
        <f t="shared" si="91"/>
        <v>1-Adjusted Base Budget</v>
      </c>
      <c r="AS386" s="145" t="s">
        <v>1827</v>
      </c>
      <c r="AT386" t="s">
        <v>213</v>
      </c>
      <c r="AV386" t="str">
        <f t="shared" si="85"/>
        <v>BDOT</v>
      </c>
      <c r="AW386" t="str">
        <f t="shared" si="84"/>
        <v>BOARD OF TRUSTEES</v>
      </c>
    </row>
    <row r="387" spans="1:49">
      <c r="A387" s="59">
        <v>2018</v>
      </c>
      <c r="B387" t="s">
        <v>137</v>
      </c>
      <c r="C387" t="s">
        <v>101</v>
      </c>
      <c r="D387" t="s">
        <v>100</v>
      </c>
      <c r="E387" t="s">
        <v>685</v>
      </c>
      <c r="F387" t="s">
        <v>228</v>
      </c>
      <c r="H387" t="s">
        <v>100</v>
      </c>
      <c r="I387" s="170" t="s">
        <v>99</v>
      </c>
      <c r="J387" t="s">
        <v>100</v>
      </c>
      <c r="K387" t="s">
        <v>214</v>
      </c>
      <c r="L387" t="s">
        <v>574</v>
      </c>
      <c r="M387" t="s">
        <v>575</v>
      </c>
      <c r="N387" t="s">
        <v>576</v>
      </c>
      <c r="O387" t="s">
        <v>263</v>
      </c>
      <c r="P387" t="s">
        <v>379</v>
      </c>
      <c r="Q387" t="s">
        <v>379</v>
      </c>
      <c r="R387" t="s">
        <v>380</v>
      </c>
      <c r="S387" t="s">
        <v>264</v>
      </c>
      <c r="T387" t="s">
        <v>265</v>
      </c>
      <c r="U387" s="61" t="s">
        <v>266</v>
      </c>
      <c r="V387" t="s">
        <v>249</v>
      </c>
      <c r="W387" t="s">
        <v>263</v>
      </c>
      <c r="X387" s="59">
        <v>2400</v>
      </c>
      <c r="Y387" s="59">
        <v>2400</v>
      </c>
      <c r="AA387" s="146" t="str">
        <f t="shared" si="93"/>
        <v>EX</v>
      </c>
      <c r="AB387" s="146">
        <f t="shared" si="95"/>
        <v>0</v>
      </c>
      <c r="AC387" t="str">
        <f t="shared" si="86"/>
        <v>EX</v>
      </c>
      <c r="AD387" s="74">
        <f t="shared" si="87"/>
        <v>2400</v>
      </c>
      <c r="AE387" s="74">
        <f t="shared" si="92"/>
        <v>2400</v>
      </c>
      <c r="AF387">
        <v>1</v>
      </c>
      <c r="AG387">
        <v>0</v>
      </c>
      <c r="AH387" s="74">
        <v>0</v>
      </c>
      <c r="AJ387" s="74">
        <f t="shared" si="88"/>
        <v>0</v>
      </c>
      <c r="AK387" s="74">
        <f t="shared" si="94"/>
        <v>2400</v>
      </c>
      <c r="AL387" t="str">
        <f t="shared" si="89"/>
        <v>N</v>
      </c>
      <c r="AN387" t="s">
        <v>101</v>
      </c>
      <c r="AO387" t="s">
        <v>100</v>
      </c>
      <c r="AP387" t="str">
        <f t="shared" si="90"/>
        <v>8A</v>
      </c>
      <c r="AQ387" s="145" t="s">
        <v>1826</v>
      </c>
      <c r="AR387" t="str">
        <f t="shared" si="91"/>
        <v>1-Adjusted Base Budget</v>
      </c>
      <c r="AS387" s="145" t="s">
        <v>1827</v>
      </c>
      <c r="AT387" t="s">
        <v>213</v>
      </c>
      <c r="AV387" t="str">
        <f t="shared" si="85"/>
        <v>BDOT</v>
      </c>
      <c r="AW387" t="str">
        <f t="shared" si="84"/>
        <v>BOARD OF TRUSTEES</v>
      </c>
    </row>
    <row r="388" spans="1:49">
      <c r="A388" s="59">
        <v>2018</v>
      </c>
      <c r="B388" t="s">
        <v>137</v>
      </c>
      <c r="C388" t="s">
        <v>104</v>
      </c>
      <c r="D388" t="s">
        <v>103</v>
      </c>
      <c r="E388" t="s">
        <v>692</v>
      </c>
      <c r="F388" t="s">
        <v>228</v>
      </c>
      <c r="H388" t="s">
        <v>103</v>
      </c>
      <c r="I388" s="170" t="s">
        <v>102</v>
      </c>
      <c r="J388" t="s">
        <v>103</v>
      </c>
      <c r="K388" t="s">
        <v>214</v>
      </c>
      <c r="L388" t="s">
        <v>126</v>
      </c>
      <c r="M388" t="s">
        <v>345</v>
      </c>
      <c r="N388" t="s">
        <v>217</v>
      </c>
      <c r="O388" t="s">
        <v>263</v>
      </c>
      <c r="P388" t="s">
        <v>346</v>
      </c>
      <c r="Q388" t="s">
        <v>345</v>
      </c>
      <c r="R388" t="s">
        <v>347</v>
      </c>
      <c r="S388" t="s">
        <v>338</v>
      </c>
      <c r="T388" t="s">
        <v>339</v>
      </c>
      <c r="U388" s="61" t="s">
        <v>340</v>
      </c>
      <c r="V388" t="s">
        <v>585</v>
      </c>
      <c r="W388" t="s">
        <v>263</v>
      </c>
      <c r="X388" s="59">
        <v>1562166</v>
      </c>
      <c r="Y388" s="59">
        <v>1562166</v>
      </c>
      <c r="AA388" s="146" t="str">
        <f t="shared" si="93"/>
        <v>EX</v>
      </c>
      <c r="AB388" s="146">
        <f t="shared" si="95"/>
        <v>0</v>
      </c>
      <c r="AC388" t="str">
        <f t="shared" si="86"/>
        <v>EX</v>
      </c>
      <c r="AD388" s="74">
        <f t="shared" si="87"/>
        <v>1562166</v>
      </c>
      <c r="AE388" s="74">
        <f t="shared" si="92"/>
        <v>1562166</v>
      </c>
      <c r="AF388">
        <v>1.3809</v>
      </c>
      <c r="AG388">
        <v>43144</v>
      </c>
      <c r="AH388" s="74">
        <v>-33430.352400000134</v>
      </c>
      <c r="AJ388" s="74">
        <f t="shared" si="88"/>
        <v>9713.6475999998656</v>
      </c>
      <c r="AK388" s="74">
        <f t="shared" si="94"/>
        <v>1571879.6475999998</v>
      </c>
      <c r="AL388" t="str">
        <f t="shared" si="89"/>
        <v>Y</v>
      </c>
      <c r="AN388" t="s">
        <v>104</v>
      </c>
      <c r="AO388" t="s">
        <v>103</v>
      </c>
      <c r="AP388" t="str">
        <f t="shared" si="90"/>
        <v>99</v>
      </c>
      <c r="AQ388" s="145" t="s">
        <v>1826</v>
      </c>
      <c r="AR388" t="str">
        <f t="shared" si="91"/>
        <v>2-Provision for Compensation Incr</v>
      </c>
      <c r="AS388" s="145" t="s">
        <v>1827</v>
      </c>
      <c r="AT388" t="s">
        <v>213</v>
      </c>
      <c r="AV388" t="str">
        <f t="shared" si="85"/>
        <v>ALUM</v>
      </c>
      <c r="AW388" t="str">
        <f t="shared" si="84"/>
        <v>ALUMNI RELATIONS</v>
      </c>
    </row>
    <row r="389" spans="1:49">
      <c r="A389" s="59">
        <v>2018</v>
      </c>
      <c r="B389" t="s">
        <v>137</v>
      </c>
      <c r="C389" t="s">
        <v>104</v>
      </c>
      <c r="D389" t="s">
        <v>103</v>
      </c>
      <c r="E389" t="s">
        <v>692</v>
      </c>
      <c r="F389" t="s">
        <v>228</v>
      </c>
      <c r="H389" t="s">
        <v>103</v>
      </c>
      <c r="I389" s="170" t="s">
        <v>102</v>
      </c>
      <c r="J389" t="s">
        <v>103</v>
      </c>
      <c r="K389" t="s">
        <v>214</v>
      </c>
      <c r="L389" t="s">
        <v>127</v>
      </c>
      <c r="M389" t="s">
        <v>455</v>
      </c>
      <c r="N389" t="s">
        <v>217</v>
      </c>
      <c r="O389" t="s">
        <v>263</v>
      </c>
      <c r="P389" t="s">
        <v>346</v>
      </c>
      <c r="Q389" t="s">
        <v>345</v>
      </c>
      <c r="R389" t="s">
        <v>347</v>
      </c>
      <c r="S389" t="s">
        <v>338</v>
      </c>
      <c r="T389" t="s">
        <v>339</v>
      </c>
      <c r="U389" s="61" t="s">
        <v>340</v>
      </c>
      <c r="V389" t="s">
        <v>585</v>
      </c>
      <c r="W389" t="s">
        <v>263</v>
      </c>
      <c r="X389" s="59">
        <v>284920</v>
      </c>
      <c r="Y389" s="59">
        <v>284920</v>
      </c>
      <c r="AA389" s="146" t="str">
        <f t="shared" si="93"/>
        <v>EX</v>
      </c>
      <c r="AB389" s="146">
        <f t="shared" si="95"/>
        <v>0</v>
      </c>
      <c r="AC389" t="str">
        <f t="shared" si="86"/>
        <v>EX</v>
      </c>
      <c r="AD389" s="74">
        <f t="shared" si="87"/>
        <v>284920</v>
      </c>
      <c r="AE389" s="74">
        <f t="shared" si="92"/>
        <v>284920</v>
      </c>
      <c r="AF389">
        <v>1.3809</v>
      </c>
      <c r="AG389">
        <v>7869</v>
      </c>
      <c r="AH389" s="74">
        <v>-6097.2880000000241</v>
      </c>
      <c r="AJ389" s="74">
        <f t="shared" si="88"/>
        <v>1771.7119999999759</v>
      </c>
      <c r="AK389" s="74">
        <f t="shared" si="94"/>
        <v>286691.712</v>
      </c>
      <c r="AL389" t="str">
        <f t="shared" si="89"/>
        <v>Y</v>
      </c>
      <c r="AN389" t="s">
        <v>104</v>
      </c>
      <c r="AO389" t="s">
        <v>103</v>
      </c>
      <c r="AP389" t="str">
        <f t="shared" si="90"/>
        <v>99</v>
      </c>
      <c r="AQ389" s="145" t="s">
        <v>1826</v>
      </c>
      <c r="AR389" t="str">
        <f t="shared" si="91"/>
        <v>2-Provision for Compensation Incr</v>
      </c>
      <c r="AS389" s="145" t="s">
        <v>1827</v>
      </c>
      <c r="AT389" t="s">
        <v>213</v>
      </c>
      <c r="AV389" t="str">
        <f t="shared" si="85"/>
        <v>ALUM</v>
      </c>
      <c r="AW389" t="str">
        <f t="shared" si="84"/>
        <v>ALUMNI RELATIONS</v>
      </c>
    </row>
    <row r="390" spans="1:49">
      <c r="A390" s="59">
        <v>2018</v>
      </c>
      <c r="B390" t="s">
        <v>137</v>
      </c>
      <c r="C390" t="s">
        <v>104</v>
      </c>
      <c r="D390" t="s">
        <v>103</v>
      </c>
      <c r="E390" t="s">
        <v>692</v>
      </c>
      <c r="F390" t="s">
        <v>228</v>
      </c>
      <c r="H390" t="s">
        <v>103</v>
      </c>
      <c r="I390" s="170" t="s">
        <v>102</v>
      </c>
      <c r="J390" t="s">
        <v>103</v>
      </c>
      <c r="K390" t="s">
        <v>214</v>
      </c>
      <c r="L390" t="s">
        <v>128</v>
      </c>
      <c r="M390" t="s">
        <v>457</v>
      </c>
      <c r="N390" t="s">
        <v>217</v>
      </c>
      <c r="O390" t="s">
        <v>263</v>
      </c>
      <c r="P390" t="s">
        <v>458</v>
      </c>
      <c r="Q390" t="s">
        <v>459</v>
      </c>
      <c r="R390" t="s">
        <v>460</v>
      </c>
      <c r="S390" t="s">
        <v>338</v>
      </c>
      <c r="T390" t="s">
        <v>339</v>
      </c>
      <c r="U390" s="61" t="s">
        <v>340</v>
      </c>
      <c r="V390" t="s">
        <v>585</v>
      </c>
      <c r="W390" t="s">
        <v>263</v>
      </c>
      <c r="X390" s="59">
        <v>365726</v>
      </c>
      <c r="Y390" s="59">
        <v>365726</v>
      </c>
      <c r="AA390" s="146" t="str">
        <f t="shared" si="93"/>
        <v>EX</v>
      </c>
      <c r="AB390" s="146">
        <f t="shared" si="95"/>
        <v>0</v>
      </c>
      <c r="AC390" t="str">
        <f t="shared" si="86"/>
        <v>EX</v>
      </c>
      <c r="AD390" s="74">
        <f t="shared" si="87"/>
        <v>365726</v>
      </c>
      <c r="AE390" s="74">
        <f t="shared" si="92"/>
        <v>365726</v>
      </c>
      <c r="AF390">
        <v>1.3859999999999999</v>
      </c>
      <c r="AG390">
        <v>10138</v>
      </c>
      <c r="AH390" s="74">
        <v>-1426.3314000000053</v>
      </c>
      <c r="AJ390" s="74">
        <f t="shared" si="88"/>
        <v>8711.6685999999954</v>
      </c>
      <c r="AK390" s="74">
        <f t="shared" si="94"/>
        <v>374437.66859999998</v>
      </c>
      <c r="AL390" t="str">
        <f t="shared" si="89"/>
        <v>Y</v>
      </c>
      <c r="AN390" t="s">
        <v>104</v>
      </c>
      <c r="AO390" t="s">
        <v>103</v>
      </c>
      <c r="AP390" t="str">
        <f t="shared" si="90"/>
        <v>99</v>
      </c>
      <c r="AQ390" s="145" t="s">
        <v>1826</v>
      </c>
      <c r="AR390" t="str">
        <f t="shared" si="91"/>
        <v>2-Provision for Compensation Incr</v>
      </c>
      <c r="AS390" s="145" t="s">
        <v>1827</v>
      </c>
      <c r="AT390" t="s">
        <v>213</v>
      </c>
      <c r="AV390" t="str">
        <f t="shared" si="85"/>
        <v>ALUM</v>
      </c>
      <c r="AW390" t="str">
        <f t="shared" ref="AW390:AW453" si="96" xml:space="preserve"> IF(AND($AN390="UAVP",$Z390="OE"),$AO390 &amp; "-ONLINE EDUCATION",IF(AND($AN390="VPIT",OR($Z390="SS",$Z390="IT")),$AO390 &amp; "-SHARED SERVICES",$AO390))</f>
        <v>ALUMNI RELATIONS</v>
      </c>
    </row>
    <row r="391" spans="1:49">
      <c r="A391" s="59">
        <v>2018</v>
      </c>
      <c r="B391" t="s">
        <v>137</v>
      </c>
      <c r="C391" t="s">
        <v>104</v>
      </c>
      <c r="D391" t="s">
        <v>103</v>
      </c>
      <c r="E391" t="s">
        <v>692</v>
      </c>
      <c r="F391" t="s">
        <v>228</v>
      </c>
      <c r="H391" t="s">
        <v>103</v>
      </c>
      <c r="I391" s="170" t="s">
        <v>102</v>
      </c>
      <c r="J391" t="s">
        <v>103</v>
      </c>
      <c r="K391" t="s">
        <v>214</v>
      </c>
      <c r="L391" t="s">
        <v>461</v>
      </c>
      <c r="M391" t="s">
        <v>462</v>
      </c>
      <c r="N391" t="s">
        <v>217</v>
      </c>
      <c r="O391" t="s">
        <v>263</v>
      </c>
      <c r="P391" t="s">
        <v>458</v>
      </c>
      <c r="Q391" t="s">
        <v>459</v>
      </c>
      <c r="R391" t="s">
        <v>460</v>
      </c>
      <c r="S391" t="s">
        <v>338</v>
      </c>
      <c r="T391" t="s">
        <v>339</v>
      </c>
      <c r="U391" s="61" t="s">
        <v>340</v>
      </c>
      <c r="V391" t="s">
        <v>585</v>
      </c>
      <c r="W391" t="s">
        <v>263</v>
      </c>
      <c r="X391" s="59">
        <v>197</v>
      </c>
      <c r="Y391" s="59">
        <v>197</v>
      </c>
      <c r="AA391" s="146" t="str">
        <f t="shared" si="93"/>
        <v>EX</v>
      </c>
      <c r="AB391" s="146">
        <f t="shared" si="95"/>
        <v>0</v>
      </c>
      <c r="AC391" t="str">
        <f t="shared" si="86"/>
        <v>EX</v>
      </c>
      <c r="AD391" s="74">
        <f t="shared" si="87"/>
        <v>197</v>
      </c>
      <c r="AE391" s="74">
        <f t="shared" si="92"/>
        <v>197</v>
      </c>
      <c r="AF391">
        <v>1</v>
      </c>
      <c r="AG391">
        <v>0</v>
      </c>
      <c r="AH391" s="74">
        <v>0</v>
      </c>
      <c r="AJ391" s="74">
        <f t="shared" si="88"/>
        <v>0</v>
      </c>
      <c r="AK391" s="74">
        <f t="shared" si="94"/>
        <v>197</v>
      </c>
      <c r="AL391" t="str">
        <f t="shared" si="89"/>
        <v>N</v>
      </c>
      <c r="AN391" t="s">
        <v>104</v>
      </c>
      <c r="AO391" t="s">
        <v>103</v>
      </c>
      <c r="AP391" t="str">
        <f t="shared" si="90"/>
        <v>8B</v>
      </c>
      <c r="AQ391" s="145" t="s">
        <v>1826</v>
      </c>
      <c r="AR391" t="str">
        <f t="shared" si="91"/>
        <v>1-Adjusted Base Budget</v>
      </c>
      <c r="AS391" s="145" t="s">
        <v>1827</v>
      </c>
      <c r="AT391" t="s">
        <v>213</v>
      </c>
      <c r="AV391" t="str">
        <f t="shared" si="85"/>
        <v>ALUM</v>
      </c>
      <c r="AW391" t="str">
        <f t="shared" si="96"/>
        <v>ALUMNI RELATIONS</v>
      </c>
    </row>
    <row r="392" spans="1:49">
      <c r="A392" s="59">
        <v>2018</v>
      </c>
      <c r="B392" t="s">
        <v>137</v>
      </c>
      <c r="C392" t="s">
        <v>104</v>
      </c>
      <c r="D392" t="s">
        <v>103</v>
      </c>
      <c r="E392" t="s">
        <v>692</v>
      </c>
      <c r="F392" t="s">
        <v>228</v>
      </c>
      <c r="H392" t="s">
        <v>103</v>
      </c>
      <c r="I392" s="170" t="s">
        <v>102</v>
      </c>
      <c r="J392" t="s">
        <v>103</v>
      </c>
      <c r="K392" t="s">
        <v>214</v>
      </c>
      <c r="L392" t="s">
        <v>695</v>
      </c>
      <c r="M392" t="s">
        <v>696</v>
      </c>
      <c r="N392" t="s">
        <v>217</v>
      </c>
      <c r="O392" t="s">
        <v>263</v>
      </c>
      <c r="P392" t="s">
        <v>379</v>
      </c>
      <c r="Q392" t="s">
        <v>379</v>
      </c>
      <c r="R392" t="s">
        <v>380</v>
      </c>
      <c r="S392" t="s">
        <v>264</v>
      </c>
      <c r="T392" t="s">
        <v>265</v>
      </c>
      <c r="U392" s="61" t="s">
        <v>266</v>
      </c>
      <c r="V392" t="s">
        <v>585</v>
      </c>
      <c r="W392" t="s">
        <v>263</v>
      </c>
      <c r="X392" s="59">
        <v>12001</v>
      </c>
      <c r="Y392" s="59">
        <v>12001</v>
      </c>
      <c r="AA392" s="146" t="str">
        <f t="shared" si="93"/>
        <v>EX</v>
      </c>
      <c r="AB392" s="146">
        <f t="shared" si="95"/>
        <v>0</v>
      </c>
      <c r="AC392" t="str">
        <f t="shared" si="86"/>
        <v>EX</v>
      </c>
      <c r="AD392" s="74">
        <f t="shared" si="87"/>
        <v>12001</v>
      </c>
      <c r="AE392" s="74">
        <f t="shared" si="92"/>
        <v>12001</v>
      </c>
      <c r="AF392">
        <v>1</v>
      </c>
      <c r="AG392">
        <v>0</v>
      </c>
      <c r="AH392" s="74">
        <v>0</v>
      </c>
      <c r="AJ392" s="74">
        <f t="shared" si="88"/>
        <v>0</v>
      </c>
      <c r="AK392" s="74">
        <f t="shared" si="94"/>
        <v>12001</v>
      </c>
      <c r="AL392" t="str">
        <f t="shared" si="89"/>
        <v>N</v>
      </c>
      <c r="AN392" t="s">
        <v>104</v>
      </c>
      <c r="AO392" t="s">
        <v>103</v>
      </c>
      <c r="AP392" t="str">
        <f t="shared" si="90"/>
        <v>8B</v>
      </c>
      <c r="AQ392" s="145" t="s">
        <v>1826</v>
      </c>
      <c r="AR392" t="str">
        <f t="shared" si="91"/>
        <v>1-Adjusted Base Budget</v>
      </c>
      <c r="AS392" s="145" t="s">
        <v>1827</v>
      </c>
      <c r="AT392" t="s">
        <v>213</v>
      </c>
      <c r="AV392" t="str">
        <f t="shared" si="85"/>
        <v>ALUM</v>
      </c>
      <c r="AW392" t="str">
        <f t="shared" si="96"/>
        <v>ALUMNI RELATIONS</v>
      </c>
    </row>
    <row r="393" spans="1:49">
      <c r="A393" s="59">
        <v>2018</v>
      </c>
      <c r="B393" t="s">
        <v>137</v>
      </c>
      <c r="C393" t="s">
        <v>104</v>
      </c>
      <c r="D393" t="s">
        <v>103</v>
      </c>
      <c r="E393" t="s">
        <v>692</v>
      </c>
      <c r="F393" t="s">
        <v>228</v>
      </c>
      <c r="H393" t="s">
        <v>103</v>
      </c>
      <c r="I393" s="170" t="s">
        <v>102</v>
      </c>
      <c r="J393" t="s">
        <v>103</v>
      </c>
      <c r="K393" t="s">
        <v>214</v>
      </c>
      <c r="L393" t="s">
        <v>697</v>
      </c>
      <c r="M393" t="s">
        <v>698</v>
      </c>
      <c r="N393" t="s">
        <v>217</v>
      </c>
      <c r="O393" t="s">
        <v>263</v>
      </c>
      <c r="P393" t="s">
        <v>699</v>
      </c>
      <c r="Q393" t="s">
        <v>700</v>
      </c>
      <c r="R393" t="s">
        <v>701</v>
      </c>
      <c r="S393" t="s">
        <v>264</v>
      </c>
      <c r="T393" t="s">
        <v>265</v>
      </c>
      <c r="U393" s="61" t="s">
        <v>266</v>
      </c>
      <c r="V393" t="s">
        <v>585</v>
      </c>
      <c r="W393" t="s">
        <v>263</v>
      </c>
      <c r="X393" s="59">
        <v>2500</v>
      </c>
      <c r="Y393" s="59">
        <v>2500</v>
      </c>
      <c r="AA393" s="146" t="str">
        <f t="shared" si="93"/>
        <v>EX</v>
      </c>
      <c r="AB393" s="146">
        <f t="shared" si="95"/>
        <v>0</v>
      </c>
      <c r="AC393" t="str">
        <f t="shared" si="86"/>
        <v>EX</v>
      </c>
      <c r="AD393" s="74">
        <f t="shared" si="87"/>
        <v>2500</v>
      </c>
      <c r="AE393" s="74">
        <f t="shared" si="92"/>
        <v>2500</v>
      </c>
      <c r="AF393">
        <v>1</v>
      </c>
      <c r="AG393">
        <v>0</v>
      </c>
      <c r="AH393" s="74">
        <v>0</v>
      </c>
      <c r="AJ393" s="74">
        <f t="shared" si="88"/>
        <v>0</v>
      </c>
      <c r="AK393" s="74">
        <f t="shared" si="94"/>
        <v>2500</v>
      </c>
      <c r="AL393" t="str">
        <f t="shared" si="89"/>
        <v>N</v>
      </c>
      <c r="AN393" t="s">
        <v>104</v>
      </c>
      <c r="AO393" t="s">
        <v>103</v>
      </c>
      <c r="AP393" t="str">
        <f t="shared" si="90"/>
        <v>8B</v>
      </c>
      <c r="AQ393" s="145" t="s">
        <v>1826</v>
      </c>
      <c r="AR393" t="str">
        <f t="shared" si="91"/>
        <v>1-Adjusted Base Budget</v>
      </c>
      <c r="AS393" s="145" t="s">
        <v>1827</v>
      </c>
      <c r="AT393" t="s">
        <v>213</v>
      </c>
      <c r="AV393" t="str">
        <f t="shared" si="85"/>
        <v>ALUM</v>
      </c>
      <c r="AW393" t="str">
        <f t="shared" si="96"/>
        <v>ALUMNI RELATIONS</v>
      </c>
    </row>
    <row r="394" spans="1:49">
      <c r="A394" s="59">
        <v>2018</v>
      </c>
      <c r="B394" t="s">
        <v>137</v>
      </c>
      <c r="C394" t="s">
        <v>104</v>
      </c>
      <c r="D394" t="s">
        <v>103</v>
      </c>
      <c r="E394" t="s">
        <v>692</v>
      </c>
      <c r="F394" t="s">
        <v>228</v>
      </c>
      <c r="H394" t="s">
        <v>103</v>
      </c>
      <c r="I394" s="170" t="s">
        <v>102</v>
      </c>
      <c r="J394" t="s">
        <v>103</v>
      </c>
      <c r="K394" t="s">
        <v>214</v>
      </c>
      <c r="L394" t="s">
        <v>486</v>
      </c>
      <c r="M394" t="s">
        <v>487</v>
      </c>
      <c r="N394" t="s">
        <v>217</v>
      </c>
      <c r="O394" t="s">
        <v>263</v>
      </c>
      <c r="P394" t="s">
        <v>488</v>
      </c>
      <c r="Q394" t="s">
        <v>489</v>
      </c>
      <c r="R394" t="s">
        <v>490</v>
      </c>
      <c r="S394" t="s">
        <v>264</v>
      </c>
      <c r="T394" t="s">
        <v>265</v>
      </c>
      <c r="U394" s="61" t="s">
        <v>266</v>
      </c>
      <c r="V394" t="s">
        <v>585</v>
      </c>
      <c r="W394" t="s">
        <v>263</v>
      </c>
      <c r="X394" s="59">
        <v>1050</v>
      </c>
      <c r="Y394" s="59">
        <v>1050</v>
      </c>
      <c r="AA394" s="146" t="str">
        <f t="shared" si="93"/>
        <v>EX</v>
      </c>
      <c r="AB394" s="146">
        <f t="shared" si="95"/>
        <v>0</v>
      </c>
      <c r="AC394" t="str">
        <f t="shared" si="86"/>
        <v>EX</v>
      </c>
      <c r="AD394" s="74">
        <f t="shared" si="87"/>
        <v>1050</v>
      </c>
      <c r="AE394" s="74">
        <f t="shared" si="92"/>
        <v>1050</v>
      </c>
      <c r="AF394">
        <v>1</v>
      </c>
      <c r="AG394">
        <v>0</v>
      </c>
      <c r="AH394" s="74">
        <v>0</v>
      </c>
      <c r="AJ394" s="74">
        <f t="shared" si="88"/>
        <v>0</v>
      </c>
      <c r="AK394" s="74">
        <f t="shared" si="94"/>
        <v>1050</v>
      </c>
      <c r="AL394" t="str">
        <f t="shared" si="89"/>
        <v>N</v>
      </c>
      <c r="AN394" t="s">
        <v>104</v>
      </c>
      <c r="AO394" t="s">
        <v>103</v>
      </c>
      <c r="AP394" t="str">
        <f t="shared" si="90"/>
        <v>8B</v>
      </c>
      <c r="AQ394" s="145" t="s">
        <v>1826</v>
      </c>
      <c r="AR394" t="str">
        <f t="shared" si="91"/>
        <v>1-Adjusted Base Budget</v>
      </c>
      <c r="AS394" s="145" t="s">
        <v>1827</v>
      </c>
      <c r="AT394" t="s">
        <v>213</v>
      </c>
      <c r="AV394" t="str">
        <f t="shared" si="85"/>
        <v>ALUM</v>
      </c>
      <c r="AW394" t="str">
        <f t="shared" si="96"/>
        <v>ALUMNI RELATIONS</v>
      </c>
    </row>
    <row r="395" spans="1:49">
      <c r="A395" s="59">
        <v>2018</v>
      </c>
      <c r="B395" t="s">
        <v>137</v>
      </c>
      <c r="C395" t="s">
        <v>104</v>
      </c>
      <c r="D395" t="s">
        <v>103</v>
      </c>
      <c r="E395" t="s">
        <v>692</v>
      </c>
      <c r="F395" t="s">
        <v>228</v>
      </c>
      <c r="H395" t="s">
        <v>103</v>
      </c>
      <c r="I395" s="170" t="s">
        <v>102</v>
      </c>
      <c r="J395" t="s">
        <v>103</v>
      </c>
      <c r="K395" t="s">
        <v>214</v>
      </c>
      <c r="L395" t="s">
        <v>493</v>
      </c>
      <c r="M395" t="s">
        <v>494</v>
      </c>
      <c r="N395" t="s">
        <v>217</v>
      </c>
      <c r="O395" t="s">
        <v>263</v>
      </c>
      <c r="P395" t="s">
        <v>488</v>
      </c>
      <c r="Q395" t="s">
        <v>489</v>
      </c>
      <c r="R395" t="s">
        <v>490</v>
      </c>
      <c r="S395" t="s">
        <v>264</v>
      </c>
      <c r="T395" t="s">
        <v>265</v>
      </c>
      <c r="U395" s="61" t="s">
        <v>266</v>
      </c>
      <c r="V395" t="s">
        <v>585</v>
      </c>
      <c r="W395" t="s">
        <v>263</v>
      </c>
      <c r="X395" s="59">
        <v>1250</v>
      </c>
      <c r="Y395" s="59">
        <v>1250</v>
      </c>
      <c r="AA395" s="146" t="str">
        <f t="shared" si="93"/>
        <v>EX</v>
      </c>
      <c r="AB395" s="146">
        <f t="shared" si="95"/>
        <v>0</v>
      </c>
      <c r="AC395" t="str">
        <f t="shared" si="86"/>
        <v>EX</v>
      </c>
      <c r="AD395" s="74">
        <f t="shared" si="87"/>
        <v>1250</v>
      </c>
      <c r="AE395" s="74">
        <f t="shared" si="92"/>
        <v>1250</v>
      </c>
      <c r="AF395">
        <v>1</v>
      </c>
      <c r="AG395">
        <v>0</v>
      </c>
      <c r="AH395" s="74">
        <v>0</v>
      </c>
      <c r="AJ395" s="74">
        <f t="shared" si="88"/>
        <v>0</v>
      </c>
      <c r="AK395" s="74">
        <f t="shared" si="94"/>
        <v>1250</v>
      </c>
      <c r="AL395" t="str">
        <f t="shared" si="89"/>
        <v>N</v>
      </c>
      <c r="AN395" t="s">
        <v>104</v>
      </c>
      <c r="AO395" t="s">
        <v>103</v>
      </c>
      <c r="AP395" t="str">
        <f t="shared" si="90"/>
        <v>8B</v>
      </c>
      <c r="AQ395" s="145" t="s">
        <v>1826</v>
      </c>
      <c r="AR395" t="str">
        <f t="shared" si="91"/>
        <v>1-Adjusted Base Budget</v>
      </c>
      <c r="AS395" s="145" t="s">
        <v>1827</v>
      </c>
      <c r="AT395" t="s">
        <v>213</v>
      </c>
      <c r="AV395" t="str">
        <f t="shared" si="85"/>
        <v>ALUM</v>
      </c>
      <c r="AW395" t="str">
        <f t="shared" si="96"/>
        <v>ALUMNI RELATIONS</v>
      </c>
    </row>
    <row r="396" spans="1:49">
      <c r="A396" s="59">
        <v>2018</v>
      </c>
      <c r="B396" t="s">
        <v>137</v>
      </c>
      <c r="C396" t="s">
        <v>104</v>
      </c>
      <c r="D396" t="s">
        <v>103</v>
      </c>
      <c r="E396" t="s">
        <v>692</v>
      </c>
      <c r="F396" t="s">
        <v>228</v>
      </c>
      <c r="H396" t="s">
        <v>103</v>
      </c>
      <c r="I396" s="170" t="s">
        <v>102</v>
      </c>
      <c r="J396" t="s">
        <v>103</v>
      </c>
      <c r="K396" t="s">
        <v>214</v>
      </c>
      <c r="L396" t="s">
        <v>495</v>
      </c>
      <c r="M396" t="s">
        <v>496</v>
      </c>
      <c r="N396" t="s">
        <v>217</v>
      </c>
      <c r="O396" t="s">
        <v>263</v>
      </c>
      <c r="P396" t="s">
        <v>488</v>
      </c>
      <c r="Q396" t="s">
        <v>489</v>
      </c>
      <c r="R396" t="s">
        <v>490</v>
      </c>
      <c r="S396" t="s">
        <v>264</v>
      </c>
      <c r="T396" t="s">
        <v>265</v>
      </c>
      <c r="U396" s="61" t="s">
        <v>266</v>
      </c>
      <c r="V396" t="s">
        <v>585</v>
      </c>
      <c r="W396" t="s">
        <v>263</v>
      </c>
      <c r="X396" s="59">
        <v>750</v>
      </c>
      <c r="Y396" s="59">
        <v>750</v>
      </c>
      <c r="AA396" s="146" t="str">
        <f t="shared" si="93"/>
        <v>EX</v>
      </c>
      <c r="AB396" s="146">
        <f t="shared" si="95"/>
        <v>0</v>
      </c>
      <c r="AC396" t="str">
        <f t="shared" si="86"/>
        <v>EX</v>
      </c>
      <c r="AD396" s="74">
        <f t="shared" si="87"/>
        <v>750</v>
      </c>
      <c r="AE396" s="74">
        <f t="shared" si="92"/>
        <v>750</v>
      </c>
      <c r="AF396">
        <v>1</v>
      </c>
      <c r="AG396">
        <v>0</v>
      </c>
      <c r="AH396" s="74">
        <v>0</v>
      </c>
      <c r="AJ396" s="74">
        <f t="shared" si="88"/>
        <v>0</v>
      </c>
      <c r="AK396" s="74">
        <f t="shared" si="94"/>
        <v>750</v>
      </c>
      <c r="AL396" t="str">
        <f t="shared" si="89"/>
        <v>N</v>
      </c>
      <c r="AN396" t="s">
        <v>104</v>
      </c>
      <c r="AO396" t="s">
        <v>103</v>
      </c>
      <c r="AP396" t="str">
        <f t="shared" si="90"/>
        <v>8B</v>
      </c>
      <c r="AQ396" s="145" t="s">
        <v>1826</v>
      </c>
      <c r="AR396" t="str">
        <f t="shared" si="91"/>
        <v>1-Adjusted Base Budget</v>
      </c>
      <c r="AS396" s="145" t="s">
        <v>1827</v>
      </c>
      <c r="AT396" t="s">
        <v>213</v>
      </c>
      <c r="AV396" t="str">
        <f t="shared" ref="AV396:AV459" si="97">IF(AND($AN396="UAVP",$Z396="OE"),$AN396 &amp; "-OE",IF(AND($AN396="VPIT",OR($Z396="SS",$Z396="IT")),$AN396 &amp; "-SS",$AN396))</f>
        <v>ALUM</v>
      </c>
      <c r="AW396" t="str">
        <f t="shared" si="96"/>
        <v>ALUMNI RELATIONS</v>
      </c>
    </row>
    <row r="397" spans="1:49">
      <c r="A397" s="59">
        <v>2018</v>
      </c>
      <c r="B397" t="s">
        <v>137</v>
      </c>
      <c r="C397" t="s">
        <v>104</v>
      </c>
      <c r="D397" t="s">
        <v>103</v>
      </c>
      <c r="E397" t="s">
        <v>692</v>
      </c>
      <c r="F397" t="s">
        <v>228</v>
      </c>
      <c r="H397" t="s">
        <v>103</v>
      </c>
      <c r="I397" s="170" t="s">
        <v>102</v>
      </c>
      <c r="J397" t="s">
        <v>103</v>
      </c>
      <c r="K397" t="s">
        <v>214</v>
      </c>
      <c r="L397" t="s">
        <v>634</v>
      </c>
      <c r="M397" t="s">
        <v>635</v>
      </c>
      <c r="N397" t="s">
        <v>217</v>
      </c>
      <c r="O397" t="s">
        <v>263</v>
      </c>
      <c r="P397" t="s">
        <v>379</v>
      </c>
      <c r="Q397" t="s">
        <v>379</v>
      </c>
      <c r="R397" t="s">
        <v>380</v>
      </c>
      <c r="S397" t="s">
        <v>264</v>
      </c>
      <c r="T397" t="s">
        <v>265</v>
      </c>
      <c r="U397" s="61" t="s">
        <v>266</v>
      </c>
      <c r="V397" t="s">
        <v>585</v>
      </c>
      <c r="W397" t="s">
        <v>263</v>
      </c>
      <c r="X397" s="59">
        <v>6000</v>
      </c>
      <c r="Y397" s="59">
        <v>6000</v>
      </c>
      <c r="AA397" s="146" t="str">
        <f t="shared" si="93"/>
        <v>EX</v>
      </c>
      <c r="AB397" s="146">
        <f t="shared" si="95"/>
        <v>0</v>
      </c>
      <c r="AC397" t="str">
        <f t="shared" si="86"/>
        <v>EX</v>
      </c>
      <c r="AD397" s="74">
        <f t="shared" si="87"/>
        <v>6000</v>
      </c>
      <c r="AE397" s="74">
        <f t="shared" si="92"/>
        <v>6000</v>
      </c>
      <c r="AF397">
        <v>1</v>
      </c>
      <c r="AG397">
        <v>0</v>
      </c>
      <c r="AH397" s="74">
        <v>0</v>
      </c>
      <c r="AJ397" s="74">
        <f t="shared" si="88"/>
        <v>0</v>
      </c>
      <c r="AK397" s="74">
        <f t="shared" si="94"/>
        <v>6000</v>
      </c>
      <c r="AL397" t="str">
        <f t="shared" si="89"/>
        <v>N</v>
      </c>
      <c r="AN397" t="s">
        <v>104</v>
      </c>
      <c r="AO397" t="s">
        <v>103</v>
      </c>
      <c r="AP397" t="str">
        <f t="shared" si="90"/>
        <v>8B</v>
      </c>
      <c r="AQ397" s="145" t="s">
        <v>1826</v>
      </c>
      <c r="AR397" t="str">
        <f t="shared" si="91"/>
        <v>1-Adjusted Base Budget</v>
      </c>
      <c r="AS397" s="145" t="s">
        <v>1827</v>
      </c>
      <c r="AT397" t="s">
        <v>213</v>
      </c>
      <c r="AV397" t="str">
        <f t="shared" si="97"/>
        <v>ALUM</v>
      </c>
      <c r="AW397" t="str">
        <f t="shared" si="96"/>
        <v>ALUMNI RELATIONS</v>
      </c>
    </row>
    <row r="398" spans="1:49">
      <c r="A398" s="59">
        <v>2018</v>
      </c>
      <c r="B398" t="s">
        <v>137</v>
      </c>
      <c r="C398" t="s">
        <v>104</v>
      </c>
      <c r="D398" t="s">
        <v>103</v>
      </c>
      <c r="E398" t="s">
        <v>692</v>
      </c>
      <c r="F398" t="s">
        <v>228</v>
      </c>
      <c r="H398" t="s">
        <v>103</v>
      </c>
      <c r="I398" s="170" t="s">
        <v>102</v>
      </c>
      <c r="J398" t="s">
        <v>103</v>
      </c>
      <c r="K398" t="s">
        <v>214</v>
      </c>
      <c r="L398" t="s">
        <v>509</v>
      </c>
      <c r="M398" t="s">
        <v>510</v>
      </c>
      <c r="N398" t="s">
        <v>217</v>
      </c>
      <c r="O398" t="s">
        <v>263</v>
      </c>
      <c r="P398" t="s">
        <v>488</v>
      </c>
      <c r="Q398" t="s">
        <v>489</v>
      </c>
      <c r="R398" t="s">
        <v>490</v>
      </c>
      <c r="S398" t="s">
        <v>264</v>
      </c>
      <c r="T398" t="s">
        <v>265</v>
      </c>
      <c r="U398" s="61" t="s">
        <v>266</v>
      </c>
      <c r="V398" t="s">
        <v>585</v>
      </c>
      <c r="W398" t="s">
        <v>263</v>
      </c>
      <c r="X398" s="59">
        <v>7500</v>
      </c>
      <c r="Y398" s="59">
        <v>7500</v>
      </c>
      <c r="AA398" s="146" t="str">
        <f t="shared" si="93"/>
        <v>EX</v>
      </c>
      <c r="AB398" s="146">
        <f t="shared" si="95"/>
        <v>0</v>
      </c>
      <c r="AC398" t="str">
        <f t="shared" si="86"/>
        <v>EX</v>
      </c>
      <c r="AD398" s="74">
        <f t="shared" si="87"/>
        <v>7500</v>
      </c>
      <c r="AE398" s="74">
        <f t="shared" si="92"/>
        <v>7500</v>
      </c>
      <c r="AF398">
        <v>1</v>
      </c>
      <c r="AG398">
        <v>0</v>
      </c>
      <c r="AH398" s="74">
        <v>0</v>
      </c>
      <c r="AJ398" s="74">
        <f t="shared" si="88"/>
        <v>0</v>
      </c>
      <c r="AK398" s="74">
        <f t="shared" si="94"/>
        <v>7500</v>
      </c>
      <c r="AL398" t="str">
        <f t="shared" si="89"/>
        <v>N</v>
      </c>
      <c r="AN398" t="s">
        <v>104</v>
      </c>
      <c r="AO398" t="s">
        <v>103</v>
      </c>
      <c r="AP398" t="str">
        <f t="shared" si="90"/>
        <v>8B</v>
      </c>
      <c r="AQ398" s="145" t="s">
        <v>1826</v>
      </c>
      <c r="AR398" t="str">
        <f t="shared" si="91"/>
        <v>1-Adjusted Base Budget</v>
      </c>
      <c r="AS398" s="145" t="s">
        <v>1827</v>
      </c>
      <c r="AT398" t="s">
        <v>213</v>
      </c>
      <c r="AV398" t="str">
        <f t="shared" si="97"/>
        <v>ALUM</v>
      </c>
      <c r="AW398" t="str">
        <f t="shared" si="96"/>
        <v>ALUMNI RELATIONS</v>
      </c>
    </row>
    <row r="399" spans="1:49">
      <c r="A399" s="59">
        <v>2018</v>
      </c>
      <c r="B399" t="s">
        <v>137</v>
      </c>
      <c r="C399" t="s">
        <v>104</v>
      </c>
      <c r="D399" t="s">
        <v>103</v>
      </c>
      <c r="E399" t="s">
        <v>692</v>
      </c>
      <c r="F399" t="s">
        <v>228</v>
      </c>
      <c r="H399" t="s">
        <v>103</v>
      </c>
      <c r="I399" s="170" t="s">
        <v>102</v>
      </c>
      <c r="J399" t="s">
        <v>103</v>
      </c>
      <c r="K399" t="s">
        <v>214</v>
      </c>
      <c r="L399" t="s">
        <v>527</v>
      </c>
      <c r="M399" t="s">
        <v>528</v>
      </c>
      <c r="N399" t="s">
        <v>217</v>
      </c>
      <c r="O399" t="s">
        <v>263</v>
      </c>
      <c r="P399" t="s">
        <v>357</v>
      </c>
      <c r="Q399" t="s">
        <v>358</v>
      </c>
      <c r="R399" t="s">
        <v>359</v>
      </c>
      <c r="S399" t="s">
        <v>264</v>
      </c>
      <c r="T399" t="s">
        <v>265</v>
      </c>
      <c r="U399" s="61" t="s">
        <v>266</v>
      </c>
      <c r="V399" t="s">
        <v>585</v>
      </c>
      <c r="W399" t="s">
        <v>263</v>
      </c>
      <c r="X399" s="59">
        <v>558</v>
      </c>
      <c r="Y399" s="59">
        <v>558</v>
      </c>
      <c r="AA399" s="146" t="str">
        <f t="shared" si="93"/>
        <v>EX</v>
      </c>
      <c r="AB399" s="146">
        <f t="shared" si="95"/>
        <v>0</v>
      </c>
      <c r="AC399" t="str">
        <f t="shared" si="86"/>
        <v>EX</v>
      </c>
      <c r="AD399" s="74">
        <f t="shared" si="87"/>
        <v>558</v>
      </c>
      <c r="AE399" s="74">
        <f t="shared" si="92"/>
        <v>558</v>
      </c>
      <c r="AF399">
        <v>1</v>
      </c>
      <c r="AG399">
        <v>0</v>
      </c>
      <c r="AH399" s="74">
        <v>0</v>
      </c>
      <c r="AJ399" s="74">
        <f t="shared" si="88"/>
        <v>0</v>
      </c>
      <c r="AK399" s="74">
        <f t="shared" si="94"/>
        <v>558</v>
      </c>
      <c r="AL399" t="str">
        <f t="shared" si="89"/>
        <v>N</v>
      </c>
      <c r="AN399" t="s">
        <v>104</v>
      </c>
      <c r="AO399" t="s">
        <v>103</v>
      </c>
      <c r="AP399" t="str">
        <f t="shared" si="90"/>
        <v>8B</v>
      </c>
      <c r="AQ399" s="145" t="s">
        <v>1826</v>
      </c>
      <c r="AR399" t="str">
        <f t="shared" si="91"/>
        <v>1-Adjusted Base Budget</v>
      </c>
      <c r="AS399" s="145" t="s">
        <v>1827</v>
      </c>
      <c r="AT399" t="s">
        <v>213</v>
      </c>
      <c r="AV399" t="str">
        <f t="shared" si="97"/>
        <v>ALUM</v>
      </c>
      <c r="AW399" t="str">
        <f t="shared" si="96"/>
        <v>ALUMNI RELATIONS</v>
      </c>
    </row>
    <row r="400" spans="1:49">
      <c r="A400" s="59">
        <v>2018</v>
      </c>
      <c r="B400" t="s">
        <v>137</v>
      </c>
      <c r="C400" t="s">
        <v>104</v>
      </c>
      <c r="D400" t="s">
        <v>103</v>
      </c>
      <c r="E400" t="s">
        <v>692</v>
      </c>
      <c r="F400" t="s">
        <v>228</v>
      </c>
      <c r="H400" t="s">
        <v>103</v>
      </c>
      <c r="I400" s="170" t="s">
        <v>102</v>
      </c>
      <c r="J400" t="s">
        <v>103</v>
      </c>
      <c r="K400" t="s">
        <v>214</v>
      </c>
      <c r="L400" t="s">
        <v>529</v>
      </c>
      <c r="M400" t="s">
        <v>530</v>
      </c>
      <c r="N400" t="s">
        <v>217</v>
      </c>
      <c r="O400" t="s">
        <v>263</v>
      </c>
      <c r="P400" t="s">
        <v>393</v>
      </c>
      <c r="Q400" t="s">
        <v>394</v>
      </c>
      <c r="R400" t="s">
        <v>395</v>
      </c>
      <c r="S400" t="s">
        <v>264</v>
      </c>
      <c r="T400" t="s">
        <v>265</v>
      </c>
      <c r="U400" s="61" t="s">
        <v>266</v>
      </c>
      <c r="V400" t="s">
        <v>585</v>
      </c>
      <c r="W400" t="s">
        <v>263</v>
      </c>
      <c r="X400" s="59">
        <v>1650</v>
      </c>
      <c r="Y400" s="59">
        <v>1650</v>
      </c>
      <c r="AA400" s="146" t="str">
        <f t="shared" si="93"/>
        <v>EX</v>
      </c>
      <c r="AB400" s="146">
        <f t="shared" si="95"/>
        <v>0</v>
      </c>
      <c r="AC400" t="str">
        <f t="shared" si="86"/>
        <v>EX</v>
      </c>
      <c r="AD400" s="74">
        <f t="shared" si="87"/>
        <v>1650</v>
      </c>
      <c r="AE400" s="74">
        <f t="shared" si="92"/>
        <v>1650</v>
      </c>
      <c r="AF400">
        <v>1</v>
      </c>
      <c r="AG400">
        <v>0</v>
      </c>
      <c r="AH400" s="74">
        <v>0</v>
      </c>
      <c r="AJ400" s="74">
        <f t="shared" si="88"/>
        <v>0</v>
      </c>
      <c r="AK400" s="74">
        <f t="shared" si="94"/>
        <v>1650</v>
      </c>
      <c r="AL400" t="str">
        <f t="shared" si="89"/>
        <v>N</v>
      </c>
      <c r="AN400" t="s">
        <v>104</v>
      </c>
      <c r="AO400" t="s">
        <v>103</v>
      </c>
      <c r="AP400" t="str">
        <f t="shared" si="90"/>
        <v>8B</v>
      </c>
      <c r="AQ400" s="145" t="s">
        <v>1826</v>
      </c>
      <c r="AR400" t="str">
        <f t="shared" si="91"/>
        <v>1-Adjusted Base Budget</v>
      </c>
      <c r="AS400" s="145" t="s">
        <v>1827</v>
      </c>
      <c r="AT400" t="s">
        <v>213</v>
      </c>
      <c r="AV400" t="str">
        <f t="shared" si="97"/>
        <v>ALUM</v>
      </c>
      <c r="AW400" t="str">
        <f t="shared" si="96"/>
        <v>ALUMNI RELATIONS</v>
      </c>
    </row>
    <row r="401" spans="1:49">
      <c r="A401" s="59">
        <v>2018</v>
      </c>
      <c r="B401" t="s">
        <v>137</v>
      </c>
      <c r="C401" t="s">
        <v>104</v>
      </c>
      <c r="D401" t="s">
        <v>103</v>
      </c>
      <c r="E401" t="s">
        <v>702</v>
      </c>
      <c r="F401" t="s">
        <v>228</v>
      </c>
      <c r="H401" t="s">
        <v>703</v>
      </c>
      <c r="I401" s="170" t="s">
        <v>102</v>
      </c>
      <c r="J401" t="s">
        <v>103</v>
      </c>
      <c r="K401" t="s">
        <v>214</v>
      </c>
      <c r="L401" t="s">
        <v>644</v>
      </c>
      <c r="M401" t="s">
        <v>645</v>
      </c>
      <c r="N401" t="s">
        <v>217</v>
      </c>
      <c r="O401" t="s">
        <v>263</v>
      </c>
      <c r="P401" t="s">
        <v>352</v>
      </c>
      <c r="Q401" t="s">
        <v>353</v>
      </c>
      <c r="R401" t="s">
        <v>354</v>
      </c>
      <c r="S401" t="s">
        <v>264</v>
      </c>
      <c r="T401" t="s">
        <v>265</v>
      </c>
      <c r="U401" s="61" t="s">
        <v>266</v>
      </c>
      <c r="V401" t="s">
        <v>235</v>
      </c>
      <c r="W401" t="s">
        <v>263</v>
      </c>
      <c r="X401" s="59">
        <v>5000</v>
      </c>
      <c r="Y401" s="59">
        <v>5000</v>
      </c>
      <c r="AA401" s="146" t="str">
        <f t="shared" si="93"/>
        <v>EX</v>
      </c>
      <c r="AB401" s="146">
        <f t="shared" si="95"/>
        <v>0</v>
      </c>
      <c r="AC401" t="str">
        <f t="shared" si="86"/>
        <v>EX</v>
      </c>
      <c r="AD401" s="74">
        <f t="shared" si="87"/>
        <v>5000</v>
      </c>
      <c r="AE401" s="74">
        <f t="shared" si="92"/>
        <v>5000</v>
      </c>
      <c r="AF401">
        <v>1</v>
      </c>
      <c r="AG401">
        <v>0</v>
      </c>
      <c r="AH401" s="74">
        <v>0</v>
      </c>
      <c r="AJ401" s="74">
        <f t="shared" si="88"/>
        <v>0</v>
      </c>
      <c r="AK401" s="74">
        <f t="shared" si="94"/>
        <v>5000</v>
      </c>
      <c r="AL401" t="str">
        <f t="shared" si="89"/>
        <v>N</v>
      </c>
      <c r="AN401" t="s">
        <v>104</v>
      </c>
      <c r="AO401" t="s">
        <v>103</v>
      </c>
      <c r="AP401" t="str">
        <f t="shared" si="90"/>
        <v>8B</v>
      </c>
      <c r="AQ401" s="145" t="s">
        <v>1826</v>
      </c>
      <c r="AR401" t="str">
        <f t="shared" si="91"/>
        <v>1-Adjusted Base Budget</v>
      </c>
      <c r="AS401" s="145" t="s">
        <v>1827</v>
      </c>
      <c r="AT401" t="s">
        <v>213</v>
      </c>
      <c r="AV401" t="str">
        <f t="shared" si="97"/>
        <v>ALUM</v>
      </c>
      <c r="AW401" t="str">
        <f t="shared" si="96"/>
        <v>ALUMNI RELATIONS</v>
      </c>
    </row>
    <row r="402" spans="1:49">
      <c r="A402" s="59">
        <v>2018</v>
      </c>
      <c r="B402" t="s">
        <v>137</v>
      </c>
      <c r="C402" t="s">
        <v>104</v>
      </c>
      <c r="D402" t="s">
        <v>103</v>
      </c>
      <c r="E402" t="s">
        <v>692</v>
      </c>
      <c r="F402" t="s">
        <v>228</v>
      </c>
      <c r="H402" t="s">
        <v>103</v>
      </c>
      <c r="I402" s="170" t="s">
        <v>102</v>
      </c>
      <c r="J402" t="s">
        <v>103</v>
      </c>
      <c r="K402" t="s">
        <v>214</v>
      </c>
      <c r="L402" t="s">
        <v>410</v>
      </c>
      <c r="M402" t="s">
        <v>411</v>
      </c>
      <c r="N402" t="s">
        <v>217</v>
      </c>
      <c r="O402" t="s">
        <v>263</v>
      </c>
      <c r="P402" t="s">
        <v>379</v>
      </c>
      <c r="Q402" t="s">
        <v>379</v>
      </c>
      <c r="R402" t="s">
        <v>380</v>
      </c>
      <c r="S402" t="s">
        <v>264</v>
      </c>
      <c r="T402" t="s">
        <v>265</v>
      </c>
      <c r="U402" s="61" t="s">
        <v>266</v>
      </c>
      <c r="V402" t="s">
        <v>585</v>
      </c>
      <c r="W402" t="s">
        <v>263</v>
      </c>
      <c r="X402" s="59">
        <v>10000</v>
      </c>
      <c r="Y402" s="59">
        <v>10000</v>
      </c>
      <c r="AA402" s="146" t="str">
        <f t="shared" si="93"/>
        <v>EX</v>
      </c>
      <c r="AB402" s="146">
        <f t="shared" si="95"/>
        <v>0</v>
      </c>
      <c r="AC402" t="str">
        <f t="shared" si="86"/>
        <v>EX</v>
      </c>
      <c r="AD402" s="74">
        <f t="shared" si="87"/>
        <v>10000</v>
      </c>
      <c r="AE402" s="74">
        <f t="shared" si="92"/>
        <v>10000</v>
      </c>
      <c r="AF402">
        <v>1</v>
      </c>
      <c r="AG402">
        <v>0</v>
      </c>
      <c r="AH402" s="74">
        <v>0</v>
      </c>
      <c r="AJ402" s="74">
        <f t="shared" si="88"/>
        <v>0</v>
      </c>
      <c r="AK402" s="74">
        <f t="shared" si="94"/>
        <v>10000</v>
      </c>
      <c r="AL402" t="str">
        <f t="shared" si="89"/>
        <v>N</v>
      </c>
      <c r="AN402" t="s">
        <v>104</v>
      </c>
      <c r="AO402" t="s">
        <v>103</v>
      </c>
      <c r="AP402" t="str">
        <f t="shared" si="90"/>
        <v>8B</v>
      </c>
      <c r="AQ402" s="145" t="s">
        <v>1826</v>
      </c>
      <c r="AR402" t="str">
        <f t="shared" si="91"/>
        <v>1-Adjusted Base Budget</v>
      </c>
      <c r="AS402" s="145" t="s">
        <v>1827</v>
      </c>
      <c r="AT402" t="s">
        <v>213</v>
      </c>
      <c r="AV402" t="str">
        <f t="shared" si="97"/>
        <v>ALUM</v>
      </c>
      <c r="AW402" t="str">
        <f t="shared" si="96"/>
        <v>ALUMNI RELATIONS</v>
      </c>
    </row>
    <row r="403" spans="1:49">
      <c r="A403" s="59">
        <v>2018</v>
      </c>
      <c r="B403" t="s">
        <v>137</v>
      </c>
      <c r="C403" t="s">
        <v>104</v>
      </c>
      <c r="D403" t="s">
        <v>103</v>
      </c>
      <c r="E403" t="s">
        <v>692</v>
      </c>
      <c r="F403" t="s">
        <v>228</v>
      </c>
      <c r="H403" t="s">
        <v>103</v>
      </c>
      <c r="I403" s="170" t="s">
        <v>102</v>
      </c>
      <c r="J403" t="s">
        <v>103</v>
      </c>
      <c r="K403" t="s">
        <v>214</v>
      </c>
      <c r="L403" t="s">
        <v>412</v>
      </c>
      <c r="M403" t="s">
        <v>413</v>
      </c>
      <c r="N403" t="s">
        <v>217</v>
      </c>
      <c r="O403" t="s">
        <v>263</v>
      </c>
      <c r="P403" t="s">
        <v>414</v>
      </c>
      <c r="Q403" t="s">
        <v>415</v>
      </c>
      <c r="R403" t="s">
        <v>416</v>
      </c>
      <c r="S403" t="s">
        <v>338</v>
      </c>
      <c r="T403" t="s">
        <v>339</v>
      </c>
      <c r="U403" s="61" t="s">
        <v>340</v>
      </c>
      <c r="V403" t="s">
        <v>585</v>
      </c>
      <c r="W403" t="s">
        <v>263</v>
      </c>
      <c r="X403" s="59">
        <v>444815</v>
      </c>
      <c r="Y403" s="59">
        <v>444815</v>
      </c>
      <c r="AA403" s="146" t="str">
        <f t="shared" si="93"/>
        <v>EX</v>
      </c>
      <c r="AB403" s="146">
        <f t="shared" si="95"/>
        <v>0</v>
      </c>
      <c r="AC403" t="str">
        <f t="shared" ref="AC403:AC466" si="98">IF(O403 =AA403,W403,"Allot/Xfer IN")</f>
        <v>EX</v>
      </c>
      <c r="AD403" s="74">
        <f t="shared" ref="AD403:AD466" si="99">IF(O403 =AA403,Y403,-Y403)</f>
        <v>444815</v>
      </c>
      <c r="AE403" s="74">
        <f t="shared" si="92"/>
        <v>444815</v>
      </c>
      <c r="AF403">
        <v>1</v>
      </c>
      <c r="AG403">
        <v>0</v>
      </c>
      <c r="AH403" s="74">
        <v>0</v>
      </c>
      <c r="AJ403" s="74">
        <f t="shared" ref="AJ403:AJ466" si="100">SUM(AG403:AI403)</f>
        <v>0</v>
      </c>
      <c r="AK403" s="74">
        <f t="shared" si="94"/>
        <v>444815</v>
      </c>
      <c r="AL403" t="str">
        <f t="shared" ref="AL403:AL466" si="101">IF(AF403&lt;&gt;1,"Y","N")</f>
        <v>N</v>
      </c>
      <c r="AN403" t="s">
        <v>104</v>
      </c>
      <c r="AO403" t="s">
        <v>103</v>
      </c>
      <c r="AP403" t="str">
        <f t="shared" ref="AP403:AP466" si="102">IF(AL403 ="Y","99",I403)</f>
        <v>8B</v>
      </c>
      <c r="AQ403" s="145" t="s">
        <v>1826</v>
      </c>
      <c r="AR403" t="str">
        <f t="shared" ref="AR403:AR466" si="103">IF(AM403 ="y",AQ403,IF(AG403 &lt;&gt;0,"2-Provision for Compensation Incr","1-Adjusted Base Budget"))</f>
        <v>1-Adjusted Base Budget</v>
      </c>
      <c r="AS403" s="145" t="s">
        <v>1827</v>
      </c>
      <c r="AT403" t="s">
        <v>213</v>
      </c>
      <c r="AV403" t="str">
        <f t="shared" si="97"/>
        <v>ALUM</v>
      </c>
      <c r="AW403" t="str">
        <f t="shared" si="96"/>
        <v>ALUMNI RELATIONS</v>
      </c>
    </row>
    <row r="404" spans="1:49">
      <c r="A404" s="59">
        <v>2018</v>
      </c>
      <c r="B404" t="s">
        <v>137</v>
      </c>
      <c r="C404" t="s">
        <v>104</v>
      </c>
      <c r="D404" t="s">
        <v>103</v>
      </c>
      <c r="E404" t="s">
        <v>692</v>
      </c>
      <c r="F404" t="s">
        <v>228</v>
      </c>
      <c r="H404" t="s">
        <v>103</v>
      </c>
      <c r="I404" s="170" t="s">
        <v>102</v>
      </c>
      <c r="J404" t="s">
        <v>103</v>
      </c>
      <c r="K404" t="s">
        <v>214</v>
      </c>
      <c r="L404" t="s">
        <v>417</v>
      </c>
      <c r="M404" t="s">
        <v>418</v>
      </c>
      <c r="N404" t="s">
        <v>217</v>
      </c>
      <c r="O404" t="s">
        <v>263</v>
      </c>
      <c r="P404" t="s">
        <v>414</v>
      </c>
      <c r="Q404" t="s">
        <v>415</v>
      </c>
      <c r="R404" t="s">
        <v>416</v>
      </c>
      <c r="S404" t="s">
        <v>338</v>
      </c>
      <c r="T404" t="s">
        <v>339</v>
      </c>
      <c r="U404" s="61" t="s">
        <v>340</v>
      </c>
      <c r="V404" t="s">
        <v>585</v>
      </c>
      <c r="W404" t="s">
        <v>263</v>
      </c>
      <c r="X404" s="59">
        <v>151591</v>
      </c>
      <c r="Y404" s="59">
        <v>151591</v>
      </c>
      <c r="AA404" s="146" t="str">
        <f t="shared" si="93"/>
        <v>EX</v>
      </c>
      <c r="AB404" s="146">
        <f t="shared" si="95"/>
        <v>0</v>
      </c>
      <c r="AC404" t="str">
        <f t="shared" si="98"/>
        <v>EX</v>
      </c>
      <c r="AD404" s="74">
        <f t="shared" si="99"/>
        <v>151591</v>
      </c>
      <c r="AE404" s="74">
        <f t="shared" ref="AE404:AE467" si="104">Y404</f>
        <v>151591</v>
      </c>
      <c r="AF404">
        <v>1</v>
      </c>
      <c r="AG404">
        <v>0</v>
      </c>
      <c r="AH404" s="74">
        <v>0</v>
      </c>
      <c r="AJ404" s="74">
        <f t="shared" si="100"/>
        <v>0</v>
      </c>
      <c r="AK404" s="74">
        <f t="shared" si="94"/>
        <v>151591</v>
      </c>
      <c r="AL404" t="str">
        <f t="shared" si="101"/>
        <v>N</v>
      </c>
      <c r="AN404" t="s">
        <v>104</v>
      </c>
      <c r="AO404" t="s">
        <v>103</v>
      </c>
      <c r="AP404" t="str">
        <f t="shared" si="102"/>
        <v>8B</v>
      </c>
      <c r="AQ404" s="145" t="s">
        <v>1826</v>
      </c>
      <c r="AR404" t="str">
        <f t="shared" si="103"/>
        <v>1-Adjusted Base Budget</v>
      </c>
      <c r="AS404" s="145" t="s">
        <v>1827</v>
      </c>
      <c r="AT404" t="s">
        <v>213</v>
      </c>
      <c r="AV404" t="str">
        <f t="shared" si="97"/>
        <v>ALUM</v>
      </c>
      <c r="AW404" t="str">
        <f t="shared" si="96"/>
        <v>ALUMNI RELATIONS</v>
      </c>
    </row>
    <row r="405" spans="1:49">
      <c r="A405" s="59">
        <v>2018</v>
      </c>
      <c r="B405" t="s">
        <v>137</v>
      </c>
      <c r="C405" t="s">
        <v>104</v>
      </c>
      <c r="D405" t="s">
        <v>103</v>
      </c>
      <c r="E405" t="s">
        <v>692</v>
      </c>
      <c r="F405" t="s">
        <v>228</v>
      </c>
      <c r="H405" t="s">
        <v>103</v>
      </c>
      <c r="I405" s="170" t="s">
        <v>102</v>
      </c>
      <c r="J405" t="s">
        <v>103</v>
      </c>
      <c r="K405" t="s">
        <v>214</v>
      </c>
      <c r="L405" t="s">
        <v>419</v>
      </c>
      <c r="M405" t="s">
        <v>420</v>
      </c>
      <c r="N405" t="s">
        <v>217</v>
      </c>
      <c r="O405" t="s">
        <v>263</v>
      </c>
      <c r="P405" t="s">
        <v>414</v>
      </c>
      <c r="Q405" t="s">
        <v>415</v>
      </c>
      <c r="R405" t="s">
        <v>416</v>
      </c>
      <c r="S405" t="s">
        <v>338</v>
      </c>
      <c r="T405" t="s">
        <v>339</v>
      </c>
      <c r="U405" s="61" t="s">
        <v>340</v>
      </c>
      <c r="V405" t="s">
        <v>585</v>
      </c>
      <c r="W405" t="s">
        <v>263</v>
      </c>
      <c r="X405" s="59">
        <v>245293</v>
      </c>
      <c r="Y405" s="59">
        <v>245293</v>
      </c>
      <c r="AA405" s="146" t="str">
        <f t="shared" si="93"/>
        <v>EX</v>
      </c>
      <c r="AB405" s="146">
        <f t="shared" si="95"/>
        <v>0</v>
      </c>
      <c r="AC405" t="str">
        <f t="shared" si="98"/>
        <v>EX</v>
      </c>
      <c r="AD405" s="74">
        <f t="shared" si="99"/>
        <v>245293</v>
      </c>
      <c r="AE405" s="74">
        <f t="shared" si="104"/>
        <v>245293</v>
      </c>
      <c r="AF405">
        <v>1</v>
      </c>
      <c r="AG405">
        <v>0</v>
      </c>
      <c r="AH405" s="74">
        <v>0</v>
      </c>
      <c r="AJ405" s="74">
        <f t="shared" si="100"/>
        <v>0</v>
      </c>
      <c r="AK405" s="74">
        <f t="shared" si="94"/>
        <v>245293</v>
      </c>
      <c r="AL405" t="str">
        <f t="shared" si="101"/>
        <v>N</v>
      </c>
      <c r="AN405" t="s">
        <v>104</v>
      </c>
      <c r="AO405" t="s">
        <v>103</v>
      </c>
      <c r="AP405" t="str">
        <f t="shared" si="102"/>
        <v>8B</v>
      </c>
      <c r="AQ405" s="145" t="s">
        <v>1826</v>
      </c>
      <c r="AR405" t="str">
        <f t="shared" si="103"/>
        <v>1-Adjusted Base Budget</v>
      </c>
      <c r="AS405" s="145" t="s">
        <v>1827</v>
      </c>
      <c r="AT405" t="s">
        <v>213</v>
      </c>
      <c r="AV405" t="str">
        <f t="shared" si="97"/>
        <v>ALUM</v>
      </c>
      <c r="AW405" t="str">
        <f t="shared" si="96"/>
        <v>ALUMNI RELATIONS</v>
      </c>
    </row>
    <row r="406" spans="1:49">
      <c r="A406" s="59">
        <v>2018</v>
      </c>
      <c r="B406" t="s">
        <v>137</v>
      </c>
      <c r="C406" t="s">
        <v>104</v>
      </c>
      <c r="D406" t="s">
        <v>103</v>
      </c>
      <c r="E406" t="s">
        <v>692</v>
      </c>
      <c r="F406" t="s">
        <v>228</v>
      </c>
      <c r="H406" t="s">
        <v>103</v>
      </c>
      <c r="I406" s="170" t="s">
        <v>102</v>
      </c>
      <c r="J406" t="s">
        <v>103</v>
      </c>
      <c r="K406" t="s">
        <v>214</v>
      </c>
      <c r="L406" t="s">
        <v>568</v>
      </c>
      <c r="M406" t="s">
        <v>569</v>
      </c>
      <c r="N406" t="s">
        <v>217</v>
      </c>
      <c r="O406" t="s">
        <v>263</v>
      </c>
      <c r="P406" t="s">
        <v>414</v>
      </c>
      <c r="Q406" t="s">
        <v>415</v>
      </c>
      <c r="R406" t="s">
        <v>416</v>
      </c>
      <c r="S406" t="s">
        <v>338</v>
      </c>
      <c r="T406" t="s">
        <v>339</v>
      </c>
      <c r="U406" s="61" t="s">
        <v>340</v>
      </c>
      <c r="V406" t="s">
        <v>585</v>
      </c>
      <c r="W406" t="s">
        <v>263</v>
      </c>
      <c r="X406" s="59">
        <v>44057</v>
      </c>
      <c r="Y406" s="59">
        <v>44057</v>
      </c>
      <c r="AA406" s="146" t="str">
        <f t="shared" si="93"/>
        <v>EX</v>
      </c>
      <c r="AB406" s="146">
        <f t="shared" si="95"/>
        <v>0</v>
      </c>
      <c r="AC406" t="str">
        <f t="shared" si="98"/>
        <v>EX</v>
      </c>
      <c r="AD406" s="74">
        <f t="shared" si="99"/>
        <v>44057</v>
      </c>
      <c r="AE406" s="74">
        <f t="shared" si="104"/>
        <v>44057</v>
      </c>
      <c r="AF406">
        <v>1</v>
      </c>
      <c r="AG406">
        <v>0</v>
      </c>
      <c r="AH406" s="74">
        <v>0</v>
      </c>
      <c r="AJ406" s="74">
        <f t="shared" si="100"/>
        <v>0</v>
      </c>
      <c r="AK406" s="74">
        <f t="shared" si="94"/>
        <v>44057</v>
      </c>
      <c r="AL406" t="str">
        <f t="shared" si="101"/>
        <v>N</v>
      </c>
      <c r="AN406" t="s">
        <v>104</v>
      </c>
      <c r="AO406" t="s">
        <v>103</v>
      </c>
      <c r="AP406" t="str">
        <f t="shared" si="102"/>
        <v>8B</v>
      </c>
      <c r="AQ406" s="145" t="s">
        <v>1826</v>
      </c>
      <c r="AR406" t="str">
        <f t="shared" si="103"/>
        <v>1-Adjusted Base Budget</v>
      </c>
      <c r="AS406" s="145" t="s">
        <v>1827</v>
      </c>
      <c r="AT406" t="s">
        <v>213</v>
      </c>
      <c r="AV406" t="str">
        <f t="shared" si="97"/>
        <v>ALUM</v>
      </c>
      <c r="AW406" t="str">
        <f t="shared" si="96"/>
        <v>ALUMNI RELATIONS</v>
      </c>
    </row>
    <row r="407" spans="1:49">
      <c r="A407" s="59">
        <v>2018</v>
      </c>
      <c r="B407" t="s">
        <v>137</v>
      </c>
      <c r="C407" t="s">
        <v>104</v>
      </c>
      <c r="D407" t="s">
        <v>103</v>
      </c>
      <c r="E407" t="s">
        <v>692</v>
      </c>
      <c r="F407" t="s">
        <v>228</v>
      </c>
      <c r="H407" t="s">
        <v>103</v>
      </c>
      <c r="I407" s="170" t="s">
        <v>102</v>
      </c>
      <c r="J407" t="s">
        <v>103</v>
      </c>
      <c r="K407" t="s">
        <v>214</v>
      </c>
      <c r="L407" t="s">
        <v>315</v>
      </c>
      <c r="M407" t="s">
        <v>316</v>
      </c>
      <c r="N407" t="s">
        <v>217</v>
      </c>
      <c r="O407" t="s">
        <v>263</v>
      </c>
      <c r="P407" t="s">
        <v>317</v>
      </c>
      <c r="Q407" t="s">
        <v>318</v>
      </c>
      <c r="R407" t="s">
        <v>319</v>
      </c>
      <c r="S407" t="s">
        <v>281</v>
      </c>
      <c r="T407" t="s">
        <v>282</v>
      </c>
      <c r="U407" s="61" t="s">
        <v>283</v>
      </c>
      <c r="V407" t="s">
        <v>585</v>
      </c>
      <c r="W407" t="s">
        <v>219</v>
      </c>
      <c r="X407" s="59">
        <v>232200</v>
      </c>
      <c r="Y407" s="59">
        <v>232200</v>
      </c>
      <c r="AA407" s="146" t="str">
        <f t="shared" si="93"/>
        <v>IN</v>
      </c>
      <c r="AB407" s="146" t="str">
        <f t="shared" si="95"/>
        <v>10cr</v>
      </c>
      <c r="AC407" t="str">
        <f t="shared" si="98"/>
        <v>Allot/Xfer IN</v>
      </c>
      <c r="AD407" s="74">
        <f t="shared" si="99"/>
        <v>-232200</v>
      </c>
      <c r="AE407" s="74">
        <f t="shared" si="104"/>
        <v>232200</v>
      </c>
      <c r="AF407">
        <v>1</v>
      </c>
      <c r="AG407">
        <v>0</v>
      </c>
      <c r="AH407" s="74">
        <v>0</v>
      </c>
      <c r="AJ407" s="74">
        <f t="shared" si="100"/>
        <v>0</v>
      </c>
      <c r="AK407" s="74">
        <f t="shared" si="94"/>
        <v>232200</v>
      </c>
      <c r="AL407" t="str">
        <f t="shared" si="101"/>
        <v>N</v>
      </c>
      <c r="AN407" t="s">
        <v>104</v>
      </c>
      <c r="AO407" t="s">
        <v>103</v>
      </c>
      <c r="AP407" t="str">
        <f t="shared" si="102"/>
        <v>8B</v>
      </c>
      <c r="AQ407" s="145" t="s">
        <v>1826</v>
      </c>
      <c r="AR407" t="str">
        <f t="shared" si="103"/>
        <v>1-Adjusted Base Budget</v>
      </c>
      <c r="AS407" s="145" t="s">
        <v>1827</v>
      </c>
      <c r="AT407" t="s">
        <v>213</v>
      </c>
      <c r="AV407" t="str">
        <f t="shared" si="97"/>
        <v>ALUM</v>
      </c>
      <c r="AW407" t="str">
        <f t="shared" si="96"/>
        <v>ALUMNI RELATIONS</v>
      </c>
    </row>
    <row r="408" spans="1:49">
      <c r="A408" s="59">
        <v>2018</v>
      </c>
      <c r="B408" t="s">
        <v>137</v>
      </c>
      <c r="C408" t="s">
        <v>104</v>
      </c>
      <c r="D408" t="s">
        <v>103</v>
      </c>
      <c r="E408" t="s">
        <v>692</v>
      </c>
      <c r="F408" t="s">
        <v>228</v>
      </c>
      <c r="H408" t="s">
        <v>103</v>
      </c>
      <c r="I408" s="170" t="s">
        <v>102</v>
      </c>
      <c r="J408" t="s">
        <v>103</v>
      </c>
      <c r="K408" t="s">
        <v>214</v>
      </c>
      <c r="L408" t="s">
        <v>574</v>
      </c>
      <c r="M408" t="s">
        <v>575</v>
      </c>
      <c r="N408" t="s">
        <v>576</v>
      </c>
      <c r="O408" t="s">
        <v>263</v>
      </c>
      <c r="P408" t="s">
        <v>379</v>
      </c>
      <c r="Q408" t="s">
        <v>379</v>
      </c>
      <c r="R408" t="s">
        <v>380</v>
      </c>
      <c r="S408" t="s">
        <v>264</v>
      </c>
      <c r="T408" t="s">
        <v>265</v>
      </c>
      <c r="U408" s="61" t="s">
        <v>266</v>
      </c>
      <c r="V408" t="s">
        <v>585</v>
      </c>
      <c r="W408" t="s">
        <v>263</v>
      </c>
      <c r="X408" s="59">
        <v>8500</v>
      </c>
      <c r="Y408" s="59">
        <v>8500</v>
      </c>
      <c r="AA408" s="146" t="str">
        <f t="shared" si="93"/>
        <v>EX</v>
      </c>
      <c r="AB408" s="146">
        <f t="shared" si="95"/>
        <v>0</v>
      </c>
      <c r="AC408" t="str">
        <f t="shared" si="98"/>
        <v>EX</v>
      </c>
      <c r="AD408" s="74">
        <f t="shared" si="99"/>
        <v>8500</v>
      </c>
      <c r="AE408" s="74">
        <f t="shared" si="104"/>
        <v>8500</v>
      </c>
      <c r="AF408">
        <v>1</v>
      </c>
      <c r="AG408">
        <v>0</v>
      </c>
      <c r="AH408" s="74">
        <v>0</v>
      </c>
      <c r="AJ408" s="74">
        <f t="shared" si="100"/>
        <v>0</v>
      </c>
      <c r="AK408" s="74">
        <f t="shared" si="94"/>
        <v>8500</v>
      </c>
      <c r="AL408" t="str">
        <f t="shared" si="101"/>
        <v>N</v>
      </c>
      <c r="AN408" t="s">
        <v>104</v>
      </c>
      <c r="AO408" t="s">
        <v>103</v>
      </c>
      <c r="AP408" t="str">
        <f t="shared" si="102"/>
        <v>8B</v>
      </c>
      <c r="AQ408" s="145" t="s">
        <v>1826</v>
      </c>
      <c r="AR408" t="str">
        <f t="shared" si="103"/>
        <v>1-Adjusted Base Budget</v>
      </c>
      <c r="AS408" s="145" t="s">
        <v>1827</v>
      </c>
      <c r="AT408" t="s">
        <v>213</v>
      </c>
      <c r="AV408" t="str">
        <f t="shared" si="97"/>
        <v>ALUM</v>
      </c>
      <c r="AW408" t="str">
        <f t="shared" si="96"/>
        <v>ALUMNI RELATIONS</v>
      </c>
    </row>
    <row r="409" spans="1:49">
      <c r="A409" s="59">
        <v>2018</v>
      </c>
      <c r="B409" t="s">
        <v>137</v>
      </c>
      <c r="C409" t="s">
        <v>706</v>
      </c>
      <c r="D409" t="s">
        <v>707</v>
      </c>
      <c r="E409" t="s">
        <v>708</v>
      </c>
      <c r="F409" t="s">
        <v>228</v>
      </c>
      <c r="H409" t="s">
        <v>709</v>
      </c>
      <c r="I409" s="170" t="s">
        <v>75</v>
      </c>
      <c r="J409" t="s">
        <v>76</v>
      </c>
      <c r="K409" t="s">
        <v>214</v>
      </c>
      <c r="L409" t="s">
        <v>126</v>
      </c>
      <c r="M409" t="s">
        <v>345</v>
      </c>
      <c r="N409" t="s">
        <v>217</v>
      </c>
      <c r="O409" t="s">
        <v>263</v>
      </c>
      <c r="P409" t="s">
        <v>346</v>
      </c>
      <c r="Q409" t="s">
        <v>345</v>
      </c>
      <c r="R409" t="s">
        <v>347</v>
      </c>
      <c r="S409" t="s">
        <v>338</v>
      </c>
      <c r="T409" t="s">
        <v>339</v>
      </c>
      <c r="U409" s="61" t="s">
        <v>340</v>
      </c>
      <c r="V409" t="s">
        <v>710</v>
      </c>
      <c r="W409" t="s">
        <v>263</v>
      </c>
      <c r="X409" s="59">
        <v>499560</v>
      </c>
      <c r="Y409" s="59">
        <v>676570</v>
      </c>
      <c r="AA409" s="146" t="str">
        <f t="shared" si="93"/>
        <v>EX</v>
      </c>
      <c r="AB409" s="146">
        <f t="shared" si="95"/>
        <v>0</v>
      </c>
      <c r="AC409" t="str">
        <f t="shared" si="98"/>
        <v>EX</v>
      </c>
      <c r="AD409" s="74">
        <f t="shared" si="99"/>
        <v>676570</v>
      </c>
      <c r="AE409" s="74">
        <f t="shared" si="104"/>
        <v>676570</v>
      </c>
      <c r="AF409">
        <v>1.3809</v>
      </c>
      <c r="AG409">
        <v>18686</v>
      </c>
      <c r="AH409" s="74">
        <v>-14478.598000000058</v>
      </c>
      <c r="AJ409" s="74">
        <f t="shared" si="100"/>
        <v>4207.4019999999418</v>
      </c>
      <c r="AK409" s="74">
        <f t="shared" si="94"/>
        <v>680777.40199999989</v>
      </c>
      <c r="AL409" t="str">
        <f t="shared" si="101"/>
        <v>Y</v>
      </c>
      <c r="AN409" t="s">
        <v>77</v>
      </c>
      <c r="AO409" t="s">
        <v>76</v>
      </c>
      <c r="AP409" t="str">
        <f t="shared" si="102"/>
        <v>99</v>
      </c>
      <c r="AQ409" s="145" t="s">
        <v>1826</v>
      </c>
      <c r="AR409" t="str">
        <f t="shared" si="103"/>
        <v>2-Provision for Compensation Incr</v>
      </c>
      <c r="AS409" s="145" t="s">
        <v>1827</v>
      </c>
      <c r="AT409" t="s">
        <v>213</v>
      </c>
      <c r="AV409" t="str">
        <f t="shared" si="97"/>
        <v>VPR</v>
      </c>
      <c r="AW409" t="str">
        <f t="shared" si="96"/>
        <v>VP FOR RESEARCH</v>
      </c>
    </row>
    <row r="410" spans="1:49">
      <c r="A410" s="59">
        <v>2018</v>
      </c>
      <c r="B410" t="s">
        <v>137</v>
      </c>
      <c r="C410" t="s">
        <v>706</v>
      </c>
      <c r="D410" t="s">
        <v>707</v>
      </c>
      <c r="E410" t="s">
        <v>708</v>
      </c>
      <c r="F410" t="s">
        <v>228</v>
      </c>
      <c r="H410" t="s">
        <v>709</v>
      </c>
      <c r="I410" s="170" t="s">
        <v>75</v>
      </c>
      <c r="J410" t="s">
        <v>76</v>
      </c>
      <c r="K410" t="s">
        <v>214</v>
      </c>
      <c r="L410" t="s">
        <v>614</v>
      </c>
      <c r="M410" t="s">
        <v>615</v>
      </c>
      <c r="N410" t="s">
        <v>217</v>
      </c>
      <c r="O410" t="s">
        <v>263</v>
      </c>
      <c r="P410" t="s">
        <v>346</v>
      </c>
      <c r="Q410" t="s">
        <v>345</v>
      </c>
      <c r="R410" t="s">
        <v>347</v>
      </c>
      <c r="S410" t="s">
        <v>338</v>
      </c>
      <c r="T410" t="s">
        <v>339</v>
      </c>
      <c r="U410" s="61" t="s">
        <v>340</v>
      </c>
      <c r="V410" t="s">
        <v>710</v>
      </c>
      <c r="W410" t="s">
        <v>263</v>
      </c>
      <c r="X410" s="59">
        <v>-122115</v>
      </c>
      <c r="Y410" s="59">
        <v>-121116</v>
      </c>
      <c r="AA410" s="146" t="str">
        <f t="shared" si="93"/>
        <v>EX</v>
      </c>
      <c r="AB410" s="146">
        <f t="shared" si="95"/>
        <v>0</v>
      </c>
      <c r="AC410" t="str">
        <f t="shared" si="98"/>
        <v>EX</v>
      </c>
      <c r="AD410" s="74">
        <f t="shared" si="99"/>
        <v>-121116</v>
      </c>
      <c r="AE410" s="74">
        <f t="shared" si="104"/>
        <v>-121116</v>
      </c>
      <c r="AF410">
        <v>1</v>
      </c>
      <c r="AG410">
        <v>0</v>
      </c>
      <c r="AH410" s="74">
        <v>0</v>
      </c>
      <c r="AJ410" s="74">
        <f t="shared" si="100"/>
        <v>0</v>
      </c>
      <c r="AK410" s="74">
        <f t="shared" si="94"/>
        <v>-121116</v>
      </c>
      <c r="AL410" t="str">
        <f t="shared" si="101"/>
        <v>N</v>
      </c>
      <c r="AN410" t="s">
        <v>77</v>
      </c>
      <c r="AO410" t="s">
        <v>76</v>
      </c>
      <c r="AP410" t="str">
        <f t="shared" si="102"/>
        <v>91</v>
      </c>
      <c r="AQ410" s="145" t="s">
        <v>1826</v>
      </c>
      <c r="AR410" t="str">
        <f t="shared" si="103"/>
        <v>1-Adjusted Base Budget</v>
      </c>
      <c r="AS410" s="145" t="s">
        <v>1827</v>
      </c>
      <c r="AT410" t="s">
        <v>213</v>
      </c>
      <c r="AV410" t="str">
        <f t="shared" si="97"/>
        <v>VPR</v>
      </c>
      <c r="AW410" t="str">
        <f t="shared" si="96"/>
        <v>VP FOR RESEARCH</v>
      </c>
    </row>
    <row r="411" spans="1:49">
      <c r="A411" s="59">
        <v>2018</v>
      </c>
      <c r="B411" t="s">
        <v>137</v>
      </c>
      <c r="C411" t="s">
        <v>706</v>
      </c>
      <c r="D411" t="s">
        <v>707</v>
      </c>
      <c r="E411" t="s">
        <v>708</v>
      </c>
      <c r="F411" t="s">
        <v>228</v>
      </c>
      <c r="H411" t="s">
        <v>709</v>
      </c>
      <c r="I411" s="170" t="s">
        <v>75</v>
      </c>
      <c r="J411" t="s">
        <v>76</v>
      </c>
      <c r="K411" t="s">
        <v>214</v>
      </c>
      <c r="L411" t="s">
        <v>127</v>
      </c>
      <c r="M411" t="s">
        <v>455</v>
      </c>
      <c r="N411" t="s">
        <v>217</v>
      </c>
      <c r="O411" t="s">
        <v>263</v>
      </c>
      <c r="P411" t="s">
        <v>346</v>
      </c>
      <c r="Q411" t="s">
        <v>345</v>
      </c>
      <c r="R411" t="s">
        <v>347</v>
      </c>
      <c r="S411" t="s">
        <v>338</v>
      </c>
      <c r="T411" t="s">
        <v>339</v>
      </c>
      <c r="U411" s="61" t="s">
        <v>340</v>
      </c>
      <c r="V411" t="s">
        <v>710</v>
      </c>
      <c r="W411" t="s">
        <v>263</v>
      </c>
      <c r="X411" s="59">
        <v>541653</v>
      </c>
      <c r="Y411" s="59">
        <v>394638</v>
      </c>
      <c r="AA411" s="146" t="str">
        <f t="shared" si="93"/>
        <v>EX</v>
      </c>
      <c r="AB411" s="146">
        <f t="shared" si="95"/>
        <v>0</v>
      </c>
      <c r="AC411" t="str">
        <f t="shared" si="98"/>
        <v>EX</v>
      </c>
      <c r="AD411" s="74">
        <f t="shared" si="99"/>
        <v>394638</v>
      </c>
      <c r="AE411" s="74">
        <f t="shared" si="104"/>
        <v>394638</v>
      </c>
      <c r="AF411">
        <v>1.3809</v>
      </c>
      <c r="AG411">
        <v>10899</v>
      </c>
      <c r="AH411" s="74">
        <v>-8445.2532000000338</v>
      </c>
      <c r="AJ411" s="74">
        <f t="shared" si="100"/>
        <v>2453.7467999999662</v>
      </c>
      <c r="AK411" s="74">
        <f t="shared" si="94"/>
        <v>397091.74679999996</v>
      </c>
      <c r="AL411" t="str">
        <f t="shared" si="101"/>
        <v>Y</v>
      </c>
      <c r="AN411" t="s">
        <v>77</v>
      </c>
      <c r="AO411" t="s">
        <v>76</v>
      </c>
      <c r="AP411" t="str">
        <f t="shared" si="102"/>
        <v>99</v>
      </c>
      <c r="AQ411" s="145" t="s">
        <v>1826</v>
      </c>
      <c r="AR411" t="str">
        <f t="shared" si="103"/>
        <v>2-Provision for Compensation Incr</v>
      </c>
      <c r="AS411" s="145" t="s">
        <v>1827</v>
      </c>
      <c r="AT411" t="s">
        <v>213</v>
      </c>
      <c r="AV411" t="str">
        <f t="shared" si="97"/>
        <v>VPR</v>
      </c>
      <c r="AW411" t="str">
        <f t="shared" si="96"/>
        <v>VP FOR RESEARCH</v>
      </c>
    </row>
    <row r="412" spans="1:49">
      <c r="A412" s="59">
        <v>2018</v>
      </c>
      <c r="B412" t="s">
        <v>137</v>
      </c>
      <c r="C412" t="s">
        <v>706</v>
      </c>
      <c r="D412" t="s">
        <v>707</v>
      </c>
      <c r="E412" t="s">
        <v>708</v>
      </c>
      <c r="F412" t="s">
        <v>228</v>
      </c>
      <c r="H412" t="s">
        <v>709</v>
      </c>
      <c r="I412" s="170" t="s">
        <v>75</v>
      </c>
      <c r="J412" t="s">
        <v>76</v>
      </c>
      <c r="K412" t="s">
        <v>214</v>
      </c>
      <c r="L412" t="s">
        <v>128</v>
      </c>
      <c r="M412" t="s">
        <v>457</v>
      </c>
      <c r="N412" t="s">
        <v>217</v>
      </c>
      <c r="O412" t="s">
        <v>263</v>
      </c>
      <c r="P412" t="s">
        <v>458</v>
      </c>
      <c r="Q412" t="s">
        <v>459</v>
      </c>
      <c r="R412" t="s">
        <v>460</v>
      </c>
      <c r="S412" t="s">
        <v>338</v>
      </c>
      <c r="T412" t="s">
        <v>339</v>
      </c>
      <c r="U412" s="61" t="s">
        <v>340</v>
      </c>
      <c r="V412" t="s">
        <v>710</v>
      </c>
      <c r="W412" t="s">
        <v>263</v>
      </c>
      <c r="X412" s="59">
        <v>176176</v>
      </c>
      <c r="Y412" s="59">
        <v>146176</v>
      </c>
      <c r="AA412" s="146" t="str">
        <f t="shared" si="93"/>
        <v>EX</v>
      </c>
      <c r="AB412" s="146">
        <f t="shared" si="95"/>
        <v>0</v>
      </c>
      <c r="AC412" t="str">
        <f t="shared" si="98"/>
        <v>EX</v>
      </c>
      <c r="AD412" s="74">
        <f t="shared" si="99"/>
        <v>146176</v>
      </c>
      <c r="AE412" s="74">
        <f t="shared" si="104"/>
        <v>146176</v>
      </c>
      <c r="AF412">
        <v>1.3859999999999999</v>
      </c>
      <c r="AG412">
        <v>4052</v>
      </c>
      <c r="AH412" s="74">
        <v>-570.08640000000219</v>
      </c>
      <c r="AJ412" s="74">
        <f t="shared" si="100"/>
        <v>3481.913599999998</v>
      </c>
      <c r="AK412" s="74">
        <f t="shared" si="94"/>
        <v>149657.9136</v>
      </c>
      <c r="AL412" t="str">
        <f t="shared" si="101"/>
        <v>Y</v>
      </c>
      <c r="AN412" t="s">
        <v>77</v>
      </c>
      <c r="AO412" t="s">
        <v>76</v>
      </c>
      <c r="AP412" t="str">
        <f t="shared" si="102"/>
        <v>99</v>
      </c>
      <c r="AQ412" s="145" t="s">
        <v>1826</v>
      </c>
      <c r="AR412" t="str">
        <f t="shared" si="103"/>
        <v>2-Provision for Compensation Incr</v>
      </c>
      <c r="AS412" s="145" t="s">
        <v>1827</v>
      </c>
      <c r="AT412" t="s">
        <v>213</v>
      </c>
      <c r="AV412" t="str">
        <f t="shared" si="97"/>
        <v>VPR</v>
      </c>
      <c r="AW412" t="str">
        <f t="shared" si="96"/>
        <v>VP FOR RESEARCH</v>
      </c>
    </row>
    <row r="413" spans="1:49">
      <c r="A413" s="59">
        <v>2018</v>
      </c>
      <c r="B413" t="s">
        <v>137</v>
      </c>
      <c r="C413" t="s">
        <v>706</v>
      </c>
      <c r="D413" t="s">
        <v>707</v>
      </c>
      <c r="E413" t="s">
        <v>708</v>
      </c>
      <c r="F413" t="s">
        <v>228</v>
      </c>
      <c r="H413" t="s">
        <v>709</v>
      </c>
      <c r="I413" s="170" t="s">
        <v>75</v>
      </c>
      <c r="J413" t="s">
        <v>76</v>
      </c>
      <c r="K413" t="s">
        <v>214</v>
      </c>
      <c r="L413" t="s">
        <v>461</v>
      </c>
      <c r="M413" t="s">
        <v>462</v>
      </c>
      <c r="N413" t="s">
        <v>217</v>
      </c>
      <c r="O413" t="s">
        <v>263</v>
      </c>
      <c r="P413" t="s">
        <v>458</v>
      </c>
      <c r="Q413" t="s">
        <v>459</v>
      </c>
      <c r="R413" t="s">
        <v>460</v>
      </c>
      <c r="S413" t="s">
        <v>338</v>
      </c>
      <c r="T413" t="s">
        <v>339</v>
      </c>
      <c r="U413" s="61" t="s">
        <v>340</v>
      </c>
      <c r="V413" t="s">
        <v>710</v>
      </c>
      <c r="W413" t="s">
        <v>263</v>
      </c>
      <c r="X413" s="59">
        <v>-8</v>
      </c>
      <c r="Y413" s="59">
        <v>-8</v>
      </c>
      <c r="AA413" s="146" t="str">
        <f t="shared" si="93"/>
        <v>EX</v>
      </c>
      <c r="AB413" s="146">
        <f t="shared" si="95"/>
        <v>0</v>
      </c>
      <c r="AC413" t="str">
        <f t="shared" si="98"/>
        <v>EX</v>
      </c>
      <c r="AD413" s="74">
        <f t="shared" si="99"/>
        <v>-8</v>
      </c>
      <c r="AE413" s="74">
        <f t="shared" si="104"/>
        <v>-8</v>
      </c>
      <c r="AF413">
        <v>1</v>
      </c>
      <c r="AG413">
        <v>0</v>
      </c>
      <c r="AH413" s="74">
        <v>0</v>
      </c>
      <c r="AJ413" s="74">
        <f t="shared" si="100"/>
        <v>0</v>
      </c>
      <c r="AK413" s="74">
        <f t="shared" si="94"/>
        <v>-8</v>
      </c>
      <c r="AL413" t="str">
        <f t="shared" si="101"/>
        <v>N</v>
      </c>
      <c r="AN413" t="s">
        <v>77</v>
      </c>
      <c r="AO413" t="s">
        <v>76</v>
      </c>
      <c r="AP413" t="str">
        <f t="shared" si="102"/>
        <v>91</v>
      </c>
      <c r="AQ413" s="145" t="s">
        <v>1826</v>
      </c>
      <c r="AR413" t="str">
        <f t="shared" si="103"/>
        <v>1-Adjusted Base Budget</v>
      </c>
      <c r="AS413" s="145" t="s">
        <v>1827</v>
      </c>
      <c r="AT413" t="s">
        <v>213</v>
      </c>
      <c r="AV413" t="str">
        <f t="shared" si="97"/>
        <v>VPR</v>
      </c>
      <c r="AW413" t="str">
        <f t="shared" si="96"/>
        <v>VP FOR RESEARCH</v>
      </c>
    </row>
    <row r="414" spans="1:49">
      <c r="A414" s="59">
        <v>2018</v>
      </c>
      <c r="B414" t="s">
        <v>137</v>
      </c>
      <c r="C414" t="s">
        <v>706</v>
      </c>
      <c r="D414" t="s">
        <v>707</v>
      </c>
      <c r="E414" t="s">
        <v>708</v>
      </c>
      <c r="F414" t="s">
        <v>228</v>
      </c>
      <c r="H414" t="s">
        <v>709</v>
      </c>
      <c r="I414" s="170" t="s">
        <v>75</v>
      </c>
      <c r="J414" t="s">
        <v>76</v>
      </c>
      <c r="K414" t="s">
        <v>214</v>
      </c>
      <c r="L414" t="s">
        <v>695</v>
      </c>
      <c r="M414" t="s">
        <v>696</v>
      </c>
      <c r="N414" t="s">
        <v>217</v>
      </c>
      <c r="O414" t="s">
        <v>263</v>
      </c>
      <c r="P414" t="s">
        <v>379</v>
      </c>
      <c r="Q414" t="s">
        <v>379</v>
      </c>
      <c r="R414" t="s">
        <v>380</v>
      </c>
      <c r="S414" t="s">
        <v>264</v>
      </c>
      <c r="T414" t="s">
        <v>265</v>
      </c>
      <c r="U414" s="61" t="s">
        <v>266</v>
      </c>
      <c r="V414" t="s">
        <v>710</v>
      </c>
      <c r="W414" t="s">
        <v>263</v>
      </c>
      <c r="X414" s="59">
        <v>350</v>
      </c>
      <c r="Y414" s="59">
        <v>350</v>
      </c>
      <c r="AA414" s="146" t="str">
        <f t="shared" si="93"/>
        <v>EX</v>
      </c>
      <c r="AB414" s="146">
        <f t="shared" si="95"/>
        <v>0</v>
      </c>
      <c r="AC414" t="str">
        <f t="shared" si="98"/>
        <v>EX</v>
      </c>
      <c r="AD414" s="74">
        <f t="shared" si="99"/>
        <v>350</v>
      </c>
      <c r="AE414" s="74">
        <f t="shared" si="104"/>
        <v>350</v>
      </c>
      <c r="AF414">
        <v>1</v>
      </c>
      <c r="AG414">
        <v>0</v>
      </c>
      <c r="AH414" s="74">
        <v>0</v>
      </c>
      <c r="AJ414" s="74">
        <f t="shared" si="100"/>
        <v>0</v>
      </c>
      <c r="AK414" s="74">
        <f t="shared" si="94"/>
        <v>350</v>
      </c>
      <c r="AL414" t="str">
        <f t="shared" si="101"/>
        <v>N</v>
      </c>
      <c r="AN414" t="s">
        <v>77</v>
      </c>
      <c r="AO414" t="s">
        <v>76</v>
      </c>
      <c r="AP414" t="str">
        <f t="shared" si="102"/>
        <v>91</v>
      </c>
      <c r="AQ414" s="145" t="s">
        <v>1826</v>
      </c>
      <c r="AR414" t="str">
        <f t="shared" si="103"/>
        <v>1-Adjusted Base Budget</v>
      </c>
      <c r="AS414" s="145" t="s">
        <v>1827</v>
      </c>
      <c r="AT414" t="s">
        <v>213</v>
      </c>
      <c r="AV414" t="str">
        <f t="shared" si="97"/>
        <v>VPR</v>
      </c>
      <c r="AW414" t="str">
        <f t="shared" si="96"/>
        <v>VP FOR RESEARCH</v>
      </c>
    </row>
    <row r="415" spans="1:49">
      <c r="A415" s="59">
        <v>2018</v>
      </c>
      <c r="B415" t="s">
        <v>137</v>
      </c>
      <c r="C415" t="s">
        <v>706</v>
      </c>
      <c r="D415" t="s">
        <v>707</v>
      </c>
      <c r="E415" t="s">
        <v>708</v>
      </c>
      <c r="F415" t="s">
        <v>228</v>
      </c>
      <c r="H415" t="s">
        <v>709</v>
      </c>
      <c r="I415" s="170" t="s">
        <v>75</v>
      </c>
      <c r="J415" t="s">
        <v>76</v>
      </c>
      <c r="K415" t="s">
        <v>214</v>
      </c>
      <c r="L415" t="s">
        <v>350</v>
      </c>
      <c r="M415" t="s">
        <v>351</v>
      </c>
      <c r="N415" t="s">
        <v>217</v>
      </c>
      <c r="O415" t="s">
        <v>263</v>
      </c>
      <c r="P415" t="s">
        <v>352</v>
      </c>
      <c r="Q415" t="s">
        <v>353</v>
      </c>
      <c r="R415" t="s">
        <v>354</v>
      </c>
      <c r="S415" t="s">
        <v>264</v>
      </c>
      <c r="T415" t="s">
        <v>265</v>
      </c>
      <c r="U415" s="61" t="s">
        <v>266</v>
      </c>
      <c r="V415" t="s">
        <v>710</v>
      </c>
      <c r="W415" t="s">
        <v>263</v>
      </c>
      <c r="X415" s="59">
        <v>8000</v>
      </c>
      <c r="Y415" s="59">
        <v>6606</v>
      </c>
      <c r="AA415" s="146" t="str">
        <f t="shared" si="93"/>
        <v>EX</v>
      </c>
      <c r="AB415" s="146">
        <f t="shared" si="95"/>
        <v>0</v>
      </c>
      <c r="AC415" t="str">
        <f t="shared" si="98"/>
        <v>EX</v>
      </c>
      <c r="AD415" s="74">
        <f t="shared" si="99"/>
        <v>6606</v>
      </c>
      <c r="AE415" s="74">
        <f t="shared" si="104"/>
        <v>6606</v>
      </c>
      <c r="AF415">
        <v>1</v>
      </c>
      <c r="AG415">
        <v>0</v>
      </c>
      <c r="AH415" s="74">
        <v>0</v>
      </c>
      <c r="AJ415" s="74">
        <f t="shared" si="100"/>
        <v>0</v>
      </c>
      <c r="AK415" s="74">
        <f t="shared" si="94"/>
        <v>6606</v>
      </c>
      <c r="AL415" t="str">
        <f t="shared" si="101"/>
        <v>N</v>
      </c>
      <c r="AN415" t="s">
        <v>77</v>
      </c>
      <c r="AO415" t="s">
        <v>76</v>
      </c>
      <c r="AP415" t="str">
        <f t="shared" si="102"/>
        <v>91</v>
      </c>
      <c r="AQ415" s="145" t="s">
        <v>1826</v>
      </c>
      <c r="AR415" t="str">
        <f t="shared" si="103"/>
        <v>1-Adjusted Base Budget</v>
      </c>
      <c r="AS415" s="145" t="s">
        <v>1827</v>
      </c>
      <c r="AT415" t="s">
        <v>213</v>
      </c>
      <c r="AV415" t="str">
        <f t="shared" si="97"/>
        <v>VPR</v>
      </c>
      <c r="AW415" t="str">
        <f t="shared" si="96"/>
        <v>VP FOR RESEARCH</v>
      </c>
    </row>
    <row r="416" spans="1:49">
      <c r="A416" s="59">
        <v>2018</v>
      </c>
      <c r="B416" t="s">
        <v>137</v>
      </c>
      <c r="C416" t="s">
        <v>706</v>
      </c>
      <c r="D416" t="s">
        <v>707</v>
      </c>
      <c r="E416" t="s">
        <v>708</v>
      </c>
      <c r="F416" t="s">
        <v>228</v>
      </c>
      <c r="H416" t="s">
        <v>709</v>
      </c>
      <c r="I416" s="170" t="s">
        <v>75</v>
      </c>
      <c r="J416" t="s">
        <v>76</v>
      </c>
      <c r="K416" t="s">
        <v>214</v>
      </c>
      <c r="L416" t="s">
        <v>355</v>
      </c>
      <c r="M416" t="s">
        <v>356</v>
      </c>
      <c r="N416" t="s">
        <v>217</v>
      </c>
      <c r="O416" t="s">
        <v>263</v>
      </c>
      <c r="P416" t="s">
        <v>357</v>
      </c>
      <c r="Q416" t="s">
        <v>358</v>
      </c>
      <c r="R416" t="s">
        <v>359</v>
      </c>
      <c r="S416" t="s">
        <v>264</v>
      </c>
      <c r="T416" t="s">
        <v>265</v>
      </c>
      <c r="U416" s="61" t="s">
        <v>266</v>
      </c>
      <c r="V416" t="s">
        <v>710</v>
      </c>
      <c r="W416" t="s">
        <v>263</v>
      </c>
      <c r="X416" s="59">
        <v>10900</v>
      </c>
      <c r="Y416" s="59">
        <v>10900</v>
      </c>
      <c r="AA416" s="146" t="str">
        <f t="shared" si="93"/>
        <v>EX</v>
      </c>
      <c r="AB416" s="146">
        <f t="shared" si="95"/>
        <v>0</v>
      </c>
      <c r="AC416" t="str">
        <f t="shared" si="98"/>
        <v>EX</v>
      </c>
      <c r="AD416" s="74">
        <f t="shared" si="99"/>
        <v>10900</v>
      </c>
      <c r="AE416" s="74">
        <f t="shared" si="104"/>
        <v>10900</v>
      </c>
      <c r="AF416">
        <v>1</v>
      </c>
      <c r="AG416">
        <v>0</v>
      </c>
      <c r="AH416" s="74">
        <v>0</v>
      </c>
      <c r="AJ416" s="74">
        <f t="shared" si="100"/>
        <v>0</v>
      </c>
      <c r="AK416" s="74">
        <f t="shared" si="94"/>
        <v>10900</v>
      </c>
      <c r="AL416" t="str">
        <f t="shared" si="101"/>
        <v>N</v>
      </c>
      <c r="AN416" t="s">
        <v>77</v>
      </c>
      <c r="AO416" t="s">
        <v>76</v>
      </c>
      <c r="AP416" t="str">
        <f t="shared" si="102"/>
        <v>91</v>
      </c>
      <c r="AQ416" s="145" t="s">
        <v>1826</v>
      </c>
      <c r="AR416" t="str">
        <f t="shared" si="103"/>
        <v>1-Adjusted Base Budget</v>
      </c>
      <c r="AS416" s="145" t="s">
        <v>1827</v>
      </c>
      <c r="AT416" t="s">
        <v>213</v>
      </c>
      <c r="AV416" t="str">
        <f t="shared" si="97"/>
        <v>VPR</v>
      </c>
      <c r="AW416" t="str">
        <f t="shared" si="96"/>
        <v>VP FOR RESEARCH</v>
      </c>
    </row>
    <row r="417" spans="1:49">
      <c r="A417" s="59">
        <v>2018</v>
      </c>
      <c r="B417" t="s">
        <v>137</v>
      </c>
      <c r="C417" t="s">
        <v>706</v>
      </c>
      <c r="D417" t="s">
        <v>707</v>
      </c>
      <c r="E417" t="s">
        <v>708</v>
      </c>
      <c r="F417" t="s">
        <v>228</v>
      </c>
      <c r="H417" t="s">
        <v>709</v>
      </c>
      <c r="I417" s="170" t="s">
        <v>75</v>
      </c>
      <c r="J417" t="s">
        <v>76</v>
      </c>
      <c r="K417" t="s">
        <v>214</v>
      </c>
      <c r="L417" t="s">
        <v>377</v>
      </c>
      <c r="M417" t="s">
        <v>378</v>
      </c>
      <c r="N417" t="s">
        <v>217</v>
      </c>
      <c r="O417" t="s">
        <v>263</v>
      </c>
      <c r="P417" t="s">
        <v>379</v>
      </c>
      <c r="Q417" t="s">
        <v>379</v>
      </c>
      <c r="R417" t="s">
        <v>380</v>
      </c>
      <c r="S417" t="s">
        <v>264</v>
      </c>
      <c r="T417" t="s">
        <v>265</v>
      </c>
      <c r="U417" s="61" t="s">
        <v>266</v>
      </c>
      <c r="V417" t="s">
        <v>710</v>
      </c>
      <c r="W417" t="s">
        <v>263</v>
      </c>
      <c r="X417" s="59">
        <v>1000</v>
      </c>
      <c r="Y417" s="59">
        <v>1000</v>
      </c>
      <c r="AA417" s="146" t="str">
        <f t="shared" si="93"/>
        <v>EX</v>
      </c>
      <c r="AB417" s="146">
        <f t="shared" si="95"/>
        <v>0</v>
      </c>
      <c r="AC417" t="str">
        <f t="shared" si="98"/>
        <v>EX</v>
      </c>
      <c r="AD417" s="74">
        <f t="shared" si="99"/>
        <v>1000</v>
      </c>
      <c r="AE417" s="74">
        <f t="shared" si="104"/>
        <v>1000</v>
      </c>
      <c r="AF417">
        <v>1</v>
      </c>
      <c r="AG417">
        <v>0</v>
      </c>
      <c r="AH417" s="74">
        <v>0</v>
      </c>
      <c r="AJ417" s="74">
        <f t="shared" si="100"/>
        <v>0</v>
      </c>
      <c r="AK417" s="74">
        <f t="shared" si="94"/>
        <v>1000</v>
      </c>
      <c r="AL417" t="str">
        <f t="shared" si="101"/>
        <v>N</v>
      </c>
      <c r="AN417" t="s">
        <v>77</v>
      </c>
      <c r="AO417" t="s">
        <v>76</v>
      </c>
      <c r="AP417" t="str">
        <f t="shared" si="102"/>
        <v>91</v>
      </c>
      <c r="AQ417" s="145" t="s">
        <v>1826</v>
      </c>
      <c r="AR417" t="str">
        <f t="shared" si="103"/>
        <v>1-Adjusted Base Budget</v>
      </c>
      <c r="AS417" s="145" t="s">
        <v>1827</v>
      </c>
      <c r="AT417" t="s">
        <v>213</v>
      </c>
      <c r="AV417" t="str">
        <f t="shared" si="97"/>
        <v>VPR</v>
      </c>
      <c r="AW417" t="str">
        <f t="shared" si="96"/>
        <v>VP FOR RESEARCH</v>
      </c>
    </row>
    <row r="418" spans="1:49">
      <c r="A418" s="59">
        <v>2018</v>
      </c>
      <c r="B418" t="s">
        <v>137</v>
      </c>
      <c r="C418" t="s">
        <v>706</v>
      </c>
      <c r="D418" t="s">
        <v>707</v>
      </c>
      <c r="E418" t="s">
        <v>708</v>
      </c>
      <c r="F418" t="s">
        <v>228</v>
      </c>
      <c r="H418" t="s">
        <v>709</v>
      </c>
      <c r="I418" s="170" t="s">
        <v>75</v>
      </c>
      <c r="J418" t="s">
        <v>76</v>
      </c>
      <c r="K418" t="s">
        <v>214</v>
      </c>
      <c r="L418" t="s">
        <v>499</v>
      </c>
      <c r="M418" t="s">
        <v>500</v>
      </c>
      <c r="N418" t="s">
        <v>217</v>
      </c>
      <c r="O418" t="s">
        <v>263</v>
      </c>
      <c r="P418" t="s">
        <v>379</v>
      </c>
      <c r="Q418" t="s">
        <v>379</v>
      </c>
      <c r="R418" t="s">
        <v>380</v>
      </c>
      <c r="S418" t="s">
        <v>264</v>
      </c>
      <c r="T418" t="s">
        <v>265</v>
      </c>
      <c r="U418" s="61" t="s">
        <v>266</v>
      </c>
      <c r="V418" t="s">
        <v>710</v>
      </c>
      <c r="W418" t="s">
        <v>263</v>
      </c>
      <c r="X418" s="59">
        <v>60</v>
      </c>
      <c r="Y418" s="59">
        <v>60</v>
      </c>
      <c r="AA418" s="146" t="str">
        <f t="shared" si="93"/>
        <v>EX</v>
      </c>
      <c r="AB418" s="146">
        <f t="shared" si="95"/>
        <v>0</v>
      </c>
      <c r="AC418" t="str">
        <f t="shared" si="98"/>
        <v>EX</v>
      </c>
      <c r="AD418" s="74">
        <f t="shared" si="99"/>
        <v>60</v>
      </c>
      <c r="AE418" s="74">
        <f t="shared" si="104"/>
        <v>60</v>
      </c>
      <c r="AF418">
        <v>1</v>
      </c>
      <c r="AG418">
        <v>0</v>
      </c>
      <c r="AH418" s="74">
        <v>0</v>
      </c>
      <c r="AJ418" s="74">
        <f t="shared" si="100"/>
        <v>0</v>
      </c>
      <c r="AK418" s="74">
        <f t="shared" si="94"/>
        <v>60</v>
      </c>
      <c r="AL418" t="str">
        <f t="shared" si="101"/>
        <v>N</v>
      </c>
      <c r="AN418" t="s">
        <v>77</v>
      </c>
      <c r="AO418" t="s">
        <v>76</v>
      </c>
      <c r="AP418" t="str">
        <f t="shared" si="102"/>
        <v>91</v>
      </c>
      <c r="AQ418" s="145" t="s">
        <v>1826</v>
      </c>
      <c r="AR418" t="str">
        <f t="shared" si="103"/>
        <v>1-Adjusted Base Budget</v>
      </c>
      <c r="AS418" s="145" t="s">
        <v>1827</v>
      </c>
      <c r="AT418" t="s">
        <v>213</v>
      </c>
      <c r="AV418" t="str">
        <f t="shared" si="97"/>
        <v>VPR</v>
      </c>
      <c r="AW418" t="str">
        <f t="shared" si="96"/>
        <v>VP FOR RESEARCH</v>
      </c>
    </row>
    <row r="419" spans="1:49">
      <c r="A419" s="59">
        <v>2018</v>
      </c>
      <c r="B419" t="s">
        <v>137</v>
      </c>
      <c r="C419" t="s">
        <v>706</v>
      </c>
      <c r="D419" t="s">
        <v>707</v>
      </c>
      <c r="E419" t="s">
        <v>708</v>
      </c>
      <c r="F419" t="s">
        <v>228</v>
      </c>
      <c r="H419" t="s">
        <v>709</v>
      </c>
      <c r="I419" s="170" t="s">
        <v>75</v>
      </c>
      <c r="J419" t="s">
        <v>76</v>
      </c>
      <c r="K419" t="s">
        <v>214</v>
      </c>
      <c r="L419" t="s">
        <v>505</v>
      </c>
      <c r="M419" t="s">
        <v>506</v>
      </c>
      <c r="N419" t="s">
        <v>217</v>
      </c>
      <c r="O419" t="s">
        <v>263</v>
      </c>
      <c r="P419" t="s">
        <v>379</v>
      </c>
      <c r="Q419" t="s">
        <v>379</v>
      </c>
      <c r="R419" t="s">
        <v>380</v>
      </c>
      <c r="S419" t="s">
        <v>264</v>
      </c>
      <c r="T419" t="s">
        <v>265</v>
      </c>
      <c r="U419" s="61" t="s">
        <v>266</v>
      </c>
      <c r="V419" t="s">
        <v>710</v>
      </c>
      <c r="W419" t="s">
        <v>263</v>
      </c>
      <c r="X419" s="59">
        <v>1000</v>
      </c>
      <c r="Y419" s="59">
        <v>1000</v>
      </c>
      <c r="AA419" s="146" t="str">
        <f t="shared" si="93"/>
        <v>EX</v>
      </c>
      <c r="AB419" s="146">
        <f t="shared" si="95"/>
        <v>0</v>
      </c>
      <c r="AC419" t="str">
        <f t="shared" si="98"/>
        <v>EX</v>
      </c>
      <c r="AD419" s="74">
        <f t="shared" si="99"/>
        <v>1000</v>
      </c>
      <c r="AE419" s="74">
        <f t="shared" si="104"/>
        <v>1000</v>
      </c>
      <c r="AF419">
        <v>1</v>
      </c>
      <c r="AG419">
        <v>0</v>
      </c>
      <c r="AH419" s="74">
        <v>0</v>
      </c>
      <c r="AJ419" s="74">
        <f t="shared" si="100"/>
        <v>0</v>
      </c>
      <c r="AK419" s="74">
        <f t="shared" si="94"/>
        <v>1000</v>
      </c>
      <c r="AL419" t="str">
        <f t="shared" si="101"/>
        <v>N</v>
      </c>
      <c r="AN419" t="s">
        <v>77</v>
      </c>
      <c r="AO419" t="s">
        <v>76</v>
      </c>
      <c r="AP419" t="str">
        <f t="shared" si="102"/>
        <v>91</v>
      </c>
      <c r="AQ419" s="145" t="s">
        <v>1826</v>
      </c>
      <c r="AR419" t="str">
        <f t="shared" si="103"/>
        <v>1-Adjusted Base Budget</v>
      </c>
      <c r="AS419" s="145" t="s">
        <v>1827</v>
      </c>
      <c r="AT419" t="s">
        <v>213</v>
      </c>
      <c r="AV419" t="str">
        <f t="shared" si="97"/>
        <v>VPR</v>
      </c>
      <c r="AW419" t="str">
        <f t="shared" si="96"/>
        <v>VP FOR RESEARCH</v>
      </c>
    </row>
    <row r="420" spans="1:49">
      <c r="A420" s="59">
        <v>2018</v>
      </c>
      <c r="B420" t="s">
        <v>137</v>
      </c>
      <c r="C420" t="s">
        <v>706</v>
      </c>
      <c r="D420" t="s">
        <v>707</v>
      </c>
      <c r="E420" t="s">
        <v>708</v>
      </c>
      <c r="F420" t="s">
        <v>228</v>
      </c>
      <c r="H420" t="s">
        <v>709</v>
      </c>
      <c r="I420" s="170" t="s">
        <v>75</v>
      </c>
      <c r="J420" t="s">
        <v>76</v>
      </c>
      <c r="K420" t="s">
        <v>214</v>
      </c>
      <c r="L420" t="s">
        <v>385</v>
      </c>
      <c r="M420" t="s">
        <v>386</v>
      </c>
      <c r="N420" t="s">
        <v>217</v>
      </c>
      <c r="O420" t="s">
        <v>263</v>
      </c>
      <c r="P420" t="s">
        <v>387</v>
      </c>
      <c r="Q420" t="s">
        <v>386</v>
      </c>
      <c r="R420" t="s">
        <v>388</v>
      </c>
      <c r="S420" t="s">
        <v>264</v>
      </c>
      <c r="T420" t="s">
        <v>265</v>
      </c>
      <c r="U420" s="61" t="s">
        <v>266</v>
      </c>
      <c r="V420" t="s">
        <v>710</v>
      </c>
      <c r="W420" t="s">
        <v>263</v>
      </c>
      <c r="X420" s="59">
        <v>500</v>
      </c>
      <c r="Y420" s="59">
        <v>500</v>
      </c>
      <c r="AA420" s="146" t="str">
        <f t="shared" si="93"/>
        <v>EX</v>
      </c>
      <c r="AB420" s="146">
        <f t="shared" si="95"/>
        <v>0</v>
      </c>
      <c r="AC420" t="str">
        <f t="shared" si="98"/>
        <v>EX</v>
      </c>
      <c r="AD420" s="74">
        <f t="shared" si="99"/>
        <v>500</v>
      </c>
      <c r="AE420" s="74">
        <f t="shared" si="104"/>
        <v>500</v>
      </c>
      <c r="AF420">
        <v>1</v>
      </c>
      <c r="AG420">
        <v>0</v>
      </c>
      <c r="AH420" s="74">
        <v>0</v>
      </c>
      <c r="AJ420" s="74">
        <f t="shared" si="100"/>
        <v>0</v>
      </c>
      <c r="AK420" s="74">
        <f t="shared" si="94"/>
        <v>500</v>
      </c>
      <c r="AL420" t="str">
        <f t="shared" si="101"/>
        <v>N</v>
      </c>
      <c r="AN420" t="s">
        <v>77</v>
      </c>
      <c r="AO420" t="s">
        <v>76</v>
      </c>
      <c r="AP420" t="str">
        <f t="shared" si="102"/>
        <v>91</v>
      </c>
      <c r="AQ420" s="145" t="s">
        <v>1826</v>
      </c>
      <c r="AR420" t="str">
        <f t="shared" si="103"/>
        <v>1-Adjusted Base Budget</v>
      </c>
      <c r="AS420" s="145" t="s">
        <v>1827</v>
      </c>
      <c r="AT420" t="s">
        <v>213</v>
      </c>
      <c r="AV420" t="str">
        <f t="shared" si="97"/>
        <v>VPR</v>
      </c>
      <c r="AW420" t="str">
        <f t="shared" si="96"/>
        <v>VP FOR RESEARCH</v>
      </c>
    </row>
    <row r="421" spans="1:49">
      <c r="A421" s="59">
        <v>2018</v>
      </c>
      <c r="B421" t="s">
        <v>137</v>
      </c>
      <c r="C421" t="s">
        <v>706</v>
      </c>
      <c r="D421" t="s">
        <v>707</v>
      </c>
      <c r="E421" t="s">
        <v>708</v>
      </c>
      <c r="F421" t="s">
        <v>228</v>
      </c>
      <c r="H421" t="s">
        <v>709</v>
      </c>
      <c r="I421" s="170" t="s">
        <v>75</v>
      </c>
      <c r="J421" t="s">
        <v>76</v>
      </c>
      <c r="K421" t="s">
        <v>214</v>
      </c>
      <c r="L421" t="s">
        <v>531</v>
      </c>
      <c r="M421" t="s">
        <v>532</v>
      </c>
      <c r="N421" t="s">
        <v>217</v>
      </c>
      <c r="O421" t="s">
        <v>263</v>
      </c>
      <c r="P421" t="s">
        <v>533</v>
      </c>
      <c r="Q421" t="s">
        <v>534</v>
      </c>
      <c r="R421" t="s">
        <v>535</v>
      </c>
      <c r="S421" t="s">
        <v>264</v>
      </c>
      <c r="T421" t="s">
        <v>265</v>
      </c>
      <c r="U421" s="61" t="s">
        <v>266</v>
      </c>
      <c r="V421" t="s">
        <v>710</v>
      </c>
      <c r="W421" t="s">
        <v>263</v>
      </c>
      <c r="X421" s="59">
        <v>500</v>
      </c>
      <c r="Y421" s="59">
        <v>500</v>
      </c>
      <c r="AA421" s="146" t="str">
        <f t="shared" si="93"/>
        <v>EX</v>
      </c>
      <c r="AB421" s="146">
        <f t="shared" si="95"/>
        <v>0</v>
      </c>
      <c r="AC421" t="str">
        <f t="shared" si="98"/>
        <v>EX</v>
      </c>
      <c r="AD421" s="74">
        <f t="shared" si="99"/>
        <v>500</v>
      </c>
      <c r="AE421" s="74">
        <f t="shared" si="104"/>
        <v>500</v>
      </c>
      <c r="AF421">
        <v>1</v>
      </c>
      <c r="AG421">
        <v>0</v>
      </c>
      <c r="AH421" s="74">
        <v>0</v>
      </c>
      <c r="AJ421" s="74">
        <f t="shared" si="100"/>
        <v>0</v>
      </c>
      <c r="AK421" s="74">
        <f t="shared" si="94"/>
        <v>500</v>
      </c>
      <c r="AL421" t="str">
        <f t="shared" si="101"/>
        <v>N</v>
      </c>
      <c r="AN421" t="s">
        <v>77</v>
      </c>
      <c r="AO421" t="s">
        <v>76</v>
      </c>
      <c r="AP421" t="str">
        <f t="shared" si="102"/>
        <v>91</v>
      </c>
      <c r="AQ421" s="145" t="s">
        <v>1826</v>
      </c>
      <c r="AR421" t="str">
        <f t="shared" si="103"/>
        <v>1-Adjusted Base Budget</v>
      </c>
      <c r="AS421" s="145" t="s">
        <v>1827</v>
      </c>
      <c r="AT421" t="s">
        <v>213</v>
      </c>
      <c r="AV421" t="str">
        <f t="shared" si="97"/>
        <v>VPR</v>
      </c>
      <c r="AW421" t="str">
        <f t="shared" si="96"/>
        <v>VP FOR RESEARCH</v>
      </c>
    </row>
    <row r="422" spans="1:49">
      <c r="A422" s="59">
        <v>2018</v>
      </c>
      <c r="B422" t="s">
        <v>137</v>
      </c>
      <c r="C422" t="s">
        <v>706</v>
      </c>
      <c r="D422" t="s">
        <v>707</v>
      </c>
      <c r="E422" t="s">
        <v>708</v>
      </c>
      <c r="F422" t="s">
        <v>228</v>
      </c>
      <c r="H422" t="s">
        <v>709</v>
      </c>
      <c r="I422" s="170" t="s">
        <v>75</v>
      </c>
      <c r="J422" t="s">
        <v>76</v>
      </c>
      <c r="K422" t="s">
        <v>214</v>
      </c>
      <c r="L422" t="s">
        <v>552</v>
      </c>
      <c r="M422" t="s">
        <v>553</v>
      </c>
      <c r="N422" t="s">
        <v>217</v>
      </c>
      <c r="O422" t="s">
        <v>263</v>
      </c>
      <c r="P422" t="s">
        <v>379</v>
      </c>
      <c r="Q422" t="s">
        <v>379</v>
      </c>
      <c r="R422" t="s">
        <v>380</v>
      </c>
      <c r="S422" t="s">
        <v>264</v>
      </c>
      <c r="T422" t="s">
        <v>265</v>
      </c>
      <c r="U422" s="61" t="s">
        <v>266</v>
      </c>
      <c r="V422" t="s">
        <v>710</v>
      </c>
      <c r="W422" t="s">
        <v>263</v>
      </c>
      <c r="X422" s="59">
        <v>100</v>
      </c>
      <c r="Y422" s="59">
        <v>100</v>
      </c>
      <c r="AA422" s="146" t="str">
        <f t="shared" si="93"/>
        <v>EX</v>
      </c>
      <c r="AB422" s="146">
        <f t="shared" si="95"/>
        <v>0</v>
      </c>
      <c r="AC422" t="str">
        <f t="shared" si="98"/>
        <v>EX</v>
      </c>
      <c r="AD422" s="74">
        <f t="shared" si="99"/>
        <v>100</v>
      </c>
      <c r="AE422" s="74">
        <f t="shared" si="104"/>
        <v>100</v>
      </c>
      <c r="AF422">
        <v>1</v>
      </c>
      <c r="AG422">
        <v>0</v>
      </c>
      <c r="AH422" s="74">
        <v>0</v>
      </c>
      <c r="AJ422" s="74">
        <f t="shared" si="100"/>
        <v>0</v>
      </c>
      <c r="AK422" s="74">
        <f t="shared" si="94"/>
        <v>100</v>
      </c>
      <c r="AL422" t="str">
        <f t="shared" si="101"/>
        <v>N</v>
      </c>
      <c r="AN422" t="s">
        <v>77</v>
      </c>
      <c r="AO422" t="s">
        <v>76</v>
      </c>
      <c r="AP422" t="str">
        <f t="shared" si="102"/>
        <v>91</v>
      </c>
      <c r="AQ422" s="145" t="s">
        <v>1826</v>
      </c>
      <c r="AR422" t="str">
        <f t="shared" si="103"/>
        <v>1-Adjusted Base Budget</v>
      </c>
      <c r="AS422" s="145" t="s">
        <v>1827</v>
      </c>
      <c r="AT422" t="s">
        <v>213</v>
      </c>
      <c r="AV422" t="str">
        <f t="shared" si="97"/>
        <v>VPR</v>
      </c>
      <c r="AW422" t="str">
        <f t="shared" si="96"/>
        <v>VP FOR RESEARCH</v>
      </c>
    </row>
    <row r="423" spans="1:49">
      <c r="A423" s="59">
        <v>2018</v>
      </c>
      <c r="B423" t="s">
        <v>137</v>
      </c>
      <c r="C423" t="s">
        <v>706</v>
      </c>
      <c r="D423" t="s">
        <v>707</v>
      </c>
      <c r="E423" t="s">
        <v>708</v>
      </c>
      <c r="F423" t="s">
        <v>228</v>
      </c>
      <c r="H423" t="s">
        <v>709</v>
      </c>
      <c r="I423" s="170" t="s">
        <v>75</v>
      </c>
      <c r="J423" t="s">
        <v>76</v>
      </c>
      <c r="K423" t="s">
        <v>214</v>
      </c>
      <c r="L423" t="s">
        <v>408</v>
      </c>
      <c r="M423" t="s">
        <v>409</v>
      </c>
      <c r="N423" t="s">
        <v>217</v>
      </c>
      <c r="O423" t="s">
        <v>263</v>
      </c>
      <c r="P423" t="s">
        <v>352</v>
      </c>
      <c r="Q423" t="s">
        <v>353</v>
      </c>
      <c r="R423" t="s">
        <v>354</v>
      </c>
      <c r="S423" t="s">
        <v>264</v>
      </c>
      <c r="T423" t="s">
        <v>265</v>
      </c>
      <c r="U423" s="61" t="s">
        <v>266</v>
      </c>
      <c r="V423" t="s">
        <v>710</v>
      </c>
      <c r="W423" t="s">
        <v>263</v>
      </c>
      <c r="X423" s="59">
        <v>24390</v>
      </c>
      <c r="Y423" s="59">
        <v>24390</v>
      </c>
      <c r="AA423" s="146" t="str">
        <f t="shared" si="93"/>
        <v>EX</v>
      </c>
      <c r="AB423" s="146">
        <f t="shared" si="95"/>
        <v>0</v>
      </c>
      <c r="AC423" t="str">
        <f t="shared" si="98"/>
        <v>EX</v>
      </c>
      <c r="AD423" s="74">
        <f t="shared" si="99"/>
        <v>24390</v>
      </c>
      <c r="AE423" s="74">
        <f t="shared" si="104"/>
        <v>24390</v>
      </c>
      <c r="AF423">
        <v>1</v>
      </c>
      <c r="AG423">
        <v>0</v>
      </c>
      <c r="AH423" s="74">
        <v>0</v>
      </c>
      <c r="AJ423" s="74">
        <f t="shared" si="100"/>
        <v>0</v>
      </c>
      <c r="AK423" s="74">
        <f t="shared" si="94"/>
        <v>24390</v>
      </c>
      <c r="AL423" t="str">
        <f t="shared" si="101"/>
        <v>N</v>
      </c>
      <c r="AN423" t="s">
        <v>77</v>
      </c>
      <c r="AO423" t="s">
        <v>76</v>
      </c>
      <c r="AP423" t="str">
        <f t="shared" si="102"/>
        <v>91</v>
      </c>
      <c r="AQ423" s="145" t="s">
        <v>1826</v>
      </c>
      <c r="AR423" t="str">
        <f t="shared" si="103"/>
        <v>1-Adjusted Base Budget</v>
      </c>
      <c r="AS423" s="145" t="s">
        <v>1827</v>
      </c>
      <c r="AT423" t="s">
        <v>213</v>
      </c>
      <c r="AV423" t="str">
        <f t="shared" si="97"/>
        <v>VPR</v>
      </c>
      <c r="AW423" t="str">
        <f t="shared" si="96"/>
        <v>VP FOR RESEARCH</v>
      </c>
    </row>
    <row r="424" spans="1:49">
      <c r="A424" s="59">
        <v>2018</v>
      </c>
      <c r="B424" t="s">
        <v>137</v>
      </c>
      <c r="C424" t="s">
        <v>706</v>
      </c>
      <c r="D424" t="s">
        <v>707</v>
      </c>
      <c r="E424" t="s">
        <v>708</v>
      </c>
      <c r="F424" t="s">
        <v>228</v>
      </c>
      <c r="H424" t="s">
        <v>709</v>
      </c>
      <c r="I424" s="170" t="s">
        <v>75</v>
      </c>
      <c r="J424" t="s">
        <v>76</v>
      </c>
      <c r="K424" t="s">
        <v>214</v>
      </c>
      <c r="L424" t="s">
        <v>410</v>
      </c>
      <c r="M424" t="s">
        <v>411</v>
      </c>
      <c r="N424" t="s">
        <v>217</v>
      </c>
      <c r="O424" t="s">
        <v>263</v>
      </c>
      <c r="P424" t="s">
        <v>379</v>
      </c>
      <c r="Q424" t="s">
        <v>379</v>
      </c>
      <c r="R424" t="s">
        <v>380</v>
      </c>
      <c r="S424" t="s">
        <v>264</v>
      </c>
      <c r="T424" t="s">
        <v>265</v>
      </c>
      <c r="U424" s="61" t="s">
        <v>266</v>
      </c>
      <c r="V424" t="s">
        <v>710</v>
      </c>
      <c r="W424" t="s">
        <v>263</v>
      </c>
      <c r="X424" s="59">
        <v>500</v>
      </c>
      <c r="Y424" s="59">
        <v>500</v>
      </c>
      <c r="AA424" s="146" t="str">
        <f t="shared" si="93"/>
        <v>EX</v>
      </c>
      <c r="AB424" s="146">
        <f t="shared" si="95"/>
        <v>0</v>
      </c>
      <c r="AC424" t="str">
        <f t="shared" si="98"/>
        <v>EX</v>
      </c>
      <c r="AD424" s="74">
        <f t="shared" si="99"/>
        <v>500</v>
      </c>
      <c r="AE424" s="74">
        <f t="shared" si="104"/>
        <v>500</v>
      </c>
      <c r="AF424">
        <v>1</v>
      </c>
      <c r="AG424">
        <v>0</v>
      </c>
      <c r="AH424" s="74">
        <v>0</v>
      </c>
      <c r="AJ424" s="74">
        <f t="shared" si="100"/>
        <v>0</v>
      </c>
      <c r="AK424" s="74">
        <f t="shared" si="94"/>
        <v>500</v>
      </c>
      <c r="AL424" t="str">
        <f t="shared" si="101"/>
        <v>N</v>
      </c>
      <c r="AN424" t="s">
        <v>77</v>
      </c>
      <c r="AO424" t="s">
        <v>76</v>
      </c>
      <c r="AP424" t="str">
        <f t="shared" si="102"/>
        <v>91</v>
      </c>
      <c r="AQ424" s="145" t="s">
        <v>1826</v>
      </c>
      <c r="AR424" t="str">
        <f t="shared" si="103"/>
        <v>1-Adjusted Base Budget</v>
      </c>
      <c r="AS424" s="145" t="s">
        <v>1827</v>
      </c>
      <c r="AT424" t="s">
        <v>213</v>
      </c>
      <c r="AV424" t="str">
        <f t="shared" si="97"/>
        <v>VPR</v>
      </c>
      <c r="AW424" t="str">
        <f t="shared" si="96"/>
        <v>VP FOR RESEARCH</v>
      </c>
    </row>
    <row r="425" spans="1:49">
      <c r="A425" s="59">
        <v>2018</v>
      </c>
      <c r="B425" t="s">
        <v>137</v>
      </c>
      <c r="C425" t="s">
        <v>706</v>
      </c>
      <c r="D425" t="s">
        <v>707</v>
      </c>
      <c r="E425" t="s">
        <v>708</v>
      </c>
      <c r="F425" t="s">
        <v>228</v>
      </c>
      <c r="H425" t="s">
        <v>709</v>
      </c>
      <c r="I425" s="170" t="s">
        <v>75</v>
      </c>
      <c r="J425" t="s">
        <v>76</v>
      </c>
      <c r="K425" t="s">
        <v>214</v>
      </c>
      <c r="L425" t="s">
        <v>412</v>
      </c>
      <c r="M425" t="s">
        <v>413</v>
      </c>
      <c r="N425" t="s">
        <v>217</v>
      </c>
      <c r="O425" t="s">
        <v>263</v>
      </c>
      <c r="P425" t="s">
        <v>414</v>
      </c>
      <c r="Q425" t="s">
        <v>415</v>
      </c>
      <c r="R425" t="s">
        <v>416</v>
      </c>
      <c r="S425" t="s">
        <v>338</v>
      </c>
      <c r="T425" t="s">
        <v>339</v>
      </c>
      <c r="U425" s="61" t="s">
        <v>340</v>
      </c>
      <c r="V425" t="s">
        <v>710</v>
      </c>
      <c r="W425" t="s">
        <v>263</v>
      </c>
      <c r="X425" s="59">
        <v>220148</v>
      </c>
      <c r="Y425" s="59">
        <v>220348</v>
      </c>
      <c r="AA425" s="146" t="str">
        <f t="shared" ref="AA425:AA488" si="105">IF(P425 ="CORI","IN",IF(P425 ="TRIN","IN",O425))</f>
        <v>EX</v>
      </c>
      <c r="AB425" s="146">
        <f t="shared" si="95"/>
        <v>0</v>
      </c>
      <c r="AC425" t="str">
        <f t="shared" si="98"/>
        <v>EX</v>
      </c>
      <c r="AD425" s="74">
        <f t="shared" si="99"/>
        <v>220348</v>
      </c>
      <c r="AE425" s="74">
        <f t="shared" si="104"/>
        <v>220348</v>
      </c>
      <c r="AF425">
        <v>1</v>
      </c>
      <c r="AG425">
        <v>0</v>
      </c>
      <c r="AH425" s="74">
        <v>0</v>
      </c>
      <c r="AJ425" s="74">
        <f t="shared" si="100"/>
        <v>0</v>
      </c>
      <c r="AK425" s="74">
        <f t="shared" si="94"/>
        <v>220348</v>
      </c>
      <c r="AL425" t="str">
        <f t="shared" si="101"/>
        <v>N</v>
      </c>
      <c r="AN425" t="s">
        <v>77</v>
      </c>
      <c r="AO425" t="s">
        <v>76</v>
      </c>
      <c r="AP425" t="str">
        <f t="shared" si="102"/>
        <v>91</v>
      </c>
      <c r="AQ425" s="145" t="s">
        <v>1826</v>
      </c>
      <c r="AR425" t="str">
        <f t="shared" si="103"/>
        <v>1-Adjusted Base Budget</v>
      </c>
      <c r="AS425" s="145" t="s">
        <v>1827</v>
      </c>
      <c r="AT425" t="s">
        <v>213</v>
      </c>
      <c r="AV425" t="str">
        <f t="shared" si="97"/>
        <v>VPR</v>
      </c>
      <c r="AW425" t="str">
        <f t="shared" si="96"/>
        <v>VP FOR RESEARCH</v>
      </c>
    </row>
    <row r="426" spans="1:49">
      <c r="A426" s="59">
        <v>2018</v>
      </c>
      <c r="B426" t="s">
        <v>137</v>
      </c>
      <c r="C426" t="s">
        <v>706</v>
      </c>
      <c r="D426" t="s">
        <v>707</v>
      </c>
      <c r="E426" t="s">
        <v>708</v>
      </c>
      <c r="F426" t="s">
        <v>228</v>
      </c>
      <c r="H426" t="s">
        <v>709</v>
      </c>
      <c r="I426" s="170" t="s">
        <v>75</v>
      </c>
      <c r="J426" t="s">
        <v>76</v>
      </c>
      <c r="K426" t="s">
        <v>214</v>
      </c>
      <c r="L426" t="s">
        <v>417</v>
      </c>
      <c r="M426" t="s">
        <v>418</v>
      </c>
      <c r="N426" t="s">
        <v>217</v>
      </c>
      <c r="O426" t="s">
        <v>263</v>
      </c>
      <c r="P426" t="s">
        <v>414</v>
      </c>
      <c r="Q426" t="s">
        <v>415</v>
      </c>
      <c r="R426" t="s">
        <v>416</v>
      </c>
      <c r="S426" t="s">
        <v>338</v>
      </c>
      <c r="T426" t="s">
        <v>339</v>
      </c>
      <c r="U426" s="61" t="s">
        <v>340</v>
      </c>
      <c r="V426" t="s">
        <v>710</v>
      </c>
      <c r="W426" t="s">
        <v>263</v>
      </c>
      <c r="X426" s="59">
        <v>75026</v>
      </c>
      <c r="Y426" s="59">
        <v>75094</v>
      </c>
      <c r="AA426" s="146" t="str">
        <f t="shared" si="105"/>
        <v>EX</v>
      </c>
      <c r="AB426" s="146">
        <f t="shared" si="95"/>
        <v>0</v>
      </c>
      <c r="AC426" t="str">
        <f t="shared" si="98"/>
        <v>EX</v>
      </c>
      <c r="AD426" s="74">
        <f t="shared" si="99"/>
        <v>75094</v>
      </c>
      <c r="AE426" s="74">
        <f t="shared" si="104"/>
        <v>75094</v>
      </c>
      <c r="AF426">
        <v>1</v>
      </c>
      <c r="AG426">
        <v>0</v>
      </c>
      <c r="AH426" s="74">
        <v>0</v>
      </c>
      <c r="AJ426" s="74">
        <f t="shared" si="100"/>
        <v>0</v>
      </c>
      <c r="AK426" s="74">
        <f t="shared" si="94"/>
        <v>75094</v>
      </c>
      <c r="AL426" t="str">
        <f t="shared" si="101"/>
        <v>N</v>
      </c>
      <c r="AN426" t="s">
        <v>77</v>
      </c>
      <c r="AO426" t="s">
        <v>76</v>
      </c>
      <c r="AP426" t="str">
        <f t="shared" si="102"/>
        <v>91</v>
      </c>
      <c r="AQ426" s="145" t="s">
        <v>1826</v>
      </c>
      <c r="AR426" t="str">
        <f t="shared" si="103"/>
        <v>1-Adjusted Base Budget</v>
      </c>
      <c r="AS426" s="145" t="s">
        <v>1827</v>
      </c>
      <c r="AT426" t="s">
        <v>213</v>
      </c>
      <c r="AV426" t="str">
        <f t="shared" si="97"/>
        <v>VPR</v>
      </c>
      <c r="AW426" t="str">
        <f t="shared" si="96"/>
        <v>VP FOR RESEARCH</v>
      </c>
    </row>
    <row r="427" spans="1:49">
      <c r="A427" s="59">
        <v>2018</v>
      </c>
      <c r="B427" t="s">
        <v>137</v>
      </c>
      <c r="C427" t="s">
        <v>706</v>
      </c>
      <c r="D427" t="s">
        <v>707</v>
      </c>
      <c r="E427" t="s">
        <v>708</v>
      </c>
      <c r="F427" t="s">
        <v>228</v>
      </c>
      <c r="H427" t="s">
        <v>709</v>
      </c>
      <c r="I427" s="170" t="s">
        <v>75</v>
      </c>
      <c r="J427" t="s">
        <v>76</v>
      </c>
      <c r="K427" t="s">
        <v>214</v>
      </c>
      <c r="L427" t="s">
        <v>419</v>
      </c>
      <c r="M427" t="s">
        <v>420</v>
      </c>
      <c r="N427" t="s">
        <v>217</v>
      </c>
      <c r="O427" t="s">
        <v>263</v>
      </c>
      <c r="P427" t="s">
        <v>414</v>
      </c>
      <c r="Q427" t="s">
        <v>415</v>
      </c>
      <c r="R427" t="s">
        <v>416</v>
      </c>
      <c r="S427" t="s">
        <v>338</v>
      </c>
      <c r="T427" t="s">
        <v>339</v>
      </c>
      <c r="U427" s="61" t="s">
        <v>340</v>
      </c>
      <c r="V427" t="s">
        <v>710</v>
      </c>
      <c r="W427" t="s">
        <v>263</v>
      </c>
      <c r="X427" s="59">
        <v>122056</v>
      </c>
      <c r="Y427" s="59">
        <v>122188</v>
      </c>
      <c r="AA427" s="146" t="str">
        <f t="shared" si="105"/>
        <v>EX</v>
      </c>
      <c r="AB427" s="146">
        <f t="shared" si="95"/>
        <v>0</v>
      </c>
      <c r="AC427" t="str">
        <f t="shared" si="98"/>
        <v>EX</v>
      </c>
      <c r="AD427" s="74">
        <f t="shared" si="99"/>
        <v>122188</v>
      </c>
      <c r="AE427" s="74">
        <f t="shared" si="104"/>
        <v>122188</v>
      </c>
      <c r="AF427">
        <v>1</v>
      </c>
      <c r="AG427">
        <v>0</v>
      </c>
      <c r="AH427" s="74">
        <v>0</v>
      </c>
      <c r="AJ427" s="74">
        <f t="shared" si="100"/>
        <v>0</v>
      </c>
      <c r="AK427" s="74">
        <f t="shared" si="94"/>
        <v>122188</v>
      </c>
      <c r="AL427" t="str">
        <f t="shared" si="101"/>
        <v>N</v>
      </c>
      <c r="AN427" t="s">
        <v>77</v>
      </c>
      <c r="AO427" t="s">
        <v>76</v>
      </c>
      <c r="AP427" t="str">
        <f t="shared" si="102"/>
        <v>91</v>
      </c>
      <c r="AQ427" s="145" t="s">
        <v>1826</v>
      </c>
      <c r="AR427" t="str">
        <f t="shared" si="103"/>
        <v>1-Adjusted Base Budget</v>
      </c>
      <c r="AS427" s="145" t="s">
        <v>1827</v>
      </c>
      <c r="AT427" t="s">
        <v>213</v>
      </c>
      <c r="AV427" t="str">
        <f t="shared" si="97"/>
        <v>VPR</v>
      </c>
      <c r="AW427" t="str">
        <f t="shared" si="96"/>
        <v>VP FOR RESEARCH</v>
      </c>
    </row>
    <row r="428" spans="1:49">
      <c r="A428" s="59">
        <v>2018</v>
      </c>
      <c r="B428" t="s">
        <v>137</v>
      </c>
      <c r="C428" t="s">
        <v>706</v>
      </c>
      <c r="D428" t="s">
        <v>707</v>
      </c>
      <c r="E428" t="s">
        <v>708</v>
      </c>
      <c r="F428" t="s">
        <v>228</v>
      </c>
      <c r="H428" t="s">
        <v>709</v>
      </c>
      <c r="I428" s="170" t="s">
        <v>75</v>
      </c>
      <c r="J428" t="s">
        <v>76</v>
      </c>
      <c r="K428" t="s">
        <v>214</v>
      </c>
      <c r="L428" t="s">
        <v>568</v>
      </c>
      <c r="M428" t="s">
        <v>569</v>
      </c>
      <c r="N428" t="s">
        <v>217</v>
      </c>
      <c r="O428" t="s">
        <v>263</v>
      </c>
      <c r="P428" t="s">
        <v>414</v>
      </c>
      <c r="Q428" t="s">
        <v>415</v>
      </c>
      <c r="R428" t="s">
        <v>416</v>
      </c>
      <c r="S428" t="s">
        <v>338</v>
      </c>
      <c r="T428" t="s">
        <v>339</v>
      </c>
      <c r="U428" s="61" t="s">
        <v>340</v>
      </c>
      <c r="V428" t="s">
        <v>710</v>
      </c>
      <c r="W428" t="s">
        <v>263</v>
      </c>
      <c r="X428" s="59">
        <v>21211</v>
      </c>
      <c r="Y428" s="59">
        <v>21211</v>
      </c>
      <c r="AA428" s="146" t="str">
        <f t="shared" si="105"/>
        <v>EX</v>
      </c>
      <c r="AB428" s="146">
        <f t="shared" si="95"/>
        <v>0</v>
      </c>
      <c r="AC428" t="str">
        <f t="shared" si="98"/>
        <v>EX</v>
      </c>
      <c r="AD428" s="74">
        <f t="shared" si="99"/>
        <v>21211</v>
      </c>
      <c r="AE428" s="74">
        <f t="shared" si="104"/>
        <v>21211</v>
      </c>
      <c r="AF428">
        <v>1</v>
      </c>
      <c r="AG428">
        <v>0</v>
      </c>
      <c r="AH428" s="74">
        <v>0</v>
      </c>
      <c r="AJ428" s="74">
        <f t="shared" si="100"/>
        <v>0</v>
      </c>
      <c r="AK428" s="74">
        <f t="shared" si="94"/>
        <v>21211</v>
      </c>
      <c r="AL428" t="str">
        <f t="shared" si="101"/>
        <v>N</v>
      </c>
      <c r="AN428" t="s">
        <v>77</v>
      </c>
      <c r="AO428" t="s">
        <v>76</v>
      </c>
      <c r="AP428" t="str">
        <f t="shared" si="102"/>
        <v>91</v>
      </c>
      <c r="AQ428" s="145" t="s">
        <v>1826</v>
      </c>
      <c r="AR428" t="str">
        <f t="shared" si="103"/>
        <v>1-Adjusted Base Budget</v>
      </c>
      <c r="AS428" s="145" t="s">
        <v>1827</v>
      </c>
      <c r="AT428" t="s">
        <v>213</v>
      </c>
      <c r="AV428" t="str">
        <f t="shared" si="97"/>
        <v>VPR</v>
      </c>
      <c r="AW428" t="str">
        <f t="shared" si="96"/>
        <v>VP FOR RESEARCH</v>
      </c>
    </row>
    <row r="429" spans="1:49">
      <c r="A429" s="59">
        <v>2018</v>
      </c>
      <c r="B429" t="s">
        <v>137</v>
      </c>
      <c r="C429" t="s">
        <v>706</v>
      </c>
      <c r="D429" t="s">
        <v>707</v>
      </c>
      <c r="E429" t="s">
        <v>708</v>
      </c>
      <c r="F429" t="s">
        <v>228</v>
      </c>
      <c r="H429" t="s">
        <v>709</v>
      </c>
      <c r="I429" s="170" t="s">
        <v>75</v>
      </c>
      <c r="J429" t="s">
        <v>76</v>
      </c>
      <c r="K429" t="s">
        <v>214</v>
      </c>
      <c r="L429" t="s">
        <v>421</v>
      </c>
      <c r="M429" t="s">
        <v>422</v>
      </c>
      <c r="N429" t="s">
        <v>217</v>
      </c>
      <c r="O429" t="s">
        <v>263</v>
      </c>
      <c r="P429" t="s">
        <v>367</v>
      </c>
      <c r="Q429" t="s">
        <v>368</v>
      </c>
      <c r="R429" t="s">
        <v>369</v>
      </c>
      <c r="S429" t="s">
        <v>370</v>
      </c>
      <c r="T429" t="s">
        <v>368</v>
      </c>
      <c r="U429" s="61" t="s">
        <v>371</v>
      </c>
      <c r="V429" t="s">
        <v>710</v>
      </c>
      <c r="W429" t="s">
        <v>263</v>
      </c>
      <c r="X429" s="59">
        <v>3000</v>
      </c>
      <c r="Y429" s="59">
        <v>3000</v>
      </c>
      <c r="AA429" s="146" t="str">
        <f t="shared" si="105"/>
        <v>EX</v>
      </c>
      <c r="AB429" s="146">
        <f t="shared" si="95"/>
        <v>0</v>
      </c>
      <c r="AC429" t="str">
        <f t="shared" si="98"/>
        <v>EX</v>
      </c>
      <c r="AD429" s="74">
        <f t="shared" si="99"/>
        <v>3000</v>
      </c>
      <c r="AE429" s="74">
        <f t="shared" si="104"/>
        <v>3000</v>
      </c>
      <c r="AF429">
        <v>1</v>
      </c>
      <c r="AG429">
        <v>0</v>
      </c>
      <c r="AH429" s="74">
        <v>0</v>
      </c>
      <c r="AJ429" s="74">
        <f t="shared" si="100"/>
        <v>0</v>
      </c>
      <c r="AK429" s="74">
        <f t="shared" si="94"/>
        <v>3000</v>
      </c>
      <c r="AL429" t="str">
        <f t="shared" si="101"/>
        <v>N</v>
      </c>
      <c r="AN429" t="s">
        <v>77</v>
      </c>
      <c r="AO429" t="s">
        <v>76</v>
      </c>
      <c r="AP429" t="str">
        <f t="shared" si="102"/>
        <v>91</v>
      </c>
      <c r="AQ429" s="145" t="s">
        <v>1826</v>
      </c>
      <c r="AR429" t="str">
        <f t="shared" si="103"/>
        <v>1-Adjusted Base Budget</v>
      </c>
      <c r="AS429" s="145" t="s">
        <v>1827</v>
      </c>
      <c r="AT429" t="s">
        <v>213</v>
      </c>
      <c r="AV429" t="str">
        <f t="shared" si="97"/>
        <v>VPR</v>
      </c>
      <c r="AW429" t="str">
        <f t="shared" si="96"/>
        <v>VP FOR RESEARCH</v>
      </c>
    </row>
    <row r="430" spans="1:49">
      <c r="A430" s="59">
        <v>2018</v>
      </c>
      <c r="B430" t="s">
        <v>137</v>
      </c>
      <c r="C430" t="s">
        <v>706</v>
      </c>
      <c r="D430" t="s">
        <v>707</v>
      </c>
      <c r="E430" t="s">
        <v>708</v>
      </c>
      <c r="F430" t="s">
        <v>228</v>
      </c>
      <c r="H430" t="s">
        <v>709</v>
      </c>
      <c r="I430" s="170" t="s">
        <v>75</v>
      </c>
      <c r="J430" t="s">
        <v>76</v>
      </c>
      <c r="K430" t="s">
        <v>214</v>
      </c>
      <c r="L430" t="s">
        <v>425</v>
      </c>
      <c r="M430" t="s">
        <v>426</v>
      </c>
      <c r="N430" t="s">
        <v>217</v>
      </c>
      <c r="O430" t="s">
        <v>263</v>
      </c>
      <c r="P430" t="s">
        <v>367</v>
      </c>
      <c r="Q430" t="s">
        <v>368</v>
      </c>
      <c r="R430" t="s">
        <v>369</v>
      </c>
      <c r="S430" t="s">
        <v>370</v>
      </c>
      <c r="T430" t="s">
        <v>368</v>
      </c>
      <c r="U430" s="61" t="s">
        <v>371</v>
      </c>
      <c r="V430" t="s">
        <v>710</v>
      </c>
      <c r="W430" t="s">
        <v>263</v>
      </c>
      <c r="X430" s="59">
        <v>5000</v>
      </c>
      <c r="Y430" s="59">
        <v>5000</v>
      </c>
      <c r="AA430" s="146" t="str">
        <f t="shared" si="105"/>
        <v>EX</v>
      </c>
      <c r="AB430" s="146">
        <f t="shared" si="95"/>
        <v>0</v>
      </c>
      <c r="AC430" t="str">
        <f t="shared" si="98"/>
        <v>EX</v>
      </c>
      <c r="AD430" s="74">
        <f t="shared" si="99"/>
        <v>5000</v>
      </c>
      <c r="AE430" s="74">
        <f t="shared" si="104"/>
        <v>5000</v>
      </c>
      <c r="AF430">
        <v>1</v>
      </c>
      <c r="AG430">
        <v>0</v>
      </c>
      <c r="AH430" s="74">
        <v>0</v>
      </c>
      <c r="AJ430" s="74">
        <f t="shared" si="100"/>
        <v>0</v>
      </c>
      <c r="AK430" s="74">
        <f t="shared" si="94"/>
        <v>5000</v>
      </c>
      <c r="AL430" t="str">
        <f t="shared" si="101"/>
        <v>N</v>
      </c>
      <c r="AN430" t="s">
        <v>77</v>
      </c>
      <c r="AO430" t="s">
        <v>76</v>
      </c>
      <c r="AP430" t="str">
        <f t="shared" si="102"/>
        <v>91</v>
      </c>
      <c r="AQ430" s="145" t="s">
        <v>1826</v>
      </c>
      <c r="AR430" t="str">
        <f t="shared" si="103"/>
        <v>1-Adjusted Base Budget</v>
      </c>
      <c r="AS430" s="145" t="s">
        <v>1827</v>
      </c>
      <c r="AT430" t="s">
        <v>213</v>
      </c>
      <c r="AV430" t="str">
        <f t="shared" si="97"/>
        <v>VPR</v>
      </c>
      <c r="AW430" t="str">
        <f t="shared" si="96"/>
        <v>VP FOR RESEARCH</v>
      </c>
    </row>
    <row r="431" spans="1:49">
      <c r="A431" s="59">
        <v>2018</v>
      </c>
      <c r="B431" t="s">
        <v>137</v>
      </c>
      <c r="C431" t="s">
        <v>706</v>
      </c>
      <c r="D431" t="s">
        <v>707</v>
      </c>
      <c r="E431" t="s">
        <v>708</v>
      </c>
      <c r="F431" t="s">
        <v>228</v>
      </c>
      <c r="H431" t="s">
        <v>709</v>
      </c>
      <c r="I431" s="170" t="s">
        <v>75</v>
      </c>
      <c r="J431" t="s">
        <v>76</v>
      </c>
      <c r="K431" t="s">
        <v>214</v>
      </c>
      <c r="L431" t="s">
        <v>276</v>
      </c>
      <c r="M431" t="s">
        <v>277</v>
      </c>
      <c r="N431" t="s">
        <v>217</v>
      </c>
      <c r="O431" t="s">
        <v>263</v>
      </c>
      <c r="P431" t="s">
        <v>278</v>
      </c>
      <c r="Q431" t="s">
        <v>279</v>
      </c>
      <c r="R431" t="s">
        <v>280</v>
      </c>
      <c r="S431" t="s">
        <v>281</v>
      </c>
      <c r="T431" t="s">
        <v>282</v>
      </c>
      <c r="U431" s="61" t="s">
        <v>283</v>
      </c>
      <c r="V431" t="s">
        <v>710</v>
      </c>
      <c r="W431" t="s">
        <v>263</v>
      </c>
      <c r="X431" s="59">
        <v>10000</v>
      </c>
      <c r="Y431" s="59">
        <v>10000</v>
      </c>
      <c r="AA431" s="146" t="str">
        <f t="shared" si="105"/>
        <v>EX</v>
      </c>
      <c r="AB431" s="146">
        <f t="shared" si="95"/>
        <v>0</v>
      </c>
      <c r="AC431" t="str">
        <f t="shared" si="98"/>
        <v>EX</v>
      </c>
      <c r="AD431" s="74">
        <f t="shared" si="99"/>
        <v>10000</v>
      </c>
      <c r="AE431" s="74">
        <f t="shared" si="104"/>
        <v>10000</v>
      </c>
      <c r="AF431">
        <v>1</v>
      </c>
      <c r="AG431">
        <v>0</v>
      </c>
      <c r="AH431" s="74">
        <v>0</v>
      </c>
      <c r="AJ431" s="74">
        <f t="shared" si="100"/>
        <v>0</v>
      </c>
      <c r="AK431" s="74">
        <f t="shared" si="94"/>
        <v>10000</v>
      </c>
      <c r="AL431" t="str">
        <f t="shared" si="101"/>
        <v>N</v>
      </c>
      <c r="AN431" t="s">
        <v>77</v>
      </c>
      <c r="AO431" t="s">
        <v>76</v>
      </c>
      <c r="AP431" t="str">
        <f t="shared" si="102"/>
        <v>91</v>
      </c>
      <c r="AQ431" s="145" t="s">
        <v>1826</v>
      </c>
      <c r="AR431" t="str">
        <f t="shared" si="103"/>
        <v>1-Adjusted Base Budget</v>
      </c>
      <c r="AS431" s="145" t="s">
        <v>1827</v>
      </c>
      <c r="AT431" t="s">
        <v>213</v>
      </c>
      <c r="AV431" t="str">
        <f t="shared" si="97"/>
        <v>VPR</v>
      </c>
      <c r="AW431" t="str">
        <f t="shared" si="96"/>
        <v>VP FOR RESEARCH</v>
      </c>
    </row>
    <row r="432" spans="1:49">
      <c r="A432" s="59">
        <v>2018</v>
      </c>
      <c r="B432" t="s">
        <v>137</v>
      </c>
      <c r="C432" t="s">
        <v>715</v>
      </c>
      <c r="D432" t="s">
        <v>716</v>
      </c>
      <c r="E432" t="s">
        <v>724</v>
      </c>
      <c r="F432" t="s">
        <v>228</v>
      </c>
      <c r="H432" t="s">
        <v>725</v>
      </c>
      <c r="I432" s="170" t="s">
        <v>75</v>
      </c>
      <c r="J432" t="s">
        <v>76</v>
      </c>
      <c r="K432" t="s">
        <v>214</v>
      </c>
      <c r="L432" t="s">
        <v>125</v>
      </c>
      <c r="M432" t="s">
        <v>334</v>
      </c>
      <c r="N432" t="s">
        <v>217</v>
      </c>
      <c r="O432" t="s">
        <v>263</v>
      </c>
      <c r="P432" t="s">
        <v>335</v>
      </c>
      <c r="Q432" t="s">
        <v>336</v>
      </c>
      <c r="R432" t="s">
        <v>337</v>
      </c>
      <c r="S432" t="s">
        <v>338</v>
      </c>
      <c r="T432" t="s">
        <v>339</v>
      </c>
      <c r="U432" s="61" t="s">
        <v>340</v>
      </c>
      <c r="V432" t="s">
        <v>710</v>
      </c>
      <c r="W432" t="s">
        <v>263</v>
      </c>
      <c r="X432" s="59">
        <v>89268</v>
      </c>
      <c r="Y432" s="59">
        <v>89268</v>
      </c>
      <c r="AA432" s="146" t="str">
        <f t="shared" si="105"/>
        <v>EX</v>
      </c>
      <c r="AB432" s="146">
        <f t="shared" si="95"/>
        <v>0</v>
      </c>
      <c r="AC432" t="str">
        <f t="shared" si="98"/>
        <v>EX</v>
      </c>
      <c r="AD432" s="74">
        <f t="shared" si="99"/>
        <v>89268</v>
      </c>
      <c r="AE432" s="74">
        <f t="shared" si="104"/>
        <v>89268</v>
      </c>
      <c r="AF432">
        <v>1.3809</v>
      </c>
      <c r="AG432">
        <v>2465</v>
      </c>
      <c r="AH432" s="74">
        <v>-1910.3352000000077</v>
      </c>
      <c r="AJ432" s="74">
        <f t="shared" si="100"/>
        <v>554.66479999999228</v>
      </c>
      <c r="AK432" s="74">
        <f t="shared" si="94"/>
        <v>89822.664799999999</v>
      </c>
      <c r="AL432" t="str">
        <f t="shared" si="101"/>
        <v>Y</v>
      </c>
      <c r="AN432" t="s">
        <v>77</v>
      </c>
      <c r="AO432" t="s">
        <v>76</v>
      </c>
      <c r="AP432" t="str">
        <f t="shared" si="102"/>
        <v>99</v>
      </c>
      <c r="AQ432" s="145" t="s">
        <v>1826</v>
      </c>
      <c r="AR432" t="str">
        <f t="shared" si="103"/>
        <v>2-Provision for Compensation Incr</v>
      </c>
      <c r="AS432" s="145" t="s">
        <v>1827</v>
      </c>
      <c r="AT432" t="s">
        <v>213</v>
      </c>
      <c r="AV432" t="str">
        <f t="shared" si="97"/>
        <v>VPR</v>
      </c>
      <c r="AW432" t="str">
        <f t="shared" si="96"/>
        <v>VP FOR RESEARCH</v>
      </c>
    </row>
    <row r="433" spans="1:49">
      <c r="A433" s="59">
        <v>2018</v>
      </c>
      <c r="B433" t="s">
        <v>137</v>
      </c>
      <c r="C433" t="s">
        <v>715</v>
      </c>
      <c r="D433" t="s">
        <v>716</v>
      </c>
      <c r="E433" t="s">
        <v>726</v>
      </c>
      <c r="F433" t="s">
        <v>228</v>
      </c>
      <c r="H433" t="s">
        <v>727</v>
      </c>
      <c r="I433" s="170" t="s">
        <v>75</v>
      </c>
      <c r="J433" t="s">
        <v>76</v>
      </c>
      <c r="K433" t="s">
        <v>214</v>
      </c>
      <c r="L433" t="s">
        <v>125</v>
      </c>
      <c r="M433" t="s">
        <v>334</v>
      </c>
      <c r="N433" t="s">
        <v>217</v>
      </c>
      <c r="O433" t="s">
        <v>263</v>
      </c>
      <c r="P433" t="s">
        <v>335</v>
      </c>
      <c r="Q433" t="s">
        <v>336</v>
      </c>
      <c r="R433" t="s">
        <v>337</v>
      </c>
      <c r="S433" t="s">
        <v>338</v>
      </c>
      <c r="T433" t="s">
        <v>339</v>
      </c>
      <c r="U433" s="61" t="s">
        <v>340</v>
      </c>
      <c r="V433" t="s">
        <v>710</v>
      </c>
      <c r="W433" t="s">
        <v>263</v>
      </c>
      <c r="X433" s="59">
        <v>81275</v>
      </c>
      <c r="Y433" s="59">
        <v>81275</v>
      </c>
      <c r="AA433" s="146" t="str">
        <f t="shared" si="105"/>
        <v>EX</v>
      </c>
      <c r="AB433" s="146">
        <f t="shared" si="95"/>
        <v>0</v>
      </c>
      <c r="AC433" t="str">
        <f t="shared" si="98"/>
        <v>EX</v>
      </c>
      <c r="AD433" s="74">
        <f t="shared" si="99"/>
        <v>81275</v>
      </c>
      <c r="AE433" s="74">
        <f t="shared" si="104"/>
        <v>81275</v>
      </c>
      <c r="AF433">
        <v>1.3809</v>
      </c>
      <c r="AG433">
        <v>2245</v>
      </c>
      <c r="AH433" s="74">
        <v>-1739.2850000000069</v>
      </c>
      <c r="AJ433" s="74">
        <f t="shared" si="100"/>
        <v>505.7149999999931</v>
      </c>
      <c r="AK433" s="74">
        <f t="shared" si="94"/>
        <v>81780.714999999997</v>
      </c>
      <c r="AL433" t="str">
        <f t="shared" si="101"/>
        <v>Y</v>
      </c>
      <c r="AN433" t="s">
        <v>77</v>
      </c>
      <c r="AO433" t="s">
        <v>76</v>
      </c>
      <c r="AP433" t="str">
        <f t="shared" si="102"/>
        <v>99</v>
      </c>
      <c r="AQ433" s="145" t="s">
        <v>1826</v>
      </c>
      <c r="AR433" t="str">
        <f t="shared" si="103"/>
        <v>2-Provision for Compensation Incr</v>
      </c>
      <c r="AS433" s="145" t="s">
        <v>1827</v>
      </c>
      <c r="AT433" t="s">
        <v>213</v>
      </c>
      <c r="AV433" t="str">
        <f t="shared" si="97"/>
        <v>VPR</v>
      </c>
      <c r="AW433" t="str">
        <f t="shared" si="96"/>
        <v>VP FOR RESEARCH</v>
      </c>
    </row>
    <row r="434" spans="1:49">
      <c r="A434" s="59">
        <v>2018</v>
      </c>
      <c r="B434" t="s">
        <v>137</v>
      </c>
      <c r="C434" t="s">
        <v>715</v>
      </c>
      <c r="D434" t="s">
        <v>716</v>
      </c>
      <c r="E434" t="s">
        <v>726</v>
      </c>
      <c r="F434" t="s">
        <v>228</v>
      </c>
      <c r="H434" t="s">
        <v>727</v>
      </c>
      <c r="I434" s="170" t="s">
        <v>75</v>
      </c>
      <c r="J434" t="s">
        <v>76</v>
      </c>
      <c r="K434" t="s">
        <v>214</v>
      </c>
      <c r="L434" t="s">
        <v>342</v>
      </c>
      <c r="M434" t="s">
        <v>343</v>
      </c>
      <c r="N434" t="s">
        <v>217</v>
      </c>
      <c r="O434" t="s">
        <v>263</v>
      </c>
      <c r="P434" t="s">
        <v>335</v>
      </c>
      <c r="Q434" t="s">
        <v>336</v>
      </c>
      <c r="R434" t="s">
        <v>337</v>
      </c>
      <c r="S434" t="s">
        <v>338</v>
      </c>
      <c r="T434" t="s">
        <v>339</v>
      </c>
      <c r="U434" s="61" t="s">
        <v>340</v>
      </c>
      <c r="V434" t="s">
        <v>710</v>
      </c>
      <c r="W434" t="s">
        <v>263</v>
      </c>
      <c r="X434" s="59">
        <v>-8626</v>
      </c>
      <c r="Y434" s="59">
        <v>-8626</v>
      </c>
      <c r="AA434" s="146" t="str">
        <f t="shared" si="105"/>
        <v>EX</v>
      </c>
      <c r="AB434" s="146">
        <f t="shared" si="95"/>
        <v>0</v>
      </c>
      <c r="AC434" t="str">
        <f t="shared" si="98"/>
        <v>EX</v>
      </c>
      <c r="AD434" s="74">
        <f t="shared" si="99"/>
        <v>-8626</v>
      </c>
      <c r="AE434" s="74">
        <f t="shared" si="104"/>
        <v>-8626</v>
      </c>
      <c r="AF434">
        <v>1</v>
      </c>
      <c r="AG434">
        <v>0</v>
      </c>
      <c r="AH434" s="74">
        <v>0</v>
      </c>
      <c r="AJ434" s="74">
        <f t="shared" si="100"/>
        <v>0</v>
      </c>
      <c r="AK434" s="74">
        <f t="shared" si="94"/>
        <v>-8626</v>
      </c>
      <c r="AL434" t="str">
        <f t="shared" si="101"/>
        <v>N</v>
      </c>
      <c r="AN434" t="s">
        <v>77</v>
      </c>
      <c r="AO434" t="s">
        <v>76</v>
      </c>
      <c r="AP434" t="str">
        <f t="shared" si="102"/>
        <v>91</v>
      </c>
      <c r="AQ434" s="145" t="s">
        <v>1826</v>
      </c>
      <c r="AR434" t="str">
        <f t="shared" si="103"/>
        <v>1-Adjusted Base Budget</v>
      </c>
      <c r="AS434" s="145" t="s">
        <v>1827</v>
      </c>
      <c r="AT434" t="s">
        <v>213</v>
      </c>
      <c r="AV434" t="str">
        <f t="shared" si="97"/>
        <v>VPR</v>
      </c>
      <c r="AW434" t="str">
        <f t="shared" si="96"/>
        <v>VP FOR RESEARCH</v>
      </c>
    </row>
    <row r="435" spans="1:49">
      <c r="A435" s="59">
        <v>2018</v>
      </c>
      <c r="B435" t="s">
        <v>137</v>
      </c>
      <c r="C435" t="s">
        <v>715</v>
      </c>
      <c r="D435" t="s">
        <v>716</v>
      </c>
      <c r="E435" t="s">
        <v>724</v>
      </c>
      <c r="F435" t="s">
        <v>228</v>
      </c>
      <c r="H435" t="s">
        <v>725</v>
      </c>
      <c r="I435" s="170" t="s">
        <v>75</v>
      </c>
      <c r="J435" t="s">
        <v>76</v>
      </c>
      <c r="K435" t="s">
        <v>214</v>
      </c>
      <c r="L435" t="s">
        <v>126</v>
      </c>
      <c r="M435" t="s">
        <v>345</v>
      </c>
      <c r="N435" t="s">
        <v>217</v>
      </c>
      <c r="O435" t="s">
        <v>263</v>
      </c>
      <c r="P435" t="s">
        <v>346</v>
      </c>
      <c r="Q435" t="s">
        <v>345</v>
      </c>
      <c r="R435" t="s">
        <v>347</v>
      </c>
      <c r="S435" t="s">
        <v>338</v>
      </c>
      <c r="T435" t="s">
        <v>339</v>
      </c>
      <c r="U435" s="61" t="s">
        <v>340</v>
      </c>
      <c r="V435" t="s">
        <v>710</v>
      </c>
      <c r="W435" t="s">
        <v>263</v>
      </c>
      <c r="X435" s="59">
        <v>95477</v>
      </c>
      <c r="Y435" s="59">
        <v>95477</v>
      </c>
      <c r="AA435" s="146" t="str">
        <f t="shared" si="105"/>
        <v>EX</v>
      </c>
      <c r="AB435" s="146">
        <f t="shared" si="95"/>
        <v>0</v>
      </c>
      <c r="AC435" t="str">
        <f t="shared" si="98"/>
        <v>EX</v>
      </c>
      <c r="AD435" s="74">
        <f t="shared" si="99"/>
        <v>95477</v>
      </c>
      <c r="AE435" s="74">
        <f t="shared" si="104"/>
        <v>95477</v>
      </c>
      <c r="AF435">
        <v>1.3809</v>
      </c>
      <c r="AG435">
        <v>2637</v>
      </c>
      <c r="AH435" s="74">
        <v>-2043.2078000000081</v>
      </c>
      <c r="AJ435" s="74">
        <f t="shared" si="100"/>
        <v>593.79219999999191</v>
      </c>
      <c r="AK435" s="74">
        <f t="shared" ref="AK435:AK498" si="106">AE435 +AJ435</f>
        <v>96070.792199999996</v>
      </c>
      <c r="AL435" t="str">
        <f t="shared" si="101"/>
        <v>Y</v>
      </c>
      <c r="AN435" t="s">
        <v>77</v>
      </c>
      <c r="AO435" t="s">
        <v>76</v>
      </c>
      <c r="AP435" t="str">
        <f t="shared" si="102"/>
        <v>99</v>
      </c>
      <c r="AQ435" s="145" t="s">
        <v>1826</v>
      </c>
      <c r="AR435" t="str">
        <f t="shared" si="103"/>
        <v>2-Provision for Compensation Incr</v>
      </c>
      <c r="AS435" s="145" t="s">
        <v>1827</v>
      </c>
      <c r="AT435" t="s">
        <v>213</v>
      </c>
      <c r="AV435" t="str">
        <f t="shared" si="97"/>
        <v>VPR</v>
      </c>
      <c r="AW435" t="str">
        <f t="shared" si="96"/>
        <v>VP FOR RESEARCH</v>
      </c>
    </row>
    <row r="436" spans="1:49">
      <c r="A436" s="59">
        <v>2018</v>
      </c>
      <c r="B436" t="s">
        <v>137</v>
      </c>
      <c r="C436" t="s">
        <v>715</v>
      </c>
      <c r="D436" t="s">
        <v>716</v>
      </c>
      <c r="E436" t="s">
        <v>726</v>
      </c>
      <c r="F436" t="s">
        <v>228</v>
      </c>
      <c r="H436" t="s">
        <v>727</v>
      </c>
      <c r="I436" s="170" t="s">
        <v>75</v>
      </c>
      <c r="J436" t="s">
        <v>76</v>
      </c>
      <c r="K436" t="s">
        <v>214</v>
      </c>
      <c r="L436" t="s">
        <v>126</v>
      </c>
      <c r="M436" t="s">
        <v>345</v>
      </c>
      <c r="N436" t="s">
        <v>217</v>
      </c>
      <c r="O436" t="s">
        <v>263</v>
      </c>
      <c r="P436" t="s">
        <v>346</v>
      </c>
      <c r="Q436" t="s">
        <v>345</v>
      </c>
      <c r="R436" t="s">
        <v>347</v>
      </c>
      <c r="S436" t="s">
        <v>338</v>
      </c>
      <c r="T436" t="s">
        <v>339</v>
      </c>
      <c r="U436" s="61" t="s">
        <v>340</v>
      </c>
      <c r="V436" t="s">
        <v>710</v>
      </c>
      <c r="W436" t="s">
        <v>263</v>
      </c>
      <c r="X436" s="59">
        <v>101808</v>
      </c>
      <c r="Y436" s="59">
        <v>101808</v>
      </c>
      <c r="AA436" s="146" t="str">
        <f t="shared" si="105"/>
        <v>EX</v>
      </c>
      <c r="AB436" s="146">
        <f t="shared" si="95"/>
        <v>0</v>
      </c>
      <c r="AC436" t="str">
        <f t="shared" si="98"/>
        <v>EX</v>
      </c>
      <c r="AD436" s="74">
        <f t="shared" si="99"/>
        <v>101808</v>
      </c>
      <c r="AE436" s="74">
        <f t="shared" si="104"/>
        <v>101808</v>
      </c>
      <c r="AF436">
        <v>1.3809</v>
      </c>
      <c r="AG436">
        <v>2812</v>
      </c>
      <c r="AH436" s="74">
        <v>-2178.6912000000088</v>
      </c>
      <c r="AJ436" s="74">
        <f t="shared" si="100"/>
        <v>633.30879999999115</v>
      </c>
      <c r="AK436" s="74">
        <f t="shared" si="106"/>
        <v>102441.30879999998</v>
      </c>
      <c r="AL436" t="str">
        <f t="shared" si="101"/>
        <v>Y</v>
      </c>
      <c r="AN436" t="s">
        <v>77</v>
      </c>
      <c r="AO436" t="s">
        <v>76</v>
      </c>
      <c r="AP436" t="str">
        <f t="shared" si="102"/>
        <v>99</v>
      </c>
      <c r="AQ436" s="145" t="s">
        <v>1826</v>
      </c>
      <c r="AR436" t="str">
        <f t="shared" si="103"/>
        <v>2-Provision for Compensation Incr</v>
      </c>
      <c r="AS436" s="145" t="s">
        <v>1827</v>
      </c>
      <c r="AT436" t="s">
        <v>213</v>
      </c>
      <c r="AV436" t="str">
        <f t="shared" si="97"/>
        <v>VPR</v>
      </c>
      <c r="AW436" t="str">
        <f t="shared" si="96"/>
        <v>VP FOR RESEARCH</v>
      </c>
    </row>
    <row r="437" spans="1:49">
      <c r="A437" s="59">
        <v>2018</v>
      </c>
      <c r="B437" t="s">
        <v>137</v>
      </c>
      <c r="C437" t="s">
        <v>715</v>
      </c>
      <c r="D437" t="s">
        <v>716</v>
      </c>
      <c r="E437" t="s">
        <v>728</v>
      </c>
      <c r="F437" t="s">
        <v>228</v>
      </c>
      <c r="H437" t="s">
        <v>729</v>
      </c>
      <c r="I437" s="170" t="s">
        <v>75</v>
      </c>
      <c r="J437" t="s">
        <v>76</v>
      </c>
      <c r="K437" t="s">
        <v>214</v>
      </c>
      <c r="L437" t="s">
        <v>126</v>
      </c>
      <c r="M437" t="s">
        <v>345</v>
      </c>
      <c r="N437" t="s">
        <v>217</v>
      </c>
      <c r="O437" t="s">
        <v>263</v>
      </c>
      <c r="P437" t="s">
        <v>346</v>
      </c>
      <c r="Q437" t="s">
        <v>345</v>
      </c>
      <c r="R437" t="s">
        <v>347</v>
      </c>
      <c r="S437" t="s">
        <v>338</v>
      </c>
      <c r="T437" t="s">
        <v>339</v>
      </c>
      <c r="U437" s="61" t="s">
        <v>340</v>
      </c>
      <c r="V437" t="s">
        <v>710</v>
      </c>
      <c r="W437" t="s">
        <v>263</v>
      </c>
      <c r="X437" s="59">
        <v>230475</v>
      </c>
      <c r="Y437" s="59">
        <v>230475</v>
      </c>
      <c r="AA437" s="146" t="str">
        <f t="shared" si="105"/>
        <v>EX</v>
      </c>
      <c r="AB437" s="146">
        <f t="shared" ref="AB437:AB500" si="107">IF(O437 =AA437,Z437,"10cr")</f>
        <v>0</v>
      </c>
      <c r="AC437" t="str">
        <f t="shared" si="98"/>
        <v>EX</v>
      </c>
      <c r="AD437" s="74">
        <f t="shared" si="99"/>
        <v>230475</v>
      </c>
      <c r="AE437" s="74">
        <f t="shared" si="104"/>
        <v>230475</v>
      </c>
      <c r="AF437">
        <v>1.3809</v>
      </c>
      <c r="AG437">
        <v>6365</v>
      </c>
      <c r="AH437" s="74">
        <v>-4932.16500000002</v>
      </c>
      <c r="AJ437" s="74">
        <f t="shared" si="100"/>
        <v>1432.83499999998</v>
      </c>
      <c r="AK437" s="74">
        <f t="shared" si="106"/>
        <v>231907.83499999999</v>
      </c>
      <c r="AL437" t="str">
        <f t="shared" si="101"/>
        <v>Y</v>
      </c>
      <c r="AN437" t="s">
        <v>77</v>
      </c>
      <c r="AO437" t="s">
        <v>76</v>
      </c>
      <c r="AP437" t="str">
        <f t="shared" si="102"/>
        <v>99</v>
      </c>
      <c r="AQ437" s="145" t="s">
        <v>1826</v>
      </c>
      <c r="AR437" t="str">
        <f t="shared" si="103"/>
        <v>2-Provision for Compensation Incr</v>
      </c>
      <c r="AS437" s="145" t="s">
        <v>1827</v>
      </c>
      <c r="AT437" t="s">
        <v>213</v>
      </c>
      <c r="AV437" t="str">
        <f t="shared" si="97"/>
        <v>VPR</v>
      </c>
      <c r="AW437" t="str">
        <f t="shared" si="96"/>
        <v>VP FOR RESEARCH</v>
      </c>
    </row>
    <row r="438" spans="1:49">
      <c r="A438" s="59">
        <v>2018</v>
      </c>
      <c r="B438" t="s">
        <v>137</v>
      </c>
      <c r="C438" t="s">
        <v>715</v>
      </c>
      <c r="D438" t="s">
        <v>716</v>
      </c>
      <c r="E438" t="s">
        <v>717</v>
      </c>
      <c r="F438" t="s">
        <v>228</v>
      </c>
      <c r="H438" t="s">
        <v>718</v>
      </c>
      <c r="I438" s="170" t="s">
        <v>75</v>
      </c>
      <c r="J438" t="s">
        <v>76</v>
      </c>
      <c r="K438" t="s">
        <v>214</v>
      </c>
      <c r="L438" t="s">
        <v>126</v>
      </c>
      <c r="M438" t="s">
        <v>345</v>
      </c>
      <c r="N438" t="s">
        <v>217</v>
      </c>
      <c r="O438" t="s">
        <v>263</v>
      </c>
      <c r="P438" t="s">
        <v>346</v>
      </c>
      <c r="Q438" t="s">
        <v>345</v>
      </c>
      <c r="R438" t="s">
        <v>347</v>
      </c>
      <c r="S438" t="s">
        <v>338</v>
      </c>
      <c r="T438" t="s">
        <v>339</v>
      </c>
      <c r="U438" s="61" t="s">
        <v>340</v>
      </c>
      <c r="V438" t="s">
        <v>710</v>
      </c>
      <c r="W438" t="s">
        <v>263</v>
      </c>
      <c r="X438" s="59">
        <v>132399</v>
      </c>
      <c r="Y438" s="59">
        <v>132399</v>
      </c>
      <c r="AA438" s="146" t="str">
        <f t="shared" si="105"/>
        <v>EX</v>
      </c>
      <c r="AB438" s="146">
        <f t="shared" si="107"/>
        <v>0</v>
      </c>
      <c r="AC438" t="str">
        <f t="shared" si="98"/>
        <v>EX</v>
      </c>
      <c r="AD438" s="74">
        <f t="shared" si="99"/>
        <v>132399</v>
      </c>
      <c r="AE438" s="74">
        <f t="shared" si="104"/>
        <v>132399</v>
      </c>
      <c r="AF438">
        <v>1.3809</v>
      </c>
      <c r="AG438">
        <v>3657</v>
      </c>
      <c r="AH438" s="74">
        <v>-2833.3386000000114</v>
      </c>
      <c r="AJ438" s="74">
        <f t="shared" si="100"/>
        <v>823.66139999998859</v>
      </c>
      <c r="AK438" s="74">
        <f t="shared" si="106"/>
        <v>133222.66139999998</v>
      </c>
      <c r="AL438" t="str">
        <f t="shared" si="101"/>
        <v>Y</v>
      </c>
      <c r="AN438" t="s">
        <v>77</v>
      </c>
      <c r="AO438" t="s">
        <v>76</v>
      </c>
      <c r="AP438" t="str">
        <f t="shared" si="102"/>
        <v>99</v>
      </c>
      <c r="AQ438" s="145" t="s">
        <v>1826</v>
      </c>
      <c r="AR438" t="str">
        <f t="shared" si="103"/>
        <v>2-Provision for Compensation Incr</v>
      </c>
      <c r="AS438" s="145" t="s">
        <v>1827</v>
      </c>
      <c r="AT438" t="s">
        <v>213</v>
      </c>
      <c r="AV438" t="str">
        <f t="shared" si="97"/>
        <v>VPR</v>
      </c>
      <c r="AW438" t="str">
        <f t="shared" si="96"/>
        <v>VP FOR RESEARCH</v>
      </c>
    </row>
    <row r="439" spans="1:49">
      <c r="A439" s="59">
        <v>2018</v>
      </c>
      <c r="B439" t="s">
        <v>137</v>
      </c>
      <c r="C439" t="s">
        <v>715</v>
      </c>
      <c r="D439" t="s">
        <v>716</v>
      </c>
      <c r="E439" t="s">
        <v>726</v>
      </c>
      <c r="F439" t="s">
        <v>228</v>
      </c>
      <c r="H439" t="s">
        <v>727</v>
      </c>
      <c r="I439" s="170" t="s">
        <v>75</v>
      </c>
      <c r="J439" t="s">
        <v>76</v>
      </c>
      <c r="K439" t="s">
        <v>214</v>
      </c>
      <c r="L439" t="s">
        <v>614</v>
      </c>
      <c r="M439" t="s">
        <v>615</v>
      </c>
      <c r="N439" t="s">
        <v>217</v>
      </c>
      <c r="O439" t="s">
        <v>263</v>
      </c>
      <c r="P439" t="s">
        <v>346</v>
      </c>
      <c r="Q439" t="s">
        <v>345</v>
      </c>
      <c r="R439" t="s">
        <v>347</v>
      </c>
      <c r="S439" t="s">
        <v>338</v>
      </c>
      <c r="T439" t="s">
        <v>339</v>
      </c>
      <c r="U439" s="61" t="s">
        <v>340</v>
      </c>
      <c r="V439" t="s">
        <v>710</v>
      </c>
      <c r="W439" t="s">
        <v>263</v>
      </c>
      <c r="X439" s="59">
        <v>-39964</v>
      </c>
      <c r="Y439" s="59">
        <v>-39964</v>
      </c>
      <c r="AA439" s="146" t="str">
        <f t="shared" si="105"/>
        <v>EX</v>
      </c>
      <c r="AB439" s="146">
        <f t="shared" si="107"/>
        <v>0</v>
      </c>
      <c r="AC439" t="str">
        <f t="shared" si="98"/>
        <v>EX</v>
      </c>
      <c r="AD439" s="74">
        <f t="shared" si="99"/>
        <v>-39964</v>
      </c>
      <c r="AE439" s="74">
        <f t="shared" si="104"/>
        <v>-39964</v>
      </c>
      <c r="AF439">
        <v>1</v>
      </c>
      <c r="AG439">
        <v>0</v>
      </c>
      <c r="AH439" s="74">
        <v>0</v>
      </c>
      <c r="AJ439" s="74">
        <f t="shared" si="100"/>
        <v>0</v>
      </c>
      <c r="AK439" s="74">
        <f t="shared" si="106"/>
        <v>-39964</v>
      </c>
      <c r="AL439" t="str">
        <f t="shared" si="101"/>
        <v>N</v>
      </c>
      <c r="AN439" t="s">
        <v>77</v>
      </c>
      <c r="AO439" t="s">
        <v>76</v>
      </c>
      <c r="AP439" t="str">
        <f t="shared" si="102"/>
        <v>91</v>
      </c>
      <c r="AQ439" s="145" t="s">
        <v>1826</v>
      </c>
      <c r="AR439" t="str">
        <f t="shared" si="103"/>
        <v>1-Adjusted Base Budget</v>
      </c>
      <c r="AS439" s="145" t="s">
        <v>1827</v>
      </c>
      <c r="AT439" t="s">
        <v>213</v>
      </c>
      <c r="AV439" t="str">
        <f t="shared" si="97"/>
        <v>VPR</v>
      </c>
      <c r="AW439" t="str">
        <f t="shared" si="96"/>
        <v>VP FOR RESEARCH</v>
      </c>
    </row>
    <row r="440" spans="1:49">
      <c r="A440" s="59">
        <v>2018</v>
      </c>
      <c r="B440" t="s">
        <v>137</v>
      </c>
      <c r="C440" t="s">
        <v>715</v>
      </c>
      <c r="D440" t="s">
        <v>716</v>
      </c>
      <c r="E440" t="s">
        <v>726</v>
      </c>
      <c r="F440" t="s">
        <v>228</v>
      </c>
      <c r="H440" t="s">
        <v>727</v>
      </c>
      <c r="I440" s="170" t="s">
        <v>75</v>
      </c>
      <c r="J440" t="s">
        <v>76</v>
      </c>
      <c r="K440" t="s">
        <v>214</v>
      </c>
      <c r="L440" t="s">
        <v>127</v>
      </c>
      <c r="M440" t="s">
        <v>455</v>
      </c>
      <c r="N440" t="s">
        <v>217</v>
      </c>
      <c r="O440" t="s">
        <v>263</v>
      </c>
      <c r="P440" t="s">
        <v>346</v>
      </c>
      <c r="Q440" t="s">
        <v>345</v>
      </c>
      <c r="R440" t="s">
        <v>347</v>
      </c>
      <c r="S440" t="s">
        <v>338</v>
      </c>
      <c r="T440" t="s">
        <v>339</v>
      </c>
      <c r="U440" s="61" t="s">
        <v>340</v>
      </c>
      <c r="V440" t="s">
        <v>710</v>
      </c>
      <c r="W440" t="s">
        <v>263</v>
      </c>
      <c r="X440" s="59">
        <v>187218</v>
      </c>
      <c r="Y440" s="59">
        <v>187218</v>
      </c>
      <c r="AA440" s="146" t="str">
        <f t="shared" si="105"/>
        <v>EX</v>
      </c>
      <c r="AB440" s="146">
        <f t="shared" si="107"/>
        <v>0</v>
      </c>
      <c r="AC440" t="str">
        <f t="shared" si="98"/>
        <v>EX</v>
      </c>
      <c r="AD440" s="74">
        <f t="shared" si="99"/>
        <v>187218</v>
      </c>
      <c r="AE440" s="74">
        <f t="shared" si="104"/>
        <v>187218</v>
      </c>
      <c r="AF440">
        <v>1.3809</v>
      </c>
      <c r="AG440">
        <v>5171</v>
      </c>
      <c r="AH440" s="74">
        <v>-4006.465200000016</v>
      </c>
      <c r="AJ440" s="74">
        <f t="shared" si="100"/>
        <v>1164.534799999984</v>
      </c>
      <c r="AK440" s="74">
        <f t="shared" si="106"/>
        <v>188382.53479999999</v>
      </c>
      <c r="AL440" t="str">
        <f t="shared" si="101"/>
        <v>Y</v>
      </c>
      <c r="AN440" t="s">
        <v>77</v>
      </c>
      <c r="AO440" t="s">
        <v>76</v>
      </c>
      <c r="AP440" t="str">
        <f t="shared" si="102"/>
        <v>99</v>
      </c>
      <c r="AQ440" s="145" t="s">
        <v>1826</v>
      </c>
      <c r="AR440" t="str">
        <f t="shared" si="103"/>
        <v>2-Provision for Compensation Incr</v>
      </c>
      <c r="AS440" s="145" t="s">
        <v>1827</v>
      </c>
      <c r="AT440" t="s">
        <v>213</v>
      </c>
      <c r="AV440" t="str">
        <f t="shared" si="97"/>
        <v>VPR</v>
      </c>
      <c r="AW440" t="str">
        <f t="shared" si="96"/>
        <v>VP FOR RESEARCH</v>
      </c>
    </row>
    <row r="441" spans="1:49">
      <c r="A441" s="59">
        <v>2018</v>
      </c>
      <c r="B441" t="s">
        <v>137</v>
      </c>
      <c r="C441" t="s">
        <v>715</v>
      </c>
      <c r="D441" t="s">
        <v>716</v>
      </c>
      <c r="E441" t="s">
        <v>728</v>
      </c>
      <c r="F441" t="s">
        <v>228</v>
      </c>
      <c r="H441" t="s">
        <v>729</v>
      </c>
      <c r="I441" s="170" t="s">
        <v>75</v>
      </c>
      <c r="J441" t="s">
        <v>76</v>
      </c>
      <c r="K441" t="s">
        <v>214</v>
      </c>
      <c r="L441" t="s">
        <v>127</v>
      </c>
      <c r="M441" t="s">
        <v>455</v>
      </c>
      <c r="N441" t="s">
        <v>217</v>
      </c>
      <c r="O441" t="s">
        <v>263</v>
      </c>
      <c r="P441" t="s">
        <v>346</v>
      </c>
      <c r="Q441" t="s">
        <v>345</v>
      </c>
      <c r="R441" t="s">
        <v>347</v>
      </c>
      <c r="S441" t="s">
        <v>338</v>
      </c>
      <c r="T441" t="s">
        <v>339</v>
      </c>
      <c r="U441" s="61" t="s">
        <v>340</v>
      </c>
      <c r="V441" t="s">
        <v>710</v>
      </c>
      <c r="W441" t="s">
        <v>263</v>
      </c>
      <c r="X441" s="59">
        <v>47715</v>
      </c>
      <c r="Y441" s="59">
        <v>47715</v>
      </c>
      <c r="AA441" s="146" t="str">
        <f t="shared" si="105"/>
        <v>EX</v>
      </c>
      <c r="AB441" s="146">
        <f t="shared" si="107"/>
        <v>0</v>
      </c>
      <c r="AC441" t="str">
        <f t="shared" si="98"/>
        <v>EX</v>
      </c>
      <c r="AD441" s="74">
        <f t="shared" si="99"/>
        <v>47715</v>
      </c>
      <c r="AE441" s="74">
        <f t="shared" si="104"/>
        <v>47715</v>
      </c>
      <c r="AF441">
        <v>1.3809</v>
      </c>
      <c r="AG441">
        <v>1318</v>
      </c>
      <c r="AH441" s="74">
        <v>-1021.1010000000041</v>
      </c>
      <c r="AJ441" s="74">
        <f t="shared" si="100"/>
        <v>296.89899999999591</v>
      </c>
      <c r="AK441" s="74">
        <f t="shared" si="106"/>
        <v>48011.898999999998</v>
      </c>
      <c r="AL441" t="str">
        <f t="shared" si="101"/>
        <v>Y</v>
      </c>
      <c r="AN441" t="s">
        <v>77</v>
      </c>
      <c r="AO441" t="s">
        <v>76</v>
      </c>
      <c r="AP441" t="str">
        <f t="shared" si="102"/>
        <v>99</v>
      </c>
      <c r="AQ441" s="145" t="s">
        <v>1826</v>
      </c>
      <c r="AR441" t="str">
        <f t="shared" si="103"/>
        <v>2-Provision for Compensation Incr</v>
      </c>
      <c r="AS441" s="145" t="s">
        <v>1827</v>
      </c>
      <c r="AT441" t="s">
        <v>213</v>
      </c>
      <c r="AV441" t="str">
        <f t="shared" si="97"/>
        <v>VPR</v>
      </c>
      <c r="AW441" t="str">
        <f t="shared" si="96"/>
        <v>VP FOR RESEARCH</v>
      </c>
    </row>
    <row r="442" spans="1:49">
      <c r="A442" s="59">
        <v>2018</v>
      </c>
      <c r="B442" t="s">
        <v>137</v>
      </c>
      <c r="C442" t="s">
        <v>715</v>
      </c>
      <c r="D442" t="s">
        <v>716</v>
      </c>
      <c r="E442" t="s">
        <v>717</v>
      </c>
      <c r="F442" t="s">
        <v>228</v>
      </c>
      <c r="H442" t="s">
        <v>718</v>
      </c>
      <c r="I442" s="170" t="s">
        <v>75</v>
      </c>
      <c r="J442" t="s">
        <v>76</v>
      </c>
      <c r="K442" t="s">
        <v>214</v>
      </c>
      <c r="L442" t="s">
        <v>128</v>
      </c>
      <c r="M442" t="s">
        <v>457</v>
      </c>
      <c r="N442" t="s">
        <v>217</v>
      </c>
      <c r="O442" t="s">
        <v>263</v>
      </c>
      <c r="P442" t="s">
        <v>458</v>
      </c>
      <c r="Q442" t="s">
        <v>459</v>
      </c>
      <c r="R442" t="s">
        <v>460</v>
      </c>
      <c r="S442" t="s">
        <v>338</v>
      </c>
      <c r="T442" t="s">
        <v>339</v>
      </c>
      <c r="U442" s="61" t="s">
        <v>340</v>
      </c>
      <c r="V442" t="s">
        <v>710</v>
      </c>
      <c r="W442" t="s">
        <v>263</v>
      </c>
      <c r="X442" s="59">
        <v>32906</v>
      </c>
      <c r="Y442" s="59">
        <v>32906</v>
      </c>
      <c r="AA442" s="146" t="str">
        <f t="shared" si="105"/>
        <v>EX</v>
      </c>
      <c r="AB442" s="146">
        <f t="shared" si="107"/>
        <v>0</v>
      </c>
      <c r="AC442" t="str">
        <f t="shared" si="98"/>
        <v>EX</v>
      </c>
      <c r="AD442" s="74">
        <f t="shared" si="99"/>
        <v>32906</v>
      </c>
      <c r="AE442" s="74">
        <f t="shared" si="104"/>
        <v>32906</v>
      </c>
      <c r="AF442">
        <v>1.3859999999999999</v>
      </c>
      <c r="AG442">
        <v>912</v>
      </c>
      <c r="AH442" s="74">
        <v>-128.33340000000047</v>
      </c>
      <c r="AJ442" s="74">
        <f t="shared" si="100"/>
        <v>783.66659999999956</v>
      </c>
      <c r="AK442" s="74">
        <f t="shared" si="106"/>
        <v>33689.666599999997</v>
      </c>
      <c r="AL442" t="str">
        <f t="shared" si="101"/>
        <v>Y</v>
      </c>
      <c r="AN442" t="s">
        <v>77</v>
      </c>
      <c r="AO442" t="s">
        <v>76</v>
      </c>
      <c r="AP442" t="str">
        <f t="shared" si="102"/>
        <v>99</v>
      </c>
      <c r="AQ442" s="145" t="s">
        <v>1826</v>
      </c>
      <c r="AR442" t="str">
        <f t="shared" si="103"/>
        <v>2-Provision for Compensation Incr</v>
      </c>
      <c r="AS442" s="145" t="s">
        <v>1827</v>
      </c>
      <c r="AT442" t="s">
        <v>213</v>
      </c>
      <c r="AV442" t="str">
        <f t="shared" si="97"/>
        <v>VPR</v>
      </c>
      <c r="AW442" t="str">
        <f t="shared" si="96"/>
        <v>VP FOR RESEARCH</v>
      </c>
    </row>
    <row r="443" spans="1:49">
      <c r="A443" s="59">
        <v>2018</v>
      </c>
      <c r="B443" t="s">
        <v>137</v>
      </c>
      <c r="C443" t="s">
        <v>715</v>
      </c>
      <c r="D443" t="s">
        <v>716</v>
      </c>
      <c r="E443" t="s">
        <v>724</v>
      </c>
      <c r="F443" t="s">
        <v>228</v>
      </c>
      <c r="H443" t="s">
        <v>725</v>
      </c>
      <c r="I443" s="170" t="s">
        <v>75</v>
      </c>
      <c r="J443" t="s">
        <v>76</v>
      </c>
      <c r="K443" t="s">
        <v>214</v>
      </c>
      <c r="L443" t="s">
        <v>695</v>
      </c>
      <c r="M443" t="s">
        <v>696</v>
      </c>
      <c r="N443" t="s">
        <v>217</v>
      </c>
      <c r="O443" t="s">
        <v>263</v>
      </c>
      <c r="P443" t="s">
        <v>379</v>
      </c>
      <c r="Q443" t="s">
        <v>379</v>
      </c>
      <c r="R443" t="s">
        <v>380</v>
      </c>
      <c r="S443" t="s">
        <v>264</v>
      </c>
      <c r="T443" t="s">
        <v>265</v>
      </c>
      <c r="U443" s="61" t="s">
        <v>266</v>
      </c>
      <c r="V443" t="s">
        <v>710</v>
      </c>
      <c r="W443" t="s">
        <v>263</v>
      </c>
      <c r="X443" s="59">
        <v>50</v>
      </c>
      <c r="Y443" s="59">
        <v>50</v>
      </c>
      <c r="AA443" s="146" t="str">
        <f t="shared" si="105"/>
        <v>EX</v>
      </c>
      <c r="AB443" s="146">
        <f t="shared" si="107"/>
        <v>0</v>
      </c>
      <c r="AC443" t="str">
        <f t="shared" si="98"/>
        <v>EX</v>
      </c>
      <c r="AD443" s="74">
        <f t="shared" si="99"/>
        <v>50</v>
      </c>
      <c r="AE443" s="74">
        <f t="shared" si="104"/>
        <v>50</v>
      </c>
      <c r="AF443">
        <v>1</v>
      </c>
      <c r="AG443">
        <v>0</v>
      </c>
      <c r="AH443" s="74">
        <v>0</v>
      </c>
      <c r="AJ443" s="74">
        <f t="shared" si="100"/>
        <v>0</v>
      </c>
      <c r="AK443" s="74">
        <f t="shared" si="106"/>
        <v>50</v>
      </c>
      <c r="AL443" t="str">
        <f t="shared" si="101"/>
        <v>N</v>
      </c>
      <c r="AN443" t="s">
        <v>77</v>
      </c>
      <c r="AO443" t="s">
        <v>76</v>
      </c>
      <c r="AP443" t="str">
        <f t="shared" si="102"/>
        <v>91</v>
      </c>
      <c r="AQ443" s="145" t="s">
        <v>1826</v>
      </c>
      <c r="AR443" t="str">
        <f t="shared" si="103"/>
        <v>1-Adjusted Base Budget</v>
      </c>
      <c r="AS443" s="145" t="s">
        <v>1827</v>
      </c>
      <c r="AT443" t="s">
        <v>213</v>
      </c>
      <c r="AV443" t="str">
        <f t="shared" si="97"/>
        <v>VPR</v>
      </c>
      <c r="AW443" t="str">
        <f t="shared" si="96"/>
        <v>VP FOR RESEARCH</v>
      </c>
    </row>
    <row r="444" spans="1:49">
      <c r="A444" s="59">
        <v>2018</v>
      </c>
      <c r="B444" t="s">
        <v>137</v>
      </c>
      <c r="C444" t="s">
        <v>715</v>
      </c>
      <c r="D444" t="s">
        <v>716</v>
      </c>
      <c r="E444" t="s">
        <v>726</v>
      </c>
      <c r="F444" t="s">
        <v>228</v>
      </c>
      <c r="H444" t="s">
        <v>727</v>
      </c>
      <c r="I444" s="170" t="s">
        <v>75</v>
      </c>
      <c r="J444" t="s">
        <v>76</v>
      </c>
      <c r="K444" t="s">
        <v>214</v>
      </c>
      <c r="L444" t="s">
        <v>695</v>
      </c>
      <c r="M444" t="s">
        <v>696</v>
      </c>
      <c r="N444" t="s">
        <v>217</v>
      </c>
      <c r="O444" t="s">
        <v>263</v>
      </c>
      <c r="P444" t="s">
        <v>379</v>
      </c>
      <c r="Q444" t="s">
        <v>379</v>
      </c>
      <c r="R444" t="s">
        <v>380</v>
      </c>
      <c r="S444" t="s">
        <v>264</v>
      </c>
      <c r="T444" t="s">
        <v>265</v>
      </c>
      <c r="U444" s="61" t="s">
        <v>266</v>
      </c>
      <c r="V444" t="s">
        <v>710</v>
      </c>
      <c r="W444" t="s">
        <v>263</v>
      </c>
      <c r="X444" s="59">
        <v>880</v>
      </c>
      <c r="Y444" s="59">
        <v>880</v>
      </c>
      <c r="AA444" s="146" t="str">
        <f t="shared" si="105"/>
        <v>EX</v>
      </c>
      <c r="AB444" s="146">
        <f t="shared" si="107"/>
        <v>0</v>
      </c>
      <c r="AC444" t="str">
        <f t="shared" si="98"/>
        <v>EX</v>
      </c>
      <c r="AD444" s="74">
        <f t="shared" si="99"/>
        <v>880</v>
      </c>
      <c r="AE444" s="74">
        <f t="shared" si="104"/>
        <v>880</v>
      </c>
      <c r="AF444">
        <v>1</v>
      </c>
      <c r="AG444">
        <v>0</v>
      </c>
      <c r="AH444" s="74">
        <v>0</v>
      </c>
      <c r="AJ444" s="74">
        <f t="shared" si="100"/>
        <v>0</v>
      </c>
      <c r="AK444" s="74">
        <f t="shared" si="106"/>
        <v>880</v>
      </c>
      <c r="AL444" t="str">
        <f t="shared" si="101"/>
        <v>N</v>
      </c>
      <c r="AN444" t="s">
        <v>77</v>
      </c>
      <c r="AO444" t="s">
        <v>76</v>
      </c>
      <c r="AP444" t="str">
        <f t="shared" si="102"/>
        <v>91</v>
      </c>
      <c r="AQ444" s="145" t="s">
        <v>1826</v>
      </c>
      <c r="AR444" t="str">
        <f t="shared" si="103"/>
        <v>1-Adjusted Base Budget</v>
      </c>
      <c r="AS444" s="145" t="s">
        <v>1827</v>
      </c>
      <c r="AT444" t="s">
        <v>213</v>
      </c>
      <c r="AV444" t="str">
        <f t="shared" si="97"/>
        <v>VPR</v>
      </c>
      <c r="AW444" t="str">
        <f t="shared" si="96"/>
        <v>VP FOR RESEARCH</v>
      </c>
    </row>
    <row r="445" spans="1:49">
      <c r="A445" s="59">
        <v>2018</v>
      </c>
      <c r="B445" t="s">
        <v>137</v>
      </c>
      <c r="C445" t="s">
        <v>715</v>
      </c>
      <c r="D445" t="s">
        <v>716</v>
      </c>
      <c r="E445" t="s">
        <v>726</v>
      </c>
      <c r="F445" t="s">
        <v>228</v>
      </c>
      <c r="H445" t="s">
        <v>727</v>
      </c>
      <c r="I445" s="170" t="s">
        <v>75</v>
      </c>
      <c r="J445" t="s">
        <v>76</v>
      </c>
      <c r="K445" t="s">
        <v>214</v>
      </c>
      <c r="L445" t="s">
        <v>350</v>
      </c>
      <c r="M445" t="s">
        <v>351</v>
      </c>
      <c r="N445" t="s">
        <v>217</v>
      </c>
      <c r="O445" t="s">
        <v>263</v>
      </c>
      <c r="P445" t="s">
        <v>352</v>
      </c>
      <c r="Q445" t="s">
        <v>353</v>
      </c>
      <c r="R445" t="s">
        <v>354</v>
      </c>
      <c r="S445" t="s">
        <v>264</v>
      </c>
      <c r="T445" t="s">
        <v>265</v>
      </c>
      <c r="U445" s="61" t="s">
        <v>266</v>
      </c>
      <c r="V445" t="s">
        <v>710</v>
      </c>
      <c r="W445" t="s">
        <v>263</v>
      </c>
      <c r="X445" s="59">
        <v>1500</v>
      </c>
      <c r="Y445" s="59">
        <v>1500</v>
      </c>
      <c r="AA445" s="146" t="str">
        <f t="shared" si="105"/>
        <v>EX</v>
      </c>
      <c r="AB445" s="146">
        <f t="shared" si="107"/>
        <v>0</v>
      </c>
      <c r="AC445" t="str">
        <f t="shared" si="98"/>
        <v>EX</v>
      </c>
      <c r="AD445" s="74">
        <f t="shared" si="99"/>
        <v>1500</v>
      </c>
      <c r="AE445" s="74">
        <f t="shared" si="104"/>
        <v>1500</v>
      </c>
      <c r="AF445">
        <v>1</v>
      </c>
      <c r="AG445">
        <v>0</v>
      </c>
      <c r="AH445" s="74">
        <v>0</v>
      </c>
      <c r="AJ445" s="74">
        <f t="shared" si="100"/>
        <v>0</v>
      </c>
      <c r="AK445" s="74">
        <f t="shared" si="106"/>
        <v>1500</v>
      </c>
      <c r="AL445" t="str">
        <f t="shared" si="101"/>
        <v>N</v>
      </c>
      <c r="AN445" t="s">
        <v>77</v>
      </c>
      <c r="AO445" t="s">
        <v>76</v>
      </c>
      <c r="AP445" t="str">
        <f t="shared" si="102"/>
        <v>91</v>
      </c>
      <c r="AQ445" s="145" t="s">
        <v>1826</v>
      </c>
      <c r="AR445" t="str">
        <f t="shared" si="103"/>
        <v>1-Adjusted Base Budget</v>
      </c>
      <c r="AS445" s="145" t="s">
        <v>1827</v>
      </c>
      <c r="AT445" t="s">
        <v>213</v>
      </c>
      <c r="AV445" t="str">
        <f t="shared" si="97"/>
        <v>VPR</v>
      </c>
      <c r="AW445" t="str">
        <f t="shared" si="96"/>
        <v>VP FOR RESEARCH</v>
      </c>
    </row>
    <row r="446" spans="1:49">
      <c r="A446" s="59">
        <v>2018</v>
      </c>
      <c r="B446" t="s">
        <v>137</v>
      </c>
      <c r="C446" t="s">
        <v>715</v>
      </c>
      <c r="D446" t="s">
        <v>716</v>
      </c>
      <c r="E446" t="s">
        <v>728</v>
      </c>
      <c r="F446" t="s">
        <v>228</v>
      </c>
      <c r="H446" t="s">
        <v>729</v>
      </c>
      <c r="I446" s="170" t="s">
        <v>75</v>
      </c>
      <c r="J446" t="s">
        <v>76</v>
      </c>
      <c r="K446" t="s">
        <v>214</v>
      </c>
      <c r="L446" t="s">
        <v>350</v>
      </c>
      <c r="M446" t="s">
        <v>351</v>
      </c>
      <c r="N446" t="s">
        <v>217</v>
      </c>
      <c r="O446" t="s">
        <v>263</v>
      </c>
      <c r="P446" t="s">
        <v>352</v>
      </c>
      <c r="Q446" t="s">
        <v>353</v>
      </c>
      <c r="R446" t="s">
        <v>354</v>
      </c>
      <c r="S446" t="s">
        <v>264</v>
      </c>
      <c r="T446" t="s">
        <v>265</v>
      </c>
      <c r="U446" s="61" t="s">
        <v>266</v>
      </c>
      <c r="V446" t="s">
        <v>710</v>
      </c>
      <c r="W446" t="s">
        <v>263</v>
      </c>
      <c r="X446" s="59">
        <v>1000</v>
      </c>
      <c r="Y446" s="59">
        <v>1000</v>
      </c>
      <c r="AA446" s="146" t="str">
        <f t="shared" si="105"/>
        <v>EX</v>
      </c>
      <c r="AB446" s="146">
        <f t="shared" si="107"/>
        <v>0</v>
      </c>
      <c r="AC446" t="str">
        <f t="shared" si="98"/>
        <v>EX</v>
      </c>
      <c r="AD446" s="74">
        <f t="shared" si="99"/>
        <v>1000</v>
      </c>
      <c r="AE446" s="74">
        <f t="shared" si="104"/>
        <v>1000</v>
      </c>
      <c r="AF446">
        <v>1</v>
      </c>
      <c r="AG446">
        <v>0</v>
      </c>
      <c r="AH446" s="74">
        <v>0</v>
      </c>
      <c r="AJ446" s="74">
        <f t="shared" si="100"/>
        <v>0</v>
      </c>
      <c r="AK446" s="74">
        <f t="shared" si="106"/>
        <v>1000</v>
      </c>
      <c r="AL446" t="str">
        <f t="shared" si="101"/>
        <v>N</v>
      </c>
      <c r="AN446" t="s">
        <v>77</v>
      </c>
      <c r="AO446" t="s">
        <v>76</v>
      </c>
      <c r="AP446" t="str">
        <f t="shared" si="102"/>
        <v>91</v>
      </c>
      <c r="AQ446" s="145" t="s">
        <v>1826</v>
      </c>
      <c r="AR446" t="str">
        <f t="shared" si="103"/>
        <v>1-Adjusted Base Budget</v>
      </c>
      <c r="AS446" s="145" t="s">
        <v>1827</v>
      </c>
      <c r="AT446" t="s">
        <v>213</v>
      </c>
      <c r="AV446" t="str">
        <f t="shared" si="97"/>
        <v>VPR</v>
      </c>
      <c r="AW446" t="str">
        <f t="shared" si="96"/>
        <v>VP FOR RESEARCH</v>
      </c>
    </row>
    <row r="447" spans="1:49">
      <c r="A447" s="59">
        <v>2018</v>
      </c>
      <c r="B447" t="s">
        <v>137</v>
      </c>
      <c r="C447" t="s">
        <v>715</v>
      </c>
      <c r="D447" t="s">
        <v>716</v>
      </c>
      <c r="E447" t="s">
        <v>717</v>
      </c>
      <c r="F447" t="s">
        <v>228</v>
      </c>
      <c r="H447" t="s">
        <v>718</v>
      </c>
      <c r="I447" s="170" t="s">
        <v>75</v>
      </c>
      <c r="J447" t="s">
        <v>76</v>
      </c>
      <c r="K447" t="s">
        <v>214</v>
      </c>
      <c r="L447" t="s">
        <v>350</v>
      </c>
      <c r="M447" t="s">
        <v>351</v>
      </c>
      <c r="N447" t="s">
        <v>217</v>
      </c>
      <c r="O447" t="s">
        <v>263</v>
      </c>
      <c r="P447" t="s">
        <v>352</v>
      </c>
      <c r="Q447" t="s">
        <v>353</v>
      </c>
      <c r="R447" t="s">
        <v>354</v>
      </c>
      <c r="S447" t="s">
        <v>264</v>
      </c>
      <c r="T447" t="s">
        <v>265</v>
      </c>
      <c r="U447" s="61" t="s">
        <v>266</v>
      </c>
      <c r="V447" t="s">
        <v>710</v>
      </c>
      <c r="W447" t="s">
        <v>263</v>
      </c>
      <c r="X447" s="59">
        <v>1500</v>
      </c>
      <c r="Y447" s="59">
        <v>1500</v>
      </c>
      <c r="AA447" s="146" t="str">
        <f t="shared" si="105"/>
        <v>EX</v>
      </c>
      <c r="AB447" s="146">
        <f t="shared" si="107"/>
        <v>0</v>
      </c>
      <c r="AC447" t="str">
        <f t="shared" si="98"/>
        <v>EX</v>
      </c>
      <c r="AD447" s="74">
        <f t="shared" si="99"/>
        <v>1500</v>
      </c>
      <c r="AE447" s="74">
        <f t="shared" si="104"/>
        <v>1500</v>
      </c>
      <c r="AF447">
        <v>1</v>
      </c>
      <c r="AG447">
        <v>0</v>
      </c>
      <c r="AH447" s="74">
        <v>0</v>
      </c>
      <c r="AJ447" s="74">
        <f t="shared" si="100"/>
        <v>0</v>
      </c>
      <c r="AK447" s="74">
        <f t="shared" si="106"/>
        <v>1500</v>
      </c>
      <c r="AL447" t="str">
        <f t="shared" si="101"/>
        <v>N</v>
      </c>
      <c r="AN447" t="s">
        <v>77</v>
      </c>
      <c r="AO447" t="s">
        <v>76</v>
      </c>
      <c r="AP447" t="str">
        <f t="shared" si="102"/>
        <v>91</v>
      </c>
      <c r="AQ447" s="145" t="s">
        <v>1826</v>
      </c>
      <c r="AR447" t="str">
        <f t="shared" si="103"/>
        <v>1-Adjusted Base Budget</v>
      </c>
      <c r="AS447" s="145" t="s">
        <v>1827</v>
      </c>
      <c r="AT447" t="s">
        <v>213</v>
      </c>
      <c r="AV447" t="str">
        <f t="shared" si="97"/>
        <v>VPR</v>
      </c>
      <c r="AW447" t="str">
        <f t="shared" si="96"/>
        <v>VP FOR RESEARCH</v>
      </c>
    </row>
    <row r="448" spans="1:49">
      <c r="A448" s="59">
        <v>2018</v>
      </c>
      <c r="B448" t="s">
        <v>137</v>
      </c>
      <c r="C448" t="s">
        <v>715</v>
      </c>
      <c r="D448" t="s">
        <v>716</v>
      </c>
      <c r="E448" t="s">
        <v>724</v>
      </c>
      <c r="F448" t="s">
        <v>228</v>
      </c>
      <c r="H448" t="s">
        <v>725</v>
      </c>
      <c r="I448" s="170" t="s">
        <v>75</v>
      </c>
      <c r="J448" t="s">
        <v>76</v>
      </c>
      <c r="K448" t="s">
        <v>214</v>
      </c>
      <c r="L448" t="s">
        <v>355</v>
      </c>
      <c r="M448" t="s">
        <v>356</v>
      </c>
      <c r="N448" t="s">
        <v>217</v>
      </c>
      <c r="O448" t="s">
        <v>263</v>
      </c>
      <c r="P448" t="s">
        <v>357</v>
      </c>
      <c r="Q448" t="s">
        <v>358</v>
      </c>
      <c r="R448" t="s">
        <v>359</v>
      </c>
      <c r="S448" t="s">
        <v>264</v>
      </c>
      <c r="T448" t="s">
        <v>265</v>
      </c>
      <c r="U448" s="61" t="s">
        <v>266</v>
      </c>
      <c r="V448" t="s">
        <v>710</v>
      </c>
      <c r="W448" t="s">
        <v>263</v>
      </c>
      <c r="X448" s="59">
        <v>1675</v>
      </c>
      <c r="Y448" s="59">
        <v>1675</v>
      </c>
      <c r="AA448" s="146" t="str">
        <f t="shared" si="105"/>
        <v>EX</v>
      </c>
      <c r="AB448" s="146">
        <f t="shared" si="107"/>
        <v>0</v>
      </c>
      <c r="AC448" t="str">
        <f t="shared" si="98"/>
        <v>EX</v>
      </c>
      <c r="AD448" s="74">
        <f t="shared" si="99"/>
        <v>1675</v>
      </c>
      <c r="AE448" s="74">
        <f t="shared" si="104"/>
        <v>1675</v>
      </c>
      <c r="AF448">
        <v>1</v>
      </c>
      <c r="AG448">
        <v>0</v>
      </c>
      <c r="AH448" s="74">
        <v>0</v>
      </c>
      <c r="AJ448" s="74">
        <f t="shared" si="100"/>
        <v>0</v>
      </c>
      <c r="AK448" s="74">
        <f t="shared" si="106"/>
        <v>1675</v>
      </c>
      <c r="AL448" t="str">
        <f t="shared" si="101"/>
        <v>N</v>
      </c>
      <c r="AN448" t="s">
        <v>77</v>
      </c>
      <c r="AO448" t="s">
        <v>76</v>
      </c>
      <c r="AP448" t="str">
        <f t="shared" si="102"/>
        <v>91</v>
      </c>
      <c r="AQ448" s="145" t="s">
        <v>1826</v>
      </c>
      <c r="AR448" t="str">
        <f t="shared" si="103"/>
        <v>1-Adjusted Base Budget</v>
      </c>
      <c r="AS448" s="145" t="s">
        <v>1827</v>
      </c>
      <c r="AT448" t="s">
        <v>213</v>
      </c>
      <c r="AV448" t="str">
        <f t="shared" si="97"/>
        <v>VPR</v>
      </c>
      <c r="AW448" t="str">
        <f t="shared" si="96"/>
        <v>VP FOR RESEARCH</v>
      </c>
    </row>
    <row r="449" spans="1:49">
      <c r="A449" s="59">
        <v>2018</v>
      </c>
      <c r="B449" t="s">
        <v>137</v>
      </c>
      <c r="C449" t="s">
        <v>715</v>
      </c>
      <c r="D449" t="s">
        <v>716</v>
      </c>
      <c r="E449" t="s">
        <v>726</v>
      </c>
      <c r="F449" t="s">
        <v>228</v>
      </c>
      <c r="H449" t="s">
        <v>727</v>
      </c>
      <c r="I449" s="170" t="s">
        <v>75</v>
      </c>
      <c r="J449" t="s">
        <v>76</v>
      </c>
      <c r="K449" t="s">
        <v>214</v>
      </c>
      <c r="L449" t="s">
        <v>355</v>
      </c>
      <c r="M449" t="s">
        <v>356</v>
      </c>
      <c r="N449" t="s">
        <v>217</v>
      </c>
      <c r="O449" t="s">
        <v>263</v>
      </c>
      <c r="P449" t="s">
        <v>357</v>
      </c>
      <c r="Q449" t="s">
        <v>358</v>
      </c>
      <c r="R449" t="s">
        <v>359</v>
      </c>
      <c r="S449" t="s">
        <v>264</v>
      </c>
      <c r="T449" t="s">
        <v>265</v>
      </c>
      <c r="U449" s="61" t="s">
        <v>266</v>
      </c>
      <c r="V449" t="s">
        <v>710</v>
      </c>
      <c r="W449" t="s">
        <v>263</v>
      </c>
      <c r="X449" s="59">
        <v>1620</v>
      </c>
      <c r="Y449" s="59">
        <v>1620</v>
      </c>
      <c r="AA449" s="146" t="str">
        <f t="shared" si="105"/>
        <v>EX</v>
      </c>
      <c r="AB449" s="146">
        <f t="shared" si="107"/>
        <v>0</v>
      </c>
      <c r="AC449" t="str">
        <f t="shared" si="98"/>
        <v>EX</v>
      </c>
      <c r="AD449" s="74">
        <f t="shared" si="99"/>
        <v>1620</v>
      </c>
      <c r="AE449" s="74">
        <f t="shared" si="104"/>
        <v>1620</v>
      </c>
      <c r="AF449">
        <v>1</v>
      </c>
      <c r="AG449">
        <v>0</v>
      </c>
      <c r="AH449" s="74">
        <v>0</v>
      </c>
      <c r="AJ449" s="74">
        <f t="shared" si="100"/>
        <v>0</v>
      </c>
      <c r="AK449" s="74">
        <f t="shared" si="106"/>
        <v>1620</v>
      </c>
      <c r="AL449" t="str">
        <f t="shared" si="101"/>
        <v>N</v>
      </c>
      <c r="AN449" t="s">
        <v>77</v>
      </c>
      <c r="AO449" t="s">
        <v>76</v>
      </c>
      <c r="AP449" t="str">
        <f t="shared" si="102"/>
        <v>91</v>
      </c>
      <c r="AQ449" s="145" t="s">
        <v>1826</v>
      </c>
      <c r="AR449" t="str">
        <f t="shared" si="103"/>
        <v>1-Adjusted Base Budget</v>
      </c>
      <c r="AS449" s="145" t="s">
        <v>1827</v>
      </c>
      <c r="AT449" t="s">
        <v>213</v>
      </c>
      <c r="AV449" t="str">
        <f t="shared" si="97"/>
        <v>VPR</v>
      </c>
      <c r="AW449" t="str">
        <f t="shared" si="96"/>
        <v>VP FOR RESEARCH</v>
      </c>
    </row>
    <row r="450" spans="1:49">
      <c r="A450" s="59">
        <v>2018</v>
      </c>
      <c r="B450" t="s">
        <v>137</v>
      </c>
      <c r="C450" t="s">
        <v>715</v>
      </c>
      <c r="D450" t="s">
        <v>716</v>
      </c>
      <c r="E450" t="s">
        <v>728</v>
      </c>
      <c r="F450" t="s">
        <v>228</v>
      </c>
      <c r="H450" t="s">
        <v>729</v>
      </c>
      <c r="I450" s="170" t="s">
        <v>75</v>
      </c>
      <c r="J450" t="s">
        <v>76</v>
      </c>
      <c r="K450" t="s">
        <v>214</v>
      </c>
      <c r="L450" t="s">
        <v>355</v>
      </c>
      <c r="M450" t="s">
        <v>356</v>
      </c>
      <c r="N450" t="s">
        <v>217</v>
      </c>
      <c r="O450" t="s">
        <v>263</v>
      </c>
      <c r="P450" t="s">
        <v>357</v>
      </c>
      <c r="Q450" t="s">
        <v>358</v>
      </c>
      <c r="R450" t="s">
        <v>359</v>
      </c>
      <c r="S450" t="s">
        <v>264</v>
      </c>
      <c r="T450" t="s">
        <v>265</v>
      </c>
      <c r="U450" s="61" t="s">
        <v>266</v>
      </c>
      <c r="V450" t="s">
        <v>710</v>
      </c>
      <c r="W450" t="s">
        <v>263</v>
      </c>
      <c r="X450" s="59">
        <v>1320</v>
      </c>
      <c r="Y450" s="59">
        <v>1320</v>
      </c>
      <c r="AA450" s="146" t="str">
        <f t="shared" si="105"/>
        <v>EX</v>
      </c>
      <c r="AB450" s="146">
        <f t="shared" si="107"/>
        <v>0</v>
      </c>
      <c r="AC450" t="str">
        <f t="shared" si="98"/>
        <v>EX</v>
      </c>
      <c r="AD450" s="74">
        <f t="shared" si="99"/>
        <v>1320</v>
      </c>
      <c r="AE450" s="74">
        <f t="shared" si="104"/>
        <v>1320</v>
      </c>
      <c r="AF450">
        <v>1</v>
      </c>
      <c r="AG450">
        <v>0</v>
      </c>
      <c r="AH450" s="74">
        <v>0</v>
      </c>
      <c r="AJ450" s="74">
        <f t="shared" si="100"/>
        <v>0</v>
      </c>
      <c r="AK450" s="74">
        <f t="shared" si="106"/>
        <v>1320</v>
      </c>
      <c r="AL450" t="str">
        <f t="shared" si="101"/>
        <v>N</v>
      </c>
      <c r="AN450" t="s">
        <v>77</v>
      </c>
      <c r="AO450" t="s">
        <v>76</v>
      </c>
      <c r="AP450" t="str">
        <f t="shared" si="102"/>
        <v>91</v>
      </c>
      <c r="AQ450" s="145" t="s">
        <v>1826</v>
      </c>
      <c r="AR450" t="str">
        <f t="shared" si="103"/>
        <v>1-Adjusted Base Budget</v>
      </c>
      <c r="AS450" s="145" t="s">
        <v>1827</v>
      </c>
      <c r="AT450" t="s">
        <v>213</v>
      </c>
      <c r="AV450" t="str">
        <f t="shared" si="97"/>
        <v>VPR</v>
      </c>
      <c r="AW450" t="str">
        <f t="shared" si="96"/>
        <v>VP FOR RESEARCH</v>
      </c>
    </row>
    <row r="451" spans="1:49">
      <c r="A451" s="59">
        <v>2018</v>
      </c>
      <c r="B451" t="s">
        <v>137</v>
      </c>
      <c r="C451" t="s">
        <v>715</v>
      </c>
      <c r="D451" t="s">
        <v>716</v>
      </c>
      <c r="E451" t="s">
        <v>717</v>
      </c>
      <c r="F451" t="s">
        <v>228</v>
      </c>
      <c r="H451" t="s">
        <v>718</v>
      </c>
      <c r="I451" s="170" t="s">
        <v>75</v>
      </c>
      <c r="J451" t="s">
        <v>76</v>
      </c>
      <c r="K451" t="s">
        <v>214</v>
      </c>
      <c r="L451" t="s">
        <v>355</v>
      </c>
      <c r="M451" t="s">
        <v>356</v>
      </c>
      <c r="N451" t="s">
        <v>217</v>
      </c>
      <c r="O451" t="s">
        <v>263</v>
      </c>
      <c r="P451" t="s">
        <v>357</v>
      </c>
      <c r="Q451" t="s">
        <v>358</v>
      </c>
      <c r="R451" t="s">
        <v>359</v>
      </c>
      <c r="S451" t="s">
        <v>264</v>
      </c>
      <c r="T451" t="s">
        <v>265</v>
      </c>
      <c r="U451" s="61" t="s">
        <v>266</v>
      </c>
      <c r="V451" t="s">
        <v>710</v>
      </c>
      <c r="W451" t="s">
        <v>263</v>
      </c>
      <c r="X451" s="59">
        <v>4650</v>
      </c>
      <c r="Y451" s="59">
        <v>4650</v>
      </c>
      <c r="AA451" s="146" t="str">
        <f t="shared" si="105"/>
        <v>EX</v>
      </c>
      <c r="AB451" s="146">
        <f t="shared" si="107"/>
        <v>0</v>
      </c>
      <c r="AC451" t="str">
        <f t="shared" si="98"/>
        <v>EX</v>
      </c>
      <c r="AD451" s="74">
        <f t="shared" si="99"/>
        <v>4650</v>
      </c>
      <c r="AE451" s="74">
        <f t="shared" si="104"/>
        <v>4650</v>
      </c>
      <c r="AF451">
        <v>1</v>
      </c>
      <c r="AG451">
        <v>0</v>
      </c>
      <c r="AH451" s="74">
        <v>0</v>
      </c>
      <c r="AJ451" s="74">
        <f t="shared" si="100"/>
        <v>0</v>
      </c>
      <c r="AK451" s="74">
        <f t="shared" si="106"/>
        <v>4650</v>
      </c>
      <c r="AL451" t="str">
        <f t="shared" si="101"/>
        <v>N</v>
      </c>
      <c r="AN451" t="s">
        <v>77</v>
      </c>
      <c r="AO451" t="s">
        <v>76</v>
      </c>
      <c r="AP451" t="str">
        <f t="shared" si="102"/>
        <v>91</v>
      </c>
      <c r="AQ451" s="145" t="s">
        <v>1826</v>
      </c>
      <c r="AR451" t="str">
        <f t="shared" si="103"/>
        <v>1-Adjusted Base Budget</v>
      </c>
      <c r="AS451" s="145" t="s">
        <v>1827</v>
      </c>
      <c r="AT451" t="s">
        <v>213</v>
      </c>
      <c r="AV451" t="str">
        <f t="shared" si="97"/>
        <v>VPR</v>
      </c>
      <c r="AW451" t="str">
        <f t="shared" si="96"/>
        <v>VP FOR RESEARCH</v>
      </c>
    </row>
    <row r="452" spans="1:49">
      <c r="A452" s="59">
        <v>2018</v>
      </c>
      <c r="B452" t="s">
        <v>137</v>
      </c>
      <c r="C452" t="s">
        <v>715</v>
      </c>
      <c r="D452" t="s">
        <v>716</v>
      </c>
      <c r="E452" t="s">
        <v>728</v>
      </c>
      <c r="F452" t="s">
        <v>228</v>
      </c>
      <c r="H452" t="s">
        <v>729</v>
      </c>
      <c r="I452" s="170" t="s">
        <v>75</v>
      </c>
      <c r="J452" t="s">
        <v>76</v>
      </c>
      <c r="K452" t="s">
        <v>214</v>
      </c>
      <c r="L452" t="s">
        <v>484</v>
      </c>
      <c r="M452" t="s">
        <v>485</v>
      </c>
      <c r="N452" t="s">
        <v>217</v>
      </c>
      <c r="O452" t="s">
        <v>263</v>
      </c>
      <c r="P452" t="s">
        <v>362</v>
      </c>
      <c r="Q452" t="s">
        <v>363</v>
      </c>
      <c r="R452" t="s">
        <v>364</v>
      </c>
      <c r="S452" t="s">
        <v>264</v>
      </c>
      <c r="T452" t="s">
        <v>265</v>
      </c>
      <c r="U452" s="61" t="s">
        <v>266</v>
      </c>
      <c r="V452" t="s">
        <v>710</v>
      </c>
      <c r="W452" t="s">
        <v>263</v>
      </c>
      <c r="X452" s="59">
        <v>2200</v>
      </c>
      <c r="Y452" s="59">
        <v>2200</v>
      </c>
      <c r="AA452" s="146" t="str">
        <f t="shared" si="105"/>
        <v>EX</v>
      </c>
      <c r="AB452" s="146">
        <f t="shared" si="107"/>
        <v>0</v>
      </c>
      <c r="AC452" t="str">
        <f t="shared" si="98"/>
        <v>EX</v>
      </c>
      <c r="AD452" s="74">
        <f t="shared" si="99"/>
        <v>2200</v>
      </c>
      <c r="AE452" s="74">
        <f t="shared" si="104"/>
        <v>2200</v>
      </c>
      <c r="AF452">
        <v>1</v>
      </c>
      <c r="AG452">
        <v>0</v>
      </c>
      <c r="AH452" s="74">
        <v>0</v>
      </c>
      <c r="AJ452" s="74">
        <f t="shared" si="100"/>
        <v>0</v>
      </c>
      <c r="AK452" s="74">
        <f t="shared" si="106"/>
        <v>2200</v>
      </c>
      <c r="AL452" t="str">
        <f t="shared" si="101"/>
        <v>N</v>
      </c>
      <c r="AN452" t="s">
        <v>77</v>
      </c>
      <c r="AO452" t="s">
        <v>76</v>
      </c>
      <c r="AP452" t="str">
        <f t="shared" si="102"/>
        <v>91</v>
      </c>
      <c r="AQ452" s="145" t="s">
        <v>1826</v>
      </c>
      <c r="AR452" t="str">
        <f t="shared" si="103"/>
        <v>1-Adjusted Base Budget</v>
      </c>
      <c r="AS452" s="145" t="s">
        <v>1827</v>
      </c>
      <c r="AT452" t="s">
        <v>213</v>
      </c>
      <c r="AV452" t="str">
        <f t="shared" si="97"/>
        <v>VPR</v>
      </c>
      <c r="AW452" t="str">
        <f t="shared" si="96"/>
        <v>VP FOR RESEARCH</v>
      </c>
    </row>
    <row r="453" spans="1:49">
      <c r="A453" s="59">
        <v>2018</v>
      </c>
      <c r="B453" t="s">
        <v>137</v>
      </c>
      <c r="C453" t="s">
        <v>715</v>
      </c>
      <c r="D453" t="s">
        <v>716</v>
      </c>
      <c r="E453" t="s">
        <v>728</v>
      </c>
      <c r="F453" t="s">
        <v>228</v>
      </c>
      <c r="H453" t="s">
        <v>729</v>
      </c>
      <c r="I453" s="170" t="s">
        <v>75</v>
      </c>
      <c r="J453" t="s">
        <v>76</v>
      </c>
      <c r="K453" t="s">
        <v>214</v>
      </c>
      <c r="L453" t="s">
        <v>377</v>
      </c>
      <c r="M453" t="s">
        <v>378</v>
      </c>
      <c r="N453" t="s">
        <v>217</v>
      </c>
      <c r="O453" t="s">
        <v>263</v>
      </c>
      <c r="P453" t="s">
        <v>379</v>
      </c>
      <c r="Q453" t="s">
        <v>379</v>
      </c>
      <c r="R453" t="s">
        <v>380</v>
      </c>
      <c r="S453" t="s">
        <v>264</v>
      </c>
      <c r="T453" t="s">
        <v>265</v>
      </c>
      <c r="U453" s="61" t="s">
        <v>266</v>
      </c>
      <c r="V453" t="s">
        <v>710</v>
      </c>
      <c r="W453" t="s">
        <v>263</v>
      </c>
      <c r="X453" s="59">
        <v>150</v>
      </c>
      <c r="Y453" s="59">
        <v>150</v>
      </c>
      <c r="AA453" s="146" t="str">
        <f t="shared" si="105"/>
        <v>EX</v>
      </c>
      <c r="AB453" s="146">
        <f t="shared" si="107"/>
        <v>0</v>
      </c>
      <c r="AC453" t="str">
        <f t="shared" si="98"/>
        <v>EX</v>
      </c>
      <c r="AD453" s="74">
        <f t="shared" si="99"/>
        <v>150</v>
      </c>
      <c r="AE453" s="74">
        <f t="shared" si="104"/>
        <v>150</v>
      </c>
      <c r="AF453">
        <v>1</v>
      </c>
      <c r="AG453">
        <v>0</v>
      </c>
      <c r="AH453" s="74">
        <v>0</v>
      </c>
      <c r="AJ453" s="74">
        <f t="shared" si="100"/>
        <v>0</v>
      </c>
      <c r="AK453" s="74">
        <f t="shared" si="106"/>
        <v>150</v>
      </c>
      <c r="AL453" t="str">
        <f t="shared" si="101"/>
        <v>N</v>
      </c>
      <c r="AN453" t="s">
        <v>77</v>
      </c>
      <c r="AO453" t="s">
        <v>76</v>
      </c>
      <c r="AP453" t="str">
        <f t="shared" si="102"/>
        <v>91</v>
      </c>
      <c r="AQ453" s="145" t="s">
        <v>1826</v>
      </c>
      <c r="AR453" t="str">
        <f t="shared" si="103"/>
        <v>1-Adjusted Base Budget</v>
      </c>
      <c r="AS453" s="145" t="s">
        <v>1827</v>
      </c>
      <c r="AT453" t="s">
        <v>213</v>
      </c>
      <c r="AV453" t="str">
        <f t="shared" si="97"/>
        <v>VPR</v>
      </c>
      <c r="AW453" t="str">
        <f t="shared" si="96"/>
        <v>VP FOR RESEARCH</v>
      </c>
    </row>
    <row r="454" spans="1:49">
      <c r="A454" s="59">
        <v>2018</v>
      </c>
      <c r="B454" t="s">
        <v>137</v>
      </c>
      <c r="C454" t="s">
        <v>715</v>
      </c>
      <c r="D454" t="s">
        <v>716</v>
      </c>
      <c r="E454" t="s">
        <v>717</v>
      </c>
      <c r="F454" t="s">
        <v>228</v>
      </c>
      <c r="H454" t="s">
        <v>718</v>
      </c>
      <c r="I454" s="170" t="s">
        <v>75</v>
      </c>
      <c r="J454" t="s">
        <v>76</v>
      </c>
      <c r="K454" t="s">
        <v>214</v>
      </c>
      <c r="L454" t="s">
        <v>377</v>
      </c>
      <c r="M454" t="s">
        <v>378</v>
      </c>
      <c r="N454" t="s">
        <v>217</v>
      </c>
      <c r="O454" t="s">
        <v>263</v>
      </c>
      <c r="P454" t="s">
        <v>379</v>
      </c>
      <c r="Q454" t="s">
        <v>379</v>
      </c>
      <c r="R454" t="s">
        <v>380</v>
      </c>
      <c r="S454" t="s">
        <v>264</v>
      </c>
      <c r="T454" t="s">
        <v>265</v>
      </c>
      <c r="U454" s="61" t="s">
        <v>266</v>
      </c>
      <c r="V454" t="s">
        <v>710</v>
      </c>
      <c r="W454" t="s">
        <v>263</v>
      </c>
      <c r="X454" s="59">
        <v>250</v>
      </c>
      <c r="Y454" s="59">
        <v>250</v>
      </c>
      <c r="AA454" s="146" t="str">
        <f t="shared" si="105"/>
        <v>EX</v>
      </c>
      <c r="AB454" s="146">
        <f t="shared" si="107"/>
        <v>0</v>
      </c>
      <c r="AC454" t="str">
        <f t="shared" si="98"/>
        <v>EX</v>
      </c>
      <c r="AD454" s="74">
        <f t="shared" si="99"/>
        <v>250</v>
      </c>
      <c r="AE454" s="74">
        <f t="shared" si="104"/>
        <v>250</v>
      </c>
      <c r="AF454">
        <v>1</v>
      </c>
      <c r="AG454">
        <v>0</v>
      </c>
      <c r="AH454" s="74">
        <v>0</v>
      </c>
      <c r="AJ454" s="74">
        <f t="shared" si="100"/>
        <v>0</v>
      </c>
      <c r="AK454" s="74">
        <f t="shared" si="106"/>
        <v>250</v>
      </c>
      <c r="AL454" t="str">
        <f t="shared" si="101"/>
        <v>N</v>
      </c>
      <c r="AN454" t="s">
        <v>77</v>
      </c>
      <c r="AO454" t="s">
        <v>76</v>
      </c>
      <c r="AP454" t="str">
        <f t="shared" si="102"/>
        <v>91</v>
      </c>
      <c r="AQ454" s="145" t="s">
        <v>1826</v>
      </c>
      <c r="AR454" t="str">
        <f t="shared" si="103"/>
        <v>1-Adjusted Base Budget</v>
      </c>
      <c r="AS454" s="145" t="s">
        <v>1827</v>
      </c>
      <c r="AT454" t="s">
        <v>213</v>
      </c>
      <c r="AV454" t="str">
        <f t="shared" si="97"/>
        <v>VPR</v>
      </c>
      <c r="AW454" t="str">
        <f t="shared" ref="AW454:AW517" si="108" xml:space="preserve"> IF(AND($AN454="UAVP",$Z454="OE"),$AO454 &amp; "-ONLINE EDUCATION",IF(AND($AN454="VPIT",OR($Z454="SS",$Z454="IT")),$AO454 &amp; "-SHARED SERVICES",$AO454))</f>
        <v>VP FOR RESEARCH</v>
      </c>
    </row>
    <row r="455" spans="1:49">
      <c r="A455" s="59">
        <v>2018</v>
      </c>
      <c r="B455" t="s">
        <v>137</v>
      </c>
      <c r="C455" t="s">
        <v>715</v>
      </c>
      <c r="D455" t="s">
        <v>716</v>
      </c>
      <c r="E455" t="s">
        <v>728</v>
      </c>
      <c r="F455" t="s">
        <v>228</v>
      </c>
      <c r="H455" t="s">
        <v>729</v>
      </c>
      <c r="I455" s="170" t="s">
        <v>75</v>
      </c>
      <c r="J455" t="s">
        <v>76</v>
      </c>
      <c r="K455" t="s">
        <v>214</v>
      </c>
      <c r="L455" t="s">
        <v>630</v>
      </c>
      <c r="M455" t="s">
        <v>631</v>
      </c>
      <c r="N455" t="s">
        <v>217</v>
      </c>
      <c r="O455" t="s">
        <v>263</v>
      </c>
      <c r="P455" t="s">
        <v>379</v>
      </c>
      <c r="Q455" t="s">
        <v>379</v>
      </c>
      <c r="R455" t="s">
        <v>380</v>
      </c>
      <c r="S455" t="s">
        <v>264</v>
      </c>
      <c r="T455" t="s">
        <v>265</v>
      </c>
      <c r="U455" s="61" t="s">
        <v>266</v>
      </c>
      <c r="V455" t="s">
        <v>710</v>
      </c>
      <c r="W455" t="s">
        <v>263</v>
      </c>
      <c r="X455" s="59">
        <v>100</v>
      </c>
      <c r="Y455" s="59">
        <v>100</v>
      </c>
      <c r="AA455" s="146" t="str">
        <f t="shared" si="105"/>
        <v>EX</v>
      </c>
      <c r="AB455" s="146">
        <f t="shared" si="107"/>
        <v>0</v>
      </c>
      <c r="AC455" t="str">
        <f t="shared" si="98"/>
        <v>EX</v>
      </c>
      <c r="AD455" s="74">
        <f t="shared" si="99"/>
        <v>100</v>
      </c>
      <c r="AE455" s="74">
        <f t="shared" si="104"/>
        <v>100</v>
      </c>
      <c r="AF455">
        <v>1</v>
      </c>
      <c r="AG455">
        <v>0</v>
      </c>
      <c r="AH455" s="74">
        <v>0</v>
      </c>
      <c r="AJ455" s="74">
        <f t="shared" si="100"/>
        <v>0</v>
      </c>
      <c r="AK455" s="74">
        <f t="shared" si="106"/>
        <v>100</v>
      </c>
      <c r="AL455" t="str">
        <f t="shared" si="101"/>
        <v>N</v>
      </c>
      <c r="AN455" t="s">
        <v>77</v>
      </c>
      <c r="AO455" t="s">
        <v>76</v>
      </c>
      <c r="AP455" t="str">
        <f t="shared" si="102"/>
        <v>91</v>
      </c>
      <c r="AQ455" s="145" t="s">
        <v>1826</v>
      </c>
      <c r="AR455" t="str">
        <f t="shared" si="103"/>
        <v>1-Adjusted Base Budget</v>
      </c>
      <c r="AS455" s="145" t="s">
        <v>1827</v>
      </c>
      <c r="AT455" t="s">
        <v>213</v>
      </c>
      <c r="AV455" t="str">
        <f t="shared" si="97"/>
        <v>VPR</v>
      </c>
      <c r="AW455" t="str">
        <f t="shared" si="108"/>
        <v>VP FOR RESEARCH</v>
      </c>
    </row>
    <row r="456" spans="1:49">
      <c r="A456" s="59">
        <v>2018</v>
      </c>
      <c r="B456" t="s">
        <v>137</v>
      </c>
      <c r="C456" t="s">
        <v>715</v>
      </c>
      <c r="D456" t="s">
        <v>716</v>
      </c>
      <c r="E456" t="s">
        <v>724</v>
      </c>
      <c r="F456" t="s">
        <v>228</v>
      </c>
      <c r="H456" t="s">
        <v>725</v>
      </c>
      <c r="I456" s="170" t="s">
        <v>75</v>
      </c>
      <c r="J456" t="s">
        <v>76</v>
      </c>
      <c r="K456" t="s">
        <v>214</v>
      </c>
      <c r="L456" t="s">
        <v>503</v>
      </c>
      <c r="M456" t="s">
        <v>504</v>
      </c>
      <c r="N456" t="s">
        <v>217</v>
      </c>
      <c r="O456" t="s">
        <v>263</v>
      </c>
      <c r="P456" t="s">
        <v>379</v>
      </c>
      <c r="Q456" t="s">
        <v>379</v>
      </c>
      <c r="R456" t="s">
        <v>380</v>
      </c>
      <c r="S456" t="s">
        <v>264</v>
      </c>
      <c r="T456" t="s">
        <v>265</v>
      </c>
      <c r="U456" s="61" t="s">
        <v>266</v>
      </c>
      <c r="V456" t="s">
        <v>710</v>
      </c>
      <c r="W456" t="s">
        <v>263</v>
      </c>
      <c r="X456" s="59">
        <v>100</v>
      </c>
      <c r="Y456" s="59">
        <v>100</v>
      </c>
      <c r="AA456" s="146" t="str">
        <f t="shared" si="105"/>
        <v>EX</v>
      </c>
      <c r="AB456" s="146">
        <f t="shared" si="107"/>
        <v>0</v>
      </c>
      <c r="AC456" t="str">
        <f t="shared" si="98"/>
        <v>EX</v>
      </c>
      <c r="AD456" s="74">
        <f t="shared" si="99"/>
        <v>100</v>
      </c>
      <c r="AE456" s="74">
        <f t="shared" si="104"/>
        <v>100</v>
      </c>
      <c r="AF456">
        <v>1</v>
      </c>
      <c r="AG456">
        <v>0</v>
      </c>
      <c r="AH456" s="74">
        <v>0</v>
      </c>
      <c r="AJ456" s="74">
        <f t="shared" si="100"/>
        <v>0</v>
      </c>
      <c r="AK456" s="74">
        <f t="shared" si="106"/>
        <v>100</v>
      </c>
      <c r="AL456" t="str">
        <f t="shared" si="101"/>
        <v>N</v>
      </c>
      <c r="AN456" t="s">
        <v>77</v>
      </c>
      <c r="AO456" t="s">
        <v>76</v>
      </c>
      <c r="AP456" t="str">
        <f t="shared" si="102"/>
        <v>91</v>
      </c>
      <c r="AQ456" s="145" t="s">
        <v>1826</v>
      </c>
      <c r="AR456" t="str">
        <f t="shared" si="103"/>
        <v>1-Adjusted Base Budget</v>
      </c>
      <c r="AS456" s="145" t="s">
        <v>1827</v>
      </c>
      <c r="AT456" t="s">
        <v>213</v>
      </c>
      <c r="AV456" t="str">
        <f t="shared" si="97"/>
        <v>VPR</v>
      </c>
      <c r="AW456" t="str">
        <f t="shared" si="108"/>
        <v>VP FOR RESEARCH</v>
      </c>
    </row>
    <row r="457" spans="1:49">
      <c r="A457" s="59">
        <v>2018</v>
      </c>
      <c r="B457" t="s">
        <v>137</v>
      </c>
      <c r="C457" t="s">
        <v>715</v>
      </c>
      <c r="D457" t="s">
        <v>716</v>
      </c>
      <c r="E457" t="s">
        <v>717</v>
      </c>
      <c r="F457" t="s">
        <v>228</v>
      </c>
      <c r="H457" t="s">
        <v>718</v>
      </c>
      <c r="I457" s="170" t="s">
        <v>75</v>
      </c>
      <c r="J457" t="s">
        <v>76</v>
      </c>
      <c r="K457" t="s">
        <v>214</v>
      </c>
      <c r="L457" t="s">
        <v>505</v>
      </c>
      <c r="M457" t="s">
        <v>506</v>
      </c>
      <c r="N457" t="s">
        <v>217</v>
      </c>
      <c r="O457" t="s">
        <v>263</v>
      </c>
      <c r="P457" t="s">
        <v>379</v>
      </c>
      <c r="Q457" t="s">
        <v>379</v>
      </c>
      <c r="R457" t="s">
        <v>380</v>
      </c>
      <c r="S457" t="s">
        <v>264</v>
      </c>
      <c r="T457" t="s">
        <v>265</v>
      </c>
      <c r="U457" s="61" t="s">
        <v>266</v>
      </c>
      <c r="V457" t="s">
        <v>710</v>
      </c>
      <c r="W457" t="s">
        <v>263</v>
      </c>
      <c r="X457" s="59">
        <v>600</v>
      </c>
      <c r="Y457" s="59">
        <v>600</v>
      </c>
      <c r="AA457" s="146" t="str">
        <f t="shared" si="105"/>
        <v>EX</v>
      </c>
      <c r="AB457" s="146">
        <f t="shared" si="107"/>
        <v>0</v>
      </c>
      <c r="AC457" t="str">
        <f t="shared" si="98"/>
        <v>EX</v>
      </c>
      <c r="AD457" s="74">
        <f t="shared" si="99"/>
        <v>600</v>
      </c>
      <c r="AE457" s="74">
        <f t="shared" si="104"/>
        <v>600</v>
      </c>
      <c r="AF457">
        <v>1</v>
      </c>
      <c r="AG457">
        <v>0</v>
      </c>
      <c r="AH457" s="74">
        <v>0</v>
      </c>
      <c r="AJ457" s="74">
        <f t="shared" si="100"/>
        <v>0</v>
      </c>
      <c r="AK457" s="74">
        <f t="shared" si="106"/>
        <v>600</v>
      </c>
      <c r="AL457" t="str">
        <f t="shared" si="101"/>
        <v>N</v>
      </c>
      <c r="AN457" t="s">
        <v>77</v>
      </c>
      <c r="AO457" t="s">
        <v>76</v>
      </c>
      <c r="AP457" t="str">
        <f t="shared" si="102"/>
        <v>91</v>
      </c>
      <c r="AQ457" s="145" t="s">
        <v>1826</v>
      </c>
      <c r="AR457" t="str">
        <f t="shared" si="103"/>
        <v>1-Adjusted Base Budget</v>
      </c>
      <c r="AS457" s="145" t="s">
        <v>1827</v>
      </c>
      <c r="AT457" t="s">
        <v>213</v>
      </c>
      <c r="AV457" t="str">
        <f t="shared" si="97"/>
        <v>VPR</v>
      </c>
      <c r="AW457" t="str">
        <f t="shared" si="108"/>
        <v>VP FOR RESEARCH</v>
      </c>
    </row>
    <row r="458" spans="1:49">
      <c r="A458" s="59">
        <v>2018</v>
      </c>
      <c r="B458" t="s">
        <v>137</v>
      </c>
      <c r="C458" t="s">
        <v>715</v>
      </c>
      <c r="D458" t="s">
        <v>716</v>
      </c>
      <c r="E458" t="s">
        <v>724</v>
      </c>
      <c r="F458" t="s">
        <v>228</v>
      </c>
      <c r="H458" t="s">
        <v>725</v>
      </c>
      <c r="I458" s="170" t="s">
        <v>75</v>
      </c>
      <c r="J458" t="s">
        <v>76</v>
      </c>
      <c r="K458" t="s">
        <v>214</v>
      </c>
      <c r="L458" t="s">
        <v>385</v>
      </c>
      <c r="M458" t="s">
        <v>386</v>
      </c>
      <c r="N458" t="s">
        <v>217</v>
      </c>
      <c r="O458" t="s">
        <v>263</v>
      </c>
      <c r="P458" t="s">
        <v>387</v>
      </c>
      <c r="Q458" t="s">
        <v>386</v>
      </c>
      <c r="R458" t="s">
        <v>388</v>
      </c>
      <c r="S458" t="s">
        <v>264</v>
      </c>
      <c r="T458" t="s">
        <v>265</v>
      </c>
      <c r="U458" s="61" t="s">
        <v>266</v>
      </c>
      <c r="V458" t="s">
        <v>710</v>
      </c>
      <c r="W458" t="s">
        <v>263</v>
      </c>
      <c r="X458" s="59">
        <v>1200</v>
      </c>
      <c r="Y458" s="59">
        <v>1200</v>
      </c>
      <c r="AA458" s="146" t="str">
        <f t="shared" si="105"/>
        <v>EX</v>
      </c>
      <c r="AB458" s="146">
        <f t="shared" si="107"/>
        <v>0</v>
      </c>
      <c r="AC458" t="str">
        <f t="shared" si="98"/>
        <v>EX</v>
      </c>
      <c r="AD458" s="74">
        <f t="shared" si="99"/>
        <v>1200</v>
      </c>
      <c r="AE458" s="74">
        <f t="shared" si="104"/>
        <v>1200</v>
      </c>
      <c r="AF458">
        <v>1</v>
      </c>
      <c r="AG458">
        <v>0</v>
      </c>
      <c r="AH458" s="74">
        <v>0</v>
      </c>
      <c r="AJ458" s="74">
        <f t="shared" si="100"/>
        <v>0</v>
      </c>
      <c r="AK458" s="74">
        <f t="shared" si="106"/>
        <v>1200</v>
      </c>
      <c r="AL458" t="str">
        <f t="shared" si="101"/>
        <v>N</v>
      </c>
      <c r="AN458" t="s">
        <v>77</v>
      </c>
      <c r="AO458" t="s">
        <v>76</v>
      </c>
      <c r="AP458" t="str">
        <f t="shared" si="102"/>
        <v>91</v>
      </c>
      <c r="AQ458" s="145" t="s">
        <v>1826</v>
      </c>
      <c r="AR458" t="str">
        <f t="shared" si="103"/>
        <v>1-Adjusted Base Budget</v>
      </c>
      <c r="AS458" s="145" t="s">
        <v>1827</v>
      </c>
      <c r="AT458" t="s">
        <v>213</v>
      </c>
      <c r="AV458" t="str">
        <f t="shared" si="97"/>
        <v>VPR</v>
      </c>
      <c r="AW458" t="str">
        <f t="shared" si="108"/>
        <v>VP FOR RESEARCH</v>
      </c>
    </row>
    <row r="459" spans="1:49">
      <c r="A459" s="59">
        <v>2018</v>
      </c>
      <c r="B459" t="s">
        <v>137</v>
      </c>
      <c r="C459" t="s">
        <v>715</v>
      </c>
      <c r="D459" t="s">
        <v>716</v>
      </c>
      <c r="E459" t="s">
        <v>728</v>
      </c>
      <c r="F459" t="s">
        <v>228</v>
      </c>
      <c r="H459" t="s">
        <v>729</v>
      </c>
      <c r="I459" s="170" t="s">
        <v>75</v>
      </c>
      <c r="J459" t="s">
        <v>76</v>
      </c>
      <c r="K459" t="s">
        <v>214</v>
      </c>
      <c r="L459" t="s">
        <v>385</v>
      </c>
      <c r="M459" t="s">
        <v>386</v>
      </c>
      <c r="N459" t="s">
        <v>217</v>
      </c>
      <c r="O459" t="s">
        <v>263</v>
      </c>
      <c r="P459" t="s">
        <v>387</v>
      </c>
      <c r="Q459" t="s">
        <v>386</v>
      </c>
      <c r="R459" t="s">
        <v>388</v>
      </c>
      <c r="S459" t="s">
        <v>264</v>
      </c>
      <c r="T459" t="s">
        <v>265</v>
      </c>
      <c r="U459" s="61" t="s">
        <v>266</v>
      </c>
      <c r="V459" t="s">
        <v>710</v>
      </c>
      <c r="W459" t="s">
        <v>263</v>
      </c>
      <c r="X459" s="59">
        <v>500</v>
      </c>
      <c r="Y459" s="59">
        <v>500</v>
      </c>
      <c r="AA459" s="146" t="str">
        <f t="shared" si="105"/>
        <v>EX</v>
      </c>
      <c r="AB459" s="146">
        <f t="shared" si="107"/>
        <v>0</v>
      </c>
      <c r="AC459" t="str">
        <f t="shared" si="98"/>
        <v>EX</v>
      </c>
      <c r="AD459" s="74">
        <f t="shared" si="99"/>
        <v>500</v>
      </c>
      <c r="AE459" s="74">
        <f t="shared" si="104"/>
        <v>500</v>
      </c>
      <c r="AF459">
        <v>1</v>
      </c>
      <c r="AG459">
        <v>0</v>
      </c>
      <c r="AH459" s="74">
        <v>0</v>
      </c>
      <c r="AJ459" s="74">
        <f t="shared" si="100"/>
        <v>0</v>
      </c>
      <c r="AK459" s="74">
        <f t="shared" si="106"/>
        <v>500</v>
      </c>
      <c r="AL459" t="str">
        <f t="shared" si="101"/>
        <v>N</v>
      </c>
      <c r="AN459" t="s">
        <v>77</v>
      </c>
      <c r="AO459" t="s">
        <v>76</v>
      </c>
      <c r="AP459" t="str">
        <f t="shared" si="102"/>
        <v>91</v>
      </c>
      <c r="AQ459" s="145" t="s">
        <v>1826</v>
      </c>
      <c r="AR459" t="str">
        <f t="shared" si="103"/>
        <v>1-Adjusted Base Budget</v>
      </c>
      <c r="AS459" s="145" t="s">
        <v>1827</v>
      </c>
      <c r="AT459" t="s">
        <v>213</v>
      </c>
      <c r="AV459" t="str">
        <f t="shared" si="97"/>
        <v>VPR</v>
      </c>
      <c r="AW459" t="str">
        <f t="shared" si="108"/>
        <v>VP FOR RESEARCH</v>
      </c>
    </row>
    <row r="460" spans="1:49">
      <c r="A460" s="59">
        <v>2018</v>
      </c>
      <c r="B460" t="s">
        <v>137</v>
      </c>
      <c r="C460" t="s">
        <v>715</v>
      </c>
      <c r="D460" t="s">
        <v>716</v>
      </c>
      <c r="E460" t="s">
        <v>724</v>
      </c>
      <c r="F460" t="s">
        <v>228</v>
      </c>
      <c r="H460" t="s">
        <v>725</v>
      </c>
      <c r="I460" s="170" t="s">
        <v>75</v>
      </c>
      <c r="J460" t="s">
        <v>76</v>
      </c>
      <c r="K460" t="s">
        <v>214</v>
      </c>
      <c r="L460" t="s">
        <v>515</v>
      </c>
      <c r="M460" t="s">
        <v>516</v>
      </c>
      <c r="N460" t="s">
        <v>217</v>
      </c>
      <c r="O460" t="s">
        <v>263</v>
      </c>
      <c r="P460" t="s">
        <v>517</v>
      </c>
      <c r="Q460" t="s">
        <v>518</v>
      </c>
      <c r="R460" t="s">
        <v>519</v>
      </c>
      <c r="S460" t="s">
        <v>264</v>
      </c>
      <c r="T460" t="s">
        <v>265</v>
      </c>
      <c r="U460" s="61" t="s">
        <v>266</v>
      </c>
      <c r="V460" t="s">
        <v>710</v>
      </c>
      <c r="W460" t="s">
        <v>263</v>
      </c>
      <c r="X460" s="59">
        <v>405</v>
      </c>
      <c r="Y460" s="59">
        <v>405</v>
      </c>
      <c r="AA460" s="146" t="str">
        <f t="shared" si="105"/>
        <v>EX</v>
      </c>
      <c r="AB460" s="146">
        <f t="shared" si="107"/>
        <v>0</v>
      </c>
      <c r="AC460" t="str">
        <f t="shared" si="98"/>
        <v>EX</v>
      </c>
      <c r="AD460" s="74">
        <f t="shared" si="99"/>
        <v>405</v>
      </c>
      <c r="AE460" s="74">
        <f t="shared" si="104"/>
        <v>405</v>
      </c>
      <c r="AF460">
        <v>1</v>
      </c>
      <c r="AG460">
        <v>0</v>
      </c>
      <c r="AH460" s="74">
        <v>0</v>
      </c>
      <c r="AJ460" s="74">
        <f t="shared" si="100"/>
        <v>0</v>
      </c>
      <c r="AK460" s="74">
        <f t="shared" si="106"/>
        <v>405</v>
      </c>
      <c r="AL460" t="str">
        <f t="shared" si="101"/>
        <v>N</v>
      </c>
      <c r="AN460" t="s">
        <v>77</v>
      </c>
      <c r="AO460" t="s">
        <v>76</v>
      </c>
      <c r="AP460" t="str">
        <f t="shared" si="102"/>
        <v>91</v>
      </c>
      <c r="AQ460" s="145" t="s">
        <v>1826</v>
      </c>
      <c r="AR460" t="str">
        <f t="shared" si="103"/>
        <v>1-Adjusted Base Budget</v>
      </c>
      <c r="AS460" s="145" t="s">
        <v>1827</v>
      </c>
      <c r="AT460" t="s">
        <v>213</v>
      </c>
      <c r="AV460" t="str">
        <f t="shared" ref="AV460:AV523" si="109">IF(AND($AN460="UAVP",$Z460="OE"),$AN460 &amp; "-OE",IF(AND($AN460="VPIT",OR($Z460="SS",$Z460="IT")),$AN460 &amp; "-SS",$AN460))</f>
        <v>VPR</v>
      </c>
      <c r="AW460" t="str">
        <f t="shared" si="108"/>
        <v>VP FOR RESEARCH</v>
      </c>
    </row>
    <row r="461" spans="1:49">
      <c r="A461" s="59">
        <v>2018</v>
      </c>
      <c r="B461" t="s">
        <v>137</v>
      </c>
      <c r="C461" t="s">
        <v>715</v>
      </c>
      <c r="D461" t="s">
        <v>716</v>
      </c>
      <c r="E461" t="s">
        <v>728</v>
      </c>
      <c r="F461" t="s">
        <v>228</v>
      </c>
      <c r="H461" t="s">
        <v>729</v>
      </c>
      <c r="I461" s="170" t="s">
        <v>75</v>
      </c>
      <c r="J461" t="s">
        <v>76</v>
      </c>
      <c r="K461" t="s">
        <v>214</v>
      </c>
      <c r="L461" t="s">
        <v>525</v>
      </c>
      <c r="M461" t="s">
        <v>526</v>
      </c>
      <c r="N461" t="s">
        <v>217</v>
      </c>
      <c r="O461" t="s">
        <v>263</v>
      </c>
      <c r="P461" t="s">
        <v>379</v>
      </c>
      <c r="Q461" t="s">
        <v>379</v>
      </c>
      <c r="R461" t="s">
        <v>380</v>
      </c>
      <c r="S461" t="s">
        <v>264</v>
      </c>
      <c r="T461" t="s">
        <v>265</v>
      </c>
      <c r="U461" s="61" t="s">
        <v>266</v>
      </c>
      <c r="V461" t="s">
        <v>710</v>
      </c>
      <c r="W461" t="s">
        <v>263</v>
      </c>
      <c r="X461" s="59">
        <v>300</v>
      </c>
      <c r="Y461" s="59">
        <v>300</v>
      </c>
      <c r="AA461" s="146" t="str">
        <f t="shared" si="105"/>
        <v>EX</v>
      </c>
      <c r="AB461" s="146">
        <f t="shared" si="107"/>
        <v>0</v>
      </c>
      <c r="AC461" t="str">
        <f t="shared" si="98"/>
        <v>EX</v>
      </c>
      <c r="AD461" s="74">
        <f t="shared" si="99"/>
        <v>300</v>
      </c>
      <c r="AE461" s="74">
        <f t="shared" si="104"/>
        <v>300</v>
      </c>
      <c r="AF461">
        <v>1</v>
      </c>
      <c r="AG461">
        <v>0</v>
      </c>
      <c r="AH461" s="74">
        <v>0</v>
      </c>
      <c r="AJ461" s="74">
        <f t="shared" si="100"/>
        <v>0</v>
      </c>
      <c r="AK461" s="74">
        <f t="shared" si="106"/>
        <v>300</v>
      </c>
      <c r="AL461" t="str">
        <f t="shared" si="101"/>
        <v>N</v>
      </c>
      <c r="AN461" t="s">
        <v>77</v>
      </c>
      <c r="AO461" t="s">
        <v>76</v>
      </c>
      <c r="AP461" t="str">
        <f t="shared" si="102"/>
        <v>91</v>
      </c>
      <c r="AQ461" s="145" t="s">
        <v>1826</v>
      </c>
      <c r="AR461" t="str">
        <f t="shared" si="103"/>
        <v>1-Adjusted Base Budget</v>
      </c>
      <c r="AS461" s="145" t="s">
        <v>1827</v>
      </c>
      <c r="AT461" t="s">
        <v>213</v>
      </c>
      <c r="AV461" t="str">
        <f t="shared" si="109"/>
        <v>VPR</v>
      </c>
      <c r="AW461" t="str">
        <f t="shared" si="108"/>
        <v>VP FOR RESEARCH</v>
      </c>
    </row>
    <row r="462" spans="1:49">
      <c r="A462" s="59">
        <v>2018</v>
      </c>
      <c r="B462" t="s">
        <v>137</v>
      </c>
      <c r="C462" t="s">
        <v>715</v>
      </c>
      <c r="D462" t="s">
        <v>716</v>
      </c>
      <c r="E462" t="s">
        <v>724</v>
      </c>
      <c r="F462" t="s">
        <v>228</v>
      </c>
      <c r="H462" t="s">
        <v>725</v>
      </c>
      <c r="I462" s="170" t="s">
        <v>75</v>
      </c>
      <c r="J462" t="s">
        <v>76</v>
      </c>
      <c r="K462" t="s">
        <v>214</v>
      </c>
      <c r="L462" t="s">
        <v>408</v>
      </c>
      <c r="M462" t="s">
        <v>409</v>
      </c>
      <c r="N462" t="s">
        <v>217</v>
      </c>
      <c r="O462" t="s">
        <v>263</v>
      </c>
      <c r="P462" t="s">
        <v>352</v>
      </c>
      <c r="Q462" t="s">
        <v>353</v>
      </c>
      <c r="R462" t="s">
        <v>354</v>
      </c>
      <c r="S462" t="s">
        <v>264</v>
      </c>
      <c r="T462" t="s">
        <v>265</v>
      </c>
      <c r="U462" s="61" t="s">
        <v>266</v>
      </c>
      <c r="V462" t="s">
        <v>710</v>
      </c>
      <c r="W462" t="s">
        <v>263</v>
      </c>
      <c r="X462" s="59">
        <v>4000</v>
      </c>
      <c r="Y462" s="59">
        <v>4000</v>
      </c>
      <c r="AA462" s="146" t="str">
        <f t="shared" si="105"/>
        <v>EX</v>
      </c>
      <c r="AB462" s="146">
        <f t="shared" si="107"/>
        <v>0</v>
      </c>
      <c r="AC462" t="str">
        <f t="shared" si="98"/>
        <v>EX</v>
      </c>
      <c r="AD462" s="74">
        <f t="shared" si="99"/>
        <v>4000</v>
      </c>
      <c r="AE462" s="74">
        <f t="shared" si="104"/>
        <v>4000</v>
      </c>
      <c r="AF462">
        <v>1</v>
      </c>
      <c r="AG462">
        <v>0</v>
      </c>
      <c r="AH462" s="74">
        <v>0</v>
      </c>
      <c r="AJ462" s="74">
        <f t="shared" si="100"/>
        <v>0</v>
      </c>
      <c r="AK462" s="74">
        <f t="shared" si="106"/>
        <v>4000</v>
      </c>
      <c r="AL462" t="str">
        <f t="shared" si="101"/>
        <v>N</v>
      </c>
      <c r="AN462" t="s">
        <v>77</v>
      </c>
      <c r="AO462" t="s">
        <v>76</v>
      </c>
      <c r="AP462" t="str">
        <f t="shared" si="102"/>
        <v>91</v>
      </c>
      <c r="AQ462" s="145" t="s">
        <v>1826</v>
      </c>
      <c r="AR462" t="str">
        <f t="shared" si="103"/>
        <v>1-Adjusted Base Budget</v>
      </c>
      <c r="AS462" s="145" t="s">
        <v>1827</v>
      </c>
      <c r="AT462" t="s">
        <v>213</v>
      </c>
      <c r="AV462" t="str">
        <f t="shared" si="109"/>
        <v>VPR</v>
      </c>
      <c r="AW462" t="str">
        <f t="shared" si="108"/>
        <v>VP FOR RESEARCH</v>
      </c>
    </row>
    <row r="463" spans="1:49">
      <c r="A463" s="59">
        <v>2018</v>
      </c>
      <c r="B463" t="s">
        <v>137</v>
      </c>
      <c r="C463" t="s">
        <v>715</v>
      </c>
      <c r="D463" t="s">
        <v>716</v>
      </c>
      <c r="E463" t="s">
        <v>726</v>
      </c>
      <c r="F463" t="s">
        <v>228</v>
      </c>
      <c r="H463" t="s">
        <v>727</v>
      </c>
      <c r="I463" s="170" t="s">
        <v>75</v>
      </c>
      <c r="J463" t="s">
        <v>76</v>
      </c>
      <c r="K463" t="s">
        <v>214</v>
      </c>
      <c r="L463" t="s">
        <v>408</v>
      </c>
      <c r="M463" t="s">
        <v>409</v>
      </c>
      <c r="N463" t="s">
        <v>217</v>
      </c>
      <c r="O463" t="s">
        <v>263</v>
      </c>
      <c r="P463" t="s">
        <v>352</v>
      </c>
      <c r="Q463" t="s">
        <v>353</v>
      </c>
      <c r="R463" t="s">
        <v>354</v>
      </c>
      <c r="S463" t="s">
        <v>264</v>
      </c>
      <c r="T463" t="s">
        <v>265</v>
      </c>
      <c r="U463" s="61" t="s">
        <v>266</v>
      </c>
      <c r="V463" t="s">
        <v>710</v>
      </c>
      <c r="W463" t="s">
        <v>263</v>
      </c>
      <c r="X463" s="59">
        <v>3000</v>
      </c>
      <c r="Y463" s="59">
        <v>3000</v>
      </c>
      <c r="AA463" s="146" t="str">
        <f t="shared" si="105"/>
        <v>EX</v>
      </c>
      <c r="AB463" s="146">
        <f t="shared" si="107"/>
        <v>0</v>
      </c>
      <c r="AC463" t="str">
        <f t="shared" si="98"/>
        <v>EX</v>
      </c>
      <c r="AD463" s="74">
        <f t="shared" si="99"/>
        <v>3000</v>
      </c>
      <c r="AE463" s="74">
        <f t="shared" si="104"/>
        <v>3000</v>
      </c>
      <c r="AF463">
        <v>1</v>
      </c>
      <c r="AG463">
        <v>0</v>
      </c>
      <c r="AH463" s="74">
        <v>0</v>
      </c>
      <c r="AJ463" s="74">
        <f t="shared" si="100"/>
        <v>0</v>
      </c>
      <c r="AK463" s="74">
        <f t="shared" si="106"/>
        <v>3000</v>
      </c>
      <c r="AL463" t="str">
        <f t="shared" si="101"/>
        <v>N</v>
      </c>
      <c r="AN463" t="s">
        <v>77</v>
      </c>
      <c r="AO463" t="s">
        <v>76</v>
      </c>
      <c r="AP463" t="str">
        <f t="shared" si="102"/>
        <v>91</v>
      </c>
      <c r="AQ463" s="145" t="s">
        <v>1826</v>
      </c>
      <c r="AR463" t="str">
        <f t="shared" si="103"/>
        <v>1-Adjusted Base Budget</v>
      </c>
      <c r="AS463" s="145" t="s">
        <v>1827</v>
      </c>
      <c r="AT463" t="s">
        <v>213</v>
      </c>
      <c r="AV463" t="str">
        <f t="shared" si="109"/>
        <v>VPR</v>
      </c>
      <c r="AW463" t="str">
        <f t="shared" si="108"/>
        <v>VP FOR RESEARCH</v>
      </c>
    </row>
    <row r="464" spans="1:49">
      <c r="A464" s="59">
        <v>2018</v>
      </c>
      <c r="B464" t="s">
        <v>137</v>
      </c>
      <c r="C464" t="s">
        <v>715</v>
      </c>
      <c r="D464" t="s">
        <v>716</v>
      </c>
      <c r="E464" t="s">
        <v>728</v>
      </c>
      <c r="F464" t="s">
        <v>228</v>
      </c>
      <c r="H464" t="s">
        <v>729</v>
      </c>
      <c r="I464" s="170" t="s">
        <v>75</v>
      </c>
      <c r="J464" t="s">
        <v>76</v>
      </c>
      <c r="K464" t="s">
        <v>214</v>
      </c>
      <c r="L464" t="s">
        <v>408</v>
      </c>
      <c r="M464" t="s">
        <v>409</v>
      </c>
      <c r="N464" t="s">
        <v>217</v>
      </c>
      <c r="O464" t="s">
        <v>263</v>
      </c>
      <c r="P464" t="s">
        <v>352</v>
      </c>
      <c r="Q464" t="s">
        <v>353</v>
      </c>
      <c r="R464" t="s">
        <v>354</v>
      </c>
      <c r="S464" t="s">
        <v>264</v>
      </c>
      <c r="T464" t="s">
        <v>265</v>
      </c>
      <c r="U464" s="61" t="s">
        <v>266</v>
      </c>
      <c r="V464" t="s">
        <v>710</v>
      </c>
      <c r="W464" t="s">
        <v>263</v>
      </c>
      <c r="X464" s="59">
        <v>100</v>
      </c>
      <c r="Y464" s="59">
        <v>100</v>
      </c>
      <c r="AA464" s="146" t="str">
        <f t="shared" si="105"/>
        <v>EX</v>
      </c>
      <c r="AB464" s="146">
        <f t="shared" si="107"/>
        <v>0</v>
      </c>
      <c r="AC464" t="str">
        <f t="shared" si="98"/>
        <v>EX</v>
      </c>
      <c r="AD464" s="74">
        <f t="shared" si="99"/>
        <v>100</v>
      </c>
      <c r="AE464" s="74">
        <f t="shared" si="104"/>
        <v>100</v>
      </c>
      <c r="AF464">
        <v>1</v>
      </c>
      <c r="AG464">
        <v>0</v>
      </c>
      <c r="AH464" s="74">
        <v>0</v>
      </c>
      <c r="AJ464" s="74">
        <f t="shared" si="100"/>
        <v>0</v>
      </c>
      <c r="AK464" s="74">
        <f t="shared" si="106"/>
        <v>100</v>
      </c>
      <c r="AL464" t="str">
        <f t="shared" si="101"/>
        <v>N</v>
      </c>
      <c r="AN464" t="s">
        <v>77</v>
      </c>
      <c r="AO464" t="s">
        <v>76</v>
      </c>
      <c r="AP464" t="str">
        <f t="shared" si="102"/>
        <v>91</v>
      </c>
      <c r="AQ464" s="145" t="s">
        <v>1826</v>
      </c>
      <c r="AR464" t="str">
        <f t="shared" si="103"/>
        <v>1-Adjusted Base Budget</v>
      </c>
      <c r="AS464" s="145" t="s">
        <v>1827</v>
      </c>
      <c r="AT464" t="s">
        <v>213</v>
      </c>
      <c r="AV464" t="str">
        <f t="shared" si="109"/>
        <v>VPR</v>
      </c>
      <c r="AW464" t="str">
        <f t="shared" si="108"/>
        <v>VP FOR RESEARCH</v>
      </c>
    </row>
    <row r="465" spans="1:49">
      <c r="A465" s="59">
        <v>2018</v>
      </c>
      <c r="B465" t="s">
        <v>137</v>
      </c>
      <c r="C465" t="s">
        <v>715</v>
      </c>
      <c r="D465" t="s">
        <v>716</v>
      </c>
      <c r="E465" t="s">
        <v>724</v>
      </c>
      <c r="F465" t="s">
        <v>228</v>
      </c>
      <c r="H465" t="s">
        <v>725</v>
      </c>
      <c r="I465" s="170" t="s">
        <v>75</v>
      </c>
      <c r="J465" t="s">
        <v>76</v>
      </c>
      <c r="K465" t="s">
        <v>214</v>
      </c>
      <c r="L465" t="s">
        <v>410</v>
      </c>
      <c r="M465" t="s">
        <v>411</v>
      </c>
      <c r="N465" t="s">
        <v>217</v>
      </c>
      <c r="O465" t="s">
        <v>263</v>
      </c>
      <c r="P465" t="s">
        <v>379</v>
      </c>
      <c r="Q465" t="s">
        <v>379</v>
      </c>
      <c r="R465" t="s">
        <v>380</v>
      </c>
      <c r="S465" t="s">
        <v>264</v>
      </c>
      <c r="T465" t="s">
        <v>265</v>
      </c>
      <c r="U465" s="61" t="s">
        <v>266</v>
      </c>
      <c r="V465" t="s">
        <v>710</v>
      </c>
      <c r="W465" t="s">
        <v>263</v>
      </c>
      <c r="X465" s="59">
        <v>300</v>
      </c>
      <c r="Y465" s="59">
        <v>300</v>
      </c>
      <c r="AA465" s="146" t="str">
        <f t="shared" si="105"/>
        <v>EX</v>
      </c>
      <c r="AB465" s="146">
        <f t="shared" si="107"/>
        <v>0</v>
      </c>
      <c r="AC465" t="str">
        <f t="shared" si="98"/>
        <v>EX</v>
      </c>
      <c r="AD465" s="74">
        <f t="shared" si="99"/>
        <v>300</v>
      </c>
      <c r="AE465" s="74">
        <f t="shared" si="104"/>
        <v>300</v>
      </c>
      <c r="AF465">
        <v>1</v>
      </c>
      <c r="AG465">
        <v>0</v>
      </c>
      <c r="AH465" s="74">
        <v>0</v>
      </c>
      <c r="AJ465" s="74">
        <f t="shared" si="100"/>
        <v>0</v>
      </c>
      <c r="AK465" s="74">
        <f t="shared" si="106"/>
        <v>300</v>
      </c>
      <c r="AL465" t="str">
        <f t="shared" si="101"/>
        <v>N</v>
      </c>
      <c r="AN465" t="s">
        <v>77</v>
      </c>
      <c r="AO465" t="s">
        <v>76</v>
      </c>
      <c r="AP465" t="str">
        <f t="shared" si="102"/>
        <v>91</v>
      </c>
      <c r="AQ465" s="145" t="s">
        <v>1826</v>
      </c>
      <c r="AR465" t="str">
        <f t="shared" si="103"/>
        <v>1-Adjusted Base Budget</v>
      </c>
      <c r="AS465" s="145" t="s">
        <v>1827</v>
      </c>
      <c r="AT465" t="s">
        <v>213</v>
      </c>
      <c r="AV465" t="str">
        <f t="shared" si="109"/>
        <v>VPR</v>
      </c>
      <c r="AW465" t="str">
        <f t="shared" si="108"/>
        <v>VP FOR RESEARCH</v>
      </c>
    </row>
    <row r="466" spans="1:49">
      <c r="A466" s="59">
        <v>2018</v>
      </c>
      <c r="B466" t="s">
        <v>137</v>
      </c>
      <c r="C466" t="s">
        <v>715</v>
      </c>
      <c r="D466" t="s">
        <v>716</v>
      </c>
      <c r="E466" t="s">
        <v>724</v>
      </c>
      <c r="F466" t="s">
        <v>228</v>
      </c>
      <c r="H466" t="s">
        <v>725</v>
      </c>
      <c r="I466" s="170" t="s">
        <v>75</v>
      </c>
      <c r="J466" t="s">
        <v>76</v>
      </c>
      <c r="K466" t="s">
        <v>214</v>
      </c>
      <c r="L466" t="s">
        <v>412</v>
      </c>
      <c r="M466" t="s">
        <v>413</v>
      </c>
      <c r="N466" t="s">
        <v>217</v>
      </c>
      <c r="O466" t="s">
        <v>263</v>
      </c>
      <c r="P466" t="s">
        <v>414</v>
      </c>
      <c r="Q466" t="s">
        <v>415</v>
      </c>
      <c r="R466" t="s">
        <v>416</v>
      </c>
      <c r="S466" t="s">
        <v>338</v>
      </c>
      <c r="T466" t="s">
        <v>339</v>
      </c>
      <c r="U466" s="61" t="s">
        <v>340</v>
      </c>
      <c r="V466" t="s">
        <v>710</v>
      </c>
      <c r="W466" t="s">
        <v>263</v>
      </c>
      <c r="X466" s="59">
        <v>37134</v>
      </c>
      <c r="Y466" s="59">
        <v>37134</v>
      </c>
      <c r="AA466" s="146" t="str">
        <f t="shared" si="105"/>
        <v>EX</v>
      </c>
      <c r="AB466" s="146">
        <f t="shared" si="107"/>
        <v>0</v>
      </c>
      <c r="AC466" t="str">
        <f t="shared" si="98"/>
        <v>EX</v>
      </c>
      <c r="AD466" s="74">
        <f t="shared" si="99"/>
        <v>37134</v>
      </c>
      <c r="AE466" s="74">
        <f t="shared" si="104"/>
        <v>37134</v>
      </c>
      <c r="AF466">
        <v>1</v>
      </c>
      <c r="AG466">
        <v>0</v>
      </c>
      <c r="AH466" s="74">
        <v>0</v>
      </c>
      <c r="AJ466" s="74">
        <f t="shared" si="100"/>
        <v>0</v>
      </c>
      <c r="AK466" s="74">
        <f t="shared" si="106"/>
        <v>37134</v>
      </c>
      <c r="AL466" t="str">
        <f t="shared" si="101"/>
        <v>N</v>
      </c>
      <c r="AN466" t="s">
        <v>77</v>
      </c>
      <c r="AO466" t="s">
        <v>76</v>
      </c>
      <c r="AP466" t="str">
        <f t="shared" si="102"/>
        <v>91</v>
      </c>
      <c r="AQ466" s="145" t="s">
        <v>1826</v>
      </c>
      <c r="AR466" t="str">
        <f t="shared" si="103"/>
        <v>1-Adjusted Base Budget</v>
      </c>
      <c r="AS466" s="145" t="s">
        <v>1827</v>
      </c>
      <c r="AT466" t="s">
        <v>213</v>
      </c>
      <c r="AV466" t="str">
        <f t="shared" si="109"/>
        <v>VPR</v>
      </c>
      <c r="AW466" t="str">
        <f t="shared" si="108"/>
        <v>VP FOR RESEARCH</v>
      </c>
    </row>
    <row r="467" spans="1:49">
      <c r="A467" s="59">
        <v>2018</v>
      </c>
      <c r="B467" t="s">
        <v>137</v>
      </c>
      <c r="C467" t="s">
        <v>715</v>
      </c>
      <c r="D467" t="s">
        <v>716</v>
      </c>
      <c r="E467" t="s">
        <v>726</v>
      </c>
      <c r="F467" t="s">
        <v>228</v>
      </c>
      <c r="H467" t="s">
        <v>727</v>
      </c>
      <c r="I467" s="170" t="s">
        <v>75</v>
      </c>
      <c r="J467" t="s">
        <v>76</v>
      </c>
      <c r="K467" t="s">
        <v>214</v>
      </c>
      <c r="L467" t="s">
        <v>412</v>
      </c>
      <c r="M467" t="s">
        <v>413</v>
      </c>
      <c r="N467" t="s">
        <v>217</v>
      </c>
      <c r="O467" t="s">
        <v>263</v>
      </c>
      <c r="P467" t="s">
        <v>414</v>
      </c>
      <c r="Q467" t="s">
        <v>415</v>
      </c>
      <c r="R467" t="s">
        <v>416</v>
      </c>
      <c r="S467" t="s">
        <v>338</v>
      </c>
      <c r="T467" t="s">
        <v>339</v>
      </c>
      <c r="U467" s="61" t="s">
        <v>340</v>
      </c>
      <c r="V467" t="s">
        <v>710</v>
      </c>
      <c r="W467" t="s">
        <v>263</v>
      </c>
      <c r="X467" s="59">
        <v>64664</v>
      </c>
      <c r="Y467" s="59">
        <v>64664</v>
      </c>
      <c r="AA467" s="146" t="str">
        <f t="shared" si="105"/>
        <v>EX</v>
      </c>
      <c r="AB467" s="146">
        <f t="shared" si="107"/>
        <v>0</v>
      </c>
      <c r="AC467" t="str">
        <f t="shared" ref="AC467:AC530" si="110">IF(O467 =AA467,W467,"Allot/Xfer IN")</f>
        <v>EX</v>
      </c>
      <c r="AD467" s="74">
        <f t="shared" ref="AD467:AD530" si="111">IF(O467 =AA467,Y467,-Y467)</f>
        <v>64664</v>
      </c>
      <c r="AE467" s="74">
        <f t="shared" si="104"/>
        <v>64664</v>
      </c>
      <c r="AF467">
        <v>1</v>
      </c>
      <c r="AG467">
        <v>0</v>
      </c>
      <c r="AH467" s="74">
        <v>0</v>
      </c>
      <c r="AJ467" s="74">
        <f t="shared" ref="AJ467:AJ530" si="112">SUM(AG467:AI467)</f>
        <v>0</v>
      </c>
      <c r="AK467" s="74">
        <f t="shared" si="106"/>
        <v>64664</v>
      </c>
      <c r="AL467" t="str">
        <f t="shared" ref="AL467:AL530" si="113">IF(AF467&lt;&gt;1,"Y","N")</f>
        <v>N</v>
      </c>
      <c r="AN467" t="s">
        <v>77</v>
      </c>
      <c r="AO467" t="s">
        <v>76</v>
      </c>
      <c r="AP467" t="str">
        <f t="shared" ref="AP467:AP530" si="114">IF(AL467 ="Y","99",I467)</f>
        <v>91</v>
      </c>
      <c r="AQ467" s="145" t="s">
        <v>1826</v>
      </c>
      <c r="AR467" t="str">
        <f t="shared" ref="AR467:AR530" si="115">IF(AM467 ="y",AQ467,IF(AG467 &lt;&gt;0,"2-Provision for Compensation Incr","1-Adjusted Base Budget"))</f>
        <v>1-Adjusted Base Budget</v>
      </c>
      <c r="AS467" s="145" t="s">
        <v>1827</v>
      </c>
      <c r="AT467" t="s">
        <v>213</v>
      </c>
      <c r="AV467" t="str">
        <f t="shared" si="109"/>
        <v>VPR</v>
      </c>
      <c r="AW467" t="str">
        <f t="shared" si="108"/>
        <v>VP FOR RESEARCH</v>
      </c>
    </row>
    <row r="468" spans="1:49">
      <c r="A468" s="59">
        <v>2018</v>
      </c>
      <c r="B468" t="s">
        <v>137</v>
      </c>
      <c r="C468" t="s">
        <v>715</v>
      </c>
      <c r="D468" t="s">
        <v>716</v>
      </c>
      <c r="E468" t="s">
        <v>728</v>
      </c>
      <c r="F468" t="s">
        <v>228</v>
      </c>
      <c r="H468" t="s">
        <v>729</v>
      </c>
      <c r="I468" s="170" t="s">
        <v>75</v>
      </c>
      <c r="J468" t="s">
        <v>76</v>
      </c>
      <c r="K468" t="s">
        <v>214</v>
      </c>
      <c r="L468" t="s">
        <v>412</v>
      </c>
      <c r="M468" t="s">
        <v>413</v>
      </c>
      <c r="N468" t="s">
        <v>217</v>
      </c>
      <c r="O468" t="s">
        <v>263</v>
      </c>
      <c r="P468" t="s">
        <v>414</v>
      </c>
      <c r="Q468" t="s">
        <v>415</v>
      </c>
      <c r="R468" t="s">
        <v>416</v>
      </c>
      <c r="S468" t="s">
        <v>338</v>
      </c>
      <c r="T468" t="s">
        <v>339</v>
      </c>
      <c r="U468" s="61" t="s">
        <v>340</v>
      </c>
      <c r="V468" t="s">
        <v>710</v>
      </c>
      <c r="W468" t="s">
        <v>263</v>
      </c>
      <c r="X468" s="59">
        <v>55916</v>
      </c>
      <c r="Y468" s="59">
        <v>55916</v>
      </c>
      <c r="AA468" s="146" t="str">
        <f t="shared" si="105"/>
        <v>EX</v>
      </c>
      <c r="AB468" s="146">
        <f t="shared" si="107"/>
        <v>0</v>
      </c>
      <c r="AC468" t="str">
        <f t="shared" si="110"/>
        <v>EX</v>
      </c>
      <c r="AD468" s="74">
        <f t="shared" si="111"/>
        <v>55916</v>
      </c>
      <c r="AE468" s="74">
        <f t="shared" ref="AE468:AE531" si="116">Y468</f>
        <v>55916</v>
      </c>
      <c r="AF468">
        <v>1</v>
      </c>
      <c r="AG468">
        <v>0</v>
      </c>
      <c r="AH468" s="74">
        <v>0</v>
      </c>
      <c r="AJ468" s="74">
        <f t="shared" si="112"/>
        <v>0</v>
      </c>
      <c r="AK468" s="74">
        <f t="shared" si="106"/>
        <v>55916</v>
      </c>
      <c r="AL468" t="str">
        <f t="shared" si="113"/>
        <v>N</v>
      </c>
      <c r="AN468" t="s">
        <v>77</v>
      </c>
      <c r="AO468" t="s">
        <v>76</v>
      </c>
      <c r="AP468" t="str">
        <f t="shared" si="114"/>
        <v>91</v>
      </c>
      <c r="AQ468" s="145" t="s">
        <v>1826</v>
      </c>
      <c r="AR468" t="str">
        <f t="shared" si="115"/>
        <v>1-Adjusted Base Budget</v>
      </c>
      <c r="AS468" s="145" t="s">
        <v>1827</v>
      </c>
      <c r="AT468" t="s">
        <v>213</v>
      </c>
      <c r="AV468" t="str">
        <f t="shared" si="109"/>
        <v>VPR</v>
      </c>
      <c r="AW468" t="str">
        <f t="shared" si="108"/>
        <v>VP FOR RESEARCH</v>
      </c>
    </row>
    <row r="469" spans="1:49">
      <c r="A469" s="59">
        <v>2018</v>
      </c>
      <c r="B469" t="s">
        <v>137</v>
      </c>
      <c r="C469" t="s">
        <v>715</v>
      </c>
      <c r="D469" t="s">
        <v>716</v>
      </c>
      <c r="E469" t="s">
        <v>717</v>
      </c>
      <c r="F469" t="s">
        <v>228</v>
      </c>
      <c r="H469" t="s">
        <v>718</v>
      </c>
      <c r="I469" s="170" t="s">
        <v>75</v>
      </c>
      <c r="J469" t="s">
        <v>76</v>
      </c>
      <c r="K469" t="s">
        <v>214</v>
      </c>
      <c r="L469" t="s">
        <v>412</v>
      </c>
      <c r="M469" t="s">
        <v>413</v>
      </c>
      <c r="N469" t="s">
        <v>217</v>
      </c>
      <c r="O469" t="s">
        <v>263</v>
      </c>
      <c r="P469" t="s">
        <v>414</v>
      </c>
      <c r="Q469" t="s">
        <v>415</v>
      </c>
      <c r="R469" t="s">
        <v>416</v>
      </c>
      <c r="S469" t="s">
        <v>338</v>
      </c>
      <c r="T469" t="s">
        <v>339</v>
      </c>
      <c r="U469" s="61" t="s">
        <v>340</v>
      </c>
      <c r="V469" t="s">
        <v>710</v>
      </c>
      <c r="W469" t="s">
        <v>263</v>
      </c>
      <c r="X469" s="59">
        <v>33226</v>
      </c>
      <c r="Y469" s="59">
        <v>33226</v>
      </c>
      <c r="AA469" s="146" t="str">
        <f t="shared" si="105"/>
        <v>EX</v>
      </c>
      <c r="AB469" s="146">
        <f t="shared" si="107"/>
        <v>0</v>
      </c>
      <c r="AC469" t="str">
        <f t="shared" si="110"/>
        <v>EX</v>
      </c>
      <c r="AD469" s="74">
        <f t="shared" si="111"/>
        <v>33226</v>
      </c>
      <c r="AE469" s="74">
        <f t="shared" si="116"/>
        <v>33226</v>
      </c>
      <c r="AF469">
        <v>1</v>
      </c>
      <c r="AG469">
        <v>0</v>
      </c>
      <c r="AH469" s="74">
        <v>0</v>
      </c>
      <c r="AJ469" s="74">
        <f t="shared" si="112"/>
        <v>0</v>
      </c>
      <c r="AK469" s="74">
        <f t="shared" si="106"/>
        <v>33226</v>
      </c>
      <c r="AL469" t="str">
        <f t="shared" si="113"/>
        <v>N</v>
      </c>
      <c r="AN469" t="s">
        <v>77</v>
      </c>
      <c r="AO469" t="s">
        <v>76</v>
      </c>
      <c r="AP469" t="str">
        <f t="shared" si="114"/>
        <v>91</v>
      </c>
      <c r="AQ469" s="145" t="s">
        <v>1826</v>
      </c>
      <c r="AR469" t="str">
        <f t="shared" si="115"/>
        <v>1-Adjusted Base Budget</v>
      </c>
      <c r="AS469" s="145" t="s">
        <v>1827</v>
      </c>
      <c r="AT469" t="s">
        <v>213</v>
      </c>
      <c r="AV469" t="str">
        <f t="shared" si="109"/>
        <v>VPR</v>
      </c>
      <c r="AW469" t="str">
        <f t="shared" si="108"/>
        <v>VP FOR RESEARCH</v>
      </c>
    </row>
    <row r="470" spans="1:49">
      <c r="A470" s="59">
        <v>2018</v>
      </c>
      <c r="B470" t="s">
        <v>137</v>
      </c>
      <c r="C470" t="s">
        <v>715</v>
      </c>
      <c r="D470" t="s">
        <v>716</v>
      </c>
      <c r="E470" t="s">
        <v>724</v>
      </c>
      <c r="F470" t="s">
        <v>228</v>
      </c>
      <c r="H470" t="s">
        <v>725</v>
      </c>
      <c r="I470" s="170" t="s">
        <v>75</v>
      </c>
      <c r="J470" t="s">
        <v>76</v>
      </c>
      <c r="K470" t="s">
        <v>214</v>
      </c>
      <c r="L470" t="s">
        <v>417</v>
      </c>
      <c r="M470" t="s">
        <v>418</v>
      </c>
      <c r="N470" t="s">
        <v>217</v>
      </c>
      <c r="O470" t="s">
        <v>263</v>
      </c>
      <c r="P470" t="s">
        <v>414</v>
      </c>
      <c r="Q470" t="s">
        <v>415</v>
      </c>
      <c r="R470" t="s">
        <v>416</v>
      </c>
      <c r="S470" t="s">
        <v>338</v>
      </c>
      <c r="T470" t="s">
        <v>339</v>
      </c>
      <c r="U470" s="61" t="s">
        <v>340</v>
      </c>
      <c r="V470" t="s">
        <v>710</v>
      </c>
      <c r="W470" t="s">
        <v>263</v>
      </c>
      <c r="X470" s="59">
        <v>12655</v>
      </c>
      <c r="Y470" s="59">
        <v>12655</v>
      </c>
      <c r="AA470" s="146" t="str">
        <f t="shared" si="105"/>
        <v>EX</v>
      </c>
      <c r="AB470" s="146">
        <f t="shared" si="107"/>
        <v>0</v>
      </c>
      <c r="AC470" t="str">
        <f t="shared" si="110"/>
        <v>EX</v>
      </c>
      <c r="AD470" s="74">
        <f t="shared" si="111"/>
        <v>12655</v>
      </c>
      <c r="AE470" s="74">
        <f t="shared" si="116"/>
        <v>12655</v>
      </c>
      <c r="AF470">
        <v>1</v>
      </c>
      <c r="AG470">
        <v>0</v>
      </c>
      <c r="AH470" s="74">
        <v>0</v>
      </c>
      <c r="AJ470" s="74">
        <f t="shared" si="112"/>
        <v>0</v>
      </c>
      <c r="AK470" s="74">
        <f t="shared" si="106"/>
        <v>12655</v>
      </c>
      <c r="AL470" t="str">
        <f t="shared" si="113"/>
        <v>N</v>
      </c>
      <c r="AN470" t="s">
        <v>77</v>
      </c>
      <c r="AO470" t="s">
        <v>76</v>
      </c>
      <c r="AP470" t="str">
        <f t="shared" si="114"/>
        <v>91</v>
      </c>
      <c r="AQ470" s="145" t="s">
        <v>1826</v>
      </c>
      <c r="AR470" t="str">
        <f t="shared" si="115"/>
        <v>1-Adjusted Base Budget</v>
      </c>
      <c r="AS470" s="145" t="s">
        <v>1827</v>
      </c>
      <c r="AT470" t="s">
        <v>213</v>
      </c>
      <c r="AV470" t="str">
        <f t="shared" si="109"/>
        <v>VPR</v>
      </c>
      <c r="AW470" t="str">
        <f t="shared" si="108"/>
        <v>VP FOR RESEARCH</v>
      </c>
    </row>
    <row r="471" spans="1:49">
      <c r="A471" s="59">
        <v>2018</v>
      </c>
      <c r="B471" t="s">
        <v>137</v>
      </c>
      <c r="C471" t="s">
        <v>715</v>
      </c>
      <c r="D471" t="s">
        <v>716</v>
      </c>
      <c r="E471" t="s">
        <v>726</v>
      </c>
      <c r="F471" t="s">
        <v>228</v>
      </c>
      <c r="H471" t="s">
        <v>727</v>
      </c>
      <c r="I471" s="170" t="s">
        <v>75</v>
      </c>
      <c r="J471" t="s">
        <v>76</v>
      </c>
      <c r="K471" t="s">
        <v>214</v>
      </c>
      <c r="L471" t="s">
        <v>417</v>
      </c>
      <c r="M471" t="s">
        <v>418</v>
      </c>
      <c r="N471" t="s">
        <v>217</v>
      </c>
      <c r="O471" t="s">
        <v>263</v>
      </c>
      <c r="P471" t="s">
        <v>414</v>
      </c>
      <c r="Q471" t="s">
        <v>415</v>
      </c>
      <c r="R471" t="s">
        <v>416</v>
      </c>
      <c r="S471" t="s">
        <v>338</v>
      </c>
      <c r="T471" t="s">
        <v>339</v>
      </c>
      <c r="U471" s="61" t="s">
        <v>340</v>
      </c>
      <c r="V471" t="s">
        <v>710</v>
      </c>
      <c r="W471" t="s">
        <v>263</v>
      </c>
      <c r="X471" s="59">
        <v>22037</v>
      </c>
      <c r="Y471" s="59">
        <v>22037</v>
      </c>
      <c r="AA471" s="146" t="str">
        <f t="shared" si="105"/>
        <v>EX</v>
      </c>
      <c r="AB471" s="146">
        <f t="shared" si="107"/>
        <v>0</v>
      </c>
      <c r="AC471" t="str">
        <f t="shared" si="110"/>
        <v>EX</v>
      </c>
      <c r="AD471" s="74">
        <f t="shared" si="111"/>
        <v>22037</v>
      </c>
      <c r="AE471" s="74">
        <f t="shared" si="116"/>
        <v>22037</v>
      </c>
      <c r="AF471">
        <v>1</v>
      </c>
      <c r="AG471">
        <v>0</v>
      </c>
      <c r="AH471" s="74">
        <v>0</v>
      </c>
      <c r="AJ471" s="74">
        <f t="shared" si="112"/>
        <v>0</v>
      </c>
      <c r="AK471" s="74">
        <f t="shared" si="106"/>
        <v>22037</v>
      </c>
      <c r="AL471" t="str">
        <f t="shared" si="113"/>
        <v>N</v>
      </c>
      <c r="AN471" t="s">
        <v>77</v>
      </c>
      <c r="AO471" t="s">
        <v>76</v>
      </c>
      <c r="AP471" t="str">
        <f t="shared" si="114"/>
        <v>91</v>
      </c>
      <c r="AQ471" s="145" t="s">
        <v>1826</v>
      </c>
      <c r="AR471" t="str">
        <f t="shared" si="115"/>
        <v>1-Adjusted Base Budget</v>
      </c>
      <c r="AS471" s="145" t="s">
        <v>1827</v>
      </c>
      <c r="AT471" t="s">
        <v>213</v>
      </c>
      <c r="AV471" t="str">
        <f t="shared" si="109"/>
        <v>VPR</v>
      </c>
      <c r="AW471" t="str">
        <f t="shared" si="108"/>
        <v>VP FOR RESEARCH</v>
      </c>
    </row>
    <row r="472" spans="1:49">
      <c r="A472" s="59">
        <v>2018</v>
      </c>
      <c r="B472" t="s">
        <v>137</v>
      </c>
      <c r="C472" t="s">
        <v>715</v>
      </c>
      <c r="D472" t="s">
        <v>716</v>
      </c>
      <c r="E472" t="s">
        <v>728</v>
      </c>
      <c r="F472" t="s">
        <v>228</v>
      </c>
      <c r="H472" t="s">
        <v>729</v>
      </c>
      <c r="I472" s="170" t="s">
        <v>75</v>
      </c>
      <c r="J472" t="s">
        <v>76</v>
      </c>
      <c r="K472" t="s">
        <v>214</v>
      </c>
      <c r="L472" t="s">
        <v>417</v>
      </c>
      <c r="M472" t="s">
        <v>418</v>
      </c>
      <c r="N472" t="s">
        <v>217</v>
      </c>
      <c r="O472" t="s">
        <v>263</v>
      </c>
      <c r="P472" t="s">
        <v>414</v>
      </c>
      <c r="Q472" t="s">
        <v>415</v>
      </c>
      <c r="R472" t="s">
        <v>416</v>
      </c>
      <c r="S472" t="s">
        <v>338</v>
      </c>
      <c r="T472" t="s">
        <v>339</v>
      </c>
      <c r="U472" s="61" t="s">
        <v>340</v>
      </c>
      <c r="V472" t="s">
        <v>710</v>
      </c>
      <c r="W472" t="s">
        <v>263</v>
      </c>
      <c r="X472" s="59">
        <v>19056</v>
      </c>
      <c r="Y472" s="59">
        <v>19056</v>
      </c>
      <c r="AA472" s="146" t="str">
        <f t="shared" si="105"/>
        <v>EX</v>
      </c>
      <c r="AB472" s="146">
        <f t="shared" si="107"/>
        <v>0</v>
      </c>
      <c r="AC472" t="str">
        <f t="shared" si="110"/>
        <v>EX</v>
      </c>
      <c r="AD472" s="74">
        <f t="shared" si="111"/>
        <v>19056</v>
      </c>
      <c r="AE472" s="74">
        <f t="shared" si="116"/>
        <v>19056</v>
      </c>
      <c r="AF472">
        <v>1</v>
      </c>
      <c r="AG472">
        <v>0</v>
      </c>
      <c r="AH472" s="74">
        <v>0</v>
      </c>
      <c r="AJ472" s="74">
        <f t="shared" si="112"/>
        <v>0</v>
      </c>
      <c r="AK472" s="74">
        <f t="shared" si="106"/>
        <v>19056</v>
      </c>
      <c r="AL472" t="str">
        <f t="shared" si="113"/>
        <v>N</v>
      </c>
      <c r="AN472" t="s">
        <v>77</v>
      </c>
      <c r="AO472" t="s">
        <v>76</v>
      </c>
      <c r="AP472" t="str">
        <f t="shared" si="114"/>
        <v>91</v>
      </c>
      <c r="AQ472" s="145" t="s">
        <v>1826</v>
      </c>
      <c r="AR472" t="str">
        <f t="shared" si="115"/>
        <v>1-Adjusted Base Budget</v>
      </c>
      <c r="AS472" s="145" t="s">
        <v>1827</v>
      </c>
      <c r="AT472" t="s">
        <v>213</v>
      </c>
      <c r="AV472" t="str">
        <f t="shared" si="109"/>
        <v>VPR</v>
      </c>
      <c r="AW472" t="str">
        <f t="shared" si="108"/>
        <v>VP FOR RESEARCH</v>
      </c>
    </row>
    <row r="473" spans="1:49">
      <c r="A473" s="59">
        <v>2018</v>
      </c>
      <c r="B473" t="s">
        <v>137</v>
      </c>
      <c r="C473" t="s">
        <v>715</v>
      </c>
      <c r="D473" t="s">
        <v>716</v>
      </c>
      <c r="E473" t="s">
        <v>717</v>
      </c>
      <c r="F473" t="s">
        <v>228</v>
      </c>
      <c r="H473" t="s">
        <v>718</v>
      </c>
      <c r="I473" s="170" t="s">
        <v>75</v>
      </c>
      <c r="J473" t="s">
        <v>76</v>
      </c>
      <c r="K473" t="s">
        <v>214</v>
      </c>
      <c r="L473" t="s">
        <v>417</v>
      </c>
      <c r="M473" t="s">
        <v>418</v>
      </c>
      <c r="N473" t="s">
        <v>217</v>
      </c>
      <c r="O473" t="s">
        <v>263</v>
      </c>
      <c r="P473" t="s">
        <v>414</v>
      </c>
      <c r="Q473" t="s">
        <v>415</v>
      </c>
      <c r="R473" t="s">
        <v>416</v>
      </c>
      <c r="S473" t="s">
        <v>338</v>
      </c>
      <c r="T473" t="s">
        <v>339</v>
      </c>
      <c r="U473" s="61" t="s">
        <v>340</v>
      </c>
      <c r="V473" t="s">
        <v>710</v>
      </c>
      <c r="W473" t="s">
        <v>263</v>
      </c>
      <c r="X473" s="59">
        <v>11323</v>
      </c>
      <c r="Y473" s="59">
        <v>11323</v>
      </c>
      <c r="AA473" s="146" t="str">
        <f t="shared" si="105"/>
        <v>EX</v>
      </c>
      <c r="AB473" s="146">
        <f t="shared" si="107"/>
        <v>0</v>
      </c>
      <c r="AC473" t="str">
        <f t="shared" si="110"/>
        <v>EX</v>
      </c>
      <c r="AD473" s="74">
        <f t="shared" si="111"/>
        <v>11323</v>
      </c>
      <c r="AE473" s="74">
        <f t="shared" si="116"/>
        <v>11323</v>
      </c>
      <c r="AF473">
        <v>1</v>
      </c>
      <c r="AG473">
        <v>0</v>
      </c>
      <c r="AH473" s="74">
        <v>0</v>
      </c>
      <c r="AJ473" s="74">
        <f t="shared" si="112"/>
        <v>0</v>
      </c>
      <c r="AK473" s="74">
        <f t="shared" si="106"/>
        <v>11323</v>
      </c>
      <c r="AL473" t="str">
        <f t="shared" si="113"/>
        <v>N</v>
      </c>
      <c r="AN473" t="s">
        <v>77</v>
      </c>
      <c r="AO473" t="s">
        <v>76</v>
      </c>
      <c r="AP473" t="str">
        <f t="shared" si="114"/>
        <v>91</v>
      </c>
      <c r="AQ473" s="145" t="s">
        <v>1826</v>
      </c>
      <c r="AR473" t="str">
        <f t="shared" si="115"/>
        <v>1-Adjusted Base Budget</v>
      </c>
      <c r="AS473" s="145" t="s">
        <v>1827</v>
      </c>
      <c r="AT473" t="s">
        <v>213</v>
      </c>
      <c r="AV473" t="str">
        <f t="shared" si="109"/>
        <v>VPR</v>
      </c>
      <c r="AW473" t="str">
        <f t="shared" si="108"/>
        <v>VP FOR RESEARCH</v>
      </c>
    </row>
    <row r="474" spans="1:49">
      <c r="A474" s="59">
        <v>2018</v>
      </c>
      <c r="B474" t="s">
        <v>137</v>
      </c>
      <c r="C474" t="s">
        <v>715</v>
      </c>
      <c r="D474" t="s">
        <v>716</v>
      </c>
      <c r="E474" t="s">
        <v>724</v>
      </c>
      <c r="F474" t="s">
        <v>228</v>
      </c>
      <c r="H474" t="s">
        <v>725</v>
      </c>
      <c r="I474" s="170" t="s">
        <v>75</v>
      </c>
      <c r="J474" t="s">
        <v>76</v>
      </c>
      <c r="K474" t="s">
        <v>214</v>
      </c>
      <c r="L474" t="s">
        <v>419</v>
      </c>
      <c r="M474" t="s">
        <v>420</v>
      </c>
      <c r="N474" t="s">
        <v>217</v>
      </c>
      <c r="O474" t="s">
        <v>263</v>
      </c>
      <c r="P474" t="s">
        <v>414</v>
      </c>
      <c r="Q474" t="s">
        <v>415</v>
      </c>
      <c r="R474" t="s">
        <v>416</v>
      </c>
      <c r="S474" t="s">
        <v>338</v>
      </c>
      <c r="T474" t="s">
        <v>339</v>
      </c>
      <c r="U474" s="61" t="s">
        <v>340</v>
      </c>
      <c r="V474" t="s">
        <v>710</v>
      </c>
      <c r="W474" t="s">
        <v>263</v>
      </c>
      <c r="X474" s="59">
        <v>24534</v>
      </c>
      <c r="Y474" s="59">
        <v>24534</v>
      </c>
      <c r="AA474" s="146" t="str">
        <f t="shared" si="105"/>
        <v>EX</v>
      </c>
      <c r="AB474" s="146">
        <f t="shared" si="107"/>
        <v>0</v>
      </c>
      <c r="AC474" t="str">
        <f t="shared" si="110"/>
        <v>EX</v>
      </c>
      <c r="AD474" s="74">
        <f t="shared" si="111"/>
        <v>24534</v>
      </c>
      <c r="AE474" s="74">
        <f t="shared" si="116"/>
        <v>24534</v>
      </c>
      <c r="AF474">
        <v>1</v>
      </c>
      <c r="AG474">
        <v>0</v>
      </c>
      <c r="AH474" s="74">
        <v>0</v>
      </c>
      <c r="AJ474" s="74">
        <f t="shared" si="112"/>
        <v>0</v>
      </c>
      <c r="AK474" s="74">
        <f t="shared" si="106"/>
        <v>24534</v>
      </c>
      <c r="AL474" t="str">
        <f t="shared" si="113"/>
        <v>N</v>
      </c>
      <c r="AN474" t="s">
        <v>77</v>
      </c>
      <c r="AO474" t="s">
        <v>76</v>
      </c>
      <c r="AP474" t="str">
        <f t="shared" si="114"/>
        <v>91</v>
      </c>
      <c r="AQ474" s="145" t="s">
        <v>1826</v>
      </c>
      <c r="AR474" t="str">
        <f t="shared" si="115"/>
        <v>1-Adjusted Base Budget</v>
      </c>
      <c r="AS474" s="145" t="s">
        <v>1827</v>
      </c>
      <c r="AT474" t="s">
        <v>213</v>
      </c>
      <c r="AV474" t="str">
        <f t="shared" si="109"/>
        <v>VPR</v>
      </c>
      <c r="AW474" t="str">
        <f t="shared" si="108"/>
        <v>VP FOR RESEARCH</v>
      </c>
    </row>
    <row r="475" spans="1:49">
      <c r="A475" s="59">
        <v>2018</v>
      </c>
      <c r="B475" t="s">
        <v>137</v>
      </c>
      <c r="C475" t="s">
        <v>715</v>
      </c>
      <c r="D475" t="s">
        <v>716</v>
      </c>
      <c r="E475" t="s">
        <v>726</v>
      </c>
      <c r="F475" t="s">
        <v>228</v>
      </c>
      <c r="H475" t="s">
        <v>727</v>
      </c>
      <c r="I475" s="170" t="s">
        <v>75</v>
      </c>
      <c r="J475" t="s">
        <v>76</v>
      </c>
      <c r="K475" t="s">
        <v>214</v>
      </c>
      <c r="L475" t="s">
        <v>419</v>
      </c>
      <c r="M475" t="s">
        <v>420</v>
      </c>
      <c r="N475" t="s">
        <v>217</v>
      </c>
      <c r="O475" t="s">
        <v>263</v>
      </c>
      <c r="P475" t="s">
        <v>414</v>
      </c>
      <c r="Q475" t="s">
        <v>415</v>
      </c>
      <c r="R475" t="s">
        <v>416</v>
      </c>
      <c r="S475" t="s">
        <v>338</v>
      </c>
      <c r="T475" t="s">
        <v>339</v>
      </c>
      <c r="U475" s="61" t="s">
        <v>340</v>
      </c>
      <c r="V475" t="s">
        <v>710</v>
      </c>
      <c r="W475" t="s">
        <v>263</v>
      </c>
      <c r="X475" s="59">
        <v>42723</v>
      </c>
      <c r="Y475" s="59">
        <v>42723</v>
      </c>
      <c r="AA475" s="146" t="str">
        <f t="shared" si="105"/>
        <v>EX</v>
      </c>
      <c r="AB475" s="146">
        <f t="shared" si="107"/>
        <v>0</v>
      </c>
      <c r="AC475" t="str">
        <f t="shared" si="110"/>
        <v>EX</v>
      </c>
      <c r="AD475" s="74">
        <f t="shared" si="111"/>
        <v>42723</v>
      </c>
      <c r="AE475" s="74">
        <f t="shared" si="116"/>
        <v>42723</v>
      </c>
      <c r="AF475">
        <v>1</v>
      </c>
      <c r="AG475">
        <v>0</v>
      </c>
      <c r="AH475" s="74">
        <v>0</v>
      </c>
      <c r="AJ475" s="74">
        <f t="shared" si="112"/>
        <v>0</v>
      </c>
      <c r="AK475" s="74">
        <f t="shared" si="106"/>
        <v>42723</v>
      </c>
      <c r="AL475" t="str">
        <f t="shared" si="113"/>
        <v>N</v>
      </c>
      <c r="AN475" t="s">
        <v>77</v>
      </c>
      <c r="AO475" t="s">
        <v>76</v>
      </c>
      <c r="AP475" t="str">
        <f t="shared" si="114"/>
        <v>91</v>
      </c>
      <c r="AQ475" s="145" t="s">
        <v>1826</v>
      </c>
      <c r="AR475" t="str">
        <f t="shared" si="115"/>
        <v>1-Adjusted Base Budget</v>
      </c>
      <c r="AS475" s="145" t="s">
        <v>1827</v>
      </c>
      <c r="AT475" t="s">
        <v>213</v>
      </c>
      <c r="AV475" t="str">
        <f t="shared" si="109"/>
        <v>VPR</v>
      </c>
      <c r="AW475" t="str">
        <f t="shared" si="108"/>
        <v>VP FOR RESEARCH</v>
      </c>
    </row>
    <row r="476" spans="1:49">
      <c r="A476" s="59">
        <v>2018</v>
      </c>
      <c r="B476" t="s">
        <v>137</v>
      </c>
      <c r="C476" t="s">
        <v>715</v>
      </c>
      <c r="D476" t="s">
        <v>716</v>
      </c>
      <c r="E476" t="s">
        <v>728</v>
      </c>
      <c r="F476" t="s">
        <v>228</v>
      </c>
      <c r="H476" t="s">
        <v>729</v>
      </c>
      <c r="I476" s="170" t="s">
        <v>75</v>
      </c>
      <c r="J476" t="s">
        <v>76</v>
      </c>
      <c r="K476" t="s">
        <v>214</v>
      </c>
      <c r="L476" t="s">
        <v>419</v>
      </c>
      <c r="M476" t="s">
        <v>420</v>
      </c>
      <c r="N476" t="s">
        <v>217</v>
      </c>
      <c r="O476" t="s">
        <v>263</v>
      </c>
      <c r="P476" t="s">
        <v>414</v>
      </c>
      <c r="Q476" t="s">
        <v>415</v>
      </c>
      <c r="R476" t="s">
        <v>416</v>
      </c>
      <c r="S476" t="s">
        <v>338</v>
      </c>
      <c r="T476" t="s">
        <v>339</v>
      </c>
      <c r="U476" s="61" t="s">
        <v>340</v>
      </c>
      <c r="V476" t="s">
        <v>710</v>
      </c>
      <c r="W476" t="s">
        <v>263</v>
      </c>
      <c r="X476" s="59">
        <v>36944</v>
      </c>
      <c r="Y476" s="59">
        <v>36944</v>
      </c>
      <c r="AA476" s="146" t="str">
        <f t="shared" si="105"/>
        <v>EX</v>
      </c>
      <c r="AB476" s="146">
        <f t="shared" si="107"/>
        <v>0</v>
      </c>
      <c r="AC476" t="str">
        <f t="shared" si="110"/>
        <v>EX</v>
      </c>
      <c r="AD476" s="74">
        <f t="shared" si="111"/>
        <v>36944</v>
      </c>
      <c r="AE476" s="74">
        <f t="shared" si="116"/>
        <v>36944</v>
      </c>
      <c r="AF476">
        <v>1</v>
      </c>
      <c r="AG476">
        <v>0</v>
      </c>
      <c r="AH476" s="74">
        <v>0</v>
      </c>
      <c r="AJ476" s="74">
        <f t="shared" si="112"/>
        <v>0</v>
      </c>
      <c r="AK476" s="74">
        <f t="shared" si="106"/>
        <v>36944</v>
      </c>
      <c r="AL476" t="str">
        <f t="shared" si="113"/>
        <v>N</v>
      </c>
      <c r="AN476" t="s">
        <v>77</v>
      </c>
      <c r="AO476" t="s">
        <v>76</v>
      </c>
      <c r="AP476" t="str">
        <f t="shared" si="114"/>
        <v>91</v>
      </c>
      <c r="AQ476" s="145" t="s">
        <v>1826</v>
      </c>
      <c r="AR476" t="str">
        <f t="shared" si="115"/>
        <v>1-Adjusted Base Budget</v>
      </c>
      <c r="AS476" s="145" t="s">
        <v>1827</v>
      </c>
      <c r="AT476" t="s">
        <v>213</v>
      </c>
      <c r="AV476" t="str">
        <f t="shared" si="109"/>
        <v>VPR</v>
      </c>
      <c r="AW476" t="str">
        <f t="shared" si="108"/>
        <v>VP FOR RESEARCH</v>
      </c>
    </row>
    <row r="477" spans="1:49">
      <c r="A477" s="59">
        <v>2018</v>
      </c>
      <c r="B477" t="s">
        <v>137</v>
      </c>
      <c r="C477" t="s">
        <v>715</v>
      </c>
      <c r="D477" t="s">
        <v>716</v>
      </c>
      <c r="E477" t="s">
        <v>717</v>
      </c>
      <c r="F477" t="s">
        <v>228</v>
      </c>
      <c r="H477" t="s">
        <v>718</v>
      </c>
      <c r="I477" s="170" t="s">
        <v>75</v>
      </c>
      <c r="J477" t="s">
        <v>76</v>
      </c>
      <c r="K477" t="s">
        <v>214</v>
      </c>
      <c r="L477" t="s">
        <v>419</v>
      </c>
      <c r="M477" t="s">
        <v>420</v>
      </c>
      <c r="N477" t="s">
        <v>217</v>
      </c>
      <c r="O477" t="s">
        <v>263</v>
      </c>
      <c r="P477" t="s">
        <v>414</v>
      </c>
      <c r="Q477" t="s">
        <v>415</v>
      </c>
      <c r="R477" t="s">
        <v>416</v>
      </c>
      <c r="S477" t="s">
        <v>338</v>
      </c>
      <c r="T477" t="s">
        <v>339</v>
      </c>
      <c r="U477" s="61" t="s">
        <v>340</v>
      </c>
      <c r="V477" t="s">
        <v>710</v>
      </c>
      <c r="W477" t="s">
        <v>263</v>
      </c>
      <c r="X477" s="59">
        <v>17583</v>
      </c>
      <c r="Y477" s="59">
        <v>17583</v>
      </c>
      <c r="AA477" s="146" t="str">
        <f t="shared" si="105"/>
        <v>EX</v>
      </c>
      <c r="AB477" s="146">
        <f t="shared" si="107"/>
        <v>0</v>
      </c>
      <c r="AC477" t="str">
        <f t="shared" si="110"/>
        <v>EX</v>
      </c>
      <c r="AD477" s="74">
        <f t="shared" si="111"/>
        <v>17583</v>
      </c>
      <c r="AE477" s="74">
        <f t="shared" si="116"/>
        <v>17583</v>
      </c>
      <c r="AF477">
        <v>1</v>
      </c>
      <c r="AG477">
        <v>0</v>
      </c>
      <c r="AH477" s="74">
        <v>0</v>
      </c>
      <c r="AJ477" s="74">
        <f t="shared" si="112"/>
        <v>0</v>
      </c>
      <c r="AK477" s="74">
        <f t="shared" si="106"/>
        <v>17583</v>
      </c>
      <c r="AL477" t="str">
        <f t="shared" si="113"/>
        <v>N</v>
      </c>
      <c r="AN477" t="s">
        <v>77</v>
      </c>
      <c r="AO477" t="s">
        <v>76</v>
      </c>
      <c r="AP477" t="str">
        <f t="shared" si="114"/>
        <v>91</v>
      </c>
      <c r="AQ477" s="145" t="s">
        <v>1826</v>
      </c>
      <c r="AR477" t="str">
        <f t="shared" si="115"/>
        <v>1-Adjusted Base Budget</v>
      </c>
      <c r="AS477" s="145" t="s">
        <v>1827</v>
      </c>
      <c r="AT477" t="s">
        <v>213</v>
      </c>
      <c r="AV477" t="str">
        <f t="shared" si="109"/>
        <v>VPR</v>
      </c>
      <c r="AW477" t="str">
        <f t="shared" si="108"/>
        <v>VP FOR RESEARCH</v>
      </c>
    </row>
    <row r="478" spans="1:49">
      <c r="A478" s="59">
        <v>2018</v>
      </c>
      <c r="B478" t="s">
        <v>137</v>
      </c>
      <c r="C478" t="s">
        <v>715</v>
      </c>
      <c r="D478" t="s">
        <v>716</v>
      </c>
      <c r="E478" t="s">
        <v>717</v>
      </c>
      <c r="F478" t="s">
        <v>228</v>
      </c>
      <c r="H478" t="s">
        <v>718</v>
      </c>
      <c r="I478" s="170" t="s">
        <v>75</v>
      </c>
      <c r="J478" t="s">
        <v>76</v>
      </c>
      <c r="K478" t="s">
        <v>214</v>
      </c>
      <c r="L478" t="s">
        <v>568</v>
      </c>
      <c r="M478" t="s">
        <v>569</v>
      </c>
      <c r="N478" t="s">
        <v>217</v>
      </c>
      <c r="O478" t="s">
        <v>263</v>
      </c>
      <c r="P478" t="s">
        <v>414</v>
      </c>
      <c r="Q478" t="s">
        <v>415</v>
      </c>
      <c r="R478" t="s">
        <v>416</v>
      </c>
      <c r="S478" t="s">
        <v>338</v>
      </c>
      <c r="T478" t="s">
        <v>339</v>
      </c>
      <c r="U478" s="61" t="s">
        <v>340</v>
      </c>
      <c r="V478" t="s">
        <v>710</v>
      </c>
      <c r="W478" t="s">
        <v>263</v>
      </c>
      <c r="X478" s="59">
        <v>3962</v>
      </c>
      <c r="Y478" s="59">
        <v>3962</v>
      </c>
      <c r="AA478" s="146" t="str">
        <f t="shared" si="105"/>
        <v>EX</v>
      </c>
      <c r="AB478" s="146">
        <f t="shared" si="107"/>
        <v>0</v>
      </c>
      <c r="AC478" t="str">
        <f t="shared" si="110"/>
        <v>EX</v>
      </c>
      <c r="AD478" s="74">
        <f t="shared" si="111"/>
        <v>3962</v>
      </c>
      <c r="AE478" s="74">
        <f t="shared" si="116"/>
        <v>3962</v>
      </c>
      <c r="AF478">
        <v>1</v>
      </c>
      <c r="AG478">
        <v>0</v>
      </c>
      <c r="AH478" s="74">
        <v>0</v>
      </c>
      <c r="AJ478" s="74">
        <f t="shared" si="112"/>
        <v>0</v>
      </c>
      <c r="AK478" s="74">
        <f t="shared" si="106"/>
        <v>3962</v>
      </c>
      <c r="AL478" t="str">
        <f t="shared" si="113"/>
        <v>N</v>
      </c>
      <c r="AN478" t="s">
        <v>77</v>
      </c>
      <c r="AO478" t="s">
        <v>76</v>
      </c>
      <c r="AP478" t="str">
        <f t="shared" si="114"/>
        <v>91</v>
      </c>
      <c r="AQ478" s="145" t="s">
        <v>1826</v>
      </c>
      <c r="AR478" t="str">
        <f t="shared" si="115"/>
        <v>1-Adjusted Base Budget</v>
      </c>
      <c r="AS478" s="145" t="s">
        <v>1827</v>
      </c>
      <c r="AT478" t="s">
        <v>213</v>
      </c>
      <c r="AV478" t="str">
        <f t="shared" si="109"/>
        <v>VPR</v>
      </c>
      <c r="AW478" t="str">
        <f t="shared" si="108"/>
        <v>VP FOR RESEARCH</v>
      </c>
    </row>
    <row r="479" spans="1:49">
      <c r="A479" s="59">
        <v>2018</v>
      </c>
      <c r="B479" t="s">
        <v>137</v>
      </c>
      <c r="C479" t="s">
        <v>715</v>
      </c>
      <c r="D479" t="s">
        <v>716</v>
      </c>
      <c r="E479" t="s">
        <v>724</v>
      </c>
      <c r="F479" t="s">
        <v>228</v>
      </c>
      <c r="H479" t="s">
        <v>725</v>
      </c>
      <c r="I479" s="170" t="s">
        <v>75</v>
      </c>
      <c r="J479" t="s">
        <v>76</v>
      </c>
      <c r="K479" t="s">
        <v>214</v>
      </c>
      <c r="L479" t="s">
        <v>421</v>
      </c>
      <c r="M479" t="s">
        <v>422</v>
      </c>
      <c r="N479" t="s">
        <v>217</v>
      </c>
      <c r="O479" t="s">
        <v>263</v>
      </c>
      <c r="P479" t="s">
        <v>367</v>
      </c>
      <c r="Q479" t="s">
        <v>368</v>
      </c>
      <c r="R479" t="s">
        <v>369</v>
      </c>
      <c r="S479" t="s">
        <v>370</v>
      </c>
      <c r="T479" t="s">
        <v>368</v>
      </c>
      <c r="U479" s="61" t="s">
        <v>371</v>
      </c>
      <c r="V479" t="s">
        <v>710</v>
      </c>
      <c r="W479" t="s">
        <v>263</v>
      </c>
      <c r="X479" s="59">
        <v>400</v>
      </c>
      <c r="Y479" s="59">
        <v>400</v>
      </c>
      <c r="AA479" s="146" t="str">
        <f t="shared" si="105"/>
        <v>EX</v>
      </c>
      <c r="AB479" s="146">
        <f t="shared" si="107"/>
        <v>0</v>
      </c>
      <c r="AC479" t="str">
        <f t="shared" si="110"/>
        <v>EX</v>
      </c>
      <c r="AD479" s="74">
        <f t="shared" si="111"/>
        <v>400</v>
      </c>
      <c r="AE479" s="74">
        <f t="shared" si="116"/>
        <v>400</v>
      </c>
      <c r="AF479">
        <v>1</v>
      </c>
      <c r="AG479">
        <v>0</v>
      </c>
      <c r="AH479" s="74">
        <v>0</v>
      </c>
      <c r="AJ479" s="74">
        <f t="shared" si="112"/>
        <v>0</v>
      </c>
      <c r="AK479" s="74">
        <f t="shared" si="106"/>
        <v>400</v>
      </c>
      <c r="AL479" t="str">
        <f t="shared" si="113"/>
        <v>N</v>
      </c>
      <c r="AN479" t="s">
        <v>77</v>
      </c>
      <c r="AO479" t="s">
        <v>76</v>
      </c>
      <c r="AP479" t="str">
        <f t="shared" si="114"/>
        <v>91</v>
      </c>
      <c r="AQ479" s="145" t="s">
        <v>1826</v>
      </c>
      <c r="AR479" t="str">
        <f t="shared" si="115"/>
        <v>1-Adjusted Base Budget</v>
      </c>
      <c r="AS479" s="145" t="s">
        <v>1827</v>
      </c>
      <c r="AT479" t="s">
        <v>213</v>
      </c>
      <c r="AV479" t="str">
        <f t="shared" si="109"/>
        <v>VPR</v>
      </c>
      <c r="AW479" t="str">
        <f t="shared" si="108"/>
        <v>VP FOR RESEARCH</v>
      </c>
    </row>
    <row r="480" spans="1:49">
      <c r="A480" s="59">
        <v>2018</v>
      </c>
      <c r="B480" t="s">
        <v>137</v>
      </c>
      <c r="C480" t="s">
        <v>715</v>
      </c>
      <c r="D480" t="s">
        <v>716</v>
      </c>
      <c r="E480" t="s">
        <v>726</v>
      </c>
      <c r="F480" t="s">
        <v>228</v>
      </c>
      <c r="H480" t="s">
        <v>727</v>
      </c>
      <c r="I480" s="170" t="s">
        <v>75</v>
      </c>
      <c r="J480" t="s">
        <v>76</v>
      </c>
      <c r="K480" t="s">
        <v>214</v>
      </c>
      <c r="L480" t="s">
        <v>421</v>
      </c>
      <c r="M480" t="s">
        <v>422</v>
      </c>
      <c r="N480" t="s">
        <v>217</v>
      </c>
      <c r="O480" t="s">
        <v>263</v>
      </c>
      <c r="P480" t="s">
        <v>367</v>
      </c>
      <c r="Q480" t="s">
        <v>368</v>
      </c>
      <c r="R480" t="s">
        <v>369</v>
      </c>
      <c r="S480" t="s">
        <v>370</v>
      </c>
      <c r="T480" t="s">
        <v>368</v>
      </c>
      <c r="U480" s="61" t="s">
        <v>371</v>
      </c>
      <c r="V480" t="s">
        <v>710</v>
      </c>
      <c r="W480" t="s">
        <v>263</v>
      </c>
      <c r="X480" s="59">
        <v>500</v>
      </c>
      <c r="Y480" s="59">
        <v>500</v>
      </c>
      <c r="AA480" s="146" t="str">
        <f t="shared" si="105"/>
        <v>EX</v>
      </c>
      <c r="AB480" s="146">
        <f t="shared" si="107"/>
        <v>0</v>
      </c>
      <c r="AC480" t="str">
        <f t="shared" si="110"/>
        <v>EX</v>
      </c>
      <c r="AD480" s="74">
        <f t="shared" si="111"/>
        <v>500</v>
      </c>
      <c r="AE480" s="74">
        <f t="shared" si="116"/>
        <v>500</v>
      </c>
      <c r="AF480">
        <v>1</v>
      </c>
      <c r="AG480">
        <v>0</v>
      </c>
      <c r="AH480" s="74">
        <v>0</v>
      </c>
      <c r="AJ480" s="74">
        <f t="shared" si="112"/>
        <v>0</v>
      </c>
      <c r="AK480" s="74">
        <f t="shared" si="106"/>
        <v>500</v>
      </c>
      <c r="AL480" t="str">
        <f t="shared" si="113"/>
        <v>N</v>
      </c>
      <c r="AN480" t="s">
        <v>77</v>
      </c>
      <c r="AO480" t="s">
        <v>76</v>
      </c>
      <c r="AP480" t="str">
        <f t="shared" si="114"/>
        <v>91</v>
      </c>
      <c r="AQ480" s="145" t="s">
        <v>1826</v>
      </c>
      <c r="AR480" t="str">
        <f t="shared" si="115"/>
        <v>1-Adjusted Base Budget</v>
      </c>
      <c r="AS480" s="145" t="s">
        <v>1827</v>
      </c>
      <c r="AT480" t="s">
        <v>213</v>
      </c>
      <c r="AV480" t="str">
        <f t="shared" si="109"/>
        <v>VPR</v>
      </c>
      <c r="AW480" t="str">
        <f t="shared" si="108"/>
        <v>VP FOR RESEARCH</v>
      </c>
    </row>
    <row r="481" spans="1:49">
      <c r="A481" s="59">
        <v>2018</v>
      </c>
      <c r="B481" t="s">
        <v>137</v>
      </c>
      <c r="C481" t="s">
        <v>715</v>
      </c>
      <c r="D481" t="s">
        <v>716</v>
      </c>
      <c r="E481" t="s">
        <v>728</v>
      </c>
      <c r="F481" t="s">
        <v>228</v>
      </c>
      <c r="H481" t="s">
        <v>729</v>
      </c>
      <c r="I481" s="170" t="s">
        <v>75</v>
      </c>
      <c r="J481" t="s">
        <v>76</v>
      </c>
      <c r="K481" t="s">
        <v>214</v>
      </c>
      <c r="L481" t="s">
        <v>421</v>
      </c>
      <c r="M481" t="s">
        <v>422</v>
      </c>
      <c r="N481" t="s">
        <v>217</v>
      </c>
      <c r="O481" t="s">
        <v>263</v>
      </c>
      <c r="P481" t="s">
        <v>367</v>
      </c>
      <c r="Q481" t="s">
        <v>368</v>
      </c>
      <c r="R481" t="s">
        <v>369</v>
      </c>
      <c r="S481" t="s">
        <v>370</v>
      </c>
      <c r="T481" t="s">
        <v>368</v>
      </c>
      <c r="U481" s="61" t="s">
        <v>371</v>
      </c>
      <c r="V481" t="s">
        <v>710</v>
      </c>
      <c r="W481" t="s">
        <v>263</v>
      </c>
      <c r="X481" s="59">
        <v>1030</v>
      </c>
      <c r="Y481" s="59">
        <v>1030</v>
      </c>
      <c r="AA481" s="146" t="str">
        <f t="shared" si="105"/>
        <v>EX</v>
      </c>
      <c r="AB481" s="146">
        <f t="shared" si="107"/>
        <v>0</v>
      </c>
      <c r="AC481" t="str">
        <f t="shared" si="110"/>
        <v>EX</v>
      </c>
      <c r="AD481" s="74">
        <f t="shared" si="111"/>
        <v>1030</v>
      </c>
      <c r="AE481" s="74">
        <f t="shared" si="116"/>
        <v>1030</v>
      </c>
      <c r="AF481">
        <v>1</v>
      </c>
      <c r="AG481">
        <v>0</v>
      </c>
      <c r="AH481" s="74">
        <v>0</v>
      </c>
      <c r="AJ481" s="74">
        <f t="shared" si="112"/>
        <v>0</v>
      </c>
      <c r="AK481" s="74">
        <f t="shared" si="106"/>
        <v>1030</v>
      </c>
      <c r="AL481" t="str">
        <f t="shared" si="113"/>
        <v>N</v>
      </c>
      <c r="AN481" t="s">
        <v>77</v>
      </c>
      <c r="AO481" t="s">
        <v>76</v>
      </c>
      <c r="AP481" t="str">
        <f t="shared" si="114"/>
        <v>91</v>
      </c>
      <c r="AQ481" s="145" t="s">
        <v>1826</v>
      </c>
      <c r="AR481" t="str">
        <f t="shared" si="115"/>
        <v>1-Adjusted Base Budget</v>
      </c>
      <c r="AS481" s="145" t="s">
        <v>1827</v>
      </c>
      <c r="AT481" t="s">
        <v>213</v>
      </c>
      <c r="AV481" t="str">
        <f t="shared" si="109"/>
        <v>VPR</v>
      </c>
      <c r="AW481" t="str">
        <f t="shared" si="108"/>
        <v>VP FOR RESEARCH</v>
      </c>
    </row>
    <row r="482" spans="1:49">
      <c r="A482" s="59">
        <v>2018</v>
      </c>
      <c r="B482" t="s">
        <v>137</v>
      </c>
      <c r="C482" t="s">
        <v>715</v>
      </c>
      <c r="D482" t="s">
        <v>716</v>
      </c>
      <c r="E482" t="s">
        <v>717</v>
      </c>
      <c r="F482" t="s">
        <v>228</v>
      </c>
      <c r="H482" t="s">
        <v>718</v>
      </c>
      <c r="I482" s="170" t="s">
        <v>75</v>
      </c>
      <c r="J482" t="s">
        <v>76</v>
      </c>
      <c r="K482" t="s">
        <v>214</v>
      </c>
      <c r="L482" t="s">
        <v>421</v>
      </c>
      <c r="M482" t="s">
        <v>422</v>
      </c>
      <c r="N482" t="s">
        <v>217</v>
      </c>
      <c r="O482" t="s">
        <v>263</v>
      </c>
      <c r="P482" t="s">
        <v>367</v>
      </c>
      <c r="Q482" t="s">
        <v>368</v>
      </c>
      <c r="R482" t="s">
        <v>369</v>
      </c>
      <c r="S482" t="s">
        <v>370</v>
      </c>
      <c r="T482" t="s">
        <v>368</v>
      </c>
      <c r="U482" s="61" t="s">
        <v>371</v>
      </c>
      <c r="V482" t="s">
        <v>710</v>
      </c>
      <c r="W482" t="s">
        <v>263</v>
      </c>
      <c r="X482" s="59">
        <v>1000</v>
      </c>
      <c r="Y482" s="59">
        <v>1000</v>
      </c>
      <c r="AA482" s="146" t="str">
        <f t="shared" si="105"/>
        <v>EX</v>
      </c>
      <c r="AB482" s="146">
        <f t="shared" si="107"/>
        <v>0</v>
      </c>
      <c r="AC482" t="str">
        <f t="shared" si="110"/>
        <v>EX</v>
      </c>
      <c r="AD482" s="74">
        <f t="shared" si="111"/>
        <v>1000</v>
      </c>
      <c r="AE482" s="74">
        <f t="shared" si="116"/>
        <v>1000</v>
      </c>
      <c r="AF482">
        <v>1</v>
      </c>
      <c r="AG482">
        <v>0</v>
      </c>
      <c r="AH482" s="74">
        <v>0</v>
      </c>
      <c r="AJ482" s="74">
        <f t="shared" si="112"/>
        <v>0</v>
      </c>
      <c r="AK482" s="74">
        <f t="shared" si="106"/>
        <v>1000</v>
      </c>
      <c r="AL482" t="str">
        <f t="shared" si="113"/>
        <v>N</v>
      </c>
      <c r="AN482" t="s">
        <v>77</v>
      </c>
      <c r="AO482" t="s">
        <v>76</v>
      </c>
      <c r="AP482" t="str">
        <f t="shared" si="114"/>
        <v>91</v>
      </c>
      <c r="AQ482" s="145" t="s">
        <v>1826</v>
      </c>
      <c r="AR482" t="str">
        <f t="shared" si="115"/>
        <v>1-Adjusted Base Budget</v>
      </c>
      <c r="AS482" s="145" t="s">
        <v>1827</v>
      </c>
      <c r="AT482" t="s">
        <v>213</v>
      </c>
      <c r="AV482" t="str">
        <f t="shared" si="109"/>
        <v>VPR</v>
      </c>
      <c r="AW482" t="str">
        <f t="shared" si="108"/>
        <v>VP FOR RESEARCH</v>
      </c>
    </row>
    <row r="483" spans="1:49">
      <c r="A483" s="59">
        <v>2018</v>
      </c>
      <c r="B483" t="s">
        <v>137</v>
      </c>
      <c r="C483" t="s">
        <v>715</v>
      </c>
      <c r="D483" t="s">
        <v>716</v>
      </c>
      <c r="E483" t="s">
        <v>724</v>
      </c>
      <c r="F483" t="s">
        <v>228</v>
      </c>
      <c r="H483" t="s">
        <v>725</v>
      </c>
      <c r="I483" s="170" t="s">
        <v>75</v>
      </c>
      <c r="J483" t="s">
        <v>76</v>
      </c>
      <c r="K483" t="s">
        <v>214</v>
      </c>
      <c r="L483" t="s">
        <v>425</v>
      </c>
      <c r="M483" t="s">
        <v>426</v>
      </c>
      <c r="N483" t="s">
        <v>217</v>
      </c>
      <c r="O483" t="s">
        <v>263</v>
      </c>
      <c r="P483" t="s">
        <v>367</v>
      </c>
      <c r="Q483" t="s">
        <v>368</v>
      </c>
      <c r="R483" t="s">
        <v>369</v>
      </c>
      <c r="S483" t="s">
        <v>370</v>
      </c>
      <c r="T483" t="s">
        <v>368</v>
      </c>
      <c r="U483" s="61" t="s">
        <v>371</v>
      </c>
      <c r="V483" t="s">
        <v>710</v>
      </c>
      <c r="W483" t="s">
        <v>263</v>
      </c>
      <c r="X483" s="59">
        <v>1600</v>
      </c>
      <c r="Y483" s="59">
        <v>1600</v>
      </c>
      <c r="AA483" s="146" t="str">
        <f t="shared" si="105"/>
        <v>EX</v>
      </c>
      <c r="AB483" s="146">
        <f t="shared" si="107"/>
        <v>0</v>
      </c>
      <c r="AC483" t="str">
        <f t="shared" si="110"/>
        <v>EX</v>
      </c>
      <c r="AD483" s="74">
        <f t="shared" si="111"/>
        <v>1600</v>
      </c>
      <c r="AE483" s="74">
        <f t="shared" si="116"/>
        <v>1600</v>
      </c>
      <c r="AF483">
        <v>1</v>
      </c>
      <c r="AG483">
        <v>0</v>
      </c>
      <c r="AH483" s="74">
        <v>0</v>
      </c>
      <c r="AJ483" s="74">
        <f t="shared" si="112"/>
        <v>0</v>
      </c>
      <c r="AK483" s="74">
        <f t="shared" si="106"/>
        <v>1600</v>
      </c>
      <c r="AL483" t="str">
        <f t="shared" si="113"/>
        <v>N</v>
      </c>
      <c r="AN483" t="s">
        <v>77</v>
      </c>
      <c r="AO483" t="s">
        <v>76</v>
      </c>
      <c r="AP483" t="str">
        <f t="shared" si="114"/>
        <v>91</v>
      </c>
      <c r="AQ483" s="145" t="s">
        <v>1826</v>
      </c>
      <c r="AR483" t="str">
        <f t="shared" si="115"/>
        <v>1-Adjusted Base Budget</v>
      </c>
      <c r="AS483" s="145" t="s">
        <v>1827</v>
      </c>
      <c r="AT483" t="s">
        <v>213</v>
      </c>
      <c r="AV483" t="str">
        <f t="shared" si="109"/>
        <v>VPR</v>
      </c>
      <c r="AW483" t="str">
        <f t="shared" si="108"/>
        <v>VP FOR RESEARCH</v>
      </c>
    </row>
    <row r="484" spans="1:49">
      <c r="A484" s="59">
        <v>2018</v>
      </c>
      <c r="B484" t="s">
        <v>137</v>
      </c>
      <c r="C484" t="s">
        <v>715</v>
      </c>
      <c r="D484" t="s">
        <v>716</v>
      </c>
      <c r="E484" t="s">
        <v>726</v>
      </c>
      <c r="F484" t="s">
        <v>228</v>
      </c>
      <c r="H484" t="s">
        <v>727</v>
      </c>
      <c r="I484" s="170" t="s">
        <v>75</v>
      </c>
      <c r="J484" t="s">
        <v>76</v>
      </c>
      <c r="K484" t="s">
        <v>214</v>
      </c>
      <c r="L484" t="s">
        <v>425</v>
      </c>
      <c r="M484" t="s">
        <v>426</v>
      </c>
      <c r="N484" t="s">
        <v>217</v>
      </c>
      <c r="O484" t="s">
        <v>263</v>
      </c>
      <c r="P484" t="s">
        <v>367</v>
      </c>
      <c r="Q484" t="s">
        <v>368</v>
      </c>
      <c r="R484" t="s">
        <v>369</v>
      </c>
      <c r="S484" t="s">
        <v>370</v>
      </c>
      <c r="T484" t="s">
        <v>368</v>
      </c>
      <c r="U484" s="61" t="s">
        <v>371</v>
      </c>
      <c r="V484" t="s">
        <v>710</v>
      </c>
      <c r="W484" t="s">
        <v>263</v>
      </c>
      <c r="X484" s="59">
        <v>1500</v>
      </c>
      <c r="Y484" s="59">
        <v>1500</v>
      </c>
      <c r="AA484" s="146" t="str">
        <f t="shared" si="105"/>
        <v>EX</v>
      </c>
      <c r="AB484" s="146">
        <f t="shared" si="107"/>
        <v>0</v>
      </c>
      <c r="AC484" t="str">
        <f t="shared" si="110"/>
        <v>EX</v>
      </c>
      <c r="AD484" s="74">
        <f t="shared" si="111"/>
        <v>1500</v>
      </c>
      <c r="AE484" s="74">
        <f t="shared" si="116"/>
        <v>1500</v>
      </c>
      <c r="AF484">
        <v>1</v>
      </c>
      <c r="AG484">
        <v>0</v>
      </c>
      <c r="AH484" s="74">
        <v>0</v>
      </c>
      <c r="AJ484" s="74">
        <f t="shared" si="112"/>
        <v>0</v>
      </c>
      <c r="AK484" s="74">
        <f t="shared" si="106"/>
        <v>1500</v>
      </c>
      <c r="AL484" t="str">
        <f t="shared" si="113"/>
        <v>N</v>
      </c>
      <c r="AN484" t="s">
        <v>77</v>
      </c>
      <c r="AO484" t="s">
        <v>76</v>
      </c>
      <c r="AP484" t="str">
        <f t="shared" si="114"/>
        <v>91</v>
      </c>
      <c r="AQ484" s="145" t="s">
        <v>1826</v>
      </c>
      <c r="AR484" t="str">
        <f t="shared" si="115"/>
        <v>1-Adjusted Base Budget</v>
      </c>
      <c r="AS484" s="145" t="s">
        <v>1827</v>
      </c>
      <c r="AT484" t="s">
        <v>213</v>
      </c>
      <c r="AV484" t="str">
        <f t="shared" si="109"/>
        <v>VPR</v>
      </c>
      <c r="AW484" t="str">
        <f t="shared" si="108"/>
        <v>VP FOR RESEARCH</v>
      </c>
    </row>
    <row r="485" spans="1:49">
      <c r="A485" s="59">
        <v>2018</v>
      </c>
      <c r="B485" t="s">
        <v>137</v>
      </c>
      <c r="C485" t="s">
        <v>715</v>
      </c>
      <c r="D485" t="s">
        <v>716</v>
      </c>
      <c r="E485" t="s">
        <v>728</v>
      </c>
      <c r="F485" t="s">
        <v>228</v>
      </c>
      <c r="H485" t="s">
        <v>729</v>
      </c>
      <c r="I485" s="170" t="s">
        <v>75</v>
      </c>
      <c r="J485" t="s">
        <v>76</v>
      </c>
      <c r="K485" t="s">
        <v>214</v>
      </c>
      <c r="L485" t="s">
        <v>425</v>
      </c>
      <c r="M485" t="s">
        <v>426</v>
      </c>
      <c r="N485" t="s">
        <v>217</v>
      </c>
      <c r="O485" t="s">
        <v>263</v>
      </c>
      <c r="P485" t="s">
        <v>367</v>
      </c>
      <c r="Q485" t="s">
        <v>368</v>
      </c>
      <c r="R485" t="s">
        <v>369</v>
      </c>
      <c r="S485" t="s">
        <v>370</v>
      </c>
      <c r="T485" t="s">
        <v>368</v>
      </c>
      <c r="U485" s="61" t="s">
        <v>371</v>
      </c>
      <c r="V485" t="s">
        <v>710</v>
      </c>
      <c r="W485" t="s">
        <v>263</v>
      </c>
      <c r="X485" s="59">
        <v>3000</v>
      </c>
      <c r="Y485" s="59">
        <v>3000</v>
      </c>
      <c r="AA485" s="146" t="str">
        <f t="shared" si="105"/>
        <v>EX</v>
      </c>
      <c r="AB485" s="146">
        <f t="shared" si="107"/>
        <v>0</v>
      </c>
      <c r="AC485" t="str">
        <f t="shared" si="110"/>
        <v>EX</v>
      </c>
      <c r="AD485" s="74">
        <f t="shared" si="111"/>
        <v>3000</v>
      </c>
      <c r="AE485" s="74">
        <f t="shared" si="116"/>
        <v>3000</v>
      </c>
      <c r="AF485">
        <v>1</v>
      </c>
      <c r="AG485">
        <v>0</v>
      </c>
      <c r="AH485" s="74">
        <v>0</v>
      </c>
      <c r="AJ485" s="74">
        <f t="shared" si="112"/>
        <v>0</v>
      </c>
      <c r="AK485" s="74">
        <f t="shared" si="106"/>
        <v>3000</v>
      </c>
      <c r="AL485" t="str">
        <f t="shared" si="113"/>
        <v>N</v>
      </c>
      <c r="AN485" t="s">
        <v>77</v>
      </c>
      <c r="AO485" t="s">
        <v>76</v>
      </c>
      <c r="AP485" t="str">
        <f t="shared" si="114"/>
        <v>91</v>
      </c>
      <c r="AQ485" s="145" t="s">
        <v>1826</v>
      </c>
      <c r="AR485" t="str">
        <f t="shared" si="115"/>
        <v>1-Adjusted Base Budget</v>
      </c>
      <c r="AS485" s="145" t="s">
        <v>1827</v>
      </c>
      <c r="AT485" t="s">
        <v>213</v>
      </c>
      <c r="AV485" t="str">
        <f t="shared" si="109"/>
        <v>VPR</v>
      </c>
      <c r="AW485" t="str">
        <f t="shared" si="108"/>
        <v>VP FOR RESEARCH</v>
      </c>
    </row>
    <row r="486" spans="1:49">
      <c r="A486" s="59">
        <v>2018</v>
      </c>
      <c r="B486" t="s">
        <v>137</v>
      </c>
      <c r="C486" t="s">
        <v>715</v>
      </c>
      <c r="D486" t="s">
        <v>716</v>
      </c>
      <c r="E486" t="s">
        <v>717</v>
      </c>
      <c r="F486" t="s">
        <v>228</v>
      </c>
      <c r="H486" t="s">
        <v>718</v>
      </c>
      <c r="I486" s="170" t="s">
        <v>75</v>
      </c>
      <c r="J486" t="s">
        <v>76</v>
      </c>
      <c r="K486" t="s">
        <v>214</v>
      </c>
      <c r="L486" t="s">
        <v>425</v>
      </c>
      <c r="M486" t="s">
        <v>426</v>
      </c>
      <c r="N486" t="s">
        <v>217</v>
      </c>
      <c r="O486" t="s">
        <v>263</v>
      </c>
      <c r="P486" t="s">
        <v>367</v>
      </c>
      <c r="Q486" t="s">
        <v>368</v>
      </c>
      <c r="R486" t="s">
        <v>369</v>
      </c>
      <c r="S486" t="s">
        <v>370</v>
      </c>
      <c r="T486" t="s">
        <v>368</v>
      </c>
      <c r="U486" s="61" t="s">
        <v>371</v>
      </c>
      <c r="V486" t="s">
        <v>710</v>
      </c>
      <c r="W486" t="s">
        <v>263</v>
      </c>
      <c r="X486" s="59">
        <v>1000</v>
      </c>
      <c r="Y486" s="59">
        <v>1000</v>
      </c>
      <c r="AA486" s="146" t="str">
        <f t="shared" si="105"/>
        <v>EX</v>
      </c>
      <c r="AB486" s="146">
        <f t="shared" si="107"/>
        <v>0</v>
      </c>
      <c r="AC486" t="str">
        <f t="shared" si="110"/>
        <v>EX</v>
      </c>
      <c r="AD486" s="74">
        <f t="shared" si="111"/>
        <v>1000</v>
      </c>
      <c r="AE486" s="74">
        <f t="shared" si="116"/>
        <v>1000</v>
      </c>
      <c r="AF486">
        <v>1</v>
      </c>
      <c r="AG486">
        <v>0</v>
      </c>
      <c r="AH486" s="74">
        <v>0</v>
      </c>
      <c r="AJ486" s="74">
        <f t="shared" si="112"/>
        <v>0</v>
      </c>
      <c r="AK486" s="74">
        <f t="shared" si="106"/>
        <v>1000</v>
      </c>
      <c r="AL486" t="str">
        <f t="shared" si="113"/>
        <v>N</v>
      </c>
      <c r="AN486" t="s">
        <v>77</v>
      </c>
      <c r="AO486" t="s">
        <v>76</v>
      </c>
      <c r="AP486" t="str">
        <f t="shared" si="114"/>
        <v>91</v>
      </c>
      <c r="AQ486" s="145" t="s">
        <v>1826</v>
      </c>
      <c r="AR486" t="str">
        <f t="shared" si="115"/>
        <v>1-Adjusted Base Budget</v>
      </c>
      <c r="AS486" s="145" t="s">
        <v>1827</v>
      </c>
      <c r="AT486" t="s">
        <v>213</v>
      </c>
      <c r="AV486" t="str">
        <f t="shared" si="109"/>
        <v>VPR</v>
      </c>
      <c r="AW486" t="str">
        <f t="shared" si="108"/>
        <v>VP FOR RESEARCH</v>
      </c>
    </row>
    <row r="487" spans="1:49">
      <c r="A487" s="59">
        <v>2018</v>
      </c>
      <c r="B487" t="s">
        <v>137</v>
      </c>
      <c r="C487" t="s">
        <v>715</v>
      </c>
      <c r="D487" t="s">
        <v>716</v>
      </c>
      <c r="E487" t="s">
        <v>724</v>
      </c>
      <c r="F487" t="s">
        <v>228</v>
      </c>
      <c r="H487" t="s">
        <v>725</v>
      </c>
      <c r="I487" s="170" t="s">
        <v>75</v>
      </c>
      <c r="J487" t="s">
        <v>76</v>
      </c>
      <c r="K487" t="s">
        <v>214</v>
      </c>
      <c r="L487" t="s">
        <v>276</v>
      </c>
      <c r="M487" t="s">
        <v>277</v>
      </c>
      <c r="N487" t="s">
        <v>217</v>
      </c>
      <c r="O487" t="s">
        <v>263</v>
      </c>
      <c r="P487" t="s">
        <v>278</v>
      </c>
      <c r="Q487" t="s">
        <v>279</v>
      </c>
      <c r="R487" t="s">
        <v>280</v>
      </c>
      <c r="S487" t="s">
        <v>281</v>
      </c>
      <c r="T487" t="s">
        <v>282</v>
      </c>
      <c r="U487" s="61" t="s">
        <v>283</v>
      </c>
      <c r="V487" t="s">
        <v>710</v>
      </c>
      <c r="W487" t="s">
        <v>263</v>
      </c>
      <c r="X487" s="59">
        <v>20000</v>
      </c>
      <c r="Y487" s="59">
        <v>20000</v>
      </c>
      <c r="AA487" s="146" t="str">
        <f t="shared" si="105"/>
        <v>EX</v>
      </c>
      <c r="AB487" s="146">
        <f t="shared" si="107"/>
        <v>0</v>
      </c>
      <c r="AC487" t="str">
        <f t="shared" si="110"/>
        <v>EX</v>
      </c>
      <c r="AD487" s="74">
        <f t="shared" si="111"/>
        <v>20000</v>
      </c>
      <c r="AE487" s="74">
        <f t="shared" si="116"/>
        <v>20000</v>
      </c>
      <c r="AF487">
        <v>1</v>
      </c>
      <c r="AG487">
        <v>0</v>
      </c>
      <c r="AH487" s="74">
        <v>0</v>
      </c>
      <c r="AJ487" s="74">
        <f t="shared" si="112"/>
        <v>0</v>
      </c>
      <c r="AK487" s="74">
        <f t="shared" si="106"/>
        <v>20000</v>
      </c>
      <c r="AL487" t="str">
        <f t="shared" si="113"/>
        <v>N</v>
      </c>
      <c r="AN487" t="s">
        <v>77</v>
      </c>
      <c r="AO487" t="s">
        <v>76</v>
      </c>
      <c r="AP487" t="str">
        <f t="shared" si="114"/>
        <v>91</v>
      </c>
      <c r="AQ487" s="145" t="s">
        <v>1826</v>
      </c>
      <c r="AR487" t="str">
        <f t="shared" si="115"/>
        <v>1-Adjusted Base Budget</v>
      </c>
      <c r="AS487" s="145" t="s">
        <v>1827</v>
      </c>
      <c r="AT487" t="s">
        <v>213</v>
      </c>
      <c r="AV487" t="str">
        <f t="shared" si="109"/>
        <v>VPR</v>
      </c>
      <c r="AW487" t="str">
        <f t="shared" si="108"/>
        <v>VP FOR RESEARCH</v>
      </c>
    </row>
    <row r="488" spans="1:49">
      <c r="A488" s="59">
        <v>2018</v>
      </c>
      <c r="B488" t="s">
        <v>137</v>
      </c>
      <c r="C488" t="s">
        <v>732</v>
      </c>
      <c r="D488" t="s">
        <v>733</v>
      </c>
      <c r="E488" t="s">
        <v>736</v>
      </c>
      <c r="F488" t="s">
        <v>228</v>
      </c>
      <c r="H488" t="s">
        <v>733</v>
      </c>
      <c r="I488" s="170" t="s">
        <v>75</v>
      </c>
      <c r="J488" t="s">
        <v>76</v>
      </c>
      <c r="K488" t="s">
        <v>214</v>
      </c>
      <c r="L488" t="s">
        <v>126</v>
      </c>
      <c r="M488" t="s">
        <v>345</v>
      </c>
      <c r="N488" t="s">
        <v>217</v>
      </c>
      <c r="O488" t="s">
        <v>263</v>
      </c>
      <c r="P488" t="s">
        <v>346</v>
      </c>
      <c r="Q488" t="s">
        <v>345</v>
      </c>
      <c r="R488" t="s">
        <v>347</v>
      </c>
      <c r="S488" t="s">
        <v>338</v>
      </c>
      <c r="T488" t="s">
        <v>339</v>
      </c>
      <c r="U488" s="61" t="s">
        <v>340</v>
      </c>
      <c r="V488" t="s">
        <v>710</v>
      </c>
      <c r="W488" t="s">
        <v>263</v>
      </c>
      <c r="X488" s="59">
        <v>246404</v>
      </c>
      <c r="Y488" s="59">
        <v>246404</v>
      </c>
      <c r="AA488" s="146" t="str">
        <f t="shared" si="105"/>
        <v>EX</v>
      </c>
      <c r="AB488" s="146">
        <f t="shared" si="107"/>
        <v>0</v>
      </c>
      <c r="AC488" t="str">
        <f t="shared" si="110"/>
        <v>EX</v>
      </c>
      <c r="AD488" s="74">
        <f t="shared" si="111"/>
        <v>246404</v>
      </c>
      <c r="AE488" s="74">
        <f t="shared" si="116"/>
        <v>246404</v>
      </c>
      <c r="AF488">
        <v>1.3809</v>
      </c>
      <c r="AG488">
        <v>6805</v>
      </c>
      <c r="AH488" s="74">
        <v>-5273.0456000000213</v>
      </c>
      <c r="AJ488" s="74">
        <f t="shared" si="112"/>
        <v>1531.9543999999787</v>
      </c>
      <c r="AK488" s="74">
        <f t="shared" si="106"/>
        <v>247935.95439999999</v>
      </c>
      <c r="AL488" t="str">
        <f t="shared" si="113"/>
        <v>Y</v>
      </c>
      <c r="AN488" t="s">
        <v>77</v>
      </c>
      <c r="AO488" t="s">
        <v>76</v>
      </c>
      <c r="AP488" t="str">
        <f t="shared" si="114"/>
        <v>99</v>
      </c>
      <c r="AQ488" s="145" t="s">
        <v>1826</v>
      </c>
      <c r="AR488" t="str">
        <f t="shared" si="115"/>
        <v>2-Provision for Compensation Incr</v>
      </c>
      <c r="AS488" s="145" t="s">
        <v>1827</v>
      </c>
      <c r="AT488" t="s">
        <v>213</v>
      </c>
      <c r="AV488" t="str">
        <f t="shared" si="109"/>
        <v>VPR</v>
      </c>
      <c r="AW488" t="str">
        <f t="shared" si="108"/>
        <v>VP FOR RESEARCH</v>
      </c>
    </row>
    <row r="489" spans="1:49">
      <c r="A489" s="59">
        <v>2018</v>
      </c>
      <c r="B489" t="s">
        <v>137</v>
      </c>
      <c r="C489" t="s">
        <v>732</v>
      </c>
      <c r="D489" t="s">
        <v>733</v>
      </c>
      <c r="E489" t="s">
        <v>734</v>
      </c>
      <c r="F489" t="s">
        <v>228</v>
      </c>
      <c r="H489" t="s">
        <v>735</v>
      </c>
      <c r="I489" s="170" t="s">
        <v>75</v>
      </c>
      <c r="J489" t="s">
        <v>76</v>
      </c>
      <c r="K489" t="s">
        <v>214</v>
      </c>
      <c r="L489" t="s">
        <v>126</v>
      </c>
      <c r="M489" t="s">
        <v>345</v>
      </c>
      <c r="N489" t="s">
        <v>217</v>
      </c>
      <c r="O489" t="s">
        <v>263</v>
      </c>
      <c r="P489" t="s">
        <v>346</v>
      </c>
      <c r="Q489" t="s">
        <v>345</v>
      </c>
      <c r="R489" t="s">
        <v>347</v>
      </c>
      <c r="S489" t="s">
        <v>338</v>
      </c>
      <c r="T489" t="s">
        <v>339</v>
      </c>
      <c r="U489" s="61" t="s">
        <v>340</v>
      </c>
      <c r="V489" t="s">
        <v>710</v>
      </c>
      <c r="W489" t="s">
        <v>263</v>
      </c>
      <c r="X489" s="59">
        <v>156673</v>
      </c>
      <c r="Y489" s="59">
        <v>156673</v>
      </c>
      <c r="AA489" s="146" t="str">
        <f t="shared" ref="AA489:AA552" si="117">IF(P489 ="CORI","IN",IF(P489 ="TRIN","IN",O489))</f>
        <v>EX</v>
      </c>
      <c r="AB489" s="146">
        <f t="shared" si="107"/>
        <v>0</v>
      </c>
      <c r="AC489" t="str">
        <f t="shared" si="110"/>
        <v>EX</v>
      </c>
      <c r="AD489" s="74">
        <f t="shared" si="111"/>
        <v>156673</v>
      </c>
      <c r="AE489" s="74">
        <f t="shared" si="116"/>
        <v>156673</v>
      </c>
      <c r="AF489">
        <v>1.3809</v>
      </c>
      <c r="AG489">
        <v>4327</v>
      </c>
      <c r="AH489" s="74">
        <v>-3352.8022000000133</v>
      </c>
      <c r="AJ489" s="74">
        <f t="shared" si="112"/>
        <v>974.19779999998673</v>
      </c>
      <c r="AK489" s="74">
        <f t="shared" si="106"/>
        <v>157647.19779999999</v>
      </c>
      <c r="AL489" t="str">
        <f t="shared" si="113"/>
        <v>Y</v>
      </c>
      <c r="AN489" t="s">
        <v>77</v>
      </c>
      <c r="AO489" t="s">
        <v>76</v>
      </c>
      <c r="AP489" t="str">
        <f t="shared" si="114"/>
        <v>99</v>
      </c>
      <c r="AQ489" s="145" t="s">
        <v>1826</v>
      </c>
      <c r="AR489" t="str">
        <f t="shared" si="115"/>
        <v>2-Provision for Compensation Incr</v>
      </c>
      <c r="AS489" s="145" t="s">
        <v>1827</v>
      </c>
      <c r="AT489" t="s">
        <v>213</v>
      </c>
      <c r="AV489" t="str">
        <f t="shared" si="109"/>
        <v>VPR</v>
      </c>
      <c r="AW489" t="str">
        <f t="shared" si="108"/>
        <v>VP FOR RESEARCH</v>
      </c>
    </row>
    <row r="490" spans="1:49">
      <c r="A490" s="59">
        <v>2018</v>
      </c>
      <c r="B490" t="s">
        <v>137</v>
      </c>
      <c r="C490" t="s">
        <v>732</v>
      </c>
      <c r="D490" t="s">
        <v>733</v>
      </c>
      <c r="E490" t="s">
        <v>737</v>
      </c>
      <c r="F490" t="s">
        <v>228</v>
      </c>
      <c r="H490" t="s">
        <v>738</v>
      </c>
      <c r="I490" s="170" t="s">
        <v>75</v>
      </c>
      <c r="J490" t="s">
        <v>76</v>
      </c>
      <c r="K490" t="s">
        <v>214</v>
      </c>
      <c r="L490" t="s">
        <v>126</v>
      </c>
      <c r="M490" t="s">
        <v>345</v>
      </c>
      <c r="N490" t="s">
        <v>217</v>
      </c>
      <c r="O490" t="s">
        <v>263</v>
      </c>
      <c r="P490" t="s">
        <v>346</v>
      </c>
      <c r="Q490" t="s">
        <v>345</v>
      </c>
      <c r="R490" t="s">
        <v>347</v>
      </c>
      <c r="S490" t="s">
        <v>338</v>
      </c>
      <c r="T490" t="s">
        <v>339</v>
      </c>
      <c r="U490" s="61" t="s">
        <v>340</v>
      </c>
      <c r="V490" t="s">
        <v>710</v>
      </c>
      <c r="W490" t="s">
        <v>263</v>
      </c>
      <c r="X490" s="59">
        <v>73692</v>
      </c>
      <c r="Y490" s="59">
        <v>73692</v>
      </c>
      <c r="AA490" s="146" t="str">
        <f t="shared" si="117"/>
        <v>EX</v>
      </c>
      <c r="AB490" s="146">
        <f t="shared" si="107"/>
        <v>0</v>
      </c>
      <c r="AC490" t="str">
        <f t="shared" si="110"/>
        <v>EX</v>
      </c>
      <c r="AD490" s="74">
        <f t="shared" si="111"/>
        <v>73692</v>
      </c>
      <c r="AE490" s="74">
        <f t="shared" si="116"/>
        <v>73692</v>
      </c>
      <c r="AF490">
        <v>1.3809</v>
      </c>
      <c r="AG490">
        <v>2035</v>
      </c>
      <c r="AH490" s="74">
        <v>-1577.0088000000062</v>
      </c>
      <c r="AJ490" s="74">
        <f t="shared" si="112"/>
        <v>457.9911999999938</v>
      </c>
      <c r="AK490" s="74">
        <f t="shared" si="106"/>
        <v>74149.991199999989</v>
      </c>
      <c r="AL490" t="str">
        <f t="shared" si="113"/>
        <v>Y</v>
      </c>
      <c r="AN490" t="s">
        <v>77</v>
      </c>
      <c r="AO490" t="s">
        <v>76</v>
      </c>
      <c r="AP490" t="str">
        <f t="shared" si="114"/>
        <v>99</v>
      </c>
      <c r="AQ490" s="145" t="s">
        <v>1826</v>
      </c>
      <c r="AR490" t="str">
        <f t="shared" si="115"/>
        <v>2-Provision for Compensation Incr</v>
      </c>
      <c r="AS490" s="145" t="s">
        <v>1827</v>
      </c>
      <c r="AT490" t="s">
        <v>213</v>
      </c>
      <c r="AV490" t="str">
        <f t="shared" si="109"/>
        <v>VPR</v>
      </c>
      <c r="AW490" t="str">
        <f t="shared" si="108"/>
        <v>VP FOR RESEARCH</v>
      </c>
    </row>
    <row r="491" spans="1:49">
      <c r="A491" s="59">
        <v>2018</v>
      </c>
      <c r="B491" t="s">
        <v>137</v>
      </c>
      <c r="C491" t="s">
        <v>732</v>
      </c>
      <c r="D491" t="s">
        <v>733</v>
      </c>
      <c r="E491" t="s">
        <v>739</v>
      </c>
      <c r="F491" t="s">
        <v>228</v>
      </c>
      <c r="H491" t="s">
        <v>740</v>
      </c>
      <c r="I491" s="170" t="s">
        <v>75</v>
      </c>
      <c r="J491" t="s">
        <v>76</v>
      </c>
      <c r="K491" t="s">
        <v>214</v>
      </c>
      <c r="L491" t="s">
        <v>126</v>
      </c>
      <c r="M491" t="s">
        <v>345</v>
      </c>
      <c r="N491" t="s">
        <v>217</v>
      </c>
      <c r="O491" t="s">
        <v>263</v>
      </c>
      <c r="P491" t="s">
        <v>346</v>
      </c>
      <c r="Q491" t="s">
        <v>345</v>
      </c>
      <c r="R491" t="s">
        <v>347</v>
      </c>
      <c r="S491" t="s">
        <v>338</v>
      </c>
      <c r="T491" t="s">
        <v>339</v>
      </c>
      <c r="U491" s="61" t="s">
        <v>340</v>
      </c>
      <c r="V491" t="s">
        <v>710</v>
      </c>
      <c r="W491" t="s">
        <v>263</v>
      </c>
      <c r="X491" s="59">
        <v>13832</v>
      </c>
      <c r="Y491" s="59">
        <v>13832</v>
      </c>
      <c r="AA491" s="146" t="str">
        <f t="shared" si="117"/>
        <v>EX</v>
      </c>
      <c r="AB491" s="146">
        <f t="shared" si="107"/>
        <v>0</v>
      </c>
      <c r="AC491" t="str">
        <f t="shared" si="110"/>
        <v>EX</v>
      </c>
      <c r="AD491" s="74">
        <f t="shared" si="111"/>
        <v>13832</v>
      </c>
      <c r="AE491" s="74">
        <f t="shared" si="116"/>
        <v>13832</v>
      </c>
      <c r="AF491">
        <v>1.3809</v>
      </c>
      <c r="AG491">
        <v>382</v>
      </c>
      <c r="AH491" s="74">
        <v>-296.00480000000118</v>
      </c>
      <c r="AJ491" s="74">
        <f t="shared" si="112"/>
        <v>85.995199999998817</v>
      </c>
      <c r="AK491" s="74">
        <f t="shared" si="106"/>
        <v>13917.995199999999</v>
      </c>
      <c r="AL491" t="str">
        <f t="shared" si="113"/>
        <v>Y</v>
      </c>
      <c r="AN491" t="s">
        <v>77</v>
      </c>
      <c r="AO491" t="s">
        <v>76</v>
      </c>
      <c r="AP491" t="str">
        <f t="shared" si="114"/>
        <v>99</v>
      </c>
      <c r="AQ491" s="145" t="s">
        <v>1826</v>
      </c>
      <c r="AR491" t="str">
        <f t="shared" si="115"/>
        <v>2-Provision for Compensation Incr</v>
      </c>
      <c r="AS491" s="145" t="s">
        <v>1827</v>
      </c>
      <c r="AT491" t="s">
        <v>213</v>
      </c>
      <c r="AV491" t="str">
        <f t="shared" si="109"/>
        <v>VPR</v>
      </c>
      <c r="AW491" t="str">
        <f t="shared" si="108"/>
        <v>VP FOR RESEARCH</v>
      </c>
    </row>
    <row r="492" spans="1:49">
      <c r="A492" s="59">
        <v>2018</v>
      </c>
      <c r="B492" t="s">
        <v>137</v>
      </c>
      <c r="C492" t="s">
        <v>732</v>
      </c>
      <c r="D492" t="s">
        <v>733</v>
      </c>
      <c r="E492" t="s">
        <v>741</v>
      </c>
      <c r="F492" t="s">
        <v>228</v>
      </c>
      <c r="H492" t="s">
        <v>742</v>
      </c>
      <c r="I492" s="170" t="s">
        <v>75</v>
      </c>
      <c r="J492" t="s">
        <v>76</v>
      </c>
      <c r="K492" t="s">
        <v>214</v>
      </c>
      <c r="L492" t="s">
        <v>126</v>
      </c>
      <c r="M492" t="s">
        <v>345</v>
      </c>
      <c r="N492" t="s">
        <v>217</v>
      </c>
      <c r="O492" t="s">
        <v>263</v>
      </c>
      <c r="P492" t="s">
        <v>346</v>
      </c>
      <c r="Q492" t="s">
        <v>345</v>
      </c>
      <c r="R492" t="s">
        <v>347</v>
      </c>
      <c r="S492" t="s">
        <v>338</v>
      </c>
      <c r="T492" t="s">
        <v>339</v>
      </c>
      <c r="U492" s="61" t="s">
        <v>340</v>
      </c>
      <c r="V492" t="s">
        <v>710</v>
      </c>
      <c r="W492" t="s">
        <v>263</v>
      </c>
      <c r="X492" s="59">
        <v>115020</v>
      </c>
      <c r="Y492" s="59">
        <v>115020</v>
      </c>
      <c r="AA492" s="146" t="str">
        <f t="shared" si="117"/>
        <v>EX</v>
      </c>
      <c r="AB492" s="146">
        <f t="shared" si="107"/>
        <v>0</v>
      </c>
      <c r="AC492" t="str">
        <f t="shared" si="110"/>
        <v>EX</v>
      </c>
      <c r="AD492" s="74">
        <f t="shared" si="111"/>
        <v>115020</v>
      </c>
      <c r="AE492" s="74">
        <f t="shared" si="116"/>
        <v>115020</v>
      </c>
      <c r="AF492">
        <v>1.3809</v>
      </c>
      <c r="AG492">
        <v>3177</v>
      </c>
      <c r="AH492" s="74">
        <v>-2461.4280000000099</v>
      </c>
      <c r="AJ492" s="74">
        <f t="shared" si="112"/>
        <v>715.57199999999011</v>
      </c>
      <c r="AK492" s="74">
        <f t="shared" si="106"/>
        <v>115735.57199999999</v>
      </c>
      <c r="AL492" t="str">
        <f t="shared" si="113"/>
        <v>Y</v>
      </c>
      <c r="AN492" t="s">
        <v>77</v>
      </c>
      <c r="AO492" t="s">
        <v>76</v>
      </c>
      <c r="AP492" t="str">
        <f t="shared" si="114"/>
        <v>99</v>
      </c>
      <c r="AQ492" s="145" t="s">
        <v>1826</v>
      </c>
      <c r="AR492" t="str">
        <f t="shared" si="115"/>
        <v>2-Provision for Compensation Incr</v>
      </c>
      <c r="AS492" s="145" t="s">
        <v>1827</v>
      </c>
      <c r="AT492" t="s">
        <v>213</v>
      </c>
      <c r="AV492" t="str">
        <f t="shared" si="109"/>
        <v>VPR</v>
      </c>
      <c r="AW492" t="str">
        <f t="shared" si="108"/>
        <v>VP FOR RESEARCH</v>
      </c>
    </row>
    <row r="493" spans="1:49">
      <c r="A493" s="59">
        <v>2018</v>
      </c>
      <c r="B493" t="s">
        <v>137</v>
      </c>
      <c r="C493" t="s">
        <v>732</v>
      </c>
      <c r="D493" t="s">
        <v>733</v>
      </c>
      <c r="E493" t="s">
        <v>736</v>
      </c>
      <c r="F493" t="s">
        <v>228</v>
      </c>
      <c r="H493" t="s">
        <v>733</v>
      </c>
      <c r="I493" s="170" t="s">
        <v>75</v>
      </c>
      <c r="J493" t="s">
        <v>76</v>
      </c>
      <c r="K493" t="s">
        <v>214</v>
      </c>
      <c r="L493" t="s">
        <v>614</v>
      </c>
      <c r="M493" t="s">
        <v>615</v>
      </c>
      <c r="N493" t="s">
        <v>217</v>
      </c>
      <c r="O493" t="s">
        <v>263</v>
      </c>
      <c r="P493" t="s">
        <v>346</v>
      </c>
      <c r="Q493" t="s">
        <v>345</v>
      </c>
      <c r="R493" t="s">
        <v>347</v>
      </c>
      <c r="S493" t="s">
        <v>338</v>
      </c>
      <c r="T493" t="s">
        <v>339</v>
      </c>
      <c r="U493" s="61" t="s">
        <v>340</v>
      </c>
      <c r="V493" t="s">
        <v>710</v>
      </c>
      <c r="W493" t="s">
        <v>263</v>
      </c>
      <c r="X493" s="59">
        <v>21936</v>
      </c>
      <c r="Y493" s="59">
        <v>21936</v>
      </c>
      <c r="AA493" s="146" t="str">
        <f t="shared" si="117"/>
        <v>EX</v>
      </c>
      <c r="AB493" s="146">
        <f t="shared" si="107"/>
        <v>0</v>
      </c>
      <c r="AC493" t="str">
        <f t="shared" si="110"/>
        <v>EX</v>
      </c>
      <c r="AD493" s="74">
        <f t="shared" si="111"/>
        <v>21936</v>
      </c>
      <c r="AE493" s="74">
        <f t="shared" si="116"/>
        <v>21936</v>
      </c>
      <c r="AF493">
        <v>1</v>
      </c>
      <c r="AG493">
        <v>0</v>
      </c>
      <c r="AH493" s="74">
        <v>0</v>
      </c>
      <c r="AJ493" s="74">
        <f t="shared" si="112"/>
        <v>0</v>
      </c>
      <c r="AK493" s="74">
        <f t="shared" si="106"/>
        <v>21936</v>
      </c>
      <c r="AL493" t="str">
        <f t="shared" si="113"/>
        <v>N</v>
      </c>
      <c r="AN493" t="s">
        <v>77</v>
      </c>
      <c r="AO493" t="s">
        <v>76</v>
      </c>
      <c r="AP493" t="str">
        <f t="shared" si="114"/>
        <v>91</v>
      </c>
      <c r="AQ493" s="145" t="s">
        <v>1826</v>
      </c>
      <c r="AR493" t="str">
        <f t="shared" si="115"/>
        <v>1-Adjusted Base Budget</v>
      </c>
      <c r="AS493" s="145" t="s">
        <v>1827</v>
      </c>
      <c r="AT493" t="s">
        <v>213</v>
      </c>
      <c r="AV493" t="str">
        <f t="shared" si="109"/>
        <v>VPR</v>
      </c>
      <c r="AW493" t="str">
        <f t="shared" si="108"/>
        <v>VP FOR RESEARCH</v>
      </c>
    </row>
    <row r="494" spans="1:49">
      <c r="A494" s="59">
        <v>2018</v>
      </c>
      <c r="B494" t="s">
        <v>137</v>
      </c>
      <c r="C494" t="s">
        <v>732</v>
      </c>
      <c r="D494" t="s">
        <v>733</v>
      </c>
      <c r="E494" t="s">
        <v>736</v>
      </c>
      <c r="F494" t="s">
        <v>228</v>
      </c>
      <c r="H494" t="s">
        <v>733</v>
      </c>
      <c r="I494" s="170" t="s">
        <v>75</v>
      </c>
      <c r="J494" t="s">
        <v>76</v>
      </c>
      <c r="K494" t="s">
        <v>214</v>
      </c>
      <c r="L494" t="s">
        <v>127</v>
      </c>
      <c r="M494" t="s">
        <v>455</v>
      </c>
      <c r="N494" t="s">
        <v>217</v>
      </c>
      <c r="O494" t="s">
        <v>263</v>
      </c>
      <c r="P494" t="s">
        <v>346</v>
      </c>
      <c r="Q494" t="s">
        <v>345</v>
      </c>
      <c r="R494" t="s">
        <v>347</v>
      </c>
      <c r="S494" t="s">
        <v>338</v>
      </c>
      <c r="T494" t="s">
        <v>339</v>
      </c>
      <c r="U494" s="61" t="s">
        <v>340</v>
      </c>
      <c r="V494" t="s">
        <v>710</v>
      </c>
      <c r="W494" t="s">
        <v>263</v>
      </c>
      <c r="X494" s="59">
        <v>45244</v>
      </c>
      <c r="Y494" s="59">
        <v>45244</v>
      </c>
      <c r="AA494" s="146" t="str">
        <f t="shared" si="117"/>
        <v>EX</v>
      </c>
      <c r="AB494" s="146">
        <f t="shared" si="107"/>
        <v>0</v>
      </c>
      <c r="AC494" t="str">
        <f t="shared" si="110"/>
        <v>EX</v>
      </c>
      <c r="AD494" s="74">
        <f t="shared" si="111"/>
        <v>45244</v>
      </c>
      <c r="AE494" s="74">
        <f t="shared" si="116"/>
        <v>45244</v>
      </c>
      <c r="AF494">
        <v>1.3809</v>
      </c>
      <c r="AG494">
        <v>1250</v>
      </c>
      <c r="AH494" s="74">
        <v>-968.22160000000383</v>
      </c>
      <c r="AJ494" s="74">
        <f t="shared" si="112"/>
        <v>281.77839999999617</v>
      </c>
      <c r="AK494" s="74">
        <f t="shared" si="106"/>
        <v>45525.778399999996</v>
      </c>
      <c r="AL494" t="str">
        <f t="shared" si="113"/>
        <v>Y</v>
      </c>
      <c r="AN494" t="s">
        <v>77</v>
      </c>
      <c r="AO494" t="s">
        <v>76</v>
      </c>
      <c r="AP494" t="str">
        <f t="shared" si="114"/>
        <v>99</v>
      </c>
      <c r="AQ494" s="145" t="s">
        <v>1826</v>
      </c>
      <c r="AR494" t="str">
        <f t="shared" si="115"/>
        <v>2-Provision for Compensation Incr</v>
      </c>
      <c r="AS494" s="145" t="s">
        <v>1827</v>
      </c>
      <c r="AT494" t="s">
        <v>213</v>
      </c>
      <c r="AV494" t="str">
        <f t="shared" si="109"/>
        <v>VPR</v>
      </c>
      <c r="AW494" t="str">
        <f t="shared" si="108"/>
        <v>VP FOR RESEARCH</v>
      </c>
    </row>
    <row r="495" spans="1:49">
      <c r="A495" s="59">
        <v>2018</v>
      </c>
      <c r="B495" t="s">
        <v>137</v>
      </c>
      <c r="C495" t="s">
        <v>732</v>
      </c>
      <c r="D495" t="s">
        <v>733</v>
      </c>
      <c r="E495" t="s">
        <v>734</v>
      </c>
      <c r="F495" t="s">
        <v>228</v>
      </c>
      <c r="H495" t="s">
        <v>735</v>
      </c>
      <c r="I495" s="170" t="s">
        <v>75</v>
      </c>
      <c r="J495" t="s">
        <v>76</v>
      </c>
      <c r="K495" t="s">
        <v>214</v>
      </c>
      <c r="L495" t="s">
        <v>127</v>
      </c>
      <c r="M495" t="s">
        <v>455</v>
      </c>
      <c r="N495" t="s">
        <v>217</v>
      </c>
      <c r="O495" t="s">
        <v>263</v>
      </c>
      <c r="P495" t="s">
        <v>346</v>
      </c>
      <c r="Q495" t="s">
        <v>345</v>
      </c>
      <c r="R495" t="s">
        <v>347</v>
      </c>
      <c r="S495" t="s">
        <v>338</v>
      </c>
      <c r="T495" t="s">
        <v>339</v>
      </c>
      <c r="U495" s="61" t="s">
        <v>340</v>
      </c>
      <c r="V495" t="s">
        <v>710</v>
      </c>
      <c r="W495" t="s">
        <v>263</v>
      </c>
      <c r="X495" s="59">
        <v>45906</v>
      </c>
      <c r="Y495" s="59">
        <v>45906</v>
      </c>
      <c r="AA495" s="146" t="str">
        <f t="shared" si="117"/>
        <v>EX</v>
      </c>
      <c r="AB495" s="146">
        <f t="shared" si="107"/>
        <v>0</v>
      </c>
      <c r="AC495" t="str">
        <f t="shared" si="110"/>
        <v>EX</v>
      </c>
      <c r="AD495" s="74">
        <f t="shared" si="111"/>
        <v>45906</v>
      </c>
      <c r="AE495" s="74">
        <f t="shared" si="116"/>
        <v>45906</v>
      </c>
      <c r="AF495">
        <v>1.3809</v>
      </c>
      <c r="AG495">
        <v>1268</v>
      </c>
      <c r="AH495" s="74">
        <v>-982.38840000000391</v>
      </c>
      <c r="AJ495" s="74">
        <f t="shared" si="112"/>
        <v>285.61159999999609</v>
      </c>
      <c r="AK495" s="74">
        <f t="shared" si="106"/>
        <v>46191.611599999997</v>
      </c>
      <c r="AL495" t="str">
        <f t="shared" si="113"/>
        <v>Y</v>
      </c>
      <c r="AN495" t="s">
        <v>77</v>
      </c>
      <c r="AO495" t="s">
        <v>76</v>
      </c>
      <c r="AP495" t="str">
        <f t="shared" si="114"/>
        <v>99</v>
      </c>
      <c r="AQ495" s="145" t="s">
        <v>1826</v>
      </c>
      <c r="AR495" t="str">
        <f t="shared" si="115"/>
        <v>2-Provision for Compensation Incr</v>
      </c>
      <c r="AS495" s="145" t="s">
        <v>1827</v>
      </c>
      <c r="AT495" t="s">
        <v>213</v>
      </c>
      <c r="AV495" t="str">
        <f t="shared" si="109"/>
        <v>VPR</v>
      </c>
      <c r="AW495" t="str">
        <f t="shared" si="108"/>
        <v>VP FOR RESEARCH</v>
      </c>
    </row>
    <row r="496" spans="1:49">
      <c r="A496" s="59">
        <v>2018</v>
      </c>
      <c r="B496" t="s">
        <v>137</v>
      </c>
      <c r="C496" t="s">
        <v>732</v>
      </c>
      <c r="D496" t="s">
        <v>733</v>
      </c>
      <c r="E496" t="s">
        <v>736</v>
      </c>
      <c r="F496" t="s">
        <v>228</v>
      </c>
      <c r="H496" t="s">
        <v>733</v>
      </c>
      <c r="I496" s="170" t="s">
        <v>75</v>
      </c>
      <c r="J496" t="s">
        <v>76</v>
      </c>
      <c r="K496" t="s">
        <v>214</v>
      </c>
      <c r="L496" t="s">
        <v>695</v>
      </c>
      <c r="M496" t="s">
        <v>696</v>
      </c>
      <c r="N496" t="s">
        <v>217</v>
      </c>
      <c r="O496" t="s">
        <v>263</v>
      </c>
      <c r="P496" t="s">
        <v>379</v>
      </c>
      <c r="Q496" t="s">
        <v>379</v>
      </c>
      <c r="R496" t="s">
        <v>380</v>
      </c>
      <c r="S496" t="s">
        <v>264</v>
      </c>
      <c r="T496" t="s">
        <v>265</v>
      </c>
      <c r="U496" s="61" t="s">
        <v>266</v>
      </c>
      <c r="V496" t="s">
        <v>710</v>
      </c>
      <c r="W496" t="s">
        <v>263</v>
      </c>
      <c r="X496" s="59">
        <v>1500</v>
      </c>
      <c r="Y496" s="59">
        <v>1500</v>
      </c>
      <c r="AA496" s="146" t="str">
        <f t="shared" si="117"/>
        <v>EX</v>
      </c>
      <c r="AB496" s="146">
        <f t="shared" si="107"/>
        <v>0</v>
      </c>
      <c r="AC496" t="str">
        <f t="shared" si="110"/>
        <v>EX</v>
      </c>
      <c r="AD496" s="74">
        <f t="shared" si="111"/>
        <v>1500</v>
      </c>
      <c r="AE496" s="74">
        <f t="shared" si="116"/>
        <v>1500</v>
      </c>
      <c r="AF496">
        <v>1</v>
      </c>
      <c r="AG496">
        <v>0</v>
      </c>
      <c r="AH496" s="74">
        <v>0</v>
      </c>
      <c r="AJ496" s="74">
        <f t="shared" si="112"/>
        <v>0</v>
      </c>
      <c r="AK496" s="74">
        <f t="shared" si="106"/>
        <v>1500</v>
      </c>
      <c r="AL496" t="str">
        <f t="shared" si="113"/>
        <v>N</v>
      </c>
      <c r="AN496" t="s">
        <v>77</v>
      </c>
      <c r="AO496" t="s">
        <v>76</v>
      </c>
      <c r="AP496" t="str">
        <f t="shared" si="114"/>
        <v>91</v>
      </c>
      <c r="AQ496" s="145" t="s">
        <v>1826</v>
      </c>
      <c r="AR496" t="str">
        <f t="shared" si="115"/>
        <v>1-Adjusted Base Budget</v>
      </c>
      <c r="AS496" s="145" t="s">
        <v>1827</v>
      </c>
      <c r="AT496" t="s">
        <v>213</v>
      </c>
      <c r="AV496" t="str">
        <f t="shared" si="109"/>
        <v>VPR</v>
      </c>
      <c r="AW496" t="str">
        <f t="shared" si="108"/>
        <v>VP FOR RESEARCH</v>
      </c>
    </row>
    <row r="497" spans="1:49">
      <c r="A497" s="59">
        <v>2018</v>
      </c>
      <c r="B497" t="s">
        <v>137</v>
      </c>
      <c r="C497" t="s">
        <v>732</v>
      </c>
      <c r="D497" t="s">
        <v>733</v>
      </c>
      <c r="E497" t="s">
        <v>734</v>
      </c>
      <c r="F497" t="s">
        <v>228</v>
      </c>
      <c r="H497" t="s">
        <v>735</v>
      </c>
      <c r="I497" s="170" t="s">
        <v>75</v>
      </c>
      <c r="J497" t="s">
        <v>76</v>
      </c>
      <c r="K497" t="s">
        <v>214</v>
      </c>
      <c r="L497" t="s">
        <v>695</v>
      </c>
      <c r="M497" t="s">
        <v>696</v>
      </c>
      <c r="N497" t="s">
        <v>217</v>
      </c>
      <c r="O497" t="s">
        <v>263</v>
      </c>
      <c r="P497" t="s">
        <v>379</v>
      </c>
      <c r="Q497" t="s">
        <v>379</v>
      </c>
      <c r="R497" t="s">
        <v>380</v>
      </c>
      <c r="S497" t="s">
        <v>264</v>
      </c>
      <c r="T497" t="s">
        <v>265</v>
      </c>
      <c r="U497" s="61" t="s">
        <v>266</v>
      </c>
      <c r="V497" t="s">
        <v>710</v>
      </c>
      <c r="W497" t="s">
        <v>263</v>
      </c>
      <c r="X497" s="59">
        <v>200</v>
      </c>
      <c r="Y497" s="59">
        <v>200</v>
      </c>
      <c r="AA497" s="146" t="str">
        <f t="shared" si="117"/>
        <v>EX</v>
      </c>
      <c r="AB497" s="146">
        <f t="shared" si="107"/>
        <v>0</v>
      </c>
      <c r="AC497" t="str">
        <f t="shared" si="110"/>
        <v>EX</v>
      </c>
      <c r="AD497" s="74">
        <f t="shared" si="111"/>
        <v>200</v>
      </c>
      <c r="AE497" s="74">
        <f t="shared" si="116"/>
        <v>200</v>
      </c>
      <c r="AF497">
        <v>1</v>
      </c>
      <c r="AG497">
        <v>0</v>
      </c>
      <c r="AH497" s="74">
        <v>0</v>
      </c>
      <c r="AJ497" s="74">
        <f t="shared" si="112"/>
        <v>0</v>
      </c>
      <c r="AK497" s="74">
        <f t="shared" si="106"/>
        <v>200</v>
      </c>
      <c r="AL497" t="str">
        <f t="shared" si="113"/>
        <v>N</v>
      </c>
      <c r="AN497" t="s">
        <v>77</v>
      </c>
      <c r="AO497" t="s">
        <v>76</v>
      </c>
      <c r="AP497" t="str">
        <f t="shared" si="114"/>
        <v>91</v>
      </c>
      <c r="AQ497" s="145" t="s">
        <v>1826</v>
      </c>
      <c r="AR497" t="str">
        <f t="shared" si="115"/>
        <v>1-Adjusted Base Budget</v>
      </c>
      <c r="AS497" s="145" t="s">
        <v>1827</v>
      </c>
      <c r="AT497" t="s">
        <v>213</v>
      </c>
      <c r="AV497" t="str">
        <f t="shared" si="109"/>
        <v>VPR</v>
      </c>
      <c r="AW497" t="str">
        <f t="shared" si="108"/>
        <v>VP FOR RESEARCH</v>
      </c>
    </row>
    <row r="498" spans="1:49">
      <c r="A498" s="59">
        <v>2018</v>
      </c>
      <c r="B498" t="s">
        <v>137</v>
      </c>
      <c r="C498" t="s">
        <v>732</v>
      </c>
      <c r="D498" t="s">
        <v>733</v>
      </c>
      <c r="E498" t="s">
        <v>736</v>
      </c>
      <c r="F498" t="s">
        <v>228</v>
      </c>
      <c r="H498" t="s">
        <v>733</v>
      </c>
      <c r="I498" s="170" t="s">
        <v>75</v>
      </c>
      <c r="J498" t="s">
        <v>76</v>
      </c>
      <c r="K498" t="s">
        <v>214</v>
      </c>
      <c r="L498" t="s">
        <v>350</v>
      </c>
      <c r="M498" t="s">
        <v>351</v>
      </c>
      <c r="N498" t="s">
        <v>217</v>
      </c>
      <c r="O498" t="s">
        <v>263</v>
      </c>
      <c r="P498" t="s">
        <v>352</v>
      </c>
      <c r="Q498" t="s">
        <v>353</v>
      </c>
      <c r="R498" t="s">
        <v>354</v>
      </c>
      <c r="S498" t="s">
        <v>264</v>
      </c>
      <c r="T498" t="s">
        <v>265</v>
      </c>
      <c r="U498" s="61" t="s">
        <v>266</v>
      </c>
      <c r="V498" t="s">
        <v>710</v>
      </c>
      <c r="W498" t="s">
        <v>263</v>
      </c>
      <c r="X498" s="59">
        <v>15000</v>
      </c>
      <c r="Y498" s="59">
        <v>15000</v>
      </c>
      <c r="AA498" s="146" t="str">
        <f t="shared" si="117"/>
        <v>EX</v>
      </c>
      <c r="AB498" s="146">
        <f t="shared" si="107"/>
        <v>0</v>
      </c>
      <c r="AC498" t="str">
        <f t="shared" si="110"/>
        <v>EX</v>
      </c>
      <c r="AD498" s="74">
        <f t="shared" si="111"/>
        <v>15000</v>
      </c>
      <c r="AE498" s="74">
        <f t="shared" si="116"/>
        <v>15000</v>
      </c>
      <c r="AF498">
        <v>1</v>
      </c>
      <c r="AG498">
        <v>0</v>
      </c>
      <c r="AH498" s="74">
        <v>0</v>
      </c>
      <c r="AJ498" s="74">
        <f t="shared" si="112"/>
        <v>0</v>
      </c>
      <c r="AK498" s="74">
        <f t="shared" si="106"/>
        <v>15000</v>
      </c>
      <c r="AL498" t="str">
        <f t="shared" si="113"/>
        <v>N</v>
      </c>
      <c r="AN498" t="s">
        <v>77</v>
      </c>
      <c r="AO498" t="s">
        <v>76</v>
      </c>
      <c r="AP498" t="str">
        <f t="shared" si="114"/>
        <v>91</v>
      </c>
      <c r="AQ498" s="145" t="s">
        <v>1826</v>
      </c>
      <c r="AR498" t="str">
        <f t="shared" si="115"/>
        <v>1-Adjusted Base Budget</v>
      </c>
      <c r="AS498" s="145" t="s">
        <v>1827</v>
      </c>
      <c r="AT498" t="s">
        <v>213</v>
      </c>
      <c r="AV498" t="str">
        <f t="shared" si="109"/>
        <v>VPR</v>
      </c>
      <c r="AW498" t="str">
        <f t="shared" si="108"/>
        <v>VP FOR RESEARCH</v>
      </c>
    </row>
    <row r="499" spans="1:49">
      <c r="A499" s="59">
        <v>2018</v>
      </c>
      <c r="B499" t="s">
        <v>137</v>
      </c>
      <c r="C499" t="s">
        <v>732</v>
      </c>
      <c r="D499" t="s">
        <v>733</v>
      </c>
      <c r="E499" t="s">
        <v>734</v>
      </c>
      <c r="F499" t="s">
        <v>228</v>
      </c>
      <c r="H499" t="s">
        <v>735</v>
      </c>
      <c r="I499" s="170" t="s">
        <v>75</v>
      </c>
      <c r="J499" t="s">
        <v>76</v>
      </c>
      <c r="K499" t="s">
        <v>214</v>
      </c>
      <c r="L499" t="s">
        <v>350</v>
      </c>
      <c r="M499" t="s">
        <v>351</v>
      </c>
      <c r="N499" t="s">
        <v>217</v>
      </c>
      <c r="O499" t="s">
        <v>263</v>
      </c>
      <c r="P499" t="s">
        <v>352</v>
      </c>
      <c r="Q499" t="s">
        <v>353</v>
      </c>
      <c r="R499" t="s">
        <v>354</v>
      </c>
      <c r="S499" t="s">
        <v>264</v>
      </c>
      <c r="T499" t="s">
        <v>265</v>
      </c>
      <c r="U499" s="61" t="s">
        <v>266</v>
      </c>
      <c r="V499" t="s">
        <v>710</v>
      </c>
      <c r="W499" t="s">
        <v>263</v>
      </c>
      <c r="X499" s="59">
        <v>2000</v>
      </c>
      <c r="Y499" s="59">
        <v>2000</v>
      </c>
      <c r="AA499" s="146" t="str">
        <f t="shared" si="117"/>
        <v>EX</v>
      </c>
      <c r="AB499" s="146">
        <f t="shared" si="107"/>
        <v>0</v>
      </c>
      <c r="AC499" t="str">
        <f t="shared" si="110"/>
        <v>EX</v>
      </c>
      <c r="AD499" s="74">
        <f t="shared" si="111"/>
        <v>2000</v>
      </c>
      <c r="AE499" s="74">
        <f t="shared" si="116"/>
        <v>2000</v>
      </c>
      <c r="AF499">
        <v>1</v>
      </c>
      <c r="AG499">
        <v>0</v>
      </c>
      <c r="AH499" s="74">
        <v>0</v>
      </c>
      <c r="AJ499" s="74">
        <f t="shared" si="112"/>
        <v>0</v>
      </c>
      <c r="AK499" s="74">
        <f t="shared" ref="AK499:AK562" si="118">AE499 +AJ499</f>
        <v>2000</v>
      </c>
      <c r="AL499" t="str">
        <f t="shared" si="113"/>
        <v>N</v>
      </c>
      <c r="AN499" t="s">
        <v>77</v>
      </c>
      <c r="AO499" t="s">
        <v>76</v>
      </c>
      <c r="AP499" t="str">
        <f t="shared" si="114"/>
        <v>91</v>
      </c>
      <c r="AQ499" s="145" t="s">
        <v>1826</v>
      </c>
      <c r="AR499" t="str">
        <f t="shared" si="115"/>
        <v>1-Adjusted Base Budget</v>
      </c>
      <c r="AS499" s="145" t="s">
        <v>1827</v>
      </c>
      <c r="AT499" t="s">
        <v>213</v>
      </c>
      <c r="AV499" t="str">
        <f t="shared" si="109"/>
        <v>VPR</v>
      </c>
      <c r="AW499" t="str">
        <f t="shared" si="108"/>
        <v>VP FOR RESEARCH</v>
      </c>
    </row>
    <row r="500" spans="1:49">
      <c r="A500" s="59">
        <v>2018</v>
      </c>
      <c r="B500" t="s">
        <v>137</v>
      </c>
      <c r="C500" t="s">
        <v>732</v>
      </c>
      <c r="D500" t="s">
        <v>733</v>
      </c>
      <c r="E500" t="s">
        <v>737</v>
      </c>
      <c r="F500" t="s">
        <v>228</v>
      </c>
      <c r="H500" t="s">
        <v>738</v>
      </c>
      <c r="I500" s="170" t="s">
        <v>75</v>
      </c>
      <c r="J500" t="s">
        <v>76</v>
      </c>
      <c r="K500" t="s">
        <v>214</v>
      </c>
      <c r="L500" t="s">
        <v>350</v>
      </c>
      <c r="M500" t="s">
        <v>351</v>
      </c>
      <c r="N500" t="s">
        <v>217</v>
      </c>
      <c r="O500" t="s">
        <v>263</v>
      </c>
      <c r="P500" t="s">
        <v>352</v>
      </c>
      <c r="Q500" t="s">
        <v>353</v>
      </c>
      <c r="R500" t="s">
        <v>354</v>
      </c>
      <c r="S500" t="s">
        <v>264</v>
      </c>
      <c r="T500" t="s">
        <v>265</v>
      </c>
      <c r="U500" s="61" t="s">
        <v>266</v>
      </c>
      <c r="V500" t="s">
        <v>710</v>
      </c>
      <c r="W500" t="s">
        <v>263</v>
      </c>
      <c r="X500" s="59">
        <v>2500</v>
      </c>
      <c r="Y500" s="59">
        <v>2500</v>
      </c>
      <c r="AA500" s="146" t="str">
        <f t="shared" si="117"/>
        <v>EX</v>
      </c>
      <c r="AB500" s="146">
        <f t="shared" si="107"/>
        <v>0</v>
      </c>
      <c r="AC500" t="str">
        <f t="shared" si="110"/>
        <v>EX</v>
      </c>
      <c r="AD500" s="74">
        <f t="shared" si="111"/>
        <v>2500</v>
      </c>
      <c r="AE500" s="74">
        <f t="shared" si="116"/>
        <v>2500</v>
      </c>
      <c r="AF500">
        <v>1</v>
      </c>
      <c r="AG500">
        <v>0</v>
      </c>
      <c r="AH500" s="74">
        <v>0</v>
      </c>
      <c r="AJ500" s="74">
        <f t="shared" si="112"/>
        <v>0</v>
      </c>
      <c r="AK500" s="74">
        <f t="shared" si="118"/>
        <v>2500</v>
      </c>
      <c r="AL500" t="str">
        <f t="shared" si="113"/>
        <v>N</v>
      </c>
      <c r="AN500" t="s">
        <v>77</v>
      </c>
      <c r="AO500" t="s">
        <v>76</v>
      </c>
      <c r="AP500" t="str">
        <f t="shared" si="114"/>
        <v>91</v>
      </c>
      <c r="AQ500" s="145" t="s">
        <v>1826</v>
      </c>
      <c r="AR500" t="str">
        <f t="shared" si="115"/>
        <v>1-Adjusted Base Budget</v>
      </c>
      <c r="AS500" s="145" t="s">
        <v>1827</v>
      </c>
      <c r="AT500" t="s">
        <v>213</v>
      </c>
      <c r="AV500" t="str">
        <f t="shared" si="109"/>
        <v>VPR</v>
      </c>
      <c r="AW500" t="str">
        <f t="shared" si="108"/>
        <v>VP FOR RESEARCH</v>
      </c>
    </row>
    <row r="501" spans="1:49">
      <c r="A501" s="59">
        <v>2018</v>
      </c>
      <c r="B501" t="s">
        <v>137</v>
      </c>
      <c r="C501" t="s">
        <v>732</v>
      </c>
      <c r="D501" t="s">
        <v>733</v>
      </c>
      <c r="E501" t="s">
        <v>741</v>
      </c>
      <c r="F501" t="s">
        <v>228</v>
      </c>
      <c r="H501" t="s">
        <v>742</v>
      </c>
      <c r="I501" s="170" t="s">
        <v>75</v>
      </c>
      <c r="J501" t="s">
        <v>76</v>
      </c>
      <c r="K501" t="s">
        <v>214</v>
      </c>
      <c r="L501" t="s">
        <v>350</v>
      </c>
      <c r="M501" t="s">
        <v>351</v>
      </c>
      <c r="N501" t="s">
        <v>217</v>
      </c>
      <c r="O501" t="s">
        <v>263</v>
      </c>
      <c r="P501" t="s">
        <v>352</v>
      </c>
      <c r="Q501" t="s">
        <v>353</v>
      </c>
      <c r="R501" t="s">
        <v>354</v>
      </c>
      <c r="S501" t="s">
        <v>264</v>
      </c>
      <c r="T501" t="s">
        <v>265</v>
      </c>
      <c r="U501" s="61" t="s">
        <v>266</v>
      </c>
      <c r="V501" t="s">
        <v>710</v>
      </c>
      <c r="W501" t="s">
        <v>263</v>
      </c>
      <c r="X501" s="59">
        <v>1000</v>
      </c>
      <c r="Y501" s="59">
        <v>1000</v>
      </c>
      <c r="AA501" s="146" t="str">
        <f t="shared" si="117"/>
        <v>EX</v>
      </c>
      <c r="AB501" s="146">
        <f t="shared" ref="AB501:AB564" si="119">IF(O501 =AA501,Z501,"10cr")</f>
        <v>0</v>
      </c>
      <c r="AC501" t="str">
        <f t="shared" si="110"/>
        <v>EX</v>
      </c>
      <c r="AD501" s="74">
        <f t="shared" si="111"/>
        <v>1000</v>
      </c>
      <c r="AE501" s="74">
        <f t="shared" si="116"/>
        <v>1000</v>
      </c>
      <c r="AF501">
        <v>1</v>
      </c>
      <c r="AG501">
        <v>0</v>
      </c>
      <c r="AH501" s="74">
        <v>0</v>
      </c>
      <c r="AJ501" s="74">
        <f t="shared" si="112"/>
        <v>0</v>
      </c>
      <c r="AK501" s="74">
        <f t="shared" si="118"/>
        <v>1000</v>
      </c>
      <c r="AL501" t="str">
        <f t="shared" si="113"/>
        <v>N</v>
      </c>
      <c r="AN501" t="s">
        <v>77</v>
      </c>
      <c r="AO501" t="s">
        <v>76</v>
      </c>
      <c r="AP501" t="str">
        <f t="shared" si="114"/>
        <v>91</v>
      </c>
      <c r="AQ501" s="145" t="s">
        <v>1826</v>
      </c>
      <c r="AR501" t="str">
        <f t="shared" si="115"/>
        <v>1-Adjusted Base Budget</v>
      </c>
      <c r="AS501" s="145" t="s">
        <v>1827</v>
      </c>
      <c r="AT501" t="s">
        <v>213</v>
      </c>
      <c r="AV501" t="str">
        <f t="shared" si="109"/>
        <v>VPR</v>
      </c>
      <c r="AW501" t="str">
        <f t="shared" si="108"/>
        <v>VP FOR RESEARCH</v>
      </c>
    </row>
    <row r="502" spans="1:49">
      <c r="A502" s="59">
        <v>2018</v>
      </c>
      <c r="B502" t="s">
        <v>137</v>
      </c>
      <c r="C502" t="s">
        <v>732</v>
      </c>
      <c r="D502" t="s">
        <v>733</v>
      </c>
      <c r="E502" t="s">
        <v>736</v>
      </c>
      <c r="F502" t="s">
        <v>228</v>
      </c>
      <c r="H502" t="s">
        <v>733</v>
      </c>
      <c r="I502" s="170" t="s">
        <v>75</v>
      </c>
      <c r="J502" t="s">
        <v>76</v>
      </c>
      <c r="K502" t="s">
        <v>214</v>
      </c>
      <c r="L502" t="s">
        <v>697</v>
      </c>
      <c r="M502" t="s">
        <v>698</v>
      </c>
      <c r="N502" t="s">
        <v>217</v>
      </c>
      <c r="O502" t="s">
        <v>263</v>
      </c>
      <c r="P502" t="s">
        <v>699</v>
      </c>
      <c r="Q502" t="s">
        <v>700</v>
      </c>
      <c r="R502" t="s">
        <v>701</v>
      </c>
      <c r="S502" t="s">
        <v>264</v>
      </c>
      <c r="T502" t="s">
        <v>265</v>
      </c>
      <c r="U502" s="61" t="s">
        <v>266</v>
      </c>
      <c r="V502" t="s">
        <v>710</v>
      </c>
      <c r="W502" t="s">
        <v>263</v>
      </c>
      <c r="X502" s="59">
        <v>500</v>
      </c>
      <c r="Y502" s="59">
        <v>500</v>
      </c>
      <c r="AA502" s="146" t="str">
        <f t="shared" si="117"/>
        <v>EX</v>
      </c>
      <c r="AB502" s="146">
        <f t="shared" si="119"/>
        <v>0</v>
      </c>
      <c r="AC502" t="str">
        <f t="shared" si="110"/>
        <v>EX</v>
      </c>
      <c r="AD502" s="74">
        <f t="shared" si="111"/>
        <v>500</v>
      </c>
      <c r="AE502" s="74">
        <f t="shared" si="116"/>
        <v>500</v>
      </c>
      <c r="AF502">
        <v>1</v>
      </c>
      <c r="AG502">
        <v>0</v>
      </c>
      <c r="AH502" s="74">
        <v>0</v>
      </c>
      <c r="AJ502" s="74">
        <f t="shared" si="112"/>
        <v>0</v>
      </c>
      <c r="AK502" s="74">
        <f t="shared" si="118"/>
        <v>500</v>
      </c>
      <c r="AL502" t="str">
        <f t="shared" si="113"/>
        <v>N</v>
      </c>
      <c r="AN502" t="s">
        <v>77</v>
      </c>
      <c r="AO502" t="s">
        <v>76</v>
      </c>
      <c r="AP502" t="str">
        <f t="shared" si="114"/>
        <v>91</v>
      </c>
      <c r="AQ502" s="145" t="s">
        <v>1826</v>
      </c>
      <c r="AR502" t="str">
        <f t="shared" si="115"/>
        <v>1-Adjusted Base Budget</v>
      </c>
      <c r="AS502" s="145" t="s">
        <v>1827</v>
      </c>
      <c r="AT502" t="s">
        <v>213</v>
      </c>
      <c r="AV502" t="str">
        <f t="shared" si="109"/>
        <v>VPR</v>
      </c>
      <c r="AW502" t="str">
        <f t="shared" si="108"/>
        <v>VP FOR RESEARCH</v>
      </c>
    </row>
    <row r="503" spans="1:49">
      <c r="A503" s="59">
        <v>2018</v>
      </c>
      <c r="B503" t="s">
        <v>137</v>
      </c>
      <c r="C503" t="s">
        <v>732</v>
      </c>
      <c r="D503" t="s">
        <v>733</v>
      </c>
      <c r="E503" t="s">
        <v>736</v>
      </c>
      <c r="F503" t="s">
        <v>228</v>
      </c>
      <c r="H503" t="s">
        <v>733</v>
      </c>
      <c r="I503" s="170" t="s">
        <v>75</v>
      </c>
      <c r="J503" t="s">
        <v>76</v>
      </c>
      <c r="K503" t="s">
        <v>214</v>
      </c>
      <c r="L503" t="s">
        <v>711</v>
      </c>
      <c r="M503" t="s">
        <v>712</v>
      </c>
      <c r="N503" t="s">
        <v>217</v>
      </c>
      <c r="O503" t="s">
        <v>263</v>
      </c>
      <c r="P503" t="s">
        <v>699</v>
      </c>
      <c r="Q503" t="s">
        <v>700</v>
      </c>
      <c r="R503" t="s">
        <v>701</v>
      </c>
      <c r="S503" t="s">
        <v>264</v>
      </c>
      <c r="T503" t="s">
        <v>265</v>
      </c>
      <c r="U503" s="61" t="s">
        <v>266</v>
      </c>
      <c r="V503" t="s">
        <v>710</v>
      </c>
      <c r="W503" t="s">
        <v>263</v>
      </c>
      <c r="X503" s="59">
        <v>2000</v>
      </c>
      <c r="Y503" s="59">
        <v>2000</v>
      </c>
      <c r="AA503" s="146" t="str">
        <f t="shared" si="117"/>
        <v>EX</v>
      </c>
      <c r="AB503" s="146">
        <f t="shared" si="119"/>
        <v>0</v>
      </c>
      <c r="AC503" t="str">
        <f t="shared" si="110"/>
        <v>EX</v>
      </c>
      <c r="AD503" s="74">
        <f t="shared" si="111"/>
        <v>2000</v>
      </c>
      <c r="AE503" s="74">
        <f t="shared" si="116"/>
        <v>2000</v>
      </c>
      <c r="AF503">
        <v>1</v>
      </c>
      <c r="AG503">
        <v>0</v>
      </c>
      <c r="AH503" s="74">
        <v>0</v>
      </c>
      <c r="AJ503" s="74">
        <f t="shared" si="112"/>
        <v>0</v>
      </c>
      <c r="AK503" s="74">
        <f t="shared" si="118"/>
        <v>2000</v>
      </c>
      <c r="AL503" t="str">
        <f t="shared" si="113"/>
        <v>N</v>
      </c>
      <c r="AN503" t="s">
        <v>77</v>
      </c>
      <c r="AO503" t="s">
        <v>76</v>
      </c>
      <c r="AP503" t="str">
        <f t="shared" si="114"/>
        <v>91</v>
      </c>
      <c r="AQ503" s="145" t="s">
        <v>1826</v>
      </c>
      <c r="AR503" t="str">
        <f t="shared" si="115"/>
        <v>1-Adjusted Base Budget</v>
      </c>
      <c r="AS503" s="145" t="s">
        <v>1827</v>
      </c>
      <c r="AT503" t="s">
        <v>213</v>
      </c>
      <c r="AV503" t="str">
        <f t="shared" si="109"/>
        <v>VPR</v>
      </c>
      <c r="AW503" t="str">
        <f t="shared" si="108"/>
        <v>VP FOR RESEARCH</v>
      </c>
    </row>
    <row r="504" spans="1:49">
      <c r="A504" s="59">
        <v>2018</v>
      </c>
      <c r="B504" t="s">
        <v>137</v>
      </c>
      <c r="C504" t="s">
        <v>732</v>
      </c>
      <c r="D504" t="s">
        <v>733</v>
      </c>
      <c r="E504" t="s">
        <v>736</v>
      </c>
      <c r="F504" t="s">
        <v>228</v>
      </c>
      <c r="H504" t="s">
        <v>733</v>
      </c>
      <c r="I504" s="170" t="s">
        <v>75</v>
      </c>
      <c r="J504" t="s">
        <v>76</v>
      </c>
      <c r="K504" t="s">
        <v>214</v>
      </c>
      <c r="L504" t="s">
        <v>355</v>
      </c>
      <c r="M504" t="s">
        <v>356</v>
      </c>
      <c r="N504" t="s">
        <v>217</v>
      </c>
      <c r="O504" t="s">
        <v>263</v>
      </c>
      <c r="P504" t="s">
        <v>357</v>
      </c>
      <c r="Q504" t="s">
        <v>358</v>
      </c>
      <c r="R504" t="s">
        <v>359</v>
      </c>
      <c r="S504" t="s">
        <v>264</v>
      </c>
      <c r="T504" t="s">
        <v>265</v>
      </c>
      <c r="U504" s="61" t="s">
        <v>266</v>
      </c>
      <c r="V504" t="s">
        <v>710</v>
      </c>
      <c r="W504" t="s">
        <v>263</v>
      </c>
      <c r="X504" s="59">
        <v>5000</v>
      </c>
      <c r="Y504" s="59">
        <v>5000</v>
      </c>
      <c r="AA504" s="146" t="str">
        <f t="shared" si="117"/>
        <v>EX</v>
      </c>
      <c r="AB504" s="146">
        <f t="shared" si="119"/>
        <v>0</v>
      </c>
      <c r="AC504" t="str">
        <f t="shared" si="110"/>
        <v>EX</v>
      </c>
      <c r="AD504" s="74">
        <f t="shared" si="111"/>
        <v>5000</v>
      </c>
      <c r="AE504" s="74">
        <f t="shared" si="116"/>
        <v>5000</v>
      </c>
      <c r="AF504">
        <v>1</v>
      </c>
      <c r="AG504">
        <v>0</v>
      </c>
      <c r="AH504" s="74">
        <v>0</v>
      </c>
      <c r="AJ504" s="74">
        <f t="shared" si="112"/>
        <v>0</v>
      </c>
      <c r="AK504" s="74">
        <f t="shared" si="118"/>
        <v>5000</v>
      </c>
      <c r="AL504" t="str">
        <f t="shared" si="113"/>
        <v>N</v>
      </c>
      <c r="AN504" t="s">
        <v>77</v>
      </c>
      <c r="AO504" t="s">
        <v>76</v>
      </c>
      <c r="AP504" t="str">
        <f t="shared" si="114"/>
        <v>91</v>
      </c>
      <c r="AQ504" s="145" t="s">
        <v>1826</v>
      </c>
      <c r="AR504" t="str">
        <f t="shared" si="115"/>
        <v>1-Adjusted Base Budget</v>
      </c>
      <c r="AS504" s="145" t="s">
        <v>1827</v>
      </c>
      <c r="AT504" t="s">
        <v>213</v>
      </c>
      <c r="AV504" t="str">
        <f t="shared" si="109"/>
        <v>VPR</v>
      </c>
      <c r="AW504" t="str">
        <f t="shared" si="108"/>
        <v>VP FOR RESEARCH</v>
      </c>
    </row>
    <row r="505" spans="1:49">
      <c r="A505" s="59">
        <v>2018</v>
      </c>
      <c r="B505" t="s">
        <v>137</v>
      </c>
      <c r="C505" t="s">
        <v>732</v>
      </c>
      <c r="D505" t="s">
        <v>733</v>
      </c>
      <c r="E505" t="s">
        <v>734</v>
      </c>
      <c r="F505" t="s">
        <v>228</v>
      </c>
      <c r="H505" t="s">
        <v>735</v>
      </c>
      <c r="I505" s="170" t="s">
        <v>75</v>
      </c>
      <c r="J505" t="s">
        <v>76</v>
      </c>
      <c r="K505" t="s">
        <v>214</v>
      </c>
      <c r="L505" t="s">
        <v>355</v>
      </c>
      <c r="M505" t="s">
        <v>356</v>
      </c>
      <c r="N505" t="s">
        <v>217</v>
      </c>
      <c r="O505" t="s">
        <v>263</v>
      </c>
      <c r="P505" t="s">
        <v>357</v>
      </c>
      <c r="Q505" t="s">
        <v>358</v>
      </c>
      <c r="R505" t="s">
        <v>359</v>
      </c>
      <c r="S505" t="s">
        <v>264</v>
      </c>
      <c r="T505" t="s">
        <v>265</v>
      </c>
      <c r="U505" s="61" t="s">
        <v>266</v>
      </c>
      <c r="V505" t="s">
        <v>710</v>
      </c>
      <c r="W505" t="s">
        <v>263</v>
      </c>
      <c r="X505" s="59">
        <v>1150</v>
      </c>
      <c r="Y505" s="59">
        <v>1150</v>
      </c>
      <c r="AA505" s="146" t="str">
        <f t="shared" si="117"/>
        <v>EX</v>
      </c>
      <c r="AB505" s="146">
        <f t="shared" si="119"/>
        <v>0</v>
      </c>
      <c r="AC505" t="str">
        <f t="shared" si="110"/>
        <v>EX</v>
      </c>
      <c r="AD505" s="74">
        <f t="shared" si="111"/>
        <v>1150</v>
      </c>
      <c r="AE505" s="74">
        <f t="shared" si="116"/>
        <v>1150</v>
      </c>
      <c r="AF505">
        <v>1</v>
      </c>
      <c r="AG505">
        <v>0</v>
      </c>
      <c r="AH505" s="74">
        <v>0</v>
      </c>
      <c r="AJ505" s="74">
        <f t="shared" si="112"/>
        <v>0</v>
      </c>
      <c r="AK505" s="74">
        <f t="shared" si="118"/>
        <v>1150</v>
      </c>
      <c r="AL505" t="str">
        <f t="shared" si="113"/>
        <v>N</v>
      </c>
      <c r="AN505" t="s">
        <v>77</v>
      </c>
      <c r="AO505" t="s">
        <v>76</v>
      </c>
      <c r="AP505" t="str">
        <f t="shared" si="114"/>
        <v>91</v>
      </c>
      <c r="AQ505" s="145" t="s">
        <v>1826</v>
      </c>
      <c r="AR505" t="str">
        <f t="shared" si="115"/>
        <v>1-Adjusted Base Budget</v>
      </c>
      <c r="AS505" s="145" t="s">
        <v>1827</v>
      </c>
      <c r="AT505" t="s">
        <v>213</v>
      </c>
      <c r="AV505" t="str">
        <f t="shared" si="109"/>
        <v>VPR</v>
      </c>
      <c r="AW505" t="str">
        <f t="shared" si="108"/>
        <v>VP FOR RESEARCH</v>
      </c>
    </row>
    <row r="506" spans="1:49">
      <c r="A506" s="59">
        <v>2018</v>
      </c>
      <c r="B506" t="s">
        <v>137</v>
      </c>
      <c r="C506" t="s">
        <v>732</v>
      </c>
      <c r="D506" t="s">
        <v>733</v>
      </c>
      <c r="E506" t="s">
        <v>736</v>
      </c>
      <c r="F506" t="s">
        <v>228</v>
      </c>
      <c r="H506" t="s">
        <v>733</v>
      </c>
      <c r="I506" s="170" t="s">
        <v>75</v>
      </c>
      <c r="J506" t="s">
        <v>76</v>
      </c>
      <c r="K506" t="s">
        <v>214</v>
      </c>
      <c r="L506" t="s">
        <v>484</v>
      </c>
      <c r="M506" t="s">
        <v>485</v>
      </c>
      <c r="N506" t="s">
        <v>217</v>
      </c>
      <c r="O506" t="s">
        <v>263</v>
      </c>
      <c r="P506" t="s">
        <v>362</v>
      </c>
      <c r="Q506" t="s">
        <v>363</v>
      </c>
      <c r="R506" t="s">
        <v>364</v>
      </c>
      <c r="S506" t="s">
        <v>264</v>
      </c>
      <c r="T506" t="s">
        <v>265</v>
      </c>
      <c r="U506" s="61" t="s">
        <v>266</v>
      </c>
      <c r="V506" t="s">
        <v>710</v>
      </c>
      <c r="W506" t="s">
        <v>263</v>
      </c>
      <c r="X506" s="59">
        <v>2212</v>
      </c>
      <c r="Y506" s="59">
        <v>2212</v>
      </c>
      <c r="AA506" s="146" t="str">
        <f t="shared" si="117"/>
        <v>EX</v>
      </c>
      <c r="AB506" s="146">
        <f t="shared" si="119"/>
        <v>0</v>
      </c>
      <c r="AC506" t="str">
        <f t="shared" si="110"/>
        <v>EX</v>
      </c>
      <c r="AD506" s="74">
        <f t="shared" si="111"/>
        <v>2212</v>
      </c>
      <c r="AE506" s="74">
        <f t="shared" si="116"/>
        <v>2212</v>
      </c>
      <c r="AF506">
        <v>1</v>
      </c>
      <c r="AG506">
        <v>0</v>
      </c>
      <c r="AH506" s="74">
        <v>0</v>
      </c>
      <c r="AJ506" s="74">
        <f t="shared" si="112"/>
        <v>0</v>
      </c>
      <c r="AK506" s="74">
        <f t="shared" si="118"/>
        <v>2212</v>
      </c>
      <c r="AL506" t="str">
        <f t="shared" si="113"/>
        <v>N</v>
      </c>
      <c r="AN506" t="s">
        <v>77</v>
      </c>
      <c r="AO506" t="s">
        <v>76</v>
      </c>
      <c r="AP506" t="str">
        <f t="shared" si="114"/>
        <v>91</v>
      </c>
      <c r="AQ506" s="145" t="s">
        <v>1826</v>
      </c>
      <c r="AR506" t="str">
        <f t="shared" si="115"/>
        <v>1-Adjusted Base Budget</v>
      </c>
      <c r="AS506" s="145" t="s">
        <v>1827</v>
      </c>
      <c r="AT506" t="s">
        <v>213</v>
      </c>
      <c r="AV506" t="str">
        <f t="shared" si="109"/>
        <v>VPR</v>
      </c>
      <c r="AW506" t="str">
        <f t="shared" si="108"/>
        <v>VP FOR RESEARCH</v>
      </c>
    </row>
    <row r="507" spans="1:49">
      <c r="A507" s="59">
        <v>2018</v>
      </c>
      <c r="B507" t="s">
        <v>137</v>
      </c>
      <c r="C507" t="s">
        <v>732</v>
      </c>
      <c r="D507" t="s">
        <v>733</v>
      </c>
      <c r="E507" t="s">
        <v>737</v>
      </c>
      <c r="F507" t="s">
        <v>228</v>
      </c>
      <c r="H507" t="s">
        <v>738</v>
      </c>
      <c r="I507" s="170" t="s">
        <v>75</v>
      </c>
      <c r="J507" t="s">
        <v>76</v>
      </c>
      <c r="K507" t="s">
        <v>214</v>
      </c>
      <c r="L507" t="s">
        <v>484</v>
      </c>
      <c r="M507" t="s">
        <v>485</v>
      </c>
      <c r="N507" t="s">
        <v>217</v>
      </c>
      <c r="O507" t="s">
        <v>263</v>
      </c>
      <c r="P507" t="s">
        <v>362</v>
      </c>
      <c r="Q507" t="s">
        <v>363</v>
      </c>
      <c r="R507" t="s">
        <v>364</v>
      </c>
      <c r="S507" t="s">
        <v>264</v>
      </c>
      <c r="T507" t="s">
        <v>265</v>
      </c>
      <c r="U507" s="61" t="s">
        <v>266</v>
      </c>
      <c r="V507" t="s">
        <v>710</v>
      </c>
      <c r="W507" t="s">
        <v>263</v>
      </c>
      <c r="X507" s="59">
        <v>350</v>
      </c>
      <c r="Y507" s="59">
        <v>350</v>
      </c>
      <c r="AA507" s="146" t="str">
        <f t="shared" si="117"/>
        <v>EX</v>
      </c>
      <c r="AB507" s="146">
        <f t="shared" si="119"/>
        <v>0</v>
      </c>
      <c r="AC507" t="str">
        <f t="shared" si="110"/>
        <v>EX</v>
      </c>
      <c r="AD507" s="74">
        <f t="shared" si="111"/>
        <v>350</v>
      </c>
      <c r="AE507" s="74">
        <f t="shared" si="116"/>
        <v>350</v>
      </c>
      <c r="AF507">
        <v>1</v>
      </c>
      <c r="AG507">
        <v>0</v>
      </c>
      <c r="AH507" s="74">
        <v>0</v>
      </c>
      <c r="AJ507" s="74">
        <f t="shared" si="112"/>
        <v>0</v>
      </c>
      <c r="AK507" s="74">
        <f t="shared" si="118"/>
        <v>350</v>
      </c>
      <c r="AL507" t="str">
        <f t="shared" si="113"/>
        <v>N</v>
      </c>
      <c r="AN507" t="s">
        <v>77</v>
      </c>
      <c r="AO507" t="s">
        <v>76</v>
      </c>
      <c r="AP507" t="str">
        <f t="shared" si="114"/>
        <v>91</v>
      </c>
      <c r="AQ507" s="145" t="s">
        <v>1826</v>
      </c>
      <c r="AR507" t="str">
        <f t="shared" si="115"/>
        <v>1-Adjusted Base Budget</v>
      </c>
      <c r="AS507" s="145" t="s">
        <v>1827</v>
      </c>
      <c r="AT507" t="s">
        <v>213</v>
      </c>
      <c r="AV507" t="str">
        <f t="shared" si="109"/>
        <v>VPR</v>
      </c>
      <c r="AW507" t="str">
        <f t="shared" si="108"/>
        <v>VP FOR RESEARCH</v>
      </c>
    </row>
    <row r="508" spans="1:49">
      <c r="A508" s="59">
        <v>2018</v>
      </c>
      <c r="B508" t="s">
        <v>137</v>
      </c>
      <c r="C508" t="s">
        <v>732</v>
      </c>
      <c r="D508" t="s">
        <v>733</v>
      </c>
      <c r="E508" t="s">
        <v>736</v>
      </c>
      <c r="F508" t="s">
        <v>228</v>
      </c>
      <c r="H508" t="s">
        <v>733</v>
      </c>
      <c r="I508" s="170" t="s">
        <v>75</v>
      </c>
      <c r="J508" t="s">
        <v>76</v>
      </c>
      <c r="K508" t="s">
        <v>214</v>
      </c>
      <c r="L508" t="s">
        <v>486</v>
      </c>
      <c r="M508" t="s">
        <v>487</v>
      </c>
      <c r="N508" t="s">
        <v>217</v>
      </c>
      <c r="O508" t="s">
        <v>263</v>
      </c>
      <c r="P508" t="s">
        <v>488</v>
      </c>
      <c r="Q508" t="s">
        <v>489</v>
      </c>
      <c r="R508" t="s">
        <v>490</v>
      </c>
      <c r="S508" t="s">
        <v>264</v>
      </c>
      <c r="T508" t="s">
        <v>265</v>
      </c>
      <c r="U508" s="61" t="s">
        <v>266</v>
      </c>
      <c r="V508" t="s">
        <v>710</v>
      </c>
      <c r="W508" t="s">
        <v>263</v>
      </c>
      <c r="X508" s="59">
        <v>420</v>
      </c>
      <c r="Y508" s="59">
        <v>420</v>
      </c>
      <c r="AA508" s="146" t="str">
        <f t="shared" si="117"/>
        <v>EX</v>
      </c>
      <c r="AB508" s="146">
        <f t="shared" si="119"/>
        <v>0</v>
      </c>
      <c r="AC508" t="str">
        <f t="shared" si="110"/>
        <v>EX</v>
      </c>
      <c r="AD508" s="74">
        <f t="shared" si="111"/>
        <v>420</v>
      </c>
      <c r="AE508" s="74">
        <f t="shared" si="116"/>
        <v>420</v>
      </c>
      <c r="AF508">
        <v>1</v>
      </c>
      <c r="AG508">
        <v>0</v>
      </c>
      <c r="AH508" s="74">
        <v>0</v>
      </c>
      <c r="AJ508" s="74">
        <f t="shared" si="112"/>
        <v>0</v>
      </c>
      <c r="AK508" s="74">
        <f t="shared" si="118"/>
        <v>420</v>
      </c>
      <c r="AL508" t="str">
        <f t="shared" si="113"/>
        <v>N</v>
      </c>
      <c r="AN508" t="s">
        <v>77</v>
      </c>
      <c r="AO508" t="s">
        <v>76</v>
      </c>
      <c r="AP508" t="str">
        <f t="shared" si="114"/>
        <v>91</v>
      </c>
      <c r="AQ508" s="145" t="s">
        <v>1826</v>
      </c>
      <c r="AR508" t="str">
        <f t="shared" si="115"/>
        <v>1-Adjusted Base Budget</v>
      </c>
      <c r="AS508" s="145" t="s">
        <v>1827</v>
      </c>
      <c r="AT508" t="s">
        <v>213</v>
      </c>
      <c r="AV508" t="str">
        <f t="shared" si="109"/>
        <v>VPR</v>
      </c>
      <c r="AW508" t="str">
        <f t="shared" si="108"/>
        <v>VP FOR RESEARCH</v>
      </c>
    </row>
    <row r="509" spans="1:49">
      <c r="A509" s="59">
        <v>2018</v>
      </c>
      <c r="B509" t="s">
        <v>137</v>
      </c>
      <c r="C509" t="s">
        <v>732</v>
      </c>
      <c r="D509" t="s">
        <v>733</v>
      </c>
      <c r="E509" t="s">
        <v>736</v>
      </c>
      <c r="F509" t="s">
        <v>228</v>
      </c>
      <c r="H509" t="s">
        <v>733</v>
      </c>
      <c r="I509" s="170" t="s">
        <v>75</v>
      </c>
      <c r="J509" t="s">
        <v>76</v>
      </c>
      <c r="K509" t="s">
        <v>214</v>
      </c>
      <c r="L509" t="s">
        <v>493</v>
      </c>
      <c r="M509" t="s">
        <v>494</v>
      </c>
      <c r="N509" t="s">
        <v>217</v>
      </c>
      <c r="O509" t="s">
        <v>263</v>
      </c>
      <c r="P509" t="s">
        <v>488</v>
      </c>
      <c r="Q509" t="s">
        <v>489</v>
      </c>
      <c r="R509" t="s">
        <v>490</v>
      </c>
      <c r="S509" t="s">
        <v>264</v>
      </c>
      <c r="T509" t="s">
        <v>265</v>
      </c>
      <c r="U509" s="61" t="s">
        <v>266</v>
      </c>
      <c r="V509" t="s">
        <v>710</v>
      </c>
      <c r="W509" t="s">
        <v>263</v>
      </c>
      <c r="X509" s="59">
        <v>1500</v>
      </c>
      <c r="Y509" s="59">
        <v>1500</v>
      </c>
      <c r="AA509" s="146" t="str">
        <f t="shared" si="117"/>
        <v>EX</v>
      </c>
      <c r="AB509" s="146">
        <f t="shared" si="119"/>
        <v>0</v>
      </c>
      <c r="AC509" t="str">
        <f t="shared" si="110"/>
        <v>EX</v>
      </c>
      <c r="AD509" s="74">
        <f t="shared" si="111"/>
        <v>1500</v>
      </c>
      <c r="AE509" s="74">
        <f t="shared" si="116"/>
        <v>1500</v>
      </c>
      <c r="AF509">
        <v>1</v>
      </c>
      <c r="AG509">
        <v>0</v>
      </c>
      <c r="AH509" s="74">
        <v>0</v>
      </c>
      <c r="AJ509" s="74">
        <f t="shared" si="112"/>
        <v>0</v>
      </c>
      <c r="AK509" s="74">
        <f t="shared" si="118"/>
        <v>1500</v>
      </c>
      <c r="AL509" t="str">
        <f t="shared" si="113"/>
        <v>N</v>
      </c>
      <c r="AN509" t="s">
        <v>77</v>
      </c>
      <c r="AO509" t="s">
        <v>76</v>
      </c>
      <c r="AP509" t="str">
        <f t="shared" si="114"/>
        <v>91</v>
      </c>
      <c r="AQ509" s="145" t="s">
        <v>1826</v>
      </c>
      <c r="AR509" t="str">
        <f t="shared" si="115"/>
        <v>1-Adjusted Base Budget</v>
      </c>
      <c r="AS509" s="145" t="s">
        <v>1827</v>
      </c>
      <c r="AT509" t="s">
        <v>213</v>
      </c>
      <c r="AV509" t="str">
        <f t="shared" si="109"/>
        <v>VPR</v>
      </c>
      <c r="AW509" t="str">
        <f t="shared" si="108"/>
        <v>VP FOR RESEARCH</v>
      </c>
    </row>
    <row r="510" spans="1:49">
      <c r="A510" s="59">
        <v>2018</v>
      </c>
      <c r="B510" t="s">
        <v>137</v>
      </c>
      <c r="C510" t="s">
        <v>732</v>
      </c>
      <c r="D510" t="s">
        <v>733</v>
      </c>
      <c r="E510" t="s">
        <v>736</v>
      </c>
      <c r="F510" t="s">
        <v>228</v>
      </c>
      <c r="H510" t="s">
        <v>733</v>
      </c>
      <c r="I510" s="170" t="s">
        <v>75</v>
      </c>
      <c r="J510" t="s">
        <v>76</v>
      </c>
      <c r="K510" t="s">
        <v>214</v>
      </c>
      <c r="L510" t="s">
        <v>495</v>
      </c>
      <c r="M510" t="s">
        <v>496</v>
      </c>
      <c r="N510" t="s">
        <v>217</v>
      </c>
      <c r="O510" t="s">
        <v>263</v>
      </c>
      <c r="P510" t="s">
        <v>488</v>
      </c>
      <c r="Q510" t="s">
        <v>489</v>
      </c>
      <c r="R510" t="s">
        <v>490</v>
      </c>
      <c r="S510" t="s">
        <v>264</v>
      </c>
      <c r="T510" t="s">
        <v>265</v>
      </c>
      <c r="U510" s="61" t="s">
        <v>266</v>
      </c>
      <c r="V510" t="s">
        <v>710</v>
      </c>
      <c r="W510" t="s">
        <v>263</v>
      </c>
      <c r="X510" s="59">
        <v>100</v>
      </c>
      <c r="Y510" s="59">
        <v>100</v>
      </c>
      <c r="AA510" s="146" t="str">
        <f t="shared" si="117"/>
        <v>EX</v>
      </c>
      <c r="AB510" s="146">
        <f t="shared" si="119"/>
        <v>0</v>
      </c>
      <c r="AC510" t="str">
        <f t="shared" si="110"/>
        <v>EX</v>
      </c>
      <c r="AD510" s="74">
        <f t="shared" si="111"/>
        <v>100</v>
      </c>
      <c r="AE510" s="74">
        <f t="shared" si="116"/>
        <v>100</v>
      </c>
      <c r="AF510">
        <v>1</v>
      </c>
      <c r="AG510">
        <v>0</v>
      </c>
      <c r="AH510" s="74">
        <v>0</v>
      </c>
      <c r="AJ510" s="74">
        <f t="shared" si="112"/>
        <v>0</v>
      </c>
      <c r="AK510" s="74">
        <f t="shared" si="118"/>
        <v>100</v>
      </c>
      <c r="AL510" t="str">
        <f t="shared" si="113"/>
        <v>N</v>
      </c>
      <c r="AN510" t="s">
        <v>77</v>
      </c>
      <c r="AO510" t="s">
        <v>76</v>
      </c>
      <c r="AP510" t="str">
        <f t="shared" si="114"/>
        <v>91</v>
      </c>
      <c r="AQ510" s="145" t="s">
        <v>1826</v>
      </c>
      <c r="AR510" t="str">
        <f t="shared" si="115"/>
        <v>1-Adjusted Base Budget</v>
      </c>
      <c r="AS510" s="145" t="s">
        <v>1827</v>
      </c>
      <c r="AT510" t="s">
        <v>213</v>
      </c>
      <c r="AV510" t="str">
        <f t="shared" si="109"/>
        <v>VPR</v>
      </c>
      <c r="AW510" t="str">
        <f t="shared" si="108"/>
        <v>VP FOR RESEARCH</v>
      </c>
    </row>
    <row r="511" spans="1:49">
      <c r="A511" s="59">
        <v>2018</v>
      </c>
      <c r="B511" t="s">
        <v>137</v>
      </c>
      <c r="C511" t="s">
        <v>732</v>
      </c>
      <c r="D511" t="s">
        <v>733</v>
      </c>
      <c r="E511" t="s">
        <v>736</v>
      </c>
      <c r="F511" t="s">
        <v>228</v>
      </c>
      <c r="H511" t="s">
        <v>733</v>
      </c>
      <c r="I511" s="170" t="s">
        <v>75</v>
      </c>
      <c r="J511" t="s">
        <v>76</v>
      </c>
      <c r="K511" t="s">
        <v>214</v>
      </c>
      <c r="L511" t="s">
        <v>377</v>
      </c>
      <c r="M511" t="s">
        <v>378</v>
      </c>
      <c r="N511" t="s">
        <v>217</v>
      </c>
      <c r="O511" t="s">
        <v>263</v>
      </c>
      <c r="P511" t="s">
        <v>379</v>
      </c>
      <c r="Q511" t="s">
        <v>379</v>
      </c>
      <c r="R511" t="s">
        <v>380</v>
      </c>
      <c r="S511" t="s">
        <v>264</v>
      </c>
      <c r="T511" t="s">
        <v>265</v>
      </c>
      <c r="U511" s="61" t="s">
        <v>266</v>
      </c>
      <c r="V511" t="s">
        <v>710</v>
      </c>
      <c r="W511" t="s">
        <v>263</v>
      </c>
      <c r="X511" s="59">
        <v>500</v>
      </c>
      <c r="Y511" s="59">
        <v>500</v>
      </c>
      <c r="AA511" s="146" t="str">
        <f t="shared" si="117"/>
        <v>EX</v>
      </c>
      <c r="AB511" s="146">
        <f t="shared" si="119"/>
        <v>0</v>
      </c>
      <c r="AC511" t="str">
        <f t="shared" si="110"/>
        <v>EX</v>
      </c>
      <c r="AD511" s="74">
        <f t="shared" si="111"/>
        <v>500</v>
      </c>
      <c r="AE511" s="74">
        <f t="shared" si="116"/>
        <v>500</v>
      </c>
      <c r="AF511">
        <v>1</v>
      </c>
      <c r="AG511">
        <v>0</v>
      </c>
      <c r="AH511" s="74">
        <v>0</v>
      </c>
      <c r="AJ511" s="74">
        <f t="shared" si="112"/>
        <v>0</v>
      </c>
      <c r="AK511" s="74">
        <f t="shared" si="118"/>
        <v>500</v>
      </c>
      <c r="AL511" t="str">
        <f t="shared" si="113"/>
        <v>N</v>
      </c>
      <c r="AN511" t="s">
        <v>77</v>
      </c>
      <c r="AO511" t="s">
        <v>76</v>
      </c>
      <c r="AP511" t="str">
        <f t="shared" si="114"/>
        <v>91</v>
      </c>
      <c r="AQ511" s="145" t="s">
        <v>1826</v>
      </c>
      <c r="AR511" t="str">
        <f t="shared" si="115"/>
        <v>1-Adjusted Base Budget</v>
      </c>
      <c r="AS511" s="145" t="s">
        <v>1827</v>
      </c>
      <c r="AT511" t="s">
        <v>213</v>
      </c>
      <c r="AV511" t="str">
        <f t="shared" si="109"/>
        <v>VPR</v>
      </c>
      <c r="AW511" t="str">
        <f t="shared" si="108"/>
        <v>VP FOR RESEARCH</v>
      </c>
    </row>
    <row r="512" spans="1:49">
      <c r="A512" s="59">
        <v>2018</v>
      </c>
      <c r="B512" t="s">
        <v>137</v>
      </c>
      <c r="C512" t="s">
        <v>732</v>
      </c>
      <c r="D512" t="s">
        <v>733</v>
      </c>
      <c r="E512" t="s">
        <v>734</v>
      </c>
      <c r="F512" t="s">
        <v>228</v>
      </c>
      <c r="H512" t="s">
        <v>735</v>
      </c>
      <c r="I512" s="170" t="s">
        <v>75</v>
      </c>
      <c r="J512" t="s">
        <v>76</v>
      </c>
      <c r="K512" t="s">
        <v>214</v>
      </c>
      <c r="L512" t="s">
        <v>377</v>
      </c>
      <c r="M512" t="s">
        <v>378</v>
      </c>
      <c r="N512" t="s">
        <v>217</v>
      </c>
      <c r="O512" t="s">
        <v>263</v>
      </c>
      <c r="P512" t="s">
        <v>379</v>
      </c>
      <c r="Q512" t="s">
        <v>379</v>
      </c>
      <c r="R512" t="s">
        <v>380</v>
      </c>
      <c r="S512" t="s">
        <v>264</v>
      </c>
      <c r="T512" t="s">
        <v>265</v>
      </c>
      <c r="U512" s="61" t="s">
        <v>266</v>
      </c>
      <c r="V512" t="s">
        <v>710</v>
      </c>
      <c r="W512" t="s">
        <v>263</v>
      </c>
      <c r="X512" s="59">
        <v>600</v>
      </c>
      <c r="Y512" s="59">
        <v>600</v>
      </c>
      <c r="AA512" s="146" t="str">
        <f t="shared" si="117"/>
        <v>EX</v>
      </c>
      <c r="AB512" s="146">
        <f t="shared" si="119"/>
        <v>0</v>
      </c>
      <c r="AC512" t="str">
        <f t="shared" si="110"/>
        <v>EX</v>
      </c>
      <c r="AD512" s="74">
        <f t="shared" si="111"/>
        <v>600</v>
      </c>
      <c r="AE512" s="74">
        <f t="shared" si="116"/>
        <v>600</v>
      </c>
      <c r="AF512">
        <v>1</v>
      </c>
      <c r="AG512">
        <v>0</v>
      </c>
      <c r="AH512" s="74">
        <v>0</v>
      </c>
      <c r="AJ512" s="74">
        <f t="shared" si="112"/>
        <v>0</v>
      </c>
      <c r="AK512" s="74">
        <f t="shared" si="118"/>
        <v>600</v>
      </c>
      <c r="AL512" t="str">
        <f t="shared" si="113"/>
        <v>N</v>
      </c>
      <c r="AN512" t="s">
        <v>77</v>
      </c>
      <c r="AO512" t="s">
        <v>76</v>
      </c>
      <c r="AP512" t="str">
        <f t="shared" si="114"/>
        <v>91</v>
      </c>
      <c r="AQ512" s="145" t="s">
        <v>1826</v>
      </c>
      <c r="AR512" t="str">
        <f t="shared" si="115"/>
        <v>1-Adjusted Base Budget</v>
      </c>
      <c r="AS512" s="145" t="s">
        <v>1827</v>
      </c>
      <c r="AT512" t="s">
        <v>213</v>
      </c>
      <c r="AV512" t="str">
        <f t="shared" si="109"/>
        <v>VPR</v>
      </c>
      <c r="AW512" t="str">
        <f t="shared" si="108"/>
        <v>VP FOR RESEARCH</v>
      </c>
    </row>
    <row r="513" spans="1:49">
      <c r="A513" s="59">
        <v>2018</v>
      </c>
      <c r="B513" t="s">
        <v>137</v>
      </c>
      <c r="C513" t="s">
        <v>732</v>
      </c>
      <c r="D513" t="s">
        <v>733</v>
      </c>
      <c r="E513" t="s">
        <v>737</v>
      </c>
      <c r="F513" t="s">
        <v>228</v>
      </c>
      <c r="H513" t="s">
        <v>738</v>
      </c>
      <c r="I513" s="170" t="s">
        <v>75</v>
      </c>
      <c r="J513" t="s">
        <v>76</v>
      </c>
      <c r="K513" t="s">
        <v>214</v>
      </c>
      <c r="L513" t="s">
        <v>377</v>
      </c>
      <c r="M513" t="s">
        <v>378</v>
      </c>
      <c r="N513" t="s">
        <v>217</v>
      </c>
      <c r="O513" t="s">
        <v>263</v>
      </c>
      <c r="P513" t="s">
        <v>379</v>
      </c>
      <c r="Q513" t="s">
        <v>379</v>
      </c>
      <c r="R513" t="s">
        <v>380</v>
      </c>
      <c r="S513" t="s">
        <v>264</v>
      </c>
      <c r="T513" t="s">
        <v>265</v>
      </c>
      <c r="U513" s="61" t="s">
        <v>266</v>
      </c>
      <c r="V513" t="s">
        <v>710</v>
      </c>
      <c r="W513" t="s">
        <v>263</v>
      </c>
      <c r="X513" s="59">
        <v>400</v>
      </c>
      <c r="Y513" s="59">
        <v>400</v>
      </c>
      <c r="AA513" s="146" t="str">
        <f t="shared" si="117"/>
        <v>EX</v>
      </c>
      <c r="AB513" s="146">
        <f t="shared" si="119"/>
        <v>0</v>
      </c>
      <c r="AC513" t="str">
        <f t="shared" si="110"/>
        <v>EX</v>
      </c>
      <c r="AD513" s="74">
        <f t="shared" si="111"/>
        <v>400</v>
      </c>
      <c r="AE513" s="74">
        <f t="shared" si="116"/>
        <v>400</v>
      </c>
      <c r="AF513">
        <v>1</v>
      </c>
      <c r="AG513">
        <v>0</v>
      </c>
      <c r="AH513" s="74">
        <v>0</v>
      </c>
      <c r="AJ513" s="74">
        <f t="shared" si="112"/>
        <v>0</v>
      </c>
      <c r="AK513" s="74">
        <f t="shared" si="118"/>
        <v>400</v>
      </c>
      <c r="AL513" t="str">
        <f t="shared" si="113"/>
        <v>N</v>
      </c>
      <c r="AN513" t="s">
        <v>77</v>
      </c>
      <c r="AO513" t="s">
        <v>76</v>
      </c>
      <c r="AP513" t="str">
        <f t="shared" si="114"/>
        <v>91</v>
      </c>
      <c r="AQ513" s="145" t="s">
        <v>1826</v>
      </c>
      <c r="AR513" t="str">
        <f t="shared" si="115"/>
        <v>1-Adjusted Base Budget</v>
      </c>
      <c r="AS513" s="145" t="s">
        <v>1827</v>
      </c>
      <c r="AT513" t="s">
        <v>213</v>
      </c>
      <c r="AV513" t="str">
        <f t="shared" si="109"/>
        <v>VPR</v>
      </c>
      <c r="AW513" t="str">
        <f t="shared" si="108"/>
        <v>VP FOR RESEARCH</v>
      </c>
    </row>
    <row r="514" spans="1:49">
      <c r="A514" s="59">
        <v>2018</v>
      </c>
      <c r="B514" t="s">
        <v>137</v>
      </c>
      <c r="C514" t="s">
        <v>732</v>
      </c>
      <c r="D514" t="s">
        <v>733</v>
      </c>
      <c r="E514" t="s">
        <v>736</v>
      </c>
      <c r="F514" t="s">
        <v>228</v>
      </c>
      <c r="H514" t="s">
        <v>733</v>
      </c>
      <c r="I514" s="170" t="s">
        <v>75</v>
      </c>
      <c r="J514" t="s">
        <v>76</v>
      </c>
      <c r="K514" t="s">
        <v>214</v>
      </c>
      <c r="L514" t="s">
        <v>497</v>
      </c>
      <c r="M514" t="s">
        <v>498</v>
      </c>
      <c r="N514" t="s">
        <v>217</v>
      </c>
      <c r="O514" t="s">
        <v>263</v>
      </c>
      <c r="P514" t="s">
        <v>362</v>
      </c>
      <c r="Q514" t="s">
        <v>363</v>
      </c>
      <c r="R514" t="s">
        <v>364</v>
      </c>
      <c r="S514" t="s">
        <v>264</v>
      </c>
      <c r="T514" t="s">
        <v>265</v>
      </c>
      <c r="U514" s="61" t="s">
        <v>266</v>
      </c>
      <c r="V514" t="s">
        <v>710</v>
      </c>
      <c r="W514" t="s">
        <v>263</v>
      </c>
      <c r="X514" s="59">
        <v>3270</v>
      </c>
      <c r="Y514" s="59">
        <v>3270</v>
      </c>
      <c r="AA514" s="146" t="str">
        <f t="shared" si="117"/>
        <v>EX</v>
      </c>
      <c r="AB514" s="146">
        <f t="shared" si="119"/>
        <v>0</v>
      </c>
      <c r="AC514" t="str">
        <f t="shared" si="110"/>
        <v>EX</v>
      </c>
      <c r="AD514" s="74">
        <f t="shared" si="111"/>
        <v>3270</v>
      </c>
      <c r="AE514" s="74">
        <f t="shared" si="116"/>
        <v>3270</v>
      </c>
      <c r="AF514">
        <v>1</v>
      </c>
      <c r="AG514">
        <v>0</v>
      </c>
      <c r="AH514" s="74">
        <v>0</v>
      </c>
      <c r="AJ514" s="74">
        <f t="shared" si="112"/>
        <v>0</v>
      </c>
      <c r="AK514" s="74">
        <f t="shared" si="118"/>
        <v>3270</v>
      </c>
      <c r="AL514" t="str">
        <f t="shared" si="113"/>
        <v>N</v>
      </c>
      <c r="AN514" t="s">
        <v>77</v>
      </c>
      <c r="AO514" t="s">
        <v>76</v>
      </c>
      <c r="AP514" t="str">
        <f t="shared" si="114"/>
        <v>91</v>
      </c>
      <c r="AQ514" s="145" t="s">
        <v>1826</v>
      </c>
      <c r="AR514" t="str">
        <f t="shared" si="115"/>
        <v>1-Adjusted Base Budget</v>
      </c>
      <c r="AS514" s="145" t="s">
        <v>1827</v>
      </c>
      <c r="AT514" t="s">
        <v>213</v>
      </c>
      <c r="AV514" t="str">
        <f t="shared" si="109"/>
        <v>VPR</v>
      </c>
      <c r="AW514" t="str">
        <f t="shared" si="108"/>
        <v>VP FOR RESEARCH</v>
      </c>
    </row>
    <row r="515" spans="1:49">
      <c r="A515" s="59">
        <v>2018</v>
      </c>
      <c r="B515" t="s">
        <v>137</v>
      </c>
      <c r="C515" t="s">
        <v>732</v>
      </c>
      <c r="D515" t="s">
        <v>733</v>
      </c>
      <c r="E515" t="s">
        <v>736</v>
      </c>
      <c r="F515" t="s">
        <v>228</v>
      </c>
      <c r="H515" t="s">
        <v>733</v>
      </c>
      <c r="I515" s="170" t="s">
        <v>75</v>
      </c>
      <c r="J515" t="s">
        <v>76</v>
      </c>
      <c r="K515" t="s">
        <v>214</v>
      </c>
      <c r="L515" t="s">
        <v>713</v>
      </c>
      <c r="M515" t="s">
        <v>714</v>
      </c>
      <c r="N515" t="s">
        <v>217</v>
      </c>
      <c r="O515" t="s">
        <v>263</v>
      </c>
      <c r="P515" t="s">
        <v>362</v>
      </c>
      <c r="Q515" t="s">
        <v>363</v>
      </c>
      <c r="R515" t="s">
        <v>364</v>
      </c>
      <c r="S515" t="s">
        <v>264</v>
      </c>
      <c r="T515" t="s">
        <v>265</v>
      </c>
      <c r="U515" s="61" t="s">
        <v>266</v>
      </c>
      <c r="V515" t="s">
        <v>710</v>
      </c>
      <c r="W515" t="s">
        <v>263</v>
      </c>
      <c r="X515" s="59">
        <v>1000</v>
      </c>
      <c r="Y515" s="59">
        <v>1000</v>
      </c>
      <c r="AA515" s="146" t="str">
        <f t="shared" si="117"/>
        <v>EX</v>
      </c>
      <c r="AB515" s="146">
        <f t="shared" si="119"/>
        <v>0</v>
      </c>
      <c r="AC515" t="str">
        <f t="shared" si="110"/>
        <v>EX</v>
      </c>
      <c r="AD515" s="74">
        <f t="shared" si="111"/>
        <v>1000</v>
      </c>
      <c r="AE515" s="74">
        <f t="shared" si="116"/>
        <v>1000</v>
      </c>
      <c r="AF515">
        <v>1</v>
      </c>
      <c r="AG515">
        <v>0</v>
      </c>
      <c r="AH515" s="74">
        <v>0</v>
      </c>
      <c r="AJ515" s="74">
        <f t="shared" si="112"/>
        <v>0</v>
      </c>
      <c r="AK515" s="74">
        <f t="shared" si="118"/>
        <v>1000</v>
      </c>
      <c r="AL515" t="str">
        <f t="shared" si="113"/>
        <v>N</v>
      </c>
      <c r="AN515" t="s">
        <v>77</v>
      </c>
      <c r="AO515" t="s">
        <v>76</v>
      </c>
      <c r="AP515" t="str">
        <f t="shared" si="114"/>
        <v>91</v>
      </c>
      <c r="AQ515" s="145" t="s">
        <v>1826</v>
      </c>
      <c r="AR515" t="str">
        <f t="shared" si="115"/>
        <v>1-Adjusted Base Budget</v>
      </c>
      <c r="AS515" s="145" t="s">
        <v>1827</v>
      </c>
      <c r="AT515" t="s">
        <v>213</v>
      </c>
      <c r="AV515" t="str">
        <f t="shared" si="109"/>
        <v>VPR</v>
      </c>
      <c r="AW515" t="str">
        <f t="shared" si="108"/>
        <v>VP FOR RESEARCH</v>
      </c>
    </row>
    <row r="516" spans="1:49">
      <c r="A516" s="59">
        <v>2018</v>
      </c>
      <c r="B516" t="s">
        <v>137</v>
      </c>
      <c r="C516" t="s">
        <v>732</v>
      </c>
      <c r="D516" t="s">
        <v>733</v>
      </c>
      <c r="E516" t="s">
        <v>736</v>
      </c>
      <c r="F516" t="s">
        <v>228</v>
      </c>
      <c r="H516" t="s">
        <v>733</v>
      </c>
      <c r="I516" s="170" t="s">
        <v>75</v>
      </c>
      <c r="J516" t="s">
        <v>76</v>
      </c>
      <c r="K516" t="s">
        <v>214</v>
      </c>
      <c r="L516" t="s">
        <v>630</v>
      </c>
      <c r="M516" t="s">
        <v>631</v>
      </c>
      <c r="N516" t="s">
        <v>217</v>
      </c>
      <c r="O516" t="s">
        <v>263</v>
      </c>
      <c r="P516" t="s">
        <v>379</v>
      </c>
      <c r="Q516" t="s">
        <v>379</v>
      </c>
      <c r="R516" t="s">
        <v>380</v>
      </c>
      <c r="S516" t="s">
        <v>264</v>
      </c>
      <c r="T516" t="s">
        <v>265</v>
      </c>
      <c r="U516" s="61" t="s">
        <v>266</v>
      </c>
      <c r="V516" t="s">
        <v>710</v>
      </c>
      <c r="W516" t="s">
        <v>263</v>
      </c>
      <c r="X516" s="59">
        <v>750</v>
      </c>
      <c r="Y516" s="59">
        <v>750</v>
      </c>
      <c r="AA516" s="146" t="str">
        <f t="shared" si="117"/>
        <v>EX</v>
      </c>
      <c r="AB516" s="146">
        <f t="shared" si="119"/>
        <v>0</v>
      </c>
      <c r="AC516" t="str">
        <f t="shared" si="110"/>
        <v>EX</v>
      </c>
      <c r="AD516" s="74">
        <f t="shared" si="111"/>
        <v>750</v>
      </c>
      <c r="AE516" s="74">
        <f t="shared" si="116"/>
        <v>750</v>
      </c>
      <c r="AF516">
        <v>1</v>
      </c>
      <c r="AG516">
        <v>0</v>
      </c>
      <c r="AH516" s="74">
        <v>0</v>
      </c>
      <c r="AJ516" s="74">
        <f t="shared" si="112"/>
        <v>0</v>
      </c>
      <c r="AK516" s="74">
        <f t="shared" si="118"/>
        <v>750</v>
      </c>
      <c r="AL516" t="str">
        <f t="shared" si="113"/>
        <v>N</v>
      </c>
      <c r="AN516" t="s">
        <v>77</v>
      </c>
      <c r="AO516" t="s">
        <v>76</v>
      </c>
      <c r="AP516" t="str">
        <f t="shared" si="114"/>
        <v>91</v>
      </c>
      <c r="AQ516" s="145" t="s">
        <v>1826</v>
      </c>
      <c r="AR516" t="str">
        <f t="shared" si="115"/>
        <v>1-Adjusted Base Budget</v>
      </c>
      <c r="AS516" s="145" t="s">
        <v>1827</v>
      </c>
      <c r="AT516" t="s">
        <v>213</v>
      </c>
      <c r="AV516" t="str">
        <f t="shared" si="109"/>
        <v>VPR</v>
      </c>
      <c r="AW516" t="str">
        <f t="shared" si="108"/>
        <v>VP FOR RESEARCH</v>
      </c>
    </row>
    <row r="517" spans="1:49">
      <c r="A517" s="59">
        <v>2018</v>
      </c>
      <c r="B517" t="s">
        <v>137</v>
      </c>
      <c r="C517" t="s">
        <v>732</v>
      </c>
      <c r="D517" t="s">
        <v>733</v>
      </c>
      <c r="E517" t="s">
        <v>736</v>
      </c>
      <c r="F517" t="s">
        <v>228</v>
      </c>
      <c r="H517" t="s">
        <v>733</v>
      </c>
      <c r="I517" s="170" t="s">
        <v>75</v>
      </c>
      <c r="J517" t="s">
        <v>76</v>
      </c>
      <c r="K517" t="s">
        <v>214</v>
      </c>
      <c r="L517" t="s">
        <v>632</v>
      </c>
      <c r="M517" t="s">
        <v>633</v>
      </c>
      <c r="N517" t="s">
        <v>217</v>
      </c>
      <c r="O517" t="s">
        <v>263</v>
      </c>
      <c r="P517" t="s">
        <v>379</v>
      </c>
      <c r="Q517" t="s">
        <v>379</v>
      </c>
      <c r="R517" t="s">
        <v>380</v>
      </c>
      <c r="S517" t="s">
        <v>264</v>
      </c>
      <c r="T517" t="s">
        <v>265</v>
      </c>
      <c r="U517" s="61" t="s">
        <v>266</v>
      </c>
      <c r="V517" t="s">
        <v>710</v>
      </c>
      <c r="W517" t="s">
        <v>263</v>
      </c>
      <c r="X517" s="59">
        <v>600</v>
      </c>
      <c r="Y517" s="59">
        <v>600</v>
      </c>
      <c r="AA517" s="146" t="str">
        <f t="shared" si="117"/>
        <v>EX</v>
      </c>
      <c r="AB517" s="146">
        <f t="shared" si="119"/>
        <v>0</v>
      </c>
      <c r="AC517" t="str">
        <f t="shared" si="110"/>
        <v>EX</v>
      </c>
      <c r="AD517" s="74">
        <f t="shared" si="111"/>
        <v>600</v>
      </c>
      <c r="AE517" s="74">
        <f t="shared" si="116"/>
        <v>600</v>
      </c>
      <c r="AF517">
        <v>1</v>
      </c>
      <c r="AG517">
        <v>0</v>
      </c>
      <c r="AH517" s="74">
        <v>0</v>
      </c>
      <c r="AJ517" s="74">
        <f t="shared" si="112"/>
        <v>0</v>
      </c>
      <c r="AK517" s="74">
        <f t="shared" si="118"/>
        <v>600</v>
      </c>
      <c r="AL517" t="str">
        <f t="shared" si="113"/>
        <v>N</v>
      </c>
      <c r="AN517" t="s">
        <v>77</v>
      </c>
      <c r="AO517" t="s">
        <v>76</v>
      </c>
      <c r="AP517" t="str">
        <f t="shared" si="114"/>
        <v>91</v>
      </c>
      <c r="AQ517" s="145" t="s">
        <v>1826</v>
      </c>
      <c r="AR517" t="str">
        <f t="shared" si="115"/>
        <v>1-Adjusted Base Budget</v>
      </c>
      <c r="AS517" s="145" t="s">
        <v>1827</v>
      </c>
      <c r="AT517" t="s">
        <v>213</v>
      </c>
      <c r="AV517" t="str">
        <f t="shared" si="109"/>
        <v>VPR</v>
      </c>
      <c r="AW517" t="str">
        <f t="shared" si="108"/>
        <v>VP FOR RESEARCH</v>
      </c>
    </row>
    <row r="518" spans="1:49">
      <c r="A518" s="59">
        <v>2018</v>
      </c>
      <c r="B518" t="s">
        <v>137</v>
      </c>
      <c r="C518" t="s">
        <v>732</v>
      </c>
      <c r="D518" t="s">
        <v>733</v>
      </c>
      <c r="E518" t="s">
        <v>736</v>
      </c>
      <c r="F518" t="s">
        <v>228</v>
      </c>
      <c r="H518" t="s">
        <v>733</v>
      </c>
      <c r="I518" s="170" t="s">
        <v>75</v>
      </c>
      <c r="J518" t="s">
        <v>76</v>
      </c>
      <c r="K518" t="s">
        <v>214</v>
      </c>
      <c r="L518" t="s">
        <v>381</v>
      </c>
      <c r="M518" t="s">
        <v>382</v>
      </c>
      <c r="N518" t="s">
        <v>217</v>
      </c>
      <c r="O518" t="s">
        <v>263</v>
      </c>
      <c r="P518" t="s">
        <v>362</v>
      </c>
      <c r="Q518" t="s">
        <v>363</v>
      </c>
      <c r="R518" t="s">
        <v>364</v>
      </c>
      <c r="S518" t="s">
        <v>264</v>
      </c>
      <c r="T518" t="s">
        <v>265</v>
      </c>
      <c r="U518" s="61" t="s">
        <v>266</v>
      </c>
      <c r="V518" t="s">
        <v>710</v>
      </c>
      <c r="W518" t="s">
        <v>263</v>
      </c>
      <c r="X518" s="59">
        <v>400</v>
      </c>
      <c r="Y518" s="59">
        <v>400</v>
      </c>
      <c r="AA518" s="146" t="str">
        <f t="shared" si="117"/>
        <v>EX</v>
      </c>
      <c r="AB518" s="146">
        <f t="shared" si="119"/>
        <v>0</v>
      </c>
      <c r="AC518" t="str">
        <f t="shared" si="110"/>
        <v>EX</v>
      </c>
      <c r="AD518" s="74">
        <f t="shared" si="111"/>
        <v>400</v>
      </c>
      <c r="AE518" s="74">
        <f t="shared" si="116"/>
        <v>400</v>
      </c>
      <c r="AF518">
        <v>1</v>
      </c>
      <c r="AG518">
        <v>0</v>
      </c>
      <c r="AH518" s="74">
        <v>0</v>
      </c>
      <c r="AJ518" s="74">
        <f t="shared" si="112"/>
        <v>0</v>
      </c>
      <c r="AK518" s="74">
        <f t="shared" si="118"/>
        <v>400</v>
      </c>
      <c r="AL518" t="str">
        <f t="shared" si="113"/>
        <v>N</v>
      </c>
      <c r="AN518" t="s">
        <v>77</v>
      </c>
      <c r="AO518" t="s">
        <v>76</v>
      </c>
      <c r="AP518" t="str">
        <f t="shared" si="114"/>
        <v>91</v>
      </c>
      <c r="AQ518" s="145" t="s">
        <v>1826</v>
      </c>
      <c r="AR518" t="str">
        <f t="shared" si="115"/>
        <v>1-Adjusted Base Budget</v>
      </c>
      <c r="AS518" s="145" t="s">
        <v>1827</v>
      </c>
      <c r="AT518" t="s">
        <v>213</v>
      </c>
      <c r="AV518" t="str">
        <f t="shared" si="109"/>
        <v>VPR</v>
      </c>
      <c r="AW518" t="str">
        <f t="shared" ref="AW518:AW581" si="120" xml:space="preserve"> IF(AND($AN518="UAVP",$Z518="OE"),$AO518 &amp; "-ONLINE EDUCATION",IF(AND($AN518="VPIT",OR($Z518="SS",$Z518="IT")),$AO518 &amp; "-SHARED SERVICES",$AO518))</f>
        <v>VP FOR RESEARCH</v>
      </c>
    </row>
    <row r="519" spans="1:49">
      <c r="A519" s="59">
        <v>2018</v>
      </c>
      <c r="B519" t="s">
        <v>137</v>
      </c>
      <c r="C519" t="s">
        <v>732</v>
      </c>
      <c r="D519" t="s">
        <v>733</v>
      </c>
      <c r="E519" t="s">
        <v>737</v>
      </c>
      <c r="F519" t="s">
        <v>228</v>
      </c>
      <c r="H519" t="s">
        <v>738</v>
      </c>
      <c r="I519" s="170" t="s">
        <v>75</v>
      </c>
      <c r="J519" t="s">
        <v>76</v>
      </c>
      <c r="K519" t="s">
        <v>214</v>
      </c>
      <c r="L519" t="s">
        <v>381</v>
      </c>
      <c r="M519" t="s">
        <v>382</v>
      </c>
      <c r="N519" t="s">
        <v>217</v>
      </c>
      <c r="O519" t="s">
        <v>263</v>
      </c>
      <c r="P519" t="s">
        <v>362</v>
      </c>
      <c r="Q519" t="s">
        <v>363</v>
      </c>
      <c r="R519" t="s">
        <v>364</v>
      </c>
      <c r="S519" t="s">
        <v>264</v>
      </c>
      <c r="T519" t="s">
        <v>265</v>
      </c>
      <c r="U519" s="61" t="s">
        <v>266</v>
      </c>
      <c r="V519" t="s">
        <v>710</v>
      </c>
      <c r="W519" t="s">
        <v>263</v>
      </c>
      <c r="X519" s="59">
        <v>200</v>
      </c>
      <c r="Y519" s="59">
        <v>200</v>
      </c>
      <c r="AA519" s="146" t="str">
        <f t="shared" si="117"/>
        <v>EX</v>
      </c>
      <c r="AB519" s="146">
        <f t="shared" si="119"/>
        <v>0</v>
      </c>
      <c r="AC519" t="str">
        <f t="shared" si="110"/>
        <v>EX</v>
      </c>
      <c r="AD519" s="74">
        <f t="shared" si="111"/>
        <v>200</v>
      </c>
      <c r="AE519" s="74">
        <f t="shared" si="116"/>
        <v>200</v>
      </c>
      <c r="AF519">
        <v>1</v>
      </c>
      <c r="AG519">
        <v>0</v>
      </c>
      <c r="AH519" s="74">
        <v>0</v>
      </c>
      <c r="AJ519" s="74">
        <f t="shared" si="112"/>
        <v>0</v>
      </c>
      <c r="AK519" s="74">
        <f t="shared" si="118"/>
        <v>200</v>
      </c>
      <c r="AL519" t="str">
        <f t="shared" si="113"/>
        <v>N</v>
      </c>
      <c r="AN519" t="s">
        <v>77</v>
      </c>
      <c r="AO519" t="s">
        <v>76</v>
      </c>
      <c r="AP519" t="str">
        <f t="shared" si="114"/>
        <v>91</v>
      </c>
      <c r="AQ519" s="145" t="s">
        <v>1826</v>
      </c>
      <c r="AR519" t="str">
        <f t="shared" si="115"/>
        <v>1-Adjusted Base Budget</v>
      </c>
      <c r="AS519" s="145" t="s">
        <v>1827</v>
      </c>
      <c r="AT519" t="s">
        <v>213</v>
      </c>
      <c r="AV519" t="str">
        <f t="shared" si="109"/>
        <v>VPR</v>
      </c>
      <c r="AW519" t="str">
        <f t="shared" si="120"/>
        <v>VP FOR RESEARCH</v>
      </c>
    </row>
    <row r="520" spans="1:49">
      <c r="A520" s="59">
        <v>2018</v>
      </c>
      <c r="B520" t="s">
        <v>137</v>
      </c>
      <c r="C520" t="s">
        <v>732</v>
      </c>
      <c r="D520" t="s">
        <v>733</v>
      </c>
      <c r="E520" t="s">
        <v>736</v>
      </c>
      <c r="F520" t="s">
        <v>228</v>
      </c>
      <c r="H520" t="s">
        <v>733</v>
      </c>
      <c r="I520" s="170" t="s">
        <v>75</v>
      </c>
      <c r="J520" t="s">
        <v>76</v>
      </c>
      <c r="K520" t="s">
        <v>214</v>
      </c>
      <c r="L520" t="s">
        <v>499</v>
      </c>
      <c r="M520" t="s">
        <v>500</v>
      </c>
      <c r="N520" t="s">
        <v>217</v>
      </c>
      <c r="O520" t="s">
        <v>263</v>
      </c>
      <c r="P520" t="s">
        <v>379</v>
      </c>
      <c r="Q520" t="s">
        <v>379</v>
      </c>
      <c r="R520" t="s">
        <v>380</v>
      </c>
      <c r="S520" t="s">
        <v>264</v>
      </c>
      <c r="T520" t="s">
        <v>265</v>
      </c>
      <c r="U520" s="61" t="s">
        <v>266</v>
      </c>
      <c r="V520" t="s">
        <v>710</v>
      </c>
      <c r="W520" t="s">
        <v>263</v>
      </c>
      <c r="X520" s="59">
        <v>60</v>
      </c>
      <c r="Y520" s="59">
        <v>60</v>
      </c>
      <c r="AA520" s="146" t="str">
        <f t="shared" si="117"/>
        <v>EX</v>
      </c>
      <c r="AB520" s="146">
        <f t="shared" si="119"/>
        <v>0</v>
      </c>
      <c r="AC520" t="str">
        <f t="shared" si="110"/>
        <v>EX</v>
      </c>
      <c r="AD520" s="74">
        <f t="shared" si="111"/>
        <v>60</v>
      </c>
      <c r="AE520" s="74">
        <f t="shared" si="116"/>
        <v>60</v>
      </c>
      <c r="AF520">
        <v>1</v>
      </c>
      <c r="AG520">
        <v>0</v>
      </c>
      <c r="AH520" s="74">
        <v>0</v>
      </c>
      <c r="AJ520" s="74">
        <f t="shared" si="112"/>
        <v>0</v>
      </c>
      <c r="AK520" s="74">
        <f t="shared" si="118"/>
        <v>60</v>
      </c>
      <c r="AL520" t="str">
        <f t="shared" si="113"/>
        <v>N</v>
      </c>
      <c r="AN520" t="s">
        <v>77</v>
      </c>
      <c r="AO520" t="s">
        <v>76</v>
      </c>
      <c r="AP520" t="str">
        <f t="shared" si="114"/>
        <v>91</v>
      </c>
      <c r="AQ520" s="145" t="s">
        <v>1826</v>
      </c>
      <c r="AR520" t="str">
        <f t="shared" si="115"/>
        <v>1-Adjusted Base Budget</v>
      </c>
      <c r="AS520" s="145" t="s">
        <v>1827</v>
      </c>
      <c r="AT520" t="s">
        <v>213</v>
      </c>
      <c r="AV520" t="str">
        <f t="shared" si="109"/>
        <v>VPR</v>
      </c>
      <c r="AW520" t="str">
        <f t="shared" si="120"/>
        <v>VP FOR RESEARCH</v>
      </c>
    </row>
    <row r="521" spans="1:49">
      <c r="A521" s="59">
        <v>2018</v>
      </c>
      <c r="B521" t="s">
        <v>137</v>
      </c>
      <c r="C521" t="s">
        <v>732</v>
      </c>
      <c r="D521" t="s">
        <v>733</v>
      </c>
      <c r="E521" t="s">
        <v>736</v>
      </c>
      <c r="F521" t="s">
        <v>228</v>
      </c>
      <c r="H521" t="s">
        <v>733</v>
      </c>
      <c r="I521" s="170" t="s">
        <v>75</v>
      </c>
      <c r="J521" t="s">
        <v>76</v>
      </c>
      <c r="K521" t="s">
        <v>214</v>
      </c>
      <c r="L521" t="s">
        <v>501</v>
      </c>
      <c r="M521" t="s">
        <v>502</v>
      </c>
      <c r="N521" t="s">
        <v>217</v>
      </c>
      <c r="O521" t="s">
        <v>263</v>
      </c>
      <c r="P521" t="s">
        <v>379</v>
      </c>
      <c r="Q521" t="s">
        <v>379</v>
      </c>
      <c r="R521" t="s">
        <v>380</v>
      </c>
      <c r="S521" t="s">
        <v>264</v>
      </c>
      <c r="T521" t="s">
        <v>265</v>
      </c>
      <c r="U521" s="61" t="s">
        <v>266</v>
      </c>
      <c r="V521" t="s">
        <v>710</v>
      </c>
      <c r="W521" t="s">
        <v>263</v>
      </c>
      <c r="X521" s="59">
        <v>100</v>
      </c>
      <c r="Y521" s="59">
        <v>100</v>
      </c>
      <c r="AA521" s="146" t="str">
        <f t="shared" si="117"/>
        <v>EX</v>
      </c>
      <c r="AB521" s="146">
        <f t="shared" si="119"/>
        <v>0</v>
      </c>
      <c r="AC521" t="str">
        <f t="shared" si="110"/>
        <v>EX</v>
      </c>
      <c r="AD521" s="74">
        <f t="shared" si="111"/>
        <v>100</v>
      </c>
      <c r="AE521" s="74">
        <f t="shared" si="116"/>
        <v>100</v>
      </c>
      <c r="AF521">
        <v>1</v>
      </c>
      <c r="AG521">
        <v>0</v>
      </c>
      <c r="AH521" s="74">
        <v>0</v>
      </c>
      <c r="AJ521" s="74">
        <f t="shared" si="112"/>
        <v>0</v>
      </c>
      <c r="AK521" s="74">
        <f t="shared" si="118"/>
        <v>100</v>
      </c>
      <c r="AL521" t="str">
        <f t="shared" si="113"/>
        <v>N</v>
      </c>
      <c r="AN521" t="s">
        <v>77</v>
      </c>
      <c r="AO521" t="s">
        <v>76</v>
      </c>
      <c r="AP521" t="str">
        <f t="shared" si="114"/>
        <v>91</v>
      </c>
      <c r="AQ521" s="145" t="s">
        <v>1826</v>
      </c>
      <c r="AR521" t="str">
        <f t="shared" si="115"/>
        <v>1-Adjusted Base Budget</v>
      </c>
      <c r="AS521" s="145" t="s">
        <v>1827</v>
      </c>
      <c r="AT521" t="s">
        <v>213</v>
      </c>
      <c r="AV521" t="str">
        <f t="shared" si="109"/>
        <v>VPR</v>
      </c>
      <c r="AW521" t="str">
        <f t="shared" si="120"/>
        <v>VP FOR RESEARCH</v>
      </c>
    </row>
    <row r="522" spans="1:49">
      <c r="A522" s="59">
        <v>2018</v>
      </c>
      <c r="B522" t="s">
        <v>137</v>
      </c>
      <c r="C522" t="s">
        <v>732</v>
      </c>
      <c r="D522" t="s">
        <v>733</v>
      </c>
      <c r="E522" t="s">
        <v>736</v>
      </c>
      <c r="F522" t="s">
        <v>228</v>
      </c>
      <c r="H522" t="s">
        <v>733</v>
      </c>
      <c r="I522" s="170" t="s">
        <v>75</v>
      </c>
      <c r="J522" t="s">
        <v>76</v>
      </c>
      <c r="K522" t="s">
        <v>214</v>
      </c>
      <c r="L522" t="s">
        <v>503</v>
      </c>
      <c r="M522" t="s">
        <v>504</v>
      </c>
      <c r="N522" t="s">
        <v>217</v>
      </c>
      <c r="O522" t="s">
        <v>263</v>
      </c>
      <c r="P522" t="s">
        <v>379</v>
      </c>
      <c r="Q522" t="s">
        <v>379</v>
      </c>
      <c r="R522" t="s">
        <v>380</v>
      </c>
      <c r="S522" t="s">
        <v>264</v>
      </c>
      <c r="T522" t="s">
        <v>265</v>
      </c>
      <c r="U522" s="61" t="s">
        <v>266</v>
      </c>
      <c r="V522" t="s">
        <v>710</v>
      </c>
      <c r="W522" t="s">
        <v>263</v>
      </c>
      <c r="X522" s="59">
        <v>100</v>
      </c>
      <c r="Y522" s="59">
        <v>100</v>
      </c>
      <c r="AA522" s="146" t="str">
        <f t="shared" si="117"/>
        <v>EX</v>
      </c>
      <c r="AB522" s="146">
        <f t="shared" si="119"/>
        <v>0</v>
      </c>
      <c r="AC522" t="str">
        <f t="shared" si="110"/>
        <v>EX</v>
      </c>
      <c r="AD522" s="74">
        <f t="shared" si="111"/>
        <v>100</v>
      </c>
      <c r="AE522" s="74">
        <f t="shared" si="116"/>
        <v>100</v>
      </c>
      <c r="AF522">
        <v>1</v>
      </c>
      <c r="AG522">
        <v>0</v>
      </c>
      <c r="AH522" s="74">
        <v>0</v>
      </c>
      <c r="AJ522" s="74">
        <f t="shared" si="112"/>
        <v>0</v>
      </c>
      <c r="AK522" s="74">
        <f t="shared" si="118"/>
        <v>100</v>
      </c>
      <c r="AL522" t="str">
        <f t="shared" si="113"/>
        <v>N</v>
      </c>
      <c r="AN522" t="s">
        <v>77</v>
      </c>
      <c r="AO522" t="s">
        <v>76</v>
      </c>
      <c r="AP522" t="str">
        <f t="shared" si="114"/>
        <v>91</v>
      </c>
      <c r="AQ522" s="145" t="s">
        <v>1826</v>
      </c>
      <c r="AR522" t="str">
        <f t="shared" si="115"/>
        <v>1-Adjusted Base Budget</v>
      </c>
      <c r="AS522" s="145" t="s">
        <v>1827</v>
      </c>
      <c r="AT522" t="s">
        <v>213</v>
      </c>
      <c r="AV522" t="str">
        <f t="shared" si="109"/>
        <v>VPR</v>
      </c>
      <c r="AW522" t="str">
        <f t="shared" si="120"/>
        <v>VP FOR RESEARCH</v>
      </c>
    </row>
    <row r="523" spans="1:49">
      <c r="A523" s="59">
        <v>2018</v>
      </c>
      <c r="B523" t="s">
        <v>137</v>
      </c>
      <c r="C523" t="s">
        <v>732</v>
      </c>
      <c r="D523" t="s">
        <v>733</v>
      </c>
      <c r="E523" t="s">
        <v>736</v>
      </c>
      <c r="F523" t="s">
        <v>228</v>
      </c>
      <c r="H523" t="s">
        <v>733</v>
      </c>
      <c r="I523" s="170" t="s">
        <v>75</v>
      </c>
      <c r="J523" t="s">
        <v>76</v>
      </c>
      <c r="K523" t="s">
        <v>214</v>
      </c>
      <c r="L523" t="s">
        <v>743</v>
      </c>
      <c r="M523" t="s">
        <v>744</v>
      </c>
      <c r="N523" t="s">
        <v>217</v>
      </c>
      <c r="O523" t="s">
        <v>263</v>
      </c>
      <c r="P523" t="s">
        <v>517</v>
      </c>
      <c r="Q523" t="s">
        <v>518</v>
      </c>
      <c r="R523" t="s">
        <v>519</v>
      </c>
      <c r="S523" t="s">
        <v>264</v>
      </c>
      <c r="T523" t="s">
        <v>265</v>
      </c>
      <c r="U523" s="61" t="s">
        <v>266</v>
      </c>
      <c r="V523" t="s">
        <v>710</v>
      </c>
      <c r="W523" t="s">
        <v>263</v>
      </c>
      <c r="X523" s="59">
        <v>14919</v>
      </c>
      <c r="Y523" s="59">
        <v>14919</v>
      </c>
      <c r="AA523" s="146" t="str">
        <f t="shared" si="117"/>
        <v>EX</v>
      </c>
      <c r="AB523" s="146">
        <f t="shared" si="119"/>
        <v>0</v>
      </c>
      <c r="AC523" t="str">
        <f t="shared" si="110"/>
        <v>EX</v>
      </c>
      <c r="AD523" s="74">
        <f t="shared" si="111"/>
        <v>14919</v>
      </c>
      <c r="AE523" s="74">
        <f t="shared" si="116"/>
        <v>14919</v>
      </c>
      <c r="AF523">
        <v>1</v>
      </c>
      <c r="AG523">
        <v>0</v>
      </c>
      <c r="AH523" s="74">
        <v>0</v>
      </c>
      <c r="AJ523" s="74">
        <f t="shared" si="112"/>
        <v>0</v>
      </c>
      <c r="AK523" s="74">
        <f t="shared" si="118"/>
        <v>14919</v>
      </c>
      <c r="AL523" t="str">
        <f t="shared" si="113"/>
        <v>N</v>
      </c>
      <c r="AN523" t="s">
        <v>77</v>
      </c>
      <c r="AO523" t="s">
        <v>76</v>
      </c>
      <c r="AP523" t="str">
        <f t="shared" si="114"/>
        <v>91</v>
      </c>
      <c r="AQ523" s="145" t="s">
        <v>1826</v>
      </c>
      <c r="AR523" t="str">
        <f t="shared" si="115"/>
        <v>1-Adjusted Base Budget</v>
      </c>
      <c r="AS523" s="145" t="s">
        <v>1827</v>
      </c>
      <c r="AT523" t="s">
        <v>213</v>
      </c>
      <c r="AV523" t="str">
        <f t="shared" si="109"/>
        <v>VPR</v>
      </c>
      <c r="AW523" t="str">
        <f t="shared" si="120"/>
        <v>VP FOR RESEARCH</v>
      </c>
    </row>
    <row r="524" spans="1:49">
      <c r="A524" s="59">
        <v>2018</v>
      </c>
      <c r="B524" t="s">
        <v>137</v>
      </c>
      <c r="C524" t="s">
        <v>732</v>
      </c>
      <c r="D524" t="s">
        <v>733</v>
      </c>
      <c r="E524" t="s">
        <v>734</v>
      </c>
      <c r="F524" t="s">
        <v>228</v>
      </c>
      <c r="H524" t="s">
        <v>735</v>
      </c>
      <c r="I524" s="170" t="s">
        <v>75</v>
      </c>
      <c r="J524" t="s">
        <v>76</v>
      </c>
      <c r="K524" t="s">
        <v>214</v>
      </c>
      <c r="L524" t="s">
        <v>745</v>
      </c>
      <c r="M524" t="s">
        <v>746</v>
      </c>
      <c r="N524" t="s">
        <v>217</v>
      </c>
      <c r="O524" t="s">
        <v>263</v>
      </c>
      <c r="P524" t="s">
        <v>387</v>
      </c>
      <c r="Q524" t="s">
        <v>386</v>
      </c>
      <c r="R524" t="s">
        <v>388</v>
      </c>
      <c r="S524" t="s">
        <v>264</v>
      </c>
      <c r="T524" t="s">
        <v>265</v>
      </c>
      <c r="U524" s="61" t="s">
        <v>266</v>
      </c>
      <c r="V524" t="s">
        <v>710</v>
      </c>
      <c r="W524" t="s">
        <v>263</v>
      </c>
      <c r="X524" s="59">
        <v>1500</v>
      </c>
      <c r="Y524" s="59">
        <v>1500</v>
      </c>
      <c r="AA524" s="146" t="str">
        <f t="shared" si="117"/>
        <v>EX</v>
      </c>
      <c r="AB524" s="146">
        <f t="shared" si="119"/>
        <v>0</v>
      </c>
      <c r="AC524" t="str">
        <f t="shared" si="110"/>
        <v>EX</v>
      </c>
      <c r="AD524" s="74">
        <f t="shared" si="111"/>
        <v>1500</v>
      </c>
      <c r="AE524" s="74">
        <f t="shared" si="116"/>
        <v>1500</v>
      </c>
      <c r="AF524">
        <v>1</v>
      </c>
      <c r="AG524">
        <v>0</v>
      </c>
      <c r="AH524" s="74">
        <v>0</v>
      </c>
      <c r="AJ524" s="74">
        <f t="shared" si="112"/>
        <v>0</v>
      </c>
      <c r="AK524" s="74">
        <f t="shared" si="118"/>
        <v>1500</v>
      </c>
      <c r="AL524" t="str">
        <f t="shared" si="113"/>
        <v>N</v>
      </c>
      <c r="AN524" t="s">
        <v>77</v>
      </c>
      <c r="AO524" t="s">
        <v>76</v>
      </c>
      <c r="AP524" t="str">
        <f t="shared" si="114"/>
        <v>91</v>
      </c>
      <c r="AQ524" s="145" t="s">
        <v>1826</v>
      </c>
      <c r="AR524" t="str">
        <f t="shared" si="115"/>
        <v>1-Adjusted Base Budget</v>
      </c>
      <c r="AS524" s="145" t="s">
        <v>1827</v>
      </c>
      <c r="AT524" t="s">
        <v>213</v>
      </c>
      <c r="AV524" t="str">
        <f t="shared" ref="AV524:AV587" si="121">IF(AND($AN524="UAVP",$Z524="OE"),$AN524 &amp; "-OE",IF(AND($AN524="VPIT",OR($Z524="SS",$Z524="IT")),$AN524 &amp; "-SS",$AN524))</f>
        <v>VPR</v>
      </c>
      <c r="AW524" t="str">
        <f t="shared" si="120"/>
        <v>VP FOR RESEARCH</v>
      </c>
    </row>
    <row r="525" spans="1:49">
      <c r="A525" s="59">
        <v>2018</v>
      </c>
      <c r="B525" t="s">
        <v>137</v>
      </c>
      <c r="C525" t="s">
        <v>732</v>
      </c>
      <c r="D525" t="s">
        <v>733</v>
      </c>
      <c r="E525" t="s">
        <v>741</v>
      </c>
      <c r="F525" t="s">
        <v>228</v>
      </c>
      <c r="H525" t="s">
        <v>742</v>
      </c>
      <c r="I525" s="170" t="s">
        <v>75</v>
      </c>
      <c r="J525" t="s">
        <v>76</v>
      </c>
      <c r="K525" t="s">
        <v>214</v>
      </c>
      <c r="L525" t="s">
        <v>525</v>
      </c>
      <c r="M525" t="s">
        <v>526</v>
      </c>
      <c r="N525" t="s">
        <v>217</v>
      </c>
      <c r="O525" t="s">
        <v>263</v>
      </c>
      <c r="P525" t="s">
        <v>379</v>
      </c>
      <c r="Q525" t="s">
        <v>379</v>
      </c>
      <c r="R525" t="s">
        <v>380</v>
      </c>
      <c r="S525" t="s">
        <v>264</v>
      </c>
      <c r="T525" t="s">
        <v>265</v>
      </c>
      <c r="U525" s="61" t="s">
        <v>266</v>
      </c>
      <c r="V525" t="s">
        <v>710</v>
      </c>
      <c r="W525" t="s">
        <v>263</v>
      </c>
      <c r="X525" s="59">
        <v>1200</v>
      </c>
      <c r="Y525" s="59">
        <v>1200</v>
      </c>
      <c r="AA525" s="146" t="str">
        <f t="shared" si="117"/>
        <v>EX</v>
      </c>
      <c r="AB525" s="146">
        <f t="shared" si="119"/>
        <v>0</v>
      </c>
      <c r="AC525" t="str">
        <f t="shared" si="110"/>
        <v>EX</v>
      </c>
      <c r="AD525" s="74">
        <f t="shared" si="111"/>
        <v>1200</v>
      </c>
      <c r="AE525" s="74">
        <f t="shared" si="116"/>
        <v>1200</v>
      </c>
      <c r="AF525">
        <v>1</v>
      </c>
      <c r="AG525">
        <v>0</v>
      </c>
      <c r="AH525" s="74">
        <v>0</v>
      </c>
      <c r="AJ525" s="74">
        <f t="shared" si="112"/>
        <v>0</v>
      </c>
      <c r="AK525" s="74">
        <f t="shared" si="118"/>
        <v>1200</v>
      </c>
      <c r="AL525" t="str">
        <f t="shared" si="113"/>
        <v>N</v>
      </c>
      <c r="AN525" t="s">
        <v>77</v>
      </c>
      <c r="AO525" t="s">
        <v>76</v>
      </c>
      <c r="AP525" t="str">
        <f t="shared" si="114"/>
        <v>91</v>
      </c>
      <c r="AQ525" s="145" t="s">
        <v>1826</v>
      </c>
      <c r="AR525" t="str">
        <f t="shared" si="115"/>
        <v>1-Adjusted Base Budget</v>
      </c>
      <c r="AS525" s="145" t="s">
        <v>1827</v>
      </c>
      <c r="AT525" t="s">
        <v>213</v>
      </c>
      <c r="AV525" t="str">
        <f t="shared" si="121"/>
        <v>VPR</v>
      </c>
      <c r="AW525" t="str">
        <f t="shared" si="120"/>
        <v>VP FOR RESEARCH</v>
      </c>
    </row>
    <row r="526" spans="1:49">
      <c r="A526" s="59">
        <v>2018</v>
      </c>
      <c r="B526" t="s">
        <v>137</v>
      </c>
      <c r="C526" t="s">
        <v>732</v>
      </c>
      <c r="D526" t="s">
        <v>733</v>
      </c>
      <c r="E526" t="s">
        <v>736</v>
      </c>
      <c r="F526" t="s">
        <v>228</v>
      </c>
      <c r="H526" t="s">
        <v>733</v>
      </c>
      <c r="I526" s="170" t="s">
        <v>75</v>
      </c>
      <c r="J526" t="s">
        <v>76</v>
      </c>
      <c r="K526" t="s">
        <v>214</v>
      </c>
      <c r="L526" t="s">
        <v>389</v>
      </c>
      <c r="M526" t="s">
        <v>390</v>
      </c>
      <c r="N526" t="s">
        <v>217</v>
      </c>
      <c r="O526" t="s">
        <v>263</v>
      </c>
      <c r="P526" t="s">
        <v>379</v>
      </c>
      <c r="Q526" t="s">
        <v>379</v>
      </c>
      <c r="R526" t="s">
        <v>380</v>
      </c>
      <c r="S526" t="s">
        <v>264</v>
      </c>
      <c r="T526" t="s">
        <v>265</v>
      </c>
      <c r="U526" s="61" t="s">
        <v>266</v>
      </c>
      <c r="V526" t="s">
        <v>710</v>
      </c>
      <c r="W526" t="s">
        <v>263</v>
      </c>
      <c r="X526" s="59">
        <v>4000</v>
      </c>
      <c r="Y526" s="59">
        <v>4000</v>
      </c>
      <c r="AA526" s="146" t="str">
        <f t="shared" si="117"/>
        <v>EX</v>
      </c>
      <c r="AB526" s="146">
        <f t="shared" si="119"/>
        <v>0</v>
      </c>
      <c r="AC526" t="str">
        <f t="shared" si="110"/>
        <v>EX</v>
      </c>
      <c r="AD526" s="74">
        <f t="shared" si="111"/>
        <v>4000</v>
      </c>
      <c r="AE526" s="74">
        <f t="shared" si="116"/>
        <v>4000</v>
      </c>
      <c r="AF526">
        <v>1</v>
      </c>
      <c r="AG526">
        <v>0</v>
      </c>
      <c r="AH526" s="74">
        <v>0</v>
      </c>
      <c r="AJ526" s="74">
        <f t="shared" si="112"/>
        <v>0</v>
      </c>
      <c r="AK526" s="74">
        <f t="shared" si="118"/>
        <v>4000</v>
      </c>
      <c r="AL526" t="str">
        <f t="shared" si="113"/>
        <v>N</v>
      </c>
      <c r="AN526" t="s">
        <v>77</v>
      </c>
      <c r="AO526" t="s">
        <v>76</v>
      </c>
      <c r="AP526" t="str">
        <f t="shared" si="114"/>
        <v>91</v>
      </c>
      <c r="AQ526" s="145" t="s">
        <v>1826</v>
      </c>
      <c r="AR526" t="str">
        <f t="shared" si="115"/>
        <v>1-Adjusted Base Budget</v>
      </c>
      <c r="AS526" s="145" t="s">
        <v>1827</v>
      </c>
      <c r="AT526" t="s">
        <v>213</v>
      </c>
      <c r="AV526" t="str">
        <f t="shared" si="121"/>
        <v>VPR</v>
      </c>
      <c r="AW526" t="str">
        <f t="shared" si="120"/>
        <v>VP FOR RESEARCH</v>
      </c>
    </row>
    <row r="527" spans="1:49">
      <c r="A527" s="59">
        <v>2018</v>
      </c>
      <c r="B527" t="s">
        <v>137</v>
      </c>
      <c r="C527" t="s">
        <v>732</v>
      </c>
      <c r="D527" t="s">
        <v>733</v>
      </c>
      <c r="E527" t="s">
        <v>734</v>
      </c>
      <c r="F527" t="s">
        <v>228</v>
      </c>
      <c r="H527" t="s">
        <v>735</v>
      </c>
      <c r="I527" s="170" t="s">
        <v>75</v>
      </c>
      <c r="J527" t="s">
        <v>76</v>
      </c>
      <c r="K527" t="s">
        <v>214</v>
      </c>
      <c r="L527" t="s">
        <v>389</v>
      </c>
      <c r="M527" t="s">
        <v>390</v>
      </c>
      <c r="N527" t="s">
        <v>217</v>
      </c>
      <c r="O527" t="s">
        <v>263</v>
      </c>
      <c r="P527" t="s">
        <v>379</v>
      </c>
      <c r="Q527" t="s">
        <v>379</v>
      </c>
      <c r="R527" t="s">
        <v>380</v>
      </c>
      <c r="S527" t="s">
        <v>264</v>
      </c>
      <c r="T527" t="s">
        <v>265</v>
      </c>
      <c r="U527" s="61" t="s">
        <v>266</v>
      </c>
      <c r="V527" t="s">
        <v>710</v>
      </c>
      <c r="W527" t="s">
        <v>263</v>
      </c>
      <c r="X527" s="59">
        <v>600</v>
      </c>
      <c r="Y527" s="59">
        <v>600</v>
      </c>
      <c r="AA527" s="146" t="str">
        <f t="shared" si="117"/>
        <v>EX</v>
      </c>
      <c r="AB527" s="146">
        <f t="shared" si="119"/>
        <v>0</v>
      </c>
      <c r="AC527" t="str">
        <f t="shared" si="110"/>
        <v>EX</v>
      </c>
      <c r="AD527" s="74">
        <f t="shared" si="111"/>
        <v>600</v>
      </c>
      <c r="AE527" s="74">
        <f t="shared" si="116"/>
        <v>600</v>
      </c>
      <c r="AF527">
        <v>1</v>
      </c>
      <c r="AG527">
        <v>0</v>
      </c>
      <c r="AH527" s="74">
        <v>0</v>
      </c>
      <c r="AJ527" s="74">
        <f t="shared" si="112"/>
        <v>0</v>
      </c>
      <c r="AK527" s="74">
        <f t="shared" si="118"/>
        <v>600</v>
      </c>
      <c r="AL527" t="str">
        <f t="shared" si="113"/>
        <v>N</v>
      </c>
      <c r="AN527" t="s">
        <v>77</v>
      </c>
      <c r="AO527" t="s">
        <v>76</v>
      </c>
      <c r="AP527" t="str">
        <f t="shared" si="114"/>
        <v>91</v>
      </c>
      <c r="AQ527" s="145" t="s">
        <v>1826</v>
      </c>
      <c r="AR527" t="str">
        <f t="shared" si="115"/>
        <v>1-Adjusted Base Budget</v>
      </c>
      <c r="AS527" s="145" t="s">
        <v>1827</v>
      </c>
      <c r="AT527" t="s">
        <v>213</v>
      </c>
      <c r="AV527" t="str">
        <f t="shared" si="121"/>
        <v>VPR</v>
      </c>
      <c r="AW527" t="str">
        <f t="shared" si="120"/>
        <v>VP FOR RESEARCH</v>
      </c>
    </row>
    <row r="528" spans="1:49">
      <c r="A528" s="59">
        <v>2018</v>
      </c>
      <c r="B528" t="s">
        <v>137</v>
      </c>
      <c r="C528" t="s">
        <v>732</v>
      </c>
      <c r="D528" t="s">
        <v>733</v>
      </c>
      <c r="E528" t="s">
        <v>736</v>
      </c>
      <c r="F528" t="s">
        <v>228</v>
      </c>
      <c r="H528" t="s">
        <v>733</v>
      </c>
      <c r="I528" s="170" t="s">
        <v>75</v>
      </c>
      <c r="J528" t="s">
        <v>76</v>
      </c>
      <c r="K528" t="s">
        <v>214</v>
      </c>
      <c r="L528" t="s">
        <v>529</v>
      </c>
      <c r="M528" t="s">
        <v>530</v>
      </c>
      <c r="N528" t="s">
        <v>217</v>
      </c>
      <c r="O528" t="s">
        <v>263</v>
      </c>
      <c r="P528" t="s">
        <v>393</v>
      </c>
      <c r="Q528" t="s">
        <v>394</v>
      </c>
      <c r="R528" t="s">
        <v>395</v>
      </c>
      <c r="S528" t="s">
        <v>264</v>
      </c>
      <c r="T528" t="s">
        <v>265</v>
      </c>
      <c r="U528" s="61" t="s">
        <v>266</v>
      </c>
      <c r="V528" t="s">
        <v>710</v>
      </c>
      <c r="W528" t="s">
        <v>263</v>
      </c>
      <c r="X528" s="59">
        <v>50</v>
      </c>
      <c r="Y528" s="59">
        <v>50</v>
      </c>
      <c r="AA528" s="146" t="str">
        <f t="shared" si="117"/>
        <v>EX</v>
      </c>
      <c r="AB528" s="146">
        <f t="shared" si="119"/>
        <v>0</v>
      </c>
      <c r="AC528" t="str">
        <f t="shared" si="110"/>
        <v>EX</v>
      </c>
      <c r="AD528" s="74">
        <f t="shared" si="111"/>
        <v>50</v>
      </c>
      <c r="AE528" s="74">
        <f t="shared" si="116"/>
        <v>50</v>
      </c>
      <c r="AF528">
        <v>1</v>
      </c>
      <c r="AG528">
        <v>0</v>
      </c>
      <c r="AH528" s="74">
        <v>0</v>
      </c>
      <c r="AJ528" s="74">
        <f t="shared" si="112"/>
        <v>0</v>
      </c>
      <c r="AK528" s="74">
        <f t="shared" si="118"/>
        <v>50</v>
      </c>
      <c r="AL528" t="str">
        <f t="shared" si="113"/>
        <v>N</v>
      </c>
      <c r="AN528" t="s">
        <v>77</v>
      </c>
      <c r="AO528" t="s">
        <v>76</v>
      </c>
      <c r="AP528" t="str">
        <f t="shared" si="114"/>
        <v>91</v>
      </c>
      <c r="AQ528" s="145" t="s">
        <v>1826</v>
      </c>
      <c r="AR528" t="str">
        <f t="shared" si="115"/>
        <v>1-Adjusted Base Budget</v>
      </c>
      <c r="AS528" s="145" t="s">
        <v>1827</v>
      </c>
      <c r="AT528" t="s">
        <v>213</v>
      </c>
      <c r="AV528" t="str">
        <f t="shared" si="121"/>
        <v>VPR</v>
      </c>
      <c r="AW528" t="str">
        <f t="shared" si="120"/>
        <v>VP FOR RESEARCH</v>
      </c>
    </row>
    <row r="529" spans="1:49">
      <c r="A529" s="59">
        <v>2018</v>
      </c>
      <c r="B529" t="s">
        <v>137</v>
      </c>
      <c r="C529" t="s">
        <v>732</v>
      </c>
      <c r="D529" t="s">
        <v>733</v>
      </c>
      <c r="E529" t="s">
        <v>736</v>
      </c>
      <c r="F529" t="s">
        <v>228</v>
      </c>
      <c r="H529" t="s">
        <v>733</v>
      </c>
      <c r="I529" s="170" t="s">
        <v>75</v>
      </c>
      <c r="J529" t="s">
        <v>76</v>
      </c>
      <c r="K529" t="s">
        <v>214</v>
      </c>
      <c r="L529" t="s">
        <v>531</v>
      </c>
      <c r="M529" t="s">
        <v>532</v>
      </c>
      <c r="N529" t="s">
        <v>217</v>
      </c>
      <c r="O529" t="s">
        <v>263</v>
      </c>
      <c r="P529" t="s">
        <v>533</v>
      </c>
      <c r="Q529" t="s">
        <v>534</v>
      </c>
      <c r="R529" t="s">
        <v>535</v>
      </c>
      <c r="S529" t="s">
        <v>264</v>
      </c>
      <c r="T529" t="s">
        <v>265</v>
      </c>
      <c r="U529" s="61" t="s">
        <v>266</v>
      </c>
      <c r="V529" t="s">
        <v>710</v>
      </c>
      <c r="W529" t="s">
        <v>263</v>
      </c>
      <c r="X529" s="59">
        <v>500</v>
      </c>
      <c r="Y529" s="59">
        <v>500</v>
      </c>
      <c r="AA529" s="146" t="str">
        <f t="shared" si="117"/>
        <v>EX</v>
      </c>
      <c r="AB529" s="146">
        <f t="shared" si="119"/>
        <v>0</v>
      </c>
      <c r="AC529" t="str">
        <f t="shared" si="110"/>
        <v>EX</v>
      </c>
      <c r="AD529" s="74">
        <f t="shared" si="111"/>
        <v>500</v>
      </c>
      <c r="AE529" s="74">
        <f t="shared" si="116"/>
        <v>500</v>
      </c>
      <c r="AF529">
        <v>1</v>
      </c>
      <c r="AG529">
        <v>0</v>
      </c>
      <c r="AH529" s="74">
        <v>0</v>
      </c>
      <c r="AJ529" s="74">
        <f t="shared" si="112"/>
        <v>0</v>
      </c>
      <c r="AK529" s="74">
        <f t="shared" si="118"/>
        <v>500</v>
      </c>
      <c r="AL529" t="str">
        <f t="shared" si="113"/>
        <v>N</v>
      </c>
      <c r="AN529" t="s">
        <v>77</v>
      </c>
      <c r="AO529" t="s">
        <v>76</v>
      </c>
      <c r="AP529" t="str">
        <f t="shared" si="114"/>
        <v>91</v>
      </c>
      <c r="AQ529" s="145" t="s">
        <v>1826</v>
      </c>
      <c r="AR529" t="str">
        <f t="shared" si="115"/>
        <v>1-Adjusted Base Budget</v>
      </c>
      <c r="AS529" s="145" t="s">
        <v>1827</v>
      </c>
      <c r="AT529" t="s">
        <v>213</v>
      </c>
      <c r="AV529" t="str">
        <f t="shared" si="121"/>
        <v>VPR</v>
      </c>
      <c r="AW529" t="str">
        <f t="shared" si="120"/>
        <v>VP FOR RESEARCH</v>
      </c>
    </row>
    <row r="530" spans="1:49">
      <c r="A530" s="59">
        <v>2018</v>
      </c>
      <c r="B530" t="s">
        <v>137</v>
      </c>
      <c r="C530" t="s">
        <v>732</v>
      </c>
      <c r="D530" t="s">
        <v>733</v>
      </c>
      <c r="E530" t="s">
        <v>736</v>
      </c>
      <c r="F530" t="s">
        <v>228</v>
      </c>
      <c r="H530" t="s">
        <v>733</v>
      </c>
      <c r="I530" s="170" t="s">
        <v>75</v>
      </c>
      <c r="J530" t="s">
        <v>76</v>
      </c>
      <c r="K530" t="s">
        <v>214</v>
      </c>
      <c r="L530" t="s">
        <v>536</v>
      </c>
      <c r="M530" t="s">
        <v>537</v>
      </c>
      <c r="N530" t="s">
        <v>217</v>
      </c>
      <c r="O530" t="s">
        <v>263</v>
      </c>
      <c r="P530" t="s">
        <v>533</v>
      </c>
      <c r="Q530" t="s">
        <v>534</v>
      </c>
      <c r="R530" t="s">
        <v>535</v>
      </c>
      <c r="S530" t="s">
        <v>264</v>
      </c>
      <c r="T530" t="s">
        <v>265</v>
      </c>
      <c r="U530" s="61" t="s">
        <v>266</v>
      </c>
      <c r="V530" t="s">
        <v>710</v>
      </c>
      <c r="W530" t="s">
        <v>263</v>
      </c>
      <c r="X530" s="59">
        <v>99</v>
      </c>
      <c r="Y530" s="59">
        <v>99</v>
      </c>
      <c r="AA530" s="146" t="str">
        <f t="shared" si="117"/>
        <v>EX</v>
      </c>
      <c r="AB530" s="146">
        <f t="shared" si="119"/>
        <v>0</v>
      </c>
      <c r="AC530" t="str">
        <f t="shared" si="110"/>
        <v>EX</v>
      </c>
      <c r="AD530" s="74">
        <f t="shared" si="111"/>
        <v>99</v>
      </c>
      <c r="AE530" s="74">
        <f t="shared" si="116"/>
        <v>99</v>
      </c>
      <c r="AF530">
        <v>1</v>
      </c>
      <c r="AG530">
        <v>0</v>
      </c>
      <c r="AH530" s="74">
        <v>0</v>
      </c>
      <c r="AJ530" s="74">
        <f t="shared" si="112"/>
        <v>0</v>
      </c>
      <c r="AK530" s="74">
        <f t="shared" si="118"/>
        <v>99</v>
      </c>
      <c r="AL530" t="str">
        <f t="shared" si="113"/>
        <v>N</v>
      </c>
      <c r="AN530" t="s">
        <v>77</v>
      </c>
      <c r="AO530" t="s">
        <v>76</v>
      </c>
      <c r="AP530" t="str">
        <f t="shared" si="114"/>
        <v>91</v>
      </c>
      <c r="AQ530" s="145" t="s">
        <v>1826</v>
      </c>
      <c r="AR530" t="str">
        <f t="shared" si="115"/>
        <v>1-Adjusted Base Budget</v>
      </c>
      <c r="AS530" s="145" t="s">
        <v>1827</v>
      </c>
      <c r="AT530" t="s">
        <v>213</v>
      </c>
      <c r="AV530" t="str">
        <f t="shared" si="121"/>
        <v>VPR</v>
      </c>
      <c r="AW530" t="str">
        <f t="shared" si="120"/>
        <v>VP FOR RESEARCH</v>
      </c>
    </row>
    <row r="531" spans="1:49">
      <c r="A531" s="59">
        <v>2018</v>
      </c>
      <c r="B531" t="s">
        <v>137</v>
      </c>
      <c r="C531" t="s">
        <v>732</v>
      </c>
      <c r="D531" t="s">
        <v>733</v>
      </c>
      <c r="E531" t="s">
        <v>736</v>
      </c>
      <c r="F531" t="s">
        <v>228</v>
      </c>
      <c r="H531" t="s">
        <v>733</v>
      </c>
      <c r="I531" s="170" t="s">
        <v>75</v>
      </c>
      <c r="J531" t="s">
        <v>76</v>
      </c>
      <c r="K531" t="s">
        <v>214</v>
      </c>
      <c r="L531" t="s">
        <v>540</v>
      </c>
      <c r="M531" t="s">
        <v>541</v>
      </c>
      <c r="N531" t="s">
        <v>217</v>
      </c>
      <c r="O531" t="s">
        <v>263</v>
      </c>
      <c r="P531" t="s">
        <v>533</v>
      </c>
      <c r="Q531" t="s">
        <v>534</v>
      </c>
      <c r="R531" t="s">
        <v>535</v>
      </c>
      <c r="S531" t="s">
        <v>264</v>
      </c>
      <c r="T531" t="s">
        <v>265</v>
      </c>
      <c r="U531" s="61" t="s">
        <v>266</v>
      </c>
      <c r="V531" t="s">
        <v>710</v>
      </c>
      <c r="W531" t="s">
        <v>263</v>
      </c>
      <c r="X531" s="59">
        <v>298</v>
      </c>
      <c r="Y531" s="59">
        <v>298</v>
      </c>
      <c r="AA531" s="146" t="str">
        <f t="shared" si="117"/>
        <v>EX</v>
      </c>
      <c r="AB531" s="146">
        <f t="shared" si="119"/>
        <v>0</v>
      </c>
      <c r="AC531" t="str">
        <f t="shared" ref="AC531:AC594" si="122">IF(O531 =AA531,W531,"Allot/Xfer IN")</f>
        <v>EX</v>
      </c>
      <c r="AD531" s="74">
        <f t="shared" ref="AD531:AD594" si="123">IF(O531 =AA531,Y531,-Y531)</f>
        <v>298</v>
      </c>
      <c r="AE531" s="74">
        <f t="shared" si="116"/>
        <v>298</v>
      </c>
      <c r="AF531">
        <v>1</v>
      </c>
      <c r="AG531">
        <v>0</v>
      </c>
      <c r="AH531" s="74">
        <v>0</v>
      </c>
      <c r="AJ531" s="74">
        <f t="shared" ref="AJ531:AJ594" si="124">SUM(AG531:AI531)</f>
        <v>0</v>
      </c>
      <c r="AK531" s="74">
        <f t="shared" si="118"/>
        <v>298</v>
      </c>
      <c r="AL531" t="str">
        <f t="shared" ref="AL531:AL594" si="125">IF(AF531&lt;&gt;1,"Y","N")</f>
        <v>N</v>
      </c>
      <c r="AN531" t="s">
        <v>77</v>
      </c>
      <c r="AO531" t="s">
        <v>76</v>
      </c>
      <c r="AP531" t="str">
        <f t="shared" ref="AP531:AP594" si="126">IF(AL531 ="Y","99",I531)</f>
        <v>91</v>
      </c>
      <c r="AQ531" s="145" t="s">
        <v>1826</v>
      </c>
      <c r="AR531" t="str">
        <f t="shared" ref="AR531:AR594" si="127">IF(AM531 ="y",AQ531,IF(AG531 &lt;&gt;0,"2-Provision for Compensation Incr","1-Adjusted Base Budget"))</f>
        <v>1-Adjusted Base Budget</v>
      </c>
      <c r="AS531" s="145" t="s">
        <v>1827</v>
      </c>
      <c r="AT531" t="s">
        <v>213</v>
      </c>
      <c r="AV531" t="str">
        <f t="shared" si="121"/>
        <v>VPR</v>
      </c>
      <c r="AW531" t="str">
        <f t="shared" si="120"/>
        <v>VP FOR RESEARCH</v>
      </c>
    </row>
    <row r="532" spans="1:49">
      <c r="A532" s="59">
        <v>2018</v>
      </c>
      <c r="B532" t="s">
        <v>137</v>
      </c>
      <c r="C532" t="s">
        <v>732</v>
      </c>
      <c r="D532" t="s">
        <v>733</v>
      </c>
      <c r="E532" t="s">
        <v>736</v>
      </c>
      <c r="F532" t="s">
        <v>228</v>
      </c>
      <c r="H532" t="s">
        <v>733</v>
      </c>
      <c r="I532" s="170" t="s">
        <v>75</v>
      </c>
      <c r="J532" t="s">
        <v>76</v>
      </c>
      <c r="K532" t="s">
        <v>214</v>
      </c>
      <c r="L532" t="s">
        <v>747</v>
      </c>
      <c r="M532" t="s">
        <v>748</v>
      </c>
      <c r="N532" t="s">
        <v>217</v>
      </c>
      <c r="O532" t="s">
        <v>263</v>
      </c>
      <c r="P532" t="s">
        <v>357</v>
      </c>
      <c r="Q532" t="s">
        <v>358</v>
      </c>
      <c r="R532" t="s">
        <v>359</v>
      </c>
      <c r="S532" t="s">
        <v>264</v>
      </c>
      <c r="T532" t="s">
        <v>265</v>
      </c>
      <c r="U532" s="61" t="s">
        <v>266</v>
      </c>
      <c r="V532" t="s">
        <v>710</v>
      </c>
      <c r="W532" t="s">
        <v>263</v>
      </c>
      <c r="X532" s="59">
        <v>3000</v>
      </c>
      <c r="Y532" s="59">
        <v>3000</v>
      </c>
      <c r="AA532" s="146" t="str">
        <f t="shared" si="117"/>
        <v>EX</v>
      </c>
      <c r="AB532" s="146">
        <f t="shared" si="119"/>
        <v>0</v>
      </c>
      <c r="AC532" t="str">
        <f t="shared" si="122"/>
        <v>EX</v>
      </c>
      <c r="AD532" s="74">
        <f t="shared" si="123"/>
        <v>3000</v>
      </c>
      <c r="AE532" s="74">
        <f t="shared" ref="AE532:AE595" si="128">Y532</f>
        <v>3000</v>
      </c>
      <c r="AF532">
        <v>1</v>
      </c>
      <c r="AG532">
        <v>0</v>
      </c>
      <c r="AH532" s="74">
        <v>0</v>
      </c>
      <c r="AJ532" s="74">
        <f t="shared" si="124"/>
        <v>0</v>
      </c>
      <c r="AK532" s="74">
        <f t="shared" si="118"/>
        <v>3000</v>
      </c>
      <c r="AL532" t="str">
        <f t="shared" si="125"/>
        <v>N</v>
      </c>
      <c r="AN532" t="s">
        <v>77</v>
      </c>
      <c r="AO532" t="s">
        <v>76</v>
      </c>
      <c r="AP532" t="str">
        <f t="shared" si="126"/>
        <v>91</v>
      </c>
      <c r="AQ532" s="145" t="s">
        <v>1826</v>
      </c>
      <c r="AR532" t="str">
        <f t="shared" si="127"/>
        <v>1-Adjusted Base Budget</v>
      </c>
      <c r="AS532" s="145" t="s">
        <v>1827</v>
      </c>
      <c r="AT532" t="s">
        <v>213</v>
      </c>
      <c r="AV532" t="str">
        <f t="shared" si="121"/>
        <v>VPR</v>
      </c>
      <c r="AW532" t="str">
        <f t="shared" si="120"/>
        <v>VP FOR RESEARCH</v>
      </c>
    </row>
    <row r="533" spans="1:49">
      <c r="A533" s="59">
        <v>2018</v>
      </c>
      <c r="B533" t="s">
        <v>137</v>
      </c>
      <c r="C533" t="s">
        <v>732</v>
      </c>
      <c r="D533" t="s">
        <v>733</v>
      </c>
      <c r="E533" t="s">
        <v>736</v>
      </c>
      <c r="F533" t="s">
        <v>228</v>
      </c>
      <c r="H533" t="s">
        <v>733</v>
      </c>
      <c r="I533" s="170" t="s">
        <v>75</v>
      </c>
      <c r="J533" t="s">
        <v>76</v>
      </c>
      <c r="K533" t="s">
        <v>214</v>
      </c>
      <c r="L533" t="s">
        <v>644</v>
      </c>
      <c r="M533" t="s">
        <v>645</v>
      </c>
      <c r="N533" t="s">
        <v>217</v>
      </c>
      <c r="O533" t="s">
        <v>263</v>
      </c>
      <c r="P533" t="s">
        <v>352</v>
      </c>
      <c r="Q533" t="s">
        <v>353</v>
      </c>
      <c r="R533" t="s">
        <v>354</v>
      </c>
      <c r="S533" t="s">
        <v>264</v>
      </c>
      <c r="T533" t="s">
        <v>265</v>
      </c>
      <c r="U533" s="61" t="s">
        <v>266</v>
      </c>
      <c r="V533" t="s">
        <v>710</v>
      </c>
      <c r="W533" t="s">
        <v>263</v>
      </c>
      <c r="X533" s="59">
        <v>750</v>
      </c>
      <c r="Y533" s="59">
        <v>750</v>
      </c>
      <c r="AA533" s="146" t="str">
        <f t="shared" si="117"/>
        <v>EX</v>
      </c>
      <c r="AB533" s="146">
        <f t="shared" si="119"/>
        <v>0</v>
      </c>
      <c r="AC533" t="str">
        <f t="shared" si="122"/>
        <v>EX</v>
      </c>
      <c r="AD533" s="74">
        <f t="shared" si="123"/>
        <v>750</v>
      </c>
      <c r="AE533" s="74">
        <f t="shared" si="128"/>
        <v>750</v>
      </c>
      <c r="AF533">
        <v>1</v>
      </c>
      <c r="AG533">
        <v>0</v>
      </c>
      <c r="AH533" s="74">
        <v>0</v>
      </c>
      <c r="AJ533" s="74">
        <f t="shared" si="124"/>
        <v>0</v>
      </c>
      <c r="AK533" s="74">
        <f t="shared" si="118"/>
        <v>750</v>
      </c>
      <c r="AL533" t="str">
        <f t="shared" si="125"/>
        <v>N</v>
      </c>
      <c r="AN533" t="s">
        <v>77</v>
      </c>
      <c r="AO533" t="s">
        <v>76</v>
      </c>
      <c r="AP533" t="str">
        <f t="shared" si="126"/>
        <v>91</v>
      </c>
      <c r="AQ533" s="145" t="s">
        <v>1826</v>
      </c>
      <c r="AR533" t="str">
        <f t="shared" si="127"/>
        <v>1-Adjusted Base Budget</v>
      </c>
      <c r="AS533" s="145" t="s">
        <v>1827</v>
      </c>
      <c r="AT533" t="s">
        <v>213</v>
      </c>
      <c r="AV533" t="str">
        <f t="shared" si="121"/>
        <v>VPR</v>
      </c>
      <c r="AW533" t="str">
        <f t="shared" si="120"/>
        <v>VP FOR RESEARCH</v>
      </c>
    </row>
    <row r="534" spans="1:49">
      <c r="A534" s="59">
        <v>2018</v>
      </c>
      <c r="B534" t="s">
        <v>137</v>
      </c>
      <c r="C534" t="s">
        <v>732</v>
      </c>
      <c r="D534" t="s">
        <v>733</v>
      </c>
      <c r="E534" t="s">
        <v>736</v>
      </c>
      <c r="F534" t="s">
        <v>228</v>
      </c>
      <c r="H534" t="s">
        <v>733</v>
      </c>
      <c r="I534" s="170" t="s">
        <v>75</v>
      </c>
      <c r="J534" t="s">
        <v>76</v>
      </c>
      <c r="K534" t="s">
        <v>214</v>
      </c>
      <c r="L534" t="s">
        <v>546</v>
      </c>
      <c r="M534" t="s">
        <v>547</v>
      </c>
      <c r="N534" t="s">
        <v>217</v>
      </c>
      <c r="O534" t="s">
        <v>263</v>
      </c>
      <c r="P534" t="s">
        <v>379</v>
      </c>
      <c r="Q534" t="s">
        <v>379</v>
      </c>
      <c r="R534" t="s">
        <v>380</v>
      </c>
      <c r="S534" t="s">
        <v>264</v>
      </c>
      <c r="T534" t="s">
        <v>265</v>
      </c>
      <c r="U534" s="61" t="s">
        <v>266</v>
      </c>
      <c r="V534" t="s">
        <v>710</v>
      </c>
      <c r="W534" t="s">
        <v>263</v>
      </c>
      <c r="X534" s="59">
        <v>100</v>
      </c>
      <c r="Y534" s="59">
        <v>100</v>
      </c>
      <c r="AA534" s="146" t="str">
        <f t="shared" si="117"/>
        <v>EX</v>
      </c>
      <c r="AB534" s="146">
        <f t="shared" si="119"/>
        <v>0</v>
      </c>
      <c r="AC534" t="str">
        <f t="shared" si="122"/>
        <v>EX</v>
      </c>
      <c r="AD534" s="74">
        <f t="shared" si="123"/>
        <v>100</v>
      </c>
      <c r="AE534" s="74">
        <f t="shared" si="128"/>
        <v>100</v>
      </c>
      <c r="AF534">
        <v>1</v>
      </c>
      <c r="AG534">
        <v>0</v>
      </c>
      <c r="AH534" s="74">
        <v>0</v>
      </c>
      <c r="AJ534" s="74">
        <f t="shared" si="124"/>
        <v>0</v>
      </c>
      <c r="AK534" s="74">
        <f t="shared" si="118"/>
        <v>100</v>
      </c>
      <c r="AL534" t="str">
        <f t="shared" si="125"/>
        <v>N</v>
      </c>
      <c r="AN534" t="s">
        <v>77</v>
      </c>
      <c r="AO534" t="s">
        <v>76</v>
      </c>
      <c r="AP534" t="str">
        <f t="shared" si="126"/>
        <v>91</v>
      </c>
      <c r="AQ534" s="145" t="s">
        <v>1826</v>
      </c>
      <c r="AR534" t="str">
        <f t="shared" si="127"/>
        <v>1-Adjusted Base Budget</v>
      </c>
      <c r="AS534" s="145" t="s">
        <v>1827</v>
      </c>
      <c r="AT534" t="s">
        <v>213</v>
      </c>
      <c r="AV534" t="str">
        <f t="shared" si="121"/>
        <v>VPR</v>
      </c>
      <c r="AW534" t="str">
        <f t="shared" si="120"/>
        <v>VP FOR RESEARCH</v>
      </c>
    </row>
    <row r="535" spans="1:49">
      <c r="A535" s="59">
        <v>2018</v>
      </c>
      <c r="B535" t="s">
        <v>137</v>
      </c>
      <c r="C535" t="s">
        <v>732</v>
      </c>
      <c r="D535" t="s">
        <v>733</v>
      </c>
      <c r="E535" t="s">
        <v>736</v>
      </c>
      <c r="F535" t="s">
        <v>228</v>
      </c>
      <c r="H535" t="s">
        <v>733</v>
      </c>
      <c r="I535" s="170" t="s">
        <v>75</v>
      </c>
      <c r="J535" t="s">
        <v>76</v>
      </c>
      <c r="K535" t="s">
        <v>214</v>
      </c>
      <c r="L535" t="s">
        <v>402</v>
      </c>
      <c r="M535" t="s">
        <v>403</v>
      </c>
      <c r="N535" t="s">
        <v>217</v>
      </c>
      <c r="O535" t="s">
        <v>263</v>
      </c>
      <c r="P535" t="s">
        <v>357</v>
      </c>
      <c r="Q535" t="s">
        <v>358</v>
      </c>
      <c r="R535" t="s">
        <v>359</v>
      </c>
      <c r="S535" t="s">
        <v>264</v>
      </c>
      <c r="T535" t="s">
        <v>265</v>
      </c>
      <c r="U535" s="61" t="s">
        <v>266</v>
      </c>
      <c r="V535" t="s">
        <v>710</v>
      </c>
      <c r="W535" t="s">
        <v>263</v>
      </c>
      <c r="X535" s="59">
        <v>35</v>
      </c>
      <c r="Y535" s="59">
        <v>35</v>
      </c>
      <c r="AA535" s="146" t="str">
        <f t="shared" si="117"/>
        <v>EX</v>
      </c>
      <c r="AB535" s="146">
        <f t="shared" si="119"/>
        <v>0</v>
      </c>
      <c r="AC535" t="str">
        <f t="shared" si="122"/>
        <v>EX</v>
      </c>
      <c r="AD535" s="74">
        <f t="shared" si="123"/>
        <v>35</v>
      </c>
      <c r="AE535" s="74">
        <f t="shared" si="128"/>
        <v>35</v>
      </c>
      <c r="AF535">
        <v>1</v>
      </c>
      <c r="AG535">
        <v>0</v>
      </c>
      <c r="AH535" s="74">
        <v>0</v>
      </c>
      <c r="AJ535" s="74">
        <f t="shared" si="124"/>
        <v>0</v>
      </c>
      <c r="AK535" s="74">
        <f t="shared" si="118"/>
        <v>35</v>
      </c>
      <c r="AL535" t="str">
        <f t="shared" si="125"/>
        <v>N</v>
      </c>
      <c r="AN535" t="s">
        <v>77</v>
      </c>
      <c r="AO535" t="s">
        <v>76</v>
      </c>
      <c r="AP535" t="str">
        <f t="shared" si="126"/>
        <v>91</v>
      </c>
      <c r="AQ535" s="145" t="s">
        <v>1826</v>
      </c>
      <c r="AR535" t="str">
        <f t="shared" si="127"/>
        <v>1-Adjusted Base Budget</v>
      </c>
      <c r="AS535" s="145" t="s">
        <v>1827</v>
      </c>
      <c r="AT535" t="s">
        <v>213</v>
      </c>
      <c r="AV535" t="str">
        <f t="shared" si="121"/>
        <v>VPR</v>
      </c>
      <c r="AW535" t="str">
        <f t="shared" si="120"/>
        <v>VP FOR RESEARCH</v>
      </c>
    </row>
    <row r="536" spans="1:49">
      <c r="A536" s="59">
        <v>2018</v>
      </c>
      <c r="B536" t="s">
        <v>137</v>
      </c>
      <c r="C536" t="s">
        <v>732</v>
      </c>
      <c r="D536" t="s">
        <v>733</v>
      </c>
      <c r="E536" t="s">
        <v>736</v>
      </c>
      <c r="F536" t="s">
        <v>228</v>
      </c>
      <c r="H536" t="s">
        <v>733</v>
      </c>
      <c r="I536" s="170" t="s">
        <v>75</v>
      </c>
      <c r="J536" t="s">
        <v>76</v>
      </c>
      <c r="K536" t="s">
        <v>214</v>
      </c>
      <c r="L536" t="s">
        <v>406</v>
      </c>
      <c r="M536" t="s">
        <v>407</v>
      </c>
      <c r="N536" t="s">
        <v>217</v>
      </c>
      <c r="O536" t="s">
        <v>263</v>
      </c>
      <c r="P536" t="s">
        <v>379</v>
      </c>
      <c r="Q536" t="s">
        <v>379</v>
      </c>
      <c r="R536" t="s">
        <v>380</v>
      </c>
      <c r="S536" t="s">
        <v>264</v>
      </c>
      <c r="T536" t="s">
        <v>265</v>
      </c>
      <c r="U536" s="61" t="s">
        <v>266</v>
      </c>
      <c r="V536" t="s">
        <v>710</v>
      </c>
      <c r="W536" t="s">
        <v>263</v>
      </c>
      <c r="X536" s="59">
        <v>57</v>
      </c>
      <c r="Y536" s="59">
        <v>57</v>
      </c>
      <c r="AA536" s="146" t="str">
        <f t="shared" si="117"/>
        <v>EX</v>
      </c>
      <c r="AB536" s="146">
        <f t="shared" si="119"/>
        <v>0</v>
      </c>
      <c r="AC536" t="str">
        <f t="shared" si="122"/>
        <v>EX</v>
      </c>
      <c r="AD536" s="74">
        <f t="shared" si="123"/>
        <v>57</v>
      </c>
      <c r="AE536" s="74">
        <f t="shared" si="128"/>
        <v>57</v>
      </c>
      <c r="AF536">
        <v>1</v>
      </c>
      <c r="AG536">
        <v>0</v>
      </c>
      <c r="AH536" s="74">
        <v>0</v>
      </c>
      <c r="AJ536" s="74">
        <f t="shared" si="124"/>
        <v>0</v>
      </c>
      <c r="AK536" s="74">
        <f t="shared" si="118"/>
        <v>57</v>
      </c>
      <c r="AL536" t="str">
        <f t="shared" si="125"/>
        <v>N</v>
      </c>
      <c r="AN536" t="s">
        <v>77</v>
      </c>
      <c r="AO536" t="s">
        <v>76</v>
      </c>
      <c r="AP536" t="str">
        <f t="shared" si="126"/>
        <v>91</v>
      </c>
      <c r="AQ536" s="145" t="s">
        <v>1826</v>
      </c>
      <c r="AR536" t="str">
        <f t="shared" si="127"/>
        <v>1-Adjusted Base Budget</v>
      </c>
      <c r="AS536" s="145" t="s">
        <v>1827</v>
      </c>
      <c r="AT536" t="s">
        <v>213</v>
      </c>
      <c r="AV536" t="str">
        <f t="shared" si="121"/>
        <v>VPR</v>
      </c>
      <c r="AW536" t="str">
        <f t="shared" si="120"/>
        <v>VP FOR RESEARCH</v>
      </c>
    </row>
    <row r="537" spans="1:49">
      <c r="A537" s="59">
        <v>2018</v>
      </c>
      <c r="B537" t="s">
        <v>137</v>
      </c>
      <c r="C537" t="s">
        <v>732</v>
      </c>
      <c r="D537" t="s">
        <v>733</v>
      </c>
      <c r="E537" t="s">
        <v>736</v>
      </c>
      <c r="F537" t="s">
        <v>228</v>
      </c>
      <c r="H537" t="s">
        <v>733</v>
      </c>
      <c r="I537" s="170" t="s">
        <v>75</v>
      </c>
      <c r="J537" t="s">
        <v>76</v>
      </c>
      <c r="K537" t="s">
        <v>214</v>
      </c>
      <c r="L537" t="s">
        <v>408</v>
      </c>
      <c r="M537" t="s">
        <v>409</v>
      </c>
      <c r="N537" t="s">
        <v>217</v>
      </c>
      <c r="O537" t="s">
        <v>263</v>
      </c>
      <c r="P537" t="s">
        <v>352</v>
      </c>
      <c r="Q537" t="s">
        <v>353</v>
      </c>
      <c r="R537" t="s">
        <v>354</v>
      </c>
      <c r="S537" t="s">
        <v>264</v>
      </c>
      <c r="T537" t="s">
        <v>265</v>
      </c>
      <c r="U537" s="61" t="s">
        <v>266</v>
      </c>
      <c r="V537" t="s">
        <v>710</v>
      </c>
      <c r="W537" t="s">
        <v>263</v>
      </c>
      <c r="X537" s="59">
        <v>5520</v>
      </c>
      <c r="Y537" s="59">
        <v>5520</v>
      </c>
      <c r="AA537" s="146" t="str">
        <f t="shared" si="117"/>
        <v>EX</v>
      </c>
      <c r="AB537" s="146">
        <f t="shared" si="119"/>
        <v>0</v>
      </c>
      <c r="AC537" t="str">
        <f t="shared" si="122"/>
        <v>EX</v>
      </c>
      <c r="AD537" s="74">
        <f t="shared" si="123"/>
        <v>5520</v>
      </c>
      <c r="AE537" s="74">
        <f t="shared" si="128"/>
        <v>5520</v>
      </c>
      <c r="AF537">
        <v>1</v>
      </c>
      <c r="AG537">
        <v>0</v>
      </c>
      <c r="AH537" s="74">
        <v>0</v>
      </c>
      <c r="AJ537" s="74">
        <f t="shared" si="124"/>
        <v>0</v>
      </c>
      <c r="AK537" s="74">
        <f t="shared" si="118"/>
        <v>5520</v>
      </c>
      <c r="AL537" t="str">
        <f t="shared" si="125"/>
        <v>N</v>
      </c>
      <c r="AN537" t="s">
        <v>77</v>
      </c>
      <c r="AO537" t="s">
        <v>76</v>
      </c>
      <c r="AP537" t="str">
        <f t="shared" si="126"/>
        <v>91</v>
      </c>
      <c r="AQ537" s="145" t="s">
        <v>1826</v>
      </c>
      <c r="AR537" t="str">
        <f t="shared" si="127"/>
        <v>1-Adjusted Base Budget</v>
      </c>
      <c r="AS537" s="145" t="s">
        <v>1827</v>
      </c>
      <c r="AT537" t="s">
        <v>213</v>
      </c>
      <c r="AV537" t="str">
        <f t="shared" si="121"/>
        <v>VPR</v>
      </c>
      <c r="AW537" t="str">
        <f t="shared" si="120"/>
        <v>VP FOR RESEARCH</v>
      </c>
    </row>
    <row r="538" spans="1:49">
      <c r="A538" s="59">
        <v>2018</v>
      </c>
      <c r="B538" t="s">
        <v>137</v>
      </c>
      <c r="C538" t="s">
        <v>732</v>
      </c>
      <c r="D538" t="s">
        <v>733</v>
      </c>
      <c r="E538" t="s">
        <v>734</v>
      </c>
      <c r="F538" t="s">
        <v>228</v>
      </c>
      <c r="H538" t="s">
        <v>735</v>
      </c>
      <c r="I538" s="170" t="s">
        <v>75</v>
      </c>
      <c r="J538" t="s">
        <v>76</v>
      </c>
      <c r="K538" t="s">
        <v>214</v>
      </c>
      <c r="L538" t="s">
        <v>408</v>
      </c>
      <c r="M538" t="s">
        <v>409</v>
      </c>
      <c r="N538" t="s">
        <v>217</v>
      </c>
      <c r="O538" t="s">
        <v>263</v>
      </c>
      <c r="P538" t="s">
        <v>352</v>
      </c>
      <c r="Q538" t="s">
        <v>353</v>
      </c>
      <c r="R538" t="s">
        <v>354</v>
      </c>
      <c r="S538" t="s">
        <v>264</v>
      </c>
      <c r="T538" t="s">
        <v>265</v>
      </c>
      <c r="U538" s="61" t="s">
        <v>266</v>
      </c>
      <c r="V538" t="s">
        <v>710</v>
      </c>
      <c r="W538" t="s">
        <v>263</v>
      </c>
      <c r="X538" s="59">
        <v>100</v>
      </c>
      <c r="Y538" s="59">
        <v>100</v>
      </c>
      <c r="AA538" s="146" t="str">
        <f t="shared" si="117"/>
        <v>EX</v>
      </c>
      <c r="AB538" s="146">
        <f t="shared" si="119"/>
        <v>0</v>
      </c>
      <c r="AC538" t="str">
        <f t="shared" si="122"/>
        <v>EX</v>
      </c>
      <c r="AD538" s="74">
        <f t="shared" si="123"/>
        <v>100</v>
      </c>
      <c r="AE538" s="74">
        <f t="shared" si="128"/>
        <v>100</v>
      </c>
      <c r="AF538">
        <v>1</v>
      </c>
      <c r="AG538">
        <v>0</v>
      </c>
      <c r="AH538" s="74">
        <v>0</v>
      </c>
      <c r="AJ538" s="74">
        <f t="shared" si="124"/>
        <v>0</v>
      </c>
      <c r="AK538" s="74">
        <f t="shared" si="118"/>
        <v>100</v>
      </c>
      <c r="AL538" t="str">
        <f t="shared" si="125"/>
        <v>N</v>
      </c>
      <c r="AN538" t="s">
        <v>77</v>
      </c>
      <c r="AO538" t="s">
        <v>76</v>
      </c>
      <c r="AP538" t="str">
        <f t="shared" si="126"/>
        <v>91</v>
      </c>
      <c r="AQ538" s="145" t="s">
        <v>1826</v>
      </c>
      <c r="AR538" t="str">
        <f t="shared" si="127"/>
        <v>1-Adjusted Base Budget</v>
      </c>
      <c r="AS538" s="145" t="s">
        <v>1827</v>
      </c>
      <c r="AT538" t="s">
        <v>213</v>
      </c>
      <c r="AV538" t="str">
        <f t="shared" si="121"/>
        <v>VPR</v>
      </c>
      <c r="AW538" t="str">
        <f t="shared" si="120"/>
        <v>VP FOR RESEARCH</v>
      </c>
    </row>
    <row r="539" spans="1:49">
      <c r="A539" s="59">
        <v>2018</v>
      </c>
      <c r="B539" t="s">
        <v>137</v>
      </c>
      <c r="C539" t="s">
        <v>732</v>
      </c>
      <c r="D539" t="s">
        <v>733</v>
      </c>
      <c r="E539" t="s">
        <v>737</v>
      </c>
      <c r="F539" t="s">
        <v>228</v>
      </c>
      <c r="H539" t="s">
        <v>738</v>
      </c>
      <c r="I539" s="170" t="s">
        <v>75</v>
      </c>
      <c r="J539" t="s">
        <v>76</v>
      </c>
      <c r="K539" t="s">
        <v>214</v>
      </c>
      <c r="L539" t="s">
        <v>408</v>
      </c>
      <c r="M539" t="s">
        <v>409</v>
      </c>
      <c r="N539" t="s">
        <v>217</v>
      </c>
      <c r="O539" t="s">
        <v>263</v>
      </c>
      <c r="P539" t="s">
        <v>352</v>
      </c>
      <c r="Q539" t="s">
        <v>353</v>
      </c>
      <c r="R539" t="s">
        <v>354</v>
      </c>
      <c r="S539" t="s">
        <v>264</v>
      </c>
      <c r="T539" t="s">
        <v>265</v>
      </c>
      <c r="U539" s="61" t="s">
        <v>266</v>
      </c>
      <c r="V539" t="s">
        <v>710</v>
      </c>
      <c r="W539" t="s">
        <v>263</v>
      </c>
      <c r="X539" s="59">
        <v>1000</v>
      </c>
      <c r="Y539" s="59">
        <v>1000</v>
      </c>
      <c r="AA539" s="146" t="str">
        <f t="shared" si="117"/>
        <v>EX</v>
      </c>
      <c r="AB539" s="146">
        <f t="shared" si="119"/>
        <v>0</v>
      </c>
      <c r="AC539" t="str">
        <f t="shared" si="122"/>
        <v>EX</v>
      </c>
      <c r="AD539" s="74">
        <f t="shared" si="123"/>
        <v>1000</v>
      </c>
      <c r="AE539" s="74">
        <f t="shared" si="128"/>
        <v>1000</v>
      </c>
      <c r="AF539">
        <v>1</v>
      </c>
      <c r="AG539">
        <v>0</v>
      </c>
      <c r="AH539" s="74">
        <v>0</v>
      </c>
      <c r="AJ539" s="74">
        <f t="shared" si="124"/>
        <v>0</v>
      </c>
      <c r="AK539" s="74">
        <f t="shared" si="118"/>
        <v>1000</v>
      </c>
      <c r="AL539" t="str">
        <f t="shared" si="125"/>
        <v>N</v>
      </c>
      <c r="AN539" t="s">
        <v>77</v>
      </c>
      <c r="AO539" t="s">
        <v>76</v>
      </c>
      <c r="AP539" t="str">
        <f t="shared" si="126"/>
        <v>91</v>
      </c>
      <c r="AQ539" s="145" t="s">
        <v>1826</v>
      </c>
      <c r="AR539" t="str">
        <f t="shared" si="127"/>
        <v>1-Adjusted Base Budget</v>
      </c>
      <c r="AS539" s="145" t="s">
        <v>1827</v>
      </c>
      <c r="AT539" t="s">
        <v>213</v>
      </c>
      <c r="AV539" t="str">
        <f t="shared" si="121"/>
        <v>VPR</v>
      </c>
      <c r="AW539" t="str">
        <f t="shared" si="120"/>
        <v>VP FOR RESEARCH</v>
      </c>
    </row>
    <row r="540" spans="1:49">
      <c r="A540" s="59">
        <v>2018</v>
      </c>
      <c r="B540" t="s">
        <v>137</v>
      </c>
      <c r="C540" t="s">
        <v>732</v>
      </c>
      <c r="D540" t="s">
        <v>733</v>
      </c>
      <c r="E540" t="s">
        <v>741</v>
      </c>
      <c r="F540" t="s">
        <v>228</v>
      </c>
      <c r="H540" t="s">
        <v>742</v>
      </c>
      <c r="I540" s="170" t="s">
        <v>75</v>
      </c>
      <c r="J540" t="s">
        <v>76</v>
      </c>
      <c r="K540" t="s">
        <v>214</v>
      </c>
      <c r="L540" t="s">
        <v>408</v>
      </c>
      <c r="M540" t="s">
        <v>409</v>
      </c>
      <c r="N540" t="s">
        <v>217</v>
      </c>
      <c r="O540" t="s">
        <v>263</v>
      </c>
      <c r="P540" t="s">
        <v>352</v>
      </c>
      <c r="Q540" t="s">
        <v>353</v>
      </c>
      <c r="R540" t="s">
        <v>354</v>
      </c>
      <c r="S540" t="s">
        <v>264</v>
      </c>
      <c r="T540" t="s">
        <v>265</v>
      </c>
      <c r="U540" s="61" t="s">
        <v>266</v>
      </c>
      <c r="V540" t="s">
        <v>710</v>
      </c>
      <c r="W540" t="s">
        <v>263</v>
      </c>
      <c r="X540" s="59">
        <v>250</v>
      </c>
      <c r="Y540" s="59">
        <v>250</v>
      </c>
      <c r="AA540" s="146" t="str">
        <f t="shared" si="117"/>
        <v>EX</v>
      </c>
      <c r="AB540" s="146">
        <f t="shared" si="119"/>
        <v>0</v>
      </c>
      <c r="AC540" t="str">
        <f t="shared" si="122"/>
        <v>EX</v>
      </c>
      <c r="AD540" s="74">
        <f t="shared" si="123"/>
        <v>250</v>
      </c>
      <c r="AE540" s="74">
        <f t="shared" si="128"/>
        <v>250</v>
      </c>
      <c r="AF540">
        <v>1</v>
      </c>
      <c r="AG540">
        <v>0</v>
      </c>
      <c r="AH540" s="74">
        <v>0</v>
      </c>
      <c r="AJ540" s="74">
        <f t="shared" si="124"/>
        <v>0</v>
      </c>
      <c r="AK540" s="74">
        <f t="shared" si="118"/>
        <v>250</v>
      </c>
      <c r="AL540" t="str">
        <f t="shared" si="125"/>
        <v>N</v>
      </c>
      <c r="AN540" t="s">
        <v>77</v>
      </c>
      <c r="AO540" t="s">
        <v>76</v>
      </c>
      <c r="AP540" t="str">
        <f t="shared" si="126"/>
        <v>91</v>
      </c>
      <c r="AQ540" s="145" t="s">
        <v>1826</v>
      </c>
      <c r="AR540" t="str">
        <f t="shared" si="127"/>
        <v>1-Adjusted Base Budget</v>
      </c>
      <c r="AS540" s="145" t="s">
        <v>1827</v>
      </c>
      <c r="AT540" t="s">
        <v>213</v>
      </c>
      <c r="AV540" t="str">
        <f t="shared" si="121"/>
        <v>VPR</v>
      </c>
      <c r="AW540" t="str">
        <f t="shared" si="120"/>
        <v>VP FOR RESEARCH</v>
      </c>
    </row>
    <row r="541" spans="1:49">
      <c r="A541" s="59">
        <v>2018</v>
      </c>
      <c r="B541" t="s">
        <v>137</v>
      </c>
      <c r="C541" t="s">
        <v>732</v>
      </c>
      <c r="D541" t="s">
        <v>733</v>
      </c>
      <c r="E541" t="s">
        <v>736</v>
      </c>
      <c r="F541" t="s">
        <v>228</v>
      </c>
      <c r="H541" t="s">
        <v>733</v>
      </c>
      <c r="I541" s="170" t="s">
        <v>75</v>
      </c>
      <c r="J541" t="s">
        <v>76</v>
      </c>
      <c r="K541" t="s">
        <v>214</v>
      </c>
      <c r="L541" t="s">
        <v>562</v>
      </c>
      <c r="M541" t="s">
        <v>563</v>
      </c>
      <c r="N541" t="s">
        <v>217</v>
      </c>
      <c r="O541" t="s">
        <v>263</v>
      </c>
      <c r="P541" t="s">
        <v>379</v>
      </c>
      <c r="Q541" t="s">
        <v>379</v>
      </c>
      <c r="R541" t="s">
        <v>380</v>
      </c>
      <c r="S541" t="s">
        <v>264</v>
      </c>
      <c r="T541" t="s">
        <v>265</v>
      </c>
      <c r="U541" s="61" t="s">
        <v>266</v>
      </c>
      <c r="V541" t="s">
        <v>710</v>
      </c>
      <c r="W541" t="s">
        <v>263</v>
      </c>
      <c r="X541" s="59">
        <v>850</v>
      </c>
      <c r="Y541" s="59">
        <v>850</v>
      </c>
      <c r="AA541" s="146" t="str">
        <f t="shared" si="117"/>
        <v>EX</v>
      </c>
      <c r="AB541" s="146">
        <f t="shared" si="119"/>
        <v>0</v>
      </c>
      <c r="AC541" t="str">
        <f t="shared" si="122"/>
        <v>EX</v>
      </c>
      <c r="AD541" s="74">
        <f t="shared" si="123"/>
        <v>850</v>
      </c>
      <c r="AE541" s="74">
        <f t="shared" si="128"/>
        <v>850</v>
      </c>
      <c r="AF541">
        <v>1</v>
      </c>
      <c r="AG541">
        <v>0</v>
      </c>
      <c r="AH541" s="74">
        <v>0</v>
      </c>
      <c r="AJ541" s="74">
        <f t="shared" si="124"/>
        <v>0</v>
      </c>
      <c r="AK541" s="74">
        <f t="shared" si="118"/>
        <v>850</v>
      </c>
      <c r="AL541" t="str">
        <f t="shared" si="125"/>
        <v>N</v>
      </c>
      <c r="AN541" t="s">
        <v>77</v>
      </c>
      <c r="AO541" t="s">
        <v>76</v>
      </c>
      <c r="AP541" t="str">
        <f t="shared" si="126"/>
        <v>91</v>
      </c>
      <c r="AQ541" s="145" t="s">
        <v>1826</v>
      </c>
      <c r="AR541" t="str">
        <f t="shared" si="127"/>
        <v>1-Adjusted Base Budget</v>
      </c>
      <c r="AS541" s="145" t="s">
        <v>1827</v>
      </c>
      <c r="AT541" t="s">
        <v>213</v>
      </c>
      <c r="AV541" t="str">
        <f t="shared" si="121"/>
        <v>VPR</v>
      </c>
      <c r="AW541" t="str">
        <f t="shared" si="120"/>
        <v>VP FOR RESEARCH</v>
      </c>
    </row>
    <row r="542" spans="1:49">
      <c r="A542" s="59">
        <v>2018</v>
      </c>
      <c r="B542" t="s">
        <v>137</v>
      </c>
      <c r="C542" t="s">
        <v>732</v>
      </c>
      <c r="D542" t="s">
        <v>733</v>
      </c>
      <c r="E542" t="s">
        <v>736</v>
      </c>
      <c r="F542" t="s">
        <v>228</v>
      </c>
      <c r="H542" t="s">
        <v>733</v>
      </c>
      <c r="I542" s="170" t="s">
        <v>75</v>
      </c>
      <c r="J542" t="s">
        <v>76</v>
      </c>
      <c r="K542" t="s">
        <v>214</v>
      </c>
      <c r="L542" t="s">
        <v>410</v>
      </c>
      <c r="M542" t="s">
        <v>411</v>
      </c>
      <c r="N542" t="s">
        <v>217</v>
      </c>
      <c r="O542" t="s">
        <v>263</v>
      </c>
      <c r="P542" t="s">
        <v>379</v>
      </c>
      <c r="Q542" t="s">
        <v>379</v>
      </c>
      <c r="R542" t="s">
        <v>380</v>
      </c>
      <c r="S542" t="s">
        <v>264</v>
      </c>
      <c r="T542" t="s">
        <v>265</v>
      </c>
      <c r="U542" s="61" t="s">
        <v>266</v>
      </c>
      <c r="V542" t="s">
        <v>710</v>
      </c>
      <c r="W542" t="s">
        <v>263</v>
      </c>
      <c r="X542" s="59">
        <v>5500</v>
      </c>
      <c r="Y542" s="59">
        <v>5500</v>
      </c>
      <c r="AA542" s="146" t="str">
        <f t="shared" si="117"/>
        <v>EX</v>
      </c>
      <c r="AB542" s="146">
        <f t="shared" si="119"/>
        <v>0</v>
      </c>
      <c r="AC542" t="str">
        <f t="shared" si="122"/>
        <v>EX</v>
      </c>
      <c r="AD542" s="74">
        <f t="shared" si="123"/>
        <v>5500</v>
      </c>
      <c r="AE542" s="74">
        <f t="shared" si="128"/>
        <v>5500</v>
      </c>
      <c r="AF542">
        <v>1</v>
      </c>
      <c r="AG542">
        <v>0</v>
      </c>
      <c r="AH542" s="74">
        <v>0</v>
      </c>
      <c r="AJ542" s="74">
        <f t="shared" si="124"/>
        <v>0</v>
      </c>
      <c r="AK542" s="74">
        <f t="shared" si="118"/>
        <v>5500</v>
      </c>
      <c r="AL542" t="str">
        <f t="shared" si="125"/>
        <v>N</v>
      </c>
      <c r="AN542" t="s">
        <v>77</v>
      </c>
      <c r="AO542" t="s">
        <v>76</v>
      </c>
      <c r="AP542" t="str">
        <f t="shared" si="126"/>
        <v>91</v>
      </c>
      <c r="AQ542" s="145" t="s">
        <v>1826</v>
      </c>
      <c r="AR542" t="str">
        <f t="shared" si="127"/>
        <v>1-Adjusted Base Budget</v>
      </c>
      <c r="AS542" s="145" t="s">
        <v>1827</v>
      </c>
      <c r="AT542" t="s">
        <v>213</v>
      </c>
      <c r="AV542" t="str">
        <f t="shared" si="121"/>
        <v>VPR</v>
      </c>
      <c r="AW542" t="str">
        <f t="shared" si="120"/>
        <v>VP FOR RESEARCH</v>
      </c>
    </row>
    <row r="543" spans="1:49">
      <c r="A543" s="59">
        <v>2018</v>
      </c>
      <c r="B543" t="s">
        <v>137</v>
      </c>
      <c r="C543" t="s">
        <v>732</v>
      </c>
      <c r="D543" t="s">
        <v>733</v>
      </c>
      <c r="E543" t="s">
        <v>734</v>
      </c>
      <c r="F543" t="s">
        <v>228</v>
      </c>
      <c r="H543" t="s">
        <v>735</v>
      </c>
      <c r="I543" s="170" t="s">
        <v>75</v>
      </c>
      <c r="J543" t="s">
        <v>76</v>
      </c>
      <c r="K543" t="s">
        <v>214</v>
      </c>
      <c r="L543" t="s">
        <v>410</v>
      </c>
      <c r="M543" t="s">
        <v>411</v>
      </c>
      <c r="N543" t="s">
        <v>217</v>
      </c>
      <c r="O543" t="s">
        <v>263</v>
      </c>
      <c r="P543" t="s">
        <v>379</v>
      </c>
      <c r="Q543" t="s">
        <v>379</v>
      </c>
      <c r="R543" t="s">
        <v>380</v>
      </c>
      <c r="S543" t="s">
        <v>264</v>
      </c>
      <c r="T543" t="s">
        <v>265</v>
      </c>
      <c r="U543" s="61" t="s">
        <v>266</v>
      </c>
      <c r="V543" t="s">
        <v>710</v>
      </c>
      <c r="W543" t="s">
        <v>263</v>
      </c>
      <c r="X543" s="59">
        <v>800</v>
      </c>
      <c r="Y543" s="59">
        <v>800</v>
      </c>
      <c r="AA543" s="146" t="str">
        <f t="shared" si="117"/>
        <v>EX</v>
      </c>
      <c r="AB543" s="146">
        <f t="shared" si="119"/>
        <v>0</v>
      </c>
      <c r="AC543" t="str">
        <f t="shared" si="122"/>
        <v>EX</v>
      </c>
      <c r="AD543" s="74">
        <f t="shared" si="123"/>
        <v>800</v>
      </c>
      <c r="AE543" s="74">
        <f t="shared" si="128"/>
        <v>800</v>
      </c>
      <c r="AF543">
        <v>1</v>
      </c>
      <c r="AG543">
        <v>0</v>
      </c>
      <c r="AH543" s="74">
        <v>0</v>
      </c>
      <c r="AJ543" s="74">
        <f t="shared" si="124"/>
        <v>0</v>
      </c>
      <c r="AK543" s="74">
        <f t="shared" si="118"/>
        <v>800</v>
      </c>
      <c r="AL543" t="str">
        <f t="shared" si="125"/>
        <v>N</v>
      </c>
      <c r="AN543" t="s">
        <v>77</v>
      </c>
      <c r="AO543" t="s">
        <v>76</v>
      </c>
      <c r="AP543" t="str">
        <f t="shared" si="126"/>
        <v>91</v>
      </c>
      <c r="AQ543" s="145" t="s">
        <v>1826</v>
      </c>
      <c r="AR543" t="str">
        <f t="shared" si="127"/>
        <v>1-Adjusted Base Budget</v>
      </c>
      <c r="AS543" s="145" t="s">
        <v>1827</v>
      </c>
      <c r="AT543" t="s">
        <v>213</v>
      </c>
      <c r="AV543" t="str">
        <f t="shared" si="121"/>
        <v>VPR</v>
      </c>
      <c r="AW543" t="str">
        <f t="shared" si="120"/>
        <v>VP FOR RESEARCH</v>
      </c>
    </row>
    <row r="544" spans="1:49">
      <c r="A544" s="59">
        <v>2018</v>
      </c>
      <c r="B544" t="s">
        <v>137</v>
      </c>
      <c r="C544" t="s">
        <v>732</v>
      </c>
      <c r="D544" t="s">
        <v>733</v>
      </c>
      <c r="E544" t="s">
        <v>737</v>
      </c>
      <c r="F544" t="s">
        <v>228</v>
      </c>
      <c r="H544" t="s">
        <v>738</v>
      </c>
      <c r="I544" s="170" t="s">
        <v>75</v>
      </c>
      <c r="J544" t="s">
        <v>76</v>
      </c>
      <c r="K544" t="s">
        <v>214</v>
      </c>
      <c r="L544" t="s">
        <v>410</v>
      </c>
      <c r="M544" t="s">
        <v>411</v>
      </c>
      <c r="N544" t="s">
        <v>217</v>
      </c>
      <c r="O544" t="s">
        <v>263</v>
      </c>
      <c r="P544" t="s">
        <v>379</v>
      </c>
      <c r="Q544" t="s">
        <v>379</v>
      </c>
      <c r="R544" t="s">
        <v>380</v>
      </c>
      <c r="S544" t="s">
        <v>264</v>
      </c>
      <c r="T544" t="s">
        <v>265</v>
      </c>
      <c r="U544" s="61" t="s">
        <v>266</v>
      </c>
      <c r="V544" t="s">
        <v>710</v>
      </c>
      <c r="W544" t="s">
        <v>263</v>
      </c>
      <c r="X544" s="59">
        <v>1000</v>
      </c>
      <c r="Y544" s="59">
        <v>1000</v>
      </c>
      <c r="AA544" s="146" t="str">
        <f t="shared" si="117"/>
        <v>EX</v>
      </c>
      <c r="AB544" s="146">
        <f t="shared" si="119"/>
        <v>0</v>
      </c>
      <c r="AC544" t="str">
        <f t="shared" si="122"/>
        <v>EX</v>
      </c>
      <c r="AD544" s="74">
        <f t="shared" si="123"/>
        <v>1000</v>
      </c>
      <c r="AE544" s="74">
        <f t="shared" si="128"/>
        <v>1000</v>
      </c>
      <c r="AF544">
        <v>1</v>
      </c>
      <c r="AG544">
        <v>0</v>
      </c>
      <c r="AH544" s="74">
        <v>0</v>
      </c>
      <c r="AJ544" s="74">
        <f t="shared" si="124"/>
        <v>0</v>
      </c>
      <c r="AK544" s="74">
        <f t="shared" si="118"/>
        <v>1000</v>
      </c>
      <c r="AL544" t="str">
        <f t="shared" si="125"/>
        <v>N</v>
      </c>
      <c r="AN544" t="s">
        <v>77</v>
      </c>
      <c r="AO544" t="s">
        <v>76</v>
      </c>
      <c r="AP544" t="str">
        <f t="shared" si="126"/>
        <v>91</v>
      </c>
      <c r="AQ544" s="145" t="s">
        <v>1826</v>
      </c>
      <c r="AR544" t="str">
        <f t="shared" si="127"/>
        <v>1-Adjusted Base Budget</v>
      </c>
      <c r="AS544" s="145" t="s">
        <v>1827</v>
      </c>
      <c r="AT544" t="s">
        <v>213</v>
      </c>
      <c r="AV544" t="str">
        <f t="shared" si="121"/>
        <v>VPR</v>
      </c>
      <c r="AW544" t="str">
        <f t="shared" si="120"/>
        <v>VP FOR RESEARCH</v>
      </c>
    </row>
    <row r="545" spans="1:49">
      <c r="A545" s="59">
        <v>2018</v>
      </c>
      <c r="B545" t="s">
        <v>137</v>
      </c>
      <c r="C545" t="s">
        <v>732</v>
      </c>
      <c r="D545" t="s">
        <v>733</v>
      </c>
      <c r="E545" t="s">
        <v>741</v>
      </c>
      <c r="F545" t="s">
        <v>228</v>
      </c>
      <c r="H545" t="s">
        <v>742</v>
      </c>
      <c r="I545" s="170" t="s">
        <v>75</v>
      </c>
      <c r="J545" t="s">
        <v>76</v>
      </c>
      <c r="K545" t="s">
        <v>214</v>
      </c>
      <c r="L545" t="s">
        <v>410</v>
      </c>
      <c r="M545" t="s">
        <v>411</v>
      </c>
      <c r="N545" t="s">
        <v>217</v>
      </c>
      <c r="O545" t="s">
        <v>263</v>
      </c>
      <c r="P545" t="s">
        <v>379</v>
      </c>
      <c r="Q545" t="s">
        <v>379</v>
      </c>
      <c r="R545" t="s">
        <v>380</v>
      </c>
      <c r="S545" t="s">
        <v>264</v>
      </c>
      <c r="T545" t="s">
        <v>265</v>
      </c>
      <c r="U545" s="61" t="s">
        <v>266</v>
      </c>
      <c r="V545" t="s">
        <v>710</v>
      </c>
      <c r="W545" t="s">
        <v>263</v>
      </c>
      <c r="X545" s="59">
        <v>250</v>
      </c>
      <c r="Y545" s="59">
        <v>250</v>
      </c>
      <c r="AA545" s="146" t="str">
        <f t="shared" si="117"/>
        <v>EX</v>
      </c>
      <c r="AB545" s="146">
        <f t="shared" si="119"/>
        <v>0</v>
      </c>
      <c r="AC545" t="str">
        <f t="shared" si="122"/>
        <v>EX</v>
      </c>
      <c r="AD545" s="74">
        <f t="shared" si="123"/>
        <v>250</v>
      </c>
      <c r="AE545" s="74">
        <f t="shared" si="128"/>
        <v>250</v>
      </c>
      <c r="AF545">
        <v>1</v>
      </c>
      <c r="AG545">
        <v>0</v>
      </c>
      <c r="AH545" s="74">
        <v>0</v>
      </c>
      <c r="AJ545" s="74">
        <f t="shared" si="124"/>
        <v>0</v>
      </c>
      <c r="AK545" s="74">
        <f t="shared" si="118"/>
        <v>250</v>
      </c>
      <c r="AL545" t="str">
        <f t="shared" si="125"/>
        <v>N</v>
      </c>
      <c r="AN545" t="s">
        <v>77</v>
      </c>
      <c r="AO545" t="s">
        <v>76</v>
      </c>
      <c r="AP545" t="str">
        <f t="shared" si="126"/>
        <v>91</v>
      </c>
      <c r="AQ545" s="145" t="s">
        <v>1826</v>
      </c>
      <c r="AR545" t="str">
        <f t="shared" si="127"/>
        <v>1-Adjusted Base Budget</v>
      </c>
      <c r="AS545" s="145" t="s">
        <v>1827</v>
      </c>
      <c r="AT545" t="s">
        <v>213</v>
      </c>
      <c r="AV545" t="str">
        <f t="shared" si="121"/>
        <v>VPR</v>
      </c>
      <c r="AW545" t="str">
        <f t="shared" si="120"/>
        <v>VP FOR RESEARCH</v>
      </c>
    </row>
    <row r="546" spans="1:49">
      <c r="A546" s="59">
        <v>2018</v>
      </c>
      <c r="B546" t="s">
        <v>137</v>
      </c>
      <c r="C546" t="s">
        <v>732</v>
      </c>
      <c r="D546" t="s">
        <v>733</v>
      </c>
      <c r="E546" t="s">
        <v>736</v>
      </c>
      <c r="F546" t="s">
        <v>228</v>
      </c>
      <c r="H546" t="s">
        <v>733</v>
      </c>
      <c r="I546" s="170" t="s">
        <v>75</v>
      </c>
      <c r="J546" t="s">
        <v>76</v>
      </c>
      <c r="K546" t="s">
        <v>214</v>
      </c>
      <c r="L546" t="s">
        <v>412</v>
      </c>
      <c r="M546" t="s">
        <v>413</v>
      </c>
      <c r="N546" t="s">
        <v>217</v>
      </c>
      <c r="O546" t="s">
        <v>263</v>
      </c>
      <c r="P546" t="s">
        <v>414</v>
      </c>
      <c r="Q546" t="s">
        <v>415</v>
      </c>
      <c r="R546" t="s">
        <v>416</v>
      </c>
      <c r="S546" t="s">
        <v>338</v>
      </c>
      <c r="T546" t="s">
        <v>339</v>
      </c>
      <c r="U546" s="61" t="s">
        <v>340</v>
      </c>
      <c r="V546" t="s">
        <v>710</v>
      </c>
      <c r="W546" t="s">
        <v>263</v>
      </c>
      <c r="X546" s="59">
        <v>63030</v>
      </c>
      <c r="Y546" s="59">
        <v>63030</v>
      </c>
      <c r="AA546" s="146" t="str">
        <f t="shared" si="117"/>
        <v>EX</v>
      </c>
      <c r="AB546" s="146">
        <f t="shared" si="119"/>
        <v>0</v>
      </c>
      <c r="AC546" t="str">
        <f t="shared" si="122"/>
        <v>EX</v>
      </c>
      <c r="AD546" s="74">
        <f t="shared" si="123"/>
        <v>63030</v>
      </c>
      <c r="AE546" s="74">
        <f t="shared" si="128"/>
        <v>63030</v>
      </c>
      <c r="AF546">
        <v>1</v>
      </c>
      <c r="AG546">
        <v>0</v>
      </c>
      <c r="AH546" s="74">
        <v>0</v>
      </c>
      <c r="AJ546" s="74">
        <f t="shared" si="124"/>
        <v>0</v>
      </c>
      <c r="AK546" s="74">
        <f t="shared" si="118"/>
        <v>63030</v>
      </c>
      <c r="AL546" t="str">
        <f t="shared" si="125"/>
        <v>N</v>
      </c>
      <c r="AN546" t="s">
        <v>77</v>
      </c>
      <c r="AO546" t="s">
        <v>76</v>
      </c>
      <c r="AP546" t="str">
        <f t="shared" si="126"/>
        <v>91</v>
      </c>
      <c r="AQ546" s="145" t="s">
        <v>1826</v>
      </c>
      <c r="AR546" t="str">
        <f t="shared" si="127"/>
        <v>1-Adjusted Base Budget</v>
      </c>
      <c r="AS546" s="145" t="s">
        <v>1827</v>
      </c>
      <c r="AT546" t="s">
        <v>213</v>
      </c>
      <c r="AV546" t="str">
        <f t="shared" si="121"/>
        <v>VPR</v>
      </c>
      <c r="AW546" t="str">
        <f t="shared" si="120"/>
        <v>VP FOR RESEARCH</v>
      </c>
    </row>
    <row r="547" spans="1:49">
      <c r="A547" s="59">
        <v>2018</v>
      </c>
      <c r="B547" t="s">
        <v>137</v>
      </c>
      <c r="C547" t="s">
        <v>732</v>
      </c>
      <c r="D547" t="s">
        <v>733</v>
      </c>
      <c r="E547" t="s">
        <v>734</v>
      </c>
      <c r="F547" t="s">
        <v>228</v>
      </c>
      <c r="H547" t="s">
        <v>735</v>
      </c>
      <c r="I547" s="170" t="s">
        <v>75</v>
      </c>
      <c r="J547" t="s">
        <v>76</v>
      </c>
      <c r="K547" t="s">
        <v>214</v>
      </c>
      <c r="L547" t="s">
        <v>412</v>
      </c>
      <c r="M547" t="s">
        <v>413</v>
      </c>
      <c r="N547" t="s">
        <v>217</v>
      </c>
      <c r="O547" t="s">
        <v>263</v>
      </c>
      <c r="P547" t="s">
        <v>414</v>
      </c>
      <c r="Q547" t="s">
        <v>415</v>
      </c>
      <c r="R547" t="s">
        <v>416</v>
      </c>
      <c r="S547" t="s">
        <v>338</v>
      </c>
      <c r="T547" t="s">
        <v>339</v>
      </c>
      <c r="U547" s="61" t="s">
        <v>340</v>
      </c>
      <c r="V547" t="s">
        <v>710</v>
      </c>
      <c r="W547" t="s">
        <v>263</v>
      </c>
      <c r="X547" s="59">
        <v>40718</v>
      </c>
      <c r="Y547" s="59">
        <v>40718</v>
      </c>
      <c r="AA547" s="146" t="str">
        <f t="shared" si="117"/>
        <v>EX</v>
      </c>
      <c r="AB547" s="146">
        <f t="shared" si="119"/>
        <v>0</v>
      </c>
      <c r="AC547" t="str">
        <f t="shared" si="122"/>
        <v>EX</v>
      </c>
      <c r="AD547" s="74">
        <f t="shared" si="123"/>
        <v>40718</v>
      </c>
      <c r="AE547" s="74">
        <f t="shared" si="128"/>
        <v>40718</v>
      </c>
      <c r="AF547">
        <v>1</v>
      </c>
      <c r="AG547">
        <v>0</v>
      </c>
      <c r="AH547" s="74">
        <v>0</v>
      </c>
      <c r="AJ547" s="74">
        <f t="shared" si="124"/>
        <v>0</v>
      </c>
      <c r="AK547" s="74">
        <f t="shared" si="118"/>
        <v>40718</v>
      </c>
      <c r="AL547" t="str">
        <f t="shared" si="125"/>
        <v>N</v>
      </c>
      <c r="AN547" t="s">
        <v>77</v>
      </c>
      <c r="AO547" t="s">
        <v>76</v>
      </c>
      <c r="AP547" t="str">
        <f t="shared" si="126"/>
        <v>91</v>
      </c>
      <c r="AQ547" s="145" t="s">
        <v>1826</v>
      </c>
      <c r="AR547" t="str">
        <f t="shared" si="127"/>
        <v>1-Adjusted Base Budget</v>
      </c>
      <c r="AS547" s="145" t="s">
        <v>1827</v>
      </c>
      <c r="AT547" t="s">
        <v>213</v>
      </c>
      <c r="AV547" t="str">
        <f t="shared" si="121"/>
        <v>VPR</v>
      </c>
      <c r="AW547" t="str">
        <f t="shared" si="120"/>
        <v>VP FOR RESEARCH</v>
      </c>
    </row>
    <row r="548" spans="1:49">
      <c r="A548" s="59">
        <v>2018</v>
      </c>
      <c r="B548" t="s">
        <v>137</v>
      </c>
      <c r="C548" t="s">
        <v>732</v>
      </c>
      <c r="D548" t="s">
        <v>733</v>
      </c>
      <c r="E548" t="s">
        <v>737</v>
      </c>
      <c r="F548" t="s">
        <v>228</v>
      </c>
      <c r="H548" t="s">
        <v>738</v>
      </c>
      <c r="I548" s="170" t="s">
        <v>75</v>
      </c>
      <c r="J548" t="s">
        <v>76</v>
      </c>
      <c r="K548" t="s">
        <v>214</v>
      </c>
      <c r="L548" t="s">
        <v>412</v>
      </c>
      <c r="M548" t="s">
        <v>413</v>
      </c>
      <c r="N548" t="s">
        <v>217</v>
      </c>
      <c r="O548" t="s">
        <v>263</v>
      </c>
      <c r="P548" t="s">
        <v>414</v>
      </c>
      <c r="Q548" t="s">
        <v>415</v>
      </c>
      <c r="R548" t="s">
        <v>416</v>
      </c>
      <c r="S548" t="s">
        <v>338</v>
      </c>
      <c r="T548" t="s">
        <v>339</v>
      </c>
      <c r="U548" s="61" t="s">
        <v>340</v>
      </c>
      <c r="V548" t="s">
        <v>710</v>
      </c>
      <c r="W548" t="s">
        <v>263</v>
      </c>
      <c r="X548" s="59">
        <v>14812</v>
      </c>
      <c r="Y548" s="59">
        <v>14812</v>
      </c>
      <c r="AA548" s="146" t="str">
        <f t="shared" si="117"/>
        <v>EX</v>
      </c>
      <c r="AB548" s="146">
        <f t="shared" si="119"/>
        <v>0</v>
      </c>
      <c r="AC548" t="str">
        <f t="shared" si="122"/>
        <v>EX</v>
      </c>
      <c r="AD548" s="74">
        <f t="shared" si="123"/>
        <v>14812</v>
      </c>
      <c r="AE548" s="74">
        <f t="shared" si="128"/>
        <v>14812</v>
      </c>
      <c r="AF548">
        <v>1</v>
      </c>
      <c r="AG548">
        <v>0</v>
      </c>
      <c r="AH548" s="74">
        <v>0</v>
      </c>
      <c r="AJ548" s="74">
        <f t="shared" si="124"/>
        <v>0</v>
      </c>
      <c r="AK548" s="74">
        <f t="shared" si="118"/>
        <v>14812</v>
      </c>
      <c r="AL548" t="str">
        <f t="shared" si="125"/>
        <v>N</v>
      </c>
      <c r="AN548" t="s">
        <v>77</v>
      </c>
      <c r="AO548" t="s">
        <v>76</v>
      </c>
      <c r="AP548" t="str">
        <f t="shared" si="126"/>
        <v>91</v>
      </c>
      <c r="AQ548" s="145" t="s">
        <v>1826</v>
      </c>
      <c r="AR548" t="str">
        <f t="shared" si="127"/>
        <v>1-Adjusted Base Budget</v>
      </c>
      <c r="AS548" s="145" t="s">
        <v>1827</v>
      </c>
      <c r="AT548" t="s">
        <v>213</v>
      </c>
      <c r="AV548" t="str">
        <f t="shared" si="121"/>
        <v>VPR</v>
      </c>
      <c r="AW548" t="str">
        <f t="shared" si="120"/>
        <v>VP FOR RESEARCH</v>
      </c>
    </row>
    <row r="549" spans="1:49">
      <c r="A549" s="59">
        <v>2018</v>
      </c>
      <c r="B549" t="s">
        <v>137</v>
      </c>
      <c r="C549" t="s">
        <v>732</v>
      </c>
      <c r="D549" t="s">
        <v>733</v>
      </c>
      <c r="E549" t="s">
        <v>739</v>
      </c>
      <c r="F549" t="s">
        <v>228</v>
      </c>
      <c r="H549" t="s">
        <v>740</v>
      </c>
      <c r="I549" s="170" t="s">
        <v>75</v>
      </c>
      <c r="J549" t="s">
        <v>76</v>
      </c>
      <c r="K549" t="s">
        <v>214</v>
      </c>
      <c r="L549" t="s">
        <v>412</v>
      </c>
      <c r="M549" t="s">
        <v>413</v>
      </c>
      <c r="N549" t="s">
        <v>217</v>
      </c>
      <c r="O549" t="s">
        <v>263</v>
      </c>
      <c r="P549" t="s">
        <v>414</v>
      </c>
      <c r="Q549" t="s">
        <v>415</v>
      </c>
      <c r="R549" t="s">
        <v>416</v>
      </c>
      <c r="S549" t="s">
        <v>338</v>
      </c>
      <c r="T549" t="s">
        <v>339</v>
      </c>
      <c r="U549" s="61" t="s">
        <v>340</v>
      </c>
      <c r="V549" t="s">
        <v>710</v>
      </c>
      <c r="W549" t="s">
        <v>263</v>
      </c>
      <c r="X549" s="59">
        <v>2780</v>
      </c>
      <c r="Y549" s="59">
        <v>2780</v>
      </c>
      <c r="AA549" s="146" t="str">
        <f t="shared" si="117"/>
        <v>EX</v>
      </c>
      <c r="AB549" s="146">
        <f t="shared" si="119"/>
        <v>0</v>
      </c>
      <c r="AC549" t="str">
        <f t="shared" si="122"/>
        <v>EX</v>
      </c>
      <c r="AD549" s="74">
        <f t="shared" si="123"/>
        <v>2780</v>
      </c>
      <c r="AE549" s="74">
        <f t="shared" si="128"/>
        <v>2780</v>
      </c>
      <c r="AF549">
        <v>1</v>
      </c>
      <c r="AG549">
        <v>0</v>
      </c>
      <c r="AH549" s="74">
        <v>0</v>
      </c>
      <c r="AJ549" s="74">
        <f t="shared" si="124"/>
        <v>0</v>
      </c>
      <c r="AK549" s="74">
        <f t="shared" si="118"/>
        <v>2780</v>
      </c>
      <c r="AL549" t="str">
        <f t="shared" si="125"/>
        <v>N</v>
      </c>
      <c r="AN549" t="s">
        <v>77</v>
      </c>
      <c r="AO549" t="s">
        <v>76</v>
      </c>
      <c r="AP549" t="str">
        <f t="shared" si="126"/>
        <v>91</v>
      </c>
      <c r="AQ549" s="145" t="s">
        <v>1826</v>
      </c>
      <c r="AR549" t="str">
        <f t="shared" si="127"/>
        <v>1-Adjusted Base Budget</v>
      </c>
      <c r="AS549" s="145" t="s">
        <v>1827</v>
      </c>
      <c r="AT549" t="s">
        <v>213</v>
      </c>
      <c r="AV549" t="str">
        <f t="shared" si="121"/>
        <v>VPR</v>
      </c>
      <c r="AW549" t="str">
        <f t="shared" si="120"/>
        <v>VP FOR RESEARCH</v>
      </c>
    </row>
    <row r="550" spans="1:49">
      <c r="A550" s="59">
        <v>2018</v>
      </c>
      <c r="B550" t="s">
        <v>137</v>
      </c>
      <c r="C550" t="s">
        <v>732</v>
      </c>
      <c r="D550" t="s">
        <v>733</v>
      </c>
      <c r="E550" t="s">
        <v>741</v>
      </c>
      <c r="F550" t="s">
        <v>228</v>
      </c>
      <c r="H550" t="s">
        <v>742</v>
      </c>
      <c r="I550" s="170" t="s">
        <v>75</v>
      </c>
      <c r="J550" t="s">
        <v>76</v>
      </c>
      <c r="K550" t="s">
        <v>214</v>
      </c>
      <c r="L550" t="s">
        <v>412</v>
      </c>
      <c r="M550" t="s">
        <v>413</v>
      </c>
      <c r="N550" t="s">
        <v>217</v>
      </c>
      <c r="O550" t="s">
        <v>263</v>
      </c>
      <c r="P550" t="s">
        <v>414</v>
      </c>
      <c r="Q550" t="s">
        <v>415</v>
      </c>
      <c r="R550" t="s">
        <v>416</v>
      </c>
      <c r="S550" t="s">
        <v>338</v>
      </c>
      <c r="T550" t="s">
        <v>339</v>
      </c>
      <c r="U550" s="61" t="s">
        <v>340</v>
      </c>
      <c r="V550" t="s">
        <v>710</v>
      </c>
      <c r="W550" t="s">
        <v>263</v>
      </c>
      <c r="X550" s="59">
        <v>23119</v>
      </c>
      <c r="Y550" s="59">
        <v>23119</v>
      </c>
      <c r="AA550" s="146" t="str">
        <f t="shared" si="117"/>
        <v>EX</v>
      </c>
      <c r="AB550" s="146">
        <f t="shared" si="119"/>
        <v>0</v>
      </c>
      <c r="AC550" t="str">
        <f t="shared" si="122"/>
        <v>EX</v>
      </c>
      <c r="AD550" s="74">
        <f t="shared" si="123"/>
        <v>23119</v>
      </c>
      <c r="AE550" s="74">
        <f t="shared" si="128"/>
        <v>23119</v>
      </c>
      <c r="AF550">
        <v>1</v>
      </c>
      <c r="AG550">
        <v>0</v>
      </c>
      <c r="AH550" s="74">
        <v>0</v>
      </c>
      <c r="AJ550" s="74">
        <f t="shared" si="124"/>
        <v>0</v>
      </c>
      <c r="AK550" s="74">
        <f t="shared" si="118"/>
        <v>23119</v>
      </c>
      <c r="AL550" t="str">
        <f t="shared" si="125"/>
        <v>N</v>
      </c>
      <c r="AN550" t="s">
        <v>77</v>
      </c>
      <c r="AO550" t="s">
        <v>76</v>
      </c>
      <c r="AP550" t="str">
        <f t="shared" si="126"/>
        <v>91</v>
      </c>
      <c r="AQ550" s="145" t="s">
        <v>1826</v>
      </c>
      <c r="AR550" t="str">
        <f t="shared" si="127"/>
        <v>1-Adjusted Base Budget</v>
      </c>
      <c r="AS550" s="145" t="s">
        <v>1827</v>
      </c>
      <c r="AT550" t="s">
        <v>213</v>
      </c>
      <c r="AV550" t="str">
        <f t="shared" si="121"/>
        <v>VPR</v>
      </c>
      <c r="AW550" t="str">
        <f t="shared" si="120"/>
        <v>VP FOR RESEARCH</v>
      </c>
    </row>
    <row r="551" spans="1:49">
      <c r="A551" s="59">
        <v>2018</v>
      </c>
      <c r="B551" t="s">
        <v>137</v>
      </c>
      <c r="C551" t="s">
        <v>732</v>
      </c>
      <c r="D551" t="s">
        <v>733</v>
      </c>
      <c r="E551" t="s">
        <v>736</v>
      </c>
      <c r="F551" t="s">
        <v>228</v>
      </c>
      <c r="H551" t="s">
        <v>733</v>
      </c>
      <c r="I551" s="170" t="s">
        <v>75</v>
      </c>
      <c r="J551" t="s">
        <v>76</v>
      </c>
      <c r="K551" t="s">
        <v>214</v>
      </c>
      <c r="L551" t="s">
        <v>417</v>
      </c>
      <c r="M551" t="s">
        <v>418</v>
      </c>
      <c r="N551" t="s">
        <v>217</v>
      </c>
      <c r="O551" t="s">
        <v>263</v>
      </c>
      <c r="P551" t="s">
        <v>414</v>
      </c>
      <c r="Q551" t="s">
        <v>415</v>
      </c>
      <c r="R551" t="s">
        <v>416</v>
      </c>
      <c r="S551" t="s">
        <v>338</v>
      </c>
      <c r="T551" t="s">
        <v>339</v>
      </c>
      <c r="U551" s="61" t="s">
        <v>340</v>
      </c>
      <c r="V551" t="s">
        <v>710</v>
      </c>
      <c r="W551" t="s">
        <v>263</v>
      </c>
      <c r="X551" s="59">
        <v>21481</v>
      </c>
      <c r="Y551" s="59">
        <v>21481</v>
      </c>
      <c r="AA551" s="146" t="str">
        <f t="shared" si="117"/>
        <v>EX</v>
      </c>
      <c r="AB551" s="146">
        <f t="shared" si="119"/>
        <v>0</v>
      </c>
      <c r="AC551" t="str">
        <f t="shared" si="122"/>
        <v>EX</v>
      </c>
      <c r="AD551" s="74">
        <f t="shared" si="123"/>
        <v>21481</v>
      </c>
      <c r="AE551" s="74">
        <f t="shared" si="128"/>
        <v>21481</v>
      </c>
      <c r="AF551">
        <v>1</v>
      </c>
      <c r="AG551">
        <v>0</v>
      </c>
      <c r="AH551" s="74">
        <v>0</v>
      </c>
      <c r="AJ551" s="74">
        <f t="shared" si="124"/>
        <v>0</v>
      </c>
      <c r="AK551" s="74">
        <f t="shared" si="118"/>
        <v>21481</v>
      </c>
      <c r="AL551" t="str">
        <f t="shared" si="125"/>
        <v>N</v>
      </c>
      <c r="AN551" t="s">
        <v>77</v>
      </c>
      <c r="AO551" t="s">
        <v>76</v>
      </c>
      <c r="AP551" t="str">
        <f t="shared" si="126"/>
        <v>91</v>
      </c>
      <c r="AQ551" s="145" t="s">
        <v>1826</v>
      </c>
      <c r="AR551" t="str">
        <f t="shared" si="127"/>
        <v>1-Adjusted Base Budget</v>
      </c>
      <c r="AS551" s="145" t="s">
        <v>1827</v>
      </c>
      <c r="AT551" t="s">
        <v>213</v>
      </c>
      <c r="AV551" t="str">
        <f t="shared" si="121"/>
        <v>VPR</v>
      </c>
      <c r="AW551" t="str">
        <f t="shared" si="120"/>
        <v>VP FOR RESEARCH</v>
      </c>
    </row>
    <row r="552" spans="1:49">
      <c r="A552" s="59">
        <v>2018</v>
      </c>
      <c r="B552" t="s">
        <v>137</v>
      </c>
      <c r="C552" t="s">
        <v>732</v>
      </c>
      <c r="D552" t="s">
        <v>733</v>
      </c>
      <c r="E552" t="s">
        <v>734</v>
      </c>
      <c r="F552" t="s">
        <v>228</v>
      </c>
      <c r="H552" t="s">
        <v>735</v>
      </c>
      <c r="I552" s="170" t="s">
        <v>75</v>
      </c>
      <c r="J552" t="s">
        <v>76</v>
      </c>
      <c r="K552" t="s">
        <v>214</v>
      </c>
      <c r="L552" t="s">
        <v>417</v>
      </c>
      <c r="M552" t="s">
        <v>418</v>
      </c>
      <c r="N552" t="s">
        <v>217</v>
      </c>
      <c r="O552" t="s">
        <v>263</v>
      </c>
      <c r="P552" t="s">
        <v>414</v>
      </c>
      <c r="Q552" t="s">
        <v>415</v>
      </c>
      <c r="R552" t="s">
        <v>416</v>
      </c>
      <c r="S552" t="s">
        <v>338</v>
      </c>
      <c r="T552" t="s">
        <v>339</v>
      </c>
      <c r="U552" s="61" t="s">
        <v>340</v>
      </c>
      <c r="V552" t="s">
        <v>710</v>
      </c>
      <c r="W552" t="s">
        <v>263</v>
      </c>
      <c r="X552" s="59">
        <v>13877</v>
      </c>
      <c r="Y552" s="59">
        <v>13877</v>
      </c>
      <c r="AA552" s="146" t="str">
        <f t="shared" si="117"/>
        <v>EX</v>
      </c>
      <c r="AB552" s="146">
        <f t="shared" si="119"/>
        <v>0</v>
      </c>
      <c r="AC552" t="str">
        <f t="shared" si="122"/>
        <v>EX</v>
      </c>
      <c r="AD552" s="74">
        <f t="shared" si="123"/>
        <v>13877</v>
      </c>
      <c r="AE552" s="74">
        <f t="shared" si="128"/>
        <v>13877</v>
      </c>
      <c r="AF552">
        <v>1</v>
      </c>
      <c r="AG552">
        <v>0</v>
      </c>
      <c r="AH552" s="74">
        <v>0</v>
      </c>
      <c r="AJ552" s="74">
        <f t="shared" si="124"/>
        <v>0</v>
      </c>
      <c r="AK552" s="74">
        <f t="shared" si="118"/>
        <v>13877</v>
      </c>
      <c r="AL552" t="str">
        <f t="shared" si="125"/>
        <v>N</v>
      </c>
      <c r="AN552" t="s">
        <v>77</v>
      </c>
      <c r="AO552" t="s">
        <v>76</v>
      </c>
      <c r="AP552" t="str">
        <f t="shared" si="126"/>
        <v>91</v>
      </c>
      <c r="AQ552" s="145" t="s">
        <v>1826</v>
      </c>
      <c r="AR552" t="str">
        <f t="shared" si="127"/>
        <v>1-Adjusted Base Budget</v>
      </c>
      <c r="AS552" s="145" t="s">
        <v>1827</v>
      </c>
      <c r="AT552" t="s">
        <v>213</v>
      </c>
      <c r="AV552" t="str">
        <f t="shared" si="121"/>
        <v>VPR</v>
      </c>
      <c r="AW552" t="str">
        <f t="shared" si="120"/>
        <v>VP FOR RESEARCH</v>
      </c>
    </row>
    <row r="553" spans="1:49">
      <c r="A553" s="59">
        <v>2018</v>
      </c>
      <c r="B553" t="s">
        <v>137</v>
      </c>
      <c r="C553" t="s">
        <v>732</v>
      </c>
      <c r="D553" t="s">
        <v>733</v>
      </c>
      <c r="E553" t="s">
        <v>737</v>
      </c>
      <c r="F553" t="s">
        <v>228</v>
      </c>
      <c r="H553" t="s">
        <v>738</v>
      </c>
      <c r="I553" s="170" t="s">
        <v>75</v>
      </c>
      <c r="J553" t="s">
        <v>76</v>
      </c>
      <c r="K553" t="s">
        <v>214</v>
      </c>
      <c r="L553" t="s">
        <v>417</v>
      </c>
      <c r="M553" t="s">
        <v>418</v>
      </c>
      <c r="N553" t="s">
        <v>217</v>
      </c>
      <c r="O553" t="s">
        <v>263</v>
      </c>
      <c r="P553" t="s">
        <v>414</v>
      </c>
      <c r="Q553" t="s">
        <v>415</v>
      </c>
      <c r="R553" t="s">
        <v>416</v>
      </c>
      <c r="S553" t="s">
        <v>338</v>
      </c>
      <c r="T553" t="s">
        <v>339</v>
      </c>
      <c r="U553" s="61" t="s">
        <v>340</v>
      </c>
      <c r="V553" t="s">
        <v>710</v>
      </c>
      <c r="W553" t="s">
        <v>263</v>
      </c>
      <c r="X553" s="59">
        <v>5048</v>
      </c>
      <c r="Y553" s="59">
        <v>5048</v>
      </c>
      <c r="AA553" s="146" t="str">
        <f t="shared" ref="AA553:AA616" si="129">IF(P553 ="CORI","IN",IF(P553 ="TRIN","IN",O553))</f>
        <v>EX</v>
      </c>
      <c r="AB553" s="146">
        <f t="shared" si="119"/>
        <v>0</v>
      </c>
      <c r="AC553" t="str">
        <f t="shared" si="122"/>
        <v>EX</v>
      </c>
      <c r="AD553" s="74">
        <f t="shared" si="123"/>
        <v>5048</v>
      </c>
      <c r="AE553" s="74">
        <f t="shared" si="128"/>
        <v>5048</v>
      </c>
      <c r="AF553">
        <v>1</v>
      </c>
      <c r="AG553">
        <v>0</v>
      </c>
      <c r="AH553" s="74">
        <v>0</v>
      </c>
      <c r="AJ553" s="74">
        <f t="shared" si="124"/>
        <v>0</v>
      </c>
      <c r="AK553" s="74">
        <f t="shared" si="118"/>
        <v>5048</v>
      </c>
      <c r="AL553" t="str">
        <f t="shared" si="125"/>
        <v>N</v>
      </c>
      <c r="AN553" t="s">
        <v>77</v>
      </c>
      <c r="AO553" t="s">
        <v>76</v>
      </c>
      <c r="AP553" t="str">
        <f t="shared" si="126"/>
        <v>91</v>
      </c>
      <c r="AQ553" s="145" t="s">
        <v>1826</v>
      </c>
      <c r="AR553" t="str">
        <f t="shared" si="127"/>
        <v>1-Adjusted Base Budget</v>
      </c>
      <c r="AS553" s="145" t="s">
        <v>1827</v>
      </c>
      <c r="AT553" t="s">
        <v>213</v>
      </c>
      <c r="AV553" t="str">
        <f t="shared" si="121"/>
        <v>VPR</v>
      </c>
      <c r="AW553" t="str">
        <f t="shared" si="120"/>
        <v>VP FOR RESEARCH</v>
      </c>
    </row>
    <row r="554" spans="1:49">
      <c r="A554" s="59">
        <v>2018</v>
      </c>
      <c r="B554" t="s">
        <v>137</v>
      </c>
      <c r="C554" t="s">
        <v>732</v>
      </c>
      <c r="D554" t="s">
        <v>733</v>
      </c>
      <c r="E554" t="s">
        <v>739</v>
      </c>
      <c r="F554" t="s">
        <v>228</v>
      </c>
      <c r="H554" t="s">
        <v>740</v>
      </c>
      <c r="I554" s="170" t="s">
        <v>75</v>
      </c>
      <c r="J554" t="s">
        <v>76</v>
      </c>
      <c r="K554" t="s">
        <v>214</v>
      </c>
      <c r="L554" t="s">
        <v>417</v>
      </c>
      <c r="M554" t="s">
        <v>418</v>
      </c>
      <c r="N554" t="s">
        <v>217</v>
      </c>
      <c r="O554" t="s">
        <v>263</v>
      </c>
      <c r="P554" t="s">
        <v>414</v>
      </c>
      <c r="Q554" t="s">
        <v>415</v>
      </c>
      <c r="R554" t="s">
        <v>416</v>
      </c>
      <c r="S554" t="s">
        <v>338</v>
      </c>
      <c r="T554" t="s">
        <v>339</v>
      </c>
      <c r="U554" s="61" t="s">
        <v>340</v>
      </c>
      <c r="V554" t="s">
        <v>710</v>
      </c>
      <c r="W554" t="s">
        <v>263</v>
      </c>
      <c r="X554" s="59">
        <v>947</v>
      </c>
      <c r="Y554" s="59">
        <v>947</v>
      </c>
      <c r="AA554" s="146" t="str">
        <f t="shared" si="129"/>
        <v>EX</v>
      </c>
      <c r="AB554" s="146">
        <f t="shared" si="119"/>
        <v>0</v>
      </c>
      <c r="AC554" t="str">
        <f t="shared" si="122"/>
        <v>EX</v>
      </c>
      <c r="AD554" s="74">
        <f t="shared" si="123"/>
        <v>947</v>
      </c>
      <c r="AE554" s="74">
        <f t="shared" si="128"/>
        <v>947</v>
      </c>
      <c r="AF554">
        <v>1</v>
      </c>
      <c r="AG554">
        <v>0</v>
      </c>
      <c r="AH554" s="74">
        <v>0</v>
      </c>
      <c r="AJ554" s="74">
        <f t="shared" si="124"/>
        <v>0</v>
      </c>
      <c r="AK554" s="74">
        <f t="shared" si="118"/>
        <v>947</v>
      </c>
      <c r="AL554" t="str">
        <f t="shared" si="125"/>
        <v>N</v>
      </c>
      <c r="AN554" t="s">
        <v>77</v>
      </c>
      <c r="AO554" t="s">
        <v>76</v>
      </c>
      <c r="AP554" t="str">
        <f t="shared" si="126"/>
        <v>91</v>
      </c>
      <c r="AQ554" s="145" t="s">
        <v>1826</v>
      </c>
      <c r="AR554" t="str">
        <f t="shared" si="127"/>
        <v>1-Adjusted Base Budget</v>
      </c>
      <c r="AS554" s="145" t="s">
        <v>1827</v>
      </c>
      <c r="AT554" t="s">
        <v>213</v>
      </c>
      <c r="AV554" t="str">
        <f t="shared" si="121"/>
        <v>VPR</v>
      </c>
      <c r="AW554" t="str">
        <f t="shared" si="120"/>
        <v>VP FOR RESEARCH</v>
      </c>
    </row>
    <row r="555" spans="1:49">
      <c r="A555" s="59">
        <v>2018</v>
      </c>
      <c r="B555" t="s">
        <v>137</v>
      </c>
      <c r="C555" t="s">
        <v>732</v>
      </c>
      <c r="D555" t="s">
        <v>733</v>
      </c>
      <c r="E555" t="s">
        <v>741</v>
      </c>
      <c r="F555" t="s">
        <v>228</v>
      </c>
      <c r="H555" t="s">
        <v>742</v>
      </c>
      <c r="I555" s="170" t="s">
        <v>75</v>
      </c>
      <c r="J555" t="s">
        <v>76</v>
      </c>
      <c r="K555" t="s">
        <v>214</v>
      </c>
      <c r="L555" t="s">
        <v>417</v>
      </c>
      <c r="M555" t="s">
        <v>418</v>
      </c>
      <c r="N555" t="s">
        <v>217</v>
      </c>
      <c r="O555" t="s">
        <v>263</v>
      </c>
      <c r="P555" t="s">
        <v>414</v>
      </c>
      <c r="Q555" t="s">
        <v>415</v>
      </c>
      <c r="R555" t="s">
        <v>416</v>
      </c>
      <c r="S555" t="s">
        <v>338</v>
      </c>
      <c r="T555" t="s">
        <v>339</v>
      </c>
      <c r="U555" s="61" t="s">
        <v>340</v>
      </c>
      <c r="V555" t="s">
        <v>710</v>
      </c>
      <c r="W555" t="s">
        <v>263</v>
      </c>
      <c r="X555" s="59">
        <v>7879</v>
      </c>
      <c r="Y555" s="59">
        <v>7879</v>
      </c>
      <c r="AA555" s="146" t="str">
        <f t="shared" si="129"/>
        <v>EX</v>
      </c>
      <c r="AB555" s="146">
        <f t="shared" si="119"/>
        <v>0</v>
      </c>
      <c r="AC555" t="str">
        <f t="shared" si="122"/>
        <v>EX</v>
      </c>
      <c r="AD555" s="74">
        <f t="shared" si="123"/>
        <v>7879</v>
      </c>
      <c r="AE555" s="74">
        <f t="shared" si="128"/>
        <v>7879</v>
      </c>
      <c r="AF555">
        <v>1</v>
      </c>
      <c r="AG555">
        <v>0</v>
      </c>
      <c r="AH555" s="74">
        <v>0</v>
      </c>
      <c r="AJ555" s="74">
        <f t="shared" si="124"/>
        <v>0</v>
      </c>
      <c r="AK555" s="74">
        <f t="shared" si="118"/>
        <v>7879</v>
      </c>
      <c r="AL555" t="str">
        <f t="shared" si="125"/>
        <v>N</v>
      </c>
      <c r="AN555" t="s">
        <v>77</v>
      </c>
      <c r="AO555" t="s">
        <v>76</v>
      </c>
      <c r="AP555" t="str">
        <f t="shared" si="126"/>
        <v>91</v>
      </c>
      <c r="AQ555" s="145" t="s">
        <v>1826</v>
      </c>
      <c r="AR555" t="str">
        <f t="shared" si="127"/>
        <v>1-Adjusted Base Budget</v>
      </c>
      <c r="AS555" s="145" t="s">
        <v>1827</v>
      </c>
      <c r="AT555" t="s">
        <v>213</v>
      </c>
      <c r="AV555" t="str">
        <f t="shared" si="121"/>
        <v>VPR</v>
      </c>
      <c r="AW555" t="str">
        <f t="shared" si="120"/>
        <v>VP FOR RESEARCH</v>
      </c>
    </row>
    <row r="556" spans="1:49">
      <c r="A556" s="59">
        <v>2018</v>
      </c>
      <c r="B556" t="s">
        <v>137</v>
      </c>
      <c r="C556" t="s">
        <v>732</v>
      </c>
      <c r="D556" t="s">
        <v>733</v>
      </c>
      <c r="E556" t="s">
        <v>736</v>
      </c>
      <c r="F556" t="s">
        <v>228</v>
      </c>
      <c r="H556" t="s">
        <v>733</v>
      </c>
      <c r="I556" s="170" t="s">
        <v>75</v>
      </c>
      <c r="J556" t="s">
        <v>76</v>
      </c>
      <c r="K556" t="s">
        <v>214</v>
      </c>
      <c r="L556" t="s">
        <v>419</v>
      </c>
      <c r="M556" t="s">
        <v>420</v>
      </c>
      <c r="N556" t="s">
        <v>217</v>
      </c>
      <c r="O556" t="s">
        <v>263</v>
      </c>
      <c r="P556" t="s">
        <v>414</v>
      </c>
      <c r="Q556" t="s">
        <v>415</v>
      </c>
      <c r="R556" t="s">
        <v>416</v>
      </c>
      <c r="S556" t="s">
        <v>338</v>
      </c>
      <c r="T556" t="s">
        <v>339</v>
      </c>
      <c r="U556" s="61" t="s">
        <v>340</v>
      </c>
      <c r="V556" t="s">
        <v>710</v>
      </c>
      <c r="W556" t="s">
        <v>263</v>
      </c>
      <c r="X556" s="59">
        <v>41644</v>
      </c>
      <c r="Y556" s="59">
        <v>41644</v>
      </c>
      <c r="AA556" s="146" t="str">
        <f t="shared" si="129"/>
        <v>EX</v>
      </c>
      <c r="AB556" s="146">
        <f t="shared" si="119"/>
        <v>0</v>
      </c>
      <c r="AC556" t="str">
        <f t="shared" si="122"/>
        <v>EX</v>
      </c>
      <c r="AD556" s="74">
        <f t="shared" si="123"/>
        <v>41644</v>
      </c>
      <c r="AE556" s="74">
        <f t="shared" si="128"/>
        <v>41644</v>
      </c>
      <c r="AF556">
        <v>1</v>
      </c>
      <c r="AG556">
        <v>0</v>
      </c>
      <c r="AH556" s="74">
        <v>0</v>
      </c>
      <c r="AJ556" s="74">
        <f t="shared" si="124"/>
        <v>0</v>
      </c>
      <c r="AK556" s="74">
        <f t="shared" si="118"/>
        <v>41644</v>
      </c>
      <c r="AL556" t="str">
        <f t="shared" si="125"/>
        <v>N</v>
      </c>
      <c r="AN556" t="s">
        <v>77</v>
      </c>
      <c r="AO556" t="s">
        <v>76</v>
      </c>
      <c r="AP556" t="str">
        <f t="shared" si="126"/>
        <v>91</v>
      </c>
      <c r="AQ556" s="145" t="s">
        <v>1826</v>
      </c>
      <c r="AR556" t="str">
        <f t="shared" si="127"/>
        <v>1-Adjusted Base Budget</v>
      </c>
      <c r="AS556" s="145" t="s">
        <v>1827</v>
      </c>
      <c r="AT556" t="s">
        <v>213</v>
      </c>
      <c r="AV556" t="str">
        <f t="shared" si="121"/>
        <v>VPR</v>
      </c>
      <c r="AW556" t="str">
        <f t="shared" si="120"/>
        <v>VP FOR RESEARCH</v>
      </c>
    </row>
    <row r="557" spans="1:49">
      <c r="A557" s="59">
        <v>2018</v>
      </c>
      <c r="B557" t="s">
        <v>137</v>
      </c>
      <c r="C557" t="s">
        <v>732</v>
      </c>
      <c r="D557" t="s">
        <v>733</v>
      </c>
      <c r="E557" t="s">
        <v>734</v>
      </c>
      <c r="F557" t="s">
        <v>228</v>
      </c>
      <c r="H557" t="s">
        <v>735</v>
      </c>
      <c r="I557" s="170" t="s">
        <v>75</v>
      </c>
      <c r="J557" t="s">
        <v>76</v>
      </c>
      <c r="K557" t="s">
        <v>214</v>
      </c>
      <c r="L557" t="s">
        <v>419</v>
      </c>
      <c r="M557" t="s">
        <v>420</v>
      </c>
      <c r="N557" t="s">
        <v>217</v>
      </c>
      <c r="O557" t="s">
        <v>263</v>
      </c>
      <c r="P557" t="s">
        <v>414</v>
      </c>
      <c r="Q557" t="s">
        <v>415</v>
      </c>
      <c r="R557" t="s">
        <v>416</v>
      </c>
      <c r="S557" t="s">
        <v>338</v>
      </c>
      <c r="T557" t="s">
        <v>339</v>
      </c>
      <c r="U557" s="61" t="s">
        <v>340</v>
      </c>
      <c r="V557" t="s">
        <v>710</v>
      </c>
      <c r="W557" t="s">
        <v>263</v>
      </c>
      <c r="X557" s="59">
        <v>26902</v>
      </c>
      <c r="Y557" s="59">
        <v>26902</v>
      </c>
      <c r="AA557" s="146" t="str">
        <f t="shared" si="129"/>
        <v>EX</v>
      </c>
      <c r="AB557" s="146">
        <f t="shared" si="119"/>
        <v>0</v>
      </c>
      <c r="AC557" t="str">
        <f t="shared" si="122"/>
        <v>EX</v>
      </c>
      <c r="AD557" s="74">
        <f t="shared" si="123"/>
        <v>26902</v>
      </c>
      <c r="AE557" s="74">
        <f t="shared" si="128"/>
        <v>26902</v>
      </c>
      <c r="AF557">
        <v>1</v>
      </c>
      <c r="AG557">
        <v>0</v>
      </c>
      <c r="AH557" s="74">
        <v>0</v>
      </c>
      <c r="AJ557" s="74">
        <f t="shared" si="124"/>
        <v>0</v>
      </c>
      <c r="AK557" s="74">
        <f t="shared" si="118"/>
        <v>26902</v>
      </c>
      <c r="AL557" t="str">
        <f t="shared" si="125"/>
        <v>N</v>
      </c>
      <c r="AN557" t="s">
        <v>77</v>
      </c>
      <c r="AO557" t="s">
        <v>76</v>
      </c>
      <c r="AP557" t="str">
        <f t="shared" si="126"/>
        <v>91</v>
      </c>
      <c r="AQ557" s="145" t="s">
        <v>1826</v>
      </c>
      <c r="AR557" t="str">
        <f t="shared" si="127"/>
        <v>1-Adjusted Base Budget</v>
      </c>
      <c r="AS557" s="145" t="s">
        <v>1827</v>
      </c>
      <c r="AT557" t="s">
        <v>213</v>
      </c>
      <c r="AV557" t="str">
        <f t="shared" si="121"/>
        <v>VPR</v>
      </c>
      <c r="AW557" t="str">
        <f t="shared" si="120"/>
        <v>VP FOR RESEARCH</v>
      </c>
    </row>
    <row r="558" spans="1:49">
      <c r="A558" s="59">
        <v>2018</v>
      </c>
      <c r="B558" t="s">
        <v>137</v>
      </c>
      <c r="C558" t="s">
        <v>732</v>
      </c>
      <c r="D558" t="s">
        <v>733</v>
      </c>
      <c r="E558" t="s">
        <v>737</v>
      </c>
      <c r="F558" t="s">
        <v>228</v>
      </c>
      <c r="H558" t="s">
        <v>738</v>
      </c>
      <c r="I558" s="170" t="s">
        <v>75</v>
      </c>
      <c r="J558" t="s">
        <v>76</v>
      </c>
      <c r="K558" t="s">
        <v>214</v>
      </c>
      <c r="L558" t="s">
        <v>419</v>
      </c>
      <c r="M558" t="s">
        <v>420</v>
      </c>
      <c r="N558" t="s">
        <v>217</v>
      </c>
      <c r="O558" t="s">
        <v>263</v>
      </c>
      <c r="P558" t="s">
        <v>414</v>
      </c>
      <c r="Q558" t="s">
        <v>415</v>
      </c>
      <c r="R558" t="s">
        <v>416</v>
      </c>
      <c r="S558" t="s">
        <v>338</v>
      </c>
      <c r="T558" t="s">
        <v>339</v>
      </c>
      <c r="U558" s="61" t="s">
        <v>340</v>
      </c>
      <c r="V558" t="s">
        <v>710</v>
      </c>
      <c r="W558" t="s">
        <v>263</v>
      </c>
      <c r="X558" s="59">
        <v>9786</v>
      </c>
      <c r="Y558" s="59">
        <v>9786</v>
      </c>
      <c r="AA558" s="146" t="str">
        <f t="shared" si="129"/>
        <v>EX</v>
      </c>
      <c r="AB558" s="146">
        <f t="shared" si="119"/>
        <v>0</v>
      </c>
      <c r="AC558" t="str">
        <f t="shared" si="122"/>
        <v>EX</v>
      </c>
      <c r="AD558" s="74">
        <f t="shared" si="123"/>
        <v>9786</v>
      </c>
      <c r="AE558" s="74">
        <f t="shared" si="128"/>
        <v>9786</v>
      </c>
      <c r="AF558">
        <v>1</v>
      </c>
      <c r="AG558">
        <v>0</v>
      </c>
      <c r="AH558" s="74">
        <v>0</v>
      </c>
      <c r="AJ558" s="74">
        <f t="shared" si="124"/>
        <v>0</v>
      </c>
      <c r="AK558" s="74">
        <f t="shared" si="118"/>
        <v>9786</v>
      </c>
      <c r="AL558" t="str">
        <f t="shared" si="125"/>
        <v>N</v>
      </c>
      <c r="AN558" t="s">
        <v>77</v>
      </c>
      <c r="AO558" t="s">
        <v>76</v>
      </c>
      <c r="AP558" t="str">
        <f t="shared" si="126"/>
        <v>91</v>
      </c>
      <c r="AQ558" s="145" t="s">
        <v>1826</v>
      </c>
      <c r="AR558" t="str">
        <f t="shared" si="127"/>
        <v>1-Adjusted Base Budget</v>
      </c>
      <c r="AS558" s="145" t="s">
        <v>1827</v>
      </c>
      <c r="AT558" t="s">
        <v>213</v>
      </c>
      <c r="AV558" t="str">
        <f t="shared" si="121"/>
        <v>VPR</v>
      </c>
      <c r="AW558" t="str">
        <f t="shared" si="120"/>
        <v>VP FOR RESEARCH</v>
      </c>
    </row>
    <row r="559" spans="1:49">
      <c r="A559" s="59">
        <v>2018</v>
      </c>
      <c r="B559" t="s">
        <v>137</v>
      </c>
      <c r="C559" t="s">
        <v>732</v>
      </c>
      <c r="D559" t="s">
        <v>733</v>
      </c>
      <c r="E559" t="s">
        <v>739</v>
      </c>
      <c r="F559" t="s">
        <v>228</v>
      </c>
      <c r="H559" t="s">
        <v>740</v>
      </c>
      <c r="I559" s="170" t="s">
        <v>75</v>
      </c>
      <c r="J559" t="s">
        <v>76</v>
      </c>
      <c r="K559" t="s">
        <v>214</v>
      </c>
      <c r="L559" t="s">
        <v>419</v>
      </c>
      <c r="M559" t="s">
        <v>420</v>
      </c>
      <c r="N559" t="s">
        <v>217</v>
      </c>
      <c r="O559" t="s">
        <v>263</v>
      </c>
      <c r="P559" t="s">
        <v>414</v>
      </c>
      <c r="Q559" t="s">
        <v>415</v>
      </c>
      <c r="R559" t="s">
        <v>416</v>
      </c>
      <c r="S559" t="s">
        <v>338</v>
      </c>
      <c r="T559" t="s">
        <v>339</v>
      </c>
      <c r="U559" s="61" t="s">
        <v>340</v>
      </c>
      <c r="V559" t="s">
        <v>710</v>
      </c>
      <c r="W559" t="s">
        <v>263</v>
      </c>
      <c r="X559" s="59">
        <v>1837</v>
      </c>
      <c r="Y559" s="59">
        <v>1837</v>
      </c>
      <c r="AA559" s="146" t="str">
        <f t="shared" si="129"/>
        <v>EX</v>
      </c>
      <c r="AB559" s="146">
        <f t="shared" si="119"/>
        <v>0</v>
      </c>
      <c r="AC559" t="str">
        <f t="shared" si="122"/>
        <v>EX</v>
      </c>
      <c r="AD559" s="74">
        <f t="shared" si="123"/>
        <v>1837</v>
      </c>
      <c r="AE559" s="74">
        <f t="shared" si="128"/>
        <v>1837</v>
      </c>
      <c r="AF559">
        <v>1</v>
      </c>
      <c r="AG559">
        <v>0</v>
      </c>
      <c r="AH559" s="74">
        <v>0</v>
      </c>
      <c r="AJ559" s="74">
        <f t="shared" si="124"/>
        <v>0</v>
      </c>
      <c r="AK559" s="74">
        <f t="shared" si="118"/>
        <v>1837</v>
      </c>
      <c r="AL559" t="str">
        <f t="shared" si="125"/>
        <v>N</v>
      </c>
      <c r="AN559" t="s">
        <v>77</v>
      </c>
      <c r="AO559" t="s">
        <v>76</v>
      </c>
      <c r="AP559" t="str">
        <f t="shared" si="126"/>
        <v>91</v>
      </c>
      <c r="AQ559" s="145" t="s">
        <v>1826</v>
      </c>
      <c r="AR559" t="str">
        <f t="shared" si="127"/>
        <v>1-Adjusted Base Budget</v>
      </c>
      <c r="AS559" s="145" t="s">
        <v>1827</v>
      </c>
      <c r="AT559" t="s">
        <v>213</v>
      </c>
      <c r="AV559" t="str">
        <f t="shared" si="121"/>
        <v>VPR</v>
      </c>
      <c r="AW559" t="str">
        <f t="shared" si="120"/>
        <v>VP FOR RESEARCH</v>
      </c>
    </row>
    <row r="560" spans="1:49">
      <c r="A560" s="59">
        <v>2018</v>
      </c>
      <c r="B560" t="s">
        <v>137</v>
      </c>
      <c r="C560" t="s">
        <v>732</v>
      </c>
      <c r="D560" t="s">
        <v>733</v>
      </c>
      <c r="E560" t="s">
        <v>741</v>
      </c>
      <c r="F560" t="s">
        <v>228</v>
      </c>
      <c r="H560" t="s">
        <v>742</v>
      </c>
      <c r="I560" s="170" t="s">
        <v>75</v>
      </c>
      <c r="J560" t="s">
        <v>76</v>
      </c>
      <c r="K560" t="s">
        <v>214</v>
      </c>
      <c r="L560" t="s">
        <v>419</v>
      </c>
      <c r="M560" t="s">
        <v>420</v>
      </c>
      <c r="N560" t="s">
        <v>217</v>
      </c>
      <c r="O560" t="s">
        <v>263</v>
      </c>
      <c r="P560" t="s">
        <v>414</v>
      </c>
      <c r="Q560" t="s">
        <v>415</v>
      </c>
      <c r="R560" t="s">
        <v>416</v>
      </c>
      <c r="S560" t="s">
        <v>338</v>
      </c>
      <c r="T560" t="s">
        <v>339</v>
      </c>
      <c r="U560" s="61" t="s">
        <v>340</v>
      </c>
      <c r="V560" t="s">
        <v>710</v>
      </c>
      <c r="W560" t="s">
        <v>263</v>
      </c>
      <c r="X560" s="59">
        <v>15275</v>
      </c>
      <c r="Y560" s="59">
        <v>15275</v>
      </c>
      <c r="AA560" s="146" t="str">
        <f t="shared" si="129"/>
        <v>EX</v>
      </c>
      <c r="AB560" s="146">
        <f t="shared" si="119"/>
        <v>0</v>
      </c>
      <c r="AC560" t="str">
        <f t="shared" si="122"/>
        <v>EX</v>
      </c>
      <c r="AD560" s="74">
        <f t="shared" si="123"/>
        <v>15275</v>
      </c>
      <c r="AE560" s="74">
        <f t="shared" si="128"/>
        <v>15275</v>
      </c>
      <c r="AF560">
        <v>1</v>
      </c>
      <c r="AG560">
        <v>0</v>
      </c>
      <c r="AH560" s="74">
        <v>0</v>
      </c>
      <c r="AJ560" s="74">
        <f t="shared" si="124"/>
        <v>0</v>
      </c>
      <c r="AK560" s="74">
        <f t="shared" si="118"/>
        <v>15275</v>
      </c>
      <c r="AL560" t="str">
        <f t="shared" si="125"/>
        <v>N</v>
      </c>
      <c r="AN560" t="s">
        <v>77</v>
      </c>
      <c r="AO560" t="s">
        <v>76</v>
      </c>
      <c r="AP560" t="str">
        <f t="shared" si="126"/>
        <v>91</v>
      </c>
      <c r="AQ560" s="145" t="s">
        <v>1826</v>
      </c>
      <c r="AR560" t="str">
        <f t="shared" si="127"/>
        <v>1-Adjusted Base Budget</v>
      </c>
      <c r="AS560" s="145" t="s">
        <v>1827</v>
      </c>
      <c r="AT560" t="s">
        <v>213</v>
      </c>
      <c r="AV560" t="str">
        <f t="shared" si="121"/>
        <v>VPR</v>
      </c>
      <c r="AW560" t="str">
        <f t="shared" si="120"/>
        <v>VP FOR RESEARCH</v>
      </c>
    </row>
    <row r="561" spans="1:49">
      <c r="A561" s="59">
        <v>2018</v>
      </c>
      <c r="B561" t="s">
        <v>137</v>
      </c>
      <c r="C561" t="s">
        <v>732</v>
      </c>
      <c r="D561" t="s">
        <v>733</v>
      </c>
      <c r="E561" t="s">
        <v>736</v>
      </c>
      <c r="F561" t="s">
        <v>228</v>
      </c>
      <c r="H561" t="s">
        <v>733</v>
      </c>
      <c r="I561" s="170" t="s">
        <v>75</v>
      </c>
      <c r="J561" t="s">
        <v>76</v>
      </c>
      <c r="K561" t="s">
        <v>214</v>
      </c>
      <c r="L561" t="s">
        <v>421</v>
      </c>
      <c r="M561" t="s">
        <v>422</v>
      </c>
      <c r="N561" t="s">
        <v>217</v>
      </c>
      <c r="O561" t="s">
        <v>263</v>
      </c>
      <c r="P561" t="s">
        <v>367</v>
      </c>
      <c r="Q561" t="s">
        <v>368</v>
      </c>
      <c r="R561" t="s">
        <v>369</v>
      </c>
      <c r="S561" t="s">
        <v>370</v>
      </c>
      <c r="T561" t="s">
        <v>368</v>
      </c>
      <c r="U561" s="61" t="s">
        <v>371</v>
      </c>
      <c r="V561" t="s">
        <v>710</v>
      </c>
      <c r="W561" t="s">
        <v>263</v>
      </c>
      <c r="X561" s="59">
        <v>17900</v>
      </c>
      <c r="Y561" s="59">
        <v>17900</v>
      </c>
      <c r="AA561" s="146" t="str">
        <f t="shared" si="129"/>
        <v>EX</v>
      </c>
      <c r="AB561" s="146">
        <f t="shared" si="119"/>
        <v>0</v>
      </c>
      <c r="AC561" t="str">
        <f t="shared" si="122"/>
        <v>EX</v>
      </c>
      <c r="AD561" s="74">
        <f t="shared" si="123"/>
        <v>17900</v>
      </c>
      <c r="AE561" s="74">
        <f t="shared" si="128"/>
        <v>17900</v>
      </c>
      <c r="AF561">
        <v>1</v>
      </c>
      <c r="AG561">
        <v>0</v>
      </c>
      <c r="AH561" s="74">
        <v>0</v>
      </c>
      <c r="AJ561" s="74">
        <f t="shared" si="124"/>
        <v>0</v>
      </c>
      <c r="AK561" s="74">
        <f t="shared" si="118"/>
        <v>17900</v>
      </c>
      <c r="AL561" t="str">
        <f t="shared" si="125"/>
        <v>N</v>
      </c>
      <c r="AN561" t="s">
        <v>77</v>
      </c>
      <c r="AO561" t="s">
        <v>76</v>
      </c>
      <c r="AP561" t="str">
        <f t="shared" si="126"/>
        <v>91</v>
      </c>
      <c r="AQ561" s="145" t="s">
        <v>1826</v>
      </c>
      <c r="AR561" t="str">
        <f t="shared" si="127"/>
        <v>1-Adjusted Base Budget</v>
      </c>
      <c r="AS561" s="145" t="s">
        <v>1827</v>
      </c>
      <c r="AT561" t="s">
        <v>213</v>
      </c>
      <c r="AV561" t="str">
        <f t="shared" si="121"/>
        <v>VPR</v>
      </c>
      <c r="AW561" t="str">
        <f t="shared" si="120"/>
        <v>VP FOR RESEARCH</v>
      </c>
    </row>
    <row r="562" spans="1:49">
      <c r="A562" s="59">
        <v>2018</v>
      </c>
      <c r="B562" t="s">
        <v>137</v>
      </c>
      <c r="C562" t="s">
        <v>732</v>
      </c>
      <c r="D562" t="s">
        <v>733</v>
      </c>
      <c r="E562" t="s">
        <v>734</v>
      </c>
      <c r="F562" t="s">
        <v>228</v>
      </c>
      <c r="H562" t="s">
        <v>735</v>
      </c>
      <c r="I562" s="170" t="s">
        <v>75</v>
      </c>
      <c r="J562" t="s">
        <v>76</v>
      </c>
      <c r="K562" t="s">
        <v>214</v>
      </c>
      <c r="L562" t="s">
        <v>421</v>
      </c>
      <c r="M562" t="s">
        <v>422</v>
      </c>
      <c r="N562" t="s">
        <v>217</v>
      </c>
      <c r="O562" t="s">
        <v>263</v>
      </c>
      <c r="P562" t="s">
        <v>367</v>
      </c>
      <c r="Q562" t="s">
        <v>368</v>
      </c>
      <c r="R562" t="s">
        <v>369</v>
      </c>
      <c r="S562" t="s">
        <v>370</v>
      </c>
      <c r="T562" t="s">
        <v>368</v>
      </c>
      <c r="U562" s="61" t="s">
        <v>371</v>
      </c>
      <c r="V562" t="s">
        <v>710</v>
      </c>
      <c r="W562" t="s">
        <v>263</v>
      </c>
      <c r="X562" s="59">
        <v>1000</v>
      </c>
      <c r="Y562" s="59">
        <v>1000</v>
      </c>
      <c r="AA562" s="146" t="str">
        <f t="shared" si="129"/>
        <v>EX</v>
      </c>
      <c r="AB562" s="146">
        <f t="shared" si="119"/>
        <v>0</v>
      </c>
      <c r="AC562" t="str">
        <f t="shared" si="122"/>
        <v>EX</v>
      </c>
      <c r="AD562" s="74">
        <f t="shared" si="123"/>
        <v>1000</v>
      </c>
      <c r="AE562" s="74">
        <f t="shared" si="128"/>
        <v>1000</v>
      </c>
      <c r="AF562">
        <v>1</v>
      </c>
      <c r="AG562">
        <v>0</v>
      </c>
      <c r="AH562" s="74">
        <v>0</v>
      </c>
      <c r="AJ562" s="74">
        <f t="shared" si="124"/>
        <v>0</v>
      </c>
      <c r="AK562" s="74">
        <f t="shared" si="118"/>
        <v>1000</v>
      </c>
      <c r="AL562" t="str">
        <f t="shared" si="125"/>
        <v>N</v>
      </c>
      <c r="AN562" t="s">
        <v>77</v>
      </c>
      <c r="AO562" t="s">
        <v>76</v>
      </c>
      <c r="AP562" t="str">
        <f t="shared" si="126"/>
        <v>91</v>
      </c>
      <c r="AQ562" s="145" t="s">
        <v>1826</v>
      </c>
      <c r="AR562" t="str">
        <f t="shared" si="127"/>
        <v>1-Adjusted Base Budget</v>
      </c>
      <c r="AS562" s="145" t="s">
        <v>1827</v>
      </c>
      <c r="AT562" t="s">
        <v>213</v>
      </c>
      <c r="AV562" t="str">
        <f t="shared" si="121"/>
        <v>VPR</v>
      </c>
      <c r="AW562" t="str">
        <f t="shared" si="120"/>
        <v>VP FOR RESEARCH</v>
      </c>
    </row>
    <row r="563" spans="1:49">
      <c r="A563" s="59">
        <v>2018</v>
      </c>
      <c r="B563" t="s">
        <v>137</v>
      </c>
      <c r="C563" t="s">
        <v>732</v>
      </c>
      <c r="D563" t="s">
        <v>733</v>
      </c>
      <c r="E563" t="s">
        <v>737</v>
      </c>
      <c r="F563" t="s">
        <v>228</v>
      </c>
      <c r="H563" t="s">
        <v>738</v>
      </c>
      <c r="I563" s="170" t="s">
        <v>75</v>
      </c>
      <c r="J563" t="s">
        <v>76</v>
      </c>
      <c r="K563" t="s">
        <v>214</v>
      </c>
      <c r="L563" t="s">
        <v>421</v>
      </c>
      <c r="M563" t="s">
        <v>422</v>
      </c>
      <c r="N563" t="s">
        <v>217</v>
      </c>
      <c r="O563" t="s">
        <v>263</v>
      </c>
      <c r="P563" t="s">
        <v>367</v>
      </c>
      <c r="Q563" t="s">
        <v>368</v>
      </c>
      <c r="R563" t="s">
        <v>369</v>
      </c>
      <c r="S563" t="s">
        <v>370</v>
      </c>
      <c r="T563" t="s">
        <v>368</v>
      </c>
      <c r="U563" s="61" t="s">
        <v>371</v>
      </c>
      <c r="V563" t="s">
        <v>710</v>
      </c>
      <c r="W563" t="s">
        <v>263</v>
      </c>
      <c r="X563" s="59">
        <v>250</v>
      </c>
      <c r="Y563" s="59">
        <v>250</v>
      </c>
      <c r="AA563" s="146" t="str">
        <f t="shared" si="129"/>
        <v>EX</v>
      </c>
      <c r="AB563" s="146">
        <f t="shared" si="119"/>
        <v>0</v>
      </c>
      <c r="AC563" t="str">
        <f t="shared" si="122"/>
        <v>EX</v>
      </c>
      <c r="AD563" s="74">
        <f t="shared" si="123"/>
        <v>250</v>
      </c>
      <c r="AE563" s="74">
        <f t="shared" si="128"/>
        <v>250</v>
      </c>
      <c r="AF563">
        <v>1</v>
      </c>
      <c r="AG563">
        <v>0</v>
      </c>
      <c r="AH563" s="74">
        <v>0</v>
      </c>
      <c r="AJ563" s="74">
        <f t="shared" si="124"/>
        <v>0</v>
      </c>
      <c r="AK563" s="74">
        <f t="shared" ref="AK563:AK626" si="130">AE563 +AJ563</f>
        <v>250</v>
      </c>
      <c r="AL563" t="str">
        <f t="shared" si="125"/>
        <v>N</v>
      </c>
      <c r="AN563" t="s">
        <v>77</v>
      </c>
      <c r="AO563" t="s">
        <v>76</v>
      </c>
      <c r="AP563" t="str">
        <f t="shared" si="126"/>
        <v>91</v>
      </c>
      <c r="AQ563" s="145" t="s">
        <v>1826</v>
      </c>
      <c r="AR563" t="str">
        <f t="shared" si="127"/>
        <v>1-Adjusted Base Budget</v>
      </c>
      <c r="AS563" s="145" t="s">
        <v>1827</v>
      </c>
      <c r="AT563" t="s">
        <v>213</v>
      </c>
      <c r="AV563" t="str">
        <f t="shared" si="121"/>
        <v>VPR</v>
      </c>
      <c r="AW563" t="str">
        <f t="shared" si="120"/>
        <v>VP FOR RESEARCH</v>
      </c>
    </row>
    <row r="564" spans="1:49">
      <c r="A564" s="59">
        <v>2018</v>
      </c>
      <c r="B564" t="s">
        <v>137</v>
      </c>
      <c r="C564" t="s">
        <v>732</v>
      </c>
      <c r="D564" t="s">
        <v>733</v>
      </c>
      <c r="E564" t="s">
        <v>741</v>
      </c>
      <c r="F564" t="s">
        <v>228</v>
      </c>
      <c r="H564" t="s">
        <v>742</v>
      </c>
      <c r="I564" s="170" t="s">
        <v>75</v>
      </c>
      <c r="J564" t="s">
        <v>76</v>
      </c>
      <c r="K564" t="s">
        <v>214</v>
      </c>
      <c r="L564" t="s">
        <v>421</v>
      </c>
      <c r="M564" t="s">
        <v>422</v>
      </c>
      <c r="N564" t="s">
        <v>217</v>
      </c>
      <c r="O564" t="s">
        <v>263</v>
      </c>
      <c r="P564" t="s">
        <v>367</v>
      </c>
      <c r="Q564" t="s">
        <v>368</v>
      </c>
      <c r="R564" t="s">
        <v>369</v>
      </c>
      <c r="S564" t="s">
        <v>370</v>
      </c>
      <c r="T564" t="s">
        <v>368</v>
      </c>
      <c r="U564" s="61" t="s">
        <v>371</v>
      </c>
      <c r="V564" t="s">
        <v>710</v>
      </c>
      <c r="W564" t="s">
        <v>263</v>
      </c>
      <c r="X564" s="59">
        <v>1000</v>
      </c>
      <c r="Y564" s="59">
        <v>1000</v>
      </c>
      <c r="AA564" s="146" t="str">
        <f t="shared" si="129"/>
        <v>EX</v>
      </c>
      <c r="AB564" s="146">
        <f t="shared" si="119"/>
        <v>0</v>
      </c>
      <c r="AC564" t="str">
        <f t="shared" si="122"/>
        <v>EX</v>
      </c>
      <c r="AD564" s="74">
        <f t="shared" si="123"/>
        <v>1000</v>
      </c>
      <c r="AE564" s="74">
        <f t="shared" si="128"/>
        <v>1000</v>
      </c>
      <c r="AF564">
        <v>1</v>
      </c>
      <c r="AG564">
        <v>0</v>
      </c>
      <c r="AH564" s="74">
        <v>0</v>
      </c>
      <c r="AJ564" s="74">
        <f t="shared" si="124"/>
        <v>0</v>
      </c>
      <c r="AK564" s="74">
        <f t="shared" si="130"/>
        <v>1000</v>
      </c>
      <c r="AL564" t="str">
        <f t="shared" si="125"/>
        <v>N</v>
      </c>
      <c r="AN564" t="s">
        <v>77</v>
      </c>
      <c r="AO564" t="s">
        <v>76</v>
      </c>
      <c r="AP564" t="str">
        <f t="shared" si="126"/>
        <v>91</v>
      </c>
      <c r="AQ564" s="145" t="s">
        <v>1826</v>
      </c>
      <c r="AR564" t="str">
        <f t="shared" si="127"/>
        <v>1-Adjusted Base Budget</v>
      </c>
      <c r="AS564" s="145" t="s">
        <v>1827</v>
      </c>
      <c r="AT564" t="s">
        <v>213</v>
      </c>
      <c r="AV564" t="str">
        <f t="shared" si="121"/>
        <v>VPR</v>
      </c>
      <c r="AW564" t="str">
        <f t="shared" si="120"/>
        <v>VP FOR RESEARCH</v>
      </c>
    </row>
    <row r="565" spans="1:49">
      <c r="A565" s="59">
        <v>2018</v>
      </c>
      <c r="B565" t="s">
        <v>137</v>
      </c>
      <c r="C565" t="s">
        <v>732</v>
      </c>
      <c r="D565" t="s">
        <v>733</v>
      </c>
      <c r="E565" t="s">
        <v>736</v>
      </c>
      <c r="F565" t="s">
        <v>228</v>
      </c>
      <c r="H565" t="s">
        <v>733</v>
      </c>
      <c r="I565" s="170" t="s">
        <v>75</v>
      </c>
      <c r="J565" t="s">
        <v>76</v>
      </c>
      <c r="K565" t="s">
        <v>214</v>
      </c>
      <c r="L565" t="s">
        <v>425</v>
      </c>
      <c r="M565" t="s">
        <v>426</v>
      </c>
      <c r="N565" t="s">
        <v>217</v>
      </c>
      <c r="O565" t="s">
        <v>263</v>
      </c>
      <c r="P565" t="s">
        <v>367</v>
      </c>
      <c r="Q565" t="s">
        <v>368</v>
      </c>
      <c r="R565" t="s">
        <v>369</v>
      </c>
      <c r="S565" t="s">
        <v>370</v>
      </c>
      <c r="T565" t="s">
        <v>368</v>
      </c>
      <c r="U565" s="61" t="s">
        <v>371</v>
      </c>
      <c r="V565" t="s">
        <v>710</v>
      </c>
      <c r="W565" t="s">
        <v>263</v>
      </c>
      <c r="X565" s="59">
        <v>22000</v>
      </c>
      <c r="Y565" s="59">
        <v>22000</v>
      </c>
      <c r="AA565" s="146" t="str">
        <f t="shared" si="129"/>
        <v>EX</v>
      </c>
      <c r="AB565" s="146">
        <f t="shared" ref="AB565:AB628" si="131">IF(O565 =AA565,Z565,"10cr")</f>
        <v>0</v>
      </c>
      <c r="AC565" t="str">
        <f t="shared" si="122"/>
        <v>EX</v>
      </c>
      <c r="AD565" s="74">
        <f t="shared" si="123"/>
        <v>22000</v>
      </c>
      <c r="AE565" s="74">
        <f t="shared" si="128"/>
        <v>22000</v>
      </c>
      <c r="AF565">
        <v>1</v>
      </c>
      <c r="AG565">
        <v>0</v>
      </c>
      <c r="AH565" s="74">
        <v>0</v>
      </c>
      <c r="AJ565" s="74">
        <f t="shared" si="124"/>
        <v>0</v>
      </c>
      <c r="AK565" s="74">
        <f t="shared" si="130"/>
        <v>22000</v>
      </c>
      <c r="AL565" t="str">
        <f t="shared" si="125"/>
        <v>N</v>
      </c>
      <c r="AN565" t="s">
        <v>77</v>
      </c>
      <c r="AO565" t="s">
        <v>76</v>
      </c>
      <c r="AP565" t="str">
        <f t="shared" si="126"/>
        <v>91</v>
      </c>
      <c r="AQ565" s="145" t="s">
        <v>1826</v>
      </c>
      <c r="AR565" t="str">
        <f t="shared" si="127"/>
        <v>1-Adjusted Base Budget</v>
      </c>
      <c r="AS565" s="145" t="s">
        <v>1827</v>
      </c>
      <c r="AT565" t="s">
        <v>213</v>
      </c>
      <c r="AV565" t="str">
        <f t="shared" si="121"/>
        <v>VPR</v>
      </c>
      <c r="AW565" t="str">
        <f t="shared" si="120"/>
        <v>VP FOR RESEARCH</v>
      </c>
    </row>
    <row r="566" spans="1:49">
      <c r="A566" s="59">
        <v>2018</v>
      </c>
      <c r="B566" t="s">
        <v>137</v>
      </c>
      <c r="C566" t="s">
        <v>732</v>
      </c>
      <c r="D566" t="s">
        <v>733</v>
      </c>
      <c r="E566" t="s">
        <v>734</v>
      </c>
      <c r="F566" t="s">
        <v>228</v>
      </c>
      <c r="H566" t="s">
        <v>735</v>
      </c>
      <c r="I566" s="170" t="s">
        <v>75</v>
      </c>
      <c r="J566" t="s">
        <v>76</v>
      </c>
      <c r="K566" t="s">
        <v>214</v>
      </c>
      <c r="L566" t="s">
        <v>425</v>
      </c>
      <c r="M566" t="s">
        <v>426</v>
      </c>
      <c r="N566" t="s">
        <v>217</v>
      </c>
      <c r="O566" t="s">
        <v>263</v>
      </c>
      <c r="P566" t="s">
        <v>367</v>
      </c>
      <c r="Q566" t="s">
        <v>368</v>
      </c>
      <c r="R566" t="s">
        <v>369</v>
      </c>
      <c r="S566" t="s">
        <v>370</v>
      </c>
      <c r="T566" t="s">
        <v>368</v>
      </c>
      <c r="U566" s="61" t="s">
        <v>371</v>
      </c>
      <c r="V566" t="s">
        <v>710</v>
      </c>
      <c r="W566" t="s">
        <v>263</v>
      </c>
      <c r="X566" s="59">
        <v>1000</v>
      </c>
      <c r="Y566" s="59">
        <v>1000</v>
      </c>
      <c r="AA566" s="146" t="str">
        <f t="shared" si="129"/>
        <v>EX</v>
      </c>
      <c r="AB566" s="146">
        <f t="shared" si="131"/>
        <v>0</v>
      </c>
      <c r="AC566" t="str">
        <f t="shared" si="122"/>
        <v>EX</v>
      </c>
      <c r="AD566" s="74">
        <f t="shared" si="123"/>
        <v>1000</v>
      </c>
      <c r="AE566" s="74">
        <f t="shared" si="128"/>
        <v>1000</v>
      </c>
      <c r="AF566">
        <v>1</v>
      </c>
      <c r="AG566">
        <v>0</v>
      </c>
      <c r="AH566" s="74">
        <v>0</v>
      </c>
      <c r="AJ566" s="74">
        <f t="shared" si="124"/>
        <v>0</v>
      </c>
      <c r="AK566" s="74">
        <f t="shared" si="130"/>
        <v>1000</v>
      </c>
      <c r="AL566" t="str">
        <f t="shared" si="125"/>
        <v>N</v>
      </c>
      <c r="AN566" t="s">
        <v>77</v>
      </c>
      <c r="AO566" t="s">
        <v>76</v>
      </c>
      <c r="AP566" t="str">
        <f t="shared" si="126"/>
        <v>91</v>
      </c>
      <c r="AQ566" s="145" t="s">
        <v>1826</v>
      </c>
      <c r="AR566" t="str">
        <f t="shared" si="127"/>
        <v>1-Adjusted Base Budget</v>
      </c>
      <c r="AS566" s="145" t="s">
        <v>1827</v>
      </c>
      <c r="AT566" t="s">
        <v>213</v>
      </c>
      <c r="AV566" t="str">
        <f t="shared" si="121"/>
        <v>VPR</v>
      </c>
      <c r="AW566" t="str">
        <f t="shared" si="120"/>
        <v>VP FOR RESEARCH</v>
      </c>
    </row>
    <row r="567" spans="1:49">
      <c r="A567" s="59">
        <v>2018</v>
      </c>
      <c r="B567" t="s">
        <v>137</v>
      </c>
      <c r="C567" t="s">
        <v>732</v>
      </c>
      <c r="D567" t="s">
        <v>733</v>
      </c>
      <c r="E567" t="s">
        <v>737</v>
      </c>
      <c r="F567" t="s">
        <v>228</v>
      </c>
      <c r="H567" t="s">
        <v>738</v>
      </c>
      <c r="I567" s="170" t="s">
        <v>75</v>
      </c>
      <c r="J567" t="s">
        <v>76</v>
      </c>
      <c r="K567" t="s">
        <v>214</v>
      </c>
      <c r="L567" t="s">
        <v>425</v>
      </c>
      <c r="M567" t="s">
        <v>426</v>
      </c>
      <c r="N567" t="s">
        <v>217</v>
      </c>
      <c r="O567" t="s">
        <v>263</v>
      </c>
      <c r="P567" t="s">
        <v>367</v>
      </c>
      <c r="Q567" t="s">
        <v>368</v>
      </c>
      <c r="R567" t="s">
        <v>369</v>
      </c>
      <c r="S567" t="s">
        <v>370</v>
      </c>
      <c r="T567" t="s">
        <v>368</v>
      </c>
      <c r="U567" s="61" t="s">
        <v>371</v>
      </c>
      <c r="V567" t="s">
        <v>710</v>
      </c>
      <c r="W567" t="s">
        <v>263</v>
      </c>
      <c r="X567" s="59">
        <v>3000</v>
      </c>
      <c r="Y567" s="59">
        <v>3000</v>
      </c>
      <c r="AA567" s="146" t="str">
        <f t="shared" si="129"/>
        <v>EX</v>
      </c>
      <c r="AB567" s="146">
        <f t="shared" si="131"/>
        <v>0</v>
      </c>
      <c r="AC567" t="str">
        <f t="shared" si="122"/>
        <v>EX</v>
      </c>
      <c r="AD567" s="74">
        <f t="shared" si="123"/>
        <v>3000</v>
      </c>
      <c r="AE567" s="74">
        <f t="shared" si="128"/>
        <v>3000</v>
      </c>
      <c r="AF567">
        <v>1</v>
      </c>
      <c r="AG567">
        <v>0</v>
      </c>
      <c r="AH567" s="74">
        <v>0</v>
      </c>
      <c r="AJ567" s="74">
        <f t="shared" si="124"/>
        <v>0</v>
      </c>
      <c r="AK567" s="74">
        <f t="shared" si="130"/>
        <v>3000</v>
      </c>
      <c r="AL567" t="str">
        <f t="shared" si="125"/>
        <v>N</v>
      </c>
      <c r="AN567" t="s">
        <v>77</v>
      </c>
      <c r="AO567" t="s">
        <v>76</v>
      </c>
      <c r="AP567" t="str">
        <f t="shared" si="126"/>
        <v>91</v>
      </c>
      <c r="AQ567" s="145" t="s">
        <v>1826</v>
      </c>
      <c r="AR567" t="str">
        <f t="shared" si="127"/>
        <v>1-Adjusted Base Budget</v>
      </c>
      <c r="AS567" s="145" t="s">
        <v>1827</v>
      </c>
      <c r="AT567" t="s">
        <v>213</v>
      </c>
      <c r="AV567" t="str">
        <f t="shared" si="121"/>
        <v>VPR</v>
      </c>
      <c r="AW567" t="str">
        <f t="shared" si="120"/>
        <v>VP FOR RESEARCH</v>
      </c>
    </row>
    <row r="568" spans="1:49">
      <c r="A568" s="59">
        <v>2018</v>
      </c>
      <c r="B568" t="s">
        <v>137</v>
      </c>
      <c r="C568" t="s">
        <v>732</v>
      </c>
      <c r="D568" t="s">
        <v>733</v>
      </c>
      <c r="E568" t="s">
        <v>741</v>
      </c>
      <c r="F568" t="s">
        <v>228</v>
      </c>
      <c r="H568" t="s">
        <v>742</v>
      </c>
      <c r="I568" s="170" t="s">
        <v>75</v>
      </c>
      <c r="J568" t="s">
        <v>76</v>
      </c>
      <c r="K568" t="s">
        <v>214</v>
      </c>
      <c r="L568" t="s">
        <v>425</v>
      </c>
      <c r="M568" t="s">
        <v>426</v>
      </c>
      <c r="N568" t="s">
        <v>217</v>
      </c>
      <c r="O568" t="s">
        <v>263</v>
      </c>
      <c r="P568" t="s">
        <v>367</v>
      </c>
      <c r="Q568" t="s">
        <v>368</v>
      </c>
      <c r="R568" t="s">
        <v>369</v>
      </c>
      <c r="S568" t="s">
        <v>370</v>
      </c>
      <c r="T568" t="s">
        <v>368</v>
      </c>
      <c r="U568" s="61" t="s">
        <v>371</v>
      </c>
      <c r="V568" t="s">
        <v>710</v>
      </c>
      <c r="W568" t="s">
        <v>263</v>
      </c>
      <c r="X568" s="59">
        <v>1000</v>
      </c>
      <c r="Y568" s="59">
        <v>1000</v>
      </c>
      <c r="AA568" s="146" t="str">
        <f t="shared" si="129"/>
        <v>EX</v>
      </c>
      <c r="AB568" s="146">
        <f t="shared" si="131"/>
        <v>0</v>
      </c>
      <c r="AC568" t="str">
        <f t="shared" si="122"/>
        <v>EX</v>
      </c>
      <c r="AD568" s="74">
        <f t="shared" si="123"/>
        <v>1000</v>
      </c>
      <c r="AE568" s="74">
        <f t="shared" si="128"/>
        <v>1000</v>
      </c>
      <c r="AF568">
        <v>1</v>
      </c>
      <c r="AG568">
        <v>0</v>
      </c>
      <c r="AH568" s="74">
        <v>0</v>
      </c>
      <c r="AJ568" s="74">
        <f t="shared" si="124"/>
        <v>0</v>
      </c>
      <c r="AK568" s="74">
        <f t="shared" si="130"/>
        <v>1000</v>
      </c>
      <c r="AL568" t="str">
        <f t="shared" si="125"/>
        <v>N</v>
      </c>
      <c r="AN568" t="s">
        <v>77</v>
      </c>
      <c r="AO568" t="s">
        <v>76</v>
      </c>
      <c r="AP568" t="str">
        <f t="shared" si="126"/>
        <v>91</v>
      </c>
      <c r="AQ568" s="145" t="s">
        <v>1826</v>
      </c>
      <c r="AR568" t="str">
        <f t="shared" si="127"/>
        <v>1-Adjusted Base Budget</v>
      </c>
      <c r="AS568" s="145" t="s">
        <v>1827</v>
      </c>
      <c r="AT568" t="s">
        <v>213</v>
      </c>
      <c r="AV568" t="str">
        <f t="shared" si="121"/>
        <v>VPR</v>
      </c>
      <c r="AW568" t="str">
        <f t="shared" si="120"/>
        <v>VP FOR RESEARCH</v>
      </c>
    </row>
    <row r="569" spans="1:49">
      <c r="A569" s="59">
        <v>2018</v>
      </c>
      <c r="B569" t="s">
        <v>137</v>
      </c>
      <c r="C569" t="s">
        <v>749</v>
      </c>
      <c r="D569" t="s">
        <v>750</v>
      </c>
      <c r="E569" t="s">
        <v>751</v>
      </c>
      <c r="F569" t="s">
        <v>753</v>
      </c>
      <c r="G569" t="s">
        <v>754</v>
      </c>
      <c r="H569" t="s">
        <v>752</v>
      </c>
      <c r="I569" s="170" t="s">
        <v>75</v>
      </c>
      <c r="J569" t="s">
        <v>76</v>
      </c>
      <c r="K569" t="s">
        <v>214</v>
      </c>
      <c r="L569" t="s">
        <v>126</v>
      </c>
      <c r="M569" t="s">
        <v>345</v>
      </c>
      <c r="N569" t="s">
        <v>217</v>
      </c>
      <c r="O569" t="s">
        <v>263</v>
      </c>
      <c r="P569" t="s">
        <v>346</v>
      </c>
      <c r="Q569" t="s">
        <v>345</v>
      </c>
      <c r="R569" t="s">
        <v>347</v>
      </c>
      <c r="S569" t="s">
        <v>338</v>
      </c>
      <c r="T569" t="s">
        <v>339</v>
      </c>
      <c r="U569" s="61" t="s">
        <v>340</v>
      </c>
      <c r="V569" t="s">
        <v>710</v>
      </c>
      <c r="W569" t="s">
        <v>263</v>
      </c>
      <c r="X569" s="59">
        <v>600251</v>
      </c>
      <c r="Y569" s="59">
        <v>419320</v>
      </c>
      <c r="AA569" s="146" t="str">
        <f t="shared" si="129"/>
        <v>EX</v>
      </c>
      <c r="AB569" s="146">
        <f t="shared" si="131"/>
        <v>0</v>
      </c>
      <c r="AC569" t="str">
        <f t="shared" si="122"/>
        <v>EX</v>
      </c>
      <c r="AD569" s="74">
        <f t="shared" si="123"/>
        <v>419320</v>
      </c>
      <c r="AE569" s="74">
        <f t="shared" si="128"/>
        <v>419320</v>
      </c>
      <c r="AF569">
        <v>1.3809</v>
      </c>
      <c r="AG569">
        <v>11581</v>
      </c>
      <c r="AH569" s="74">
        <v>-8973.4480000000367</v>
      </c>
      <c r="AJ569" s="74">
        <f t="shared" si="124"/>
        <v>2607.5519999999633</v>
      </c>
      <c r="AK569" s="74">
        <f t="shared" si="130"/>
        <v>421927.55199999997</v>
      </c>
      <c r="AL569" t="str">
        <f t="shared" si="125"/>
        <v>Y</v>
      </c>
      <c r="AN569" t="s">
        <v>77</v>
      </c>
      <c r="AO569" t="s">
        <v>76</v>
      </c>
      <c r="AP569" t="str">
        <f t="shared" si="126"/>
        <v>99</v>
      </c>
      <c r="AQ569" s="145" t="s">
        <v>1826</v>
      </c>
      <c r="AR569" t="str">
        <f t="shared" si="127"/>
        <v>2-Provision for Compensation Incr</v>
      </c>
      <c r="AS569" s="145" t="s">
        <v>1827</v>
      </c>
      <c r="AT569" t="s">
        <v>213</v>
      </c>
      <c r="AV569" t="str">
        <f t="shared" si="121"/>
        <v>VPR</v>
      </c>
      <c r="AW569" t="str">
        <f t="shared" si="120"/>
        <v>VP FOR RESEARCH</v>
      </c>
    </row>
    <row r="570" spans="1:49">
      <c r="A570" s="59">
        <v>2018</v>
      </c>
      <c r="B570" t="s">
        <v>137</v>
      </c>
      <c r="C570" t="s">
        <v>749</v>
      </c>
      <c r="D570" t="s">
        <v>750</v>
      </c>
      <c r="E570" t="s">
        <v>751</v>
      </c>
      <c r="F570" t="s">
        <v>755</v>
      </c>
      <c r="G570" t="s">
        <v>756</v>
      </c>
      <c r="H570" t="s">
        <v>752</v>
      </c>
      <c r="I570" s="170" t="s">
        <v>75</v>
      </c>
      <c r="J570" t="s">
        <v>76</v>
      </c>
      <c r="K570" t="s">
        <v>214</v>
      </c>
      <c r="L570" t="s">
        <v>126</v>
      </c>
      <c r="M570" t="s">
        <v>345</v>
      </c>
      <c r="N570" t="s">
        <v>217</v>
      </c>
      <c r="O570" t="s">
        <v>263</v>
      </c>
      <c r="P570" t="s">
        <v>346</v>
      </c>
      <c r="Q570" t="s">
        <v>345</v>
      </c>
      <c r="R570" t="s">
        <v>347</v>
      </c>
      <c r="S570" t="s">
        <v>338</v>
      </c>
      <c r="T570" t="s">
        <v>339</v>
      </c>
      <c r="U570" s="61" t="s">
        <v>340</v>
      </c>
      <c r="V570" t="s">
        <v>710</v>
      </c>
      <c r="W570" t="s">
        <v>263</v>
      </c>
      <c r="X570" s="59">
        <v>881250</v>
      </c>
      <c r="Y570" s="59">
        <v>1037536</v>
      </c>
      <c r="AA570" s="146" t="str">
        <f t="shared" si="129"/>
        <v>EX</v>
      </c>
      <c r="AB570" s="146">
        <f t="shared" si="131"/>
        <v>0</v>
      </c>
      <c r="AC570" t="str">
        <f t="shared" si="122"/>
        <v>EX</v>
      </c>
      <c r="AD570" s="74">
        <f t="shared" si="123"/>
        <v>1037536</v>
      </c>
      <c r="AE570" s="74">
        <f t="shared" si="128"/>
        <v>1037536</v>
      </c>
      <c r="AF570">
        <v>1.3809</v>
      </c>
      <c r="AG570">
        <v>28655</v>
      </c>
      <c r="AH570" s="74">
        <v>-22203.270400000089</v>
      </c>
      <c r="AJ570" s="74">
        <f t="shared" si="124"/>
        <v>6451.7295999999114</v>
      </c>
      <c r="AK570" s="74">
        <f t="shared" si="130"/>
        <v>1043987.7296</v>
      </c>
      <c r="AL570" t="str">
        <f t="shared" si="125"/>
        <v>Y</v>
      </c>
      <c r="AN570" t="s">
        <v>77</v>
      </c>
      <c r="AO570" t="s">
        <v>76</v>
      </c>
      <c r="AP570" t="str">
        <f t="shared" si="126"/>
        <v>99</v>
      </c>
      <c r="AQ570" s="145" t="s">
        <v>1826</v>
      </c>
      <c r="AR570" t="str">
        <f t="shared" si="127"/>
        <v>2-Provision for Compensation Incr</v>
      </c>
      <c r="AS570" s="145" t="s">
        <v>1827</v>
      </c>
      <c r="AT570" t="s">
        <v>213</v>
      </c>
      <c r="AV570" t="str">
        <f t="shared" si="121"/>
        <v>VPR</v>
      </c>
      <c r="AW570" t="str">
        <f t="shared" si="120"/>
        <v>VP FOR RESEARCH</v>
      </c>
    </row>
    <row r="571" spans="1:49">
      <c r="A571" s="59">
        <v>2018</v>
      </c>
      <c r="B571" t="s">
        <v>137</v>
      </c>
      <c r="C571" t="s">
        <v>749</v>
      </c>
      <c r="D571" t="s">
        <v>750</v>
      </c>
      <c r="E571" t="s">
        <v>751</v>
      </c>
      <c r="F571" t="s">
        <v>757</v>
      </c>
      <c r="G571" t="s">
        <v>758</v>
      </c>
      <c r="H571" t="s">
        <v>752</v>
      </c>
      <c r="I571" s="170" t="s">
        <v>75</v>
      </c>
      <c r="J571" t="s">
        <v>76</v>
      </c>
      <c r="K571" t="s">
        <v>214</v>
      </c>
      <c r="L571" t="s">
        <v>126</v>
      </c>
      <c r="M571" t="s">
        <v>345</v>
      </c>
      <c r="N571" t="s">
        <v>217</v>
      </c>
      <c r="O571" t="s">
        <v>263</v>
      </c>
      <c r="P571" t="s">
        <v>346</v>
      </c>
      <c r="Q571" t="s">
        <v>345</v>
      </c>
      <c r="R571" t="s">
        <v>347</v>
      </c>
      <c r="S571" t="s">
        <v>338</v>
      </c>
      <c r="T571" t="s">
        <v>339</v>
      </c>
      <c r="U571" s="61" t="s">
        <v>340</v>
      </c>
      <c r="V571" t="s">
        <v>710</v>
      </c>
      <c r="W571" t="s">
        <v>263</v>
      </c>
      <c r="X571" s="59">
        <v>1250197</v>
      </c>
      <c r="Y571" s="59">
        <v>1372119</v>
      </c>
      <c r="AA571" s="146" t="str">
        <f t="shared" si="129"/>
        <v>EX</v>
      </c>
      <c r="AB571" s="146">
        <f t="shared" si="131"/>
        <v>0</v>
      </c>
      <c r="AC571" t="str">
        <f t="shared" si="122"/>
        <v>EX</v>
      </c>
      <c r="AD571" s="74">
        <f t="shared" si="123"/>
        <v>1372119</v>
      </c>
      <c r="AE571" s="74">
        <f t="shared" si="128"/>
        <v>1372119</v>
      </c>
      <c r="AF571">
        <v>1.3809</v>
      </c>
      <c r="AG571">
        <v>37895</v>
      </c>
      <c r="AH571" s="74">
        <v>-29363.346600000117</v>
      </c>
      <c r="AJ571" s="74">
        <f t="shared" si="124"/>
        <v>8531.6533999998828</v>
      </c>
      <c r="AK571" s="74">
        <f t="shared" si="130"/>
        <v>1380650.6534</v>
      </c>
      <c r="AL571" t="str">
        <f t="shared" si="125"/>
        <v>Y</v>
      </c>
      <c r="AN571" t="s">
        <v>77</v>
      </c>
      <c r="AO571" t="s">
        <v>76</v>
      </c>
      <c r="AP571" t="str">
        <f t="shared" si="126"/>
        <v>99</v>
      </c>
      <c r="AQ571" s="145" t="s">
        <v>1826</v>
      </c>
      <c r="AR571" t="str">
        <f t="shared" si="127"/>
        <v>2-Provision for Compensation Incr</v>
      </c>
      <c r="AS571" s="145" t="s">
        <v>1827</v>
      </c>
      <c r="AT571" t="s">
        <v>213</v>
      </c>
      <c r="AV571" t="str">
        <f t="shared" si="121"/>
        <v>VPR</v>
      </c>
      <c r="AW571" t="str">
        <f t="shared" si="120"/>
        <v>VP FOR RESEARCH</v>
      </c>
    </row>
    <row r="572" spans="1:49">
      <c r="A572" s="59">
        <v>2018</v>
      </c>
      <c r="B572" t="s">
        <v>137</v>
      </c>
      <c r="C572" t="s">
        <v>749</v>
      </c>
      <c r="D572" t="s">
        <v>750</v>
      </c>
      <c r="E572" t="s">
        <v>751</v>
      </c>
      <c r="F572" t="s">
        <v>759</v>
      </c>
      <c r="G572" t="s">
        <v>760</v>
      </c>
      <c r="H572" t="s">
        <v>752</v>
      </c>
      <c r="I572" s="170" t="s">
        <v>75</v>
      </c>
      <c r="J572" t="s">
        <v>76</v>
      </c>
      <c r="K572" t="s">
        <v>214</v>
      </c>
      <c r="L572" t="s">
        <v>126</v>
      </c>
      <c r="M572" t="s">
        <v>345</v>
      </c>
      <c r="N572" t="s">
        <v>217</v>
      </c>
      <c r="O572" t="s">
        <v>263</v>
      </c>
      <c r="P572" t="s">
        <v>346</v>
      </c>
      <c r="Q572" t="s">
        <v>345</v>
      </c>
      <c r="R572" t="s">
        <v>347</v>
      </c>
      <c r="S572" t="s">
        <v>338</v>
      </c>
      <c r="T572" t="s">
        <v>339</v>
      </c>
      <c r="U572" s="61" t="s">
        <v>340</v>
      </c>
      <c r="V572" t="s">
        <v>710</v>
      </c>
      <c r="W572" t="s">
        <v>263</v>
      </c>
      <c r="X572" s="59">
        <v>178305</v>
      </c>
      <c r="Y572" s="59">
        <v>178305</v>
      </c>
      <c r="AA572" s="146" t="str">
        <f t="shared" si="129"/>
        <v>EX</v>
      </c>
      <c r="AB572" s="146">
        <f t="shared" si="131"/>
        <v>0</v>
      </c>
      <c r="AC572" t="str">
        <f t="shared" si="122"/>
        <v>EX</v>
      </c>
      <c r="AD572" s="74">
        <f t="shared" si="123"/>
        <v>178305</v>
      </c>
      <c r="AE572" s="74">
        <f t="shared" si="128"/>
        <v>178305</v>
      </c>
      <c r="AF572">
        <v>1.3809</v>
      </c>
      <c r="AG572">
        <v>4924</v>
      </c>
      <c r="AH572" s="74">
        <v>-3815.7270000000153</v>
      </c>
      <c r="AJ572" s="74">
        <f t="shared" si="124"/>
        <v>1108.2729999999847</v>
      </c>
      <c r="AK572" s="74">
        <f t="shared" si="130"/>
        <v>179413.27299999999</v>
      </c>
      <c r="AL572" t="str">
        <f t="shared" si="125"/>
        <v>Y</v>
      </c>
      <c r="AN572" t="s">
        <v>77</v>
      </c>
      <c r="AO572" t="s">
        <v>76</v>
      </c>
      <c r="AP572" t="str">
        <f t="shared" si="126"/>
        <v>99</v>
      </c>
      <c r="AQ572" s="145" t="s">
        <v>1826</v>
      </c>
      <c r="AR572" t="str">
        <f t="shared" si="127"/>
        <v>2-Provision for Compensation Incr</v>
      </c>
      <c r="AS572" s="145" t="s">
        <v>1827</v>
      </c>
      <c r="AT572" t="s">
        <v>213</v>
      </c>
      <c r="AV572" t="str">
        <f t="shared" si="121"/>
        <v>VPR</v>
      </c>
      <c r="AW572" t="str">
        <f t="shared" si="120"/>
        <v>VP FOR RESEARCH</v>
      </c>
    </row>
    <row r="573" spans="1:49">
      <c r="A573" s="59">
        <v>2018</v>
      </c>
      <c r="B573" t="s">
        <v>137</v>
      </c>
      <c r="C573" t="s">
        <v>749</v>
      </c>
      <c r="D573" t="s">
        <v>750</v>
      </c>
      <c r="E573" t="s">
        <v>751</v>
      </c>
      <c r="F573" t="s">
        <v>761</v>
      </c>
      <c r="G573" t="s">
        <v>762</v>
      </c>
      <c r="H573" t="s">
        <v>752</v>
      </c>
      <c r="I573" s="170" t="s">
        <v>75</v>
      </c>
      <c r="J573" t="s">
        <v>76</v>
      </c>
      <c r="K573" t="s">
        <v>214</v>
      </c>
      <c r="L573" t="s">
        <v>126</v>
      </c>
      <c r="M573" t="s">
        <v>345</v>
      </c>
      <c r="N573" t="s">
        <v>217</v>
      </c>
      <c r="O573" t="s">
        <v>263</v>
      </c>
      <c r="P573" t="s">
        <v>346</v>
      </c>
      <c r="Q573" t="s">
        <v>345</v>
      </c>
      <c r="R573" t="s">
        <v>347</v>
      </c>
      <c r="S573" t="s">
        <v>338</v>
      </c>
      <c r="T573" t="s">
        <v>339</v>
      </c>
      <c r="U573" s="61" t="s">
        <v>340</v>
      </c>
      <c r="V573" t="s">
        <v>710</v>
      </c>
      <c r="W573" t="s">
        <v>263</v>
      </c>
      <c r="X573" s="59">
        <v>969566</v>
      </c>
      <c r="Y573" s="59">
        <v>937148</v>
      </c>
      <c r="AA573" s="146" t="str">
        <f t="shared" si="129"/>
        <v>EX</v>
      </c>
      <c r="AB573" s="146">
        <f t="shared" si="131"/>
        <v>0</v>
      </c>
      <c r="AC573" t="str">
        <f t="shared" si="122"/>
        <v>EX</v>
      </c>
      <c r="AD573" s="74">
        <f t="shared" si="123"/>
        <v>937148</v>
      </c>
      <c r="AE573" s="74">
        <f t="shared" si="128"/>
        <v>937148</v>
      </c>
      <c r="AF573">
        <v>1.3809</v>
      </c>
      <c r="AG573">
        <v>25882</v>
      </c>
      <c r="AH573" s="74">
        <v>-20054.967200000079</v>
      </c>
      <c r="AJ573" s="74">
        <f t="shared" si="124"/>
        <v>5827.0327999999208</v>
      </c>
      <c r="AK573" s="74">
        <f t="shared" si="130"/>
        <v>942975.03279999993</v>
      </c>
      <c r="AL573" t="str">
        <f t="shared" si="125"/>
        <v>Y</v>
      </c>
      <c r="AN573" t="s">
        <v>77</v>
      </c>
      <c r="AO573" t="s">
        <v>76</v>
      </c>
      <c r="AP573" t="str">
        <f t="shared" si="126"/>
        <v>99</v>
      </c>
      <c r="AQ573" s="145" t="s">
        <v>1826</v>
      </c>
      <c r="AR573" t="str">
        <f t="shared" si="127"/>
        <v>2-Provision for Compensation Incr</v>
      </c>
      <c r="AS573" s="145" t="s">
        <v>1827</v>
      </c>
      <c r="AT573" t="s">
        <v>213</v>
      </c>
      <c r="AV573" t="str">
        <f t="shared" si="121"/>
        <v>VPR</v>
      </c>
      <c r="AW573" t="str">
        <f t="shared" si="120"/>
        <v>VP FOR RESEARCH</v>
      </c>
    </row>
    <row r="574" spans="1:49">
      <c r="A574" s="59">
        <v>2018</v>
      </c>
      <c r="B574" t="s">
        <v>137</v>
      </c>
      <c r="C574" t="s">
        <v>749</v>
      </c>
      <c r="D574" t="s">
        <v>750</v>
      </c>
      <c r="E574" t="s">
        <v>763</v>
      </c>
      <c r="F574" t="s">
        <v>755</v>
      </c>
      <c r="G574" t="s">
        <v>756</v>
      </c>
      <c r="H574" t="s">
        <v>764</v>
      </c>
      <c r="I574" s="170" t="s">
        <v>75</v>
      </c>
      <c r="J574" t="s">
        <v>76</v>
      </c>
      <c r="K574" t="s">
        <v>214</v>
      </c>
      <c r="L574" t="s">
        <v>126</v>
      </c>
      <c r="M574" t="s">
        <v>345</v>
      </c>
      <c r="N574" t="s">
        <v>217</v>
      </c>
      <c r="O574" t="s">
        <v>263</v>
      </c>
      <c r="P574" t="s">
        <v>346</v>
      </c>
      <c r="Q574" t="s">
        <v>345</v>
      </c>
      <c r="R574" t="s">
        <v>347</v>
      </c>
      <c r="S574" t="s">
        <v>338</v>
      </c>
      <c r="T574" t="s">
        <v>339</v>
      </c>
      <c r="U574" s="61" t="s">
        <v>340</v>
      </c>
      <c r="V574" t="s">
        <v>710</v>
      </c>
      <c r="W574" t="s">
        <v>263</v>
      </c>
      <c r="X574" s="59">
        <v>49930</v>
      </c>
      <c r="Y574" s="59">
        <v>49930</v>
      </c>
      <c r="AA574" s="146" t="str">
        <f t="shared" si="129"/>
        <v>EX</v>
      </c>
      <c r="AB574" s="146">
        <f t="shared" si="131"/>
        <v>0</v>
      </c>
      <c r="AC574" t="str">
        <f t="shared" si="122"/>
        <v>EX</v>
      </c>
      <c r="AD574" s="74">
        <f t="shared" si="123"/>
        <v>49930</v>
      </c>
      <c r="AE574" s="74">
        <f t="shared" si="128"/>
        <v>49930</v>
      </c>
      <c r="AF574">
        <v>1.3809</v>
      </c>
      <c r="AG574">
        <v>1379</v>
      </c>
      <c r="AH574" s="74">
        <v>-1068.5020000000043</v>
      </c>
      <c r="AJ574" s="74">
        <f t="shared" si="124"/>
        <v>310.49799999999573</v>
      </c>
      <c r="AK574" s="74">
        <f t="shared" si="130"/>
        <v>50240.497999999992</v>
      </c>
      <c r="AL574" t="str">
        <f t="shared" si="125"/>
        <v>Y</v>
      </c>
      <c r="AN574" t="s">
        <v>77</v>
      </c>
      <c r="AO574" t="s">
        <v>76</v>
      </c>
      <c r="AP574" t="str">
        <f t="shared" si="126"/>
        <v>99</v>
      </c>
      <c r="AQ574" s="145" t="s">
        <v>1826</v>
      </c>
      <c r="AR574" t="str">
        <f t="shared" si="127"/>
        <v>2-Provision for Compensation Incr</v>
      </c>
      <c r="AS574" s="145" t="s">
        <v>1827</v>
      </c>
      <c r="AT574" t="s">
        <v>213</v>
      </c>
      <c r="AV574" t="str">
        <f t="shared" si="121"/>
        <v>VPR</v>
      </c>
      <c r="AW574" t="str">
        <f t="shared" si="120"/>
        <v>VP FOR RESEARCH</v>
      </c>
    </row>
    <row r="575" spans="1:49">
      <c r="A575" s="59">
        <v>2018</v>
      </c>
      <c r="B575" t="s">
        <v>137</v>
      </c>
      <c r="C575" t="s">
        <v>749</v>
      </c>
      <c r="D575" t="s">
        <v>750</v>
      </c>
      <c r="E575" t="s">
        <v>763</v>
      </c>
      <c r="F575" t="s">
        <v>757</v>
      </c>
      <c r="G575" t="s">
        <v>765</v>
      </c>
      <c r="H575" t="s">
        <v>764</v>
      </c>
      <c r="I575" s="170" t="s">
        <v>75</v>
      </c>
      <c r="J575" t="s">
        <v>76</v>
      </c>
      <c r="K575" t="s">
        <v>214</v>
      </c>
      <c r="L575" t="s">
        <v>126</v>
      </c>
      <c r="M575" t="s">
        <v>345</v>
      </c>
      <c r="N575" t="s">
        <v>217</v>
      </c>
      <c r="O575" t="s">
        <v>263</v>
      </c>
      <c r="P575" t="s">
        <v>346</v>
      </c>
      <c r="Q575" t="s">
        <v>345</v>
      </c>
      <c r="R575" t="s">
        <v>347</v>
      </c>
      <c r="S575" t="s">
        <v>338</v>
      </c>
      <c r="T575" t="s">
        <v>339</v>
      </c>
      <c r="U575" s="61" t="s">
        <v>340</v>
      </c>
      <c r="V575" t="s">
        <v>710</v>
      </c>
      <c r="W575" t="s">
        <v>263</v>
      </c>
      <c r="X575" s="59">
        <v>48450</v>
      </c>
      <c r="Y575" s="59">
        <v>48450</v>
      </c>
      <c r="AA575" s="146" t="str">
        <f t="shared" si="129"/>
        <v>EX</v>
      </c>
      <c r="AB575" s="146">
        <f t="shared" si="131"/>
        <v>0</v>
      </c>
      <c r="AC575" t="str">
        <f t="shared" si="122"/>
        <v>EX</v>
      </c>
      <c r="AD575" s="74">
        <f t="shared" si="123"/>
        <v>48450</v>
      </c>
      <c r="AE575" s="74">
        <f t="shared" si="128"/>
        <v>48450</v>
      </c>
      <c r="AF575">
        <v>1.3809</v>
      </c>
      <c r="AG575">
        <v>1338</v>
      </c>
      <c r="AH575" s="74">
        <v>-1036.8300000000042</v>
      </c>
      <c r="AJ575" s="74">
        <f t="shared" si="124"/>
        <v>301.16999999999575</v>
      </c>
      <c r="AK575" s="74">
        <f t="shared" si="130"/>
        <v>48751.17</v>
      </c>
      <c r="AL575" t="str">
        <f t="shared" si="125"/>
        <v>Y</v>
      </c>
      <c r="AN575" t="s">
        <v>77</v>
      </c>
      <c r="AO575" t="s">
        <v>76</v>
      </c>
      <c r="AP575" t="str">
        <f t="shared" si="126"/>
        <v>99</v>
      </c>
      <c r="AQ575" s="145" t="s">
        <v>1826</v>
      </c>
      <c r="AR575" t="str">
        <f t="shared" si="127"/>
        <v>2-Provision for Compensation Incr</v>
      </c>
      <c r="AS575" s="145" t="s">
        <v>1827</v>
      </c>
      <c r="AT575" t="s">
        <v>213</v>
      </c>
      <c r="AV575" t="str">
        <f t="shared" si="121"/>
        <v>VPR</v>
      </c>
      <c r="AW575" t="str">
        <f t="shared" si="120"/>
        <v>VP FOR RESEARCH</v>
      </c>
    </row>
    <row r="576" spans="1:49">
      <c r="A576" s="59">
        <v>2018</v>
      </c>
      <c r="B576" t="s">
        <v>137</v>
      </c>
      <c r="C576" t="s">
        <v>749</v>
      </c>
      <c r="D576" t="s">
        <v>750</v>
      </c>
      <c r="E576" t="s">
        <v>763</v>
      </c>
      <c r="F576" t="s">
        <v>761</v>
      </c>
      <c r="G576" t="s">
        <v>762</v>
      </c>
      <c r="H576" t="s">
        <v>764</v>
      </c>
      <c r="I576" s="170" t="s">
        <v>75</v>
      </c>
      <c r="J576" t="s">
        <v>76</v>
      </c>
      <c r="K576" t="s">
        <v>214</v>
      </c>
      <c r="L576" t="s">
        <v>126</v>
      </c>
      <c r="M576" t="s">
        <v>345</v>
      </c>
      <c r="N576" t="s">
        <v>217</v>
      </c>
      <c r="O576" t="s">
        <v>263</v>
      </c>
      <c r="P576" t="s">
        <v>346</v>
      </c>
      <c r="Q576" t="s">
        <v>345</v>
      </c>
      <c r="R576" t="s">
        <v>347</v>
      </c>
      <c r="S576" t="s">
        <v>338</v>
      </c>
      <c r="T576" t="s">
        <v>339</v>
      </c>
      <c r="U576" s="61" t="s">
        <v>340</v>
      </c>
      <c r="V576" t="s">
        <v>710</v>
      </c>
      <c r="W576" t="s">
        <v>263</v>
      </c>
      <c r="X576" s="59">
        <v>55080</v>
      </c>
      <c r="Y576" s="59">
        <v>55080</v>
      </c>
      <c r="AA576" s="146" t="str">
        <f t="shared" si="129"/>
        <v>EX</v>
      </c>
      <c r="AB576" s="146">
        <f t="shared" si="131"/>
        <v>0</v>
      </c>
      <c r="AC576" t="str">
        <f t="shared" si="122"/>
        <v>EX</v>
      </c>
      <c r="AD576" s="74">
        <f t="shared" si="123"/>
        <v>55080</v>
      </c>
      <c r="AE576" s="74">
        <f t="shared" si="128"/>
        <v>55080</v>
      </c>
      <c r="AF576">
        <v>1.3809</v>
      </c>
      <c r="AG576">
        <v>1521</v>
      </c>
      <c r="AH576" s="74">
        <v>-1178.7120000000048</v>
      </c>
      <c r="AJ576" s="74">
        <f t="shared" si="124"/>
        <v>342.28799999999524</v>
      </c>
      <c r="AK576" s="74">
        <f t="shared" si="130"/>
        <v>55422.287999999993</v>
      </c>
      <c r="AL576" t="str">
        <f t="shared" si="125"/>
        <v>Y</v>
      </c>
      <c r="AN576" t="s">
        <v>77</v>
      </c>
      <c r="AO576" t="s">
        <v>76</v>
      </c>
      <c r="AP576" t="str">
        <f t="shared" si="126"/>
        <v>99</v>
      </c>
      <c r="AQ576" s="145" t="s">
        <v>1826</v>
      </c>
      <c r="AR576" t="str">
        <f t="shared" si="127"/>
        <v>2-Provision for Compensation Incr</v>
      </c>
      <c r="AS576" s="145" t="s">
        <v>1827</v>
      </c>
      <c r="AT576" t="s">
        <v>213</v>
      </c>
      <c r="AV576" t="str">
        <f t="shared" si="121"/>
        <v>VPR</v>
      </c>
      <c r="AW576" t="str">
        <f t="shared" si="120"/>
        <v>VP FOR RESEARCH</v>
      </c>
    </row>
    <row r="577" spans="1:49">
      <c r="A577" s="59">
        <v>2018</v>
      </c>
      <c r="B577" t="s">
        <v>137</v>
      </c>
      <c r="C577" t="s">
        <v>749</v>
      </c>
      <c r="D577" t="s">
        <v>750</v>
      </c>
      <c r="E577" t="s">
        <v>763</v>
      </c>
      <c r="F577" t="s">
        <v>228</v>
      </c>
      <c r="H577" t="s">
        <v>764</v>
      </c>
      <c r="I577" s="170" t="s">
        <v>75</v>
      </c>
      <c r="J577" t="s">
        <v>76</v>
      </c>
      <c r="K577" t="s">
        <v>214</v>
      </c>
      <c r="L577" t="s">
        <v>614</v>
      </c>
      <c r="M577" t="s">
        <v>615</v>
      </c>
      <c r="N577" t="s">
        <v>217</v>
      </c>
      <c r="O577" t="s">
        <v>263</v>
      </c>
      <c r="P577" t="s">
        <v>346</v>
      </c>
      <c r="Q577" t="s">
        <v>345</v>
      </c>
      <c r="R577" t="s">
        <v>347</v>
      </c>
      <c r="S577" t="s">
        <v>338</v>
      </c>
      <c r="T577" t="s">
        <v>339</v>
      </c>
      <c r="U577" s="61" t="s">
        <v>340</v>
      </c>
      <c r="V577" t="s">
        <v>710</v>
      </c>
      <c r="W577" t="s">
        <v>263</v>
      </c>
      <c r="X577" s="59">
        <v>0</v>
      </c>
      <c r="Y577" s="59">
        <v>1997</v>
      </c>
      <c r="AA577" s="146" t="str">
        <f t="shared" si="129"/>
        <v>EX</v>
      </c>
      <c r="AB577" s="146">
        <f t="shared" si="131"/>
        <v>0</v>
      </c>
      <c r="AC577" t="str">
        <f t="shared" si="122"/>
        <v>EX</v>
      </c>
      <c r="AD577" s="74">
        <f t="shared" si="123"/>
        <v>1997</v>
      </c>
      <c r="AE577" s="74">
        <f t="shared" si="128"/>
        <v>1997</v>
      </c>
      <c r="AF577">
        <v>1</v>
      </c>
      <c r="AG577">
        <v>0</v>
      </c>
      <c r="AH577" s="74">
        <v>0</v>
      </c>
      <c r="AJ577" s="74">
        <f t="shared" si="124"/>
        <v>0</v>
      </c>
      <c r="AK577" s="74">
        <f t="shared" si="130"/>
        <v>1997</v>
      </c>
      <c r="AL577" t="str">
        <f t="shared" si="125"/>
        <v>N</v>
      </c>
      <c r="AN577" t="s">
        <v>77</v>
      </c>
      <c r="AO577" t="s">
        <v>76</v>
      </c>
      <c r="AP577" t="str">
        <f t="shared" si="126"/>
        <v>91</v>
      </c>
      <c r="AQ577" s="145" t="s">
        <v>1826</v>
      </c>
      <c r="AR577" t="str">
        <f t="shared" si="127"/>
        <v>1-Adjusted Base Budget</v>
      </c>
      <c r="AS577" s="145" t="s">
        <v>1827</v>
      </c>
      <c r="AT577" t="s">
        <v>213</v>
      </c>
      <c r="AV577" t="str">
        <f t="shared" si="121"/>
        <v>VPR</v>
      </c>
      <c r="AW577" t="str">
        <f t="shared" si="120"/>
        <v>VP FOR RESEARCH</v>
      </c>
    </row>
    <row r="578" spans="1:49">
      <c r="A578" s="59">
        <v>2018</v>
      </c>
      <c r="B578" t="s">
        <v>137</v>
      </c>
      <c r="C578" t="s">
        <v>749</v>
      </c>
      <c r="D578" t="s">
        <v>750</v>
      </c>
      <c r="E578" t="s">
        <v>763</v>
      </c>
      <c r="F578" t="s">
        <v>755</v>
      </c>
      <c r="G578" t="s">
        <v>756</v>
      </c>
      <c r="H578" t="s">
        <v>764</v>
      </c>
      <c r="I578" s="170" t="s">
        <v>75</v>
      </c>
      <c r="J578" t="s">
        <v>76</v>
      </c>
      <c r="K578" t="s">
        <v>214</v>
      </c>
      <c r="L578" t="s">
        <v>614</v>
      </c>
      <c r="M578" t="s">
        <v>615</v>
      </c>
      <c r="N578" t="s">
        <v>217</v>
      </c>
      <c r="O578" t="s">
        <v>263</v>
      </c>
      <c r="P578" t="s">
        <v>346</v>
      </c>
      <c r="Q578" t="s">
        <v>345</v>
      </c>
      <c r="R578" t="s">
        <v>347</v>
      </c>
      <c r="S578" t="s">
        <v>338</v>
      </c>
      <c r="T578" t="s">
        <v>339</v>
      </c>
      <c r="U578" s="61" t="s">
        <v>340</v>
      </c>
      <c r="V578" t="s">
        <v>710</v>
      </c>
      <c r="W578" t="s">
        <v>263</v>
      </c>
      <c r="X578" s="59">
        <v>-49930</v>
      </c>
      <c r="Y578" s="59">
        <v>-49930</v>
      </c>
      <c r="AA578" s="146" t="str">
        <f t="shared" si="129"/>
        <v>EX</v>
      </c>
      <c r="AB578" s="146">
        <f t="shared" si="131"/>
        <v>0</v>
      </c>
      <c r="AC578" t="str">
        <f t="shared" si="122"/>
        <v>EX</v>
      </c>
      <c r="AD578" s="74">
        <f t="shared" si="123"/>
        <v>-49930</v>
      </c>
      <c r="AE578" s="74">
        <f t="shared" si="128"/>
        <v>-49930</v>
      </c>
      <c r="AF578">
        <v>1</v>
      </c>
      <c r="AG578">
        <v>0</v>
      </c>
      <c r="AH578" s="74">
        <v>0</v>
      </c>
      <c r="AJ578" s="74">
        <f t="shared" si="124"/>
        <v>0</v>
      </c>
      <c r="AK578" s="74">
        <f t="shared" si="130"/>
        <v>-49930</v>
      </c>
      <c r="AL578" t="str">
        <f t="shared" si="125"/>
        <v>N</v>
      </c>
      <c r="AN578" t="s">
        <v>77</v>
      </c>
      <c r="AO578" t="s">
        <v>76</v>
      </c>
      <c r="AP578" t="str">
        <f t="shared" si="126"/>
        <v>91</v>
      </c>
      <c r="AQ578" s="145" t="s">
        <v>1826</v>
      </c>
      <c r="AR578" t="str">
        <f t="shared" si="127"/>
        <v>1-Adjusted Base Budget</v>
      </c>
      <c r="AS578" s="145" t="s">
        <v>1827</v>
      </c>
      <c r="AT578" t="s">
        <v>213</v>
      </c>
      <c r="AV578" t="str">
        <f t="shared" si="121"/>
        <v>VPR</v>
      </c>
      <c r="AW578" t="str">
        <f t="shared" si="120"/>
        <v>VP FOR RESEARCH</v>
      </c>
    </row>
    <row r="579" spans="1:49">
      <c r="A579" s="59">
        <v>2018</v>
      </c>
      <c r="B579" t="s">
        <v>137</v>
      </c>
      <c r="C579" t="s">
        <v>749</v>
      </c>
      <c r="D579" t="s">
        <v>750</v>
      </c>
      <c r="E579" t="s">
        <v>763</v>
      </c>
      <c r="F579" t="s">
        <v>757</v>
      </c>
      <c r="G579" t="s">
        <v>765</v>
      </c>
      <c r="H579" t="s">
        <v>764</v>
      </c>
      <c r="I579" s="170" t="s">
        <v>75</v>
      </c>
      <c r="J579" t="s">
        <v>76</v>
      </c>
      <c r="K579" t="s">
        <v>214</v>
      </c>
      <c r="L579" t="s">
        <v>614</v>
      </c>
      <c r="M579" t="s">
        <v>615</v>
      </c>
      <c r="N579" t="s">
        <v>217</v>
      </c>
      <c r="O579" t="s">
        <v>263</v>
      </c>
      <c r="P579" t="s">
        <v>346</v>
      </c>
      <c r="Q579" t="s">
        <v>345</v>
      </c>
      <c r="R579" t="s">
        <v>347</v>
      </c>
      <c r="S579" t="s">
        <v>338</v>
      </c>
      <c r="T579" t="s">
        <v>339</v>
      </c>
      <c r="U579" s="61" t="s">
        <v>340</v>
      </c>
      <c r="V579" t="s">
        <v>710</v>
      </c>
      <c r="W579" t="s">
        <v>263</v>
      </c>
      <c r="X579" s="59">
        <v>-90466</v>
      </c>
      <c r="Y579" s="59">
        <v>-90466</v>
      </c>
      <c r="AA579" s="146" t="str">
        <f t="shared" si="129"/>
        <v>EX</v>
      </c>
      <c r="AB579" s="146">
        <f t="shared" si="131"/>
        <v>0</v>
      </c>
      <c r="AC579" t="str">
        <f t="shared" si="122"/>
        <v>EX</v>
      </c>
      <c r="AD579" s="74">
        <f t="shared" si="123"/>
        <v>-90466</v>
      </c>
      <c r="AE579" s="74">
        <f t="shared" si="128"/>
        <v>-90466</v>
      </c>
      <c r="AF579">
        <v>1</v>
      </c>
      <c r="AG579">
        <v>0</v>
      </c>
      <c r="AH579" s="74">
        <v>0</v>
      </c>
      <c r="AJ579" s="74">
        <f t="shared" si="124"/>
        <v>0</v>
      </c>
      <c r="AK579" s="74">
        <f t="shared" si="130"/>
        <v>-90466</v>
      </c>
      <c r="AL579" t="str">
        <f t="shared" si="125"/>
        <v>N</v>
      </c>
      <c r="AN579" t="s">
        <v>77</v>
      </c>
      <c r="AO579" t="s">
        <v>76</v>
      </c>
      <c r="AP579" t="str">
        <f t="shared" si="126"/>
        <v>91</v>
      </c>
      <c r="AQ579" s="145" t="s">
        <v>1826</v>
      </c>
      <c r="AR579" t="str">
        <f t="shared" si="127"/>
        <v>1-Adjusted Base Budget</v>
      </c>
      <c r="AS579" s="145" t="s">
        <v>1827</v>
      </c>
      <c r="AT579" t="s">
        <v>213</v>
      </c>
      <c r="AV579" t="str">
        <f t="shared" si="121"/>
        <v>VPR</v>
      </c>
      <c r="AW579" t="str">
        <f t="shared" si="120"/>
        <v>VP FOR RESEARCH</v>
      </c>
    </row>
    <row r="580" spans="1:49">
      <c r="A580" s="59">
        <v>2018</v>
      </c>
      <c r="B580" t="s">
        <v>137</v>
      </c>
      <c r="C580" t="s">
        <v>749</v>
      </c>
      <c r="D580" t="s">
        <v>750</v>
      </c>
      <c r="E580" t="s">
        <v>763</v>
      </c>
      <c r="F580" t="s">
        <v>761</v>
      </c>
      <c r="G580" t="s">
        <v>762</v>
      </c>
      <c r="H580" t="s">
        <v>764</v>
      </c>
      <c r="I580" s="170" t="s">
        <v>75</v>
      </c>
      <c r="J580" t="s">
        <v>76</v>
      </c>
      <c r="K580" t="s">
        <v>214</v>
      </c>
      <c r="L580" t="s">
        <v>614</v>
      </c>
      <c r="M580" t="s">
        <v>615</v>
      </c>
      <c r="N580" t="s">
        <v>217</v>
      </c>
      <c r="O580" t="s">
        <v>263</v>
      </c>
      <c r="P580" t="s">
        <v>346</v>
      </c>
      <c r="Q580" t="s">
        <v>345</v>
      </c>
      <c r="R580" t="s">
        <v>347</v>
      </c>
      <c r="S580" t="s">
        <v>338</v>
      </c>
      <c r="T580" t="s">
        <v>339</v>
      </c>
      <c r="U580" s="61" t="s">
        <v>340</v>
      </c>
      <c r="V580" t="s">
        <v>710</v>
      </c>
      <c r="W580" t="s">
        <v>263</v>
      </c>
      <c r="X580" s="59">
        <v>-55080</v>
      </c>
      <c r="Y580" s="59">
        <v>-55080</v>
      </c>
      <c r="AA580" s="146" t="str">
        <f t="shared" si="129"/>
        <v>EX</v>
      </c>
      <c r="AB580" s="146">
        <f t="shared" si="131"/>
        <v>0</v>
      </c>
      <c r="AC580" t="str">
        <f t="shared" si="122"/>
        <v>EX</v>
      </c>
      <c r="AD580" s="74">
        <f t="shared" si="123"/>
        <v>-55080</v>
      </c>
      <c r="AE580" s="74">
        <f t="shared" si="128"/>
        <v>-55080</v>
      </c>
      <c r="AF580">
        <v>1</v>
      </c>
      <c r="AG580">
        <v>0</v>
      </c>
      <c r="AH580" s="74">
        <v>0</v>
      </c>
      <c r="AJ580" s="74">
        <f t="shared" si="124"/>
        <v>0</v>
      </c>
      <c r="AK580" s="74">
        <f t="shared" si="130"/>
        <v>-55080</v>
      </c>
      <c r="AL580" t="str">
        <f t="shared" si="125"/>
        <v>N</v>
      </c>
      <c r="AN580" t="s">
        <v>77</v>
      </c>
      <c r="AO580" t="s">
        <v>76</v>
      </c>
      <c r="AP580" t="str">
        <f t="shared" si="126"/>
        <v>91</v>
      </c>
      <c r="AQ580" s="145" t="s">
        <v>1826</v>
      </c>
      <c r="AR580" t="str">
        <f t="shared" si="127"/>
        <v>1-Adjusted Base Budget</v>
      </c>
      <c r="AS580" s="145" t="s">
        <v>1827</v>
      </c>
      <c r="AT580" t="s">
        <v>213</v>
      </c>
      <c r="AV580" t="str">
        <f t="shared" si="121"/>
        <v>VPR</v>
      </c>
      <c r="AW580" t="str">
        <f t="shared" si="120"/>
        <v>VP FOR RESEARCH</v>
      </c>
    </row>
    <row r="581" spans="1:49">
      <c r="A581" s="59">
        <v>2018</v>
      </c>
      <c r="B581" t="s">
        <v>137</v>
      </c>
      <c r="C581" t="s">
        <v>749</v>
      </c>
      <c r="D581" t="s">
        <v>750</v>
      </c>
      <c r="E581" t="s">
        <v>751</v>
      </c>
      <c r="F581" t="s">
        <v>757</v>
      </c>
      <c r="G581" t="s">
        <v>758</v>
      </c>
      <c r="H581" t="s">
        <v>752</v>
      </c>
      <c r="I581" s="170" t="s">
        <v>75</v>
      </c>
      <c r="J581" t="s">
        <v>76</v>
      </c>
      <c r="K581" t="s">
        <v>214</v>
      </c>
      <c r="L581" t="s">
        <v>127</v>
      </c>
      <c r="M581" t="s">
        <v>455</v>
      </c>
      <c r="N581" t="s">
        <v>217</v>
      </c>
      <c r="O581" t="s">
        <v>263</v>
      </c>
      <c r="P581" t="s">
        <v>346</v>
      </c>
      <c r="Q581" t="s">
        <v>345</v>
      </c>
      <c r="R581" t="s">
        <v>347</v>
      </c>
      <c r="S581" t="s">
        <v>338</v>
      </c>
      <c r="T581" t="s">
        <v>339</v>
      </c>
      <c r="U581" s="61" t="s">
        <v>340</v>
      </c>
      <c r="V581" t="s">
        <v>710</v>
      </c>
      <c r="W581" t="s">
        <v>263</v>
      </c>
      <c r="X581" s="59">
        <v>421117</v>
      </c>
      <c r="Y581" s="59">
        <v>404821</v>
      </c>
      <c r="AA581" s="146" t="str">
        <f t="shared" si="129"/>
        <v>EX</v>
      </c>
      <c r="AB581" s="146">
        <f t="shared" si="131"/>
        <v>0</v>
      </c>
      <c r="AC581" t="str">
        <f t="shared" si="122"/>
        <v>EX</v>
      </c>
      <c r="AD581" s="74">
        <f t="shared" si="123"/>
        <v>404821</v>
      </c>
      <c r="AE581" s="74">
        <f t="shared" si="128"/>
        <v>404821</v>
      </c>
      <c r="AF581">
        <v>1.3809</v>
      </c>
      <c r="AG581">
        <v>11180</v>
      </c>
      <c r="AH581" s="74">
        <v>-8663.1694000000352</v>
      </c>
      <c r="AJ581" s="74">
        <f t="shared" si="124"/>
        <v>2516.8305999999648</v>
      </c>
      <c r="AK581" s="74">
        <f t="shared" si="130"/>
        <v>407337.83059999999</v>
      </c>
      <c r="AL581" t="str">
        <f t="shared" si="125"/>
        <v>Y</v>
      </c>
      <c r="AN581" t="s">
        <v>77</v>
      </c>
      <c r="AO581" t="s">
        <v>76</v>
      </c>
      <c r="AP581" t="str">
        <f t="shared" si="126"/>
        <v>99</v>
      </c>
      <c r="AQ581" s="145" t="s">
        <v>1826</v>
      </c>
      <c r="AR581" t="str">
        <f t="shared" si="127"/>
        <v>2-Provision for Compensation Incr</v>
      </c>
      <c r="AS581" s="145" t="s">
        <v>1827</v>
      </c>
      <c r="AT581" t="s">
        <v>213</v>
      </c>
      <c r="AV581" t="str">
        <f t="shared" si="121"/>
        <v>VPR</v>
      </c>
      <c r="AW581" t="str">
        <f t="shared" si="120"/>
        <v>VP FOR RESEARCH</v>
      </c>
    </row>
    <row r="582" spans="1:49">
      <c r="A582" s="59">
        <v>2018</v>
      </c>
      <c r="B582" t="s">
        <v>137</v>
      </c>
      <c r="C582" t="s">
        <v>749</v>
      </c>
      <c r="D582" t="s">
        <v>750</v>
      </c>
      <c r="E582" t="s">
        <v>751</v>
      </c>
      <c r="F582" t="s">
        <v>761</v>
      </c>
      <c r="G582" t="s">
        <v>762</v>
      </c>
      <c r="H582" t="s">
        <v>752</v>
      </c>
      <c r="I582" s="170" t="s">
        <v>75</v>
      </c>
      <c r="J582" t="s">
        <v>76</v>
      </c>
      <c r="K582" t="s">
        <v>214</v>
      </c>
      <c r="L582" t="s">
        <v>127</v>
      </c>
      <c r="M582" t="s">
        <v>455</v>
      </c>
      <c r="N582" t="s">
        <v>217</v>
      </c>
      <c r="O582" t="s">
        <v>263</v>
      </c>
      <c r="P582" t="s">
        <v>346</v>
      </c>
      <c r="Q582" t="s">
        <v>345</v>
      </c>
      <c r="R582" t="s">
        <v>347</v>
      </c>
      <c r="S582" t="s">
        <v>338</v>
      </c>
      <c r="T582" t="s">
        <v>339</v>
      </c>
      <c r="U582" s="61" t="s">
        <v>340</v>
      </c>
      <c r="V582" t="s">
        <v>710</v>
      </c>
      <c r="W582" t="s">
        <v>263</v>
      </c>
      <c r="X582" s="59">
        <v>0</v>
      </c>
      <c r="Y582" s="59">
        <v>33255</v>
      </c>
      <c r="AA582" s="146" t="str">
        <f t="shared" si="129"/>
        <v>EX</v>
      </c>
      <c r="AB582" s="146">
        <f t="shared" si="131"/>
        <v>0</v>
      </c>
      <c r="AC582" t="str">
        <f t="shared" si="122"/>
        <v>EX</v>
      </c>
      <c r="AD582" s="74">
        <f t="shared" si="123"/>
        <v>33255</v>
      </c>
      <c r="AE582" s="74">
        <f t="shared" si="128"/>
        <v>33255</v>
      </c>
      <c r="AF582">
        <v>1.3809</v>
      </c>
      <c r="AG582">
        <v>918</v>
      </c>
      <c r="AH582" s="74">
        <v>-711.65700000000288</v>
      </c>
      <c r="AJ582" s="74">
        <f t="shared" si="124"/>
        <v>206.34299999999712</v>
      </c>
      <c r="AK582" s="74">
        <f t="shared" si="130"/>
        <v>33461.342999999993</v>
      </c>
      <c r="AL582" t="str">
        <f t="shared" si="125"/>
        <v>Y</v>
      </c>
      <c r="AN582" t="s">
        <v>77</v>
      </c>
      <c r="AO582" t="s">
        <v>76</v>
      </c>
      <c r="AP582" t="str">
        <f t="shared" si="126"/>
        <v>99</v>
      </c>
      <c r="AQ582" s="145" t="s">
        <v>1826</v>
      </c>
      <c r="AR582" t="str">
        <f t="shared" si="127"/>
        <v>2-Provision for Compensation Incr</v>
      </c>
      <c r="AS582" s="145" t="s">
        <v>1827</v>
      </c>
      <c r="AT582" t="s">
        <v>213</v>
      </c>
      <c r="AV582" t="str">
        <f t="shared" si="121"/>
        <v>VPR</v>
      </c>
      <c r="AW582" t="str">
        <f t="shared" ref="AW582:AW645" si="132" xml:space="preserve"> IF(AND($AN582="UAVP",$Z582="OE"),$AO582 &amp; "-ONLINE EDUCATION",IF(AND($AN582="VPIT",OR($Z582="SS",$Z582="IT")),$AO582 &amp; "-SHARED SERVICES",$AO582))</f>
        <v>VP FOR RESEARCH</v>
      </c>
    </row>
    <row r="583" spans="1:49">
      <c r="A583" s="59">
        <v>2018</v>
      </c>
      <c r="B583" t="s">
        <v>137</v>
      </c>
      <c r="C583" t="s">
        <v>749</v>
      </c>
      <c r="D583" t="s">
        <v>750</v>
      </c>
      <c r="E583" t="s">
        <v>763</v>
      </c>
      <c r="F583" t="s">
        <v>757</v>
      </c>
      <c r="G583" t="s">
        <v>765</v>
      </c>
      <c r="H583" t="s">
        <v>764</v>
      </c>
      <c r="I583" s="170" t="s">
        <v>75</v>
      </c>
      <c r="J583" t="s">
        <v>76</v>
      </c>
      <c r="K583" t="s">
        <v>214</v>
      </c>
      <c r="L583" t="s">
        <v>127</v>
      </c>
      <c r="M583" t="s">
        <v>455</v>
      </c>
      <c r="N583" t="s">
        <v>217</v>
      </c>
      <c r="O583" t="s">
        <v>263</v>
      </c>
      <c r="P583" t="s">
        <v>346</v>
      </c>
      <c r="Q583" t="s">
        <v>345</v>
      </c>
      <c r="R583" t="s">
        <v>347</v>
      </c>
      <c r="S583" t="s">
        <v>338</v>
      </c>
      <c r="T583" t="s">
        <v>339</v>
      </c>
      <c r="U583" s="61" t="s">
        <v>340</v>
      </c>
      <c r="V583" t="s">
        <v>710</v>
      </c>
      <c r="W583" t="s">
        <v>263</v>
      </c>
      <c r="X583" s="59">
        <v>42016</v>
      </c>
      <c r="Y583" s="59">
        <v>40019</v>
      </c>
      <c r="AA583" s="146" t="str">
        <f t="shared" si="129"/>
        <v>EX</v>
      </c>
      <c r="AB583" s="146">
        <f t="shared" si="131"/>
        <v>0</v>
      </c>
      <c r="AC583" t="str">
        <f t="shared" si="122"/>
        <v>EX</v>
      </c>
      <c r="AD583" s="74">
        <f t="shared" si="123"/>
        <v>40019</v>
      </c>
      <c r="AE583" s="74">
        <f t="shared" si="128"/>
        <v>40019</v>
      </c>
      <c r="AF583">
        <v>1.3809</v>
      </c>
      <c r="AG583">
        <v>1105</v>
      </c>
      <c r="AH583" s="74">
        <v>-856.40660000000344</v>
      </c>
      <c r="AJ583" s="74">
        <f t="shared" si="124"/>
        <v>248.59339999999656</v>
      </c>
      <c r="AK583" s="74">
        <f t="shared" si="130"/>
        <v>40267.593399999998</v>
      </c>
      <c r="AL583" t="str">
        <f t="shared" si="125"/>
        <v>Y</v>
      </c>
      <c r="AN583" t="s">
        <v>77</v>
      </c>
      <c r="AO583" t="s">
        <v>76</v>
      </c>
      <c r="AP583" t="str">
        <f t="shared" si="126"/>
        <v>99</v>
      </c>
      <c r="AQ583" s="145" t="s">
        <v>1826</v>
      </c>
      <c r="AR583" t="str">
        <f t="shared" si="127"/>
        <v>2-Provision for Compensation Incr</v>
      </c>
      <c r="AS583" s="145" t="s">
        <v>1827</v>
      </c>
      <c r="AT583" t="s">
        <v>213</v>
      </c>
      <c r="AV583" t="str">
        <f t="shared" si="121"/>
        <v>VPR</v>
      </c>
      <c r="AW583" t="str">
        <f t="shared" si="132"/>
        <v>VP FOR RESEARCH</v>
      </c>
    </row>
    <row r="584" spans="1:49">
      <c r="A584" s="59">
        <v>2018</v>
      </c>
      <c r="B584" t="s">
        <v>137</v>
      </c>
      <c r="C584" t="s">
        <v>749</v>
      </c>
      <c r="D584" t="s">
        <v>750</v>
      </c>
      <c r="E584" t="s">
        <v>751</v>
      </c>
      <c r="F584" t="s">
        <v>753</v>
      </c>
      <c r="G584" t="s">
        <v>754</v>
      </c>
      <c r="H584" t="s">
        <v>752</v>
      </c>
      <c r="I584" s="170" t="s">
        <v>75</v>
      </c>
      <c r="J584" t="s">
        <v>76</v>
      </c>
      <c r="K584" t="s">
        <v>214</v>
      </c>
      <c r="L584" t="s">
        <v>128</v>
      </c>
      <c r="M584" t="s">
        <v>457</v>
      </c>
      <c r="N584" t="s">
        <v>217</v>
      </c>
      <c r="O584" t="s">
        <v>263</v>
      </c>
      <c r="P584" t="s">
        <v>458</v>
      </c>
      <c r="Q584" t="s">
        <v>459</v>
      </c>
      <c r="R584" t="s">
        <v>460</v>
      </c>
      <c r="S584" t="s">
        <v>338</v>
      </c>
      <c r="T584" t="s">
        <v>339</v>
      </c>
      <c r="U584" s="61" t="s">
        <v>340</v>
      </c>
      <c r="V584" t="s">
        <v>710</v>
      </c>
      <c r="W584" t="s">
        <v>263</v>
      </c>
      <c r="X584" s="59">
        <v>31200</v>
      </c>
      <c r="Y584" s="59">
        <v>31200</v>
      </c>
      <c r="AA584" s="146" t="str">
        <f t="shared" si="129"/>
        <v>EX</v>
      </c>
      <c r="AB584" s="146">
        <f t="shared" si="131"/>
        <v>0</v>
      </c>
      <c r="AC584" t="str">
        <f t="shared" si="122"/>
        <v>EX</v>
      </c>
      <c r="AD584" s="74">
        <f t="shared" si="123"/>
        <v>31200</v>
      </c>
      <c r="AE584" s="74">
        <f t="shared" si="128"/>
        <v>31200</v>
      </c>
      <c r="AF584">
        <v>1.3859999999999999</v>
      </c>
      <c r="AG584">
        <v>865</v>
      </c>
      <c r="AH584" s="74">
        <v>-121.68000000000046</v>
      </c>
      <c r="AJ584" s="74">
        <f t="shared" si="124"/>
        <v>743.31999999999948</v>
      </c>
      <c r="AK584" s="74">
        <f t="shared" si="130"/>
        <v>31943.32</v>
      </c>
      <c r="AL584" t="str">
        <f t="shared" si="125"/>
        <v>Y</v>
      </c>
      <c r="AN584" t="s">
        <v>77</v>
      </c>
      <c r="AO584" t="s">
        <v>76</v>
      </c>
      <c r="AP584" t="str">
        <f t="shared" si="126"/>
        <v>99</v>
      </c>
      <c r="AQ584" s="145" t="s">
        <v>1826</v>
      </c>
      <c r="AR584" t="str">
        <f t="shared" si="127"/>
        <v>2-Provision for Compensation Incr</v>
      </c>
      <c r="AS584" s="145" t="s">
        <v>1827</v>
      </c>
      <c r="AT584" t="s">
        <v>213</v>
      </c>
      <c r="AV584" t="str">
        <f t="shared" si="121"/>
        <v>VPR</v>
      </c>
      <c r="AW584" t="str">
        <f t="shared" si="132"/>
        <v>VP FOR RESEARCH</v>
      </c>
    </row>
    <row r="585" spans="1:49">
      <c r="A585" s="59">
        <v>2018</v>
      </c>
      <c r="B585" t="s">
        <v>137</v>
      </c>
      <c r="C585" t="s">
        <v>749</v>
      </c>
      <c r="D585" t="s">
        <v>750</v>
      </c>
      <c r="E585" t="s">
        <v>751</v>
      </c>
      <c r="F585" t="s">
        <v>755</v>
      </c>
      <c r="G585" t="s">
        <v>756</v>
      </c>
      <c r="H585" t="s">
        <v>752</v>
      </c>
      <c r="I585" s="170" t="s">
        <v>75</v>
      </c>
      <c r="J585" t="s">
        <v>76</v>
      </c>
      <c r="K585" t="s">
        <v>214</v>
      </c>
      <c r="L585" t="s">
        <v>128</v>
      </c>
      <c r="M585" t="s">
        <v>457</v>
      </c>
      <c r="N585" t="s">
        <v>217</v>
      </c>
      <c r="O585" t="s">
        <v>263</v>
      </c>
      <c r="P585" t="s">
        <v>458</v>
      </c>
      <c r="Q585" t="s">
        <v>459</v>
      </c>
      <c r="R585" t="s">
        <v>460</v>
      </c>
      <c r="S585" t="s">
        <v>338</v>
      </c>
      <c r="T585" t="s">
        <v>339</v>
      </c>
      <c r="U585" s="61" t="s">
        <v>340</v>
      </c>
      <c r="V585" t="s">
        <v>710</v>
      </c>
      <c r="W585" t="s">
        <v>263</v>
      </c>
      <c r="X585" s="59">
        <v>71614</v>
      </c>
      <c r="Y585" s="59">
        <v>73320</v>
      </c>
      <c r="AA585" s="146" t="str">
        <f t="shared" si="129"/>
        <v>EX</v>
      </c>
      <c r="AB585" s="146">
        <f t="shared" si="131"/>
        <v>0</v>
      </c>
      <c r="AC585" t="str">
        <f t="shared" si="122"/>
        <v>EX</v>
      </c>
      <c r="AD585" s="74">
        <f t="shared" si="123"/>
        <v>73320</v>
      </c>
      <c r="AE585" s="74">
        <f t="shared" si="128"/>
        <v>73320</v>
      </c>
      <c r="AF585">
        <v>1.3859999999999999</v>
      </c>
      <c r="AG585">
        <v>2032</v>
      </c>
      <c r="AH585" s="74">
        <v>-285.94800000000106</v>
      </c>
      <c r="AJ585" s="74">
        <f t="shared" si="124"/>
        <v>1746.051999999999</v>
      </c>
      <c r="AK585" s="74">
        <f t="shared" si="130"/>
        <v>75066.051999999996</v>
      </c>
      <c r="AL585" t="str">
        <f t="shared" si="125"/>
        <v>Y</v>
      </c>
      <c r="AN585" t="s">
        <v>77</v>
      </c>
      <c r="AO585" t="s">
        <v>76</v>
      </c>
      <c r="AP585" t="str">
        <f t="shared" si="126"/>
        <v>99</v>
      </c>
      <c r="AQ585" s="145" t="s">
        <v>1826</v>
      </c>
      <c r="AR585" t="str">
        <f t="shared" si="127"/>
        <v>2-Provision for Compensation Incr</v>
      </c>
      <c r="AS585" s="145" t="s">
        <v>1827</v>
      </c>
      <c r="AT585" t="s">
        <v>213</v>
      </c>
      <c r="AV585" t="str">
        <f t="shared" si="121"/>
        <v>VPR</v>
      </c>
      <c r="AW585" t="str">
        <f t="shared" si="132"/>
        <v>VP FOR RESEARCH</v>
      </c>
    </row>
    <row r="586" spans="1:49">
      <c r="A586" s="59">
        <v>2018</v>
      </c>
      <c r="B586" t="s">
        <v>137</v>
      </c>
      <c r="C586" t="s">
        <v>749</v>
      </c>
      <c r="D586" t="s">
        <v>750</v>
      </c>
      <c r="E586" t="s">
        <v>751</v>
      </c>
      <c r="F586" t="s">
        <v>757</v>
      </c>
      <c r="G586" t="s">
        <v>758</v>
      </c>
      <c r="H586" t="s">
        <v>752</v>
      </c>
      <c r="I586" s="170" t="s">
        <v>75</v>
      </c>
      <c r="J586" t="s">
        <v>76</v>
      </c>
      <c r="K586" t="s">
        <v>214</v>
      </c>
      <c r="L586" t="s">
        <v>128</v>
      </c>
      <c r="M586" t="s">
        <v>457</v>
      </c>
      <c r="N586" t="s">
        <v>217</v>
      </c>
      <c r="O586" t="s">
        <v>263</v>
      </c>
      <c r="P586" t="s">
        <v>458</v>
      </c>
      <c r="Q586" t="s">
        <v>459</v>
      </c>
      <c r="R586" t="s">
        <v>460</v>
      </c>
      <c r="S586" t="s">
        <v>338</v>
      </c>
      <c r="T586" t="s">
        <v>339</v>
      </c>
      <c r="U586" s="61" t="s">
        <v>340</v>
      </c>
      <c r="V586" t="s">
        <v>710</v>
      </c>
      <c r="W586" t="s">
        <v>263</v>
      </c>
      <c r="X586" s="59">
        <v>103377</v>
      </c>
      <c r="Y586" s="59">
        <v>70055</v>
      </c>
      <c r="AA586" s="146" t="str">
        <f t="shared" si="129"/>
        <v>EX</v>
      </c>
      <c r="AB586" s="146">
        <f t="shared" si="131"/>
        <v>0</v>
      </c>
      <c r="AC586" t="str">
        <f t="shared" si="122"/>
        <v>EX</v>
      </c>
      <c r="AD586" s="74">
        <f t="shared" si="123"/>
        <v>70055</v>
      </c>
      <c r="AE586" s="74">
        <f t="shared" si="128"/>
        <v>70055</v>
      </c>
      <c r="AF586">
        <v>1.3859999999999999</v>
      </c>
      <c r="AG586">
        <v>1942</v>
      </c>
      <c r="AH586" s="74">
        <v>-273.21450000000101</v>
      </c>
      <c r="AJ586" s="74">
        <f t="shared" si="124"/>
        <v>1668.785499999999</v>
      </c>
      <c r="AK586" s="74">
        <f t="shared" si="130"/>
        <v>71723.785499999998</v>
      </c>
      <c r="AL586" t="str">
        <f t="shared" si="125"/>
        <v>Y</v>
      </c>
      <c r="AN586" t="s">
        <v>77</v>
      </c>
      <c r="AO586" t="s">
        <v>76</v>
      </c>
      <c r="AP586" t="str">
        <f t="shared" si="126"/>
        <v>99</v>
      </c>
      <c r="AQ586" s="145" t="s">
        <v>1826</v>
      </c>
      <c r="AR586" t="str">
        <f t="shared" si="127"/>
        <v>2-Provision for Compensation Incr</v>
      </c>
      <c r="AS586" s="145" t="s">
        <v>1827</v>
      </c>
      <c r="AT586" t="s">
        <v>213</v>
      </c>
      <c r="AV586" t="str">
        <f t="shared" si="121"/>
        <v>VPR</v>
      </c>
      <c r="AW586" t="str">
        <f t="shared" si="132"/>
        <v>VP FOR RESEARCH</v>
      </c>
    </row>
    <row r="587" spans="1:49">
      <c r="A587" s="59">
        <v>2018</v>
      </c>
      <c r="B587" t="s">
        <v>137</v>
      </c>
      <c r="C587" t="s">
        <v>749</v>
      </c>
      <c r="D587" t="s">
        <v>750</v>
      </c>
      <c r="E587" t="s">
        <v>751</v>
      </c>
      <c r="F587" t="s">
        <v>755</v>
      </c>
      <c r="G587" t="s">
        <v>756</v>
      </c>
      <c r="H587" t="s">
        <v>752</v>
      </c>
      <c r="I587" s="170" t="s">
        <v>75</v>
      </c>
      <c r="J587" t="s">
        <v>76</v>
      </c>
      <c r="K587" t="s">
        <v>214</v>
      </c>
      <c r="L587" t="s">
        <v>461</v>
      </c>
      <c r="M587" t="s">
        <v>462</v>
      </c>
      <c r="N587" t="s">
        <v>217</v>
      </c>
      <c r="O587" t="s">
        <v>263</v>
      </c>
      <c r="P587" t="s">
        <v>458</v>
      </c>
      <c r="Q587" t="s">
        <v>459</v>
      </c>
      <c r="R587" t="s">
        <v>460</v>
      </c>
      <c r="S587" t="s">
        <v>338</v>
      </c>
      <c r="T587" t="s">
        <v>339</v>
      </c>
      <c r="U587" s="61" t="s">
        <v>340</v>
      </c>
      <c r="V587" t="s">
        <v>710</v>
      </c>
      <c r="W587" t="s">
        <v>263</v>
      </c>
      <c r="X587" s="59">
        <v>1</v>
      </c>
      <c r="Y587" s="59">
        <v>1</v>
      </c>
      <c r="AA587" s="146" t="str">
        <f t="shared" si="129"/>
        <v>EX</v>
      </c>
      <c r="AB587" s="146">
        <f t="shared" si="131"/>
        <v>0</v>
      </c>
      <c r="AC587" t="str">
        <f t="shared" si="122"/>
        <v>EX</v>
      </c>
      <c r="AD587" s="74">
        <f t="shared" si="123"/>
        <v>1</v>
      </c>
      <c r="AE587" s="74">
        <f t="shared" si="128"/>
        <v>1</v>
      </c>
      <c r="AF587">
        <v>1</v>
      </c>
      <c r="AG587">
        <v>0</v>
      </c>
      <c r="AH587" s="74">
        <v>0</v>
      </c>
      <c r="AJ587" s="74">
        <f t="shared" si="124"/>
        <v>0</v>
      </c>
      <c r="AK587" s="74">
        <f t="shared" si="130"/>
        <v>1</v>
      </c>
      <c r="AL587" t="str">
        <f t="shared" si="125"/>
        <v>N</v>
      </c>
      <c r="AN587" t="s">
        <v>77</v>
      </c>
      <c r="AO587" t="s">
        <v>76</v>
      </c>
      <c r="AP587" t="str">
        <f t="shared" si="126"/>
        <v>91</v>
      </c>
      <c r="AQ587" s="145" t="s">
        <v>1826</v>
      </c>
      <c r="AR587" t="str">
        <f t="shared" si="127"/>
        <v>1-Adjusted Base Budget</v>
      </c>
      <c r="AS587" s="145" t="s">
        <v>1827</v>
      </c>
      <c r="AT587" t="s">
        <v>213</v>
      </c>
      <c r="AV587" t="str">
        <f t="shared" si="121"/>
        <v>VPR</v>
      </c>
      <c r="AW587" t="str">
        <f t="shared" si="132"/>
        <v>VP FOR RESEARCH</v>
      </c>
    </row>
    <row r="588" spans="1:49">
      <c r="A588" s="59">
        <v>2018</v>
      </c>
      <c r="B588" t="s">
        <v>137</v>
      </c>
      <c r="C588" t="s">
        <v>749</v>
      </c>
      <c r="D588" t="s">
        <v>750</v>
      </c>
      <c r="E588" t="s">
        <v>751</v>
      </c>
      <c r="F588" t="s">
        <v>757</v>
      </c>
      <c r="G588" t="s">
        <v>758</v>
      </c>
      <c r="H588" t="s">
        <v>752</v>
      </c>
      <c r="I588" s="170" t="s">
        <v>75</v>
      </c>
      <c r="J588" t="s">
        <v>76</v>
      </c>
      <c r="K588" t="s">
        <v>214</v>
      </c>
      <c r="L588" t="s">
        <v>461</v>
      </c>
      <c r="M588" t="s">
        <v>462</v>
      </c>
      <c r="N588" t="s">
        <v>217</v>
      </c>
      <c r="O588" t="s">
        <v>263</v>
      </c>
      <c r="P588" t="s">
        <v>458</v>
      </c>
      <c r="Q588" t="s">
        <v>459</v>
      </c>
      <c r="R588" t="s">
        <v>460</v>
      </c>
      <c r="S588" t="s">
        <v>338</v>
      </c>
      <c r="T588" t="s">
        <v>339</v>
      </c>
      <c r="U588" s="61" t="s">
        <v>340</v>
      </c>
      <c r="V588" t="s">
        <v>710</v>
      </c>
      <c r="W588" t="s">
        <v>263</v>
      </c>
      <c r="X588" s="59">
        <v>-8</v>
      </c>
      <c r="Y588" s="59">
        <v>-8</v>
      </c>
      <c r="AA588" s="146" t="str">
        <f t="shared" si="129"/>
        <v>EX</v>
      </c>
      <c r="AB588" s="146">
        <f t="shared" si="131"/>
        <v>0</v>
      </c>
      <c r="AC588" t="str">
        <f t="shared" si="122"/>
        <v>EX</v>
      </c>
      <c r="AD588" s="74">
        <f t="shared" si="123"/>
        <v>-8</v>
      </c>
      <c r="AE588" s="74">
        <f t="shared" si="128"/>
        <v>-8</v>
      </c>
      <c r="AF588">
        <v>1</v>
      </c>
      <c r="AG588">
        <v>0</v>
      </c>
      <c r="AH588" s="74">
        <v>0</v>
      </c>
      <c r="AJ588" s="74">
        <f t="shared" si="124"/>
        <v>0</v>
      </c>
      <c r="AK588" s="74">
        <f t="shared" si="130"/>
        <v>-8</v>
      </c>
      <c r="AL588" t="str">
        <f t="shared" si="125"/>
        <v>N</v>
      </c>
      <c r="AN588" t="s">
        <v>77</v>
      </c>
      <c r="AO588" t="s">
        <v>76</v>
      </c>
      <c r="AP588" t="str">
        <f t="shared" si="126"/>
        <v>91</v>
      </c>
      <c r="AQ588" s="145" t="s">
        <v>1826</v>
      </c>
      <c r="AR588" t="str">
        <f t="shared" si="127"/>
        <v>1-Adjusted Base Budget</v>
      </c>
      <c r="AS588" s="145" t="s">
        <v>1827</v>
      </c>
      <c r="AT588" t="s">
        <v>213</v>
      </c>
      <c r="AV588" t="str">
        <f t="shared" ref="AV588:AV651" si="133">IF(AND($AN588="UAVP",$Z588="OE"),$AN588 &amp; "-OE",IF(AND($AN588="VPIT",OR($Z588="SS",$Z588="IT")),$AN588 &amp; "-SS",$AN588))</f>
        <v>VPR</v>
      </c>
      <c r="AW588" t="str">
        <f t="shared" si="132"/>
        <v>VP FOR RESEARCH</v>
      </c>
    </row>
    <row r="589" spans="1:49">
      <c r="A589" s="59">
        <v>2018</v>
      </c>
      <c r="B589" t="s">
        <v>137</v>
      </c>
      <c r="C589" t="s">
        <v>749</v>
      </c>
      <c r="D589" t="s">
        <v>750</v>
      </c>
      <c r="E589" t="s">
        <v>751</v>
      </c>
      <c r="F589" t="s">
        <v>228</v>
      </c>
      <c r="H589" t="s">
        <v>752</v>
      </c>
      <c r="I589" s="170" t="s">
        <v>75</v>
      </c>
      <c r="J589" t="s">
        <v>76</v>
      </c>
      <c r="K589" t="s">
        <v>214</v>
      </c>
      <c r="L589" t="s">
        <v>695</v>
      </c>
      <c r="M589" t="s">
        <v>696</v>
      </c>
      <c r="N589" t="s">
        <v>217</v>
      </c>
      <c r="O589" t="s">
        <v>263</v>
      </c>
      <c r="P589" t="s">
        <v>379</v>
      </c>
      <c r="Q589" t="s">
        <v>379</v>
      </c>
      <c r="R589" t="s">
        <v>380</v>
      </c>
      <c r="S589" t="s">
        <v>264</v>
      </c>
      <c r="T589" t="s">
        <v>265</v>
      </c>
      <c r="U589" s="61" t="s">
        <v>266</v>
      </c>
      <c r="V589" t="s">
        <v>710</v>
      </c>
      <c r="W589" t="s">
        <v>263</v>
      </c>
      <c r="X589" s="59">
        <v>5337</v>
      </c>
      <c r="Y589" s="59">
        <v>37</v>
      </c>
      <c r="AA589" s="146" t="str">
        <f t="shared" si="129"/>
        <v>EX</v>
      </c>
      <c r="AB589" s="146">
        <f t="shared" si="131"/>
        <v>0</v>
      </c>
      <c r="AC589" t="str">
        <f t="shared" si="122"/>
        <v>EX</v>
      </c>
      <c r="AD589" s="74">
        <f t="shared" si="123"/>
        <v>37</v>
      </c>
      <c r="AE589" s="74">
        <f t="shared" si="128"/>
        <v>37</v>
      </c>
      <c r="AF589">
        <v>1</v>
      </c>
      <c r="AG589">
        <v>0</v>
      </c>
      <c r="AH589" s="74">
        <v>0</v>
      </c>
      <c r="AJ589" s="74">
        <f t="shared" si="124"/>
        <v>0</v>
      </c>
      <c r="AK589" s="74">
        <f t="shared" si="130"/>
        <v>37</v>
      </c>
      <c r="AL589" t="str">
        <f t="shared" si="125"/>
        <v>N</v>
      </c>
      <c r="AN589" t="s">
        <v>77</v>
      </c>
      <c r="AO589" t="s">
        <v>76</v>
      </c>
      <c r="AP589" t="str">
        <f t="shared" si="126"/>
        <v>91</v>
      </c>
      <c r="AQ589" s="145" t="s">
        <v>1826</v>
      </c>
      <c r="AR589" t="str">
        <f t="shared" si="127"/>
        <v>1-Adjusted Base Budget</v>
      </c>
      <c r="AS589" s="145" t="s">
        <v>1827</v>
      </c>
      <c r="AT589" t="s">
        <v>213</v>
      </c>
      <c r="AV589" t="str">
        <f t="shared" si="133"/>
        <v>VPR</v>
      </c>
      <c r="AW589" t="str">
        <f t="shared" si="132"/>
        <v>VP FOR RESEARCH</v>
      </c>
    </row>
    <row r="590" spans="1:49">
      <c r="A590" s="59">
        <v>2018</v>
      </c>
      <c r="B590" t="s">
        <v>137</v>
      </c>
      <c r="C590" t="s">
        <v>749</v>
      </c>
      <c r="D590" t="s">
        <v>750</v>
      </c>
      <c r="E590" t="s">
        <v>751</v>
      </c>
      <c r="F590" t="s">
        <v>228</v>
      </c>
      <c r="H590" t="s">
        <v>752</v>
      </c>
      <c r="I590" s="170" t="s">
        <v>75</v>
      </c>
      <c r="J590" t="s">
        <v>76</v>
      </c>
      <c r="K590" t="s">
        <v>214</v>
      </c>
      <c r="L590" t="s">
        <v>350</v>
      </c>
      <c r="M590" t="s">
        <v>351</v>
      </c>
      <c r="N590" t="s">
        <v>217</v>
      </c>
      <c r="O590" t="s">
        <v>263</v>
      </c>
      <c r="P590" t="s">
        <v>352</v>
      </c>
      <c r="Q590" t="s">
        <v>353</v>
      </c>
      <c r="R590" t="s">
        <v>354</v>
      </c>
      <c r="S590" t="s">
        <v>264</v>
      </c>
      <c r="T590" t="s">
        <v>265</v>
      </c>
      <c r="U590" s="61" t="s">
        <v>266</v>
      </c>
      <c r="V590" t="s">
        <v>710</v>
      </c>
      <c r="W590" t="s">
        <v>263</v>
      </c>
      <c r="X590" s="59">
        <v>9954</v>
      </c>
      <c r="Y590" s="59">
        <v>14837</v>
      </c>
      <c r="AA590" s="146" t="str">
        <f t="shared" si="129"/>
        <v>EX</v>
      </c>
      <c r="AB590" s="146">
        <f t="shared" si="131"/>
        <v>0</v>
      </c>
      <c r="AC590" t="str">
        <f t="shared" si="122"/>
        <v>EX</v>
      </c>
      <c r="AD590" s="74">
        <f t="shared" si="123"/>
        <v>14837</v>
      </c>
      <c r="AE590" s="74">
        <f t="shared" si="128"/>
        <v>14837</v>
      </c>
      <c r="AF590">
        <v>1</v>
      </c>
      <c r="AG590">
        <v>0</v>
      </c>
      <c r="AH590" s="74">
        <v>0</v>
      </c>
      <c r="AJ590" s="74">
        <f t="shared" si="124"/>
        <v>0</v>
      </c>
      <c r="AK590" s="74">
        <f t="shared" si="130"/>
        <v>14837</v>
      </c>
      <c r="AL590" t="str">
        <f t="shared" si="125"/>
        <v>N</v>
      </c>
      <c r="AN590" t="s">
        <v>77</v>
      </c>
      <c r="AO590" t="s">
        <v>76</v>
      </c>
      <c r="AP590" t="str">
        <f t="shared" si="126"/>
        <v>91</v>
      </c>
      <c r="AQ590" s="145" t="s">
        <v>1826</v>
      </c>
      <c r="AR590" t="str">
        <f t="shared" si="127"/>
        <v>1-Adjusted Base Budget</v>
      </c>
      <c r="AS590" s="145" t="s">
        <v>1827</v>
      </c>
      <c r="AT590" t="s">
        <v>213</v>
      </c>
      <c r="AV590" t="str">
        <f t="shared" si="133"/>
        <v>VPR</v>
      </c>
      <c r="AW590" t="str">
        <f t="shared" si="132"/>
        <v>VP FOR RESEARCH</v>
      </c>
    </row>
    <row r="591" spans="1:49">
      <c r="A591" s="59">
        <v>2018</v>
      </c>
      <c r="B591" t="s">
        <v>137</v>
      </c>
      <c r="C591" t="s">
        <v>749</v>
      </c>
      <c r="D591" t="s">
        <v>750</v>
      </c>
      <c r="E591" t="s">
        <v>751</v>
      </c>
      <c r="F591" t="s">
        <v>228</v>
      </c>
      <c r="H591" t="s">
        <v>752</v>
      </c>
      <c r="I591" s="170" t="s">
        <v>75</v>
      </c>
      <c r="J591" t="s">
        <v>76</v>
      </c>
      <c r="K591" t="s">
        <v>214</v>
      </c>
      <c r="L591" t="s">
        <v>711</v>
      </c>
      <c r="M591" t="s">
        <v>712</v>
      </c>
      <c r="N591" t="s">
        <v>217</v>
      </c>
      <c r="O591" t="s">
        <v>263</v>
      </c>
      <c r="P591" t="s">
        <v>699</v>
      </c>
      <c r="Q591" t="s">
        <v>700</v>
      </c>
      <c r="R591" t="s">
        <v>701</v>
      </c>
      <c r="S591" t="s">
        <v>264</v>
      </c>
      <c r="T591" t="s">
        <v>265</v>
      </c>
      <c r="U591" s="61" t="s">
        <v>266</v>
      </c>
      <c r="V591" t="s">
        <v>710</v>
      </c>
      <c r="W591" t="s">
        <v>263</v>
      </c>
      <c r="X591" s="59">
        <v>3000</v>
      </c>
      <c r="Y591" s="59">
        <v>75</v>
      </c>
      <c r="AA591" s="146" t="str">
        <f t="shared" si="129"/>
        <v>EX</v>
      </c>
      <c r="AB591" s="146">
        <f t="shared" si="131"/>
        <v>0</v>
      </c>
      <c r="AC591" t="str">
        <f t="shared" si="122"/>
        <v>EX</v>
      </c>
      <c r="AD591" s="74">
        <f t="shared" si="123"/>
        <v>75</v>
      </c>
      <c r="AE591" s="74">
        <f t="shared" si="128"/>
        <v>75</v>
      </c>
      <c r="AF591">
        <v>1</v>
      </c>
      <c r="AG591">
        <v>0</v>
      </c>
      <c r="AH591" s="74">
        <v>0</v>
      </c>
      <c r="AJ591" s="74">
        <f t="shared" si="124"/>
        <v>0</v>
      </c>
      <c r="AK591" s="74">
        <f t="shared" si="130"/>
        <v>75</v>
      </c>
      <c r="AL591" t="str">
        <f t="shared" si="125"/>
        <v>N</v>
      </c>
      <c r="AN591" t="s">
        <v>77</v>
      </c>
      <c r="AO591" t="s">
        <v>76</v>
      </c>
      <c r="AP591" t="str">
        <f t="shared" si="126"/>
        <v>91</v>
      </c>
      <c r="AQ591" s="145" t="s">
        <v>1826</v>
      </c>
      <c r="AR591" t="str">
        <f t="shared" si="127"/>
        <v>1-Adjusted Base Budget</v>
      </c>
      <c r="AS591" s="145" t="s">
        <v>1827</v>
      </c>
      <c r="AT591" t="s">
        <v>213</v>
      </c>
      <c r="AV591" t="str">
        <f t="shared" si="133"/>
        <v>VPR</v>
      </c>
      <c r="AW591" t="str">
        <f t="shared" si="132"/>
        <v>VP FOR RESEARCH</v>
      </c>
    </row>
    <row r="592" spans="1:49">
      <c r="A592" s="59">
        <v>2018</v>
      </c>
      <c r="B592" t="s">
        <v>137</v>
      </c>
      <c r="C592" t="s">
        <v>749</v>
      </c>
      <c r="D592" t="s">
        <v>750</v>
      </c>
      <c r="E592" t="s">
        <v>751</v>
      </c>
      <c r="F592" t="s">
        <v>228</v>
      </c>
      <c r="H592" t="s">
        <v>752</v>
      </c>
      <c r="I592" s="170" t="s">
        <v>75</v>
      </c>
      <c r="J592" t="s">
        <v>76</v>
      </c>
      <c r="K592" t="s">
        <v>214</v>
      </c>
      <c r="L592" t="s">
        <v>355</v>
      </c>
      <c r="M592" t="s">
        <v>356</v>
      </c>
      <c r="N592" t="s">
        <v>217</v>
      </c>
      <c r="O592" t="s">
        <v>263</v>
      </c>
      <c r="P592" t="s">
        <v>357</v>
      </c>
      <c r="Q592" t="s">
        <v>358</v>
      </c>
      <c r="R592" t="s">
        <v>359</v>
      </c>
      <c r="S592" t="s">
        <v>264</v>
      </c>
      <c r="T592" t="s">
        <v>265</v>
      </c>
      <c r="U592" s="61" t="s">
        <v>266</v>
      </c>
      <c r="V592" t="s">
        <v>710</v>
      </c>
      <c r="W592" t="s">
        <v>263</v>
      </c>
      <c r="X592" s="59">
        <v>2500</v>
      </c>
      <c r="Y592" s="59">
        <v>0</v>
      </c>
      <c r="AA592" s="146" t="str">
        <f t="shared" si="129"/>
        <v>EX</v>
      </c>
      <c r="AB592" s="146">
        <f t="shared" si="131"/>
        <v>0</v>
      </c>
      <c r="AC592" t="str">
        <f t="shared" si="122"/>
        <v>EX</v>
      </c>
      <c r="AD592" s="74">
        <f t="shared" si="123"/>
        <v>0</v>
      </c>
      <c r="AE592" s="74">
        <f t="shared" si="128"/>
        <v>0</v>
      </c>
      <c r="AF592">
        <v>1</v>
      </c>
      <c r="AG592">
        <v>0</v>
      </c>
      <c r="AH592" s="74">
        <v>0</v>
      </c>
      <c r="AJ592" s="74">
        <f t="shared" si="124"/>
        <v>0</v>
      </c>
      <c r="AK592" s="74">
        <f t="shared" si="130"/>
        <v>0</v>
      </c>
      <c r="AL592" t="str">
        <f t="shared" si="125"/>
        <v>N</v>
      </c>
      <c r="AN592" t="s">
        <v>77</v>
      </c>
      <c r="AO592" t="s">
        <v>76</v>
      </c>
      <c r="AP592" t="str">
        <f t="shared" si="126"/>
        <v>91</v>
      </c>
      <c r="AQ592" s="145" t="s">
        <v>1826</v>
      </c>
      <c r="AR592" t="str">
        <f t="shared" si="127"/>
        <v>1-Adjusted Base Budget</v>
      </c>
      <c r="AS592" s="145" t="s">
        <v>1827</v>
      </c>
      <c r="AT592" t="s">
        <v>213</v>
      </c>
      <c r="AV592" t="str">
        <f t="shared" si="133"/>
        <v>VPR</v>
      </c>
      <c r="AW592" t="str">
        <f t="shared" si="132"/>
        <v>VP FOR RESEARCH</v>
      </c>
    </row>
    <row r="593" spans="1:49">
      <c r="A593" s="59">
        <v>2018</v>
      </c>
      <c r="B593" t="s">
        <v>137</v>
      </c>
      <c r="C593" t="s">
        <v>749</v>
      </c>
      <c r="D593" t="s">
        <v>750</v>
      </c>
      <c r="E593" t="s">
        <v>751</v>
      </c>
      <c r="F593" t="s">
        <v>228</v>
      </c>
      <c r="H593" t="s">
        <v>752</v>
      </c>
      <c r="I593" s="170" t="s">
        <v>75</v>
      </c>
      <c r="J593" t="s">
        <v>76</v>
      </c>
      <c r="K593" t="s">
        <v>214</v>
      </c>
      <c r="L593" t="s">
        <v>360</v>
      </c>
      <c r="M593" t="s">
        <v>361</v>
      </c>
      <c r="N593" t="s">
        <v>217</v>
      </c>
      <c r="O593" t="s">
        <v>263</v>
      </c>
      <c r="P593" t="s">
        <v>362</v>
      </c>
      <c r="Q593" t="s">
        <v>363</v>
      </c>
      <c r="R593" t="s">
        <v>364</v>
      </c>
      <c r="S593" t="s">
        <v>264</v>
      </c>
      <c r="T593" t="s">
        <v>265</v>
      </c>
      <c r="U593" s="61" t="s">
        <v>266</v>
      </c>
      <c r="V593" t="s">
        <v>710</v>
      </c>
      <c r="W593" t="s">
        <v>263</v>
      </c>
      <c r="X593" s="59">
        <v>300</v>
      </c>
      <c r="Y593" s="59">
        <v>0</v>
      </c>
      <c r="AA593" s="146" t="str">
        <f t="shared" si="129"/>
        <v>EX</v>
      </c>
      <c r="AB593" s="146">
        <f t="shared" si="131"/>
        <v>0</v>
      </c>
      <c r="AC593" t="str">
        <f t="shared" si="122"/>
        <v>EX</v>
      </c>
      <c r="AD593" s="74">
        <f t="shared" si="123"/>
        <v>0</v>
      </c>
      <c r="AE593" s="74">
        <f t="shared" si="128"/>
        <v>0</v>
      </c>
      <c r="AF593">
        <v>1</v>
      </c>
      <c r="AG593">
        <v>0</v>
      </c>
      <c r="AH593" s="74">
        <v>0</v>
      </c>
      <c r="AJ593" s="74">
        <f t="shared" si="124"/>
        <v>0</v>
      </c>
      <c r="AK593" s="74">
        <f t="shared" si="130"/>
        <v>0</v>
      </c>
      <c r="AL593" t="str">
        <f t="shared" si="125"/>
        <v>N</v>
      </c>
      <c r="AN593" t="s">
        <v>77</v>
      </c>
      <c r="AO593" t="s">
        <v>76</v>
      </c>
      <c r="AP593" t="str">
        <f t="shared" si="126"/>
        <v>91</v>
      </c>
      <c r="AQ593" s="145" t="s">
        <v>1826</v>
      </c>
      <c r="AR593" t="str">
        <f t="shared" si="127"/>
        <v>1-Adjusted Base Budget</v>
      </c>
      <c r="AS593" s="145" t="s">
        <v>1827</v>
      </c>
      <c r="AT593" t="s">
        <v>213</v>
      </c>
      <c r="AV593" t="str">
        <f t="shared" si="133"/>
        <v>VPR</v>
      </c>
      <c r="AW593" t="str">
        <f t="shared" si="132"/>
        <v>VP FOR RESEARCH</v>
      </c>
    </row>
    <row r="594" spans="1:49">
      <c r="A594" s="59">
        <v>2018</v>
      </c>
      <c r="B594" t="s">
        <v>137</v>
      </c>
      <c r="C594" t="s">
        <v>749</v>
      </c>
      <c r="D594" t="s">
        <v>750</v>
      </c>
      <c r="E594" t="s">
        <v>751</v>
      </c>
      <c r="F594" t="s">
        <v>228</v>
      </c>
      <c r="H594" t="s">
        <v>752</v>
      </c>
      <c r="I594" s="170" t="s">
        <v>75</v>
      </c>
      <c r="J594" t="s">
        <v>76</v>
      </c>
      <c r="K594" t="s">
        <v>214</v>
      </c>
      <c r="L594" t="s">
        <v>484</v>
      </c>
      <c r="M594" t="s">
        <v>485</v>
      </c>
      <c r="N594" t="s">
        <v>217</v>
      </c>
      <c r="O594" t="s">
        <v>263</v>
      </c>
      <c r="P594" t="s">
        <v>362</v>
      </c>
      <c r="Q594" t="s">
        <v>363</v>
      </c>
      <c r="R594" t="s">
        <v>364</v>
      </c>
      <c r="S594" t="s">
        <v>264</v>
      </c>
      <c r="T594" t="s">
        <v>265</v>
      </c>
      <c r="U594" s="61" t="s">
        <v>266</v>
      </c>
      <c r="V594" t="s">
        <v>710</v>
      </c>
      <c r="W594" t="s">
        <v>263</v>
      </c>
      <c r="X594" s="59">
        <v>350</v>
      </c>
      <c r="Y594" s="59">
        <v>0</v>
      </c>
      <c r="AA594" s="146" t="str">
        <f t="shared" si="129"/>
        <v>EX</v>
      </c>
      <c r="AB594" s="146">
        <f t="shared" si="131"/>
        <v>0</v>
      </c>
      <c r="AC594" t="str">
        <f t="shared" si="122"/>
        <v>EX</v>
      </c>
      <c r="AD594" s="74">
        <f t="shared" si="123"/>
        <v>0</v>
      </c>
      <c r="AE594" s="74">
        <f t="shared" si="128"/>
        <v>0</v>
      </c>
      <c r="AF594">
        <v>1</v>
      </c>
      <c r="AG594">
        <v>0</v>
      </c>
      <c r="AH594" s="74">
        <v>0</v>
      </c>
      <c r="AJ594" s="74">
        <f t="shared" si="124"/>
        <v>0</v>
      </c>
      <c r="AK594" s="74">
        <f t="shared" si="130"/>
        <v>0</v>
      </c>
      <c r="AL594" t="str">
        <f t="shared" si="125"/>
        <v>N</v>
      </c>
      <c r="AN594" t="s">
        <v>77</v>
      </c>
      <c r="AO594" t="s">
        <v>76</v>
      </c>
      <c r="AP594" t="str">
        <f t="shared" si="126"/>
        <v>91</v>
      </c>
      <c r="AQ594" s="145" t="s">
        <v>1826</v>
      </c>
      <c r="AR594" t="str">
        <f t="shared" si="127"/>
        <v>1-Adjusted Base Budget</v>
      </c>
      <c r="AS594" s="145" t="s">
        <v>1827</v>
      </c>
      <c r="AT594" t="s">
        <v>213</v>
      </c>
      <c r="AV594" t="str">
        <f t="shared" si="133"/>
        <v>VPR</v>
      </c>
      <c r="AW594" t="str">
        <f t="shared" si="132"/>
        <v>VP FOR RESEARCH</v>
      </c>
    </row>
    <row r="595" spans="1:49">
      <c r="A595" s="59">
        <v>2018</v>
      </c>
      <c r="B595" t="s">
        <v>137</v>
      </c>
      <c r="C595" t="s">
        <v>749</v>
      </c>
      <c r="D595" t="s">
        <v>750</v>
      </c>
      <c r="E595" t="s">
        <v>751</v>
      </c>
      <c r="F595" t="s">
        <v>228</v>
      </c>
      <c r="H595" t="s">
        <v>752</v>
      </c>
      <c r="I595" s="170" t="s">
        <v>75</v>
      </c>
      <c r="J595" t="s">
        <v>76</v>
      </c>
      <c r="K595" t="s">
        <v>214</v>
      </c>
      <c r="L595" t="s">
        <v>493</v>
      </c>
      <c r="M595" t="s">
        <v>494</v>
      </c>
      <c r="N595" t="s">
        <v>217</v>
      </c>
      <c r="O595" t="s">
        <v>263</v>
      </c>
      <c r="P595" t="s">
        <v>488</v>
      </c>
      <c r="Q595" t="s">
        <v>489</v>
      </c>
      <c r="R595" t="s">
        <v>490</v>
      </c>
      <c r="S595" t="s">
        <v>264</v>
      </c>
      <c r="T595" t="s">
        <v>265</v>
      </c>
      <c r="U595" s="61" t="s">
        <v>266</v>
      </c>
      <c r="V595" t="s">
        <v>710</v>
      </c>
      <c r="W595" t="s">
        <v>263</v>
      </c>
      <c r="X595" s="59">
        <v>2638</v>
      </c>
      <c r="Y595" s="59">
        <v>38</v>
      </c>
      <c r="AA595" s="146" t="str">
        <f t="shared" si="129"/>
        <v>EX</v>
      </c>
      <c r="AB595" s="146">
        <f t="shared" si="131"/>
        <v>0</v>
      </c>
      <c r="AC595" t="str">
        <f t="shared" ref="AC595:AC658" si="134">IF(O595 =AA595,W595,"Allot/Xfer IN")</f>
        <v>EX</v>
      </c>
      <c r="AD595" s="74">
        <f t="shared" ref="AD595:AD658" si="135">IF(O595 =AA595,Y595,-Y595)</f>
        <v>38</v>
      </c>
      <c r="AE595" s="74">
        <f t="shared" si="128"/>
        <v>38</v>
      </c>
      <c r="AF595">
        <v>1</v>
      </c>
      <c r="AG595">
        <v>0</v>
      </c>
      <c r="AH595" s="74">
        <v>0</v>
      </c>
      <c r="AJ595" s="74">
        <f t="shared" ref="AJ595:AJ658" si="136">SUM(AG595:AI595)</f>
        <v>0</v>
      </c>
      <c r="AK595" s="74">
        <f t="shared" si="130"/>
        <v>38</v>
      </c>
      <c r="AL595" t="str">
        <f t="shared" ref="AL595:AL658" si="137">IF(AF595&lt;&gt;1,"Y","N")</f>
        <v>N</v>
      </c>
      <c r="AN595" t="s">
        <v>77</v>
      </c>
      <c r="AO595" t="s">
        <v>76</v>
      </c>
      <c r="AP595" t="str">
        <f t="shared" ref="AP595:AP658" si="138">IF(AL595 ="Y","99",I595)</f>
        <v>91</v>
      </c>
      <c r="AQ595" s="145" t="s">
        <v>1826</v>
      </c>
      <c r="AR595" t="str">
        <f t="shared" ref="AR595:AR658" si="139">IF(AM595 ="y",AQ595,IF(AG595 &lt;&gt;0,"2-Provision for Compensation Incr","1-Adjusted Base Budget"))</f>
        <v>1-Adjusted Base Budget</v>
      </c>
      <c r="AS595" s="145" t="s">
        <v>1827</v>
      </c>
      <c r="AT595" t="s">
        <v>213</v>
      </c>
      <c r="AV595" t="str">
        <f t="shared" si="133"/>
        <v>VPR</v>
      </c>
      <c r="AW595" t="str">
        <f t="shared" si="132"/>
        <v>VP FOR RESEARCH</v>
      </c>
    </row>
    <row r="596" spans="1:49">
      <c r="A596" s="59">
        <v>2018</v>
      </c>
      <c r="B596" t="s">
        <v>137</v>
      </c>
      <c r="C596" t="s">
        <v>749</v>
      </c>
      <c r="D596" t="s">
        <v>750</v>
      </c>
      <c r="E596" t="s">
        <v>751</v>
      </c>
      <c r="F596" t="s">
        <v>228</v>
      </c>
      <c r="H596" t="s">
        <v>752</v>
      </c>
      <c r="I596" s="170" t="s">
        <v>75</v>
      </c>
      <c r="J596" t="s">
        <v>76</v>
      </c>
      <c r="K596" t="s">
        <v>214</v>
      </c>
      <c r="L596" t="s">
        <v>377</v>
      </c>
      <c r="M596" t="s">
        <v>378</v>
      </c>
      <c r="N596" t="s">
        <v>217</v>
      </c>
      <c r="O596" t="s">
        <v>263</v>
      </c>
      <c r="P596" t="s">
        <v>379</v>
      </c>
      <c r="Q596" t="s">
        <v>379</v>
      </c>
      <c r="R596" t="s">
        <v>380</v>
      </c>
      <c r="S596" t="s">
        <v>264</v>
      </c>
      <c r="T596" t="s">
        <v>265</v>
      </c>
      <c r="U596" s="61" t="s">
        <v>266</v>
      </c>
      <c r="V596" t="s">
        <v>710</v>
      </c>
      <c r="W596" t="s">
        <v>263</v>
      </c>
      <c r="X596" s="59">
        <v>2300</v>
      </c>
      <c r="Y596" s="59">
        <v>8</v>
      </c>
      <c r="AA596" s="146" t="str">
        <f t="shared" si="129"/>
        <v>EX</v>
      </c>
      <c r="AB596" s="146">
        <f t="shared" si="131"/>
        <v>0</v>
      </c>
      <c r="AC596" t="str">
        <f t="shared" si="134"/>
        <v>EX</v>
      </c>
      <c r="AD596" s="74">
        <f t="shared" si="135"/>
        <v>8</v>
      </c>
      <c r="AE596" s="74">
        <f t="shared" ref="AE596:AE659" si="140">Y596</f>
        <v>8</v>
      </c>
      <c r="AF596">
        <v>1</v>
      </c>
      <c r="AG596">
        <v>0</v>
      </c>
      <c r="AH596" s="74">
        <v>0</v>
      </c>
      <c r="AJ596" s="74">
        <f t="shared" si="136"/>
        <v>0</v>
      </c>
      <c r="AK596" s="74">
        <f t="shared" si="130"/>
        <v>8</v>
      </c>
      <c r="AL596" t="str">
        <f t="shared" si="137"/>
        <v>N</v>
      </c>
      <c r="AN596" t="s">
        <v>77</v>
      </c>
      <c r="AO596" t="s">
        <v>76</v>
      </c>
      <c r="AP596" t="str">
        <f t="shared" si="138"/>
        <v>91</v>
      </c>
      <c r="AQ596" s="145" t="s">
        <v>1826</v>
      </c>
      <c r="AR596" t="str">
        <f t="shared" si="139"/>
        <v>1-Adjusted Base Budget</v>
      </c>
      <c r="AS596" s="145" t="s">
        <v>1827</v>
      </c>
      <c r="AT596" t="s">
        <v>213</v>
      </c>
      <c r="AV596" t="str">
        <f t="shared" si="133"/>
        <v>VPR</v>
      </c>
      <c r="AW596" t="str">
        <f t="shared" si="132"/>
        <v>VP FOR RESEARCH</v>
      </c>
    </row>
    <row r="597" spans="1:49">
      <c r="A597" s="59">
        <v>2018</v>
      </c>
      <c r="B597" t="s">
        <v>137</v>
      </c>
      <c r="C597" t="s">
        <v>749</v>
      </c>
      <c r="D597" t="s">
        <v>750</v>
      </c>
      <c r="E597" t="s">
        <v>751</v>
      </c>
      <c r="F597" t="s">
        <v>228</v>
      </c>
      <c r="H597" t="s">
        <v>752</v>
      </c>
      <c r="I597" s="170" t="s">
        <v>75</v>
      </c>
      <c r="J597" t="s">
        <v>76</v>
      </c>
      <c r="K597" t="s">
        <v>214</v>
      </c>
      <c r="L597" t="s">
        <v>497</v>
      </c>
      <c r="M597" t="s">
        <v>498</v>
      </c>
      <c r="N597" t="s">
        <v>217</v>
      </c>
      <c r="O597" t="s">
        <v>263</v>
      </c>
      <c r="P597" t="s">
        <v>362</v>
      </c>
      <c r="Q597" t="s">
        <v>363</v>
      </c>
      <c r="R597" t="s">
        <v>364</v>
      </c>
      <c r="S597" t="s">
        <v>264</v>
      </c>
      <c r="T597" t="s">
        <v>265</v>
      </c>
      <c r="U597" s="61" t="s">
        <v>266</v>
      </c>
      <c r="V597" t="s">
        <v>710</v>
      </c>
      <c r="W597" t="s">
        <v>263</v>
      </c>
      <c r="X597" s="59">
        <v>3000</v>
      </c>
      <c r="Y597" s="59">
        <v>1000</v>
      </c>
      <c r="AA597" s="146" t="str">
        <f t="shared" si="129"/>
        <v>EX</v>
      </c>
      <c r="AB597" s="146">
        <f t="shared" si="131"/>
        <v>0</v>
      </c>
      <c r="AC597" t="str">
        <f t="shared" si="134"/>
        <v>EX</v>
      </c>
      <c r="AD597" s="74">
        <f t="shared" si="135"/>
        <v>1000</v>
      </c>
      <c r="AE597" s="74">
        <f t="shared" si="140"/>
        <v>1000</v>
      </c>
      <c r="AF597">
        <v>1</v>
      </c>
      <c r="AG597">
        <v>0</v>
      </c>
      <c r="AH597" s="74">
        <v>0</v>
      </c>
      <c r="AJ597" s="74">
        <f t="shared" si="136"/>
        <v>0</v>
      </c>
      <c r="AK597" s="74">
        <f t="shared" si="130"/>
        <v>1000</v>
      </c>
      <c r="AL597" t="str">
        <f t="shared" si="137"/>
        <v>N</v>
      </c>
      <c r="AN597" t="s">
        <v>77</v>
      </c>
      <c r="AO597" t="s">
        <v>76</v>
      </c>
      <c r="AP597" t="str">
        <f t="shared" si="138"/>
        <v>91</v>
      </c>
      <c r="AQ597" s="145" t="s">
        <v>1826</v>
      </c>
      <c r="AR597" t="str">
        <f t="shared" si="139"/>
        <v>1-Adjusted Base Budget</v>
      </c>
      <c r="AS597" s="145" t="s">
        <v>1827</v>
      </c>
      <c r="AT597" t="s">
        <v>213</v>
      </c>
      <c r="AV597" t="str">
        <f t="shared" si="133"/>
        <v>VPR</v>
      </c>
      <c r="AW597" t="str">
        <f t="shared" si="132"/>
        <v>VP FOR RESEARCH</v>
      </c>
    </row>
    <row r="598" spans="1:49">
      <c r="A598" s="59">
        <v>2018</v>
      </c>
      <c r="B598" t="s">
        <v>137</v>
      </c>
      <c r="C598" t="s">
        <v>749</v>
      </c>
      <c r="D598" t="s">
        <v>750</v>
      </c>
      <c r="E598" t="s">
        <v>751</v>
      </c>
      <c r="F598" t="s">
        <v>228</v>
      </c>
      <c r="H598" t="s">
        <v>752</v>
      </c>
      <c r="I598" s="170" t="s">
        <v>75</v>
      </c>
      <c r="J598" t="s">
        <v>76</v>
      </c>
      <c r="K598" t="s">
        <v>214</v>
      </c>
      <c r="L598" t="s">
        <v>713</v>
      </c>
      <c r="M598" t="s">
        <v>714</v>
      </c>
      <c r="N598" t="s">
        <v>217</v>
      </c>
      <c r="O598" t="s">
        <v>263</v>
      </c>
      <c r="P598" t="s">
        <v>362</v>
      </c>
      <c r="Q598" t="s">
        <v>363</v>
      </c>
      <c r="R598" t="s">
        <v>364</v>
      </c>
      <c r="S598" t="s">
        <v>264</v>
      </c>
      <c r="T598" t="s">
        <v>265</v>
      </c>
      <c r="U598" s="61" t="s">
        <v>266</v>
      </c>
      <c r="V598" t="s">
        <v>710</v>
      </c>
      <c r="W598" t="s">
        <v>263</v>
      </c>
      <c r="X598" s="59">
        <v>1500</v>
      </c>
      <c r="Y598" s="59">
        <v>500</v>
      </c>
      <c r="AA598" s="146" t="str">
        <f t="shared" si="129"/>
        <v>EX</v>
      </c>
      <c r="AB598" s="146">
        <f t="shared" si="131"/>
        <v>0</v>
      </c>
      <c r="AC598" t="str">
        <f t="shared" si="134"/>
        <v>EX</v>
      </c>
      <c r="AD598" s="74">
        <f t="shared" si="135"/>
        <v>500</v>
      </c>
      <c r="AE598" s="74">
        <f t="shared" si="140"/>
        <v>500</v>
      </c>
      <c r="AF598">
        <v>1</v>
      </c>
      <c r="AG598">
        <v>0</v>
      </c>
      <c r="AH598" s="74">
        <v>0</v>
      </c>
      <c r="AJ598" s="74">
        <f t="shared" si="136"/>
        <v>0</v>
      </c>
      <c r="AK598" s="74">
        <f t="shared" si="130"/>
        <v>500</v>
      </c>
      <c r="AL598" t="str">
        <f t="shared" si="137"/>
        <v>N</v>
      </c>
      <c r="AN598" t="s">
        <v>77</v>
      </c>
      <c r="AO598" t="s">
        <v>76</v>
      </c>
      <c r="AP598" t="str">
        <f t="shared" si="138"/>
        <v>91</v>
      </c>
      <c r="AQ598" s="145" t="s">
        <v>1826</v>
      </c>
      <c r="AR598" t="str">
        <f t="shared" si="139"/>
        <v>1-Adjusted Base Budget</v>
      </c>
      <c r="AS598" s="145" t="s">
        <v>1827</v>
      </c>
      <c r="AT598" t="s">
        <v>213</v>
      </c>
      <c r="AV598" t="str">
        <f t="shared" si="133"/>
        <v>VPR</v>
      </c>
      <c r="AW598" t="str">
        <f t="shared" si="132"/>
        <v>VP FOR RESEARCH</v>
      </c>
    </row>
    <row r="599" spans="1:49">
      <c r="A599" s="59">
        <v>2018</v>
      </c>
      <c r="B599" t="s">
        <v>137</v>
      </c>
      <c r="C599" t="s">
        <v>749</v>
      </c>
      <c r="D599" t="s">
        <v>750</v>
      </c>
      <c r="E599" t="s">
        <v>751</v>
      </c>
      <c r="F599" t="s">
        <v>228</v>
      </c>
      <c r="H599" t="s">
        <v>752</v>
      </c>
      <c r="I599" s="170" t="s">
        <v>75</v>
      </c>
      <c r="J599" t="s">
        <v>76</v>
      </c>
      <c r="K599" t="s">
        <v>214</v>
      </c>
      <c r="L599" t="s">
        <v>630</v>
      </c>
      <c r="M599" t="s">
        <v>631</v>
      </c>
      <c r="N599" t="s">
        <v>217</v>
      </c>
      <c r="O599" t="s">
        <v>263</v>
      </c>
      <c r="P599" t="s">
        <v>379</v>
      </c>
      <c r="Q599" t="s">
        <v>379</v>
      </c>
      <c r="R599" t="s">
        <v>380</v>
      </c>
      <c r="S599" t="s">
        <v>264</v>
      </c>
      <c r="T599" t="s">
        <v>265</v>
      </c>
      <c r="U599" s="61" t="s">
        <v>266</v>
      </c>
      <c r="V599" t="s">
        <v>710</v>
      </c>
      <c r="W599" t="s">
        <v>263</v>
      </c>
      <c r="X599" s="59">
        <v>4000</v>
      </c>
      <c r="Y599" s="59">
        <v>2000</v>
      </c>
      <c r="AA599" s="146" t="str">
        <f t="shared" si="129"/>
        <v>EX</v>
      </c>
      <c r="AB599" s="146">
        <f t="shared" si="131"/>
        <v>0</v>
      </c>
      <c r="AC599" t="str">
        <f t="shared" si="134"/>
        <v>EX</v>
      </c>
      <c r="AD599" s="74">
        <f t="shared" si="135"/>
        <v>2000</v>
      </c>
      <c r="AE599" s="74">
        <f t="shared" si="140"/>
        <v>2000</v>
      </c>
      <c r="AF599">
        <v>1</v>
      </c>
      <c r="AG599">
        <v>0</v>
      </c>
      <c r="AH599" s="74">
        <v>0</v>
      </c>
      <c r="AJ599" s="74">
        <f t="shared" si="136"/>
        <v>0</v>
      </c>
      <c r="AK599" s="74">
        <f t="shared" si="130"/>
        <v>2000</v>
      </c>
      <c r="AL599" t="str">
        <f t="shared" si="137"/>
        <v>N</v>
      </c>
      <c r="AN599" t="s">
        <v>77</v>
      </c>
      <c r="AO599" t="s">
        <v>76</v>
      </c>
      <c r="AP599" t="str">
        <f t="shared" si="138"/>
        <v>91</v>
      </c>
      <c r="AQ599" s="145" t="s">
        <v>1826</v>
      </c>
      <c r="AR599" t="str">
        <f t="shared" si="139"/>
        <v>1-Adjusted Base Budget</v>
      </c>
      <c r="AS599" s="145" t="s">
        <v>1827</v>
      </c>
      <c r="AT599" t="s">
        <v>213</v>
      </c>
      <c r="AV599" t="str">
        <f t="shared" si="133"/>
        <v>VPR</v>
      </c>
      <c r="AW599" t="str">
        <f t="shared" si="132"/>
        <v>VP FOR RESEARCH</v>
      </c>
    </row>
    <row r="600" spans="1:49">
      <c r="A600" s="59">
        <v>2018</v>
      </c>
      <c r="B600" t="s">
        <v>137</v>
      </c>
      <c r="C600" t="s">
        <v>749</v>
      </c>
      <c r="D600" t="s">
        <v>750</v>
      </c>
      <c r="E600" t="s">
        <v>751</v>
      </c>
      <c r="F600" t="s">
        <v>228</v>
      </c>
      <c r="H600" t="s">
        <v>752</v>
      </c>
      <c r="I600" s="170" t="s">
        <v>75</v>
      </c>
      <c r="J600" t="s">
        <v>76</v>
      </c>
      <c r="K600" t="s">
        <v>214</v>
      </c>
      <c r="L600" t="s">
        <v>632</v>
      </c>
      <c r="M600" t="s">
        <v>633</v>
      </c>
      <c r="N600" t="s">
        <v>217</v>
      </c>
      <c r="O600" t="s">
        <v>263</v>
      </c>
      <c r="P600" t="s">
        <v>379</v>
      </c>
      <c r="Q600" t="s">
        <v>379</v>
      </c>
      <c r="R600" t="s">
        <v>380</v>
      </c>
      <c r="S600" t="s">
        <v>264</v>
      </c>
      <c r="T600" t="s">
        <v>265</v>
      </c>
      <c r="U600" s="61" t="s">
        <v>266</v>
      </c>
      <c r="V600" t="s">
        <v>710</v>
      </c>
      <c r="W600" t="s">
        <v>263</v>
      </c>
      <c r="X600" s="59">
        <v>3000</v>
      </c>
      <c r="Y600" s="59">
        <v>1500</v>
      </c>
      <c r="AA600" s="146" t="str">
        <f t="shared" si="129"/>
        <v>EX</v>
      </c>
      <c r="AB600" s="146">
        <f t="shared" si="131"/>
        <v>0</v>
      </c>
      <c r="AC600" t="str">
        <f t="shared" si="134"/>
        <v>EX</v>
      </c>
      <c r="AD600" s="74">
        <f t="shared" si="135"/>
        <v>1500</v>
      </c>
      <c r="AE600" s="74">
        <f t="shared" si="140"/>
        <v>1500</v>
      </c>
      <c r="AF600">
        <v>1</v>
      </c>
      <c r="AG600">
        <v>0</v>
      </c>
      <c r="AH600" s="74">
        <v>0</v>
      </c>
      <c r="AJ600" s="74">
        <f t="shared" si="136"/>
        <v>0</v>
      </c>
      <c r="AK600" s="74">
        <f t="shared" si="130"/>
        <v>1500</v>
      </c>
      <c r="AL600" t="str">
        <f t="shared" si="137"/>
        <v>N</v>
      </c>
      <c r="AN600" t="s">
        <v>77</v>
      </c>
      <c r="AO600" t="s">
        <v>76</v>
      </c>
      <c r="AP600" t="str">
        <f t="shared" si="138"/>
        <v>91</v>
      </c>
      <c r="AQ600" s="145" t="s">
        <v>1826</v>
      </c>
      <c r="AR600" t="str">
        <f t="shared" si="139"/>
        <v>1-Adjusted Base Budget</v>
      </c>
      <c r="AS600" s="145" t="s">
        <v>1827</v>
      </c>
      <c r="AT600" t="s">
        <v>213</v>
      </c>
      <c r="AV600" t="str">
        <f t="shared" si="133"/>
        <v>VPR</v>
      </c>
      <c r="AW600" t="str">
        <f t="shared" si="132"/>
        <v>VP FOR RESEARCH</v>
      </c>
    </row>
    <row r="601" spans="1:49">
      <c r="A601" s="59">
        <v>2018</v>
      </c>
      <c r="B601" t="s">
        <v>137</v>
      </c>
      <c r="C601" t="s">
        <v>749</v>
      </c>
      <c r="D601" t="s">
        <v>750</v>
      </c>
      <c r="E601" t="s">
        <v>751</v>
      </c>
      <c r="F601" t="s">
        <v>228</v>
      </c>
      <c r="H601" t="s">
        <v>752</v>
      </c>
      <c r="I601" s="170" t="s">
        <v>75</v>
      </c>
      <c r="J601" t="s">
        <v>76</v>
      </c>
      <c r="K601" t="s">
        <v>214</v>
      </c>
      <c r="L601" t="s">
        <v>381</v>
      </c>
      <c r="M601" t="s">
        <v>382</v>
      </c>
      <c r="N601" t="s">
        <v>217</v>
      </c>
      <c r="O601" t="s">
        <v>263</v>
      </c>
      <c r="P601" t="s">
        <v>362</v>
      </c>
      <c r="Q601" t="s">
        <v>363</v>
      </c>
      <c r="R601" t="s">
        <v>364</v>
      </c>
      <c r="S601" t="s">
        <v>264</v>
      </c>
      <c r="T601" t="s">
        <v>265</v>
      </c>
      <c r="U601" s="61" t="s">
        <v>266</v>
      </c>
      <c r="V601" t="s">
        <v>710</v>
      </c>
      <c r="W601" t="s">
        <v>263</v>
      </c>
      <c r="X601" s="59">
        <v>1000</v>
      </c>
      <c r="Y601" s="59">
        <v>0</v>
      </c>
      <c r="AA601" s="146" t="str">
        <f t="shared" si="129"/>
        <v>EX</v>
      </c>
      <c r="AB601" s="146">
        <f t="shared" si="131"/>
        <v>0</v>
      </c>
      <c r="AC601" t="str">
        <f t="shared" si="134"/>
        <v>EX</v>
      </c>
      <c r="AD601" s="74">
        <f t="shared" si="135"/>
        <v>0</v>
      </c>
      <c r="AE601" s="74">
        <f t="shared" si="140"/>
        <v>0</v>
      </c>
      <c r="AF601">
        <v>1</v>
      </c>
      <c r="AG601">
        <v>0</v>
      </c>
      <c r="AH601" s="74">
        <v>0</v>
      </c>
      <c r="AJ601" s="74">
        <f t="shared" si="136"/>
        <v>0</v>
      </c>
      <c r="AK601" s="74">
        <f t="shared" si="130"/>
        <v>0</v>
      </c>
      <c r="AL601" t="str">
        <f t="shared" si="137"/>
        <v>N</v>
      </c>
      <c r="AN601" t="s">
        <v>77</v>
      </c>
      <c r="AO601" t="s">
        <v>76</v>
      </c>
      <c r="AP601" t="str">
        <f t="shared" si="138"/>
        <v>91</v>
      </c>
      <c r="AQ601" s="145" t="s">
        <v>1826</v>
      </c>
      <c r="AR601" t="str">
        <f t="shared" si="139"/>
        <v>1-Adjusted Base Budget</v>
      </c>
      <c r="AS601" s="145" t="s">
        <v>1827</v>
      </c>
      <c r="AT601" t="s">
        <v>213</v>
      </c>
      <c r="AV601" t="str">
        <f t="shared" si="133"/>
        <v>VPR</v>
      </c>
      <c r="AW601" t="str">
        <f t="shared" si="132"/>
        <v>VP FOR RESEARCH</v>
      </c>
    </row>
    <row r="602" spans="1:49">
      <c r="A602" s="59">
        <v>2018</v>
      </c>
      <c r="B602" t="s">
        <v>137</v>
      </c>
      <c r="C602" t="s">
        <v>749</v>
      </c>
      <c r="D602" t="s">
        <v>750</v>
      </c>
      <c r="E602" t="s">
        <v>751</v>
      </c>
      <c r="F602" t="s">
        <v>228</v>
      </c>
      <c r="H602" t="s">
        <v>752</v>
      </c>
      <c r="I602" s="170" t="s">
        <v>75</v>
      </c>
      <c r="J602" t="s">
        <v>76</v>
      </c>
      <c r="K602" t="s">
        <v>214</v>
      </c>
      <c r="L602" t="s">
        <v>499</v>
      </c>
      <c r="M602" t="s">
        <v>500</v>
      </c>
      <c r="N602" t="s">
        <v>217</v>
      </c>
      <c r="O602" t="s">
        <v>263</v>
      </c>
      <c r="P602" t="s">
        <v>379</v>
      </c>
      <c r="Q602" t="s">
        <v>379</v>
      </c>
      <c r="R602" t="s">
        <v>380</v>
      </c>
      <c r="S602" t="s">
        <v>264</v>
      </c>
      <c r="T602" t="s">
        <v>265</v>
      </c>
      <c r="U602" s="61" t="s">
        <v>266</v>
      </c>
      <c r="V602" t="s">
        <v>710</v>
      </c>
      <c r="W602" t="s">
        <v>263</v>
      </c>
      <c r="X602" s="59">
        <v>120</v>
      </c>
      <c r="Y602" s="59">
        <v>120</v>
      </c>
      <c r="AA602" s="146" t="str">
        <f t="shared" si="129"/>
        <v>EX</v>
      </c>
      <c r="AB602" s="146">
        <f t="shared" si="131"/>
        <v>0</v>
      </c>
      <c r="AC602" t="str">
        <f t="shared" si="134"/>
        <v>EX</v>
      </c>
      <c r="AD602" s="74">
        <f t="shared" si="135"/>
        <v>120</v>
      </c>
      <c r="AE602" s="74">
        <f t="shared" si="140"/>
        <v>120</v>
      </c>
      <c r="AF602">
        <v>1</v>
      </c>
      <c r="AG602">
        <v>0</v>
      </c>
      <c r="AH602" s="74">
        <v>0</v>
      </c>
      <c r="AJ602" s="74">
        <f t="shared" si="136"/>
        <v>0</v>
      </c>
      <c r="AK602" s="74">
        <f t="shared" si="130"/>
        <v>120</v>
      </c>
      <c r="AL602" t="str">
        <f t="shared" si="137"/>
        <v>N</v>
      </c>
      <c r="AN602" t="s">
        <v>77</v>
      </c>
      <c r="AO602" t="s">
        <v>76</v>
      </c>
      <c r="AP602" t="str">
        <f t="shared" si="138"/>
        <v>91</v>
      </c>
      <c r="AQ602" s="145" t="s">
        <v>1826</v>
      </c>
      <c r="AR602" t="str">
        <f t="shared" si="139"/>
        <v>1-Adjusted Base Budget</v>
      </c>
      <c r="AS602" s="145" t="s">
        <v>1827</v>
      </c>
      <c r="AT602" t="s">
        <v>213</v>
      </c>
      <c r="AV602" t="str">
        <f t="shared" si="133"/>
        <v>VPR</v>
      </c>
      <c r="AW602" t="str">
        <f t="shared" si="132"/>
        <v>VP FOR RESEARCH</v>
      </c>
    </row>
    <row r="603" spans="1:49">
      <c r="A603" s="59">
        <v>2018</v>
      </c>
      <c r="B603" t="s">
        <v>137</v>
      </c>
      <c r="C603" t="s">
        <v>749</v>
      </c>
      <c r="D603" t="s">
        <v>750</v>
      </c>
      <c r="E603" t="s">
        <v>751</v>
      </c>
      <c r="F603" t="s">
        <v>228</v>
      </c>
      <c r="H603" t="s">
        <v>752</v>
      </c>
      <c r="I603" s="170" t="s">
        <v>75</v>
      </c>
      <c r="J603" t="s">
        <v>76</v>
      </c>
      <c r="K603" t="s">
        <v>214</v>
      </c>
      <c r="L603" t="s">
        <v>743</v>
      </c>
      <c r="M603" t="s">
        <v>744</v>
      </c>
      <c r="N603" t="s">
        <v>217</v>
      </c>
      <c r="O603" t="s">
        <v>263</v>
      </c>
      <c r="P603" t="s">
        <v>517</v>
      </c>
      <c r="Q603" t="s">
        <v>518</v>
      </c>
      <c r="R603" t="s">
        <v>519</v>
      </c>
      <c r="S603" t="s">
        <v>264</v>
      </c>
      <c r="T603" t="s">
        <v>265</v>
      </c>
      <c r="U603" s="61" t="s">
        <v>266</v>
      </c>
      <c r="V603" t="s">
        <v>710</v>
      </c>
      <c r="W603" t="s">
        <v>263</v>
      </c>
      <c r="X603" s="59">
        <v>1000</v>
      </c>
      <c r="Y603" s="59">
        <v>0</v>
      </c>
      <c r="AA603" s="146" t="str">
        <f t="shared" si="129"/>
        <v>EX</v>
      </c>
      <c r="AB603" s="146">
        <f t="shared" si="131"/>
        <v>0</v>
      </c>
      <c r="AC603" t="str">
        <f t="shared" si="134"/>
        <v>EX</v>
      </c>
      <c r="AD603" s="74">
        <f t="shared" si="135"/>
        <v>0</v>
      </c>
      <c r="AE603" s="74">
        <f t="shared" si="140"/>
        <v>0</v>
      </c>
      <c r="AF603">
        <v>1</v>
      </c>
      <c r="AG603">
        <v>0</v>
      </c>
      <c r="AH603" s="74">
        <v>0</v>
      </c>
      <c r="AJ603" s="74">
        <f t="shared" si="136"/>
        <v>0</v>
      </c>
      <c r="AK603" s="74">
        <f t="shared" si="130"/>
        <v>0</v>
      </c>
      <c r="AL603" t="str">
        <f t="shared" si="137"/>
        <v>N</v>
      </c>
      <c r="AN603" t="s">
        <v>77</v>
      </c>
      <c r="AO603" t="s">
        <v>76</v>
      </c>
      <c r="AP603" t="str">
        <f t="shared" si="138"/>
        <v>91</v>
      </c>
      <c r="AQ603" s="145" t="s">
        <v>1826</v>
      </c>
      <c r="AR603" t="str">
        <f t="shared" si="139"/>
        <v>1-Adjusted Base Budget</v>
      </c>
      <c r="AS603" s="145" t="s">
        <v>1827</v>
      </c>
      <c r="AT603" t="s">
        <v>213</v>
      </c>
      <c r="AV603" t="str">
        <f t="shared" si="133"/>
        <v>VPR</v>
      </c>
      <c r="AW603" t="str">
        <f t="shared" si="132"/>
        <v>VP FOR RESEARCH</v>
      </c>
    </row>
    <row r="604" spans="1:49">
      <c r="A604" s="59">
        <v>2018</v>
      </c>
      <c r="B604" t="s">
        <v>137</v>
      </c>
      <c r="C604" t="s">
        <v>749</v>
      </c>
      <c r="D604" t="s">
        <v>750</v>
      </c>
      <c r="E604" t="s">
        <v>751</v>
      </c>
      <c r="F604" t="s">
        <v>228</v>
      </c>
      <c r="H604" t="s">
        <v>752</v>
      </c>
      <c r="I604" s="170" t="s">
        <v>75</v>
      </c>
      <c r="J604" t="s">
        <v>76</v>
      </c>
      <c r="K604" t="s">
        <v>214</v>
      </c>
      <c r="L604" t="s">
        <v>520</v>
      </c>
      <c r="M604" t="s">
        <v>521</v>
      </c>
      <c r="N604" t="s">
        <v>217</v>
      </c>
      <c r="O604" t="s">
        <v>263</v>
      </c>
      <c r="P604" t="s">
        <v>522</v>
      </c>
      <c r="Q604" t="s">
        <v>523</v>
      </c>
      <c r="R604" t="s">
        <v>524</v>
      </c>
      <c r="S604" t="s">
        <v>338</v>
      </c>
      <c r="T604" t="s">
        <v>339</v>
      </c>
      <c r="U604" s="61" t="s">
        <v>340</v>
      </c>
      <c r="V604" t="s">
        <v>710</v>
      </c>
      <c r="W604" t="s">
        <v>263</v>
      </c>
      <c r="X604" s="59">
        <v>2500</v>
      </c>
      <c r="Y604" s="59">
        <v>1500</v>
      </c>
      <c r="AA604" s="146" t="str">
        <f t="shared" si="129"/>
        <v>EX</v>
      </c>
      <c r="AB604" s="146">
        <f t="shared" si="131"/>
        <v>0</v>
      </c>
      <c r="AC604" t="str">
        <f t="shared" si="134"/>
        <v>EX</v>
      </c>
      <c r="AD604" s="74">
        <f t="shared" si="135"/>
        <v>1500</v>
      </c>
      <c r="AE604" s="74">
        <f t="shared" si="140"/>
        <v>1500</v>
      </c>
      <c r="AF604">
        <v>1</v>
      </c>
      <c r="AG604">
        <v>0</v>
      </c>
      <c r="AH604" s="74">
        <v>0</v>
      </c>
      <c r="AJ604" s="74">
        <f t="shared" si="136"/>
        <v>0</v>
      </c>
      <c r="AK604" s="74">
        <f t="shared" si="130"/>
        <v>1500</v>
      </c>
      <c r="AL604" t="str">
        <f t="shared" si="137"/>
        <v>N</v>
      </c>
      <c r="AN604" t="s">
        <v>77</v>
      </c>
      <c r="AO604" t="s">
        <v>76</v>
      </c>
      <c r="AP604" t="str">
        <f t="shared" si="138"/>
        <v>91</v>
      </c>
      <c r="AQ604" s="145" t="s">
        <v>1826</v>
      </c>
      <c r="AR604" t="str">
        <f t="shared" si="139"/>
        <v>1-Adjusted Base Budget</v>
      </c>
      <c r="AS604" s="145" t="s">
        <v>1827</v>
      </c>
      <c r="AT604" t="s">
        <v>213</v>
      </c>
      <c r="AV604" t="str">
        <f t="shared" si="133"/>
        <v>VPR</v>
      </c>
      <c r="AW604" t="str">
        <f t="shared" si="132"/>
        <v>VP FOR RESEARCH</v>
      </c>
    </row>
    <row r="605" spans="1:49">
      <c r="A605" s="59">
        <v>2018</v>
      </c>
      <c r="B605" t="s">
        <v>137</v>
      </c>
      <c r="C605" t="s">
        <v>749</v>
      </c>
      <c r="D605" t="s">
        <v>750</v>
      </c>
      <c r="E605" t="s">
        <v>751</v>
      </c>
      <c r="F605" t="s">
        <v>228</v>
      </c>
      <c r="H605" t="s">
        <v>752</v>
      </c>
      <c r="I605" s="170" t="s">
        <v>75</v>
      </c>
      <c r="J605" t="s">
        <v>76</v>
      </c>
      <c r="K605" t="s">
        <v>214</v>
      </c>
      <c r="L605" t="s">
        <v>525</v>
      </c>
      <c r="M605" t="s">
        <v>526</v>
      </c>
      <c r="N605" t="s">
        <v>217</v>
      </c>
      <c r="O605" t="s">
        <v>263</v>
      </c>
      <c r="P605" t="s">
        <v>379</v>
      </c>
      <c r="Q605" t="s">
        <v>379</v>
      </c>
      <c r="R605" t="s">
        <v>380</v>
      </c>
      <c r="S605" t="s">
        <v>264</v>
      </c>
      <c r="T605" t="s">
        <v>265</v>
      </c>
      <c r="U605" s="61" t="s">
        <v>266</v>
      </c>
      <c r="V605" t="s">
        <v>710</v>
      </c>
      <c r="W605" t="s">
        <v>263</v>
      </c>
      <c r="X605" s="59">
        <v>1200</v>
      </c>
      <c r="Y605" s="59">
        <v>1200</v>
      </c>
      <c r="AA605" s="146" t="str">
        <f t="shared" si="129"/>
        <v>EX</v>
      </c>
      <c r="AB605" s="146">
        <f t="shared" si="131"/>
        <v>0</v>
      </c>
      <c r="AC605" t="str">
        <f t="shared" si="134"/>
        <v>EX</v>
      </c>
      <c r="AD605" s="74">
        <f t="shared" si="135"/>
        <v>1200</v>
      </c>
      <c r="AE605" s="74">
        <f t="shared" si="140"/>
        <v>1200</v>
      </c>
      <c r="AF605">
        <v>1</v>
      </c>
      <c r="AG605">
        <v>0</v>
      </c>
      <c r="AH605" s="74">
        <v>0</v>
      </c>
      <c r="AJ605" s="74">
        <f t="shared" si="136"/>
        <v>0</v>
      </c>
      <c r="AK605" s="74">
        <f t="shared" si="130"/>
        <v>1200</v>
      </c>
      <c r="AL605" t="str">
        <f t="shared" si="137"/>
        <v>N</v>
      </c>
      <c r="AN605" t="s">
        <v>77</v>
      </c>
      <c r="AO605" t="s">
        <v>76</v>
      </c>
      <c r="AP605" t="str">
        <f t="shared" si="138"/>
        <v>91</v>
      </c>
      <c r="AQ605" s="145" t="s">
        <v>1826</v>
      </c>
      <c r="AR605" t="str">
        <f t="shared" si="139"/>
        <v>1-Adjusted Base Budget</v>
      </c>
      <c r="AS605" s="145" t="s">
        <v>1827</v>
      </c>
      <c r="AT605" t="s">
        <v>213</v>
      </c>
      <c r="AV605" t="str">
        <f t="shared" si="133"/>
        <v>VPR</v>
      </c>
      <c r="AW605" t="str">
        <f t="shared" si="132"/>
        <v>VP FOR RESEARCH</v>
      </c>
    </row>
    <row r="606" spans="1:49">
      <c r="A606" s="59">
        <v>2018</v>
      </c>
      <c r="B606" t="s">
        <v>137</v>
      </c>
      <c r="C606" t="s">
        <v>749</v>
      </c>
      <c r="D606" t="s">
        <v>750</v>
      </c>
      <c r="E606" t="s">
        <v>751</v>
      </c>
      <c r="F606" t="s">
        <v>228</v>
      </c>
      <c r="H606" t="s">
        <v>752</v>
      </c>
      <c r="I606" s="170" t="s">
        <v>75</v>
      </c>
      <c r="J606" t="s">
        <v>76</v>
      </c>
      <c r="K606" t="s">
        <v>214</v>
      </c>
      <c r="L606" t="s">
        <v>389</v>
      </c>
      <c r="M606" t="s">
        <v>390</v>
      </c>
      <c r="N606" t="s">
        <v>217</v>
      </c>
      <c r="O606" t="s">
        <v>263</v>
      </c>
      <c r="P606" t="s">
        <v>379</v>
      </c>
      <c r="Q606" t="s">
        <v>379</v>
      </c>
      <c r="R606" t="s">
        <v>380</v>
      </c>
      <c r="S606" t="s">
        <v>264</v>
      </c>
      <c r="T606" t="s">
        <v>265</v>
      </c>
      <c r="U606" s="61" t="s">
        <v>266</v>
      </c>
      <c r="V606" t="s">
        <v>710</v>
      </c>
      <c r="W606" t="s">
        <v>263</v>
      </c>
      <c r="X606" s="59">
        <v>3000</v>
      </c>
      <c r="Y606" s="59">
        <v>3000</v>
      </c>
      <c r="AA606" s="146" t="str">
        <f t="shared" si="129"/>
        <v>EX</v>
      </c>
      <c r="AB606" s="146">
        <f t="shared" si="131"/>
        <v>0</v>
      </c>
      <c r="AC606" t="str">
        <f t="shared" si="134"/>
        <v>EX</v>
      </c>
      <c r="AD606" s="74">
        <f t="shared" si="135"/>
        <v>3000</v>
      </c>
      <c r="AE606" s="74">
        <f t="shared" si="140"/>
        <v>3000</v>
      </c>
      <c r="AF606">
        <v>1</v>
      </c>
      <c r="AG606">
        <v>0</v>
      </c>
      <c r="AH606" s="74">
        <v>0</v>
      </c>
      <c r="AJ606" s="74">
        <f t="shared" si="136"/>
        <v>0</v>
      </c>
      <c r="AK606" s="74">
        <f t="shared" si="130"/>
        <v>3000</v>
      </c>
      <c r="AL606" t="str">
        <f t="shared" si="137"/>
        <v>N</v>
      </c>
      <c r="AN606" t="s">
        <v>77</v>
      </c>
      <c r="AO606" t="s">
        <v>76</v>
      </c>
      <c r="AP606" t="str">
        <f t="shared" si="138"/>
        <v>91</v>
      </c>
      <c r="AQ606" s="145" t="s">
        <v>1826</v>
      </c>
      <c r="AR606" t="str">
        <f t="shared" si="139"/>
        <v>1-Adjusted Base Budget</v>
      </c>
      <c r="AS606" s="145" t="s">
        <v>1827</v>
      </c>
      <c r="AT606" t="s">
        <v>213</v>
      </c>
      <c r="AV606" t="str">
        <f t="shared" si="133"/>
        <v>VPR</v>
      </c>
      <c r="AW606" t="str">
        <f t="shared" si="132"/>
        <v>VP FOR RESEARCH</v>
      </c>
    </row>
    <row r="607" spans="1:49">
      <c r="A607" s="59">
        <v>2018</v>
      </c>
      <c r="B607" t="s">
        <v>137</v>
      </c>
      <c r="C607" t="s">
        <v>749</v>
      </c>
      <c r="D607" t="s">
        <v>750</v>
      </c>
      <c r="E607" t="s">
        <v>751</v>
      </c>
      <c r="F607" t="s">
        <v>228</v>
      </c>
      <c r="H607" t="s">
        <v>752</v>
      </c>
      <c r="I607" s="170" t="s">
        <v>75</v>
      </c>
      <c r="J607" t="s">
        <v>76</v>
      </c>
      <c r="K607" t="s">
        <v>214</v>
      </c>
      <c r="L607" t="s">
        <v>391</v>
      </c>
      <c r="M607" t="s">
        <v>392</v>
      </c>
      <c r="N607" t="s">
        <v>217</v>
      </c>
      <c r="O607" t="s">
        <v>263</v>
      </c>
      <c r="P607" t="s">
        <v>393</v>
      </c>
      <c r="Q607" t="s">
        <v>394</v>
      </c>
      <c r="R607" t="s">
        <v>395</v>
      </c>
      <c r="S607" t="s">
        <v>264</v>
      </c>
      <c r="T607" t="s">
        <v>265</v>
      </c>
      <c r="U607" s="61" t="s">
        <v>266</v>
      </c>
      <c r="V607" t="s">
        <v>710</v>
      </c>
      <c r="W607" t="s">
        <v>263</v>
      </c>
      <c r="X607" s="59">
        <v>20</v>
      </c>
      <c r="Y607" s="59">
        <v>20</v>
      </c>
      <c r="AA607" s="146" t="str">
        <f t="shared" si="129"/>
        <v>EX</v>
      </c>
      <c r="AB607" s="146">
        <f t="shared" si="131"/>
        <v>0</v>
      </c>
      <c r="AC607" t="str">
        <f t="shared" si="134"/>
        <v>EX</v>
      </c>
      <c r="AD607" s="74">
        <f t="shared" si="135"/>
        <v>20</v>
      </c>
      <c r="AE607" s="74">
        <f t="shared" si="140"/>
        <v>20</v>
      </c>
      <c r="AF607">
        <v>1</v>
      </c>
      <c r="AG607">
        <v>0</v>
      </c>
      <c r="AH607" s="74">
        <v>0</v>
      </c>
      <c r="AJ607" s="74">
        <f t="shared" si="136"/>
        <v>0</v>
      </c>
      <c r="AK607" s="74">
        <f t="shared" si="130"/>
        <v>20</v>
      </c>
      <c r="AL607" t="str">
        <f t="shared" si="137"/>
        <v>N</v>
      </c>
      <c r="AN607" t="s">
        <v>77</v>
      </c>
      <c r="AO607" t="s">
        <v>76</v>
      </c>
      <c r="AP607" t="str">
        <f t="shared" si="138"/>
        <v>91</v>
      </c>
      <c r="AQ607" s="145" t="s">
        <v>1826</v>
      </c>
      <c r="AR607" t="str">
        <f t="shared" si="139"/>
        <v>1-Adjusted Base Budget</v>
      </c>
      <c r="AS607" s="145" t="s">
        <v>1827</v>
      </c>
      <c r="AT607" t="s">
        <v>213</v>
      </c>
      <c r="AV607" t="str">
        <f t="shared" si="133"/>
        <v>VPR</v>
      </c>
      <c r="AW607" t="str">
        <f t="shared" si="132"/>
        <v>VP FOR RESEARCH</v>
      </c>
    </row>
    <row r="608" spans="1:49">
      <c r="A608" s="59">
        <v>2018</v>
      </c>
      <c r="B608" t="s">
        <v>137</v>
      </c>
      <c r="C608" t="s">
        <v>749</v>
      </c>
      <c r="D608" t="s">
        <v>750</v>
      </c>
      <c r="E608" t="s">
        <v>751</v>
      </c>
      <c r="F608" t="s">
        <v>228</v>
      </c>
      <c r="H608" t="s">
        <v>752</v>
      </c>
      <c r="I608" s="170" t="s">
        <v>75</v>
      </c>
      <c r="J608" t="s">
        <v>76</v>
      </c>
      <c r="K608" t="s">
        <v>214</v>
      </c>
      <c r="L608" t="s">
        <v>529</v>
      </c>
      <c r="M608" t="s">
        <v>530</v>
      </c>
      <c r="N608" t="s">
        <v>217</v>
      </c>
      <c r="O608" t="s">
        <v>263</v>
      </c>
      <c r="P608" t="s">
        <v>393</v>
      </c>
      <c r="Q608" t="s">
        <v>394</v>
      </c>
      <c r="R608" t="s">
        <v>395</v>
      </c>
      <c r="S608" t="s">
        <v>264</v>
      </c>
      <c r="T608" t="s">
        <v>265</v>
      </c>
      <c r="U608" s="61" t="s">
        <v>266</v>
      </c>
      <c r="V608" t="s">
        <v>710</v>
      </c>
      <c r="W608" t="s">
        <v>263</v>
      </c>
      <c r="X608" s="59">
        <v>800</v>
      </c>
      <c r="Y608" s="59">
        <v>0</v>
      </c>
      <c r="AA608" s="146" t="str">
        <f t="shared" si="129"/>
        <v>EX</v>
      </c>
      <c r="AB608" s="146">
        <f t="shared" si="131"/>
        <v>0</v>
      </c>
      <c r="AC608" t="str">
        <f t="shared" si="134"/>
        <v>EX</v>
      </c>
      <c r="AD608" s="74">
        <f t="shared" si="135"/>
        <v>0</v>
      </c>
      <c r="AE608" s="74">
        <f t="shared" si="140"/>
        <v>0</v>
      </c>
      <c r="AF608">
        <v>1</v>
      </c>
      <c r="AG608">
        <v>0</v>
      </c>
      <c r="AH608" s="74">
        <v>0</v>
      </c>
      <c r="AJ608" s="74">
        <f t="shared" si="136"/>
        <v>0</v>
      </c>
      <c r="AK608" s="74">
        <f t="shared" si="130"/>
        <v>0</v>
      </c>
      <c r="AL608" t="str">
        <f t="shared" si="137"/>
        <v>N</v>
      </c>
      <c r="AN608" t="s">
        <v>77</v>
      </c>
      <c r="AO608" t="s">
        <v>76</v>
      </c>
      <c r="AP608" t="str">
        <f t="shared" si="138"/>
        <v>91</v>
      </c>
      <c r="AQ608" s="145" t="s">
        <v>1826</v>
      </c>
      <c r="AR608" t="str">
        <f t="shared" si="139"/>
        <v>1-Adjusted Base Budget</v>
      </c>
      <c r="AS608" s="145" t="s">
        <v>1827</v>
      </c>
      <c r="AT608" t="s">
        <v>213</v>
      </c>
      <c r="AV608" t="str">
        <f t="shared" si="133"/>
        <v>VPR</v>
      </c>
      <c r="AW608" t="str">
        <f t="shared" si="132"/>
        <v>VP FOR RESEARCH</v>
      </c>
    </row>
    <row r="609" spans="1:49">
      <c r="A609" s="59">
        <v>2018</v>
      </c>
      <c r="B609" t="s">
        <v>137</v>
      </c>
      <c r="C609" t="s">
        <v>749</v>
      </c>
      <c r="D609" t="s">
        <v>750</v>
      </c>
      <c r="E609" t="s">
        <v>751</v>
      </c>
      <c r="F609" t="s">
        <v>228</v>
      </c>
      <c r="H609" t="s">
        <v>752</v>
      </c>
      <c r="I609" s="170" t="s">
        <v>75</v>
      </c>
      <c r="J609" t="s">
        <v>76</v>
      </c>
      <c r="K609" t="s">
        <v>214</v>
      </c>
      <c r="L609" t="s">
        <v>640</v>
      </c>
      <c r="M609" t="s">
        <v>641</v>
      </c>
      <c r="N609" t="s">
        <v>217</v>
      </c>
      <c r="O609" t="s">
        <v>263</v>
      </c>
      <c r="P609" t="s">
        <v>393</v>
      </c>
      <c r="Q609" t="s">
        <v>394</v>
      </c>
      <c r="R609" t="s">
        <v>395</v>
      </c>
      <c r="S609" t="s">
        <v>264</v>
      </c>
      <c r="T609" t="s">
        <v>265</v>
      </c>
      <c r="U609" s="61" t="s">
        <v>266</v>
      </c>
      <c r="V609" t="s">
        <v>710</v>
      </c>
      <c r="W609" t="s">
        <v>263</v>
      </c>
      <c r="X609" s="59">
        <v>1000</v>
      </c>
      <c r="Y609" s="59">
        <v>245</v>
      </c>
      <c r="AA609" s="146" t="str">
        <f t="shared" si="129"/>
        <v>EX</v>
      </c>
      <c r="AB609" s="146">
        <f t="shared" si="131"/>
        <v>0</v>
      </c>
      <c r="AC609" t="str">
        <f t="shared" si="134"/>
        <v>EX</v>
      </c>
      <c r="AD609" s="74">
        <f t="shared" si="135"/>
        <v>245</v>
      </c>
      <c r="AE609" s="74">
        <f t="shared" si="140"/>
        <v>245</v>
      </c>
      <c r="AF609">
        <v>1</v>
      </c>
      <c r="AG609">
        <v>0</v>
      </c>
      <c r="AH609" s="74">
        <v>0</v>
      </c>
      <c r="AJ609" s="74">
        <f t="shared" si="136"/>
        <v>0</v>
      </c>
      <c r="AK609" s="74">
        <f t="shared" si="130"/>
        <v>245</v>
      </c>
      <c r="AL609" t="str">
        <f t="shared" si="137"/>
        <v>N</v>
      </c>
      <c r="AN609" t="s">
        <v>77</v>
      </c>
      <c r="AO609" t="s">
        <v>76</v>
      </c>
      <c r="AP609" t="str">
        <f t="shared" si="138"/>
        <v>91</v>
      </c>
      <c r="AQ609" s="145" t="s">
        <v>1826</v>
      </c>
      <c r="AR609" t="str">
        <f t="shared" si="139"/>
        <v>1-Adjusted Base Budget</v>
      </c>
      <c r="AS609" s="145" t="s">
        <v>1827</v>
      </c>
      <c r="AT609" t="s">
        <v>213</v>
      </c>
      <c r="AV609" t="str">
        <f t="shared" si="133"/>
        <v>VPR</v>
      </c>
      <c r="AW609" t="str">
        <f t="shared" si="132"/>
        <v>VP FOR RESEARCH</v>
      </c>
    </row>
    <row r="610" spans="1:49">
      <c r="A610" s="59">
        <v>2018</v>
      </c>
      <c r="B610" t="s">
        <v>137</v>
      </c>
      <c r="C610" t="s">
        <v>749</v>
      </c>
      <c r="D610" t="s">
        <v>750</v>
      </c>
      <c r="E610" t="s">
        <v>751</v>
      </c>
      <c r="F610" t="s">
        <v>228</v>
      </c>
      <c r="H610" t="s">
        <v>752</v>
      </c>
      <c r="I610" s="170" t="s">
        <v>75</v>
      </c>
      <c r="J610" t="s">
        <v>76</v>
      </c>
      <c r="K610" t="s">
        <v>214</v>
      </c>
      <c r="L610" t="s">
        <v>531</v>
      </c>
      <c r="M610" t="s">
        <v>532</v>
      </c>
      <c r="N610" t="s">
        <v>217</v>
      </c>
      <c r="O610" t="s">
        <v>263</v>
      </c>
      <c r="P610" t="s">
        <v>533</v>
      </c>
      <c r="Q610" t="s">
        <v>534</v>
      </c>
      <c r="R610" t="s">
        <v>535</v>
      </c>
      <c r="S610" t="s">
        <v>264</v>
      </c>
      <c r="T610" t="s">
        <v>265</v>
      </c>
      <c r="U610" s="61" t="s">
        <v>266</v>
      </c>
      <c r="V610" t="s">
        <v>710</v>
      </c>
      <c r="W610" t="s">
        <v>263</v>
      </c>
      <c r="X610" s="59">
        <v>600</v>
      </c>
      <c r="Y610" s="59">
        <v>0</v>
      </c>
      <c r="AA610" s="146" t="str">
        <f t="shared" si="129"/>
        <v>EX</v>
      </c>
      <c r="AB610" s="146">
        <f t="shared" si="131"/>
        <v>0</v>
      </c>
      <c r="AC610" t="str">
        <f t="shared" si="134"/>
        <v>EX</v>
      </c>
      <c r="AD610" s="74">
        <f t="shared" si="135"/>
        <v>0</v>
      </c>
      <c r="AE610" s="74">
        <f t="shared" si="140"/>
        <v>0</v>
      </c>
      <c r="AF610">
        <v>1</v>
      </c>
      <c r="AG610">
        <v>0</v>
      </c>
      <c r="AH610" s="74">
        <v>0</v>
      </c>
      <c r="AJ610" s="74">
        <f t="shared" si="136"/>
        <v>0</v>
      </c>
      <c r="AK610" s="74">
        <f t="shared" si="130"/>
        <v>0</v>
      </c>
      <c r="AL610" t="str">
        <f t="shared" si="137"/>
        <v>N</v>
      </c>
      <c r="AN610" t="s">
        <v>77</v>
      </c>
      <c r="AO610" t="s">
        <v>76</v>
      </c>
      <c r="AP610" t="str">
        <f t="shared" si="138"/>
        <v>91</v>
      </c>
      <c r="AQ610" s="145" t="s">
        <v>1826</v>
      </c>
      <c r="AR610" t="str">
        <f t="shared" si="139"/>
        <v>1-Adjusted Base Budget</v>
      </c>
      <c r="AS610" s="145" t="s">
        <v>1827</v>
      </c>
      <c r="AT610" t="s">
        <v>213</v>
      </c>
      <c r="AV610" t="str">
        <f t="shared" si="133"/>
        <v>VPR</v>
      </c>
      <c r="AW610" t="str">
        <f t="shared" si="132"/>
        <v>VP FOR RESEARCH</v>
      </c>
    </row>
    <row r="611" spans="1:49">
      <c r="A611" s="59">
        <v>2018</v>
      </c>
      <c r="B611" t="s">
        <v>137</v>
      </c>
      <c r="C611" t="s">
        <v>749</v>
      </c>
      <c r="D611" t="s">
        <v>750</v>
      </c>
      <c r="E611" t="s">
        <v>751</v>
      </c>
      <c r="F611" t="s">
        <v>228</v>
      </c>
      <c r="H611" t="s">
        <v>752</v>
      </c>
      <c r="I611" s="170" t="s">
        <v>75</v>
      </c>
      <c r="J611" t="s">
        <v>76</v>
      </c>
      <c r="K611" t="s">
        <v>214</v>
      </c>
      <c r="L611" t="s">
        <v>540</v>
      </c>
      <c r="M611" t="s">
        <v>541</v>
      </c>
      <c r="N611" t="s">
        <v>217</v>
      </c>
      <c r="O611" t="s">
        <v>263</v>
      </c>
      <c r="P611" t="s">
        <v>533</v>
      </c>
      <c r="Q611" t="s">
        <v>534</v>
      </c>
      <c r="R611" t="s">
        <v>535</v>
      </c>
      <c r="S611" t="s">
        <v>264</v>
      </c>
      <c r="T611" t="s">
        <v>265</v>
      </c>
      <c r="U611" s="61" t="s">
        <v>266</v>
      </c>
      <c r="V611" t="s">
        <v>710</v>
      </c>
      <c r="W611" t="s">
        <v>263</v>
      </c>
      <c r="X611" s="59">
        <v>2000</v>
      </c>
      <c r="Y611" s="59">
        <v>0</v>
      </c>
      <c r="AA611" s="146" t="str">
        <f t="shared" si="129"/>
        <v>EX</v>
      </c>
      <c r="AB611" s="146">
        <f t="shared" si="131"/>
        <v>0</v>
      </c>
      <c r="AC611" t="str">
        <f t="shared" si="134"/>
        <v>EX</v>
      </c>
      <c r="AD611" s="74">
        <f t="shared" si="135"/>
        <v>0</v>
      </c>
      <c r="AE611" s="74">
        <f t="shared" si="140"/>
        <v>0</v>
      </c>
      <c r="AF611">
        <v>1</v>
      </c>
      <c r="AG611">
        <v>0</v>
      </c>
      <c r="AH611" s="74">
        <v>0</v>
      </c>
      <c r="AJ611" s="74">
        <f t="shared" si="136"/>
        <v>0</v>
      </c>
      <c r="AK611" s="74">
        <f t="shared" si="130"/>
        <v>0</v>
      </c>
      <c r="AL611" t="str">
        <f t="shared" si="137"/>
        <v>N</v>
      </c>
      <c r="AN611" t="s">
        <v>77</v>
      </c>
      <c r="AO611" t="s">
        <v>76</v>
      </c>
      <c r="AP611" t="str">
        <f t="shared" si="138"/>
        <v>91</v>
      </c>
      <c r="AQ611" s="145" t="s">
        <v>1826</v>
      </c>
      <c r="AR611" t="str">
        <f t="shared" si="139"/>
        <v>1-Adjusted Base Budget</v>
      </c>
      <c r="AS611" s="145" t="s">
        <v>1827</v>
      </c>
      <c r="AT611" t="s">
        <v>213</v>
      </c>
      <c r="AV611" t="str">
        <f t="shared" si="133"/>
        <v>VPR</v>
      </c>
      <c r="AW611" t="str">
        <f t="shared" si="132"/>
        <v>VP FOR RESEARCH</v>
      </c>
    </row>
    <row r="612" spans="1:49">
      <c r="A612" s="59">
        <v>2018</v>
      </c>
      <c r="B612" t="s">
        <v>137</v>
      </c>
      <c r="C612" t="s">
        <v>749</v>
      </c>
      <c r="D612" t="s">
        <v>750</v>
      </c>
      <c r="E612" t="s">
        <v>751</v>
      </c>
      <c r="F612" t="s">
        <v>228</v>
      </c>
      <c r="H612" t="s">
        <v>752</v>
      </c>
      <c r="I612" s="170" t="s">
        <v>75</v>
      </c>
      <c r="J612" t="s">
        <v>76</v>
      </c>
      <c r="K612" t="s">
        <v>214</v>
      </c>
      <c r="L612" t="s">
        <v>644</v>
      </c>
      <c r="M612" t="s">
        <v>645</v>
      </c>
      <c r="N612" t="s">
        <v>217</v>
      </c>
      <c r="O612" t="s">
        <v>263</v>
      </c>
      <c r="P612" t="s">
        <v>352</v>
      </c>
      <c r="Q612" t="s">
        <v>353</v>
      </c>
      <c r="R612" t="s">
        <v>354</v>
      </c>
      <c r="S612" t="s">
        <v>264</v>
      </c>
      <c r="T612" t="s">
        <v>265</v>
      </c>
      <c r="U612" s="61" t="s">
        <v>266</v>
      </c>
      <c r="V612" t="s">
        <v>710</v>
      </c>
      <c r="W612" t="s">
        <v>263</v>
      </c>
      <c r="X612" s="59">
        <v>300</v>
      </c>
      <c r="Y612" s="59">
        <v>300</v>
      </c>
      <c r="AA612" s="146" t="str">
        <f t="shared" si="129"/>
        <v>EX</v>
      </c>
      <c r="AB612" s="146">
        <f t="shared" si="131"/>
        <v>0</v>
      </c>
      <c r="AC612" t="str">
        <f t="shared" si="134"/>
        <v>EX</v>
      </c>
      <c r="AD612" s="74">
        <f t="shared" si="135"/>
        <v>300</v>
      </c>
      <c r="AE612" s="74">
        <f t="shared" si="140"/>
        <v>300</v>
      </c>
      <c r="AF612">
        <v>1</v>
      </c>
      <c r="AG612">
        <v>0</v>
      </c>
      <c r="AH612" s="74">
        <v>0</v>
      </c>
      <c r="AJ612" s="74">
        <f t="shared" si="136"/>
        <v>0</v>
      </c>
      <c r="AK612" s="74">
        <f t="shared" si="130"/>
        <v>300</v>
      </c>
      <c r="AL612" t="str">
        <f t="shared" si="137"/>
        <v>N</v>
      </c>
      <c r="AN612" t="s">
        <v>77</v>
      </c>
      <c r="AO612" t="s">
        <v>76</v>
      </c>
      <c r="AP612" t="str">
        <f t="shared" si="138"/>
        <v>91</v>
      </c>
      <c r="AQ612" s="145" t="s">
        <v>1826</v>
      </c>
      <c r="AR612" t="str">
        <f t="shared" si="139"/>
        <v>1-Adjusted Base Budget</v>
      </c>
      <c r="AS612" s="145" t="s">
        <v>1827</v>
      </c>
      <c r="AT612" t="s">
        <v>213</v>
      </c>
      <c r="AV612" t="str">
        <f t="shared" si="133"/>
        <v>VPR</v>
      </c>
      <c r="AW612" t="str">
        <f t="shared" si="132"/>
        <v>VP FOR RESEARCH</v>
      </c>
    </row>
    <row r="613" spans="1:49">
      <c r="A613" s="59">
        <v>2018</v>
      </c>
      <c r="B613" t="s">
        <v>137</v>
      </c>
      <c r="C613" t="s">
        <v>749</v>
      </c>
      <c r="D613" t="s">
        <v>750</v>
      </c>
      <c r="E613" t="s">
        <v>751</v>
      </c>
      <c r="F613" t="s">
        <v>228</v>
      </c>
      <c r="H613" t="s">
        <v>752</v>
      </c>
      <c r="I613" s="170" t="s">
        <v>75</v>
      </c>
      <c r="J613" t="s">
        <v>76</v>
      </c>
      <c r="K613" t="s">
        <v>214</v>
      </c>
      <c r="L613" t="s">
        <v>546</v>
      </c>
      <c r="M613" t="s">
        <v>547</v>
      </c>
      <c r="N613" t="s">
        <v>217</v>
      </c>
      <c r="O613" t="s">
        <v>263</v>
      </c>
      <c r="P613" t="s">
        <v>379</v>
      </c>
      <c r="Q613" t="s">
        <v>379</v>
      </c>
      <c r="R613" t="s">
        <v>380</v>
      </c>
      <c r="S613" t="s">
        <v>264</v>
      </c>
      <c r="T613" t="s">
        <v>265</v>
      </c>
      <c r="U613" s="61" t="s">
        <v>266</v>
      </c>
      <c r="V613" t="s">
        <v>710</v>
      </c>
      <c r="W613" t="s">
        <v>263</v>
      </c>
      <c r="X613" s="59">
        <v>550</v>
      </c>
      <c r="Y613" s="59">
        <v>550</v>
      </c>
      <c r="AA613" s="146" t="str">
        <f t="shared" si="129"/>
        <v>EX</v>
      </c>
      <c r="AB613" s="146">
        <f t="shared" si="131"/>
        <v>0</v>
      </c>
      <c r="AC613" t="str">
        <f t="shared" si="134"/>
        <v>EX</v>
      </c>
      <c r="AD613" s="74">
        <f t="shared" si="135"/>
        <v>550</v>
      </c>
      <c r="AE613" s="74">
        <f t="shared" si="140"/>
        <v>550</v>
      </c>
      <c r="AF613">
        <v>1</v>
      </c>
      <c r="AG613">
        <v>0</v>
      </c>
      <c r="AH613" s="74">
        <v>0</v>
      </c>
      <c r="AJ613" s="74">
        <f t="shared" si="136"/>
        <v>0</v>
      </c>
      <c r="AK613" s="74">
        <f t="shared" si="130"/>
        <v>550</v>
      </c>
      <c r="AL613" t="str">
        <f t="shared" si="137"/>
        <v>N</v>
      </c>
      <c r="AN613" t="s">
        <v>77</v>
      </c>
      <c r="AO613" t="s">
        <v>76</v>
      </c>
      <c r="AP613" t="str">
        <f t="shared" si="138"/>
        <v>91</v>
      </c>
      <c r="AQ613" s="145" t="s">
        <v>1826</v>
      </c>
      <c r="AR613" t="str">
        <f t="shared" si="139"/>
        <v>1-Adjusted Base Budget</v>
      </c>
      <c r="AS613" s="145" t="s">
        <v>1827</v>
      </c>
      <c r="AT613" t="s">
        <v>213</v>
      </c>
      <c r="AV613" t="str">
        <f t="shared" si="133"/>
        <v>VPR</v>
      </c>
      <c r="AW613" t="str">
        <f t="shared" si="132"/>
        <v>VP FOR RESEARCH</v>
      </c>
    </row>
    <row r="614" spans="1:49">
      <c r="A614" s="59">
        <v>2018</v>
      </c>
      <c r="B614" t="s">
        <v>137</v>
      </c>
      <c r="C614" t="s">
        <v>749</v>
      </c>
      <c r="D614" t="s">
        <v>750</v>
      </c>
      <c r="E614" t="s">
        <v>751</v>
      </c>
      <c r="F614" t="s">
        <v>228</v>
      </c>
      <c r="H614" t="s">
        <v>752</v>
      </c>
      <c r="I614" s="170" t="s">
        <v>75</v>
      </c>
      <c r="J614" t="s">
        <v>76</v>
      </c>
      <c r="K614" t="s">
        <v>214</v>
      </c>
      <c r="L614" t="s">
        <v>552</v>
      </c>
      <c r="M614" t="s">
        <v>553</v>
      </c>
      <c r="N614" t="s">
        <v>217</v>
      </c>
      <c r="O614" t="s">
        <v>263</v>
      </c>
      <c r="P614" t="s">
        <v>379</v>
      </c>
      <c r="Q614" t="s">
        <v>379</v>
      </c>
      <c r="R614" t="s">
        <v>380</v>
      </c>
      <c r="S614" t="s">
        <v>264</v>
      </c>
      <c r="T614" t="s">
        <v>265</v>
      </c>
      <c r="U614" s="61" t="s">
        <v>266</v>
      </c>
      <c r="V614" t="s">
        <v>710</v>
      </c>
      <c r="W614" t="s">
        <v>263</v>
      </c>
      <c r="X614" s="59">
        <v>500</v>
      </c>
      <c r="Y614" s="59">
        <v>500</v>
      </c>
      <c r="AA614" s="146" t="str">
        <f t="shared" si="129"/>
        <v>EX</v>
      </c>
      <c r="AB614" s="146">
        <f t="shared" si="131"/>
        <v>0</v>
      </c>
      <c r="AC614" t="str">
        <f t="shared" si="134"/>
        <v>EX</v>
      </c>
      <c r="AD614" s="74">
        <f t="shared" si="135"/>
        <v>500</v>
      </c>
      <c r="AE614" s="74">
        <f t="shared" si="140"/>
        <v>500</v>
      </c>
      <c r="AF614">
        <v>1</v>
      </c>
      <c r="AG614">
        <v>0</v>
      </c>
      <c r="AH614" s="74">
        <v>0</v>
      </c>
      <c r="AJ614" s="74">
        <f t="shared" si="136"/>
        <v>0</v>
      </c>
      <c r="AK614" s="74">
        <f t="shared" si="130"/>
        <v>500</v>
      </c>
      <c r="AL614" t="str">
        <f t="shared" si="137"/>
        <v>N</v>
      </c>
      <c r="AN614" t="s">
        <v>77</v>
      </c>
      <c r="AO614" t="s">
        <v>76</v>
      </c>
      <c r="AP614" t="str">
        <f t="shared" si="138"/>
        <v>91</v>
      </c>
      <c r="AQ614" s="145" t="s">
        <v>1826</v>
      </c>
      <c r="AR614" t="str">
        <f t="shared" si="139"/>
        <v>1-Adjusted Base Budget</v>
      </c>
      <c r="AS614" s="145" t="s">
        <v>1827</v>
      </c>
      <c r="AT614" t="s">
        <v>213</v>
      </c>
      <c r="AV614" t="str">
        <f t="shared" si="133"/>
        <v>VPR</v>
      </c>
      <c r="AW614" t="str">
        <f t="shared" si="132"/>
        <v>VP FOR RESEARCH</v>
      </c>
    </row>
    <row r="615" spans="1:49">
      <c r="A615" s="59">
        <v>2018</v>
      </c>
      <c r="B615" t="s">
        <v>137</v>
      </c>
      <c r="C615" t="s">
        <v>749</v>
      </c>
      <c r="D615" t="s">
        <v>750</v>
      </c>
      <c r="E615" t="s">
        <v>751</v>
      </c>
      <c r="F615" t="s">
        <v>228</v>
      </c>
      <c r="H615" t="s">
        <v>752</v>
      </c>
      <c r="I615" s="170" t="s">
        <v>75</v>
      </c>
      <c r="J615" t="s">
        <v>76</v>
      </c>
      <c r="K615" t="s">
        <v>214</v>
      </c>
      <c r="L615" t="s">
        <v>406</v>
      </c>
      <c r="M615" t="s">
        <v>407</v>
      </c>
      <c r="N615" t="s">
        <v>217</v>
      </c>
      <c r="O615" t="s">
        <v>263</v>
      </c>
      <c r="P615" t="s">
        <v>379</v>
      </c>
      <c r="Q615" t="s">
        <v>379</v>
      </c>
      <c r="R615" t="s">
        <v>380</v>
      </c>
      <c r="S615" t="s">
        <v>264</v>
      </c>
      <c r="T615" t="s">
        <v>265</v>
      </c>
      <c r="U615" s="61" t="s">
        <v>266</v>
      </c>
      <c r="V615" t="s">
        <v>710</v>
      </c>
      <c r="W615" t="s">
        <v>263</v>
      </c>
      <c r="X615" s="59">
        <v>2500</v>
      </c>
      <c r="Y615" s="59">
        <v>500</v>
      </c>
      <c r="AA615" s="146" t="str">
        <f t="shared" si="129"/>
        <v>EX</v>
      </c>
      <c r="AB615" s="146">
        <f t="shared" si="131"/>
        <v>0</v>
      </c>
      <c r="AC615" t="str">
        <f t="shared" si="134"/>
        <v>EX</v>
      </c>
      <c r="AD615" s="74">
        <f t="shared" si="135"/>
        <v>500</v>
      </c>
      <c r="AE615" s="74">
        <f t="shared" si="140"/>
        <v>500</v>
      </c>
      <c r="AF615">
        <v>1</v>
      </c>
      <c r="AG615">
        <v>0</v>
      </c>
      <c r="AH615" s="74">
        <v>0</v>
      </c>
      <c r="AJ615" s="74">
        <f t="shared" si="136"/>
        <v>0</v>
      </c>
      <c r="AK615" s="74">
        <f t="shared" si="130"/>
        <v>500</v>
      </c>
      <c r="AL615" t="str">
        <f t="shared" si="137"/>
        <v>N</v>
      </c>
      <c r="AN615" t="s">
        <v>77</v>
      </c>
      <c r="AO615" t="s">
        <v>76</v>
      </c>
      <c r="AP615" t="str">
        <f t="shared" si="138"/>
        <v>91</v>
      </c>
      <c r="AQ615" s="145" t="s">
        <v>1826</v>
      </c>
      <c r="AR615" t="str">
        <f t="shared" si="139"/>
        <v>1-Adjusted Base Budget</v>
      </c>
      <c r="AS615" s="145" t="s">
        <v>1827</v>
      </c>
      <c r="AT615" t="s">
        <v>213</v>
      </c>
      <c r="AV615" t="str">
        <f t="shared" si="133"/>
        <v>VPR</v>
      </c>
      <c r="AW615" t="str">
        <f t="shared" si="132"/>
        <v>VP FOR RESEARCH</v>
      </c>
    </row>
    <row r="616" spans="1:49">
      <c r="A616" s="59">
        <v>2018</v>
      </c>
      <c r="B616" t="s">
        <v>137</v>
      </c>
      <c r="C616" t="s">
        <v>749</v>
      </c>
      <c r="D616" t="s">
        <v>750</v>
      </c>
      <c r="E616" t="s">
        <v>751</v>
      </c>
      <c r="F616" t="s">
        <v>228</v>
      </c>
      <c r="H616" t="s">
        <v>752</v>
      </c>
      <c r="I616" s="170" t="s">
        <v>75</v>
      </c>
      <c r="J616" t="s">
        <v>76</v>
      </c>
      <c r="K616" t="s">
        <v>214</v>
      </c>
      <c r="L616" t="s">
        <v>408</v>
      </c>
      <c r="M616" t="s">
        <v>409</v>
      </c>
      <c r="N616" t="s">
        <v>217</v>
      </c>
      <c r="O616" t="s">
        <v>263</v>
      </c>
      <c r="P616" t="s">
        <v>352</v>
      </c>
      <c r="Q616" t="s">
        <v>353</v>
      </c>
      <c r="R616" t="s">
        <v>354</v>
      </c>
      <c r="S616" t="s">
        <v>264</v>
      </c>
      <c r="T616" t="s">
        <v>265</v>
      </c>
      <c r="U616" s="61" t="s">
        <v>266</v>
      </c>
      <c r="V616" t="s">
        <v>710</v>
      </c>
      <c r="W616" t="s">
        <v>263</v>
      </c>
      <c r="X616" s="59">
        <v>5000</v>
      </c>
      <c r="Y616" s="59">
        <v>30197</v>
      </c>
      <c r="AA616" s="146" t="str">
        <f t="shared" si="129"/>
        <v>EX</v>
      </c>
      <c r="AB616" s="146">
        <f t="shared" si="131"/>
        <v>0</v>
      </c>
      <c r="AC616" t="str">
        <f t="shared" si="134"/>
        <v>EX</v>
      </c>
      <c r="AD616" s="74">
        <f t="shared" si="135"/>
        <v>30197</v>
      </c>
      <c r="AE616" s="74">
        <f t="shared" si="140"/>
        <v>30197</v>
      </c>
      <c r="AF616">
        <v>1</v>
      </c>
      <c r="AG616">
        <v>0</v>
      </c>
      <c r="AH616" s="74">
        <v>0</v>
      </c>
      <c r="AJ616" s="74">
        <f t="shared" si="136"/>
        <v>0</v>
      </c>
      <c r="AK616" s="74">
        <f t="shared" si="130"/>
        <v>30197</v>
      </c>
      <c r="AL616" t="str">
        <f t="shared" si="137"/>
        <v>N</v>
      </c>
      <c r="AN616" t="s">
        <v>77</v>
      </c>
      <c r="AO616" t="s">
        <v>76</v>
      </c>
      <c r="AP616" t="str">
        <f t="shared" si="138"/>
        <v>91</v>
      </c>
      <c r="AQ616" s="145" t="s">
        <v>1826</v>
      </c>
      <c r="AR616" t="str">
        <f t="shared" si="139"/>
        <v>1-Adjusted Base Budget</v>
      </c>
      <c r="AS616" s="145" t="s">
        <v>1827</v>
      </c>
      <c r="AT616" t="s">
        <v>213</v>
      </c>
      <c r="AV616" t="str">
        <f t="shared" si="133"/>
        <v>VPR</v>
      </c>
      <c r="AW616" t="str">
        <f t="shared" si="132"/>
        <v>VP FOR RESEARCH</v>
      </c>
    </row>
    <row r="617" spans="1:49">
      <c r="A617" s="59">
        <v>2018</v>
      </c>
      <c r="B617" t="s">
        <v>137</v>
      </c>
      <c r="C617" t="s">
        <v>749</v>
      </c>
      <c r="D617" t="s">
        <v>750</v>
      </c>
      <c r="E617" t="s">
        <v>751</v>
      </c>
      <c r="F617" t="s">
        <v>228</v>
      </c>
      <c r="H617" t="s">
        <v>752</v>
      </c>
      <c r="I617" s="170" t="s">
        <v>75</v>
      </c>
      <c r="J617" t="s">
        <v>76</v>
      </c>
      <c r="K617" t="s">
        <v>214</v>
      </c>
      <c r="L617" t="s">
        <v>564</v>
      </c>
      <c r="M617" t="s">
        <v>565</v>
      </c>
      <c r="N617" t="s">
        <v>217</v>
      </c>
      <c r="O617" t="s">
        <v>263</v>
      </c>
      <c r="P617" t="s">
        <v>379</v>
      </c>
      <c r="Q617" t="s">
        <v>379</v>
      </c>
      <c r="R617" t="s">
        <v>380</v>
      </c>
      <c r="S617" t="s">
        <v>264</v>
      </c>
      <c r="T617" t="s">
        <v>265</v>
      </c>
      <c r="U617" s="61" t="s">
        <v>266</v>
      </c>
      <c r="V617" t="s">
        <v>710</v>
      </c>
      <c r="W617" t="s">
        <v>263</v>
      </c>
      <c r="X617" s="59">
        <v>0</v>
      </c>
      <c r="Y617" s="59">
        <v>16000</v>
      </c>
      <c r="AA617" s="146" t="str">
        <f t="shared" ref="AA617:AA680" si="141">IF(P617 ="CORI","IN",IF(P617 ="TRIN","IN",O617))</f>
        <v>EX</v>
      </c>
      <c r="AB617" s="146">
        <f t="shared" si="131"/>
        <v>0</v>
      </c>
      <c r="AC617" t="str">
        <f t="shared" si="134"/>
        <v>EX</v>
      </c>
      <c r="AD617" s="74">
        <f t="shared" si="135"/>
        <v>16000</v>
      </c>
      <c r="AE617" s="74">
        <f t="shared" si="140"/>
        <v>16000</v>
      </c>
      <c r="AF617">
        <v>1</v>
      </c>
      <c r="AG617">
        <v>0</v>
      </c>
      <c r="AH617" s="74">
        <v>0</v>
      </c>
      <c r="AJ617" s="74">
        <f t="shared" si="136"/>
        <v>0</v>
      </c>
      <c r="AK617" s="74">
        <f t="shared" si="130"/>
        <v>16000</v>
      </c>
      <c r="AL617" t="str">
        <f t="shared" si="137"/>
        <v>N</v>
      </c>
      <c r="AN617" t="s">
        <v>77</v>
      </c>
      <c r="AO617" t="s">
        <v>76</v>
      </c>
      <c r="AP617" t="str">
        <f t="shared" si="138"/>
        <v>91</v>
      </c>
      <c r="AQ617" s="145" t="s">
        <v>1826</v>
      </c>
      <c r="AR617" t="str">
        <f t="shared" si="139"/>
        <v>1-Adjusted Base Budget</v>
      </c>
      <c r="AS617" s="145" t="s">
        <v>1827</v>
      </c>
      <c r="AT617" t="s">
        <v>213</v>
      </c>
      <c r="AV617" t="str">
        <f t="shared" si="133"/>
        <v>VPR</v>
      </c>
      <c r="AW617" t="str">
        <f t="shared" si="132"/>
        <v>VP FOR RESEARCH</v>
      </c>
    </row>
    <row r="618" spans="1:49">
      <c r="A618" s="59">
        <v>2018</v>
      </c>
      <c r="B618" t="s">
        <v>137</v>
      </c>
      <c r="C618" t="s">
        <v>749</v>
      </c>
      <c r="D618" t="s">
        <v>750</v>
      </c>
      <c r="E618" t="s">
        <v>763</v>
      </c>
      <c r="F618" t="s">
        <v>228</v>
      </c>
      <c r="H618" t="s">
        <v>764</v>
      </c>
      <c r="I618" s="170" t="s">
        <v>75</v>
      </c>
      <c r="J618" t="s">
        <v>76</v>
      </c>
      <c r="K618" t="s">
        <v>214</v>
      </c>
      <c r="L618" t="s">
        <v>564</v>
      </c>
      <c r="M618" t="s">
        <v>565</v>
      </c>
      <c r="N618" t="s">
        <v>217</v>
      </c>
      <c r="O618" t="s">
        <v>263</v>
      </c>
      <c r="P618" t="s">
        <v>379</v>
      </c>
      <c r="Q618" t="s">
        <v>379</v>
      </c>
      <c r="R618" t="s">
        <v>380</v>
      </c>
      <c r="S618" t="s">
        <v>264</v>
      </c>
      <c r="T618" t="s">
        <v>265</v>
      </c>
      <c r="U618" s="61" t="s">
        <v>266</v>
      </c>
      <c r="V618" t="s">
        <v>710</v>
      </c>
      <c r="W618" t="s">
        <v>263</v>
      </c>
      <c r="X618" s="59">
        <v>4000</v>
      </c>
      <c r="Y618" s="59">
        <v>4000</v>
      </c>
      <c r="AA618" s="146" t="str">
        <f t="shared" si="141"/>
        <v>EX</v>
      </c>
      <c r="AB618" s="146">
        <f t="shared" si="131"/>
        <v>0</v>
      </c>
      <c r="AC618" t="str">
        <f t="shared" si="134"/>
        <v>EX</v>
      </c>
      <c r="AD618" s="74">
        <f t="shared" si="135"/>
        <v>4000</v>
      </c>
      <c r="AE618" s="74">
        <f t="shared" si="140"/>
        <v>4000</v>
      </c>
      <c r="AF618">
        <v>1</v>
      </c>
      <c r="AG618">
        <v>0</v>
      </c>
      <c r="AH618" s="74">
        <v>0</v>
      </c>
      <c r="AJ618" s="74">
        <f t="shared" si="136"/>
        <v>0</v>
      </c>
      <c r="AK618" s="74">
        <f t="shared" si="130"/>
        <v>4000</v>
      </c>
      <c r="AL618" t="str">
        <f t="shared" si="137"/>
        <v>N</v>
      </c>
      <c r="AN618" t="s">
        <v>77</v>
      </c>
      <c r="AO618" t="s">
        <v>76</v>
      </c>
      <c r="AP618" t="str">
        <f t="shared" si="138"/>
        <v>91</v>
      </c>
      <c r="AQ618" s="145" t="s">
        <v>1826</v>
      </c>
      <c r="AR618" t="str">
        <f t="shared" si="139"/>
        <v>1-Adjusted Base Budget</v>
      </c>
      <c r="AS618" s="145" t="s">
        <v>1827</v>
      </c>
      <c r="AT618" t="s">
        <v>213</v>
      </c>
      <c r="AV618" t="str">
        <f t="shared" si="133"/>
        <v>VPR</v>
      </c>
      <c r="AW618" t="str">
        <f t="shared" si="132"/>
        <v>VP FOR RESEARCH</v>
      </c>
    </row>
    <row r="619" spans="1:49">
      <c r="A619" s="59">
        <v>2018</v>
      </c>
      <c r="B619" t="s">
        <v>137</v>
      </c>
      <c r="C619" t="s">
        <v>749</v>
      </c>
      <c r="D619" t="s">
        <v>750</v>
      </c>
      <c r="E619" t="s">
        <v>763</v>
      </c>
      <c r="F619" t="s">
        <v>228</v>
      </c>
      <c r="H619" t="s">
        <v>764</v>
      </c>
      <c r="I619" s="170" t="s">
        <v>75</v>
      </c>
      <c r="J619" t="s">
        <v>76</v>
      </c>
      <c r="K619" t="s">
        <v>214</v>
      </c>
      <c r="L619" t="s">
        <v>410</v>
      </c>
      <c r="M619" t="s">
        <v>411</v>
      </c>
      <c r="N619" t="s">
        <v>217</v>
      </c>
      <c r="O619" t="s">
        <v>263</v>
      </c>
      <c r="P619" t="s">
        <v>379</v>
      </c>
      <c r="Q619" t="s">
        <v>379</v>
      </c>
      <c r="R619" t="s">
        <v>380</v>
      </c>
      <c r="S619" t="s">
        <v>264</v>
      </c>
      <c r="T619" t="s">
        <v>265</v>
      </c>
      <c r="U619" s="61" t="s">
        <v>266</v>
      </c>
      <c r="V619" t="s">
        <v>710</v>
      </c>
      <c r="W619" t="s">
        <v>263</v>
      </c>
      <c r="X619" s="59">
        <v>11000</v>
      </c>
      <c r="Y619" s="59">
        <v>11000</v>
      </c>
      <c r="AA619" s="146" t="str">
        <f t="shared" si="141"/>
        <v>EX</v>
      </c>
      <c r="AB619" s="146">
        <f t="shared" si="131"/>
        <v>0</v>
      </c>
      <c r="AC619" t="str">
        <f t="shared" si="134"/>
        <v>EX</v>
      </c>
      <c r="AD619" s="74">
        <f t="shared" si="135"/>
        <v>11000</v>
      </c>
      <c r="AE619" s="74">
        <f t="shared" si="140"/>
        <v>11000</v>
      </c>
      <c r="AF619">
        <v>1</v>
      </c>
      <c r="AG619">
        <v>0</v>
      </c>
      <c r="AH619" s="74">
        <v>0</v>
      </c>
      <c r="AJ619" s="74">
        <f t="shared" si="136"/>
        <v>0</v>
      </c>
      <c r="AK619" s="74">
        <f t="shared" si="130"/>
        <v>11000</v>
      </c>
      <c r="AL619" t="str">
        <f t="shared" si="137"/>
        <v>N</v>
      </c>
      <c r="AN619" t="s">
        <v>77</v>
      </c>
      <c r="AO619" t="s">
        <v>76</v>
      </c>
      <c r="AP619" t="str">
        <f t="shared" si="138"/>
        <v>91</v>
      </c>
      <c r="AQ619" s="145" t="s">
        <v>1826</v>
      </c>
      <c r="AR619" t="str">
        <f t="shared" si="139"/>
        <v>1-Adjusted Base Budget</v>
      </c>
      <c r="AS619" s="145" t="s">
        <v>1827</v>
      </c>
      <c r="AT619" t="s">
        <v>213</v>
      </c>
      <c r="AV619" t="str">
        <f t="shared" si="133"/>
        <v>VPR</v>
      </c>
      <c r="AW619" t="str">
        <f t="shared" si="132"/>
        <v>VP FOR RESEARCH</v>
      </c>
    </row>
    <row r="620" spans="1:49">
      <c r="A620" s="59">
        <v>2018</v>
      </c>
      <c r="B620" t="s">
        <v>137</v>
      </c>
      <c r="C620" t="s">
        <v>749</v>
      </c>
      <c r="D620" t="s">
        <v>750</v>
      </c>
      <c r="E620" t="s">
        <v>751</v>
      </c>
      <c r="F620" t="s">
        <v>753</v>
      </c>
      <c r="G620" t="s">
        <v>754</v>
      </c>
      <c r="H620" t="s">
        <v>752</v>
      </c>
      <c r="I620" s="170" t="s">
        <v>75</v>
      </c>
      <c r="J620" t="s">
        <v>76</v>
      </c>
      <c r="K620" t="s">
        <v>214</v>
      </c>
      <c r="L620" t="s">
        <v>412</v>
      </c>
      <c r="M620" t="s">
        <v>413</v>
      </c>
      <c r="N620" t="s">
        <v>217</v>
      </c>
      <c r="O620" t="s">
        <v>263</v>
      </c>
      <c r="P620" t="s">
        <v>414</v>
      </c>
      <c r="Q620" t="s">
        <v>415</v>
      </c>
      <c r="R620" t="s">
        <v>416</v>
      </c>
      <c r="S620" t="s">
        <v>338</v>
      </c>
      <c r="T620" t="s">
        <v>339</v>
      </c>
      <c r="U620" s="61" t="s">
        <v>340</v>
      </c>
      <c r="V620" t="s">
        <v>710</v>
      </c>
      <c r="W620" t="s">
        <v>263</v>
      </c>
      <c r="X620" s="59">
        <v>126922</v>
      </c>
      <c r="Y620" s="59">
        <v>128645</v>
      </c>
      <c r="AA620" s="146" t="str">
        <f t="shared" si="141"/>
        <v>EX</v>
      </c>
      <c r="AB620" s="146">
        <f t="shared" si="131"/>
        <v>0</v>
      </c>
      <c r="AC620" t="str">
        <f t="shared" si="134"/>
        <v>EX</v>
      </c>
      <c r="AD620" s="74">
        <f t="shared" si="135"/>
        <v>128645</v>
      </c>
      <c r="AE620" s="74">
        <f t="shared" si="140"/>
        <v>128645</v>
      </c>
      <c r="AF620">
        <v>1</v>
      </c>
      <c r="AG620">
        <v>0</v>
      </c>
      <c r="AH620" s="74">
        <v>0</v>
      </c>
      <c r="AJ620" s="74">
        <f t="shared" si="136"/>
        <v>0</v>
      </c>
      <c r="AK620" s="74">
        <f t="shared" si="130"/>
        <v>128645</v>
      </c>
      <c r="AL620" t="str">
        <f t="shared" si="137"/>
        <v>N</v>
      </c>
      <c r="AN620" t="s">
        <v>77</v>
      </c>
      <c r="AO620" t="s">
        <v>76</v>
      </c>
      <c r="AP620" t="str">
        <f t="shared" si="138"/>
        <v>91</v>
      </c>
      <c r="AQ620" s="145" t="s">
        <v>1826</v>
      </c>
      <c r="AR620" t="str">
        <f t="shared" si="139"/>
        <v>1-Adjusted Base Budget</v>
      </c>
      <c r="AS620" s="145" t="s">
        <v>1827</v>
      </c>
      <c r="AT620" t="s">
        <v>213</v>
      </c>
      <c r="AV620" t="str">
        <f t="shared" si="133"/>
        <v>VPR</v>
      </c>
      <c r="AW620" t="str">
        <f t="shared" si="132"/>
        <v>VP FOR RESEARCH</v>
      </c>
    </row>
    <row r="621" spans="1:49">
      <c r="A621" s="59">
        <v>2018</v>
      </c>
      <c r="B621" t="s">
        <v>137</v>
      </c>
      <c r="C621" t="s">
        <v>749</v>
      </c>
      <c r="D621" t="s">
        <v>750</v>
      </c>
      <c r="E621" t="s">
        <v>751</v>
      </c>
      <c r="F621" t="s">
        <v>755</v>
      </c>
      <c r="G621" t="s">
        <v>756</v>
      </c>
      <c r="H621" t="s">
        <v>752</v>
      </c>
      <c r="I621" s="170" t="s">
        <v>75</v>
      </c>
      <c r="J621" t="s">
        <v>76</v>
      </c>
      <c r="K621" t="s">
        <v>214</v>
      </c>
      <c r="L621" t="s">
        <v>412</v>
      </c>
      <c r="M621" t="s">
        <v>413</v>
      </c>
      <c r="N621" t="s">
        <v>217</v>
      </c>
      <c r="O621" t="s">
        <v>263</v>
      </c>
      <c r="P621" t="s">
        <v>414</v>
      </c>
      <c r="Q621" t="s">
        <v>415</v>
      </c>
      <c r="R621" t="s">
        <v>416</v>
      </c>
      <c r="S621" t="s">
        <v>338</v>
      </c>
      <c r="T621" t="s">
        <v>339</v>
      </c>
      <c r="U621" s="61" t="s">
        <v>340</v>
      </c>
      <c r="V621" t="s">
        <v>710</v>
      </c>
      <c r="W621" t="s">
        <v>263</v>
      </c>
      <c r="X621" s="59">
        <v>191526</v>
      </c>
      <c r="Y621" s="59">
        <v>191526</v>
      </c>
      <c r="AA621" s="146" t="str">
        <f t="shared" si="141"/>
        <v>EX</v>
      </c>
      <c r="AB621" s="146">
        <f t="shared" si="131"/>
        <v>0</v>
      </c>
      <c r="AC621" t="str">
        <f t="shared" si="134"/>
        <v>EX</v>
      </c>
      <c r="AD621" s="74">
        <f t="shared" si="135"/>
        <v>191526</v>
      </c>
      <c r="AE621" s="74">
        <f t="shared" si="140"/>
        <v>191526</v>
      </c>
      <c r="AF621">
        <v>1</v>
      </c>
      <c r="AG621">
        <v>0</v>
      </c>
      <c r="AH621" s="74">
        <v>0</v>
      </c>
      <c r="AJ621" s="74">
        <f t="shared" si="136"/>
        <v>0</v>
      </c>
      <c r="AK621" s="74">
        <f t="shared" si="130"/>
        <v>191526</v>
      </c>
      <c r="AL621" t="str">
        <f t="shared" si="137"/>
        <v>N</v>
      </c>
      <c r="AN621" t="s">
        <v>77</v>
      </c>
      <c r="AO621" t="s">
        <v>76</v>
      </c>
      <c r="AP621" t="str">
        <f t="shared" si="138"/>
        <v>91</v>
      </c>
      <c r="AQ621" s="145" t="s">
        <v>1826</v>
      </c>
      <c r="AR621" t="str">
        <f t="shared" si="139"/>
        <v>1-Adjusted Base Budget</v>
      </c>
      <c r="AS621" s="145" t="s">
        <v>1827</v>
      </c>
      <c r="AT621" t="s">
        <v>213</v>
      </c>
      <c r="AV621" t="str">
        <f t="shared" si="133"/>
        <v>VPR</v>
      </c>
      <c r="AW621" t="str">
        <f t="shared" si="132"/>
        <v>VP FOR RESEARCH</v>
      </c>
    </row>
    <row r="622" spans="1:49">
      <c r="A622" s="59">
        <v>2018</v>
      </c>
      <c r="B622" t="s">
        <v>137</v>
      </c>
      <c r="C622" t="s">
        <v>749</v>
      </c>
      <c r="D622" t="s">
        <v>750</v>
      </c>
      <c r="E622" t="s">
        <v>751</v>
      </c>
      <c r="F622" t="s">
        <v>757</v>
      </c>
      <c r="G622" t="s">
        <v>758</v>
      </c>
      <c r="H622" t="s">
        <v>752</v>
      </c>
      <c r="I622" s="170" t="s">
        <v>75</v>
      </c>
      <c r="J622" t="s">
        <v>76</v>
      </c>
      <c r="K622" t="s">
        <v>214</v>
      </c>
      <c r="L622" t="s">
        <v>412</v>
      </c>
      <c r="M622" t="s">
        <v>413</v>
      </c>
      <c r="N622" t="s">
        <v>217</v>
      </c>
      <c r="O622" t="s">
        <v>263</v>
      </c>
      <c r="P622" t="s">
        <v>414</v>
      </c>
      <c r="Q622" t="s">
        <v>415</v>
      </c>
      <c r="R622" t="s">
        <v>416</v>
      </c>
      <c r="S622" t="s">
        <v>338</v>
      </c>
      <c r="T622" t="s">
        <v>339</v>
      </c>
      <c r="U622" s="61" t="s">
        <v>340</v>
      </c>
      <c r="V622" t="s">
        <v>710</v>
      </c>
      <c r="W622" t="s">
        <v>263</v>
      </c>
      <c r="X622" s="59">
        <v>356711</v>
      </c>
      <c r="Y622" s="59">
        <v>359273</v>
      </c>
      <c r="AA622" s="146" t="str">
        <f t="shared" si="141"/>
        <v>EX</v>
      </c>
      <c r="AB622" s="146">
        <f t="shared" si="131"/>
        <v>0</v>
      </c>
      <c r="AC622" t="str">
        <f t="shared" si="134"/>
        <v>EX</v>
      </c>
      <c r="AD622" s="74">
        <f t="shared" si="135"/>
        <v>359273</v>
      </c>
      <c r="AE622" s="74">
        <f t="shared" si="140"/>
        <v>359273</v>
      </c>
      <c r="AF622">
        <v>1</v>
      </c>
      <c r="AG622">
        <v>0</v>
      </c>
      <c r="AH622" s="74">
        <v>0</v>
      </c>
      <c r="AJ622" s="74">
        <f t="shared" si="136"/>
        <v>0</v>
      </c>
      <c r="AK622" s="74">
        <f t="shared" si="130"/>
        <v>359273</v>
      </c>
      <c r="AL622" t="str">
        <f t="shared" si="137"/>
        <v>N</v>
      </c>
      <c r="AN622" t="s">
        <v>77</v>
      </c>
      <c r="AO622" t="s">
        <v>76</v>
      </c>
      <c r="AP622" t="str">
        <f t="shared" si="138"/>
        <v>91</v>
      </c>
      <c r="AQ622" s="145" t="s">
        <v>1826</v>
      </c>
      <c r="AR622" t="str">
        <f t="shared" si="139"/>
        <v>1-Adjusted Base Budget</v>
      </c>
      <c r="AS622" s="145" t="s">
        <v>1827</v>
      </c>
      <c r="AT622" t="s">
        <v>213</v>
      </c>
      <c r="AV622" t="str">
        <f t="shared" si="133"/>
        <v>VPR</v>
      </c>
      <c r="AW622" t="str">
        <f t="shared" si="132"/>
        <v>VP FOR RESEARCH</v>
      </c>
    </row>
    <row r="623" spans="1:49">
      <c r="A623" s="59">
        <v>2018</v>
      </c>
      <c r="B623" t="s">
        <v>137</v>
      </c>
      <c r="C623" t="s">
        <v>749</v>
      </c>
      <c r="D623" t="s">
        <v>750</v>
      </c>
      <c r="E623" t="s">
        <v>751</v>
      </c>
      <c r="F623" t="s">
        <v>759</v>
      </c>
      <c r="G623" t="s">
        <v>760</v>
      </c>
      <c r="H623" t="s">
        <v>752</v>
      </c>
      <c r="I623" s="170" t="s">
        <v>75</v>
      </c>
      <c r="J623" t="s">
        <v>76</v>
      </c>
      <c r="K623" t="s">
        <v>214</v>
      </c>
      <c r="L623" t="s">
        <v>412</v>
      </c>
      <c r="M623" t="s">
        <v>413</v>
      </c>
      <c r="N623" t="s">
        <v>217</v>
      </c>
      <c r="O623" t="s">
        <v>263</v>
      </c>
      <c r="P623" t="s">
        <v>414</v>
      </c>
      <c r="Q623" t="s">
        <v>415</v>
      </c>
      <c r="R623" t="s">
        <v>416</v>
      </c>
      <c r="S623" t="s">
        <v>338</v>
      </c>
      <c r="T623" t="s">
        <v>339</v>
      </c>
      <c r="U623" s="61" t="s">
        <v>340</v>
      </c>
      <c r="V623" t="s">
        <v>710</v>
      </c>
      <c r="W623" t="s">
        <v>263</v>
      </c>
      <c r="X623" s="59">
        <v>35839</v>
      </c>
      <c r="Y623" s="59">
        <v>35839</v>
      </c>
      <c r="AA623" s="146" t="str">
        <f t="shared" si="141"/>
        <v>EX</v>
      </c>
      <c r="AB623" s="146">
        <f t="shared" si="131"/>
        <v>0</v>
      </c>
      <c r="AC623" t="str">
        <f t="shared" si="134"/>
        <v>EX</v>
      </c>
      <c r="AD623" s="74">
        <f t="shared" si="135"/>
        <v>35839</v>
      </c>
      <c r="AE623" s="74">
        <f t="shared" si="140"/>
        <v>35839</v>
      </c>
      <c r="AF623">
        <v>1</v>
      </c>
      <c r="AG623">
        <v>0</v>
      </c>
      <c r="AH623" s="74">
        <v>0</v>
      </c>
      <c r="AJ623" s="74">
        <f t="shared" si="136"/>
        <v>0</v>
      </c>
      <c r="AK623" s="74">
        <f t="shared" si="130"/>
        <v>35839</v>
      </c>
      <c r="AL623" t="str">
        <f t="shared" si="137"/>
        <v>N</v>
      </c>
      <c r="AN623" t="s">
        <v>77</v>
      </c>
      <c r="AO623" t="s">
        <v>76</v>
      </c>
      <c r="AP623" t="str">
        <f t="shared" si="138"/>
        <v>91</v>
      </c>
      <c r="AQ623" s="145" t="s">
        <v>1826</v>
      </c>
      <c r="AR623" t="str">
        <f t="shared" si="139"/>
        <v>1-Adjusted Base Budget</v>
      </c>
      <c r="AS623" s="145" t="s">
        <v>1827</v>
      </c>
      <c r="AT623" t="s">
        <v>213</v>
      </c>
      <c r="AV623" t="str">
        <f t="shared" si="133"/>
        <v>VPR</v>
      </c>
      <c r="AW623" t="str">
        <f t="shared" si="132"/>
        <v>VP FOR RESEARCH</v>
      </c>
    </row>
    <row r="624" spans="1:49">
      <c r="A624" s="59">
        <v>2018</v>
      </c>
      <c r="B624" t="s">
        <v>137</v>
      </c>
      <c r="C624" t="s">
        <v>749</v>
      </c>
      <c r="D624" t="s">
        <v>750</v>
      </c>
      <c r="E624" t="s">
        <v>751</v>
      </c>
      <c r="F624" t="s">
        <v>761</v>
      </c>
      <c r="G624" t="s">
        <v>762</v>
      </c>
      <c r="H624" t="s">
        <v>752</v>
      </c>
      <c r="I624" s="170" t="s">
        <v>75</v>
      </c>
      <c r="J624" t="s">
        <v>76</v>
      </c>
      <c r="K624" t="s">
        <v>214</v>
      </c>
      <c r="L624" t="s">
        <v>412</v>
      </c>
      <c r="M624" t="s">
        <v>413</v>
      </c>
      <c r="N624" t="s">
        <v>217</v>
      </c>
      <c r="O624" t="s">
        <v>263</v>
      </c>
      <c r="P624" t="s">
        <v>414</v>
      </c>
      <c r="Q624" t="s">
        <v>415</v>
      </c>
      <c r="R624" t="s">
        <v>416</v>
      </c>
      <c r="S624" t="s">
        <v>338</v>
      </c>
      <c r="T624" t="s">
        <v>339</v>
      </c>
      <c r="U624" s="61" t="s">
        <v>340</v>
      </c>
      <c r="V624" t="s">
        <v>710</v>
      </c>
      <c r="W624" t="s">
        <v>263</v>
      </c>
      <c r="X624" s="59">
        <v>194883</v>
      </c>
      <c r="Y624" s="59">
        <v>200288</v>
      </c>
      <c r="AA624" s="146" t="str">
        <f t="shared" si="141"/>
        <v>EX</v>
      </c>
      <c r="AB624" s="146">
        <f t="shared" si="131"/>
        <v>0</v>
      </c>
      <c r="AC624" t="str">
        <f t="shared" si="134"/>
        <v>EX</v>
      </c>
      <c r="AD624" s="74">
        <f t="shared" si="135"/>
        <v>200288</v>
      </c>
      <c r="AE624" s="74">
        <f t="shared" si="140"/>
        <v>200288</v>
      </c>
      <c r="AF624">
        <v>1</v>
      </c>
      <c r="AG624">
        <v>0</v>
      </c>
      <c r="AH624" s="74">
        <v>0</v>
      </c>
      <c r="AJ624" s="74">
        <f t="shared" si="136"/>
        <v>0</v>
      </c>
      <c r="AK624" s="74">
        <f t="shared" si="130"/>
        <v>200288</v>
      </c>
      <c r="AL624" t="str">
        <f t="shared" si="137"/>
        <v>N</v>
      </c>
      <c r="AN624" t="s">
        <v>77</v>
      </c>
      <c r="AO624" t="s">
        <v>76</v>
      </c>
      <c r="AP624" t="str">
        <f t="shared" si="138"/>
        <v>91</v>
      </c>
      <c r="AQ624" s="145" t="s">
        <v>1826</v>
      </c>
      <c r="AR624" t="str">
        <f t="shared" si="139"/>
        <v>1-Adjusted Base Budget</v>
      </c>
      <c r="AS624" s="145" t="s">
        <v>1827</v>
      </c>
      <c r="AT624" t="s">
        <v>213</v>
      </c>
      <c r="AV624" t="str">
        <f t="shared" si="133"/>
        <v>VPR</v>
      </c>
      <c r="AW624" t="str">
        <f t="shared" si="132"/>
        <v>VP FOR RESEARCH</v>
      </c>
    </row>
    <row r="625" spans="1:49">
      <c r="A625" s="59">
        <v>2018</v>
      </c>
      <c r="B625" t="s">
        <v>137</v>
      </c>
      <c r="C625" t="s">
        <v>749</v>
      </c>
      <c r="D625" t="s">
        <v>750</v>
      </c>
      <c r="E625" t="s">
        <v>751</v>
      </c>
      <c r="F625" t="s">
        <v>228</v>
      </c>
      <c r="H625" t="s">
        <v>752</v>
      </c>
      <c r="I625" s="170" t="s">
        <v>75</v>
      </c>
      <c r="J625" t="s">
        <v>76</v>
      </c>
      <c r="K625" t="s">
        <v>214</v>
      </c>
      <c r="L625" t="s">
        <v>417</v>
      </c>
      <c r="M625" t="s">
        <v>418</v>
      </c>
      <c r="N625" t="s">
        <v>217</v>
      </c>
      <c r="O625" t="s">
        <v>263</v>
      </c>
      <c r="P625" t="s">
        <v>414</v>
      </c>
      <c r="Q625" t="s">
        <v>415</v>
      </c>
      <c r="R625" t="s">
        <v>416</v>
      </c>
      <c r="S625" t="s">
        <v>338</v>
      </c>
      <c r="T625" t="s">
        <v>339</v>
      </c>
      <c r="U625" s="61" t="s">
        <v>340</v>
      </c>
      <c r="V625" t="s">
        <v>710</v>
      </c>
      <c r="W625" t="s">
        <v>263</v>
      </c>
      <c r="X625" s="59">
        <v>171</v>
      </c>
      <c r="Y625" s="59">
        <v>171</v>
      </c>
      <c r="AA625" s="146" t="str">
        <f t="shared" si="141"/>
        <v>EX</v>
      </c>
      <c r="AB625" s="146">
        <f t="shared" si="131"/>
        <v>0</v>
      </c>
      <c r="AC625" t="str">
        <f t="shared" si="134"/>
        <v>EX</v>
      </c>
      <c r="AD625" s="74">
        <f t="shared" si="135"/>
        <v>171</v>
      </c>
      <c r="AE625" s="74">
        <f t="shared" si="140"/>
        <v>171</v>
      </c>
      <c r="AF625">
        <v>1</v>
      </c>
      <c r="AG625">
        <v>0</v>
      </c>
      <c r="AH625" s="74">
        <v>0</v>
      </c>
      <c r="AJ625" s="74">
        <f t="shared" si="136"/>
        <v>0</v>
      </c>
      <c r="AK625" s="74">
        <f t="shared" si="130"/>
        <v>171</v>
      </c>
      <c r="AL625" t="str">
        <f t="shared" si="137"/>
        <v>N</v>
      </c>
      <c r="AN625" t="s">
        <v>77</v>
      </c>
      <c r="AO625" t="s">
        <v>76</v>
      </c>
      <c r="AP625" t="str">
        <f t="shared" si="138"/>
        <v>91</v>
      </c>
      <c r="AQ625" s="145" t="s">
        <v>1826</v>
      </c>
      <c r="AR625" t="str">
        <f t="shared" si="139"/>
        <v>1-Adjusted Base Budget</v>
      </c>
      <c r="AS625" s="145" t="s">
        <v>1827</v>
      </c>
      <c r="AT625" t="s">
        <v>213</v>
      </c>
      <c r="AV625" t="str">
        <f t="shared" si="133"/>
        <v>VPR</v>
      </c>
      <c r="AW625" t="str">
        <f t="shared" si="132"/>
        <v>VP FOR RESEARCH</v>
      </c>
    </row>
    <row r="626" spans="1:49">
      <c r="A626" s="59">
        <v>2018</v>
      </c>
      <c r="B626" t="s">
        <v>137</v>
      </c>
      <c r="C626" t="s">
        <v>749</v>
      </c>
      <c r="D626" t="s">
        <v>750</v>
      </c>
      <c r="E626" t="s">
        <v>751</v>
      </c>
      <c r="F626" t="s">
        <v>753</v>
      </c>
      <c r="G626" t="s">
        <v>754</v>
      </c>
      <c r="H626" t="s">
        <v>752</v>
      </c>
      <c r="I626" s="170" t="s">
        <v>75</v>
      </c>
      <c r="J626" t="s">
        <v>76</v>
      </c>
      <c r="K626" t="s">
        <v>214</v>
      </c>
      <c r="L626" t="s">
        <v>417</v>
      </c>
      <c r="M626" t="s">
        <v>418</v>
      </c>
      <c r="N626" t="s">
        <v>217</v>
      </c>
      <c r="O626" t="s">
        <v>263</v>
      </c>
      <c r="P626" t="s">
        <v>414</v>
      </c>
      <c r="Q626" t="s">
        <v>415</v>
      </c>
      <c r="R626" t="s">
        <v>416</v>
      </c>
      <c r="S626" t="s">
        <v>338</v>
      </c>
      <c r="T626" t="s">
        <v>339</v>
      </c>
      <c r="U626" s="61" t="s">
        <v>340</v>
      </c>
      <c r="V626" t="s">
        <v>710</v>
      </c>
      <c r="W626" t="s">
        <v>263</v>
      </c>
      <c r="X626" s="59">
        <v>43254</v>
      </c>
      <c r="Y626" s="59">
        <v>43841</v>
      </c>
      <c r="AA626" s="146" t="str">
        <f t="shared" si="141"/>
        <v>EX</v>
      </c>
      <c r="AB626" s="146">
        <f t="shared" si="131"/>
        <v>0</v>
      </c>
      <c r="AC626" t="str">
        <f t="shared" si="134"/>
        <v>EX</v>
      </c>
      <c r="AD626" s="74">
        <f t="shared" si="135"/>
        <v>43841</v>
      </c>
      <c r="AE626" s="74">
        <f t="shared" si="140"/>
        <v>43841</v>
      </c>
      <c r="AF626">
        <v>1</v>
      </c>
      <c r="AG626">
        <v>0</v>
      </c>
      <c r="AH626" s="74">
        <v>0</v>
      </c>
      <c r="AJ626" s="74">
        <f t="shared" si="136"/>
        <v>0</v>
      </c>
      <c r="AK626" s="74">
        <f t="shared" si="130"/>
        <v>43841</v>
      </c>
      <c r="AL626" t="str">
        <f t="shared" si="137"/>
        <v>N</v>
      </c>
      <c r="AN626" t="s">
        <v>77</v>
      </c>
      <c r="AO626" t="s">
        <v>76</v>
      </c>
      <c r="AP626" t="str">
        <f t="shared" si="138"/>
        <v>91</v>
      </c>
      <c r="AQ626" s="145" t="s">
        <v>1826</v>
      </c>
      <c r="AR626" t="str">
        <f t="shared" si="139"/>
        <v>1-Adjusted Base Budget</v>
      </c>
      <c r="AS626" s="145" t="s">
        <v>1827</v>
      </c>
      <c r="AT626" t="s">
        <v>213</v>
      </c>
      <c r="AV626" t="str">
        <f t="shared" si="133"/>
        <v>VPR</v>
      </c>
      <c r="AW626" t="str">
        <f t="shared" si="132"/>
        <v>VP FOR RESEARCH</v>
      </c>
    </row>
    <row r="627" spans="1:49">
      <c r="A627" s="59">
        <v>2018</v>
      </c>
      <c r="B627" t="s">
        <v>137</v>
      </c>
      <c r="C627" t="s">
        <v>749</v>
      </c>
      <c r="D627" t="s">
        <v>750</v>
      </c>
      <c r="E627" t="s">
        <v>751</v>
      </c>
      <c r="F627" t="s">
        <v>755</v>
      </c>
      <c r="G627" t="s">
        <v>756</v>
      </c>
      <c r="H627" t="s">
        <v>752</v>
      </c>
      <c r="I627" s="170" t="s">
        <v>75</v>
      </c>
      <c r="J627" t="s">
        <v>76</v>
      </c>
      <c r="K627" t="s">
        <v>214</v>
      </c>
      <c r="L627" t="s">
        <v>417</v>
      </c>
      <c r="M627" t="s">
        <v>418</v>
      </c>
      <c r="N627" t="s">
        <v>217</v>
      </c>
      <c r="O627" t="s">
        <v>263</v>
      </c>
      <c r="P627" t="s">
        <v>414</v>
      </c>
      <c r="Q627" t="s">
        <v>415</v>
      </c>
      <c r="R627" t="s">
        <v>416</v>
      </c>
      <c r="S627" t="s">
        <v>338</v>
      </c>
      <c r="T627" t="s">
        <v>339</v>
      </c>
      <c r="U627" s="61" t="s">
        <v>340</v>
      </c>
      <c r="V627" t="s">
        <v>710</v>
      </c>
      <c r="W627" t="s">
        <v>263</v>
      </c>
      <c r="X627" s="59">
        <v>65271</v>
      </c>
      <c r="Y627" s="59">
        <v>65271</v>
      </c>
      <c r="AA627" s="146" t="str">
        <f t="shared" si="141"/>
        <v>EX</v>
      </c>
      <c r="AB627" s="146">
        <f t="shared" si="131"/>
        <v>0</v>
      </c>
      <c r="AC627" t="str">
        <f t="shared" si="134"/>
        <v>EX</v>
      </c>
      <c r="AD627" s="74">
        <f t="shared" si="135"/>
        <v>65271</v>
      </c>
      <c r="AE627" s="74">
        <f t="shared" si="140"/>
        <v>65271</v>
      </c>
      <c r="AF627">
        <v>1</v>
      </c>
      <c r="AG627">
        <v>0</v>
      </c>
      <c r="AH627" s="74">
        <v>0</v>
      </c>
      <c r="AJ627" s="74">
        <f t="shared" si="136"/>
        <v>0</v>
      </c>
      <c r="AK627" s="74">
        <f t="shared" ref="AK627:AK690" si="142">AE627 +AJ627</f>
        <v>65271</v>
      </c>
      <c r="AL627" t="str">
        <f t="shared" si="137"/>
        <v>N</v>
      </c>
      <c r="AN627" t="s">
        <v>77</v>
      </c>
      <c r="AO627" t="s">
        <v>76</v>
      </c>
      <c r="AP627" t="str">
        <f t="shared" si="138"/>
        <v>91</v>
      </c>
      <c r="AQ627" s="145" t="s">
        <v>1826</v>
      </c>
      <c r="AR627" t="str">
        <f t="shared" si="139"/>
        <v>1-Adjusted Base Budget</v>
      </c>
      <c r="AS627" s="145" t="s">
        <v>1827</v>
      </c>
      <c r="AT627" t="s">
        <v>213</v>
      </c>
      <c r="AV627" t="str">
        <f t="shared" si="133"/>
        <v>VPR</v>
      </c>
      <c r="AW627" t="str">
        <f t="shared" si="132"/>
        <v>VP FOR RESEARCH</v>
      </c>
    </row>
    <row r="628" spans="1:49">
      <c r="A628" s="59">
        <v>2018</v>
      </c>
      <c r="B628" t="s">
        <v>137</v>
      </c>
      <c r="C628" t="s">
        <v>749</v>
      </c>
      <c r="D628" t="s">
        <v>750</v>
      </c>
      <c r="E628" t="s">
        <v>751</v>
      </c>
      <c r="F628" t="s">
        <v>757</v>
      </c>
      <c r="G628" t="s">
        <v>758</v>
      </c>
      <c r="H628" t="s">
        <v>752</v>
      </c>
      <c r="I628" s="170" t="s">
        <v>75</v>
      </c>
      <c r="J628" t="s">
        <v>76</v>
      </c>
      <c r="K628" t="s">
        <v>214</v>
      </c>
      <c r="L628" t="s">
        <v>417</v>
      </c>
      <c r="M628" t="s">
        <v>418</v>
      </c>
      <c r="N628" t="s">
        <v>217</v>
      </c>
      <c r="O628" t="s">
        <v>263</v>
      </c>
      <c r="P628" t="s">
        <v>414</v>
      </c>
      <c r="Q628" t="s">
        <v>415</v>
      </c>
      <c r="R628" t="s">
        <v>416</v>
      </c>
      <c r="S628" t="s">
        <v>338</v>
      </c>
      <c r="T628" t="s">
        <v>339</v>
      </c>
      <c r="U628" s="61" t="s">
        <v>340</v>
      </c>
      <c r="V628" t="s">
        <v>710</v>
      </c>
      <c r="W628" t="s">
        <v>263</v>
      </c>
      <c r="X628" s="59">
        <v>121566</v>
      </c>
      <c r="Y628" s="59">
        <v>122439</v>
      </c>
      <c r="AA628" s="146" t="str">
        <f t="shared" si="141"/>
        <v>EX</v>
      </c>
      <c r="AB628" s="146">
        <f t="shared" si="131"/>
        <v>0</v>
      </c>
      <c r="AC628" t="str">
        <f t="shared" si="134"/>
        <v>EX</v>
      </c>
      <c r="AD628" s="74">
        <f t="shared" si="135"/>
        <v>122439</v>
      </c>
      <c r="AE628" s="74">
        <f t="shared" si="140"/>
        <v>122439</v>
      </c>
      <c r="AF628">
        <v>1</v>
      </c>
      <c r="AG628">
        <v>0</v>
      </c>
      <c r="AH628" s="74">
        <v>0</v>
      </c>
      <c r="AJ628" s="74">
        <f t="shared" si="136"/>
        <v>0</v>
      </c>
      <c r="AK628" s="74">
        <f t="shared" si="142"/>
        <v>122439</v>
      </c>
      <c r="AL628" t="str">
        <f t="shared" si="137"/>
        <v>N</v>
      </c>
      <c r="AN628" t="s">
        <v>77</v>
      </c>
      <c r="AO628" t="s">
        <v>76</v>
      </c>
      <c r="AP628" t="str">
        <f t="shared" si="138"/>
        <v>91</v>
      </c>
      <c r="AQ628" s="145" t="s">
        <v>1826</v>
      </c>
      <c r="AR628" t="str">
        <f t="shared" si="139"/>
        <v>1-Adjusted Base Budget</v>
      </c>
      <c r="AS628" s="145" t="s">
        <v>1827</v>
      </c>
      <c r="AT628" t="s">
        <v>213</v>
      </c>
      <c r="AV628" t="str">
        <f t="shared" si="133"/>
        <v>VPR</v>
      </c>
      <c r="AW628" t="str">
        <f t="shared" si="132"/>
        <v>VP FOR RESEARCH</v>
      </c>
    </row>
    <row r="629" spans="1:49">
      <c r="A629" s="59">
        <v>2018</v>
      </c>
      <c r="B629" t="s">
        <v>137</v>
      </c>
      <c r="C629" t="s">
        <v>749</v>
      </c>
      <c r="D629" t="s">
        <v>750</v>
      </c>
      <c r="E629" t="s">
        <v>751</v>
      </c>
      <c r="F629" t="s">
        <v>759</v>
      </c>
      <c r="G629" t="s">
        <v>760</v>
      </c>
      <c r="H629" t="s">
        <v>752</v>
      </c>
      <c r="I629" s="170" t="s">
        <v>75</v>
      </c>
      <c r="J629" t="s">
        <v>76</v>
      </c>
      <c r="K629" t="s">
        <v>214</v>
      </c>
      <c r="L629" t="s">
        <v>417</v>
      </c>
      <c r="M629" t="s">
        <v>418</v>
      </c>
      <c r="N629" t="s">
        <v>217</v>
      </c>
      <c r="O629" t="s">
        <v>263</v>
      </c>
      <c r="P629" t="s">
        <v>414</v>
      </c>
      <c r="Q629" t="s">
        <v>415</v>
      </c>
      <c r="R629" t="s">
        <v>416</v>
      </c>
      <c r="S629" t="s">
        <v>338</v>
      </c>
      <c r="T629" t="s">
        <v>339</v>
      </c>
      <c r="U629" s="61" t="s">
        <v>340</v>
      </c>
      <c r="V629" t="s">
        <v>710</v>
      </c>
      <c r="W629" t="s">
        <v>263</v>
      </c>
      <c r="X629" s="59">
        <v>12214</v>
      </c>
      <c r="Y629" s="59">
        <v>12214</v>
      </c>
      <c r="AA629" s="146" t="str">
        <f t="shared" si="141"/>
        <v>EX</v>
      </c>
      <c r="AB629" s="146">
        <f t="shared" ref="AB629:AB692" si="143">IF(O629 =AA629,Z629,"10cr")</f>
        <v>0</v>
      </c>
      <c r="AC629" t="str">
        <f t="shared" si="134"/>
        <v>EX</v>
      </c>
      <c r="AD629" s="74">
        <f t="shared" si="135"/>
        <v>12214</v>
      </c>
      <c r="AE629" s="74">
        <f t="shared" si="140"/>
        <v>12214</v>
      </c>
      <c r="AF629">
        <v>1</v>
      </c>
      <c r="AG629">
        <v>0</v>
      </c>
      <c r="AH629" s="74">
        <v>0</v>
      </c>
      <c r="AJ629" s="74">
        <f t="shared" si="136"/>
        <v>0</v>
      </c>
      <c r="AK629" s="74">
        <f t="shared" si="142"/>
        <v>12214</v>
      </c>
      <c r="AL629" t="str">
        <f t="shared" si="137"/>
        <v>N</v>
      </c>
      <c r="AN629" t="s">
        <v>77</v>
      </c>
      <c r="AO629" t="s">
        <v>76</v>
      </c>
      <c r="AP629" t="str">
        <f t="shared" si="138"/>
        <v>91</v>
      </c>
      <c r="AQ629" s="145" t="s">
        <v>1826</v>
      </c>
      <c r="AR629" t="str">
        <f t="shared" si="139"/>
        <v>1-Adjusted Base Budget</v>
      </c>
      <c r="AS629" s="145" t="s">
        <v>1827</v>
      </c>
      <c r="AT629" t="s">
        <v>213</v>
      </c>
      <c r="AV629" t="str">
        <f t="shared" si="133"/>
        <v>VPR</v>
      </c>
      <c r="AW629" t="str">
        <f t="shared" si="132"/>
        <v>VP FOR RESEARCH</v>
      </c>
    </row>
    <row r="630" spans="1:49">
      <c r="A630" s="59">
        <v>2018</v>
      </c>
      <c r="B630" t="s">
        <v>137</v>
      </c>
      <c r="C630" t="s">
        <v>749</v>
      </c>
      <c r="D630" t="s">
        <v>750</v>
      </c>
      <c r="E630" t="s">
        <v>751</v>
      </c>
      <c r="F630" t="s">
        <v>761</v>
      </c>
      <c r="G630" t="s">
        <v>762</v>
      </c>
      <c r="H630" t="s">
        <v>752</v>
      </c>
      <c r="I630" s="170" t="s">
        <v>75</v>
      </c>
      <c r="J630" t="s">
        <v>76</v>
      </c>
      <c r="K630" t="s">
        <v>214</v>
      </c>
      <c r="L630" t="s">
        <v>417</v>
      </c>
      <c r="M630" t="s">
        <v>418</v>
      </c>
      <c r="N630" t="s">
        <v>217</v>
      </c>
      <c r="O630" t="s">
        <v>263</v>
      </c>
      <c r="P630" t="s">
        <v>414</v>
      </c>
      <c r="Q630" t="s">
        <v>415</v>
      </c>
      <c r="R630" t="s">
        <v>416</v>
      </c>
      <c r="S630" t="s">
        <v>338</v>
      </c>
      <c r="T630" t="s">
        <v>339</v>
      </c>
      <c r="U630" s="61" t="s">
        <v>340</v>
      </c>
      <c r="V630" t="s">
        <v>710</v>
      </c>
      <c r="W630" t="s">
        <v>263</v>
      </c>
      <c r="X630" s="59">
        <v>66415</v>
      </c>
      <c r="Y630" s="59">
        <v>68257</v>
      </c>
      <c r="AA630" s="146" t="str">
        <f t="shared" si="141"/>
        <v>EX</v>
      </c>
      <c r="AB630" s="146">
        <f t="shared" si="143"/>
        <v>0</v>
      </c>
      <c r="AC630" t="str">
        <f t="shared" si="134"/>
        <v>EX</v>
      </c>
      <c r="AD630" s="74">
        <f t="shared" si="135"/>
        <v>68257</v>
      </c>
      <c r="AE630" s="74">
        <f t="shared" si="140"/>
        <v>68257</v>
      </c>
      <c r="AF630">
        <v>1</v>
      </c>
      <c r="AG630">
        <v>0</v>
      </c>
      <c r="AH630" s="74">
        <v>0</v>
      </c>
      <c r="AJ630" s="74">
        <f t="shared" si="136"/>
        <v>0</v>
      </c>
      <c r="AK630" s="74">
        <f t="shared" si="142"/>
        <v>68257</v>
      </c>
      <c r="AL630" t="str">
        <f t="shared" si="137"/>
        <v>N</v>
      </c>
      <c r="AN630" t="s">
        <v>77</v>
      </c>
      <c r="AO630" t="s">
        <v>76</v>
      </c>
      <c r="AP630" t="str">
        <f t="shared" si="138"/>
        <v>91</v>
      </c>
      <c r="AQ630" s="145" t="s">
        <v>1826</v>
      </c>
      <c r="AR630" t="str">
        <f t="shared" si="139"/>
        <v>1-Adjusted Base Budget</v>
      </c>
      <c r="AS630" s="145" t="s">
        <v>1827</v>
      </c>
      <c r="AT630" t="s">
        <v>213</v>
      </c>
      <c r="AV630" t="str">
        <f t="shared" si="133"/>
        <v>VPR</v>
      </c>
      <c r="AW630" t="str">
        <f t="shared" si="132"/>
        <v>VP FOR RESEARCH</v>
      </c>
    </row>
    <row r="631" spans="1:49">
      <c r="A631" s="59">
        <v>2018</v>
      </c>
      <c r="B631" t="s">
        <v>137</v>
      </c>
      <c r="C631" t="s">
        <v>749</v>
      </c>
      <c r="D631" t="s">
        <v>750</v>
      </c>
      <c r="E631" t="s">
        <v>751</v>
      </c>
      <c r="F631" t="s">
        <v>753</v>
      </c>
      <c r="G631" t="s">
        <v>754</v>
      </c>
      <c r="H631" t="s">
        <v>752</v>
      </c>
      <c r="I631" s="170" t="s">
        <v>75</v>
      </c>
      <c r="J631" t="s">
        <v>76</v>
      </c>
      <c r="K631" t="s">
        <v>214</v>
      </c>
      <c r="L631" t="s">
        <v>419</v>
      </c>
      <c r="M631" t="s">
        <v>420</v>
      </c>
      <c r="N631" t="s">
        <v>217</v>
      </c>
      <c r="O631" t="s">
        <v>263</v>
      </c>
      <c r="P631" t="s">
        <v>414</v>
      </c>
      <c r="Q631" t="s">
        <v>415</v>
      </c>
      <c r="R631" t="s">
        <v>416</v>
      </c>
      <c r="S631" t="s">
        <v>338</v>
      </c>
      <c r="T631" t="s">
        <v>339</v>
      </c>
      <c r="U631" s="61" t="s">
        <v>340</v>
      </c>
      <c r="V631" t="s">
        <v>710</v>
      </c>
      <c r="W631" t="s">
        <v>263</v>
      </c>
      <c r="X631" s="59">
        <v>79713</v>
      </c>
      <c r="Y631" s="59">
        <v>80851</v>
      </c>
      <c r="AA631" s="146" t="str">
        <f t="shared" si="141"/>
        <v>EX</v>
      </c>
      <c r="AB631" s="146">
        <f t="shared" si="143"/>
        <v>0</v>
      </c>
      <c r="AC631" t="str">
        <f t="shared" si="134"/>
        <v>EX</v>
      </c>
      <c r="AD631" s="74">
        <f t="shared" si="135"/>
        <v>80851</v>
      </c>
      <c r="AE631" s="74">
        <f t="shared" si="140"/>
        <v>80851</v>
      </c>
      <c r="AF631">
        <v>1</v>
      </c>
      <c r="AG631">
        <v>0</v>
      </c>
      <c r="AH631" s="74">
        <v>0</v>
      </c>
      <c r="AJ631" s="74">
        <f t="shared" si="136"/>
        <v>0</v>
      </c>
      <c r="AK631" s="74">
        <f t="shared" si="142"/>
        <v>80851</v>
      </c>
      <c r="AL631" t="str">
        <f t="shared" si="137"/>
        <v>N</v>
      </c>
      <c r="AN631" t="s">
        <v>77</v>
      </c>
      <c r="AO631" t="s">
        <v>76</v>
      </c>
      <c r="AP631" t="str">
        <f t="shared" si="138"/>
        <v>91</v>
      </c>
      <c r="AQ631" s="145" t="s">
        <v>1826</v>
      </c>
      <c r="AR631" t="str">
        <f t="shared" si="139"/>
        <v>1-Adjusted Base Budget</v>
      </c>
      <c r="AS631" s="145" t="s">
        <v>1827</v>
      </c>
      <c r="AT631" t="s">
        <v>213</v>
      </c>
      <c r="AV631" t="str">
        <f t="shared" si="133"/>
        <v>VPR</v>
      </c>
      <c r="AW631" t="str">
        <f t="shared" si="132"/>
        <v>VP FOR RESEARCH</v>
      </c>
    </row>
    <row r="632" spans="1:49">
      <c r="A632" s="59">
        <v>2018</v>
      </c>
      <c r="B632" t="s">
        <v>137</v>
      </c>
      <c r="C632" t="s">
        <v>749</v>
      </c>
      <c r="D632" t="s">
        <v>750</v>
      </c>
      <c r="E632" t="s">
        <v>751</v>
      </c>
      <c r="F632" t="s">
        <v>755</v>
      </c>
      <c r="G632" t="s">
        <v>756</v>
      </c>
      <c r="H632" t="s">
        <v>752</v>
      </c>
      <c r="I632" s="170" t="s">
        <v>75</v>
      </c>
      <c r="J632" t="s">
        <v>76</v>
      </c>
      <c r="K632" t="s">
        <v>214</v>
      </c>
      <c r="L632" t="s">
        <v>419</v>
      </c>
      <c r="M632" t="s">
        <v>420</v>
      </c>
      <c r="N632" t="s">
        <v>217</v>
      </c>
      <c r="O632" t="s">
        <v>263</v>
      </c>
      <c r="P632" t="s">
        <v>414</v>
      </c>
      <c r="Q632" t="s">
        <v>415</v>
      </c>
      <c r="R632" t="s">
        <v>416</v>
      </c>
      <c r="S632" t="s">
        <v>338</v>
      </c>
      <c r="T632" t="s">
        <v>339</v>
      </c>
      <c r="U632" s="61" t="s">
        <v>340</v>
      </c>
      <c r="V632" t="s">
        <v>710</v>
      </c>
      <c r="W632" t="s">
        <v>263</v>
      </c>
      <c r="X632" s="59">
        <v>117030</v>
      </c>
      <c r="Y632" s="59">
        <v>117030</v>
      </c>
      <c r="AA632" s="146" t="str">
        <f t="shared" si="141"/>
        <v>EX</v>
      </c>
      <c r="AB632" s="146">
        <f t="shared" si="143"/>
        <v>0</v>
      </c>
      <c r="AC632" t="str">
        <f t="shared" si="134"/>
        <v>EX</v>
      </c>
      <c r="AD632" s="74">
        <f t="shared" si="135"/>
        <v>117030</v>
      </c>
      <c r="AE632" s="74">
        <f t="shared" si="140"/>
        <v>117030</v>
      </c>
      <c r="AF632">
        <v>1</v>
      </c>
      <c r="AG632">
        <v>0</v>
      </c>
      <c r="AH632" s="74">
        <v>0</v>
      </c>
      <c r="AJ632" s="74">
        <f t="shared" si="136"/>
        <v>0</v>
      </c>
      <c r="AK632" s="74">
        <f t="shared" si="142"/>
        <v>117030</v>
      </c>
      <c r="AL632" t="str">
        <f t="shared" si="137"/>
        <v>N</v>
      </c>
      <c r="AN632" t="s">
        <v>77</v>
      </c>
      <c r="AO632" t="s">
        <v>76</v>
      </c>
      <c r="AP632" t="str">
        <f t="shared" si="138"/>
        <v>91</v>
      </c>
      <c r="AQ632" s="145" t="s">
        <v>1826</v>
      </c>
      <c r="AR632" t="str">
        <f t="shared" si="139"/>
        <v>1-Adjusted Base Budget</v>
      </c>
      <c r="AS632" s="145" t="s">
        <v>1827</v>
      </c>
      <c r="AT632" t="s">
        <v>213</v>
      </c>
      <c r="AV632" t="str">
        <f t="shared" si="133"/>
        <v>VPR</v>
      </c>
      <c r="AW632" t="str">
        <f t="shared" si="132"/>
        <v>VP FOR RESEARCH</v>
      </c>
    </row>
    <row r="633" spans="1:49">
      <c r="A633" s="59">
        <v>2018</v>
      </c>
      <c r="B633" t="s">
        <v>137</v>
      </c>
      <c r="C633" t="s">
        <v>749</v>
      </c>
      <c r="D633" t="s">
        <v>750</v>
      </c>
      <c r="E633" t="s">
        <v>751</v>
      </c>
      <c r="F633" t="s">
        <v>757</v>
      </c>
      <c r="G633" t="s">
        <v>758</v>
      </c>
      <c r="H633" t="s">
        <v>752</v>
      </c>
      <c r="I633" s="170" t="s">
        <v>75</v>
      </c>
      <c r="J633" t="s">
        <v>76</v>
      </c>
      <c r="K633" t="s">
        <v>214</v>
      </c>
      <c r="L633" t="s">
        <v>419</v>
      </c>
      <c r="M633" t="s">
        <v>420</v>
      </c>
      <c r="N633" t="s">
        <v>217</v>
      </c>
      <c r="O633" t="s">
        <v>263</v>
      </c>
      <c r="P633" t="s">
        <v>414</v>
      </c>
      <c r="Q633" t="s">
        <v>415</v>
      </c>
      <c r="R633" t="s">
        <v>416</v>
      </c>
      <c r="S633" t="s">
        <v>338</v>
      </c>
      <c r="T633" t="s">
        <v>339</v>
      </c>
      <c r="U633" s="61" t="s">
        <v>340</v>
      </c>
      <c r="V633" t="s">
        <v>710</v>
      </c>
      <c r="W633" t="s">
        <v>263</v>
      </c>
      <c r="X633" s="59">
        <v>221950</v>
      </c>
      <c r="Y633" s="59">
        <v>223643</v>
      </c>
      <c r="AA633" s="146" t="str">
        <f t="shared" si="141"/>
        <v>EX</v>
      </c>
      <c r="AB633" s="146">
        <f t="shared" si="143"/>
        <v>0</v>
      </c>
      <c r="AC633" t="str">
        <f t="shared" si="134"/>
        <v>EX</v>
      </c>
      <c r="AD633" s="74">
        <f t="shared" si="135"/>
        <v>223643</v>
      </c>
      <c r="AE633" s="74">
        <f t="shared" si="140"/>
        <v>223643</v>
      </c>
      <c r="AF633">
        <v>1</v>
      </c>
      <c r="AG633">
        <v>0</v>
      </c>
      <c r="AH633" s="74">
        <v>0</v>
      </c>
      <c r="AJ633" s="74">
        <f t="shared" si="136"/>
        <v>0</v>
      </c>
      <c r="AK633" s="74">
        <f t="shared" si="142"/>
        <v>223643</v>
      </c>
      <c r="AL633" t="str">
        <f t="shared" si="137"/>
        <v>N</v>
      </c>
      <c r="AN633" t="s">
        <v>77</v>
      </c>
      <c r="AO633" t="s">
        <v>76</v>
      </c>
      <c r="AP633" t="str">
        <f t="shared" si="138"/>
        <v>91</v>
      </c>
      <c r="AQ633" s="145" t="s">
        <v>1826</v>
      </c>
      <c r="AR633" t="str">
        <f t="shared" si="139"/>
        <v>1-Adjusted Base Budget</v>
      </c>
      <c r="AS633" s="145" t="s">
        <v>1827</v>
      </c>
      <c r="AT633" t="s">
        <v>213</v>
      </c>
      <c r="AV633" t="str">
        <f t="shared" si="133"/>
        <v>VPR</v>
      </c>
      <c r="AW633" t="str">
        <f t="shared" si="132"/>
        <v>VP FOR RESEARCH</v>
      </c>
    </row>
    <row r="634" spans="1:49">
      <c r="A634" s="59">
        <v>2018</v>
      </c>
      <c r="B634" t="s">
        <v>137</v>
      </c>
      <c r="C634" t="s">
        <v>749</v>
      </c>
      <c r="D634" t="s">
        <v>750</v>
      </c>
      <c r="E634" t="s">
        <v>751</v>
      </c>
      <c r="F634" t="s">
        <v>759</v>
      </c>
      <c r="G634" t="s">
        <v>760</v>
      </c>
      <c r="H634" t="s">
        <v>752</v>
      </c>
      <c r="I634" s="170" t="s">
        <v>75</v>
      </c>
      <c r="J634" t="s">
        <v>76</v>
      </c>
      <c r="K634" t="s">
        <v>214</v>
      </c>
      <c r="L634" t="s">
        <v>419</v>
      </c>
      <c r="M634" t="s">
        <v>420</v>
      </c>
      <c r="N634" t="s">
        <v>217</v>
      </c>
      <c r="O634" t="s">
        <v>263</v>
      </c>
      <c r="P634" t="s">
        <v>414</v>
      </c>
      <c r="Q634" t="s">
        <v>415</v>
      </c>
      <c r="R634" t="s">
        <v>416</v>
      </c>
      <c r="S634" t="s">
        <v>338</v>
      </c>
      <c r="T634" t="s">
        <v>339</v>
      </c>
      <c r="U634" s="61" t="s">
        <v>340</v>
      </c>
      <c r="V634" t="s">
        <v>710</v>
      </c>
      <c r="W634" t="s">
        <v>263</v>
      </c>
      <c r="X634" s="59">
        <v>23679</v>
      </c>
      <c r="Y634" s="59">
        <v>23679</v>
      </c>
      <c r="AA634" s="146" t="str">
        <f t="shared" si="141"/>
        <v>EX</v>
      </c>
      <c r="AB634" s="146">
        <f t="shared" si="143"/>
        <v>0</v>
      </c>
      <c r="AC634" t="str">
        <f t="shared" si="134"/>
        <v>EX</v>
      </c>
      <c r="AD634" s="74">
        <f t="shared" si="135"/>
        <v>23679</v>
      </c>
      <c r="AE634" s="74">
        <f t="shared" si="140"/>
        <v>23679</v>
      </c>
      <c r="AF634">
        <v>1</v>
      </c>
      <c r="AG634">
        <v>0</v>
      </c>
      <c r="AH634" s="74">
        <v>0</v>
      </c>
      <c r="AJ634" s="74">
        <f t="shared" si="136"/>
        <v>0</v>
      </c>
      <c r="AK634" s="74">
        <f t="shared" si="142"/>
        <v>23679</v>
      </c>
      <c r="AL634" t="str">
        <f t="shared" si="137"/>
        <v>N</v>
      </c>
      <c r="AN634" t="s">
        <v>77</v>
      </c>
      <c r="AO634" t="s">
        <v>76</v>
      </c>
      <c r="AP634" t="str">
        <f t="shared" si="138"/>
        <v>91</v>
      </c>
      <c r="AQ634" s="145" t="s">
        <v>1826</v>
      </c>
      <c r="AR634" t="str">
        <f t="shared" si="139"/>
        <v>1-Adjusted Base Budget</v>
      </c>
      <c r="AS634" s="145" t="s">
        <v>1827</v>
      </c>
      <c r="AT634" t="s">
        <v>213</v>
      </c>
      <c r="AV634" t="str">
        <f t="shared" si="133"/>
        <v>VPR</v>
      </c>
      <c r="AW634" t="str">
        <f t="shared" si="132"/>
        <v>VP FOR RESEARCH</v>
      </c>
    </row>
    <row r="635" spans="1:49">
      <c r="A635" s="59">
        <v>2018</v>
      </c>
      <c r="B635" t="s">
        <v>137</v>
      </c>
      <c r="C635" t="s">
        <v>749</v>
      </c>
      <c r="D635" t="s">
        <v>750</v>
      </c>
      <c r="E635" t="s">
        <v>751</v>
      </c>
      <c r="F635" t="s">
        <v>761</v>
      </c>
      <c r="G635" t="s">
        <v>762</v>
      </c>
      <c r="H635" t="s">
        <v>752</v>
      </c>
      <c r="I635" s="170" t="s">
        <v>75</v>
      </c>
      <c r="J635" t="s">
        <v>76</v>
      </c>
      <c r="K635" t="s">
        <v>214</v>
      </c>
      <c r="L635" t="s">
        <v>419</v>
      </c>
      <c r="M635" t="s">
        <v>420</v>
      </c>
      <c r="N635" t="s">
        <v>217</v>
      </c>
      <c r="O635" t="s">
        <v>263</v>
      </c>
      <c r="P635" t="s">
        <v>414</v>
      </c>
      <c r="Q635" t="s">
        <v>415</v>
      </c>
      <c r="R635" t="s">
        <v>416</v>
      </c>
      <c r="S635" t="s">
        <v>338</v>
      </c>
      <c r="T635" t="s">
        <v>339</v>
      </c>
      <c r="U635" s="61" t="s">
        <v>340</v>
      </c>
      <c r="V635" t="s">
        <v>710</v>
      </c>
      <c r="W635" t="s">
        <v>263</v>
      </c>
      <c r="X635" s="59">
        <v>128758</v>
      </c>
      <c r="Y635" s="59">
        <v>132328</v>
      </c>
      <c r="AA635" s="146" t="str">
        <f t="shared" si="141"/>
        <v>EX</v>
      </c>
      <c r="AB635" s="146">
        <f t="shared" si="143"/>
        <v>0</v>
      </c>
      <c r="AC635" t="str">
        <f t="shared" si="134"/>
        <v>EX</v>
      </c>
      <c r="AD635" s="74">
        <f t="shared" si="135"/>
        <v>132328</v>
      </c>
      <c r="AE635" s="74">
        <f t="shared" si="140"/>
        <v>132328</v>
      </c>
      <c r="AF635">
        <v>1</v>
      </c>
      <c r="AG635">
        <v>0</v>
      </c>
      <c r="AH635" s="74">
        <v>0</v>
      </c>
      <c r="AJ635" s="74">
        <f t="shared" si="136"/>
        <v>0</v>
      </c>
      <c r="AK635" s="74">
        <f t="shared" si="142"/>
        <v>132328</v>
      </c>
      <c r="AL635" t="str">
        <f t="shared" si="137"/>
        <v>N</v>
      </c>
      <c r="AN635" t="s">
        <v>77</v>
      </c>
      <c r="AO635" t="s">
        <v>76</v>
      </c>
      <c r="AP635" t="str">
        <f t="shared" si="138"/>
        <v>91</v>
      </c>
      <c r="AQ635" s="145" t="s">
        <v>1826</v>
      </c>
      <c r="AR635" t="str">
        <f t="shared" si="139"/>
        <v>1-Adjusted Base Budget</v>
      </c>
      <c r="AS635" s="145" t="s">
        <v>1827</v>
      </c>
      <c r="AT635" t="s">
        <v>213</v>
      </c>
      <c r="AV635" t="str">
        <f t="shared" si="133"/>
        <v>VPR</v>
      </c>
      <c r="AW635" t="str">
        <f t="shared" si="132"/>
        <v>VP FOR RESEARCH</v>
      </c>
    </row>
    <row r="636" spans="1:49">
      <c r="A636" s="59">
        <v>2018</v>
      </c>
      <c r="B636" t="s">
        <v>137</v>
      </c>
      <c r="C636" t="s">
        <v>749</v>
      </c>
      <c r="D636" t="s">
        <v>750</v>
      </c>
      <c r="E636" t="s">
        <v>751</v>
      </c>
      <c r="F636" t="s">
        <v>753</v>
      </c>
      <c r="G636" t="s">
        <v>754</v>
      </c>
      <c r="H636" t="s">
        <v>752</v>
      </c>
      <c r="I636" s="170" t="s">
        <v>75</v>
      </c>
      <c r="J636" t="s">
        <v>76</v>
      </c>
      <c r="K636" t="s">
        <v>214</v>
      </c>
      <c r="L636" t="s">
        <v>568</v>
      </c>
      <c r="M636" t="s">
        <v>569</v>
      </c>
      <c r="N636" t="s">
        <v>217</v>
      </c>
      <c r="O636" t="s">
        <v>263</v>
      </c>
      <c r="P636" t="s">
        <v>414</v>
      </c>
      <c r="Q636" t="s">
        <v>415</v>
      </c>
      <c r="R636" t="s">
        <v>416</v>
      </c>
      <c r="S636" t="s">
        <v>338</v>
      </c>
      <c r="T636" t="s">
        <v>339</v>
      </c>
      <c r="U636" s="61" t="s">
        <v>340</v>
      </c>
      <c r="V636" t="s">
        <v>710</v>
      </c>
      <c r="W636" t="s">
        <v>263</v>
      </c>
      <c r="X636" s="59">
        <v>3756</v>
      </c>
      <c r="Y636" s="59">
        <v>3756</v>
      </c>
      <c r="AA636" s="146" t="str">
        <f t="shared" si="141"/>
        <v>EX</v>
      </c>
      <c r="AB636" s="146">
        <f t="shared" si="143"/>
        <v>0</v>
      </c>
      <c r="AC636" t="str">
        <f t="shared" si="134"/>
        <v>EX</v>
      </c>
      <c r="AD636" s="74">
        <f t="shared" si="135"/>
        <v>3756</v>
      </c>
      <c r="AE636" s="74">
        <f t="shared" si="140"/>
        <v>3756</v>
      </c>
      <c r="AF636">
        <v>1</v>
      </c>
      <c r="AG636">
        <v>0</v>
      </c>
      <c r="AH636" s="74">
        <v>0</v>
      </c>
      <c r="AJ636" s="74">
        <f t="shared" si="136"/>
        <v>0</v>
      </c>
      <c r="AK636" s="74">
        <f t="shared" si="142"/>
        <v>3756</v>
      </c>
      <c r="AL636" t="str">
        <f t="shared" si="137"/>
        <v>N</v>
      </c>
      <c r="AN636" t="s">
        <v>77</v>
      </c>
      <c r="AO636" t="s">
        <v>76</v>
      </c>
      <c r="AP636" t="str">
        <f t="shared" si="138"/>
        <v>91</v>
      </c>
      <c r="AQ636" s="145" t="s">
        <v>1826</v>
      </c>
      <c r="AR636" t="str">
        <f t="shared" si="139"/>
        <v>1-Adjusted Base Budget</v>
      </c>
      <c r="AS636" s="145" t="s">
        <v>1827</v>
      </c>
      <c r="AT636" t="s">
        <v>213</v>
      </c>
      <c r="AV636" t="str">
        <f t="shared" si="133"/>
        <v>VPR</v>
      </c>
      <c r="AW636" t="str">
        <f t="shared" si="132"/>
        <v>VP FOR RESEARCH</v>
      </c>
    </row>
    <row r="637" spans="1:49">
      <c r="A637" s="59">
        <v>2018</v>
      </c>
      <c r="B637" t="s">
        <v>137</v>
      </c>
      <c r="C637" t="s">
        <v>749</v>
      </c>
      <c r="D637" t="s">
        <v>750</v>
      </c>
      <c r="E637" t="s">
        <v>751</v>
      </c>
      <c r="F637" t="s">
        <v>755</v>
      </c>
      <c r="G637" t="s">
        <v>756</v>
      </c>
      <c r="H637" t="s">
        <v>752</v>
      </c>
      <c r="I637" s="170" t="s">
        <v>75</v>
      </c>
      <c r="J637" t="s">
        <v>76</v>
      </c>
      <c r="K637" t="s">
        <v>214</v>
      </c>
      <c r="L637" t="s">
        <v>568</v>
      </c>
      <c r="M637" t="s">
        <v>569</v>
      </c>
      <c r="N637" t="s">
        <v>217</v>
      </c>
      <c r="O637" t="s">
        <v>263</v>
      </c>
      <c r="P637" t="s">
        <v>414</v>
      </c>
      <c r="Q637" t="s">
        <v>415</v>
      </c>
      <c r="R637" t="s">
        <v>416</v>
      </c>
      <c r="S637" t="s">
        <v>338</v>
      </c>
      <c r="T637" t="s">
        <v>339</v>
      </c>
      <c r="U637" s="61" t="s">
        <v>340</v>
      </c>
      <c r="V637" t="s">
        <v>710</v>
      </c>
      <c r="W637" t="s">
        <v>263</v>
      </c>
      <c r="X637" s="59">
        <v>8622</v>
      </c>
      <c r="Y637" s="59">
        <v>8622</v>
      </c>
      <c r="AA637" s="146" t="str">
        <f t="shared" si="141"/>
        <v>EX</v>
      </c>
      <c r="AB637" s="146">
        <f t="shared" si="143"/>
        <v>0</v>
      </c>
      <c r="AC637" t="str">
        <f t="shared" si="134"/>
        <v>EX</v>
      </c>
      <c r="AD637" s="74">
        <f t="shared" si="135"/>
        <v>8622</v>
      </c>
      <c r="AE637" s="74">
        <f t="shared" si="140"/>
        <v>8622</v>
      </c>
      <c r="AF637">
        <v>1</v>
      </c>
      <c r="AG637">
        <v>0</v>
      </c>
      <c r="AH637" s="74">
        <v>0</v>
      </c>
      <c r="AJ637" s="74">
        <f t="shared" si="136"/>
        <v>0</v>
      </c>
      <c r="AK637" s="74">
        <f t="shared" si="142"/>
        <v>8622</v>
      </c>
      <c r="AL637" t="str">
        <f t="shared" si="137"/>
        <v>N</v>
      </c>
      <c r="AN637" t="s">
        <v>77</v>
      </c>
      <c r="AO637" t="s">
        <v>76</v>
      </c>
      <c r="AP637" t="str">
        <f t="shared" si="138"/>
        <v>91</v>
      </c>
      <c r="AQ637" s="145" t="s">
        <v>1826</v>
      </c>
      <c r="AR637" t="str">
        <f t="shared" si="139"/>
        <v>1-Adjusted Base Budget</v>
      </c>
      <c r="AS637" s="145" t="s">
        <v>1827</v>
      </c>
      <c r="AT637" t="s">
        <v>213</v>
      </c>
      <c r="AV637" t="str">
        <f t="shared" si="133"/>
        <v>VPR</v>
      </c>
      <c r="AW637" t="str">
        <f t="shared" si="132"/>
        <v>VP FOR RESEARCH</v>
      </c>
    </row>
    <row r="638" spans="1:49">
      <c r="A638" s="59">
        <v>2018</v>
      </c>
      <c r="B638" t="s">
        <v>137</v>
      </c>
      <c r="C638" t="s">
        <v>749</v>
      </c>
      <c r="D638" t="s">
        <v>750</v>
      </c>
      <c r="E638" t="s">
        <v>751</v>
      </c>
      <c r="F638" t="s">
        <v>757</v>
      </c>
      <c r="G638" t="s">
        <v>758</v>
      </c>
      <c r="H638" t="s">
        <v>752</v>
      </c>
      <c r="I638" s="170" t="s">
        <v>75</v>
      </c>
      <c r="J638" t="s">
        <v>76</v>
      </c>
      <c r="K638" t="s">
        <v>214</v>
      </c>
      <c r="L638" t="s">
        <v>568</v>
      </c>
      <c r="M638" t="s">
        <v>569</v>
      </c>
      <c r="N638" t="s">
        <v>217</v>
      </c>
      <c r="O638" t="s">
        <v>263</v>
      </c>
      <c r="P638" t="s">
        <v>414</v>
      </c>
      <c r="Q638" t="s">
        <v>415</v>
      </c>
      <c r="R638" t="s">
        <v>416</v>
      </c>
      <c r="S638" t="s">
        <v>338</v>
      </c>
      <c r="T638" t="s">
        <v>339</v>
      </c>
      <c r="U638" s="61" t="s">
        <v>340</v>
      </c>
      <c r="V638" t="s">
        <v>710</v>
      </c>
      <c r="W638" t="s">
        <v>263</v>
      </c>
      <c r="X638" s="59">
        <v>12446</v>
      </c>
      <c r="Y638" s="59">
        <v>12446</v>
      </c>
      <c r="AA638" s="146" t="str">
        <f t="shared" si="141"/>
        <v>EX</v>
      </c>
      <c r="AB638" s="146">
        <f t="shared" si="143"/>
        <v>0</v>
      </c>
      <c r="AC638" t="str">
        <f t="shared" si="134"/>
        <v>EX</v>
      </c>
      <c r="AD638" s="74">
        <f t="shared" si="135"/>
        <v>12446</v>
      </c>
      <c r="AE638" s="74">
        <f t="shared" si="140"/>
        <v>12446</v>
      </c>
      <c r="AF638">
        <v>1</v>
      </c>
      <c r="AG638">
        <v>0</v>
      </c>
      <c r="AH638" s="74">
        <v>0</v>
      </c>
      <c r="AJ638" s="74">
        <f t="shared" si="136"/>
        <v>0</v>
      </c>
      <c r="AK638" s="74">
        <f t="shared" si="142"/>
        <v>12446</v>
      </c>
      <c r="AL638" t="str">
        <f t="shared" si="137"/>
        <v>N</v>
      </c>
      <c r="AN638" t="s">
        <v>77</v>
      </c>
      <c r="AO638" t="s">
        <v>76</v>
      </c>
      <c r="AP638" t="str">
        <f t="shared" si="138"/>
        <v>91</v>
      </c>
      <c r="AQ638" s="145" t="s">
        <v>1826</v>
      </c>
      <c r="AR638" t="str">
        <f t="shared" si="139"/>
        <v>1-Adjusted Base Budget</v>
      </c>
      <c r="AS638" s="145" t="s">
        <v>1827</v>
      </c>
      <c r="AT638" t="s">
        <v>213</v>
      </c>
      <c r="AV638" t="str">
        <f t="shared" si="133"/>
        <v>VPR</v>
      </c>
      <c r="AW638" t="str">
        <f t="shared" si="132"/>
        <v>VP FOR RESEARCH</v>
      </c>
    </row>
    <row r="639" spans="1:49">
      <c r="A639" s="59">
        <v>2018</v>
      </c>
      <c r="B639" t="s">
        <v>137</v>
      </c>
      <c r="C639" t="s">
        <v>749</v>
      </c>
      <c r="D639" t="s">
        <v>750</v>
      </c>
      <c r="E639" t="s">
        <v>751</v>
      </c>
      <c r="F639" t="s">
        <v>228</v>
      </c>
      <c r="H639" t="s">
        <v>752</v>
      </c>
      <c r="I639" s="170" t="s">
        <v>75</v>
      </c>
      <c r="J639" t="s">
        <v>76</v>
      </c>
      <c r="K639" t="s">
        <v>214</v>
      </c>
      <c r="L639" t="s">
        <v>421</v>
      </c>
      <c r="M639" t="s">
        <v>422</v>
      </c>
      <c r="N639" t="s">
        <v>217</v>
      </c>
      <c r="O639" t="s">
        <v>263</v>
      </c>
      <c r="P639" t="s">
        <v>367</v>
      </c>
      <c r="Q639" t="s">
        <v>368</v>
      </c>
      <c r="R639" t="s">
        <v>369</v>
      </c>
      <c r="S639" t="s">
        <v>370</v>
      </c>
      <c r="T639" t="s">
        <v>368</v>
      </c>
      <c r="U639" s="61" t="s">
        <v>371</v>
      </c>
      <c r="V639" t="s">
        <v>710</v>
      </c>
      <c r="W639" t="s">
        <v>263</v>
      </c>
      <c r="X639" s="59">
        <v>8800</v>
      </c>
      <c r="Y639" s="59">
        <v>3800</v>
      </c>
      <c r="AA639" s="146" t="str">
        <f t="shared" si="141"/>
        <v>EX</v>
      </c>
      <c r="AB639" s="146">
        <f t="shared" si="143"/>
        <v>0</v>
      </c>
      <c r="AC639" t="str">
        <f t="shared" si="134"/>
        <v>EX</v>
      </c>
      <c r="AD639" s="74">
        <f t="shared" si="135"/>
        <v>3800</v>
      </c>
      <c r="AE639" s="74">
        <f t="shared" si="140"/>
        <v>3800</v>
      </c>
      <c r="AF639">
        <v>1</v>
      </c>
      <c r="AG639">
        <v>0</v>
      </c>
      <c r="AH639" s="74">
        <v>0</v>
      </c>
      <c r="AJ639" s="74">
        <f t="shared" si="136"/>
        <v>0</v>
      </c>
      <c r="AK639" s="74">
        <f t="shared" si="142"/>
        <v>3800</v>
      </c>
      <c r="AL639" t="str">
        <f t="shared" si="137"/>
        <v>N</v>
      </c>
      <c r="AN639" t="s">
        <v>77</v>
      </c>
      <c r="AO639" t="s">
        <v>76</v>
      </c>
      <c r="AP639" t="str">
        <f t="shared" si="138"/>
        <v>91</v>
      </c>
      <c r="AQ639" s="145" t="s">
        <v>1826</v>
      </c>
      <c r="AR639" t="str">
        <f t="shared" si="139"/>
        <v>1-Adjusted Base Budget</v>
      </c>
      <c r="AS639" s="145" t="s">
        <v>1827</v>
      </c>
      <c r="AT639" t="s">
        <v>213</v>
      </c>
      <c r="AV639" t="str">
        <f t="shared" si="133"/>
        <v>VPR</v>
      </c>
      <c r="AW639" t="str">
        <f t="shared" si="132"/>
        <v>VP FOR RESEARCH</v>
      </c>
    </row>
    <row r="640" spans="1:49">
      <c r="A640" s="59">
        <v>2018</v>
      </c>
      <c r="B640" t="s">
        <v>137</v>
      </c>
      <c r="C640" t="s">
        <v>749</v>
      </c>
      <c r="D640" t="s">
        <v>750</v>
      </c>
      <c r="E640" t="s">
        <v>751</v>
      </c>
      <c r="F640" t="s">
        <v>228</v>
      </c>
      <c r="H640" t="s">
        <v>752</v>
      </c>
      <c r="I640" s="170" t="s">
        <v>75</v>
      </c>
      <c r="J640" t="s">
        <v>76</v>
      </c>
      <c r="K640" t="s">
        <v>214</v>
      </c>
      <c r="L640" t="s">
        <v>423</v>
      </c>
      <c r="M640" t="s">
        <v>424</v>
      </c>
      <c r="N640" t="s">
        <v>217</v>
      </c>
      <c r="O640" t="s">
        <v>263</v>
      </c>
      <c r="P640" t="s">
        <v>367</v>
      </c>
      <c r="Q640" t="s">
        <v>368</v>
      </c>
      <c r="R640" t="s">
        <v>369</v>
      </c>
      <c r="S640" t="s">
        <v>370</v>
      </c>
      <c r="T640" t="s">
        <v>368</v>
      </c>
      <c r="U640" s="61" t="s">
        <v>371</v>
      </c>
      <c r="V640" t="s">
        <v>710</v>
      </c>
      <c r="W640" t="s">
        <v>263</v>
      </c>
      <c r="X640" s="59">
        <v>2000</v>
      </c>
      <c r="Y640" s="59">
        <v>0</v>
      </c>
      <c r="AA640" s="146" t="str">
        <f t="shared" si="141"/>
        <v>EX</v>
      </c>
      <c r="AB640" s="146">
        <f t="shared" si="143"/>
        <v>0</v>
      </c>
      <c r="AC640" t="str">
        <f t="shared" si="134"/>
        <v>EX</v>
      </c>
      <c r="AD640" s="74">
        <f t="shared" si="135"/>
        <v>0</v>
      </c>
      <c r="AE640" s="74">
        <f t="shared" si="140"/>
        <v>0</v>
      </c>
      <c r="AF640">
        <v>1</v>
      </c>
      <c r="AG640">
        <v>0</v>
      </c>
      <c r="AH640" s="74">
        <v>0</v>
      </c>
      <c r="AJ640" s="74">
        <f t="shared" si="136"/>
        <v>0</v>
      </c>
      <c r="AK640" s="74">
        <f t="shared" si="142"/>
        <v>0</v>
      </c>
      <c r="AL640" t="str">
        <f t="shared" si="137"/>
        <v>N</v>
      </c>
      <c r="AN640" t="s">
        <v>77</v>
      </c>
      <c r="AO640" t="s">
        <v>76</v>
      </c>
      <c r="AP640" t="str">
        <f t="shared" si="138"/>
        <v>91</v>
      </c>
      <c r="AQ640" s="145" t="s">
        <v>1826</v>
      </c>
      <c r="AR640" t="str">
        <f t="shared" si="139"/>
        <v>1-Adjusted Base Budget</v>
      </c>
      <c r="AS640" s="145" t="s">
        <v>1827</v>
      </c>
      <c r="AT640" t="s">
        <v>213</v>
      </c>
      <c r="AV640" t="str">
        <f t="shared" si="133"/>
        <v>VPR</v>
      </c>
      <c r="AW640" t="str">
        <f t="shared" si="132"/>
        <v>VP FOR RESEARCH</v>
      </c>
    </row>
    <row r="641" spans="1:49">
      <c r="A641" s="59">
        <v>2018</v>
      </c>
      <c r="B641" t="s">
        <v>137</v>
      </c>
      <c r="C641" t="s">
        <v>749</v>
      </c>
      <c r="D641" t="s">
        <v>750</v>
      </c>
      <c r="E641" t="s">
        <v>751</v>
      </c>
      <c r="F641" t="s">
        <v>228</v>
      </c>
      <c r="H641" t="s">
        <v>752</v>
      </c>
      <c r="I641" s="170" t="s">
        <v>75</v>
      </c>
      <c r="J641" t="s">
        <v>76</v>
      </c>
      <c r="K641" t="s">
        <v>214</v>
      </c>
      <c r="L641" t="s">
        <v>425</v>
      </c>
      <c r="M641" t="s">
        <v>426</v>
      </c>
      <c r="N641" t="s">
        <v>217</v>
      </c>
      <c r="O641" t="s">
        <v>263</v>
      </c>
      <c r="P641" t="s">
        <v>367</v>
      </c>
      <c r="Q641" t="s">
        <v>368</v>
      </c>
      <c r="R641" t="s">
        <v>369</v>
      </c>
      <c r="S641" t="s">
        <v>370</v>
      </c>
      <c r="T641" t="s">
        <v>368</v>
      </c>
      <c r="U641" s="61" t="s">
        <v>371</v>
      </c>
      <c r="V641" t="s">
        <v>710</v>
      </c>
      <c r="W641" t="s">
        <v>263</v>
      </c>
      <c r="X641" s="59">
        <v>29800</v>
      </c>
      <c r="Y641" s="59">
        <v>29800</v>
      </c>
      <c r="AA641" s="146" t="str">
        <f t="shared" si="141"/>
        <v>EX</v>
      </c>
      <c r="AB641" s="146">
        <f t="shared" si="143"/>
        <v>0</v>
      </c>
      <c r="AC641" t="str">
        <f t="shared" si="134"/>
        <v>EX</v>
      </c>
      <c r="AD641" s="74">
        <f t="shared" si="135"/>
        <v>29800</v>
      </c>
      <c r="AE641" s="74">
        <f t="shared" si="140"/>
        <v>29800</v>
      </c>
      <c r="AF641">
        <v>1</v>
      </c>
      <c r="AG641">
        <v>0</v>
      </c>
      <c r="AH641" s="74">
        <v>0</v>
      </c>
      <c r="AJ641" s="74">
        <f t="shared" si="136"/>
        <v>0</v>
      </c>
      <c r="AK641" s="74">
        <f t="shared" si="142"/>
        <v>29800</v>
      </c>
      <c r="AL641" t="str">
        <f t="shared" si="137"/>
        <v>N</v>
      </c>
      <c r="AN641" t="s">
        <v>77</v>
      </c>
      <c r="AO641" t="s">
        <v>76</v>
      </c>
      <c r="AP641" t="str">
        <f t="shared" si="138"/>
        <v>91</v>
      </c>
      <c r="AQ641" s="145" t="s">
        <v>1826</v>
      </c>
      <c r="AR641" t="str">
        <f t="shared" si="139"/>
        <v>1-Adjusted Base Budget</v>
      </c>
      <c r="AS641" s="145" t="s">
        <v>1827</v>
      </c>
      <c r="AT641" t="s">
        <v>213</v>
      </c>
      <c r="AV641" t="str">
        <f t="shared" si="133"/>
        <v>VPR</v>
      </c>
      <c r="AW641" t="str">
        <f t="shared" si="132"/>
        <v>VP FOR RESEARCH</v>
      </c>
    </row>
    <row r="642" spans="1:49">
      <c r="A642" s="59">
        <v>2018</v>
      </c>
      <c r="B642" t="s">
        <v>137</v>
      </c>
      <c r="C642" t="s">
        <v>749</v>
      </c>
      <c r="D642" t="s">
        <v>750</v>
      </c>
      <c r="E642" t="s">
        <v>751</v>
      </c>
      <c r="F642" t="s">
        <v>228</v>
      </c>
      <c r="H642" t="s">
        <v>752</v>
      </c>
      <c r="I642" s="170" t="s">
        <v>75</v>
      </c>
      <c r="J642" t="s">
        <v>76</v>
      </c>
      <c r="K642" t="s">
        <v>214</v>
      </c>
      <c r="L642" t="s">
        <v>427</v>
      </c>
      <c r="M642" t="s">
        <v>428</v>
      </c>
      <c r="N642" t="s">
        <v>217</v>
      </c>
      <c r="O642" t="s">
        <v>263</v>
      </c>
      <c r="P642" t="s">
        <v>367</v>
      </c>
      <c r="Q642" t="s">
        <v>368</v>
      </c>
      <c r="R642" t="s">
        <v>369</v>
      </c>
      <c r="S642" t="s">
        <v>370</v>
      </c>
      <c r="T642" t="s">
        <v>368</v>
      </c>
      <c r="U642" s="61" t="s">
        <v>371</v>
      </c>
      <c r="V642" t="s">
        <v>710</v>
      </c>
      <c r="W642" t="s">
        <v>263</v>
      </c>
      <c r="X642" s="59">
        <v>300</v>
      </c>
      <c r="Y642" s="59">
        <v>300</v>
      </c>
      <c r="AA642" s="146" t="str">
        <f t="shared" si="141"/>
        <v>EX</v>
      </c>
      <c r="AB642" s="146">
        <f t="shared" si="143"/>
        <v>0</v>
      </c>
      <c r="AC642" t="str">
        <f t="shared" si="134"/>
        <v>EX</v>
      </c>
      <c r="AD642" s="74">
        <f t="shared" si="135"/>
        <v>300</v>
      </c>
      <c r="AE642" s="74">
        <f t="shared" si="140"/>
        <v>300</v>
      </c>
      <c r="AF642">
        <v>1</v>
      </c>
      <c r="AG642">
        <v>0</v>
      </c>
      <c r="AH642" s="74">
        <v>0</v>
      </c>
      <c r="AJ642" s="74">
        <f t="shared" si="136"/>
        <v>0</v>
      </c>
      <c r="AK642" s="74">
        <f t="shared" si="142"/>
        <v>300</v>
      </c>
      <c r="AL642" t="str">
        <f t="shared" si="137"/>
        <v>N</v>
      </c>
      <c r="AN642" t="s">
        <v>77</v>
      </c>
      <c r="AO642" t="s">
        <v>76</v>
      </c>
      <c r="AP642" t="str">
        <f t="shared" si="138"/>
        <v>91</v>
      </c>
      <c r="AQ642" s="145" t="s">
        <v>1826</v>
      </c>
      <c r="AR642" t="str">
        <f t="shared" si="139"/>
        <v>1-Adjusted Base Budget</v>
      </c>
      <c r="AS642" s="145" t="s">
        <v>1827</v>
      </c>
      <c r="AT642" t="s">
        <v>213</v>
      </c>
      <c r="AV642" t="str">
        <f t="shared" si="133"/>
        <v>VPR</v>
      </c>
      <c r="AW642" t="str">
        <f t="shared" si="132"/>
        <v>VP FOR RESEARCH</v>
      </c>
    </row>
    <row r="643" spans="1:49">
      <c r="A643" s="59">
        <v>2018</v>
      </c>
      <c r="B643" t="s">
        <v>137</v>
      </c>
      <c r="C643" t="s">
        <v>749</v>
      </c>
      <c r="D643" t="s">
        <v>750</v>
      </c>
      <c r="E643" t="s">
        <v>751</v>
      </c>
      <c r="F643" t="s">
        <v>228</v>
      </c>
      <c r="H643" t="s">
        <v>752</v>
      </c>
      <c r="I643" s="170" t="s">
        <v>75</v>
      </c>
      <c r="J643" t="s">
        <v>76</v>
      </c>
      <c r="K643" t="s">
        <v>214</v>
      </c>
      <c r="L643" t="s">
        <v>315</v>
      </c>
      <c r="M643" t="s">
        <v>316</v>
      </c>
      <c r="N643" t="s">
        <v>217</v>
      </c>
      <c r="O643" t="s">
        <v>263</v>
      </c>
      <c r="P643" t="s">
        <v>317</v>
      </c>
      <c r="Q643" t="s">
        <v>318</v>
      </c>
      <c r="R643" t="s">
        <v>319</v>
      </c>
      <c r="S643" t="s">
        <v>281</v>
      </c>
      <c r="T643" t="s">
        <v>282</v>
      </c>
      <c r="U643" s="61" t="s">
        <v>283</v>
      </c>
      <c r="V643" t="s">
        <v>710</v>
      </c>
      <c r="W643" t="s">
        <v>219</v>
      </c>
      <c r="X643" s="59">
        <v>114702</v>
      </c>
      <c r="Y643" s="59">
        <v>114702</v>
      </c>
      <c r="AA643" s="146" t="str">
        <f t="shared" si="141"/>
        <v>IN</v>
      </c>
      <c r="AB643" s="146" t="str">
        <f t="shared" si="143"/>
        <v>10cr</v>
      </c>
      <c r="AC643" t="str">
        <f t="shared" si="134"/>
        <v>Allot/Xfer IN</v>
      </c>
      <c r="AD643" s="74">
        <f t="shared" si="135"/>
        <v>-114702</v>
      </c>
      <c r="AE643" s="74">
        <f t="shared" si="140"/>
        <v>114702</v>
      </c>
      <c r="AF643">
        <v>1</v>
      </c>
      <c r="AG643">
        <v>0</v>
      </c>
      <c r="AH643" s="74">
        <v>0</v>
      </c>
      <c r="AJ643" s="74">
        <f t="shared" si="136"/>
        <v>0</v>
      </c>
      <c r="AK643" s="74">
        <f t="shared" si="142"/>
        <v>114702</v>
      </c>
      <c r="AL643" t="str">
        <f t="shared" si="137"/>
        <v>N</v>
      </c>
      <c r="AN643" t="s">
        <v>77</v>
      </c>
      <c r="AO643" t="s">
        <v>76</v>
      </c>
      <c r="AP643" t="str">
        <f t="shared" si="138"/>
        <v>91</v>
      </c>
      <c r="AQ643" s="145" t="s">
        <v>1826</v>
      </c>
      <c r="AR643" t="str">
        <f t="shared" si="139"/>
        <v>1-Adjusted Base Budget</v>
      </c>
      <c r="AS643" s="145" t="s">
        <v>1827</v>
      </c>
      <c r="AT643" t="s">
        <v>213</v>
      </c>
      <c r="AV643" t="str">
        <f t="shared" si="133"/>
        <v>VPR</v>
      </c>
      <c r="AW643" t="str">
        <f t="shared" si="132"/>
        <v>VP FOR RESEARCH</v>
      </c>
    </row>
    <row r="644" spans="1:49">
      <c r="A644" s="59">
        <v>2018</v>
      </c>
      <c r="B644" t="s">
        <v>137</v>
      </c>
      <c r="C644" t="s">
        <v>770</v>
      </c>
      <c r="D644" t="s">
        <v>771</v>
      </c>
      <c r="E644" t="s">
        <v>772</v>
      </c>
      <c r="F644" t="s">
        <v>228</v>
      </c>
      <c r="H644" t="s">
        <v>771</v>
      </c>
      <c r="I644" s="170" t="s">
        <v>75</v>
      </c>
      <c r="J644" t="s">
        <v>76</v>
      </c>
      <c r="K644" t="s">
        <v>214</v>
      </c>
      <c r="L644" t="s">
        <v>125</v>
      </c>
      <c r="M644" t="s">
        <v>334</v>
      </c>
      <c r="N644" t="s">
        <v>217</v>
      </c>
      <c r="O644" t="s">
        <v>263</v>
      </c>
      <c r="P644" t="s">
        <v>335</v>
      </c>
      <c r="Q644" t="s">
        <v>336</v>
      </c>
      <c r="R644" t="s">
        <v>337</v>
      </c>
      <c r="S644" t="s">
        <v>338</v>
      </c>
      <c r="T644" t="s">
        <v>339</v>
      </c>
      <c r="U644" s="61" t="s">
        <v>340</v>
      </c>
      <c r="V644" t="s">
        <v>710</v>
      </c>
      <c r="W644" t="s">
        <v>263</v>
      </c>
      <c r="X644" s="59">
        <v>267639</v>
      </c>
      <c r="Y644" s="59">
        <v>267639</v>
      </c>
      <c r="AA644" s="146" t="str">
        <f t="shared" si="141"/>
        <v>EX</v>
      </c>
      <c r="AB644" s="146">
        <f t="shared" si="143"/>
        <v>0</v>
      </c>
      <c r="AC644" t="str">
        <f t="shared" si="134"/>
        <v>EX</v>
      </c>
      <c r="AD644" s="74">
        <f t="shared" si="135"/>
        <v>267639</v>
      </c>
      <c r="AE644" s="74">
        <f t="shared" si="140"/>
        <v>267639</v>
      </c>
      <c r="AF644">
        <v>1.3809</v>
      </c>
      <c r="AG644">
        <v>7392</v>
      </c>
      <c r="AH644" s="74">
        <v>-5727.4746000000232</v>
      </c>
      <c r="AJ644" s="74">
        <f t="shared" si="136"/>
        <v>1664.5253999999768</v>
      </c>
      <c r="AK644" s="74">
        <f t="shared" si="142"/>
        <v>269303.52539999998</v>
      </c>
      <c r="AL644" t="str">
        <f t="shared" si="137"/>
        <v>Y</v>
      </c>
      <c r="AN644" t="s">
        <v>77</v>
      </c>
      <c r="AO644" t="s">
        <v>76</v>
      </c>
      <c r="AP644" t="str">
        <f t="shared" si="138"/>
        <v>99</v>
      </c>
      <c r="AQ644" s="145" t="s">
        <v>1826</v>
      </c>
      <c r="AR644" t="str">
        <f t="shared" si="139"/>
        <v>2-Provision for Compensation Incr</v>
      </c>
      <c r="AS644" s="145" t="s">
        <v>1827</v>
      </c>
      <c r="AT644" t="s">
        <v>213</v>
      </c>
      <c r="AV644" t="str">
        <f t="shared" si="133"/>
        <v>VPR</v>
      </c>
      <c r="AW644" t="str">
        <f t="shared" si="132"/>
        <v>VP FOR RESEARCH</v>
      </c>
    </row>
    <row r="645" spans="1:49">
      <c r="A645" s="59">
        <v>2018</v>
      </c>
      <c r="B645" t="s">
        <v>137</v>
      </c>
      <c r="C645" t="s">
        <v>770</v>
      </c>
      <c r="D645" t="s">
        <v>771</v>
      </c>
      <c r="E645" t="s">
        <v>772</v>
      </c>
      <c r="F645" t="s">
        <v>228</v>
      </c>
      <c r="H645" t="s">
        <v>771</v>
      </c>
      <c r="I645" s="170" t="s">
        <v>75</v>
      </c>
      <c r="J645" t="s">
        <v>76</v>
      </c>
      <c r="K645" t="s">
        <v>214</v>
      </c>
      <c r="L645" t="s">
        <v>125</v>
      </c>
      <c r="M645" t="s">
        <v>334</v>
      </c>
      <c r="N645" t="s">
        <v>341</v>
      </c>
      <c r="O645" t="s">
        <v>263</v>
      </c>
      <c r="P645" t="s">
        <v>335</v>
      </c>
      <c r="Q645" t="s">
        <v>336</v>
      </c>
      <c r="R645" t="s">
        <v>337</v>
      </c>
      <c r="S645" t="s">
        <v>338</v>
      </c>
      <c r="T645" t="s">
        <v>339</v>
      </c>
      <c r="U645" s="61" t="s">
        <v>340</v>
      </c>
      <c r="V645" t="s">
        <v>710</v>
      </c>
      <c r="W645" t="s">
        <v>263</v>
      </c>
      <c r="X645" s="59">
        <v>139019</v>
      </c>
      <c r="Y645" s="59">
        <v>139019</v>
      </c>
      <c r="AA645" s="146" t="str">
        <f t="shared" si="141"/>
        <v>EX</v>
      </c>
      <c r="AB645" s="146">
        <f t="shared" si="143"/>
        <v>0</v>
      </c>
      <c r="AC645" t="str">
        <f t="shared" si="134"/>
        <v>EX</v>
      </c>
      <c r="AD645" s="74">
        <f t="shared" si="135"/>
        <v>139019</v>
      </c>
      <c r="AE645" s="74">
        <f t="shared" si="140"/>
        <v>139019</v>
      </c>
      <c r="AF645">
        <v>1.3809</v>
      </c>
      <c r="AG645">
        <v>3839</v>
      </c>
      <c r="AH645" s="74">
        <v>-2975.006600000012</v>
      </c>
      <c r="AJ645" s="74">
        <f t="shared" si="136"/>
        <v>863.99339999998801</v>
      </c>
      <c r="AK645" s="74">
        <f t="shared" si="142"/>
        <v>139882.99339999998</v>
      </c>
      <c r="AL645" t="str">
        <f t="shared" si="137"/>
        <v>Y</v>
      </c>
      <c r="AN645" t="s">
        <v>77</v>
      </c>
      <c r="AO645" t="s">
        <v>76</v>
      </c>
      <c r="AP645" t="str">
        <f t="shared" si="138"/>
        <v>99</v>
      </c>
      <c r="AQ645" s="145" t="s">
        <v>1826</v>
      </c>
      <c r="AR645" t="str">
        <f t="shared" si="139"/>
        <v>2-Provision for Compensation Incr</v>
      </c>
      <c r="AS645" s="145" t="s">
        <v>1827</v>
      </c>
      <c r="AT645" t="s">
        <v>213</v>
      </c>
      <c r="AV645" t="str">
        <f t="shared" si="133"/>
        <v>VPR</v>
      </c>
      <c r="AW645" t="str">
        <f t="shared" si="132"/>
        <v>VP FOR RESEARCH</v>
      </c>
    </row>
    <row r="646" spans="1:49">
      <c r="A646" s="59">
        <v>2018</v>
      </c>
      <c r="B646" t="s">
        <v>137</v>
      </c>
      <c r="C646" t="s">
        <v>770</v>
      </c>
      <c r="D646" t="s">
        <v>771</v>
      </c>
      <c r="E646" t="s">
        <v>773</v>
      </c>
      <c r="F646" t="s">
        <v>228</v>
      </c>
      <c r="H646" t="s">
        <v>774</v>
      </c>
      <c r="I646" s="170" t="s">
        <v>75</v>
      </c>
      <c r="J646" t="s">
        <v>76</v>
      </c>
      <c r="K646" t="s">
        <v>214</v>
      </c>
      <c r="L646" t="s">
        <v>775</v>
      </c>
      <c r="M646" t="s">
        <v>776</v>
      </c>
      <c r="N646" t="s">
        <v>217</v>
      </c>
      <c r="O646" t="s">
        <v>662</v>
      </c>
      <c r="P646" t="s">
        <v>663</v>
      </c>
      <c r="Q646" t="s">
        <v>664</v>
      </c>
      <c r="R646" t="s">
        <v>665</v>
      </c>
      <c r="S646" t="s">
        <v>264</v>
      </c>
      <c r="T646" t="s">
        <v>265</v>
      </c>
      <c r="U646" s="61" t="s">
        <v>266</v>
      </c>
      <c r="V646" t="s">
        <v>710</v>
      </c>
      <c r="W646" t="s">
        <v>263</v>
      </c>
      <c r="X646" s="59">
        <v>5400</v>
      </c>
      <c r="Y646" s="59">
        <v>5400</v>
      </c>
      <c r="AA646" s="146" t="str">
        <f t="shared" si="141"/>
        <v>EE</v>
      </c>
      <c r="AB646" s="146">
        <f t="shared" si="143"/>
        <v>0</v>
      </c>
      <c r="AC646" t="str">
        <f t="shared" si="134"/>
        <v>EX</v>
      </c>
      <c r="AD646" s="74">
        <f t="shared" si="135"/>
        <v>5400</v>
      </c>
      <c r="AE646" s="74">
        <f t="shared" si="140"/>
        <v>5400</v>
      </c>
      <c r="AF646">
        <v>1</v>
      </c>
      <c r="AG646">
        <v>0</v>
      </c>
      <c r="AH646" s="74">
        <v>0</v>
      </c>
      <c r="AJ646" s="74">
        <f t="shared" si="136"/>
        <v>0</v>
      </c>
      <c r="AK646" s="74">
        <f t="shared" si="142"/>
        <v>5400</v>
      </c>
      <c r="AL646" t="str">
        <f t="shared" si="137"/>
        <v>N</v>
      </c>
      <c r="AN646" t="s">
        <v>77</v>
      </c>
      <c r="AO646" t="s">
        <v>76</v>
      </c>
      <c r="AP646" t="str">
        <f t="shared" si="138"/>
        <v>91</v>
      </c>
      <c r="AQ646" s="145" t="s">
        <v>1826</v>
      </c>
      <c r="AR646" t="str">
        <f t="shared" si="139"/>
        <v>1-Adjusted Base Budget</v>
      </c>
      <c r="AS646" s="145" t="s">
        <v>1827</v>
      </c>
      <c r="AT646" t="s">
        <v>213</v>
      </c>
      <c r="AV646" t="str">
        <f t="shared" si="133"/>
        <v>VPR</v>
      </c>
      <c r="AW646" t="str">
        <f t="shared" ref="AW646:AW709" si="144" xml:space="preserve"> IF(AND($AN646="UAVP",$Z646="OE"),$AO646 &amp; "-ONLINE EDUCATION",IF(AND($AN646="VPIT",OR($Z646="SS",$Z646="IT")),$AO646 &amp; "-SHARED SERVICES",$AO646))</f>
        <v>VP FOR RESEARCH</v>
      </c>
    </row>
    <row r="647" spans="1:49">
      <c r="A647" s="59">
        <v>2018</v>
      </c>
      <c r="B647" t="s">
        <v>137</v>
      </c>
      <c r="C647" t="s">
        <v>770</v>
      </c>
      <c r="D647" t="s">
        <v>771</v>
      </c>
      <c r="E647">
        <v>1914000</v>
      </c>
      <c r="F647" t="s">
        <v>228</v>
      </c>
      <c r="H647" t="s">
        <v>771</v>
      </c>
      <c r="I647" s="170" t="s">
        <v>75</v>
      </c>
      <c r="J647" t="s">
        <v>76</v>
      </c>
      <c r="K647" t="s">
        <v>214</v>
      </c>
      <c r="L647" t="s">
        <v>126</v>
      </c>
      <c r="M647" t="s">
        <v>345</v>
      </c>
      <c r="N647" t="s">
        <v>217</v>
      </c>
      <c r="O647" t="s">
        <v>263</v>
      </c>
      <c r="P647" t="s">
        <v>346</v>
      </c>
      <c r="Q647" t="s">
        <v>345</v>
      </c>
      <c r="R647" t="s">
        <v>347</v>
      </c>
      <c r="S647" t="s">
        <v>338</v>
      </c>
      <c r="T647" t="s">
        <v>339</v>
      </c>
      <c r="U647" s="61" t="s">
        <v>340</v>
      </c>
      <c r="V647" t="s">
        <v>710</v>
      </c>
      <c r="W647" t="s">
        <v>263</v>
      </c>
      <c r="X647" s="59">
        <v>617061</v>
      </c>
      <c r="Y647" s="59">
        <v>699740</v>
      </c>
      <c r="AA647" s="146" t="str">
        <f t="shared" si="141"/>
        <v>EX</v>
      </c>
      <c r="AB647" s="146">
        <f t="shared" si="143"/>
        <v>0</v>
      </c>
      <c r="AC647" t="str">
        <f t="shared" si="134"/>
        <v>EX</v>
      </c>
      <c r="AD647" s="74">
        <f t="shared" si="135"/>
        <v>699740</v>
      </c>
      <c r="AE647" s="74">
        <f t="shared" si="140"/>
        <v>699740</v>
      </c>
      <c r="AF647">
        <v>1.3809</v>
      </c>
      <c r="AG647">
        <v>19325</v>
      </c>
      <c r="AH647" s="74">
        <v>-14974.43600000006</v>
      </c>
      <c r="AJ647" s="74">
        <f t="shared" si="136"/>
        <v>4350.5639999999403</v>
      </c>
      <c r="AK647" s="74">
        <f t="shared" si="142"/>
        <v>704090.5639999999</v>
      </c>
      <c r="AL647" t="str">
        <f t="shared" si="137"/>
        <v>Y</v>
      </c>
      <c r="AN647" t="s">
        <v>77</v>
      </c>
      <c r="AO647" t="s">
        <v>76</v>
      </c>
      <c r="AP647" t="str">
        <f t="shared" si="138"/>
        <v>99</v>
      </c>
      <c r="AQ647" s="145" t="s">
        <v>1826</v>
      </c>
      <c r="AR647" t="str">
        <f t="shared" si="139"/>
        <v>2-Provision for Compensation Incr</v>
      </c>
      <c r="AS647" s="145" t="s">
        <v>1827</v>
      </c>
      <c r="AT647" t="s">
        <v>213</v>
      </c>
      <c r="AV647" t="str">
        <f t="shared" si="133"/>
        <v>VPR</v>
      </c>
      <c r="AW647" t="str">
        <f t="shared" si="144"/>
        <v>VP FOR RESEARCH</v>
      </c>
    </row>
    <row r="648" spans="1:49">
      <c r="A648" s="59">
        <v>2018</v>
      </c>
      <c r="B648" t="s">
        <v>137</v>
      </c>
      <c r="C648" t="s">
        <v>770</v>
      </c>
      <c r="D648" t="s">
        <v>771</v>
      </c>
      <c r="E648" t="s">
        <v>773</v>
      </c>
      <c r="F648" t="s">
        <v>228</v>
      </c>
      <c r="H648" t="s">
        <v>774</v>
      </c>
      <c r="I648" s="170" t="s">
        <v>75</v>
      </c>
      <c r="J648" t="s">
        <v>76</v>
      </c>
      <c r="K648" t="s">
        <v>214</v>
      </c>
      <c r="L648" t="s">
        <v>126</v>
      </c>
      <c r="M648" t="s">
        <v>345</v>
      </c>
      <c r="N648" t="s">
        <v>217</v>
      </c>
      <c r="O648" t="s">
        <v>263</v>
      </c>
      <c r="P648" t="s">
        <v>346</v>
      </c>
      <c r="Q648" t="s">
        <v>345</v>
      </c>
      <c r="R648" t="s">
        <v>347</v>
      </c>
      <c r="S648" t="s">
        <v>338</v>
      </c>
      <c r="T648" t="s">
        <v>339</v>
      </c>
      <c r="U648" s="61" t="s">
        <v>340</v>
      </c>
      <c r="V648" t="s">
        <v>710</v>
      </c>
      <c r="W648" t="s">
        <v>263</v>
      </c>
      <c r="X648" s="59">
        <v>128716</v>
      </c>
      <c r="Y648" s="59">
        <v>128716</v>
      </c>
      <c r="AA648" s="146" t="str">
        <f t="shared" si="141"/>
        <v>EX</v>
      </c>
      <c r="AB648" s="146">
        <f t="shared" si="143"/>
        <v>0</v>
      </c>
      <c r="AC648" t="str">
        <f t="shared" si="134"/>
        <v>EX</v>
      </c>
      <c r="AD648" s="74">
        <f t="shared" si="135"/>
        <v>128716</v>
      </c>
      <c r="AE648" s="74">
        <f t="shared" si="140"/>
        <v>128716</v>
      </c>
      <c r="AF648">
        <v>1.3809</v>
      </c>
      <c r="AG648">
        <v>3555</v>
      </c>
      <c r="AH648" s="74">
        <v>-2754.5224000000112</v>
      </c>
      <c r="AJ648" s="74">
        <f t="shared" si="136"/>
        <v>800.4775999999888</v>
      </c>
      <c r="AK648" s="74">
        <f t="shared" si="142"/>
        <v>129516.47759999998</v>
      </c>
      <c r="AL648" t="str">
        <f t="shared" si="137"/>
        <v>Y</v>
      </c>
      <c r="AN648" t="s">
        <v>77</v>
      </c>
      <c r="AO648" t="s">
        <v>76</v>
      </c>
      <c r="AP648" t="str">
        <f t="shared" si="138"/>
        <v>99</v>
      </c>
      <c r="AQ648" s="145" t="s">
        <v>1826</v>
      </c>
      <c r="AR648" t="str">
        <f t="shared" si="139"/>
        <v>2-Provision for Compensation Incr</v>
      </c>
      <c r="AS648" s="145" t="s">
        <v>1827</v>
      </c>
      <c r="AT648" t="s">
        <v>213</v>
      </c>
      <c r="AV648" t="str">
        <f t="shared" si="133"/>
        <v>VPR</v>
      </c>
      <c r="AW648" t="str">
        <f t="shared" si="144"/>
        <v>VP FOR RESEARCH</v>
      </c>
    </row>
    <row r="649" spans="1:49">
      <c r="A649" s="59">
        <v>2018</v>
      </c>
      <c r="B649" t="s">
        <v>137</v>
      </c>
      <c r="C649" t="s">
        <v>770</v>
      </c>
      <c r="D649" t="s">
        <v>771</v>
      </c>
      <c r="E649" t="s">
        <v>777</v>
      </c>
      <c r="F649" t="s">
        <v>228</v>
      </c>
      <c r="H649" t="s">
        <v>778</v>
      </c>
      <c r="I649" s="170" t="s">
        <v>75</v>
      </c>
      <c r="J649" t="s">
        <v>76</v>
      </c>
      <c r="K649" t="s">
        <v>214</v>
      </c>
      <c r="L649" t="s">
        <v>126</v>
      </c>
      <c r="M649" t="s">
        <v>345</v>
      </c>
      <c r="N649" t="s">
        <v>217</v>
      </c>
      <c r="O649" t="s">
        <v>263</v>
      </c>
      <c r="P649" t="s">
        <v>346</v>
      </c>
      <c r="Q649" t="s">
        <v>345</v>
      </c>
      <c r="R649" t="s">
        <v>347</v>
      </c>
      <c r="S649" t="s">
        <v>338</v>
      </c>
      <c r="T649" t="s">
        <v>339</v>
      </c>
      <c r="U649" s="61" t="s">
        <v>340</v>
      </c>
      <c r="V649" t="s">
        <v>710</v>
      </c>
      <c r="W649" t="s">
        <v>263</v>
      </c>
      <c r="X649" s="59">
        <v>32800</v>
      </c>
      <c r="Y649" s="59">
        <v>32800</v>
      </c>
      <c r="AA649" s="146" t="str">
        <f t="shared" si="141"/>
        <v>EX</v>
      </c>
      <c r="AB649" s="146">
        <f t="shared" si="143"/>
        <v>0</v>
      </c>
      <c r="AC649" t="str">
        <f t="shared" si="134"/>
        <v>EX</v>
      </c>
      <c r="AD649" s="74">
        <f t="shared" si="135"/>
        <v>32800</v>
      </c>
      <c r="AE649" s="74">
        <f t="shared" si="140"/>
        <v>32800</v>
      </c>
      <c r="AF649">
        <v>1.3809</v>
      </c>
      <c r="AG649">
        <v>906</v>
      </c>
      <c r="AH649" s="74">
        <v>-701.9200000000028</v>
      </c>
      <c r="AJ649" s="74">
        <f t="shared" si="136"/>
        <v>204.0799999999972</v>
      </c>
      <c r="AK649" s="74">
        <f t="shared" si="142"/>
        <v>33004.079999999994</v>
      </c>
      <c r="AL649" t="str">
        <f t="shared" si="137"/>
        <v>Y</v>
      </c>
      <c r="AN649" t="s">
        <v>77</v>
      </c>
      <c r="AO649" t="s">
        <v>76</v>
      </c>
      <c r="AP649" t="str">
        <f t="shared" si="138"/>
        <v>99</v>
      </c>
      <c r="AQ649" s="145" t="s">
        <v>1826</v>
      </c>
      <c r="AR649" t="str">
        <f t="shared" si="139"/>
        <v>2-Provision for Compensation Incr</v>
      </c>
      <c r="AS649" s="145" t="s">
        <v>1827</v>
      </c>
      <c r="AT649" t="s">
        <v>213</v>
      </c>
      <c r="AV649" t="str">
        <f t="shared" si="133"/>
        <v>VPR</v>
      </c>
      <c r="AW649" t="str">
        <f t="shared" si="144"/>
        <v>VP FOR RESEARCH</v>
      </c>
    </row>
    <row r="650" spans="1:49">
      <c r="A650" s="59">
        <v>2018</v>
      </c>
      <c r="B650" t="s">
        <v>137</v>
      </c>
      <c r="C650" t="s">
        <v>770</v>
      </c>
      <c r="D650" t="s">
        <v>771</v>
      </c>
      <c r="E650" t="s">
        <v>1711</v>
      </c>
      <c r="F650" t="s">
        <v>228</v>
      </c>
      <c r="H650" t="s">
        <v>1712</v>
      </c>
      <c r="I650" s="170" t="s">
        <v>75</v>
      </c>
      <c r="J650" t="s">
        <v>76</v>
      </c>
      <c r="K650" t="s">
        <v>214</v>
      </c>
      <c r="L650" t="s">
        <v>126</v>
      </c>
      <c r="M650" t="s">
        <v>345</v>
      </c>
      <c r="N650" t="s">
        <v>217</v>
      </c>
      <c r="O650" t="s">
        <v>263</v>
      </c>
      <c r="P650" t="s">
        <v>346</v>
      </c>
      <c r="Q650" t="s">
        <v>345</v>
      </c>
      <c r="R650" t="s">
        <v>347</v>
      </c>
      <c r="S650" t="s">
        <v>338</v>
      </c>
      <c r="T650" t="s">
        <v>339</v>
      </c>
      <c r="U650" s="61" t="s">
        <v>340</v>
      </c>
      <c r="V650" t="s">
        <v>585</v>
      </c>
      <c r="W650" t="s">
        <v>263</v>
      </c>
      <c r="X650" s="59">
        <v>499858</v>
      </c>
      <c r="Y650" s="59">
        <v>499858</v>
      </c>
      <c r="AA650" s="146" t="str">
        <f t="shared" si="141"/>
        <v>EX</v>
      </c>
      <c r="AB650" s="146">
        <f t="shared" si="143"/>
        <v>0</v>
      </c>
      <c r="AC650" t="str">
        <f t="shared" si="134"/>
        <v>EX</v>
      </c>
      <c r="AD650" s="74">
        <f t="shared" si="135"/>
        <v>499858</v>
      </c>
      <c r="AE650" s="74">
        <f t="shared" si="140"/>
        <v>499858</v>
      </c>
      <c r="AF650">
        <v>1.3809</v>
      </c>
      <c r="AG650">
        <v>13805</v>
      </c>
      <c r="AH650" s="74">
        <v>-10696.961200000043</v>
      </c>
      <c r="AJ650" s="74">
        <f t="shared" si="136"/>
        <v>3108.0387999999566</v>
      </c>
      <c r="AK650" s="74">
        <f t="shared" si="142"/>
        <v>502966.03879999998</v>
      </c>
      <c r="AL650" t="str">
        <f t="shared" si="137"/>
        <v>Y</v>
      </c>
      <c r="AN650" t="s">
        <v>77</v>
      </c>
      <c r="AO650" t="s">
        <v>76</v>
      </c>
      <c r="AP650" t="str">
        <f t="shared" si="138"/>
        <v>99</v>
      </c>
      <c r="AQ650" s="145" t="s">
        <v>1826</v>
      </c>
      <c r="AR650" t="str">
        <f t="shared" si="139"/>
        <v>2-Provision for Compensation Incr</v>
      </c>
      <c r="AS650" s="145" t="s">
        <v>1827</v>
      </c>
      <c r="AT650" t="s">
        <v>213</v>
      </c>
      <c r="AV650" t="str">
        <f t="shared" si="133"/>
        <v>VPR</v>
      </c>
      <c r="AW650" t="str">
        <f t="shared" si="144"/>
        <v>VP FOR RESEARCH</v>
      </c>
    </row>
    <row r="651" spans="1:49">
      <c r="A651" s="59">
        <v>2018</v>
      </c>
      <c r="B651" t="s">
        <v>137</v>
      </c>
      <c r="C651" t="s">
        <v>770</v>
      </c>
      <c r="D651" t="s">
        <v>771</v>
      </c>
      <c r="E651" t="s">
        <v>779</v>
      </c>
      <c r="F651" t="s">
        <v>228</v>
      </c>
      <c r="H651" t="s">
        <v>780</v>
      </c>
      <c r="I651" s="170" t="s">
        <v>75</v>
      </c>
      <c r="J651" t="s">
        <v>76</v>
      </c>
      <c r="K651" t="s">
        <v>214</v>
      </c>
      <c r="L651" t="s">
        <v>126</v>
      </c>
      <c r="M651" t="s">
        <v>345</v>
      </c>
      <c r="N651" t="s">
        <v>217</v>
      </c>
      <c r="O651" t="s">
        <v>263</v>
      </c>
      <c r="P651" t="s">
        <v>346</v>
      </c>
      <c r="Q651" t="s">
        <v>345</v>
      </c>
      <c r="R651" t="s">
        <v>347</v>
      </c>
      <c r="S651" t="s">
        <v>338</v>
      </c>
      <c r="T651" t="s">
        <v>339</v>
      </c>
      <c r="U651" s="61" t="s">
        <v>340</v>
      </c>
      <c r="V651" t="s">
        <v>710</v>
      </c>
      <c r="W651" t="s">
        <v>263</v>
      </c>
      <c r="X651" s="59">
        <v>1036864</v>
      </c>
      <c r="Y651" s="59">
        <v>1153589</v>
      </c>
      <c r="AA651" s="146" t="str">
        <f t="shared" si="141"/>
        <v>EX</v>
      </c>
      <c r="AB651" s="146">
        <f t="shared" si="143"/>
        <v>0</v>
      </c>
      <c r="AC651" t="str">
        <f t="shared" si="134"/>
        <v>EX</v>
      </c>
      <c r="AD651" s="74">
        <f t="shared" si="135"/>
        <v>1153589</v>
      </c>
      <c r="AE651" s="74">
        <f t="shared" si="140"/>
        <v>1153589</v>
      </c>
      <c r="AF651">
        <v>1.3809</v>
      </c>
      <c r="AG651">
        <v>31860</v>
      </c>
      <c r="AH651" s="74">
        <v>-24686.804600000098</v>
      </c>
      <c r="AJ651" s="74">
        <f t="shared" si="136"/>
        <v>7173.1953999999023</v>
      </c>
      <c r="AK651" s="74">
        <f t="shared" si="142"/>
        <v>1160762.1953999999</v>
      </c>
      <c r="AL651" t="str">
        <f t="shared" si="137"/>
        <v>Y</v>
      </c>
      <c r="AN651" t="s">
        <v>77</v>
      </c>
      <c r="AO651" t="s">
        <v>76</v>
      </c>
      <c r="AP651" t="str">
        <f t="shared" si="138"/>
        <v>99</v>
      </c>
      <c r="AQ651" s="145" t="s">
        <v>1826</v>
      </c>
      <c r="AR651" t="str">
        <f t="shared" si="139"/>
        <v>2-Provision for Compensation Incr</v>
      </c>
      <c r="AS651" s="145" t="s">
        <v>1827</v>
      </c>
      <c r="AT651" t="s">
        <v>213</v>
      </c>
      <c r="AV651" t="str">
        <f t="shared" si="133"/>
        <v>VPR</v>
      </c>
      <c r="AW651" t="str">
        <f t="shared" si="144"/>
        <v>VP FOR RESEARCH</v>
      </c>
    </row>
    <row r="652" spans="1:49">
      <c r="A652" s="59">
        <v>2018</v>
      </c>
      <c r="B652" t="s">
        <v>137</v>
      </c>
      <c r="C652" t="s">
        <v>770</v>
      </c>
      <c r="D652" t="s">
        <v>771</v>
      </c>
      <c r="E652" t="s">
        <v>781</v>
      </c>
      <c r="F652" t="s">
        <v>228</v>
      </c>
      <c r="H652" t="s">
        <v>782</v>
      </c>
      <c r="I652" s="170" t="s">
        <v>75</v>
      </c>
      <c r="J652" t="s">
        <v>76</v>
      </c>
      <c r="K652" t="s">
        <v>214</v>
      </c>
      <c r="L652" t="s">
        <v>126</v>
      </c>
      <c r="M652" t="s">
        <v>345</v>
      </c>
      <c r="N652" t="s">
        <v>217</v>
      </c>
      <c r="O652" t="s">
        <v>263</v>
      </c>
      <c r="P652" t="s">
        <v>346</v>
      </c>
      <c r="Q652" t="s">
        <v>345</v>
      </c>
      <c r="R652" t="s">
        <v>347</v>
      </c>
      <c r="S652" t="s">
        <v>338</v>
      </c>
      <c r="T652" t="s">
        <v>339</v>
      </c>
      <c r="U652" s="61" t="s">
        <v>340</v>
      </c>
      <c r="V652" t="s">
        <v>710</v>
      </c>
      <c r="W652" t="s">
        <v>263</v>
      </c>
      <c r="X652" s="59">
        <v>233533</v>
      </c>
      <c r="Y652" s="59">
        <v>241962</v>
      </c>
      <c r="AA652" s="146" t="str">
        <f t="shared" si="141"/>
        <v>EX</v>
      </c>
      <c r="AB652" s="146">
        <f t="shared" si="143"/>
        <v>0</v>
      </c>
      <c r="AC652" t="str">
        <f t="shared" si="134"/>
        <v>EX</v>
      </c>
      <c r="AD652" s="74">
        <f t="shared" si="135"/>
        <v>241962</v>
      </c>
      <c r="AE652" s="74">
        <f t="shared" si="140"/>
        <v>241962</v>
      </c>
      <c r="AF652">
        <v>1.3809</v>
      </c>
      <c r="AG652">
        <v>6683</v>
      </c>
      <c r="AH652" s="74">
        <v>-5177.9868000000206</v>
      </c>
      <c r="AJ652" s="74">
        <f t="shared" si="136"/>
        <v>1505.0131999999794</v>
      </c>
      <c r="AK652" s="74">
        <f t="shared" si="142"/>
        <v>243467.01319999999</v>
      </c>
      <c r="AL652" t="str">
        <f t="shared" si="137"/>
        <v>Y</v>
      </c>
      <c r="AN652" t="s">
        <v>77</v>
      </c>
      <c r="AO652" t="s">
        <v>76</v>
      </c>
      <c r="AP652" t="str">
        <f t="shared" si="138"/>
        <v>99</v>
      </c>
      <c r="AQ652" s="145" t="s">
        <v>1826</v>
      </c>
      <c r="AR652" t="str">
        <f t="shared" si="139"/>
        <v>2-Provision for Compensation Incr</v>
      </c>
      <c r="AS652" s="145" t="s">
        <v>1827</v>
      </c>
      <c r="AT652" t="s">
        <v>213</v>
      </c>
      <c r="AV652" t="str">
        <f t="shared" ref="AV652:AV715" si="145">IF(AND($AN652="UAVP",$Z652="OE"),$AN652 &amp; "-OE",IF(AND($AN652="VPIT",OR($Z652="SS",$Z652="IT")),$AN652 &amp; "-SS",$AN652))</f>
        <v>VPR</v>
      </c>
      <c r="AW652" t="str">
        <f t="shared" si="144"/>
        <v>VP FOR RESEARCH</v>
      </c>
    </row>
    <row r="653" spans="1:49">
      <c r="A653" s="59">
        <v>2018</v>
      </c>
      <c r="B653" t="s">
        <v>137</v>
      </c>
      <c r="C653" t="s">
        <v>770</v>
      </c>
      <c r="D653" t="s">
        <v>771</v>
      </c>
      <c r="E653" t="s">
        <v>779</v>
      </c>
      <c r="F653" t="s">
        <v>228</v>
      </c>
      <c r="H653" t="s">
        <v>780</v>
      </c>
      <c r="I653" s="170" t="s">
        <v>75</v>
      </c>
      <c r="J653" t="s">
        <v>76</v>
      </c>
      <c r="K653" t="s">
        <v>214</v>
      </c>
      <c r="L653" t="s">
        <v>614</v>
      </c>
      <c r="M653" t="s">
        <v>615</v>
      </c>
      <c r="N653" t="s">
        <v>217</v>
      </c>
      <c r="O653" t="s">
        <v>263</v>
      </c>
      <c r="P653" t="s">
        <v>346</v>
      </c>
      <c r="Q653" t="s">
        <v>345</v>
      </c>
      <c r="R653" t="s">
        <v>347</v>
      </c>
      <c r="S653" t="s">
        <v>338</v>
      </c>
      <c r="T653" t="s">
        <v>339</v>
      </c>
      <c r="U653" s="61" t="s">
        <v>340</v>
      </c>
      <c r="V653" t="s">
        <v>710</v>
      </c>
      <c r="W653" t="s">
        <v>263</v>
      </c>
      <c r="X653" s="59">
        <v>-5513</v>
      </c>
      <c r="Y653" s="59">
        <v>-5513</v>
      </c>
      <c r="AA653" s="146" t="str">
        <f t="shared" si="141"/>
        <v>EX</v>
      </c>
      <c r="AB653" s="146">
        <f t="shared" si="143"/>
        <v>0</v>
      </c>
      <c r="AC653" t="str">
        <f t="shared" si="134"/>
        <v>EX</v>
      </c>
      <c r="AD653" s="74">
        <f t="shared" si="135"/>
        <v>-5513</v>
      </c>
      <c r="AE653" s="74">
        <f t="shared" si="140"/>
        <v>-5513</v>
      </c>
      <c r="AF653">
        <v>1</v>
      </c>
      <c r="AG653">
        <v>0</v>
      </c>
      <c r="AH653" s="74">
        <v>0</v>
      </c>
      <c r="AJ653" s="74">
        <f t="shared" si="136"/>
        <v>0</v>
      </c>
      <c r="AK653" s="74">
        <f t="shared" si="142"/>
        <v>-5513</v>
      </c>
      <c r="AL653" t="str">
        <f t="shared" si="137"/>
        <v>N</v>
      </c>
      <c r="AN653" t="s">
        <v>77</v>
      </c>
      <c r="AO653" t="s">
        <v>76</v>
      </c>
      <c r="AP653" t="str">
        <f t="shared" si="138"/>
        <v>91</v>
      </c>
      <c r="AQ653" s="145" t="s">
        <v>1826</v>
      </c>
      <c r="AR653" t="str">
        <f t="shared" si="139"/>
        <v>1-Adjusted Base Budget</v>
      </c>
      <c r="AS653" s="145" t="s">
        <v>1827</v>
      </c>
      <c r="AT653" t="s">
        <v>213</v>
      </c>
      <c r="AV653" t="str">
        <f t="shared" si="145"/>
        <v>VPR</v>
      </c>
      <c r="AW653" t="str">
        <f t="shared" si="144"/>
        <v>VP FOR RESEARCH</v>
      </c>
    </row>
    <row r="654" spans="1:49">
      <c r="A654" s="59">
        <v>2018</v>
      </c>
      <c r="B654" t="s">
        <v>137</v>
      </c>
      <c r="C654" t="s">
        <v>770</v>
      </c>
      <c r="D654" t="s">
        <v>771</v>
      </c>
      <c r="E654" t="s">
        <v>772</v>
      </c>
      <c r="F654" t="s">
        <v>228</v>
      </c>
      <c r="H654" t="s">
        <v>771</v>
      </c>
      <c r="I654" s="170" t="s">
        <v>75</v>
      </c>
      <c r="J654" t="s">
        <v>76</v>
      </c>
      <c r="K654" t="s">
        <v>214</v>
      </c>
      <c r="L654" t="s">
        <v>127</v>
      </c>
      <c r="M654" t="s">
        <v>455</v>
      </c>
      <c r="N654" t="s">
        <v>217</v>
      </c>
      <c r="O654" t="s">
        <v>263</v>
      </c>
      <c r="P654" t="s">
        <v>346</v>
      </c>
      <c r="Q654" t="s">
        <v>345</v>
      </c>
      <c r="R654" t="s">
        <v>347</v>
      </c>
      <c r="S654" t="s">
        <v>338</v>
      </c>
      <c r="T654" t="s">
        <v>339</v>
      </c>
      <c r="U654" s="61" t="s">
        <v>340</v>
      </c>
      <c r="V654" t="s">
        <v>710</v>
      </c>
      <c r="W654" t="s">
        <v>263</v>
      </c>
      <c r="X654" s="59">
        <v>25386</v>
      </c>
      <c r="Y654" s="59">
        <v>25386</v>
      </c>
      <c r="AA654" s="146" t="str">
        <f t="shared" si="141"/>
        <v>EX</v>
      </c>
      <c r="AB654" s="146">
        <f t="shared" si="143"/>
        <v>0</v>
      </c>
      <c r="AC654" t="str">
        <f t="shared" si="134"/>
        <v>EX</v>
      </c>
      <c r="AD654" s="74">
        <f t="shared" si="135"/>
        <v>25386</v>
      </c>
      <c r="AE654" s="74">
        <f t="shared" si="140"/>
        <v>25386</v>
      </c>
      <c r="AF654">
        <v>1.3809</v>
      </c>
      <c r="AG654">
        <v>701</v>
      </c>
      <c r="AH654" s="74">
        <v>-543.26040000000216</v>
      </c>
      <c r="AJ654" s="74">
        <f t="shared" si="136"/>
        <v>157.73959999999784</v>
      </c>
      <c r="AK654" s="74">
        <f t="shared" si="142"/>
        <v>25543.739599999997</v>
      </c>
      <c r="AL654" t="str">
        <f t="shared" si="137"/>
        <v>Y</v>
      </c>
      <c r="AN654" t="s">
        <v>77</v>
      </c>
      <c r="AO654" t="s">
        <v>76</v>
      </c>
      <c r="AP654" t="str">
        <f t="shared" si="138"/>
        <v>99</v>
      </c>
      <c r="AQ654" s="145" t="s">
        <v>1826</v>
      </c>
      <c r="AR654" t="str">
        <f t="shared" si="139"/>
        <v>2-Provision for Compensation Incr</v>
      </c>
      <c r="AS654" s="145" t="s">
        <v>1827</v>
      </c>
      <c r="AT654" t="s">
        <v>213</v>
      </c>
      <c r="AV654" t="str">
        <f t="shared" si="145"/>
        <v>VPR</v>
      </c>
      <c r="AW654" t="str">
        <f t="shared" si="144"/>
        <v>VP FOR RESEARCH</v>
      </c>
    </row>
    <row r="655" spans="1:49">
      <c r="A655" s="59">
        <v>2018</v>
      </c>
      <c r="B655" t="s">
        <v>137</v>
      </c>
      <c r="C655" t="s">
        <v>770</v>
      </c>
      <c r="D655" t="s">
        <v>771</v>
      </c>
      <c r="E655" t="s">
        <v>773</v>
      </c>
      <c r="F655" t="s">
        <v>228</v>
      </c>
      <c r="H655" t="s">
        <v>774</v>
      </c>
      <c r="I655" s="170" t="s">
        <v>75</v>
      </c>
      <c r="J655" t="s">
        <v>76</v>
      </c>
      <c r="K655" t="s">
        <v>214</v>
      </c>
      <c r="L655" t="s">
        <v>127</v>
      </c>
      <c r="M655" t="s">
        <v>455</v>
      </c>
      <c r="N655" t="s">
        <v>217</v>
      </c>
      <c r="O655" t="s">
        <v>263</v>
      </c>
      <c r="P655" t="s">
        <v>346</v>
      </c>
      <c r="Q655" t="s">
        <v>345</v>
      </c>
      <c r="R655" t="s">
        <v>347</v>
      </c>
      <c r="S655" t="s">
        <v>338</v>
      </c>
      <c r="T655" t="s">
        <v>339</v>
      </c>
      <c r="U655" s="61" t="s">
        <v>340</v>
      </c>
      <c r="V655" t="s">
        <v>710</v>
      </c>
      <c r="W655" t="s">
        <v>263</v>
      </c>
      <c r="X655" s="59">
        <v>22225</v>
      </c>
      <c r="Y655" s="59">
        <v>22225</v>
      </c>
      <c r="AA655" s="146" t="str">
        <f t="shared" si="141"/>
        <v>EX</v>
      </c>
      <c r="AB655" s="146">
        <f t="shared" si="143"/>
        <v>0</v>
      </c>
      <c r="AC655" t="str">
        <f t="shared" si="134"/>
        <v>EX</v>
      </c>
      <c r="AD655" s="74">
        <f t="shared" si="135"/>
        <v>22225</v>
      </c>
      <c r="AE655" s="74">
        <f t="shared" si="140"/>
        <v>22225</v>
      </c>
      <c r="AF655">
        <v>1.3809</v>
      </c>
      <c r="AG655">
        <v>614</v>
      </c>
      <c r="AH655" s="74">
        <v>-475.61500000000188</v>
      </c>
      <c r="AJ655" s="74">
        <f t="shared" si="136"/>
        <v>138.38499999999812</v>
      </c>
      <c r="AK655" s="74">
        <f t="shared" si="142"/>
        <v>22363.384999999998</v>
      </c>
      <c r="AL655" t="str">
        <f t="shared" si="137"/>
        <v>Y</v>
      </c>
      <c r="AN655" t="s">
        <v>77</v>
      </c>
      <c r="AO655" t="s">
        <v>76</v>
      </c>
      <c r="AP655" t="str">
        <f t="shared" si="138"/>
        <v>99</v>
      </c>
      <c r="AQ655" s="145" t="s">
        <v>1826</v>
      </c>
      <c r="AR655" t="str">
        <f t="shared" si="139"/>
        <v>2-Provision for Compensation Incr</v>
      </c>
      <c r="AS655" s="145" t="s">
        <v>1827</v>
      </c>
      <c r="AT655" t="s">
        <v>213</v>
      </c>
      <c r="AV655" t="str">
        <f t="shared" si="145"/>
        <v>VPR</v>
      </c>
      <c r="AW655" t="str">
        <f t="shared" si="144"/>
        <v>VP FOR RESEARCH</v>
      </c>
    </row>
    <row r="656" spans="1:49">
      <c r="A656" s="59">
        <v>2018</v>
      </c>
      <c r="B656" t="s">
        <v>137</v>
      </c>
      <c r="C656" t="s">
        <v>770</v>
      </c>
      <c r="D656" t="s">
        <v>771</v>
      </c>
      <c r="E656" t="s">
        <v>1711</v>
      </c>
      <c r="F656" t="s">
        <v>228</v>
      </c>
      <c r="H656" t="s">
        <v>1712</v>
      </c>
      <c r="I656" s="170" t="s">
        <v>75</v>
      </c>
      <c r="J656" t="s">
        <v>76</v>
      </c>
      <c r="K656" t="s">
        <v>214</v>
      </c>
      <c r="L656" t="s">
        <v>127</v>
      </c>
      <c r="M656" t="s">
        <v>455</v>
      </c>
      <c r="N656" t="s">
        <v>217</v>
      </c>
      <c r="O656" t="s">
        <v>263</v>
      </c>
      <c r="P656" t="s">
        <v>346</v>
      </c>
      <c r="Q656" t="s">
        <v>345</v>
      </c>
      <c r="R656" t="s">
        <v>347</v>
      </c>
      <c r="S656" t="s">
        <v>338</v>
      </c>
      <c r="T656" t="s">
        <v>339</v>
      </c>
      <c r="U656" s="61" t="s">
        <v>340</v>
      </c>
      <c r="V656" t="s">
        <v>585</v>
      </c>
      <c r="W656" t="s">
        <v>263</v>
      </c>
      <c r="X656" s="59">
        <v>40019</v>
      </c>
      <c r="Y656" s="59">
        <v>40019</v>
      </c>
      <c r="AA656" s="146" t="str">
        <f t="shared" si="141"/>
        <v>EX</v>
      </c>
      <c r="AB656" s="146">
        <f t="shared" si="143"/>
        <v>0</v>
      </c>
      <c r="AC656" t="str">
        <f t="shared" si="134"/>
        <v>EX</v>
      </c>
      <c r="AD656" s="74">
        <f t="shared" si="135"/>
        <v>40019</v>
      </c>
      <c r="AE656" s="74">
        <f t="shared" si="140"/>
        <v>40019</v>
      </c>
      <c r="AF656">
        <v>1.3809</v>
      </c>
      <c r="AG656">
        <v>1105</v>
      </c>
      <c r="AH656" s="74">
        <v>-856.40660000000344</v>
      </c>
      <c r="AJ656" s="74">
        <f t="shared" si="136"/>
        <v>248.59339999999656</v>
      </c>
      <c r="AK656" s="74">
        <f t="shared" si="142"/>
        <v>40267.593399999998</v>
      </c>
      <c r="AL656" t="str">
        <f t="shared" si="137"/>
        <v>Y</v>
      </c>
      <c r="AN656" t="s">
        <v>77</v>
      </c>
      <c r="AO656" t="s">
        <v>76</v>
      </c>
      <c r="AP656" t="str">
        <f t="shared" si="138"/>
        <v>99</v>
      </c>
      <c r="AQ656" s="145" t="s">
        <v>1826</v>
      </c>
      <c r="AR656" t="str">
        <f t="shared" si="139"/>
        <v>2-Provision for Compensation Incr</v>
      </c>
      <c r="AS656" s="145" t="s">
        <v>1827</v>
      </c>
      <c r="AT656" t="s">
        <v>213</v>
      </c>
      <c r="AV656" t="str">
        <f t="shared" si="145"/>
        <v>VPR</v>
      </c>
      <c r="AW656" t="str">
        <f t="shared" si="144"/>
        <v>VP FOR RESEARCH</v>
      </c>
    </row>
    <row r="657" spans="1:49">
      <c r="A657" s="59">
        <v>2018</v>
      </c>
      <c r="B657" t="s">
        <v>137</v>
      </c>
      <c r="C657" t="s">
        <v>770</v>
      </c>
      <c r="D657" t="s">
        <v>771</v>
      </c>
      <c r="E657" t="s">
        <v>781</v>
      </c>
      <c r="F657" t="s">
        <v>228</v>
      </c>
      <c r="H657" t="s">
        <v>782</v>
      </c>
      <c r="I657" s="170" t="s">
        <v>75</v>
      </c>
      <c r="J657" t="s">
        <v>76</v>
      </c>
      <c r="K657" t="s">
        <v>214</v>
      </c>
      <c r="L657" t="s">
        <v>127</v>
      </c>
      <c r="M657" t="s">
        <v>455</v>
      </c>
      <c r="N657" t="s">
        <v>217</v>
      </c>
      <c r="O657" t="s">
        <v>263</v>
      </c>
      <c r="P657" t="s">
        <v>346</v>
      </c>
      <c r="Q657" t="s">
        <v>345</v>
      </c>
      <c r="R657" t="s">
        <v>347</v>
      </c>
      <c r="S657" t="s">
        <v>338</v>
      </c>
      <c r="T657" t="s">
        <v>339</v>
      </c>
      <c r="U657" s="61" t="s">
        <v>340</v>
      </c>
      <c r="V657" t="s">
        <v>710</v>
      </c>
      <c r="W657" t="s">
        <v>263</v>
      </c>
      <c r="X657" s="59">
        <v>43597</v>
      </c>
      <c r="Y657" s="59">
        <v>43597</v>
      </c>
      <c r="AA657" s="146" t="str">
        <f t="shared" si="141"/>
        <v>EX</v>
      </c>
      <c r="AB657" s="146">
        <f t="shared" si="143"/>
        <v>0</v>
      </c>
      <c r="AC657" t="str">
        <f t="shared" si="134"/>
        <v>EX</v>
      </c>
      <c r="AD657" s="74">
        <f t="shared" si="135"/>
        <v>43597</v>
      </c>
      <c r="AE657" s="74">
        <f t="shared" si="140"/>
        <v>43597</v>
      </c>
      <c r="AF657">
        <v>1.3809</v>
      </c>
      <c r="AG657">
        <v>1204</v>
      </c>
      <c r="AH657" s="74">
        <v>-932.97580000000369</v>
      </c>
      <c r="AJ657" s="74">
        <f t="shared" si="136"/>
        <v>271.02419999999631</v>
      </c>
      <c r="AK657" s="74">
        <f t="shared" si="142"/>
        <v>43868.0242</v>
      </c>
      <c r="AL657" t="str">
        <f t="shared" si="137"/>
        <v>Y</v>
      </c>
      <c r="AN657" t="s">
        <v>77</v>
      </c>
      <c r="AO657" t="s">
        <v>76</v>
      </c>
      <c r="AP657" t="str">
        <f t="shared" si="138"/>
        <v>99</v>
      </c>
      <c r="AQ657" s="145" t="s">
        <v>1826</v>
      </c>
      <c r="AR657" t="str">
        <f t="shared" si="139"/>
        <v>2-Provision for Compensation Incr</v>
      </c>
      <c r="AS657" s="145" t="s">
        <v>1827</v>
      </c>
      <c r="AT657" t="s">
        <v>213</v>
      </c>
      <c r="AV657" t="str">
        <f t="shared" si="145"/>
        <v>VPR</v>
      </c>
      <c r="AW657" t="str">
        <f t="shared" si="144"/>
        <v>VP FOR RESEARCH</v>
      </c>
    </row>
    <row r="658" spans="1:49">
      <c r="A658" s="59">
        <v>2018</v>
      </c>
      <c r="B658" t="s">
        <v>137</v>
      </c>
      <c r="C658" t="s">
        <v>770</v>
      </c>
      <c r="D658" t="s">
        <v>771</v>
      </c>
      <c r="E658" t="s">
        <v>772</v>
      </c>
      <c r="F658" t="s">
        <v>228</v>
      </c>
      <c r="H658" t="s">
        <v>771</v>
      </c>
      <c r="I658" s="170" t="s">
        <v>75</v>
      </c>
      <c r="J658" t="s">
        <v>76</v>
      </c>
      <c r="K658" t="s">
        <v>214</v>
      </c>
      <c r="L658" t="s">
        <v>128</v>
      </c>
      <c r="M658" t="s">
        <v>457</v>
      </c>
      <c r="N658" t="s">
        <v>217</v>
      </c>
      <c r="O658" t="s">
        <v>263</v>
      </c>
      <c r="P658" t="s">
        <v>458</v>
      </c>
      <c r="Q658" t="s">
        <v>459</v>
      </c>
      <c r="R658" t="s">
        <v>460</v>
      </c>
      <c r="S658" t="s">
        <v>338</v>
      </c>
      <c r="T658" t="s">
        <v>339</v>
      </c>
      <c r="U658" s="61" t="s">
        <v>340</v>
      </c>
      <c r="V658" t="s">
        <v>710</v>
      </c>
      <c r="W658" t="s">
        <v>263</v>
      </c>
      <c r="X658" s="59">
        <v>40810</v>
      </c>
      <c r="Y658" s="59">
        <v>40810</v>
      </c>
      <c r="AA658" s="146" t="str">
        <f t="shared" si="141"/>
        <v>EX</v>
      </c>
      <c r="AB658" s="146">
        <f t="shared" si="143"/>
        <v>0</v>
      </c>
      <c r="AC658" t="str">
        <f t="shared" si="134"/>
        <v>EX</v>
      </c>
      <c r="AD658" s="74">
        <f t="shared" si="135"/>
        <v>40810</v>
      </c>
      <c r="AE658" s="74">
        <f t="shared" si="140"/>
        <v>40810</v>
      </c>
      <c r="AF658">
        <v>1.3859999999999999</v>
      </c>
      <c r="AG658">
        <v>1131</v>
      </c>
      <c r="AH658" s="74">
        <v>-159.15900000000059</v>
      </c>
      <c r="AJ658" s="74">
        <f t="shared" si="136"/>
        <v>971.84099999999944</v>
      </c>
      <c r="AK658" s="74">
        <f t="shared" si="142"/>
        <v>41781.841</v>
      </c>
      <c r="AL658" t="str">
        <f t="shared" si="137"/>
        <v>Y</v>
      </c>
      <c r="AN658" t="s">
        <v>77</v>
      </c>
      <c r="AO658" t="s">
        <v>76</v>
      </c>
      <c r="AP658" t="str">
        <f t="shared" si="138"/>
        <v>99</v>
      </c>
      <c r="AQ658" s="145" t="s">
        <v>1826</v>
      </c>
      <c r="AR658" t="str">
        <f t="shared" si="139"/>
        <v>2-Provision for Compensation Incr</v>
      </c>
      <c r="AS658" s="145" t="s">
        <v>1827</v>
      </c>
      <c r="AT658" t="s">
        <v>213</v>
      </c>
      <c r="AV658" t="str">
        <f t="shared" si="145"/>
        <v>VPR</v>
      </c>
      <c r="AW658" t="str">
        <f t="shared" si="144"/>
        <v>VP FOR RESEARCH</v>
      </c>
    </row>
    <row r="659" spans="1:49">
      <c r="A659" s="59">
        <v>2018</v>
      </c>
      <c r="B659" t="s">
        <v>137</v>
      </c>
      <c r="C659" t="s">
        <v>770</v>
      </c>
      <c r="D659" t="s">
        <v>771</v>
      </c>
      <c r="E659" t="s">
        <v>773</v>
      </c>
      <c r="F659" t="s">
        <v>228</v>
      </c>
      <c r="H659" t="s">
        <v>774</v>
      </c>
      <c r="I659" s="170" t="s">
        <v>75</v>
      </c>
      <c r="J659" t="s">
        <v>76</v>
      </c>
      <c r="K659" t="s">
        <v>214</v>
      </c>
      <c r="L659" t="s">
        <v>128</v>
      </c>
      <c r="M659" t="s">
        <v>457</v>
      </c>
      <c r="N659" t="s">
        <v>217</v>
      </c>
      <c r="O659" t="s">
        <v>263</v>
      </c>
      <c r="P659" t="s">
        <v>458</v>
      </c>
      <c r="Q659" t="s">
        <v>459</v>
      </c>
      <c r="R659" t="s">
        <v>460</v>
      </c>
      <c r="S659" t="s">
        <v>338</v>
      </c>
      <c r="T659" t="s">
        <v>339</v>
      </c>
      <c r="U659" s="61" t="s">
        <v>340</v>
      </c>
      <c r="V659" t="s">
        <v>710</v>
      </c>
      <c r="W659" t="s">
        <v>263</v>
      </c>
      <c r="X659" s="59">
        <v>75088</v>
      </c>
      <c r="Y659" s="59">
        <v>75088</v>
      </c>
      <c r="AA659" s="146" t="str">
        <f t="shared" si="141"/>
        <v>EX</v>
      </c>
      <c r="AB659" s="146">
        <f t="shared" si="143"/>
        <v>0</v>
      </c>
      <c r="AC659" t="str">
        <f t="shared" ref="AC659:AC722" si="146">IF(O659 =AA659,W659,"Allot/Xfer IN")</f>
        <v>EX</v>
      </c>
      <c r="AD659" s="74">
        <f t="shared" ref="AD659:AD722" si="147">IF(O659 =AA659,Y659,-Y659)</f>
        <v>75088</v>
      </c>
      <c r="AE659" s="74">
        <f t="shared" si="140"/>
        <v>75088</v>
      </c>
      <c r="AF659">
        <v>1.3859999999999999</v>
      </c>
      <c r="AG659">
        <v>2081</v>
      </c>
      <c r="AH659" s="74">
        <v>-292.8432000000011</v>
      </c>
      <c r="AJ659" s="74">
        <f t="shared" ref="AJ659:AJ722" si="148">SUM(AG659:AI659)</f>
        <v>1788.1567999999988</v>
      </c>
      <c r="AK659" s="74">
        <f t="shared" si="142"/>
        <v>76876.156799999997</v>
      </c>
      <c r="AL659" t="str">
        <f t="shared" ref="AL659:AL722" si="149">IF(AF659&lt;&gt;1,"Y","N")</f>
        <v>Y</v>
      </c>
      <c r="AN659" t="s">
        <v>77</v>
      </c>
      <c r="AO659" t="s">
        <v>76</v>
      </c>
      <c r="AP659" t="str">
        <f t="shared" ref="AP659:AP722" si="150">IF(AL659 ="Y","99",I659)</f>
        <v>99</v>
      </c>
      <c r="AQ659" s="145" t="s">
        <v>1826</v>
      </c>
      <c r="AR659" t="str">
        <f t="shared" ref="AR659:AR722" si="151">IF(AM659 ="y",AQ659,IF(AG659 &lt;&gt;0,"2-Provision for Compensation Incr","1-Adjusted Base Budget"))</f>
        <v>2-Provision for Compensation Incr</v>
      </c>
      <c r="AS659" s="145" t="s">
        <v>1827</v>
      </c>
      <c r="AT659" t="s">
        <v>213</v>
      </c>
      <c r="AV659" t="str">
        <f t="shared" si="145"/>
        <v>VPR</v>
      </c>
      <c r="AW659" t="str">
        <f t="shared" si="144"/>
        <v>VP FOR RESEARCH</v>
      </c>
    </row>
    <row r="660" spans="1:49">
      <c r="A660" s="59">
        <v>2018</v>
      </c>
      <c r="B660" t="s">
        <v>137</v>
      </c>
      <c r="C660" t="s">
        <v>770</v>
      </c>
      <c r="D660" t="s">
        <v>771</v>
      </c>
      <c r="E660" t="s">
        <v>772</v>
      </c>
      <c r="F660" t="s">
        <v>228</v>
      </c>
      <c r="H660" t="s">
        <v>771</v>
      </c>
      <c r="I660" s="170" t="s">
        <v>75</v>
      </c>
      <c r="J660" t="s">
        <v>76</v>
      </c>
      <c r="K660" t="s">
        <v>214</v>
      </c>
      <c r="L660" t="s">
        <v>461</v>
      </c>
      <c r="M660" t="s">
        <v>462</v>
      </c>
      <c r="N660" t="s">
        <v>217</v>
      </c>
      <c r="O660" t="s">
        <v>263</v>
      </c>
      <c r="P660" t="s">
        <v>458</v>
      </c>
      <c r="Q660" t="s">
        <v>459</v>
      </c>
      <c r="R660" t="s">
        <v>460</v>
      </c>
      <c r="S660" t="s">
        <v>338</v>
      </c>
      <c r="T660" t="s">
        <v>339</v>
      </c>
      <c r="U660" s="61" t="s">
        <v>340</v>
      </c>
      <c r="V660" t="s">
        <v>710</v>
      </c>
      <c r="W660" t="s">
        <v>263</v>
      </c>
      <c r="X660" s="59">
        <v>9</v>
      </c>
      <c r="Y660" s="59">
        <v>9</v>
      </c>
      <c r="AA660" s="146" t="str">
        <f t="shared" si="141"/>
        <v>EX</v>
      </c>
      <c r="AB660" s="146">
        <f t="shared" si="143"/>
        <v>0</v>
      </c>
      <c r="AC660" t="str">
        <f t="shared" si="146"/>
        <v>EX</v>
      </c>
      <c r="AD660" s="74">
        <f t="shared" si="147"/>
        <v>9</v>
      </c>
      <c r="AE660" s="74">
        <f t="shared" ref="AE660:AE723" si="152">Y660</f>
        <v>9</v>
      </c>
      <c r="AF660">
        <v>1</v>
      </c>
      <c r="AG660">
        <v>0</v>
      </c>
      <c r="AH660" s="74">
        <v>0</v>
      </c>
      <c r="AJ660" s="74">
        <f t="shared" si="148"/>
        <v>0</v>
      </c>
      <c r="AK660" s="74">
        <f t="shared" si="142"/>
        <v>9</v>
      </c>
      <c r="AL660" t="str">
        <f t="shared" si="149"/>
        <v>N</v>
      </c>
      <c r="AN660" t="s">
        <v>77</v>
      </c>
      <c r="AO660" t="s">
        <v>76</v>
      </c>
      <c r="AP660" t="str">
        <f t="shared" si="150"/>
        <v>91</v>
      </c>
      <c r="AQ660" s="145" t="s">
        <v>1826</v>
      </c>
      <c r="AR660" t="str">
        <f t="shared" si="151"/>
        <v>1-Adjusted Base Budget</v>
      </c>
      <c r="AS660" s="145" t="s">
        <v>1827</v>
      </c>
      <c r="AT660" t="s">
        <v>213</v>
      </c>
      <c r="AV660" t="str">
        <f t="shared" si="145"/>
        <v>VPR</v>
      </c>
      <c r="AW660" t="str">
        <f t="shared" si="144"/>
        <v>VP FOR RESEARCH</v>
      </c>
    </row>
    <row r="661" spans="1:49">
      <c r="A661" s="59">
        <v>2018</v>
      </c>
      <c r="B661" t="s">
        <v>137</v>
      </c>
      <c r="C661" t="s">
        <v>770</v>
      </c>
      <c r="D661" t="s">
        <v>771</v>
      </c>
      <c r="E661" t="s">
        <v>773</v>
      </c>
      <c r="F661" t="s">
        <v>228</v>
      </c>
      <c r="H661" t="s">
        <v>774</v>
      </c>
      <c r="I661" s="170" t="s">
        <v>75</v>
      </c>
      <c r="J661" t="s">
        <v>76</v>
      </c>
      <c r="K661" t="s">
        <v>214</v>
      </c>
      <c r="L661" t="s">
        <v>461</v>
      </c>
      <c r="M661" t="s">
        <v>462</v>
      </c>
      <c r="N661" t="s">
        <v>217</v>
      </c>
      <c r="O661" t="s">
        <v>263</v>
      </c>
      <c r="P661" t="s">
        <v>458</v>
      </c>
      <c r="Q661" t="s">
        <v>459</v>
      </c>
      <c r="R661" t="s">
        <v>460</v>
      </c>
      <c r="S661" t="s">
        <v>338</v>
      </c>
      <c r="T661" t="s">
        <v>339</v>
      </c>
      <c r="U661" s="61" t="s">
        <v>340</v>
      </c>
      <c r="V661" t="s">
        <v>710</v>
      </c>
      <c r="W661" t="s">
        <v>263</v>
      </c>
      <c r="X661" s="59">
        <v>17</v>
      </c>
      <c r="Y661" s="59">
        <v>17</v>
      </c>
      <c r="AA661" s="146" t="str">
        <f t="shared" si="141"/>
        <v>EX</v>
      </c>
      <c r="AB661" s="146">
        <f t="shared" si="143"/>
        <v>0</v>
      </c>
      <c r="AC661" t="str">
        <f t="shared" si="146"/>
        <v>EX</v>
      </c>
      <c r="AD661" s="74">
        <f t="shared" si="147"/>
        <v>17</v>
      </c>
      <c r="AE661" s="74">
        <f t="shared" si="152"/>
        <v>17</v>
      </c>
      <c r="AF661">
        <v>1</v>
      </c>
      <c r="AG661">
        <v>0</v>
      </c>
      <c r="AH661" s="74">
        <v>0</v>
      </c>
      <c r="AJ661" s="74">
        <f t="shared" si="148"/>
        <v>0</v>
      </c>
      <c r="AK661" s="74">
        <f t="shared" si="142"/>
        <v>17</v>
      </c>
      <c r="AL661" t="str">
        <f t="shared" si="149"/>
        <v>N</v>
      </c>
      <c r="AN661" t="s">
        <v>77</v>
      </c>
      <c r="AO661" t="s">
        <v>76</v>
      </c>
      <c r="AP661" t="str">
        <f t="shared" si="150"/>
        <v>91</v>
      </c>
      <c r="AQ661" s="145" t="s">
        <v>1826</v>
      </c>
      <c r="AR661" t="str">
        <f t="shared" si="151"/>
        <v>1-Adjusted Base Budget</v>
      </c>
      <c r="AS661" s="145" t="s">
        <v>1827</v>
      </c>
      <c r="AT661" t="s">
        <v>213</v>
      </c>
      <c r="AV661" t="str">
        <f t="shared" si="145"/>
        <v>VPR</v>
      </c>
      <c r="AW661" t="str">
        <f t="shared" si="144"/>
        <v>VP FOR RESEARCH</v>
      </c>
    </row>
    <row r="662" spans="1:49">
      <c r="A662" s="59">
        <v>2018</v>
      </c>
      <c r="B662" t="s">
        <v>137</v>
      </c>
      <c r="C662" t="s">
        <v>770</v>
      </c>
      <c r="D662" t="s">
        <v>771</v>
      </c>
      <c r="E662" t="s">
        <v>779</v>
      </c>
      <c r="F662" t="s">
        <v>228</v>
      </c>
      <c r="H662" t="s">
        <v>780</v>
      </c>
      <c r="I662" s="170" t="s">
        <v>75</v>
      </c>
      <c r="J662" t="s">
        <v>76</v>
      </c>
      <c r="K662" t="s">
        <v>214</v>
      </c>
      <c r="L662" t="s">
        <v>476</v>
      </c>
      <c r="M662" t="s">
        <v>477</v>
      </c>
      <c r="N662" t="s">
        <v>217</v>
      </c>
      <c r="O662" t="s">
        <v>263</v>
      </c>
      <c r="P662" t="s">
        <v>465</v>
      </c>
      <c r="Q662" t="s">
        <v>466</v>
      </c>
      <c r="R662" t="s">
        <v>467</v>
      </c>
      <c r="S662" t="s">
        <v>338</v>
      </c>
      <c r="T662" t="s">
        <v>339</v>
      </c>
      <c r="U662" s="61" t="s">
        <v>340</v>
      </c>
      <c r="V662" t="s">
        <v>710</v>
      </c>
      <c r="W662" t="s">
        <v>263</v>
      </c>
      <c r="X662" s="59">
        <v>4000</v>
      </c>
      <c r="Y662" s="59">
        <v>4000</v>
      </c>
      <c r="AA662" s="146" t="str">
        <f t="shared" si="141"/>
        <v>EX</v>
      </c>
      <c r="AB662" s="146">
        <f t="shared" si="143"/>
        <v>0</v>
      </c>
      <c r="AC662" t="str">
        <f t="shared" si="146"/>
        <v>EX</v>
      </c>
      <c r="AD662" s="74">
        <f t="shared" si="147"/>
        <v>4000</v>
      </c>
      <c r="AE662" s="74">
        <f t="shared" si="152"/>
        <v>4000</v>
      </c>
      <c r="AF662">
        <v>1</v>
      </c>
      <c r="AG662">
        <v>0</v>
      </c>
      <c r="AH662" s="74">
        <v>0</v>
      </c>
      <c r="AJ662" s="74">
        <f t="shared" si="148"/>
        <v>0</v>
      </c>
      <c r="AK662" s="74">
        <f t="shared" si="142"/>
        <v>4000</v>
      </c>
      <c r="AL662" t="str">
        <f t="shared" si="149"/>
        <v>N</v>
      </c>
      <c r="AN662" t="s">
        <v>77</v>
      </c>
      <c r="AO662" t="s">
        <v>76</v>
      </c>
      <c r="AP662" t="str">
        <f t="shared" si="150"/>
        <v>91</v>
      </c>
      <c r="AQ662" s="145" t="s">
        <v>1826</v>
      </c>
      <c r="AR662" t="str">
        <f t="shared" si="151"/>
        <v>1-Adjusted Base Budget</v>
      </c>
      <c r="AS662" s="145" t="s">
        <v>1827</v>
      </c>
      <c r="AT662" t="s">
        <v>213</v>
      </c>
      <c r="AV662" t="str">
        <f t="shared" si="145"/>
        <v>VPR</v>
      </c>
      <c r="AW662" t="str">
        <f t="shared" si="144"/>
        <v>VP FOR RESEARCH</v>
      </c>
    </row>
    <row r="663" spans="1:49">
      <c r="A663" s="59">
        <v>2018</v>
      </c>
      <c r="B663" t="s">
        <v>137</v>
      </c>
      <c r="C663" t="s">
        <v>770</v>
      </c>
      <c r="D663" t="s">
        <v>771</v>
      </c>
      <c r="E663" t="s">
        <v>772</v>
      </c>
      <c r="F663" t="s">
        <v>228</v>
      </c>
      <c r="H663" t="s">
        <v>771</v>
      </c>
      <c r="I663" s="170" t="s">
        <v>75</v>
      </c>
      <c r="J663" t="s">
        <v>76</v>
      </c>
      <c r="K663" t="s">
        <v>214</v>
      </c>
      <c r="L663" t="s">
        <v>695</v>
      </c>
      <c r="M663" t="s">
        <v>696</v>
      </c>
      <c r="N663" t="s">
        <v>217</v>
      </c>
      <c r="O663" t="s">
        <v>263</v>
      </c>
      <c r="P663" t="s">
        <v>379</v>
      </c>
      <c r="Q663" t="s">
        <v>379</v>
      </c>
      <c r="R663" t="s">
        <v>380</v>
      </c>
      <c r="S663" t="s">
        <v>264</v>
      </c>
      <c r="T663" t="s">
        <v>265</v>
      </c>
      <c r="U663" s="61" t="s">
        <v>266</v>
      </c>
      <c r="V663" t="s">
        <v>710</v>
      </c>
      <c r="W663" t="s">
        <v>263</v>
      </c>
      <c r="X663" s="59">
        <v>300</v>
      </c>
      <c r="Y663" s="59">
        <v>300</v>
      </c>
      <c r="AA663" s="146" t="str">
        <f t="shared" si="141"/>
        <v>EX</v>
      </c>
      <c r="AB663" s="146">
        <f t="shared" si="143"/>
        <v>0</v>
      </c>
      <c r="AC663" t="str">
        <f t="shared" si="146"/>
        <v>EX</v>
      </c>
      <c r="AD663" s="74">
        <f t="shared" si="147"/>
        <v>300</v>
      </c>
      <c r="AE663" s="74">
        <f t="shared" si="152"/>
        <v>300</v>
      </c>
      <c r="AF663">
        <v>1</v>
      </c>
      <c r="AG663">
        <v>0</v>
      </c>
      <c r="AH663" s="74">
        <v>0</v>
      </c>
      <c r="AJ663" s="74">
        <f t="shared" si="148"/>
        <v>0</v>
      </c>
      <c r="AK663" s="74">
        <f t="shared" si="142"/>
        <v>300</v>
      </c>
      <c r="AL663" t="str">
        <f t="shared" si="149"/>
        <v>N</v>
      </c>
      <c r="AN663" t="s">
        <v>77</v>
      </c>
      <c r="AO663" t="s">
        <v>76</v>
      </c>
      <c r="AP663" t="str">
        <f t="shared" si="150"/>
        <v>91</v>
      </c>
      <c r="AQ663" s="145" t="s">
        <v>1826</v>
      </c>
      <c r="AR663" t="str">
        <f t="shared" si="151"/>
        <v>1-Adjusted Base Budget</v>
      </c>
      <c r="AS663" s="145" t="s">
        <v>1827</v>
      </c>
      <c r="AT663" t="s">
        <v>213</v>
      </c>
      <c r="AV663" t="str">
        <f t="shared" si="145"/>
        <v>VPR</v>
      </c>
      <c r="AW663" t="str">
        <f t="shared" si="144"/>
        <v>VP FOR RESEARCH</v>
      </c>
    </row>
    <row r="664" spans="1:49">
      <c r="A664" s="59">
        <v>2018</v>
      </c>
      <c r="B664" t="s">
        <v>137</v>
      </c>
      <c r="C664" t="s">
        <v>770</v>
      </c>
      <c r="D664" t="s">
        <v>771</v>
      </c>
      <c r="E664" t="s">
        <v>779</v>
      </c>
      <c r="F664" t="s">
        <v>228</v>
      </c>
      <c r="H664" t="s">
        <v>780</v>
      </c>
      <c r="I664" s="170" t="s">
        <v>75</v>
      </c>
      <c r="J664" t="s">
        <v>76</v>
      </c>
      <c r="K664" t="s">
        <v>214</v>
      </c>
      <c r="L664" t="s">
        <v>695</v>
      </c>
      <c r="M664" t="s">
        <v>696</v>
      </c>
      <c r="N664" t="s">
        <v>217</v>
      </c>
      <c r="O664" t="s">
        <v>263</v>
      </c>
      <c r="P664" t="s">
        <v>379</v>
      </c>
      <c r="Q664" t="s">
        <v>379</v>
      </c>
      <c r="R664" t="s">
        <v>380</v>
      </c>
      <c r="S664" t="s">
        <v>264</v>
      </c>
      <c r="T664" t="s">
        <v>265</v>
      </c>
      <c r="U664" s="61" t="s">
        <v>266</v>
      </c>
      <c r="V664" t="s">
        <v>710</v>
      </c>
      <c r="W664" t="s">
        <v>263</v>
      </c>
      <c r="X664" s="59">
        <v>1700</v>
      </c>
      <c r="Y664" s="59">
        <v>1700</v>
      </c>
      <c r="AA664" s="146" t="str">
        <f t="shared" si="141"/>
        <v>EX</v>
      </c>
      <c r="AB664" s="146">
        <f t="shared" si="143"/>
        <v>0</v>
      </c>
      <c r="AC664" t="str">
        <f t="shared" si="146"/>
        <v>EX</v>
      </c>
      <c r="AD664" s="74">
        <f t="shared" si="147"/>
        <v>1700</v>
      </c>
      <c r="AE664" s="74">
        <f t="shared" si="152"/>
        <v>1700</v>
      </c>
      <c r="AF664">
        <v>1</v>
      </c>
      <c r="AG664">
        <v>0</v>
      </c>
      <c r="AH664" s="74">
        <v>0</v>
      </c>
      <c r="AJ664" s="74">
        <f t="shared" si="148"/>
        <v>0</v>
      </c>
      <c r="AK664" s="74">
        <f t="shared" si="142"/>
        <v>1700</v>
      </c>
      <c r="AL664" t="str">
        <f t="shared" si="149"/>
        <v>N</v>
      </c>
      <c r="AN664" t="s">
        <v>77</v>
      </c>
      <c r="AO664" t="s">
        <v>76</v>
      </c>
      <c r="AP664" t="str">
        <f t="shared" si="150"/>
        <v>91</v>
      </c>
      <c r="AQ664" s="145" t="s">
        <v>1826</v>
      </c>
      <c r="AR664" t="str">
        <f t="shared" si="151"/>
        <v>1-Adjusted Base Budget</v>
      </c>
      <c r="AS664" s="145" t="s">
        <v>1827</v>
      </c>
      <c r="AT664" t="s">
        <v>213</v>
      </c>
      <c r="AV664" t="str">
        <f t="shared" si="145"/>
        <v>VPR</v>
      </c>
      <c r="AW664" t="str">
        <f t="shared" si="144"/>
        <v>VP FOR RESEARCH</v>
      </c>
    </row>
    <row r="665" spans="1:49">
      <c r="A665" s="59">
        <v>2018</v>
      </c>
      <c r="B665" t="s">
        <v>137</v>
      </c>
      <c r="C665" t="s">
        <v>770</v>
      </c>
      <c r="D665" t="s">
        <v>771</v>
      </c>
      <c r="E665" t="s">
        <v>772</v>
      </c>
      <c r="F665" t="s">
        <v>228</v>
      </c>
      <c r="H665" t="s">
        <v>771</v>
      </c>
      <c r="I665" s="170" t="s">
        <v>75</v>
      </c>
      <c r="J665" t="s">
        <v>76</v>
      </c>
      <c r="K665" t="s">
        <v>214</v>
      </c>
      <c r="L665" t="s">
        <v>350</v>
      </c>
      <c r="M665" t="s">
        <v>351</v>
      </c>
      <c r="N665" t="s">
        <v>217</v>
      </c>
      <c r="O665" t="s">
        <v>263</v>
      </c>
      <c r="P665" t="s">
        <v>352</v>
      </c>
      <c r="Q665" t="s">
        <v>353</v>
      </c>
      <c r="R665" t="s">
        <v>354</v>
      </c>
      <c r="S665" t="s">
        <v>264</v>
      </c>
      <c r="T665" t="s">
        <v>265</v>
      </c>
      <c r="U665" s="61" t="s">
        <v>266</v>
      </c>
      <c r="V665" t="s">
        <v>710</v>
      </c>
      <c r="W665" t="s">
        <v>263</v>
      </c>
      <c r="X665" s="59">
        <v>5000</v>
      </c>
      <c r="Y665" s="59">
        <v>2500</v>
      </c>
      <c r="AA665" s="146" t="str">
        <f t="shared" si="141"/>
        <v>EX</v>
      </c>
      <c r="AB665" s="146">
        <f t="shared" si="143"/>
        <v>0</v>
      </c>
      <c r="AC665" t="str">
        <f t="shared" si="146"/>
        <v>EX</v>
      </c>
      <c r="AD665" s="74">
        <f t="shared" si="147"/>
        <v>2500</v>
      </c>
      <c r="AE665" s="74">
        <f t="shared" si="152"/>
        <v>2500</v>
      </c>
      <c r="AF665">
        <v>1</v>
      </c>
      <c r="AG665">
        <v>0</v>
      </c>
      <c r="AH665" s="74">
        <v>0</v>
      </c>
      <c r="AJ665" s="74">
        <f t="shared" si="148"/>
        <v>0</v>
      </c>
      <c r="AK665" s="74">
        <f t="shared" si="142"/>
        <v>2500</v>
      </c>
      <c r="AL665" t="str">
        <f t="shared" si="149"/>
        <v>N</v>
      </c>
      <c r="AN665" t="s">
        <v>77</v>
      </c>
      <c r="AO665" t="s">
        <v>76</v>
      </c>
      <c r="AP665" t="str">
        <f t="shared" si="150"/>
        <v>91</v>
      </c>
      <c r="AQ665" s="145" t="s">
        <v>1826</v>
      </c>
      <c r="AR665" t="str">
        <f t="shared" si="151"/>
        <v>1-Adjusted Base Budget</v>
      </c>
      <c r="AS665" s="145" t="s">
        <v>1827</v>
      </c>
      <c r="AT665" t="s">
        <v>213</v>
      </c>
      <c r="AV665" t="str">
        <f t="shared" si="145"/>
        <v>VPR</v>
      </c>
      <c r="AW665" t="str">
        <f t="shared" si="144"/>
        <v>VP FOR RESEARCH</v>
      </c>
    </row>
    <row r="666" spans="1:49">
      <c r="A666" s="59">
        <v>2018</v>
      </c>
      <c r="B666" t="s">
        <v>137</v>
      </c>
      <c r="C666" t="s">
        <v>770</v>
      </c>
      <c r="D666" t="s">
        <v>771</v>
      </c>
      <c r="E666" t="s">
        <v>773</v>
      </c>
      <c r="F666" t="s">
        <v>228</v>
      </c>
      <c r="H666" t="s">
        <v>774</v>
      </c>
      <c r="I666" s="170" t="s">
        <v>75</v>
      </c>
      <c r="J666" t="s">
        <v>76</v>
      </c>
      <c r="K666" t="s">
        <v>214</v>
      </c>
      <c r="L666" t="s">
        <v>350</v>
      </c>
      <c r="M666" t="s">
        <v>351</v>
      </c>
      <c r="N666" t="s">
        <v>217</v>
      </c>
      <c r="O666" t="s">
        <v>263</v>
      </c>
      <c r="P666" t="s">
        <v>352</v>
      </c>
      <c r="Q666" t="s">
        <v>353</v>
      </c>
      <c r="R666" t="s">
        <v>354</v>
      </c>
      <c r="S666" t="s">
        <v>264</v>
      </c>
      <c r="T666" t="s">
        <v>265</v>
      </c>
      <c r="U666" s="61" t="s">
        <v>266</v>
      </c>
      <c r="V666" t="s">
        <v>710</v>
      </c>
      <c r="W666" t="s">
        <v>263</v>
      </c>
      <c r="X666" s="59">
        <v>1500</v>
      </c>
      <c r="Y666" s="59">
        <v>1500</v>
      </c>
      <c r="AA666" s="146" t="str">
        <f t="shared" si="141"/>
        <v>EX</v>
      </c>
      <c r="AB666" s="146">
        <f t="shared" si="143"/>
        <v>0</v>
      </c>
      <c r="AC666" t="str">
        <f t="shared" si="146"/>
        <v>EX</v>
      </c>
      <c r="AD666" s="74">
        <f t="shared" si="147"/>
        <v>1500</v>
      </c>
      <c r="AE666" s="74">
        <f t="shared" si="152"/>
        <v>1500</v>
      </c>
      <c r="AF666">
        <v>1</v>
      </c>
      <c r="AG666">
        <v>0</v>
      </c>
      <c r="AH666" s="74">
        <v>0</v>
      </c>
      <c r="AJ666" s="74">
        <f t="shared" si="148"/>
        <v>0</v>
      </c>
      <c r="AK666" s="74">
        <f t="shared" si="142"/>
        <v>1500</v>
      </c>
      <c r="AL666" t="str">
        <f t="shared" si="149"/>
        <v>N</v>
      </c>
      <c r="AN666" t="s">
        <v>77</v>
      </c>
      <c r="AO666" t="s">
        <v>76</v>
      </c>
      <c r="AP666" t="str">
        <f t="shared" si="150"/>
        <v>91</v>
      </c>
      <c r="AQ666" s="145" t="s">
        <v>1826</v>
      </c>
      <c r="AR666" t="str">
        <f t="shared" si="151"/>
        <v>1-Adjusted Base Budget</v>
      </c>
      <c r="AS666" s="145" t="s">
        <v>1827</v>
      </c>
      <c r="AT666" t="s">
        <v>213</v>
      </c>
      <c r="AV666" t="str">
        <f t="shared" si="145"/>
        <v>VPR</v>
      </c>
      <c r="AW666" t="str">
        <f t="shared" si="144"/>
        <v>VP FOR RESEARCH</v>
      </c>
    </row>
    <row r="667" spans="1:49">
      <c r="A667" s="59">
        <v>2018</v>
      </c>
      <c r="B667" t="s">
        <v>137</v>
      </c>
      <c r="C667" t="s">
        <v>770</v>
      </c>
      <c r="D667" t="s">
        <v>771</v>
      </c>
      <c r="E667" t="s">
        <v>779</v>
      </c>
      <c r="F667" t="s">
        <v>228</v>
      </c>
      <c r="H667" t="s">
        <v>780</v>
      </c>
      <c r="I667" s="170" t="s">
        <v>75</v>
      </c>
      <c r="J667" t="s">
        <v>76</v>
      </c>
      <c r="K667" t="s">
        <v>214</v>
      </c>
      <c r="L667" t="s">
        <v>350</v>
      </c>
      <c r="M667" t="s">
        <v>351</v>
      </c>
      <c r="N667" t="s">
        <v>217</v>
      </c>
      <c r="O667" t="s">
        <v>263</v>
      </c>
      <c r="P667" t="s">
        <v>352</v>
      </c>
      <c r="Q667" t="s">
        <v>353</v>
      </c>
      <c r="R667" t="s">
        <v>354</v>
      </c>
      <c r="S667" t="s">
        <v>264</v>
      </c>
      <c r="T667" t="s">
        <v>265</v>
      </c>
      <c r="U667" s="61" t="s">
        <v>266</v>
      </c>
      <c r="V667" t="s">
        <v>710</v>
      </c>
      <c r="W667" t="s">
        <v>263</v>
      </c>
      <c r="X667" s="59">
        <v>5275</v>
      </c>
      <c r="Y667" s="59">
        <v>5275</v>
      </c>
      <c r="AA667" s="146" t="str">
        <f t="shared" si="141"/>
        <v>EX</v>
      </c>
      <c r="AB667" s="146">
        <f t="shared" si="143"/>
        <v>0</v>
      </c>
      <c r="AC667" t="str">
        <f t="shared" si="146"/>
        <v>EX</v>
      </c>
      <c r="AD667" s="74">
        <f t="shared" si="147"/>
        <v>5275</v>
      </c>
      <c r="AE667" s="74">
        <f t="shared" si="152"/>
        <v>5275</v>
      </c>
      <c r="AF667">
        <v>1</v>
      </c>
      <c r="AG667">
        <v>0</v>
      </c>
      <c r="AH667" s="74">
        <v>0</v>
      </c>
      <c r="AJ667" s="74">
        <f t="shared" si="148"/>
        <v>0</v>
      </c>
      <c r="AK667" s="74">
        <f t="shared" si="142"/>
        <v>5275</v>
      </c>
      <c r="AL667" t="str">
        <f t="shared" si="149"/>
        <v>N</v>
      </c>
      <c r="AN667" t="s">
        <v>77</v>
      </c>
      <c r="AO667" t="s">
        <v>76</v>
      </c>
      <c r="AP667" t="str">
        <f t="shared" si="150"/>
        <v>91</v>
      </c>
      <c r="AQ667" s="145" t="s">
        <v>1826</v>
      </c>
      <c r="AR667" t="str">
        <f t="shared" si="151"/>
        <v>1-Adjusted Base Budget</v>
      </c>
      <c r="AS667" s="145" t="s">
        <v>1827</v>
      </c>
      <c r="AT667" t="s">
        <v>213</v>
      </c>
      <c r="AV667" t="str">
        <f t="shared" si="145"/>
        <v>VPR</v>
      </c>
      <c r="AW667" t="str">
        <f t="shared" si="144"/>
        <v>VP FOR RESEARCH</v>
      </c>
    </row>
    <row r="668" spans="1:49">
      <c r="A668" s="59">
        <v>2018</v>
      </c>
      <c r="B668" t="s">
        <v>137</v>
      </c>
      <c r="C668" t="s">
        <v>770</v>
      </c>
      <c r="D668" t="s">
        <v>771</v>
      </c>
      <c r="E668" t="s">
        <v>781</v>
      </c>
      <c r="F668" t="s">
        <v>228</v>
      </c>
      <c r="H668" t="s">
        <v>782</v>
      </c>
      <c r="I668" s="170" t="s">
        <v>75</v>
      </c>
      <c r="J668" t="s">
        <v>76</v>
      </c>
      <c r="K668" t="s">
        <v>214</v>
      </c>
      <c r="L668" t="s">
        <v>350</v>
      </c>
      <c r="M668" t="s">
        <v>351</v>
      </c>
      <c r="N668" t="s">
        <v>217</v>
      </c>
      <c r="O668" t="s">
        <v>263</v>
      </c>
      <c r="P668" t="s">
        <v>352</v>
      </c>
      <c r="Q668" t="s">
        <v>353</v>
      </c>
      <c r="R668" t="s">
        <v>354</v>
      </c>
      <c r="S668" t="s">
        <v>264</v>
      </c>
      <c r="T668" t="s">
        <v>265</v>
      </c>
      <c r="U668" s="61" t="s">
        <v>266</v>
      </c>
      <c r="V668" t="s">
        <v>710</v>
      </c>
      <c r="W668" t="s">
        <v>263</v>
      </c>
      <c r="X668" s="59">
        <v>2150</v>
      </c>
      <c r="Y668" s="59">
        <v>2150</v>
      </c>
      <c r="AA668" s="146" t="str">
        <f t="shared" si="141"/>
        <v>EX</v>
      </c>
      <c r="AB668" s="146">
        <f t="shared" si="143"/>
        <v>0</v>
      </c>
      <c r="AC668" t="str">
        <f t="shared" si="146"/>
        <v>EX</v>
      </c>
      <c r="AD668" s="74">
        <f t="shared" si="147"/>
        <v>2150</v>
      </c>
      <c r="AE668" s="74">
        <f t="shared" si="152"/>
        <v>2150</v>
      </c>
      <c r="AF668">
        <v>1</v>
      </c>
      <c r="AG668">
        <v>0</v>
      </c>
      <c r="AH668" s="74">
        <v>0</v>
      </c>
      <c r="AJ668" s="74">
        <f t="shared" si="148"/>
        <v>0</v>
      </c>
      <c r="AK668" s="74">
        <f t="shared" si="142"/>
        <v>2150</v>
      </c>
      <c r="AL668" t="str">
        <f t="shared" si="149"/>
        <v>N</v>
      </c>
      <c r="AN668" t="s">
        <v>77</v>
      </c>
      <c r="AO668" t="s">
        <v>76</v>
      </c>
      <c r="AP668" t="str">
        <f t="shared" si="150"/>
        <v>91</v>
      </c>
      <c r="AQ668" s="145" t="s">
        <v>1826</v>
      </c>
      <c r="AR668" t="str">
        <f t="shared" si="151"/>
        <v>1-Adjusted Base Budget</v>
      </c>
      <c r="AS668" s="145" t="s">
        <v>1827</v>
      </c>
      <c r="AT668" t="s">
        <v>213</v>
      </c>
      <c r="AV668" t="str">
        <f t="shared" si="145"/>
        <v>VPR</v>
      </c>
      <c r="AW668" t="str">
        <f t="shared" si="144"/>
        <v>VP FOR RESEARCH</v>
      </c>
    </row>
    <row r="669" spans="1:49">
      <c r="A669" s="59">
        <v>2018</v>
      </c>
      <c r="B669" t="s">
        <v>137</v>
      </c>
      <c r="C669" t="s">
        <v>770</v>
      </c>
      <c r="D669" t="s">
        <v>771</v>
      </c>
      <c r="E669" t="s">
        <v>779</v>
      </c>
      <c r="F669" t="s">
        <v>228</v>
      </c>
      <c r="H669" t="s">
        <v>780</v>
      </c>
      <c r="I669" s="170" t="s">
        <v>75</v>
      </c>
      <c r="J669" t="s">
        <v>76</v>
      </c>
      <c r="K669" t="s">
        <v>214</v>
      </c>
      <c r="L669" t="s">
        <v>697</v>
      </c>
      <c r="M669" t="s">
        <v>698</v>
      </c>
      <c r="N669" t="s">
        <v>217</v>
      </c>
      <c r="O669" t="s">
        <v>263</v>
      </c>
      <c r="P669" t="s">
        <v>699</v>
      </c>
      <c r="Q669" t="s">
        <v>700</v>
      </c>
      <c r="R669" t="s">
        <v>701</v>
      </c>
      <c r="S669" t="s">
        <v>264</v>
      </c>
      <c r="T669" t="s">
        <v>265</v>
      </c>
      <c r="U669" s="61" t="s">
        <v>266</v>
      </c>
      <c r="V669" t="s">
        <v>710</v>
      </c>
      <c r="W669" t="s">
        <v>263</v>
      </c>
      <c r="X669" s="59">
        <v>6000</v>
      </c>
      <c r="Y669" s="59">
        <v>6000</v>
      </c>
      <c r="AA669" s="146" t="str">
        <f t="shared" si="141"/>
        <v>EX</v>
      </c>
      <c r="AB669" s="146">
        <f t="shared" si="143"/>
        <v>0</v>
      </c>
      <c r="AC669" t="str">
        <f t="shared" si="146"/>
        <v>EX</v>
      </c>
      <c r="AD669" s="74">
        <f t="shared" si="147"/>
        <v>6000</v>
      </c>
      <c r="AE669" s="74">
        <f t="shared" si="152"/>
        <v>6000</v>
      </c>
      <c r="AF669">
        <v>1</v>
      </c>
      <c r="AG669">
        <v>0</v>
      </c>
      <c r="AH669" s="74">
        <v>0</v>
      </c>
      <c r="AJ669" s="74">
        <f t="shared" si="148"/>
        <v>0</v>
      </c>
      <c r="AK669" s="74">
        <f t="shared" si="142"/>
        <v>6000</v>
      </c>
      <c r="AL669" t="str">
        <f t="shared" si="149"/>
        <v>N</v>
      </c>
      <c r="AN669" t="s">
        <v>77</v>
      </c>
      <c r="AO669" t="s">
        <v>76</v>
      </c>
      <c r="AP669" t="str">
        <f t="shared" si="150"/>
        <v>91</v>
      </c>
      <c r="AQ669" s="145" t="s">
        <v>1826</v>
      </c>
      <c r="AR669" t="str">
        <f t="shared" si="151"/>
        <v>1-Adjusted Base Budget</v>
      </c>
      <c r="AS669" s="145" t="s">
        <v>1827</v>
      </c>
      <c r="AT669" t="s">
        <v>213</v>
      </c>
      <c r="AV669" t="str">
        <f t="shared" si="145"/>
        <v>VPR</v>
      </c>
      <c r="AW669" t="str">
        <f t="shared" si="144"/>
        <v>VP FOR RESEARCH</v>
      </c>
    </row>
    <row r="670" spans="1:49">
      <c r="A670" s="59">
        <v>2018</v>
      </c>
      <c r="B670" t="s">
        <v>137</v>
      </c>
      <c r="C670" t="s">
        <v>770</v>
      </c>
      <c r="D670" t="s">
        <v>771</v>
      </c>
      <c r="E670" t="s">
        <v>781</v>
      </c>
      <c r="F670" t="s">
        <v>228</v>
      </c>
      <c r="H670" t="s">
        <v>782</v>
      </c>
      <c r="I670" s="170" t="s">
        <v>75</v>
      </c>
      <c r="J670" t="s">
        <v>76</v>
      </c>
      <c r="K670" t="s">
        <v>214</v>
      </c>
      <c r="L670" t="s">
        <v>697</v>
      </c>
      <c r="M670" t="s">
        <v>698</v>
      </c>
      <c r="N670" t="s">
        <v>217</v>
      </c>
      <c r="O670" t="s">
        <v>263</v>
      </c>
      <c r="P670" t="s">
        <v>699</v>
      </c>
      <c r="Q670" t="s">
        <v>700</v>
      </c>
      <c r="R670" t="s">
        <v>701</v>
      </c>
      <c r="S670" t="s">
        <v>264</v>
      </c>
      <c r="T670" t="s">
        <v>265</v>
      </c>
      <c r="U670" s="61" t="s">
        <v>266</v>
      </c>
      <c r="V670" t="s">
        <v>710</v>
      </c>
      <c r="W670" t="s">
        <v>263</v>
      </c>
      <c r="X670" s="59">
        <v>15000</v>
      </c>
      <c r="Y670" s="59">
        <v>3181</v>
      </c>
      <c r="AA670" s="146" t="str">
        <f t="shared" si="141"/>
        <v>EX</v>
      </c>
      <c r="AB670" s="146">
        <f t="shared" si="143"/>
        <v>0</v>
      </c>
      <c r="AC670" t="str">
        <f t="shared" si="146"/>
        <v>EX</v>
      </c>
      <c r="AD670" s="74">
        <f t="shared" si="147"/>
        <v>3181</v>
      </c>
      <c r="AE670" s="74">
        <f t="shared" si="152"/>
        <v>3181</v>
      </c>
      <c r="AF670">
        <v>1</v>
      </c>
      <c r="AG670">
        <v>0</v>
      </c>
      <c r="AH670" s="74">
        <v>0</v>
      </c>
      <c r="AJ670" s="74">
        <f t="shared" si="148"/>
        <v>0</v>
      </c>
      <c r="AK670" s="74">
        <f t="shared" si="142"/>
        <v>3181</v>
      </c>
      <c r="AL670" t="str">
        <f t="shared" si="149"/>
        <v>N</v>
      </c>
      <c r="AN670" t="s">
        <v>77</v>
      </c>
      <c r="AO670" t="s">
        <v>76</v>
      </c>
      <c r="AP670" t="str">
        <f t="shared" si="150"/>
        <v>91</v>
      </c>
      <c r="AQ670" s="145" t="s">
        <v>1826</v>
      </c>
      <c r="AR670" t="str">
        <f t="shared" si="151"/>
        <v>1-Adjusted Base Budget</v>
      </c>
      <c r="AS670" s="145" t="s">
        <v>1827</v>
      </c>
      <c r="AT670" t="s">
        <v>213</v>
      </c>
      <c r="AV670" t="str">
        <f t="shared" si="145"/>
        <v>VPR</v>
      </c>
      <c r="AW670" t="str">
        <f t="shared" si="144"/>
        <v>VP FOR RESEARCH</v>
      </c>
    </row>
    <row r="671" spans="1:49">
      <c r="A671" s="59">
        <v>2018</v>
      </c>
      <c r="B671" t="s">
        <v>137</v>
      </c>
      <c r="C671" t="s">
        <v>770</v>
      </c>
      <c r="D671" t="s">
        <v>771</v>
      </c>
      <c r="E671" t="s">
        <v>772</v>
      </c>
      <c r="F671" t="s">
        <v>228</v>
      </c>
      <c r="H671" t="s">
        <v>771</v>
      </c>
      <c r="I671" s="170" t="s">
        <v>75</v>
      </c>
      <c r="J671" t="s">
        <v>76</v>
      </c>
      <c r="K671" t="s">
        <v>214</v>
      </c>
      <c r="L671" t="s">
        <v>355</v>
      </c>
      <c r="M671" t="s">
        <v>356</v>
      </c>
      <c r="N671" t="s">
        <v>217</v>
      </c>
      <c r="O671" t="s">
        <v>263</v>
      </c>
      <c r="P671" t="s">
        <v>357</v>
      </c>
      <c r="Q671" t="s">
        <v>358</v>
      </c>
      <c r="R671" t="s">
        <v>359</v>
      </c>
      <c r="S671" t="s">
        <v>264</v>
      </c>
      <c r="T671" t="s">
        <v>265</v>
      </c>
      <c r="U671" s="61" t="s">
        <v>266</v>
      </c>
      <c r="V671" t="s">
        <v>710</v>
      </c>
      <c r="W671" t="s">
        <v>263</v>
      </c>
      <c r="X671" s="59">
        <v>4000</v>
      </c>
      <c r="Y671" s="59">
        <v>2000</v>
      </c>
      <c r="AA671" s="146" t="str">
        <f t="shared" si="141"/>
        <v>EX</v>
      </c>
      <c r="AB671" s="146">
        <f t="shared" si="143"/>
        <v>0</v>
      </c>
      <c r="AC671" t="str">
        <f t="shared" si="146"/>
        <v>EX</v>
      </c>
      <c r="AD671" s="74">
        <f t="shared" si="147"/>
        <v>2000</v>
      </c>
      <c r="AE671" s="74">
        <f t="shared" si="152"/>
        <v>2000</v>
      </c>
      <c r="AF671">
        <v>1</v>
      </c>
      <c r="AG671">
        <v>0</v>
      </c>
      <c r="AH671" s="74">
        <v>0</v>
      </c>
      <c r="AJ671" s="74">
        <f t="shared" si="148"/>
        <v>0</v>
      </c>
      <c r="AK671" s="74">
        <f t="shared" si="142"/>
        <v>2000</v>
      </c>
      <c r="AL671" t="str">
        <f t="shared" si="149"/>
        <v>N</v>
      </c>
      <c r="AN671" t="s">
        <v>77</v>
      </c>
      <c r="AO671" t="s">
        <v>76</v>
      </c>
      <c r="AP671" t="str">
        <f t="shared" si="150"/>
        <v>91</v>
      </c>
      <c r="AQ671" s="145" t="s">
        <v>1826</v>
      </c>
      <c r="AR671" t="str">
        <f t="shared" si="151"/>
        <v>1-Adjusted Base Budget</v>
      </c>
      <c r="AS671" s="145" t="s">
        <v>1827</v>
      </c>
      <c r="AT671" t="s">
        <v>213</v>
      </c>
      <c r="AV671" t="str">
        <f t="shared" si="145"/>
        <v>VPR</v>
      </c>
      <c r="AW671" t="str">
        <f t="shared" si="144"/>
        <v>VP FOR RESEARCH</v>
      </c>
    </row>
    <row r="672" spans="1:49">
      <c r="A672" s="59">
        <v>2018</v>
      </c>
      <c r="B672" t="s">
        <v>137</v>
      </c>
      <c r="C672" t="s">
        <v>770</v>
      </c>
      <c r="D672" t="s">
        <v>771</v>
      </c>
      <c r="E672" t="s">
        <v>773</v>
      </c>
      <c r="F672" t="s">
        <v>228</v>
      </c>
      <c r="H672" t="s">
        <v>774</v>
      </c>
      <c r="I672" s="170" t="s">
        <v>75</v>
      </c>
      <c r="J672" t="s">
        <v>76</v>
      </c>
      <c r="K672" t="s">
        <v>214</v>
      </c>
      <c r="L672" t="s">
        <v>482</v>
      </c>
      <c r="M672" t="s">
        <v>483</v>
      </c>
      <c r="N672" t="s">
        <v>217</v>
      </c>
      <c r="O672" t="s">
        <v>263</v>
      </c>
      <c r="P672" t="s">
        <v>379</v>
      </c>
      <c r="Q672" t="s">
        <v>379</v>
      </c>
      <c r="R672" t="s">
        <v>380</v>
      </c>
      <c r="S672" t="s">
        <v>264</v>
      </c>
      <c r="T672" t="s">
        <v>265</v>
      </c>
      <c r="U672" s="61" t="s">
        <v>266</v>
      </c>
      <c r="V672" t="s">
        <v>710</v>
      </c>
      <c r="W672" t="s">
        <v>263</v>
      </c>
      <c r="X672" s="59">
        <v>50</v>
      </c>
      <c r="Y672" s="59">
        <v>50</v>
      </c>
      <c r="AA672" s="146" t="str">
        <f t="shared" si="141"/>
        <v>EX</v>
      </c>
      <c r="AB672" s="146">
        <f t="shared" si="143"/>
        <v>0</v>
      </c>
      <c r="AC672" t="str">
        <f t="shared" si="146"/>
        <v>EX</v>
      </c>
      <c r="AD672" s="74">
        <f t="shared" si="147"/>
        <v>50</v>
      </c>
      <c r="AE672" s="74">
        <f t="shared" si="152"/>
        <v>50</v>
      </c>
      <c r="AF672">
        <v>1</v>
      </c>
      <c r="AG672">
        <v>0</v>
      </c>
      <c r="AH672" s="74">
        <v>0</v>
      </c>
      <c r="AJ672" s="74">
        <f t="shared" si="148"/>
        <v>0</v>
      </c>
      <c r="AK672" s="74">
        <f t="shared" si="142"/>
        <v>50</v>
      </c>
      <c r="AL672" t="str">
        <f t="shared" si="149"/>
        <v>N</v>
      </c>
      <c r="AN672" t="s">
        <v>77</v>
      </c>
      <c r="AO672" t="s">
        <v>76</v>
      </c>
      <c r="AP672" t="str">
        <f t="shared" si="150"/>
        <v>91</v>
      </c>
      <c r="AQ672" s="145" t="s">
        <v>1826</v>
      </c>
      <c r="AR672" t="str">
        <f t="shared" si="151"/>
        <v>1-Adjusted Base Budget</v>
      </c>
      <c r="AS672" s="145" t="s">
        <v>1827</v>
      </c>
      <c r="AT672" t="s">
        <v>213</v>
      </c>
      <c r="AV672" t="str">
        <f t="shared" si="145"/>
        <v>VPR</v>
      </c>
      <c r="AW672" t="str">
        <f t="shared" si="144"/>
        <v>VP FOR RESEARCH</v>
      </c>
    </row>
    <row r="673" spans="1:49">
      <c r="A673" s="59">
        <v>2018</v>
      </c>
      <c r="B673" t="s">
        <v>137</v>
      </c>
      <c r="C673" t="s">
        <v>770</v>
      </c>
      <c r="D673" t="s">
        <v>771</v>
      </c>
      <c r="E673" t="s">
        <v>781</v>
      </c>
      <c r="F673" t="s">
        <v>228</v>
      </c>
      <c r="H673" t="s">
        <v>782</v>
      </c>
      <c r="I673" s="170" t="s">
        <v>75</v>
      </c>
      <c r="J673" t="s">
        <v>76</v>
      </c>
      <c r="K673" t="s">
        <v>214</v>
      </c>
      <c r="L673" t="s">
        <v>482</v>
      </c>
      <c r="M673" t="s">
        <v>483</v>
      </c>
      <c r="N673" t="s">
        <v>217</v>
      </c>
      <c r="O673" t="s">
        <v>263</v>
      </c>
      <c r="P673" t="s">
        <v>379</v>
      </c>
      <c r="Q673" t="s">
        <v>379</v>
      </c>
      <c r="R673" t="s">
        <v>380</v>
      </c>
      <c r="S673" t="s">
        <v>264</v>
      </c>
      <c r="T673" t="s">
        <v>265</v>
      </c>
      <c r="U673" s="61" t="s">
        <v>266</v>
      </c>
      <c r="V673" t="s">
        <v>710</v>
      </c>
      <c r="W673" t="s">
        <v>263</v>
      </c>
      <c r="X673" s="59">
        <v>250</v>
      </c>
      <c r="Y673" s="59">
        <v>250</v>
      </c>
      <c r="AA673" s="146" t="str">
        <f t="shared" si="141"/>
        <v>EX</v>
      </c>
      <c r="AB673" s="146">
        <f t="shared" si="143"/>
        <v>0</v>
      </c>
      <c r="AC673" t="str">
        <f t="shared" si="146"/>
        <v>EX</v>
      </c>
      <c r="AD673" s="74">
        <f t="shared" si="147"/>
        <v>250</v>
      </c>
      <c r="AE673" s="74">
        <f t="shared" si="152"/>
        <v>250</v>
      </c>
      <c r="AF673">
        <v>1</v>
      </c>
      <c r="AG673">
        <v>0</v>
      </c>
      <c r="AH673" s="74">
        <v>0</v>
      </c>
      <c r="AJ673" s="74">
        <f t="shared" si="148"/>
        <v>0</v>
      </c>
      <c r="AK673" s="74">
        <f t="shared" si="142"/>
        <v>250</v>
      </c>
      <c r="AL673" t="str">
        <f t="shared" si="149"/>
        <v>N</v>
      </c>
      <c r="AN673" t="s">
        <v>77</v>
      </c>
      <c r="AO673" t="s">
        <v>76</v>
      </c>
      <c r="AP673" t="str">
        <f t="shared" si="150"/>
        <v>91</v>
      </c>
      <c r="AQ673" s="145" t="s">
        <v>1826</v>
      </c>
      <c r="AR673" t="str">
        <f t="shared" si="151"/>
        <v>1-Adjusted Base Budget</v>
      </c>
      <c r="AS673" s="145" t="s">
        <v>1827</v>
      </c>
      <c r="AT673" t="s">
        <v>213</v>
      </c>
      <c r="AV673" t="str">
        <f t="shared" si="145"/>
        <v>VPR</v>
      </c>
      <c r="AW673" t="str">
        <f t="shared" si="144"/>
        <v>VP FOR RESEARCH</v>
      </c>
    </row>
    <row r="674" spans="1:49">
      <c r="A674" s="59">
        <v>2018</v>
      </c>
      <c r="B674" t="s">
        <v>137</v>
      </c>
      <c r="C674" t="s">
        <v>770</v>
      </c>
      <c r="D674" t="s">
        <v>771</v>
      </c>
      <c r="E674" t="s">
        <v>772</v>
      </c>
      <c r="F674" t="s">
        <v>228</v>
      </c>
      <c r="H674" t="s">
        <v>771</v>
      </c>
      <c r="I674" s="170" t="s">
        <v>75</v>
      </c>
      <c r="J674" t="s">
        <v>76</v>
      </c>
      <c r="K674" t="s">
        <v>214</v>
      </c>
      <c r="L674" t="s">
        <v>360</v>
      </c>
      <c r="M674" t="s">
        <v>361</v>
      </c>
      <c r="N674" t="s">
        <v>217</v>
      </c>
      <c r="O674" t="s">
        <v>263</v>
      </c>
      <c r="P674" t="s">
        <v>362</v>
      </c>
      <c r="Q674" t="s">
        <v>363</v>
      </c>
      <c r="R674" t="s">
        <v>364</v>
      </c>
      <c r="S674" t="s">
        <v>264</v>
      </c>
      <c r="T674" t="s">
        <v>265</v>
      </c>
      <c r="U674" s="61" t="s">
        <v>266</v>
      </c>
      <c r="V674" t="s">
        <v>710</v>
      </c>
      <c r="W674" t="s">
        <v>263</v>
      </c>
      <c r="X674" s="59">
        <v>17000</v>
      </c>
      <c r="Y674" s="59">
        <v>1817</v>
      </c>
      <c r="AA674" s="146" t="str">
        <f t="shared" si="141"/>
        <v>EX</v>
      </c>
      <c r="AB674" s="146">
        <f t="shared" si="143"/>
        <v>0</v>
      </c>
      <c r="AC674" t="str">
        <f t="shared" si="146"/>
        <v>EX</v>
      </c>
      <c r="AD674" s="74">
        <f t="shared" si="147"/>
        <v>1817</v>
      </c>
      <c r="AE674" s="74">
        <f t="shared" si="152"/>
        <v>1817</v>
      </c>
      <c r="AF674">
        <v>1</v>
      </c>
      <c r="AG674">
        <v>0</v>
      </c>
      <c r="AH674" s="74">
        <v>0</v>
      </c>
      <c r="AJ674" s="74">
        <f t="shared" si="148"/>
        <v>0</v>
      </c>
      <c r="AK674" s="74">
        <f t="shared" si="142"/>
        <v>1817</v>
      </c>
      <c r="AL674" t="str">
        <f t="shared" si="149"/>
        <v>N</v>
      </c>
      <c r="AN674" t="s">
        <v>77</v>
      </c>
      <c r="AO674" t="s">
        <v>76</v>
      </c>
      <c r="AP674" t="str">
        <f t="shared" si="150"/>
        <v>91</v>
      </c>
      <c r="AQ674" s="145" t="s">
        <v>1826</v>
      </c>
      <c r="AR674" t="str">
        <f t="shared" si="151"/>
        <v>1-Adjusted Base Budget</v>
      </c>
      <c r="AS674" s="145" t="s">
        <v>1827</v>
      </c>
      <c r="AT674" t="s">
        <v>213</v>
      </c>
      <c r="AV674" t="str">
        <f t="shared" si="145"/>
        <v>VPR</v>
      </c>
      <c r="AW674" t="str">
        <f t="shared" si="144"/>
        <v>VP FOR RESEARCH</v>
      </c>
    </row>
    <row r="675" spans="1:49">
      <c r="A675" s="59">
        <v>2018</v>
      </c>
      <c r="B675" t="s">
        <v>137</v>
      </c>
      <c r="C675" t="s">
        <v>770</v>
      </c>
      <c r="D675" t="s">
        <v>771</v>
      </c>
      <c r="E675" t="s">
        <v>779</v>
      </c>
      <c r="F675" t="s">
        <v>228</v>
      </c>
      <c r="H675" t="s">
        <v>780</v>
      </c>
      <c r="I675" s="170" t="s">
        <v>75</v>
      </c>
      <c r="J675" t="s">
        <v>76</v>
      </c>
      <c r="K675" t="s">
        <v>214</v>
      </c>
      <c r="L675" t="s">
        <v>785</v>
      </c>
      <c r="M675" t="s">
        <v>351</v>
      </c>
      <c r="N675" t="s">
        <v>217</v>
      </c>
      <c r="O675" t="s">
        <v>263</v>
      </c>
      <c r="P675" t="s">
        <v>352</v>
      </c>
      <c r="Q675" t="s">
        <v>353</v>
      </c>
      <c r="R675" t="s">
        <v>354</v>
      </c>
      <c r="S675" t="s">
        <v>264</v>
      </c>
      <c r="T675" t="s">
        <v>265</v>
      </c>
      <c r="U675" s="61" t="s">
        <v>266</v>
      </c>
      <c r="V675" t="s">
        <v>710</v>
      </c>
      <c r="W675" t="s">
        <v>263</v>
      </c>
      <c r="X675" s="59">
        <v>1400</v>
      </c>
      <c r="Y675" s="59">
        <v>1400</v>
      </c>
      <c r="AA675" s="146" t="str">
        <f t="shared" si="141"/>
        <v>EX</v>
      </c>
      <c r="AB675" s="146">
        <f t="shared" si="143"/>
        <v>0</v>
      </c>
      <c r="AC675" t="str">
        <f t="shared" si="146"/>
        <v>EX</v>
      </c>
      <c r="AD675" s="74">
        <f t="shared" si="147"/>
        <v>1400</v>
      </c>
      <c r="AE675" s="74">
        <f t="shared" si="152"/>
        <v>1400</v>
      </c>
      <c r="AF675">
        <v>1</v>
      </c>
      <c r="AG675">
        <v>0</v>
      </c>
      <c r="AH675" s="74">
        <v>0</v>
      </c>
      <c r="AJ675" s="74">
        <f t="shared" si="148"/>
        <v>0</v>
      </c>
      <c r="AK675" s="74">
        <f t="shared" si="142"/>
        <v>1400</v>
      </c>
      <c r="AL675" t="str">
        <f t="shared" si="149"/>
        <v>N</v>
      </c>
      <c r="AN675" t="s">
        <v>77</v>
      </c>
      <c r="AO675" t="s">
        <v>76</v>
      </c>
      <c r="AP675" t="str">
        <f t="shared" si="150"/>
        <v>91</v>
      </c>
      <c r="AQ675" s="145" t="s">
        <v>1826</v>
      </c>
      <c r="AR675" t="str">
        <f t="shared" si="151"/>
        <v>1-Adjusted Base Budget</v>
      </c>
      <c r="AS675" s="145" t="s">
        <v>1827</v>
      </c>
      <c r="AT675" t="s">
        <v>213</v>
      </c>
      <c r="AV675" t="str">
        <f t="shared" si="145"/>
        <v>VPR</v>
      </c>
      <c r="AW675" t="str">
        <f t="shared" si="144"/>
        <v>VP FOR RESEARCH</v>
      </c>
    </row>
    <row r="676" spans="1:49">
      <c r="A676" s="59">
        <v>2018</v>
      </c>
      <c r="B676" t="s">
        <v>137</v>
      </c>
      <c r="C676" t="s">
        <v>770</v>
      </c>
      <c r="D676" t="s">
        <v>771</v>
      </c>
      <c r="E676" t="s">
        <v>779</v>
      </c>
      <c r="F676" t="s">
        <v>228</v>
      </c>
      <c r="H676" t="s">
        <v>780</v>
      </c>
      <c r="I676" s="170" t="s">
        <v>75</v>
      </c>
      <c r="J676" t="s">
        <v>76</v>
      </c>
      <c r="K676" t="s">
        <v>214</v>
      </c>
      <c r="L676" t="s">
        <v>493</v>
      </c>
      <c r="M676" t="s">
        <v>494</v>
      </c>
      <c r="N676" t="s">
        <v>217</v>
      </c>
      <c r="O676" t="s">
        <v>263</v>
      </c>
      <c r="P676" t="s">
        <v>488</v>
      </c>
      <c r="Q676" t="s">
        <v>489</v>
      </c>
      <c r="R676" t="s">
        <v>490</v>
      </c>
      <c r="S676" t="s">
        <v>264</v>
      </c>
      <c r="T676" t="s">
        <v>265</v>
      </c>
      <c r="U676" s="61" t="s">
        <v>266</v>
      </c>
      <c r="V676" t="s">
        <v>710</v>
      </c>
      <c r="W676" t="s">
        <v>263</v>
      </c>
      <c r="X676" s="59">
        <v>1000</v>
      </c>
      <c r="Y676" s="59">
        <v>1000</v>
      </c>
      <c r="AA676" s="146" t="str">
        <f t="shared" si="141"/>
        <v>EX</v>
      </c>
      <c r="AB676" s="146">
        <f t="shared" si="143"/>
        <v>0</v>
      </c>
      <c r="AC676" t="str">
        <f t="shared" si="146"/>
        <v>EX</v>
      </c>
      <c r="AD676" s="74">
        <f t="shared" si="147"/>
        <v>1000</v>
      </c>
      <c r="AE676" s="74">
        <f t="shared" si="152"/>
        <v>1000</v>
      </c>
      <c r="AF676">
        <v>1</v>
      </c>
      <c r="AG676">
        <v>0</v>
      </c>
      <c r="AH676" s="74">
        <v>0</v>
      </c>
      <c r="AJ676" s="74">
        <f t="shared" si="148"/>
        <v>0</v>
      </c>
      <c r="AK676" s="74">
        <f t="shared" si="142"/>
        <v>1000</v>
      </c>
      <c r="AL676" t="str">
        <f t="shared" si="149"/>
        <v>N</v>
      </c>
      <c r="AN676" t="s">
        <v>77</v>
      </c>
      <c r="AO676" t="s">
        <v>76</v>
      </c>
      <c r="AP676" t="str">
        <f t="shared" si="150"/>
        <v>91</v>
      </c>
      <c r="AQ676" s="145" t="s">
        <v>1826</v>
      </c>
      <c r="AR676" t="str">
        <f t="shared" si="151"/>
        <v>1-Adjusted Base Budget</v>
      </c>
      <c r="AS676" s="145" t="s">
        <v>1827</v>
      </c>
      <c r="AT676" t="s">
        <v>213</v>
      </c>
      <c r="AV676" t="str">
        <f t="shared" si="145"/>
        <v>VPR</v>
      </c>
      <c r="AW676" t="str">
        <f t="shared" si="144"/>
        <v>VP FOR RESEARCH</v>
      </c>
    </row>
    <row r="677" spans="1:49">
      <c r="A677" s="59">
        <v>2018</v>
      </c>
      <c r="B677" t="s">
        <v>137</v>
      </c>
      <c r="C677" t="s">
        <v>770</v>
      </c>
      <c r="D677" t="s">
        <v>771</v>
      </c>
      <c r="E677" t="s">
        <v>772</v>
      </c>
      <c r="F677" t="s">
        <v>228</v>
      </c>
      <c r="H677" t="s">
        <v>771</v>
      </c>
      <c r="I677" s="170" t="s">
        <v>75</v>
      </c>
      <c r="J677" t="s">
        <v>76</v>
      </c>
      <c r="K677" t="s">
        <v>214</v>
      </c>
      <c r="L677" t="s">
        <v>365</v>
      </c>
      <c r="M677" t="s">
        <v>366</v>
      </c>
      <c r="N677" t="s">
        <v>217</v>
      </c>
      <c r="O677" t="s">
        <v>263</v>
      </c>
      <c r="P677" t="s">
        <v>367</v>
      </c>
      <c r="Q677" t="s">
        <v>368</v>
      </c>
      <c r="R677" t="s">
        <v>369</v>
      </c>
      <c r="S677" t="s">
        <v>370</v>
      </c>
      <c r="T677" t="s">
        <v>368</v>
      </c>
      <c r="U677" s="61" t="s">
        <v>371</v>
      </c>
      <c r="V677" t="s">
        <v>710</v>
      </c>
      <c r="W677" t="s">
        <v>263</v>
      </c>
      <c r="X677" s="59">
        <v>1000</v>
      </c>
      <c r="Y677" s="59">
        <v>1000</v>
      </c>
      <c r="AA677" s="146" t="str">
        <f t="shared" si="141"/>
        <v>EX</v>
      </c>
      <c r="AB677" s="146">
        <f t="shared" si="143"/>
        <v>0</v>
      </c>
      <c r="AC677" t="str">
        <f t="shared" si="146"/>
        <v>EX</v>
      </c>
      <c r="AD677" s="74">
        <f t="shared" si="147"/>
        <v>1000</v>
      </c>
      <c r="AE677" s="74">
        <f t="shared" si="152"/>
        <v>1000</v>
      </c>
      <c r="AF677">
        <v>1</v>
      </c>
      <c r="AG677">
        <v>0</v>
      </c>
      <c r="AH677" s="74">
        <v>0</v>
      </c>
      <c r="AJ677" s="74">
        <f t="shared" si="148"/>
        <v>0</v>
      </c>
      <c r="AK677" s="74">
        <f t="shared" si="142"/>
        <v>1000</v>
      </c>
      <c r="AL677" t="str">
        <f t="shared" si="149"/>
        <v>N</v>
      </c>
      <c r="AN677" t="s">
        <v>77</v>
      </c>
      <c r="AO677" t="s">
        <v>76</v>
      </c>
      <c r="AP677" t="str">
        <f t="shared" si="150"/>
        <v>91</v>
      </c>
      <c r="AQ677" s="145" t="s">
        <v>1826</v>
      </c>
      <c r="AR677" t="str">
        <f t="shared" si="151"/>
        <v>1-Adjusted Base Budget</v>
      </c>
      <c r="AS677" s="145" t="s">
        <v>1827</v>
      </c>
      <c r="AT677" t="s">
        <v>213</v>
      </c>
      <c r="AV677" t="str">
        <f t="shared" si="145"/>
        <v>VPR</v>
      </c>
      <c r="AW677" t="str">
        <f t="shared" si="144"/>
        <v>VP FOR RESEARCH</v>
      </c>
    </row>
    <row r="678" spans="1:49">
      <c r="A678" s="59">
        <v>2018</v>
      </c>
      <c r="B678" t="s">
        <v>137</v>
      </c>
      <c r="C678" t="s">
        <v>770</v>
      </c>
      <c r="D678" t="s">
        <v>771</v>
      </c>
      <c r="E678" t="s">
        <v>772</v>
      </c>
      <c r="F678" t="s">
        <v>228</v>
      </c>
      <c r="H678" t="s">
        <v>771</v>
      </c>
      <c r="I678" s="170" t="s">
        <v>75</v>
      </c>
      <c r="J678" t="s">
        <v>76</v>
      </c>
      <c r="K678" t="s">
        <v>214</v>
      </c>
      <c r="L678" t="s">
        <v>377</v>
      </c>
      <c r="M678" t="s">
        <v>378</v>
      </c>
      <c r="N678" t="s">
        <v>217</v>
      </c>
      <c r="O678" t="s">
        <v>263</v>
      </c>
      <c r="P678" t="s">
        <v>379</v>
      </c>
      <c r="Q678" t="s">
        <v>379</v>
      </c>
      <c r="R678" t="s">
        <v>380</v>
      </c>
      <c r="S678" t="s">
        <v>264</v>
      </c>
      <c r="T678" t="s">
        <v>265</v>
      </c>
      <c r="U678" s="61" t="s">
        <v>266</v>
      </c>
      <c r="V678" t="s">
        <v>710</v>
      </c>
      <c r="W678" t="s">
        <v>263</v>
      </c>
      <c r="X678" s="59">
        <v>2500</v>
      </c>
      <c r="Y678" s="59">
        <v>500</v>
      </c>
      <c r="AA678" s="146" t="str">
        <f t="shared" si="141"/>
        <v>EX</v>
      </c>
      <c r="AB678" s="146">
        <f t="shared" si="143"/>
        <v>0</v>
      </c>
      <c r="AC678" t="str">
        <f t="shared" si="146"/>
        <v>EX</v>
      </c>
      <c r="AD678" s="74">
        <f t="shared" si="147"/>
        <v>500</v>
      </c>
      <c r="AE678" s="74">
        <f t="shared" si="152"/>
        <v>500</v>
      </c>
      <c r="AF678">
        <v>1</v>
      </c>
      <c r="AG678">
        <v>0</v>
      </c>
      <c r="AH678" s="74">
        <v>0</v>
      </c>
      <c r="AJ678" s="74">
        <f t="shared" si="148"/>
        <v>0</v>
      </c>
      <c r="AK678" s="74">
        <f t="shared" si="142"/>
        <v>500</v>
      </c>
      <c r="AL678" t="str">
        <f t="shared" si="149"/>
        <v>N</v>
      </c>
      <c r="AN678" t="s">
        <v>77</v>
      </c>
      <c r="AO678" t="s">
        <v>76</v>
      </c>
      <c r="AP678" t="str">
        <f t="shared" si="150"/>
        <v>91</v>
      </c>
      <c r="AQ678" s="145" t="s">
        <v>1826</v>
      </c>
      <c r="AR678" t="str">
        <f t="shared" si="151"/>
        <v>1-Adjusted Base Budget</v>
      </c>
      <c r="AS678" s="145" t="s">
        <v>1827</v>
      </c>
      <c r="AT678" t="s">
        <v>213</v>
      </c>
      <c r="AV678" t="str">
        <f t="shared" si="145"/>
        <v>VPR</v>
      </c>
      <c r="AW678" t="str">
        <f t="shared" si="144"/>
        <v>VP FOR RESEARCH</v>
      </c>
    </row>
    <row r="679" spans="1:49">
      <c r="A679" s="59">
        <v>2018</v>
      </c>
      <c r="B679" t="s">
        <v>137</v>
      </c>
      <c r="C679" t="s">
        <v>770</v>
      </c>
      <c r="D679" t="s">
        <v>771</v>
      </c>
      <c r="E679" t="s">
        <v>773</v>
      </c>
      <c r="F679" t="s">
        <v>228</v>
      </c>
      <c r="H679" t="s">
        <v>774</v>
      </c>
      <c r="I679" s="170" t="s">
        <v>75</v>
      </c>
      <c r="J679" t="s">
        <v>76</v>
      </c>
      <c r="K679" t="s">
        <v>214</v>
      </c>
      <c r="L679" t="s">
        <v>377</v>
      </c>
      <c r="M679" t="s">
        <v>378</v>
      </c>
      <c r="N679" t="s">
        <v>217</v>
      </c>
      <c r="O679" t="s">
        <v>263</v>
      </c>
      <c r="P679" t="s">
        <v>379</v>
      </c>
      <c r="Q679" t="s">
        <v>379</v>
      </c>
      <c r="R679" t="s">
        <v>380</v>
      </c>
      <c r="S679" t="s">
        <v>264</v>
      </c>
      <c r="T679" t="s">
        <v>265</v>
      </c>
      <c r="U679" s="61" t="s">
        <v>266</v>
      </c>
      <c r="V679" t="s">
        <v>710</v>
      </c>
      <c r="W679" t="s">
        <v>263</v>
      </c>
      <c r="X679" s="59">
        <v>400</v>
      </c>
      <c r="Y679" s="59">
        <v>400</v>
      </c>
      <c r="AA679" s="146" t="str">
        <f t="shared" si="141"/>
        <v>EX</v>
      </c>
      <c r="AB679" s="146">
        <f t="shared" si="143"/>
        <v>0</v>
      </c>
      <c r="AC679" t="str">
        <f t="shared" si="146"/>
        <v>EX</v>
      </c>
      <c r="AD679" s="74">
        <f t="shared" si="147"/>
        <v>400</v>
      </c>
      <c r="AE679" s="74">
        <f t="shared" si="152"/>
        <v>400</v>
      </c>
      <c r="AF679">
        <v>1</v>
      </c>
      <c r="AG679">
        <v>0</v>
      </c>
      <c r="AH679" s="74">
        <v>0</v>
      </c>
      <c r="AJ679" s="74">
        <f t="shared" si="148"/>
        <v>0</v>
      </c>
      <c r="AK679" s="74">
        <f t="shared" si="142"/>
        <v>400</v>
      </c>
      <c r="AL679" t="str">
        <f t="shared" si="149"/>
        <v>N</v>
      </c>
      <c r="AN679" t="s">
        <v>77</v>
      </c>
      <c r="AO679" t="s">
        <v>76</v>
      </c>
      <c r="AP679" t="str">
        <f t="shared" si="150"/>
        <v>91</v>
      </c>
      <c r="AQ679" s="145" t="s">
        <v>1826</v>
      </c>
      <c r="AR679" t="str">
        <f t="shared" si="151"/>
        <v>1-Adjusted Base Budget</v>
      </c>
      <c r="AS679" s="145" t="s">
        <v>1827</v>
      </c>
      <c r="AT679" t="s">
        <v>213</v>
      </c>
      <c r="AV679" t="str">
        <f t="shared" si="145"/>
        <v>VPR</v>
      </c>
      <c r="AW679" t="str">
        <f t="shared" si="144"/>
        <v>VP FOR RESEARCH</v>
      </c>
    </row>
    <row r="680" spans="1:49">
      <c r="A680" s="59">
        <v>2018</v>
      </c>
      <c r="B680" t="s">
        <v>137</v>
      </c>
      <c r="C680" t="s">
        <v>770</v>
      </c>
      <c r="D680" t="s">
        <v>771</v>
      </c>
      <c r="E680" t="s">
        <v>779</v>
      </c>
      <c r="F680" t="s">
        <v>228</v>
      </c>
      <c r="H680" t="s">
        <v>780</v>
      </c>
      <c r="I680" s="170" t="s">
        <v>75</v>
      </c>
      <c r="J680" t="s">
        <v>76</v>
      </c>
      <c r="K680" t="s">
        <v>214</v>
      </c>
      <c r="L680" t="s">
        <v>377</v>
      </c>
      <c r="M680" t="s">
        <v>378</v>
      </c>
      <c r="N680" t="s">
        <v>217</v>
      </c>
      <c r="O680" t="s">
        <v>263</v>
      </c>
      <c r="P680" t="s">
        <v>379</v>
      </c>
      <c r="Q680" t="s">
        <v>379</v>
      </c>
      <c r="R680" t="s">
        <v>380</v>
      </c>
      <c r="S680" t="s">
        <v>264</v>
      </c>
      <c r="T680" t="s">
        <v>265</v>
      </c>
      <c r="U680" s="61" t="s">
        <v>266</v>
      </c>
      <c r="V680" t="s">
        <v>710</v>
      </c>
      <c r="W680" t="s">
        <v>263</v>
      </c>
      <c r="X680" s="59">
        <v>325</v>
      </c>
      <c r="Y680" s="59">
        <v>325</v>
      </c>
      <c r="AA680" s="146" t="str">
        <f t="shared" si="141"/>
        <v>EX</v>
      </c>
      <c r="AB680" s="146">
        <f t="shared" si="143"/>
        <v>0</v>
      </c>
      <c r="AC680" t="str">
        <f t="shared" si="146"/>
        <v>EX</v>
      </c>
      <c r="AD680" s="74">
        <f t="shared" si="147"/>
        <v>325</v>
      </c>
      <c r="AE680" s="74">
        <f t="shared" si="152"/>
        <v>325</v>
      </c>
      <c r="AF680">
        <v>1</v>
      </c>
      <c r="AG680">
        <v>0</v>
      </c>
      <c r="AH680" s="74">
        <v>0</v>
      </c>
      <c r="AJ680" s="74">
        <f t="shared" si="148"/>
        <v>0</v>
      </c>
      <c r="AK680" s="74">
        <f t="shared" si="142"/>
        <v>325</v>
      </c>
      <c r="AL680" t="str">
        <f t="shared" si="149"/>
        <v>N</v>
      </c>
      <c r="AN680" t="s">
        <v>77</v>
      </c>
      <c r="AO680" t="s">
        <v>76</v>
      </c>
      <c r="AP680" t="str">
        <f t="shared" si="150"/>
        <v>91</v>
      </c>
      <c r="AQ680" s="145" t="s">
        <v>1826</v>
      </c>
      <c r="AR680" t="str">
        <f t="shared" si="151"/>
        <v>1-Adjusted Base Budget</v>
      </c>
      <c r="AS680" s="145" t="s">
        <v>1827</v>
      </c>
      <c r="AT680" t="s">
        <v>213</v>
      </c>
      <c r="AV680" t="str">
        <f t="shared" si="145"/>
        <v>VPR</v>
      </c>
      <c r="AW680" t="str">
        <f t="shared" si="144"/>
        <v>VP FOR RESEARCH</v>
      </c>
    </row>
    <row r="681" spans="1:49">
      <c r="A681" s="59">
        <v>2018</v>
      </c>
      <c r="B681" t="s">
        <v>137</v>
      </c>
      <c r="C681" t="s">
        <v>770</v>
      </c>
      <c r="D681" t="s">
        <v>771</v>
      </c>
      <c r="E681" t="s">
        <v>773</v>
      </c>
      <c r="F681" t="s">
        <v>228</v>
      </c>
      <c r="H681" t="s">
        <v>774</v>
      </c>
      <c r="I681" s="170" t="s">
        <v>75</v>
      </c>
      <c r="J681" t="s">
        <v>76</v>
      </c>
      <c r="K681" t="s">
        <v>214</v>
      </c>
      <c r="L681" t="s">
        <v>497</v>
      </c>
      <c r="M681" t="s">
        <v>498</v>
      </c>
      <c r="N681" t="s">
        <v>217</v>
      </c>
      <c r="O681" t="s">
        <v>263</v>
      </c>
      <c r="P681" t="s">
        <v>362</v>
      </c>
      <c r="Q681" t="s">
        <v>363</v>
      </c>
      <c r="R681" t="s">
        <v>364</v>
      </c>
      <c r="S681" t="s">
        <v>264</v>
      </c>
      <c r="T681" t="s">
        <v>265</v>
      </c>
      <c r="U681" s="61" t="s">
        <v>266</v>
      </c>
      <c r="V681" t="s">
        <v>710</v>
      </c>
      <c r="W681" t="s">
        <v>263</v>
      </c>
      <c r="X681" s="59">
        <v>1400</v>
      </c>
      <c r="Y681" s="59">
        <v>1400</v>
      </c>
      <c r="AA681" s="146" t="str">
        <f t="shared" ref="AA681:AA744" si="153">IF(P681 ="CORI","IN",IF(P681 ="TRIN","IN",O681))</f>
        <v>EX</v>
      </c>
      <c r="AB681" s="146">
        <f t="shared" si="143"/>
        <v>0</v>
      </c>
      <c r="AC681" t="str">
        <f t="shared" si="146"/>
        <v>EX</v>
      </c>
      <c r="AD681" s="74">
        <f t="shared" si="147"/>
        <v>1400</v>
      </c>
      <c r="AE681" s="74">
        <f t="shared" si="152"/>
        <v>1400</v>
      </c>
      <c r="AF681">
        <v>1</v>
      </c>
      <c r="AG681">
        <v>0</v>
      </c>
      <c r="AH681" s="74">
        <v>0</v>
      </c>
      <c r="AJ681" s="74">
        <f t="shared" si="148"/>
        <v>0</v>
      </c>
      <c r="AK681" s="74">
        <f t="shared" si="142"/>
        <v>1400</v>
      </c>
      <c r="AL681" t="str">
        <f t="shared" si="149"/>
        <v>N</v>
      </c>
      <c r="AN681" t="s">
        <v>77</v>
      </c>
      <c r="AO681" t="s">
        <v>76</v>
      </c>
      <c r="AP681" t="str">
        <f t="shared" si="150"/>
        <v>91</v>
      </c>
      <c r="AQ681" s="145" t="s">
        <v>1826</v>
      </c>
      <c r="AR681" t="str">
        <f t="shared" si="151"/>
        <v>1-Adjusted Base Budget</v>
      </c>
      <c r="AS681" s="145" t="s">
        <v>1827</v>
      </c>
      <c r="AT681" t="s">
        <v>213</v>
      </c>
      <c r="AV681" t="str">
        <f t="shared" si="145"/>
        <v>VPR</v>
      </c>
      <c r="AW681" t="str">
        <f t="shared" si="144"/>
        <v>VP FOR RESEARCH</v>
      </c>
    </row>
    <row r="682" spans="1:49">
      <c r="A682" s="59">
        <v>2018</v>
      </c>
      <c r="B682" t="s">
        <v>137</v>
      </c>
      <c r="C682" t="s">
        <v>770</v>
      </c>
      <c r="D682" t="s">
        <v>771</v>
      </c>
      <c r="E682" t="s">
        <v>772</v>
      </c>
      <c r="F682" t="s">
        <v>228</v>
      </c>
      <c r="H682" t="s">
        <v>771</v>
      </c>
      <c r="I682" s="170" t="s">
        <v>75</v>
      </c>
      <c r="J682" t="s">
        <v>76</v>
      </c>
      <c r="K682" t="s">
        <v>214</v>
      </c>
      <c r="L682" t="s">
        <v>713</v>
      </c>
      <c r="M682" t="s">
        <v>714</v>
      </c>
      <c r="N682" t="s">
        <v>217</v>
      </c>
      <c r="O682" t="s">
        <v>263</v>
      </c>
      <c r="P682" t="s">
        <v>362</v>
      </c>
      <c r="Q682" t="s">
        <v>363</v>
      </c>
      <c r="R682" t="s">
        <v>364</v>
      </c>
      <c r="S682" t="s">
        <v>264</v>
      </c>
      <c r="T682" t="s">
        <v>265</v>
      </c>
      <c r="U682" s="61" t="s">
        <v>266</v>
      </c>
      <c r="V682" t="s">
        <v>710</v>
      </c>
      <c r="W682" t="s">
        <v>263</v>
      </c>
      <c r="X682" s="59">
        <v>400</v>
      </c>
      <c r="Y682" s="59">
        <v>400</v>
      </c>
      <c r="AA682" s="146" t="str">
        <f t="shared" si="153"/>
        <v>EX</v>
      </c>
      <c r="AB682" s="146">
        <f t="shared" si="143"/>
        <v>0</v>
      </c>
      <c r="AC682" t="str">
        <f t="shared" si="146"/>
        <v>EX</v>
      </c>
      <c r="AD682" s="74">
        <f t="shared" si="147"/>
        <v>400</v>
      </c>
      <c r="AE682" s="74">
        <f t="shared" si="152"/>
        <v>400</v>
      </c>
      <c r="AF682">
        <v>1</v>
      </c>
      <c r="AG682">
        <v>0</v>
      </c>
      <c r="AH682" s="74">
        <v>0</v>
      </c>
      <c r="AJ682" s="74">
        <f t="shared" si="148"/>
        <v>0</v>
      </c>
      <c r="AK682" s="74">
        <f t="shared" si="142"/>
        <v>400</v>
      </c>
      <c r="AL682" t="str">
        <f t="shared" si="149"/>
        <v>N</v>
      </c>
      <c r="AN682" t="s">
        <v>77</v>
      </c>
      <c r="AO682" t="s">
        <v>76</v>
      </c>
      <c r="AP682" t="str">
        <f t="shared" si="150"/>
        <v>91</v>
      </c>
      <c r="AQ682" s="145" t="s">
        <v>1826</v>
      </c>
      <c r="AR682" t="str">
        <f t="shared" si="151"/>
        <v>1-Adjusted Base Budget</v>
      </c>
      <c r="AS682" s="145" t="s">
        <v>1827</v>
      </c>
      <c r="AT682" t="s">
        <v>213</v>
      </c>
      <c r="AV682" t="str">
        <f t="shared" si="145"/>
        <v>VPR</v>
      </c>
      <c r="AW682" t="str">
        <f t="shared" si="144"/>
        <v>VP FOR RESEARCH</v>
      </c>
    </row>
    <row r="683" spans="1:49">
      <c r="A683" s="59">
        <v>2018</v>
      </c>
      <c r="B683" t="s">
        <v>137</v>
      </c>
      <c r="C683" t="s">
        <v>770</v>
      </c>
      <c r="D683" t="s">
        <v>771</v>
      </c>
      <c r="E683" t="s">
        <v>773</v>
      </c>
      <c r="F683" t="s">
        <v>228</v>
      </c>
      <c r="H683" t="s">
        <v>774</v>
      </c>
      <c r="I683" s="170" t="s">
        <v>75</v>
      </c>
      <c r="J683" t="s">
        <v>76</v>
      </c>
      <c r="K683" t="s">
        <v>214</v>
      </c>
      <c r="L683" t="s">
        <v>713</v>
      </c>
      <c r="M683" t="s">
        <v>714</v>
      </c>
      <c r="N683" t="s">
        <v>217</v>
      </c>
      <c r="O683" t="s">
        <v>263</v>
      </c>
      <c r="P683" t="s">
        <v>362</v>
      </c>
      <c r="Q683" t="s">
        <v>363</v>
      </c>
      <c r="R683" t="s">
        <v>364</v>
      </c>
      <c r="S683" t="s">
        <v>264</v>
      </c>
      <c r="T683" t="s">
        <v>265</v>
      </c>
      <c r="U683" s="61" t="s">
        <v>266</v>
      </c>
      <c r="V683" t="s">
        <v>710</v>
      </c>
      <c r="W683" t="s">
        <v>263</v>
      </c>
      <c r="X683" s="59">
        <v>150</v>
      </c>
      <c r="Y683" s="59">
        <v>150</v>
      </c>
      <c r="AA683" s="146" t="str">
        <f t="shared" si="153"/>
        <v>EX</v>
      </c>
      <c r="AB683" s="146">
        <f t="shared" si="143"/>
        <v>0</v>
      </c>
      <c r="AC683" t="str">
        <f t="shared" si="146"/>
        <v>EX</v>
      </c>
      <c r="AD683" s="74">
        <f t="shared" si="147"/>
        <v>150</v>
      </c>
      <c r="AE683" s="74">
        <f t="shared" si="152"/>
        <v>150</v>
      </c>
      <c r="AF683">
        <v>1</v>
      </c>
      <c r="AG683">
        <v>0</v>
      </c>
      <c r="AH683" s="74">
        <v>0</v>
      </c>
      <c r="AJ683" s="74">
        <f t="shared" si="148"/>
        <v>0</v>
      </c>
      <c r="AK683" s="74">
        <f t="shared" si="142"/>
        <v>150</v>
      </c>
      <c r="AL683" t="str">
        <f t="shared" si="149"/>
        <v>N</v>
      </c>
      <c r="AN683" t="s">
        <v>77</v>
      </c>
      <c r="AO683" t="s">
        <v>76</v>
      </c>
      <c r="AP683" t="str">
        <f t="shared" si="150"/>
        <v>91</v>
      </c>
      <c r="AQ683" s="145" t="s">
        <v>1826</v>
      </c>
      <c r="AR683" t="str">
        <f t="shared" si="151"/>
        <v>1-Adjusted Base Budget</v>
      </c>
      <c r="AS683" s="145" t="s">
        <v>1827</v>
      </c>
      <c r="AT683" t="s">
        <v>213</v>
      </c>
      <c r="AV683" t="str">
        <f t="shared" si="145"/>
        <v>VPR</v>
      </c>
      <c r="AW683" t="str">
        <f t="shared" si="144"/>
        <v>VP FOR RESEARCH</v>
      </c>
    </row>
    <row r="684" spans="1:49">
      <c r="A684" s="59">
        <v>2018</v>
      </c>
      <c r="B684" t="s">
        <v>137</v>
      </c>
      <c r="C684" t="s">
        <v>770</v>
      </c>
      <c r="D684" t="s">
        <v>771</v>
      </c>
      <c r="E684" t="s">
        <v>779</v>
      </c>
      <c r="F684" t="s">
        <v>228</v>
      </c>
      <c r="H684" t="s">
        <v>780</v>
      </c>
      <c r="I684" s="170" t="s">
        <v>75</v>
      </c>
      <c r="J684" t="s">
        <v>76</v>
      </c>
      <c r="K684" t="s">
        <v>214</v>
      </c>
      <c r="L684" t="s">
        <v>713</v>
      </c>
      <c r="M684" t="s">
        <v>714</v>
      </c>
      <c r="N684" t="s">
        <v>217</v>
      </c>
      <c r="O684" t="s">
        <v>263</v>
      </c>
      <c r="P684" t="s">
        <v>362</v>
      </c>
      <c r="Q684" t="s">
        <v>363</v>
      </c>
      <c r="R684" t="s">
        <v>364</v>
      </c>
      <c r="S684" t="s">
        <v>264</v>
      </c>
      <c r="T684" t="s">
        <v>265</v>
      </c>
      <c r="U684" s="61" t="s">
        <v>266</v>
      </c>
      <c r="V684" t="s">
        <v>710</v>
      </c>
      <c r="W684" t="s">
        <v>263</v>
      </c>
      <c r="X684" s="59">
        <v>90</v>
      </c>
      <c r="Y684" s="59">
        <v>90</v>
      </c>
      <c r="AA684" s="146" t="str">
        <f t="shared" si="153"/>
        <v>EX</v>
      </c>
      <c r="AB684" s="146">
        <f t="shared" si="143"/>
        <v>0</v>
      </c>
      <c r="AC684" t="str">
        <f t="shared" si="146"/>
        <v>EX</v>
      </c>
      <c r="AD684" s="74">
        <f t="shared" si="147"/>
        <v>90</v>
      </c>
      <c r="AE684" s="74">
        <f t="shared" si="152"/>
        <v>90</v>
      </c>
      <c r="AF684">
        <v>1</v>
      </c>
      <c r="AG684">
        <v>0</v>
      </c>
      <c r="AH684" s="74">
        <v>0</v>
      </c>
      <c r="AJ684" s="74">
        <f t="shared" si="148"/>
        <v>0</v>
      </c>
      <c r="AK684" s="74">
        <f t="shared" si="142"/>
        <v>90</v>
      </c>
      <c r="AL684" t="str">
        <f t="shared" si="149"/>
        <v>N</v>
      </c>
      <c r="AN684" t="s">
        <v>77</v>
      </c>
      <c r="AO684" t="s">
        <v>76</v>
      </c>
      <c r="AP684" t="str">
        <f t="shared" si="150"/>
        <v>91</v>
      </c>
      <c r="AQ684" s="145" t="s">
        <v>1826</v>
      </c>
      <c r="AR684" t="str">
        <f t="shared" si="151"/>
        <v>1-Adjusted Base Budget</v>
      </c>
      <c r="AS684" s="145" t="s">
        <v>1827</v>
      </c>
      <c r="AT684" t="s">
        <v>213</v>
      </c>
      <c r="AV684" t="str">
        <f t="shared" si="145"/>
        <v>VPR</v>
      </c>
      <c r="AW684" t="str">
        <f t="shared" si="144"/>
        <v>VP FOR RESEARCH</v>
      </c>
    </row>
    <row r="685" spans="1:49">
      <c r="A685" s="59">
        <v>2018</v>
      </c>
      <c r="B685" t="s">
        <v>137</v>
      </c>
      <c r="C685" t="s">
        <v>770</v>
      </c>
      <c r="D685" t="s">
        <v>771</v>
      </c>
      <c r="E685" t="s">
        <v>772</v>
      </c>
      <c r="F685" t="s">
        <v>228</v>
      </c>
      <c r="H685" t="s">
        <v>771</v>
      </c>
      <c r="I685" s="170" t="s">
        <v>75</v>
      </c>
      <c r="J685" t="s">
        <v>76</v>
      </c>
      <c r="K685" t="s">
        <v>214</v>
      </c>
      <c r="L685" t="s">
        <v>630</v>
      </c>
      <c r="M685" t="s">
        <v>631</v>
      </c>
      <c r="N685" t="s">
        <v>217</v>
      </c>
      <c r="O685" t="s">
        <v>263</v>
      </c>
      <c r="P685" t="s">
        <v>379</v>
      </c>
      <c r="Q685" t="s">
        <v>379</v>
      </c>
      <c r="R685" t="s">
        <v>380</v>
      </c>
      <c r="S685" t="s">
        <v>264</v>
      </c>
      <c r="T685" t="s">
        <v>265</v>
      </c>
      <c r="U685" s="61" t="s">
        <v>266</v>
      </c>
      <c r="V685" t="s">
        <v>710</v>
      </c>
      <c r="W685" t="s">
        <v>263</v>
      </c>
      <c r="X685" s="59">
        <v>250</v>
      </c>
      <c r="Y685" s="59">
        <v>250</v>
      </c>
      <c r="AA685" s="146" t="str">
        <f t="shared" si="153"/>
        <v>EX</v>
      </c>
      <c r="AB685" s="146">
        <f t="shared" si="143"/>
        <v>0</v>
      </c>
      <c r="AC685" t="str">
        <f t="shared" si="146"/>
        <v>EX</v>
      </c>
      <c r="AD685" s="74">
        <f t="shared" si="147"/>
        <v>250</v>
      </c>
      <c r="AE685" s="74">
        <f t="shared" si="152"/>
        <v>250</v>
      </c>
      <c r="AF685">
        <v>1</v>
      </c>
      <c r="AG685">
        <v>0</v>
      </c>
      <c r="AH685" s="74">
        <v>0</v>
      </c>
      <c r="AJ685" s="74">
        <f t="shared" si="148"/>
        <v>0</v>
      </c>
      <c r="AK685" s="74">
        <f t="shared" si="142"/>
        <v>250</v>
      </c>
      <c r="AL685" t="str">
        <f t="shared" si="149"/>
        <v>N</v>
      </c>
      <c r="AN685" t="s">
        <v>77</v>
      </c>
      <c r="AO685" t="s">
        <v>76</v>
      </c>
      <c r="AP685" t="str">
        <f t="shared" si="150"/>
        <v>91</v>
      </c>
      <c r="AQ685" s="145" t="s">
        <v>1826</v>
      </c>
      <c r="AR685" t="str">
        <f t="shared" si="151"/>
        <v>1-Adjusted Base Budget</v>
      </c>
      <c r="AS685" s="145" t="s">
        <v>1827</v>
      </c>
      <c r="AT685" t="s">
        <v>213</v>
      </c>
      <c r="AV685" t="str">
        <f t="shared" si="145"/>
        <v>VPR</v>
      </c>
      <c r="AW685" t="str">
        <f t="shared" si="144"/>
        <v>VP FOR RESEARCH</v>
      </c>
    </row>
    <row r="686" spans="1:49">
      <c r="A686" s="59">
        <v>2018</v>
      </c>
      <c r="B686" t="s">
        <v>137</v>
      </c>
      <c r="C686" t="s">
        <v>770</v>
      </c>
      <c r="D686" t="s">
        <v>771</v>
      </c>
      <c r="E686" t="s">
        <v>779</v>
      </c>
      <c r="F686" t="s">
        <v>228</v>
      </c>
      <c r="H686" t="s">
        <v>780</v>
      </c>
      <c r="I686" s="170" t="s">
        <v>75</v>
      </c>
      <c r="J686" t="s">
        <v>76</v>
      </c>
      <c r="K686" t="s">
        <v>214</v>
      </c>
      <c r="L686" t="s">
        <v>630</v>
      </c>
      <c r="M686" t="s">
        <v>631</v>
      </c>
      <c r="N686" t="s">
        <v>217</v>
      </c>
      <c r="O686" t="s">
        <v>263</v>
      </c>
      <c r="P686" t="s">
        <v>379</v>
      </c>
      <c r="Q686" t="s">
        <v>379</v>
      </c>
      <c r="R686" t="s">
        <v>380</v>
      </c>
      <c r="S686" t="s">
        <v>264</v>
      </c>
      <c r="T686" t="s">
        <v>265</v>
      </c>
      <c r="U686" s="61" t="s">
        <v>266</v>
      </c>
      <c r="V686" t="s">
        <v>710</v>
      </c>
      <c r="W686" t="s">
        <v>263</v>
      </c>
      <c r="X686" s="59">
        <v>1100</v>
      </c>
      <c r="Y686" s="59">
        <v>1100</v>
      </c>
      <c r="AA686" s="146" t="str">
        <f t="shared" si="153"/>
        <v>EX</v>
      </c>
      <c r="AB686" s="146">
        <f t="shared" si="143"/>
        <v>0</v>
      </c>
      <c r="AC686" t="str">
        <f t="shared" si="146"/>
        <v>EX</v>
      </c>
      <c r="AD686" s="74">
        <f t="shared" si="147"/>
        <v>1100</v>
      </c>
      <c r="AE686" s="74">
        <f t="shared" si="152"/>
        <v>1100</v>
      </c>
      <c r="AF686">
        <v>1</v>
      </c>
      <c r="AG686">
        <v>0</v>
      </c>
      <c r="AH686" s="74">
        <v>0</v>
      </c>
      <c r="AJ686" s="74">
        <f t="shared" si="148"/>
        <v>0</v>
      </c>
      <c r="AK686" s="74">
        <f t="shared" si="142"/>
        <v>1100</v>
      </c>
      <c r="AL686" t="str">
        <f t="shared" si="149"/>
        <v>N</v>
      </c>
      <c r="AN686" t="s">
        <v>77</v>
      </c>
      <c r="AO686" t="s">
        <v>76</v>
      </c>
      <c r="AP686" t="str">
        <f t="shared" si="150"/>
        <v>91</v>
      </c>
      <c r="AQ686" s="145" t="s">
        <v>1826</v>
      </c>
      <c r="AR686" t="str">
        <f t="shared" si="151"/>
        <v>1-Adjusted Base Budget</v>
      </c>
      <c r="AS686" s="145" t="s">
        <v>1827</v>
      </c>
      <c r="AT686" t="s">
        <v>213</v>
      </c>
      <c r="AV686" t="str">
        <f t="shared" si="145"/>
        <v>VPR</v>
      </c>
      <c r="AW686" t="str">
        <f t="shared" si="144"/>
        <v>VP FOR RESEARCH</v>
      </c>
    </row>
    <row r="687" spans="1:49">
      <c r="A687" s="59">
        <v>2018</v>
      </c>
      <c r="B687" t="s">
        <v>137</v>
      </c>
      <c r="C687" t="s">
        <v>770</v>
      </c>
      <c r="D687" t="s">
        <v>771</v>
      </c>
      <c r="E687" t="s">
        <v>772</v>
      </c>
      <c r="F687" t="s">
        <v>228</v>
      </c>
      <c r="H687" t="s">
        <v>771</v>
      </c>
      <c r="I687" s="170" t="s">
        <v>75</v>
      </c>
      <c r="J687" t="s">
        <v>76</v>
      </c>
      <c r="K687" t="s">
        <v>214</v>
      </c>
      <c r="L687" t="s">
        <v>381</v>
      </c>
      <c r="M687" t="s">
        <v>382</v>
      </c>
      <c r="N687" t="s">
        <v>217</v>
      </c>
      <c r="O687" t="s">
        <v>263</v>
      </c>
      <c r="P687" t="s">
        <v>362</v>
      </c>
      <c r="Q687" t="s">
        <v>363</v>
      </c>
      <c r="R687" t="s">
        <v>364</v>
      </c>
      <c r="S687" t="s">
        <v>264</v>
      </c>
      <c r="T687" t="s">
        <v>265</v>
      </c>
      <c r="U687" s="61" t="s">
        <v>266</v>
      </c>
      <c r="V687" t="s">
        <v>710</v>
      </c>
      <c r="W687" t="s">
        <v>263</v>
      </c>
      <c r="X687" s="59">
        <v>400</v>
      </c>
      <c r="Y687" s="59">
        <v>400</v>
      </c>
      <c r="AA687" s="146" t="str">
        <f t="shared" si="153"/>
        <v>EX</v>
      </c>
      <c r="AB687" s="146">
        <f t="shared" si="143"/>
        <v>0</v>
      </c>
      <c r="AC687" t="str">
        <f t="shared" si="146"/>
        <v>EX</v>
      </c>
      <c r="AD687" s="74">
        <f t="shared" si="147"/>
        <v>400</v>
      </c>
      <c r="AE687" s="74">
        <f t="shared" si="152"/>
        <v>400</v>
      </c>
      <c r="AF687">
        <v>1</v>
      </c>
      <c r="AG687">
        <v>0</v>
      </c>
      <c r="AH687" s="74">
        <v>0</v>
      </c>
      <c r="AJ687" s="74">
        <f t="shared" si="148"/>
        <v>0</v>
      </c>
      <c r="AK687" s="74">
        <f t="shared" si="142"/>
        <v>400</v>
      </c>
      <c r="AL687" t="str">
        <f t="shared" si="149"/>
        <v>N</v>
      </c>
      <c r="AN687" t="s">
        <v>77</v>
      </c>
      <c r="AO687" t="s">
        <v>76</v>
      </c>
      <c r="AP687" t="str">
        <f t="shared" si="150"/>
        <v>91</v>
      </c>
      <c r="AQ687" s="145" t="s">
        <v>1826</v>
      </c>
      <c r="AR687" t="str">
        <f t="shared" si="151"/>
        <v>1-Adjusted Base Budget</v>
      </c>
      <c r="AS687" s="145" t="s">
        <v>1827</v>
      </c>
      <c r="AT687" t="s">
        <v>213</v>
      </c>
      <c r="AV687" t="str">
        <f t="shared" si="145"/>
        <v>VPR</v>
      </c>
      <c r="AW687" t="str">
        <f t="shared" si="144"/>
        <v>VP FOR RESEARCH</v>
      </c>
    </row>
    <row r="688" spans="1:49">
      <c r="A688" s="59">
        <v>2018</v>
      </c>
      <c r="B688" t="s">
        <v>137</v>
      </c>
      <c r="C688" t="s">
        <v>770</v>
      </c>
      <c r="D688" t="s">
        <v>771</v>
      </c>
      <c r="E688" t="s">
        <v>772</v>
      </c>
      <c r="F688" t="s">
        <v>228</v>
      </c>
      <c r="H688" t="s">
        <v>771</v>
      </c>
      <c r="I688" s="170" t="s">
        <v>75</v>
      </c>
      <c r="J688" t="s">
        <v>76</v>
      </c>
      <c r="K688" t="s">
        <v>214</v>
      </c>
      <c r="L688" t="s">
        <v>501</v>
      </c>
      <c r="M688" t="s">
        <v>502</v>
      </c>
      <c r="N688" t="s">
        <v>217</v>
      </c>
      <c r="O688" t="s">
        <v>263</v>
      </c>
      <c r="P688" t="s">
        <v>379</v>
      </c>
      <c r="Q688" t="s">
        <v>379</v>
      </c>
      <c r="R688" t="s">
        <v>380</v>
      </c>
      <c r="S688" t="s">
        <v>264</v>
      </c>
      <c r="T688" t="s">
        <v>265</v>
      </c>
      <c r="U688" s="61" t="s">
        <v>266</v>
      </c>
      <c r="V688" t="s">
        <v>710</v>
      </c>
      <c r="W688" t="s">
        <v>263</v>
      </c>
      <c r="X688" s="59">
        <v>450</v>
      </c>
      <c r="Y688" s="59">
        <v>450</v>
      </c>
      <c r="AA688" s="146" t="str">
        <f t="shared" si="153"/>
        <v>EX</v>
      </c>
      <c r="AB688" s="146">
        <f t="shared" si="143"/>
        <v>0</v>
      </c>
      <c r="AC688" t="str">
        <f t="shared" si="146"/>
        <v>EX</v>
      </c>
      <c r="AD688" s="74">
        <f t="shared" si="147"/>
        <v>450</v>
      </c>
      <c r="AE688" s="74">
        <f t="shared" si="152"/>
        <v>450</v>
      </c>
      <c r="AF688">
        <v>1</v>
      </c>
      <c r="AG688">
        <v>0</v>
      </c>
      <c r="AH688" s="74">
        <v>0</v>
      </c>
      <c r="AJ688" s="74">
        <f t="shared" si="148"/>
        <v>0</v>
      </c>
      <c r="AK688" s="74">
        <f t="shared" si="142"/>
        <v>450</v>
      </c>
      <c r="AL688" t="str">
        <f t="shared" si="149"/>
        <v>N</v>
      </c>
      <c r="AN688" t="s">
        <v>77</v>
      </c>
      <c r="AO688" t="s">
        <v>76</v>
      </c>
      <c r="AP688" t="str">
        <f t="shared" si="150"/>
        <v>91</v>
      </c>
      <c r="AQ688" s="145" t="s">
        <v>1826</v>
      </c>
      <c r="AR688" t="str">
        <f t="shared" si="151"/>
        <v>1-Adjusted Base Budget</v>
      </c>
      <c r="AS688" s="145" t="s">
        <v>1827</v>
      </c>
      <c r="AT688" t="s">
        <v>213</v>
      </c>
      <c r="AV688" t="str">
        <f t="shared" si="145"/>
        <v>VPR</v>
      </c>
      <c r="AW688" t="str">
        <f t="shared" si="144"/>
        <v>VP FOR RESEARCH</v>
      </c>
    </row>
    <row r="689" spans="1:49">
      <c r="A689" s="59">
        <v>2018</v>
      </c>
      <c r="B689" t="s">
        <v>137</v>
      </c>
      <c r="C689" t="s">
        <v>770</v>
      </c>
      <c r="D689" t="s">
        <v>771</v>
      </c>
      <c r="E689" t="s">
        <v>773</v>
      </c>
      <c r="F689" t="s">
        <v>228</v>
      </c>
      <c r="H689" t="s">
        <v>774</v>
      </c>
      <c r="I689" s="170" t="s">
        <v>75</v>
      </c>
      <c r="J689" t="s">
        <v>76</v>
      </c>
      <c r="K689" t="s">
        <v>214</v>
      </c>
      <c r="L689" t="s">
        <v>503</v>
      </c>
      <c r="M689" t="s">
        <v>504</v>
      </c>
      <c r="N689" t="s">
        <v>217</v>
      </c>
      <c r="O689" t="s">
        <v>263</v>
      </c>
      <c r="P689" t="s">
        <v>379</v>
      </c>
      <c r="Q689" t="s">
        <v>379</v>
      </c>
      <c r="R689" t="s">
        <v>380</v>
      </c>
      <c r="S689" t="s">
        <v>264</v>
      </c>
      <c r="T689" t="s">
        <v>265</v>
      </c>
      <c r="U689" s="61" t="s">
        <v>266</v>
      </c>
      <c r="V689" t="s">
        <v>710</v>
      </c>
      <c r="W689" t="s">
        <v>263</v>
      </c>
      <c r="X689" s="59">
        <v>20</v>
      </c>
      <c r="Y689" s="59">
        <v>20</v>
      </c>
      <c r="AA689" s="146" t="str">
        <f t="shared" si="153"/>
        <v>EX</v>
      </c>
      <c r="AB689" s="146">
        <f t="shared" si="143"/>
        <v>0</v>
      </c>
      <c r="AC689" t="str">
        <f t="shared" si="146"/>
        <v>EX</v>
      </c>
      <c r="AD689" s="74">
        <f t="shared" si="147"/>
        <v>20</v>
      </c>
      <c r="AE689" s="74">
        <f t="shared" si="152"/>
        <v>20</v>
      </c>
      <c r="AF689">
        <v>1</v>
      </c>
      <c r="AG689">
        <v>0</v>
      </c>
      <c r="AH689" s="74">
        <v>0</v>
      </c>
      <c r="AJ689" s="74">
        <f t="shared" si="148"/>
        <v>0</v>
      </c>
      <c r="AK689" s="74">
        <f t="shared" si="142"/>
        <v>20</v>
      </c>
      <c r="AL689" t="str">
        <f t="shared" si="149"/>
        <v>N</v>
      </c>
      <c r="AN689" t="s">
        <v>77</v>
      </c>
      <c r="AO689" t="s">
        <v>76</v>
      </c>
      <c r="AP689" t="str">
        <f t="shared" si="150"/>
        <v>91</v>
      </c>
      <c r="AQ689" s="145" t="s">
        <v>1826</v>
      </c>
      <c r="AR689" t="str">
        <f t="shared" si="151"/>
        <v>1-Adjusted Base Budget</v>
      </c>
      <c r="AS689" s="145" t="s">
        <v>1827</v>
      </c>
      <c r="AT689" t="s">
        <v>213</v>
      </c>
      <c r="AV689" t="str">
        <f t="shared" si="145"/>
        <v>VPR</v>
      </c>
      <c r="AW689" t="str">
        <f t="shared" si="144"/>
        <v>VP FOR RESEARCH</v>
      </c>
    </row>
    <row r="690" spans="1:49">
      <c r="A690" s="59">
        <v>2018</v>
      </c>
      <c r="B690" t="s">
        <v>137</v>
      </c>
      <c r="C690" t="s">
        <v>770</v>
      </c>
      <c r="D690" t="s">
        <v>771</v>
      </c>
      <c r="E690" t="s">
        <v>772</v>
      </c>
      <c r="F690" t="s">
        <v>228</v>
      </c>
      <c r="H690" t="s">
        <v>771</v>
      </c>
      <c r="I690" s="170" t="s">
        <v>75</v>
      </c>
      <c r="J690" t="s">
        <v>76</v>
      </c>
      <c r="K690" t="s">
        <v>214</v>
      </c>
      <c r="L690" t="s">
        <v>505</v>
      </c>
      <c r="M690" t="s">
        <v>506</v>
      </c>
      <c r="N690" t="s">
        <v>217</v>
      </c>
      <c r="O690" t="s">
        <v>263</v>
      </c>
      <c r="P690" t="s">
        <v>379</v>
      </c>
      <c r="Q690" t="s">
        <v>379</v>
      </c>
      <c r="R690" t="s">
        <v>380</v>
      </c>
      <c r="S690" t="s">
        <v>264</v>
      </c>
      <c r="T690" t="s">
        <v>265</v>
      </c>
      <c r="U690" s="61" t="s">
        <v>266</v>
      </c>
      <c r="V690" t="s">
        <v>710</v>
      </c>
      <c r="W690" t="s">
        <v>263</v>
      </c>
      <c r="X690" s="59">
        <v>400</v>
      </c>
      <c r="Y690" s="59">
        <v>400</v>
      </c>
      <c r="AA690" s="146" t="str">
        <f t="shared" si="153"/>
        <v>EX</v>
      </c>
      <c r="AB690" s="146">
        <f t="shared" si="143"/>
        <v>0</v>
      </c>
      <c r="AC690" t="str">
        <f t="shared" si="146"/>
        <v>EX</v>
      </c>
      <c r="AD690" s="74">
        <f t="shared" si="147"/>
        <v>400</v>
      </c>
      <c r="AE690" s="74">
        <f t="shared" si="152"/>
        <v>400</v>
      </c>
      <c r="AF690">
        <v>1</v>
      </c>
      <c r="AG690">
        <v>0</v>
      </c>
      <c r="AH690" s="74">
        <v>0</v>
      </c>
      <c r="AJ690" s="74">
        <f t="shared" si="148"/>
        <v>0</v>
      </c>
      <c r="AK690" s="74">
        <f t="shared" si="142"/>
        <v>400</v>
      </c>
      <c r="AL690" t="str">
        <f t="shared" si="149"/>
        <v>N</v>
      </c>
      <c r="AN690" t="s">
        <v>77</v>
      </c>
      <c r="AO690" t="s">
        <v>76</v>
      </c>
      <c r="AP690" t="str">
        <f t="shared" si="150"/>
        <v>91</v>
      </c>
      <c r="AQ690" s="145" t="s">
        <v>1826</v>
      </c>
      <c r="AR690" t="str">
        <f t="shared" si="151"/>
        <v>1-Adjusted Base Budget</v>
      </c>
      <c r="AS690" s="145" t="s">
        <v>1827</v>
      </c>
      <c r="AT690" t="s">
        <v>213</v>
      </c>
      <c r="AV690" t="str">
        <f t="shared" si="145"/>
        <v>VPR</v>
      </c>
      <c r="AW690" t="str">
        <f t="shared" si="144"/>
        <v>VP FOR RESEARCH</v>
      </c>
    </row>
    <row r="691" spans="1:49">
      <c r="A691" s="59">
        <v>2018</v>
      </c>
      <c r="B691" t="s">
        <v>137</v>
      </c>
      <c r="C691" t="s">
        <v>770</v>
      </c>
      <c r="D691" t="s">
        <v>771</v>
      </c>
      <c r="E691" t="s">
        <v>781</v>
      </c>
      <c r="F691" t="s">
        <v>228</v>
      </c>
      <c r="H691" t="s">
        <v>782</v>
      </c>
      <c r="I691" s="170" t="s">
        <v>75</v>
      </c>
      <c r="J691" t="s">
        <v>76</v>
      </c>
      <c r="K691" t="s">
        <v>214</v>
      </c>
      <c r="L691" t="s">
        <v>505</v>
      </c>
      <c r="M691" t="s">
        <v>506</v>
      </c>
      <c r="N691" t="s">
        <v>217</v>
      </c>
      <c r="O691" t="s">
        <v>263</v>
      </c>
      <c r="P691" t="s">
        <v>379</v>
      </c>
      <c r="Q691" t="s">
        <v>379</v>
      </c>
      <c r="R691" t="s">
        <v>380</v>
      </c>
      <c r="S691" t="s">
        <v>264</v>
      </c>
      <c r="T691" t="s">
        <v>265</v>
      </c>
      <c r="U691" s="61" t="s">
        <v>266</v>
      </c>
      <c r="V691" t="s">
        <v>710</v>
      </c>
      <c r="W691" t="s">
        <v>263</v>
      </c>
      <c r="X691" s="59">
        <v>500</v>
      </c>
      <c r="Y691" s="59">
        <v>500</v>
      </c>
      <c r="AA691" s="146" t="str">
        <f t="shared" si="153"/>
        <v>EX</v>
      </c>
      <c r="AB691" s="146">
        <f t="shared" si="143"/>
        <v>0</v>
      </c>
      <c r="AC691" t="str">
        <f t="shared" si="146"/>
        <v>EX</v>
      </c>
      <c r="AD691" s="74">
        <f t="shared" si="147"/>
        <v>500</v>
      </c>
      <c r="AE691" s="74">
        <f t="shared" si="152"/>
        <v>500</v>
      </c>
      <c r="AF691">
        <v>1</v>
      </c>
      <c r="AG691">
        <v>0</v>
      </c>
      <c r="AH691" s="74">
        <v>0</v>
      </c>
      <c r="AJ691" s="74">
        <f t="shared" si="148"/>
        <v>0</v>
      </c>
      <c r="AK691" s="74">
        <f t="shared" ref="AK691:AK754" si="154">AE691 +AJ691</f>
        <v>500</v>
      </c>
      <c r="AL691" t="str">
        <f t="shared" si="149"/>
        <v>N</v>
      </c>
      <c r="AN691" t="s">
        <v>77</v>
      </c>
      <c r="AO691" t="s">
        <v>76</v>
      </c>
      <c r="AP691" t="str">
        <f t="shared" si="150"/>
        <v>91</v>
      </c>
      <c r="AQ691" s="145" t="s">
        <v>1826</v>
      </c>
      <c r="AR691" t="str">
        <f t="shared" si="151"/>
        <v>1-Adjusted Base Budget</v>
      </c>
      <c r="AS691" s="145" t="s">
        <v>1827</v>
      </c>
      <c r="AT691" t="s">
        <v>213</v>
      </c>
      <c r="AV691" t="str">
        <f t="shared" si="145"/>
        <v>VPR</v>
      </c>
      <c r="AW691" t="str">
        <f t="shared" si="144"/>
        <v>VP FOR RESEARCH</v>
      </c>
    </row>
    <row r="692" spans="1:49">
      <c r="A692" s="59">
        <v>2018</v>
      </c>
      <c r="B692" t="s">
        <v>137</v>
      </c>
      <c r="C692" t="s">
        <v>770</v>
      </c>
      <c r="D692" t="s">
        <v>771</v>
      </c>
      <c r="E692" t="s">
        <v>779</v>
      </c>
      <c r="F692" t="s">
        <v>228</v>
      </c>
      <c r="H692" t="s">
        <v>780</v>
      </c>
      <c r="I692" s="170" t="s">
        <v>75</v>
      </c>
      <c r="J692" t="s">
        <v>76</v>
      </c>
      <c r="K692" t="s">
        <v>214</v>
      </c>
      <c r="L692" t="s">
        <v>383</v>
      </c>
      <c r="M692" t="s">
        <v>384</v>
      </c>
      <c r="N692" t="s">
        <v>217</v>
      </c>
      <c r="O692" t="s">
        <v>263</v>
      </c>
      <c r="P692" t="s">
        <v>357</v>
      </c>
      <c r="Q692" t="s">
        <v>358</v>
      </c>
      <c r="R692" t="s">
        <v>359</v>
      </c>
      <c r="S692" t="s">
        <v>264</v>
      </c>
      <c r="T692" t="s">
        <v>265</v>
      </c>
      <c r="U692" s="61" t="s">
        <v>266</v>
      </c>
      <c r="V692" t="s">
        <v>710</v>
      </c>
      <c r="W692" t="s">
        <v>263</v>
      </c>
      <c r="X692" s="59">
        <v>500</v>
      </c>
      <c r="Y692" s="59">
        <v>500</v>
      </c>
      <c r="AA692" s="146" t="str">
        <f t="shared" si="153"/>
        <v>EX</v>
      </c>
      <c r="AB692" s="146">
        <f t="shared" si="143"/>
        <v>0</v>
      </c>
      <c r="AC692" t="str">
        <f t="shared" si="146"/>
        <v>EX</v>
      </c>
      <c r="AD692" s="74">
        <f t="shared" si="147"/>
        <v>500</v>
      </c>
      <c r="AE692" s="74">
        <f t="shared" si="152"/>
        <v>500</v>
      </c>
      <c r="AF692">
        <v>1</v>
      </c>
      <c r="AG692">
        <v>0</v>
      </c>
      <c r="AH692" s="74">
        <v>0</v>
      </c>
      <c r="AJ692" s="74">
        <f t="shared" si="148"/>
        <v>0</v>
      </c>
      <c r="AK692" s="74">
        <f t="shared" si="154"/>
        <v>500</v>
      </c>
      <c r="AL692" t="str">
        <f t="shared" si="149"/>
        <v>N</v>
      </c>
      <c r="AN692" t="s">
        <v>77</v>
      </c>
      <c r="AO692" t="s">
        <v>76</v>
      </c>
      <c r="AP692" t="str">
        <f t="shared" si="150"/>
        <v>91</v>
      </c>
      <c r="AQ692" s="145" t="s">
        <v>1826</v>
      </c>
      <c r="AR692" t="str">
        <f t="shared" si="151"/>
        <v>1-Adjusted Base Budget</v>
      </c>
      <c r="AS692" s="145" t="s">
        <v>1827</v>
      </c>
      <c r="AT692" t="s">
        <v>213</v>
      </c>
      <c r="AV692" t="str">
        <f t="shared" si="145"/>
        <v>VPR</v>
      </c>
      <c r="AW692" t="str">
        <f t="shared" si="144"/>
        <v>VP FOR RESEARCH</v>
      </c>
    </row>
    <row r="693" spans="1:49">
      <c r="A693" s="59">
        <v>2018</v>
      </c>
      <c r="B693" t="s">
        <v>137</v>
      </c>
      <c r="C693" t="s">
        <v>770</v>
      </c>
      <c r="D693" t="s">
        <v>771</v>
      </c>
      <c r="E693" t="s">
        <v>772</v>
      </c>
      <c r="F693" t="s">
        <v>228</v>
      </c>
      <c r="H693" t="s">
        <v>771</v>
      </c>
      <c r="I693" s="170" t="s">
        <v>75</v>
      </c>
      <c r="J693" t="s">
        <v>76</v>
      </c>
      <c r="K693" t="s">
        <v>214</v>
      </c>
      <c r="L693" t="s">
        <v>743</v>
      </c>
      <c r="M693" t="s">
        <v>744</v>
      </c>
      <c r="N693" t="s">
        <v>217</v>
      </c>
      <c r="O693" t="s">
        <v>263</v>
      </c>
      <c r="P693" t="s">
        <v>517</v>
      </c>
      <c r="Q693" t="s">
        <v>518</v>
      </c>
      <c r="R693" t="s">
        <v>519</v>
      </c>
      <c r="S693" t="s">
        <v>264</v>
      </c>
      <c r="T693" t="s">
        <v>265</v>
      </c>
      <c r="U693" s="61" t="s">
        <v>266</v>
      </c>
      <c r="V693" t="s">
        <v>710</v>
      </c>
      <c r="W693" t="s">
        <v>263</v>
      </c>
      <c r="X693" s="59">
        <v>224000</v>
      </c>
      <c r="Y693" s="59">
        <v>108059</v>
      </c>
      <c r="AA693" s="146" t="str">
        <f t="shared" si="153"/>
        <v>EX</v>
      </c>
      <c r="AB693" s="146">
        <f t="shared" ref="AB693:AB756" si="155">IF(O693 =AA693,Z693,"10cr")</f>
        <v>0</v>
      </c>
      <c r="AC693" t="str">
        <f t="shared" si="146"/>
        <v>EX</v>
      </c>
      <c r="AD693" s="74">
        <f t="shared" si="147"/>
        <v>108059</v>
      </c>
      <c r="AE693" s="74">
        <f t="shared" si="152"/>
        <v>108059</v>
      </c>
      <c r="AF693">
        <v>1</v>
      </c>
      <c r="AG693">
        <v>0</v>
      </c>
      <c r="AH693" s="74">
        <v>0</v>
      </c>
      <c r="AJ693" s="74">
        <f t="shared" si="148"/>
        <v>0</v>
      </c>
      <c r="AK693" s="74">
        <f t="shared" si="154"/>
        <v>108059</v>
      </c>
      <c r="AL693" t="str">
        <f t="shared" si="149"/>
        <v>N</v>
      </c>
      <c r="AN693" t="s">
        <v>77</v>
      </c>
      <c r="AO693" t="s">
        <v>76</v>
      </c>
      <c r="AP693" t="str">
        <f t="shared" si="150"/>
        <v>91</v>
      </c>
      <c r="AQ693" s="145" t="s">
        <v>1826</v>
      </c>
      <c r="AR693" t="str">
        <f t="shared" si="151"/>
        <v>1-Adjusted Base Budget</v>
      </c>
      <c r="AS693" s="145" t="s">
        <v>1827</v>
      </c>
      <c r="AT693" t="s">
        <v>213</v>
      </c>
      <c r="AV693" t="str">
        <f t="shared" si="145"/>
        <v>VPR</v>
      </c>
      <c r="AW693" t="str">
        <f t="shared" si="144"/>
        <v>VP FOR RESEARCH</v>
      </c>
    </row>
    <row r="694" spans="1:49">
      <c r="A694" s="59">
        <v>2018</v>
      </c>
      <c r="B694" t="s">
        <v>137</v>
      </c>
      <c r="C694" t="s">
        <v>770</v>
      </c>
      <c r="D694" t="s">
        <v>771</v>
      </c>
      <c r="E694" t="s">
        <v>779</v>
      </c>
      <c r="F694" t="s">
        <v>228</v>
      </c>
      <c r="H694" t="s">
        <v>780</v>
      </c>
      <c r="I694" s="170" t="s">
        <v>75</v>
      </c>
      <c r="J694" t="s">
        <v>76</v>
      </c>
      <c r="K694" t="s">
        <v>214</v>
      </c>
      <c r="L694" t="s">
        <v>743</v>
      </c>
      <c r="M694" t="s">
        <v>744</v>
      </c>
      <c r="N694" t="s">
        <v>217</v>
      </c>
      <c r="O694" t="s">
        <v>263</v>
      </c>
      <c r="P694" t="s">
        <v>517</v>
      </c>
      <c r="Q694" t="s">
        <v>518</v>
      </c>
      <c r="R694" t="s">
        <v>519</v>
      </c>
      <c r="S694" t="s">
        <v>264</v>
      </c>
      <c r="T694" t="s">
        <v>265</v>
      </c>
      <c r="U694" s="61" t="s">
        <v>266</v>
      </c>
      <c r="V694" t="s">
        <v>710</v>
      </c>
      <c r="W694" t="s">
        <v>263</v>
      </c>
      <c r="X694" s="59">
        <v>4894</v>
      </c>
      <c r="Y694" s="59">
        <v>4894</v>
      </c>
      <c r="AA694" s="146" t="str">
        <f t="shared" si="153"/>
        <v>EX</v>
      </c>
      <c r="AB694" s="146">
        <f t="shared" si="155"/>
        <v>0</v>
      </c>
      <c r="AC694" t="str">
        <f t="shared" si="146"/>
        <v>EX</v>
      </c>
      <c r="AD694" s="74">
        <f t="shared" si="147"/>
        <v>4894</v>
      </c>
      <c r="AE694" s="74">
        <f t="shared" si="152"/>
        <v>4894</v>
      </c>
      <c r="AF694">
        <v>1</v>
      </c>
      <c r="AG694">
        <v>0</v>
      </c>
      <c r="AH694" s="74">
        <v>0</v>
      </c>
      <c r="AJ694" s="74">
        <f t="shared" si="148"/>
        <v>0</v>
      </c>
      <c r="AK694" s="74">
        <f t="shared" si="154"/>
        <v>4894</v>
      </c>
      <c r="AL694" t="str">
        <f t="shared" si="149"/>
        <v>N</v>
      </c>
      <c r="AN694" t="s">
        <v>77</v>
      </c>
      <c r="AO694" t="s">
        <v>76</v>
      </c>
      <c r="AP694" t="str">
        <f t="shared" si="150"/>
        <v>91</v>
      </c>
      <c r="AQ694" s="145" t="s">
        <v>1826</v>
      </c>
      <c r="AR694" t="str">
        <f t="shared" si="151"/>
        <v>1-Adjusted Base Budget</v>
      </c>
      <c r="AS694" s="145" t="s">
        <v>1827</v>
      </c>
      <c r="AT694" t="s">
        <v>213</v>
      </c>
      <c r="AV694" t="str">
        <f t="shared" si="145"/>
        <v>VPR</v>
      </c>
      <c r="AW694" t="str">
        <f t="shared" si="144"/>
        <v>VP FOR RESEARCH</v>
      </c>
    </row>
    <row r="695" spans="1:49">
      <c r="A695" s="59">
        <v>2018</v>
      </c>
      <c r="B695" t="s">
        <v>137</v>
      </c>
      <c r="C695" t="s">
        <v>770</v>
      </c>
      <c r="D695" t="s">
        <v>771</v>
      </c>
      <c r="E695" t="s">
        <v>772</v>
      </c>
      <c r="F695" t="s">
        <v>228</v>
      </c>
      <c r="H695" t="s">
        <v>771</v>
      </c>
      <c r="I695" s="170" t="s">
        <v>75</v>
      </c>
      <c r="J695" t="s">
        <v>76</v>
      </c>
      <c r="K695" t="s">
        <v>214</v>
      </c>
      <c r="L695" t="s">
        <v>385</v>
      </c>
      <c r="M695" t="s">
        <v>386</v>
      </c>
      <c r="N695" t="s">
        <v>217</v>
      </c>
      <c r="O695" t="s">
        <v>263</v>
      </c>
      <c r="P695" t="s">
        <v>387</v>
      </c>
      <c r="Q695" t="s">
        <v>386</v>
      </c>
      <c r="R695" t="s">
        <v>388</v>
      </c>
      <c r="S695" t="s">
        <v>264</v>
      </c>
      <c r="T695" t="s">
        <v>265</v>
      </c>
      <c r="U695" s="61" t="s">
        <v>266</v>
      </c>
      <c r="V695" t="s">
        <v>710</v>
      </c>
      <c r="W695" t="s">
        <v>263</v>
      </c>
      <c r="X695" s="59">
        <v>5000</v>
      </c>
      <c r="Y695" s="59">
        <v>5000</v>
      </c>
      <c r="AA695" s="146" t="str">
        <f t="shared" si="153"/>
        <v>EX</v>
      </c>
      <c r="AB695" s="146">
        <f t="shared" si="155"/>
        <v>0</v>
      </c>
      <c r="AC695" t="str">
        <f t="shared" si="146"/>
        <v>EX</v>
      </c>
      <c r="AD695" s="74">
        <f t="shared" si="147"/>
        <v>5000</v>
      </c>
      <c r="AE695" s="74">
        <f t="shared" si="152"/>
        <v>5000</v>
      </c>
      <c r="AF695">
        <v>1</v>
      </c>
      <c r="AG695">
        <v>0</v>
      </c>
      <c r="AH695" s="74">
        <v>0</v>
      </c>
      <c r="AJ695" s="74">
        <f t="shared" si="148"/>
        <v>0</v>
      </c>
      <c r="AK695" s="74">
        <f t="shared" si="154"/>
        <v>5000</v>
      </c>
      <c r="AL695" t="str">
        <f t="shared" si="149"/>
        <v>N</v>
      </c>
      <c r="AN695" t="s">
        <v>77</v>
      </c>
      <c r="AO695" t="s">
        <v>76</v>
      </c>
      <c r="AP695" t="str">
        <f t="shared" si="150"/>
        <v>91</v>
      </c>
      <c r="AQ695" s="145" t="s">
        <v>1826</v>
      </c>
      <c r="AR695" t="str">
        <f t="shared" si="151"/>
        <v>1-Adjusted Base Budget</v>
      </c>
      <c r="AS695" s="145" t="s">
        <v>1827</v>
      </c>
      <c r="AT695" t="s">
        <v>213</v>
      </c>
      <c r="AV695" t="str">
        <f t="shared" si="145"/>
        <v>VPR</v>
      </c>
      <c r="AW695" t="str">
        <f t="shared" si="144"/>
        <v>VP FOR RESEARCH</v>
      </c>
    </row>
    <row r="696" spans="1:49">
      <c r="A696" s="59">
        <v>2018</v>
      </c>
      <c r="B696" t="s">
        <v>137</v>
      </c>
      <c r="C696" t="s">
        <v>770</v>
      </c>
      <c r="D696" t="s">
        <v>771</v>
      </c>
      <c r="E696" t="s">
        <v>777</v>
      </c>
      <c r="F696" t="s">
        <v>228</v>
      </c>
      <c r="H696" t="s">
        <v>778</v>
      </c>
      <c r="I696" s="170" t="s">
        <v>75</v>
      </c>
      <c r="J696" t="s">
        <v>76</v>
      </c>
      <c r="K696" t="s">
        <v>214</v>
      </c>
      <c r="L696" t="s">
        <v>385</v>
      </c>
      <c r="M696" t="s">
        <v>386</v>
      </c>
      <c r="N696" t="s">
        <v>217</v>
      </c>
      <c r="O696" t="s">
        <v>263</v>
      </c>
      <c r="P696" t="s">
        <v>387</v>
      </c>
      <c r="Q696" t="s">
        <v>386</v>
      </c>
      <c r="R696" t="s">
        <v>388</v>
      </c>
      <c r="S696" t="s">
        <v>264</v>
      </c>
      <c r="T696" t="s">
        <v>265</v>
      </c>
      <c r="U696" s="61" t="s">
        <v>266</v>
      </c>
      <c r="V696" t="s">
        <v>710</v>
      </c>
      <c r="W696" t="s">
        <v>263</v>
      </c>
      <c r="X696" s="59">
        <v>20000</v>
      </c>
      <c r="Y696" s="59">
        <v>20000</v>
      </c>
      <c r="AA696" s="146" t="str">
        <f t="shared" si="153"/>
        <v>EX</v>
      </c>
      <c r="AB696" s="146">
        <f t="shared" si="155"/>
        <v>0</v>
      </c>
      <c r="AC696" t="str">
        <f t="shared" si="146"/>
        <v>EX</v>
      </c>
      <c r="AD696" s="74">
        <f t="shared" si="147"/>
        <v>20000</v>
      </c>
      <c r="AE696" s="74">
        <f t="shared" si="152"/>
        <v>20000</v>
      </c>
      <c r="AF696">
        <v>1</v>
      </c>
      <c r="AG696">
        <v>0</v>
      </c>
      <c r="AH696" s="74">
        <v>0</v>
      </c>
      <c r="AJ696" s="74">
        <f t="shared" si="148"/>
        <v>0</v>
      </c>
      <c r="AK696" s="74">
        <f t="shared" si="154"/>
        <v>20000</v>
      </c>
      <c r="AL696" t="str">
        <f t="shared" si="149"/>
        <v>N</v>
      </c>
      <c r="AN696" t="s">
        <v>77</v>
      </c>
      <c r="AO696" t="s">
        <v>76</v>
      </c>
      <c r="AP696" t="str">
        <f t="shared" si="150"/>
        <v>91</v>
      </c>
      <c r="AQ696" s="145" t="s">
        <v>1826</v>
      </c>
      <c r="AR696" t="str">
        <f t="shared" si="151"/>
        <v>1-Adjusted Base Budget</v>
      </c>
      <c r="AS696" s="145" t="s">
        <v>1827</v>
      </c>
      <c r="AT696" t="s">
        <v>213</v>
      </c>
      <c r="AV696" t="str">
        <f t="shared" si="145"/>
        <v>VPR</v>
      </c>
      <c r="AW696" t="str">
        <f t="shared" si="144"/>
        <v>VP FOR RESEARCH</v>
      </c>
    </row>
    <row r="697" spans="1:49">
      <c r="A697" s="59">
        <v>2018</v>
      </c>
      <c r="B697" t="s">
        <v>137</v>
      </c>
      <c r="C697" t="s">
        <v>770</v>
      </c>
      <c r="D697" t="s">
        <v>771</v>
      </c>
      <c r="E697" t="s">
        <v>779</v>
      </c>
      <c r="F697" t="s">
        <v>228</v>
      </c>
      <c r="H697" t="s">
        <v>780</v>
      </c>
      <c r="I697" s="170" t="s">
        <v>75</v>
      </c>
      <c r="J697" t="s">
        <v>76</v>
      </c>
      <c r="K697" t="s">
        <v>214</v>
      </c>
      <c r="L697" t="s">
        <v>385</v>
      </c>
      <c r="M697" t="s">
        <v>386</v>
      </c>
      <c r="N697" t="s">
        <v>217</v>
      </c>
      <c r="O697" t="s">
        <v>263</v>
      </c>
      <c r="P697" t="s">
        <v>387</v>
      </c>
      <c r="Q697" t="s">
        <v>386</v>
      </c>
      <c r="R697" t="s">
        <v>388</v>
      </c>
      <c r="S697" t="s">
        <v>264</v>
      </c>
      <c r="T697" t="s">
        <v>265</v>
      </c>
      <c r="U697" s="61" t="s">
        <v>266</v>
      </c>
      <c r="V697" t="s">
        <v>710</v>
      </c>
      <c r="W697" t="s">
        <v>263</v>
      </c>
      <c r="X697" s="59">
        <v>171628</v>
      </c>
      <c r="Y697" s="59">
        <v>7944</v>
      </c>
      <c r="AA697" s="146" t="str">
        <f t="shared" si="153"/>
        <v>EX</v>
      </c>
      <c r="AB697" s="146">
        <f t="shared" si="155"/>
        <v>0</v>
      </c>
      <c r="AC697" t="str">
        <f t="shared" si="146"/>
        <v>EX</v>
      </c>
      <c r="AD697" s="74">
        <f t="shared" si="147"/>
        <v>7944</v>
      </c>
      <c r="AE697" s="74">
        <f t="shared" si="152"/>
        <v>7944</v>
      </c>
      <c r="AF697">
        <v>1</v>
      </c>
      <c r="AG697">
        <v>0</v>
      </c>
      <c r="AH697" s="74">
        <v>0</v>
      </c>
      <c r="AJ697" s="74">
        <f t="shared" si="148"/>
        <v>0</v>
      </c>
      <c r="AK697" s="74">
        <f t="shared" si="154"/>
        <v>7944</v>
      </c>
      <c r="AL697" t="str">
        <f t="shared" si="149"/>
        <v>N</v>
      </c>
      <c r="AN697" t="s">
        <v>77</v>
      </c>
      <c r="AO697" t="s">
        <v>76</v>
      </c>
      <c r="AP697" t="str">
        <f t="shared" si="150"/>
        <v>91</v>
      </c>
      <c r="AQ697" s="145" t="s">
        <v>1826</v>
      </c>
      <c r="AR697" t="str">
        <f t="shared" si="151"/>
        <v>1-Adjusted Base Budget</v>
      </c>
      <c r="AS697" s="145" t="s">
        <v>1827</v>
      </c>
      <c r="AT697" t="s">
        <v>213</v>
      </c>
      <c r="AV697" t="str">
        <f t="shared" si="145"/>
        <v>VPR</v>
      </c>
      <c r="AW697" t="str">
        <f t="shared" si="144"/>
        <v>VP FOR RESEARCH</v>
      </c>
    </row>
    <row r="698" spans="1:49">
      <c r="A698" s="59">
        <v>2018</v>
      </c>
      <c r="B698" t="s">
        <v>137</v>
      </c>
      <c r="C698" t="s">
        <v>770</v>
      </c>
      <c r="D698" t="s">
        <v>771</v>
      </c>
      <c r="E698" t="s">
        <v>772</v>
      </c>
      <c r="F698" t="s">
        <v>228</v>
      </c>
      <c r="H698" t="s">
        <v>771</v>
      </c>
      <c r="I698" s="170" t="s">
        <v>75</v>
      </c>
      <c r="J698" t="s">
        <v>76</v>
      </c>
      <c r="K698" t="s">
        <v>214</v>
      </c>
      <c r="L698" t="s">
        <v>520</v>
      </c>
      <c r="M698" t="s">
        <v>521</v>
      </c>
      <c r="N698" t="s">
        <v>217</v>
      </c>
      <c r="O698" t="s">
        <v>263</v>
      </c>
      <c r="P698" t="s">
        <v>522</v>
      </c>
      <c r="Q698" t="s">
        <v>523</v>
      </c>
      <c r="R698" t="s">
        <v>524</v>
      </c>
      <c r="S698" t="s">
        <v>338</v>
      </c>
      <c r="T698" t="s">
        <v>339</v>
      </c>
      <c r="U698" s="61" t="s">
        <v>340</v>
      </c>
      <c r="V698" t="s">
        <v>710</v>
      </c>
      <c r="W698" t="s">
        <v>263</v>
      </c>
      <c r="X698" s="59">
        <v>52500</v>
      </c>
      <c r="Y698" s="59">
        <v>5500</v>
      </c>
      <c r="AA698" s="146" t="str">
        <f t="shared" si="153"/>
        <v>EX</v>
      </c>
      <c r="AB698" s="146">
        <f t="shared" si="155"/>
        <v>0</v>
      </c>
      <c r="AC698" t="str">
        <f t="shared" si="146"/>
        <v>EX</v>
      </c>
      <c r="AD698" s="74">
        <f t="shared" si="147"/>
        <v>5500</v>
      </c>
      <c r="AE698" s="74">
        <f t="shared" si="152"/>
        <v>5500</v>
      </c>
      <c r="AF698">
        <v>1</v>
      </c>
      <c r="AG698">
        <v>0</v>
      </c>
      <c r="AH698" s="74">
        <v>0</v>
      </c>
      <c r="AJ698" s="74">
        <f t="shared" si="148"/>
        <v>0</v>
      </c>
      <c r="AK698" s="74">
        <f t="shared" si="154"/>
        <v>5500</v>
      </c>
      <c r="AL698" t="str">
        <f t="shared" si="149"/>
        <v>N</v>
      </c>
      <c r="AN698" t="s">
        <v>77</v>
      </c>
      <c r="AO698" t="s">
        <v>76</v>
      </c>
      <c r="AP698" t="str">
        <f t="shared" si="150"/>
        <v>91</v>
      </c>
      <c r="AQ698" s="145" t="s">
        <v>1826</v>
      </c>
      <c r="AR698" t="str">
        <f t="shared" si="151"/>
        <v>1-Adjusted Base Budget</v>
      </c>
      <c r="AS698" s="145" t="s">
        <v>1827</v>
      </c>
      <c r="AT698" t="s">
        <v>213</v>
      </c>
      <c r="AV698" t="str">
        <f t="shared" si="145"/>
        <v>VPR</v>
      </c>
      <c r="AW698" t="str">
        <f t="shared" si="144"/>
        <v>VP FOR RESEARCH</v>
      </c>
    </row>
    <row r="699" spans="1:49">
      <c r="A699" s="59">
        <v>2018</v>
      </c>
      <c r="B699" t="s">
        <v>137</v>
      </c>
      <c r="C699" t="s">
        <v>770</v>
      </c>
      <c r="D699" t="s">
        <v>771</v>
      </c>
      <c r="E699" t="s">
        <v>772</v>
      </c>
      <c r="F699" t="s">
        <v>228</v>
      </c>
      <c r="H699" t="s">
        <v>771</v>
      </c>
      <c r="I699" s="170" t="s">
        <v>75</v>
      </c>
      <c r="J699" t="s">
        <v>76</v>
      </c>
      <c r="K699" t="s">
        <v>214</v>
      </c>
      <c r="L699" t="s">
        <v>525</v>
      </c>
      <c r="M699" t="s">
        <v>526</v>
      </c>
      <c r="N699" t="s">
        <v>217</v>
      </c>
      <c r="O699" t="s">
        <v>263</v>
      </c>
      <c r="P699" t="s">
        <v>379</v>
      </c>
      <c r="Q699" t="s">
        <v>379</v>
      </c>
      <c r="R699" t="s">
        <v>380</v>
      </c>
      <c r="S699" t="s">
        <v>264</v>
      </c>
      <c r="T699" t="s">
        <v>265</v>
      </c>
      <c r="U699" s="61" t="s">
        <v>266</v>
      </c>
      <c r="V699" t="s">
        <v>710</v>
      </c>
      <c r="W699" t="s">
        <v>263</v>
      </c>
      <c r="X699" s="59">
        <v>8004</v>
      </c>
      <c r="Y699" s="59">
        <v>6004</v>
      </c>
      <c r="AA699" s="146" t="str">
        <f t="shared" si="153"/>
        <v>EX</v>
      </c>
      <c r="AB699" s="146">
        <f t="shared" si="155"/>
        <v>0</v>
      </c>
      <c r="AC699" t="str">
        <f t="shared" si="146"/>
        <v>EX</v>
      </c>
      <c r="AD699" s="74">
        <f t="shared" si="147"/>
        <v>6004</v>
      </c>
      <c r="AE699" s="74">
        <f t="shared" si="152"/>
        <v>6004</v>
      </c>
      <c r="AF699">
        <v>1</v>
      </c>
      <c r="AG699">
        <v>0</v>
      </c>
      <c r="AH699" s="74">
        <v>0</v>
      </c>
      <c r="AJ699" s="74">
        <f t="shared" si="148"/>
        <v>0</v>
      </c>
      <c r="AK699" s="74">
        <f t="shared" si="154"/>
        <v>6004</v>
      </c>
      <c r="AL699" t="str">
        <f t="shared" si="149"/>
        <v>N</v>
      </c>
      <c r="AN699" t="s">
        <v>77</v>
      </c>
      <c r="AO699" t="s">
        <v>76</v>
      </c>
      <c r="AP699" t="str">
        <f t="shared" si="150"/>
        <v>91</v>
      </c>
      <c r="AQ699" s="145" t="s">
        <v>1826</v>
      </c>
      <c r="AR699" t="str">
        <f t="shared" si="151"/>
        <v>1-Adjusted Base Budget</v>
      </c>
      <c r="AS699" s="145" t="s">
        <v>1827</v>
      </c>
      <c r="AT699" t="s">
        <v>213</v>
      </c>
      <c r="AV699" t="str">
        <f t="shared" si="145"/>
        <v>VPR</v>
      </c>
      <c r="AW699" t="str">
        <f t="shared" si="144"/>
        <v>VP FOR RESEARCH</v>
      </c>
    </row>
    <row r="700" spans="1:49">
      <c r="A700" s="59">
        <v>2018</v>
      </c>
      <c r="B700" t="s">
        <v>137</v>
      </c>
      <c r="C700" t="s">
        <v>770</v>
      </c>
      <c r="D700" t="s">
        <v>771</v>
      </c>
      <c r="E700" t="s">
        <v>773</v>
      </c>
      <c r="F700" t="s">
        <v>228</v>
      </c>
      <c r="H700" t="s">
        <v>774</v>
      </c>
      <c r="I700" s="170" t="s">
        <v>75</v>
      </c>
      <c r="J700" t="s">
        <v>76</v>
      </c>
      <c r="K700" t="s">
        <v>214</v>
      </c>
      <c r="L700" t="s">
        <v>389</v>
      </c>
      <c r="M700" t="s">
        <v>390</v>
      </c>
      <c r="N700" t="s">
        <v>217</v>
      </c>
      <c r="O700" t="s">
        <v>263</v>
      </c>
      <c r="P700" t="s">
        <v>379</v>
      </c>
      <c r="Q700" t="s">
        <v>379</v>
      </c>
      <c r="R700" t="s">
        <v>380</v>
      </c>
      <c r="S700" t="s">
        <v>264</v>
      </c>
      <c r="T700" t="s">
        <v>265</v>
      </c>
      <c r="U700" s="61" t="s">
        <v>266</v>
      </c>
      <c r="V700" t="s">
        <v>710</v>
      </c>
      <c r="W700" t="s">
        <v>263</v>
      </c>
      <c r="X700" s="59">
        <v>1000</v>
      </c>
      <c r="Y700" s="59">
        <v>1000</v>
      </c>
      <c r="AA700" s="146" t="str">
        <f t="shared" si="153"/>
        <v>EX</v>
      </c>
      <c r="AB700" s="146">
        <f t="shared" si="155"/>
        <v>0</v>
      </c>
      <c r="AC700" t="str">
        <f t="shared" si="146"/>
        <v>EX</v>
      </c>
      <c r="AD700" s="74">
        <f t="shared" si="147"/>
        <v>1000</v>
      </c>
      <c r="AE700" s="74">
        <f t="shared" si="152"/>
        <v>1000</v>
      </c>
      <c r="AF700">
        <v>1</v>
      </c>
      <c r="AG700">
        <v>0</v>
      </c>
      <c r="AH700" s="74">
        <v>0</v>
      </c>
      <c r="AJ700" s="74">
        <f t="shared" si="148"/>
        <v>0</v>
      </c>
      <c r="AK700" s="74">
        <f t="shared" si="154"/>
        <v>1000</v>
      </c>
      <c r="AL700" t="str">
        <f t="shared" si="149"/>
        <v>N</v>
      </c>
      <c r="AN700" t="s">
        <v>77</v>
      </c>
      <c r="AO700" t="s">
        <v>76</v>
      </c>
      <c r="AP700" t="str">
        <f t="shared" si="150"/>
        <v>91</v>
      </c>
      <c r="AQ700" s="145" t="s">
        <v>1826</v>
      </c>
      <c r="AR700" t="str">
        <f t="shared" si="151"/>
        <v>1-Adjusted Base Budget</v>
      </c>
      <c r="AS700" s="145" t="s">
        <v>1827</v>
      </c>
      <c r="AT700" t="s">
        <v>213</v>
      </c>
      <c r="AV700" t="str">
        <f t="shared" si="145"/>
        <v>VPR</v>
      </c>
      <c r="AW700" t="str">
        <f t="shared" si="144"/>
        <v>VP FOR RESEARCH</v>
      </c>
    </row>
    <row r="701" spans="1:49">
      <c r="A701" s="59">
        <v>2018</v>
      </c>
      <c r="B701" t="s">
        <v>137</v>
      </c>
      <c r="C701" t="s">
        <v>770</v>
      </c>
      <c r="D701" t="s">
        <v>771</v>
      </c>
      <c r="E701" t="s">
        <v>779</v>
      </c>
      <c r="F701" t="s">
        <v>228</v>
      </c>
      <c r="H701" t="s">
        <v>780</v>
      </c>
      <c r="I701" s="170" t="s">
        <v>75</v>
      </c>
      <c r="J701" t="s">
        <v>76</v>
      </c>
      <c r="K701" t="s">
        <v>214</v>
      </c>
      <c r="L701" t="s">
        <v>389</v>
      </c>
      <c r="M701" t="s">
        <v>390</v>
      </c>
      <c r="N701" t="s">
        <v>217</v>
      </c>
      <c r="O701" t="s">
        <v>263</v>
      </c>
      <c r="P701" t="s">
        <v>379</v>
      </c>
      <c r="Q701" t="s">
        <v>379</v>
      </c>
      <c r="R701" t="s">
        <v>380</v>
      </c>
      <c r="S701" t="s">
        <v>264</v>
      </c>
      <c r="T701" t="s">
        <v>265</v>
      </c>
      <c r="U701" s="61" t="s">
        <v>266</v>
      </c>
      <c r="V701" t="s">
        <v>710</v>
      </c>
      <c r="W701" t="s">
        <v>263</v>
      </c>
      <c r="X701" s="59">
        <v>3000</v>
      </c>
      <c r="Y701" s="59">
        <v>3000</v>
      </c>
      <c r="AA701" s="146" t="str">
        <f t="shared" si="153"/>
        <v>EX</v>
      </c>
      <c r="AB701" s="146">
        <f t="shared" si="155"/>
        <v>0</v>
      </c>
      <c r="AC701" t="str">
        <f t="shared" si="146"/>
        <v>EX</v>
      </c>
      <c r="AD701" s="74">
        <f t="shared" si="147"/>
        <v>3000</v>
      </c>
      <c r="AE701" s="74">
        <f t="shared" si="152"/>
        <v>3000</v>
      </c>
      <c r="AF701">
        <v>1</v>
      </c>
      <c r="AG701">
        <v>0</v>
      </c>
      <c r="AH701" s="74">
        <v>0</v>
      </c>
      <c r="AJ701" s="74">
        <f t="shared" si="148"/>
        <v>0</v>
      </c>
      <c r="AK701" s="74">
        <f t="shared" si="154"/>
        <v>3000</v>
      </c>
      <c r="AL701" t="str">
        <f t="shared" si="149"/>
        <v>N</v>
      </c>
      <c r="AN701" t="s">
        <v>77</v>
      </c>
      <c r="AO701" t="s">
        <v>76</v>
      </c>
      <c r="AP701" t="str">
        <f t="shared" si="150"/>
        <v>91</v>
      </c>
      <c r="AQ701" s="145" t="s">
        <v>1826</v>
      </c>
      <c r="AR701" t="str">
        <f t="shared" si="151"/>
        <v>1-Adjusted Base Budget</v>
      </c>
      <c r="AS701" s="145" t="s">
        <v>1827</v>
      </c>
      <c r="AT701" t="s">
        <v>213</v>
      </c>
      <c r="AV701" t="str">
        <f t="shared" si="145"/>
        <v>VPR</v>
      </c>
      <c r="AW701" t="str">
        <f t="shared" si="144"/>
        <v>VP FOR RESEARCH</v>
      </c>
    </row>
    <row r="702" spans="1:49">
      <c r="A702" s="59">
        <v>2018</v>
      </c>
      <c r="B702" t="s">
        <v>137</v>
      </c>
      <c r="C702" t="s">
        <v>770</v>
      </c>
      <c r="D702" t="s">
        <v>771</v>
      </c>
      <c r="E702" t="s">
        <v>781</v>
      </c>
      <c r="F702" t="s">
        <v>228</v>
      </c>
      <c r="H702" t="s">
        <v>782</v>
      </c>
      <c r="I702" s="170" t="s">
        <v>75</v>
      </c>
      <c r="J702" t="s">
        <v>76</v>
      </c>
      <c r="K702" t="s">
        <v>214</v>
      </c>
      <c r="L702" t="s">
        <v>389</v>
      </c>
      <c r="M702" t="s">
        <v>390</v>
      </c>
      <c r="N702" t="s">
        <v>217</v>
      </c>
      <c r="O702" t="s">
        <v>263</v>
      </c>
      <c r="P702" t="s">
        <v>379</v>
      </c>
      <c r="Q702" t="s">
        <v>379</v>
      </c>
      <c r="R702" t="s">
        <v>380</v>
      </c>
      <c r="S702" t="s">
        <v>264</v>
      </c>
      <c r="T702" t="s">
        <v>265</v>
      </c>
      <c r="U702" s="61" t="s">
        <v>266</v>
      </c>
      <c r="V702" t="s">
        <v>710</v>
      </c>
      <c r="W702" t="s">
        <v>263</v>
      </c>
      <c r="X702" s="59">
        <v>2000</v>
      </c>
      <c r="Y702" s="59">
        <v>2000</v>
      </c>
      <c r="AA702" s="146" t="str">
        <f t="shared" si="153"/>
        <v>EX</v>
      </c>
      <c r="AB702" s="146">
        <f t="shared" si="155"/>
        <v>0</v>
      </c>
      <c r="AC702" t="str">
        <f t="shared" si="146"/>
        <v>EX</v>
      </c>
      <c r="AD702" s="74">
        <f t="shared" si="147"/>
        <v>2000</v>
      </c>
      <c r="AE702" s="74">
        <f t="shared" si="152"/>
        <v>2000</v>
      </c>
      <c r="AF702">
        <v>1</v>
      </c>
      <c r="AG702">
        <v>0</v>
      </c>
      <c r="AH702" s="74">
        <v>0</v>
      </c>
      <c r="AJ702" s="74">
        <f t="shared" si="148"/>
        <v>0</v>
      </c>
      <c r="AK702" s="74">
        <f t="shared" si="154"/>
        <v>2000</v>
      </c>
      <c r="AL702" t="str">
        <f t="shared" si="149"/>
        <v>N</v>
      </c>
      <c r="AN702" t="s">
        <v>77</v>
      </c>
      <c r="AO702" t="s">
        <v>76</v>
      </c>
      <c r="AP702" t="str">
        <f t="shared" si="150"/>
        <v>91</v>
      </c>
      <c r="AQ702" s="145" t="s">
        <v>1826</v>
      </c>
      <c r="AR702" t="str">
        <f t="shared" si="151"/>
        <v>1-Adjusted Base Budget</v>
      </c>
      <c r="AS702" s="145" t="s">
        <v>1827</v>
      </c>
      <c r="AT702" t="s">
        <v>213</v>
      </c>
      <c r="AV702" t="str">
        <f t="shared" si="145"/>
        <v>VPR</v>
      </c>
      <c r="AW702" t="str">
        <f t="shared" si="144"/>
        <v>VP FOR RESEARCH</v>
      </c>
    </row>
    <row r="703" spans="1:49">
      <c r="A703" s="59">
        <v>2018</v>
      </c>
      <c r="B703" t="s">
        <v>137</v>
      </c>
      <c r="C703" t="s">
        <v>770</v>
      </c>
      <c r="D703" t="s">
        <v>771</v>
      </c>
      <c r="E703" t="s">
        <v>781</v>
      </c>
      <c r="F703" t="s">
        <v>228</v>
      </c>
      <c r="H703" t="s">
        <v>782</v>
      </c>
      <c r="I703" s="170" t="s">
        <v>75</v>
      </c>
      <c r="J703" t="s">
        <v>76</v>
      </c>
      <c r="K703" t="s">
        <v>214</v>
      </c>
      <c r="L703" t="s">
        <v>786</v>
      </c>
      <c r="M703" t="s">
        <v>787</v>
      </c>
      <c r="N703" t="s">
        <v>217</v>
      </c>
      <c r="O703" t="s">
        <v>263</v>
      </c>
      <c r="P703" t="s">
        <v>533</v>
      </c>
      <c r="Q703" t="s">
        <v>534</v>
      </c>
      <c r="R703" t="s">
        <v>535</v>
      </c>
      <c r="S703" t="s">
        <v>264</v>
      </c>
      <c r="T703" t="s">
        <v>265</v>
      </c>
      <c r="U703" s="61" t="s">
        <v>266</v>
      </c>
      <c r="V703" t="s">
        <v>710</v>
      </c>
      <c r="W703" t="s">
        <v>263</v>
      </c>
      <c r="X703" s="59">
        <v>2000</v>
      </c>
      <c r="Y703" s="59">
        <v>2000</v>
      </c>
      <c r="AA703" s="146" t="str">
        <f t="shared" si="153"/>
        <v>EX</v>
      </c>
      <c r="AB703" s="146">
        <f t="shared" si="155"/>
        <v>0</v>
      </c>
      <c r="AC703" t="str">
        <f t="shared" si="146"/>
        <v>EX</v>
      </c>
      <c r="AD703" s="74">
        <f t="shared" si="147"/>
        <v>2000</v>
      </c>
      <c r="AE703" s="74">
        <f t="shared" si="152"/>
        <v>2000</v>
      </c>
      <c r="AF703">
        <v>1</v>
      </c>
      <c r="AG703">
        <v>0</v>
      </c>
      <c r="AH703" s="74">
        <v>0</v>
      </c>
      <c r="AJ703" s="74">
        <f t="shared" si="148"/>
        <v>0</v>
      </c>
      <c r="AK703" s="74">
        <f t="shared" si="154"/>
        <v>2000</v>
      </c>
      <c r="AL703" t="str">
        <f t="shared" si="149"/>
        <v>N</v>
      </c>
      <c r="AN703" t="s">
        <v>77</v>
      </c>
      <c r="AO703" t="s">
        <v>76</v>
      </c>
      <c r="AP703" t="str">
        <f t="shared" si="150"/>
        <v>91</v>
      </c>
      <c r="AQ703" s="145" t="s">
        <v>1826</v>
      </c>
      <c r="AR703" t="str">
        <f t="shared" si="151"/>
        <v>1-Adjusted Base Budget</v>
      </c>
      <c r="AS703" s="145" t="s">
        <v>1827</v>
      </c>
      <c r="AT703" t="s">
        <v>213</v>
      </c>
      <c r="AV703" t="str">
        <f t="shared" si="145"/>
        <v>VPR</v>
      </c>
      <c r="AW703" t="str">
        <f t="shared" si="144"/>
        <v>VP FOR RESEARCH</v>
      </c>
    </row>
    <row r="704" spans="1:49">
      <c r="A704" s="59">
        <v>2018</v>
      </c>
      <c r="B704" t="s">
        <v>137</v>
      </c>
      <c r="C704" t="s">
        <v>770</v>
      </c>
      <c r="D704" t="s">
        <v>771</v>
      </c>
      <c r="E704" t="s">
        <v>772</v>
      </c>
      <c r="F704" t="s">
        <v>228</v>
      </c>
      <c r="H704" t="s">
        <v>771</v>
      </c>
      <c r="I704" s="170" t="s">
        <v>75</v>
      </c>
      <c r="J704" t="s">
        <v>76</v>
      </c>
      <c r="K704" t="s">
        <v>214</v>
      </c>
      <c r="L704" t="s">
        <v>529</v>
      </c>
      <c r="M704" t="s">
        <v>530</v>
      </c>
      <c r="N704" t="s">
        <v>217</v>
      </c>
      <c r="O704" t="s">
        <v>263</v>
      </c>
      <c r="P704" t="s">
        <v>393</v>
      </c>
      <c r="Q704" t="s">
        <v>394</v>
      </c>
      <c r="R704" t="s">
        <v>395</v>
      </c>
      <c r="S704" t="s">
        <v>264</v>
      </c>
      <c r="T704" t="s">
        <v>265</v>
      </c>
      <c r="U704" s="61" t="s">
        <v>266</v>
      </c>
      <c r="V704" t="s">
        <v>710</v>
      </c>
      <c r="W704" t="s">
        <v>263</v>
      </c>
      <c r="X704" s="59">
        <v>41368</v>
      </c>
      <c r="Y704" s="59">
        <v>41368</v>
      </c>
      <c r="AA704" s="146" t="str">
        <f t="shared" si="153"/>
        <v>EX</v>
      </c>
      <c r="AB704" s="146">
        <f t="shared" si="155"/>
        <v>0</v>
      </c>
      <c r="AC704" t="str">
        <f t="shared" si="146"/>
        <v>EX</v>
      </c>
      <c r="AD704" s="74">
        <f t="shared" si="147"/>
        <v>41368</v>
      </c>
      <c r="AE704" s="74">
        <f t="shared" si="152"/>
        <v>41368</v>
      </c>
      <c r="AF704">
        <v>1</v>
      </c>
      <c r="AG704">
        <v>0</v>
      </c>
      <c r="AH704" s="74">
        <v>0</v>
      </c>
      <c r="AJ704" s="74">
        <f t="shared" si="148"/>
        <v>0</v>
      </c>
      <c r="AK704" s="74">
        <f t="shared" si="154"/>
        <v>41368</v>
      </c>
      <c r="AL704" t="str">
        <f t="shared" si="149"/>
        <v>N</v>
      </c>
      <c r="AN704" t="s">
        <v>77</v>
      </c>
      <c r="AO704" t="s">
        <v>76</v>
      </c>
      <c r="AP704" t="str">
        <f t="shared" si="150"/>
        <v>91</v>
      </c>
      <c r="AQ704" s="145" t="s">
        <v>1826</v>
      </c>
      <c r="AR704" t="str">
        <f t="shared" si="151"/>
        <v>1-Adjusted Base Budget</v>
      </c>
      <c r="AS704" s="145" t="s">
        <v>1827</v>
      </c>
      <c r="AT704" t="s">
        <v>213</v>
      </c>
      <c r="AV704" t="str">
        <f t="shared" si="145"/>
        <v>VPR</v>
      </c>
      <c r="AW704" t="str">
        <f t="shared" si="144"/>
        <v>VP FOR RESEARCH</v>
      </c>
    </row>
    <row r="705" spans="1:49">
      <c r="A705" s="59">
        <v>2018</v>
      </c>
      <c r="B705" t="s">
        <v>137</v>
      </c>
      <c r="C705" t="s">
        <v>770</v>
      </c>
      <c r="D705" t="s">
        <v>771</v>
      </c>
      <c r="E705" t="s">
        <v>773</v>
      </c>
      <c r="F705" t="s">
        <v>228</v>
      </c>
      <c r="H705" t="s">
        <v>774</v>
      </c>
      <c r="I705" s="170" t="s">
        <v>75</v>
      </c>
      <c r="J705" t="s">
        <v>76</v>
      </c>
      <c r="K705" t="s">
        <v>214</v>
      </c>
      <c r="L705" t="s">
        <v>529</v>
      </c>
      <c r="M705" t="s">
        <v>530</v>
      </c>
      <c r="N705" t="s">
        <v>217</v>
      </c>
      <c r="O705" t="s">
        <v>263</v>
      </c>
      <c r="P705" t="s">
        <v>393</v>
      </c>
      <c r="Q705" t="s">
        <v>394</v>
      </c>
      <c r="R705" t="s">
        <v>395</v>
      </c>
      <c r="S705" t="s">
        <v>264</v>
      </c>
      <c r="T705" t="s">
        <v>265</v>
      </c>
      <c r="U705" s="61" t="s">
        <v>266</v>
      </c>
      <c r="V705" t="s">
        <v>710</v>
      </c>
      <c r="W705" t="s">
        <v>263</v>
      </c>
      <c r="X705" s="59">
        <v>537824</v>
      </c>
      <c r="Y705" s="59">
        <v>537824</v>
      </c>
      <c r="AA705" s="146" t="str">
        <f t="shared" si="153"/>
        <v>EX</v>
      </c>
      <c r="AB705" s="146">
        <f t="shared" si="155"/>
        <v>0</v>
      </c>
      <c r="AC705" t="str">
        <f t="shared" si="146"/>
        <v>EX</v>
      </c>
      <c r="AD705" s="74">
        <f t="shared" si="147"/>
        <v>537824</v>
      </c>
      <c r="AE705" s="74">
        <f t="shared" si="152"/>
        <v>537824</v>
      </c>
      <c r="AF705">
        <v>1</v>
      </c>
      <c r="AG705">
        <v>0</v>
      </c>
      <c r="AH705" s="74">
        <v>0</v>
      </c>
      <c r="AJ705" s="74">
        <f t="shared" si="148"/>
        <v>0</v>
      </c>
      <c r="AK705" s="74">
        <f t="shared" si="154"/>
        <v>537824</v>
      </c>
      <c r="AL705" t="str">
        <f t="shared" si="149"/>
        <v>N</v>
      </c>
      <c r="AN705" t="s">
        <v>77</v>
      </c>
      <c r="AO705" t="s">
        <v>76</v>
      </c>
      <c r="AP705" t="str">
        <f t="shared" si="150"/>
        <v>91</v>
      </c>
      <c r="AQ705" s="145" t="s">
        <v>1826</v>
      </c>
      <c r="AR705" t="str">
        <f t="shared" si="151"/>
        <v>1-Adjusted Base Budget</v>
      </c>
      <c r="AS705" s="145" t="s">
        <v>1827</v>
      </c>
      <c r="AT705" t="s">
        <v>213</v>
      </c>
      <c r="AV705" t="str">
        <f t="shared" si="145"/>
        <v>VPR</v>
      </c>
      <c r="AW705" t="str">
        <f t="shared" si="144"/>
        <v>VP FOR RESEARCH</v>
      </c>
    </row>
    <row r="706" spans="1:49">
      <c r="A706" s="59">
        <v>2018</v>
      </c>
      <c r="B706" t="s">
        <v>137</v>
      </c>
      <c r="C706" t="s">
        <v>770</v>
      </c>
      <c r="D706" t="s">
        <v>771</v>
      </c>
      <c r="E706" t="s">
        <v>773</v>
      </c>
      <c r="F706" t="s">
        <v>228</v>
      </c>
      <c r="H706" t="s">
        <v>774</v>
      </c>
      <c r="I706" s="170" t="s">
        <v>75</v>
      </c>
      <c r="J706" t="s">
        <v>76</v>
      </c>
      <c r="K706" t="s">
        <v>214</v>
      </c>
      <c r="L706" t="s">
        <v>531</v>
      </c>
      <c r="M706" t="s">
        <v>532</v>
      </c>
      <c r="N706" t="s">
        <v>217</v>
      </c>
      <c r="O706" t="s">
        <v>263</v>
      </c>
      <c r="P706" t="s">
        <v>533</v>
      </c>
      <c r="Q706" t="s">
        <v>534</v>
      </c>
      <c r="R706" t="s">
        <v>535</v>
      </c>
      <c r="S706" t="s">
        <v>264</v>
      </c>
      <c r="T706" t="s">
        <v>265</v>
      </c>
      <c r="U706" s="61" t="s">
        <v>266</v>
      </c>
      <c r="V706" t="s">
        <v>710</v>
      </c>
      <c r="W706" t="s">
        <v>263</v>
      </c>
      <c r="X706" s="59">
        <v>300</v>
      </c>
      <c r="Y706" s="59">
        <v>300</v>
      </c>
      <c r="AA706" s="146" t="str">
        <f t="shared" si="153"/>
        <v>EX</v>
      </c>
      <c r="AB706" s="146">
        <f t="shared" si="155"/>
        <v>0</v>
      </c>
      <c r="AC706" t="str">
        <f t="shared" si="146"/>
        <v>EX</v>
      </c>
      <c r="AD706" s="74">
        <f t="shared" si="147"/>
        <v>300</v>
      </c>
      <c r="AE706" s="74">
        <f t="shared" si="152"/>
        <v>300</v>
      </c>
      <c r="AF706">
        <v>1</v>
      </c>
      <c r="AG706">
        <v>0</v>
      </c>
      <c r="AH706" s="74">
        <v>0</v>
      </c>
      <c r="AJ706" s="74">
        <f t="shared" si="148"/>
        <v>0</v>
      </c>
      <c r="AK706" s="74">
        <f t="shared" si="154"/>
        <v>300</v>
      </c>
      <c r="AL706" t="str">
        <f t="shared" si="149"/>
        <v>N</v>
      </c>
      <c r="AN706" t="s">
        <v>77</v>
      </c>
      <c r="AO706" t="s">
        <v>76</v>
      </c>
      <c r="AP706" t="str">
        <f t="shared" si="150"/>
        <v>91</v>
      </c>
      <c r="AQ706" s="145" t="s">
        <v>1826</v>
      </c>
      <c r="AR706" t="str">
        <f t="shared" si="151"/>
        <v>1-Adjusted Base Budget</v>
      </c>
      <c r="AS706" s="145" t="s">
        <v>1827</v>
      </c>
      <c r="AT706" t="s">
        <v>213</v>
      </c>
      <c r="AV706" t="str">
        <f t="shared" si="145"/>
        <v>VPR</v>
      </c>
      <c r="AW706" t="str">
        <f t="shared" si="144"/>
        <v>VP FOR RESEARCH</v>
      </c>
    </row>
    <row r="707" spans="1:49">
      <c r="A707" s="59">
        <v>2018</v>
      </c>
      <c r="B707" t="s">
        <v>137</v>
      </c>
      <c r="C707" t="s">
        <v>770</v>
      </c>
      <c r="D707" t="s">
        <v>771</v>
      </c>
      <c r="E707" t="s">
        <v>772</v>
      </c>
      <c r="F707" t="s">
        <v>228</v>
      </c>
      <c r="H707" t="s">
        <v>771</v>
      </c>
      <c r="I707" s="170" t="s">
        <v>75</v>
      </c>
      <c r="J707" t="s">
        <v>76</v>
      </c>
      <c r="K707" t="s">
        <v>214</v>
      </c>
      <c r="L707" t="s">
        <v>540</v>
      </c>
      <c r="M707" t="s">
        <v>541</v>
      </c>
      <c r="N707" t="s">
        <v>217</v>
      </c>
      <c r="O707" t="s">
        <v>263</v>
      </c>
      <c r="P707" t="s">
        <v>533</v>
      </c>
      <c r="Q707" t="s">
        <v>534</v>
      </c>
      <c r="R707" t="s">
        <v>535</v>
      </c>
      <c r="S707" t="s">
        <v>264</v>
      </c>
      <c r="T707" t="s">
        <v>265</v>
      </c>
      <c r="U707" s="61" t="s">
        <v>266</v>
      </c>
      <c r="V707" t="s">
        <v>710</v>
      </c>
      <c r="W707" t="s">
        <v>263</v>
      </c>
      <c r="X707" s="59">
        <v>250</v>
      </c>
      <c r="Y707" s="59">
        <v>250</v>
      </c>
      <c r="AA707" s="146" t="str">
        <f t="shared" si="153"/>
        <v>EX</v>
      </c>
      <c r="AB707" s="146">
        <f t="shared" si="155"/>
        <v>0</v>
      </c>
      <c r="AC707" t="str">
        <f t="shared" si="146"/>
        <v>EX</v>
      </c>
      <c r="AD707" s="74">
        <f t="shared" si="147"/>
        <v>250</v>
      </c>
      <c r="AE707" s="74">
        <f t="shared" si="152"/>
        <v>250</v>
      </c>
      <c r="AF707">
        <v>1</v>
      </c>
      <c r="AG707">
        <v>0</v>
      </c>
      <c r="AH707" s="74">
        <v>0</v>
      </c>
      <c r="AJ707" s="74">
        <f t="shared" si="148"/>
        <v>0</v>
      </c>
      <c r="AK707" s="74">
        <f t="shared" si="154"/>
        <v>250</v>
      </c>
      <c r="AL707" t="str">
        <f t="shared" si="149"/>
        <v>N</v>
      </c>
      <c r="AN707" t="s">
        <v>77</v>
      </c>
      <c r="AO707" t="s">
        <v>76</v>
      </c>
      <c r="AP707" t="str">
        <f t="shared" si="150"/>
        <v>91</v>
      </c>
      <c r="AQ707" s="145" t="s">
        <v>1826</v>
      </c>
      <c r="AR707" t="str">
        <f t="shared" si="151"/>
        <v>1-Adjusted Base Budget</v>
      </c>
      <c r="AS707" s="145" t="s">
        <v>1827</v>
      </c>
      <c r="AT707" t="s">
        <v>213</v>
      </c>
      <c r="AV707" t="str">
        <f t="shared" si="145"/>
        <v>VPR</v>
      </c>
      <c r="AW707" t="str">
        <f t="shared" si="144"/>
        <v>VP FOR RESEARCH</v>
      </c>
    </row>
    <row r="708" spans="1:49">
      <c r="A708" s="59">
        <v>2018</v>
      </c>
      <c r="B708" t="s">
        <v>137</v>
      </c>
      <c r="C708" t="s">
        <v>770</v>
      </c>
      <c r="D708" t="s">
        <v>771</v>
      </c>
      <c r="E708" t="s">
        <v>779</v>
      </c>
      <c r="F708" t="s">
        <v>228</v>
      </c>
      <c r="H708" t="s">
        <v>780</v>
      </c>
      <c r="I708" s="170" t="s">
        <v>75</v>
      </c>
      <c r="J708" t="s">
        <v>76</v>
      </c>
      <c r="K708" t="s">
        <v>214</v>
      </c>
      <c r="L708" t="s">
        <v>540</v>
      </c>
      <c r="M708" t="s">
        <v>541</v>
      </c>
      <c r="N708" t="s">
        <v>217</v>
      </c>
      <c r="O708" t="s">
        <v>263</v>
      </c>
      <c r="P708" t="s">
        <v>533</v>
      </c>
      <c r="Q708" t="s">
        <v>534</v>
      </c>
      <c r="R708" t="s">
        <v>535</v>
      </c>
      <c r="S708" t="s">
        <v>264</v>
      </c>
      <c r="T708" t="s">
        <v>265</v>
      </c>
      <c r="U708" s="61" t="s">
        <v>266</v>
      </c>
      <c r="V708" t="s">
        <v>710</v>
      </c>
      <c r="W708" t="s">
        <v>263</v>
      </c>
      <c r="X708" s="59">
        <v>1000</v>
      </c>
      <c r="Y708" s="59">
        <v>1000</v>
      </c>
      <c r="AA708" s="146" t="str">
        <f t="shared" si="153"/>
        <v>EX</v>
      </c>
      <c r="AB708" s="146">
        <f t="shared" si="155"/>
        <v>0</v>
      </c>
      <c r="AC708" t="str">
        <f t="shared" si="146"/>
        <v>EX</v>
      </c>
      <c r="AD708" s="74">
        <f t="shared" si="147"/>
        <v>1000</v>
      </c>
      <c r="AE708" s="74">
        <f t="shared" si="152"/>
        <v>1000</v>
      </c>
      <c r="AF708">
        <v>1</v>
      </c>
      <c r="AG708">
        <v>0</v>
      </c>
      <c r="AH708" s="74">
        <v>0</v>
      </c>
      <c r="AJ708" s="74">
        <f t="shared" si="148"/>
        <v>0</v>
      </c>
      <c r="AK708" s="74">
        <f t="shared" si="154"/>
        <v>1000</v>
      </c>
      <c r="AL708" t="str">
        <f t="shared" si="149"/>
        <v>N</v>
      </c>
      <c r="AN708" t="s">
        <v>77</v>
      </c>
      <c r="AO708" t="s">
        <v>76</v>
      </c>
      <c r="AP708" t="str">
        <f t="shared" si="150"/>
        <v>91</v>
      </c>
      <c r="AQ708" s="145" t="s">
        <v>1826</v>
      </c>
      <c r="AR708" t="str">
        <f t="shared" si="151"/>
        <v>1-Adjusted Base Budget</v>
      </c>
      <c r="AS708" s="145" t="s">
        <v>1827</v>
      </c>
      <c r="AT708" t="s">
        <v>213</v>
      </c>
      <c r="AV708" t="str">
        <f t="shared" si="145"/>
        <v>VPR</v>
      </c>
      <c r="AW708" t="str">
        <f t="shared" si="144"/>
        <v>VP FOR RESEARCH</v>
      </c>
    </row>
    <row r="709" spans="1:49">
      <c r="A709" s="59">
        <v>2018</v>
      </c>
      <c r="B709" t="s">
        <v>137</v>
      </c>
      <c r="C709" t="s">
        <v>770</v>
      </c>
      <c r="D709" t="s">
        <v>771</v>
      </c>
      <c r="E709" t="s">
        <v>772</v>
      </c>
      <c r="F709" t="s">
        <v>228</v>
      </c>
      <c r="H709" t="s">
        <v>771</v>
      </c>
      <c r="I709" s="170" t="s">
        <v>75</v>
      </c>
      <c r="J709" t="s">
        <v>76</v>
      </c>
      <c r="K709" t="s">
        <v>214</v>
      </c>
      <c r="L709" t="s">
        <v>546</v>
      </c>
      <c r="M709" t="s">
        <v>547</v>
      </c>
      <c r="N709" t="s">
        <v>217</v>
      </c>
      <c r="O709" t="s">
        <v>263</v>
      </c>
      <c r="P709" t="s">
        <v>379</v>
      </c>
      <c r="Q709" t="s">
        <v>379</v>
      </c>
      <c r="R709" t="s">
        <v>380</v>
      </c>
      <c r="S709" t="s">
        <v>264</v>
      </c>
      <c r="T709" t="s">
        <v>265</v>
      </c>
      <c r="U709" s="61" t="s">
        <v>266</v>
      </c>
      <c r="V709" t="s">
        <v>710</v>
      </c>
      <c r="W709" t="s">
        <v>263</v>
      </c>
      <c r="X709" s="59">
        <v>20</v>
      </c>
      <c r="Y709" s="59">
        <v>20</v>
      </c>
      <c r="AA709" s="146" t="str">
        <f t="shared" si="153"/>
        <v>EX</v>
      </c>
      <c r="AB709" s="146">
        <f t="shared" si="155"/>
        <v>0</v>
      </c>
      <c r="AC709" t="str">
        <f t="shared" si="146"/>
        <v>EX</v>
      </c>
      <c r="AD709" s="74">
        <f t="shared" si="147"/>
        <v>20</v>
      </c>
      <c r="AE709" s="74">
        <f t="shared" si="152"/>
        <v>20</v>
      </c>
      <c r="AF709">
        <v>1</v>
      </c>
      <c r="AG709">
        <v>0</v>
      </c>
      <c r="AH709" s="74">
        <v>0</v>
      </c>
      <c r="AJ709" s="74">
        <f t="shared" si="148"/>
        <v>0</v>
      </c>
      <c r="AK709" s="74">
        <f t="shared" si="154"/>
        <v>20</v>
      </c>
      <c r="AL709" t="str">
        <f t="shared" si="149"/>
        <v>N</v>
      </c>
      <c r="AN709" t="s">
        <v>77</v>
      </c>
      <c r="AO709" t="s">
        <v>76</v>
      </c>
      <c r="AP709" t="str">
        <f t="shared" si="150"/>
        <v>91</v>
      </c>
      <c r="AQ709" s="145" t="s">
        <v>1826</v>
      </c>
      <c r="AR709" t="str">
        <f t="shared" si="151"/>
        <v>1-Adjusted Base Budget</v>
      </c>
      <c r="AS709" s="145" t="s">
        <v>1827</v>
      </c>
      <c r="AT709" t="s">
        <v>213</v>
      </c>
      <c r="AV709" t="str">
        <f t="shared" si="145"/>
        <v>VPR</v>
      </c>
      <c r="AW709" t="str">
        <f t="shared" si="144"/>
        <v>VP FOR RESEARCH</v>
      </c>
    </row>
    <row r="710" spans="1:49">
      <c r="A710" s="59">
        <v>2018</v>
      </c>
      <c r="B710" t="s">
        <v>137</v>
      </c>
      <c r="C710" t="s">
        <v>770</v>
      </c>
      <c r="D710" t="s">
        <v>771</v>
      </c>
      <c r="E710" t="s">
        <v>779</v>
      </c>
      <c r="F710" t="s">
        <v>228</v>
      </c>
      <c r="H710" t="s">
        <v>780</v>
      </c>
      <c r="I710" s="170" t="s">
        <v>75</v>
      </c>
      <c r="J710" t="s">
        <v>76</v>
      </c>
      <c r="K710" t="s">
        <v>214</v>
      </c>
      <c r="L710" t="s">
        <v>546</v>
      </c>
      <c r="M710" t="s">
        <v>547</v>
      </c>
      <c r="N710" t="s">
        <v>217</v>
      </c>
      <c r="O710" t="s">
        <v>263</v>
      </c>
      <c r="P710" t="s">
        <v>379</v>
      </c>
      <c r="Q710" t="s">
        <v>379</v>
      </c>
      <c r="R710" t="s">
        <v>380</v>
      </c>
      <c r="S710" t="s">
        <v>264</v>
      </c>
      <c r="T710" t="s">
        <v>265</v>
      </c>
      <c r="U710" s="61" t="s">
        <v>266</v>
      </c>
      <c r="V710" t="s">
        <v>710</v>
      </c>
      <c r="W710" t="s">
        <v>263</v>
      </c>
      <c r="X710" s="59">
        <v>100</v>
      </c>
      <c r="Y710" s="59">
        <v>100</v>
      </c>
      <c r="AA710" s="146" t="str">
        <f t="shared" si="153"/>
        <v>EX</v>
      </c>
      <c r="AB710" s="146">
        <f t="shared" si="155"/>
        <v>0</v>
      </c>
      <c r="AC710" t="str">
        <f t="shared" si="146"/>
        <v>EX</v>
      </c>
      <c r="AD710" s="74">
        <f t="shared" si="147"/>
        <v>100</v>
      </c>
      <c r="AE710" s="74">
        <f t="shared" si="152"/>
        <v>100</v>
      </c>
      <c r="AF710">
        <v>1</v>
      </c>
      <c r="AG710">
        <v>0</v>
      </c>
      <c r="AH710" s="74">
        <v>0</v>
      </c>
      <c r="AJ710" s="74">
        <f t="shared" si="148"/>
        <v>0</v>
      </c>
      <c r="AK710" s="74">
        <f t="shared" si="154"/>
        <v>100</v>
      </c>
      <c r="AL710" t="str">
        <f t="shared" si="149"/>
        <v>N</v>
      </c>
      <c r="AN710" t="s">
        <v>77</v>
      </c>
      <c r="AO710" t="s">
        <v>76</v>
      </c>
      <c r="AP710" t="str">
        <f t="shared" si="150"/>
        <v>91</v>
      </c>
      <c r="AQ710" s="145" t="s">
        <v>1826</v>
      </c>
      <c r="AR710" t="str">
        <f t="shared" si="151"/>
        <v>1-Adjusted Base Budget</v>
      </c>
      <c r="AS710" s="145" t="s">
        <v>1827</v>
      </c>
      <c r="AT710" t="s">
        <v>213</v>
      </c>
      <c r="AV710" t="str">
        <f t="shared" si="145"/>
        <v>VPR</v>
      </c>
      <c r="AW710" t="str">
        <f t="shared" ref="AW710:AW773" si="156" xml:space="preserve"> IF(AND($AN710="UAVP",$Z710="OE"),$AO710 &amp; "-ONLINE EDUCATION",IF(AND($AN710="VPIT",OR($Z710="SS",$Z710="IT")),$AO710 &amp; "-SHARED SERVICES",$AO710))</f>
        <v>VP FOR RESEARCH</v>
      </c>
    </row>
    <row r="711" spans="1:49">
      <c r="A711" s="59">
        <v>2018</v>
      </c>
      <c r="B711" t="s">
        <v>137</v>
      </c>
      <c r="C711" t="s">
        <v>770</v>
      </c>
      <c r="D711" t="s">
        <v>771</v>
      </c>
      <c r="E711" t="s">
        <v>772</v>
      </c>
      <c r="F711" t="s">
        <v>228</v>
      </c>
      <c r="H711" t="s">
        <v>771</v>
      </c>
      <c r="I711" s="170" t="s">
        <v>75</v>
      </c>
      <c r="J711" t="s">
        <v>76</v>
      </c>
      <c r="K711" t="s">
        <v>214</v>
      </c>
      <c r="L711" t="s">
        <v>408</v>
      </c>
      <c r="M711" t="s">
        <v>409</v>
      </c>
      <c r="N711" t="s">
        <v>217</v>
      </c>
      <c r="O711" t="s">
        <v>263</v>
      </c>
      <c r="P711" t="s">
        <v>352</v>
      </c>
      <c r="Q711" t="s">
        <v>353</v>
      </c>
      <c r="R711" t="s">
        <v>354</v>
      </c>
      <c r="S711" t="s">
        <v>264</v>
      </c>
      <c r="T711" t="s">
        <v>265</v>
      </c>
      <c r="U711" s="61" t="s">
        <v>266</v>
      </c>
      <c r="V711" t="s">
        <v>710</v>
      </c>
      <c r="W711" t="s">
        <v>263</v>
      </c>
      <c r="X711" s="59">
        <v>4000</v>
      </c>
      <c r="Y711" s="59">
        <v>4000</v>
      </c>
      <c r="AA711" s="146" t="str">
        <f t="shared" si="153"/>
        <v>EX</v>
      </c>
      <c r="AB711" s="146">
        <f t="shared" si="155"/>
        <v>0</v>
      </c>
      <c r="AC711" t="str">
        <f t="shared" si="146"/>
        <v>EX</v>
      </c>
      <c r="AD711" s="74">
        <f t="shared" si="147"/>
        <v>4000</v>
      </c>
      <c r="AE711" s="74">
        <f t="shared" si="152"/>
        <v>4000</v>
      </c>
      <c r="AF711">
        <v>1</v>
      </c>
      <c r="AG711">
        <v>0</v>
      </c>
      <c r="AH711" s="74">
        <v>0</v>
      </c>
      <c r="AJ711" s="74">
        <f t="shared" si="148"/>
        <v>0</v>
      </c>
      <c r="AK711" s="74">
        <f t="shared" si="154"/>
        <v>4000</v>
      </c>
      <c r="AL711" t="str">
        <f t="shared" si="149"/>
        <v>N</v>
      </c>
      <c r="AN711" t="s">
        <v>77</v>
      </c>
      <c r="AO711" t="s">
        <v>76</v>
      </c>
      <c r="AP711" t="str">
        <f t="shared" si="150"/>
        <v>91</v>
      </c>
      <c r="AQ711" s="145" t="s">
        <v>1826</v>
      </c>
      <c r="AR711" t="str">
        <f t="shared" si="151"/>
        <v>1-Adjusted Base Budget</v>
      </c>
      <c r="AS711" s="145" t="s">
        <v>1827</v>
      </c>
      <c r="AT711" t="s">
        <v>213</v>
      </c>
      <c r="AV711" t="str">
        <f t="shared" si="145"/>
        <v>VPR</v>
      </c>
      <c r="AW711" t="str">
        <f t="shared" si="156"/>
        <v>VP FOR RESEARCH</v>
      </c>
    </row>
    <row r="712" spans="1:49">
      <c r="A712" s="59">
        <v>2018</v>
      </c>
      <c r="B712" t="s">
        <v>137</v>
      </c>
      <c r="C712" t="s">
        <v>770</v>
      </c>
      <c r="D712" t="s">
        <v>771</v>
      </c>
      <c r="E712" t="s">
        <v>773</v>
      </c>
      <c r="F712" t="s">
        <v>228</v>
      </c>
      <c r="H712" t="s">
        <v>774</v>
      </c>
      <c r="I712" s="170" t="s">
        <v>75</v>
      </c>
      <c r="J712" t="s">
        <v>76</v>
      </c>
      <c r="K712" t="s">
        <v>214</v>
      </c>
      <c r="L712" t="s">
        <v>408</v>
      </c>
      <c r="M712" t="s">
        <v>409</v>
      </c>
      <c r="N712" t="s">
        <v>217</v>
      </c>
      <c r="O712" t="s">
        <v>263</v>
      </c>
      <c r="P712" t="s">
        <v>352</v>
      </c>
      <c r="Q712" t="s">
        <v>353</v>
      </c>
      <c r="R712" t="s">
        <v>354</v>
      </c>
      <c r="S712" t="s">
        <v>264</v>
      </c>
      <c r="T712" t="s">
        <v>265</v>
      </c>
      <c r="U712" s="61" t="s">
        <v>266</v>
      </c>
      <c r="V712" t="s">
        <v>710</v>
      </c>
      <c r="W712" t="s">
        <v>263</v>
      </c>
      <c r="X712" s="59">
        <v>500</v>
      </c>
      <c r="Y712" s="59">
        <v>500</v>
      </c>
      <c r="AA712" s="146" t="str">
        <f t="shared" si="153"/>
        <v>EX</v>
      </c>
      <c r="AB712" s="146">
        <f t="shared" si="155"/>
        <v>0</v>
      </c>
      <c r="AC712" t="str">
        <f t="shared" si="146"/>
        <v>EX</v>
      </c>
      <c r="AD712" s="74">
        <f t="shared" si="147"/>
        <v>500</v>
      </c>
      <c r="AE712" s="74">
        <f t="shared" si="152"/>
        <v>500</v>
      </c>
      <c r="AF712">
        <v>1</v>
      </c>
      <c r="AG712">
        <v>0</v>
      </c>
      <c r="AH712" s="74">
        <v>0</v>
      </c>
      <c r="AJ712" s="74">
        <f t="shared" si="148"/>
        <v>0</v>
      </c>
      <c r="AK712" s="74">
        <f t="shared" si="154"/>
        <v>500</v>
      </c>
      <c r="AL712" t="str">
        <f t="shared" si="149"/>
        <v>N</v>
      </c>
      <c r="AN712" t="s">
        <v>77</v>
      </c>
      <c r="AO712" t="s">
        <v>76</v>
      </c>
      <c r="AP712" t="str">
        <f t="shared" si="150"/>
        <v>91</v>
      </c>
      <c r="AQ712" s="145" t="s">
        <v>1826</v>
      </c>
      <c r="AR712" t="str">
        <f t="shared" si="151"/>
        <v>1-Adjusted Base Budget</v>
      </c>
      <c r="AS712" s="145" t="s">
        <v>1827</v>
      </c>
      <c r="AT712" t="s">
        <v>213</v>
      </c>
      <c r="AV712" t="str">
        <f t="shared" si="145"/>
        <v>VPR</v>
      </c>
      <c r="AW712" t="str">
        <f t="shared" si="156"/>
        <v>VP FOR RESEARCH</v>
      </c>
    </row>
    <row r="713" spans="1:49">
      <c r="A713" s="59">
        <v>2018</v>
      </c>
      <c r="B713" t="s">
        <v>137</v>
      </c>
      <c r="C713" t="s">
        <v>770</v>
      </c>
      <c r="D713" t="s">
        <v>771</v>
      </c>
      <c r="E713" t="s">
        <v>779</v>
      </c>
      <c r="F713" t="s">
        <v>228</v>
      </c>
      <c r="H713" t="s">
        <v>780</v>
      </c>
      <c r="I713" s="170" t="s">
        <v>75</v>
      </c>
      <c r="J713" t="s">
        <v>76</v>
      </c>
      <c r="K713" t="s">
        <v>214</v>
      </c>
      <c r="L713" t="s">
        <v>408</v>
      </c>
      <c r="M713" t="s">
        <v>409</v>
      </c>
      <c r="N713" t="s">
        <v>217</v>
      </c>
      <c r="O713" t="s">
        <v>263</v>
      </c>
      <c r="P713" t="s">
        <v>352</v>
      </c>
      <c r="Q713" t="s">
        <v>353</v>
      </c>
      <c r="R713" t="s">
        <v>354</v>
      </c>
      <c r="S713" t="s">
        <v>264</v>
      </c>
      <c r="T713" t="s">
        <v>265</v>
      </c>
      <c r="U713" s="61" t="s">
        <v>266</v>
      </c>
      <c r="V713" t="s">
        <v>710</v>
      </c>
      <c r="W713" t="s">
        <v>263</v>
      </c>
      <c r="X713" s="59">
        <v>3000</v>
      </c>
      <c r="Y713" s="59">
        <v>3000</v>
      </c>
      <c r="AA713" s="146" t="str">
        <f t="shared" si="153"/>
        <v>EX</v>
      </c>
      <c r="AB713" s="146">
        <f t="shared" si="155"/>
        <v>0</v>
      </c>
      <c r="AC713" t="str">
        <f t="shared" si="146"/>
        <v>EX</v>
      </c>
      <c r="AD713" s="74">
        <f t="shared" si="147"/>
        <v>3000</v>
      </c>
      <c r="AE713" s="74">
        <f t="shared" si="152"/>
        <v>3000</v>
      </c>
      <c r="AF713">
        <v>1</v>
      </c>
      <c r="AG713">
        <v>0</v>
      </c>
      <c r="AH713" s="74">
        <v>0</v>
      </c>
      <c r="AJ713" s="74">
        <f t="shared" si="148"/>
        <v>0</v>
      </c>
      <c r="AK713" s="74">
        <f t="shared" si="154"/>
        <v>3000</v>
      </c>
      <c r="AL713" t="str">
        <f t="shared" si="149"/>
        <v>N</v>
      </c>
      <c r="AN713" t="s">
        <v>77</v>
      </c>
      <c r="AO713" t="s">
        <v>76</v>
      </c>
      <c r="AP713" t="str">
        <f t="shared" si="150"/>
        <v>91</v>
      </c>
      <c r="AQ713" s="145" t="s">
        <v>1826</v>
      </c>
      <c r="AR713" t="str">
        <f t="shared" si="151"/>
        <v>1-Adjusted Base Budget</v>
      </c>
      <c r="AS713" s="145" t="s">
        <v>1827</v>
      </c>
      <c r="AT713" t="s">
        <v>213</v>
      </c>
      <c r="AV713" t="str">
        <f t="shared" si="145"/>
        <v>VPR</v>
      </c>
      <c r="AW713" t="str">
        <f t="shared" si="156"/>
        <v>VP FOR RESEARCH</v>
      </c>
    </row>
    <row r="714" spans="1:49">
      <c r="A714" s="59">
        <v>2018</v>
      </c>
      <c r="B714" t="s">
        <v>137</v>
      </c>
      <c r="C714" t="s">
        <v>770</v>
      </c>
      <c r="D714" t="s">
        <v>771</v>
      </c>
      <c r="E714" t="s">
        <v>781</v>
      </c>
      <c r="F714" t="s">
        <v>228</v>
      </c>
      <c r="H714" t="s">
        <v>782</v>
      </c>
      <c r="I714" s="170" t="s">
        <v>75</v>
      </c>
      <c r="J714" t="s">
        <v>76</v>
      </c>
      <c r="K714" t="s">
        <v>214</v>
      </c>
      <c r="L714" t="s">
        <v>408</v>
      </c>
      <c r="M714" t="s">
        <v>409</v>
      </c>
      <c r="N714" t="s">
        <v>217</v>
      </c>
      <c r="O714" t="s">
        <v>263</v>
      </c>
      <c r="P714" t="s">
        <v>352</v>
      </c>
      <c r="Q714" t="s">
        <v>353</v>
      </c>
      <c r="R714" t="s">
        <v>354</v>
      </c>
      <c r="S714" t="s">
        <v>264</v>
      </c>
      <c r="T714" t="s">
        <v>265</v>
      </c>
      <c r="U714" s="61" t="s">
        <v>266</v>
      </c>
      <c r="V714" t="s">
        <v>710</v>
      </c>
      <c r="W714" t="s">
        <v>263</v>
      </c>
      <c r="X714" s="59">
        <v>1000</v>
      </c>
      <c r="Y714" s="59">
        <v>1000</v>
      </c>
      <c r="AA714" s="146" t="str">
        <f t="shared" si="153"/>
        <v>EX</v>
      </c>
      <c r="AB714" s="146">
        <f t="shared" si="155"/>
        <v>0</v>
      </c>
      <c r="AC714" t="str">
        <f t="shared" si="146"/>
        <v>EX</v>
      </c>
      <c r="AD714" s="74">
        <f t="shared" si="147"/>
        <v>1000</v>
      </c>
      <c r="AE714" s="74">
        <f t="shared" si="152"/>
        <v>1000</v>
      </c>
      <c r="AF714">
        <v>1</v>
      </c>
      <c r="AG714">
        <v>0</v>
      </c>
      <c r="AH714" s="74">
        <v>0</v>
      </c>
      <c r="AJ714" s="74">
        <f t="shared" si="148"/>
        <v>0</v>
      </c>
      <c r="AK714" s="74">
        <f t="shared" si="154"/>
        <v>1000</v>
      </c>
      <c r="AL714" t="str">
        <f t="shared" si="149"/>
        <v>N</v>
      </c>
      <c r="AN714" t="s">
        <v>77</v>
      </c>
      <c r="AO714" t="s">
        <v>76</v>
      </c>
      <c r="AP714" t="str">
        <f t="shared" si="150"/>
        <v>91</v>
      </c>
      <c r="AQ714" s="145" t="s">
        <v>1826</v>
      </c>
      <c r="AR714" t="str">
        <f t="shared" si="151"/>
        <v>1-Adjusted Base Budget</v>
      </c>
      <c r="AS714" s="145" t="s">
        <v>1827</v>
      </c>
      <c r="AT714" t="s">
        <v>213</v>
      </c>
      <c r="AV714" t="str">
        <f t="shared" si="145"/>
        <v>VPR</v>
      </c>
      <c r="AW714" t="str">
        <f t="shared" si="156"/>
        <v>VP FOR RESEARCH</v>
      </c>
    </row>
    <row r="715" spans="1:49">
      <c r="A715" s="59">
        <v>2018</v>
      </c>
      <c r="B715" t="s">
        <v>137</v>
      </c>
      <c r="C715" t="s">
        <v>770</v>
      </c>
      <c r="D715" t="s">
        <v>771</v>
      </c>
      <c r="E715" t="s">
        <v>772</v>
      </c>
      <c r="F715" t="s">
        <v>228</v>
      </c>
      <c r="H715" t="s">
        <v>771</v>
      </c>
      <c r="I715" s="170" t="s">
        <v>75</v>
      </c>
      <c r="J715" t="s">
        <v>76</v>
      </c>
      <c r="K715" t="s">
        <v>214</v>
      </c>
      <c r="L715" t="s">
        <v>562</v>
      </c>
      <c r="M715" t="s">
        <v>563</v>
      </c>
      <c r="N715" t="s">
        <v>217</v>
      </c>
      <c r="O715" t="s">
        <v>263</v>
      </c>
      <c r="P715" t="s">
        <v>379</v>
      </c>
      <c r="Q715" t="s">
        <v>379</v>
      </c>
      <c r="R715" t="s">
        <v>380</v>
      </c>
      <c r="S715" t="s">
        <v>264</v>
      </c>
      <c r="T715" t="s">
        <v>265</v>
      </c>
      <c r="U715" s="61" t="s">
        <v>266</v>
      </c>
      <c r="V715" t="s">
        <v>710</v>
      </c>
      <c r="W715" t="s">
        <v>263</v>
      </c>
      <c r="X715" s="59">
        <v>2000</v>
      </c>
      <c r="Y715" s="59">
        <v>850</v>
      </c>
      <c r="AA715" s="146" t="str">
        <f t="shared" si="153"/>
        <v>EX</v>
      </c>
      <c r="AB715" s="146">
        <f t="shared" si="155"/>
        <v>0</v>
      </c>
      <c r="AC715" t="str">
        <f t="shared" si="146"/>
        <v>EX</v>
      </c>
      <c r="AD715" s="74">
        <f t="shared" si="147"/>
        <v>850</v>
      </c>
      <c r="AE715" s="74">
        <f t="shared" si="152"/>
        <v>850</v>
      </c>
      <c r="AF715">
        <v>1</v>
      </c>
      <c r="AG715">
        <v>0</v>
      </c>
      <c r="AH715" s="74">
        <v>0</v>
      </c>
      <c r="AJ715" s="74">
        <f t="shared" si="148"/>
        <v>0</v>
      </c>
      <c r="AK715" s="74">
        <f t="shared" si="154"/>
        <v>850</v>
      </c>
      <c r="AL715" t="str">
        <f t="shared" si="149"/>
        <v>N</v>
      </c>
      <c r="AN715" t="s">
        <v>77</v>
      </c>
      <c r="AO715" t="s">
        <v>76</v>
      </c>
      <c r="AP715" t="str">
        <f t="shared" si="150"/>
        <v>91</v>
      </c>
      <c r="AQ715" s="145" t="s">
        <v>1826</v>
      </c>
      <c r="AR715" t="str">
        <f t="shared" si="151"/>
        <v>1-Adjusted Base Budget</v>
      </c>
      <c r="AS715" s="145" t="s">
        <v>1827</v>
      </c>
      <c r="AT715" t="s">
        <v>213</v>
      </c>
      <c r="AV715" t="str">
        <f t="shared" si="145"/>
        <v>VPR</v>
      </c>
      <c r="AW715" t="str">
        <f t="shared" si="156"/>
        <v>VP FOR RESEARCH</v>
      </c>
    </row>
    <row r="716" spans="1:49">
      <c r="A716" s="59">
        <v>2018</v>
      </c>
      <c r="B716" t="s">
        <v>137</v>
      </c>
      <c r="C716" t="s">
        <v>770</v>
      </c>
      <c r="D716" t="s">
        <v>771</v>
      </c>
      <c r="E716" t="s">
        <v>779</v>
      </c>
      <c r="F716" t="s">
        <v>228</v>
      </c>
      <c r="H716" t="s">
        <v>780</v>
      </c>
      <c r="I716" s="170" t="s">
        <v>75</v>
      </c>
      <c r="J716" t="s">
        <v>76</v>
      </c>
      <c r="K716" t="s">
        <v>214</v>
      </c>
      <c r="L716" t="s">
        <v>562</v>
      </c>
      <c r="M716" t="s">
        <v>563</v>
      </c>
      <c r="N716" t="s">
        <v>217</v>
      </c>
      <c r="O716" t="s">
        <v>263</v>
      </c>
      <c r="P716" t="s">
        <v>379</v>
      </c>
      <c r="Q716" t="s">
        <v>379</v>
      </c>
      <c r="R716" t="s">
        <v>380</v>
      </c>
      <c r="S716" t="s">
        <v>264</v>
      </c>
      <c r="T716" t="s">
        <v>265</v>
      </c>
      <c r="U716" s="61" t="s">
        <v>266</v>
      </c>
      <c r="V716" t="s">
        <v>710</v>
      </c>
      <c r="W716" t="s">
        <v>263</v>
      </c>
      <c r="X716" s="59">
        <v>3500</v>
      </c>
      <c r="Y716" s="59">
        <v>3500</v>
      </c>
      <c r="AA716" s="146" t="str">
        <f t="shared" si="153"/>
        <v>EX</v>
      </c>
      <c r="AB716" s="146">
        <f t="shared" si="155"/>
        <v>0</v>
      </c>
      <c r="AC716" t="str">
        <f t="shared" si="146"/>
        <v>EX</v>
      </c>
      <c r="AD716" s="74">
        <f t="shared" si="147"/>
        <v>3500</v>
      </c>
      <c r="AE716" s="74">
        <f t="shared" si="152"/>
        <v>3500</v>
      </c>
      <c r="AF716">
        <v>1</v>
      </c>
      <c r="AG716">
        <v>0</v>
      </c>
      <c r="AH716" s="74">
        <v>0</v>
      </c>
      <c r="AJ716" s="74">
        <f t="shared" si="148"/>
        <v>0</v>
      </c>
      <c r="AK716" s="74">
        <f t="shared" si="154"/>
        <v>3500</v>
      </c>
      <c r="AL716" t="str">
        <f t="shared" si="149"/>
        <v>N</v>
      </c>
      <c r="AN716" t="s">
        <v>77</v>
      </c>
      <c r="AO716" t="s">
        <v>76</v>
      </c>
      <c r="AP716" t="str">
        <f t="shared" si="150"/>
        <v>91</v>
      </c>
      <c r="AQ716" s="145" t="s">
        <v>1826</v>
      </c>
      <c r="AR716" t="str">
        <f t="shared" si="151"/>
        <v>1-Adjusted Base Budget</v>
      </c>
      <c r="AS716" s="145" t="s">
        <v>1827</v>
      </c>
      <c r="AT716" t="s">
        <v>213</v>
      </c>
      <c r="AV716" t="str">
        <f t="shared" ref="AV716:AV779" si="157">IF(AND($AN716="UAVP",$Z716="OE"),$AN716 &amp; "-OE",IF(AND($AN716="VPIT",OR($Z716="SS",$Z716="IT")),$AN716 &amp; "-SS",$AN716))</f>
        <v>VPR</v>
      </c>
      <c r="AW716" t="str">
        <f t="shared" si="156"/>
        <v>VP FOR RESEARCH</v>
      </c>
    </row>
    <row r="717" spans="1:49">
      <c r="A717" s="59">
        <v>2018</v>
      </c>
      <c r="B717" t="s">
        <v>137</v>
      </c>
      <c r="C717" t="s">
        <v>770</v>
      </c>
      <c r="D717" t="s">
        <v>771</v>
      </c>
      <c r="E717" t="s">
        <v>772</v>
      </c>
      <c r="F717" t="s">
        <v>228</v>
      </c>
      <c r="H717" t="s">
        <v>771</v>
      </c>
      <c r="I717" s="170" t="s">
        <v>75</v>
      </c>
      <c r="J717" t="s">
        <v>76</v>
      </c>
      <c r="K717" t="s">
        <v>214</v>
      </c>
      <c r="L717" t="s">
        <v>410</v>
      </c>
      <c r="M717" t="s">
        <v>411</v>
      </c>
      <c r="N717" t="s">
        <v>217</v>
      </c>
      <c r="O717" t="s">
        <v>263</v>
      </c>
      <c r="P717" t="s">
        <v>379</v>
      </c>
      <c r="Q717" t="s">
        <v>379</v>
      </c>
      <c r="R717" t="s">
        <v>380</v>
      </c>
      <c r="S717" t="s">
        <v>264</v>
      </c>
      <c r="T717" t="s">
        <v>265</v>
      </c>
      <c r="U717" s="61" t="s">
        <v>266</v>
      </c>
      <c r="V717" t="s">
        <v>710</v>
      </c>
      <c r="W717" t="s">
        <v>263</v>
      </c>
      <c r="X717" s="59">
        <v>5000</v>
      </c>
      <c r="Y717" s="59">
        <v>5000</v>
      </c>
      <c r="AA717" s="146" t="str">
        <f t="shared" si="153"/>
        <v>EX</v>
      </c>
      <c r="AB717" s="146">
        <f t="shared" si="155"/>
        <v>0</v>
      </c>
      <c r="AC717" t="str">
        <f t="shared" si="146"/>
        <v>EX</v>
      </c>
      <c r="AD717" s="74">
        <f t="shared" si="147"/>
        <v>5000</v>
      </c>
      <c r="AE717" s="74">
        <f t="shared" si="152"/>
        <v>5000</v>
      </c>
      <c r="AF717">
        <v>1</v>
      </c>
      <c r="AG717">
        <v>0</v>
      </c>
      <c r="AH717" s="74">
        <v>0</v>
      </c>
      <c r="AJ717" s="74">
        <f t="shared" si="148"/>
        <v>0</v>
      </c>
      <c r="AK717" s="74">
        <f t="shared" si="154"/>
        <v>5000</v>
      </c>
      <c r="AL717" t="str">
        <f t="shared" si="149"/>
        <v>N</v>
      </c>
      <c r="AN717" t="s">
        <v>77</v>
      </c>
      <c r="AO717" t="s">
        <v>76</v>
      </c>
      <c r="AP717" t="str">
        <f t="shared" si="150"/>
        <v>91</v>
      </c>
      <c r="AQ717" s="145" t="s">
        <v>1826</v>
      </c>
      <c r="AR717" t="str">
        <f t="shared" si="151"/>
        <v>1-Adjusted Base Budget</v>
      </c>
      <c r="AS717" s="145" t="s">
        <v>1827</v>
      </c>
      <c r="AT717" t="s">
        <v>213</v>
      </c>
      <c r="AV717" t="str">
        <f t="shared" si="157"/>
        <v>VPR</v>
      </c>
      <c r="AW717" t="str">
        <f t="shared" si="156"/>
        <v>VP FOR RESEARCH</v>
      </c>
    </row>
    <row r="718" spans="1:49">
      <c r="A718" s="59">
        <v>2018</v>
      </c>
      <c r="B718" t="s">
        <v>137</v>
      </c>
      <c r="C718" t="s">
        <v>770</v>
      </c>
      <c r="D718" t="s">
        <v>771</v>
      </c>
      <c r="E718" t="s">
        <v>773</v>
      </c>
      <c r="F718" t="s">
        <v>228</v>
      </c>
      <c r="H718" t="s">
        <v>774</v>
      </c>
      <c r="I718" s="170" t="s">
        <v>75</v>
      </c>
      <c r="J718" t="s">
        <v>76</v>
      </c>
      <c r="K718" t="s">
        <v>214</v>
      </c>
      <c r="L718" t="s">
        <v>410</v>
      </c>
      <c r="M718" t="s">
        <v>411</v>
      </c>
      <c r="N718" t="s">
        <v>217</v>
      </c>
      <c r="O718" t="s">
        <v>263</v>
      </c>
      <c r="P718" t="s">
        <v>379</v>
      </c>
      <c r="Q718" t="s">
        <v>379</v>
      </c>
      <c r="R718" t="s">
        <v>380</v>
      </c>
      <c r="S718" t="s">
        <v>264</v>
      </c>
      <c r="T718" t="s">
        <v>265</v>
      </c>
      <c r="U718" s="61" t="s">
        <v>266</v>
      </c>
      <c r="V718" t="s">
        <v>710</v>
      </c>
      <c r="W718" t="s">
        <v>263</v>
      </c>
      <c r="X718" s="59">
        <v>300</v>
      </c>
      <c r="Y718" s="59">
        <v>300</v>
      </c>
      <c r="AA718" s="146" t="str">
        <f t="shared" si="153"/>
        <v>EX</v>
      </c>
      <c r="AB718" s="146">
        <f t="shared" si="155"/>
        <v>0</v>
      </c>
      <c r="AC718" t="str">
        <f t="shared" si="146"/>
        <v>EX</v>
      </c>
      <c r="AD718" s="74">
        <f t="shared" si="147"/>
        <v>300</v>
      </c>
      <c r="AE718" s="74">
        <f t="shared" si="152"/>
        <v>300</v>
      </c>
      <c r="AF718">
        <v>1</v>
      </c>
      <c r="AG718">
        <v>0</v>
      </c>
      <c r="AH718" s="74">
        <v>0</v>
      </c>
      <c r="AJ718" s="74">
        <f t="shared" si="148"/>
        <v>0</v>
      </c>
      <c r="AK718" s="74">
        <f t="shared" si="154"/>
        <v>300</v>
      </c>
      <c r="AL718" t="str">
        <f t="shared" si="149"/>
        <v>N</v>
      </c>
      <c r="AN718" t="s">
        <v>77</v>
      </c>
      <c r="AO718" t="s">
        <v>76</v>
      </c>
      <c r="AP718" t="str">
        <f t="shared" si="150"/>
        <v>91</v>
      </c>
      <c r="AQ718" s="145" t="s">
        <v>1826</v>
      </c>
      <c r="AR718" t="str">
        <f t="shared" si="151"/>
        <v>1-Adjusted Base Budget</v>
      </c>
      <c r="AS718" s="145" t="s">
        <v>1827</v>
      </c>
      <c r="AT718" t="s">
        <v>213</v>
      </c>
      <c r="AV718" t="str">
        <f t="shared" si="157"/>
        <v>VPR</v>
      </c>
      <c r="AW718" t="str">
        <f t="shared" si="156"/>
        <v>VP FOR RESEARCH</v>
      </c>
    </row>
    <row r="719" spans="1:49">
      <c r="A719" s="59">
        <v>2018</v>
      </c>
      <c r="B719" t="s">
        <v>137</v>
      </c>
      <c r="C719" t="s">
        <v>770</v>
      </c>
      <c r="D719" t="s">
        <v>771</v>
      </c>
      <c r="E719" t="s">
        <v>779</v>
      </c>
      <c r="F719" t="s">
        <v>228</v>
      </c>
      <c r="H719" t="s">
        <v>780</v>
      </c>
      <c r="I719" s="170" t="s">
        <v>75</v>
      </c>
      <c r="J719" t="s">
        <v>76</v>
      </c>
      <c r="K719" t="s">
        <v>214</v>
      </c>
      <c r="L719" t="s">
        <v>410</v>
      </c>
      <c r="M719" t="s">
        <v>411</v>
      </c>
      <c r="N719" t="s">
        <v>217</v>
      </c>
      <c r="O719" t="s">
        <v>263</v>
      </c>
      <c r="P719" t="s">
        <v>379</v>
      </c>
      <c r="Q719" t="s">
        <v>379</v>
      </c>
      <c r="R719" t="s">
        <v>380</v>
      </c>
      <c r="S719" t="s">
        <v>264</v>
      </c>
      <c r="T719" t="s">
        <v>265</v>
      </c>
      <c r="U719" s="61" t="s">
        <v>266</v>
      </c>
      <c r="V719" t="s">
        <v>710</v>
      </c>
      <c r="W719" t="s">
        <v>263</v>
      </c>
      <c r="X719" s="59">
        <v>3500</v>
      </c>
      <c r="Y719" s="59">
        <v>3500</v>
      </c>
      <c r="AA719" s="146" t="str">
        <f t="shared" si="153"/>
        <v>EX</v>
      </c>
      <c r="AB719" s="146">
        <f t="shared" si="155"/>
        <v>0</v>
      </c>
      <c r="AC719" t="str">
        <f t="shared" si="146"/>
        <v>EX</v>
      </c>
      <c r="AD719" s="74">
        <f t="shared" si="147"/>
        <v>3500</v>
      </c>
      <c r="AE719" s="74">
        <f t="shared" si="152"/>
        <v>3500</v>
      </c>
      <c r="AF719">
        <v>1</v>
      </c>
      <c r="AG719">
        <v>0</v>
      </c>
      <c r="AH719" s="74">
        <v>0</v>
      </c>
      <c r="AJ719" s="74">
        <f t="shared" si="148"/>
        <v>0</v>
      </c>
      <c r="AK719" s="74">
        <f t="shared" si="154"/>
        <v>3500</v>
      </c>
      <c r="AL719" t="str">
        <f t="shared" si="149"/>
        <v>N</v>
      </c>
      <c r="AN719" t="s">
        <v>77</v>
      </c>
      <c r="AO719" t="s">
        <v>76</v>
      </c>
      <c r="AP719" t="str">
        <f t="shared" si="150"/>
        <v>91</v>
      </c>
      <c r="AQ719" s="145" t="s">
        <v>1826</v>
      </c>
      <c r="AR719" t="str">
        <f t="shared" si="151"/>
        <v>1-Adjusted Base Budget</v>
      </c>
      <c r="AS719" s="145" t="s">
        <v>1827</v>
      </c>
      <c r="AT719" t="s">
        <v>213</v>
      </c>
      <c r="AV719" t="str">
        <f t="shared" si="157"/>
        <v>VPR</v>
      </c>
      <c r="AW719" t="str">
        <f t="shared" si="156"/>
        <v>VP FOR RESEARCH</v>
      </c>
    </row>
    <row r="720" spans="1:49">
      <c r="A720" s="59">
        <v>2018</v>
      </c>
      <c r="B720" t="s">
        <v>137</v>
      </c>
      <c r="C720" t="s">
        <v>770</v>
      </c>
      <c r="D720" t="s">
        <v>771</v>
      </c>
      <c r="E720" t="s">
        <v>781</v>
      </c>
      <c r="F720" t="s">
        <v>228</v>
      </c>
      <c r="H720" t="s">
        <v>782</v>
      </c>
      <c r="I720" s="170" t="s">
        <v>75</v>
      </c>
      <c r="J720" t="s">
        <v>76</v>
      </c>
      <c r="K720" t="s">
        <v>214</v>
      </c>
      <c r="L720" t="s">
        <v>410</v>
      </c>
      <c r="M720" t="s">
        <v>411</v>
      </c>
      <c r="N720" t="s">
        <v>217</v>
      </c>
      <c r="O720" t="s">
        <v>263</v>
      </c>
      <c r="P720" t="s">
        <v>379</v>
      </c>
      <c r="Q720" t="s">
        <v>379</v>
      </c>
      <c r="R720" t="s">
        <v>380</v>
      </c>
      <c r="S720" t="s">
        <v>264</v>
      </c>
      <c r="T720" t="s">
        <v>265</v>
      </c>
      <c r="U720" s="61" t="s">
        <v>266</v>
      </c>
      <c r="V720" t="s">
        <v>710</v>
      </c>
      <c r="W720" t="s">
        <v>263</v>
      </c>
      <c r="X720" s="59">
        <v>5000</v>
      </c>
      <c r="Y720" s="59">
        <v>5000</v>
      </c>
      <c r="AA720" s="146" t="str">
        <f t="shared" si="153"/>
        <v>EX</v>
      </c>
      <c r="AB720" s="146">
        <f t="shared" si="155"/>
        <v>0</v>
      </c>
      <c r="AC720" t="str">
        <f t="shared" si="146"/>
        <v>EX</v>
      </c>
      <c r="AD720" s="74">
        <f t="shared" si="147"/>
        <v>5000</v>
      </c>
      <c r="AE720" s="74">
        <f t="shared" si="152"/>
        <v>5000</v>
      </c>
      <c r="AF720">
        <v>1</v>
      </c>
      <c r="AG720">
        <v>0</v>
      </c>
      <c r="AH720" s="74">
        <v>0</v>
      </c>
      <c r="AJ720" s="74">
        <f t="shared" si="148"/>
        <v>0</v>
      </c>
      <c r="AK720" s="74">
        <f t="shared" si="154"/>
        <v>5000</v>
      </c>
      <c r="AL720" t="str">
        <f t="shared" si="149"/>
        <v>N</v>
      </c>
      <c r="AN720" t="s">
        <v>77</v>
      </c>
      <c r="AO720" t="s">
        <v>76</v>
      </c>
      <c r="AP720" t="str">
        <f t="shared" si="150"/>
        <v>91</v>
      </c>
      <c r="AQ720" s="145" t="s">
        <v>1826</v>
      </c>
      <c r="AR720" t="str">
        <f t="shared" si="151"/>
        <v>1-Adjusted Base Budget</v>
      </c>
      <c r="AS720" s="145" t="s">
        <v>1827</v>
      </c>
      <c r="AT720" t="s">
        <v>213</v>
      </c>
      <c r="AV720" t="str">
        <f t="shared" si="157"/>
        <v>VPR</v>
      </c>
      <c r="AW720" t="str">
        <f t="shared" si="156"/>
        <v>VP FOR RESEARCH</v>
      </c>
    </row>
    <row r="721" spans="1:49">
      <c r="A721" s="59">
        <v>2018</v>
      </c>
      <c r="B721" t="s">
        <v>137</v>
      </c>
      <c r="C721" t="s">
        <v>770</v>
      </c>
      <c r="D721" t="s">
        <v>771</v>
      </c>
      <c r="E721" t="s">
        <v>772</v>
      </c>
      <c r="F721" t="s">
        <v>228</v>
      </c>
      <c r="H721" t="s">
        <v>771</v>
      </c>
      <c r="I721" s="170" t="s">
        <v>75</v>
      </c>
      <c r="J721" t="s">
        <v>76</v>
      </c>
      <c r="K721" t="s">
        <v>214</v>
      </c>
      <c r="L721" t="s">
        <v>412</v>
      </c>
      <c r="M721" t="s">
        <v>413</v>
      </c>
      <c r="N721" t="s">
        <v>217</v>
      </c>
      <c r="O721" t="s">
        <v>263</v>
      </c>
      <c r="P721" t="s">
        <v>414</v>
      </c>
      <c r="Q721" t="s">
        <v>415</v>
      </c>
      <c r="R721" t="s">
        <v>416</v>
      </c>
      <c r="S721" t="s">
        <v>338</v>
      </c>
      <c r="T721" t="s">
        <v>339</v>
      </c>
      <c r="U721" s="61" t="s">
        <v>340</v>
      </c>
      <c r="V721" t="s">
        <v>710</v>
      </c>
      <c r="W721" t="s">
        <v>263</v>
      </c>
      <c r="X721" s="59">
        <v>219075</v>
      </c>
      <c r="Y721" s="59">
        <v>235693</v>
      </c>
      <c r="AA721" s="146" t="str">
        <f t="shared" si="153"/>
        <v>EX</v>
      </c>
      <c r="AB721" s="146">
        <f t="shared" si="155"/>
        <v>0</v>
      </c>
      <c r="AC721" t="str">
        <f t="shared" si="146"/>
        <v>EX</v>
      </c>
      <c r="AD721" s="74">
        <f t="shared" si="147"/>
        <v>235693</v>
      </c>
      <c r="AE721" s="74">
        <f t="shared" si="152"/>
        <v>235693</v>
      </c>
      <c r="AF721">
        <v>1</v>
      </c>
      <c r="AG721">
        <v>0</v>
      </c>
      <c r="AH721" s="74">
        <v>0</v>
      </c>
      <c r="AJ721" s="74">
        <f t="shared" si="148"/>
        <v>0</v>
      </c>
      <c r="AK721" s="74">
        <f t="shared" si="154"/>
        <v>235693</v>
      </c>
      <c r="AL721" t="str">
        <f t="shared" si="149"/>
        <v>N</v>
      </c>
      <c r="AN721" t="s">
        <v>77</v>
      </c>
      <c r="AO721" t="s">
        <v>76</v>
      </c>
      <c r="AP721" t="str">
        <f t="shared" si="150"/>
        <v>91</v>
      </c>
      <c r="AQ721" s="145" t="s">
        <v>1826</v>
      </c>
      <c r="AR721" t="str">
        <f t="shared" si="151"/>
        <v>1-Adjusted Base Budget</v>
      </c>
      <c r="AS721" s="145" t="s">
        <v>1827</v>
      </c>
      <c r="AT721" t="s">
        <v>213</v>
      </c>
      <c r="AV721" t="str">
        <f t="shared" si="157"/>
        <v>VPR</v>
      </c>
      <c r="AW721" t="str">
        <f t="shared" si="156"/>
        <v>VP FOR RESEARCH</v>
      </c>
    </row>
    <row r="722" spans="1:49">
      <c r="A722" s="59">
        <v>2018</v>
      </c>
      <c r="B722" t="s">
        <v>137</v>
      </c>
      <c r="C722" t="s">
        <v>770</v>
      </c>
      <c r="D722" t="s">
        <v>771</v>
      </c>
      <c r="E722" t="s">
        <v>773</v>
      </c>
      <c r="F722" t="s">
        <v>228</v>
      </c>
      <c r="H722" t="s">
        <v>774</v>
      </c>
      <c r="I722" s="170" t="s">
        <v>75</v>
      </c>
      <c r="J722" t="s">
        <v>76</v>
      </c>
      <c r="K722" t="s">
        <v>214</v>
      </c>
      <c r="L722" t="s">
        <v>412</v>
      </c>
      <c r="M722" t="s">
        <v>413</v>
      </c>
      <c r="N722" t="s">
        <v>217</v>
      </c>
      <c r="O722" t="s">
        <v>263</v>
      </c>
      <c r="P722" t="s">
        <v>414</v>
      </c>
      <c r="Q722" t="s">
        <v>415</v>
      </c>
      <c r="R722" t="s">
        <v>416</v>
      </c>
      <c r="S722" t="s">
        <v>338</v>
      </c>
      <c r="T722" t="s">
        <v>339</v>
      </c>
      <c r="U722" s="61" t="s">
        <v>340</v>
      </c>
      <c r="V722" t="s">
        <v>710</v>
      </c>
      <c r="W722" t="s">
        <v>263</v>
      </c>
      <c r="X722" s="59">
        <v>45435</v>
      </c>
      <c r="Y722" s="59">
        <v>45435</v>
      </c>
      <c r="AA722" s="146" t="str">
        <f t="shared" si="153"/>
        <v>EX</v>
      </c>
      <c r="AB722" s="146">
        <f t="shared" si="155"/>
        <v>0</v>
      </c>
      <c r="AC722" t="str">
        <f t="shared" si="146"/>
        <v>EX</v>
      </c>
      <c r="AD722" s="74">
        <f t="shared" si="147"/>
        <v>45435</v>
      </c>
      <c r="AE722" s="74">
        <f t="shared" si="152"/>
        <v>45435</v>
      </c>
      <c r="AF722">
        <v>1</v>
      </c>
      <c r="AG722">
        <v>0</v>
      </c>
      <c r="AH722" s="74">
        <v>0</v>
      </c>
      <c r="AJ722" s="74">
        <f t="shared" si="148"/>
        <v>0</v>
      </c>
      <c r="AK722" s="74">
        <f t="shared" si="154"/>
        <v>45435</v>
      </c>
      <c r="AL722" t="str">
        <f t="shared" si="149"/>
        <v>N</v>
      </c>
      <c r="AN722" t="s">
        <v>77</v>
      </c>
      <c r="AO722" t="s">
        <v>76</v>
      </c>
      <c r="AP722" t="str">
        <f t="shared" si="150"/>
        <v>91</v>
      </c>
      <c r="AQ722" s="145" t="s">
        <v>1826</v>
      </c>
      <c r="AR722" t="str">
        <f t="shared" si="151"/>
        <v>1-Adjusted Base Budget</v>
      </c>
      <c r="AS722" s="145" t="s">
        <v>1827</v>
      </c>
      <c r="AT722" t="s">
        <v>213</v>
      </c>
      <c r="AV722" t="str">
        <f t="shared" si="157"/>
        <v>VPR</v>
      </c>
      <c r="AW722" t="str">
        <f t="shared" si="156"/>
        <v>VP FOR RESEARCH</v>
      </c>
    </row>
    <row r="723" spans="1:49">
      <c r="A723" s="59">
        <v>2018</v>
      </c>
      <c r="B723" t="s">
        <v>137</v>
      </c>
      <c r="C723" t="s">
        <v>770</v>
      </c>
      <c r="D723" t="s">
        <v>771</v>
      </c>
      <c r="E723" t="s">
        <v>777</v>
      </c>
      <c r="F723" t="s">
        <v>228</v>
      </c>
      <c r="H723" t="s">
        <v>778</v>
      </c>
      <c r="I723" s="170" t="s">
        <v>75</v>
      </c>
      <c r="J723" t="s">
        <v>76</v>
      </c>
      <c r="K723" t="s">
        <v>214</v>
      </c>
      <c r="L723" t="s">
        <v>412</v>
      </c>
      <c r="M723" t="s">
        <v>413</v>
      </c>
      <c r="N723" t="s">
        <v>217</v>
      </c>
      <c r="O723" t="s">
        <v>263</v>
      </c>
      <c r="P723" t="s">
        <v>414</v>
      </c>
      <c r="Q723" t="s">
        <v>415</v>
      </c>
      <c r="R723" t="s">
        <v>416</v>
      </c>
      <c r="S723" t="s">
        <v>338</v>
      </c>
      <c r="T723" t="s">
        <v>339</v>
      </c>
      <c r="U723" s="61" t="s">
        <v>340</v>
      </c>
      <c r="V723" t="s">
        <v>710</v>
      </c>
      <c r="W723" t="s">
        <v>263</v>
      </c>
      <c r="X723" s="59">
        <v>6593</v>
      </c>
      <c r="Y723" s="59">
        <v>6593</v>
      </c>
      <c r="AA723" s="146" t="str">
        <f t="shared" si="153"/>
        <v>EX</v>
      </c>
      <c r="AB723" s="146">
        <f t="shared" si="155"/>
        <v>0</v>
      </c>
      <c r="AC723" t="str">
        <f t="shared" ref="AC723:AC786" si="158">IF(O723 =AA723,W723,"Allot/Xfer IN")</f>
        <v>EX</v>
      </c>
      <c r="AD723" s="74">
        <f t="shared" ref="AD723:AD786" si="159">IF(O723 =AA723,Y723,-Y723)</f>
        <v>6593</v>
      </c>
      <c r="AE723" s="74">
        <f t="shared" si="152"/>
        <v>6593</v>
      </c>
      <c r="AF723">
        <v>1</v>
      </c>
      <c r="AG723">
        <v>0</v>
      </c>
      <c r="AH723" s="74">
        <v>0</v>
      </c>
      <c r="AJ723" s="74">
        <f t="shared" ref="AJ723:AJ786" si="160">SUM(AG723:AI723)</f>
        <v>0</v>
      </c>
      <c r="AK723" s="74">
        <f t="shared" si="154"/>
        <v>6593</v>
      </c>
      <c r="AL723" t="str">
        <f t="shared" ref="AL723:AL786" si="161">IF(AF723&lt;&gt;1,"Y","N")</f>
        <v>N</v>
      </c>
      <c r="AN723" t="s">
        <v>77</v>
      </c>
      <c r="AO723" t="s">
        <v>76</v>
      </c>
      <c r="AP723" t="str">
        <f t="shared" ref="AP723:AP786" si="162">IF(AL723 ="Y","99",I723)</f>
        <v>91</v>
      </c>
      <c r="AQ723" s="145" t="s">
        <v>1826</v>
      </c>
      <c r="AR723" t="str">
        <f t="shared" ref="AR723:AR786" si="163">IF(AM723 ="y",AQ723,IF(AG723 &lt;&gt;0,"2-Provision for Compensation Incr","1-Adjusted Base Budget"))</f>
        <v>1-Adjusted Base Budget</v>
      </c>
      <c r="AS723" s="145" t="s">
        <v>1827</v>
      </c>
      <c r="AT723" t="s">
        <v>213</v>
      </c>
      <c r="AV723" t="str">
        <f t="shared" si="157"/>
        <v>VPR</v>
      </c>
      <c r="AW723" t="str">
        <f t="shared" si="156"/>
        <v>VP FOR RESEARCH</v>
      </c>
    </row>
    <row r="724" spans="1:49">
      <c r="A724" s="59">
        <v>2018</v>
      </c>
      <c r="B724" t="s">
        <v>137</v>
      </c>
      <c r="C724" t="s">
        <v>770</v>
      </c>
      <c r="D724" t="s">
        <v>771</v>
      </c>
      <c r="E724" t="s">
        <v>1711</v>
      </c>
      <c r="F724" t="s">
        <v>228</v>
      </c>
      <c r="H724" t="s">
        <v>1712</v>
      </c>
      <c r="I724" s="170" t="s">
        <v>75</v>
      </c>
      <c r="J724" t="s">
        <v>76</v>
      </c>
      <c r="K724" t="s">
        <v>214</v>
      </c>
      <c r="L724" t="s">
        <v>412</v>
      </c>
      <c r="M724" t="s">
        <v>413</v>
      </c>
      <c r="N724" t="s">
        <v>217</v>
      </c>
      <c r="O724" t="s">
        <v>263</v>
      </c>
      <c r="P724" t="s">
        <v>414</v>
      </c>
      <c r="Q724" t="s">
        <v>415</v>
      </c>
      <c r="R724" t="s">
        <v>416</v>
      </c>
      <c r="S724" t="s">
        <v>338</v>
      </c>
      <c r="T724" t="s">
        <v>339</v>
      </c>
      <c r="U724" s="61" t="s">
        <v>340</v>
      </c>
      <c r="V724" t="s">
        <v>585</v>
      </c>
      <c r="W724" t="s">
        <v>263</v>
      </c>
      <c r="X724" s="59">
        <v>108515</v>
      </c>
      <c r="Y724" s="59">
        <v>108515</v>
      </c>
      <c r="AA724" s="146" t="str">
        <f t="shared" si="153"/>
        <v>EX</v>
      </c>
      <c r="AB724" s="146">
        <f t="shared" si="155"/>
        <v>0</v>
      </c>
      <c r="AC724" t="str">
        <f t="shared" si="158"/>
        <v>EX</v>
      </c>
      <c r="AD724" s="74">
        <f t="shared" si="159"/>
        <v>108515</v>
      </c>
      <c r="AE724" s="74">
        <f t="shared" ref="AE724:AE787" si="164">Y724</f>
        <v>108515</v>
      </c>
      <c r="AF724">
        <v>1</v>
      </c>
      <c r="AG724">
        <v>0</v>
      </c>
      <c r="AH724" s="74">
        <v>0</v>
      </c>
      <c r="AJ724" s="74">
        <f t="shared" si="160"/>
        <v>0</v>
      </c>
      <c r="AK724" s="74">
        <f t="shared" si="154"/>
        <v>108515</v>
      </c>
      <c r="AL724" t="str">
        <f t="shared" si="161"/>
        <v>N</v>
      </c>
      <c r="AN724" t="s">
        <v>77</v>
      </c>
      <c r="AO724" t="s">
        <v>76</v>
      </c>
      <c r="AP724" t="str">
        <f t="shared" si="162"/>
        <v>91</v>
      </c>
      <c r="AQ724" s="145" t="s">
        <v>1826</v>
      </c>
      <c r="AR724" t="str">
        <f t="shared" si="163"/>
        <v>1-Adjusted Base Budget</v>
      </c>
      <c r="AS724" s="145" t="s">
        <v>1827</v>
      </c>
      <c r="AT724" t="s">
        <v>213</v>
      </c>
      <c r="AV724" t="str">
        <f t="shared" si="157"/>
        <v>VPR</v>
      </c>
      <c r="AW724" t="str">
        <f t="shared" si="156"/>
        <v>VP FOR RESEARCH</v>
      </c>
    </row>
    <row r="725" spans="1:49">
      <c r="A725" s="59">
        <v>2018</v>
      </c>
      <c r="B725" t="s">
        <v>137</v>
      </c>
      <c r="C725" t="s">
        <v>770</v>
      </c>
      <c r="D725" t="s">
        <v>771</v>
      </c>
      <c r="E725" t="s">
        <v>779</v>
      </c>
      <c r="F725" t="s">
        <v>228</v>
      </c>
      <c r="H725" t="s">
        <v>780</v>
      </c>
      <c r="I725" s="170" t="s">
        <v>75</v>
      </c>
      <c r="J725" t="s">
        <v>76</v>
      </c>
      <c r="K725" t="s">
        <v>214</v>
      </c>
      <c r="L725" t="s">
        <v>412</v>
      </c>
      <c r="M725" t="s">
        <v>413</v>
      </c>
      <c r="N725" t="s">
        <v>217</v>
      </c>
      <c r="O725" t="s">
        <v>263</v>
      </c>
      <c r="P725" t="s">
        <v>414</v>
      </c>
      <c r="Q725" t="s">
        <v>415</v>
      </c>
      <c r="R725" t="s">
        <v>416</v>
      </c>
      <c r="S725" t="s">
        <v>338</v>
      </c>
      <c r="T725" t="s">
        <v>339</v>
      </c>
      <c r="U725" s="61" t="s">
        <v>340</v>
      </c>
      <c r="V725" t="s">
        <v>710</v>
      </c>
      <c r="W725" t="s">
        <v>263</v>
      </c>
      <c r="X725" s="59">
        <v>207302</v>
      </c>
      <c r="Y725" s="59">
        <v>230764</v>
      </c>
      <c r="AA725" s="146" t="str">
        <f t="shared" si="153"/>
        <v>EX</v>
      </c>
      <c r="AB725" s="146">
        <f t="shared" si="155"/>
        <v>0</v>
      </c>
      <c r="AC725" t="str">
        <f t="shared" si="158"/>
        <v>EX</v>
      </c>
      <c r="AD725" s="74">
        <f t="shared" si="159"/>
        <v>230764</v>
      </c>
      <c r="AE725" s="74">
        <f t="shared" si="164"/>
        <v>230764</v>
      </c>
      <c r="AF725">
        <v>1</v>
      </c>
      <c r="AG725">
        <v>0</v>
      </c>
      <c r="AH725" s="74">
        <v>0</v>
      </c>
      <c r="AJ725" s="74">
        <f t="shared" si="160"/>
        <v>0</v>
      </c>
      <c r="AK725" s="74">
        <f t="shared" si="154"/>
        <v>230764</v>
      </c>
      <c r="AL725" t="str">
        <f t="shared" si="161"/>
        <v>N</v>
      </c>
      <c r="AN725" t="s">
        <v>77</v>
      </c>
      <c r="AO725" t="s">
        <v>76</v>
      </c>
      <c r="AP725" t="str">
        <f t="shared" si="162"/>
        <v>91</v>
      </c>
      <c r="AQ725" s="145" t="s">
        <v>1826</v>
      </c>
      <c r="AR725" t="str">
        <f t="shared" si="163"/>
        <v>1-Adjusted Base Budget</v>
      </c>
      <c r="AS725" s="145" t="s">
        <v>1827</v>
      </c>
      <c r="AT725" t="s">
        <v>213</v>
      </c>
      <c r="AV725" t="str">
        <f t="shared" si="157"/>
        <v>VPR</v>
      </c>
      <c r="AW725" t="str">
        <f t="shared" si="156"/>
        <v>VP FOR RESEARCH</v>
      </c>
    </row>
    <row r="726" spans="1:49">
      <c r="A726" s="59">
        <v>2018</v>
      </c>
      <c r="B726" t="s">
        <v>137</v>
      </c>
      <c r="C726" t="s">
        <v>770</v>
      </c>
      <c r="D726" t="s">
        <v>771</v>
      </c>
      <c r="E726" t="s">
        <v>781</v>
      </c>
      <c r="F726" t="s">
        <v>228</v>
      </c>
      <c r="H726" t="s">
        <v>782</v>
      </c>
      <c r="I726" s="170" t="s">
        <v>75</v>
      </c>
      <c r="J726" t="s">
        <v>76</v>
      </c>
      <c r="K726" t="s">
        <v>214</v>
      </c>
      <c r="L726" t="s">
        <v>412</v>
      </c>
      <c r="M726" t="s">
        <v>413</v>
      </c>
      <c r="N726" t="s">
        <v>217</v>
      </c>
      <c r="O726" t="s">
        <v>263</v>
      </c>
      <c r="P726" t="s">
        <v>414</v>
      </c>
      <c r="Q726" t="s">
        <v>415</v>
      </c>
      <c r="R726" t="s">
        <v>416</v>
      </c>
      <c r="S726" t="s">
        <v>338</v>
      </c>
      <c r="T726" t="s">
        <v>339</v>
      </c>
      <c r="U726" s="61" t="s">
        <v>340</v>
      </c>
      <c r="V726" t="s">
        <v>710</v>
      </c>
      <c r="W726" t="s">
        <v>263</v>
      </c>
      <c r="X726" s="59">
        <v>55703</v>
      </c>
      <c r="Y726" s="59">
        <v>57397</v>
      </c>
      <c r="AA726" s="146" t="str">
        <f t="shared" si="153"/>
        <v>EX</v>
      </c>
      <c r="AB726" s="146">
        <f t="shared" si="155"/>
        <v>0</v>
      </c>
      <c r="AC726" t="str">
        <f t="shared" si="158"/>
        <v>EX</v>
      </c>
      <c r="AD726" s="74">
        <f t="shared" si="159"/>
        <v>57397</v>
      </c>
      <c r="AE726" s="74">
        <f t="shared" si="164"/>
        <v>57397</v>
      </c>
      <c r="AF726">
        <v>1</v>
      </c>
      <c r="AG726">
        <v>0</v>
      </c>
      <c r="AH726" s="74">
        <v>0</v>
      </c>
      <c r="AJ726" s="74">
        <f t="shared" si="160"/>
        <v>0</v>
      </c>
      <c r="AK726" s="74">
        <f t="shared" si="154"/>
        <v>57397</v>
      </c>
      <c r="AL726" t="str">
        <f t="shared" si="161"/>
        <v>N</v>
      </c>
      <c r="AN726" t="s">
        <v>77</v>
      </c>
      <c r="AO726" t="s">
        <v>76</v>
      </c>
      <c r="AP726" t="str">
        <f t="shared" si="162"/>
        <v>91</v>
      </c>
      <c r="AQ726" s="145" t="s">
        <v>1826</v>
      </c>
      <c r="AR726" t="str">
        <f t="shared" si="163"/>
        <v>1-Adjusted Base Budget</v>
      </c>
      <c r="AS726" s="145" t="s">
        <v>1827</v>
      </c>
      <c r="AT726" t="s">
        <v>213</v>
      </c>
      <c r="AV726" t="str">
        <f t="shared" si="157"/>
        <v>VPR</v>
      </c>
      <c r="AW726" t="str">
        <f t="shared" si="156"/>
        <v>VP FOR RESEARCH</v>
      </c>
    </row>
    <row r="727" spans="1:49">
      <c r="A727" s="59">
        <v>2018</v>
      </c>
      <c r="B727" t="s">
        <v>137</v>
      </c>
      <c r="C727" t="s">
        <v>770</v>
      </c>
      <c r="D727" t="s">
        <v>771</v>
      </c>
      <c r="E727" t="s">
        <v>772</v>
      </c>
      <c r="F727" t="s">
        <v>228</v>
      </c>
      <c r="H727" t="s">
        <v>771</v>
      </c>
      <c r="I727" s="170" t="s">
        <v>75</v>
      </c>
      <c r="J727" t="s">
        <v>76</v>
      </c>
      <c r="K727" t="s">
        <v>214</v>
      </c>
      <c r="L727" t="s">
        <v>417</v>
      </c>
      <c r="M727" t="s">
        <v>418</v>
      </c>
      <c r="N727" t="s">
        <v>217</v>
      </c>
      <c r="O727" t="s">
        <v>263</v>
      </c>
      <c r="P727" t="s">
        <v>414</v>
      </c>
      <c r="Q727" t="s">
        <v>415</v>
      </c>
      <c r="R727" t="s">
        <v>416</v>
      </c>
      <c r="S727" t="s">
        <v>338</v>
      </c>
      <c r="T727" t="s">
        <v>339</v>
      </c>
      <c r="U727" s="61" t="s">
        <v>340</v>
      </c>
      <c r="V727" t="s">
        <v>710</v>
      </c>
      <c r="W727" t="s">
        <v>263</v>
      </c>
      <c r="X727" s="59">
        <v>78256</v>
      </c>
      <c r="Y727" s="59">
        <v>80700</v>
      </c>
      <c r="AA727" s="146" t="str">
        <f t="shared" si="153"/>
        <v>EX</v>
      </c>
      <c r="AB727" s="146">
        <f t="shared" si="155"/>
        <v>0</v>
      </c>
      <c r="AC727" t="str">
        <f t="shared" si="158"/>
        <v>EX</v>
      </c>
      <c r="AD727" s="74">
        <f t="shared" si="159"/>
        <v>80700</v>
      </c>
      <c r="AE727" s="74">
        <f t="shared" si="164"/>
        <v>80700</v>
      </c>
      <c r="AF727">
        <v>1</v>
      </c>
      <c r="AG727">
        <v>0</v>
      </c>
      <c r="AH727" s="74">
        <v>0</v>
      </c>
      <c r="AJ727" s="74">
        <f t="shared" si="160"/>
        <v>0</v>
      </c>
      <c r="AK727" s="74">
        <f t="shared" si="154"/>
        <v>80700</v>
      </c>
      <c r="AL727" t="str">
        <f t="shared" si="161"/>
        <v>N</v>
      </c>
      <c r="AN727" t="s">
        <v>77</v>
      </c>
      <c r="AO727" t="s">
        <v>76</v>
      </c>
      <c r="AP727" t="str">
        <f t="shared" si="162"/>
        <v>91</v>
      </c>
      <c r="AQ727" s="145" t="s">
        <v>1826</v>
      </c>
      <c r="AR727" t="str">
        <f t="shared" si="163"/>
        <v>1-Adjusted Base Budget</v>
      </c>
      <c r="AS727" s="145" t="s">
        <v>1827</v>
      </c>
      <c r="AT727" t="s">
        <v>213</v>
      </c>
      <c r="AV727" t="str">
        <f t="shared" si="157"/>
        <v>VPR</v>
      </c>
      <c r="AW727" t="str">
        <f t="shared" si="156"/>
        <v>VP FOR RESEARCH</v>
      </c>
    </row>
    <row r="728" spans="1:49">
      <c r="A728" s="59">
        <v>2018</v>
      </c>
      <c r="B728" t="s">
        <v>137</v>
      </c>
      <c r="C728" t="s">
        <v>770</v>
      </c>
      <c r="D728" t="s">
        <v>771</v>
      </c>
      <c r="E728" t="s">
        <v>773</v>
      </c>
      <c r="F728" t="s">
        <v>228</v>
      </c>
      <c r="H728" t="s">
        <v>774</v>
      </c>
      <c r="I728" s="170" t="s">
        <v>75</v>
      </c>
      <c r="J728" t="s">
        <v>76</v>
      </c>
      <c r="K728" t="s">
        <v>214</v>
      </c>
      <c r="L728" t="s">
        <v>417</v>
      </c>
      <c r="M728" t="s">
        <v>418</v>
      </c>
      <c r="N728" t="s">
        <v>217</v>
      </c>
      <c r="O728" t="s">
        <v>263</v>
      </c>
      <c r="P728" t="s">
        <v>414</v>
      </c>
      <c r="Q728" t="s">
        <v>415</v>
      </c>
      <c r="R728" t="s">
        <v>416</v>
      </c>
      <c r="S728" t="s">
        <v>338</v>
      </c>
      <c r="T728" t="s">
        <v>339</v>
      </c>
      <c r="U728" s="61" t="s">
        <v>340</v>
      </c>
      <c r="V728" t="s">
        <v>710</v>
      </c>
      <c r="W728" t="s">
        <v>263</v>
      </c>
      <c r="X728" s="59">
        <v>15484</v>
      </c>
      <c r="Y728" s="59">
        <v>15484</v>
      </c>
      <c r="AA728" s="146" t="str">
        <f t="shared" si="153"/>
        <v>EX</v>
      </c>
      <c r="AB728" s="146">
        <f t="shared" si="155"/>
        <v>0</v>
      </c>
      <c r="AC728" t="str">
        <f t="shared" si="158"/>
        <v>EX</v>
      </c>
      <c r="AD728" s="74">
        <f t="shared" si="159"/>
        <v>15484</v>
      </c>
      <c r="AE728" s="74">
        <f t="shared" si="164"/>
        <v>15484</v>
      </c>
      <c r="AF728">
        <v>1</v>
      </c>
      <c r="AG728">
        <v>0</v>
      </c>
      <c r="AH728" s="74">
        <v>0</v>
      </c>
      <c r="AJ728" s="74">
        <f t="shared" si="160"/>
        <v>0</v>
      </c>
      <c r="AK728" s="74">
        <f t="shared" si="154"/>
        <v>15484</v>
      </c>
      <c r="AL728" t="str">
        <f t="shared" si="161"/>
        <v>N</v>
      </c>
      <c r="AN728" t="s">
        <v>77</v>
      </c>
      <c r="AO728" t="s">
        <v>76</v>
      </c>
      <c r="AP728" t="str">
        <f t="shared" si="162"/>
        <v>91</v>
      </c>
      <c r="AQ728" s="145" t="s">
        <v>1826</v>
      </c>
      <c r="AR728" t="str">
        <f t="shared" si="163"/>
        <v>1-Adjusted Base Budget</v>
      </c>
      <c r="AS728" s="145" t="s">
        <v>1827</v>
      </c>
      <c r="AT728" t="s">
        <v>213</v>
      </c>
      <c r="AV728" t="str">
        <f t="shared" si="157"/>
        <v>VPR</v>
      </c>
      <c r="AW728" t="str">
        <f t="shared" si="156"/>
        <v>VP FOR RESEARCH</v>
      </c>
    </row>
    <row r="729" spans="1:49">
      <c r="A729" s="59">
        <v>2018</v>
      </c>
      <c r="B729" t="s">
        <v>137</v>
      </c>
      <c r="C729" t="s">
        <v>770</v>
      </c>
      <c r="D729" t="s">
        <v>771</v>
      </c>
      <c r="E729" t="s">
        <v>777</v>
      </c>
      <c r="F729" t="s">
        <v>228</v>
      </c>
      <c r="H729" t="s">
        <v>778</v>
      </c>
      <c r="I729" s="170" t="s">
        <v>75</v>
      </c>
      <c r="J729" t="s">
        <v>76</v>
      </c>
      <c r="K729" t="s">
        <v>214</v>
      </c>
      <c r="L729" t="s">
        <v>417</v>
      </c>
      <c r="M729" t="s">
        <v>418</v>
      </c>
      <c r="N729" t="s">
        <v>217</v>
      </c>
      <c r="O729" t="s">
        <v>263</v>
      </c>
      <c r="P729" t="s">
        <v>414</v>
      </c>
      <c r="Q729" t="s">
        <v>415</v>
      </c>
      <c r="R729" t="s">
        <v>416</v>
      </c>
      <c r="S729" t="s">
        <v>338</v>
      </c>
      <c r="T729" t="s">
        <v>339</v>
      </c>
      <c r="U729" s="61" t="s">
        <v>340</v>
      </c>
      <c r="V729" t="s">
        <v>710</v>
      </c>
      <c r="W729" t="s">
        <v>263</v>
      </c>
      <c r="X729" s="59">
        <v>2247</v>
      </c>
      <c r="Y729" s="59">
        <v>2247</v>
      </c>
      <c r="AA729" s="146" t="str">
        <f t="shared" si="153"/>
        <v>EX</v>
      </c>
      <c r="AB729" s="146">
        <f t="shared" si="155"/>
        <v>0</v>
      </c>
      <c r="AC729" t="str">
        <f t="shared" si="158"/>
        <v>EX</v>
      </c>
      <c r="AD729" s="74">
        <f t="shared" si="159"/>
        <v>2247</v>
      </c>
      <c r="AE729" s="74">
        <f t="shared" si="164"/>
        <v>2247</v>
      </c>
      <c r="AF729">
        <v>1</v>
      </c>
      <c r="AG729">
        <v>0</v>
      </c>
      <c r="AH729" s="74">
        <v>0</v>
      </c>
      <c r="AJ729" s="74">
        <f t="shared" si="160"/>
        <v>0</v>
      </c>
      <c r="AK729" s="74">
        <f t="shared" si="154"/>
        <v>2247</v>
      </c>
      <c r="AL729" t="str">
        <f t="shared" si="161"/>
        <v>N</v>
      </c>
      <c r="AN729" t="s">
        <v>77</v>
      </c>
      <c r="AO729" t="s">
        <v>76</v>
      </c>
      <c r="AP729" t="str">
        <f t="shared" si="162"/>
        <v>91</v>
      </c>
      <c r="AQ729" s="145" t="s">
        <v>1826</v>
      </c>
      <c r="AR729" t="str">
        <f t="shared" si="163"/>
        <v>1-Adjusted Base Budget</v>
      </c>
      <c r="AS729" s="145" t="s">
        <v>1827</v>
      </c>
      <c r="AT729" t="s">
        <v>213</v>
      </c>
      <c r="AV729" t="str">
        <f t="shared" si="157"/>
        <v>VPR</v>
      </c>
      <c r="AW729" t="str">
        <f t="shared" si="156"/>
        <v>VP FOR RESEARCH</v>
      </c>
    </row>
    <row r="730" spans="1:49">
      <c r="A730" s="59">
        <v>2018</v>
      </c>
      <c r="B730" t="s">
        <v>137</v>
      </c>
      <c r="C730" t="s">
        <v>770</v>
      </c>
      <c r="D730" t="s">
        <v>771</v>
      </c>
      <c r="E730" t="s">
        <v>1711</v>
      </c>
      <c r="F730" t="s">
        <v>228</v>
      </c>
      <c r="H730" t="s">
        <v>1712</v>
      </c>
      <c r="I730" s="170" t="s">
        <v>75</v>
      </c>
      <c r="J730" t="s">
        <v>76</v>
      </c>
      <c r="K730" t="s">
        <v>214</v>
      </c>
      <c r="L730" t="s">
        <v>417</v>
      </c>
      <c r="M730" t="s">
        <v>418</v>
      </c>
      <c r="N730" t="s">
        <v>217</v>
      </c>
      <c r="O730" t="s">
        <v>263</v>
      </c>
      <c r="P730" t="s">
        <v>414</v>
      </c>
      <c r="Q730" t="s">
        <v>415</v>
      </c>
      <c r="R730" t="s">
        <v>416</v>
      </c>
      <c r="S730" t="s">
        <v>338</v>
      </c>
      <c r="T730" t="s">
        <v>339</v>
      </c>
      <c r="U730" s="61" t="s">
        <v>340</v>
      </c>
      <c r="V730" t="s">
        <v>585</v>
      </c>
      <c r="W730" t="s">
        <v>263</v>
      </c>
      <c r="X730" s="59">
        <v>36982</v>
      </c>
      <c r="Y730" s="59">
        <v>36982</v>
      </c>
      <c r="AA730" s="146" t="str">
        <f t="shared" si="153"/>
        <v>EX</v>
      </c>
      <c r="AB730" s="146">
        <f t="shared" si="155"/>
        <v>0</v>
      </c>
      <c r="AC730" t="str">
        <f t="shared" si="158"/>
        <v>EX</v>
      </c>
      <c r="AD730" s="74">
        <f t="shared" si="159"/>
        <v>36982</v>
      </c>
      <c r="AE730" s="74">
        <f t="shared" si="164"/>
        <v>36982</v>
      </c>
      <c r="AF730">
        <v>1</v>
      </c>
      <c r="AG730">
        <v>0</v>
      </c>
      <c r="AH730" s="74">
        <v>0</v>
      </c>
      <c r="AJ730" s="74">
        <f t="shared" si="160"/>
        <v>0</v>
      </c>
      <c r="AK730" s="74">
        <f t="shared" si="154"/>
        <v>36982</v>
      </c>
      <c r="AL730" t="str">
        <f t="shared" si="161"/>
        <v>N</v>
      </c>
      <c r="AN730" t="s">
        <v>77</v>
      </c>
      <c r="AO730" t="s">
        <v>76</v>
      </c>
      <c r="AP730" t="str">
        <f t="shared" si="162"/>
        <v>91</v>
      </c>
      <c r="AQ730" s="145" t="s">
        <v>1826</v>
      </c>
      <c r="AR730" t="str">
        <f t="shared" si="163"/>
        <v>1-Adjusted Base Budget</v>
      </c>
      <c r="AS730" s="145" t="s">
        <v>1827</v>
      </c>
      <c r="AT730" t="s">
        <v>213</v>
      </c>
      <c r="AV730" t="str">
        <f t="shared" si="157"/>
        <v>VPR</v>
      </c>
      <c r="AW730" t="str">
        <f t="shared" si="156"/>
        <v>VP FOR RESEARCH</v>
      </c>
    </row>
    <row r="731" spans="1:49">
      <c r="A731" s="59">
        <v>2018</v>
      </c>
      <c r="B731" t="s">
        <v>137</v>
      </c>
      <c r="C731" t="s">
        <v>770</v>
      </c>
      <c r="D731" t="s">
        <v>771</v>
      </c>
      <c r="E731" t="s">
        <v>779</v>
      </c>
      <c r="F731" t="s">
        <v>228</v>
      </c>
      <c r="H731" t="s">
        <v>780</v>
      </c>
      <c r="I731" s="170" t="s">
        <v>75</v>
      </c>
      <c r="J731" t="s">
        <v>76</v>
      </c>
      <c r="K731" t="s">
        <v>214</v>
      </c>
      <c r="L731" t="s">
        <v>417</v>
      </c>
      <c r="M731" t="s">
        <v>418</v>
      </c>
      <c r="N731" t="s">
        <v>217</v>
      </c>
      <c r="O731" t="s">
        <v>263</v>
      </c>
      <c r="P731" t="s">
        <v>414</v>
      </c>
      <c r="Q731" t="s">
        <v>415</v>
      </c>
      <c r="R731" t="s">
        <v>416</v>
      </c>
      <c r="S731" t="s">
        <v>338</v>
      </c>
      <c r="T731" t="s">
        <v>339</v>
      </c>
      <c r="U731" s="61" t="s">
        <v>340</v>
      </c>
      <c r="V731" t="s">
        <v>710</v>
      </c>
      <c r="W731" t="s">
        <v>263</v>
      </c>
      <c r="X731" s="59">
        <v>70648</v>
      </c>
      <c r="Y731" s="59">
        <v>78644</v>
      </c>
      <c r="AA731" s="146" t="str">
        <f t="shared" si="153"/>
        <v>EX</v>
      </c>
      <c r="AB731" s="146">
        <f t="shared" si="155"/>
        <v>0</v>
      </c>
      <c r="AC731" t="str">
        <f t="shared" si="158"/>
        <v>EX</v>
      </c>
      <c r="AD731" s="74">
        <f t="shared" si="159"/>
        <v>78644</v>
      </c>
      <c r="AE731" s="74">
        <f t="shared" si="164"/>
        <v>78644</v>
      </c>
      <c r="AF731">
        <v>1</v>
      </c>
      <c r="AG731">
        <v>0</v>
      </c>
      <c r="AH731" s="74">
        <v>0</v>
      </c>
      <c r="AJ731" s="74">
        <f t="shared" si="160"/>
        <v>0</v>
      </c>
      <c r="AK731" s="74">
        <f t="shared" si="154"/>
        <v>78644</v>
      </c>
      <c r="AL731" t="str">
        <f t="shared" si="161"/>
        <v>N</v>
      </c>
      <c r="AN731" t="s">
        <v>77</v>
      </c>
      <c r="AO731" t="s">
        <v>76</v>
      </c>
      <c r="AP731" t="str">
        <f t="shared" si="162"/>
        <v>91</v>
      </c>
      <c r="AQ731" s="145" t="s">
        <v>1826</v>
      </c>
      <c r="AR731" t="str">
        <f t="shared" si="163"/>
        <v>1-Adjusted Base Budget</v>
      </c>
      <c r="AS731" s="145" t="s">
        <v>1827</v>
      </c>
      <c r="AT731" t="s">
        <v>213</v>
      </c>
      <c r="AV731" t="str">
        <f t="shared" si="157"/>
        <v>VPR</v>
      </c>
      <c r="AW731" t="str">
        <f t="shared" si="156"/>
        <v>VP FOR RESEARCH</v>
      </c>
    </row>
    <row r="732" spans="1:49">
      <c r="A732" s="59">
        <v>2018</v>
      </c>
      <c r="B732" t="s">
        <v>137</v>
      </c>
      <c r="C732" t="s">
        <v>770</v>
      </c>
      <c r="D732" t="s">
        <v>771</v>
      </c>
      <c r="E732" t="s">
        <v>781</v>
      </c>
      <c r="F732" t="s">
        <v>228</v>
      </c>
      <c r="H732" t="s">
        <v>782</v>
      </c>
      <c r="I732" s="170" t="s">
        <v>75</v>
      </c>
      <c r="J732" t="s">
        <v>76</v>
      </c>
      <c r="K732" t="s">
        <v>214</v>
      </c>
      <c r="L732" t="s">
        <v>417</v>
      </c>
      <c r="M732" t="s">
        <v>418</v>
      </c>
      <c r="N732" t="s">
        <v>217</v>
      </c>
      <c r="O732" t="s">
        <v>263</v>
      </c>
      <c r="P732" t="s">
        <v>414</v>
      </c>
      <c r="Q732" t="s">
        <v>415</v>
      </c>
      <c r="R732" t="s">
        <v>416</v>
      </c>
      <c r="S732" t="s">
        <v>338</v>
      </c>
      <c r="T732" t="s">
        <v>339</v>
      </c>
      <c r="U732" s="61" t="s">
        <v>340</v>
      </c>
      <c r="V732" t="s">
        <v>710</v>
      </c>
      <c r="W732" t="s">
        <v>263</v>
      </c>
      <c r="X732" s="59">
        <v>18983</v>
      </c>
      <c r="Y732" s="59">
        <v>19560</v>
      </c>
      <c r="AA732" s="146" t="str">
        <f t="shared" si="153"/>
        <v>EX</v>
      </c>
      <c r="AB732" s="146">
        <f t="shared" si="155"/>
        <v>0</v>
      </c>
      <c r="AC732" t="str">
        <f t="shared" si="158"/>
        <v>EX</v>
      </c>
      <c r="AD732" s="74">
        <f t="shared" si="159"/>
        <v>19560</v>
      </c>
      <c r="AE732" s="74">
        <f t="shared" si="164"/>
        <v>19560</v>
      </c>
      <c r="AF732">
        <v>1</v>
      </c>
      <c r="AG732">
        <v>0</v>
      </c>
      <c r="AH732" s="74">
        <v>0</v>
      </c>
      <c r="AJ732" s="74">
        <f t="shared" si="160"/>
        <v>0</v>
      </c>
      <c r="AK732" s="74">
        <f t="shared" si="154"/>
        <v>19560</v>
      </c>
      <c r="AL732" t="str">
        <f t="shared" si="161"/>
        <v>N</v>
      </c>
      <c r="AN732" t="s">
        <v>77</v>
      </c>
      <c r="AO732" t="s">
        <v>76</v>
      </c>
      <c r="AP732" t="str">
        <f t="shared" si="162"/>
        <v>91</v>
      </c>
      <c r="AQ732" s="145" t="s">
        <v>1826</v>
      </c>
      <c r="AR732" t="str">
        <f t="shared" si="163"/>
        <v>1-Adjusted Base Budget</v>
      </c>
      <c r="AS732" s="145" t="s">
        <v>1827</v>
      </c>
      <c r="AT732" t="s">
        <v>213</v>
      </c>
      <c r="AV732" t="str">
        <f t="shared" si="157"/>
        <v>VPR</v>
      </c>
      <c r="AW732" t="str">
        <f t="shared" si="156"/>
        <v>VP FOR RESEARCH</v>
      </c>
    </row>
    <row r="733" spans="1:49">
      <c r="A733" s="59">
        <v>2018</v>
      </c>
      <c r="B733" t="s">
        <v>137</v>
      </c>
      <c r="C733" t="s">
        <v>770</v>
      </c>
      <c r="D733" t="s">
        <v>771</v>
      </c>
      <c r="E733" t="s">
        <v>772</v>
      </c>
      <c r="F733" t="s">
        <v>228</v>
      </c>
      <c r="H733" t="s">
        <v>771</v>
      </c>
      <c r="I733" s="170" t="s">
        <v>75</v>
      </c>
      <c r="J733" t="s">
        <v>76</v>
      </c>
      <c r="K733" t="s">
        <v>214</v>
      </c>
      <c r="L733" t="s">
        <v>419</v>
      </c>
      <c r="M733" t="s">
        <v>420</v>
      </c>
      <c r="N733" t="s">
        <v>217</v>
      </c>
      <c r="O733" t="s">
        <v>263</v>
      </c>
      <c r="P733" t="s">
        <v>414</v>
      </c>
      <c r="Q733" t="s">
        <v>415</v>
      </c>
      <c r="R733" t="s">
        <v>416</v>
      </c>
      <c r="S733" t="s">
        <v>338</v>
      </c>
      <c r="T733" t="s">
        <v>339</v>
      </c>
      <c r="U733" s="61" t="s">
        <v>340</v>
      </c>
      <c r="V733" t="s">
        <v>710</v>
      </c>
      <c r="W733" t="s">
        <v>263</v>
      </c>
      <c r="X733" s="59">
        <v>139321</v>
      </c>
      <c r="Y733" s="59">
        <v>150301</v>
      </c>
      <c r="AA733" s="146" t="str">
        <f t="shared" si="153"/>
        <v>EX</v>
      </c>
      <c r="AB733" s="146">
        <f t="shared" si="155"/>
        <v>0</v>
      </c>
      <c r="AC733" t="str">
        <f t="shared" si="158"/>
        <v>EX</v>
      </c>
      <c r="AD733" s="74">
        <f t="shared" si="159"/>
        <v>150301</v>
      </c>
      <c r="AE733" s="74">
        <f t="shared" si="164"/>
        <v>150301</v>
      </c>
      <c r="AF733">
        <v>1</v>
      </c>
      <c r="AG733">
        <v>0</v>
      </c>
      <c r="AH733" s="74">
        <v>0</v>
      </c>
      <c r="AJ733" s="74">
        <f t="shared" si="160"/>
        <v>0</v>
      </c>
      <c r="AK733" s="74">
        <f t="shared" si="154"/>
        <v>150301</v>
      </c>
      <c r="AL733" t="str">
        <f t="shared" si="161"/>
        <v>N</v>
      </c>
      <c r="AN733" t="s">
        <v>77</v>
      </c>
      <c r="AO733" t="s">
        <v>76</v>
      </c>
      <c r="AP733" t="str">
        <f t="shared" si="162"/>
        <v>91</v>
      </c>
      <c r="AQ733" s="145" t="s">
        <v>1826</v>
      </c>
      <c r="AR733" t="str">
        <f t="shared" si="163"/>
        <v>1-Adjusted Base Budget</v>
      </c>
      <c r="AS733" s="145" t="s">
        <v>1827</v>
      </c>
      <c r="AT733" t="s">
        <v>213</v>
      </c>
      <c r="AV733" t="str">
        <f t="shared" si="157"/>
        <v>VPR</v>
      </c>
      <c r="AW733" t="str">
        <f t="shared" si="156"/>
        <v>VP FOR RESEARCH</v>
      </c>
    </row>
    <row r="734" spans="1:49">
      <c r="A734" s="59">
        <v>2018</v>
      </c>
      <c r="B734" t="s">
        <v>137</v>
      </c>
      <c r="C734" t="s">
        <v>770</v>
      </c>
      <c r="D734" t="s">
        <v>771</v>
      </c>
      <c r="E734" t="s">
        <v>773</v>
      </c>
      <c r="F734" t="s">
        <v>228</v>
      </c>
      <c r="H734" t="s">
        <v>774</v>
      </c>
      <c r="I734" s="170" t="s">
        <v>75</v>
      </c>
      <c r="J734" t="s">
        <v>76</v>
      </c>
      <c r="K734" t="s">
        <v>214</v>
      </c>
      <c r="L734" t="s">
        <v>419</v>
      </c>
      <c r="M734" t="s">
        <v>420</v>
      </c>
      <c r="N734" t="s">
        <v>217</v>
      </c>
      <c r="O734" t="s">
        <v>263</v>
      </c>
      <c r="P734" t="s">
        <v>414</v>
      </c>
      <c r="Q734" t="s">
        <v>415</v>
      </c>
      <c r="R734" t="s">
        <v>416</v>
      </c>
      <c r="S734" t="s">
        <v>338</v>
      </c>
      <c r="T734" t="s">
        <v>339</v>
      </c>
      <c r="U734" s="61" t="s">
        <v>340</v>
      </c>
      <c r="V734" t="s">
        <v>710</v>
      </c>
      <c r="W734" t="s">
        <v>263</v>
      </c>
      <c r="X734" s="59">
        <v>20045</v>
      </c>
      <c r="Y734" s="59">
        <v>20045</v>
      </c>
      <c r="AA734" s="146" t="str">
        <f t="shared" si="153"/>
        <v>EX</v>
      </c>
      <c r="AB734" s="146">
        <f t="shared" si="155"/>
        <v>0</v>
      </c>
      <c r="AC734" t="str">
        <f t="shared" si="158"/>
        <v>EX</v>
      </c>
      <c r="AD734" s="74">
        <f t="shared" si="159"/>
        <v>20045</v>
      </c>
      <c r="AE734" s="74">
        <f t="shared" si="164"/>
        <v>20045</v>
      </c>
      <c r="AF734">
        <v>1</v>
      </c>
      <c r="AG734">
        <v>0</v>
      </c>
      <c r="AH734" s="74">
        <v>0</v>
      </c>
      <c r="AJ734" s="74">
        <f t="shared" si="160"/>
        <v>0</v>
      </c>
      <c r="AK734" s="74">
        <f t="shared" si="154"/>
        <v>20045</v>
      </c>
      <c r="AL734" t="str">
        <f t="shared" si="161"/>
        <v>N</v>
      </c>
      <c r="AN734" t="s">
        <v>77</v>
      </c>
      <c r="AO734" t="s">
        <v>76</v>
      </c>
      <c r="AP734" t="str">
        <f t="shared" si="162"/>
        <v>91</v>
      </c>
      <c r="AQ734" s="145" t="s">
        <v>1826</v>
      </c>
      <c r="AR734" t="str">
        <f t="shared" si="163"/>
        <v>1-Adjusted Base Budget</v>
      </c>
      <c r="AS734" s="145" t="s">
        <v>1827</v>
      </c>
      <c r="AT734" t="s">
        <v>213</v>
      </c>
      <c r="AV734" t="str">
        <f t="shared" si="157"/>
        <v>VPR</v>
      </c>
      <c r="AW734" t="str">
        <f t="shared" si="156"/>
        <v>VP FOR RESEARCH</v>
      </c>
    </row>
    <row r="735" spans="1:49">
      <c r="A735" s="59">
        <v>2018</v>
      </c>
      <c r="B735" t="s">
        <v>137</v>
      </c>
      <c r="C735" t="s">
        <v>770</v>
      </c>
      <c r="D735" t="s">
        <v>771</v>
      </c>
      <c r="E735" t="s">
        <v>777</v>
      </c>
      <c r="F735" t="s">
        <v>228</v>
      </c>
      <c r="H735" t="s">
        <v>778</v>
      </c>
      <c r="I735" s="170" t="s">
        <v>75</v>
      </c>
      <c r="J735" t="s">
        <v>76</v>
      </c>
      <c r="K735" t="s">
        <v>214</v>
      </c>
      <c r="L735" t="s">
        <v>419</v>
      </c>
      <c r="M735" t="s">
        <v>420</v>
      </c>
      <c r="N735" t="s">
        <v>217</v>
      </c>
      <c r="O735" t="s">
        <v>263</v>
      </c>
      <c r="P735" t="s">
        <v>414</v>
      </c>
      <c r="Q735" t="s">
        <v>415</v>
      </c>
      <c r="R735" t="s">
        <v>416</v>
      </c>
      <c r="S735" t="s">
        <v>338</v>
      </c>
      <c r="T735" t="s">
        <v>339</v>
      </c>
      <c r="U735" s="61" t="s">
        <v>340</v>
      </c>
      <c r="V735" t="s">
        <v>710</v>
      </c>
      <c r="W735" t="s">
        <v>263</v>
      </c>
      <c r="X735" s="59">
        <v>4356</v>
      </c>
      <c r="Y735" s="59">
        <v>4356</v>
      </c>
      <c r="AA735" s="146" t="str">
        <f t="shared" si="153"/>
        <v>EX</v>
      </c>
      <c r="AB735" s="146">
        <f t="shared" si="155"/>
        <v>0</v>
      </c>
      <c r="AC735" t="str">
        <f t="shared" si="158"/>
        <v>EX</v>
      </c>
      <c r="AD735" s="74">
        <f t="shared" si="159"/>
        <v>4356</v>
      </c>
      <c r="AE735" s="74">
        <f t="shared" si="164"/>
        <v>4356</v>
      </c>
      <c r="AF735">
        <v>1</v>
      </c>
      <c r="AG735">
        <v>0</v>
      </c>
      <c r="AH735" s="74">
        <v>0</v>
      </c>
      <c r="AJ735" s="74">
        <f t="shared" si="160"/>
        <v>0</v>
      </c>
      <c r="AK735" s="74">
        <f t="shared" si="154"/>
        <v>4356</v>
      </c>
      <c r="AL735" t="str">
        <f t="shared" si="161"/>
        <v>N</v>
      </c>
      <c r="AN735" t="s">
        <v>77</v>
      </c>
      <c r="AO735" t="s">
        <v>76</v>
      </c>
      <c r="AP735" t="str">
        <f t="shared" si="162"/>
        <v>91</v>
      </c>
      <c r="AQ735" s="145" t="s">
        <v>1826</v>
      </c>
      <c r="AR735" t="str">
        <f t="shared" si="163"/>
        <v>1-Adjusted Base Budget</v>
      </c>
      <c r="AS735" s="145" t="s">
        <v>1827</v>
      </c>
      <c r="AT735" t="s">
        <v>213</v>
      </c>
      <c r="AV735" t="str">
        <f t="shared" si="157"/>
        <v>VPR</v>
      </c>
      <c r="AW735" t="str">
        <f t="shared" si="156"/>
        <v>VP FOR RESEARCH</v>
      </c>
    </row>
    <row r="736" spans="1:49">
      <c r="A736" s="59">
        <v>2018</v>
      </c>
      <c r="B736" t="s">
        <v>137</v>
      </c>
      <c r="C736" t="s">
        <v>770</v>
      </c>
      <c r="D736" t="s">
        <v>771</v>
      </c>
      <c r="E736" t="s">
        <v>1711</v>
      </c>
      <c r="F736" t="s">
        <v>228</v>
      </c>
      <c r="H736" t="s">
        <v>1712</v>
      </c>
      <c r="I736" s="170" t="s">
        <v>75</v>
      </c>
      <c r="J736" t="s">
        <v>76</v>
      </c>
      <c r="K736" t="s">
        <v>214</v>
      </c>
      <c r="L736" t="s">
        <v>419</v>
      </c>
      <c r="M736" t="s">
        <v>420</v>
      </c>
      <c r="N736" t="s">
        <v>217</v>
      </c>
      <c r="O736" t="s">
        <v>263</v>
      </c>
      <c r="P736" t="s">
        <v>414</v>
      </c>
      <c r="Q736" t="s">
        <v>415</v>
      </c>
      <c r="R736" t="s">
        <v>416</v>
      </c>
      <c r="S736" t="s">
        <v>338</v>
      </c>
      <c r="T736" t="s">
        <v>339</v>
      </c>
      <c r="U736" s="61" t="s">
        <v>340</v>
      </c>
      <c r="V736" t="s">
        <v>585</v>
      </c>
      <c r="W736" t="s">
        <v>263</v>
      </c>
      <c r="X736" s="59">
        <v>71696</v>
      </c>
      <c r="Y736" s="59">
        <v>71696</v>
      </c>
      <c r="AA736" s="146" t="str">
        <f t="shared" si="153"/>
        <v>EX</v>
      </c>
      <c r="AB736" s="146">
        <f t="shared" si="155"/>
        <v>0</v>
      </c>
      <c r="AC736" t="str">
        <f t="shared" si="158"/>
        <v>EX</v>
      </c>
      <c r="AD736" s="74">
        <f t="shared" si="159"/>
        <v>71696</v>
      </c>
      <c r="AE736" s="74">
        <f t="shared" si="164"/>
        <v>71696</v>
      </c>
      <c r="AF736">
        <v>1</v>
      </c>
      <c r="AG736">
        <v>0</v>
      </c>
      <c r="AH736" s="74">
        <v>0</v>
      </c>
      <c r="AJ736" s="74">
        <f t="shared" si="160"/>
        <v>0</v>
      </c>
      <c r="AK736" s="74">
        <f t="shared" si="154"/>
        <v>71696</v>
      </c>
      <c r="AL736" t="str">
        <f t="shared" si="161"/>
        <v>N</v>
      </c>
      <c r="AN736" t="s">
        <v>77</v>
      </c>
      <c r="AO736" t="s">
        <v>76</v>
      </c>
      <c r="AP736" t="str">
        <f t="shared" si="162"/>
        <v>91</v>
      </c>
      <c r="AQ736" s="145" t="s">
        <v>1826</v>
      </c>
      <c r="AR736" t="str">
        <f t="shared" si="163"/>
        <v>1-Adjusted Base Budget</v>
      </c>
      <c r="AS736" s="145" t="s">
        <v>1827</v>
      </c>
      <c r="AT736" t="s">
        <v>213</v>
      </c>
      <c r="AV736" t="str">
        <f t="shared" si="157"/>
        <v>VPR</v>
      </c>
      <c r="AW736" t="str">
        <f t="shared" si="156"/>
        <v>VP FOR RESEARCH</v>
      </c>
    </row>
    <row r="737" spans="1:49">
      <c r="A737" s="59">
        <v>2018</v>
      </c>
      <c r="B737" t="s">
        <v>137</v>
      </c>
      <c r="C737" t="s">
        <v>770</v>
      </c>
      <c r="D737" t="s">
        <v>771</v>
      </c>
      <c r="E737" t="s">
        <v>779</v>
      </c>
      <c r="F737" t="s">
        <v>228</v>
      </c>
      <c r="H737" t="s">
        <v>780</v>
      </c>
      <c r="I737" s="170" t="s">
        <v>75</v>
      </c>
      <c r="J737" t="s">
        <v>76</v>
      </c>
      <c r="K737" t="s">
        <v>214</v>
      </c>
      <c r="L737" t="s">
        <v>419</v>
      </c>
      <c r="M737" t="s">
        <v>420</v>
      </c>
      <c r="N737" t="s">
        <v>217</v>
      </c>
      <c r="O737" t="s">
        <v>263</v>
      </c>
      <c r="P737" t="s">
        <v>414</v>
      </c>
      <c r="Q737" t="s">
        <v>415</v>
      </c>
      <c r="R737" t="s">
        <v>416</v>
      </c>
      <c r="S737" t="s">
        <v>338</v>
      </c>
      <c r="T737" t="s">
        <v>339</v>
      </c>
      <c r="U737" s="61" t="s">
        <v>340</v>
      </c>
      <c r="V737" t="s">
        <v>710</v>
      </c>
      <c r="W737" t="s">
        <v>263</v>
      </c>
      <c r="X737" s="59">
        <v>136963</v>
      </c>
      <c r="Y737" s="59">
        <v>152464</v>
      </c>
      <c r="AA737" s="146" t="str">
        <f t="shared" si="153"/>
        <v>EX</v>
      </c>
      <c r="AB737" s="146">
        <f t="shared" si="155"/>
        <v>0</v>
      </c>
      <c r="AC737" t="str">
        <f t="shared" si="158"/>
        <v>EX</v>
      </c>
      <c r="AD737" s="74">
        <f t="shared" si="159"/>
        <v>152464</v>
      </c>
      <c r="AE737" s="74">
        <f t="shared" si="164"/>
        <v>152464</v>
      </c>
      <c r="AF737">
        <v>1</v>
      </c>
      <c r="AG737">
        <v>0</v>
      </c>
      <c r="AH737" s="74">
        <v>0</v>
      </c>
      <c r="AJ737" s="74">
        <f t="shared" si="160"/>
        <v>0</v>
      </c>
      <c r="AK737" s="74">
        <f t="shared" si="154"/>
        <v>152464</v>
      </c>
      <c r="AL737" t="str">
        <f t="shared" si="161"/>
        <v>N</v>
      </c>
      <c r="AN737" t="s">
        <v>77</v>
      </c>
      <c r="AO737" t="s">
        <v>76</v>
      </c>
      <c r="AP737" t="str">
        <f t="shared" si="162"/>
        <v>91</v>
      </c>
      <c r="AQ737" s="145" t="s">
        <v>1826</v>
      </c>
      <c r="AR737" t="str">
        <f t="shared" si="163"/>
        <v>1-Adjusted Base Budget</v>
      </c>
      <c r="AS737" s="145" t="s">
        <v>1827</v>
      </c>
      <c r="AT737" t="s">
        <v>213</v>
      </c>
      <c r="AV737" t="str">
        <f t="shared" si="157"/>
        <v>VPR</v>
      </c>
      <c r="AW737" t="str">
        <f t="shared" si="156"/>
        <v>VP FOR RESEARCH</v>
      </c>
    </row>
    <row r="738" spans="1:49">
      <c r="A738" s="59">
        <v>2018</v>
      </c>
      <c r="B738" t="s">
        <v>137</v>
      </c>
      <c r="C738" t="s">
        <v>770</v>
      </c>
      <c r="D738" t="s">
        <v>771</v>
      </c>
      <c r="E738" t="s">
        <v>781</v>
      </c>
      <c r="F738" t="s">
        <v>228</v>
      </c>
      <c r="H738" t="s">
        <v>782</v>
      </c>
      <c r="I738" s="170" t="s">
        <v>75</v>
      </c>
      <c r="J738" t="s">
        <v>76</v>
      </c>
      <c r="K738" t="s">
        <v>214</v>
      </c>
      <c r="L738" t="s">
        <v>419</v>
      </c>
      <c r="M738" t="s">
        <v>420</v>
      </c>
      <c r="N738" t="s">
        <v>217</v>
      </c>
      <c r="O738" t="s">
        <v>263</v>
      </c>
      <c r="P738" t="s">
        <v>414</v>
      </c>
      <c r="Q738" t="s">
        <v>415</v>
      </c>
      <c r="R738" t="s">
        <v>416</v>
      </c>
      <c r="S738" t="s">
        <v>338</v>
      </c>
      <c r="T738" t="s">
        <v>339</v>
      </c>
      <c r="U738" s="61" t="s">
        <v>340</v>
      </c>
      <c r="V738" t="s">
        <v>710</v>
      </c>
      <c r="W738" t="s">
        <v>263</v>
      </c>
      <c r="X738" s="59">
        <v>36803</v>
      </c>
      <c r="Y738" s="59">
        <v>37922</v>
      </c>
      <c r="AA738" s="146" t="str">
        <f t="shared" si="153"/>
        <v>EX</v>
      </c>
      <c r="AB738" s="146">
        <f t="shared" si="155"/>
        <v>0</v>
      </c>
      <c r="AC738" t="str">
        <f t="shared" si="158"/>
        <v>EX</v>
      </c>
      <c r="AD738" s="74">
        <f t="shared" si="159"/>
        <v>37922</v>
      </c>
      <c r="AE738" s="74">
        <f t="shared" si="164"/>
        <v>37922</v>
      </c>
      <c r="AF738">
        <v>1</v>
      </c>
      <c r="AG738">
        <v>0</v>
      </c>
      <c r="AH738" s="74">
        <v>0</v>
      </c>
      <c r="AJ738" s="74">
        <f t="shared" si="160"/>
        <v>0</v>
      </c>
      <c r="AK738" s="74">
        <f t="shared" si="154"/>
        <v>37922</v>
      </c>
      <c r="AL738" t="str">
        <f t="shared" si="161"/>
        <v>N</v>
      </c>
      <c r="AN738" t="s">
        <v>77</v>
      </c>
      <c r="AO738" t="s">
        <v>76</v>
      </c>
      <c r="AP738" t="str">
        <f t="shared" si="162"/>
        <v>91</v>
      </c>
      <c r="AQ738" s="145" t="s">
        <v>1826</v>
      </c>
      <c r="AR738" t="str">
        <f t="shared" si="163"/>
        <v>1-Adjusted Base Budget</v>
      </c>
      <c r="AS738" s="145" t="s">
        <v>1827</v>
      </c>
      <c r="AT738" t="s">
        <v>213</v>
      </c>
      <c r="AV738" t="str">
        <f t="shared" si="157"/>
        <v>VPR</v>
      </c>
      <c r="AW738" t="str">
        <f t="shared" si="156"/>
        <v>VP FOR RESEARCH</v>
      </c>
    </row>
    <row r="739" spans="1:49">
      <c r="A739" s="59">
        <v>2018</v>
      </c>
      <c r="B739" t="s">
        <v>137</v>
      </c>
      <c r="C739" t="s">
        <v>770</v>
      </c>
      <c r="D739" t="s">
        <v>771</v>
      </c>
      <c r="E739" t="s">
        <v>772</v>
      </c>
      <c r="F739" t="s">
        <v>228</v>
      </c>
      <c r="H739" t="s">
        <v>771</v>
      </c>
      <c r="I739" s="170" t="s">
        <v>75</v>
      </c>
      <c r="J739" t="s">
        <v>76</v>
      </c>
      <c r="K739" t="s">
        <v>214</v>
      </c>
      <c r="L739" t="s">
        <v>568</v>
      </c>
      <c r="M739" t="s">
        <v>569</v>
      </c>
      <c r="N739" t="s">
        <v>217</v>
      </c>
      <c r="O739" t="s">
        <v>263</v>
      </c>
      <c r="P739" t="s">
        <v>414</v>
      </c>
      <c r="Q739" t="s">
        <v>415</v>
      </c>
      <c r="R739" t="s">
        <v>416</v>
      </c>
      <c r="S739" t="s">
        <v>338</v>
      </c>
      <c r="T739" t="s">
        <v>339</v>
      </c>
      <c r="U739" s="61" t="s">
        <v>340</v>
      </c>
      <c r="V739" t="s">
        <v>710</v>
      </c>
      <c r="W739" t="s">
        <v>263</v>
      </c>
      <c r="X739" s="59">
        <v>4915</v>
      </c>
      <c r="Y739" s="59">
        <v>4915</v>
      </c>
      <c r="AA739" s="146" t="str">
        <f t="shared" si="153"/>
        <v>EX</v>
      </c>
      <c r="AB739" s="146">
        <f t="shared" si="155"/>
        <v>0</v>
      </c>
      <c r="AC739" t="str">
        <f t="shared" si="158"/>
        <v>EX</v>
      </c>
      <c r="AD739" s="74">
        <f t="shared" si="159"/>
        <v>4915</v>
      </c>
      <c r="AE739" s="74">
        <f t="shared" si="164"/>
        <v>4915</v>
      </c>
      <c r="AF739">
        <v>1</v>
      </c>
      <c r="AG739">
        <v>0</v>
      </c>
      <c r="AH739" s="74">
        <v>0</v>
      </c>
      <c r="AJ739" s="74">
        <f t="shared" si="160"/>
        <v>0</v>
      </c>
      <c r="AK739" s="74">
        <f t="shared" si="154"/>
        <v>4915</v>
      </c>
      <c r="AL739" t="str">
        <f t="shared" si="161"/>
        <v>N</v>
      </c>
      <c r="AN739" t="s">
        <v>77</v>
      </c>
      <c r="AO739" t="s">
        <v>76</v>
      </c>
      <c r="AP739" t="str">
        <f t="shared" si="162"/>
        <v>91</v>
      </c>
      <c r="AQ739" s="145" t="s">
        <v>1826</v>
      </c>
      <c r="AR739" t="str">
        <f t="shared" si="163"/>
        <v>1-Adjusted Base Budget</v>
      </c>
      <c r="AS739" s="145" t="s">
        <v>1827</v>
      </c>
      <c r="AT739" t="s">
        <v>213</v>
      </c>
      <c r="AV739" t="str">
        <f t="shared" si="157"/>
        <v>VPR</v>
      </c>
      <c r="AW739" t="str">
        <f t="shared" si="156"/>
        <v>VP FOR RESEARCH</v>
      </c>
    </row>
    <row r="740" spans="1:49">
      <c r="A740" s="59">
        <v>2018</v>
      </c>
      <c r="B740" t="s">
        <v>137</v>
      </c>
      <c r="C740" t="s">
        <v>770</v>
      </c>
      <c r="D740" t="s">
        <v>771</v>
      </c>
      <c r="E740" t="s">
        <v>773</v>
      </c>
      <c r="F740" t="s">
        <v>228</v>
      </c>
      <c r="H740" t="s">
        <v>774</v>
      </c>
      <c r="I740" s="170" t="s">
        <v>75</v>
      </c>
      <c r="J740" t="s">
        <v>76</v>
      </c>
      <c r="K740" t="s">
        <v>214</v>
      </c>
      <c r="L740" t="s">
        <v>568</v>
      </c>
      <c r="M740" t="s">
        <v>569</v>
      </c>
      <c r="N740" t="s">
        <v>217</v>
      </c>
      <c r="O740" t="s">
        <v>263</v>
      </c>
      <c r="P740" t="s">
        <v>414</v>
      </c>
      <c r="Q740" t="s">
        <v>415</v>
      </c>
      <c r="R740" t="s">
        <v>416</v>
      </c>
      <c r="S740" t="s">
        <v>338</v>
      </c>
      <c r="T740" t="s">
        <v>339</v>
      </c>
      <c r="U740" s="61" t="s">
        <v>340</v>
      </c>
      <c r="V740" t="s">
        <v>710</v>
      </c>
      <c r="W740" t="s">
        <v>263</v>
      </c>
      <c r="X740" s="59">
        <v>9043</v>
      </c>
      <c r="Y740" s="59">
        <v>9043</v>
      </c>
      <c r="AA740" s="146" t="str">
        <f t="shared" si="153"/>
        <v>EX</v>
      </c>
      <c r="AB740" s="146">
        <f t="shared" si="155"/>
        <v>0</v>
      </c>
      <c r="AC740" t="str">
        <f t="shared" si="158"/>
        <v>EX</v>
      </c>
      <c r="AD740" s="74">
        <f t="shared" si="159"/>
        <v>9043</v>
      </c>
      <c r="AE740" s="74">
        <f t="shared" si="164"/>
        <v>9043</v>
      </c>
      <c r="AF740">
        <v>1</v>
      </c>
      <c r="AG740">
        <v>0</v>
      </c>
      <c r="AH740" s="74">
        <v>0</v>
      </c>
      <c r="AJ740" s="74">
        <f t="shared" si="160"/>
        <v>0</v>
      </c>
      <c r="AK740" s="74">
        <f t="shared" si="154"/>
        <v>9043</v>
      </c>
      <c r="AL740" t="str">
        <f t="shared" si="161"/>
        <v>N</v>
      </c>
      <c r="AN740" t="s">
        <v>77</v>
      </c>
      <c r="AO740" t="s">
        <v>76</v>
      </c>
      <c r="AP740" t="str">
        <f t="shared" si="162"/>
        <v>91</v>
      </c>
      <c r="AQ740" s="145" t="s">
        <v>1826</v>
      </c>
      <c r="AR740" t="str">
        <f t="shared" si="163"/>
        <v>1-Adjusted Base Budget</v>
      </c>
      <c r="AS740" s="145" t="s">
        <v>1827</v>
      </c>
      <c r="AT740" t="s">
        <v>213</v>
      </c>
      <c r="AV740" t="str">
        <f t="shared" si="157"/>
        <v>VPR</v>
      </c>
      <c r="AW740" t="str">
        <f t="shared" si="156"/>
        <v>VP FOR RESEARCH</v>
      </c>
    </row>
    <row r="741" spans="1:49">
      <c r="A741" s="59">
        <v>2018</v>
      </c>
      <c r="B741" t="s">
        <v>137</v>
      </c>
      <c r="C741" t="s">
        <v>770</v>
      </c>
      <c r="D741" t="s">
        <v>771</v>
      </c>
      <c r="E741" t="s">
        <v>772</v>
      </c>
      <c r="F741" t="s">
        <v>228</v>
      </c>
      <c r="H741" t="s">
        <v>771</v>
      </c>
      <c r="I741" s="170" t="s">
        <v>75</v>
      </c>
      <c r="J741" t="s">
        <v>76</v>
      </c>
      <c r="K741" t="s">
        <v>214</v>
      </c>
      <c r="L741" t="s">
        <v>421</v>
      </c>
      <c r="M741" t="s">
        <v>422</v>
      </c>
      <c r="N741" t="s">
        <v>217</v>
      </c>
      <c r="O741" t="s">
        <v>263</v>
      </c>
      <c r="P741" t="s">
        <v>367</v>
      </c>
      <c r="Q741" t="s">
        <v>368</v>
      </c>
      <c r="R741" t="s">
        <v>369</v>
      </c>
      <c r="S741" t="s">
        <v>370</v>
      </c>
      <c r="T741" t="s">
        <v>368</v>
      </c>
      <c r="U741" s="61" t="s">
        <v>371</v>
      </c>
      <c r="V741" t="s">
        <v>710</v>
      </c>
      <c r="W741" t="s">
        <v>263</v>
      </c>
      <c r="X741" s="59">
        <v>3000</v>
      </c>
      <c r="Y741" s="59">
        <v>3000</v>
      </c>
      <c r="AA741" s="146" t="str">
        <f t="shared" si="153"/>
        <v>EX</v>
      </c>
      <c r="AB741" s="146">
        <f t="shared" si="155"/>
        <v>0</v>
      </c>
      <c r="AC741" t="str">
        <f t="shared" si="158"/>
        <v>EX</v>
      </c>
      <c r="AD741" s="74">
        <f t="shared" si="159"/>
        <v>3000</v>
      </c>
      <c r="AE741" s="74">
        <f t="shared" si="164"/>
        <v>3000</v>
      </c>
      <c r="AF741">
        <v>1</v>
      </c>
      <c r="AG741">
        <v>0</v>
      </c>
      <c r="AH741" s="74">
        <v>0</v>
      </c>
      <c r="AJ741" s="74">
        <f t="shared" si="160"/>
        <v>0</v>
      </c>
      <c r="AK741" s="74">
        <f t="shared" si="154"/>
        <v>3000</v>
      </c>
      <c r="AL741" t="str">
        <f t="shared" si="161"/>
        <v>N</v>
      </c>
      <c r="AN741" t="s">
        <v>77</v>
      </c>
      <c r="AO741" t="s">
        <v>76</v>
      </c>
      <c r="AP741" t="str">
        <f t="shared" si="162"/>
        <v>91</v>
      </c>
      <c r="AQ741" s="145" t="s">
        <v>1826</v>
      </c>
      <c r="AR741" t="str">
        <f t="shared" si="163"/>
        <v>1-Adjusted Base Budget</v>
      </c>
      <c r="AS741" s="145" t="s">
        <v>1827</v>
      </c>
      <c r="AT741" t="s">
        <v>213</v>
      </c>
      <c r="AV741" t="str">
        <f t="shared" si="157"/>
        <v>VPR</v>
      </c>
      <c r="AW741" t="str">
        <f t="shared" si="156"/>
        <v>VP FOR RESEARCH</v>
      </c>
    </row>
    <row r="742" spans="1:49">
      <c r="A742" s="59">
        <v>2018</v>
      </c>
      <c r="B742" t="s">
        <v>137</v>
      </c>
      <c r="C742" t="s">
        <v>770</v>
      </c>
      <c r="D742" t="s">
        <v>771</v>
      </c>
      <c r="E742" t="s">
        <v>773</v>
      </c>
      <c r="F742" t="s">
        <v>228</v>
      </c>
      <c r="H742" t="s">
        <v>774</v>
      </c>
      <c r="I742" s="170" t="s">
        <v>75</v>
      </c>
      <c r="J742" t="s">
        <v>76</v>
      </c>
      <c r="K742" t="s">
        <v>214</v>
      </c>
      <c r="L742" t="s">
        <v>421</v>
      </c>
      <c r="M742" t="s">
        <v>422</v>
      </c>
      <c r="N742" t="s">
        <v>217</v>
      </c>
      <c r="O742" t="s">
        <v>263</v>
      </c>
      <c r="P742" t="s">
        <v>367</v>
      </c>
      <c r="Q742" t="s">
        <v>368</v>
      </c>
      <c r="R742" t="s">
        <v>369</v>
      </c>
      <c r="S742" t="s">
        <v>370</v>
      </c>
      <c r="T742" t="s">
        <v>368</v>
      </c>
      <c r="U742" s="61" t="s">
        <v>371</v>
      </c>
      <c r="V742" t="s">
        <v>710</v>
      </c>
      <c r="W742" t="s">
        <v>263</v>
      </c>
      <c r="X742" s="59">
        <v>1000</v>
      </c>
      <c r="Y742" s="59">
        <v>1000</v>
      </c>
      <c r="AA742" s="146" t="str">
        <f t="shared" si="153"/>
        <v>EX</v>
      </c>
      <c r="AB742" s="146">
        <f t="shared" si="155"/>
        <v>0</v>
      </c>
      <c r="AC742" t="str">
        <f t="shared" si="158"/>
        <v>EX</v>
      </c>
      <c r="AD742" s="74">
        <f t="shared" si="159"/>
        <v>1000</v>
      </c>
      <c r="AE742" s="74">
        <f t="shared" si="164"/>
        <v>1000</v>
      </c>
      <c r="AF742">
        <v>1</v>
      </c>
      <c r="AG742">
        <v>0</v>
      </c>
      <c r="AH742" s="74">
        <v>0</v>
      </c>
      <c r="AJ742" s="74">
        <f t="shared" si="160"/>
        <v>0</v>
      </c>
      <c r="AK742" s="74">
        <f t="shared" si="154"/>
        <v>1000</v>
      </c>
      <c r="AL742" t="str">
        <f t="shared" si="161"/>
        <v>N</v>
      </c>
      <c r="AN742" t="s">
        <v>77</v>
      </c>
      <c r="AO742" t="s">
        <v>76</v>
      </c>
      <c r="AP742" t="str">
        <f t="shared" si="162"/>
        <v>91</v>
      </c>
      <c r="AQ742" s="145" t="s">
        <v>1826</v>
      </c>
      <c r="AR742" t="str">
        <f t="shared" si="163"/>
        <v>1-Adjusted Base Budget</v>
      </c>
      <c r="AS742" s="145" t="s">
        <v>1827</v>
      </c>
      <c r="AT742" t="s">
        <v>213</v>
      </c>
      <c r="AV742" t="str">
        <f t="shared" si="157"/>
        <v>VPR</v>
      </c>
      <c r="AW742" t="str">
        <f t="shared" si="156"/>
        <v>VP FOR RESEARCH</v>
      </c>
    </row>
    <row r="743" spans="1:49">
      <c r="A743" s="59">
        <v>2018</v>
      </c>
      <c r="B743" t="s">
        <v>137</v>
      </c>
      <c r="C743" t="s">
        <v>770</v>
      </c>
      <c r="D743" t="s">
        <v>771</v>
      </c>
      <c r="E743" t="s">
        <v>779</v>
      </c>
      <c r="F743" t="s">
        <v>228</v>
      </c>
      <c r="H743" t="s">
        <v>780</v>
      </c>
      <c r="I743" s="170" t="s">
        <v>75</v>
      </c>
      <c r="J743" t="s">
        <v>76</v>
      </c>
      <c r="K743" t="s">
        <v>214</v>
      </c>
      <c r="L743" t="s">
        <v>421</v>
      </c>
      <c r="M743" t="s">
        <v>422</v>
      </c>
      <c r="N743" t="s">
        <v>217</v>
      </c>
      <c r="O743" t="s">
        <v>263</v>
      </c>
      <c r="P743" t="s">
        <v>367</v>
      </c>
      <c r="Q743" t="s">
        <v>368</v>
      </c>
      <c r="R743" t="s">
        <v>369</v>
      </c>
      <c r="S743" t="s">
        <v>370</v>
      </c>
      <c r="T743" t="s">
        <v>368</v>
      </c>
      <c r="U743" s="61" t="s">
        <v>371</v>
      </c>
      <c r="V743" t="s">
        <v>710</v>
      </c>
      <c r="W743" t="s">
        <v>263</v>
      </c>
      <c r="X743" s="59">
        <v>2750</v>
      </c>
      <c r="Y743" s="59">
        <v>2750</v>
      </c>
      <c r="AA743" s="146" t="str">
        <f t="shared" si="153"/>
        <v>EX</v>
      </c>
      <c r="AB743" s="146">
        <f t="shared" si="155"/>
        <v>0</v>
      </c>
      <c r="AC743" t="str">
        <f t="shared" si="158"/>
        <v>EX</v>
      </c>
      <c r="AD743" s="74">
        <f t="shared" si="159"/>
        <v>2750</v>
      </c>
      <c r="AE743" s="74">
        <f t="shared" si="164"/>
        <v>2750</v>
      </c>
      <c r="AF743">
        <v>1</v>
      </c>
      <c r="AG743">
        <v>0</v>
      </c>
      <c r="AH743" s="74">
        <v>0</v>
      </c>
      <c r="AJ743" s="74">
        <f t="shared" si="160"/>
        <v>0</v>
      </c>
      <c r="AK743" s="74">
        <f t="shared" si="154"/>
        <v>2750</v>
      </c>
      <c r="AL743" t="str">
        <f t="shared" si="161"/>
        <v>N</v>
      </c>
      <c r="AN743" t="s">
        <v>77</v>
      </c>
      <c r="AO743" t="s">
        <v>76</v>
      </c>
      <c r="AP743" t="str">
        <f t="shared" si="162"/>
        <v>91</v>
      </c>
      <c r="AQ743" s="145" t="s">
        <v>1826</v>
      </c>
      <c r="AR743" t="str">
        <f t="shared" si="163"/>
        <v>1-Adjusted Base Budget</v>
      </c>
      <c r="AS743" s="145" t="s">
        <v>1827</v>
      </c>
      <c r="AT743" t="s">
        <v>213</v>
      </c>
      <c r="AV743" t="str">
        <f t="shared" si="157"/>
        <v>VPR</v>
      </c>
      <c r="AW743" t="str">
        <f t="shared" si="156"/>
        <v>VP FOR RESEARCH</v>
      </c>
    </row>
    <row r="744" spans="1:49">
      <c r="A744" s="59">
        <v>2018</v>
      </c>
      <c r="B744" t="s">
        <v>137</v>
      </c>
      <c r="C744" t="s">
        <v>770</v>
      </c>
      <c r="D744" t="s">
        <v>771</v>
      </c>
      <c r="E744" t="s">
        <v>781</v>
      </c>
      <c r="F744" t="s">
        <v>228</v>
      </c>
      <c r="H744" t="s">
        <v>782</v>
      </c>
      <c r="I744" s="170" t="s">
        <v>75</v>
      </c>
      <c r="J744" t="s">
        <v>76</v>
      </c>
      <c r="K744" t="s">
        <v>214</v>
      </c>
      <c r="L744" t="s">
        <v>421</v>
      </c>
      <c r="M744" t="s">
        <v>422</v>
      </c>
      <c r="N744" t="s">
        <v>217</v>
      </c>
      <c r="O744" t="s">
        <v>263</v>
      </c>
      <c r="P744" t="s">
        <v>367</v>
      </c>
      <c r="Q744" t="s">
        <v>368</v>
      </c>
      <c r="R744" t="s">
        <v>369</v>
      </c>
      <c r="S744" t="s">
        <v>370</v>
      </c>
      <c r="T744" t="s">
        <v>368</v>
      </c>
      <c r="U744" s="61" t="s">
        <v>371</v>
      </c>
      <c r="V744" t="s">
        <v>710</v>
      </c>
      <c r="W744" t="s">
        <v>263</v>
      </c>
      <c r="X744" s="59">
        <v>2000</v>
      </c>
      <c r="Y744" s="59">
        <v>2000</v>
      </c>
      <c r="AA744" s="146" t="str">
        <f t="shared" si="153"/>
        <v>EX</v>
      </c>
      <c r="AB744" s="146">
        <f t="shared" si="155"/>
        <v>0</v>
      </c>
      <c r="AC744" t="str">
        <f t="shared" si="158"/>
        <v>EX</v>
      </c>
      <c r="AD744" s="74">
        <f t="shared" si="159"/>
        <v>2000</v>
      </c>
      <c r="AE744" s="74">
        <f t="shared" si="164"/>
        <v>2000</v>
      </c>
      <c r="AF744">
        <v>1</v>
      </c>
      <c r="AG744">
        <v>0</v>
      </c>
      <c r="AH744" s="74">
        <v>0</v>
      </c>
      <c r="AJ744" s="74">
        <f t="shared" si="160"/>
        <v>0</v>
      </c>
      <c r="AK744" s="74">
        <f t="shared" si="154"/>
        <v>2000</v>
      </c>
      <c r="AL744" t="str">
        <f t="shared" si="161"/>
        <v>N</v>
      </c>
      <c r="AN744" t="s">
        <v>77</v>
      </c>
      <c r="AO744" t="s">
        <v>76</v>
      </c>
      <c r="AP744" t="str">
        <f t="shared" si="162"/>
        <v>91</v>
      </c>
      <c r="AQ744" s="145" t="s">
        <v>1826</v>
      </c>
      <c r="AR744" t="str">
        <f t="shared" si="163"/>
        <v>1-Adjusted Base Budget</v>
      </c>
      <c r="AS744" s="145" t="s">
        <v>1827</v>
      </c>
      <c r="AT744" t="s">
        <v>213</v>
      </c>
      <c r="AV744" t="str">
        <f t="shared" si="157"/>
        <v>VPR</v>
      </c>
      <c r="AW744" t="str">
        <f t="shared" si="156"/>
        <v>VP FOR RESEARCH</v>
      </c>
    </row>
    <row r="745" spans="1:49">
      <c r="A745" s="59">
        <v>2018</v>
      </c>
      <c r="B745" t="s">
        <v>137</v>
      </c>
      <c r="C745" t="s">
        <v>770</v>
      </c>
      <c r="D745" t="s">
        <v>771</v>
      </c>
      <c r="E745" t="s">
        <v>773</v>
      </c>
      <c r="F745" t="s">
        <v>228</v>
      </c>
      <c r="H745" t="s">
        <v>774</v>
      </c>
      <c r="I745" s="170" t="s">
        <v>75</v>
      </c>
      <c r="J745" t="s">
        <v>76</v>
      </c>
      <c r="K745" t="s">
        <v>214</v>
      </c>
      <c r="L745" t="s">
        <v>423</v>
      </c>
      <c r="M745" t="s">
        <v>424</v>
      </c>
      <c r="N745" t="s">
        <v>217</v>
      </c>
      <c r="O745" t="s">
        <v>263</v>
      </c>
      <c r="P745" t="s">
        <v>367</v>
      </c>
      <c r="Q745" t="s">
        <v>368</v>
      </c>
      <c r="R745" t="s">
        <v>369</v>
      </c>
      <c r="S745" t="s">
        <v>370</v>
      </c>
      <c r="T745" t="s">
        <v>368</v>
      </c>
      <c r="U745" s="61" t="s">
        <v>371</v>
      </c>
      <c r="V745" t="s">
        <v>710</v>
      </c>
      <c r="W745" t="s">
        <v>263</v>
      </c>
      <c r="X745" s="59">
        <v>1000</v>
      </c>
      <c r="Y745" s="59">
        <v>1000</v>
      </c>
      <c r="AA745" s="146" t="str">
        <f t="shared" ref="AA745:AA808" si="165">IF(P745 ="CORI","IN",IF(P745 ="TRIN","IN",O745))</f>
        <v>EX</v>
      </c>
      <c r="AB745" s="146">
        <f t="shared" si="155"/>
        <v>0</v>
      </c>
      <c r="AC745" t="str">
        <f t="shared" si="158"/>
        <v>EX</v>
      </c>
      <c r="AD745" s="74">
        <f t="shared" si="159"/>
        <v>1000</v>
      </c>
      <c r="AE745" s="74">
        <f t="shared" si="164"/>
        <v>1000</v>
      </c>
      <c r="AF745">
        <v>1</v>
      </c>
      <c r="AG745">
        <v>0</v>
      </c>
      <c r="AH745" s="74">
        <v>0</v>
      </c>
      <c r="AJ745" s="74">
        <f t="shared" si="160"/>
        <v>0</v>
      </c>
      <c r="AK745" s="74">
        <f t="shared" si="154"/>
        <v>1000</v>
      </c>
      <c r="AL745" t="str">
        <f t="shared" si="161"/>
        <v>N</v>
      </c>
      <c r="AN745" t="s">
        <v>77</v>
      </c>
      <c r="AO745" t="s">
        <v>76</v>
      </c>
      <c r="AP745" t="str">
        <f t="shared" si="162"/>
        <v>91</v>
      </c>
      <c r="AQ745" s="145" t="s">
        <v>1826</v>
      </c>
      <c r="AR745" t="str">
        <f t="shared" si="163"/>
        <v>1-Adjusted Base Budget</v>
      </c>
      <c r="AS745" s="145" t="s">
        <v>1827</v>
      </c>
      <c r="AT745" t="s">
        <v>213</v>
      </c>
      <c r="AV745" t="str">
        <f t="shared" si="157"/>
        <v>VPR</v>
      </c>
      <c r="AW745" t="str">
        <f t="shared" si="156"/>
        <v>VP FOR RESEARCH</v>
      </c>
    </row>
    <row r="746" spans="1:49">
      <c r="A746" s="59">
        <v>2018</v>
      </c>
      <c r="B746" t="s">
        <v>137</v>
      </c>
      <c r="C746" t="s">
        <v>770</v>
      </c>
      <c r="D746" t="s">
        <v>771</v>
      </c>
      <c r="E746" t="s">
        <v>779</v>
      </c>
      <c r="F746" t="s">
        <v>228</v>
      </c>
      <c r="H746" t="s">
        <v>780</v>
      </c>
      <c r="I746" s="170" t="s">
        <v>75</v>
      </c>
      <c r="J746" t="s">
        <v>76</v>
      </c>
      <c r="K746" t="s">
        <v>214</v>
      </c>
      <c r="L746" t="s">
        <v>423</v>
      </c>
      <c r="M746" t="s">
        <v>424</v>
      </c>
      <c r="N746" t="s">
        <v>217</v>
      </c>
      <c r="O746" t="s">
        <v>263</v>
      </c>
      <c r="P746" t="s">
        <v>367</v>
      </c>
      <c r="Q746" t="s">
        <v>368</v>
      </c>
      <c r="R746" t="s">
        <v>369</v>
      </c>
      <c r="S746" t="s">
        <v>370</v>
      </c>
      <c r="T746" t="s">
        <v>368</v>
      </c>
      <c r="U746" s="61" t="s">
        <v>371</v>
      </c>
      <c r="V746" t="s">
        <v>710</v>
      </c>
      <c r="W746" t="s">
        <v>263</v>
      </c>
      <c r="X746" s="59">
        <v>200</v>
      </c>
      <c r="Y746" s="59">
        <v>200</v>
      </c>
      <c r="AA746" s="146" t="str">
        <f t="shared" si="165"/>
        <v>EX</v>
      </c>
      <c r="AB746" s="146">
        <f t="shared" si="155"/>
        <v>0</v>
      </c>
      <c r="AC746" t="str">
        <f t="shared" si="158"/>
        <v>EX</v>
      </c>
      <c r="AD746" s="74">
        <f t="shared" si="159"/>
        <v>200</v>
      </c>
      <c r="AE746" s="74">
        <f t="shared" si="164"/>
        <v>200</v>
      </c>
      <c r="AF746">
        <v>1</v>
      </c>
      <c r="AG746">
        <v>0</v>
      </c>
      <c r="AH746" s="74">
        <v>0</v>
      </c>
      <c r="AJ746" s="74">
        <f t="shared" si="160"/>
        <v>0</v>
      </c>
      <c r="AK746" s="74">
        <f t="shared" si="154"/>
        <v>200</v>
      </c>
      <c r="AL746" t="str">
        <f t="shared" si="161"/>
        <v>N</v>
      </c>
      <c r="AN746" t="s">
        <v>77</v>
      </c>
      <c r="AO746" t="s">
        <v>76</v>
      </c>
      <c r="AP746" t="str">
        <f t="shared" si="162"/>
        <v>91</v>
      </c>
      <c r="AQ746" s="145" t="s">
        <v>1826</v>
      </c>
      <c r="AR746" t="str">
        <f t="shared" si="163"/>
        <v>1-Adjusted Base Budget</v>
      </c>
      <c r="AS746" s="145" t="s">
        <v>1827</v>
      </c>
      <c r="AT746" t="s">
        <v>213</v>
      </c>
      <c r="AV746" t="str">
        <f t="shared" si="157"/>
        <v>VPR</v>
      </c>
      <c r="AW746" t="str">
        <f t="shared" si="156"/>
        <v>VP FOR RESEARCH</v>
      </c>
    </row>
    <row r="747" spans="1:49">
      <c r="A747" s="59">
        <v>2018</v>
      </c>
      <c r="B747" t="s">
        <v>137</v>
      </c>
      <c r="C747" t="s">
        <v>770</v>
      </c>
      <c r="D747" t="s">
        <v>771</v>
      </c>
      <c r="E747" t="s">
        <v>781</v>
      </c>
      <c r="F747" t="s">
        <v>228</v>
      </c>
      <c r="H747" t="s">
        <v>782</v>
      </c>
      <c r="I747" s="170" t="s">
        <v>75</v>
      </c>
      <c r="J747" t="s">
        <v>76</v>
      </c>
      <c r="K747" t="s">
        <v>214</v>
      </c>
      <c r="L747" t="s">
        <v>423</v>
      </c>
      <c r="M747" t="s">
        <v>424</v>
      </c>
      <c r="N747" t="s">
        <v>217</v>
      </c>
      <c r="O747" t="s">
        <v>263</v>
      </c>
      <c r="P747" t="s">
        <v>367</v>
      </c>
      <c r="Q747" t="s">
        <v>368</v>
      </c>
      <c r="R747" t="s">
        <v>369</v>
      </c>
      <c r="S747" t="s">
        <v>370</v>
      </c>
      <c r="T747" t="s">
        <v>368</v>
      </c>
      <c r="U747" s="61" t="s">
        <v>371</v>
      </c>
      <c r="V747" t="s">
        <v>710</v>
      </c>
      <c r="W747" t="s">
        <v>263</v>
      </c>
      <c r="X747" s="59">
        <v>1370</v>
      </c>
      <c r="Y747" s="59">
        <v>1370</v>
      </c>
      <c r="AA747" s="146" t="str">
        <f t="shared" si="165"/>
        <v>EX</v>
      </c>
      <c r="AB747" s="146">
        <f t="shared" si="155"/>
        <v>0</v>
      </c>
      <c r="AC747" t="str">
        <f t="shared" si="158"/>
        <v>EX</v>
      </c>
      <c r="AD747" s="74">
        <f t="shared" si="159"/>
        <v>1370</v>
      </c>
      <c r="AE747" s="74">
        <f t="shared" si="164"/>
        <v>1370</v>
      </c>
      <c r="AF747">
        <v>1</v>
      </c>
      <c r="AG747">
        <v>0</v>
      </c>
      <c r="AH747" s="74">
        <v>0</v>
      </c>
      <c r="AJ747" s="74">
        <f t="shared" si="160"/>
        <v>0</v>
      </c>
      <c r="AK747" s="74">
        <f t="shared" si="154"/>
        <v>1370</v>
      </c>
      <c r="AL747" t="str">
        <f t="shared" si="161"/>
        <v>N</v>
      </c>
      <c r="AN747" t="s">
        <v>77</v>
      </c>
      <c r="AO747" t="s">
        <v>76</v>
      </c>
      <c r="AP747" t="str">
        <f t="shared" si="162"/>
        <v>91</v>
      </c>
      <c r="AQ747" s="145" t="s">
        <v>1826</v>
      </c>
      <c r="AR747" t="str">
        <f t="shared" si="163"/>
        <v>1-Adjusted Base Budget</v>
      </c>
      <c r="AS747" s="145" t="s">
        <v>1827</v>
      </c>
      <c r="AT747" t="s">
        <v>213</v>
      </c>
      <c r="AV747" t="str">
        <f t="shared" si="157"/>
        <v>VPR</v>
      </c>
      <c r="AW747" t="str">
        <f t="shared" si="156"/>
        <v>VP FOR RESEARCH</v>
      </c>
    </row>
    <row r="748" spans="1:49">
      <c r="A748" s="59">
        <v>2018</v>
      </c>
      <c r="B748" t="s">
        <v>137</v>
      </c>
      <c r="C748" t="s">
        <v>770</v>
      </c>
      <c r="D748" t="s">
        <v>771</v>
      </c>
      <c r="E748" t="s">
        <v>772</v>
      </c>
      <c r="F748" t="s">
        <v>228</v>
      </c>
      <c r="H748" t="s">
        <v>771</v>
      </c>
      <c r="I748" s="170" t="s">
        <v>75</v>
      </c>
      <c r="J748" t="s">
        <v>76</v>
      </c>
      <c r="K748" t="s">
        <v>214</v>
      </c>
      <c r="L748" t="s">
        <v>425</v>
      </c>
      <c r="M748" t="s">
        <v>426</v>
      </c>
      <c r="N748" t="s">
        <v>217</v>
      </c>
      <c r="O748" t="s">
        <v>263</v>
      </c>
      <c r="P748" t="s">
        <v>367</v>
      </c>
      <c r="Q748" t="s">
        <v>368</v>
      </c>
      <c r="R748" t="s">
        <v>369</v>
      </c>
      <c r="S748" t="s">
        <v>370</v>
      </c>
      <c r="T748" t="s">
        <v>368</v>
      </c>
      <c r="U748" s="61" t="s">
        <v>371</v>
      </c>
      <c r="V748" t="s">
        <v>710</v>
      </c>
      <c r="W748" t="s">
        <v>263</v>
      </c>
      <c r="X748" s="59">
        <v>16000</v>
      </c>
      <c r="Y748" s="59">
        <v>16000</v>
      </c>
      <c r="AA748" s="146" t="str">
        <f t="shared" si="165"/>
        <v>EX</v>
      </c>
      <c r="AB748" s="146">
        <f t="shared" si="155"/>
        <v>0</v>
      </c>
      <c r="AC748" t="str">
        <f t="shared" si="158"/>
        <v>EX</v>
      </c>
      <c r="AD748" s="74">
        <f t="shared" si="159"/>
        <v>16000</v>
      </c>
      <c r="AE748" s="74">
        <f t="shared" si="164"/>
        <v>16000</v>
      </c>
      <c r="AF748">
        <v>1</v>
      </c>
      <c r="AG748">
        <v>0</v>
      </c>
      <c r="AH748" s="74">
        <v>0</v>
      </c>
      <c r="AJ748" s="74">
        <f t="shared" si="160"/>
        <v>0</v>
      </c>
      <c r="AK748" s="74">
        <f t="shared" si="154"/>
        <v>16000</v>
      </c>
      <c r="AL748" t="str">
        <f t="shared" si="161"/>
        <v>N</v>
      </c>
      <c r="AN748" t="s">
        <v>77</v>
      </c>
      <c r="AO748" t="s">
        <v>76</v>
      </c>
      <c r="AP748" t="str">
        <f t="shared" si="162"/>
        <v>91</v>
      </c>
      <c r="AQ748" s="145" t="s">
        <v>1826</v>
      </c>
      <c r="AR748" t="str">
        <f t="shared" si="163"/>
        <v>1-Adjusted Base Budget</v>
      </c>
      <c r="AS748" s="145" t="s">
        <v>1827</v>
      </c>
      <c r="AT748" t="s">
        <v>213</v>
      </c>
      <c r="AV748" t="str">
        <f t="shared" si="157"/>
        <v>VPR</v>
      </c>
      <c r="AW748" t="str">
        <f t="shared" si="156"/>
        <v>VP FOR RESEARCH</v>
      </c>
    </row>
    <row r="749" spans="1:49">
      <c r="A749" s="59">
        <v>2018</v>
      </c>
      <c r="B749" t="s">
        <v>137</v>
      </c>
      <c r="C749" t="s">
        <v>770</v>
      </c>
      <c r="D749" t="s">
        <v>771</v>
      </c>
      <c r="E749" t="s">
        <v>773</v>
      </c>
      <c r="F749" t="s">
        <v>228</v>
      </c>
      <c r="H749" t="s">
        <v>774</v>
      </c>
      <c r="I749" s="170" t="s">
        <v>75</v>
      </c>
      <c r="J749" t="s">
        <v>76</v>
      </c>
      <c r="K749" t="s">
        <v>214</v>
      </c>
      <c r="L749" t="s">
        <v>425</v>
      </c>
      <c r="M749" t="s">
        <v>426</v>
      </c>
      <c r="N749" t="s">
        <v>217</v>
      </c>
      <c r="O749" t="s">
        <v>263</v>
      </c>
      <c r="P749" t="s">
        <v>367</v>
      </c>
      <c r="Q749" t="s">
        <v>368</v>
      </c>
      <c r="R749" t="s">
        <v>369</v>
      </c>
      <c r="S749" t="s">
        <v>370</v>
      </c>
      <c r="T749" t="s">
        <v>368</v>
      </c>
      <c r="U749" s="61" t="s">
        <v>371</v>
      </c>
      <c r="V749" t="s">
        <v>710</v>
      </c>
      <c r="W749" t="s">
        <v>263</v>
      </c>
      <c r="X749" s="59">
        <v>4748</v>
      </c>
      <c r="Y749" s="59">
        <v>3048</v>
      </c>
      <c r="AA749" s="146" t="str">
        <f t="shared" si="165"/>
        <v>EX</v>
      </c>
      <c r="AB749" s="146">
        <f t="shared" si="155"/>
        <v>0</v>
      </c>
      <c r="AC749" t="str">
        <f t="shared" si="158"/>
        <v>EX</v>
      </c>
      <c r="AD749" s="74">
        <f t="shared" si="159"/>
        <v>3048</v>
      </c>
      <c r="AE749" s="74">
        <f t="shared" si="164"/>
        <v>3048</v>
      </c>
      <c r="AF749">
        <v>1</v>
      </c>
      <c r="AG749">
        <v>0</v>
      </c>
      <c r="AH749" s="74">
        <v>0</v>
      </c>
      <c r="AJ749" s="74">
        <f t="shared" si="160"/>
        <v>0</v>
      </c>
      <c r="AK749" s="74">
        <f t="shared" si="154"/>
        <v>3048</v>
      </c>
      <c r="AL749" t="str">
        <f t="shared" si="161"/>
        <v>N</v>
      </c>
      <c r="AN749" t="s">
        <v>77</v>
      </c>
      <c r="AO749" t="s">
        <v>76</v>
      </c>
      <c r="AP749" t="str">
        <f t="shared" si="162"/>
        <v>91</v>
      </c>
      <c r="AQ749" s="145" t="s">
        <v>1826</v>
      </c>
      <c r="AR749" t="str">
        <f t="shared" si="163"/>
        <v>1-Adjusted Base Budget</v>
      </c>
      <c r="AS749" s="145" t="s">
        <v>1827</v>
      </c>
      <c r="AT749" t="s">
        <v>213</v>
      </c>
      <c r="AV749" t="str">
        <f t="shared" si="157"/>
        <v>VPR</v>
      </c>
      <c r="AW749" t="str">
        <f t="shared" si="156"/>
        <v>VP FOR RESEARCH</v>
      </c>
    </row>
    <row r="750" spans="1:49">
      <c r="A750" s="59">
        <v>2018</v>
      </c>
      <c r="B750" t="s">
        <v>137</v>
      </c>
      <c r="C750" t="s">
        <v>770</v>
      </c>
      <c r="D750" t="s">
        <v>771</v>
      </c>
      <c r="E750" t="s">
        <v>779</v>
      </c>
      <c r="F750" t="s">
        <v>228</v>
      </c>
      <c r="H750" t="s">
        <v>780</v>
      </c>
      <c r="I750" s="170" t="s">
        <v>75</v>
      </c>
      <c r="J750" t="s">
        <v>76</v>
      </c>
      <c r="K750" t="s">
        <v>214</v>
      </c>
      <c r="L750" t="s">
        <v>425</v>
      </c>
      <c r="M750" t="s">
        <v>426</v>
      </c>
      <c r="N750" t="s">
        <v>217</v>
      </c>
      <c r="O750" t="s">
        <v>263</v>
      </c>
      <c r="P750" t="s">
        <v>367</v>
      </c>
      <c r="Q750" t="s">
        <v>368</v>
      </c>
      <c r="R750" t="s">
        <v>369</v>
      </c>
      <c r="S750" t="s">
        <v>370</v>
      </c>
      <c r="T750" t="s">
        <v>368</v>
      </c>
      <c r="U750" s="61" t="s">
        <v>371</v>
      </c>
      <c r="V750" t="s">
        <v>710</v>
      </c>
      <c r="W750" t="s">
        <v>263</v>
      </c>
      <c r="X750" s="59">
        <v>55</v>
      </c>
      <c r="Y750" s="59">
        <v>55</v>
      </c>
      <c r="AA750" s="146" t="str">
        <f t="shared" si="165"/>
        <v>EX</v>
      </c>
      <c r="AB750" s="146">
        <f t="shared" si="155"/>
        <v>0</v>
      </c>
      <c r="AC750" t="str">
        <f t="shared" si="158"/>
        <v>EX</v>
      </c>
      <c r="AD750" s="74">
        <f t="shared" si="159"/>
        <v>55</v>
      </c>
      <c r="AE750" s="74">
        <f t="shared" si="164"/>
        <v>55</v>
      </c>
      <c r="AF750">
        <v>1</v>
      </c>
      <c r="AG750">
        <v>0</v>
      </c>
      <c r="AH750" s="74">
        <v>0</v>
      </c>
      <c r="AJ750" s="74">
        <f t="shared" si="160"/>
        <v>0</v>
      </c>
      <c r="AK750" s="74">
        <f t="shared" si="154"/>
        <v>55</v>
      </c>
      <c r="AL750" t="str">
        <f t="shared" si="161"/>
        <v>N</v>
      </c>
      <c r="AN750" t="s">
        <v>77</v>
      </c>
      <c r="AO750" t="s">
        <v>76</v>
      </c>
      <c r="AP750" t="str">
        <f t="shared" si="162"/>
        <v>91</v>
      </c>
      <c r="AQ750" s="145" t="s">
        <v>1826</v>
      </c>
      <c r="AR750" t="str">
        <f t="shared" si="163"/>
        <v>1-Adjusted Base Budget</v>
      </c>
      <c r="AS750" s="145" t="s">
        <v>1827</v>
      </c>
      <c r="AT750" t="s">
        <v>213</v>
      </c>
      <c r="AV750" t="str">
        <f t="shared" si="157"/>
        <v>VPR</v>
      </c>
      <c r="AW750" t="str">
        <f t="shared" si="156"/>
        <v>VP FOR RESEARCH</v>
      </c>
    </row>
    <row r="751" spans="1:49">
      <c r="A751" s="59">
        <v>2018</v>
      </c>
      <c r="B751" t="s">
        <v>137</v>
      </c>
      <c r="C751" t="s">
        <v>770</v>
      </c>
      <c r="D751" t="s">
        <v>771</v>
      </c>
      <c r="E751" t="s">
        <v>781</v>
      </c>
      <c r="F751" t="s">
        <v>228</v>
      </c>
      <c r="H751" t="s">
        <v>782</v>
      </c>
      <c r="I751" s="170" t="s">
        <v>75</v>
      </c>
      <c r="J751" t="s">
        <v>76</v>
      </c>
      <c r="K751" t="s">
        <v>214</v>
      </c>
      <c r="L751" t="s">
        <v>425</v>
      </c>
      <c r="M751" t="s">
        <v>426</v>
      </c>
      <c r="N751" t="s">
        <v>217</v>
      </c>
      <c r="O751" t="s">
        <v>263</v>
      </c>
      <c r="P751" t="s">
        <v>367</v>
      </c>
      <c r="Q751" t="s">
        <v>368</v>
      </c>
      <c r="R751" t="s">
        <v>369</v>
      </c>
      <c r="S751" t="s">
        <v>370</v>
      </c>
      <c r="T751" t="s">
        <v>368</v>
      </c>
      <c r="U751" s="61" t="s">
        <v>371</v>
      </c>
      <c r="V751" t="s">
        <v>710</v>
      </c>
      <c r="W751" t="s">
        <v>263</v>
      </c>
      <c r="X751" s="59">
        <v>1380</v>
      </c>
      <c r="Y751" s="59">
        <v>1380</v>
      </c>
      <c r="AA751" s="146" t="str">
        <f t="shared" si="165"/>
        <v>EX</v>
      </c>
      <c r="AB751" s="146">
        <f t="shared" si="155"/>
        <v>0</v>
      </c>
      <c r="AC751" t="str">
        <f t="shared" si="158"/>
        <v>EX</v>
      </c>
      <c r="AD751" s="74">
        <f t="shared" si="159"/>
        <v>1380</v>
      </c>
      <c r="AE751" s="74">
        <f t="shared" si="164"/>
        <v>1380</v>
      </c>
      <c r="AF751">
        <v>1</v>
      </c>
      <c r="AG751">
        <v>0</v>
      </c>
      <c r="AH751" s="74">
        <v>0</v>
      </c>
      <c r="AJ751" s="74">
        <f t="shared" si="160"/>
        <v>0</v>
      </c>
      <c r="AK751" s="74">
        <f t="shared" si="154"/>
        <v>1380</v>
      </c>
      <c r="AL751" t="str">
        <f t="shared" si="161"/>
        <v>N</v>
      </c>
      <c r="AN751" t="s">
        <v>77</v>
      </c>
      <c r="AO751" t="s">
        <v>76</v>
      </c>
      <c r="AP751" t="str">
        <f t="shared" si="162"/>
        <v>91</v>
      </c>
      <c r="AQ751" s="145" t="s">
        <v>1826</v>
      </c>
      <c r="AR751" t="str">
        <f t="shared" si="163"/>
        <v>1-Adjusted Base Budget</v>
      </c>
      <c r="AS751" s="145" t="s">
        <v>1827</v>
      </c>
      <c r="AT751" t="s">
        <v>213</v>
      </c>
      <c r="AV751" t="str">
        <f t="shared" si="157"/>
        <v>VPR</v>
      </c>
      <c r="AW751" t="str">
        <f t="shared" si="156"/>
        <v>VP FOR RESEARCH</v>
      </c>
    </row>
    <row r="752" spans="1:49">
      <c r="A752" s="59">
        <v>2018</v>
      </c>
      <c r="B752" t="s">
        <v>137</v>
      </c>
      <c r="C752" t="s">
        <v>770</v>
      </c>
      <c r="D752" t="s">
        <v>771</v>
      </c>
      <c r="E752" t="s">
        <v>779</v>
      </c>
      <c r="F752" t="s">
        <v>228</v>
      </c>
      <c r="H752" t="s">
        <v>780</v>
      </c>
      <c r="I752" s="170" t="s">
        <v>75</v>
      </c>
      <c r="J752" t="s">
        <v>76</v>
      </c>
      <c r="K752" t="s">
        <v>214</v>
      </c>
      <c r="L752" t="s">
        <v>570</v>
      </c>
      <c r="M752" t="s">
        <v>571</v>
      </c>
      <c r="N752" t="s">
        <v>217</v>
      </c>
      <c r="O752" t="s">
        <v>263</v>
      </c>
      <c r="P752" t="s">
        <v>367</v>
      </c>
      <c r="Q752" t="s">
        <v>368</v>
      </c>
      <c r="R752" t="s">
        <v>369</v>
      </c>
      <c r="S752" t="s">
        <v>370</v>
      </c>
      <c r="T752" t="s">
        <v>368</v>
      </c>
      <c r="U752" s="61" t="s">
        <v>371</v>
      </c>
      <c r="V752" t="s">
        <v>710</v>
      </c>
      <c r="W752" t="s">
        <v>263</v>
      </c>
      <c r="X752" s="59">
        <v>4200</v>
      </c>
      <c r="Y752" s="59">
        <v>4200</v>
      </c>
      <c r="AA752" s="146" t="str">
        <f t="shared" si="165"/>
        <v>EX</v>
      </c>
      <c r="AB752" s="146">
        <f t="shared" si="155"/>
        <v>0</v>
      </c>
      <c r="AC752" t="str">
        <f t="shared" si="158"/>
        <v>EX</v>
      </c>
      <c r="AD752" s="74">
        <f t="shared" si="159"/>
        <v>4200</v>
      </c>
      <c r="AE752" s="74">
        <f t="shared" si="164"/>
        <v>4200</v>
      </c>
      <c r="AF752">
        <v>1</v>
      </c>
      <c r="AG752">
        <v>0</v>
      </c>
      <c r="AH752" s="74">
        <v>0</v>
      </c>
      <c r="AJ752" s="74">
        <f t="shared" si="160"/>
        <v>0</v>
      </c>
      <c r="AK752" s="74">
        <f t="shared" si="154"/>
        <v>4200</v>
      </c>
      <c r="AL752" t="str">
        <f t="shared" si="161"/>
        <v>N</v>
      </c>
      <c r="AN752" t="s">
        <v>77</v>
      </c>
      <c r="AO752" t="s">
        <v>76</v>
      </c>
      <c r="AP752" t="str">
        <f t="shared" si="162"/>
        <v>91</v>
      </c>
      <c r="AQ752" s="145" t="s">
        <v>1826</v>
      </c>
      <c r="AR752" t="str">
        <f t="shared" si="163"/>
        <v>1-Adjusted Base Budget</v>
      </c>
      <c r="AS752" s="145" t="s">
        <v>1827</v>
      </c>
      <c r="AT752" t="s">
        <v>213</v>
      </c>
      <c r="AV752" t="str">
        <f t="shared" si="157"/>
        <v>VPR</v>
      </c>
      <c r="AW752" t="str">
        <f t="shared" si="156"/>
        <v>VP FOR RESEARCH</v>
      </c>
    </row>
    <row r="753" spans="1:49">
      <c r="A753" s="59">
        <v>2018</v>
      </c>
      <c r="B753" t="s">
        <v>137</v>
      </c>
      <c r="C753" t="s">
        <v>770</v>
      </c>
      <c r="D753" t="s">
        <v>771</v>
      </c>
      <c r="E753" t="s">
        <v>772</v>
      </c>
      <c r="F753" t="s">
        <v>228</v>
      </c>
      <c r="H753" t="s">
        <v>771</v>
      </c>
      <c r="I753" s="170" t="s">
        <v>75</v>
      </c>
      <c r="J753" t="s">
        <v>76</v>
      </c>
      <c r="K753" t="s">
        <v>214</v>
      </c>
      <c r="L753" t="s">
        <v>267</v>
      </c>
      <c r="M753" t="s">
        <v>268</v>
      </c>
      <c r="N753" t="s">
        <v>217</v>
      </c>
      <c r="O753" t="s">
        <v>263</v>
      </c>
      <c r="P753" t="s">
        <v>269</v>
      </c>
      <c r="Q753" t="s">
        <v>270</v>
      </c>
      <c r="R753" t="s">
        <v>271</v>
      </c>
      <c r="S753" t="s">
        <v>272</v>
      </c>
      <c r="T753" t="s">
        <v>270</v>
      </c>
      <c r="U753" s="61" t="s">
        <v>273</v>
      </c>
      <c r="V753" t="s">
        <v>710</v>
      </c>
      <c r="W753" t="s">
        <v>263</v>
      </c>
      <c r="X753" s="59">
        <v>-247733</v>
      </c>
      <c r="Y753" s="59">
        <v>-247733</v>
      </c>
      <c r="AA753" s="146" t="str">
        <f t="shared" si="165"/>
        <v>EX</v>
      </c>
      <c r="AB753" s="146">
        <f t="shared" si="155"/>
        <v>0</v>
      </c>
      <c r="AC753" t="str">
        <f t="shared" si="158"/>
        <v>EX</v>
      </c>
      <c r="AD753" s="74">
        <f t="shared" si="159"/>
        <v>-247733</v>
      </c>
      <c r="AE753" s="74">
        <f t="shared" si="164"/>
        <v>-247733</v>
      </c>
      <c r="AF753">
        <v>1</v>
      </c>
      <c r="AG753">
        <v>0</v>
      </c>
      <c r="AH753" s="74">
        <v>0</v>
      </c>
      <c r="AJ753" s="74">
        <f t="shared" si="160"/>
        <v>0</v>
      </c>
      <c r="AK753" s="74">
        <f t="shared" si="154"/>
        <v>-247733</v>
      </c>
      <c r="AL753" t="str">
        <f t="shared" si="161"/>
        <v>N</v>
      </c>
      <c r="AN753" t="s">
        <v>77</v>
      </c>
      <c r="AO753" t="s">
        <v>76</v>
      </c>
      <c r="AP753" t="str">
        <f t="shared" si="162"/>
        <v>91</v>
      </c>
      <c r="AQ753" s="145" t="s">
        <v>1826</v>
      </c>
      <c r="AR753" t="str">
        <f t="shared" si="163"/>
        <v>1-Adjusted Base Budget</v>
      </c>
      <c r="AS753" s="145" t="s">
        <v>1827</v>
      </c>
      <c r="AT753" t="s">
        <v>213</v>
      </c>
      <c r="AV753" t="str">
        <f t="shared" si="157"/>
        <v>VPR</v>
      </c>
      <c r="AW753" t="str">
        <f t="shared" si="156"/>
        <v>VP FOR RESEARCH</v>
      </c>
    </row>
    <row r="754" spans="1:49">
      <c r="A754" s="59">
        <v>2018</v>
      </c>
      <c r="B754" t="s">
        <v>137</v>
      </c>
      <c r="C754" t="s">
        <v>770</v>
      </c>
      <c r="D754" t="s">
        <v>771</v>
      </c>
      <c r="E754" t="s">
        <v>777</v>
      </c>
      <c r="F754" t="s">
        <v>228</v>
      </c>
      <c r="H754" t="s">
        <v>778</v>
      </c>
      <c r="I754" s="170" t="s">
        <v>75</v>
      </c>
      <c r="J754" t="s">
        <v>76</v>
      </c>
      <c r="K754" t="s">
        <v>214</v>
      </c>
      <c r="L754" t="s">
        <v>276</v>
      </c>
      <c r="M754" t="s">
        <v>277</v>
      </c>
      <c r="N754" t="s">
        <v>217</v>
      </c>
      <c r="O754" t="s">
        <v>263</v>
      </c>
      <c r="P754" t="s">
        <v>278</v>
      </c>
      <c r="Q754" t="s">
        <v>279</v>
      </c>
      <c r="R754" t="s">
        <v>280</v>
      </c>
      <c r="S754" t="s">
        <v>281</v>
      </c>
      <c r="T754" t="s">
        <v>282</v>
      </c>
      <c r="U754" s="61" t="s">
        <v>283</v>
      </c>
      <c r="V754" t="s">
        <v>710</v>
      </c>
      <c r="W754" t="s">
        <v>263</v>
      </c>
      <c r="X754" s="59">
        <v>166287</v>
      </c>
      <c r="Y754" s="59">
        <v>166287</v>
      </c>
      <c r="AA754" s="146" t="str">
        <f t="shared" si="165"/>
        <v>EX</v>
      </c>
      <c r="AB754" s="146">
        <f t="shared" si="155"/>
        <v>0</v>
      </c>
      <c r="AC754" t="str">
        <f t="shared" si="158"/>
        <v>EX</v>
      </c>
      <c r="AD754" s="74">
        <f t="shared" si="159"/>
        <v>166287</v>
      </c>
      <c r="AE754" s="74">
        <f t="shared" si="164"/>
        <v>166287</v>
      </c>
      <c r="AF754">
        <v>1</v>
      </c>
      <c r="AG754">
        <v>0</v>
      </c>
      <c r="AH754" s="74">
        <v>0</v>
      </c>
      <c r="AJ754" s="74">
        <f t="shared" si="160"/>
        <v>0</v>
      </c>
      <c r="AK754" s="74">
        <f t="shared" si="154"/>
        <v>166287</v>
      </c>
      <c r="AL754" t="str">
        <f t="shared" si="161"/>
        <v>N</v>
      </c>
      <c r="AN754" t="s">
        <v>77</v>
      </c>
      <c r="AO754" t="s">
        <v>76</v>
      </c>
      <c r="AP754" t="str">
        <f t="shared" si="162"/>
        <v>91</v>
      </c>
      <c r="AQ754" s="145" t="s">
        <v>1826</v>
      </c>
      <c r="AR754" t="str">
        <f t="shared" si="163"/>
        <v>1-Adjusted Base Budget</v>
      </c>
      <c r="AS754" s="145" t="s">
        <v>1827</v>
      </c>
      <c r="AT754" t="s">
        <v>213</v>
      </c>
      <c r="AV754" t="str">
        <f t="shared" si="157"/>
        <v>VPR</v>
      </c>
      <c r="AW754" t="str">
        <f t="shared" si="156"/>
        <v>VP FOR RESEARCH</v>
      </c>
    </row>
    <row r="755" spans="1:49">
      <c r="A755" s="59">
        <v>2018</v>
      </c>
      <c r="B755" t="s">
        <v>137</v>
      </c>
      <c r="C755" t="s">
        <v>770</v>
      </c>
      <c r="D755" t="s">
        <v>771</v>
      </c>
      <c r="E755" t="s">
        <v>772</v>
      </c>
      <c r="F755" t="s">
        <v>228</v>
      </c>
      <c r="H755" t="s">
        <v>771</v>
      </c>
      <c r="I755" s="170" t="s">
        <v>75</v>
      </c>
      <c r="J755" t="s">
        <v>76</v>
      </c>
      <c r="K755" t="s">
        <v>214</v>
      </c>
      <c r="L755" t="s">
        <v>315</v>
      </c>
      <c r="M755" t="s">
        <v>316</v>
      </c>
      <c r="N755" t="s">
        <v>217</v>
      </c>
      <c r="O755" t="s">
        <v>263</v>
      </c>
      <c r="P755" t="s">
        <v>317</v>
      </c>
      <c r="Q755" t="s">
        <v>318</v>
      </c>
      <c r="R755" t="s">
        <v>319</v>
      </c>
      <c r="S755" t="s">
        <v>281</v>
      </c>
      <c r="T755" t="s">
        <v>282</v>
      </c>
      <c r="U755" s="61" t="s">
        <v>283</v>
      </c>
      <c r="V755" t="s">
        <v>710</v>
      </c>
      <c r="W755" t="s">
        <v>219</v>
      </c>
      <c r="X755" s="59">
        <v>80000</v>
      </c>
      <c r="Y755" s="59">
        <v>80000</v>
      </c>
      <c r="AA755" s="146" t="str">
        <f t="shared" si="165"/>
        <v>IN</v>
      </c>
      <c r="AB755" s="146" t="str">
        <f t="shared" si="155"/>
        <v>10cr</v>
      </c>
      <c r="AC755" t="str">
        <f t="shared" si="158"/>
        <v>Allot/Xfer IN</v>
      </c>
      <c r="AD755" s="74">
        <f t="shared" si="159"/>
        <v>-80000</v>
      </c>
      <c r="AE755" s="74">
        <f t="shared" si="164"/>
        <v>80000</v>
      </c>
      <c r="AF755">
        <v>1</v>
      </c>
      <c r="AG755">
        <v>0</v>
      </c>
      <c r="AH755" s="74">
        <v>0</v>
      </c>
      <c r="AJ755" s="74">
        <f t="shared" si="160"/>
        <v>0</v>
      </c>
      <c r="AK755" s="74">
        <f t="shared" ref="AK755:AK818" si="166">AE755 +AJ755</f>
        <v>80000</v>
      </c>
      <c r="AL755" t="str">
        <f t="shared" si="161"/>
        <v>N</v>
      </c>
      <c r="AN755" t="s">
        <v>77</v>
      </c>
      <c r="AO755" t="s">
        <v>76</v>
      </c>
      <c r="AP755" t="str">
        <f t="shared" si="162"/>
        <v>91</v>
      </c>
      <c r="AQ755" s="145" t="s">
        <v>1826</v>
      </c>
      <c r="AR755" t="str">
        <f t="shared" si="163"/>
        <v>1-Adjusted Base Budget</v>
      </c>
      <c r="AS755" s="145" t="s">
        <v>1827</v>
      </c>
      <c r="AT755" t="s">
        <v>213</v>
      </c>
      <c r="AV755" t="str">
        <f t="shared" si="157"/>
        <v>VPR</v>
      </c>
      <c r="AW755" t="str">
        <f t="shared" si="156"/>
        <v>VP FOR RESEARCH</v>
      </c>
    </row>
    <row r="756" spans="1:49">
      <c r="A756" s="59">
        <v>2018</v>
      </c>
      <c r="B756" t="s">
        <v>137</v>
      </c>
      <c r="C756" t="s">
        <v>770</v>
      </c>
      <c r="D756" t="s">
        <v>771</v>
      </c>
      <c r="E756" t="s">
        <v>777</v>
      </c>
      <c r="F756" t="s">
        <v>228</v>
      </c>
      <c r="H756" t="s">
        <v>778</v>
      </c>
      <c r="I756" s="170" t="s">
        <v>75</v>
      </c>
      <c r="J756" t="s">
        <v>76</v>
      </c>
      <c r="K756" t="s">
        <v>214</v>
      </c>
      <c r="L756" t="s">
        <v>320</v>
      </c>
      <c r="M756" t="s">
        <v>321</v>
      </c>
      <c r="N756" t="s">
        <v>217</v>
      </c>
      <c r="O756" t="s">
        <v>263</v>
      </c>
      <c r="P756" t="s">
        <v>287</v>
      </c>
      <c r="Q756" t="s">
        <v>288</v>
      </c>
      <c r="R756" t="s">
        <v>289</v>
      </c>
      <c r="S756" t="s">
        <v>281</v>
      </c>
      <c r="T756" t="s">
        <v>282</v>
      </c>
      <c r="U756" s="61" t="s">
        <v>283</v>
      </c>
      <c r="V756" t="s">
        <v>710</v>
      </c>
      <c r="W756" t="s">
        <v>219</v>
      </c>
      <c r="X756" s="59">
        <v>232283</v>
      </c>
      <c r="Y756" s="59">
        <v>232283</v>
      </c>
      <c r="AA756" s="146" t="str">
        <f t="shared" si="165"/>
        <v>IN</v>
      </c>
      <c r="AB756" s="146" t="str">
        <f t="shared" si="155"/>
        <v>10cr</v>
      </c>
      <c r="AC756" t="str">
        <f t="shared" si="158"/>
        <v>Allot/Xfer IN</v>
      </c>
      <c r="AD756" s="74">
        <f t="shared" si="159"/>
        <v>-232283</v>
      </c>
      <c r="AE756" s="74">
        <f t="shared" si="164"/>
        <v>232283</v>
      </c>
      <c r="AF756">
        <v>1</v>
      </c>
      <c r="AG756">
        <v>0</v>
      </c>
      <c r="AH756" s="74">
        <v>0</v>
      </c>
      <c r="AJ756" s="74">
        <f t="shared" si="160"/>
        <v>0</v>
      </c>
      <c r="AK756" s="74">
        <f t="shared" si="166"/>
        <v>232283</v>
      </c>
      <c r="AL756" t="str">
        <f t="shared" si="161"/>
        <v>N</v>
      </c>
      <c r="AN756" t="s">
        <v>77</v>
      </c>
      <c r="AO756" t="s">
        <v>76</v>
      </c>
      <c r="AP756" t="str">
        <f t="shared" si="162"/>
        <v>91</v>
      </c>
      <c r="AQ756" s="145" t="s">
        <v>1826</v>
      </c>
      <c r="AR756" t="str">
        <f t="shared" si="163"/>
        <v>1-Adjusted Base Budget</v>
      </c>
      <c r="AS756" s="145" t="s">
        <v>1827</v>
      </c>
      <c r="AT756" t="s">
        <v>213</v>
      </c>
      <c r="AV756" t="str">
        <f t="shared" si="157"/>
        <v>VPR</v>
      </c>
      <c r="AW756" t="str">
        <f t="shared" si="156"/>
        <v>VP FOR RESEARCH</v>
      </c>
    </row>
    <row r="757" spans="1:49">
      <c r="A757" s="59">
        <v>2018</v>
      </c>
      <c r="B757" t="s">
        <v>137</v>
      </c>
      <c r="C757" t="s">
        <v>788</v>
      </c>
      <c r="D757" t="s">
        <v>789</v>
      </c>
      <c r="E757" t="s">
        <v>790</v>
      </c>
      <c r="F757" t="s">
        <v>228</v>
      </c>
      <c r="H757" t="s">
        <v>791</v>
      </c>
      <c r="I757" s="170" t="s">
        <v>78</v>
      </c>
      <c r="J757" t="s">
        <v>79</v>
      </c>
      <c r="K757" t="s">
        <v>214</v>
      </c>
      <c r="L757" t="s">
        <v>126</v>
      </c>
      <c r="M757" t="s">
        <v>345</v>
      </c>
      <c r="N757" t="s">
        <v>217</v>
      </c>
      <c r="O757" t="s">
        <v>263</v>
      </c>
      <c r="P757" t="s">
        <v>346</v>
      </c>
      <c r="Q757" t="s">
        <v>345</v>
      </c>
      <c r="R757" t="s">
        <v>347</v>
      </c>
      <c r="S757" t="s">
        <v>338</v>
      </c>
      <c r="T757" t="s">
        <v>339</v>
      </c>
      <c r="U757" s="61" t="s">
        <v>340</v>
      </c>
      <c r="V757" t="s">
        <v>249</v>
      </c>
      <c r="W757" t="s">
        <v>263</v>
      </c>
      <c r="X757" s="59">
        <v>125000</v>
      </c>
      <c r="Y757" s="59">
        <v>125000</v>
      </c>
      <c r="AA757" s="146" t="str">
        <f t="shared" si="165"/>
        <v>EX</v>
      </c>
      <c r="AB757" s="146">
        <f t="shared" ref="AB757:AB820" si="167">IF(O757 =AA757,Z757,"10cr")</f>
        <v>0</v>
      </c>
      <c r="AC757" t="str">
        <f t="shared" si="158"/>
        <v>EX</v>
      </c>
      <c r="AD757" s="74">
        <f t="shared" si="159"/>
        <v>125000</v>
      </c>
      <c r="AE757" s="74">
        <f t="shared" si="164"/>
        <v>125000</v>
      </c>
      <c r="AF757">
        <v>1.3809</v>
      </c>
      <c r="AG757">
        <v>3452</v>
      </c>
      <c r="AH757" s="74">
        <v>-2675.0000000000109</v>
      </c>
      <c r="AJ757" s="74">
        <f t="shared" si="160"/>
        <v>776.99999999998909</v>
      </c>
      <c r="AK757" s="74">
        <f t="shared" si="166"/>
        <v>125776.99999999999</v>
      </c>
      <c r="AL757" t="str">
        <f t="shared" si="161"/>
        <v>Y</v>
      </c>
      <c r="AN757" t="s">
        <v>80</v>
      </c>
      <c r="AO757" t="s">
        <v>79</v>
      </c>
      <c r="AP757" t="str">
        <f t="shared" si="162"/>
        <v>99</v>
      </c>
      <c r="AQ757" s="145" t="s">
        <v>1826</v>
      </c>
      <c r="AR757" t="str">
        <f t="shared" si="163"/>
        <v>2-Provision for Compensation Incr</v>
      </c>
      <c r="AS757" s="145" t="s">
        <v>1827</v>
      </c>
      <c r="AT757" t="s">
        <v>213</v>
      </c>
      <c r="AV757" t="str">
        <f t="shared" si="157"/>
        <v>VPPF</v>
      </c>
      <c r="AW757" t="str">
        <f t="shared" si="156"/>
        <v>VP AND CHIEF FINANCIAL OFFICER</v>
      </c>
    </row>
    <row r="758" spans="1:49">
      <c r="A758" s="59">
        <v>2018</v>
      </c>
      <c r="B758" t="s">
        <v>137</v>
      </c>
      <c r="C758" t="s">
        <v>788</v>
      </c>
      <c r="D758" t="s">
        <v>789</v>
      </c>
      <c r="E758" t="s">
        <v>790</v>
      </c>
      <c r="F758" t="s">
        <v>36</v>
      </c>
      <c r="G758" t="s">
        <v>792</v>
      </c>
      <c r="H758" t="s">
        <v>791</v>
      </c>
      <c r="I758" s="170" t="s">
        <v>78</v>
      </c>
      <c r="J758" t="s">
        <v>79</v>
      </c>
      <c r="K758" t="s">
        <v>214</v>
      </c>
      <c r="L758" t="s">
        <v>126</v>
      </c>
      <c r="M758" t="s">
        <v>345</v>
      </c>
      <c r="N758" t="s">
        <v>217</v>
      </c>
      <c r="O758" t="s">
        <v>263</v>
      </c>
      <c r="P758" t="s">
        <v>346</v>
      </c>
      <c r="Q758" t="s">
        <v>345</v>
      </c>
      <c r="R758" t="s">
        <v>347</v>
      </c>
      <c r="S758" t="s">
        <v>338</v>
      </c>
      <c r="T758" t="s">
        <v>339</v>
      </c>
      <c r="U758" s="61" t="s">
        <v>340</v>
      </c>
      <c r="V758" t="s">
        <v>249</v>
      </c>
      <c r="W758" t="s">
        <v>263</v>
      </c>
      <c r="X758" s="59">
        <v>65280</v>
      </c>
      <c r="Y758" s="59">
        <v>65280</v>
      </c>
      <c r="AA758" s="146" t="str">
        <f t="shared" si="165"/>
        <v>EX</v>
      </c>
      <c r="AB758" s="146">
        <f t="shared" si="167"/>
        <v>0</v>
      </c>
      <c r="AC758" t="str">
        <f t="shared" si="158"/>
        <v>EX</v>
      </c>
      <c r="AD758" s="74">
        <f t="shared" si="159"/>
        <v>65280</v>
      </c>
      <c r="AE758" s="74">
        <f t="shared" si="164"/>
        <v>65280</v>
      </c>
      <c r="AF758">
        <v>1.3809</v>
      </c>
      <c r="AG758">
        <v>1803</v>
      </c>
      <c r="AH758" s="74">
        <v>-1396.9920000000056</v>
      </c>
      <c r="AJ758" s="74">
        <f t="shared" si="160"/>
        <v>406.00799999999435</v>
      </c>
      <c r="AK758" s="74">
        <f t="shared" si="166"/>
        <v>65686.008000000002</v>
      </c>
      <c r="AL758" t="str">
        <f t="shared" si="161"/>
        <v>Y</v>
      </c>
      <c r="AN758" t="s">
        <v>80</v>
      </c>
      <c r="AO758" t="s">
        <v>79</v>
      </c>
      <c r="AP758" t="str">
        <f t="shared" si="162"/>
        <v>99</v>
      </c>
      <c r="AQ758" s="145" t="s">
        <v>1826</v>
      </c>
      <c r="AR758" t="str">
        <f t="shared" si="163"/>
        <v>2-Provision for Compensation Incr</v>
      </c>
      <c r="AS758" s="145" t="s">
        <v>1827</v>
      </c>
      <c r="AT758" t="s">
        <v>213</v>
      </c>
      <c r="AV758" t="str">
        <f t="shared" si="157"/>
        <v>VPPF</v>
      </c>
      <c r="AW758" t="str">
        <f t="shared" si="156"/>
        <v>VP AND CHIEF FINANCIAL OFFICER</v>
      </c>
    </row>
    <row r="759" spans="1:49">
      <c r="A759" s="59">
        <v>2018</v>
      </c>
      <c r="B759" t="s">
        <v>137</v>
      </c>
      <c r="C759" t="s">
        <v>788</v>
      </c>
      <c r="D759" t="s">
        <v>789</v>
      </c>
      <c r="E759" t="s">
        <v>790</v>
      </c>
      <c r="F759" t="s">
        <v>793</v>
      </c>
      <c r="G759" t="s">
        <v>794</v>
      </c>
      <c r="H759" t="s">
        <v>791</v>
      </c>
      <c r="I759" s="170" t="s">
        <v>78</v>
      </c>
      <c r="J759" t="s">
        <v>79</v>
      </c>
      <c r="K759" t="s">
        <v>214</v>
      </c>
      <c r="L759" t="s">
        <v>126</v>
      </c>
      <c r="M759" t="s">
        <v>345</v>
      </c>
      <c r="N759" t="s">
        <v>217</v>
      </c>
      <c r="O759" t="s">
        <v>263</v>
      </c>
      <c r="P759" t="s">
        <v>346</v>
      </c>
      <c r="Q759" t="s">
        <v>345</v>
      </c>
      <c r="R759" t="s">
        <v>347</v>
      </c>
      <c r="S759" t="s">
        <v>338</v>
      </c>
      <c r="T759" t="s">
        <v>339</v>
      </c>
      <c r="U759" s="61" t="s">
        <v>340</v>
      </c>
      <c r="V759" t="s">
        <v>249</v>
      </c>
      <c r="W759" t="s">
        <v>263</v>
      </c>
      <c r="X759" s="59">
        <v>243900</v>
      </c>
      <c r="Y759" s="59">
        <v>244800</v>
      </c>
      <c r="AA759" s="146" t="str">
        <f t="shared" si="165"/>
        <v>EX</v>
      </c>
      <c r="AB759" s="146">
        <f t="shared" si="167"/>
        <v>0</v>
      </c>
      <c r="AC759" t="str">
        <f t="shared" si="158"/>
        <v>EX</v>
      </c>
      <c r="AD759" s="74">
        <f t="shared" si="159"/>
        <v>244800</v>
      </c>
      <c r="AE759" s="74">
        <f t="shared" si="164"/>
        <v>244800</v>
      </c>
      <c r="AF759">
        <v>1.3809</v>
      </c>
      <c r="AG759">
        <v>6761</v>
      </c>
      <c r="AH759" s="74">
        <v>-5238.7200000000212</v>
      </c>
      <c r="AJ759" s="74">
        <f t="shared" si="160"/>
        <v>1522.2799999999788</v>
      </c>
      <c r="AK759" s="74">
        <f t="shared" si="166"/>
        <v>246322.27999999997</v>
      </c>
      <c r="AL759" t="str">
        <f t="shared" si="161"/>
        <v>Y</v>
      </c>
      <c r="AN759" t="s">
        <v>80</v>
      </c>
      <c r="AO759" t="s">
        <v>79</v>
      </c>
      <c r="AP759" t="str">
        <f t="shared" si="162"/>
        <v>99</v>
      </c>
      <c r="AQ759" s="145" t="s">
        <v>1826</v>
      </c>
      <c r="AR759" t="str">
        <f t="shared" si="163"/>
        <v>2-Provision for Compensation Incr</v>
      </c>
      <c r="AS759" s="145" t="s">
        <v>1827</v>
      </c>
      <c r="AT759" t="s">
        <v>213</v>
      </c>
      <c r="AV759" t="str">
        <f t="shared" si="157"/>
        <v>VPPF</v>
      </c>
      <c r="AW759" t="str">
        <f t="shared" si="156"/>
        <v>VP AND CHIEF FINANCIAL OFFICER</v>
      </c>
    </row>
    <row r="760" spans="1:49">
      <c r="A760" s="59">
        <v>2018</v>
      </c>
      <c r="B760" t="s">
        <v>137</v>
      </c>
      <c r="C760" t="s">
        <v>788</v>
      </c>
      <c r="D760" t="s">
        <v>789</v>
      </c>
      <c r="E760" t="s">
        <v>790</v>
      </c>
      <c r="F760" t="s">
        <v>795</v>
      </c>
      <c r="G760" t="s">
        <v>796</v>
      </c>
      <c r="H760" t="s">
        <v>791</v>
      </c>
      <c r="I760" s="170" t="s">
        <v>78</v>
      </c>
      <c r="J760" t="s">
        <v>79</v>
      </c>
      <c r="K760" t="s">
        <v>214</v>
      </c>
      <c r="L760" t="s">
        <v>126</v>
      </c>
      <c r="M760" t="s">
        <v>345</v>
      </c>
      <c r="N760" t="s">
        <v>217</v>
      </c>
      <c r="O760" t="s">
        <v>263</v>
      </c>
      <c r="P760" t="s">
        <v>346</v>
      </c>
      <c r="Q760" t="s">
        <v>345</v>
      </c>
      <c r="R760" t="s">
        <v>347</v>
      </c>
      <c r="S760" t="s">
        <v>338</v>
      </c>
      <c r="T760" t="s">
        <v>339</v>
      </c>
      <c r="U760" s="61" t="s">
        <v>340</v>
      </c>
      <c r="V760" t="s">
        <v>249</v>
      </c>
      <c r="W760" t="s">
        <v>263</v>
      </c>
      <c r="X760" s="59">
        <v>137000</v>
      </c>
      <c r="Y760" s="59">
        <v>137000</v>
      </c>
      <c r="AA760" s="146" t="str">
        <f t="shared" si="165"/>
        <v>EX</v>
      </c>
      <c r="AB760" s="146">
        <f t="shared" si="167"/>
        <v>0</v>
      </c>
      <c r="AC760" t="str">
        <f t="shared" si="158"/>
        <v>EX</v>
      </c>
      <c r="AD760" s="74">
        <f t="shared" si="159"/>
        <v>137000</v>
      </c>
      <c r="AE760" s="74">
        <f t="shared" si="164"/>
        <v>137000</v>
      </c>
      <c r="AF760">
        <v>1.3809</v>
      </c>
      <c r="AG760">
        <v>3784</v>
      </c>
      <c r="AH760" s="74">
        <v>-2931.8000000000116</v>
      </c>
      <c r="AJ760" s="74">
        <f t="shared" si="160"/>
        <v>852.19999999998845</v>
      </c>
      <c r="AK760" s="74">
        <f t="shared" si="166"/>
        <v>137852.19999999998</v>
      </c>
      <c r="AL760" t="str">
        <f t="shared" si="161"/>
        <v>Y</v>
      </c>
      <c r="AN760" t="s">
        <v>80</v>
      </c>
      <c r="AO760" t="s">
        <v>79</v>
      </c>
      <c r="AP760" t="str">
        <f t="shared" si="162"/>
        <v>99</v>
      </c>
      <c r="AQ760" s="145" t="s">
        <v>1826</v>
      </c>
      <c r="AR760" t="str">
        <f t="shared" si="163"/>
        <v>2-Provision for Compensation Incr</v>
      </c>
      <c r="AS760" s="145" t="s">
        <v>1827</v>
      </c>
      <c r="AT760" t="s">
        <v>213</v>
      </c>
      <c r="AV760" t="str">
        <f t="shared" si="157"/>
        <v>VPPF</v>
      </c>
      <c r="AW760" t="str">
        <f t="shared" si="156"/>
        <v>VP AND CHIEF FINANCIAL OFFICER</v>
      </c>
    </row>
    <row r="761" spans="1:49">
      <c r="A761" s="59">
        <v>2018</v>
      </c>
      <c r="B761" t="s">
        <v>137</v>
      </c>
      <c r="C761" t="s">
        <v>788</v>
      </c>
      <c r="D761" t="s">
        <v>789</v>
      </c>
      <c r="E761" t="s">
        <v>790</v>
      </c>
      <c r="F761" t="s">
        <v>36</v>
      </c>
      <c r="G761" t="s">
        <v>792</v>
      </c>
      <c r="H761" t="s">
        <v>791</v>
      </c>
      <c r="I761" s="170" t="s">
        <v>78</v>
      </c>
      <c r="J761" t="s">
        <v>79</v>
      </c>
      <c r="K761" t="s">
        <v>214</v>
      </c>
      <c r="L761" t="s">
        <v>128</v>
      </c>
      <c r="M761" t="s">
        <v>457</v>
      </c>
      <c r="N761" t="s">
        <v>217</v>
      </c>
      <c r="O761" t="s">
        <v>263</v>
      </c>
      <c r="P761" t="s">
        <v>458</v>
      </c>
      <c r="Q761" t="s">
        <v>459</v>
      </c>
      <c r="R761" t="s">
        <v>460</v>
      </c>
      <c r="S761" t="s">
        <v>338</v>
      </c>
      <c r="T761" t="s">
        <v>339</v>
      </c>
      <c r="U761" s="61" t="s">
        <v>340</v>
      </c>
      <c r="V761" t="s">
        <v>249</v>
      </c>
      <c r="W761" t="s">
        <v>263</v>
      </c>
      <c r="X761" s="59">
        <v>24430</v>
      </c>
      <c r="Y761" s="59">
        <v>24430</v>
      </c>
      <c r="AA761" s="146" t="str">
        <f t="shared" si="165"/>
        <v>EX</v>
      </c>
      <c r="AB761" s="146">
        <f t="shared" si="167"/>
        <v>0</v>
      </c>
      <c r="AC761" t="str">
        <f t="shared" si="158"/>
        <v>EX</v>
      </c>
      <c r="AD761" s="74">
        <f t="shared" si="159"/>
        <v>24430</v>
      </c>
      <c r="AE761" s="74">
        <f t="shared" si="164"/>
        <v>24430</v>
      </c>
      <c r="AF761">
        <v>1.3859999999999999</v>
      </c>
      <c r="AG761">
        <v>677</v>
      </c>
      <c r="AH761" s="74">
        <v>-95.277000000000356</v>
      </c>
      <c r="AJ761" s="74">
        <f t="shared" si="160"/>
        <v>581.72299999999962</v>
      </c>
      <c r="AK761" s="74">
        <f t="shared" si="166"/>
        <v>25011.722999999998</v>
      </c>
      <c r="AL761" t="str">
        <f t="shared" si="161"/>
        <v>Y</v>
      </c>
      <c r="AN761" t="s">
        <v>80</v>
      </c>
      <c r="AO761" t="s">
        <v>79</v>
      </c>
      <c r="AP761" t="str">
        <f t="shared" si="162"/>
        <v>99</v>
      </c>
      <c r="AQ761" s="145" t="s">
        <v>1826</v>
      </c>
      <c r="AR761" t="str">
        <f t="shared" si="163"/>
        <v>2-Provision for Compensation Incr</v>
      </c>
      <c r="AS761" s="145" t="s">
        <v>1827</v>
      </c>
      <c r="AT761" t="s">
        <v>213</v>
      </c>
      <c r="AV761" t="str">
        <f t="shared" si="157"/>
        <v>VPPF</v>
      </c>
      <c r="AW761" t="str">
        <f t="shared" si="156"/>
        <v>VP AND CHIEF FINANCIAL OFFICER</v>
      </c>
    </row>
    <row r="762" spans="1:49">
      <c r="A762" s="59">
        <v>2018</v>
      </c>
      <c r="B762" t="s">
        <v>137</v>
      </c>
      <c r="C762" t="s">
        <v>788</v>
      </c>
      <c r="D762" t="s">
        <v>789</v>
      </c>
      <c r="E762" t="s">
        <v>790</v>
      </c>
      <c r="F762" t="s">
        <v>795</v>
      </c>
      <c r="G762" t="s">
        <v>796</v>
      </c>
      <c r="H762" t="s">
        <v>791</v>
      </c>
      <c r="I762" s="170" t="s">
        <v>78</v>
      </c>
      <c r="J762" t="s">
        <v>79</v>
      </c>
      <c r="K762" t="s">
        <v>214</v>
      </c>
      <c r="L762" t="s">
        <v>128</v>
      </c>
      <c r="M762" t="s">
        <v>457</v>
      </c>
      <c r="N762" t="s">
        <v>217</v>
      </c>
      <c r="O762" t="s">
        <v>263</v>
      </c>
      <c r="P762" t="s">
        <v>458</v>
      </c>
      <c r="Q762" t="s">
        <v>459</v>
      </c>
      <c r="R762" t="s">
        <v>460</v>
      </c>
      <c r="S762" t="s">
        <v>338</v>
      </c>
      <c r="T762" t="s">
        <v>339</v>
      </c>
      <c r="U762" s="61" t="s">
        <v>340</v>
      </c>
      <c r="V762" t="s">
        <v>249</v>
      </c>
      <c r="W762" t="s">
        <v>263</v>
      </c>
      <c r="X762" s="59">
        <v>40893</v>
      </c>
      <c r="Y762" s="59">
        <v>75255</v>
      </c>
      <c r="AA762" s="146" t="str">
        <f t="shared" si="165"/>
        <v>EX</v>
      </c>
      <c r="AB762" s="146">
        <f t="shared" si="167"/>
        <v>0</v>
      </c>
      <c r="AC762" t="str">
        <f t="shared" si="158"/>
        <v>EX</v>
      </c>
      <c r="AD762" s="74">
        <f t="shared" si="159"/>
        <v>75255</v>
      </c>
      <c r="AE762" s="74">
        <f t="shared" si="164"/>
        <v>75255</v>
      </c>
      <c r="AF762">
        <v>1.3859999999999999</v>
      </c>
      <c r="AG762">
        <v>2086</v>
      </c>
      <c r="AH762" s="74">
        <v>-293.4945000000011</v>
      </c>
      <c r="AJ762" s="74">
        <f t="shared" si="160"/>
        <v>1792.5054999999988</v>
      </c>
      <c r="AK762" s="74">
        <f t="shared" si="166"/>
        <v>77047.505499999999</v>
      </c>
      <c r="AL762" t="str">
        <f t="shared" si="161"/>
        <v>Y</v>
      </c>
      <c r="AN762" t="s">
        <v>80</v>
      </c>
      <c r="AO762" t="s">
        <v>79</v>
      </c>
      <c r="AP762" t="str">
        <f t="shared" si="162"/>
        <v>99</v>
      </c>
      <c r="AQ762" s="145" t="s">
        <v>1826</v>
      </c>
      <c r="AR762" t="str">
        <f t="shared" si="163"/>
        <v>2-Provision for Compensation Incr</v>
      </c>
      <c r="AS762" s="145" t="s">
        <v>1827</v>
      </c>
      <c r="AT762" t="s">
        <v>213</v>
      </c>
      <c r="AV762" t="str">
        <f t="shared" si="157"/>
        <v>VPPF</v>
      </c>
      <c r="AW762" t="str">
        <f t="shared" si="156"/>
        <v>VP AND CHIEF FINANCIAL OFFICER</v>
      </c>
    </row>
    <row r="763" spans="1:49">
      <c r="A763" s="59">
        <v>2018</v>
      </c>
      <c r="B763" t="s">
        <v>137</v>
      </c>
      <c r="C763" t="s">
        <v>788</v>
      </c>
      <c r="D763" t="s">
        <v>789</v>
      </c>
      <c r="E763" t="s">
        <v>790</v>
      </c>
      <c r="F763" t="s">
        <v>36</v>
      </c>
      <c r="G763" t="s">
        <v>792</v>
      </c>
      <c r="H763" t="s">
        <v>791</v>
      </c>
      <c r="I763" s="170" t="s">
        <v>78</v>
      </c>
      <c r="J763" t="s">
        <v>79</v>
      </c>
      <c r="K763" t="s">
        <v>214</v>
      </c>
      <c r="L763" t="s">
        <v>461</v>
      </c>
      <c r="M763" t="s">
        <v>462</v>
      </c>
      <c r="N763" t="s">
        <v>217</v>
      </c>
      <c r="O763" t="s">
        <v>263</v>
      </c>
      <c r="P763" t="s">
        <v>458</v>
      </c>
      <c r="Q763" t="s">
        <v>459</v>
      </c>
      <c r="R763" t="s">
        <v>460</v>
      </c>
      <c r="S763" t="s">
        <v>338</v>
      </c>
      <c r="T763" t="s">
        <v>339</v>
      </c>
      <c r="U763" s="61" t="s">
        <v>340</v>
      </c>
      <c r="V763" t="s">
        <v>249</v>
      </c>
      <c r="W763" t="s">
        <v>263</v>
      </c>
      <c r="X763" s="59">
        <v>-5</v>
      </c>
      <c r="Y763" s="59">
        <v>0</v>
      </c>
      <c r="AA763" s="146" t="str">
        <f t="shared" si="165"/>
        <v>EX</v>
      </c>
      <c r="AB763" s="146">
        <f t="shared" si="167"/>
        <v>0</v>
      </c>
      <c r="AC763" t="str">
        <f t="shared" si="158"/>
        <v>EX</v>
      </c>
      <c r="AD763" s="74">
        <f t="shared" si="159"/>
        <v>0</v>
      </c>
      <c r="AE763" s="74">
        <f t="shared" si="164"/>
        <v>0</v>
      </c>
      <c r="AF763">
        <v>1</v>
      </c>
      <c r="AG763">
        <v>0</v>
      </c>
      <c r="AH763" s="74">
        <v>0</v>
      </c>
      <c r="AJ763" s="74">
        <f t="shared" si="160"/>
        <v>0</v>
      </c>
      <c r="AK763" s="74">
        <f t="shared" si="166"/>
        <v>0</v>
      </c>
      <c r="AL763" t="str">
        <f t="shared" si="161"/>
        <v>N</v>
      </c>
      <c r="AN763" t="s">
        <v>80</v>
      </c>
      <c r="AO763" t="s">
        <v>79</v>
      </c>
      <c r="AP763" t="str">
        <f t="shared" si="162"/>
        <v>92</v>
      </c>
      <c r="AQ763" s="145" t="s">
        <v>1826</v>
      </c>
      <c r="AR763" t="str">
        <f t="shared" si="163"/>
        <v>1-Adjusted Base Budget</v>
      </c>
      <c r="AS763" s="145" t="s">
        <v>1827</v>
      </c>
      <c r="AT763" t="s">
        <v>213</v>
      </c>
      <c r="AV763" t="str">
        <f t="shared" si="157"/>
        <v>VPPF</v>
      </c>
      <c r="AW763" t="str">
        <f t="shared" si="156"/>
        <v>VP AND CHIEF FINANCIAL OFFICER</v>
      </c>
    </row>
    <row r="764" spans="1:49">
      <c r="A764" s="59">
        <v>2018</v>
      </c>
      <c r="B764" t="s">
        <v>137</v>
      </c>
      <c r="C764" t="s">
        <v>788</v>
      </c>
      <c r="D764" t="s">
        <v>789</v>
      </c>
      <c r="E764" t="s">
        <v>790</v>
      </c>
      <c r="F764" t="s">
        <v>795</v>
      </c>
      <c r="G764" t="s">
        <v>796</v>
      </c>
      <c r="H764" t="s">
        <v>791</v>
      </c>
      <c r="I764" s="170" t="s">
        <v>78</v>
      </c>
      <c r="J764" t="s">
        <v>79</v>
      </c>
      <c r="K764" t="s">
        <v>214</v>
      </c>
      <c r="L764" t="s">
        <v>461</v>
      </c>
      <c r="M764" t="s">
        <v>462</v>
      </c>
      <c r="N764" t="s">
        <v>217</v>
      </c>
      <c r="O764" t="s">
        <v>263</v>
      </c>
      <c r="P764" t="s">
        <v>458</v>
      </c>
      <c r="Q764" t="s">
        <v>459</v>
      </c>
      <c r="R764" t="s">
        <v>460</v>
      </c>
      <c r="S764" t="s">
        <v>338</v>
      </c>
      <c r="T764" t="s">
        <v>339</v>
      </c>
      <c r="U764" s="61" t="s">
        <v>340</v>
      </c>
      <c r="V764" t="s">
        <v>249</v>
      </c>
      <c r="W764" t="s">
        <v>263</v>
      </c>
      <c r="X764" s="59">
        <v>-9</v>
      </c>
      <c r="Y764" s="59">
        <v>0</v>
      </c>
      <c r="AA764" s="146" t="str">
        <f t="shared" si="165"/>
        <v>EX</v>
      </c>
      <c r="AB764" s="146">
        <f t="shared" si="167"/>
        <v>0</v>
      </c>
      <c r="AC764" t="str">
        <f t="shared" si="158"/>
        <v>EX</v>
      </c>
      <c r="AD764" s="74">
        <f t="shared" si="159"/>
        <v>0</v>
      </c>
      <c r="AE764" s="74">
        <f t="shared" si="164"/>
        <v>0</v>
      </c>
      <c r="AF764">
        <v>1</v>
      </c>
      <c r="AG764">
        <v>0</v>
      </c>
      <c r="AH764" s="74">
        <v>0</v>
      </c>
      <c r="AJ764" s="74">
        <f t="shared" si="160"/>
        <v>0</v>
      </c>
      <c r="AK764" s="74">
        <f t="shared" si="166"/>
        <v>0</v>
      </c>
      <c r="AL764" t="str">
        <f t="shared" si="161"/>
        <v>N</v>
      </c>
      <c r="AN764" t="s">
        <v>80</v>
      </c>
      <c r="AO764" t="s">
        <v>79</v>
      </c>
      <c r="AP764" t="str">
        <f t="shared" si="162"/>
        <v>92</v>
      </c>
      <c r="AQ764" s="145" t="s">
        <v>1826</v>
      </c>
      <c r="AR764" t="str">
        <f t="shared" si="163"/>
        <v>1-Adjusted Base Budget</v>
      </c>
      <c r="AS764" s="145" t="s">
        <v>1827</v>
      </c>
      <c r="AT764" t="s">
        <v>213</v>
      </c>
      <c r="AV764" t="str">
        <f t="shared" si="157"/>
        <v>VPPF</v>
      </c>
      <c r="AW764" t="str">
        <f t="shared" si="156"/>
        <v>VP AND CHIEF FINANCIAL OFFICER</v>
      </c>
    </row>
    <row r="765" spans="1:49">
      <c r="A765" s="59">
        <v>2018</v>
      </c>
      <c r="B765" t="s">
        <v>137</v>
      </c>
      <c r="C765" t="s">
        <v>788</v>
      </c>
      <c r="D765" t="s">
        <v>789</v>
      </c>
      <c r="E765" t="s">
        <v>790</v>
      </c>
      <c r="F765" t="s">
        <v>795</v>
      </c>
      <c r="G765" t="s">
        <v>796</v>
      </c>
      <c r="H765" t="s">
        <v>791</v>
      </c>
      <c r="I765" s="170" t="s">
        <v>78</v>
      </c>
      <c r="J765" t="s">
        <v>79</v>
      </c>
      <c r="K765" t="s">
        <v>214</v>
      </c>
      <c r="L765" t="s">
        <v>468</v>
      </c>
      <c r="M765" t="s">
        <v>469</v>
      </c>
      <c r="N765" t="s">
        <v>217</v>
      </c>
      <c r="O765" t="s">
        <v>263</v>
      </c>
      <c r="P765" t="s">
        <v>465</v>
      </c>
      <c r="Q765" t="s">
        <v>466</v>
      </c>
      <c r="R765" t="s">
        <v>467</v>
      </c>
      <c r="S765" t="s">
        <v>338</v>
      </c>
      <c r="T765" t="s">
        <v>339</v>
      </c>
      <c r="U765" s="61" t="s">
        <v>340</v>
      </c>
      <c r="V765" t="s">
        <v>249</v>
      </c>
      <c r="W765" t="s">
        <v>263</v>
      </c>
      <c r="X765" s="59">
        <v>24000</v>
      </c>
      <c r="Y765" s="59">
        <v>0</v>
      </c>
      <c r="AA765" s="146" t="str">
        <f t="shared" si="165"/>
        <v>EX</v>
      </c>
      <c r="AB765" s="146">
        <f t="shared" si="167"/>
        <v>0</v>
      </c>
      <c r="AC765" t="str">
        <f t="shared" si="158"/>
        <v>EX</v>
      </c>
      <c r="AD765" s="74">
        <f t="shared" si="159"/>
        <v>0</v>
      </c>
      <c r="AE765" s="74">
        <f t="shared" si="164"/>
        <v>0</v>
      </c>
      <c r="AF765">
        <v>1</v>
      </c>
      <c r="AG765">
        <v>0</v>
      </c>
      <c r="AH765" s="74">
        <v>0</v>
      </c>
      <c r="AJ765" s="74">
        <f t="shared" si="160"/>
        <v>0</v>
      </c>
      <c r="AK765" s="74">
        <f t="shared" si="166"/>
        <v>0</v>
      </c>
      <c r="AL765" t="str">
        <f t="shared" si="161"/>
        <v>N</v>
      </c>
      <c r="AN765" t="s">
        <v>80</v>
      </c>
      <c r="AO765" t="s">
        <v>79</v>
      </c>
      <c r="AP765" t="str">
        <f t="shared" si="162"/>
        <v>92</v>
      </c>
      <c r="AQ765" s="145" t="s">
        <v>1826</v>
      </c>
      <c r="AR765" t="str">
        <f t="shared" si="163"/>
        <v>1-Adjusted Base Budget</v>
      </c>
      <c r="AS765" s="145" t="s">
        <v>1827</v>
      </c>
      <c r="AT765" t="s">
        <v>213</v>
      </c>
      <c r="AV765" t="str">
        <f t="shared" si="157"/>
        <v>VPPF</v>
      </c>
      <c r="AW765" t="str">
        <f t="shared" si="156"/>
        <v>VP AND CHIEF FINANCIAL OFFICER</v>
      </c>
    </row>
    <row r="766" spans="1:49">
      <c r="A766" s="59">
        <v>2018</v>
      </c>
      <c r="B766" t="s">
        <v>137</v>
      </c>
      <c r="C766" t="s">
        <v>788</v>
      </c>
      <c r="D766" t="s">
        <v>789</v>
      </c>
      <c r="E766" t="s">
        <v>790</v>
      </c>
      <c r="F766" t="s">
        <v>228</v>
      </c>
      <c r="H766" t="s">
        <v>791</v>
      </c>
      <c r="I766" s="170" t="s">
        <v>78</v>
      </c>
      <c r="J766" t="s">
        <v>79</v>
      </c>
      <c r="K766" t="s">
        <v>214</v>
      </c>
      <c r="L766" t="s">
        <v>695</v>
      </c>
      <c r="M766" t="s">
        <v>696</v>
      </c>
      <c r="N766" t="s">
        <v>217</v>
      </c>
      <c r="O766" t="s">
        <v>263</v>
      </c>
      <c r="P766" t="s">
        <v>379</v>
      </c>
      <c r="Q766" t="s">
        <v>379</v>
      </c>
      <c r="R766" t="s">
        <v>380</v>
      </c>
      <c r="S766" t="s">
        <v>264</v>
      </c>
      <c r="T766" t="s">
        <v>265</v>
      </c>
      <c r="U766" s="61" t="s">
        <v>266</v>
      </c>
      <c r="V766" t="s">
        <v>249</v>
      </c>
      <c r="W766" t="s">
        <v>263</v>
      </c>
      <c r="X766" s="59">
        <v>153</v>
      </c>
      <c r="Y766" s="59">
        <v>153</v>
      </c>
      <c r="AA766" s="146" t="str">
        <f t="shared" si="165"/>
        <v>EX</v>
      </c>
      <c r="AB766" s="146">
        <f t="shared" si="167"/>
        <v>0</v>
      </c>
      <c r="AC766" t="str">
        <f t="shared" si="158"/>
        <v>EX</v>
      </c>
      <c r="AD766" s="74">
        <f t="shared" si="159"/>
        <v>153</v>
      </c>
      <c r="AE766" s="74">
        <f t="shared" si="164"/>
        <v>153</v>
      </c>
      <c r="AF766">
        <v>1</v>
      </c>
      <c r="AG766">
        <v>0</v>
      </c>
      <c r="AH766" s="74">
        <v>0</v>
      </c>
      <c r="AJ766" s="74">
        <f t="shared" si="160"/>
        <v>0</v>
      </c>
      <c r="AK766" s="74">
        <f t="shared" si="166"/>
        <v>153</v>
      </c>
      <c r="AL766" t="str">
        <f t="shared" si="161"/>
        <v>N</v>
      </c>
      <c r="AN766" t="s">
        <v>80</v>
      </c>
      <c r="AO766" t="s">
        <v>79</v>
      </c>
      <c r="AP766" t="str">
        <f t="shared" si="162"/>
        <v>92</v>
      </c>
      <c r="AQ766" s="145" t="s">
        <v>1826</v>
      </c>
      <c r="AR766" t="str">
        <f t="shared" si="163"/>
        <v>1-Adjusted Base Budget</v>
      </c>
      <c r="AS766" s="145" t="s">
        <v>1827</v>
      </c>
      <c r="AT766" t="s">
        <v>213</v>
      </c>
      <c r="AV766" t="str">
        <f t="shared" si="157"/>
        <v>VPPF</v>
      </c>
      <c r="AW766" t="str">
        <f t="shared" si="156"/>
        <v>VP AND CHIEF FINANCIAL OFFICER</v>
      </c>
    </row>
    <row r="767" spans="1:49">
      <c r="A767" s="59">
        <v>2018</v>
      </c>
      <c r="B767" t="s">
        <v>137</v>
      </c>
      <c r="C767" t="s">
        <v>788</v>
      </c>
      <c r="D767" t="s">
        <v>789</v>
      </c>
      <c r="E767" t="s">
        <v>790</v>
      </c>
      <c r="F767" t="s">
        <v>36</v>
      </c>
      <c r="G767" t="s">
        <v>792</v>
      </c>
      <c r="H767" t="s">
        <v>791</v>
      </c>
      <c r="I767" s="170" t="s">
        <v>78</v>
      </c>
      <c r="J767" t="s">
        <v>79</v>
      </c>
      <c r="K767" t="s">
        <v>214</v>
      </c>
      <c r="L767" t="s">
        <v>695</v>
      </c>
      <c r="M767" t="s">
        <v>696</v>
      </c>
      <c r="N767" t="s">
        <v>217</v>
      </c>
      <c r="O767" t="s">
        <v>263</v>
      </c>
      <c r="P767" t="s">
        <v>379</v>
      </c>
      <c r="Q767" t="s">
        <v>379</v>
      </c>
      <c r="R767" t="s">
        <v>380</v>
      </c>
      <c r="S767" t="s">
        <v>264</v>
      </c>
      <c r="T767" t="s">
        <v>265</v>
      </c>
      <c r="U767" s="61" t="s">
        <v>266</v>
      </c>
      <c r="V767" t="s">
        <v>249</v>
      </c>
      <c r="W767" t="s">
        <v>263</v>
      </c>
      <c r="X767" s="59">
        <v>100</v>
      </c>
      <c r="Y767" s="59">
        <v>100</v>
      </c>
      <c r="AA767" s="146" t="str">
        <f t="shared" si="165"/>
        <v>EX</v>
      </c>
      <c r="AB767" s="146">
        <f t="shared" si="167"/>
        <v>0</v>
      </c>
      <c r="AC767" t="str">
        <f t="shared" si="158"/>
        <v>EX</v>
      </c>
      <c r="AD767" s="74">
        <f t="shared" si="159"/>
        <v>100</v>
      </c>
      <c r="AE767" s="74">
        <f t="shared" si="164"/>
        <v>100</v>
      </c>
      <c r="AF767">
        <v>1</v>
      </c>
      <c r="AG767">
        <v>0</v>
      </c>
      <c r="AH767" s="74">
        <v>0</v>
      </c>
      <c r="AJ767" s="74">
        <f t="shared" si="160"/>
        <v>0</v>
      </c>
      <c r="AK767" s="74">
        <f t="shared" si="166"/>
        <v>100</v>
      </c>
      <c r="AL767" t="str">
        <f t="shared" si="161"/>
        <v>N</v>
      </c>
      <c r="AN767" t="s">
        <v>80</v>
      </c>
      <c r="AO767" t="s">
        <v>79</v>
      </c>
      <c r="AP767" t="str">
        <f t="shared" si="162"/>
        <v>92</v>
      </c>
      <c r="AQ767" s="145" t="s">
        <v>1826</v>
      </c>
      <c r="AR767" t="str">
        <f t="shared" si="163"/>
        <v>1-Adjusted Base Budget</v>
      </c>
      <c r="AS767" s="145" t="s">
        <v>1827</v>
      </c>
      <c r="AT767" t="s">
        <v>213</v>
      </c>
      <c r="AV767" t="str">
        <f t="shared" si="157"/>
        <v>VPPF</v>
      </c>
      <c r="AW767" t="str">
        <f t="shared" si="156"/>
        <v>VP AND CHIEF FINANCIAL OFFICER</v>
      </c>
    </row>
    <row r="768" spans="1:49">
      <c r="A768" s="59">
        <v>2018</v>
      </c>
      <c r="B768" t="s">
        <v>137</v>
      </c>
      <c r="C768" t="s">
        <v>788</v>
      </c>
      <c r="D768" t="s">
        <v>789</v>
      </c>
      <c r="E768" t="s">
        <v>790</v>
      </c>
      <c r="F768" t="s">
        <v>793</v>
      </c>
      <c r="G768" t="s">
        <v>794</v>
      </c>
      <c r="H768" t="s">
        <v>791</v>
      </c>
      <c r="I768" s="170" t="s">
        <v>78</v>
      </c>
      <c r="J768" t="s">
        <v>79</v>
      </c>
      <c r="K768" t="s">
        <v>214</v>
      </c>
      <c r="L768" t="s">
        <v>695</v>
      </c>
      <c r="M768" t="s">
        <v>696</v>
      </c>
      <c r="N768" t="s">
        <v>217</v>
      </c>
      <c r="O768" t="s">
        <v>263</v>
      </c>
      <c r="P768" t="s">
        <v>379</v>
      </c>
      <c r="Q768" t="s">
        <v>379</v>
      </c>
      <c r="R768" t="s">
        <v>380</v>
      </c>
      <c r="S768" t="s">
        <v>264</v>
      </c>
      <c r="T768" t="s">
        <v>265</v>
      </c>
      <c r="U768" s="61" t="s">
        <v>266</v>
      </c>
      <c r="V768" t="s">
        <v>249</v>
      </c>
      <c r="W768" t="s">
        <v>263</v>
      </c>
      <c r="X768" s="59">
        <v>100</v>
      </c>
      <c r="Y768" s="59">
        <v>100</v>
      </c>
      <c r="AA768" s="146" t="str">
        <f t="shared" si="165"/>
        <v>EX</v>
      </c>
      <c r="AB768" s="146">
        <f t="shared" si="167"/>
        <v>0</v>
      </c>
      <c r="AC768" t="str">
        <f t="shared" si="158"/>
        <v>EX</v>
      </c>
      <c r="AD768" s="74">
        <f t="shared" si="159"/>
        <v>100</v>
      </c>
      <c r="AE768" s="74">
        <f t="shared" si="164"/>
        <v>100</v>
      </c>
      <c r="AF768">
        <v>1</v>
      </c>
      <c r="AG768">
        <v>0</v>
      </c>
      <c r="AH768" s="74">
        <v>0</v>
      </c>
      <c r="AJ768" s="74">
        <f t="shared" si="160"/>
        <v>0</v>
      </c>
      <c r="AK768" s="74">
        <f t="shared" si="166"/>
        <v>100</v>
      </c>
      <c r="AL768" t="str">
        <f t="shared" si="161"/>
        <v>N</v>
      </c>
      <c r="AN768" t="s">
        <v>80</v>
      </c>
      <c r="AO768" t="s">
        <v>79</v>
      </c>
      <c r="AP768" t="str">
        <f t="shared" si="162"/>
        <v>92</v>
      </c>
      <c r="AQ768" s="145" t="s">
        <v>1826</v>
      </c>
      <c r="AR768" t="str">
        <f t="shared" si="163"/>
        <v>1-Adjusted Base Budget</v>
      </c>
      <c r="AS768" s="145" t="s">
        <v>1827</v>
      </c>
      <c r="AT768" t="s">
        <v>213</v>
      </c>
      <c r="AV768" t="str">
        <f t="shared" si="157"/>
        <v>VPPF</v>
      </c>
      <c r="AW768" t="str">
        <f t="shared" si="156"/>
        <v>VP AND CHIEF FINANCIAL OFFICER</v>
      </c>
    </row>
    <row r="769" spans="1:49">
      <c r="A769" s="59">
        <v>2018</v>
      </c>
      <c r="B769" t="s">
        <v>137</v>
      </c>
      <c r="C769" t="s">
        <v>788</v>
      </c>
      <c r="D769" t="s">
        <v>789</v>
      </c>
      <c r="E769" t="s">
        <v>790</v>
      </c>
      <c r="F769" t="s">
        <v>795</v>
      </c>
      <c r="G769" t="s">
        <v>796</v>
      </c>
      <c r="H769" t="s">
        <v>791</v>
      </c>
      <c r="I769" s="170" t="s">
        <v>78</v>
      </c>
      <c r="J769" t="s">
        <v>79</v>
      </c>
      <c r="K769" t="s">
        <v>214</v>
      </c>
      <c r="L769" t="s">
        <v>695</v>
      </c>
      <c r="M769" t="s">
        <v>696</v>
      </c>
      <c r="N769" t="s">
        <v>217</v>
      </c>
      <c r="O769" t="s">
        <v>263</v>
      </c>
      <c r="P769" t="s">
        <v>379</v>
      </c>
      <c r="Q769" t="s">
        <v>379</v>
      </c>
      <c r="R769" t="s">
        <v>380</v>
      </c>
      <c r="S769" t="s">
        <v>264</v>
      </c>
      <c r="T769" t="s">
        <v>265</v>
      </c>
      <c r="U769" s="61" t="s">
        <v>266</v>
      </c>
      <c r="V769" t="s">
        <v>249</v>
      </c>
      <c r="W769" t="s">
        <v>263</v>
      </c>
      <c r="X769" s="59">
        <v>500</v>
      </c>
      <c r="Y769" s="59">
        <v>500</v>
      </c>
      <c r="AA769" s="146" t="str">
        <f t="shared" si="165"/>
        <v>EX</v>
      </c>
      <c r="AB769" s="146">
        <f t="shared" si="167"/>
        <v>0</v>
      </c>
      <c r="AC769" t="str">
        <f t="shared" si="158"/>
        <v>EX</v>
      </c>
      <c r="AD769" s="74">
        <f t="shared" si="159"/>
        <v>500</v>
      </c>
      <c r="AE769" s="74">
        <f t="shared" si="164"/>
        <v>500</v>
      </c>
      <c r="AF769">
        <v>1</v>
      </c>
      <c r="AG769">
        <v>0</v>
      </c>
      <c r="AH769" s="74">
        <v>0</v>
      </c>
      <c r="AJ769" s="74">
        <f t="shared" si="160"/>
        <v>0</v>
      </c>
      <c r="AK769" s="74">
        <f t="shared" si="166"/>
        <v>500</v>
      </c>
      <c r="AL769" t="str">
        <f t="shared" si="161"/>
        <v>N</v>
      </c>
      <c r="AN769" t="s">
        <v>80</v>
      </c>
      <c r="AO769" t="s">
        <v>79</v>
      </c>
      <c r="AP769" t="str">
        <f t="shared" si="162"/>
        <v>92</v>
      </c>
      <c r="AQ769" s="145" t="s">
        <v>1826</v>
      </c>
      <c r="AR769" t="str">
        <f t="shared" si="163"/>
        <v>1-Adjusted Base Budget</v>
      </c>
      <c r="AS769" s="145" t="s">
        <v>1827</v>
      </c>
      <c r="AT769" t="s">
        <v>213</v>
      </c>
      <c r="AV769" t="str">
        <f t="shared" si="157"/>
        <v>VPPF</v>
      </c>
      <c r="AW769" t="str">
        <f t="shared" si="156"/>
        <v>VP AND CHIEF FINANCIAL OFFICER</v>
      </c>
    </row>
    <row r="770" spans="1:49">
      <c r="A770" s="59">
        <v>2018</v>
      </c>
      <c r="B770" t="s">
        <v>137</v>
      </c>
      <c r="C770" t="s">
        <v>788</v>
      </c>
      <c r="D770" t="s">
        <v>789</v>
      </c>
      <c r="E770" t="s">
        <v>790</v>
      </c>
      <c r="F770" t="s">
        <v>228</v>
      </c>
      <c r="H770" t="s">
        <v>791</v>
      </c>
      <c r="I770" s="170" t="s">
        <v>78</v>
      </c>
      <c r="J770" t="s">
        <v>79</v>
      </c>
      <c r="K770" t="s">
        <v>214</v>
      </c>
      <c r="L770" t="s">
        <v>350</v>
      </c>
      <c r="M770" t="s">
        <v>351</v>
      </c>
      <c r="N770" t="s">
        <v>217</v>
      </c>
      <c r="O770" t="s">
        <v>263</v>
      </c>
      <c r="P770" t="s">
        <v>352</v>
      </c>
      <c r="Q770" t="s">
        <v>353</v>
      </c>
      <c r="R770" t="s">
        <v>354</v>
      </c>
      <c r="S770" t="s">
        <v>264</v>
      </c>
      <c r="T770" t="s">
        <v>265</v>
      </c>
      <c r="U770" s="61" t="s">
        <v>266</v>
      </c>
      <c r="V770" t="s">
        <v>249</v>
      </c>
      <c r="W770" t="s">
        <v>263</v>
      </c>
      <c r="X770" s="59">
        <v>850</v>
      </c>
      <c r="Y770" s="59">
        <v>850</v>
      </c>
      <c r="AA770" s="146" t="str">
        <f t="shared" si="165"/>
        <v>EX</v>
      </c>
      <c r="AB770" s="146">
        <f t="shared" si="167"/>
        <v>0</v>
      </c>
      <c r="AC770" t="str">
        <f t="shared" si="158"/>
        <v>EX</v>
      </c>
      <c r="AD770" s="74">
        <f t="shared" si="159"/>
        <v>850</v>
      </c>
      <c r="AE770" s="74">
        <f t="shared" si="164"/>
        <v>850</v>
      </c>
      <c r="AF770">
        <v>1</v>
      </c>
      <c r="AG770">
        <v>0</v>
      </c>
      <c r="AH770" s="74">
        <v>0</v>
      </c>
      <c r="AJ770" s="74">
        <f t="shared" si="160"/>
        <v>0</v>
      </c>
      <c r="AK770" s="74">
        <f t="shared" si="166"/>
        <v>850</v>
      </c>
      <c r="AL770" t="str">
        <f t="shared" si="161"/>
        <v>N</v>
      </c>
      <c r="AN770" t="s">
        <v>80</v>
      </c>
      <c r="AO770" t="s">
        <v>79</v>
      </c>
      <c r="AP770" t="str">
        <f t="shared" si="162"/>
        <v>92</v>
      </c>
      <c r="AQ770" s="145" t="s">
        <v>1826</v>
      </c>
      <c r="AR770" t="str">
        <f t="shared" si="163"/>
        <v>1-Adjusted Base Budget</v>
      </c>
      <c r="AS770" s="145" t="s">
        <v>1827</v>
      </c>
      <c r="AT770" t="s">
        <v>213</v>
      </c>
      <c r="AV770" t="str">
        <f t="shared" si="157"/>
        <v>VPPF</v>
      </c>
      <c r="AW770" t="str">
        <f t="shared" si="156"/>
        <v>VP AND CHIEF FINANCIAL OFFICER</v>
      </c>
    </row>
    <row r="771" spans="1:49">
      <c r="A771" s="59">
        <v>2018</v>
      </c>
      <c r="B771" t="s">
        <v>137</v>
      </c>
      <c r="C771" t="s">
        <v>788</v>
      </c>
      <c r="D771" t="s">
        <v>789</v>
      </c>
      <c r="E771" t="s">
        <v>790</v>
      </c>
      <c r="F771" t="s">
        <v>36</v>
      </c>
      <c r="G771" t="s">
        <v>792</v>
      </c>
      <c r="H771" t="s">
        <v>791</v>
      </c>
      <c r="I771" s="170" t="s">
        <v>78</v>
      </c>
      <c r="J771" t="s">
        <v>79</v>
      </c>
      <c r="K771" t="s">
        <v>214</v>
      </c>
      <c r="L771" t="s">
        <v>350</v>
      </c>
      <c r="M771" t="s">
        <v>351</v>
      </c>
      <c r="N771" t="s">
        <v>217</v>
      </c>
      <c r="O771" t="s">
        <v>263</v>
      </c>
      <c r="P771" t="s">
        <v>352</v>
      </c>
      <c r="Q771" t="s">
        <v>353</v>
      </c>
      <c r="R771" t="s">
        <v>354</v>
      </c>
      <c r="S771" t="s">
        <v>264</v>
      </c>
      <c r="T771" t="s">
        <v>265</v>
      </c>
      <c r="U771" s="61" t="s">
        <v>266</v>
      </c>
      <c r="V771" t="s">
        <v>249</v>
      </c>
      <c r="W771" t="s">
        <v>263</v>
      </c>
      <c r="X771" s="59">
        <v>350</v>
      </c>
      <c r="Y771" s="59">
        <v>350</v>
      </c>
      <c r="AA771" s="146" t="str">
        <f t="shared" si="165"/>
        <v>EX</v>
      </c>
      <c r="AB771" s="146">
        <f t="shared" si="167"/>
        <v>0</v>
      </c>
      <c r="AC771" t="str">
        <f t="shared" si="158"/>
        <v>EX</v>
      </c>
      <c r="AD771" s="74">
        <f t="shared" si="159"/>
        <v>350</v>
      </c>
      <c r="AE771" s="74">
        <f t="shared" si="164"/>
        <v>350</v>
      </c>
      <c r="AF771">
        <v>1</v>
      </c>
      <c r="AG771">
        <v>0</v>
      </c>
      <c r="AH771" s="74">
        <v>0</v>
      </c>
      <c r="AJ771" s="74">
        <f t="shared" si="160"/>
        <v>0</v>
      </c>
      <c r="AK771" s="74">
        <f t="shared" si="166"/>
        <v>350</v>
      </c>
      <c r="AL771" t="str">
        <f t="shared" si="161"/>
        <v>N</v>
      </c>
      <c r="AN771" t="s">
        <v>80</v>
      </c>
      <c r="AO771" t="s">
        <v>79</v>
      </c>
      <c r="AP771" t="str">
        <f t="shared" si="162"/>
        <v>92</v>
      </c>
      <c r="AQ771" s="145" t="s">
        <v>1826</v>
      </c>
      <c r="AR771" t="str">
        <f t="shared" si="163"/>
        <v>1-Adjusted Base Budget</v>
      </c>
      <c r="AS771" s="145" t="s">
        <v>1827</v>
      </c>
      <c r="AT771" t="s">
        <v>213</v>
      </c>
      <c r="AV771" t="str">
        <f t="shared" si="157"/>
        <v>VPPF</v>
      </c>
      <c r="AW771" t="str">
        <f t="shared" si="156"/>
        <v>VP AND CHIEF FINANCIAL OFFICER</v>
      </c>
    </row>
    <row r="772" spans="1:49">
      <c r="A772" s="59">
        <v>2018</v>
      </c>
      <c r="B772" t="s">
        <v>137</v>
      </c>
      <c r="C772" t="s">
        <v>788</v>
      </c>
      <c r="D772" t="s">
        <v>789</v>
      </c>
      <c r="E772" t="s">
        <v>790</v>
      </c>
      <c r="F772" t="s">
        <v>793</v>
      </c>
      <c r="G772" t="s">
        <v>794</v>
      </c>
      <c r="H772" t="s">
        <v>791</v>
      </c>
      <c r="I772" s="170" t="s">
        <v>78</v>
      </c>
      <c r="J772" t="s">
        <v>79</v>
      </c>
      <c r="K772" t="s">
        <v>214</v>
      </c>
      <c r="L772" t="s">
        <v>350</v>
      </c>
      <c r="M772" t="s">
        <v>351</v>
      </c>
      <c r="N772" t="s">
        <v>217</v>
      </c>
      <c r="O772" t="s">
        <v>263</v>
      </c>
      <c r="P772" t="s">
        <v>352</v>
      </c>
      <c r="Q772" t="s">
        <v>353</v>
      </c>
      <c r="R772" t="s">
        <v>354</v>
      </c>
      <c r="S772" t="s">
        <v>264</v>
      </c>
      <c r="T772" t="s">
        <v>265</v>
      </c>
      <c r="U772" s="61" t="s">
        <v>266</v>
      </c>
      <c r="V772" t="s">
        <v>249</v>
      </c>
      <c r="W772" t="s">
        <v>263</v>
      </c>
      <c r="X772" s="59">
        <v>750</v>
      </c>
      <c r="Y772" s="59">
        <v>750</v>
      </c>
      <c r="AA772" s="146" t="str">
        <f t="shared" si="165"/>
        <v>EX</v>
      </c>
      <c r="AB772" s="146">
        <f t="shared" si="167"/>
        <v>0</v>
      </c>
      <c r="AC772" t="str">
        <f t="shared" si="158"/>
        <v>EX</v>
      </c>
      <c r="AD772" s="74">
        <f t="shared" si="159"/>
        <v>750</v>
      </c>
      <c r="AE772" s="74">
        <f t="shared" si="164"/>
        <v>750</v>
      </c>
      <c r="AF772">
        <v>1</v>
      </c>
      <c r="AG772">
        <v>0</v>
      </c>
      <c r="AH772" s="74">
        <v>0</v>
      </c>
      <c r="AJ772" s="74">
        <f t="shared" si="160"/>
        <v>0</v>
      </c>
      <c r="AK772" s="74">
        <f t="shared" si="166"/>
        <v>750</v>
      </c>
      <c r="AL772" t="str">
        <f t="shared" si="161"/>
        <v>N</v>
      </c>
      <c r="AN772" t="s">
        <v>80</v>
      </c>
      <c r="AO772" t="s">
        <v>79</v>
      </c>
      <c r="AP772" t="str">
        <f t="shared" si="162"/>
        <v>92</v>
      </c>
      <c r="AQ772" s="145" t="s">
        <v>1826</v>
      </c>
      <c r="AR772" t="str">
        <f t="shared" si="163"/>
        <v>1-Adjusted Base Budget</v>
      </c>
      <c r="AS772" s="145" t="s">
        <v>1827</v>
      </c>
      <c r="AT772" t="s">
        <v>213</v>
      </c>
      <c r="AV772" t="str">
        <f t="shared" si="157"/>
        <v>VPPF</v>
      </c>
      <c r="AW772" t="str">
        <f t="shared" si="156"/>
        <v>VP AND CHIEF FINANCIAL OFFICER</v>
      </c>
    </row>
    <row r="773" spans="1:49">
      <c r="A773" s="59">
        <v>2018</v>
      </c>
      <c r="B773" t="s">
        <v>137</v>
      </c>
      <c r="C773" t="s">
        <v>788</v>
      </c>
      <c r="D773" t="s">
        <v>789</v>
      </c>
      <c r="E773" t="s">
        <v>790</v>
      </c>
      <c r="F773" t="s">
        <v>795</v>
      </c>
      <c r="G773" t="s">
        <v>796</v>
      </c>
      <c r="H773" t="s">
        <v>791</v>
      </c>
      <c r="I773" s="170" t="s">
        <v>78</v>
      </c>
      <c r="J773" t="s">
        <v>79</v>
      </c>
      <c r="K773" t="s">
        <v>214</v>
      </c>
      <c r="L773" t="s">
        <v>350</v>
      </c>
      <c r="M773" t="s">
        <v>351</v>
      </c>
      <c r="N773" t="s">
        <v>217</v>
      </c>
      <c r="O773" t="s">
        <v>263</v>
      </c>
      <c r="P773" t="s">
        <v>352</v>
      </c>
      <c r="Q773" t="s">
        <v>353</v>
      </c>
      <c r="R773" t="s">
        <v>354</v>
      </c>
      <c r="S773" t="s">
        <v>264</v>
      </c>
      <c r="T773" t="s">
        <v>265</v>
      </c>
      <c r="U773" s="61" t="s">
        <v>266</v>
      </c>
      <c r="V773" t="s">
        <v>249</v>
      </c>
      <c r="W773" t="s">
        <v>263</v>
      </c>
      <c r="X773" s="59">
        <v>450</v>
      </c>
      <c r="Y773" s="59">
        <v>450</v>
      </c>
      <c r="AA773" s="146" t="str">
        <f t="shared" si="165"/>
        <v>EX</v>
      </c>
      <c r="AB773" s="146">
        <f t="shared" si="167"/>
        <v>0</v>
      </c>
      <c r="AC773" t="str">
        <f t="shared" si="158"/>
        <v>EX</v>
      </c>
      <c r="AD773" s="74">
        <f t="shared" si="159"/>
        <v>450</v>
      </c>
      <c r="AE773" s="74">
        <f t="shared" si="164"/>
        <v>450</v>
      </c>
      <c r="AF773">
        <v>1</v>
      </c>
      <c r="AG773">
        <v>0</v>
      </c>
      <c r="AH773" s="74">
        <v>0</v>
      </c>
      <c r="AJ773" s="74">
        <f t="shared" si="160"/>
        <v>0</v>
      </c>
      <c r="AK773" s="74">
        <f t="shared" si="166"/>
        <v>450</v>
      </c>
      <c r="AL773" t="str">
        <f t="shared" si="161"/>
        <v>N</v>
      </c>
      <c r="AN773" t="s">
        <v>80</v>
      </c>
      <c r="AO773" t="s">
        <v>79</v>
      </c>
      <c r="AP773" t="str">
        <f t="shared" si="162"/>
        <v>92</v>
      </c>
      <c r="AQ773" s="145" t="s">
        <v>1826</v>
      </c>
      <c r="AR773" t="str">
        <f t="shared" si="163"/>
        <v>1-Adjusted Base Budget</v>
      </c>
      <c r="AS773" s="145" t="s">
        <v>1827</v>
      </c>
      <c r="AT773" t="s">
        <v>213</v>
      </c>
      <c r="AV773" t="str">
        <f t="shared" si="157"/>
        <v>VPPF</v>
      </c>
      <c r="AW773" t="str">
        <f t="shared" si="156"/>
        <v>VP AND CHIEF FINANCIAL OFFICER</v>
      </c>
    </row>
    <row r="774" spans="1:49">
      <c r="A774" s="59">
        <v>2018</v>
      </c>
      <c r="B774" t="s">
        <v>137</v>
      </c>
      <c r="C774" t="s">
        <v>788</v>
      </c>
      <c r="D774" t="s">
        <v>789</v>
      </c>
      <c r="E774" t="s">
        <v>790</v>
      </c>
      <c r="F774" t="s">
        <v>228</v>
      </c>
      <c r="H774" t="s">
        <v>791</v>
      </c>
      <c r="I774" s="170" t="s">
        <v>78</v>
      </c>
      <c r="J774" t="s">
        <v>79</v>
      </c>
      <c r="K774" t="s">
        <v>214</v>
      </c>
      <c r="L774" t="s">
        <v>497</v>
      </c>
      <c r="M774" t="s">
        <v>498</v>
      </c>
      <c r="N774" t="s">
        <v>217</v>
      </c>
      <c r="O774" t="s">
        <v>263</v>
      </c>
      <c r="P774" t="s">
        <v>362</v>
      </c>
      <c r="Q774" t="s">
        <v>363</v>
      </c>
      <c r="R774" t="s">
        <v>364</v>
      </c>
      <c r="S774" t="s">
        <v>264</v>
      </c>
      <c r="T774" t="s">
        <v>265</v>
      </c>
      <c r="U774" s="61" t="s">
        <v>266</v>
      </c>
      <c r="V774" t="s">
        <v>249</v>
      </c>
      <c r="W774" t="s">
        <v>263</v>
      </c>
      <c r="X774" s="59">
        <v>25</v>
      </c>
      <c r="Y774" s="59">
        <v>25</v>
      </c>
      <c r="AA774" s="146" t="str">
        <f t="shared" si="165"/>
        <v>EX</v>
      </c>
      <c r="AB774" s="146">
        <f t="shared" si="167"/>
        <v>0</v>
      </c>
      <c r="AC774" t="str">
        <f t="shared" si="158"/>
        <v>EX</v>
      </c>
      <c r="AD774" s="74">
        <f t="shared" si="159"/>
        <v>25</v>
      </c>
      <c r="AE774" s="74">
        <f t="shared" si="164"/>
        <v>25</v>
      </c>
      <c r="AF774">
        <v>1</v>
      </c>
      <c r="AG774">
        <v>0</v>
      </c>
      <c r="AH774" s="74">
        <v>0</v>
      </c>
      <c r="AJ774" s="74">
        <f t="shared" si="160"/>
        <v>0</v>
      </c>
      <c r="AK774" s="74">
        <f t="shared" si="166"/>
        <v>25</v>
      </c>
      <c r="AL774" t="str">
        <f t="shared" si="161"/>
        <v>N</v>
      </c>
      <c r="AN774" t="s">
        <v>80</v>
      </c>
      <c r="AO774" t="s">
        <v>79</v>
      </c>
      <c r="AP774" t="str">
        <f t="shared" si="162"/>
        <v>92</v>
      </c>
      <c r="AQ774" s="145" t="s">
        <v>1826</v>
      </c>
      <c r="AR774" t="str">
        <f t="shared" si="163"/>
        <v>1-Adjusted Base Budget</v>
      </c>
      <c r="AS774" s="145" t="s">
        <v>1827</v>
      </c>
      <c r="AT774" t="s">
        <v>213</v>
      </c>
      <c r="AV774" t="str">
        <f t="shared" si="157"/>
        <v>VPPF</v>
      </c>
      <c r="AW774" t="str">
        <f t="shared" ref="AW774:AW837" si="168" xml:space="preserve"> IF(AND($AN774="UAVP",$Z774="OE"),$AO774 &amp; "-ONLINE EDUCATION",IF(AND($AN774="VPIT",OR($Z774="SS",$Z774="IT")),$AO774 &amp; "-SHARED SERVICES",$AO774))</f>
        <v>VP AND CHIEF FINANCIAL OFFICER</v>
      </c>
    </row>
    <row r="775" spans="1:49">
      <c r="A775" s="59">
        <v>2018</v>
      </c>
      <c r="B775" t="s">
        <v>137</v>
      </c>
      <c r="C775" t="s">
        <v>788</v>
      </c>
      <c r="D775" t="s">
        <v>789</v>
      </c>
      <c r="E775" t="s">
        <v>790</v>
      </c>
      <c r="F775" t="s">
        <v>793</v>
      </c>
      <c r="G775" t="s">
        <v>794</v>
      </c>
      <c r="H775" t="s">
        <v>791</v>
      </c>
      <c r="I775" s="170" t="s">
        <v>78</v>
      </c>
      <c r="J775" t="s">
        <v>79</v>
      </c>
      <c r="K775" t="s">
        <v>214</v>
      </c>
      <c r="L775" t="s">
        <v>497</v>
      </c>
      <c r="M775" t="s">
        <v>498</v>
      </c>
      <c r="N775" t="s">
        <v>217</v>
      </c>
      <c r="O775" t="s">
        <v>263</v>
      </c>
      <c r="P775" t="s">
        <v>362</v>
      </c>
      <c r="Q775" t="s">
        <v>363</v>
      </c>
      <c r="R775" t="s">
        <v>364</v>
      </c>
      <c r="S775" t="s">
        <v>264</v>
      </c>
      <c r="T775" t="s">
        <v>265</v>
      </c>
      <c r="U775" s="61" t="s">
        <v>266</v>
      </c>
      <c r="V775" t="s">
        <v>249</v>
      </c>
      <c r="W775" t="s">
        <v>263</v>
      </c>
      <c r="X775" s="59">
        <v>25</v>
      </c>
      <c r="Y775" s="59">
        <v>25</v>
      </c>
      <c r="AA775" s="146" t="str">
        <f t="shared" si="165"/>
        <v>EX</v>
      </c>
      <c r="AB775" s="146">
        <f t="shared" si="167"/>
        <v>0</v>
      </c>
      <c r="AC775" t="str">
        <f t="shared" si="158"/>
        <v>EX</v>
      </c>
      <c r="AD775" s="74">
        <f t="shared" si="159"/>
        <v>25</v>
      </c>
      <c r="AE775" s="74">
        <f t="shared" si="164"/>
        <v>25</v>
      </c>
      <c r="AF775">
        <v>1</v>
      </c>
      <c r="AG775">
        <v>0</v>
      </c>
      <c r="AH775" s="74">
        <v>0</v>
      </c>
      <c r="AJ775" s="74">
        <f t="shared" si="160"/>
        <v>0</v>
      </c>
      <c r="AK775" s="74">
        <f t="shared" si="166"/>
        <v>25</v>
      </c>
      <c r="AL775" t="str">
        <f t="shared" si="161"/>
        <v>N</v>
      </c>
      <c r="AN775" t="s">
        <v>80</v>
      </c>
      <c r="AO775" t="s">
        <v>79</v>
      </c>
      <c r="AP775" t="str">
        <f t="shared" si="162"/>
        <v>92</v>
      </c>
      <c r="AQ775" s="145" t="s">
        <v>1826</v>
      </c>
      <c r="AR775" t="str">
        <f t="shared" si="163"/>
        <v>1-Adjusted Base Budget</v>
      </c>
      <c r="AS775" s="145" t="s">
        <v>1827</v>
      </c>
      <c r="AT775" t="s">
        <v>213</v>
      </c>
      <c r="AV775" t="str">
        <f t="shared" si="157"/>
        <v>VPPF</v>
      </c>
      <c r="AW775" t="str">
        <f t="shared" si="168"/>
        <v>VP AND CHIEF FINANCIAL OFFICER</v>
      </c>
    </row>
    <row r="776" spans="1:49">
      <c r="A776" s="59">
        <v>2018</v>
      </c>
      <c r="B776" t="s">
        <v>137</v>
      </c>
      <c r="C776" t="s">
        <v>788</v>
      </c>
      <c r="D776" t="s">
        <v>789</v>
      </c>
      <c r="E776" t="s">
        <v>790</v>
      </c>
      <c r="F776" t="s">
        <v>795</v>
      </c>
      <c r="G776" t="s">
        <v>796</v>
      </c>
      <c r="H776" t="s">
        <v>791</v>
      </c>
      <c r="I776" s="170" t="s">
        <v>78</v>
      </c>
      <c r="J776" t="s">
        <v>79</v>
      </c>
      <c r="K776" t="s">
        <v>214</v>
      </c>
      <c r="L776" t="s">
        <v>497</v>
      </c>
      <c r="M776" t="s">
        <v>498</v>
      </c>
      <c r="N776" t="s">
        <v>217</v>
      </c>
      <c r="O776" t="s">
        <v>263</v>
      </c>
      <c r="P776" t="s">
        <v>362</v>
      </c>
      <c r="Q776" t="s">
        <v>363</v>
      </c>
      <c r="R776" t="s">
        <v>364</v>
      </c>
      <c r="S776" t="s">
        <v>264</v>
      </c>
      <c r="T776" t="s">
        <v>265</v>
      </c>
      <c r="U776" s="61" t="s">
        <v>266</v>
      </c>
      <c r="V776" t="s">
        <v>249</v>
      </c>
      <c r="W776" t="s">
        <v>263</v>
      </c>
      <c r="X776" s="59">
        <v>25</v>
      </c>
      <c r="Y776" s="59">
        <v>25</v>
      </c>
      <c r="AA776" s="146" t="str">
        <f t="shared" si="165"/>
        <v>EX</v>
      </c>
      <c r="AB776" s="146">
        <f t="shared" si="167"/>
        <v>0</v>
      </c>
      <c r="AC776" t="str">
        <f t="shared" si="158"/>
        <v>EX</v>
      </c>
      <c r="AD776" s="74">
        <f t="shared" si="159"/>
        <v>25</v>
      </c>
      <c r="AE776" s="74">
        <f t="shared" si="164"/>
        <v>25</v>
      </c>
      <c r="AF776">
        <v>1</v>
      </c>
      <c r="AG776">
        <v>0</v>
      </c>
      <c r="AH776" s="74">
        <v>0</v>
      </c>
      <c r="AJ776" s="74">
        <f t="shared" si="160"/>
        <v>0</v>
      </c>
      <c r="AK776" s="74">
        <f t="shared" si="166"/>
        <v>25</v>
      </c>
      <c r="AL776" t="str">
        <f t="shared" si="161"/>
        <v>N</v>
      </c>
      <c r="AN776" t="s">
        <v>80</v>
      </c>
      <c r="AO776" t="s">
        <v>79</v>
      </c>
      <c r="AP776" t="str">
        <f t="shared" si="162"/>
        <v>92</v>
      </c>
      <c r="AQ776" s="145" t="s">
        <v>1826</v>
      </c>
      <c r="AR776" t="str">
        <f t="shared" si="163"/>
        <v>1-Adjusted Base Budget</v>
      </c>
      <c r="AS776" s="145" t="s">
        <v>1827</v>
      </c>
      <c r="AT776" t="s">
        <v>213</v>
      </c>
      <c r="AV776" t="str">
        <f t="shared" si="157"/>
        <v>VPPF</v>
      </c>
      <c r="AW776" t="str">
        <f t="shared" si="168"/>
        <v>VP AND CHIEF FINANCIAL OFFICER</v>
      </c>
    </row>
    <row r="777" spans="1:49">
      <c r="A777" s="59">
        <v>2018</v>
      </c>
      <c r="B777" t="s">
        <v>137</v>
      </c>
      <c r="C777" t="s">
        <v>788</v>
      </c>
      <c r="D777" t="s">
        <v>789</v>
      </c>
      <c r="E777" t="s">
        <v>790</v>
      </c>
      <c r="F777" t="s">
        <v>795</v>
      </c>
      <c r="G777" t="s">
        <v>796</v>
      </c>
      <c r="H777" t="s">
        <v>791</v>
      </c>
      <c r="I777" s="170" t="s">
        <v>78</v>
      </c>
      <c r="J777" t="s">
        <v>79</v>
      </c>
      <c r="K777" t="s">
        <v>214</v>
      </c>
      <c r="L777" t="s">
        <v>381</v>
      </c>
      <c r="M777" t="s">
        <v>382</v>
      </c>
      <c r="N777" t="s">
        <v>217</v>
      </c>
      <c r="O777" t="s">
        <v>263</v>
      </c>
      <c r="P777" t="s">
        <v>362</v>
      </c>
      <c r="Q777" t="s">
        <v>363</v>
      </c>
      <c r="R777" t="s">
        <v>364</v>
      </c>
      <c r="S777" t="s">
        <v>264</v>
      </c>
      <c r="T777" t="s">
        <v>265</v>
      </c>
      <c r="U777" s="61" t="s">
        <v>266</v>
      </c>
      <c r="V777" t="s">
        <v>249</v>
      </c>
      <c r="W777" t="s">
        <v>263</v>
      </c>
      <c r="X777" s="59">
        <v>50</v>
      </c>
      <c r="Y777" s="59">
        <v>50</v>
      </c>
      <c r="AA777" s="146" t="str">
        <f t="shared" si="165"/>
        <v>EX</v>
      </c>
      <c r="AB777" s="146">
        <f t="shared" si="167"/>
        <v>0</v>
      </c>
      <c r="AC777" t="str">
        <f t="shared" si="158"/>
        <v>EX</v>
      </c>
      <c r="AD777" s="74">
        <f t="shared" si="159"/>
        <v>50</v>
      </c>
      <c r="AE777" s="74">
        <f t="shared" si="164"/>
        <v>50</v>
      </c>
      <c r="AF777">
        <v>1</v>
      </c>
      <c r="AG777">
        <v>0</v>
      </c>
      <c r="AH777" s="74">
        <v>0</v>
      </c>
      <c r="AJ777" s="74">
        <f t="shared" si="160"/>
        <v>0</v>
      </c>
      <c r="AK777" s="74">
        <f t="shared" si="166"/>
        <v>50</v>
      </c>
      <c r="AL777" t="str">
        <f t="shared" si="161"/>
        <v>N</v>
      </c>
      <c r="AN777" t="s">
        <v>80</v>
      </c>
      <c r="AO777" t="s">
        <v>79</v>
      </c>
      <c r="AP777" t="str">
        <f t="shared" si="162"/>
        <v>92</v>
      </c>
      <c r="AQ777" s="145" t="s">
        <v>1826</v>
      </c>
      <c r="AR777" t="str">
        <f t="shared" si="163"/>
        <v>1-Adjusted Base Budget</v>
      </c>
      <c r="AS777" s="145" t="s">
        <v>1827</v>
      </c>
      <c r="AT777" t="s">
        <v>213</v>
      </c>
      <c r="AV777" t="str">
        <f t="shared" si="157"/>
        <v>VPPF</v>
      </c>
      <c r="AW777" t="str">
        <f t="shared" si="168"/>
        <v>VP AND CHIEF FINANCIAL OFFICER</v>
      </c>
    </row>
    <row r="778" spans="1:49">
      <c r="A778" s="59">
        <v>2018</v>
      </c>
      <c r="B778" t="s">
        <v>137</v>
      </c>
      <c r="C778" t="s">
        <v>788</v>
      </c>
      <c r="D778" t="s">
        <v>789</v>
      </c>
      <c r="E778" t="s">
        <v>790</v>
      </c>
      <c r="F778" t="s">
        <v>228</v>
      </c>
      <c r="H778" t="s">
        <v>791</v>
      </c>
      <c r="I778" s="170" t="s">
        <v>78</v>
      </c>
      <c r="J778" t="s">
        <v>79</v>
      </c>
      <c r="K778" t="s">
        <v>214</v>
      </c>
      <c r="L778" t="s">
        <v>525</v>
      </c>
      <c r="M778" t="s">
        <v>526</v>
      </c>
      <c r="N778" t="s">
        <v>217</v>
      </c>
      <c r="O778" t="s">
        <v>263</v>
      </c>
      <c r="P778" t="s">
        <v>379</v>
      </c>
      <c r="Q778" t="s">
        <v>379</v>
      </c>
      <c r="R778" t="s">
        <v>380</v>
      </c>
      <c r="S778" t="s">
        <v>264</v>
      </c>
      <c r="T778" t="s">
        <v>265</v>
      </c>
      <c r="U778" s="61" t="s">
        <v>266</v>
      </c>
      <c r="V778" t="s">
        <v>249</v>
      </c>
      <c r="W778" t="s">
        <v>263</v>
      </c>
      <c r="X778" s="59">
        <v>481</v>
      </c>
      <c r="Y778" s="59">
        <v>481</v>
      </c>
      <c r="AA778" s="146" t="str">
        <f t="shared" si="165"/>
        <v>EX</v>
      </c>
      <c r="AB778" s="146">
        <f t="shared" si="167"/>
        <v>0</v>
      </c>
      <c r="AC778" t="str">
        <f t="shared" si="158"/>
        <v>EX</v>
      </c>
      <c r="AD778" s="74">
        <f t="shared" si="159"/>
        <v>481</v>
      </c>
      <c r="AE778" s="74">
        <f t="shared" si="164"/>
        <v>481</v>
      </c>
      <c r="AF778">
        <v>1</v>
      </c>
      <c r="AG778">
        <v>0</v>
      </c>
      <c r="AH778" s="74">
        <v>0</v>
      </c>
      <c r="AJ778" s="74">
        <f t="shared" si="160"/>
        <v>0</v>
      </c>
      <c r="AK778" s="74">
        <f t="shared" si="166"/>
        <v>481</v>
      </c>
      <c r="AL778" t="str">
        <f t="shared" si="161"/>
        <v>N</v>
      </c>
      <c r="AN778" t="s">
        <v>80</v>
      </c>
      <c r="AO778" t="s">
        <v>79</v>
      </c>
      <c r="AP778" t="str">
        <f t="shared" si="162"/>
        <v>92</v>
      </c>
      <c r="AQ778" s="145" t="s">
        <v>1826</v>
      </c>
      <c r="AR778" t="str">
        <f t="shared" si="163"/>
        <v>1-Adjusted Base Budget</v>
      </c>
      <c r="AS778" s="145" t="s">
        <v>1827</v>
      </c>
      <c r="AT778" t="s">
        <v>213</v>
      </c>
      <c r="AV778" t="str">
        <f t="shared" si="157"/>
        <v>VPPF</v>
      </c>
      <c r="AW778" t="str">
        <f t="shared" si="168"/>
        <v>VP AND CHIEF FINANCIAL OFFICER</v>
      </c>
    </row>
    <row r="779" spans="1:49">
      <c r="A779" s="59">
        <v>2018</v>
      </c>
      <c r="B779" t="s">
        <v>137</v>
      </c>
      <c r="C779" t="s">
        <v>788</v>
      </c>
      <c r="D779" t="s">
        <v>789</v>
      </c>
      <c r="E779" t="s">
        <v>790</v>
      </c>
      <c r="F779" t="s">
        <v>795</v>
      </c>
      <c r="G779" t="s">
        <v>796</v>
      </c>
      <c r="H779" t="s">
        <v>791</v>
      </c>
      <c r="I779" s="170" t="s">
        <v>78</v>
      </c>
      <c r="J779" t="s">
        <v>79</v>
      </c>
      <c r="K779" t="s">
        <v>214</v>
      </c>
      <c r="L779" t="s">
        <v>786</v>
      </c>
      <c r="M779" t="s">
        <v>787</v>
      </c>
      <c r="N779" t="s">
        <v>217</v>
      </c>
      <c r="O779" t="s">
        <v>263</v>
      </c>
      <c r="P779" t="s">
        <v>533</v>
      </c>
      <c r="Q779" t="s">
        <v>534</v>
      </c>
      <c r="R779" t="s">
        <v>535</v>
      </c>
      <c r="S779" t="s">
        <v>264</v>
      </c>
      <c r="T779" t="s">
        <v>265</v>
      </c>
      <c r="U779" s="61" t="s">
        <v>266</v>
      </c>
      <c r="V779" t="s">
        <v>249</v>
      </c>
      <c r="W779" t="s">
        <v>263</v>
      </c>
      <c r="X779" s="59">
        <v>250</v>
      </c>
      <c r="Y779" s="59">
        <v>250</v>
      </c>
      <c r="AA779" s="146" t="str">
        <f t="shared" si="165"/>
        <v>EX</v>
      </c>
      <c r="AB779" s="146">
        <f t="shared" si="167"/>
        <v>0</v>
      </c>
      <c r="AC779" t="str">
        <f t="shared" si="158"/>
        <v>EX</v>
      </c>
      <c r="AD779" s="74">
        <f t="shared" si="159"/>
        <v>250</v>
      </c>
      <c r="AE779" s="74">
        <f t="shared" si="164"/>
        <v>250</v>
      </c>
      <c r="AF779">
        <v>1</v>
      </c>
      <c r="AG779">
        <v>0</v>
      </c>
      <c r="AH779" s="74">
        <v>0</v>
      </c>
      <c r="AJ779" s="74">
        <f t="shared" si="160"/>
        <v>0</v>
      </c>
      <c r="AK779" s="74">
        <f t="shared" si="166"/>
        <v>250</v>
      </c>
      <c r="AL779" t="str">
        <f t="shared" si="161"/>
        <v>N</v>
      </c>
      <c r="AN779" t="s">
        <v>80</v>
      </c>
      <c r="AO779" t="s">
        <v>79</v>
      </c>
      <c r="AP779" t="str">
        <f t="shared" si="162"/>
        <v>92</v>
      </c>
      <c r="AQ779" s="145" t="s">
        <v>1826</v>
      </c>
      <c r="AR779" t="str">
        <f t="shared" si="163"/>
        <v>1-Adjusted Base Budget</v>
      </c>
      <c r="AS779" s="145" t="s">
        <v>1827</v>
      </c>
      <c r="AT779" t="s">
        <v>213</v>
      </c>
      <c r="AV779" t="str">
        <f t="shared" si="157"/>
        <v>VPPF</v>
      </c>
      <c r="AW779" t="str">
        <f t="shared" si="168"/>
        <v>VP AND CHIEF FINANCIAL OFFICER</v>
      </c>
    </row>
    <row r="780" spans="1:49">
      <c r="A780" s="59">
        <v>2018</v>
      </c>
      <c r="B780" t="s">
        <v>137</v>
      </c>
      <c r="C780" t="s">
        <v>788</v>
      </c>
      <c r="D780" t="s">
        <v>789</v>
      </c>
      <c r="E780" t="s">
        <v>790</v>
      </c>
      <c r="F780" t="s">
        <v>228</v>
      </c>
      <c r="H780" t="s">
        <v>791</v>
      </c>
      <c r="I780" s="170" t="s">
        <v>78</v>
      </c>
      <c r="J780" t="s">
        <v>79</v>
      </c>
      <c r="K780" t="s">
        <v>214</v>
      </c>
      <c r="L780" t="s">
        <v>529</v>
      </c>
      <c r="M780" t="s">
        <v>530</v>
      </c>
      <c r="N780" t="s">
        <v>217</v>
      </c>
      <c r="O780" t="s">
        <v>263</v>
      </c>
      <c r="P780" t="s">
        <v>393</v>
      </c>
      <c r="Q780" t="s">
        <v>394</v>
      </c>
      <c r="R780" t="s">
        <v>395</v>
      </c>
      <c r="S780" t="s">
        <v>264</v>
      </c>
      <c r="T780" t="s">
        <v>265</v>
      </c>
      <c r="U780" s="61" t="s">
        <v>266</v>
      </c>
      <c r="V780" t="s">
        <v>249</v>
      </c>
      <c r="W780" t="s">
        <v>263</v>
      </c>
      <c r="X780" s="59">
        <v>2744</v>
      </c>
      <c r="Y780" s="59">
        <v>2744</v>
      </c>
      <c r="AA780" s="146" t="str">
        <f t="shared" si="165"/>
        <v>EX</v>
      </c>
      <c r="AB780" s="146">
        <f t="shared" si="167"/>
        <v>0</v>
      </c>
      <c r="AC780" t="str">
        <f t="shared" si="158"/>
        <v>EX</v>
      </c>
      <c r="AD780" s="74">
        <f t="shared" si="159"/>
        <v>2744</v>
      </c>
      <c r="AE780" s="74">
        <f t="shared" si="164"/>
        <v>2744</v>
      </c>
      <c r="AF780">
        <v>1</v>
      </c>
      <c r="AG780">
        <v>0</v>
      </c>
      <c r="AH780" s="74">
        <v>0</v>
      </c>
      <c r="AJ780" s="74">
        <f t="shared" si="160"/>
        <v>0</v>
      </c>
      <c r="AK780" s="74">
        <f t="shared" si="166"/>
        <v>2744</v>
      </c>
      <c r="AL780" t="str">
        <f t="shared" si="161"/>
        <v>N</v>
      </c>
      <c r="AN780" t="s">
        <v>80</v>
      </c>
      <c r="AO780" t="s">
        <v>79</v>
      </c>
      <c r="AP780" t="str">
        <f t="shared" si="162"/>
        <v>92</v>
      </c>
      <c r="AQ780" s="145" t="s">
        <v>1826</v>
      </c>
      <c r="AR780" t="str">
        <f t="shared" si="163"/>
        <v>1-Adjusted Base Budget</v>
      </c>
      <c r="AS780" s="145" t="s">
        <v>1827</v>
      </c>
      <c r="AT780" t="s">
        <v>213</v>
      </c>
      <c r="AV780" t="str">
        <f t="shared" ref="AV780:AV843" si="169">IF(AND($AN780="UAVP",$Z780="OE"),$AN780 &amp; "-OE",IF(AND($AN780="VPIT",OR($Z780="SS",$Z780="IT")),$AN780 &amp; "-SS",$AN780))</f>
        <v>VPPF</v>
      </c>
      <c r="AW780" t="str">
        <f t="shared" si="168"/>
        <v>VP AND CHIEF FINANCIAL OFFICER</v>
      </c>
    </row>
    <row r="781" spans="1:49">
      <c r="A781" s="59">
        <v>2018</v>
      </c>
      <c r="B781" t="s">
        <v>137</v>
      </c>
      <c r="C781" t="s">
        <v>788</v>
      </c>
      <c r="D781" t="s">
        <v>789</v>
      </c>
      <c r="E781" t="s">
        <v>790</v>
      </c>
      <c r="F781" t="s">
        <v>36</v>
      </c>
      <c r="G781" t="s">
        <v>792</v>
      </c>
      <c r="H781" t="s">
        <v>791</v>
      </c>
      <c r="I781" s="170" t="s">
        <v>78</v>
      </c>
      <c r="J781" t="s">
        <v>79</v>
      </c>
      <c r="K781" t="s">
        <v>214</v>
      </c>
      <c r="L781" t="s">
        <v>529</v>
      </c>
      <c r="M781" t="s">
        <v>530</v>
      </c>
      <c r="N781" t="s">
        <v>217</v>
      </c>
      <c r="O781" t="s">
        <v>263</v>
      </c>
      <c r="P781" t="s">
        <v>393</v>
      </c>
      <c r="Q781" t="s">
        <v>394</v>
      </c>
      <c r="R781" t="s">
        <v>395</v>
      </c>
      <c r="S781" t="s">
        <v>264</v>
      </c>
      <c r="T781" t="s">
        <v>265</v>
      </c>
      <c r="U781" s="61" t="s">
        <v>266</v>
      </c>
      <c r="V781" t="s">
        <v>249</v>
      </c>
      <c r="W781" t="s">
        <v>263</v>
      </c>
      <c r="X781" s="59">
        <v>2309</v>
      </c>
      <c r="Y781" s="59">
        <v>2309</v>
      </c>
      <c r="AA781" s="146" t="str">
        <f t="shared" si="165"/>
        <v>EX</v>
      </c>
      <c r="AB781" s="146">
        <f t="shared" si="167"/>
        <v>0</v>
      </c>
      <c r="AC781" t="str">
        <f t="shared" si="158"/>
        <v>EX</v>
      </c>
      <c r="AD781" s="74">
        <f t="shared" si="159"/>
        <v>2309</v>
      </c>
      <c r="AE781" s="74">
        <f t="shared" si="164"/>
        <v>2309</v>
      </c>
      <c r="AF781">
        <v>1</v>
      </c>
      <c r="AG781">
        <v>0</v>
      </c>
      <c r="AH781" s="74">
        <v>0</v>
      </c>
      <c r="AJ781" s="74">
        <f t="shared" si="160"/>
        <v>0</v>
      </c>
      <c r="AK781" s="74">
        <f t="shared" si="166"/>
        <v>2309</v>
      </c>
      <c r="AL781" t="str">
        <f t="shared" si="161"/>
        <v>N</v>
      </c>
      <c r="AN781" t="s">
        <v>80</v>
      </c>
      <c r="AO781" t="s">
        <v>79</v>
      </c>
      <c r="AP781" t="str">
        <f t="shared" si="162"/>
        <v>92</v>
      </c>
      <c r="AQ781" s="145" t="s">
        <v>1826</v>
      </c>
      <c r="AR781" t="str">
        <f t="shared" si="163"/>
        <v>1-Adjusted Base Budget</v>
      </c>
      <c r="AS781" s="145" t="s">
        <v>1827</v>
      </c>
      <c r="AT781" t="s">
        <v>213</v>
      </c>
      <c r="AV781" t="str">
        <f t="shared" si="169"/>
        <v>VPPF</v>
      </c>
      <c r="AW781" t="str">
        <f t="shared" si="168"/>
        <v>VP AND CHIEF FINANCIAL OFFICER</v>
      </c>
    </row>
    <row r="782" spans="1:49">
      <c r="A782" s="59">
        <v>2018</v>
      </c>
      <c r="B782" t="s">
        <v>137</v>
      </c>
      <c r="C782" t="s">
        <v>788</v>
      </c>
      <c r="D782" t="s">
        <v>789</v>
      </c>
      <c r="E782" t="s">
        <v>790</v>
      </c>
      <c r="F782" t="s">
        <v>793</v>
      </c>
      <c r="G782" t="s">
        <v>794</v>
      </c>
      <c r="H782" t="s">
        <v>791</v>
      </c>
      <c r="I782" s="170" t="s">
        <v>78</v>
      </c>
      <c r="J782" t="s">
        <v>79</v>
      </c>
      <c r="K782" t="s">
        <v>214</v>
      </c>
      <c r="L782" t="s">
        <v>529</v>
      </c>
      <c r="M782" t="s">
        <v>530</v>
      </c>
      <c r="N782" t="s">
        <v>217</v>
      </c>
      <c r="O782" t="s">
        <v>263</v>
      </c>
      <c r="P782" t="s">
        <v>393</v>
      </c>
      <c r="Q782" t="s">
        <v>394</v>
      </c>
      <c r="R782" t="s">
        <v>395</v>
      </c>
      <c r="S782" t="s">
        <v>264</v>
      </c>
      <c r="T782" t="s">
        <v>265</v>
      </c>
      <c r="U782" s="61" t="s">
        <v>266</v>
      </c>
      <c r="V782" t="s">
        <v>249</v>
      </c>
      <c r="W782" t="s">
        <v>263</v>
      </c>
      <c r="X782" s="59">
        <v>5924</v>
      </c>
      <c r="Y782" s="59">
        <v>5924</v>
      </c>
      <c r="AA782" s="146" t="str">
        <f t="shared" si="165"/>
        <v>EX</v>
      </c>
      <c r="AB782" s="146">
        <f t="shared" si="167"/>
        <v>0</v>
      </c>
      <c r="AC782" t="str">
        <f t="shared" si="158"/>
        <v>EX</v>
      </c>
      <c r="AD782" s="74">
        <f t="shared" si="159"/>
        <v>5924</v>
      </c>
      <c r="AE782" s="74">
        <f t="shared" si="164"/>
        <v>5924</v>
      </c>
      <c r="AF782">
        <v>1</v>
      </c>
      <c r="AG782">
        <v>0</v>
      </c>
      <c r="AH782" s="74">
        <v>0</v>
      </c>
      <c r="AJ782" s="74">
        <f t="shared" si="160"/>
        <v>0</v>
      </c>
      <c r="AK782" s="74">
        <f t="shared" si="166"/>
        <v>5924</v>
      </c>
      <c r="AL782" t="str">
        <f t="shared" si="161"/>
        <v>N</v>
      </c>
      <c r="AN782" t="s">
        <v>80</v>
      </c>
      <c r="AO782" t="s">
        <v>79</v>
      </c>
      <c r="AP782" t="str">
        <f t="shared" si="162"/>
        <v>92</v>
      </c>
      <c r="AQ782" s="145" t="s">
        <v>1826</v>
      </c>
      <c r="AR782" t="str">
        <f t="shared" si="163"/>
        <v>1-Adjusted Base Budget</v>
      </c>
      <c r="AS782" s="145" t="s">
        <v>1827</v>
      </c>
      <c r="AT782" t="s">
        <v>213</v>
      </c>
      <c r="AV782" t="str">
        <f t="shared" si="169"/>
        <v>VPPF</v>
      </c>
      <c r="AW782" t="str">
        <f t="shared" si="168"/>
        <v>VP AND CHIEF FINANCIAL OFFICER</v>
      </c>
    </row>
    <row r="783" spans="1:49">
      <c r="A783" s="59">
        <v>2018</v>
      </c>
      <c r="B783" t="s">
        <v>137</v>
      </c>
      <c r="C783" t="s">
        <v>788</v>
      </c>
      <c r="D783" t="s">
        <v>789</v>
      </c>
      <c r="E783" t="s">
        <v>790</v>
      </c>
      <c r="F783" t="s">
        <v>795</v>
      </c>
      <c r="G783" t="s">
        <v>796</v>
      </c>
      <c r="H783" t="s">
        <v>791</v>
      </c>
      <c r="I783" s="170" t="s">
        <v>78</v>
      </c>
      <c r="J783" t="s">
        <v>79</v>
      </c>
      <c r="K783" t="s">
        <v>214</v>
      </c>
      <c r="L783" t="s">
        <v>529</v>
      </c>
      <c r="M783" t="s">
        <v>530</v>
      </c>
      <c r="N783" t="s">
        <v>217</v>
      </c>
      <c r="O783" t="s">
        <v>263</v>
      </c>
      <c r="P783" t="s">
        <v>393</v>
      </c>
      <c r="Q783" t="s">
        <v>394</v>
      </c>
      <c r="R783" t="s">
        <v>395</v>
      </c>
      <c r="S783" t="s">
        <v>264</v>
      </c>
      <c r="T783" t="s">
        <v>265</v>
      </c>
      <c r="U783" s="61" t="s">
        <v>266</v>
      </c>
      <c r="V783" t="s">
        <v>249</v>
      </c>
      <c r="W783" t="s">
        <v>263</v>
      </c>
      <c r="X783" s="59">
        <v>5710</v>
      </c>
      <c r="Y783" s="59">
        <v>5710</v>
      </c>
      <c r="AA783" s="146" t="str">
        <f t="shared" si="165"/>
        <v>EX</v>
      </c>
      <c r="AB783" s="146">
        <f t="shared" si="167"/>
        <v>0</v>
      </c>
      <c r="AC783" t="str">
        <f t="shared" si="158"/>
        <v>EX</v>
      </c>
      <c r="AD783" s="74">
        <f t="shared" si="159"/>
        <v>5710</v>
      </c>
      <c r="AE783" s="74">
        <f t="shared" si="164"/>
        <v>5710</v>
      </c>
      <c r="AF783">
        <v>1</v>
      </c>
      <c r="AG783">
        <v>0</v>
      </c>
      <c r="AH783" s="74">
        <v>0</v>
      </c>
      <c r="AJ783" s="74">
        <f t="shared" si="160"/>
        <v>0</v>
      </c>
      <c r="AK783" s="74">
        <f t="shared" si="166"/>
        <v>5710</v>
      </c>
      <c r="AL783" t="str">
        <f t="shared" si="161"/>
        <v>N</v>
      </c>
      <c r="AN783" t="s">
        <v>80</v>
      </c>
      <c r="AO783" t="s">
        <v>79</v>
      </c>
      <c r="AP783" t="str">
        <f t="shared" si="162"/>
        <v>92</v>
      </c>
      <c r="AQ783" s="145" t="s">
        <v>1826</v>
      </c>
      <c r="AR783" t="str">
        <f t="shared" si="163"/>
        <v>1-Adjusted Base Budget</v>
      </c>
      <c r="AS783" s="145" t="s">
        <v>1827</v>
      </c>
      <c r="AT783" t="s">
        <v>213</v>
      </c>
      <c r="AV783" t="str">
        <f t="shared" si="169"/>
        <v>VPPF</v>
      </c>
      <c r="AW783" t="str">
        <f t="shared" si="168"/>
        <v>VP AND CHIEF FINANCIAL OFFICER</v>
      </c>
    </row>
    <row r="784" spans="1:49">
      <c r="A784" s="59">
        <v>2018</v>
      </c>
      <c r="B784" t="s">
        <v>137</v>
      </c>
      <c r="C784" t="s">
        <v>788</v>
      </c>
      <c r="D784" t="s">
        <v>789</v>
      </c>
      <c r="E784" t="s">
        <v>790</v>
      </c>
      <c r="F784" t="s">
        <v>795</v>
      </c>
      <c r="G784" t="s">
        <v>796</v>
      </c>
      <c r="H784" t="s">
        <v>791</v>
      </c>
      <c r="I784" s="170" t="s">
        <v>78</v>
      </c>
      <c r="J784" t="s">
        <v>79</v>
      </c>
      <c r="K784" t="s">
        <v>214</v>
      </c>
      <c r="L784" t="s">
        <v>531</v>
      </c>
      <c r="M784" t="s">
        <v>532</v>
      </c>
      <c r="N784" t="s">
        <v>217</v>
      </c>
      <c r="O784" t="s">
        <v>263</v>
      </c>
      <c r="P784" t="s">
        <v>533</v>
      </c>
      <c r="Q784" t="s">
        <v>534</v>
      </c>
      <c r="R784" t="s">
        <v>535</v>
      </c>
      <c r="S784" t="s">
        <v>264</v>
      </c>
      <c r="T784" t="s">
        <v>265</v>
      </c>
      <c r="U784" s="61" t="s">
        <v>266</v>
      </c>
      <c r="V784" t="s">
        <v>249</v>
      </c>
      <c r="W784" t="s">
        <v>263</v>
      </c>
      <c r="X784" s="59">
        <v>100</v>
      </c>
      <c r="Y784" s="59">
        <v>100</v>
      </c>
      <c r="AA784" s="146" t="str">
        <f t="shared" si="165"/>
        <v>EX</v>
      </c>
      <c r="AB784" s="146">
        <f t="shared" si="167"/>
        <v>0</v>
      </c>
      <c r="AC784" t="str">
        <f t="shared" si="158"/>
        <v>EX</v>
      </c>
      <c r="AD784" s="74">
        <f t="shared" si="159"/>
        <v>100</v>
      </c>
      <c r="AE784" s="74">
        <f t="shared" si="164"/>
        <v>100</v>
      </c>
      <c r="AF784">
        <v>1</v>
      </c>
      <c r="AG784">
        <v>0</v>
      </c>
      <c r="AH784" s="74">
        <v>0</v>
      </c>
      <c r="AJ784" s="74">
        <f t="shared" si="160"/>
        <v>0</v>
      </c>
      <c r="AK784" s="74">
        <f t="shared" si="166"/>
        <v>100</v>
      </c>
      <c r="AL784" t="str">
        <f t="shared" si="161"/>
        <v>N</v>
      </c>
      <c r="AN784" t="s">
        <v>80</v>
      </c>
      <c r="AO784" t="s">
        <v>79</v>
      </c>
      <c r="AP784" t="str">
        <f t="shared" si="162"/>
        <v>92</v>
      </c>
      <c r="AQ784" s="145" t="s">
        <v>1826</v>
      </c>
      <c r="AR784" t="str">
        <f t="shared" si="163"/>
        <v>1-Adjusted Base Budget</v>
      </c>
      <c r="AS784" s="145" t="s">
        <v>1827</v>
      </c>
      <c r="AT784" t="s">
        <v>213</v>
      </c>
      <c r="AV784" t="str">
        <f t="shared" si="169"/>
        <v>VPPF</v>
      </c>
      <c r="AW784" t="str">
        <f t="shared" si="168"/>
        <v>VP AND CHIEF FINANCIAL OFFICER</v>
      </c>
    </row>
    <row r="785" spans="1:49">
      <c r="A785" s="59">
        <v>2018</v>
      </c>
      <c r="B785" t="s">
        <v>137</v>
      </c>
      <c r="C785" t="s">
        <v>788</v>
      </c>
      <c r="D785" t="s">
        <v>789</v>
      </c>
      <c r="E785" t="s">
        <v>790</v>
      </c>
      <c r="F785" t="s">
        <v>795</v>
      </c>
      <c r="G785" t="s">
        <v>796</v>
      </c>
      <c r="H785" t="s">
        <v>791</v>
      </c>
      <c r="I785" s="170" t="s">
        <v>78</v>
      </c>
      <c r="J785" t="s">
        <v>79</v>
      </c>
      <c r="K785" t="s">
        <v>214</v>
      </c>
      <c r="L785" t="s">
        <v>536</v>
      </c>
      <c r="M785" t="s">
        <v>537</v>
      </c>
      <c r="N785" t="s">
        <v>217</v>
      </c>
      <c r="O785" t="s">
        <v>263</v>
      </c>
      <c r="P785" t="s">
        <v>533</v>
      </c>
      <c r="Q785" t="s">
        <v>534</v>
      </c>
      <c r="R785" t="s">
        <v>535</v>
      </c>
      <c r="S785" t="s">
        <v>264</v>
      </c>
      <c r="T785" t="s">
        <v>265</v>
      </c>
      <c r="U785" s="61" t="s">
        <v>266</v>
      </c>
      <c r="V785" t="s">
        <v>249</v>
      </c>
      <c r="W785" t="s">
        <v>263</v>
      </c>
      <c r="X785" s="59">
        <v>200</v>
      </c>
      <c r="Y785" s="59">
        <v>200</v>
      </c>
      <c r="AA785" s="146" t="str">
        <f t="shared" si="165"/>
        <v>EX</v>
      </c>
      <c r="AB785" s="146">
        <f t="shared" si="167"/>
        <v>0</v>
      </c>
      <c r="AC785" t="str">
        <f t="shared" si="158"/>
        <v>EX</v>
      </c>
      <c r="AD785" s="74">
        <f t="shared" si="159"/>
        <v>200</v>
      </c>
      <c r="AE785" s="74">
        <f t="shared" si="164"/>
        <v>200</v>
      </c>
      <c r="AF785">
        <v>1</v>
      </c>
      <c r="AG785">
        <v>0</v>
      </c>
      <c r="AH785" s="74">
        <v>0</v>
      </c>
      <c r="AJ785" s="74">
        <f t="shared" si="160"/>
        <v>0</v>
      </c>
      <c r="AK785" s="74">
        <f t="shared" si="166"/>
        <v>200</v>
      </c>
      <c r="AL785" t="str">
        <f t="shared" si="161"/>
        <v>N</v>
      </c>
      <c r="AN785" t="s">
        <v>80</v>
      </c>
      <c r="AO785" t="s">
        <v>79</v>
      </c>
      <c r="AP785" t="str">
        <f t="shared" si="162"/>
        <v>92</v>
      </c>
      <c r="AQ785" s="145" t="s">
        <v>1826</v>
      </c>
      <c r="AR785" t="str">
        <f t="shared" si="163"/>
        <v>1-Adjusted Base Budget</v>
      </c>
      <c r="AS785" s="145" t="s">
        <v>1827</v>
      </c>
      <c r="AT785" t="s">
        <v>213</v>
      </c>
      <c r="AV785" t="str">
        <f t="shared" si="169"/>
        <v>VPPF</v>
      </c>
      <c r="AW785" t="str">
        <f t="shared" si="168"/>
        <v>VP AND CHIEF FINANCIAL OFFICER</v>
      </c>
    </row>
    <row r="786" spans="1:49">
      <c r="A786" s="59">
        <v>2018</v>
      </c>
      <c r="B786" t="s">
        <v>137</v>
      </c>
      <c r="C786" t="s">
        <v>788</v>
      </c>
      <c r="D786" t="s">
        <v>789</v>
      </c>
      <c r="E786" t="s">
        <v>790</v>
      </c>
      <c r="F786" t="s">
        <v>795</v>
      </c>
      <c r="G786" t="s">
        <v>796</v>
      </c>
      <c r="H786" t="s">
        <v>791</v>
      </c>
      <c r="I786" s="170" t="s">
        <v>78</v>
      </c>
      <c r="J786" t="s">
        <v>79</v>
      </c>
      <c r="K786" t="s">
        <v>214</v>
      </c>
      <c r="L786" t="s">
        <v>704</v>
      </c>
      <c r="M786" t="s">
        <v>705</v>
      </c>
      <c r="N786" t="s">
        <v>217</v>
      </c>
      <c r="O786" t="s">
        <v>263</v>
      </c>
      <c r="P786" t="s">
        <v>379</v>
      </c>
      <c r="Q786" t="s">
        <v>379</v>
      </c>
      <c r="R786" t="s">
        <v>380</v>
      </c>
      <c r="S786" t="s">
        <v>264</v>
      </c>
      <c r="T786" t="s">
        <v>265</v>
      </c>
      <c r="U786" s="61" t="s">
        <v>266</v>
      </c>
      <c r="V786" t="s">
        <v>249</v>
      </c>
      <c r="W786" t="s">
        <v>263</v>
      </c>
      <c r="X786" s="59">
        <v>1000</v>
      </c>
      <c r="Y786" s="59">
        <v>1000</v>
      </c>
      <c r="AA786" s="146" t="str">
        <f t="shared" si="165"/>
        <v>EX</v>
      </c>
      <c r="AB786" s="146">
        <f t="shared" si="167"/>
        <v>0</v>
      </c>
      <c r="AC786" t="str">
        <f t="shared" si="158"/>
        <v>EX</v>
      </c>
      <c r="AD786" s="74">
        <f t="shared" si="159"/>
        <v>1000</v>
      </c>
      <c r="AE786" s="74">
        <f t="shared" si="164"/>
        <v>1000</v>
      </c>
      <c r="AF786">
        <v>1</v>
      </c>
      <c r="AG786">
        <v>0</v>
      </c>
      <c r="AH786" s="74">
        <v>0</v>
      </c>
      <c r="AJ786" s="74">
        <f t="shared" si="160"/>
        <v>0</v>
      </c>
      <c r="AK786" s="74">
        <f t="shared" si="166"/>
        <v>1000</v>
      </c>
      <c r="AL786" t="str">
        <f t="shared" si="161"/>
        <v>N</v>
      </c>
      <c r="AN786" t="s">
        <v>80</v>
      </c>
      <c r="AO786" t="s">
        <v>79</v>
      </c>
      <c r="AP786" t="str">
        <f t="shared" si="162"/>
        <v>92</v>
      </c>
      <c r="AQ786" s="145" t="s">
        <v>1826</v>
      </c>
      <c r="AR786" t="str">
        <f t="shared" si="163"/>
        <v>1-Adjusted Base Budget</v>
      </c>
      <c r="AS786" s="145" t="s">
        <v>1827</v>
      </c>
      <c r="AT786" t="s">
        <v>213</v>
      </c>
      <c r="AV786" t="str">
        <f t="shared" si="169"/>
        <v>VPPF</v>
      </c>
      <c r="AW786" t="str">
        <f t="shared" si="168"/>
        <v>VP AND CHIEF FINANCIAL OFFICER</v>
      </c>
    </row>
    <row r="787" spans="1:49">
      <c r="A787" s="59">
        <v>2018</v>
      </c>
      <c r="B787" t="s">
        <v>137</v>
      </c>
      <c r="C787" t="s">
        <v>788</v>
      </c>
      <c r="D787" t="s">
        <v>789</v>
      </c>
      <c r="E787" t="s">
        <v>790</v>
      </c>
      <c r="F787" t="s">
        <v>795</v>
      </c>
      <c r="G787" t="s">
        <v>796</v>
      </c>
      <c r="H787" t="s">
        <v>791</v>
      </c>
      <c r="I787" s="170" t="s">
        <v>78</v>
      </c>
      <c r="J787" t="s">
        <v>79</v>
      </c>
      <c r="K787" t="s">
        <v>214</v>
      </c>
      <c r="L787" t="s">
        <v>406</v>
      </c>
      <c r="M787" t="s">
        <v>407</v>
      </c>
      <c r="N787" t="s">
        <v>217</v>
      </c>
      <c r="O787" t="s">
        <v>263</v>
      </c>
      <c r="P787" t="s">
        <v>379</v>
      </c>
      <c r="Q787" t="s">
        <v>379</v>
      </c>
      <c r="R787" t="s">
        <v>380</v>
      </c>
      <c r="S787" t="s">
        <v>264</v>
      </c>
      <c r="T787" t="s">
        <v>265</v>
      </c>
      <c r="U787" s="61" t="s">
        <v>266</v>
      </c>
      <c r="V787" t="s">
        <v>249</v>
      </c>
      <c r="W787" t="s">
        <v>263</v>
      </c>
      <c r="X787" s="59">
        <v>100</v>
      </c>
      <c r="Y787" s="59">
        <v>100</v>
      </c>
      <c r="AA787" s="146" t="str">
        <f t="shared" si="165"/>
        <v>EX</v>
      </c>
      <c r="AB787" s="146">
        <f t="shared" si="167"/>
        <v>0</v>
      </c>
      <c r="AC787" t="str">
        <f t="shared" ref="AC787:AC850" si="170">IF(O787 =AA787,W787,"Allot/Xfer IN")</f>
        <v>EX</v>
      </c>
      <c r="AD787" s="74">
        <f t="shared" ref="AD787:AD850" si="171">IF(O787 =AA787,Y787,-Y787)</f>
        <v>100</v>
      </c>
      <c r="AE787" s="74">
        <f t="shared" si="164"/>
        <v>100</v>
      </c>
      <c r="AF787">
        <v>1</v>
      </c>
      <c r="AG787">
        <v>0</v>
      </c>
      <c r="AH787" s="74">
        <v>0</v>
      </c>
      <c r="AJ787" s="74">
        <f t="shared" ref="AJ787:AJ850" si="172">SUM(AG787:AI787)</f>
        <v>0</v>
      </c>
      <c r="AK787" s="74">
        <f t="shared" si="166"/>
        <v>100</v>
      </c>
      <c r="AL787" t="str">
        <f t="shared" ref="AL787:AL850" si="173">IF(AF787&lt;&gt;1,"Y","N")</f>
        <v>N</v>
      </c>
      <c r="AN787" t="s">
        <v>80</v>
      </c>
      <c r="AO787" t="s">
        <v>79</v>
      </c>
      <c r="AP787" t="str">
        <f t="shared" ref="AP787:AP850" si="174">IF(AL787 ="Y","99",I787)</f>
        <v>92</v>
      </c>
      <c r="AQ787" s="145" t="s">
        <v>1826</v>
      </c>
      <c r="AR787" t="str">
        <f t="shared" ref="AR787:AR850" si="175">IF(AM787 ="y",AQ787,IF(AG787 &lt;&gt;0,"2-Provision for Compensation Incr","1-Adjusted Base Budget"))</f>
        <v>1-Adjusted Base Budget</v>
      </c>
      <c r="AS787" s="145" t="s">
        <v>1827</v>
      </c>
      <c r="AT787" t="s">
        <v>213</v>
      </c>
      <c r="AV787" t="str">
        <f t="shared" si="169"/>
        <v>VPPF</v>
      </c>
      <c r="AW787" t="str">
        <f t="shared" si="168"/>
        <v>VP AND CHIEF FINANCIAL OFFICER</v>
      </c>
    </row>
    <row r="788" spans="1:49">
      <c r="A788" s="59">
        <v>2018</v>
      </c>
      <c r="B788" t="s">
        <v>137</v>
      </c>
      <c r="C788" t="s">
        <v>788</v>
      </c>
      <c r="D788" t="s">
        <v>789</v>
      </c>
      <c r="E788" t="s">
        <v>790</v>
      </c>
      <c r="F788" t="s">
        <v>228</v>
      </c>
      <c r="H788" t="s">
        <v>791</v>
      </c>
      <c r="I788" s="170" t="s">
        <v>78</v>
      </c>
      <c r="J788" t="s">
        <v>79</v>
      </c>
      <c r="K788" t="s">
        <v>214</v>
      </c>
      <c r="L788" t="s">
        <v>412</v>
      </c>
      <c r="M788" t="s">
        <v>413</v>
      </c>
      <c r="N788" t="s">
        <v>217</v>
      </c>
      <c r="O788" t="s">
        <v>263</v>
      </c>
      <c r="P788" t="s">
        <v>414</v>
      </c>
      <c r="Q788" t="s">
        <v>415</v>
      </c>
      <c r="R788" t="s">
        <v>416</v>
      </c>
      <c r="S788" t="s">
        <v>338</v>
      </c>
      <c r="T788" t="s">
        <v>339</v>
      </c>
      <c r="U788" s="61" t="s">
        <v>340</v>
      </c>
      <c r="V788" t="s">
        <v>249</v>
      </c>
      <c r="W788" t="s">
        <v>263</v>
      </c>
      <c r="X788" s="59">
        <v>25125</v>
      </c>
      <c r="Y788" s="59">
        <v>25125</v>
      </c>
      <c r="AA788" s="146" t="str">
        <f t="shared" si="165"/>
        <v>EX</v>
      </c>
      <c r="AB788" s="146">
        <f t="shared" si="167"/>
        <v>0</v>
      </c>
      <c r="AC788" t="str">
        <f t="shared" si="170"/>
        <v>EX</v>
      </c>
      <c r="AD788" s="74">
        <f t="shared" si="171"/>
        <v>25125</v>
      </c>
      <c r="AE788" s="74">
        <f t="shared" ref="AE788:AE851" si="176">Y788</f>
        <v>25125</v>
      </c>
      <c r="AF788">
        <v>1</v>
      </c>
      <c r="AG788">
        <v>0</v>
      </c>
      <c r="AH788" s="74">
        <v>0</v>
      </c>
      <c r="AJ788" s="74">
        <f t="shared" si="172"/>
        <v>0</v>
      </c>
      <c r="AK788" s="74">
        <f t="shared" si="166"/>
        <v>25125</v>
      </c>
      <c r="AL788" t="str">
        <f t="shared" si="173"/>
        <v>N</v>
      </c>
      <c r="AN788" t="s">
        <v>80</v>
      </c>
      <c r="AO788" t="s">
        <v>79</v>
      </c>
      <c r="AP788" t="str">
        <f t="shared" si="174"/>
        <v>92</v>
      </c>
      <c r="AQ788" s="145" t="s">
        <v>1826</v>
      </c>
      <c r="AR788" t="str">
        <f t="shared" si="175"/>
        <v>1-Adjusted Base Budget</v>
      </c>
      <c r="AS788" s="145" t="s">
        <v>1827</v>
      </c>
      <c r="AT788" t="s">
        <v>213</v>
      </c>
      <c r="AV788" t="str">
        <f t="shared" si="169"/>
        <v>VPPF</v>
      </c>
      <c r="AW788" t="str">
        <f t="shared" si="168"/>
        <v>VP AND CHIEF FINANCIAL OFFICER</v>
      </c>
    </row>
    <row r="789" spans="1:49">
      <c r="A789" s="59">
        <v>2018</v>
      </c>
      <c r="B789" t="s">
        <v>137</v>
      </c>
      <c r="C789" t="s">
        <v>788</v>
      </c>
      <c r="D789" t="s">
        <v>789</v>
      </c>
      <c r="E789" t="s">
        <v>790</v>
      </c>
      <c r="F789" t="s">
        <v>36</v>
      </c>
      <c r="G789" t="s">
        <v>792</v>
      </c>
      <c r="H789" t="s">
        <v>791</v>
      </c>
      <c r="I789" s="170" t="s">
        <v>78</v>
      </c>
      <c r="J789" t="s">
        <v>79</v>
      </c>
      <c r="K789" t="s">
        <v>214</v>
      </c>
      <c r="L789" t="s">
        <v>412</v>
      </c>
      <c r="M789" t="s">
        <v>413</v>
      </c>
      <c r="N789" t="s">
        <v>217</v>
      </c>
      <c r="O789" t="s">
        <v>263</v>
      </c>
      <c r="P789" t="s">
        <v>414</v>
      </c>
      <c r="Q789" t="s">
        <v>415</v>
      </c>
      <c r="R789" t="s">
        <v>416</v>
      </c>
      <c r="S789" t="s">
        <v>338</v>
      </c>
      <c r="T789" t="s">
        <v>339</v>
      </c>
      <c r="U789" s="61" t="s">
        <v>340</v>
      </c>
      <c r="V789" t="s">
        <v>249</v>
      </c>
      <c r="W789" t="s">
        <v>263</v>
      </c>
      <c r="X789" s="59">
        <v>18031</v>
      </c>
      <c r="Y789" s="59">
        <v>18032</v>
      </c>
      <c r="AA789" s="146" t="str">
        <f t="shared" si="165"/>
        <v>EX</v>
      </c>
      <c r="AB789" s="146">
        <f t="shared" si="167"/>
        <v>0</v>
      </c>
      <c r="AC789" t="str">
        <f t="shared" si="170"/>
        <v>EX</v>
      </c>
      <c r="AD789" s="74">
        <f t="shared" si="171"/>
        <v>18032</v>
      </c>
      <c r="AE789" s="74">
        <f t="shared" si="176"/>
        <v>18032</v>
      </c>
      <c r="AF789">
        <v>1</v>
      </c>
      <c r="AG789">
        <v>0</v>
      </c>
      <c r="AH789" s="74">
        <v>0</v>
      </c>
      <c r="AJ789" s="74">
        <f t="shared" si="172"/>
        <v>0</v>
      </c>
      <c r="AK789" s="74">
        <f t="shared" si="166"/>
        <v>18032</v>
      </c>
      <c r="AL789" t="str">
        <f t="shared" si="173"/>
        <v>N</v>
      </c>
      <c r="AN789" t="s">
        <v>80</v>
      </c>
      <c r="AO789" t="s">
        <v>79</v>
      </c>
      <c r="AP789" t="str">
        <f t="shared" si="174"/>
        <v>92</v>
      </c>
      <c r="AQ789" s="145" t="s">
        <v>1826</v>
      </c>
      <c r="AR789" t="str">
        <f t="shared" si="175"/>
        <v>1-Adjusted Base Budget</v>
      </c>
      <c r="AS789" s="145" t="s">
        <v>1827</v>
      </c>
      <c r="AT789" t="s">
        <v>213</v>
      </c>
      <c r="AV789" t="str">
        <f t="shared" si="169"/>
        <v>VPPF</v>
      </c>
      <c r="AW789" t="str">
        <f t="shared" si="168"/>
        <v>VP AND CHIEF FINANCIAL OFFICER</v>
      </c>
    </row>
    <row r="790" spans="1:49">
      <c r="A790" s="59">
        <v>2018</v>
      </c>
      <c r="B790" t="s">
        <v>137</v>
      </c>
      <c r="C790" t="s">
        <v>788</v>
      </c>
      <c r="D790" t="s">
        <v>789</v>
      </c>
      <c r="E790" t="s">
        <v>790</v>
      </c>
      <c r="F790" t="s">
        <v>793</v>
      </c>
      <c r="G790" t="s">
        <v>794</v>
      </c>
      <c r="H790" t="s">
        <v>791</v>
      </c>
      <c r="I790" s="170" t="s">
        <v>78</v>
      </c>
      <c r="J790" t="s">
        <v>79</v>
      </c>
      <c r="K790" t="s">
        <v>214</v>
      </c>
      <c r="L790" t="s">
        <v>412</v>
      </c>
      <c r="M790" t="s">
        <v>413</v>
      </c>
      <c r="N790" t="s">
        <v>217</v>
      </c>
      <c r="O790" t="s">
        <v>263</v>
      </c>
      <c r="P790" t="s">
        <v>414</v>
      </c>
      <c r="Q790" t="s">
        <v>415</v>
      </c>
      <c r="R790" t="s">
        <v>416</v>
      </c>
      <c r="S790" t="s">
        <v>338</v>
      </c>
      <c r="T790" t="s">
        <v>339</v>
      </c>
      <c r="U790" s="61" t="s">
        <v>340</v>
      </c>
      <c r="V790" t="s">
        <v>249</v>
      </c>
      <c r="W790" t="s">
        <v>263</v>
      </c>
      <c r="X790" s="59">
        <v>49024</v>
      </c>
      <c r="Y790" s="59">
        <v>49205</v>
      </c>
      <c r="AA790" s="146" t="str">
        <f t="shared" si="165"/>
        <v>EX</v>
      </c>
      <c r="AB790" s="146">
        <f t="shared" si="167"/>
        <v>0</v>
      </c>
      <c r="AC790" t="str">
        <f t="shared" si="170"/>
        <v>EX</v>
      </c>
      <c r="AD790" s="74">
        <f t="shared" si="171"/>
        <v>49205</v>
      </c>
      <c r="AE790" s="74">
        <f t="shared" si="176"/>
        <v>49205</v>
      </c>
      <c r="AF790">
        <v>1</v>
      </c>
      <c r="AG790">
        <v>0</v>
      </c>
      <c r="AH790" s="74">
        <v>0</v>
      </c>
      <c r="AJ790" s="74">
        <f t="shared" si="172"/>
        <v>0</v>
      </c>
      <c r="AK790" s="74">
        <f t="shared" si="166"/>
        <v>49205</v>
      </c>
      <c r="AL790" t="str">
        <f t="shared" si="173"/>
        <v>N</v>
      </c>
      <c r="AN790" t="s">
        <v>80</v>
      </c>
      <c r="AO790" t="s">
        <v>79</v>
      </c>
      <c r="AP790" t="str">
        <f t="shared" si="174"/>
        <v>92</v>
      </c>
      <c r="AQ790" s="145" t="s">
        <v>1826</v>
      </c>
      <c r="AR790" t="str">
        <f t="shared" si="175"/>
        <v>1-Adjusted Base Budget</v>
      </c>
      <c r="AS790" s="145" t="s">
        <v>1827</v>
      </c>
      <c r="AT790" t="s">
        <v>213</v>
      </c>
      <c r="AV790" t="str">
        <f t="shared" si="169"/>
        <v>VPPF</v>
      </c>
      <c r="AW790" t="str">
        <f t="shared" si="168"/>
        <v>VP AND CHIEF FINANCIAL OFFICER</v>
      </c>
    </row>
    <row r="791" spans="1:49">
      <c r="A791" s="59">
        <v>2018</v>
      </c>
      <c r="B791" t="s">
        <v>137</v>
      </c>
      <c r="C791" t="s">
        <v>788</v>
      </c>
      <c r="D791" t="s">
        <v>789</v>
      </c>
      <c r="E791" t="s">
        <v>790</v>
      </c>
      <c r="F791" t="s">
        <v>795</v>
      </c>
      <c r="G791" t="s">
        <v>796</v>
      </c>
      <c r="H791" t="s">
        <v>791</v>
      </c>
      <c r="I791" s="170" t="s">
        <v>78</v>
      </c>
      <c r="J791" t="s">
        <v>79</v>
      </c>
      <c r="K791" t="s">
        <v>214</v>
      </c>
      <c r="L791" t="s">
        <v>412</v>
      </c>
      <c r="M791" t="s">
        <v>413</v>
      </c>
      <c r="N791" t="s">
        <v>217</v>
      </c>
      <c r="O791" t="s">
        <v>263</v>
      </c>
      <c r="P791" t="s">
        <v>414</v>
      </c>
      <c r="Q791" t="s">
        <v>415</v>
      </c>
      <c r="R791" t="s">
        <v>416</v>
      </c>
      <c r="S791" t="s">
        <v>338</v>
      </c>
      <c r="T791" t="s">
        <v>339</v>
      </c>
      <c r="U791" s="61" t="s">
        <v>340</v>
      </c>
      <c r="V791" t="s">
        <v>249</v>
      </c>
      <c r="W791" t="s">
        <v>263</v>
      </c>
      <c r="X791" s="59">
        <v>35755</v>
      </c>
      <c r="Y791" s="59">
        <v>42664</v>
      </c>
      <c r="AA791" s="146" t="str">
        <f t="shared" si="165"/>
        <v>EX</v>
      </c>
      <c r="AB791" s="146">
        <f t="shared" si="167"/>
        <v>0</v>
      </c>
      <c r="AC791" t="str">
        <f t="shared" si="170"/>
        <v>EX</v>
      </c>
      <c r="AD791" s="74">
        <f t="shared" si="171"/>
        <v>42664</v>
      </c>
      <c r="AE791" s="74">
        <f t="shared" si="176"/>
        <v>42664</v>
      </c>
      <c r="AF791">
        <v>1</v>
      </c>
      <c r="AG791">
        <v>0</v>
      </c>
      <c r="AH791" s="74">
        <v>0</v>
      </c>
      <c r="AJ791" s="74">
        <f t="shared" si="172"/>
        <v>0</v>
      </c>
      <c r="AK791" s="74">
        <f t="shared" si="166"/>
        <v>42664</v>
      </c>
      <c r="AL791" t="str">
        <f t="shared" si="173"/>
        <v>N</v>
      </c>
      <c r="AN791" t="s">
        <v>80</v>
      </c>
      <c r="AO791" t="s">
        <v>79</v>
      </c>
      <c r="AP791" t="str">
        <f t="shared" si="174"/>
        <v>92</v>
      </c>
      <c r="AQ791" s="145" t="s">
        <v>1826</v>
      </c>
      <c r="AR791" t="str">
        <f t="shared" si="175"/>
        <v>1-Adjusted Base Budget</v>
      </c>
      <c r="AS791" s="145" t="s">
        <v>1827</v>
      </c>
      <c r="AT791" t="s">
        <v>213</v>
      </c>
      <c r="AV791" t="str">
        <f t="shared" si="169"/>
        <v>VPPF</v>
      </c>
      <c r="AW791" t="str">
        <f t="shared" si="168"/>
        <v>VP AND CHIEF FINANCIAL OFFICER</v>
      </c>
    </row>
    <row r="792" spans="1:49">
      <c r="A792" s="59">
        <v>2018</v>
      </c>
      <c r="B792" t="s">
        <v>137</v>
      </c>
      <c r="C792" t="s">
        <v>788</v>
      </c>
      <c r="D792" t="s">
        <v>789</v>
      </c>
      <c r="E792" t="s">
        <v>790</v>
      </c>
      <c r="F792" t="s">
        <v>228</v>
      </c>
      <c r="H792" t="s">
        <v>791</v>
      </c>
      <c r="I792" s="170" t="s">
        <v>78</v>
      </c>
      <c r="J792" t="s">
        <v>79</v>
      </c>
      <c r="K792" t="s">
        <v>214</v>
      </c>
      <c r="L792" t="s">
        <v>417</v>
      </c>
      <c r="M792" t="s">
        <v>418</v>
      </c>
      <c r="N792" t="s">
        <v>217</v>
      </c>
      <c r="O792" t="s">
        <v>263</v>
      </c>
      <c r="P792" t="s">
        <v>414</v>
      </c>
      <c r="Q792" t="s">
        <v>415</v>
      </c>
      <c r="R792" t="s">
        <v>416</v>
      </c>
      <c r="S792" t="s">
        <v>338</v>
      </c>
      <c r="T792" t="s">
        <v>339</v>
      </c>
      <c r="U792" s="61" t="s">
        <v>340</v>
      </c>
      <c r="V792" t="s">
        <v>249</v>
      </c>
      <c r="W792" t="s">
        <v>263</v>
      </c>
      <c r="X792" s="59">
        <v>8563</v>
      </c>
      <c r="Y792" s="59">
        <v>8563</v>
      </c>
      <c r="AA792" s="146" t="str">
        <f t="shared" si="165"/>
        <v>EX</v>
      </c>
      <c r="AB792" s="146">
        <f t="shared" si="167"/>
        <v>0</v>
      </c>
      <c r="AC792" t="str">
        <f t="shared" si="170"/>
        <v>EX</v>
      </c>
      <c r="AD792" s="74">
        <f t="shared" si="171"/>
        <v>8563</v>
      </c>
      <c r="AE792" s="74">
        <f t="shared" si="176"/>
        <v>8563</v>
      </c>
      <c r="AF792">
        <v>1</v>
      </c>
      <c r="AG792">
        <v>0</v>
      </c>
      <c r="AH792" s="74">
        <v>0</v>
      </c>
      <c r="AJ792" s="74">
        <f t="shared" si="172"/>
        <v>0</v>
      </c>
      <c r="AK792" s="74">
        <f t="shared" si="166"/>
        <v>8563</v>
      </c>
      <c r="AL792" t="str">
        <f t="shared" si="173"/>
        <v>N</v>
      </c>
      <c r="AN792" t="s">
        <v>80</v>
      </c>
      <c r="AO792" t="s">
        <v>79</v>
      </c>
      <c r="AP792" t="str">
        <f t="shared" si="174"/>
        <v>92</v>
      </c>
      <c r="AQ792" s="145" t="s">
        <v>1826</v>
      </c>
      <c r="AR792" t="str">
        <f t="shared" si="175"/>
        <v>1-Adjusted Base Budget</v>
      </c>
      <c r="AS792" s="145" t="s">
        <v>1827</v>
      </c>
      <c r="AT792" t="s">
        <v>213</v>
      </c>
      <c r="AV792" t="str">
        <f t="shared" si="169"/>
        <v>VPPF</v>
      </c>
      <c r="AW792" t="str">
        <f t="shared" si="168"/>
        <v>VP AND CHIEF FINANCIAL OFFICER</v>
      </c>
    </row>
    <row r="793" spans="1:49">
      <c r="A793" s="59">
        <v>2018</v>
      </c>
      <c r="B793" t="s">
        <v>137</v>
      </c>
      <c r="C793" t="s">
        <v>788</v>
      </c>
      <c r="D793" t="s">
        <v>789</v>
      </c>
      <c r="E793" t="s">
        <v>790</v>
      </c>
      <c r="F793" t="s">
        <v>36</v>
      </c>
      <c r="G793" t="s">
        <v>792</v>
      </c>
      <c r="H793" t="s">
        <v>791</v>
      </c>
      <c r="I793" s="170" t="s">
        <v>78</v>
      </c>
      <c r="J793" t="s">
        <v>79</v>
      </c>
      <c r="K793" t="s">
        <v>214</v>
      </c>
      <c r="L793" t="s">
        <v>417</v>
      </c>
      <c r="M793" t="s">
        <v>418</v>
      </c>
      <c r="N793" t="s">
        <v>217</v>
      </c>
      <c r="O793" t="s">
        <v>263</v>
      </c>
      <c r="P793" t="s">
        <v>414</v>
      </c>
      <c r="Q793" t="s">
        <v>415</v>
      </c>
      <c r="R793" t="s">
        <v>416</v>
      </c>
      <c r="S793" t="s">
        <v>338</v>
      </c>
      <c r="T793" t="s">
        <v>339</v>
      </c>
      <c r="U793" s="61" t="s">
        <v>340</v>
      </c>
      <c r="V793" t="s">
        <v>249</v>
      </c>
      <c r="W793" t="s">
        <v>263</v>
      </c>
      <c r="X793" s="59">
        <v>6145</v>
      </c>
      <c r="Y793" s="59">
        <v>6145</v>
      </c>
      <c r="AA793" s="146" t="str">
        <f t="shared" si="165"/>
        <v>EX</v>
      </c>
      <c r="AB793" s="146">
        <f t="shared" si="167"/>
        <v>0</v>
      </c>
      <c r="AC793" t="str">
        <f t="shared" si="170"/>
        <v>EX</v>
      </c>
      <c r="AD793" s="74">
        <f t="shared" si="171"/>
        <v>6145</v>
      </c>
      <c r="AE793" s="74">
        <f t="shared" si="176"/>
        <v>6145</v>
      </c>
      <c r="AF793">
        <v>1</v>
      </c>
      <c r="AG793">
        <v>0</v>
      </c>
      <c r="AH793" s="74">
        <v>0</v>
      </c>
      <c r="AJ793" s="74">
        <f t="shared" si="172"/>
        <v>0</v>
      </c>
      <c r="AK793" s="74">
        <f t="shared" si="166"/>
        <v>6145</v>
      </c>
      <c r="AL793" t="str">
        <f t="shared" si="173"/>
        <v>N</v>
      </c>
      <c r="AN793" t="s">
        <v>80</v>
      </c>
      <c r="AO793" t="s">
        <v>79</v>
      </c>
      <c r="AP793" t="str">
        <f t="shared" si="174"/>
        <v>92</v>
      </c>
      <c r="AQ793" s="145" t="s">
        <v>1826</v>
      </c>
      <c r="AR793" t="str">
        <f t="shared" si="175"/>
        <v>1-Adjusted Base Budget</v>
      </c>
      <c r="AS793" s="145" t="s">
        <v>1827</v>
      </c>
      <c r="AT793" t="s">
        <v>213</v>
      </c>
      <c r="AV793" t="str">
        <f t="shared" si="169"/>
        <v>VPPF</v>
      </c>
      <c r="AW793" t="str">
        <f t="shared" si="168"/>
        <v>VP AND CHIEF FINANCIAL OFFICER</v>
      </c>
    </row>
    <row r="794" spans="1:49">
      <c r="A794" s="59">
        <v>2018</v>
      </c>
      <c r="B794" t="s">
        <v>137</v>
      </c>
      <c r="C794" t="s">
        <v>788</v>
      </c>
      <c r="D794" t="s">
        <v>789</v>
      </c>
      <c r="E794" t="s">
        <v>790</v>
      </c>
      <c r="F794" t="s">
        <v>793</v>
      </c>
      <c r="G794" t="s">
        <v>794</v>
      </c>
      <c r="H794" t="s">
        <v>791</v>
      </c>
      <c r="I794" s="170" t="s">
        <v>78</v>
      </c>
      <c r="J794" t="s">
        <v>79</v>
      </c>
      <c r="K794" t="s">
        <v>214</v>
      </c>
      <c r="L794" t="s">
        <v>417</v>
      </c>
      <c r="M794" t="s">
        <v>418</v>
      </c>
      <c r="N794" t="s">
        <v>217</v>
      </c>
      <c r="O794" t="s">
        <v>263</v>
      </c>
      <c r="P794" t="s">
        <v>414</v>
      </c>
      <c r="Q794" t="s">
        <v>415</v>
      </c>
      <c r="R794" t="s">
        <v>416</v>
      </c>
      <c r="S794" t="s">
        <v>338</v>
      </c>
      <c r="T794" t="s">
        <v>339</v>
      </c>
      <c r="U794" s="61" t="s">
        <v>340</v>
      </c>
      <c r="V794" t="s">
        <v>249</v>
      </c>
      <c r="W794" t="s">
        <v>263</v>
      </c>
      <c r="X794" s="59">
        <v>16707</v>
      </c>
      <c r="Y794" s="59">
        <v>16769</v>
      </c>
      <c r="AA794" s="146" t="str">
        <f t="shared" si="165"/>
        <v>EX</v>
      </c>
      <c r="AB794" s="146">
        <f t="shared" si="167"/>
        <v>0</v>
      </c>
      <c r="AC794" t="str">
        <f t="shared" si="170"/>
        <v>EX</v>
      </c>
      <c r="AD794" s="74">
        <f t="shared" si="171"/>
        <v>16769</v>
      </c>
      <c r="AE794" s="74">
        <f t="shared" si="176"/>
        <v>16769</v>
      </c>
      <c r="AF794">
        <v>1</v>
      </c>
      <c r="AG794">
        <v>0</v>
      </c>
      <c r="AH794" s="74">
        <v>0</v>
      </c>
      <c r="AJ794" s="74">
        <f t="shared" si="172"/>
        <v>0</v>
      </c>
      <c r="AK794" s="74">
        <f t="shared" si="166"/>
        <v>16769</v>
      </c>
      <c r="AL794" t="str">
        <f t="shared" si="173"/>
        <v>N</v>
      </c>
      <c r="AN794" t="s">
        <v>80</v>
      </c>
      <c r="AO794" t="s">
        <v>79</v>
      </c>
      <c r="AP794" t="str">
        <f t="shared" si="174"/>
        <v>92</v>
      </c>
      <c r="AQ794" s="145" t="s">
        <v>1826</v>
      </c>
      <c r="AR794" t="str">
        <f t="shared" si="175"/>
        <v>1-Adjusted Base Budget</v>
      </c>
      <c r="AS794" s="145" t="s">
        <v>1827</v>
      </c>
      <c r="AT794" t="s">
        <v>213</v>
      </c>
      <c r="AV794" t="str">
        <f t="shared" si="169"/>
        <v>VPPF</v>
      </c>
      <c r="AW794" t="str">
        <f t="shared" si="168"/>
        <v>VP AND CHIEF FINANCIAL OFFICER</v>
      </c>
    </row>
    <row r="795" spans="1:49">
      <c r="A795" s="59">
        <v>2018</v>
      </c>
      <c r="B795" t="s">
        <v>137</v>
      </c>
      <c r="C795" t="s">
        <v>788</v>
      </c>
      <c r="D795" t="s">
        <v>789</v>
      </c>
      <c r="E795" t="s">
        <v>790</v>
      </c>
      <c r="F795" t="s">
        <v>795</v>
      </c>
      <c r="G795" t="s">
        <v>796</v>
      </c>
      <c r="H795" t="s">
        <v>791</v>
      </c>
      <c r="I795" s="170" t="s">
        <v>78</v>
      </c>
      <c r="J795" t="s">
        <v>79</v>
      </c>
      <c r="K795" t="s">
        <v>214</v>
      </c>
      <c r="L795" t="s">
        <v>417</v>
      </c>
      <c r="M795" t="s">
        <v>418</v>
      </c>
      <c r="N795" t="s">
        <v>217</v>
      </c>
      <c r="O795" t="s">
        <v>263</v>
      </c>
      <c r="P795" t="s">
        <v>414</v>
      </c>
      <c r="Q795" t="s">
        <v>415</v>
      </c>
      <c r="R795" t="s">
        <v>416</v>
      </c>
      <c r="S795" t="s">
        <v>338</v>
      </c>
      <c r="T795" t="s">
        <v>339</v>
      </c>
      <c r="U795" s="61" t="s">
        <v>340</v>
      </c>
      <c r="V795" t="s">
        <v>249</v>
      </c>
      <c r="W795" t="s">
        <v>263</v>
      </c>
      <c r="X795" s="59">
        <v>13829</v>
      </c>
      <c r="Y795" s="59">
        <v>14540</v>
      </c>
      <c r="AA795" s="146" t="str">
        <f t="shared" si="165"/>
        <v>EX</v>
      </c>
      <c r="AB795" s="146">
        <f t="shared" si="167"/>
        <v>0</v>
      </c>
      <c r="AC795" t="str">
        <f t="shared" si="170"/>
        <v>EX</v>
      </c>
      <c r="AD795" s="74">
        <f t="shared" si="171"/>
        <v>14540</v>
      </c>
      <c r="AE795" s="74">
        <f t="shared" si="176"/>
        <v>14540</v>
      </c>
      <c r="AF795">
        <v>1</v>
      </c>
      <c r="AG795">
        <v>0</v>
      </c>
      <c r="AH795" s="74">
        <v>0</v>
      </c>
      <c r="AJ795" s="74">
        <f t="shared" si="172"/>
        <v>0</v>
      </c>
      <c r="AK795" s="74">
        <f t="shared" si="166"/>
        <v>14540</v>
      </c>
      <c r="AL795" t="str">
        <f t="shared" si="173"/>
        <v>N</v>
      </c>
      <c r="AN795" t="s">
        <v>80</v>
      </c>
      <c r="AO795" t="s">
        <v>79</v>
      </c>
      <c r="AP795" t="str">
        <f t="shared" si="174"/>
        <v>92</v>
      </c>
      <c r="AQ795" s="145" t="s">
        <v>1826</v>
      </c>
      <c r="AR795" t="str">
        <f t="shared" si="175"/>
        <v>1-Adjusted Base Budget</v>
      </c>
      <c r="AS795" s="145" t="s">
        <v>1827</v>
      </c>
      <c r="AT795" t="s">
        <v>213</v>
      </c>
      <c r="AV795" t="str">
        <f t="shared" si="169"/>
        <v>VPPF</v>
      </c>
      <c r="AW795" t="str">
        <f t="shared" si="168"/>
        <v>VP AND CHIEF FINANCIAL OFFICER</v>
      </c>
    </row>
    <row r="796" spans="1:49">
      <c r="A796" s="59">
        <v>2018</v>
      </c>
      <c r="B796" t="s">
        <v>137</v>
      </c>
      <c r="C796" t="s">
        <v>788</v>
      </c>
      <c r="D796" t="s">
        <v>789</v>
      </c>
      <c r="E796" t="s">
        <v>790</v>
      </c>
      <c r="F796" t="s">
        <v>228</v>
      </c>
      <c r="H796" t="s">
        <v>791</v>
      </c>
      <c r="I796" s="170" t="s">
        <v>78</v>
      </c>
      <c r="J796" t="s">
        <v>79</v>
      </c>
      <c r="K796" t="s">
        <v>214</v>
      </c>
      <c r="L796" t="s">
        <v>419</v>
      </c>
      <c r="M796" t="s">
        <v>420</v>
      </c>
      <c r="N796" t="s">
        <v>217</v>
      </c>
      <c r="O796" t="s">
        <v>263</v>
      </c>
      <c r="P796" t="s">
        <v>414</v>
      </c>
      <c r="Q796" t="s">
        <v>415</v>
      </c>
      <c r="R796" t="s">
        <v>416</v>
      </c>
      <c r="S796" t="s">
        <v>338</v>
      </c>
      <c r="T796" t="s">
        <v>339</v>
      </c>
      <c r="U796" s="61" t="s">
        <v>340</v>
      </c>
      <c r="V796" t="s">
        <v>249</v>
      </c>
      <c r="W796" t="s">
        <v>263</v>
      </c>
      <c r="X796" s="59">
        <v>16600</v>
      </c>
      <c r="Y796" s="59">
        <v>16600</v>
      </c>
      <c r="AA796" s="146" t="str">
        <f t="shared" si="165"/>
        <v>EX</v>
      </c>
      <c r="AB796" s="146">
        <f t="shared" si="167"/>
        <v>0</v>
      </c>
      <c r="AC796" t="str">
        <f t="shared" si="170"/>
        <v>EX</v>
      </c>
      <c r="AD796" s="74">
        <f t="shared" si="171"/>
        <v>16600</v>
      </c>
      <c r="AE796" s="74">
        <f t="shared" si="176"/>
        <v>16600</v>
      </c>
      <c r="AF796">
        <v>1</v>
      </c>
      <c r="AG796">
        <v>0</v>
      </c>
      <c r="AH796" s="74">
        <v>0</v>
      </c>
      <c r="AJ796" s="74">
        <f t="shared" si="172"/>
        <v>0</v>
      </c>
      <c r="AK796" s="74">
        <f t="shared" si="166"/>
        <v>16600</v>
      </c>
      <c r="AL796" t="str">
        <f t="shared" si="173"/>
        <v>N</v>
      </c>
      <c r="AN796" t="s">
        <v>80</v>
      </c>
      <c r="AO796" t="s">
        <v>79</v>
      </c>
      <c r="AP796" t="str">
        <f t="shared" si="174"/>
        <v>92</v>
      </c>
      <c r="AQ796" s="145" t="s">
        <v>1826</v>
      </c>
      <c r="AR796" t="str">
        <f t="shared" si="175"/>
        <v>1-Adjusted Base Budget</v>
      </c>
      <c r="AS796" s="145" t="s">
        <v>1827</v>
      </c>
      <c r="AT796" t="s">
        <v>213</v>
      </c>
      <c r="AV796" t="str">
        <f t="shared" si="169"/>
        <v>VPPF</v>
      </c>
      <c r="AW796" t="str">
        <f t="shared" si="168"/>
        <v>VP AND CHIEF FINANCIAL OFFICER</v>
      </c>
    </row>
    <row r="797" spans="1:49">
      <c r="A797" s="59">
        <v>2018</v>
      </c>
      <c r="B797" t="s">
        <v>137</v>
      </c>
      <c r="C797" t="s">
        <v>788</v>
      </c>
      <c r="D797" t="s">
        <v>789</v>
      </c>
      <c r="E797" t="s">
        <v>790</v>
      </c>
      <c r="F797" t="s">
        <v>36</v>
      </c>
      <c r="G797" t="s">
        <v>792</v>
      </c>
      <c r="H797" t="s">
        <v>791</v>
      </c>
      <c r="I797" s="170" t="s">
        <v>78</v>
      </c>
      <c r="J797" t="s">
        <v>79</v>
      </c>
      <c r="K797" t="s">
        <v>214</v>
      </c>
      <c r="L797" t="s">
        <v>419</v>
      </c>
      <c r="M797" t="s">
        <v>420</v>
      </c>
      <c r="N797" t="s">
        <v>217</v>
      </c>
      <c r="O797" t="s">
        <v>263</v>
      </c>
      <c r="P797" t="s">
        <v>414</v>
      </c>
      <c r="Q797" t="s">
        <v>415</v>
      </c>
      <c r="R797" t="s">
        <v>416</v>
      </c>
      <c r="S797" t="s">
        <v>338</v>
      </c>
      <c r="T797" t="s">
        <v>339</v>
      </c>
      <c r="U797" s="61" t="s">
        <v>340</v>
      </c>
      <c r="V797" t="s">
        <v>249</v>
      </c>
      <c r="W797" t="s">
        <v>263</v>
      </c>
      <c r="X797" s="59">
        <v>8669</v>
      </c>
      <c r="Y797" s="59">
        <v>8669</v>
      </c>
      <c r="AA797" s="146" t="str">
        <f t="shared" si="165"/>
        <v>EX</v>
      </c>
      <c r="AB797" s="146">
        <f t="shared" si="167"/>
        <v>0</v>
      </c>
      <c r="AC797" t="str">
        <f t="shared" si="170"/>
        <v>EX</v>
      </c>
      <c r="AD797" s="74">
        <f t="shared" si="171"/>
        <v>8669</v>
      </c>
      <c r="AE797" s="74">
        <f t="shared" si="176"/>
        <v>8669</v>
      </c>
      <c r="AF797">
        <v>1</v>
      </c>
      <c r="AG797">
        <v>0</v>
      </c>
      <c r="AH797" s="74">
        <v>0</v>
      </c>
      <c r="AJ797" s="74">
        <f t="shared" si="172"/>
        <v>0</v>
      </c>
      <c r="AK797" s="74">
        <f t="shared" si="166"/>
        <v>8669</v>
      </c>
      <c r="AL797" t="str">
        <f t="shared" si="173"/>
        <v>N</v>
      </c>
      <c r="AN797" t="s">
        <v>80</v>
      </c>
      <c r="AO797" t="s">
        <v>79</v>
      </c>
      <c r="AP797" t="str">
        <f t="shared" si="174"/>
        <v>92</v>
      </c>
      <c r="AQ797" s="145" t="s">
        <v>1826</v>
      </c>
      <c r="AR797" t="str">
        <f t="shared" si="175"/>
        <v>1-Adjusted Base Budget</v>
      </c>
      <c r="AS797" s="145" t="s">
        <v>1827</v>
      </c>
      <c r="AT797" t="s">
        <v>213</v>
      </c>
      <c r="AV797" t="str">
        <f t="shared" si="169"/>
        <v>VPPF</v>
      </c>
      <c r="AW797" t="str">
        <f t="shared" si="168"/>
        <v>VP AND CHIEF FINANCIAL OFFICER</v>
      </c>
    </row>
    <row r="798" spans="1:49">
      <c r="A798" s="59">
        <v>2018</v>
      </c>
      <c r="B798" t="s">
        <v>137</v>
      </c>
      <c r="C798" t="s">
        <v>788</v>
      </c>
      <c r="D798" t="s">
        <v>789</v>
      </c>
      <c r="E798" t="s">
        <v>790</v>
      </c>
      <c r="F798" t="s">
        <v>793</v>
      </c>
      <c r="G798" t="s">
        <v>794</v>
      </c>
      <c r="H798" t="s">
        <v>791</v>
      </c>
      <c r="I798" s="170" t="s">
        <v>78</v>
      </c>
      <c r="J798" t="s">
        <v>79</v>
      </c>
      <c r="K798" t="s">
        <v>214</v>
      </c>
      <c r="L798" t="s">
        <v>419</v>
      </c>
      <c r="M798" t="s">
        <v>420</v>
      </c>
      <c r="N798" t="s">
        <v>217</v>
      </c>
      <c r="O798" t="s">
        <v>263</v>
      </c>
      <c r="P798" t="s">
        <v>414</v>
      </c>
      <c r="Q798" t="s">
        <v>415</v>
      </c>
      <c r="R798" t="s">
        <v>416</v>
      </c>
      <c r="S798" t="s">
        <v>338</v>
      </c>
      <c r="T798" t="s">
        <v>339</v>
      </c>
      <c r="U798" s="61" t="s">
        <v>340</v>
      </c>
      <c r="V798" t="s">
        <v>249</v>
      </c>
      <c r="W798" t="s">
        <v>263</v>
      </c>
      <c r="X798" s="59">
        <v>32390</v>
      </c>
      <c r="Y798" s="59">
        <v>32510</v>
      </c>
      <c r="AA798" s="146" t="str">
        <f t="shared" si="165"/>
        <v>EX</v>
      </c>
      <c r="AB798" s="146">
        <f t="shared" si="167"/>
        <v>0</v>
      </c>
      <c r="AC798" t="str">
        <f t="shared" si="170"/>
        <v>EX</v>
      </c>
      <c r="AD798" s="74">
        <f t="shared" si="171"/>
        <v>32510</v>
      </c>
      <c r="AE798" s="74">
        <f t="shared" si="176"/>
        <v>32510</v>
      </c>
      <c r="AF798">
        <v>1</v>
      </c>
      <c r="AG798">
        <v>0</v>
      </c>
      <c r="AH798" s="74">
        <v>0</v>
      </c>
      <c r="AJ798" s="74">
        <f t="shared" si="172"/>
        <v>0</v>
      </c>
      <c r="AK798" s="74">
        <f t="shared" si="166"/>
        <v>32510</v>
      </c>
      <c r="AL798" t="str">
        <f t="shared" si="173"/>
        <v>N</v>
      </c>
      <c r="AN798" t="s">
        <v>80</v>
      </c>
      <c r="AO798" t="s">
        <v>79</v>
      </c>
      <c r="AP798" t="str">
        <f t="shared" si="174"/>
        <v>92</v>
      </c>
      <c r="AQ798" s="145" t="s">
        <v>1826</v>
      </c>
      <c r="AR798" t="str">
        <f t="shared" si="175"/>
        <v>1-Adjusted Base Budget</v>
      </c>
      <c r="AS798" s="145" t="s">
        <v>1827</v>
      </c>
      <c r="AT798" t="s">
        <v>213</v>
      </c>
      <c r="AV798" t="str">
        <f t="shared" si="169"/>
        <v>VPPF</v>
      </c>
      <c r="AW798" t="str">
        <f t="shared" si="168"/>
        <v>VP AND CHIEF FINANCIAL OFFICER</v>
      </c>
    </row>
    <row r="799" spans="1:49">
      <c r="A799" s="59">
        <v>2018</v>
      </c>
      <c r="B799" t="s">
        <v>137</v>
      </c>
      <c r="C799" t="s">
        <v>788</v>
      </c>
      <c r="D799" t="s">
        <v>789</v>
      </c>
      <c r="E799" t="s">
        <v>790</v>
      </c>
      <c r="F799" t="s">
        <v>795</v>
      </c>
      <c r="G799" t="s">
        <v>796</v>
      </c>
      <c r="H799" t="s">
        <v>791</v>
      </c>
      <c r="I799" s="170" t="s">
        <v>78</v>
      </c>
      <c r="J799" t="s">
        <v>79</v>
      </c>
      <c r="K799" t="s">
        <v>214</v>
      </c>
      <c r="L799" t="s">
        <v>419</v>
      </c>
      <c r="M799" t="s">
        <v>420</v>
      </c>
      <c r="N799" t="s">
        <v>217</v>
      </c>
      <c r="O799" t="s">
        <v>263</v>
      </c>
      <c r="P799" t="s">
        <v>414</v>
      </c>
      <c r="Q799" t="s">
        <v>415</v>
      </c>
      <c r="R799" t="s">
        <v>416</v>
      </c>
      <c r="S799" t="s">
        <v>338</v>
      </c>
      <c r="T799" t="s">
        <v>339</v>
      </c>
      <c r="U799" s="61" t="s">
        <v>340</v>
      </c>
      <c r="V799" t="s">
        <v>249</v>
      </c>
      <c r="W799" t="s">
        <v>263</v>
      </c>
      <c r="X799" s="59">
        <v>18194</v>
      </c>
      <c r="Y799" s="59">
        <v>18194</v>
      </c>
      <c r="AA799" s="146" t="str">
        <f t="shared" si="165"/>
        <v>EX</v>
      </c>
      <c r="AB799" s="146">
        <f t="shared" si="167"/>
        <v>0</v>
      </c>
      <c r="AC799" t="str">
        <f t="shared" si="170"/>
        <v>EX</v>
      </c>
      <c r="AD799" s="74">
        <f t="shared" si="171"/>
        <v>18194</v>
      </c>
      <c r="AE799" s="74">
        <f t="shared" si="176"/>
        <v>18194</v>
      </c>
      <c r="AF799">
        <v>1</v>
      </c>
      <c r="AG799">
        <v>0</v>
      </c>
      <c r="AH799" s="74">
        <v>0</v>
      </c>
      <c r="AJ799" s="74">
        <f t="shared" si="172"/>
        <v>0</v>
      </c>
      <c r="AK799" s="74">
        <f t="shared" si="166"/>
        <v>18194</v>
      </c>
      <c r="AL799" t="str">
        <f t="shared" si="173"/>
        <v>N</v>
      </c>
      <c r="AN799" t="s">
        <v>80</v>
      </c>
      <c r="AO799" t="s">
        <v>79</v>
      </c>
      <c r="AP799" t="str">
        <f t="shared" si="174"/>
        <v>92</v>
      </c>
      <c r="AQ799" s="145" t="s">
        <v>1826</v>
      </c>
      <c r="AR799" t="str">
        <f t="shared" si="175"/>
        <v>1-Adjusted Base Budget</v>
      </c>
      <c r="AS799" s="145" t="s">
        <v>1827</v>
      </c>
      <c r="AT799" t="s">
        <v>213</v>
      </c>
      <c r="AV799" t="str">
        <f t="shared" si="169"/>
        <v>VPPF</v>
      </c>
      <c r="AW799" t="str">
        <f t="shared" si="168"/>
        <v>VP AND CHIEF FINANCIAL OFFICER</v>
      </c>
    </row>
    <row r="800" spans="1:49">
      <c r="A800" s="59">
        <v>2018</v>
      </c>
      <c r="B800" t="s">
        <v>137</v>
      </c>
      <c r="C800" t="s">
        <v>788</v>
      </c>
      <c r="D800" t="s">
        <v>789</v>
      </c>
      <c r="E800" t="s">
        <v>790</v>
      </c>
      <c r="F800" t="s">
        <v>36</v>
      </c>
      <c r="G800" t="s">
        <v>792</v>
      </c>
      <c r="H800" t="s">
        <v>791</v>
      </c>
      <c r="I800" s="170" t="s">
        <v>78</v>
      </c>
      <c r="J800" t="s">
        <v>79</v>
      </c>
      <c r="K800" t="s">
        <v>214</v>
      </c>
      <c r="L800" t="s">
        <v>568</v>
      </c>
      <c r="M800" t="s">
        <v>569</v>
      </c>
      <c r="N800" t="s">
        <v>217</v>
      </c>
      <c r="O800" t="s">
        <v>263</v>
      </c>
      <c r="P800" t="s">
        <v>414</v>
      </c>
      <c r="Q800" t="s">
        <v>415</v>
      </c>
      <c r="R800" t="s">
        <v>416</v>
      </c>
      <c r="S800" t="s">
        <v>338</v>
      </c>
      <c r="T800" t="s">
        <v>339</v>
      </c>
      <c r="U800" s="61" t="s">
        <v>340</v>
      </c>
      <c r="V800" t="s">
        <v>249</v>
      </c>
      <c r="W800" t="s">
        <v>263</v>
      </c>
      <c r="X800" s="59">
        <v>2941</v>
      </c>
      <c r="Y800" s="59">
        <v>2942</v>
      </c>
      <c r="AA800" s="146" t="str">
        <f t="shared" si="165"/>
        <v>EX</v>
      </c>
      <c r="AB800" s="146">
        <f t="shared" si="167"/>
        <v>0</v>
      </c>
      <c r="AC800" t="str">
        <f t="shared" si="170"/>
        <v>EX</v>
      </c>
      <c r="AD800" s="74">
        <f t="shared" si="171"/>
        <v>2942</v>
      </c>
      <c r="AE800" s="74">
        <f t="shared" si="176"/>
        <v>2942</v>
      </c>
      <c r="AF800">
        <v>1</v>
      </c>
      <c r="AG800">
        <v>0</v>
      </c>
      <c r="AH800" s="74">
        <v>0</v>
      </c>
      <c r="AJ800" s="74">
        <f t="shared" si="172"/>
        <v>0</v>
      </c>
      <c r="AK800" s="74">
        <f t="shared" si="166"/>
        <v>2942</v>
      </c>
      <c r="AL800" t="str">
        <f t="shared" si="173"/>
        <v>N</v>
      </c>
      <c r="AN800" t="s">
        <v>80</v>
      </c>
      <c r="AO800" t="s">
        <v>79</v>
      </c>
      <c r="AP800" t="str">
        <f t="shared" si="174"/>
        <v>92</v>
      </c>
      <c r="AQ800" s="145" t="s">
        <v>1826</v>
      </c>
      <c r="AR800" t="str">
        <f t="shared" si="175"/>
        <v>1-Adjusted Base Budget</v>
      </c>
      <c r="AS800" s="145" t="s">
        <v>1827</v>
      </c>
      <c r="AT800" t="s">
        <v>213</v>
      </c>
      <c r="AV800" t="str">
        <f t="shared" si="169"/>
        <v>VPPF</v>
      </c>
      <c r="AW800" t="str">
        <f t="shared" si="168"/>
        <v>VP AND CHIEF FINANCIAL OFFICER</v>
      </c>
    </row>
    <row r="801" spans="1:49">
      <c r="A801" s="59">
        <v>2018</v>
      </c>
      <c r="B801" t="s">
        <v>137</v>
      </c>
      <c r="C801" t="s">
        <v>788</v>
      </c>
      <c r="D801" t="s">
        <v>789</v>
      </c>
      <c r="E801" t="s">
        <v>790</v>
      </c>
      <c r="F801" t="s">
        <v>795</v>
      </c>
      <c r="G801" t="s">
        <v>796</v>
      </c>
      <c r="H801" t="s">
        <v>791</v>
      </c>
      <c r="I801" s="170" t="s">
        <v>78</v>
      </c>
      <c r="J801" t="s">
        <v>79</v>
      </c>
      <c r="K801" t="s">
        <v>214</v>
      </c>
      <c r="L801" t="s">
        <v>568</v>
      </c>
      <c r="M801" t="s">
        <v>569</v>
      </c>
      <c r="N801" t="s">
        <v>217</v>
      </c>
      <c r="O801" t="s">
        <v>263</v>
      </c>
      <c r="P801" t="s">
        <v>414</v>
      </c>
      <c r="Q801" t="s">
        <v>415</v>
      </c>
      <c r="R801" t="s">
        <v>416</v>
      </c>
      <c r="S801" t="s">
        <v>338</v>
      </c>
      <c r="T801" t="s">
        <v>339</v>
      </c>
      <c r="U801" s="61" t="s">
        <v>340</v>
      </c>
      <c r="V801" t="s">
        <v>249</v>
      </c>
      <c r="W801" t="s">
        <v>263</v>
      </c>
      <c r="X801" s="59">
        <v>7812</v>
      </c>
      <c r="Y801" s="59">
        <v>9060</v>
      </c>
      <c r="AA801" s="146" t="str">
        <f t="shared" si="165"/>
        <v>EX</v>
      </c>
      <c r="AB801" s="146">
        <f t="shared" si="167"/>
        <v>0</v>
      </c>
      <c r="AC801" t="str">
        <f t="shared" si="170"/>
        <v>EX</v>
      </c>
      <c r="AD801" s="74">
        <f t="shared" si="171"/>
        <v>9060</v>
      </c>
      <c r="AE801" s="74">
        <f t="shared" si="176"/>
        <v>9060</v>
      </c>
      <c r="AF801">
        <v>1</v>
      </c>
      <c r="AG801">
        <v>0</v>
      </c>
      <c r="AH801" s="74">
        <v>0</v>
      </c>
      <c r="AJ801" s="74">
        <f t="shared" si="172"/>
        <v>0</v>
      </c>
      <c r="AK801" s="74">
        <f t="shared" si="166"/>
        <v>9060</v>
      </c>
      <c r="AL801" t="str">
        <f t="shared" si="173"/>
        <v>N</v>
      </c>
      <c r="AN801" t="s">
        <v>80</v>
      </c>
      <c r="AO801" t="s">
        <v>79</v>
      </c>
      <c r="AP801" t="str">
        <f t="shared" si="174"/>
        <v>92</v>
      </c>
      <c r="AQ801" s="145" t="s">
        <v>1826</v>
      </c>
      <c r="AR801" t="str">
        <f t="shared" si="175"/>
        <v>1-Adjusted Base Budget</v>
      </c>
      <c r="AS801" s="145" t="s">
        <v>1827</v>
      </c>
      <c r="AT801" t="s">
        <v>213</v>
      </c>
      <c r="AV801" t="str">
        <f t="shared" si="169"/>
        <v>VPPF</v>
      </c>
      <c r="AW801" t="str">
        <f t="shared" si="168"/>
        <v>VP AND CHIEF FINANCIAL OFFICER</v>
      </c>
    </row>
    <row r="802" spans="1:49">
      <c r="A802" s="59">
        <v>2018</v>
      </c>
      <c r="B802" t="s">
        <v>137</v>
      </c>
      <c r="C802" t="s">
        <v>788</v>
      </c>
      <c r="D802" t="s">
        <v>789</v>
      </c>
      <c r="E802" t="s">
        <v>790</v>
      </c>
      <c r="F802" t="s">
        <v>36</v>
      </c>
      <c r="G802" t="s">
        <v>792</v>
      </c>
      <c r="H802" t="s">
        <v>791</v>
      </c>
      <c r="I802" s="170" t="s">
        <v>78</v>
      </c>
      <c r="J802" t="s">
        <v>79</v>
      </c>
      <c r="K802" t="s">
        <v>214</v>
      </c>
      <c r="L802" t="s">
        <v>421</v>
      </c>
      <c r="M802" t="s">
        <v>422</v>
      </c>
      <c r="N802" t="s">
        <v>217</v>
      </c>
      <c r="O802" t="s">
        <v>263</v>
      </c>
      <c r="P802" t="s">
        <v>367</v>
      </c>
      <c r="Q802" t="s">
        <v>368</v>
      </c>
      <c r="R802" t="s">
        <v>369</v>
      </c>
      <c r="S802" t="s">
        <v>370</v>
      </c>
      <c r="T802" t="s">
        <v>368</v>
      </c>
      <c r="U802" s="61" t="s">
        <v>371</v>
      </c>
      <c r="V802" t="s">
        <v>249</v>
      </c>
      <c r="W802" t="s">
        <v>263</v>
      </c>
      <c r="X802" s="59">
        <v>150</v>
      </c>
      <c r="Y802" s="59">
        <v>150</v>
      </c>
      <c r="AA802" s="146" t="str">
        <f t="shared" si="165"/>
        <v>EX</v>
      </c>
      <c r="AB802" s="146">
        <f t="shared" si="167"/>
        <v>0</v>
      </c>
      <c r="AC802" t="str">
        <f t="shared" si="170"/>
        <v>EX</v>
      </c>
      <c r="AD802" s="74">
        <f t="shared" si="171"/>
        <v>150</v>
      </c>
      <c r="AE802" s="74">
        <f t="shared" si="176"/>
        <v>150</v>
      </c>
      <c r="AF802">
        <v>1</v>
      </c>
      <c r="AG802">
        <v>0</v>
      </c>
      <c r="AH802" s="74">
        <v>0</v>
      </c>
      <c r="AJ802" s="74">
        <f t="shared" si="172"/>
        <v>0</v>
      </c>
      <c r="AK802" s="74">
        <f t="shared" si="166"/>
        <v>150</v>
      </c>
      <c r="AL802" t="str">
        <f t="shared" si="173"/>
        <v>N</v>
      </c>
      <c r="AN802" t="s">
        <v>80</v>
      </c>
      <c r="AO802" t="s">
        <v>79</v>
      </c>
      <c r="AP802" t="str">
        <f t="shared" si="174"/>
        <v>92</v>
      </c>
      <c r="AQ802" s="145" t="s">
        <v>1826</v>
      </c>
      <c r="AR802" t="str">
        <f t="shared" si="175"/>
        <v>1-Adjusted Base Budget</v>
      </c>
      <c r="AS802" s="145" t="s">
        <v>1827</v>
      </c>
      <c r="AT802" t="s">
        <v>213</v>
      </c>
      <c r="AV802" t="str">
        <f t="shared" si="169"/>
        <v>VPPF</v>
      </c>
      <c r="AW802" t="str">
        <f t="shared" si="168"/>
        <v>VP AND CHIEF FINANCIAL OFFICER</v>
      </c>
    </row>
    <row r="803" spans="1:49">
      <c r="A803" s="59">
        <v>2018</v>
      </c>
      <c r="B803" t="s">
        <v>137</v>
      </c>
      <c r="C803" t="s">
        <v>788</v>
      </c>
      <c r="D803" t="s">
        <v>789</v>
      </c>
      <c r="E803" t="s">
        <v>790</v>
      </c>
      <c r="F803" t="s">
        <v>793</v>
      </c>
      <c r="G803" t="s">
        <v>794</v>
      </c>
      <c r="H803" t="s">
        <v>791</v>
      </c>
      <c r="I803" s="170" t="s">
        <v>78</v>
      </c>
      <c r="J803" t="s">
        <v>79</v>
      </c>
      <c r="K803" t="s">
        <v>214</v>
      </c>
      <c r="L803" t="s">
        <v>421</v>
      </c>
      <c r="M803" t="s">
        <v>422</v>
      </c>
      <c r="N803" t="s">
        <v>217</v>
      </c>
      <c r="O803" t="s">
        <v>263</v>
      </c>
      <c r="P803" t="s">
        <v>367</v>
      </c>
      <c r="Q803" t="s">
        <v>368</v>
      </c>
      <c r="R803" t="s">
        <v>369</v>
      </c>
      <c r="S803" t="s">
        <v>370</v>
      </c>
      <c r="T803" t="s">
        <v>368</v>
      </c>
      <c r="U803" s="61" t="s">
        <v>371</v>
      </c>
      <c r="V803" t="s">
        <v>249</v>
      </c>
      <c r="W803" t="s">
        <v>263</v>
      </c>
      <c r="X803" s="59">
        <v>500</v>
      </c>
      <c r="Y803" s="59">
        <v>500</v>
      </c>
      <c r="AA803" s="146" t="str">
        <f t="shared" si="165"/>
        <v>EX</v>
      </c>
      <c r="AB803" s="146">
        <f t="shared" si="167"/>
        <v>0</v>
      </c>
      <c r="AC803" t="str">
        <f t="shared" si="170"/>
        <v>EX</v>
      </c>
      <c r="AD803" s="74">
        <f t="shared" si="171"/>
        <v>500</v>
      </c>
      <c r="AE803" s="74">
        <f t="shared" si="176"/>
        <v>500</v>
      </c>
      <c r="AF803">
        <v>1</v>
      </c>
      <c r="AG803">
        <v>0</v>
      </c>
      <c r="AH803" s="74">
        <v>0</v>
      </c>
      <c r="AJ803" s="74">
        <f t="shared" si="172"/>
        <v>0</v>
      </c>
      <c r="AK803" s="74">
        <f t="shared" si="166"/>
        <v>500</v>
      </c>
      <c r="AL803" t="str">
        <f t="shared" si="173"/>
        <v>N</v>
      </c>
      <c r="AN803" t="s">
        <v>80</v>
      </c>
      <c r="AO803" t="s">
        <v>79</v>
      </c>
      <c r="AP803" t="str">
        <f t="shared" si="174"/>
        <v>92</v>
      </c>
      <c r="AQ803" s="145" t="s">
        <v>1826</v>
      </c>
      <c r="AR803" t="str">
        <f t="shared" si="175"/>
        <v>1-Adjusted Base Budget</v>
      </c>
      <c r="AS803" s="145" t="s">
        <v>1827</v>
      </c>
      <c r="AT803" t="s">
        <v>213</v>
      </c>
      <c r="AV803" t="str">
        <f t="shared" si="169"/>
        <v>VPPF</v>
      </c>
      <c r="AW803" t="str">
        <f t="shared" si="168"/>
        <v>VP AND CHIEF FINANCIAL OFFICER</v>
      </c>
    </row>
    <row r="804" spans="1:49">
      <c r="A804" s="59">
        <v>2018</v>
      </c>
      <c r="B804" t="s">
        <v>137</v>
      </c>
      <c r="C804" t="s">
        <v>788</v>
      </c>
      <c r="D804" t="s">
        <v>789</v>
      </c>
      <c r="E804" t="s">
        <v>790</v>
      </c>
      <c r="F804" t="s">
        <v>795</v>
      </c>
      <c r="G804" t="s">
        <v>796</v>
      </c>
      <c r="H804" t="s">
        <v>791</v>
      </c>
      <c r="I804" s="170" t="s">
        <v>78</v>
      </c>
      <c r="J804" t="s">
        <v>79</v>
      </c>
      <c r="K804" t="s">
        <v>214</v>
      </c>
      <c r="L804" t="s">
        <v>421</v>
      </c>
      <c r="M804" t="s">
        <v>422</v>
      </c>
      <c r="N804" t="s">
        <v>217</v>
      </c>
      <c r="O804" t="s">
        <v>263</v>
      </c>
      <c r="P804" t="s">
        <v>367</v>
      </c>
      <c r="Q804" t="s">
        <v>368</v>
      </c>
      <c r="R804" t="s">
        <v>369</v>
      </c>
      <c r="S804" t="s">
        <v>370</v>
      </c>
      <c r="T804" t="s">
        <v>368</v>
      </c>
      <c r="U804" s="61" t="s">
        <v>371</v>
      </c>
      <c r="V804" t="s">
        <v>249</v>
      </c>
      <c r="W804" t="s">
        <v>263</v>
      </c>
      <c r="X804" s="59">
        <v>650</v>
      </c>
      <c r="Y804" s="59">
        <v>650</v>
      </c>
      <c r="AA804" s="146" t="str">
        <f t="shared" si="165"/>
        <v>EX</v>
      </c>
      <c r="AB804" s="146">
        <f t="shared" si="167"/>
        <v>0</v>
      </c>
      <c r="AC804" t="str">
        <f t="shared" si="170"/>
        <v>EX</v>
      </c>
      <c r="AD804" s="74">
        <f t="shared" si="171"/>
        <v>650</v>
      </c>
      <c r="AE804" s="74">
        <f t="shared" si="176"/>
        <v>650</v>
      </c>
      <c r="AF804">
        <v>1</v>
      </c>
      <c r="AG804">
        <v>0</v>
      </c>
      <c r="AH804" s="74">
        <v>0</v>
      </c>
      <c r="AJ804" s="74">
        <f t="shared" si="172"/>
        <v>0</v>
      </c>
      <c r="AK804" s="74">
        <f t="shared" si="166"/>
        <v>650</v>
      </c>
      <c r="AL804" t="str">
        <f t="shared" si="173"/>
        <v>N</v>
      </c>
      <c r="AN804" t="s">
        <v>80</v>
      </c>
      <c r="AO804" t="s">
        <v>79</v>
      </c>
      <c r="AP804" t="str">
        <f t="shared" si="174"/>
        <v>92</v>
      </c>
      <c r="AQ804" s="145" t="s">
        <v>1826</v>
      </c>
      <c r="AR804" t="str">
        <f t="shared" si="175"/>
        <v>1-Adjusted Base Budget</v>
      </c>
      <c r="AS804" s="145" t="s">
        <v>1827</v>
      </c>
      <c r="AT804" t="s">
        <v>213</v>
      </c>
      <c r="AV804" t="str">
        <f t="shared" si="169"/>
        <v>VPPF</v>
      </c>
      <c r="AW804" t="str">
        <f t="shared" si="168"/>
        <v>VP AND CHIEF FINANCIAL OFFICER</v>
      </c>
    </row>
    <row r="805" spans="1:49">
      <c r="A805" s="59">
        <v>2018</v>
      </c>
      <c r="B805" t="s">
        <v>137</v>
      </c>
      <c r="C805" t="s">
        <v>788</v>
      </c>
      <c r="D805" t="s">
        <v>789</v>
      </c>
      <c r="E805" t="s">
        <v>790</v>
      </c>
      <c r="F805" t="s">
        <v>228</v>
      </c>
      <c r="H805" t="s">
        <v>791</v>
      </c>
      <c r="I805" s="170" t="s">
        <v>78</v>
      </c>
      <c r="J805" t="s">
        <v>79</v>
      </c>
      <c r="K805" t="s">
        <v>214</v>
      </c>
      <c r="L805" t="s">
        <v>425</v>
      </c>
      <c r="M805" t="s">
        <v>426</v>
      </c>
      <c r="N805" t="s">
        <v>217</v>
      </c>
      <c r="O805" t="s">
        <v>263</v>
      </c>
      <c r="P805" t="s">
        <v>367</v>
      </c>
      <c r="Q805" t="s">
        <v>368</v>
      </c>
      <c r="R805" t="s">
        <v>369</v>
      </c>
      <c r="S805" t="s">
        <v>370</v>
      </c>
      <c r="T805" t="s">
        <v>368</v>
      </c>
      <c r="U805" s="61" t="s">
        <v>371</v>
      </c>
      <c r="V805" t="s">
        <v>249</v>
      </c>
      <c r="W805" t="s">
        <v>263</v>
      </c>
      <c r="X805" s="59">
        <v>1400</v>
      </c>
      <c r="Y805" s="59">
        <v>1400</v>
      </c>
      <c r="AA805" s="146" t="str">
        <f t="shared" si="165"/>
        <v>EX</v>
      </c>
      <c r="AB805" s="146">
        <f t="shared" si="167"/>
        <v>0</v>
      </c>
      <c r="AC805" t="str">
        <f t="shared" si="170"/>
        <v>EX</v>
      </c>
      <c r="AD805" s="74">
        <f t="shared" si="171"/>
        <v>1400</v>
      </c>
      <c r="AE805" s="74">
        <f t="shared" si="176"/>
        <v>1400</v>
      </c>
      <c r="AF805">
        <v>1</v>
      </c>
      <c r="AG805">
        <v>0</v>
      </c>
      <c r="AH805" s="74">
        <v>0</v>
      </c>
      <c r="AJ805" s="74">
        <f t="shared" si="172"/>
        <v>0</v>
      </c>
      <c r="AK805" s="74">
        <f t="shared" si="166"/>
        <v>1400</v>
      </c>
      <c r="AL805" t="str">
        <f t="shared" si="173"/>
        <v>N</v>
      </c>
      <c r="AN805" t="s">
        <v>80</v>
      </c>
      <c r="AO805" t="s">
        <v>79</v>
      </c>
      <c r="AP805" t="str">
        <f t="shared" si="174"/>
        <v>92</v>
      </c>
      <c r="AQ805" s="145" t="s">
        <v>1826</v>
      </c>
      <c r="AR805" t="str">
        <f t="shared" si="175"/>
        <v>1-Adjusted Base Budget</v>
      </c>
      <c r="AS805" s="145" t="s">
        <v>1827</v>
      </c>
      <c r="AT805" t="s">
        <v>213</v>
      </c>
      <c r="AV805" t="str">
        <f t="shared" si="169"/>
        <v>VPPF</v>
      </c>
      <c r="AW805" t="str">
        <f t="shared" si="168"/>
        <v>VP AND CHIEF FINANCIAL OFFICER</v>
      </c>
    </row>
    <row r="806" spans="1:49">
      <c r="A806" s="59">
        <v>2018</v>
      </c>
      <c r="B806" t="s">
        <v>137</v>
      </c>
      <c r="C806" t="s">
        <v>788</v>
      </c>
      <c r="D806" t="s">
        <v>789</v>
      </c>
      <c r="E806" t="s">
        <v>790</v>
      </c>
      <c r="F806" t="s">
        <v>36</v>
      </c>
      <c r="G806" t="s">
        <v>792</v>
      </c>
      <c r="H806" t="s">
        <v>791</v>
      </c>
      <c r="I806" s="170" t="s">
        <v>78</v>
      </c>
      <c r="J806" t="s">
        <v>79</v>
      </c>
      <c r="K806" t="s">
        <v>214</v>
      </c>
      <c r="L806" t="s">
        <v>425</v>
      </c>
      <c r="M806" t="s">
        <v>426</v>
      </c>
      <c r="N806" t="s">
        <v>217</v>
      </c>
      <c r="O806" t="s">
        <v>263</v>
      </c>
      <c r="P806" t="s">
        <v>367</v>
      </c>
      <c r="Q806" t="s">
        <v>368</v>
      </c>
      <c r="R806" t="s">
        <v>369</v>
      </c>
      <c r="S806" t="s">
        <v>370</v>
      </c>
      <c r="T806" t="s">
        <v>368</v>
      </c>
      <c r="U806" s="61" t="s">
        <v>371</v>
      </c>
      <c r="V806" t="s">
        <v>249</v>
      </c>
      <c r="W806" t="s">
        <v>263</v>
      </c>
      <c r="X806" s="59">
        <v>1050</v>
      </c>
      <c r="Y806" s="59">
        <v>1050</v>
      </c>
      <c r="AA806" s="146" t="str">
        <f t="shared" si="165"/>
        <v>EX</v>
      </c>
      <c r="AB806" s="146">
        <f t="shared" si="167"/>
        <v>0</v>
      </c>
      <c r="AC806" t="str">
        <f t="shared" si="170"/>
        <v>EX</v>
      </c>
      <c r="AD806" s="74">
        <f t="shared" si="171"/>
        <v>1050</v>
      </c>
      <c r="AE806" s="74">
        <f t="shared" si="176"/>
        <v>1050</v>
      </c>
      <c r="AF806">
        <v>1</v>
      </c>
      <c r="AG806">
        <v>0</v>
      </c>
      <c r="AH806" s="74">
        <v>0</v>
      </c>
      <c r="AJ806" s="74">
        <f t="shared" si="172"/>
        <v>0</v>
      </c>
      <c r="AK806" s="74">
        <f t="shared" si="166"/>
        <v>1050</v>
      </c>
      <c r="AL806" t="str">
        <f t="shared" si="173"/>
        <v>N</v>
      </c>
      <c r="AN806" t="s">
        <v>80</v>
      </c>
      <c r="AO806" t="s">
        <v>79</v>
      </c>
      <c r="AP806" t="str">
        <f t="shared" si="174"/>
        <v>92</v>
      </c>
      <c r="AQ806" s="145" t="s">
        <v>1826</v>
      </c>
      <c r="AR806" t="str">
        <f t="shared" si="175"/>
        <v>1-Adjusted Base Budget</v>
      </c>
      <c r="AS806" s="145" t="s">
        <v>1827</v>
      </c>
      <c r="AT806" t="s">
        <v>213</v>
      </c>
      <c r="AV806" t="str">
        <f t="shared" si="169"/>
        <v>VPPF</v>
      </c>
      <c r="AW806" t="str">
        <f t="shared" si="168"/>
        <v>VP AND CHIEF FINANCIAL OFFICER</v>
      </c>
    </row>
    <row r="807" spans="1:49">
      <c r="A807" s="59">
        <v>2018</v>
      </c>
      <c r="B807" t="s">
        <v>137</v>
      </c>
      <c r="C807" t="s">
        <v>788</v>
      </c>
      <c r="D807" t="s">
        <v>789</v>
      </c>
      <c r="E807" t="s">
        <v>790</v>
      </c>
      <c r="F807" t="s">
        <v>793</v>
      </c>
      <c r="G807" t="s">
        <v>794</v>
      </c>
      <c r="H807" t="s">
        <v>791</v>
      </c>
      <c r="I807" s="170" t="s">
        <v>78</v>
      </c>
      <c r="J807" t="s">
        <v>79</v>
      </c>
      <c r="K807" t="s">
        <v>214</v>
      </c>
      <c r="L807" t="s">
        <v>425</v>
      </c>
      <c r="M807" t="s">
        <v>426</v>
      </c>
      <c r="N807" t="s">
        <v>217</v>
      </c>
      <c r="O807" t="s">
        <v>263</v>
      </c>
      <c r="P807" t="s">
        <v>367</v>
      </c>
      <c r="Q807" t="s">
        <v>368</v>
      </c>
      <c r="R807" t="s">
        <v>369</v>
      </c>
      <c r="S807" t="s">
        <v>370</v>
      </c>
      <c r="T807" t="s">
        <v>368</v>
      </c>
      <c r="U807" s="61" t="s">
        <v>371</v>
      </c>
      <c r="V807" t="s">
        <v>249</v>
      </c>
      <c r="W807" t="s">
        <v>263</v>
      </c>
      <c r="X807" s="59">
        <v>950</v>
      </c>
      <c r="Y807" s="59">
        <v>950</v>
      </c>
      <c r="AA807" s="146" t="str">
        <f t="shared" si="165"/>
        <v>EX</v>
      </c>
      <c r="AB807" s="146">
        <f t="shared" si="167"/>
        <v>0</v>
      </c>
      <c r="AC807" t="str">
        <f t="shared" si="170"/>
        <v>EX</v>
      </c>
      <c r="AD807" s="74">
        <f t="shared" si="171"/>
        <v>950</v>
      </c>
      <c r="AE807" s="74">
        <f t="shared" si="176"/>
        <v>950</v>
      </c>
      <c r="AF807">
        <v>1</v>
      </c>
      <c r="AG807">
        <v>0</v>
      </c>
      <c r="AH807" s="74">
        <v>0</v>
      </c>
      <c r="AJ807" s="74">
        <f t="shared" si="172"/>
        <v>0</v>
      </c>
      <c r="AK807" s="74">
        <f t="shared" si="166"/>
        <v>950</v>
      </c>
      <c r="AL807" t="str">
        <f t="shared" si="173"/>
        <v>N</v>
      </c>
      <c r="AN807" t="s">
        <v>80</v>
      </c>
      <c r="AO807" t="s">
        <v>79</v>
      </c>
      <c r="AP807" t="str">
        <f t="shared" si="174"/>
        <v>92</v>
      </c>
      <c r="AQ807" s="145" t="s">
        <v>1826</v>
      </c>
      <c r="AR807" t="str">
        <f t="shared" si="175"/>
        <v>1-Adjusted Base Budget</v>
      </c>
      <c r="AS807" s="145" t="s">
        <v>1827</v>
      </c>
      <c r="AT807" t="s">
        <v>213</v>
      </c>
      <c r="AV807" t="str">
        <f t="shared" si="169"/>
        <v>VPPF</v>
      </c>
      <c r="AW807" t="str">
        <f t="shared" si="168"/>
        <v>VP AND CHIEF FINANCIAL OFFICER</v>
      </c>
    </row>
    <row r="808" spans="1:49">
      <c r="A808" s="59">
        <v>2018</v>
      </c>
      <c r="B808" t="s">
        <v>137</v>
      </c>
      <c r="C808" t="s">
        <v>788</v>
      </c>
      <c r="D808" t="s">
        <v>789</v>
      </c>
      <c r="E808" t="s">
        <v>790</v>
      </c>
      <c r="F808" t="s">
        <v>795</v>
      </c>
      <c r="G808" t="s">
        <v>796</v>
      </c>
      <c r="H808" t="s">
        <v>791</v>
      </c>
      <c r="I808" s="170" t="s">
        <v>78</v>
      </c>
      <c r="J808" t="s">
        <v>79</v>
      </c>
      <c r="K808" t="s">
        <v>214</v>
      </c>
      <c r="L808" t="s">
        <v>425</v>
      </c>
      <c r="M808" t="s">
        <v>426</v>
      </c>
      <c r="N808" t="s">
        <v>217</v>
      </c>
      <c r="O808" t="s">
        <v>263</v>
      </c>
      <c r="P808" t="s">
        <v>367</v>
      </c>
      <c r="Q808" t="s">
        <v>368</v>
      </c>
      <c r="R808" t="s">
        <v>369</v>
      </c>
      <c r="S808" t="s">
        <v>370</v>
      </c>
      <c r="T808" t="s">
        <v>368</v>
      </c>
      <c r="U808" s="61" t="s">
        <v>371</v>
      </c>
      <c r="V808" t="s">
        <v>249</v>
      </c>
      <c r="W808" t="s">
        <v>263</v>
      </c>
      <c r="X808" s="59">
        <v>1400</v>
      </c>
      <c r="Y808" s="59">
        <v>1400</v>
      </c>
      <c r="AA808" s="146" t="str">
        <f t="shared" si="165"/>
        <v>EX</v>
      </c>
      <c r="AB808" s="146">
        <f t="shared" si="167"/>
        <v>0</v>
      </c>
      <c r="AC808" t="str">
        <f t="shared" si="170"/>
        <v>EX</v>
      </c>
      <c r="AD808" s="74">
        <f t="shared" si="171"/>
        <v>1400</v>
      </c>
      <c r="AE808" s="74">
        <f t="shared" si="176"/>
        <v>1400</v>
      </c>
      <c r="AF808">
        <v>1</v>
      </c>
      <c r="AG808">
        <v>0</v>
      </c>
      <c r="AH808" s="74">
        <v>0</v>
      </c>
      <c r="AJ808" s="74">
        <f t="shared" si="172"/>
        <v>0</v>
      </c>
      <c r="AK808" s="74">
        <f t="shared" si="166"/>
        <v>1400</v>
      </c>
      <c r="AL808" t="str">
        <f t="shared" si="173"/>
        <v>N</v>
      </c>
      <c r="AN808" t="s">
        <v>80</v>
      </c>
      <c r="AO808" t="s">
        <v>79</v>
      </c>
      <c r="AP808" t="str">
        <f t="shared" si="174"/>
        <v>92</v>
      </c>
      <c r="AQ808" s="145" t="s">
        <v>1826</v>
      </c>
      <c r="AR808" t="str">
        <f t="shared" si="175"/>
        <v>1-Adjusted Base Budget</v>
      </c>
      <c r="AS808" s="145" t="s">
        <v>1827</v>
      </c>
      <c r="AT808" t="s">
        <v>213</v>
      </c>
      <c r="AV808" t="str">
        <f t="shared" si="169"/>
        <v>VPPF</v>
      </c>
      <c r="AW808" t="str">
        <f t="shared" si="168"/>
        <v>VP AND CHIEF FINANCIAL OFFICER</v>
      </c>
    </row>
    <row r="809" spans="1:49">
      <c r="A809" s="59">
        <v>2018</v>
      </c>
      <c r="B809" t="s">
        <v>137</v>
      </c>
      <c r="C809" t="s">
        <v>788</v>
      </c>
      <c r="D809" t="s">
        <v>789</v>
      </c>
      <c r="E809" t="s">
        <v>790</v>
      </c>
      <c r="F809" t="s">
        <v>228</v>
      </c>
      <c r="H809" t="s">
        <v>791</v>
      </c>
      <c r="I809" s="170" t="s">
        <v>78</v>
      </c>
      <c r="J809" t="s">
        <v>79</v>
      </c>
      <c r="K809" t="s">
        <v>214</v>
      </c>
      <c r="L809" t="s">
        <v>267</v>
      </c>
      <c r="M809" t="s">
        <v>268</v>
      </c>
      <c r="N809" t="s">
        <v>217</v>
      </c>
      <c r="O809" t="s">
        <v>263</v>
      </c>
      <c r="P809" t="s">
        <v>269</v>
      </c>
      <c r="Q809" t="s">
        <v>270</v>
      </c>
      <c r="R809" t="s">
        <v>271</v>
      </c>
      <c r="S809" t="s">
        <v>272</v>
      </c>
      <c r="T809" t="s">
        <v>270</v>
      </c>
      <c r="U809" s="61" t="s">
        <v>273</v>
      </c>
      <c r="V809" t="s">
        <v>249</v>
      </c>
      <c r="W809" t="s">
        <v>263</v>
      </c>
      <c r="X809" s="59">
        <v>145</v>
      </c>
      <c r="Y809" s="59">
        <v>145</v>
      </c>
      <c r="AA809" s="146" t="str">
        <f t="shared" ref="AA809:AA872" si="177">IF(P809 ="CORI","IN",IF(P809 ="TRIN","IN",O809))</f>
        <v>EX</v>
      </c>
      <c r="AB809" s="146">
        <f t="shared" si="167"/>
        <v>0</v>
      </c>
      <c r="AC809" t="str">
        <f t="shared" si="170"/>
        <v>EX</v>
      </c>
      <c r="AD809" s="74">
        <f t="shared" si="171"/>
        <v>145</v>
      </c>
      <c r="AE809" s="74">
        <f t="shared" si="176"/>
        <v>145</v>
      </c>
      <c r="AF809">
        <v>1</v>
      </c>
      <c r="AG809">
        <v>0</v>
      </c>
      <c r="AH809" s="74">
        <v>0</v>
      </c>
      <c r="AJ809" s="74">
        <f t="shared" si="172"/>
        <v>0</v>
      </c>
      <c r="AK809" s="74">
        <f t="shared" si="166"/>
        <v>145</v>
      </c>
      <c r="AL809" t="str">
        <f t="shared" si="173"/>
        <v>N</v>
      </c>
      <c r="AN809" t="s">
        <v>80</v>
      </c>
      <c r="AO809" t="s">
        <v>79</v>
      </c>
      <c r="AP809" t="str">
        <f t="shared" si="174"/>
        <v>92</v>
      </c>
      <c r="AQ809" s="145" t="s">
        <v>1826</v>
      </c>
      <c r="AR809" t="str">
        <f t="shared" si="175"/>
        <v>1-Adjusted Base Budget</v>
      </c>
      <c r="AS809" s="145" t="s">
        <v>1827</v>
      </c>
      <c r="AT809" t="s">
        <v>213</v>
      </c>
      <c r="AV809" t="str">
        <f t="shared" si="169"/>
        <v>VPPF</v>
      </c>
      <c r="AW809" t="str">
        <f t="shared" si="168"/>
        <v>VP AND CHIEF FINANCIAL OFFICER</v>
      </c>
    </row>
    <row r="810" spans="1:49">
      <c r="A810" s="59">
        <v>2018</v>
      </c>
      <c r="B810" t="s">
        <v>137</v>
      </c>
      <c r="C810" t="s">
        <v>788</v>
      </c>
      <c r="D810" t="s">
        <v>789</v>
      </c>
      <c r="E810" t="s">
        <v>790</v>
      </c>
      <c r="F810" t="s">
        <v>36</v>
      </c>
      <c r="G810" t="s">
        <v>792</v>
      </c>
      <c r="H810" t="s">
        <v>791</v>
      </c>
      <c r="I810" s="170" t="s">
        <v>78</v>
      </c>
      <c r="J810" t="s">
        <v>79</v>
      </c>
      <c r="K810" t="s">
        <v>214</v>
      </c>
      <c r="L810" t="s">
        <v>267</v>
      </c>
      <c r="M810" t="s">
        <v>268</v>
      </c>
      <c r="N810" t="s">
        <v>217</v>
      </c>
      <c r="O810" t="s">
        <v>263</v>
      </c>
      <c r="P810" t="s">
        <v>269</v>
      </c>
      <c r="Q810" t="s">
        <v>270</v>
      </c>
      <c r="R810" t="s">
        <v>271</v>
      </c>
      <c r="S810" t="s">
        <v>272</v>
      </c>
      <c r="T810" t="s">
        <v>270</v>
      </c>
      <c r="U810" s="61" t="s">
        <v>273</v>
      </c>
      <c r="V810" t="s">
        <v>249</v>
      </c>
      <c r="W810" t="s">
        <v>263</v>
      </c>
      <c r="X810" s="59">
        <v>0</v>
      </c>
      <c r="Y810" s="59">
        <v>-7</v>
      </c>
      <c r="AA810" s="146" t="str">
        <f t="shared" si="177"/>
        <v>EX</v>
      </c>
      <c r="AB810" s="146">
        <f t="shared" si="167"/>
        <v>0</v>
      </c>
      <c r="AC810" t="str">
        <f t="shared" si="170"/>
        <v>EX</v>
      </c>
      <c r="AD810" s="74">
        <f t="shared" si="171"/>
        <v>-7</v>
      </c>
      <c r="AE810" s="74">
        <f t="shared" si="176"/>
        <v>-7</v>
      </c>
      <c r="AF810">
        <v>1</v>
      </c>
      <c r="AG810">
        <v>0</v>
      </c>
      <c r="AH810" s="74">
        <v>0</v>
      </c>
      <c r="AJ810" s="74">
        <f t="shared" si="172"/>
        <v>0</v>
      </c>
      <c r="AK810" s="74">
        <f t="shared" si="166"/>
        <v>-7</v>
      </c>
      <c r="AL810" t="str">
        <f t="shared" si="173"/>
        <v>N</v>
      </c>
      <c r="AN810" t="s">
        <v>80</v>
      </c>
      <c r="AO810" t="s">
        <v>79</v>
      </c>
      <c r="AP810" t="str">
        <f t="shared" si="174"/>
        <v>92</v>
      </c>
      <c r="AQ810" s="145" t="s">
        <v>1826</v>
      </c>
      <c r="AR810" t="str">
        <f t="shared" si="175"/>
        <v>1-Adjusted Base Budget</v>
      </c>
      <c r="AS810" s="145" t="s">
        <v>1827</v>
      </c>
      <c r="AT810" t="s">
        <v>213</v>
      </c>
      <c r="AV810" t="str">
        <f t="shared" si="169"/>
        <v>VPPF</v>
      </c>
      <c r="AW810" t="str">
        <f t="shared" si="168"/>
        <v>VP AND CHIEF FINANCIAL OFFICER</v>
      </c>
    </row>
    <row r="811" spans="1:49">
      <c r="A811" s="59">
        <v>2018</v>
      </c>
      <c r="B811" t="s">
        <v>137</v>
      </c>
      <c r="C811" t="s">
        <v>788</v>
      </c>
      <c r="D811" t="s">
        <v>789</v>
      </c>
      <c r="E811" t="s">
        <v>790</v>
      </c>
      <c r="F811" t="s">
        <v>793</v>
      </c>
      <c r="G811" t="s">
        <v>794</v>
      </c>
      <c r="H811" t="s">
        <v>791</v>
      </c>
      <c r="I811" s="170" t="s">
        <v>78</v>
      </c>
      <c r="J811" t="s">
        <v>79</v>
      </c>
      <c r="K811" t="s">
        <v>214</v>
      </c>
      <c r="L811" t="s">
        <v>267</v>
      </c>
      <c r="M811" t="s">
        <v>268</v>
      </c>
      <c r="N811" t="s">
        <v>217</v>
      </c>
      <c r="O811" t="s">
        <v>263</v>
      </c>
      <c r="P811" t="s">
        <v>269</v>
      </c>
      <c r="Q811" t="s">
        <v>270</v>
      </c>
      <c r="R811" t="s">
        <v>271</v>
      </c>
      <c r="S811" t="s">
        <v>272</v>
      </c>
      <c r="T811" t="s">
        <v>270</v>
      </c>
      <c r="U811" s="61" t="s">
        <v>273</v>
      </c>
      <c r="V811" t="s">
        <v>249</v>
      </c>
      <c r="W811" t="s">
        <v>263</v>
      </c>
      <c r="X811" s="59">
        <v>0</v>
      </c>
      <c r="Y811" s="59">
        <v>-1263</v>
      </c>
      <c r="AA811" s="146" t="str">
        <f t="shared" si="177"/>
        <v>EX</v>
      </c>
      <c r="AB811" s="146">
        <f t="shared" si="167"/>
        <v>0</v>
      </c>
      <c r="AC811" t="str">
        <f t="shared" si="170"/>
        <v>EX</v>
      </c>
      <c r="AD811" s="74">
        <f t="shared" si="171"/>
        <v>-1263</v>
      </c>
      <c r="AE811" s="74">
        <f t="shared" si="176"/>
        <v>-1263</v>
      </c>
      <c r="AF811">
        <v>1</v>
      </c>
      <c r="AG811">
        <v>0</v>
      </c>
      <c r="AH811" s="74">
        <v>0</v>
      </c>
      <c r="AJ811" s="74">
        <f t="shared" si="172"/>
        <v>0</v>
      </c>
      <c r="AK811" s="74">
        <f t="shared" si="166"/>
        <v>-1263</v>
      </c>
      <c r="AL811" t="str">
        <f t="shared" si="173"/>
        <v>N</v>
      </c>
      <c r="AN811" t="s">
        <v>80</v>
      </c>
      <c r="AO811" t="s">
        <v>79</v>
      </c>
      <c r="AP811" t="str">
        <f t="shared" si="174"/>
        <v>92</v>
      </c>
      <c r="AQ811" s="145" t="s">
        <v>1826</v>
      </c>
      <c r="AR811" t="str">
        <f t="shared" si="175"/>
        <v>1-Adjusted Base Budget</v>
      </c>
      <c r="AS811" s="145" t="s">
        <v>1827</v>
      </c>
      <c r="AT811" t="s">
        <v>213</v>
      </c>
      <c r="AV811" t="str">
        <f t="shared" si="169"/>
        <v>VPPF</v>
      </c>
      <c r="AW811" t="str">
        <f t="shared" si="168"/>
        <v>VP AND CHIEF FINANCIAL OFFICER</v>
      </c>
    </row>
    <row r="812" spans="1:49">
      <c r="A812" s="59">
        <v>2018</v>
      </c>
      <c r="B812" t="s">
        <v>137</v>
      </c>
      <c r="C812" t="s">
        <v>788</v>
      </c>
      <c r="D812" t="s">
        <v>789</v>
      </c>
      <c r="E812" t="s">
        <v>790</v>
      </c>
      <c r="F812" t="s">
        <v>795</v>
      </c>
      <c r="G812" t="s">
        <v>796</v>
      </c>
      <c r="H812" t="s">
        <v>791</v>
      </c>
      <c r="I812" s="170" t="s">
        <v>78</v>
      </c>
      <c r="J812" t="s">
        <v>79</v>
      </c>
      <c r="K812" t="s">
        <v>214</v>
      </c>
      <c r="L812" t="s">
        <v>267</v>
      </c>
      <c r="M812" t="s">
        <v>268</v>
      </c>
      <c r="N812" t="s">
        <v>217</v>
      </c>
      <c r="O812" t="s">
        <v>263</v>
      </c>
      <c r="P812" t="s">
        <v>269</v>
      </c>
      <c r="Q812" t="s">
        <v>270</v>
      </c>
      <c r="R812" t="s">
        <v>271</v>
      </c>
      <c r="S812" t="s">
        <v>272</v>
      </c>
      <c r="T812" t="s">
        <v>270</v>
      </c>
      <c r="U812" s="61" t="s">
        <v>273</v>
      </c>
      <c r="V812" t="s">
        <v>249</v>
      </c>
      <c r="W812" t="s">
        <v>263</v>
      </c>
      <c r="X812" s="59">
        <v>0</v>
      </c>
      <c r="Y812" s="59">
        <v>-19239</v>
      </c>
      <c r="AA812" s="146" t="str">
        <f t="shared" si="177"/>
        <v>EX</v>
      </c>
      <c r="AB812" s="146">
        <f t="shared" si="167"/>
        <v>0</v>
      </c>
      <c r="AC812" t="str">
        <f t="shared" si="170"/>
        <v>EX</v>
      </c>
      <c r="AD812" s="74">
        <f t="shared" si="171"/>
        <v>-19239</v>
      </c>
      <c r="AE812" s="74">
        <f t="shared" si="176"/>
        <v>-19239</v>
      </c>
      <c r="AF812">
        <v>1</v>
      </c>
      <c r="AG812">
        <v>0</v>
      </c>
      <c r="AH812" s="74">
        <v>0</v>
      </c>
      <c r="AJ812" s="74">
        <f t="shared" si="172"/>
        <v>0</v>
      </c>
      <c r="AK812" s="74">
        <f t="shared" si="166"/>
        <v>-19239</v>
      </c>
      <c r="AL812" t="str">
        <f t="shared" si="173"/>
        <v>N</v>
      </c>
      <c r="AN812" t="s">
        <v>80</v>
      </c>
      <c r="AO812" t="s">
        <v>79</v>
      </c>
      <c r="AP812" t="str">
        <f t="shared" si="174"/>
        <v>92</v>
      </c>
      <c r="AQ812" s="145" t="s">
        <v>1826</v>
      </c>
      <c r="AR812" t="str">
        <f t="shared" si="175"/>
        <v>1-Adjusted Base Budget</v>
      </c>
      <c r="AS812" s="145" t="s">
        <v>1827</v>
      </c>
      <c r="AT812" t="s">
        <v>213</v>
      </c>
      <c r="AV812" t="str">
        <f t="shared" si="169"/>
        <v>VPPF</v>
      </c>
      <c r="AW812" t="str">
        <f t="shared" si="168"/>
        <v>VP AND CHIEF FINANCIAL OFFICER</v>
      </c>
    </row>
    <row r="813" spans="1:49">
      <c r="A813" s="59">
        <v>2018</v>
      </c>
      <c r="B813" t="s">
        <v>137</v>
      </c>
      <c r="C813" t="s">
        <v>788</v>
      </c>
      <c r="D813" t="s">
        <v>789</v>
      </c>
      <c r="E813" t="s">
        <v>790</v>
      </c>
      <c r="F813" t="s">
        <v>228</v>
      </c>
      <c r="H813" t="s">
        <v>791</v>
      </c>
      <c r="I813" s="170" t="s">
        <v>78</v>
      </c>
      <c r="J813" t="s">
        <v>79</v>
      </c>
      <c r="K813" t="s">
        <v>214</v>
      </c>
      <c r="L813" t="s">
        <v>315</v>
      </c>
      <c r="M813" t="s">
        <v>316</v>
      </c>
      <c r="N813" t="s">
        <v>217</v>
      </c>
      <c r="O813" t="s">
        <v>263</v>
      </c>
      <c r="P813" t="s">
        <v>317</v>
      </c>
      <c r="Q813" t="s">
        <v>318</v>
      </c>
      <c r="R813" t="s">
        <v>319</v>
      </c>
      <c r="S813" t="s">
        <v>281</v>
      </c>
      <c r="T813" t="s">
        <v>282</v>
      </c>
      <c r="U813" s="61" t="s">
        <v>283</v>
      </c>
      <c r="V813" t="s">
        <v>249</v>
      </c>
      <c r="W813" t="s">
        <v>219</v>
      </c>
      <c r="X813" s="59">
        <v>18718</v>
      </c>
      <c r="Y813" s="59">
        <v>18718</v>
      </c>
      <c r="AA813" s="146" t="str">
        <f t="shared" si="177"/>
        <v>IN</v>
      </c>
      <c r="AB813" s="146" t="str">
        <f t="shared" si="167"/>
        <v>10cr</v>
      </c>
      <c r="AC813" t="str">
        <f t="shared" si="170"/>
        <v>Allot/Xfer IN</v>
      </c>
      <c r="AD813" s="74">
        <f t="shared" si="171"/>
        <v>-18718</v>
      </c>
      <c r="AE813" s="74">
        <f t="shared" si="176"/>
        <v>18718</v>
      </c>
      <c r="AF813">
        <v>1</v>
      </c>
      <c r="AG813">
        <v>0</v>
      </c>
      <c r="AH813" s="74">
        <v>0</v>
      </c>
      <c r="AJ813" s="74">
        <f t="shared" si="172"/>
        <v>0</v>
      </c>
      <c r="AK813" s="74">
        <f t="shared" si="166"/>
        <v>18718</v>
      </c>
      <c r="AL813" t="str">
        <f t="shared" si="173"/>
        <v>N</v>
      </c>
      <c r="AN813" t="s">
        <v>80</v>
      </c>
      <c r="AO813" t="s">
        <v>79</v>
      </c>
      <c r="AP813" t="str">
        <f t="shared" si="174"/>
        <v>92</v>
      </c>
      <c r="AQ813" s="145" t="s">
        <v>1826</v>
      </c>
      <c r="AR813" t="str">
        <f t="shared" si="175"/>
        <v>1-Adjusted Base Budget</v>
      </c>
      <c r="AS813" s="145" t="s">
        <v>1827</v>
      </c>
      <c r="AT813" t="s">
        <v>213</v>
      </c>
      <c r="AV813" t="str">
        <f t="shared" si="169"/>
        <v>VPPF</v>
      </c>
      <c r="AW813" t="str">
        <f t="shared" si="168"/>
        <v>VP AND CHIEF FINANCIAL OFFICER</v>
      </c>
    </row>
    <row r="814" spans="1:49">
      <c r="A814" s="59">
        <v>2018</v>
      </c>
      <c r="B814" t="s">
        <v>137</v>
      </c>
      <c r="C814" t="s">
        <v>788</v>
      </c>
      <c r="D814" t="s">
        <v>789</v>
      </c>
      <c r="E814" t="s">
        <v>790</v>
      </c>
      <c r="F814" t="s">
        <v>793</v>
      </c>
      <c r="G814" t="s">
        <v>794</v>
      </c>
      <c r="H814" t="s">
        <v>791</v>
      </c>
      <c r="I814" s="170" t="s">
        <v>78</v>
      </c>
      <c r="J814" t="s">
        <v>79</v>
      </c>
      <c r="K814" t="s">
        <v>214</v>
      </c>
      <c r="L814" t="s">
        <v>315</v>
      </c>
      <c r="M814" t="s">
        <v>316</v>
      </c>
      <c r="N814" t="s">
        <v>217</v>
      </c>
      <c r="O814" t="s">
        <v>263</v>
      </c>
      <c r="P814" t="s">
        <v>317</v>
      </c>
      <c r="Q814" t="s">
        <v>318</v>
      </c>
      <c r="R814" t="s">
        <v>319</v>
      </c>
      <c r="S814" t="s">
        <v>281</v>
      </c>
      <c r="T814" t="s">
        <v>282</v>
      </c>
      <c r="U814" s="61" t="s">
        <v>283</v>
      </c>
      <c r="V814" t="s">
        <v>249</v>
      </c>
      <c r="W814" t="s">
        <v>219</v>
      </c>
      <c r="X814" s="59">
        <v>12039</v>
      </c>
      <c r="Y814" s="59">
        <v>12039</v>
      </c>
      <c r="AA814" s="146" t="str">
        <f t="shared" si="177"/>
        <v>IN</v>
      </c>
      <c r="AB814" s="146" t="str">
        <f t="shared" si="167"/>
        <v>10cr</v>
      </c>
      <c r="AC814" t="str">
        <f t="shared" si="170"/>
        <v>Allot/Xfer IN</v>
      </c>
      <c r="AD814" s="74">
        <f t="shared" si="171"/>
        <v>-12039</v>
      </c>
      <c r="AE814" s="74">
        <f t="shared" si="176"/>
        <v>12039</v>
      </c>
      <c r="AF814">
        <v>1</v>
      </c>
      <c r="AG814">
        <v>0</v>
      </c>
      <c r="AH814" s="74">
        <v>0</v>
      </c>
      <c r="AJ814" s="74">
        <f t="shared" si="172"/>
        <v>0</v>
      </c>
      <c r="AK814" s="74">
        <f t="shared" si="166"/>
        <v>12039</v>
      </c>
      <c r="AL814" t="str">
        <f t="shared" si="173"/>
        <v>N</v>
      </c>
      <c r="AN814" t="s">
        <v>80</v>
      </c>
      <c r="AO814" t="s">
        <v>79</v>
      </c>
      <c r="AP814" t="str">
        <f t="shared" si="174"/>
        <v>92</v>
      </c>
      <c r="AQ814" s="145" t="s">
        <v>1826</v>
      </c>
      <c r="AR814" t="str">
        <f t="shared" si="175"/>
        <v>1-Adjusted Base Budget</v>
      </c>
      <c r="AS814" s="145" t="s">
        <v>1827</v>
      </c>
      <c r="AT814" t="s">
        <v>213</v>
      </c>
      <c r="AV814" t="str">
        <f t="shared" si="169"/>
        <v>VPPF</v>
      </c>
      <c r="AW814" t="str">
        <f t="shared" si="168"/>
        <v>VP AND CHIEF FINANCIAL OFFICER</v>
      </c>
    </row>
    <row r="815" spans="1:49">
      <c r="A815" s="59">
        <v>2018</v>
      </c>
      <c r="B815" t="s">
        <v>137</v>
      </c>
      <c r="C815" t="s">
        <v>788</v>
      </c>
      <c r="D815" t="s">
        <v>789</v>
      </c>
      <c r="E815" t="s">
        <v>790</v>
      </c>
      <c r="F815" t="s">
        <v>795</v>
      </c>
      <c r="G815" t="s">
        <v>796</v>
      </c>
      <c r="H815" t="s">
        <v>791</v>
      </c>
      <c r="I815" s="170" t="s">
        <v>78</v>
      </c>
      <c r="J815" t="s">
        <v>79</v>
      </c>
      <c r="K815" t="s">
        <v>214</v>
      </c>
      <c r="L815" t="s">
        <v>315</v>
      </c>
      <c r="M815" t="s">
        <v>316</v>
      </c>
      <c r="N815" t="s">
        <v>217</v>
      </c>
      <c r="O815" t="s">
        <v>263</v>
      </c>
      <c r="P815" t="s">
        <v>317</v>
      </c>
      <c r="Q815" t="s">
        <v>318</v>
      </c>
      <c r="R815" t="s">
        <v>319</v>
      </c>
      <c r="S815" t="s">
        <v>281</v>
      </c>
      <c r="T815" t="s">
        <v>282</v>
      </c>
      <c r="U815" s="61" t="s">
        <v>283</v>
      </c>
      <c r="V815" t="s">
        <v>249</v>
      </c>
      <c r="W815" t="s">
        <v>219</v>
      </c>
      <c r="X815" s="59">
        <v>21030</v>
      </c>
      <c r="Y815" s="59">
        <v>21030</v>
      </c>
      <c r="AA815" s="146" t="str">
        <f t="shared" si="177"/>
        <v>IN</v>
      </c>
      <c r="AB815" s="146" t="str">
        <f t="shared" si="167"/>
        <v>10cr</v>
      </c>
      <c r="AC815" t="str">
        <f t="shared" si="170"/>
        <v>Allot/Xfer IN</v>
      </c>
      <c r="AD815" s="74">
        <f t="shared" si="171"/>
        <v>-21030</v>
      </c>
      <c r="AE815" s="74">
        <f t="shared" si="176"/>
        <v>21030</v>
      </c>
      <c r="AF815">
        <v>1</v>
      </c>
      <c r="AG815">
        <v>0</v>
      </c>
      <c r="AH815" s="74">
        <v>0</v>
      </c>
      <c r="AJ815" s="74">
        <f t="shared" si="172"/>
        <v>0</v>
      </c>
      <c r="AK815" s="74">
        <f t="shared" si="166"/>
        <v>21030</v>
      </c>
      <c r="AL815" t="str">
        <f t="shared" si="173"/>
        <v>N</v>
      </c>
      <c r="AN815" t="s">
        <v>80</v>
      </c>
      <c r="AO815" t="s">
        <v>79</v>
      </c>
      <c r="AP815" t="str">
        <f t="shared" si="174"/>
        <v>92</v>
      </c>
      <c r="AQ815" s="145" t="s">
        <v>1826</v>
      </c>
      <c r="AR815" t="str">
        <f t="shared" si="175"/>
        <v>1-Adjusted Base Budget</v>
      </c>
      <c r="AS815" s="145" t="s">
        <v>1827</v>
      </c>
      <c r="AT815" t="s">
        <v>213</v>
      </c>
      <c r="AV815" t="str">
        <f t="shared" si="169"/>
        <v>VPPF</v>
      </c>
      <c r="AW815" t="str">
        <f t="shared" si="168"/>
        <v>VP AND CHIEF FINANCIAL OFFICER</v>
      </c>
    </row>
    <row r="816" spans="1:49">
      <c r="A816" s="59">
        <v>2018</v>
      </c>
      <c r="B816" t="s">
        <v>137</v>
      </c>
      <c r="C816" t="s">
        <v>788</v>
      </c>
      <c r="D816" t="s">
        <v>789</v>
      </c>
      <c r="E816" t="s">
        <v>790</v>
      </c>
      <c r="F816" t="s">
        <v>795</v>
      </c>
      <c r="G816" t="s">
        <v>796</v>
      </c>
      <c r="H816" t="s">
        <v>791</v>
      </c>
      <c r="I816" s="170" t="s">
        <v>78</v>
      </c>
      <c r="J816" t="s">
        <v>79</v>
      </c>
      <c r="K816" t="s">
        <v>214</v>
      </c>
      <c r="L816" t="s">
        <v>574</v>
      </c>
      <c r="M816" t="s">
        <v>575</v>
      </c>
      <c r="N816" t="s">
        <v>217</v>
      </c>
      <c r="O816" t="s">
        <v>263</v>
      </c>
      <c r="P816" t="s">
        <v>379</v>
      </c>
      <c r="Q816" t="s">
        <v>379</v>
      </c>
      <c r="R816" t="s">
        <v>380</v>
      </c>
      <c r="S816" t="s">
        <v>264</v>
      </c>
      <c r="T816" t="s">
        <v>265</v>
      </c>
      <c r="U816" s="61" t="s">
        <v>266</v>
      </c>
      <c r="V816" t="s">
        <v>249</v>
      </c>
      <c r="W816" t="s">
        <v>263</v>
      </c>
      <c r="X816" s="59">
        <v>1467</v>
      </c>
      <c r="Y816" s="59">
        <v>1467</v>
      </c>
      <c r="AA816" s="146" t="str">
        <f t="shared" si="177"/>
        <v>EX</v>
      </c>
      <c r="AB816" s="146">
        <f t="shared" si="167"/>
        <v>0</v>
      </c>
      <c r="AC816" t="str">
        <f t="shared" si="170"/>
        <v>EX</v>
      </c>
      <c r="AD816" s="74">
        <f t="shared" si="171"/>
        <v>1467</v>
      </c>
      <c r="AE816" s="74">
        <f t="shared" si="176"/>
        <v>1467</v>
      </c>
      <c r="AF816">
        <v>1</v>
      </c>
      <c r="AG816">
        <v>0</v>
      </c>
      <c r="AH816" s="74">
        <v>0</v>
      </c>
      <c r="AJ816" s="74">
        <f t="shared" si="172"/>
        <v>0</v>
      </c>
      <c r="AK816" s="74">
        <f t="shared" si="166"/>
        <v>1467</v>
      </c>
      <c r="AL816" t="str">
        <f t="shared" si="173"/>
        <v>N</v>
      </c>
      <c r="AN816" t="s">
        <v>80</v>
      </c>
      <c r="AO816" t="s">
        <v>79</v>
      </c>
      <c r="AP816" t="str">
        <f t="shared" si="174"/>
        <v>92</v>
      </c>
      <c r="AQ816" s="145" t="s">
        <v>1826</v>
      </c>
      <c r="AR816" t="str">
        <f t="shared" si="175"/>
        <v>1-Adjusted Base Budget</v>
      </c>
      <c r="AS816" s="145" t="s">
        <v>1827</v>
      </c>
      <c r="AT816" t="s">
        <v>213</v>
      </c>
      <c r="AV816" t="str">
        <f t="shared" si="169"/>
        <v>VPPF</v>
      </c>
      <c r="AW816" t="str">
        <f t="shared" si="168"/>
        <v>VP AND CHIEF FINANCIAL OFFICER</v>
      </c>
    </row>
    <row r="817" spans="1:49">
      <c r="A817" s="59">
        <v>2018</v>
      </c>
      <c r="B817" t="s">
        <v>137</v>
      </c>
      <c r="C817" t="s">
        <v>788</v>
      </c>
      <c r="D817" t="s">
        <v>789</v>
      </c>
      <c r="E817" t="s">
        <v>790</v>
      </c>
      <c r="F817" t="s">
        <v>228</v>
      </c>
      <c r="H817" t="s">
        <v>791</v>
      </c>
      <c r="I817" s="170" t="s">
        <v>78</v>
      </c>
      <c r="J817" t="s">
        <v>79</v>
      </c>
      <c r="K817" t="s">
        <v>214</v>
      </c>
      <c r="L817" t="s">
        <v>574</v>
      </c>
      <c r="M817" t="s">
        <v>575</v>
      </c>
      <c r="N817" t="s">
        <v>576</v>
      </c>
      <c r="O817" t="s">
        <v>263</v>
      </c>
      <c r="P817" t="s">
        <v>379</v>
      </c>
      <c r="Q817" t="s">
        <v>379</v>
      </c>
      <c r="R817" t="s">
        <v>380</v>
      </c>
      <c r="S817" t="s">
        <v>264</v>
      </c>
      <c r="T817" t="s">
        <v>265</v>
      </c>
      <c r="U817" s="61" t="s">
        <v>266</v>
      </c>
      <c r="V817" t="s">
        <v>249</v>
      </c>
      <c r="W817" t="s">
        <v>263</v>
      </c>
      <c r="X817" s="59">
        <v>367</v>
      </c>
      <c r="Y817" s="59">
        <v>367</v>
      </c>
      <c r="AA817" s="146" t="str">
        <f t="shared" si="177"/>
        <v>EX</v>
      </c>
      <c r="AB817" s="146">
        <f t="shared" si="167"/>
        <v>0</v>
      </c>
      <c r="AC817" t="str">
        <f t="shared" si="170"/>
        <v>EX</v>
      </c>
      <c r="AD817" s="74">
        <f t="shared" si="171"/>
        <v>367</v>
      </c>
      <c r="AE817" s="74">
        <f t="shared" si="176"/>
        <v>367</v>
      </c>
      <c r="AF817">
        <v>1</v>
      </c>
      <c r="AG817">
        <v>0</v>
      </c>
      <c r="AH817" s="74">
        <v>0</v>
      </c>
      <c r="AJ817" s="74">
        <f t="shared" si="172"/>
        <v>0</v>
      </c>
      <c r="AK817" s="74">
        <f t="shared" si="166"/>
        <v>367</v>
      </c>
      <c r="AL817" t="str">
        <f t="shared" si="173"/>
        <v>N</v>
      </c>
      <c r="AN817" t="s">
        <v>80</v>
      </c>
      <c r="AO817" t="s">
        <v>79</v>
      </c>
      <c r="AP817" t="str">
        <f t="shared" si="174"/>
        <v>92</v>
      </c>
      <c r="AQ817" s="145" t="s">
        <v>1826</v>
      </c>
      <c r="AR817" t="str">
        <f t="shared" si="175"/>
        <v>1-Adjusted Base Budget</v>
      </c>
      <c r="AS817" s="145" t="s">
        <v>1827</v>
      </c>
      <c r="AT817" t="s">
        <v>213</v>
      </c>
      <c r="AV817" t="str">
        <f t="shared" si="169"/>
        <v>VPPF</v>
      </c>
      <c r="AW817" t="str">
        <f t="shared" si="168"/>
        <v>VP AND CHIEF FINANCIAL OFFICER</v>
      </c>
    </row>
    <row r="818" spans="1:49">
      <c r="A818" s="59">
        <v>2018</v>
      </c>
      <c r="B818" t="s">
        <v>137</v>
      </c>
      <c r="C818" t="s">
        <v>788</v>
      </c>
      <c r="D818" t="s">
        <v>789</v>
      </c>
      <c r="E818" t="s">
        <v>790</v>
      </c>
      <c r="F818" t="s">
        <v>36</v>
      </c>
      <c r="G818" t="s">
        <v>792</v>
      </c>
      <c r="H818" t="s">
        <v>791</v>
      </c>
      <c r="I818" s="170" t="s">
        <v>78</v>
      </c>
      <c r="J818" t="s">
        <v>79</v>
      </c>
      <c r="K818" t="s">
        <v>214</v>
      </c>
      <c r="L818" t="s">
        <v>574</v>
      </c>
      <c r="M818" t="s">
        <v>575</v>
      </c>
      <c r="N818" t="s">
        <v>576</v>
      </c>
      <c r="O818" t="s">
        <v>263</v>
      </c>
      <c r="P818" t="s">
        <v>379</v>
      </c>
      <c r="Q818" t="s">
        <v>379</v>
      </c>
      <c r="R818" t="s">
        <v>380</v>
      </c>
      <c r="S818" t="s">
        <v>264</v>
      </c>
      <c r="T818" t="s">
        <v>265</v>
      </c>
      <c r="U818" s="61" t="s">
        <v>266</v>
      </c>
      <c r="V818" t="s">
        <v>249</v>
      </c>
      <c r="W818" t="s">
        <v>263</v>
      </c>
      <c r="X818" s="59">
        <v>734</v>
      </c>
      <c r="Y818" s="59">
        <v>734</v>
      </c>
      <c r="AA818" s="146" t="str">
        <f t="shared" si="177"/>
        <v>EX</v>
      </c>
      <c r="AB818" s="146">
        <f t="shared" si="167"/>
        <v>0</v>
      </c>
      <c r="AC818" t="str">
        <f t="shared" si="170"/>
        <v>EX</v>
      </c>
      <c r="AD818" s="74">
        <f t="shared" si="171"/>
        <v>734</v>
      </c>
      <c r="AE818" s="74">
        <f t="shared" si="176"/>
        <v>734</v>
      </c>
      <c r="AF818">
        <v>1</v>
      </c>
      <c r="AG818">
        <v>0</v>
      </c>
      <c r="AH818" s="74">
        <v>0</v>
      </c>
      <c r="AJ818" s="74">
        <f t="shared" si="172"/>
        <v>0</v>
      </c>
      <c r="AK818" s="74">
        <f t="shared" si="166"/>
        <v>734</v>
      </c>
      <c r="AL818" t="str">
        <f t="shared" si="173"/>
        <v>N</v>
      </c>
      <c r="AN818" t="s">
        <v>80</v>
      </c>
      <c r="AO818" t="s">
        <v>79</v>
      </c>
      <c r="AP818" t="str">
        <f t="shared" si="174"/>
        <v>92</v>
      </c>
      <c r="AQ818" s="145" t="s">
        <v>1826</v>
      </c>
      <c r="AR818" t="str">
        <f t="shared" si="175"/>
        <v>1-Adjusted Base Budget</v>
      </c>
      <c r="AS818" s="145" t="s">
        <v>1827</v>
      </c>
      <c r="AT818" t="s">
        <v>213</v>
      </c>
      <c r="AV818" t="str">
        <f t="shared" si="169"/>
        <v>VPPF</v>
      </c>
      <c r="AW818" t="str">
        <f t="shared" si="168"/>
        <v>VP AND CHIEF FINANCIAL OFFICER</v>
      </c>
    </row>
    <row r="819" spans="1:49">
      <c r="A819" s="59">
        <v>2018</v>
      </c>
      <c r="B819" t="s">
        <v>137</v>
      </c>
      <c r="C819" t="s">
        <v>788</v>
      </c>
      <c r="D819" t="s">
        <v>789</v>
      </c>
      <c r="E819" t="s">
        <v>790</v>
      </c>
      <c r="F819" t="s">
        <v>793</v>
      </c>
      <c r="G819" t="s">
        <v>794</v>
      </c>
      <c r="H819" t="s">
        <v>791</v>
      </c>
      <c r="I819" s="170" t="s">
        <v>78</v>
      </c>
      <c r="J819" t="s">
        <v>79</v>
      </c>
      <c r="K819" t="s">
        <v>214</v>
      </c>
      <c r="L819" t="s">
        <v>574</v>
      </c>
      <c r="M819" t="s">
        <v>575</v>
      </c>
      <c r="N819" t="s">
        <v>576</v>
      </c>
      <c r="O819" t="s">
        <v>263</v>
      </c>
      <c r="P819" t="s">
        <v>379</v>
      </c>
      <c r="Q819" t="s">
        <v>379</v>
      </c>
      <c r="R819" t="s">
        <v>380</v>
      </c>
      <c r="S819" t="s">
        <v>264</v>
      </c>
      <c r="T819" t="s">
        <v>265</v>
      </c>
      <c r="U819" s="61" t="s">
        <v>266</v>
      </c>
      <c r="V819" t="s">
        <v>249</v>
      </c>
      <c r="W819" t="s">
        <v>263</v>
      </c>
      <c r="X819" s="59">
        <v>1467</v>
      </c>
      <c r="Y819" s="59">
        <v>1467</v>
      </c>
      <c r="AA819" s="146" t="str">
        <f t="shared" si="177"/>
        <v>EX</v>
      </c>
      <c r="AB819" s="146">
        <f t="shared" si="167"/>
        <v>0</v>
      </c>
      <c r="AC819" t="str">
        <f t="shared" si="170"/>
        <v>EX</v>
      </c>
      <c r="AD819" s="74">
        <f t="shared" si="171"/>
        <v>1467</v>
      </c>
      <c r="AE819" s="74">
        <f t="shared" si="176"/>
        <v>1467</v>
      </c>
      <c r="AF819">
        <v>1</v>
      </c>
      <c r="AG819">
        <v>0</v>
      </c>
      <c r="AH819" s="74">
        <v>0</v>
      </c>
      <c r="AJ819" s="74">
        <f t="shared" si="172"/>
        <v>0</v>
      </c>
      <c r="AK819" s="74">
        <f t="shared" ref="AK819:AK882" si="178">AE819 +AJ819</f>
        <v>1467</v>
      </c>
      <c r="AL819" t="str">
        <f t="shared" si="173"/>
        <v>N</v>
      </c>
      <c r="AN819" t="s">
        <v>80</v>
      </c>
      <c r="AO819" t="s">
        <v>79</v>
      </c>
      <c r="AP819" t="str">
        <f t="shared" si="174"/>
        <v>92</v>
      </c>
      <c r="AQ819" s="145" t="s">
        <v>1826</v>
      </c>
      <c r="AR819" t="str">
        <f t="shared" si="175"/>
        <v>1-Adjusted Base Budget</v>
      </c>
      <c r="AS819" s="145" t="s">
        <v>1827</v>
      </c>
      <c r="AT819" t="s">
        <v>213</v>
      </c>
      <c r="AV819" t="str">
        <f t="shared" si="169"/>
        <v>VPPF</v>
      </c>
      <c r="AW819" t="str">
        <f t="shared" si="168"/>
        <v>VP AND CHIEF FINANCIAL OFFICER</v>
      </c>
    </row>
    <row r="820" spans="1:49">
      <c r="A820" s="59">
        <v>2018</v>
      </c>
      <c r="B820" t="s">
        <v>137</v>
      </c>
      <c r="C820" t="s">
        <v>797</v>
      </c>
      <c r="D820" t="s">
        <v>798</v>
      </c>
      <c r="E820">
        <v>1912201</v>
      </c>
      <c r="F820" t="s">
        <v>228</v>
      </c>
      <c r="H820" t="s">
        <v>798</v>
      </c>
      <c r="I820" s="170" t="s">
        <v>78</v>
      </c>
      <c r="J820" t="s">
        <v>79</v>
      </c>
      <c r="K820" t="s">
        <v>214</v>
      </c>
      <c r="L820" t="s">
        <v>126</v>
      </c>
      <c r="M820" t="s">
        <v>345</v>
      </c>
      <c r="N820" t="s">
        <v>217</v>
      </c>
      <c r="O820" t="s">
        <v>263</v>
      </c>
      <c r="P820" t="s">
        <v>346</v>
      </c>
      <c r="Q820" t="s">
        <v>345</v>
      </c>
      <c r="R820" t="s">
        <v>347</v>
      </c>
      <c r="S820" t="s">
        <v>338</v>
      </c>
      <c r="T820" t="s">
        <v>339</v>
      </c>
      <c r="U820" s="61" t="s">
        <v>340</v>
      </c>
      <c r="V820" t="s">
        <v>249</v>
      </c>
      <c r="W820" t="s">
        <v>263</v>
      </c>
      <c r="X820" s="59">
        <v>802549</v>
      </c>
      <c r="Y820" s="59">
        <v>838370</v>
      </c>
      <c r="AA820" s="146" t="str">
        <f t="shared" si="177"/>
        <v>EX</v>
      </c>
      <c r="AB820" s="146">
        <f t="shared" si="167"/>
        <v>0</v>
      </c>
      <c r="AC820" t="str">
        <f t="shared" si="170"/>
        <v>EX</v>
      </c>
      <c r="AD820" s="74">
        <f t="shared" si="171"/>
        <v>838370</v>
      </c>
      <c r="AE820" s="74">
        <f t="shared" si="176"/>
        <v>838370</v>
      </c>
      <c r="AF820">
        <v>1.3809</v>
      </c>
      <c r="AG820">
        <v>23154</v>
      </c>
      <c r="AH820" s="74">
        <v>-17941.118000000071</v>
      </c>
      <c r="AJ820" s="74">
        <f t="shared" si="172"/>
        <v>5212.8819999999287</v>
      </c>
      <c r="AK820" s="74">
        <f t="shared" si="178"/>
        <v>843582.88199999998</v>
      </c>
      <c r="AL820" t="str">
        <f t="shared" si="173"/>
        <v>Y</v>
      </c>
      <c r="AN820" t="s">
        <v>80</v>
      </c>
      <c r="AO820" t="s">
        <v>79</v>
      </c>
      <c r="AP820" t="str">
        <f t="shared" si="174"/>
        <v>99</v>
      </c>
      <c r="AQ820" s="145" t="s">
        <v>1826</v>
      </c>
      <c r="AR820" t="str">
        <f t="shared" si="175"/>
        <v>2-Provision for Compensation Incr</v>
      </c>
      <c r="AS820" s="145" t="s">
        <v>1827</v>
      </c>
      <c r="AT820" t="s">
        <v>213</v>
      </c>
      <c r="AV820" t="str">
        <f t="shared" si="169"/>
        <v>VPPF</v>
      </c>
      <c r="AW820" t="str">
        <f t="shared" si="168"/>
        <v>VP AND CHIEF FINANCIAL OFFICER</v>
      </c>
    </row>
    <row r="821" spans="1:49">
      <c r="A821" s="59">
        <v>2018</v>
      </c>
      <c r="B821" t="s">
        <v>137</v>
      </c>
      <c r="C821" t="s">
        <v>797</v>
      </c>
      <c r="D821" t="s">
        <v>798</v>
      </c>
      <c r="E821" t="s">
        <v>799</v>
      </c>
      <c r="F821" t="s">
        <v>228</v>
      </c>
      <c r="H821" t="s">
        <v>798</v>
      </c>
      <c r="I821" s="170" t="s">
        <v>78</v>
      </c>
      <c r="J821" t="s">
        <v>79</v>
      </c>
      <c r="K821" t="s">
        <v>214</v>
      </c>
      <c r="L821" t="s">
        <v>463</v>
      </c>
      <c r="M821" t="s">
        <v>464</v>
      </c>
      <c r="N821" t="s">
        <v>217</v>
      </c>
      <c r="O821" t="s">
        <v>263</v>
      </c>
      <c r="P821" t="s">
        <v>465</v>
      </c>
      <c r="Q821" t="s">
        <v>466</v>
      </c>
      <c r="R821" t="s">
        <v>467</v>
      </c>
      <c r="S821" t="s">
        <v>338</v>
      </c>
      <c r="T821" t="s">
        <v>339</v>
      </c>
      <c r="U821" s="61" t="s">
        <v>340</v>
      </c>
      <c r="V821" t="s">
        <v>249</v>
      </c>
      <c r="W821" t="s">
        <v>263</v>
      </c>
      <c r="X821" s="59">
        <v>688</v>
      </c>
      <c r="Y821" s="59">
        <v>688</v>
      </c>
      <c r="AA821" s="146" t="str">
        <f t="shared" si="177"/>
        <v>EX</v>
      </c>
      <c r="AB821" s="146">
        <f t="shared" ref="AB821:AB884" si="179">IF(O821 =AA821,Z821,"10cr")</f>
        <v>0</v>
      </c>
      <c r="AC821" t="str">
        <f t="shared" si="170"/>
        <v>EX</v>
      </c>
      <c r="AD821" s="74">
        <f t="shared" si="171"/>
        <v>688</v>
      </c>
      <c r="AE821" s="74">
        <f t="shared" si="176"/>
        <v>688</v>
      </c>
      <c r="AF821">
        <v>1</v>
      </c>
      <c r="AG821">
        <v>0</v>
      </c>
      <c r="AH821" s="74">
        <v>0</v>
      </c>
      <c r="AJ821" s="74">
        <f t="shared" si="172"/>
        <v>0</v>
      </c>
      <c r="AK821" s="74">
        <f t="shared" si="178"/>
        <v>688</v>
      </c>
      <c r="AL821" t="str">
        <f t="shared" si="173"/>
        <v>N</v>
      </c>
      <c r="AN821" t="s">
        <v>80</v>
      </c>
      <c r="AO821" t="s">
        <v>79</v>
      </c>
      <c r="AP821" t="str">
        <f t="shared" si="174"/>
        <v>92</v>
      </c>
      <c r="AQ821" s="145" t="s">
        <v>1826</v>
      </c>
      <c r="AR821" t="str">
        <f t="shared" si="175"/>
        <v>1-Adjusted Base Budget</v>
      </c>
      <c r="AS821" s="145" t="s">
        <v>1827</v>
      </c>
      <c r="AT821" t="s">
        <v>213</v>
      </c>
      <c r="AV821" t="str">
        <f t="shared" si="169"/>
        <v>VPPF</v>
      </c>
      <c r="AW821" t="str">
        <f t="shared" si="168"/>
        <v>VP AND CHIEF FINANCIAL OFFICER</v>
      </c>
    </row>
    <row r="822" spans="1:49">
      <c r="A822" s="59">
        <v>2018</v>
      </c>
      <c r="B822" t="s">
        <v>137</v>
      </c>
      <c r="C822" t="s">
        <v>797</v>
      </c>
      <c r="D822" t="s">
        <v>798</v>
      </c>
      <c r="E822" t="s">
        <v>799</v>
      </c>
      <c r="F822" t="s">
        <v>228</v>
      </c>
      <c r="H822" t="s">
        <v>798</v>
      </c>
      <c r="I822" s="170" t="s">
        <v>78</v>
      </c>
      <c r="J822" t="s">
        <v>79</v>
      </c>
      <c r="K822" t="s">
        <v>214</v>
      </c>
      <c r="L822" t="s">
        <v>695</v>
      </c>
      <c r="M822" t="s">
        <v>696</v>
      </c>
      <c r="N822" t="s">
        <v>217</v>
      </c>
      <c r="O822" t="s">
        <v>263</v>
      </c>
      <c r="P822" t="s">
        <v>379</v>
      </c>
      <c r="Q822" t="s">
        <v>379</v>
      </c>
      <c r="R822" t="s">
        <v>380</v>
      </c>
      <c r="S822" t="s">
        <v>264</v>
      </c>
      <c r="T822" t="s">
        <v>265</v>
      </c>
      <c r="U822" s="61" t="s">
        <v>266</v>
      </c>
      <c r="V822" t="s">
        <v>249</v>
      </c>
      <c r="W822" t="s">
        <v>263</v>
      </c>
      <c r="X822" s="59">
        <v>2908</v>
      </c>
      <c r="Y822" s="59">
        <v>2908</v>
      </c>
      <c r="AA822" s="146" t="str">
        <f t="shared" si="177"/>
        <v>EX</v>
      </c>
      <c r="AB822" s="146">
        <f t="shared" si="179"/>
        <v>0</v>
      </c>
      <c r="AC822" t="str">
        <f t="shared" si="170"/>
        <v>EX</v>
      </c>
      <c r="AD822" s="74">
        <f t="shared" si="171"/>
        <v>2908</v>
      </c>
      <c r="AE822" s="74">
        <f t="shared" si="176"/>
        <v>2908</v>
      </c>
      <c r="AF822">
        <v>1</v>
      </c>
      <c r="AG822">
        <v>0</v>
      </c>
      <c r="AH822" s="74">
        <v>0</v>
      </c>
      <c r="AJ822" s="74">
        <f t="shared" si="172"/>
        <v>0</v>
      </c>
      <c r="AK822" s="74">
        <f t="shared" si="178"/>
        <v>2908</v>
      </c>
      <c r="AL822" t="str">
        <f t="shared" si="173"/>
        <v>N</v>
      </c>
      <c r="AN822" t="s">
        <v>80</v>
      </c>
      <c r="AO822" t="s">
        <v>79</v>
      </c>
      <c r="AP822" t="str">
        <f t="shared" si="174"/>
        <v>92</v>
      </c>
      <c r="AQ822" s="145" t="s">
        <v>1826</v>
      </c>
      <c r="AR822" t="str">
        <f t="shared" si="175"/>
        <v>1-Adjusted Base Budget</v>
      </c>
      <c r="AS822" s="145" t="s">
        <v>1827</v>
      </c>
      <c r="AT822" t="s">
        <v>213</v>
      </c>
      <c r="AV822" t="str">
        <f t="shared" si="169"/>
        <v>VPPF</v>
      </c>
      <c r="AW822" t="str">
        <f t="shared" si="168"/>
        <v>VP AND CHIEF FINANCIAL OFFICER</v>
      </c>
    </row>
    <row r="823" spans="1:49">
      <c r="A823" s="59">
        <v>2018</v>
      </c>
      <c r="B823" t="s">
        <v>137</v>
      </c>
      <c r="C823" t="s">
        <v>797</v>
      </c>
      <c r="D823" t="s">
        <v>798</v>
      </c>
      <c r="E823" t="s">
        <v>799</v>
      </c>
      <c r="F823" t="s">
        <v>228</v>
      </c>
      <c r="H823" t="s">
        <v>798</v>
      </c>
      <c r="I823" s="170" t="s">
        <v>78</v>
      </c>
      <c r="J823" t="s">
        <v>79</v>
      </c>
      <c r="K823" t="s">
        <v>214</v>
      </c>
      <c r="L823" t="s">
        <v>697</v>
      </c>
      <c r="M823" t="s">
        <v>698</v>
      </c>
      <c r="N823" t="s">
        <v>217</v>
      </c>
      <c r="O823" t="s">
        <v>263</v>
      </c>
      <c r="P823" t="s">
        <v>699</v>
      </c>
      <c r="Q823" t="s">
        <v>700</v>
      </c>
      <c r="R823" t="s">
        <v>701</v>
      </c>
      <c r="S823" t="s">
        <v>264</v>
      </c>
      <c r="T823" t="s">
        <v>265</v>
      </c>
      <c r="U823" s="61" t="s">
        <v>266</v>
      </c>
      <c r="V823" t="s">
        <v>249</v>
      </c>
      <c r="W823" t="s">
        <v>263</v>
      </c>
      <c r="X823" s="59">
        <v>500</v>
      </c>
      <c r="Y823" s="59">
        <v>500</v>
      </c>
      <c r="AA823" s="146" t="str">
        <f t="shared" si="177"/>
        <v>EX</v>
      </c>
      <c r="AB823" s="146">
        <f t="shared" si="179"/>
        <v>0</v>
      </c>
      <c r="AC823" t="str">
        <f t="shared" si="170"/>
        <v>EX</v>
      </c>
      <c r="AD823" s="74">
        <f t="shared" si="171"/>
        <v>500</v>
      </c>
      <c r="AE823" s="74">
        <f t="shared" si="176"/>
        <v>500</v>
      </c>
      <c r="AF823">
        <v>1</v>
      </c>
      <c r="AG823">
        <v>0</v>
      </c>
      <c r="AH823" s="74">
        <v>0</v>
      </c>
      <c r="AJ823" s="74">
        <f t="shared" si="172"/>
        <v>0</v>
      </c>
      <c r="AK823" s="74">
        <f t="shared" si="178"/>
        <v>500</v>
      </c>
      <c r="AL823" t="str">
        <f t="shared" si="173"/>
        <v>N</v>
      </c>
      <c r="AN823" t="s">
        <v>80</v>
      </c>
      <c r="AO823" t="s">
        <v>79</v>
      </c>
      <c r="AP823" t="str">
        <f t="shared" si="174"/>
        <v>92</v>
      </c>
      <c r="AQ823" s="145" t="s">
        <v>1826</v>
      </c>
      <c r="AR823" t="str">
        <f t="shared" si="175"/>
        <v>1-Adjusted Base Budget</v>
      </c>
      <c r="AS823" s="145" t="s">
        <v>1827</v>
      </c>
      <c r="AT823" t="s">
        <v>213</v>
      </c>
      <c r="AV823" t="str">
        <f t="shared" si="169"/>
        <v>VPPF</v>
      </c>
      <c r="AW823" t="str">
        <f t="shared" si="168"/>
        <v>VP AND CHIEF FINANCIAL OFFICER</v>
      </c>
    </row>
    <row r="824" spans="1:49">
      <c r="A824" s="59">
        <v>2018</v>
      </c>
      <c r="B824" t="s">
        <v>137</v>
      </c>
      <c r="C824" t="s">
        <v>797</v>
      </c>
      <c r="D824" t="s">
        <v>798</v>
      </c>
      <c r="E824" t="s">
        <v>799</v>
      </c>
      <c r="F824" t="s">
        <v>228</v>
      </c>
      <c r="H824" t="s">
        <v>798</v>
      </c>
      <c r="I824" s="170" t="s">
        <v>78</v>
      </c>
      <c r="J824" t="s">
        <v>79</v>
      </c>
      <c r="K824" t="s">
        <v>214</v>
      </c>
      <c r="L824" t="s">
        <v>484</v>
      </c>
      <c r="M824" t="s">
        <v>485</v>
      </c>
      <c r="N824" t="s">
        <v>217</v>
      </c>
      <c r="O824" t="s">
        <v>263</v>
      </c>
      <c r="P824" t="s">
        <v>362</v>
      </c>
      <c r="Q824" t="s">
        <v>363</v>
      </c>
      <c r="R824" t="s">
        <v>364</v>
      </c>
      <c r="S824" t="s">
        <v>264</v>
      </c>
      <c r="T824" t="s">
        <v>265</v>
      </c>
      <c r="U824" s="61" t="s">
        <v>266</v>
      </c>
      <c r="V824" t="s">
        <v>249</v>
      </c>
      <c r="W824" t="s">
        <v>263</v>
      </c>
      <c r="X824" s="59">
        <v>680</v>
      </c>
      <c r="Y824" s="59">
        <v>680</v>
      </c>
      <c r="AA824" s="146" t="str">
        <f t="shared" si="177"/>
        <v>EX</v>
      </c>
      <c r="AB824" s="146">
        <f t="shared" si="179"/>
        <v>0</v>
      </c>
      <c r="AC824" t="str">
        <f t="shared" si="170"/>
        <v>EX</v>
      </c>
      <c r="AD824" s="74">
        <f t="shared" si="171"/>
        <v>680</v>
      </c>
      <c r="AE824" s="74">
        <f t="shared" si="176"/>
        <v>680</v>
      </c>
      <c r="AF824">
        <v>1</v>
      </c>
      <c r="AG824">
        <v>0</v>
      </c>
      <c r="AH824" s="74">
        <v>0</v>
      </c>
      <c r="AJ824" s="74">
        <f t="shared" si="172"/>
        <v>0</v>
      </c>
      <c r="AK824" s="74">
        <f t="shared" si="178"/>
        <v>680</v>
      </c>
      <c r="AL824" t="str">
        <f t="shared" si="173"/>
        <v>N</v>
      </c>
      <c r="AN824" t="s">
        <v>80</v>
      </c>
      <c r="AO824" t="s">
        <v>79</v>
      </c>
      <c r="AP824" t="str">
        <f t="shared" si="174"/>
        <v>92</v>
      </c>
      <c r="AQ824" s="145" t="s">
        <v>1826</v>
      </c>
      <c r="AR824" t="str">
        <f t="shared" si="175"/>
        <v>1-Adjusted Base Budget</v>
      </c>
      <c r="AS824" s="145" t="s">
        <v>1827</v>
      </c>
      <c r="AT824" t="s">
        <v>213</v>
      </c>
      <c r="AV824" t="str">
        <f t="shared" si="169"/>
        <v>VPPF</v>
      </c>
      <c r="AW824" t="str">
        <f t="shared" si="168"/>
        <v>VP AND CHIEF FINANCIAL OFFICER</v>
      </c>
    </row>
    <row r="825" spans="1:49">
      <c r="A825" s="59">
        <v>2018</v>
      </c>
      <c r="B825" t="s">
        <v>137</v>
      </c>
      <c r="C825" t="s">
        <v>797</v>
      </c>
      <c r="D825" t="s">
        <v>798</v>
      </c>
      <c r="E825" t="s">
        <v>799</v>
      </c>
      <c r="F825" t="s">
        <v>228</v>
      </c>
      <c r="H825" t="s">
        <v>798</v>
      </c>
      <c r="I825" s="170" t="s">
        <v>78</v>
      </c>
      <c r="J825" t="s">
        <v>79</v>
      </c>
      <c r="K825" t="s">
        <v>214</v>
      </c>
      <c r="L825" t="s">
        <v>785</v>
      </c>
      <c r="M825" t="s">
        <v>351</v>
      </c>
      <c r="N825" t="s">
        <v>217</v>
      </c>
      <c r="O825" t="s">
        <v>263</v>
      </c>
      <c r="P825" t="s">
        <v>352</v>
      </c>
      <c r="Q825" t="s">
        <v>353</v>
      </c>
      <c r="R825" t="s">
        <v>354</v>
      </c>
      <c r="S825" t="s">
        <v>264</v>
      </c>
      <c r="T825" t="s">
        <v>265</v>
      </c>
      <c r="U825" s="61" t="s">
        <v>266</v>
      </c>
      <c r="V825" t="s">
        <v>249</v>
      </c>
      <c r="W825" t="s">
        <v>263</v>
      </c>
      <c r="X825" s="59">
        <v>1750</v>
      </c>
      <c r="Y825" s="59">
        <v>1750</v>
      </c>
      <c r="AA825" s="146" t="str">
        <f t="shared" si="177"/>
        <v>EX</v>
      </c>
      <c r="AB825" s="146">
        <f t="shared" si="179"/>
        <v>0</v>
      </c>
      <c r="AC825" t="str">
        <f t="shared" si="170"/>
        <v>EX</v>
      </c>
      <c r="AD825" s="74">
        <f t="shared" si="171"/>
        <v>1750</v>
      </c>
      <c r="AE825" s="74">
        <f t="shared" si="176"/>
        <v>1750</v>
      </c>
      <c r="AF825">
        <v>1</v>
      </c>
      <c r="AG825">
        <v>0</v>
      </c>
      <c r="AH825" s="74">
        <v>0</v>
      </c>
      <c r="AJ825" s="74">
        <f t="shared" si="172"/>
        <v>0</v>
      </c>
      <c r="AK825" s="74">
        <f t="shared" si="178"/>
        <v>1750</v>
      </c>
      <c r="AL825" t="str">
        <f t="shared" si="173"/>
        <v>N</v>
      </c>
      <c r="AN825" t="s">
        <v>80</v>
      </c>
      <c r="AO825" t="s">
        <v>79</v>
      </c>
      <c r="AP825" t="str">
        <f t="shared" si="174"/>
        <v>92</v>
      </c>
      <c r="AQ825" s="145" t="s">
        <v>1826</v>
      </c>
      <c r="AR825" t="str">
        <f t="shared" si="175"/>
        <v>1-Adjusted Base Budget</v>
      </c>
      <c r="AS825" s="145" t="s">
        <v>1827</v>
      </c>
      <c r="AT825" t="s">
        <v>213</v>
      </c>
      <c r="AV825" t="str">
        <f t="shared" si="169"/>
        <v>VPPF</v>
      </c>
      <c r="AW825" t="str">
        <f t="shared" si="168"/>
        <v>VP AND CHIEF FINANCIAL OFFICER</v>
      </c>
    </row>
    <row r="826" spans="1:49">
      <c r="A826" s="59">
        <v>2018</v>
      </c>
      <c r="B826" t="s">
        <v>137</v>
      </c>
      <c r="C826" t="s">
        <v>797</v>
      </c>
      <c r="D826" t="s">
        <v>798</v>
      </c>
      <c r="E826" t="s">
        <v>799</v>
      </c>
      <c r="F826" t="s">
        <v>228</v>
      </c>
      <c r="H826" t="s">
        <v>798</v>
      </c>
      <c r="I826" s="170" t="s">
        <v>78</v>
      </c>
      <c r="J826" t="s">
        <v>79</v>
      </c>
      <c r="K826" t="s">
        <v>214</v>
      </c>
      <c r="L826" t="s">
        <v>493</v>
      </c>
      <c r="M826" t="s">
        <v>494</v>
      </c>
      <c r="N826" t="s">
        <v>217</v>
      </c>
      <c r="O826" t="s">
        <v>263</v>
      </c>
      <c r="P826" t="s">
        <v>488</v>
      </c>
      <c r="Q826" t="s">
        <v>489</v>
      </c>
      <c r="R826" t="s">
        <v>490</v>
      </c>
      <c r="S826" t="s">
        <v>264</v>
      </c>
      <c r="T826" t="s">
        <v>265</v>
      </c>
      <c r="U826" s="61" t="s">
        <v>266</v>
      </c>
      <c r="V826" t="s">
        <v>249</v>
      </c>
      <c r="W826" t="s">
        <v>263</v>
      </c>
      <c r="X826" s="59">
        <v>6334</v>
      </c>
      <c r="Y826" s="59">
        <v>6334</v>
      </c>
      <c r="AA826" s="146" t="str">
        <f t="shared" si="177"/>
        <v>EX</v>
      </c>
      <c r="AB826" s="146">
        <f t="shared" si="179"/>
        <v>0</v>
      </c>
      <c r="AC826" t="str">
        <f t="shared" si="170"/>
        <v>EX</v>
      </c>
      <c r="AD826" s="74">
        <f t="shared" si="171"/>
        <v>6334</v>
      </c>
      <c r="AE826" s="74">
        <f t="shared" si="176"/>
        <v>6334</v>
      </c>
      <c r="AF826">
        <v>1</v>
      </c>
      <c r="AG826">
        <v>0</v>
      </c>
      <c r="AH826" s="74">
        <v>0</v>
      </c>
      <c r="AJ826" s="74">
        <f t="shared" si="172"/>
        <v>0</v>
      </c>
      <c r="AK826" s="74">
        <f t="shared" si="178"/>
        <v>6334</v>
      </c>
      <c r="AL826" t="str">
        <f t="shared" si="173"/>
        <v>N</v>
      </c>
      <c r="AN826" t="s">
        <v>80</v>
      </c>
      <c r="AO826" t="s">
        <v>79</v>
      </c>
      <c r="AP826" t="str">
        <f t="shared" si="174"/>
        <v>92</v>
      </c>
      <c r="AQ826" s="145" t="s">
        <v>1826</v>
      </c>
      <c r="AR826" t="str">
        <f t="shared" si="175"/>
        <v>1-Adjusted Base Budget</v>
      </c>
      <c r="AS826" s="145" t="s">
        <v>1827</v>
      </c>
      <c r="AT826" t="s">
        <v>213</v>
      </c>
      <c r="AV826" t="str">
        <f t="shared" si="169"/>
        <v>VPPF</v>
      </c>
      <c r="AW826" t="str">
        <f t="shared" si="168"/>
        <v>VP AND CHIEF FINANCIAL OFFICER</v>
      </c>
    </row>
    <row r="827" spans="1:49">
      <c r="A827" s="59">
        <v>2018</v>
      </c>
      <c r="B827" t="s">
        <v>137</v>
      </c>
      <c r="C827" t="s">
        <v>797</v>
      </c>
      <c r="D827" t="s">
        <v>798</v>
      </c>
      <c r="E827" t="s">
        <v>799</v>
      </c>
      <c r="F827" t="s">
        <v>228</v>
      </c>
      <c r="H827" t="s">
        <v>798</v>
      </c>
      <c r="I827" s="170" t="s">
        <v>78</v>
      </c>
      <c r="J827" t="s">
        <v>79</v>
      </c>
      <c r="K827" t="s">
        <v>214</v>
      </c>
      <c r="L827" t="s">
        <v>495</v>
      </c>
      <c r="M827" t="s">
        <v>496</v>
      </c>
      <c r="N827" t="s">
        <v>217</v>
      </c>
      <c r="O827" t="s">
        <v>263</v>
      </c>
      <c r="P827" t="s">
        <v>488</v>
      </c>
      <c r="Q827" t="s">
        <v>489</v>
      </c>
      <c r="R827" t="s">
        <v>490</v>
      </c>
      <c r="S827" t="s">
        <v>264</v>
      </c>
      <c r="T827" t="s">
        <v>265</v>
      </c>
      <c r="U827" s="61" t="s">
        <v>266</v>
      </c>
      <c r="V827" t="s">
        <v>249</v>
      </c>
      <c r="W827" t="s">
        <v>263</v>
      </c>
      <c r="X827" s="59">
        <v>212</v>
      </c>
      <c r="Y827" s="59">
        <v>212</v>
      </c>
      <c r="AA827" s="146" t="str">
        <f t="shared" si="177"/>
        <v>EX</v>
      </c>
      <c r="AB827" s="146">
        <f t="shared" si="179"/>
        <v>0</v>
      </c>
      <c r="AC827" t="str">
        <f t="shared" si="170"/>
        <v>EX</v>
      </c>
      <c r="AD827" s="74">
        <f t="shared" si="171"/>
        <v>212</v>
      </c>
      <c r="AE827" s="74">
        <f t="shared" si="176"/>
        <v>212</v>
      </c>
      <c r="AF827">
        <v>1</v>
      </c>
      <c r="AG827">
        <v>0</v>
      </c>
      <c r="AH827" s="74">
        <v>0</v>
      </c>
      <c r="AJ827" s="74">
        <f t="shared" si="172"/>
        <v>0</v>
      </c>
      <c r="AK827" s="74">
        <f t="shared" si="178"/>
        <v>212</v>
      </c>
      <c r="AL827" t="str">
        <f t="shared" si="173"/>
        <v>N</v>
      </c>
      <c r="AN827" t="s">
        <v>80</v>
      </c>
      <c r="AO827" t="s">
        <v>79</v>
      </c>
      <c r="AP827" t="str">
        <f t="shared" si="174"/>
        <v>92</v>
      </c>
      <c r="AQ827" s="145" t="s">
        <v>1826</v>
      </c>
      <c r="AR827" t="str">
        <f t="shared" si="175"/>
        <v>1-Adjusted Base Budget</v>
      </c>
      <c r="AS827" s="145" t="s">
        <v>1827</v>
      </c>
      <c r="AT827" t="s">
        <v>213</v>
      </c>
      <c r="AV827" t="str">
        <f t="shared" si="169"/>
        <v>VPPF</v>
      </c>
      <c r="AW827" t="str">
        <f t="shared" si="168"/>
        <v>VP AND CHIEF FINANCIAL OFFICER</v>
      </c>
    </row>
    <row r="828" spans="1:49">
      <c r="A828" s="59">
        <v>2018</v>
      </c>
      <c r="B828" t="s">
        <v>137</v>
      </c>
      <c r="C828" t="s">
        <v>797</v>
      </c>
      <c r="D828" t="s">
        <v>798</v>
      </c>
      <c r="E828" t="s">
        <v>799</v>
      </c>
      <c r="F828" t="s">
        <v>228</v>
      </c>
      <c r="H828" t="s">
        <v>798</v>
      </c>
      <c r="I828" s="170" t="s">
        <v>78</v>
      </c>
      <c r="J828" t="s">
        <v>79</v>
      </c>
      <c r="K828" t="s">
        <v>214</v>
      </c>
      <c r="L828" t="s">
        <v>377</v>
      </c>
      <c r="M828" t="s">
        <v>378</v>
      </c>
      <c r="N828" t="s">
        <v>217</v>
      </c>
      <c r="O828" t="s">
        <v>263</v>
      </c>
      <c r="P828" t="s">
        <v>379</v>
      </c>
      <c r="Q828" t="s">
        <v>379</v>
      </c>
      <c r="R828" t="s">
        <v>380</v>
      </c>
      <c r="S828" t="s">
        <v>264</v>
      </c>
      <c r="T828" t="s">
        <v>265</v>
      </c>
      <c r="U828" s="61" t="s">
        <v>266</v>
      </c>
      <c r="V828" t="s">
        <v>249</v>
      </c>
      <c r="W828" t="s">
        <v>263</v>
      </c>
      <c r="X828" s="59">
        <v>1850</v>
      </c>
      <c r="Y828" s="59">
        <v>1850</v>
      </c>
      <c r="AA828" s="146" t="str">
        <f t="shared" si="177"/>
        <v>EX</v>
      </c>
      <c r="AB828" s="146">
        <f t="shared" si="179"/>
        <v>0</v>
      </c>
      <c r="AC828" t="str">
        <f t="shared" si="170"/>
        <v>EX</v>
      </c>
      <c r="AD828" s="74">
        <f t="shared" si="171"/>
        <v>1850</v>
      </c>
      <c r="AE828" s="74">
        <f t="shared" si="176"/>
        <v>1850</v>
      </c>
      <c r="AF828">
        <v>1</v>
      </c>
      <c r="AG828">
        <v>0</v>
      </c>
      <c r="AH828" s="74">
        <v>0</v>
      </c>
      <c r="AJ828" s="74">
        <f t="shared" si="172"/>
        <v>0</v>
      </c>
      <c r="AK828" s="74">
        <f t="shared" si="178"/>
        <v>1850</v>
      </c>
      <c r="AL828" t="str">
        <f t="shared" si="173"/>
        <v>N</v>
      </c>
      <c r="AN828" t="s">
        <v>80</v>
      </c>
      <c r="AO828" t="s">
        <v>79</v>
      </c>
      <c r="AP828" t="str">
        <f t="shared" si="174"/>
        <v>92</v>
      </c>
      <c r="AQ828" s="145" t="s">
        <v>1826</v>
      </c>
      <c r="AR828" t="str">
        <f t="shared" si="175"/>
        <v>1-Adjusted Base Budget</v>
      </c>
      <c r="AS828" s="145" t="s">
        <v>1827</v>
      </c>
      <c r="AT828" t="s">
        <v>213</v>
      </c>
      <c r="AV828" t="str">
        <f t="shared" si="169"/>
        <v>VPPF</v>
      </c>
      <c r="AW828" t="str">
        <f t="shared" si="168"/>
        <v>VP AND CHIEF FINANCIAL OFFICER</v>
      </c>
    </row>
    <row r="829" spans="1:49">
      <c r="A829" s="59">
        <v>2018</v>
      </c>
      <c r="B829" t="s">
        <v>137</v>
      </c>
      <c r="C829" t="s">
        <v>797</v>
      </c>
      <c r="D829" t="s">
        <v>798</v>
      </c>
      <c r="E829" t="s">
        <v>799</v>
      </c>
      <c r="F829" t="s">
        <v>228</v>
      </c>
      <c r="H829" t="s">
        <v>798</v>
      </c>
      <c r="I829" s="170" t="s">
        <v>78</v>
      </c>
      <c r="J829" t="s">
        <v>79</v>
      </c>
      <c r="K829" t="s">
        <v>214</v>
      </c>
      <c r="L829" t="s">
        <v>497</v>
      </c>
      <c r="M829" t="s">
        <v>498</v>
      </c>
      <c r="N829" t="s">
        <v>217</v>
      </c>
      <c r="O829" t="s">
        <v>263</v>
      </c>
      <c r="P829" t="s">
        <v>362</v>
      </c>
      <c r="Q829" t="s">
        <v>363</v>
      </c>
      <c r="R829" t="s">
        <v>364</v>
      </c>
      <c r="S829" t="s">
        <v>264</v>
      </c>
      <c r="T829" t="s">
        <v>265</v>
      </c>
      <c r="U829" s="61" t="s">
        <v>266</v>
      </c>
      <c r="V829" t="s">
        <v>249</v>
      </c>
      <c r="W829" t="s">
        <v>263</v>
      </c>
      <c r="X829" s="59">
        <v>1600</v>
      </c>
      <c r="Y829" s="59">
        <v>1600</v>
      </c>
      <c r="AA829" s="146" t="str">
        <f t="shared" si="177"/>
        <v>EX</v>
      </c>
      <c r="AB829" s="146">
        <f t="shared" si="179"/>
        <v>0</v>
      </c>
      <c r="AC829" t="str">
        <f t="shared" si="170"/>
        <v>EX</v>
      </c>
      <c r="AD829" s="74">
        <f t="shared" si="171"/>
        <v>1600</v>
      </c>
      <c r="AE829" s="74">
        <f t="shared" si="176"/>
        <v>1600</v>
      </c>
      <c r="AF829">
        <v>1</v>
      </c>
      <c r="AG829">
        <v>0</v>
      </c>
      <c r="AH829" s="74">
        <v>0</v>
      </c>
      <c r="AJ829" s="74">
        <f t="shared" si="172"/>
        <v>0</v>
      </c>
      <c r="AK829" s="74">
        <f t="shared" si="178"/>
        <v>1600</v>
      </c>
      <c r="AL829" t="str">
        <f t="shared" si="173"/>
        <v>N</v>
      </c>
      <c r="AN829" t="s">
        <v>80</v>
      </c>
      <c r="AO829" t="s">
        <v>79</v>
      </c>
      <c r="AP829" t="str">
        <f t="shared" si="174"/>
        <v>92</v>
      </c>
      <c r="AQ829" s="145" t="s">
        <v>1826</v>
      </c>
      <c r="AR829" t="str">
        <f t="shared" si="175"/>
        <v>1-Adjusted Base Budget</v>
      </c>
      <c r="AS829" s="145" t="s">
        <v>1827</v>
      </c>
      <c r="AT829" t="s">
        <v>213</v>
      </c>
      <c r="AV829" t="str">
        <f t="shared" si="169"/>
        <v>VPPF</v>
      </c>
      <c r="AW829" t="str">
        <f t="shared" si="168"/>
        <v>VP AND CHIEF FINANCIAL OFFICER</v>
      </c>
    </row>
    <row r="830" spans="1:49">
      <c r="A830" s="59">
        <v>2018</v>
      </c>
      <c r="B830" t="s">
        <v>137</v>
      </c>
      <c r="C830" t="s">
        <v>797</v>
      </c>
      <c r="D830" t="s">
        <v>798</v>
      </c>
      <c r="E830" t="s">
        <v>799</v>
      </c>
      <c r="F830" t="s">
        <v>228</v>
      </c>
      <c r="H830" t="s">
        <v>798</v>
      </c>
      <c r="I830" s="170" t="s">
        <v>78</v>
      </c>
      <c r="J830" t="s">
        <v>79</v>
      </c>
      <c r="K830" t="s">
        <v>214</v>
      </c>
      <c r="L830" t="s">
        <v>632</v>
      </c>
      <c r="M830" t="s">
        <v>633</v>
      </c>
      <c r="N830" t="s">
        <v>217</v>
      </c>
      <c r="O830" t="s">
        <v>263</v>
      </c>
      <c r="P830" t="s">
        <v>379</v>
      </c>
      <c r="Q830" t="s">
        <v>379</v>
      </c>
      <c r="R830" t="s">
        <v>380</v>
      </c>
      <c r="S830" t="s">
        <v>264</v>
      </c>
      <c r="T830" t="s">
        <v>265</v>
      </c>
      <c r="U830" s="61" t="s">
        <v>266</v>
      </c>
      <c r="V830" t="s">
        <v>249</v>
      </c>
      <c r="W830" t="s">
        <v>263</v>
      </c>
      <c r="X830" s="59">
        <v>300</v>
      </c>
      <c r="Y830" s="59">
        <v>300</v>
      </c>
      <c r="AA830" s="146" t="str">
        <f t="shared" si="177"/>
        <v>EX</v>
      </c>
      <c r="AB830" s="146">
        <f t="shared" si="179"/>
        <v>0</v>
      </c>
      <c r="AC830" t="str">
        <f t="shared" si="170"/>
        <v>EX</v>
      </c>
      <c r="AD830" s="74">
        <f t="shared" si="171"/>
        <v>300</v>
      </c>
      <c r="AE830" s="74">
        <f t="shared" si="176"/>
        <v>300</v>
      </c>
      <c r="AF830">
        <v>1</v>
      </c>
      <c r="AG830">
        <v>0</v>
      </c>
      <c r="AH830" s="74">
        <v>0</v>
      </c>
      <c r="AJ830" s="74">
        <f t="shared" si="172"/>
        <v>0</v>
      </c>
      <c r="AK830" s="74">
        <f t="shared" si="178"/>
        <v>300</v>
      </c>
      <c r="AL830" t="str">
        <f t="shared" si="173"/>
        <v>N</v>
      </c>
      <c r="AN830" t="s">
        <v>80</v>
      </c>
      <c r="AO830" t="s">
        <v>79</v>
      </c>
      <c r="AP830" t="str">
        <f t="shared" si="174"/>
        <v>92</v>
      </c>
      <c r="AQ830" s="145" t="s">
        <v>1826</v>
      </c>
      <c r="AR830" t="str">
        <f t="shared" si="175"/>
        <v>1-Adjusted Base Budget</v>
      </c>
      <c r="AS830" s="145" t="s">
        <v>1827</v>
      </c>
      <c r="AT830" t="s">
        <v>213</v>
      </c>
      <c r="AV830" t="str">
        <f t="shared" si="169"/>
        <v>VPPF</v>
      </c>
      <c r="AW830" t="str">
        <f t="shared" si="168"/>
        <v>VP AND CHIEF FINANCIAL OFFICER</v>
      </c>
    </row>
    <row r="831" spans="1:49">
      <c r="A831" s="59">
        <v>2018</v>
      </c>
      <c r="B831" t="s">
        <v>137</v>
      </c>
      <c r="C831" t="s">
        <v>797</v>
      </c>
      <c r="D831" t="s">
        <v>798</v>
      </c>
      <c r="E831" t="s">
        <v>799</v>
      </c>
      <c r="F831" t="s">
        <v>228</v>
      </c>
      <c r="H831" t="s">
        <v>798</v>
      </c>
      <c r="I831" s="170" t="s">
        <v>78</v>
      </c>
      <c r="J831" t="s">
        <v>79</v>
      </c>
      <c r="K831" t="s">
        <v>214</v>
      </c>
      <c r="L831" t="s">
        <v>381</v>
      </c>
      <c r="M831" t="s">
        <v>382</v>
      </c>
      <c r="N831" t="s">
        <v>217</v>
      </c>
      <c r="O831" t="s">
        <v>263</v>
      </c>
      <c r="P831" t="s">
        <v>362</v>
      </c>
      <c r="Q831" t="s">
        <v>363</v>
      </c>
      <c r="R831" t="s">
        <v>364</v>
      </c>
      <c r="S831" t="s">
        <v>264</v>
      </c>
      <c r="T831" t="s">
        <v>265</v>
      </c>
      <c r="U831" s="61" t="s">
        <v>266</v>
      </c>
      <c r="V831" t="s">
        <v>249</v>
      </c>
      <c r="W831" t="s">
        <v>263</v>
      </c>
      <c r="X831" s="59">
        <v>8000</v>
      </c>
      <c r="Y831" s="59">
        <v>8000</v>
      </c>
      <c r="AA831" s="146" t="str">
        <f t="shared" si="177"/>
        <v>EX</v>
      </c>
      <c r="AB831" s="146">
        <f t="shared" si="179"/>
        <v>0</v>
      </c>
      <c r="AC831" t="str">
        <f t="shared" si="170"/>
        <v>EX</v>
      </c>
      <c r="AD831" s="74">
        <f t="shared" si="171"/>
        <v>8000</v>
      </c>
      <c r="AE831" s="74">
        <f t="shared" si="176"/>
        <v>8000</v>
      </c>
      <c r="AF831">
        <v>1</v>
      </c>
      <c r="AG831">
        <v>0</v>
      </c>
      <c r="AH831" s="74">
        <v>0</v>
      </c>
      <c r="AJ831" s="74">
        <f t="shared" si="172"/>
        <v>0</v>
      </c>
      <c r="AK831" s="74">
        <f t="shared" si="178"/>
        <v>8000</v>
      </c>
      <c r="AL831" t="str">
        <f t="shared" si="173"/>
        <v>N</v>
      </c>
      <c r="AN831" t="s">
        <v>80</v>
      </c>
      <c r="AO831" t="s">
        <v>79</v>
      </c>
      <c r="AP831" t="str">
        <f t="shared" si="174"/>
        <v>92</v>
      </c>
      <c r="AQ831" s="145" t="s">
        <v>1826</v>
      </c>
      <c r="AR831" t="str">
        <f t="shared" si="175"/>
        <v>1-Adjusted Base Budget</v>
      </c>
      <c r="AS831" s="145" t="s">
        <v>1827</v>
      </c>
      <c r="AT831" t="s">
        <v>213</v>
      </c>
      <c r="AV831" t="str">
        <f t="shared" si="169"/>
        <v>VPPF</v>
      </c>
      <c r="AW831" t="str">
        <f t="shared" si="168"/>
        <v>VP AND CHIEF FINANCIAL OFFICER</v>
      </c>
    </row>
    <row r="832" spans="1:49">
      <c r="A832" s="59">
        <v>2018</v>
      </c>
      <c r="B832" t="s">
        <v>137</v>
      </c>
      <c r="C832" t="s">
        <v>797</v>
      </c>
      <c r="D832" t="s">
        <v>798</v>
      </c>
      <c r="E832" t="s">
        <v>800</v>
      </c>
      <c r="F832" t="s">
        <v>228</v>
      </c>
      <c r="H832" t="s">
        <v>801</v>
      </c>
      <c r="I832" s="170" t="s">
        <v>78</v>
      </c>
      <c r="J832" t="s">
        <v>79</v>
      </c>
      <c r="K832" t="s">
        <v>214</v>
      </c>
      <c r="L832" t="s">
        <v>509</v>
      </c>
      <c r="M832" t="s">
        <v>510</v>
      </c>
      <c r="N832" t="s">
        <v>217</v>
      </c>
      <c r="O832" t="s">
        <v>263</v>
      </c>
      <c r="P832" t="s">
        <v>488</v>
      </c>
      <c r="Q832" t="s">
        <v>489</v>
      </c>
      <c r="R832" t="s">
        <v>490</v>
      </c>
      <c r="S832" t="s">
        <v>264</v>
      </c>
      <c r="T832" t="s">
        <v>265</v>
      </c>
      <c r="U832" s="61" t="s">
        <v>266</v>
      </c>
      <c r="V832" t="s">
        <v>249</v>
      </c>
      <c r="W832" t="s">
        <v>263</v>
      </c>
      <c r="X832" s="59">
        <v>206824</v>
      </c>
      <c r="Y832" s="59">
        <v>206824</v>
      </c>
      <c r="AA832" s="146" t="str">
        <f t="shared" si="177"/>
        <v>EX</v>
      </c>
      <c r="AB832" s="146">
        <f t="shared" si="179"/>
        <v>0</v>
      </c>
      <c r="AC832" t="str">
        <f t="shared" si="170"/>
        <v>EX</v>
      </c>
      <c r="AD832" s="74">
        <f t="shared" si="171"/>
        <v>206824</v>
      </c>
      <c r="AE832" s="74">
        <f t="shared" si="176"/>
        <v>206824</v>
      </c>
      <c r="AF832">
        <v>1</v>
      </c>
      <c r="AG832">
        <v>0</v>
      </c>
      <c r="AH832" s="74">
        <v>0</v>
      </c>
      <c r="AJ832" s="74">
        <f t="shared" si="172"/>
        <v>0</v>
      </c>
      <c r="AK832" s="74">
        <f t="shared" si="178"/>
        <v>206824</v>
      </c>
      <c r="AL832" t="str">
        <f t="shared" si="173"/>
        <v>N</v>
      </c>
      <c r="AN832" t="s">
        <v>80</v>
      </c>
      <c r="AO832" t="s">
        <v>79</v>
      </c>
      <c r="AP832" t="str">
        <f t="shared" si="174"/>
        <v>92</v>
      </c>
      <c r="AQ832" s="145" t="s">
        <v>1826</v>
      </c>
      <c r="AR832" t="str">
        <f t="shared" si="175"/>
        <v>1-Adjusted Base Budget</v>
      </c>
      <c r="AS832" s="145" t="s">
        <v>1827</v>
      </c>
      <c r="AT832" t="s">
        <v>213</v>
      </c>
      <c r="AV832" t="str">
        <f t="shared" si="169"/>
        <v>VPPF</v>
      </c>
      <c r="AW832" t="str">
        <f t="shared" si="168"/>
        <v>VP AND CHIEF FINANCIAL OFFICER</v>
      </c>
    </row>
    <row r="833" spans="1:49">
      <c r="A833" s="59">
        <v>2018</v>
      </c>
      <c r="B833" t="s">
        <v>137</v>
      </c>
      <c r="C833" t="s">
        <v>797</v>
      </c>
      <c r="D833" t="s">
        <v>798</v>
      </c>
      <c r="E833" t="s">
        <v>805</v>
      </c>
      <c r="F833" t="s">
        <v>228</v>
      </c>
      <c r="H833" t="s">
        <v>806</v>
      </c>
      <c r="I833" s="170" t="s">
        <v>78</v>
      </c>
      <c r="J833" t="s">
        <v>79</v>
      </c>
      <c r="K833" t="s">
        <v>214</v>
      </c>
      <c r="L833" t="s">
        <v>509</v>
      </c>
      <c r="M833" t="s">
        <v>510</v>
      </c>
      <c r="N833" t="s">
        <v>217</v>
      </c>
      <c r="O833" t="s">
        <v>263</v>
      </c>
      <c r="P833" t="s">
        <v>488</v>
      </c>
      <c r="Q833" t="s">
        <v>489</v>
      </c>
      <c r="R833" t="s">
        <v>490</v>
      </c>
      <c r="S833" t="s">
        <v>264</v>
      </c>
      <c r="T833" t="s">
        <v>265</v>
      </c>
      <c r="U833" s="61" t="s">
        <v>266</v>
      </c>
      <c r="V833" t="s">
        <v>249</v>
      </c>
      <c r="W833" t="s">
        <v>263</v>
      </c>
      <c r="X833" s="59">
        <v>29915</v>
      </c>
      <c r="Y833" s="59">
        <v>29915</v>
      </c>
      <c r="AA833" s="146" t="str">
        <f t="shared" si="177"/>
        <v>EX</v>
      </c>
      <c r="AB833" s="146">
        <f t="shared" si="179"/>
        <v>0</v>
      </c>
      <c r="AC833" t="str">
        <f t="shared" si="170"/>
        <v>EX</v>
      </c>
      <c r="AD833" s="74">
        <f t="shared" si="171"/>
        <v>29915</v>
      </c>
      <c r="AE833" s="74">
        <f t="shared" si="176"/>
        <v>29915</v>
      </c>
      <c r="AF833">
        <v>1</v>
      </c>
      <c r="AG833">
        <v>0</v>
      </c>
      <c r="AH833" s="74">
        <v>0</v>
      </c>
      <c r="AJ833" s="74">
        <f t="shared" si="172"/>
        <v>0</v>
      </c>
      <c r="AK833" s="74">
        <f t="shared" si="178"/>
        <v>29915</v>
      </c>
      <c r="AL833" t="str">
        <f t="shared" si="173"/>
        <v>N</v>
      </c>
      <c r="AN833" t="s">
        <v>80</v>
      </c>
      <c r="AO833" t="s">
        <v>79</v>
      </c>
      <c r="AP833" t="str">
        <f t="shared" si="174"/>
        <v>92</v>
      </c>
      <c r="AQ833" s="145" t="s">
        <v>1826</v>
      </c>
      <c r="AR833" t="str">
        <f t="shared" si="175"/>
        <v>1-Adjusted Base Budget</v>
      </c>
      <c r="AS833" s="145" t="s">
        <v>1827</v>
      </c>
      <c r="AT833" t="s">
        <v>213</v>
      </c>
      <c r="AV833" t="str">
        <f t="shared" si="169"/>
        <v>VPPF</v>
      </c>
      <c r="AW833" t="str">
        <f t="shared" si="168"/>
        <v>VP AND CHIEF FINANCIAL OFFICER</v>
      </c>
    </row>
    <row r="834" spans="1:49">
      <c r="A834" s="59">
        <v>2018</v>
      </c>
      <c r="B834" t="s">
        <v>137</v>
      </c>
      <c r="C834" t="s">
        <v>797</v>
      </c>
      <c r="D834" t="s">
        <v>798</v>
      </c>
      <c r="E834" t="s">
        <v>799</v>
      </c>
      <c r="F834" t="s">
        <v>228</v>
      </c>
      <c r="H834" t="s">
        <v>798</v>
      </c>
      <c r="I834" s="170" t="s">
        <v>78</v>
      </c>
      <c r="J834" t="s">
        <v>79</v>
      </c>
      <c r="K834" t="s">
        <v>214</v>
      </c>
      <c r="L834" t="s">
        <v>389</v>
      </c>
      <c r="M834" t="s">
        <v>390</v>
      </c>
      <c r="N834" t="s">
        <v>217</v>
      </c>
      <c r="O834" t="s">
        <v>263</v>
      </c>
      <c r="P834" t="s">
        <v>379</v>
      </c>
      <c r="Q834" t="s">
        <v>379</v>
      </c>
      <c r="R834" t="s">
        <v>380</v>
      </c>
      <c r="S834" t="s">
        <v>264</v>
      </c>
      <c r="T834" t="s">
        <v>265</v>
      </c>
      <c r="U834" s="61" t="s">
        <v>266</v>
      </c>
      <c r="V834" t="s">
        <v>249</v>
      </c>
      <c r="W834" t="s">
        <v>263</v>
      </c>
      <c r="X834" s="59">
        <v>2500</v>
      </c>
      <c r="Y834" s="59">
        <v>2500</v>
      </c>
      <c r="AA834" s="146" t="str">
        <f t="shared" si="177"/>
        <v>EX</v>
      </c>
      <c r="AB834" s="146">
        <f t="shared" si="179"/>
        <v>0</v>
      </c>
      <c r="AC834" t="str">
        <f t="shared" si="170"/>
        <v>EX</v>
      </c>
      <c r="AD834" s="74">
        <f t="shared" si="171"/>
        <v>2500</v>
      </c>
      <c r="AE834" s="74">
        <f t="shared" si="176"/>
        <v>2500</v>
      </c>
      <c r="AF834">
        <v>1</v>
      </c>
      <c r="AG834">
        <v>0</v>
      </c>
      <c r="AH834" s="74">
        <v>0</v>
      </c>
      <c r="AJ834" s="74">
        <f t="shared" si="172"/>
        <v>0</v>
      </c>
      <c r="AK834" s="74">
        <f t="shared" si="178"/>
        <v>2500</v>
      </c>
      <c r="AL834" t="str">
        <f t="shared" si="173"/>
        <v>N</v>
      </c>
      <c r="AN834" t="s">
        <v>80</v>
      </c>
      <c r="AO834" t="s">
        <v>79</v>
      </c>
      <c r="AP834" t="str">
        <f t="shared" si="174"/>
        <v>92</v>
      </c>
      <c r="AQ834" s="145" t="s">
        <v>1826</v>
      </c>
      <c r="AR834" t="str">
        <f t="shared" si="175"/>
        <v>1-Adjusted Base Budget</v>
      </c>
      <c r="AS834" s="145" t="s">
        <v>1827</v>
      </c>
      <c r="AT834" t="s">
        <v>213</v>
      </c>
      <c r="AV834" t="str">
        <f t="shared" si="169"/>
        <v>VPPF</v>
      </c>
      <c r="AW834" t="str">
        <f t="shared" si="168"/>
        <v>VP AND CHIEF FINANCIAL OFFICER</v>
      </c>
    </row>
    <row r="835" spans="1:49">
      <c r="A835" s="59">
        <v>2018</v>
      </c>
      <c r="B835" t="s">
        <v>137</v>
      </c>
      <c r="C835" t="s">
        <v>797</v>
      </c>
      <c r="D835" t="s">
        <v>798</v>
      </c>
      <c r="E835" t="s">
        <v>799</v>
      </c>
      <c r="F835" t="s">
        <v>228</v>
      </c>
      <c r="H835" t="s">
        <v>798</v>
      </c>
      <c r="I835" s="170" t="s">
        <v>78</v>
      </c>
      <c r="J835" t="s">
        <v>79</v>
      </c>
      <c r="K835" t="s">
        <v>214</v>
      </c>
      <c r="L835" t="s">
        <v>809</v>
      </c>
      <c r="M835" t="s">
        <v>528</v>
      </c>
      <c r="N835" t="s">
        <v>217</v>
      </c>
      <c r="O835" t="s">
        <v>263</v>
      </c>
      <c r="P835" t="s">
        <v>357</v>
      </c>
      <c r="Q835" t="s">
        <v>358</v>
      </c>
      <c r="R835" t="s">
        <v>359</v>
      </c>
      <c r="S835" t="s">
        <v>264</v>
      </c>
      <c r="T835" t="s">
        <v>265</v>
      </c>
      <c r="U835" s="61" t="s">
        <v>266</v>
      </c>
      <c r="V835" t="s">
        <v>249</v>
      </c>
      <c r="W835" t="s">
        <v>263</v>
      </c>
      <c r="X835" s="59">
        <v>1000</v>
      </c>
      <c r="Y835" s="59">
        <v>1000</v>
      </c>
      <c r="AA835" s="146" t="str">
        <f t="shared" si="177"/>
        <v>EX</v>
      </c>
      <c r="AB835" s="146">
        <f t="shared" si="179"/>
        <v>0</v>
      </c>
      <c r="AC835" t="str">
        <f t="shared" si="170"/>
        <v>EX</v>
      </c>
      <c r="AD835" s="74">
        <f t="shared" si="171"/>
        <v>1000</v>
      </c>
      <c r="AE835" s="74">
        <f t="shared" si="176"/>
        <v>1000</v>
      </c>
      <c r="AF835">
        <v>1</v>
      </c>
      <c r="AG835">
        <v>0</v>
      </c>
      <c r="AH835" s="74">
        <v>0</v>
      </c>
      <c r="AJ835" s="74">
        <f t="shared" si="172"/>
        <v>0</v>
      </c>
      <c r="AK835" s="74">
        <f t="shared" si="178"/>
        <v>1000</v>
      </c>
      <c r="AL835" t="str">
        <f t="shared" si="173"/>
        <v>N</v>
      </c>
      <c r="AN835" t="s">
        <v>80</v>
      </c>
      <c r="AO835" t="s">
        <v>79</v>
      </c>
      <c r="AP835" t="str">
        <f t="shared" si="174"/>
        <v>92</v>
      </c>
      <c r="AQ835" s="145" t="s">
        <v>1826</v>
      </c>
      <c r="AR835" t="str">
        <f t="shared" si="175"/>
        <v>1-Adjusted Base Budget</v>
      </c>
      <c r="AS835" s="145" t="s">
        <v>1827</v>
      </c>
      <c r="AT835" t="s">
        <v>213</v>
      </c>
      <c r="AV835" t="str">
        <f t="shared" si="169"/>
        <v>VPPF</v>
      </c>
      <c r="AW835" t="str">
        <f t="shared" si="168"/>
        <v>VP AND CHIEF FINANCIAL OFFICER</v>
      </c>
    </row>
    <row r="836" spans="1:49">
      <c r="A836" s="59">
        <v>2018</v>
      </c>
      <c r="B836" t="s">
        <v>137</v>
      </c>
      <c r="C836" t="s">
        <v>797</v>
      </c>
      <c r="D836" t="s">
        <v>798</v>
      </c>
      <c r="E836" t="s">
        <v>799</v>
      </c>
      <c r="F836" t="s">
        <v>228</v>
      </c>
      <c r="H836" t="s">
        <v>798</v>
      </c>
      <c r="I836" s="170" t="s">
        <v>78</v>
      </c>
      <c r="J836" t="s">
        <v>79</v>
      </c>
      <c r="K836" t="s">
        <v>214</v>
      </c>
      <c r="L836" t="s">
        <v>529</v>
      </c>
      <c r="M836" t="s">
        <v>530</v>
      </c>
      <c r="N836" t="s">
        <v>217</v>
      </c>
      <c r="O836" t="s">
        <v>263</v>
      </c>
      <c r="P836" t="s">
        <v>393</v>
      </c>
      <c r="Q836" t="s">
        <v>394</v>
      </c>
      <c r="R836" t="s">
        <v>395</v>
      </c>
      <c r="S836" t="s">
        <v>264</v>
      </c>
      <c r="T836" t="s">
        <v>265</v>
      </c>
      <c r="U836" s="61" t="s">
        <v>266</v>
      </c>
      <c r="V836" t="s">
        <v>249</v>
      </c>
      <c r="W836" t="s">
        <v>263</v>
      </c>
      <c r="X836" s="59">
        <v>2200</v>
      </c>
      <c r="Y836" s="59">
        <v>2200</v>
      </c>
      <c r="AA836" s="146" t="str">
        <f t="shared" si="177"/>
        <v>EX</v>
      </c>
      <c r="AB836" s="146">
        <f t="shared" si="179"/>
        <v>0</v>
      </c>
      <c r="AC836" t="str">
        <f t="shared" si="170"/>
        <v>EX</v>
      </c>
      <c r="AD836" s="74">
        <f t="shared" si="171"/>
        <v>2200</v>
      </c>
      <c r="AE836" s="74">
        <f t="shared" si="176"/>
        <v>2200</v>
      </c>
      <c r="AF836">
        <v>1</v>
      </c>
      <c r="AG836">
        <v>0</v>
      </c>
      <c r="AH836" s="74">
        <v>0</v>
      </c>
      <c r="AJ836" s="74">
        <f t="shared" si="172"/>
        <v>0</v>
      </c>
      <c r="AK836" s="74">
        <f t="shared" si="178"/>
        <v>2200</v>
      </c>
      <c r="AL836" t="str">
        <f t="shared" si="173"/>
        <v>N</v>
      </c>
      <c r="AN836" t="s">
        <v>80</v>
      </c>
      <c r="AO836" t="s">
        <v>79</v>
      </c>
      <c r="AP836" t="str">
        <f t="shared" si="174"/>
        <v>92</v>
      </c>
      <c r="AQ836" s="145" t="s">
        <v>1826</v>
      </c>
      <c r="AR836" t="str">
        <f t="shared" si="175"/>
        <v>1-Adjusted Base Budget</v>
      </c>
      <c r="AS836" s="145" t="s">
        <v>1827</v>
      </c>
      <c r="AT836" t="s">
        <v>213</v>
      </c>
      <c r="AV836" t="str">
        <f t="shared" si="169"/>
        <v>VPPF</v>
      </c>
      <c r="AW836" t="str">
        <f t="shared" si="168"/>
        <v>VP AND CHIEF FINANCIAL OFFICER</v>
      </c>
    </row>
    <row r="837" spans="1:49">
      <c r="A837" s="59">
        <v>2018</v>
      </c>
      <c r="B837" t="s">
        <v>137</v>
      </c>
      <c r="C837" t="s">
        <v>797</v>
      </c>
      <c r="D837" t="s">
        <v>798</v>
      </c>
      <c r="E837" t="s">
        <v>799</v>
      </c>
      <c r="F837" t="s">
        <v>228</v>
      </c>
      <c r="H837" t="s">
        <v>798</v>
      </c>
      <c r="I837" s="170" t="s">
        <v>78</v>
      </c>
      <c r="J837" t="s">
        <v>79</v>
      </c>
      <c r="K837" t="s">
        <v>214</v>
      </c>
      <c r="L837" t="s">
        <v>640</v>
      </c>
      <c r="M837" t="s">
        <v>641</v>
      </c>
      <c r="N837" t="s">
        <v>217</v>
      </c>
      <c r="O837" t="s">
        <v>263</v>
      </c>
      <c r="P837" t="s">
        <v>393</v>
      </c>
      <c r="Q837" t="s">
        <v>394</v>
      </c>
      <c r="R837" t="s">
        <v>395</v>
      </c>
      <c r="S837" t="s">
        <v>264</v>
      </c>
      <c r="T837" t="s">
        <v>265</v>
      </c>
      <c r="U837" s="61" t="s">
        <v>266</v>
      </c>
      <c r="V837" t="s">
        <v>249</v>
      </c>
      <c r="W837" t="s">
        <v>263</v>
      </c>
      <c r="X837" s="59">
        <v>500</v>
      </c>
      <c r="Y837" s="59">
        <v>500</v>
      </c>
      <c r="AA837" s="146" t="str">
        <f t="shared" si="177"/>
        <v>EX</v>
      </c>
      <c r="AB837" s="146">
        <f t="shared" si="179"/>
        <v>0</v>
      </c>
      <c r="AC837" t="str">
        <f t="shared" si="170"/>
        <v>EX</v>
      </c>
      <c r="AD837" s="74">
        <f t="shared" si="171"/>
        <v>500</v>
      </c>
      <c r="AE837" s="74">
        <f t="shared" si="176"/>
        <v>500</v>
      </c>
      <c r="AF837">
        <v>1</v>
      </c>
      <c r="AG837">
        <v>0</v>
      </c>
      <c r="AH837" s="74">
        <v>0</v>
      </c>
      <c r="AJ837" s="74">
        <f t="shared" si="172"/>
        <v>0</v>
      </c>
      <c r="AK837" s="74">
        <f t="shared" si="178"/>
        <v>500</v>
      </c>
      <c r="AL837" t="str">
        <f t="shared" si="173"/>
        <v>N</v>
      </c>
      <c r="AN837" t="s">
        <v>80</v>
      </c>
      <c r="AO837" t="s">
        <v>79</v>
      </c>
      <c r="AP837" t="str">
        <f t="shared" si="174"/>
        <v>92</v>
      </c>
      <c r="AQ837" s="145" t="s">
        <v>1826</v>
      </c>
      <c r="AR837" t="str">
        <f t="shared" si="175"/>
        <v>1-Adjusted Base Budget</v>
      </c>
      <c r="AS837" s="145" t="s">
        <v>1827</v>
      </c>
      <c r="AT837" t="s">
        <v>213</v>
      </c>
      <c r="AV837" t="str">
        <f t="shared" si="169"/>
        <v>VPPF</v>
      </c>
      <c r="AW837" t="str">
        <f t="shared" si="168"/>
        <v>VP AND CHIEF FINANCIAL OFFICER</v>
      </c>
    </row>
    <row r="838" spans="1:49">
      <c r="A838" s="59">
        <v>2018</v>
      </c>
      <c r="B838" t="s">
        <v>137</v>
      </c>
      <c r="C838" t="s">
        <v>797</v>
      </c>
      <c r="D838" t="s">
        <v>798</v>
      </c>
      <c r="E838" t="s">
        <v>799</v>
      </c>
      <c r="F838" t="s">
        <v>228</v>
      </c>
      <c r="H838" t="s">
        <v>798</v>
      </c>
      <c r="I838" s="170" t="s">
        <v>78</v>
      </c>
      <c r="J838" t="s">
        <v>79</v>
      </c>
      <c r="K838" t="s">
        <v>214</v>
      </c>
      <c r="L838" t="s">
        <v>531</v>
      </c>
      <c r="M838" t="s">
        <v>532</v>
      </c>
      <c r="N838" t="s">
        <v>217</v>
      </c>
      <c r="O838" t="s">
        <v>263</v>
      </c>
      <c r="P838" t="s">
        <v>533</v>
      </c>
      <c r="Q838" t="s">
        <v>534</v>
      </c>
      <c r="R838" t="s">
        <v>535</v>
      </c>
      <c r="S838" t="s">
        <v>264</v>
      </c>
      <c r="T838" t="s">
        <v>265</v>
      </c>
      <c r="U838" s="61" t="s">
        <v>266</v>
      </c>
      <c r="V838" t="s">
        <v>249</v>
      </c>
      <c r="W838" t="s">
        <v>263</v>
      </c>
      <c r="X838" s="59">
        <v>1500</v>
      </c>
      <c r="Y838" s="59">
        <v>1500</v>
      </c>
      <c r="AA838" s="146" t="str">
        <f t="shared" si="177"/>
        <v>EX</v>
      </c>
      <c r="AB838" s="146">
        <f t="shared" si="179"/>
        <v>0</v>
      </c>
      <c r="AC838" t="str">
        <f t="shared" si="170"/>
        <v>EX</v>
      </c>
      <c r="AD838" s="74">
        <f t="shared" si="171"/>
        <v>1500</v>
      </c>
      <c r="AE838" s="74">
        <f t="shared" si="176"/>
        <v>1500</v>
      </c>
      <c r="AF838">
        <v>1</v>
      </c>
      <c r="AG838">
        <v>0</v>
      </c>
      <c r="AH838" s="74">
        <v>0</v>
      </c>
      <c r="AJ838" s="74">
        <f t="shared" si="172"/>
        <v>0</v>
      </c>
      <c r="AK838" s="74">
        <f t="shared" si="178"/>
        <v>1500</v>
      </c>
      <c r="AL838" t="str">
        <f t="shared" si="173"/>
        <v>N</v>
      </c>
      <c r="AN838" t="s">
        <v>80</v>
      </c>
      <c r="AO838" t="s">
        <v>79</v>
      </c>
      <c r="AP838" t="str">
        <f t="shared" si="174"/>
        <v>92</v>
      </c>
      <c r="AQ838" s="145" t="s">
        <v>1826</v>
      </c>
      <c r="AR838" t="str">
        <f t="shared" si="175"/>
        <v>1-Adjusted Base Budget</v>
      </c>
      <c r="AS838" s="145" t="s">
        <v>1827</v>
      </c>
      <c r="AT838" t="s">
        <v>213</v>
      </c>
      <c r="AV838" t="str">
        <f t="shared" si="169"/>
        <v>VPPF</v>
      </c>
      <c r="AW838" t="str">
        <f t="shared" ref="AW838:AW901" si="180" xml:space="preserve"> IF(AND($AN838="UAVP",$Z838="OE"),$AO838 &amp; "-ONLINE EDUCATION",IF(AND($AN838="VPIT",OR($Z838="SS",$Z838="IT")),$AO838 &amp; "-SHARED SERVICES",$AO838))</f>
        <v>VP AND CHIEF FINANCIAL OFFICER</v>
      </c>
    </row>
    <row r="839" spans="1:49">
      <c r="A839" s="59">
        <v>2018</v>
      </c>
      <c r="B839" t="s">
        <v>137</v>
      </c>
      <c r="C839" t="s">
        <v>797</v>
      </c>
      <c r="D839" t="s">
        <v>798</v>
      </c>
      <c r="E839" t="s">
        <v>799</v>
      </c>
      <c r="F839" t="s">
        <v>228</v>
      </c>
      <c r="H839" t="s">
        <v>798</v>
      </c>
      <c r="I839" s="170" t="s">
        <v>78</v>
      </c>
      <c r="J839" t="s">
        <v>79</v>
      </c>
      <c r="K839" t="s">
        <v>214</v>
      </c>
      <c r="L839" t="s">
        <v>536</v>
      </c>
      <c r="M839" t="s">
        <v>537</v>
      </c>
      <c r="N839" t="s">
        <v>217</v>
      </c>
      <c r="O839" t="s">
        <v>263</v>
      </c>
      <c r="P839" t="s">
        <v>533</v>
      </c>
      <c r="Q839" t="s">
        <v>534</v>
      </c>
      <c r="R839" t="s">
        <v>535</v>
      </c>
      <c r="S839" t="s">
        <v>264</v>
      </c>
      <c r="T839" t="s">
        <v>265</v>
      </c>
      <c r="U839" s="61" t="s">
        <v>266</v>
      </c>
      <c r="V839" t="s">
        <v>249</v>
      </c>
      <c r="W839" t="s">
        <v>263</v>
      </c>
      <c r="X839" s="59">
        <v>500</v>
      </c>
      <c r="Y839" s="59">
        <v>500</v>
      </c>
      <c r="AA839" s="146" t="str">
        <f t="shared" si="177"/>
        <v>EX</v>
      </c>
      <c r="AB839" s="146">
        <f t="shared" si="179"/>
        <v>0</v>
      </c>
      <c r="AC839" t="str">
        <f t="shared" si="170"/>
        <v>EX</v>
      </c>
      <c r="AD839" s="74">
        <f t="shared" si="171"/>
        <v>500</v>
      </c>
      <c r="AE839" s="74">
        <f t="shared" si="176"/>
        <v>500</v>
      </c>
      <c r="AF839">
        <v>1</v>
      </c>
      <c r="AG839">
        <v>0</v>
      </c>
      <c r="AH839" s="74">
        <v>0</v>
      </c>
      <c r="AJ839" s="74">
        <f t="shared" si="172"/>
        <v>0</v>
      </c>
      <c r="AK839" s="74">
        <f t="shared" si="178"/>
        <v>500</v>
      </c>
      <c r="AL839" t="str">
        <f t="shared" si="173"/>
        <v>N</v>
      </c>
      <c r="AN839" t="s">
        <v>80</v>
      </c>
      <c r="AO839" t="s">
        <v>79</v>
      </c>
      <c r="AP839" t="str">
        <f t="shared" si="174"/>
        <v>92</v>
      </c>
      <c r="AQ839" s="145" t="s">
        <v>1826</v>
      </c>
      <c r="AR839" t="str">
        <f t="shared" si="175"/>
        <v>1-Adjusted Base Budget</v>
      </c>
      <c r="AS839" s="145" t="s">
        <v>1827</v>
      </c>
      <c r="AT839" t="s">
        <v>213</v>
      </c>
      <c r="AV839" t="str">
        <f t="shared" si="169"/>
        <v>VPPF</v>
      </c>
      <c r="AW839" t="str">
        <f t="shared" si="180"/>
        <v>VP AND CHIEF FINANCIAL OFFICER</v>
      </c>
    </row>
    <row r="840" spans="1:49">
      <c r="A840" s="59">
        <v>2018</v>
      </c>
      <c r="B840" t="s">
        <v>137</v>
      </c>
      <c r="C840" t="s">
        <v>797</v>
      </c>
      <c r="D840" t="s">
        <v>798</v>
      </c>
      <c r="E840" t="s">
        <v>799</v>
      </c>
      <c r="F840" t="s">
        <v>228</v>
      </c>
      <c r="H840" t="s">
        <v>798</v>
      </c>
      <c r="I840" s="170" t="s">
        <v>78</v>
      </c>
      <c r="J840" t="s">
        <v>79</v>
      </c>
      <c r="K840" t="s">
        <v>214</v>
      </c>
      <c r="L840" t="s">
        <v>552</v>
      </c>
      <c r="M840" t="s">
        <v>553</v>
      </c>
      <c r="N840" t="s">
        <v>217</v>
      </c>
      <c r="O840" t="s">
        <v>263</v>
      </c>
      <c r="P840" t="s">
        <v>379</v>
      </c>
      <c r="Q840" t="s">
        <v>379</v>
      </c>
      <c r="R840" t="s">
        <v>380</v>
      </c>
      <c r="S840" t="s">
        <v>264</v>
      </c>
      <c r="T840" t="s">
        <v>265</v>
      </c>
      <c r="U840" s="61" t="s">
        <v>266</v>
      </c>
      <c r="V840" t="s">
        <v>249</v>
      </c>
      <c r="W840" t="s">
        <v>263</v>
      </c>
      <c r="X840" s="59">
        <v>600</v>
      </c>
      <c r="Y840" s="59">
        <v>600</v>
      </c>
      <c r="AA840" s="146" t="str">
        <f t="shared" si="177"/>
        <v>EX</v>
      </c>
      <c r="AB840" s="146">
        <f t="shared" si="179"/>
        <v>0</v>
      </c>
      <c r="AC840" t="str">
        <f t="shared" si="170"/>
        <v>EX</v>
      </c>
      <c r="AD840" s="74">
        <f t="shared" si="171"/>
        <v>600</v>
      </c>
      <c r="AE840" s="74">
        <f t="shared" si="176"/>
        <v>600</v>
      </c>
      <c r="AF840">
        <v>1</v>
      </c>
      <c r="AG840">
        <v>0</v>
      </c>
      <c r="AH840" s="74">
        <v>0</v>
      </c>
      <c r="AJ840" s="74">
        <f t="shared" si="172"/>
        <v>0</v>
      </c>
      <c r="AK840" s="74">
        <f t="shared" si="178"/>
        <v>600</v>
      </c>
      <c r="AL840" t="str">
        <f t="shared" si="173"/>
        <v>N</v>
      </c>
      <c r="AN840" t="s">
        <v>80</v>
      </c>
      <c r="AO840" t="s">
        <v>79</v>
      </c>
      <c r="AP840" t="str">
        <f t="shared" si="174"/>
        <v>92</v>
      </c>
      <c r="AQ840" s="145" t="s">
        <v>1826</v>
      </c>
      <c r="AR840" t="str">
        <f t="shared" si="175"/>
        <v>1-Adjusted Base Budget</v>
      </c>
      <c r="AS840" s="145" t="s">
        <v>1827</v>
      </c>
      <c r="AT840" t="s">
        <v>213</v>
      </c>
      <c r="AV840" t="str">
        <f t="shared" si="169"/>
        <v>VPPF</v>
      </c>
      <c r="AW840" t="str">
        <f t="shared" si="180"/>
        <v>VP AND CHIEF FINANCIAL OFFICER</v>
      </c>
    </row>
    <row r="841" spans="1:49">
      <c r="A841" s="59">
        <v>2018</v>
      </c>
      <c r="B841" t="s">
        <v>137</v>
      </c>
      <c r="C841" t="s">
        <v>797</v>
      </c>
      <c r="D841" t="s">
        <v>798</v>
      </c>
      <c r="E841" t="s">
        <v>799</v>
      </c>
      <c r="F841" t="s">
        <v>228</v>
      </c>
      <c r="H841" t="s">
        <v>798</v>
      </c>
      <c r="I841" s="170" t="s">
        <v>78</v>
      </c>
      <c r="J841" t="s">
        <v>79</v>
      </c>
      <c r="K841" t="s">
        <v>214</v>
      </c>
      <c r="L841" t="s">
        <v>704</v>
      </c>
      <c r="M841" t="s">
        <v>705</v>
      </c>
      <c r="N841" t="s">
        <v>217</v>
      </c>
      <c r="O841" t="s">
        <v>263</v>
      </c>
      <c r="P841" t="s">
        <v>379</v>
      </c>
      <c r="Q841" t="s">
        <v>379</v>
      </c>
      <c r="R841" t="s">
        <v>380</v>
      </c>
      <c r="S841" t="s">
        <v>264</v>
      </c>
      <c r="T841" t="s">
        <v>265</v>
      </c>
      <c r="U841" s="61" t="s">
        <v>266</v>
      </c>
      <c r="V841" t="s">
        <v>249</v>
      </c>
      <c r="W841" t="s">
        <v>263</v>
      </c>
      <c r="X841" s="59">
        <v>150</v>
      </c>
      <c r="Y841" s="59">
        <v>150</v>
      </c>
      <c r="AA841" s="146" t="str">
        <f t="shared" si="177"/>
        <v>EX</v>
      </c>
      <c r="AB841" s="146">
        <f t="shared" si="179"/>
        <v>0</v>
      </c>
      <c r="AC841" t="str">
        <f t="shared" si="170"/>
        <v>EX</v>
      </c>
      <c r="AD841" s="74">
        <f t="shared" si="171"/>
        <v>150</v>
      </c>
      <c r="AE841" s="74">
        <f t="shared" si="176"/>
        <v>150</v>
      </c>
      <c r="AF841">
        <v>1</v>
      </c>
      <c r="AG841">
        <v>0</v>
      </c>
      <c r="AH841" s="74">
        <v>0</v>
      </c>
      <c r="AJ841" s="74">
        <f t="shared" si="172"/>
        <v>0</v>
      </c>
      <c r="AK841" s="74">
        <f t="shared" si="178"/>
        <v>150</v>
      </c>
      <c r="AL841" t="str">
        <f t="shared" si="173"/>
        <v>N</v>
      </c>
      <c r="AN841" t="s">
        <v>80</v>
      </c>
      <c r="AO841" t="s">
        <v>79</v>
      </c>
      <c r="AP841" t="str">
        <f t="shared" si="174"/>
        <v>92</v>
      </c>
      <c r="AQ841" s="145" t="s">
        <v>1826</v>
      </c>
      <c r="AR841" t="str">
        <f t="shared" si="175"/>
        <v>1-Adjusted Base Budget</v>
      </c>
      <c r="AS841" s="145" t="s">
        <v>1827</v>
      </c>
      <c r="AT841" t="s">
        <v>213</v>
      </c>
      <c r="AV841" t="str">
        <f t="shared" si="169"/>
        <v>VPPF</v>
      </c>
      <c r="AW841" t="str">
        <f t="shared" si="180"/>
        <v>VP AND CHIEF FINANCIAL OFFICER</v>
      </c>
    </row>
    <row r="842" spans="1:49">
      <c r="A842" s="59">
        <v>2018</v>
      </c>
      <c r="B842" t="s">
        <v>137</v>
      </c>
      <c r="C842" t="s">
        <v>797</v>
      </c>
      <c r="D842" t="s">
        <v>798</v>
      </c>
      <c r="E842" t="s">
        <v>799</v>
      </c>
      <c r="F842" t="s">
        <v>228</v>
      </c>
      <c r="H842" t="s">
        <v>798</v>
      </c>
      <c r="I842" s="170" t="s">
        <v>78</v>
      </c>
      <c r="J842" t="s">
        <v>79</v>
      </c>
      <c r="K842" t="s">
        <v>214</v>
      </c>
      <c r="L842" t="s">
        <v>406</v>
      </c>
      <c r="M842" t="s">
        <v>407</v>
      </c>
      <c r="N842" t="s">
        <v>217</v>
      </c>
      <c r="O842" t="s">
        <v>263</v>
      </c>
      <c r="P842" t="s">
        <v>379</v>
      </c>
      <c r="Q842" t="s">
        <v>379</v>
      </c>
      <c r="R842" t="s">
        <v>380</v>
      </c>
      <c r="S842" t="s">
        <v>264</v>
      </c>
      <c r="T842" t="s">
        <v>265</v>
      </c>
      <c r="U842" s="61" t="s">
        <v>266</v>
      </c>
      <c r="V842" t="s">
        <v>249</v>
      </c>
      <c r="W842" t="s">
        <v>263</v>
      </c>
      <c r="X842" s="59">
        <v>100</v>
      </c>
      <c r="Y842" s="59">
        <v>100</v>
      </c>
      <c r="AA842" s="146" t="str">
        <f t="shared" si="177"/>
        <v>EX</v>
      </c>
      <c r="AB842" s="146">
        <f t="shared" si="179"/>
        <v>0</v>
      </c>
      <c r="AC842" t="str">
        <f t="shared" si="170"/>
        <v>EX</v>
      </c>
      <c r="AD842" s="74">
        <f t="shared" si="171"/>
        <v>100</v>
      </c>
      <c r="AE842" s="74">
        <f t="shared" si="176"/>
        <v>100</v>
      </c>
      <c r="AF842">
        <v>1</v>
      </c>
      <c r="AG842">
        <v>0</v>
      </c>
      <c r="AH842" s="74">
        <v>0</v>
      </c>
      <c r="AJ842" s="74">
        <f t="shared" si="172"/>
        <v>0</v>
      </c>
      <c r="AK842" s="74">
        <f t="shared" si="178"/>
        <v>100</v>
      </c>
      <c r="AL842" t="str">
        <f t="shared" si="173"/>
        <v>N</v>
      </c>
      <c r="AN842" t="s">
        <v>80</v>
      </c>
      <c r="AO842" t="s">
        <v>79</v>
      </c>
      <c r="AP842" t="str">
        <f t="shared" si="174"/>
        <v>92</v>
      </c>
      <c r="AQ842" s="145" t="s">
        <v>1826</v>
      </c>
      <c r="AR842" t="str">
        <f t="shared" si="175"/>
        <v>1-Adjusted Base Budget</v>
      </c>
      <c r="AS842" s="145" t="s">
        <v>1827</v>
      </c>
      <c r="AT842" t="s">
        <v>213</v>
      </c>
      <c r="AV842" t="str">
        <f t="shared" si="169"/>
        <v>VPPF</v>
      </c>
      <c r="AW842" t="str">
        <f t="shared" si="180"/>
        <v>VP AND CHIEF FINANCIAL OFFICER</v>
      </c>
    </row>
    <row r="843" spans="1:49">
      <c r="A843" s="59">
        <v>2018</v>
      </c>
      <c r="B843" t="s">
        <v>137</v>
      </c>
      <c r="C843" t="s">
        <v>797</v>
      </c>
      <c r="D843" t="s">
        <v>798</v>
      </c>
      <c r="E843" t="s">
        <v>799</v>
      </c>
      <c r="F843" t="s">
        <v>228</v>
      </c>
      <c r="H843" t="s">
        <v>798</v>
      </c>
      <c r="I843" s="170" t="s">
        <v>78</v>
      </c>
      <c r="J843" t="s">
        <v>79</v>
      </c>
      <c r="K843" t="s">
        <v>214</v>
      </c>
      <c r="L843" t="s">
        <v>408</v>
      </c>
      <c r="M843" t="s">
        <v>409</v>
      </c>
      <c r="N843" t="s">
        <v>217</v>
      </c>
      <c r="O843" t="s">
        <v>263</v>
      </c>
      <c r="P843" t="s">
        <v>352</v>
      </c>
      <c r="Q843" t="s">
        <v>353</v>
      </c>
      <c r="R843" t="s">
        <v>354</v>
      </c>
      <c r="S843" t="s">
        <v>264</v>
      </c>
      <c r="T843" t="s">
        <v>265</v>
      </c>
      <c r="U843" s="61" t="s">
        <v>266</v>
      </c>
      <c r="V843" t="s">
        <v>249</v>
      </c>
      <c r="W843" t="s">
        <v>263</v>
      </c>
      <c r="X843" s="59">
        <v>575</v>
      </c>
      <c r="Y843" s="59">
        <v>575</v>
      </c>
      <c r="AA843" s="146" t="str">
        <f t="shared" si="177"/>
        <v>EX</v>
      </c>
      <c r="AB843" s="146">
        <f t="shared" si="179"/>
        <v>0</v>
      </c>
      <c r="AC843" t="str">
        <f t="shared" si="170"/>
        <v>EX</v>
      </c>
      <c r="AD843" s="74">
        <f t="shared" si="171"/>
        <v>575</v>
      </c>
      <c r="AE843" s="74">
        <f t="shared" si="176"/>
        <v>575</v>
      </c>
      <c r="AF843">
        <v>1</v>
      </c>
      <c r="AG843">
        <v>0</v>
      </c>
      <c r="AH843" s="74">
        <v>0</v>
      </c>
      <c r="AJ843" s="74">
        <f t="shared" si="172"/>
        <v>0</v>
      </c>
      <c r="AK843" s="74">
        <f t="shared" si="178"/>
        <v>575</v>
      </c>
      <c r="AL843" t="str">
        <f t="shared" si="173"/>
        <v>N</v>
      </c>
      <c r="AN843" t="s">
        <v>80</v>
      </c>
      <c r="AO843" t="s">
        <v>79</v>
      </c>
      <c r="AP843" t="str">
        <f t="shared" si="174"/>
        <v>92</v>
      </c>
      <c r="AQ843" s="145" t="s">
        <v>1826</v>
      </c>
      <c r="AR843" t="str">
        <f t="shared" si="175"/>
        <v>1-Adjusted Base Budget</v>
      </c>
      <c r="AS843" s="145" t="s">
        <v>1827</v>
      </c>
      <c r="AT843" t="s">
        <v>213</v>
      </c>
      <c r="AV843" t="str">
        <f t="shared" si="169"/>
        <v>VPPF</v>
      </c>
      <c r="AW843" t="str">
        <f t="shared" si="180"/>
        <v>VP AND CHIEF FINANCIAL OFFICER</v>
      </c>
    </row>
    <row r="844" spans="1:49">
      <c r="A844" s="59">
        <v>2018</v>
      </c>
      <c r="B844" t="s">
        <v>137</v>
      </c>
      <c r="C844" t="s">
        <v>797</v>
      </c>
      <c r="D844" t="s">
        <v>798</v>
      </c>
      <c r="E844" t="s">
        <v>799</v>
      </c>
      <c r="F844" t="s">
        <v>228</v>
      </c>
      <c r="H844" t="s">
        <v>798</v>
      </c>
      <c r="I844" s="170" t="s">
        <v>78</v>
      </c>
      <c r="J844" t="s">
        <v>79</v>
      </c>
      <c r="K844" t="s">
        <v>214</v>
      </c>
      <c r="L844" t="s">
        <v>412</v>
      </c>
      <c r="M844" t="s">
        <v>413</v>
      </c>
      <c r="N844" t="s">
        <v>217</v>
      </c>
      <c r="O844" t="s">
        <v>263</v>
      </c>
      <c r="P844" t="s">
        <v>414</v>
      </c>
      <c r="Q844" t="s">
        <v>415</v>
      </c>
      <c r="R844" t="s">
        <v>416</v>
      </c>
      <c r="S844" t="s">
        <v>338</v>
      </c>
      <c r="T844" t="s">
        <v>339</v>
      </c>
      <c r="U844" s="61" t="s">
        <v>340</v>
      </c>
      <c r="V844" t="s">
        <v>249</v>
      </c>
      <c r="W844" t="s">
        <v>263</v>
      </c>
      <c r="X844" s="59">
        <v>161312</v>
      </c>
      <c r="Y844" s="59">
        <v>168512</v>
      </c>
      <c r="AA844" s="146" t="str">
        <f t="shared" si="177"/>
        <v>EX</v>
      </c>
      <c r="AB844" s="146">
        <f t="shared" si="179"/>
        <v>0</v>
      </c>
      <c r="AC844" t="str">
        <f t="shared" si="170"/>
        <v>EX</v>
      </c>
      <c r="AD844" s="74">
        <f t="shared" si="171"/>
        <v>168512</v>
      </c>
      <c r="AE844" s="74">
        <f t="shared" si="176"/>
        <v>168512</v>
      </c>
      <c r="AF844">
        <v>1</v>
      </c>
      <c r="AG844">
        <v>0</v>
      </c>
      <c r="AH844" s="74">
        <v>0</v>
      </c>
      <c r="AJ844" s="74">
        <f t="shared" si="172"/>
        <v>0</v>
      </c>
      <c r="AK844" s="74">
        <f t="shared" si="178"/>
        <v>168512</v>
      </c>
      <c r="AL844" t="str">
        <f t="shared" si="173"/>
        <v>N</v>
      </c>
      <c r="AN844" t="s">
        <v>80</v>
      </c>
      <c r="AO844" t="s">
        <v>79</v>
      </c>
      <c r="AP844" t="str">
        <f t="shared" si="174"/>
        <v>92</v>
      </c>
      <c r="AQ844" s="145" t="s">
        <v>1826</v>
      </c>
      <c r="AR844" t="str">
        <f t="shared" si="175"/>
        <v>1-Adjusted Base Budget</v>
      </c>
      <c r="AS844" s="145" t="s">
        <v>1827</v>
      </c>
      <c r="AT844" t="s">
        <v>213</v>
      </c>
      <c r="AV844" t="str">
        <f t="shared" ref="AV844:AV907" si="181">IF(AND($AN844="UAVP",$Z844="OE"),$AN844 &amp; "-OE",IF(AND($AN844="VPIT",OR($Z844="SS",$Z844="IT")),$AN844 &amp; "-SS",$AN844))</f>
        <v>VPPF</v>
      </c>
      <c r="AW844" t="str">
        <f t="shared" si="180"/>
        <v>VP AND CHIEF FINANCIAL OFFICER</v>
      </c>
    </row>
    <row r="845" spans="1:49">
      <c r="A845" s="59">
        <v>2018</v>
      </c>
      <c r="B845" t="s">
        <v>137</v>
      </c>
      <c r="C845" t="s">
        <v>797</v>
      </c>
      <c r="D845" t="s">
        <v>798</v>
      </c>
      <c r="E845" t="s">
        <v>799</v>
      </c>
      <c r="F845" t="s">
        <v>228</v>
      </c>
      <c r="H845" t="s">
        <v>798</v>
      </c>
      <c r="I845" s="170" t="s">
        <v>78</v>
      </c>
      <c r="J845" t="s">
        <v>79</v>
      </c>
      <c r="K845" t="s">
        <v>214</v>
      </c>
      <c r="L845" t="s">
        <v>417</v>
      </c>
      <c r="M845" t="s">
        <v>418</v>
      </c>
      <c r="N845" t="s">
        <v>217</v>
      </c>
      <c r="O845" t="s">
        <v>263</v>
      </c>
      <c r="P845" t="s">
        <v>414</v>
      </c>
      <c r="Q845" t="s">
        <v>415</v>
      </c>
      <c r="R845" t="s">
        <v>416</v>
      </c>
      <c r="S845" t="s">
        <v>338</v>
      </c>
      <c r="T845" t="s">
        <v>339</v>
      </c>
      <c r="U845" s="61" t="s">
        <v>340</v>
      </c>
      <c r="V845" t="s">
        <v>249</v>
      </c>
      <c r="W845" t="s">
        <v>263</v>
      </c>
      <c r="X845" s="59">
        <v>55022</v>
      </c>
      <c r="Y845" s="59">
        <v>57476</v>
      </c>
      <c r="AA845" s="146" t="str">
        <f t="shared" si="177"/>
        <v>EX</v>
      </c>
      <c r="AB845" s="146">
        <f t="shared" si="179"/>
        <v>0</v>
      </c>
      <c r="AC845" t="str">
        <f t="shared" si="170"/>
        <v>EX</v>
      </c>
      <c r="AD845" s="74">
        <f t="shared" si="171"/>
        <v>57476</v>
      </c>
      <c r="AE845" s="74">
        <f t="shared" si="176"/>
        <v>57476</v>
      </c>
      <c r="AF845">
        <v>1</v>
      </c>
      <c r="AG845">
        <v>0</v>
      </c>
      <c r="AH845" s="74">
        <v>0</v>
      </c>
      <c r="AJ845" s="74">
        <f t="shared" si="172"/>
        <v>0</v>
      </c>
      <c r="AK845" s="74">
        <f t="shared" si="178"/>
        <v>57476</v>
      </c>
      <c r="AL845" t="str">
        <f t="shared" si="173"/>
        <v>N</v>
      </c>
      <c r="AN845" t="s">
        <v>80</v>
      </c>
      <c r="AO845" t="s">
        <v>79</v>
      </c>
      <c r="AP845" t="str">
        <f t="shared" si="174"/>
        <v>92</v>
      </c>
      <c r="AQ845" s="145" t="s">
        <v>1826</v>
      </c>
      <c r="AR845" t="str">
        <f t="shared" si="175"/>
        <v>1-Adjusted Base Budget</v>
      </c>
      <c r="AS845" s="145" t="s">
        <v>1827</v>
      </c>
      <c r="AT845" t="s">
        <v>213</v>
      </c>
      <c r="AV845" t="str">
        <f t="shared" si="181"/>
        <v>VPPF</v>
      </c>
      <c r="AW845" t="str">
        <f t="shared" si="180"/>
        <v>VP AND CHIEF FINANCIAL OFFICER</v>
      </c>
    </row>
    <row r="846" spans="1:49">
      <c r="A846" s="59">
        <v>2018</v>
      </c>
      <c r="B846" t="s">
        <v>137</v>
      </c>
      <c r="C846" t="s">
        <v>797</v>
      </c>
      <c r="D846" t="s">
        <v>798</v>
      </c>
      <c r="E846" t="s">
        <v>799</v>
      </c>
      <c r="F846" t="s">
        <v>228</v>
      </c>
      <c r="H846" t="s">
        <v>798</v>
      </c>
      <c r="I846" s="170" t="s">
        <v>78</v>
      </c>
      <c r="J846" t="s">
        <v>79</v>
      </c>
      <c r="K846" t="s">
        <v>214</v>
      </c>
      <c r="L846" t="s">
        <v>419</v>
      </c>
      <c r="M846" t="s">
        <v>420</v>
      </c>
      <c r="N846" t="s">
        <v>217</v>
      </c>
      <c r="O846" t="s">
        <v>263</v>
      </c>
      <c r="P846" t="s">
        <v>414</v>
      </c>
      <c r="Q846" t="s">
        <v>415</v>
      </c>
      <c r="R846" t="s">
        <v>416</v>
      </c>
      <c r="S846" t="s">
        <v>338</v>
      </c>
      <c r="T846" t="s">
        <v>339</v>
      </c>
      <c r="U846" s="61" t="s">
        <v>340</v>
      </c>
      <c r="V846" t="s">
        <v>249</v>
      </c>
      <c r="W846" t="s">
        <v>263</v>
      </c>
      <c r="X846" s="59">
        <v>106579</v>
      </c>
      <c r="Y846" s="59">
        <v>111336</v>
      </c>
      <c r="AA846" s="146" t="str">
        <f t="shared" si="177"/>
        <v>EX</v>
      </c>
      <c r="AB846" s="146">
        <f t="shared" si="179"/>
        <v>0</v>
      </c>
      <c r="AC846" t="str">
        <f t="shared" si="170"/>
        <v>EX</v>
      </c>
      <c r="AD846" s="74">
        <f t="shared" si="171"/>
        <v>111336</v>
      </c>
      <c r="AE846" s="74">
        <f t="shared" si="176"/>
        <v>111336</v>
      </c>
      <c r="AF846">
        <v>1</v>
      </c>
      <c r="AG846">
        <v>0</v>
      </c>
      <c r="AH846" s="74">
        <v>0</v>
      </c>
      <c r="AJ846" s="74">
        <f t="shared" si="172"/>
        <v>0</v>
      </c>
      <c r="AK846" s="74">
        <f t="shared" si="178"/>
        <v>111336</v>
      </c>
      <c r="AL846" t="str">
        <f t="shared" si="173"/>
        <v>N</v>
      </c>
      <c r="AN846" t="s">
        <v>80</v>
      </c>
      <c r="AO846" t="s">
        <v>79</v>
      </c>
      <c r="AP846" t="str">
        <f t="shared" si="174"/>
        <v>92</v>
      </c>
      <c r="AQ846" s="145" t="s">
        <v>1826</v>
      </c>
      <c r="AR846" t="str">
        <f t="shared" si="175"/>
        <v>1-Adjusted Base Budget</v>
      </c>
      <c r="AS846" s="145" t="s">
        <v>1827</v>
      </c>
      <c r="AT846" t="s">
        <v>213</v>
      </c>
      <c r="AV846" t="str">
        <f t="shared" si="181"/>
        <v>VPPF</v>
      </c>
      <c r="AW846" t="str">
        <f t="shared" si="180"/>
        <v>VP AND CHIEF FINANCIAL OFFICER</v>
      </c>
    </row>
    <row r="847" spans="1:49">
      <c r="A847" s="59">
        <v>2018</v>
      </c>
      <c r="B847" t="s">
        <v>137</v>
      </c>
      <c r="C847" t="s">
        <v>797</v>
      </c>
      <c r="D847" t="s">
        <v>798</v>
      </c>
      <c r="E847" t="s">
        <v>799</v>
      </c>
      <c r="F847" t="s">
        <v>228</v>
      </c>
      <c r="H847" t="s">
        <v>798</v>
      </c>
      <c r="I847" s="170" t="s">
        <v>78</v>
      </c>
      <c r="J847" t="s">
        <v>79</v>
      </c>
      <c r="K847" t="s">
        <v>214</v>
      </c>
      <c r="L847" t="s">
        <v>421</v>
      </c>
      <c r="M847" t="s">
        <v>422</v>
      </c>
      <c r="N847" t="s">
        <v>217</v>
      </c>
      <c r="O847" t="s">
        <v>263</v>
      </c>
      <c r="P847" t="s">
        <v>367</v>
      </c>
      <c r="Q847" t="s">
        <v>368</v>
      </c>
      <c r="R847" t="s">
        <v>369</v>
      </c>
      <c r="S847" t="s">
        <v>370</v>
      </c>
      <c r="T847" t="s">
        <v>368</v>
      </c>
      <c r="U847" s="61" t="s">
        <v>371</v>
      </c>
      <c r="V847" t="s">
        <v>249</v>
      </c>
      <c r="W847" t="s">
        <v>263</v>
      </c>
      <c r="X847" s="59">
        <v>2100</v>
      </c>
      <c r="Y847" s="59">
        <v>2100</v>
      </c>
      <c r="AA847" s="146" t="str">
        <f t="shared" si="177"/>
        <v>EX</v>
      </c>
      <c r="AB847" s="146">
        <f t="shared" si="179"/>
        <v>0</v>
      </c>
      <c r="AC847" t="str">
        <f t="shared" si="170"/>
        <v>EX</v>
      </c>
      <c r="AD847" s="74">
        <f t="shared" si="171"/>
        <v>2100</v>
      </c>
      <c r="AE847" s="74">
        <f t="shared" si="176"/>
        <v>2100</v>
      </c>
      <c r="AF847">
        <v>1</v>
      </c>
      <c r="AG847">
        <v>0</v>
      </c>
      <c r="AH847" s="74">
        <v>0</v>
      </c>
      <c r="AJ847" s="74">
        <f t="shared" si="172"/>
        <v>0</v>
      </c>
      <c r="AK847" s="74">
        <f t="shared" si="178"/>
        <v>2100</v>
      </c>
      <c r="AL847" t="str">
        <f t="shared" si="173"/>
        <v>N</v>
      </c>
      <c r="AN847" t="s">
        <v>80</v>
      </c>
      <c r="AO847" t="s">
        <v>79</v>
      </c>
      <c r="AP847" t="str">
        <f t="shared" si="174"/>
        <v>92</v>
      </c>
      <c r="AQ847" s="145" t="s">
        <v>1826</v>
      </c>
      <c r="AR847" t="str">
        <f t="shared" si="175"/>
        <v>1-Adjusted Base Budget</v>
      </c>
      <c r="AS847" s="145" t="s">
        <v>1827</v>
      </c>
      <c r="AT847" t="s">
        <v>213</v>
      </c>
      <c r="AV847" t="str">
        <f t="shared" si="181"/>
        <v>VPPF</v>
      </c>
      <c r="AW847" t="str">
        <f t="shared" si="180"/>
        <v>VP AND CHIEF FINANCIAL OFFICER</v>
      </c>
    </row>
    <row r="848" spans="1:49">
      <c r="A848" s="59">
        <v>2018</v>
      </c>
      <c r="B848" t="s">
        <v>137</v>
      </c>
      <c r="C848" t="s">
        <v>797</v>
      </c>
      <c r="D848" t="s">
        <v>798</v>
      </c>
      <c r="E848" t="s">
        <v>799</v>
      </c>
      <c r="F848" t="s">
        <v>228</v>
      </c>
      <c r="H848" t="s">
        <v>798</v>
      </c>
      <c r="I848" s="170" t="s">
        <v>78</v>
      </c>
      <c r="J848" t="s">
        <v>79</v>
      </c>
      <c r="K848" t="s">
        <v>214</v>
      </c>
      <c r="L848" t="s">
        <v>423</v>
      </c>
      <c r="M848" t="s">
        <v>424</v>
      </c>
      <c r="N848" t="s">
        <v>217</v>
      </c>
      <c r="O848" t="s">
        <v>263</v>
      </c>
      <c r="P848" t="s">
        <v>367</v>
      </c>
      <c r="Q848" t="s">
        <v>368</v>
      </c>
      <c r="R848" t="s">
        <v>369</v>
      </c>
      <c r="S848" t="s">
        <v>370</v>
      </c>
      <c r="T848" t="s">
        <v>368</v>
      </c>
      <c r="U848" s="61" t="s">
        <v>371</v>
      </c>
      <c r="V848" t="s">
        <v>249</v>
      </c>
      <c r="W848" t="s">
        <v>263</v>
      </c>
      <c r="X848" s="59">
        <v>700</v>
      </c>
      <c r="Y848" s="59">
        <v>700</v>
      </c>
      <c r="AA848" s="146" t="str">
        <f t="shared" si="177"/>
        <v>EX</v>
      </c>
      <c r="AB848" s="146">
        <f t="shared" si="179"/>
        <v>0</v>
      </c>
      <c r="AC848" t="str">
        <f t="shared" si="170"/>
        <v>EX</v>
      </c>
      <c r="AD848" s="74">
        <f t="shared" si="171"/>
        <v>700</v>
      </c>
      <c r="AE848" s="74">
        <f t="shared" si="176"/>
        <v>700</v>
      </c>
      <c r="AF848">
        <v>1</v>
      </c>
      <c r="AG848">
        <v>0</v>
      </c>
      <c r="AH848" s="74">
        <v>0</v>
      </c>
      <c r="AJ848" s="74">
        <f t="shared" si="172"/>
        <v>0</v>
      </c>
      <c r="AK848" s="74">
        <f t="shared" si="178"/>
        <v>700</v>
      </c>
      <c r="AL848" t="str">
        <f t="shared" si="173"/>
        <v>N</v>
      </c>
      <c r="AN848" t="s">
        <v>80</v>
      </c>
      <c r="AO848" t="s">
        <v>79</v>
      </c>
      <c r="AP848" t="str">
        <f t="shared" si="174"/>
        <v>92</v>
      </c>
      <c r="AQ848" s="145" t="s">
        <v>1826</v>
      </c>
      <c r="AR848" t="str">
        <f t="shared" si="175"/>
        <v>1-Adjusted Base Budget</v>
      </c>
      <c r="AS848" s="145" t="s">
        <v>1827</v>
      </c>
      <c r="AT848" t="s">
        <v>213</v>
      </c>
      <c r="AV848" t="str">
        <f t="shared" si="181"/>
        <v>VPPF</v>
      </c>
      <c r="AW848" t="str">
        <f t="shared" si="180"/>
        <v>VP AND CHIEF FINANCIAL OFFICER</v>
      </c>
    </row>
    <row r="849" spans="1:49">
      <c r="A849" s="59">
        <v>2018</v>
      </c>
      <c r="B849" t="s">
        <v>137</v>
      </c>
      <c r="C849" t="s">
        <v>797</v>
      </c>
      <c r="D849" t="s">
        <v>798</v>
      </c>
      <c r="E849" t="s">
        <v>799</v>
      </c>
      <c r="F849" t="s">
        <v>228</v>
      </c>
      <c r="H849" t="s">
        <v>798</v>
      </c>
      <c r="I849" s="170" t="s">
        <v>78</v>
      </c>
      <c r="J849" t="s">
        <v>79</v>
      </c>
      <c r="K849" t="s">
        <v>214</v>
      </c>
      <c r="L849" t="s">
        <v>425</v>
      </c>
      <c r="M849" t="s">
        <v>426</v>
      </c>
      <c r="N849" t="s">
        <v>217</v>
      </c>
      <c r="O849" t="s">
        <v>263</v>
      </c>
      <c r="P849" t="s">
        <v>367</v>
      </c>
      <c r="Q849" t="s">
        <v>368</v>
      </c>
      <c r="R849" t="s">
        <v>369</v>
      </c>
      <c r="S849" t="s">
        <v>370</v>
      </c>
      <c r="T849" t="s">
        <v>368</v>
      </c>
      <c r="U849" s="61" t="s">
        <v>371</v>
      </c>
      <c r="V849" t="s">
        <v>249</v>
      </c>
      <c r="W849" t="s">
        <v>263</v>
      </c>
      <c r="X849" s="59">
        <v>4500</v>
      </c>
      <c r="Y849" s="59">
        <v>4500</v>
      </c>
      <c r="AA849" s="146" t="str">
        <f t="shared" si="177"/>
        <v>EX</v>
      </c>
      <c r="AB849" s="146">
        <f t="shared" si="179"/>
        <v>0</v>
      </c>
      <c r="AC849" t="str">
        <f t="shared" si="170"/>
        <v>EX</v>
      </c>
      <c r="AD849" s="74">
        <f t="shared" si="171"/>
        <v>4500</v>
      </c>
      <c r="AE849" s="74">
        <f t="shared" si="176"/>
        <v>4500</v>
      </c>
      <c r="AF849">
        <v>1</v>
      </c>
      <c r="AG849">
        <v>0</v>
      </c>
      <c r="AH849" s="74">
        <v>0</v>
      </c>
      <c r="AJ849" s="74">
        <f t="shared" si="172"/>
        <v>0</v>
      </c>
      <c r="AK849" s="74">
        <f t="shared" si="178"/>
        <v>4500</v>
      </c>
      <c r="AL849" t="str">
        <f t="shared" si="173"/>
        <v>N</v>
      </c>
      <c r="AN849" t="s">
        <v>80</v>
      </c>
      <c r="AO849" t="s">
        <v>79</v>
      </c>
      <c r="AP849" t="str">
        <f t="shared" si="174"/>
        <v>92</v>
      </c>
      <c r="AQ849" s="145" t="s">
        <v>1826</v>
      </c>
      <c r="AR849" t="str">
        <f t="shared" si="175"/>
        <v>1-Adjusted Base Budget</v>
      </c>
      <c r="AS849" s="145" t="s">
        <v>1827</v>
      </c>
      <c r="AT849" t="s">
        <v>213</v>
      </c>
      <c r="AV849" t="str">
        <f t="shared" si="181"/>
        <v>VPPF</v>
      </c>
      <c r="AW849" t="str">
        <f t="shared" si="180"/>
        <v>VP AND CHIEF FINANCIAL OFFICER</v>
      </c>
    </row>
    <row r="850" spans="1:49">
      <c r="A850" s="59">
        <v>2018</v>
      </c>
      <c r="B850" t="s">
        <v>137</v>
      </c>
      <c r="C850" t="s">
        <v>797</v>
      </c>
      <c r="D850" t="s">
        <v>798</v>
      </c>
      <c r="E850" t="s">
        <v>799</v>
      </c>
      <c r="F850" t="s">
        <v>228</v>
      </c>
      <c r="H850" t="s">
        <v>798</v>
      </c>
      <c r="I850" s="170" t="s">
        <v>78</v>
      </c>
      <c r="J850" t="s">
        <v>79</v>
      </c>
      <c r="K850" t="s">
        <v>214</v>
      </c>
      <c r="L850" t="s">
        <v>267</v>
      </c>
      <c r="M850" t="s">
        <v>268</v>
      </c>
      <c r="N850" t="s">
        <v>217</v>
      </c>
      <c r="O850" t="s">
        <v>263</v>
      </c>
      <c r="P850" t="s">
        <v>269</v>
      </c>
      <c r="Q850" t="s">
        <v>270</v>
      </c>
      <c r="R850" t="s">
        <v>271</v>
      </c>
      <c r="S850" t="s">
        <v>272</v>
      </c>
      <c r="T850" t="s">
        <v>270</v>
      </c>
      <c r="U850" s="61" t="s">
        <v>273</v>
      </c>
      <c r="V850" t="s">
        <v>249</v>
      </c>
      <c r="W850" t="s">
        <v>263</v>
      </c>
      <c r="X850" s="59">
        <v>26360</v>
      </c>
      <c r="Y850" s="59">
        <v>26360</v>
      </c>
      <c r="AA850" s="146" t="str">
        <f t="shared" si="177"/>
        <v>EX</v>
      </c>
      <c r="AB850" s="146">
        <f t="shared" si="179"/>
        <v>0</v>
      </c>
      <c r="AC850" t="str">
        <f t="shared" si="170"/>
        <v>EX</v>
      </c>
      <c r="AD850" s="74">
        <f t="shared" si="171"/>
        <v>26360</v>
      </c>
      <c r="AE850" s="74">
        <f t="shared" si="176"/>
        <v>26360</v>
      </c>
      <c r="AF850">
        <v>1</v>
      </c>
      <c r="AG850">
        <v>0</v>
      </c>
      <c r="AH850" s="74">
        <v>0</v>
      </c>
      <c r="AJ850" s="74">
        <f t="shared" si="172"/>
        <v>0</v>
      </c>
      <c r="AK850" s="74">
        <f t="shared" si="178"/>
        <v>26360</v>
      </c>
      <c r="AL850" t="str">
        <f t="shared" si="173"/>
        <v>N</v>
      </c>
      <c r="AN850" t="s">
        <v>80</v>
      </c>
      <c r="AO850" t="s">
        <v>79</v>
      </c>
      <c r="AP850" t="str">
        <f t="shared" si="174"/>
        <v>92</v>
      </c>
      <c r="AQ850" s="145" t="s">
        <v>1826</v>
      </c>
      <c r="AR850" t="str">
        <f t="shared" si="175"/>
        <v>1-Adjusted Base Budget</v>
      </c>
      <c r="AS850" s="145" t="s">
        <v>1827</v>
      </c>
      <c r="AT850" t="s">
        <v>213</v>
      </c>
      <c r="AV850" t="str">
        <f t="shared" si="181"/>
        <v>VPPF</v>
      </c>
      <c r="AW850" t="str">
        <f t="shared" si="180"/>
        <v>VP AND CHIEF FINANCIAL OFFICER</v>
      </c>
    </row>
    <row r="851" spans="1:49">
      <c r="A851" s="59">
        <v>2018</v>
      </c>
      <c r="B851" t="s">
        <v>137</v>
      </c>
      <c r="C851" t="s">
        <v>797</v>
      </c>
      <c r="D851" t="s">
        <v>798</v>
      </c>
      <c r="E851" t="s">
        <v>799</v>
      </c>
      <c r="F851" t="s">
        <v>228</v>
      </c>
      <c r="H851" t="s">
        <v>798</v>
      </c>
      <c r="I851" s="170" t="s">
        <v>78</v>
      </c>
      <c r="J851" t="s">
        <v>79</v>
      </c>
      <c r="K851" t="s">
        <v>214</v>
      </c>
      <c r="L851" t="s">
        <v>315</v>
      </c>
      <c r="M851" t="s">
        <v>316</v>
      </c>
      <c r="N851" t="s">
        <v>217</v>
      </c>
      <c r="O851" t="s">
        <v>263</v>
      </c>
      <c r="P851" t="s">
        <v>317</v>
      </c>
      <c r="Q851" t="s">
        <v>318</v>
      </c>
      <c r="R851" t="s">
        <v>319</v>
      </c>
      <c r="S851" t="s">
        <v>281</v>
      </c>
      <c r="T851" t="s">
        <v>282</v>
      </c>
      <c r="U851" s="61" t="s">
        <v>283</v>
      </c>
      <c r="V851" t="s">
        <v>249</v>
      </c>
      <c r="W851" t="s">
        <v>219</v>
      </c>
      <c r="X851" s="59">
        <v>17960</v>
      </c>
      <c r="Y851" s="59">
        <v>270374</v>
      </c>
      <c r="AA851" s="146" t="str">
        <f t="shared" si="177"/>
        <v>IN</v>
      </c>
      <c r="AB851" s="146" t="str">
        <f t="shared" si="179"/>
        <v>10cr</v>
      </c>
      <c r="AC851" t="str">
        <f t="shared" ref="AC851:AC914" si="182">IF(O851 =AA851,W851,"Allot/Xfer IN")</f>
        <v>Allot/Xfer IN</v>
      </c>
      <c r="AD851" s="74">
        <f t="shared" ref="AD851:AD914" si="183">IF(O851 =AA851,Y851,-Y851)</f>
        <v>-270374</v>
      </c>
      <c r="AE851" s="74">
        <f t="shared" si="176"/>
        <v>270374</v>
      </c>
      <c r="AF851">
        <v>1</v>
      </c>
      <c r="AG851">
        <v>0</v>
      </c>
      <c r="AH851" s="74">
        <v>0</v>
      </c>
      <c r="AJ851" s="74">
        <f t="shared" ref="AJ851:AJ914" si="184">SUM(AG851:AI851)</f>
        <v>0</v>
      </c>
      <c r="AK851" s="74">
        <f t="shared" si="178"/>
        <v>270374</v>
      </c>
      <c r="AL851" t="str">
        <f t="shared" ref="AL851:AL914" si="185">IF(AF851&lt;&gt;1,"Y","N")</f>
        <v>N</v>
      </c>
      <c r="AN851" t="s">
        <v>80</v>
      </c>
      <c r="AO851" t="s">
        <v>79</v>
      </c>
      <c r="AP851" t="str">
        <f t="shared" ref="AP851:AP914" si="186">IF(AL851 ="Y","99",I851)</f>
        <v>92</v>
      </c>
      <c r="AQ851" s="145" t="s">
        <v>1826</v>
      </c>
      <c r="AR851" t="str">
        <f t="shared" ref="AR851:AR914" si="187">IF(AM851 ="y",AQ851,IF(AG851 &lt;&gt;0,"2-Provision for Compensation Incr","1-Adjusted Base Budget"))</f>
        <v>1-Adjusted Base Budget</v>
      </c>
      <c r="AS851" s="145" t="s">
        <v>1827</v>
      </c>
      <c r="AT851" t="s">
        <v>213</v>
      </c>
      <c r="AV851" t="str">
        <f t="shared" si="181"/>
        <v>VPPF</v>
      </c>
      <c r="AW851" t="str">
        <f t="shared" si="180"/>
        <v>VP AND CHIEF FINANCIAL OFFICER</v>
      </c>
    </row>
    <row r="852" spans="1:49">
      <c r="A852" s="59">
        <v>2018</v>
      </c>
      <c r="B852" t="s">
        <v>137</v>
      </c>
      <c r="C852" t="s">
        <v>797</v>
      </c>
      <c r="D852" t="s">
        <v>798</v>
      </c>
      <c r="E852" t="s">
        <v>799</v>
      </c>
      <c r="F852" t="s">
        <v>228</v>
      </c>
      <c r="H852" t="s">
        <v>798</v>
      </c>
      <c r="I852" s="170" t="s">
        <v>78</v>
      </c>
      <c r="J852" t="s">
        <v>79</v>
      </c>
      <c r="K852" t="s">
        <v>214</v>
      </c>
      <c r="L852" t="s">
        <v>574</v>
      </c>
      <c r="M852" t="s">
        <v>575</v>
      </c>
      <c r="N852" t="s">
        <v>576</v>
      </c>
      <c r="O852" t="s">
        <v>263</v>
      </c>
      <c r="P852" t="s">
        <v>379</v>
      </c>
      <c r="Q852" t="s">
        <v>379</v>
      </c>
      <c r="R852" t="s">
        <v>380</v>
      </c>
      <c r="S852" t="s">
        <v>264</v>
      </c>
      <c r="T852" t="s">
        <v>265</v>
      </c>
      <c r="U852" s="61" t="s">
        <v>266</v>
      </c>
      <c r="V852" t="s">
        <v>249</v>
      </c>
      <c r="W852" t="s">
        <v>263</v>
      </c>
      <c r="X852" s="59">
        <v>17633</v>
      </c>
      <c r="Y852" s="59">
        <v>17633</v>
      </c>
      <c r="AA852" s="146" t="str">
        <f t="shared" si="177"/>
        <v>EX</v>
      </c>
      <c r="AB852" s="146">
        <f t="shared" si="179"/>
        <v>0</v>
      </c>
      <c r="AC852" t="str">
        <f t="shared" si="182"/>
        <v>EX</v>
      </c>
      <c r="AD852" s="74">
        <f t="shared" si="183"/>
        <v>17633</v>
      </c>
      <c r="AE852" s="74">
        <f t="shared" ref="AE852:AE915" si="188">Y852</f>
        <v>17633</v>
      </c>
      <c r="AF852">
        <v>1</v>
      </c>
      <c r="AG852">
        <v>0</v>
      </c>
      <c r="AH852" s="74">
        <v>0</v>
      </c>
      <c r="AJ852" s="74">
        <f t="shared" si="184"/>
        <v>0</v>
      </c>
      <c r="AK852" s="74">
        <f t="shared" si="178"/>
        <v>17633</v>
      </c>
      <c r="AL852" t="str">
        <f t="shared" si="185"/>
        <v>N</v>
      </c>
      <c r="AN852" t="s">
        <v>80</v>
      </c>
      <c r="AO852" t="s">
        <v>79</v>
      </c>
      <c r="AP852" t="str">
        <f t="shared" si="186"/>
        <v>92</v>
      </c>
      <c r="AQ852" s="145" t="s">
        <v>1826</v>
      </c>
      <c r="AR852" t="str">
        <f t="shared" si="187"/>
        <v>1-Adjusted Base Budget</v>
      </c>
      <c r="AS852" s="145" t="s">
        <v>1827</v>
      </c>
      <c r="AT852" t="s">
        <v>213</v>
      </c>
      <c r="AV852" t="str">
        <f t="shared" si="181"/>
        <v>VPPF</v>
      </c>
      <c r="AW852" t="str">
        <f t="shared" si="180"/>
        <v>VP AND CHIEF FINANCIAL OFFICER</v>
      </c>
    </row>
    <row r="853" spans="1:49">
      <c r="A853" s="59">
        <v>2018</v>
      </c>
      <c r="B853" t="s">
        <v>137</v>
      </c>
      <c r="C853" t="s">
        <v>810</v>
      </c>
      <c r="D853" t="s">
        <v>811</v>
      </c>
      <c r="E853" t="s">
        <v>812</v>
      </c>
      <c r="F853" t="s">
        <v>228</v>
      </c>
      <c r="H853" t="s">
        <v>813</v>
      </c>
      <c r="I853" s="170" t="s">
        <v>78</v>
      </c>
      <c r="J853" t="s">
        <v>79</v>
      </c>
      <c r="K853" t="s">
        <v>214</v>
      </c>
      <c r="L853" t="s">
        <v>126</v>
      </c>
      <c r="M853" t="s">
        <v>345</v>
      </c>
      <c r="N853" t="s">
        <v>217</v>
      </c>
      <c r="O853" t="s">
        <v>263</v>
      </c>
      <c r="P853" t="s">
        <v>346</v>
      </c>
      <c r="Q853" t="s">
        <v>345</v>
      </c>
      <c r="R853" t="s">
        <v>347</v>
      </c>
      <c r="S853" t="s">
        <v>338</v>
      </c>
      <c r="T853" t="s">
        <v>339</v>
      </c>
      <c r="U853" s="61" t="s">
        <v>340</v>
      </c>
      <c r="V853" t="s">
        <v>249</v>
      </c>
      <c r="W853" t="s">
        <v>263</v>
      </c>
      <c r="X853" s="59">
        <v>73413</v>
      </c>
      <c r="Y853" s="59">
        <v>73413</v>
      </c>
      <c r="AA853" s="146" t="str">
        <f t="shared" si="177"/>
        <v>EX</v>
      </c>
      <c r="AB853" s="146">
        <f t="shared" si="179"/>
        <v>0</v>
      </c>
      <c r="AC853" t="str">
        <f t="shared" si="182"/>
        <v>EX</v>
      </c>
      <c r="AD853" s="74">
        <f t="shared" si="183"/>
        <v>73413</v>
      </c>
      <c r="AE853" s="74">
        <f t="shared" si="188"/>
        <v>73413</v>
      </c>
      <c r="AF853">
        <v>1.3809</v>
      </c>
      <c r="AG853">
        <v>2028</v>
      </c>
      <c r="AH853" s="74">
        <v>-1571.0382000000063</v>
      </c>
      <c r="AJ853" s="74">
        <f t="shared" si="184"/>
        <v>456.96179999999367</v>
      </c>
      <c r="AK853" s="74">
        <f t="shared" si="178"/>
        <v>73869.96179999999</v>
      </c>
      <c r="AL853" t="str">
        <f t="shared" si="185"/>
        <v>Y</v>
      </c>
      <c r="AN853" t="s">
        <v>80</v>
      </c>
      <c r="AO853" t="s">
        <v>79</v>
      </c>
      <c r="AP853" t="str">
        <f t="shared" si="186"/>
        <v>99</v>
      </c>
      <c r="AQ853" s="145" t="s">
        <v>1826</v>
      </c>
      <c r="AR853" t="str">
        <f t="shared" si="187"/>
        <v>2-Provision for Compensation Incr</v>
      </c>
      <c r="AS853" s="145" t="s">
        <v>1827</v>
      </c>
      <c r="AT853" t="s">
        <v>213</v>
      </c>
      <c r="AV853" t="str">
        <f t="shared" si="181"/>
        <v>VPPF</v>
      </c>
      <c r="AW853" t="str">
        <f t="shared" si="180"/>
        <v>VP AND CHIEF FINANCIAL OFFICER</v>
      </c>
    </row>
    <row r="854" spans="1:49">
      <c r="A854" s="59">
        <v>2018</v>
      </c>
      <c r="B854" t="s">
        <v>137</v>
      </c>
      <c r="C854" t="s">
        <v>810</v>
      </c>
      <c r="D854" t="s">
        <v>811</v>
      </c>
      <c r="E854" t="s">
        <v>812</v>
      </c>
      <c r="F854" t="s">
        <v>228</v>
      </c>
      <c r="H854" t="s">
        <v>813</v>
      </c>
      <c r="I854" s="170" t="s">
        <v>78</v>
      </c>
      <c r="J854" t="s">
        <v>79</v>
      </c>
      <c r="K854" t="s">
        <v>214</v>
      </c>
      <c r="L854" t="s">
        <v>128</v>
      </c>
      <c r="M854" t="s">
        <v>457</v>
      </c>
      <c r="N854" t="s">
        <v>217</v>
      </c>
      <c r="O854" t="s">
        <v>263</v>
      </c>
      <c r="P854" t="s">
        <v>458</v>
      </c>
      <c r="Q854" t="s">
        <v>459</v>
      </c>
      <c r="R854" t="s">
        <v>460</v>
      </c>
      <c r="S854" t="s">
        <v>338</v>
      </c>
      <c r="T854" t="s">
        <v>339</v>
      </c>
      <c r="U854" s="61" t="s">
        <v>340</v>
      </c>
      <c r="V854" t="s">
        <v>249</v>
      </c>
      <c r="W854" t="s">
        <v>263</v>
      </c>
      <c r="X854" s="59">
        <v>39894</v>
      </c>
      <c r="Y854" s="59">
        <v>39894</v>
      </c>
      <c r="AA854" s="146" t="str">
        <f t="shared" si="177"/>
        <v>EX</v>
      </c>
      <c r="AB854" s="146">
        <f t="shared" si="179"/>
        <v>0</v>
      </c>
      <c r="AC854" t="str">
        <f t="shared" si="182"/>
        <v>EX</v>
      </c>
      <c r="AD854" s="74">
        <f t="shared" si="183"/>
        <v>39894</v>
      </c>
      <c r="AE854" s="74">
        <f t="shared" si="188"/>
        <v>39894</v>
      </c>
      <c r="AF854">
        <v>1.3859999999999999</v>
      </c>
      <c r="AG854">
        <v>1106</v>
      </c>
      <c r="AH854" s="74">
        <v>-155.58660000000057</v>
      </c>
      <c r="AJ854" s="74">
        <f t="shared" si="184"/>
        <v>950.41339999999946</v>
      </c>
      <c r="AK854" s="74">
        <f t="shared" si="178"/>
        <v>40844.413399999998</v>
      </c>
      <c r="AL854" t="str">
        <f t="shared" si="185"/>
        <v>Y</v>
      </c>
      <c r="AN854" t="s">
        <v>80</v>
      </c>
      <c r="AO854" t="s">
        <v>79</v>
      </c>
      <c r="AP854" t="str">
        <f t="shared" si="186"/>
        <v>99</v>
      </c>
      <c r="AQ854" s="145" t="s">
        <v>1826</v>
      </c>
      <c r="AR854" t="str">
        <f t="shared" si="187"/>
        <v>2-Provision for Compensation Incr</v>
      </c>
      <c r="AS854" s="145" t="s">
        <v>1827</v>
      </c>
      <c r="AT854" t="s">
        <v>213</v>
      </c>
      <c r="AV854" t="str">
        <f t="shared" si="181"/>
        <v>VPPF</v>
      </c>
      <c r="AW854" t="str">
        <f t="shared" si="180"/>
        <v>VP AND CHIEF FINANCIAL OFFICER</v>
      </c>
    </row>
    <row r="855" spans="1:49">
      <c r="A855" s="59">
        <v>2018</v>
      </c>
      <c r="B855" t="s">
        <v>137</v>
      </c>
      <c r="C855" t="s">
        <v>810</v>
      </c>
      <c r="D855" t="s">
        <v>811</v>
      </c>
      <c r="E855" t="s">
        <v>812</v>
      </c>
      <c r="F855" t="s">
        <v>228</v>
      </c>
      <c r="H855" t="s">
        <v>813</v>
      </c>
      <c r="I855" s="170" t="s">
        <v>78</v>
      </c>
      <c r="J855" t="s">
        <v>79</v>
      </c>
      <c r="K855" t="s">
        <v>214</v>
      </c>
      <c r="L855" t="s">
        <v>461</v>
      </c>
      <c r="M855" t="s">
        <v>462</v>
      </c>
      <c r="N855" t="s">
        <v>217</v>
      </c>
      <c r="O855" t="s">
        <v>263</v>
      </c>
      <c r="P855" t="s">
        <v>458</v>
      </c>
      <c r="Q855" t="s">
        <v>459</v>
      </c>
      <c r="R855" t="s">
        <v>460</v>
      </c>
      <c r="S855" t="s">
        <v>338</v>
      </c>
      <c r="T855" t="s">
        <v>339</v>
      </c>
      <c r="U855" s="61" t="s">
        <v>340</v>
      </c>
      <c r="V855" t="s">
        <v>249</v>
      </c>
      <c r="W855" t="s">
        <v>263</v>
      </c>
      <c r="X855" s="59">
        <v>-8</v>
      </c>
      <c r="Y855" s="59">
        <v>0</v>
      </c>
      <c r="AA855" s="146" t="str">
        <f t="shared" si="177"/>
        <v>EX</v>
      </c>
      <c r="AB855" s="146">
        <f t="shared" si="179"/>
        <v>0</v>
      </c>
      <c r="AC855" t="str">
        <f t="shared" si="182"/>
        <v>EX</v>
      </c>
      <c r="AD855" s="74">
        <f t="shared" si="183"/>
        <v>0</v>
      </c>
      <c r="AE855" s="74">
        <f t="shared" si="188"/>
        <v>0</v>
      </c>
      <c r="AF855">
        <v>1</v>
      </c>
      <c r="AG855">
        <v>0</v>
      </c>
      <c r="AH855" s="74">
        <v>0</v>
      </c>
      <c r="AJ855" s="74">
        <f t="shared" si="184"/>
        <v>0</v>
      </c>
      <c r="AK855" s="74">
        <f t="shared" si="178"/>
        <v>0</v>
      </c>
      <c r="AL855" t="str">
        <f t="shared" si="185"/>
        <v>N</v>
      </c>
      <c r="AN855" t="s">
        <v>80</v>
      </c>
      <c r="AO855" t="s">
        <v>79</v>
      </c>
      <c r="AP855" t="str">
        <f t="shared" si="186"/>
        <v>92</v>
      </c>
      <c r="AQ855" s="145" t="s">
        <v>1826</v>
      </c>
      <c r="AR855" t="str">
        <f t="shared" si="187"/>
        <v>1-Adjusted Base Budget</v>
      </c>
      <c r="AS855" s="145" t="s">
        <v>1827</v>
      </c>
      <c r="AT855" t="s">
        <v>213</v>
      </c>
      <c r="AV855" t="str">
        <f t="shared" si="181"/>
        <v>VPPF</v>
      </c>
      <c r="AW855" t="str">
        <f t="shared" si="180"/>
        <v>VP AND CHIEF FINANCIAL OFFICER</v>
      </c>
    </row>
    <row r="856" spans="1:49">
      <c r="A856" s="59">
        <v>2018</v>
      </c>
      <c r="B856" t="s">
        <v>137</v>
      </c>
      <c r="C856" t="s">
        <v>810</v>
      </c>
      <c r="D856" t="s">
        <v>811</v>
      </c>
      <c r="E856" t="s">
        <v>812</v>
      </c>
      <c r="F856" t="s">
        <v>228</v>
      </c>
      <c r="H856" t="s">
        <v>813</v>
      </c>
      <c r="I856" s="170" t="s">
        <v>78</v>
      </c>
      <c r="J856" t="s">
        <v>79</v>
      </c>
      <c r="K856" t="s">
        <v>214</v>
      </c>
      <c r="L856" t="s">
        <v>695</v>
      </c>
      <c r="M856" t="s">
        <v>696</v>
      </c>
      <c r="N856" t="s">
        <v>217</v>
      </c>
      <c r="O856" t="s">
        <v>263</v>
      </c>
      <c r="P856" t="s">
        <v>379</v>
      </c>
      <c r="Q856" t="s">
        <v>379</v>
      </c>
      <c r="R856" t="s">
        <v>380</v>
      </c>
      <c r="S856" t="s">
        <v>264</v>
      </c>
      <c r="T856" t="s">
        <v>265</v>
      </c>
      <c r="U856" s="61" t="s">
        <v>266</v>
      </c>
      <c r="V856" t="s">
        <v>249</v>
      </c>
      <c r="W856" t="s">
        <v>263</v>
      </c>
      <c r="X856" s="59">
        <v>102</v>
      </c>
      <c r="Y856" s="59">
        <v>90</v>
      </c>
      <c r="AA856" s="146" t="str">
        <f t="shared" si="177"/>
        <v>EX</v>
      </c>
      <c r="AB856" s="146">
        <f t="shared" si="179"/>
        <v>0</v>
      </c>
      <c r="AC856" t="str">
        <f t="shared" si="182"/>
        <v>EX</v>
      </c>
      <c r="AD856" s="74">
        <f t="shared" si="183"/>
        <v>90</v>
      </c>
      <c r="AE856" s="74">
        <f t="shared" si="188"/>
        <v>90</v>
      </c>
      <c r="AF856">
        <v>1</v>
      </c>
      <c r="AG856">
        <v>0</v>
      </c>
      <c r="AH856" s="74">
        <v>0</v>
      </c>
      <c r="AJ856" s="74">
        <f t="shared" si="184"/>
        <v>0</v>
      </c>
      <c r="AK856" s="74">
        <f t="shared" si="178"/>
        <v>90</v>
      </c>
      <c r="AL856" t="str">
        <f t="shared" si="185"/>
        <v>N</v>
      </c>
      <c r="AN856" t="s">
        <v>80</v>
      </c>
      <c r="AO856" t="s">
        <v>79</v>
      </c>
      <c r="AP856" t="str">
        <f t="shared" si="186"/>
        <v>92</v>
      </c>
      <c r="AQ856" s="145" t="s">
        <v>1826</v>
      </c>
      <c r="AR856" t="str">
        <f t="shared" si="187"/>
        <v>1-Adjusted Base Budget</v>
      </c>
      <c r="AS856" s="145" t="s">
        <v>1827</v>
      </c>
      <c r="AT856" t="s">
        <v>213</v>
      </c>
      <c r="AV856" t="str">
        <f t="shared" si="181"/>
        <v>VPPF</v>
      </c>
      <c r="AW856" t="str">
        <f t="shared" si="180"/>
        <v>VP AND CHIEF FINANCIAL OFFICER</v>
      </c>
    </row>
    <row r="857" spans="1:49">
      <c r="A857" s="59">
        <v>2018</v>
      </c>
      <c r="B857" t="s">
        <v>137</v>
      </c>
      <c r="C857" t="s">
        <v>810</v>
      </c>
      <c r="D857" t="s">
        <v>811</v>
      </c>
      <c r="E857" t="s">
        <v>812</v>
      </c>
      <c r="F857" t="s">
        <v>228</v>
      </c>
      <c r="H857" t="s">
        <v>813</v>
      </c>
      <c r="I857" s="170" t="s">
        <v>78</v>
      </c>
      <c r="J857" t="s">
        <v>79</v>
      </c>
      <c r="K857" t="s">
        <v>214</v>
      </c>
      <c r="L857" t="s">
        <v>350</v>
      </c>
      <c r="M857" t="s">
        <v>351</v>
      </c>
      <c r="N857" t="s">
        <v>217</v>
      </c>
      <c r="O857" t="s">
        <v>263</v>
      </c>
      <c r="P857" t="s">
        <v>352</v>
      </c>
      <c r="Q857" t="s">
        <v>353</v>
      </c>
      <c r="R857" t="s">
        <v>354</v>
      </c>
      <c r="S857" t="s">
        <v>264</v>
      </c>
      <c r="T857" t="s">
        <v>265</v>
      </c>
      <c r="U857" s="61" t="s">
        <v>266</v>
      </c>
      <c r="V857" t="s">
        <v>249</v>
      </c>
      <c r="W857" t="s">
        <v>263</v>
      </c>
      <c r="X857" s="59">
        <v>250</v>
      </c>
      <c r="Y857" s="59">
        <v>250</v>
      </c>
      <c r="AA857" s="146" t="str">
        <f t="shared" si="177"/>
        <v>EX</v>
      </c>
      <c r="AB857" s="146">
        <f t="shared" si="179"/>
        <v>0</v>
      </c>
      <c r="AC857" t="str">
        <f t="shared" si="182"/>
        <v>EX</v>
      </c>
      <c r="AD857" s="74">
        <f t="shared" si="183"/>
        <v>250</v>
      </c>
      <c r="AE857" s="74">
        <f t="shared" si="188"/>
        <v>250</v>
      </c>
      <c r="AF857">
        <v>1</v>
      </c>
      <c r="AG857">
        <v>0</v>
      </c>
      <c r="AH857" s="74">
        <v>0</v>
      </c>
      <c r="AJ857" s="74">
        <f t="shared" si="184"/>
        <v>0</v>
      </c>
      <c r="AK857" s="74">
        <f t="shared" si="178"/>
        <v>250</v>
      </c>
      <c r="AL857" t="str">
        <f t="shared" si="185"/>
        <v>N</v>
      </c>
      <c r="AN857" t="s">
        <v>80</v>
      </c>
      <c r="AO857" t="s">
        <v>79</v>
      </c>
      <c r="AP857" t="str">
        <f t="shared" si="186"/>
        <v>92</v>
      </c>
      <c r="AQ857" s="145" t="s">
        <v>1826</v>
      </c>
      <c r="AR857" t="str">
        <f t="shared" si="187"/>
        <v>1-Adjusted Base Budget</v>
      </c>
      <c r="AS857" s="145" t="s">
        <v>1827</v>
      </c>
      <c r="AT857" t="s">
        <v>213</v>
      </c>
      <c r="AV857" t="str">
        <f t="shared" si="181"/>
        <v>VPPF</v>
      </c>
      <c r="AW857" t="str">
        <f t="shared" si="180"/>
        <v>VP AND CHIEF FINANCIAL OFFICER</v>
      </c>
    </row>
    <row r="858" spans="1:49">
      <c r="A858" s="59">
        <v>2018</v>
      </c>
      <c r="B858" t="s">
        <v>137</v>
      </c>
      <c r="C858" t="s">
        <v>810</v>
      </c>
      <c r="D858" t="s">
        <v>811</v>
      </c>
      <c r="E858" t="s">
        <v>812</v>
      </c>
      <c r="F858" t="s">
        <v>228</v>
      </c>
      <c r="H858" t="s">
        <v>813</v>
      </c>
      <c r="I858" s="170" t="s">
        <v>78</v>
      </c>
      <c r="J858" t="s">
        <v>79</v>
      </c>
      <c r="K858" t="s">
        <v>214</v>
      </c>
      <c r="L858" t="s">
        <v>529</v>
      </c>
      <c r="M858" t="s">
        <v>530</v>
      </c>
      <c r="N858" t="s">
        <v>217</v>
      </c>
      <c r="O858" t="s">
        <v>263</v>
      </c>
      <c r="P858" t="s">
        <v>393</v>
      </c>
      <c r="Q858" t="s">
        <v>394</v>
      </c>
      <c r="R858" t="s">
        <v>395</v>
      </c>
      <c r="S858" t="s">
        <v>264</v>
      </c>
      <c r="T858" t="s">
        <v>265</v>
      </c>
      <c r="U858" s="61" t="s">
        <v>266</v>
      </c>
      <c r="V858" t="s">
        <v>249</v>
      </c>
      <c r="W858" t="s">
        <v>263</v>
      </c>
      <c r="X858" s="59">
        <v>3496</v>
      </c>
      <c r="Y858" s="59">
        <v>3496</v>
      </c>
      <c r="AA858" s="146" t="str">
        <f t="shared" si="177"/>
        <v>EX</v>
      </c>
      <c r="AB858" s="146">
        <f t="shared" si="179"/>
        <v>0</v>
      </c>
      <c r="AC858" t="str">
        <f t="shared" si="182"/>
        <v>EX</v>
      </c>
      <c r="AD858" s="74">
        <f t="shared" si="183"/>
        <v>3496</v>
      </c>
      <c r="AE858" s="74">
        <f t="shared" si="188"/>
        <v>3496</v>
      </c>
      <c r="AF858">
        <v>1</v>
      </c>
      <c r="AG858">
        <v>0</v>
      </c>
      <c r="AH858" s="74">
        <v>0</v>
      </c>
      <c r="AJ858" s="74">
        <f t="shared" si="184"/>
        <v>0</v>
      </c>
      <c r="AK858" s="74">
        <f t="shared" si="178"/>
        <v>3496</v>
      </c>
      <c r="AL858" t="str">
        <f t="shared" si="185"/>
        <v>N</v>
      </c>
      <c r="AN858" t="s">
        <v>80</v>
      </c>
      <c r="AO858" t="s">
        <v>79</v>
      </c>
      <c r="AP858" t="str">
        <f t="shared" si="186"/>
        <v>92</v>
      </c>
      <c r="AQ858" s="145" t="s">
        <v>1826</v>
      </c>
      <c r="AR858" t="str">
        <f t="shared" si="187"/>
        <v>1-Adjusted Base Budget</v>
      </c>
      <c r="AS858" s="145" t="s">
        <v>1827</v>
      </c>
      <c r="AT858" t="s">
        <v>213</v>
      </c>
      <c r="AV858" t="str">
        <f t="shared" si="181"/>
        <v>VPPF</v>
      </c>
      <c r="AW858" t="str">
        <f t="shared" si="180"/>
        <v>VP AND CHIEF FINANCIAL OFFICER</v>
      </c>
    </row>
    <row r="859" spans="1:49">
      <c r="A859" s="59">
        <v>2018</v>
      </c>
      <c r="B859" t="s">
        <v>137</v>
      </c>
      <c r="C859" t="s">
        <v>810</v>
      </c>
      <c r="D859" t="s">
        <v>811</v>
      </c>
      <c r="E859" t="s">
        <v>812</v>
      </c>
      <c r="F859" t="s">
        <v>228</v>
      </c>
      <c r="H859" t="s">
        <v>813</v>
      </c>
      <c r="I859" s="170" t="s">
        <v>78</v>
      </c>
      <c r="J859" t="s">
        <v>79</v>
      </c>
      <c r="K859" t="s">
        <v>214</v>
      </c>
      <c r="L859" t="s">
        <v>412</v>
      </c>
      <c r="M859" t="s">
        <v>413</v>
      </c>
      <c r="N859" t="s">
        <v>217</v>
      </c>
      <c r="O859" t="s">
        <v>263</v>
      </c>
      <c r="P859" t="s">
        <v>414</v>
      </c>
      <c r="Q859" t="s">
        <v>415</v>
      </c>
      <c r="R859" t="s">
        <v>416</v>
      </c>
      <c r="S859" t="s">
        <v>338</v>
      </c>
      <c r="T859" t="s">
        <v>339</v>
      </c>
      <c r="U859" s="61" t="s">
        <v>340</v>
      </c>
      <c r="V859" t="s">
        <v>249</v>
      </c>
      <c r="W859" t="s">
        <v>263</v>
      </c>
      <c r="X859" s="59">
        <v>22773</v>
      </c>
      <c r="Y859" s="59">
        <v>22775</v>
      </c>
      <c r="AA859" s="146" t="str">
        <f t="shared" si="177"/>
        <v>EX</v>
      </c>
      <c r="AB859" s="146">
        <f t="shared" si="179"/>
        <v>0</v>
      </c>
      <c r="AC859" t="str">
        <f t="shared" si="182"/>
        <v>EX</v>
      </c>
      <c r="AD859" s="74">
        <f t="shared" si="183"/>
        <v>22775</v>
      </c>
      <c r="AE859" s="74">
        <f t="shared" si="188"/>
        <v>22775</v>
      </c>
      <c r="AF859">
        <v>1</v>
      </c>
      <c r="AG859">
        <v>0</v>
      </c>
      <c r="AH859" s="74">
        <v>0</v>
      </c>
      <c r="AJ859" s="74">
        <f t="shared" si="184"/>
        <v>0</v>
      </c>
      <c r="AK859" s="74">
        <f t="shared" si="178"/>
        <v>22775</v>
      </c>
      <c r="AL859" t="str">
        <f t="shared" si="185"/>
        <v>N</v>
      </c>
      <c r="AN859" t="s">
        <v>80</v>
      </c>
      <c r="AO859" t="s">
        <v>79</v>
      </c>
      <c r="AP859" t="str">
        <f t="shared" si="186"/>
        <v>92</v>
      </c>
      <c r="AQ859" s="145" t="s">
        <v>1826</v>
      </c>
      <c r="AR859" t="str">
        <f t="shared" si="187"/>
        <v>1-Adjusted Base Budget</v>
      </c>
      <c r="AS859" s="145" t="s">
        <v>1827</v>
      </c>
      <c r="AT859" t="s">
        <v>213</v>
      </c>
      <c r="AV859" t="str">
        <f t="shared" si="181"/>
        <v>VPPF</v>
      </c>
      <c r="AW859" t="str">
        <f t="shared" si="180"/>
        <v>VP AND CHIEF FINANCIAL OFFICER</v>
      </c>
    </row>
    <row r="860" spans="1:49">
      <c r="A860" s="59">
        <v>2018</v>
      </c>
      <c r="B860" t="s">
        <v>137</v>
      </c>
      <c r="C860" t="s">
        <v>810</v>
      </c>
      <c r="D860" t="s">
        <v>811</v>
      </c>
      <c r="E860" t="s">
        <v>812</v>
      </c>
      <c r="F860" t="s">
        <v>228</v>
      </c>
      <c r="H860" t="s">
        <v>813</v>
      </c>
      <c r="I860" s="170" t="s">
        <v>78</v>
      </c>
      <c r="J860" t="s">
        <v>79</v>
      </c>
      <c r="K860" t="s">
        <v>214</v>
      </c>
      <c r="L860" t="s">
        <v>417</v>
      </c>
      <c r="M860" t="s">
        <v>418</v>
      </c>
      <c r="N860" t="s">
        <v>217</v>
      </c>
      <c r="O860" t="s">
        <v>263</v>
      </c>
      <c r="P860" t="s">
        <v>414</v>
      </c>
      <c r="Q860" t="s">
        <v>415</v>
      </c>
      <c r="R860" t="s">
        <v>416</v>
      </c>
      <c r="S860" t="s">
        <v>338</v>
      </c>
      <c r="T860" t="s">
        <v>339</v>
      </c>
      <c r="U860" s="61" t="s">
        <v>340</v>
      </c>
      <c r="V860" t="s">
        <v>249</v>
      </c>
      <c r="W860" t="s">
        <v>263</v>
      </c>
      <c r="X860" s="59">
        <v>7761</v>
      </c>
      <c r="Y860" s="59">
        <v>7762</v>
      </c>
      <c r="AA860" s="146" t="str">
        <f t="shared" si="177"/>
        <v>EX</v>
      </c>
      <c r="AB860" s="146">
        <f t="shared" si="179"/>
        <v>0</v>
      </c>
      <c r="AC860" t="str">
        <f t="shared" si="182"/>
        <v>EX</v>
      </c>
      <c r="AD860" s="74">
        <f t="shared" si="183"/>
        <v>7762</v>
      </c>
      <c r="AE860" s="74">
        <f t="shared" si="188"/>
        <v>7762</v>
      </c>
      <c r="AF860">
        <v>1</v>
      </c>
      <c r="AG860">
        <v>0</v>
      </c>
      <c r="AH860" s="74">
        <v>0</v>
      </c>
      <c r="AJ860" s="74">
        <f t="shared" si="184"/>
        <v>0</v>
      </c>
      <c r="AK860" s="74">
        <f t="shared" si="178"/>
        <v>7762</v>
      </c>
      <c r="AL860" t="str">
        <f t="shared" si="185"/>
        <v>N</v>
      </c>
      <c r="AN860" t="s">
        <v>80</v>
      </c>
      <c r="AO860" t="s">
        <v>79</v>
      </c>
      <c r="AP860" t="str">
        <f t="shared" si="186"/>
        <v>92</v>
      </c>
      <c r="AQ860" s="145" t="s">
        <v>1826</v>
      </c>
      <c r="AR860" t="str">
        <f t="shared" si="187"/>
        <v>1-Adjusted Base Budget</v>
      </c>
      <c r="AS860" s="145" t="s">
        <v>1827</v>
      </c>
      <c r="AT860" t="s">
        <v>213</v>
      </c>
      <c r="AV860" t="str">
        <f t="shared" si="181"/>
        <v>VPPF</v>
      </c>
      <c r="AW860" t="str">
        <f t="shared" si="180"/>
        <v>VP AND CHIEF FINANCIAL OFFICER</v>
      </c>
    </row>
    <row r="861" spans="1:49">
      <c r="A861" s="59">
        <v>2018</v>
      </c>
      <c r="B861" t="s">
        <v>137</v>
      </c>
      <c r="C861" t="s">
        <v>810</v>
      </c>
      <c r="D861" t="s">
        <v>811</v>
      </c>
      <c r="E861" t="s">
        <v>812</v>
      </c>
      <c r="F861" t="s">
        <v>228</v>
      </c>
      <c r="H861" t="s">
        <v>813</v>
      </c>
      <c r="I861" s="170" t="s">
        <v>78</v>
      </c>
      <c r="J861" t="s">
        <v>79</v>
      </c>
      <c r="K861" t="s">
        <v>214</v>
      </c>
      <c r="L861" t="s">
        <v>419</v>
      </c>
      <c r="M861" t="s">
        <v>420</v>
      </c>
      <c r="N861" t="s">
        <v>217</v>
      </c>
      <c r="O861" t="s">
        <v>263</v>
      </c>
      <c r="P861" t="s">
        <v>414</v>
      </c>
      <c r="Q861" t="s">
        <v>415</v>
      </c>
      <c r="R861" t="s">
        <v>416</v>
      </c>
      <c r="S861" t="s">
        <v>338</v>
      </c>
      <c r="T861" t="s">
        <v>339</v>
      </c>
      <c r="U861" s="61" t="s">
        <v>340</v>
      </c>
      <c r="V861" t="s">
        <v>249</v>
      </c>
      <c r="W861" t="s">
        <v>263</v>
      </c>
      <c r="X861" s="59">
        <v>9749</v>
      </c>
      <c r="Y861" s="59">
        <v>9749</v>
      </c>
      <c r="AA861" s="146" t="str">
        <f t="shared" si="177"/>
        <v>EX</v>
      </c>
      <c r="AB861" s="146">
        <f t="shared" si="179"/>
        <v>0</v>
      </c>
      <c r="AC861" t="str">
        <f t="shared" si="182"/>
        <v>EX</v>
      </c>
      <c r="AD861" s="74">
        <f t="shared" si="183"/>
        <v>9749</v>
      </c>
      <c r="AE861" s="74">
        <f t="shared" si="188"/>
        <v>9749</v>
      </c>
      <c r="AF861">
        <v>1</v>
      </c>
      <c r="AG861">
        <v>0</v>
      </c>
      <c r="AH861" s="74">
        <v>0</v>
      </c>
      <c r="AJ861" s="74">
        <f t="shared" si="184"/>
        <v>0</v>
      </c>
      <c r="AK861" s="74">
        <f t="shared" si="178"/>
        <v>9749</v>
      </c>
      <c r="AL861" t="str">
        <f t="shared" si="185"/>
        <v>N</v>
      </c>
      <c r="AN861" t="s">
        <v>80</v>
      </c>
      <c r="AO861" t="s">
        <v>79</v>
      </c>
      <c r="AP861" t="str">
        <f t="shared" si="186"/>
        <v>92</v>
      </c>
      <c r="AQ861" s="145" t="s">
        <v>1826</v>
      </c>
      <c r="AR861" t="str">
        <f t="shared" si="187"/>
        <v>1-Adjusted Base Budget</v>
      </c>
      <c r="AS861" s="145" t="s">
        <v>1827</v>
      </c>
      <c r="AT861" t="s">
        <v>213</v>
      </c>
      <c r="AV861" t="str">
        <f t="shared" si="181"/>
        <v>VPPF</v>
      </c>
      <c r="AW861" t="str">
        <f t="shared" si="180"/>
        <v>VP AND CHIEF FINANCIAL OFFICER</v>
      </c>
    </row>
    <row r="862" spans="1:49">
      <c r="A862" s="59">
        <v>2018</v>
      </c>
      <c r="B862" t="s">
        <v>137</v>
      </c>
      <c r="C862" t="s">
        <v>810</v>
      </c>
      <c r="D862" t="s">
        <v>811</v>
      </c>
      <c r="E862" t="s">
        <v>812</v>
      </c>
      <c r="F862" t="s">
        <v>228</v>
      </c>
      <c r="H862" t="s">
        <v>813</v>
      </c>
      <c r="I862" s="170" t="s">
        <v>78</v>
      </c>
      <c r="J862" t="s">
        <v>79</v>
      </c>
      <c r="K862" t="s">
        <v>214</v>
      </c>
      <c r="L862" t="s">
        <v>568</v>
      </c>
      <c r="M862" t="s">
        <v>569</v>
      </c>
      <c r="N862" t="s">
        <v>217</v>
      </c>
      <c r="O862" t="s">
        <v>263</v>
      </c>
      <c r="P862" t="s">
        <v>414</v>
      </c>
      <c r="Q862" t="s">
        <v>415</v>
      </c>
      <c r="R862" t="s">
        <v>416</v>
      </c>
      <c r="S862" t="s">
        <v>338</v>
      </c>
      <c r="T862" t="s">
        <v>339</v>
      </c>
      <c r="U862" s="61" t="s">
        <v>340</v>
      </c>
      <c r="V862" t="s">
        <v>249</v>
      </c>
      <c r="W862" t="s">
        <v>263</v>
      </c>
      <c r="X862" s="59">
        <v>4802</v>
      </c>
      <c r="Y862" s="59">
        <v>4803</v>
      </c>
      <c r="AA862" s="146" t="str">
        <f t="shared" si="177"/>
        <v>EX</v>
      </c>
      <c r="AB862" s="146">
        <f t="shared" si="179"/>
        <v>0</v>
      </c>
      <c r="AC862" t="str">
        <f t="shared" si="182"/>
        <v>EX</v>
      </c>
      <c r="AD862" s="74">
        <f t="shared" si="183"/>
        <v>4803</v>
      </c>
      <c r="AE862" s="74">
        <f t="shared" si="188"/>
        <v>4803</v>
      </c>
      <c r="AF862">
        <v>1</v>
      </c>
      <c r="AG862">
        <v>0</v>
      </c>
      <c r="AH862" s="74">
        <v>0</v>
      </c>
      <c r="AJ862" s="74">
        <f t="shared" si="184"/>
        <v>0</v>
      </c>
      <c r="AK862" s="74">
        <f t="shared" si="178"/>
        <v>4803</v>
      </c>
      <c r="AL862" t="str">
        <f t="shared" si="185"/>
        <v>N</v>
      </c>
      <c r="AN862" t="s">
        <v>80</v>
      </c>
      <c r="AO862" t="s">
        <v>79</v>
      </c>
      <c r="AP862" t="str">
        <f t="shared" si="186"/>
        <v>92</v>
      </c>
      <c r="AQ862" s="145" t="s">
        <v>1826</v>
      </c>
      <c r="AR862" t="str">
        <f t="shared" si="187"/>
        <v>1-Adjusted Base Budget</v>
      </c>
      <c r="AS862" s="145" t="s">
        <v>1827</v>
      </c>
      <c r="AT862" t="s">
        <v>213</v>
      </c>
      <c r="AV862" t="str">
        <f t="shared" si="181"/>
        <v>VPPF</v>
      </c>
      <c r="AW862" t="str">
        <f t="shared" si="180"/>
        <v>VP AND CHIEF FINANCIAL OFFICER</v>
      </c>
    </row>
    <row r="863" spans="1:49">
      <c r="A863" s="59">
        <v>2018</v>
      </c>
      <c r="B863" t="s">
        <v>137</v>
      </c>
      <c r="C863" t="s">
        <v>810</v>
      </c>
      <c r="D863" t="s">
        <v>811</v>
      </c>
      <c r="E863" t="s">
        <v>812</v>
      </c>
      <c r="F863" t="s">
        <v>228</v>
      </c>
      <c r="H863" t="s">
        <v>813</v>
      </c>
      <c r="I863" s="170" t="s">
        <v>78</v>
      </c>
      <c r="J863" t="s">
        <v>79</v>
      </c>
      <c r="K863" t="s">
        <v>214</v>
      </c>
      <c r="L863" t="s">
        <v>421</v>
      </c>
      <c r="M863" t="s">
        <v>422</v>
      </c>
      <c r="N863" t="s">
        <v>217</v>
      </c>
      <c r="O863" t="s">
        <v>263</v>
      </c>
      <c r="P863" t="s">
        <v>367</v>
      </c>
      <c r="Q863" t="s">
        <v>368</v>
      </c>
      <c r="R863" t="s">
        <v>369</v>
      </c>
      <c r="S863" t="s">
        <v>370</v>
      </c>
      <c r="T863" t="s">
        <v>368</v>
      </c>
      <c r="U863" s="61" t="s">
        <v>371</v>
      </c>
      <c r="V863" t="s">
        <v>249</v>
      </c>
      <c r="W863" t="s">
        <v>263</v>
      </c>
      <c r="X863" s="59">
        <v>47</v>
      </c>
      <c r="Y863" s="59">
        <v>47</v>
      </c>
      <c r="AA863" s="146" t="str">
        <f t="shared" si="177"/>
        <v>EX</v>
      </c>
      <c r="AB863" s="146">
        <f t="shared" si="179"/>
        <v>0</v>
      </c>
      <c r="AC863" t="str">
        <f t="shared" si="182"/>
        <v>EX</v>
      </c>
      <c r="AD863" s="74">
        <f t="shared" si="183"/>
        <v>47</v>
      </c>
      <c r="AE863" s="74">
        <f t="shared" si="188"/>
        <v>47</v>
      </c>
      <c r="AF863">
        <v>1</v>
      </c>
      <c r="AG863">
        <v>0</v>
      </c>
      <c r="AH863" s="74">
        <v>0</v>
      </c>
      <c r="AJ863" s="74">
        <f t="shared" si="184"/>
        <v>0</v>
      </c>
      <c r="AK863" s="74">
        <f t="shared" si="178"/>
        <v>47</v>
      </c>
      <c r="AL863" t="str">
        <f t="shared" si="185"/>
        <v>N</v>
      </c>
      <c r="AN863" t="s">
        <v>80</v>
      </c>
      <c r="AO863" t="s">
        <v>79</v>
      </c>
      <c r="AP863" t="str">
        <f t="shared" si="186"/>
        <v>92</v>
      </c>
      <c r="AQ863" s="145" t="s">
        <v>1826</v>
      </c>
      <c r="AR863" t="str">
        <f t="shared" si="187"/>
        <v>1-Adjusted Base Budget</v>
      </c>
      <c r="AS863" s="145" t="s">
        <v>1827</v>
      </c>
      <c r="AT863" t="s">
        <v>213</v>
      </c>
      <c r="AV863" t="str">
        <f t="shared" si="181"/>
        <v>VPPF</v>
      </c>
      <c r="AW863" t="str">
        <f t="shared" si="180"/>
        <v>VP AND CHIEF FINANCIAL OFFICER</v>
      </c>
    </row>
    <row r="864" spans="1:49">
      <c r="A864" s="59">
        <v>2018</v>
      </c>
      <c r="B864" t="s">
        <v>137</v>
      </c>
      <c r="C864" t="s">
        <v>810</v>
      </c>
      <c r="D864" t="s">
        <v>811</v>
      </c>
      <c r="E864" t="s">
        <v>812</v>
      </c>
      <c r="F864" t="s">
        <v>228</v>
      </c>
      <c r="H864" t="s">
        <v>813</v>
      </c>
      <c r="I864" s="170" t="s">
        <v>78</v>
      </c>
      <c r="J864" t="s">
        <v>79</v>
      </c>
      <c r="K864" t="s">
        <v>214</v>
      </c>
      <c r="L864" t="s">
        <v>425</v>
      </c>
      <c r="M864" t="s">
        <v>426</v>
      </c>
      <c r="N864" t="s">
        <v>217</v>
      </c>
      <c r="O864" t="s">
        <v>263</v>
      </c>
      <c r="P864" t="s">
        <v>367</v>
      </c>
      <c r="Q864" t="s">
        <v>368</v>
      </c>
      <c r="R864" t="s">
        <v>369</v>
      </c>
      <c r="S864" t="s">
        <v>370</v>
      </c>
      <c r="T864" t="s">
        <v>368</v>
      </c>
      <c r="U864" s="61" t="s">
        <v>371</v>
      </c>
      <c r="V864" t="s">
        <v>249</v>
      </c>
      <c r="W864" t="s">
        <v>263</v>
      </c>
      <c r="X864" s="59">
        <v>313</v>
      </c>
      <c r="Y864" s="59">
        <v>313</v>
      </c>
      <c r="AA864" s="146" t="str">
        <f t="shared" si="177"/>
        <v>EX</v>
      </c>
      <c r="AB864" s="146">
        <f t="shared" si="179"/>
        <v>0</v>
      </c>
      <c r="AC864" t="str">
        <f t="shared" si="182"/>
        <v>EX</v>
      </c>
      <c r="AD864" s="74">
        <f t="shared" si="183"/>
        <v>313</v>
      </c>
      <c r="AE864" s="74">
        <f t="shared" si="188"/>
        <v>313</v>
      </c>
      <c r="AF864">
        <v>1</v>
      </c>
      <c r="AG864">
        <v>0</v>
      </c>
      <c r="AH864" s="74">
        <v>0</v>
      </c>
      <c r="AJ864" s="74">
        <f t="shared" si="184"/>
        <v>0</v>
      </c>
      <c r="AK864" s="74">
        <f t="shared" si="178"/>
        <v>313</v>
      </c>
      <c r="AL864" t="str">
        <f t="shared" si="185"/>
        <v>N</v>
      </c>
      <c r="AN864" t="s">
        <v>80</v>
      </c>
      <c r="AO864" t="s">
        <v>79</v>
      </c>
      <c r="AP864" t="str">
        <f t="shared" si="186"/>
        <v>92</v>
      </c>
      <c r="AQ864" s="145" t="s">
        <v>1826</v>
      </c>
      <c r="AR864" t="str">
        <f t="shared" si="187"/>
        <v>1-Adjusted Base Budget</v>
      </c>
      <c r="AS864" s="145" t="s">
        <v>1827</v>
      </c>
      <c r="AT864" t="s">
        <v>213</v>
      </c>
      <c r="AV864" t="str">
        <f t="shared" si="181"/>
        <v>VPPF</v>
      </c>
      <c r="AW864" t="str">
        <f t="shared" si="180"/>
        <v>VP AND CHIEF FINANCIAL OFFICER</v>
      </c>
    </row>
    <row r="865" spans="1:49">
      <c r="A865" s="59">
        <v>2018</v>
      </c>
      <c r="B865" t="s">
        <v>137</v>
      </c>
      <c r="C865" t="s">
        <v>814</v>
      </c>
      <c r="D865" t="s">
        <v>815</v>
      </c>
      <c r="E865" t="s">
        <v>816</v>
      </c>
      <c r="F865" t="s">
        <v>817</v>
      </c>
      <c r="G865" t="s">
        <v>818</v>
      </c>
      <c r="H865" t="s">
        <v>815</v>
      </c>
      <c r="I865" s="170" t="s">
        <v>78</v>
      </c>
      <c r="J865" t="s">
        <v>79</v>
      </c>
      <c r="K865" t="s">
        <v>214</v>
      </c>
      <c r="L865" t="s">
        <v>215</v>
      </c>
      <c r="M865" t="s">
        <v>216</v>
      </c>
      <c r="N865" t="s">
        <v>217</v>
      </c>
      <c r="O865" t="s">
        <v>219</v>
      </c>
      <c r="P865" t="s">
        <v>220</v>
      </c>
      <c r="Q865" t="s">
        <v>221</v>
      </c>
      <c r="R865" t="s">
        <v>222</v>
      </c>
      <c r="S865" t="s">
        <v>223</v>
      </c>
      <c r="T865" t="s">
        <v>224</v>
      </c>
      <c r="U865" s="61" t="s">
        <v>225</v>
      </c>
      <c r="V865" t="s">
        <v>249</v>
      </c>
      <c r="W865" t="s">
        <v>219</v>
      </c>
      <c r="X865" s="59">
        <v>3500</v>
      </c>
      <c r="Y865" s="59">
        <v>3500</v>
      </c>
      <c r="AA865" s="146" t="str">
        <f t="shared" si="177"/>
        <v>IN</v>
      </c>
      <c r="AB865" s="146">
        <f t="shared" si="179"/>
        <v>0</v>
      </c>
      <c r="AC865" t="str">
        <f t="shared" si="182"/>
        <v>IN</v>
      </c>
      <c r="AD865" s="74">
        <f t="shared" si="183"/>
        <v>3500</v>
      </c>
      <c r="AE865" s="74">
        <f t="shared" si="188"/>
        <v>3500</v>
      </c>
      <c r="AF865">
        <v>1</v>
      </c>
      <c r="AG865">
        <v>0</v>
      </c>
      <c r="AH865" s="74">
        <v>0</v>
      </c>
      <c r="AJ865" s="74">
        <f t="shared" si="184"/>
        <v>0</v>
      </c>
      <c r="AK865" s="74">
        <f t="shared" si="178"/>
        <v>3500</v>
      </c>
      <c r="AL865" t="str">
        <f t="shared" si="185"/>
        <v>N</v>
      </c>
      <c r="AN865" t="s">
        <v>80</v>
      </c>
      <c r="AO865" t="s">
        <v>79</v>
      </c>
      <c r="AP865" t="str">
        <f t="shared" si="186"/>
        <v>92</v>
      </c>
      <c r="AQ865" s="145" t="s">
        <v>1826</v>
      </c>
      <c r="AR865" t="str">
        <f t="shared" si="187"/>
        <v>1-Adjusted Base Budget</v>
      </c>
      <c r="AS865" s="145" t="s">
        <v>1827</v>
      </c>
      <c r="AT865" t="s">
        <v>213</v>
      </c>
      <c r="AV865" t="str">
        <f t="shared" si="181"/>
        <v>VPPF</v>
      </c>
      <c r="AW865" t="str">
        <f t="shared" si="180"/>
        <v>VP AND CHIEF FINANCIAL OFFICER</v>
      </c>
    </row>
    <row r="866" spans="1:49">
      <c r="A866" s="59">
        <v>2018</v>
      </c>
      <c r="B866" t="s">
        <v>137</v>
      </c>
      <c r="C866" t="s">
        <v>814</v>
      </c>
      <c r="D866" t="s">
        <v>815</v>
      </c>
      <c r="E866" t="s">
        <v>816</v>
      </c>
      <c r="F866" t="s">
        <v>228</v>
      </c>
      <c r="H866" t="s">
        <v>815</v>
      </c>
      <c r="I866" s="170" t="s">
        <v>78</v>
      </c>
      <c r="J866" t="s">
        <v>79</v>
      </c>
      <c r="K866" t="s">
        <v>214</v>
      </c>
      <c r="L866" t="s">
        <v>126</v>
      </c>
      <c r="M866" t="s">
        <v>345</v>
      </c>
      <c r="N866" t="s">
        <v>217</v>
      </c>
      <c r="O866" t="s">
        <v>263</v>
      </c>
      <c r="P866" t="s">
        <v>346</v>
      </c>
      <c r="Q866" t="s">
        <v>345</v>
      </c>
      <c r="R866" t="s">
        <v>347</v>
      </c>
      <c r="S866" t="s">
        <v>338</v>
      </c>
      <c r="T866" t="s">
        <v>339</v>
      </c>
      <c r="U866" s="61" t="s">
        <v>340</v>
      </c>
      <c r="V866" t="s">
        <v>249</v>
      </c>
      <c r="W866" t="s">
        <v>263</v>
      </c>
      <c r="X866" s="59">
        <v>2736512</v>
      </c>
      <c r="Y866" s="59">
        <v>2996191</v>
      </c>
      <c r="AA866" s="146" t="str">
        <f t="shared" si="177"/>
        <v>EX</v>
      </c>
      <c r="AB866" s="146">
        <f t="shared" si="179"/>
        <v>0</v>
      </c>
      <c r="AC866" t="str">
        <f t="shared" si="182"/>
        <v>EX</v>
      </c>
      <c r="AD866" s="74">
        <f t="shared" si="183"/>
        <v>2996191</v>
      </c>
      <c r="AE866" s="74">
        <f t="shared" si="188"/>
        <v>2996191</v>
      </c>
      <c r="AF866">
        <v>1.3809</v>
      </c>
      <c r="AG866">
        <v>82749</v>
      </c>
      <c r="AH866" s="74">
        <v>-64118.48740000026</v>
      </c>
      <c r="AJ866" s="74">
        <f t="shared" si="184"/>
        <v>18630.51259999974</v>
      </c>
      <c r="AK866" s="74">
        <f t="shared" si="178"/>
        <v>3014821.5125999996</v>
      </c>
      <c r="AL866" t="str">
        <f t="shared" si="185"/>
        <v>Y</v>
      </c>
      <c r="AN866" t="s">
        <v>80</v>
      </c>
      <c r="AO866" t="s">
        <v>79</v>
      </c>
      <c r="AP866" t="str">
        <f t="shared" si="186"/>
        <v>99</v>
      </c>
      <c r="AQ866" s="145" t="s">
        <v>1826</v>
      </c>
      <c r="AR866" t="str">
        <f t="shared" si="187"/>
        <v>2-Provision for Compensation Incr</v>
      </c>
      <c r="AS866" s="145" t="s">
        <v>1827</v>
      </c>
      <c r="AT866" t="s">
        <v>213</v>
      </c>
      <c r="AV866" t="str">
        <f t="shared" si="181"/>
        <v>VPPF</v>
      </c>
      <c r="AW866" t="str">
        <f t="shared" si="180"/>
        <v>VP AND CHIEF FINANCIAL OFFICER</v>
      </c>
    </row>
    <row r="867" spans="1:49">
      <c r="A867" s="59">
        <v>2018</v>
      </c>
      <c r="B867" t="s">
        <v>137</v>
      </c>
      <c r="C867" t="s">
        <v>814</v>
      </c>
      <c r="D867" t="s">
        <v>815</v>
      </c>
      <c r="E867" t="s">
        <v>816</v>
      </c>
      <c r="F867" t="s">
        <v>228</v>
      </c>
      <c r="H867" t="s">
        <v>815</v>
      </c>
      <c r="I867" s="170" t="s">
        <v>78</v>
      </c>
      <c r="J867" t="s">
        <v>79</v>
      </c>
      <c r="K867" t="s">
        <v>214</v>
      </c>
      <c r="L867" t="s">
        <v>614</v>
      </c>
      <c r="M867" t="s">
        <v>615</v>
      </c>
      <c r="N867" t="s">
        <v>217</v>
      </c>
      <c r="O867" t="s">
        <v>263</v>
      </c>
      <c r="P867" t="s">
        <v>346</v>
      </c>
      <c r="Q867" t="s">
        <v>345</v>
      </c>
      <c r="R867" t="s">
        <v>347</v>
      </c>
      <c r="S867" t="s">
        <v>338</v>
      </c>
      <c r="T867" t="s">
        <v>339</v>
      </c>
      <c r="U867" s="61" t="s">
        <v>340</v>
      </c>
      <c r="V867" t="s">
        <v>249</v>
      </c>
      <c r="W867" t="s">
        <v>263</v>
      </c>
      <c r="X867" s="59">
        <v>107500</v>
      </c>
      <c r="Y867" s="59">
        <v>0</v>
      </c>
      <c r="AA867" s="146" t="str">
        <f t="shared" si="177"/>
        <v>EX</v>
      </c>
      <c r="AB867" s="146">
        <f t="shared" si="179"/>
        <v>0</v>
      </c>
      <c r="AC867" t="str">
        <f t="shared" si="182"/>
        <v>EX</v>
      </c>
      <c r="AD867" s="74">
        <f t="shared" si="183"/>
        <v>0</v>
      </c>
      <c r="AE867" s="74">
        <f t="shared" si="188"/>
        <v>0</v>
      </c>
      <c r="AF867">
        <v>1</v>
      </c>
      <c r="AG867">
        <v>0</v>
      </c>
      <c r="AH867" s="74">
        <v>0</v>
      </c>
      <c r="AJ867" s="74">
        <f t="shared" si="184"/>
        <v>0</v>
      </c>
      <c r="AK867" s="74">
        <f t="shared" si="178"/>
        <v>0</v>
      </c>
      <c r="AL867" t="str">
        <f t="shared" si="185"/>
        <v>N</v>
      </c>
      <c r="AN867" t="s">
        <v>80</v>
      </c>
      <c r="AO867" t="s">
        <v>79</v>
      </c>
      <c r="AP867" t="str">
        <f t="shared" si="186"/>
        <v>92</v>
      </c>
      <c r="AQ867" s="145" t="s">
        <v>1826</v>
      </c>
      <c r="AR867" t="str">
        <f t="shared" si="187"/>
        <v>1-Adjusted Base Budget</v>
      </c>
      <c r="AS867" s="145" t="s">
        <v>1827</v>
      </c>
      <c r="AT867" t="s">
        <v>213</v>
      </c>
      <c r="AV867" t="str">
        <f t="shared" si="181"/>
        <v>VPPF</v>
      </c>
      <c r="AW867" t="str">
        <f t="shared" si="180"/>
        <v>VP AND CHIEF FINANCIAL OFFICER</v>
      </c>
    </row>
    <row r="868" spans="1:49">
      <c r="A868" s="59">
        <v>2018</v>
      </c>
      <c r="B868" t="s">
        <v>137</v>
      </c>
      <c r="C868" t="s">
        <v>814</v>
      </c>
      <c r="D868" t="s">
        <v>815</v>
      </c>
      <c r="E868" t="s">
        <v>816</v>
      </c>
      <c r="F868" t="s">
        <v>228</v>
      </c>
      <c r="H868" t="s">
        <v>815</v>
      </c>
      <c r="I868" s="170" t="s">
        <v>78</v>
      </c>
      <c r="J868" t="s">
        <v>79</v>
      </c>
      <c r="K868" t="s">
        <v>214</v>
      </c>
      <c r="L868" t="s">
        <v>127</v>
      </c>
      <c r="M868" t="s">
        <v>455</v>
      </c>
      <c r="N868" t="s">
        <v>217</v>
      </c>
      <c r="O868" t="s">
        <v>263</v>
      </c>
      <c r="P868" t="s">
        <v>346</v>
      </c>
      <c r="Q868" t="s">
        <v>345</v>
      </c>
      <c r="R868" t="s">
        <v>347</v>
      </c>
      <c r="S868" t="s">
        <v>338</v>
      </c>
      <c r="T868" t="s">
        <v>339</v>
      </c>
      <c r="U868" s="61" t="s">
        <v>340</v>
      </c>
      <c r="V868" t="s">
        <v>249</v>
      </c>
      <c r="W868" t="s">
        <v>263</v>
      </c>
      <c r="X868" s="59">
        <v>91208</v>
      </c>
      <c r="Y868" s="59">
        <v>91208</v>
      </c>
      <c r="AA868" s="146" t="str">
        <f t="shared" si="177"/>
        <v>EX</v>
      </c>
      <c r="AB868" s="146">
        <f t="shared" si="179"/>
        <v>0</v>
      </c>
      <c r="AC868" t="str">
        <f t="shared" si="182"/>
        <v>EX</v>
      </c>
      <c r="AD868" s="74">
        <f t="shared" si="183"/>
        <v>91208</v>
      </c>
      <c r="AE868" s="74">
        <f t="shared" si="188"/>
        <v>91208</v>
      </c>
      <c r="AF868">
        <v>1.3809</v>
      </c>
      <c r="AG868">
        <v>2519</v>
      </c>
      <c r="AH868" s="74">
        <v>-1951.8512000000078</v>
      </c>
      <c r="AJ868" s="74">
        <f t="shared" si="184"/>
        <v>567.14879999999221</v>
      </c>
      <c r="AK868" s="74">
        <f t="shared" si="178"/>
        <v>91775.148799999995</v>
      </c>
      <c r="AL868" t="str">
        <f t="shared" si="185"/>
        <v>Y</v>
      </c>
      <c r="AN868" t="s">
        <v>80</v>
      </c>
      <c r="AO868" t="s">
        <v>79</v>
      </c>
      <c r="AP868" t="str">
        <f t="shared" si="186"/>
        <v>99</v>
      </c>
      <c r="AQ868" s="145" t="s">
        <v>1826</v>
      </c>
      <c r="AR868" t="str">
        <f t="shared" si="187"/>
        <v>2-Provision for Compensation Incr</v>
      </c>
      <c r="AS868" s="145" t="s">
        <v>1827</v>
      </c>
      <c r="AT868" t="s">
        <v>213</v>
      </c>
      <c r="AV868" t="str">
        <f t="shared" si="181"/>
        <v>VPPF</v>
      </c>
      <c r="AW868" t="str">
        <f t="shared" si="180"/>
        <v>VP AND CHIEF FINANCIAL OFFICER</v>
      </c>
    </row>
    <row r="869" spans="1:49">
      <c r="A869" s="59">
        <v>2018</v>
      </c>
      <c r="B869" t="s">
        <v>137</v>
      </c>
      <c r="C869" t="s">
        <v>814</v>
      </c>
      <c r="D869" t="s">
        <v>815</v>
      </c>
      <c r="E869" t="s">
        <v>816</v>
      </c>
      <c r="F869" t="s">
        <v>228</v>
      </c>
      <c r="H869" t="s">
        <v>815</v>
      </c>
      <c r="I869" s="170" t="s">
        <v>78</v>
      </c>
      <c r="J869" t="s">
        <v>79</v>
      </c>
      <c r="K869" t="s">
        <v>214</v>
      </c>
      <c r="L869" t="s">
        <v>128</v>
      </c>
      <c r="M869" t="s">
        <v>457</v>
      </c>
      <c r="N869" t="s">
        <v>217</v>
      </c>
      <c r="O869" t="s">
        <v>263</v>
      </c>
      <c r="P869" t="s">
        <v>458</v>
      </c>
      <c r="Q869" t="s">
        <v>459</v>
      </c>
      <c r="R869" t="s">
        <v>460</v>
      </c>
      <c r="S869" t="s">
        <v>338</v>
      </c>
      <c r="T869" t="s">
        <v>339</v>
      </c>
      <c r="U869" s="61" t="s">
        <v>340</v>
      </c>
      <c r="V869" t="s">
        <v>249</v>
      </c>
      <c r="W869" t="s">
        <v>263</v>
      </c>
      <c r="X869" s="59">
        <v>1043568</v>
      </c>
      <c r="Y869" s="59">
        <v>1035830</v>
      </c>
      <c r="AA869" s="146" t="str">
        <f t="shared" si="177"/>
        <v>EX</v>
      </c>
      <c r="AB869" s="146">
        <f t="shared" si="179"/>
        <v>0</v>
      </c>
      <c r="AC869" t="str">
        <f t="shared" si="182"/>
        <v>EX</v>
      </c>
      <c r="AD869" s="74">
        <f t="shared" si="183"/>
        <v>1035830</v>
      </c>
      <c r="AE869" s="74">
        <f t="shared" si="188"/>
        <v>1035830</v>
      </c>
      <c r="AF869">
        <v>1.3859999999999999</v>
      </c>
      <c r="AG869">
        <v>28713</v>
      </c>
      <c r="AH869" s="74">
        <v>-4039.7370000000151</v>
      </c>
      <c r="AJ869" s="74">
        <f t="shared" si="184"/>
        <v>24673.262999999984</v>
      </c>
      <c r="AK869" s="74">
        <f t="shared" si="178"/>
        <v>1060503.263</v>
      </c>
      <c r="AL869" t="str">
        <f t="shared" si="185"/>
        <v>Y</v>
      </c>
      <c r="AN869" t="s">
        <v>80</v>
      </c>
      <c r="AO869" t="s">
        <v>79</v>
      </c>
      <c r="AP869" t="str">
        <f t="shared" si="186"/>
        <v>99</v>
      </c>
      <c r="AQ869" s="145" t="s">
        <v>1826</v>
      </c>
      <c r="AR869" t="str">
        <f t="shared" si="187"/>
        <v>2-Provision for Compensation Incr</v>
      </c>
      <c r="AS869" s="145" t="s">
        <v>1827</v>
      </c>
      <c r="AT869" t="s">
        <v>213</v>
      </c>
      <c r="AV869" t="str">
        <f t="shared" si="181"/>
        <v>VPPF</v>
      </c>
      <c r="AW869" t="str">
        <f t="shared" si="180"/>
        <v>VP AND CHIEF FINANCIAL OFFICER</v>
      </c>
    </row>
    <row r="870" spans="1:49">
      <c r="A870" s="59">
        <v>2018</v>
      </c>
      <c r="B870" t="s">
        <v>137</v>
      </c>
      <c r="C870" t="s">
        <v>814</v>
      </c>
      <c r="D870" t="s">
        <v>815</v>
      </c>
      <c r="E870" t="s">
        <v>816</v>
      </c>
      <c r="F870" t="s">
        <v>228</v>
      </c>
      <c r="H870" t="s">
        <v>815</v>
      </c>
      <c r="I870" s="170" t="s">
        <v>78</v>
      </c>
      <c r="J870" t="s">
        <v>79</v>
      </c>
      <c r="K870" t="s">
        <v>214</v>
      </c>
      <c r="L870" t="s">
        <v>461</v>
      </c>
      <c r="M870" t="s">
        <v>462</v>
      </c>
      <c r="N870" t="s">
        <v>217</v>
      </c>
      <c r="O870" t="s">
        <v>263</v>
      </c>
      <c r="P870" t="s">
        <v>458</v>
      </c>
      <c r="Q870" t="s">
        <v>459</v>
      </c>
      <c r="R870" t="s">
        <v>460</v>
      </c>
      <c r="S870" t="s">
        <v>338</v>
      </c>
      <c r="T870" t="s">
        <v>339</v>
      </c>
      <c r="U870" s="61" t="s">
        <v>340</v>
      </c>
      <c r="V870" t="s">
        <v>249</v>
      </c>
      <c r="W870" t="s">
        <v>263</v>
      </c>
      <c r="X870" s="59">
        <v>862</v>
      </c>
      <c r="Y870" s="59">
        <v>0</v>
      </c>
      <c r="AA870" s="146" t="str">
        <f t="shared" si="177"/>
        <v>EX</v>
      </c>
      <c r="AB870" s="146">
        <f t="shared" si="179"/>
        <v>0</v>
      </c>
      <c r="AC870" t="str">
        <f t="shared" si="182"/>
        <v>EX</v>
      </c>
      <c r="AD870" s="74">
        <f t="shared" si="183"/>
        <v>0</v>
      </c>
      <c r="AE870" s="74">
        <f t="shared" si="188"/>
        <v>0</v>
      </c>
      <c r="AF870">
        <v>1</v>
      </c>
      <c r="AG870">
        <v>0</v>
      </c>
      <c r="AH870" s="74">
        <v>0</v>
      </c>
      <c r="AJ870" s="74">
        <f t="shared" si="184"/>
        <v>0</v>
      </c>
      <c r="AK870" s="74">
        <f t="shared" si="178"/>
        <v>0</v>
      </c>
      <c r="AL870" t="str">
        <f t="shared" si="185"/>
        <v>N</v>
      </c>
      <c r="AN870" t="s">
        <v>80</v>
      </c>
      <c r="AO870" t="s">
        <v>79</v>
      </c>
      <c r="AP870" t="str">
        <f t="shared" si="186"/>
        <v>92</v>
      </c>
      <c r="AQ870" s="145" t="s">
        <v>1826</v>
      </c>
      <c r="AR870" t="str">
        <f t="shared" si="187"/>
        <v>1-Adjusted Base Budget</v>
      </c>
      <c r="AS870" s="145" t="s">
        <v>1827</v>
      </c>
      <c r="AT870" t="s">
        <v>213</v>
      </c>
      <c r="AV870" t="str">
        <f t="shared" si="181"/>
        <v>VPPF</v>
      </c>
      <c r="AW870" t="str">
        <f t="shared" si="180"/>
        <v>VP AND CHIEF FINANCIAL OFFICER</v>
      </c>
    </row>
    <row r="871" spans="1:49">
      <c r="A871" s="59">
        <v>2018</v>
      </c>
      <c r="B871" t="s">
        <v>137</v>
      </c>
      <c r="C871" t="s">
        <v>814</v>
      </c>
      <c r="D871" t="s">
        <v>815</v>
      </c>
      <c r="E871" t="s">
        <v>816</v>
      </c>
      <c r="F871" t="s">
        <v>228</v>
      </c>
      <c r="H871" t="s">
        <v>815</v>
      </c>
      <c r="I871" s="170" t="s">
        <v>78</v>
      </c>
      <c r="J871" t="s">
        <v>79</v>
      </c>
      <c r="K871" t="s">
        <v>214</v>
      </c>
      <c r="L871" t="s">
        <v>463</v>
      </c>
      <c r="M871" t="s">
        <v>464</v>
      </c>
      <c r="N871" t="s">
        <v>217</v>
      </c>
      <c r="O871" t="s">
        <v>263</v>
      </c>
      <c r="P871" t="s">
        <v>465</v>
      </c>
      <c r="Q871" t="s">
        <v>466</v>
      </c>
      <c r="R871" t="s">
        <v>467</v>
      </c>
      <c r="S871" t="s">
        <v>338</v>
      </c>
      <c r="T871" t="s">
        <v>339</v>
      </c>
      <c r="U871" s="61" t="s">
        <v>340</v>
      </c>
      <c r="V871" t="s">
        <v>249</v>
      </c>
      <c r="W871" t="s">
        <v>263</v>
      </c>
      <c r="X871" s="59">
        <v>16500</v>
      </c>
      <c r="Y871" s="59">
        <v>16500</v>
      </c>
      <c r="AA871" s="146" t="str">
        <f t="shared" si="177"/>
        <v>EX</v>
      </c>
      <c r="AB871" s="146">
        <f t="shared" si="179"/>
        <v>0</v>
      </c>
      <c r="AC871" t="str">
        <f t="shared" si="182"/>
        <v>EX</v>
      </c>
      <c r="AD871" s="74">
        <f t="shared" si="183"/>
        <v>16500</v>
      </c>
      <c r="AE871" s="74">
        <f t="shared" si="188"/>
        <v>16500</v>
      </c>
      <c r="AF871">
        <v>1</v>
      </c>
      <c r="AG871">
        <v>0</v>
      </c>
      <c r="AH871" s="74">
        <v>0</v>
      </c>
      <c r="AJ871" s="74">
        <f t="shared" si="184"/>
        <v>0</v>
      </c>
      <c r="AK871" s="74">
        <f t="shared" si="178"/>
        <v>16500</v>
      </c>
      <c r="AL871" t="str">
        <f t="shared" si="185"/>
        <v>N</v>
      </c>
      <c r="AN871" t="s">
        <v>80</v>
      </c>
      <c r="AO871" t="s">
        <v>79</v>
      </c>
      <c r="AP871" t="str">
        <f t="shared" si="186"/>
        <v>92</v>
      </c>
      <c r="AQ871" s="145" t="s">
        <v>1826</v>
      </c>
      <c r="AR871" t="str">
        <f t="shared" si="187"/>
        <v>1-Adjusted Base Budget</v>
      </c>
      <c r="AS871" s="145" t="s">
        <v>1827</v>
      </c>
      <c r="AT871" t="s">
        <v>213</v>
      </c>
      <c r="AV871" t="str">
        <f t="shared" si="181"/>
        <v>VPPF</v>
      </c>
      <c r="AW871" t="str">
        <f t="shared" si="180"/>
        <v>VP AND CHIEF FINANCIAL OFFICER</v>
      </c>
    </row>
    <row r="872" spans="1:49">
      <c r="A872" s="59">
        <v>2018</v>
      </c>
      <c r="B872" t="s">
        <v>137</v>
      </c>
      <c r="C872" t="s">
        <v>814</v>
      </c>
      <c r="D872" t="s">
        <v>815</v>
      </c>
      <c r="E872" t="s">
        <v>816</v>
      </c>
      <c r="F872" t="s">
        <v>819</v>
      </c>
      <c r="G872" t="s">
        <v>820</v>
      </c>
      <c r="H872" t="s">
        <v>815</v>
      </c>
      <c r="I872" s="170" t="s">
        <v>78</v>
      </c>
      <c r="J872" t="s">
        <v>79</v>
      </c>
      <c r="K872" t="s">
        <v>214</v>
      </c>
      <c r="L872" t="s">
        <v>463</v>
      </c>
      <c r="M872" t="s">
        <v>464</v>
      </c>
      <c r="N872" t="s">
        <v>217</v>
      </c>
      <c r="O872" t="s">
        <v>263</v>
      </c>
      <c r="P872" t="s">
        <v>465</v>
      </c>
      <c r="Q872" t="s">
        <v>466</v>
      </c>
      <c r="R872" t="s">
        <v>467</v>
      </c>
      <c r="S872" t="s">
        <v>338</v>
      </c>
      <c r="T872" t="s">
        <v>339</v>
      </c>
      <c r="U872" s="61" t="s">
        <v>340</v>
      </c>
      <c r="V872" t="s">
        <v>249</v>
      </c>
      <c r="W872" t="s">
        <v>263</v>
      </c>
      <c r="X872" s="59">
        <v>38449</v>
      </c>
      <c r="Y872" s="59">
        <v>38449</v>
      </c>
      <c r="AA872" s="146" t="str">
        <f t="shared" si="177"/>
        <v>EX</v>
      </c>
      <c r="AB872" s="146">
        <f t="shared" si="179"/>
        <v>0</v>
      </c>
      <c r="AC872" t="str">
        <f t="shared" si="182"/>
        <v>EX</v>
      </c>
      <c r="AD872" s="74">
        <f t="shared" si="183"/>
        <v>38449</v>
      </c>
      <c r="AE872" s="74">
        <f t="shared" si="188"/>
        <v>38449</v>
      </c>
      <c r="AF872">
        <v>1</v>
      </c>
      <c r="AG872">
        <v>0</v>
      </c>
      <c r="AH872" s="74">
        <v>0</v>
      </c>
      <c r="AJ872" s="74">
        <f t="shared" si="184"/>
        <v>0</v>
      </c>
      <c r="AK872" s="74">
        <f t="shared" si="178"/>
        <v>38449</v>
      </c>
      <c r="AL872" t="str">
        <f t="shared" si="185"/>
        <v>N</v>
      </c>
      <c r="AN872" t="s">
        <v>80</v>
      </c>
      <c r="AO872" t="s">
        <v>79</v>
      </c>
      <c r="AP872" t="str">
        <f t="shared" si="186"/>
        <v>92</v>
      </c>
      <c r="AQ872" s="145" t="s">
        <v>1826</v>
      </c>
      <c r="AR872" t="str">
        <f t="shared" si="187"/>
        <v>1-Adjusted Base Budget</v>
      </c>
      <c r="AS872" s="145" t="s">
        <v>1827</v>
      </c>
      <c r="AT872" t="s">
        <v>213</v>
      </c>
      <c r="AV872" t="str">
        <f t="shared" si="181"/>
        <v>VPPF</v>
      </c>
      <c r="AW872" t="str">
        <f t="shared" si="180"/>
        <v>VP AND CHIEF FINANCIAL OFFICER</v>
      </c>
    </row>
    <row r="873" spans="1:49">
      <c r="A873" s="59">
        <v>2018</v>
      </c>
      <c r="B873" t="s">
        <v>137</v>
      </c>
      <c r="C873" t="s">
        <v>814</v>
      </c>
      <c r="D873" t="s">
        <v>815</v>
      </c>
      <c r="E873" t="s">
        <v>816</v>
      </c>
      <c r="F873" t="s">
        <v>817</v>
      </c>
      <c r="G873" t="s">
        <v>818</v>
      </c>
      <c r="H873" t="s">
        <v>815</v>
      </c>
      <c r="I873" s="170" t="s">
        <v>78</v>
      </c>
      <c r="J873" t="s">
        <v>79</v>
      </c>
      <c r="K873" t="s">
        <v>214</v>
      </c>
      <c r="L873" t="s">
        <v>463</v>
      </c>
      <c r="M873" t="s">
        <v>464</v>
      </c>
      <c r="N873" t="s">
        <v>217</v>
      </c>
      <c r="O873" t="s">
        <v>263</v>
      </c>
      <c r="P873" t="s">
        <v>465</v>
      </c>
      <c r="Q873" t="s">
        <v>466</v>
      </c>
      <c r="R873" t="s">
        <v>467</v>
      </c>
      <c r="S873" t="s">
        <v>338</v>
      </c>
      <c r="T873" t="s">
        <v>339</v>
      </c>
      <c r="U873" s="61" t="s">
        <v>340</v>
      </c>
      <c r="V873" t="s">
        <v>249</v>
      </c>
      <c r="W873" t="s">
        <v>263</v>
      </c>
      <c r="X873" s="59">
        <v>14374</v>
      </c>
      <c r="Y873" s="59">
        <v>6499</v>
      </c>
      <c r="AA873" s="146" t="str">
        <f t="shared" ref="AA873:AA936" si="189">IF(P873 ="CORI","IN",IF(P873 ="TRIN","IN",O873))</f>
        <v>EX</v>
      </c>
      <c r="AB873" s="146">
        <f t="shared" si="179"/>
        <v>0</v>
      </c>
      <c r="AC873" t="str">
        <f t="shared" si="182"/>
        <v>EX</v>
      </c>
      <c r="AD873" s="74">
        <f t="shared" si="183"/>
        <v>6499</v>
      </c>
      <c r="AE873" s="74">
        <f t="shared" si="188"/>
        <v>6499</v>
      </c>
      <c r="AF873">
        <v>1</v>
      </c>
      <c r="AG873">
        <v>0</v>
      </c>
      <c r="AH873" s="74">
        <v>0</v>
      </c>
      <c r="AJ873" s="74">
        <f t="shared" si="184"/>
        <v>0</v>
      </c>
      <c r="AK873" s="74">
        <f t="shared" si="178"/>
        <v>6499</v>
      </c>
      <c r="AL873" t="str">
        <f t="shared" si="185"/>
        <v>N</v>
      </c>
      <c r="AN873" t="s">
        <v>80</v>
      </c>
      <c r="AO873" t="s">
        <v>79</v>
      </c>
      <c r="AP873" t="str">
        <f t="shared" si="186"/>
        <v>92</v>
      </c>
      <c r="AQ873" s="145" t="s">
        <v>1826</v>
      </c>
      <c r="AR873" t="str">
        <f t="shared" si="187"/>
        <v>1-Adjusted Base Budget</v>
      </c>
      <c r="AS873" s="145" t="s">
        <v>1827</v>
      </c>
      <c r="AT873" t="s">
        <v>213</v>
      </c>
      <c r="AV873" t="str">
        <f t="shared" si="181"/>
        <v>VPPF</v>
      </c>
      <c r="AW873" t="str">
        <f t="shared" si="180"/>
        <v>VP AND CHIEF FINANCIAL OFFICER</v>
      </c>
    </row>
    <row r="874" spans="1:49">
      <c r="A874" s="59">
        <v>2018</v>
      </c>
      <c r="B874" t="s">
        <v>137</v>
      </c>
      <c r="C874" t="s">
        <v>814</v>
      </c>
      <c r="D874" t="s">
        <v>815</v>
      </c>
      <c r="E874" t="s">
        <v>816</v>
      </c>
      <c r="F874" t="s">
        <v>819</v>
      </c>
      <c r="G874" t="s">
        <v>820</v>
      </c>
      <c r="H874" t="s">
        <v>815</v>
      </c>
      <c r="I874" s="170" t="s">
        <v>78</v>
      </c>
      <c r="J874" t="s">
        <v>79</v>
      </c>
      <c r="K874" t="s">
        <v>214</v>
      </c>
      <c r="L874" t="s">
        <v>468</v>
      </c>
      <c r="M874" t="s">
        <v>469</v>
      </c>
      <c r="N874" t="s">
        <v>217</v>
      </c>
      <c r="O874" t="s">
        <v>263</v>
      </c>
      <c r="P874" t="s">
        <v>465</v>
      </c>
      <c r="Q874" t="s">
        <v>466</v>
      </c>
      <c r="R874" t="s">
        <v>467</v>
      </c>
      <c r="S874" t="s">
        <v>338</v>
      </c>
      <c r="T874" t="s">
        <v>339</v>
      </c>
      <c r="U874" s="61" t="s">
        <v>340</v>
      </c>
      <c r="V874" t="s">
        <v>249</v>
      </c>
      <c r="W874" t="s">
        <v>263</v>
      </c>
      <c r="X874" s="59">
        <v>37775</v>
      </c>
      <c r="Y874" s="59">
        <v>37775</v>
      </c>
      <c r="AA874" s="146" t="str">
        <f t="shared" si="189"/>
        <v>EX</v>
      </c>
      <c r="AB874" s="146">
        <f t="shared" si="179"/>
        <v>0</v>
      </c>
      <c r="AC874" t="str">
        <f t="shared" si="182"/>
        <v>EX</v>
      </c>
      <c r="AD874" s="74">
        <f t="shared" si="183"/>
        <v>37775</v>
      </c>
      <c r="AE874" s="74">
        <f t="shared" si="188"/>
        <v>37775</v>
      </c>
      <c r="AF874">
        <v>1</v>
      </c>
      <c r="AG874">
        <v>0</v>
      </c>
      <c r="AH874" s="74">
        <v>0</v>
      </c>
      <c r="AJ874" s="74">
        <f t="shared" si="184"/>
        <v>0</v>
      </c>
      <c r="AK874" s="74">
        <f t="shared" si="178"/>
        <v>37775</v>
      </c>
      <c r="AL874" t="str">
        <f t="shared" si="185"/>
        <v>N</v>
      </c>
      <c r="AN874" t="s">
        <v>80</v>
      </c>
      <c r="AO874" t="s">
        <v>79</v>
      </c>
      <c r="AP874" t="str">
        <f t="shared" si="186"/>
        <v>92</v>
      </c>
      <c r="AQ874" s="145" t="s">
        <v>1826</v>
      </c>
      <c r="AR874" t="str">
        <f t="shared" si="187"/>
        <v>1-Adjusted Base Budget</v>
      </c>
      <c r="AS874" s="145" t="s">
        <v>1827</v>
      </c>
      <c r="AT874" t="s">
        <v>213</v>
      </c>
      <c r="AV874" t="str">
        <f t="shared" si="181"/>
        <v>VPPF</v>
      </c>
      <c r="AW874" t="str">
        <f t="shared" si="180"/>
        <v>VP AND CHIEF FINANCIAL OFFICER</v>
      </c>
    </row>
    <row r="875" spans="1:49">
      <c r="A875" s="59">
        <v>2018</v>
      </c>
      <c r="B875" t="s">
        <v>137</v>
      </c>
      <c r="C875" t="s">
        <v>814</v>
      </c>
      <c r="D875" t="s">
        <v>815</v>
      </c>
      <c r="E875" t="s">
        <v>816</v>
      </c>
      <c r="F875" t="s">
        <v>228</v>
      </c>
      <c r="H875" t="s">
        <v>815</v>
      </c>
      <c r="I875" s="170" t="s">
        <v>78</v>
      </c>
      <c r="J875" t="s">
        <v>79</v>
      </c>
      <c r="K875" t="s">
        <v>214</v>
      </c>
      <c r="L875" t="s">
        <v>821</v>
      </c>
      <c r="M875" t="s">
        <v>822</v>
      </c>
      <c r="N875" t="s">
        <v>217</v>
      </c>
      <c r="O875" t="s">
        <v>263</v>
      </c>
      <c r="P875" t="s">
        <v>465</v>
      </c>
      <c r="Q875" t="s">
        <v>466</v>
      </c>
      <c r="R875" t="s">
        <v>467</v>
      </c>
      <c r="S875" t="s">
        <v>338</v>
      </c>
      <c r="T875" t="s">
        <v>339</v>
      </c>
      <c r="U875" s="61" t="s">
        <v>340</v>
      </c>
      <c r="V875" t="s">
        <v>249</v>
      </c>
      <c r="W875" t="s">
        <v>263</v>
      </c>
      <c r="X875" s="59">
        <v>750</v>
      </c>
      <c r="Y875" s="59">
        <v>750</v>
      </c>
      <c r="AA875" s="146" t="str">
        <f t="shared" si="189"/>
        <v>EX</v>
      </c>
      <c r="AB875" s="146">
        <f t="shared" si="179"/>
        <v>0</v>
      </c>
      <c r="AC875" t="str">
        <f t="shared" si="182"/>
        <v>EX</v>
      </c>
      <c r="AD875" s="74">
        <f t="shared" si="183"/>
        <v>750</v>
      </c>
      <c r="AE875" s="74">
        <f t="shared" si="188"/>
        <v>750</v>
      </c>
      <c r="AF875">
        <v>1</v>
      </c>
      <c r="AG875">
        <v>0</v>
      </c>
      <c r="AH875" s="74">
        <v>0</v>
      </c>
      <c r="AJ875" s="74">
        <f t="shared" si="184"/>
        <v>0</v>
      </c>
      <c r="AK875" s="74">
        <f t="shared" si="178"/>
        <v>750</v>
      </c>
      <c r="AL875" t="str">
        <f t="shared" si="185"/>
        <v>N</v>
      </c>
      <c r="AN875" t="s">
        <v>80</v>
      </c>
      <c r="AO875" t="s">
        <v>79</v>
      </c>
      <c r="AP875" t="str">
        <f t="shared" si="186"/>
        <v>92</v>
      </c>
      <c r="AQ875" s="145" t="s">
        <v>1826</v>
      </c>
      <c r="AR875" t="str">
        <f t="shared" si="187"/>
        <v>1-Adjusted Base Budget</v>
      </c>
      <c r="AS875" s="145" t="s">
        <v>1827</v>
      </c>
      <c r="AT875" t="s">
        <v>213</v>
      </c>
      <c r="AV875" t="str">
        <f t="shared" si="181"/>
        <v>VPPF</v>
      </c>
      <c r="AW875" t="str">
        <f t="shared" si="180"/>
        <v>VP AND CHIEF FINANCIAL OFFICER</v>
      </c>
    </row>
    <row r="876" spans="1:49">
      <c r="A876" s="59">
        <v>2018</v>
      </c>
      <c r="B876" t="s">
        <v>137</v>
      </c>
      <c r="C876" t="s">
        <v>814</v>
      </c>
      <c r="D876" t="s">
        <v>815</v>
      </c>
      <c r="E876" t="s">
        <v>816</v>
      </c>
      <c r="F876" t="s">
        <v>819</v>
      </c>
      <c r="G876" t="s">
        <v>820</v>
      </c>
      <c r="H876" t="s">
        <v>815</v>
      </c>
      <c r="I876" s="170" t="s">
        <v>78</v>
      </c>
      <c r="J876" t="s">
        <v>79</v>
      </c>
      <c r="K876" t="s">
        <v>214</v>
      </c>
      <c r="L876" t="s">
        <v>472</v>
      </c>
      <c r="M876" t="s">
        <v>473</v>
      </c>
      <c r="N876" t="s">
        <v>217</v>
      </c>
      <c r="O876" t="s">
        <v>263</v>
      </c>
      <c r="P876" t="s">
        <v>465</v>
      </c>
      <c r="Q876" t="s">
        <v>466</v>
      </c>
      <c r="R876" t="s">
        <v>467</v>
      </c>
      <c r="S876" t="s">
        <v>338</v>
      </c>
      <c r="T876" t="s">
        <v>339</v>
      </c>
      <c r="U876" s="61" t="s">
        <v>340</v>
      </c>
      <c r="V876" t="s">
        <v>249</v>
      </c>
      <c r="W876" t="s">
        <v>263</v>
      </c>
      <c r="X876" s="59">
        <v>6000</v>
      </c>
      <c r="Y876" s="59">
        <v>6000</v>
      </c>
      <c r="AA876" s="146" t="str">
        <f t="shared" si="189"/>
        <v>EX</v>
      </c>
      <c r="AB876" s="146">
        <f t="shared" si="179"/>
        <v>0</v>
      </c>
      <c r="AC876" t="str">
        <f t="shared" si="182"/>
        <v>EX</v>
      </c>
      <c r="AD876" s="74">
        <f t="shared" si="183"/>
        <v>6000</v>
      </c>
      <c r="AE876" s="74">
        <f t="shared" si="188"/>
        <v>6000</v>
      </c>
      <c r="AF876">
        <v>1</v>
      </c>
      <c r="AG876">
        <v>0</v>
      </c>
      <c r="AH876" s="74">
        <v>0</v>
      </c>
      <c r="AJ876" s="74">
        <f t="shared" si="184"/>
        <v>0</v>
      </c>
      <c r="AK876" s="74">
        <f t="shared" si="178"/>
        <v>6000</v>
      </c>
      <c r="AL876" t="str">
        <f t="shared" si="185"/>
        <v>N</v>
      </c>
      <c r="AN876" t="s">
        <v>80</v>
      </c>
      <c r="AO876" t="s">
        <v>79</v>
      </c>
      <c r="AP876" t="str">
        <f t="shared" si="186"/>
        <v>92</v>
      </c>
      <c r="AQ876" s="145" t="s">
        <v>1826</v>
      </c>
      <c r="AR876" t="str">
        <f t="shared" si="187"/>
        <v>1-Adjusted Base Budget</v>
      </c>
      <c r="AS876" s="145" t="s">
        <v>1827</v>
      </c>
      <c r="AT876" t="s">
        <v>213</v>
      </c>
      <c r="AV876" t="str">
        <f t="shared" si="181"/>
        <v>VPPF</v>
      </c>
      <c r="AW876" t="str">
        <f t="shared" si="180"/>
        <v>VP AND CHIEF FINANCIAL OFFICER</v>
      </c>
    </row>
    <row r="877" spans="1:49">
      <c r="A877" s="59">
        <v>2018</v>
      </c>
      <c r="B877" t="s">
        <v>137</v>
      </c>
      <c r="C877" t="s">
        <v>814</v>
      </c>
      <c r="D877" t="s">
        <v>815</v>
      </c>
      <c r="E877" t="s">
        <v>816</v>
      </c>
      <c r="F877" t="s">
        <v>823</v>
      </c>
      <c r="G877" t="s">
        <v>824</v>
      </c>
      <c r="H877" t="s">
        <v>815</v>
      </c>
      <c r="I877" s="170" t="s">
        <v>78</v>
      </c>
      <c r="J877" t="s">
        <v>79</v>
      </c>
      <c r="K877" t="s">
        <v>214</v>
      </c>
      <c r="L877" t="s">
        <v>472</v>
      </c>
      <c r="M877" t="s">
        <v>473</v>
      </c>
      <c r="N877" t="s">
        <v>217</v>
      </c>
      <c r="O877" t="s">
        <v>263</v>
      </c>
      <c r="P877" t="s">
        <v>465</v>
      </c>
      <c r="Q877" t="s">
        <v>466</v>
      </c>
      <c r="R877" t="s">
        <v>467</v>
      </c>
      <c r="S877" t="s">
        <v>338</v>
      </c>
      <c r="T877" t="s">
        <v>339</v>
      </c>
      <c r="U877" s="61" t="s">
        <v>340</v>
      </c>
      <c r="V877" t="s">
        <v>249</v>
      </c>
      <c r="W877" t="s">
        <v>263</v>
      </c>
      <c r="X877" s="59">
        <v>2000</v>
      </c>
      <c r="Y877" s="59">
        <v>2000</v>
      </c>
      <c r="AA877" s="146" t="str">
        <f t="shared" si="189"/>
        <v>EX</v>
      </c>
      <c r="AB877" s="146">
        <f t="shared" si="179"/>
        <v>0</v>
      </c>
      <c r="AC877" t="str">
        <f t="shared" si="182"/>
        <v>EX</v>
      </c>
      <c r="AD877" s="74">
        <f t="shared" si="183"/>
        <v>2000</v>
      </c>
      <c r="AE877" s="74">
        <f t="shared" si="188"/>
        <v>2000</v>
      </c>
      <c r="AF877">
        <v>1</v>
      </c>
      <c r="AG877">
        <v>0</v>
      </c>
      <c r="AH877" s="74">
        <v>0</v>
      </c>
      <c r="AJ877" s="74">
        <f t="shared" si="184"/>
        <v>0</v>
      </c>
      <c r="AK877" s="74">
        <f t="shared" si="178"/>
        <v>2000</v>
      </c>
      <c r="AL877" t="str">
        <f t="shared" si="185"/>
        <v>N</v>
      </c>
      <c r="AN877" t="s">
        <v>80</v>
      </c>
      <c r="AO877" t="s">
        <v>79</v>
      </c>
      <c r="AP877" t="str">
        <f t="shared" si="186"/>
        <v>92</v>
      </c>
      <c r="AQ877" s="145" t="s">
        <v>1826</v>
      </c>
      <c r="AR877" t="str">
        <f t="shared" si="187"/>
        <v>1-Adjusted Base Budget</v>
      </c>
      <c r="AS877" s="145" t="s">
        <v>1827</v>
      </c>
      <c r="AT877" t="s">
        <v>213</v>
      </c>
      <c r="AV877" t="str">
        <f t="shared" si="181"/>
        <v>VPPF</v>
      </c>
      <c r="AW877" t="str">
        <f t="shared" si="180"/>
        <v>VP AND CHIEF FINANCIAL OFFICER</v>
      </c>
    </row>
    <row r="878" spans="1:49">
      <c r="A878" s="59">
        <v>2018</v>
      </c>
      <c r="B878" t="s">
        <v>137</v>
      </c>
      <c r="C878" t="s">
        <v>814</v>
      </c>
      <c r="D878" t="s">
        <v>815</v>
      </c>
      <c r="E878" t="s">
        <v>816</v>
      </c>
      <c r="F878" t="s">
        <v>825</v>
      </c>
      <c r="G878" t="s">
        <v>826</v>
      </c>
      <c r="H878" t="s">
        <v>815</v>
      </c>
      <c r="I878" s="170" t="s">
        <v>78</v>
      </c>
      <c r="J878" t="s">
        <v>79</v>
      </c>
      <c r="K878" t="s">
        <v>214</v>
      </c>
      <c r="L878" t="s">
        <v>472</v>
      </c>
      <c r="M878" t="s">
        <v>473</v>
      </c>
      <c r="N878" t="s">
        <v>217</v>
      </c>
      <c r="O878" t="s">
        <v>263</v>
      </c>
      <c r="P878" t="s">
        <v>465</v>
      </c>
      <c r="Q878" t="s">
        <v>466</v>
      </c>
      <c r="R878" t="s">
        <v>467</v>
      </c>
      <c r="S878" t="s">
        <v>338</v>
      </c>
      <c r="T878" t="s">
        <v>339</v>
      </c>
      <c r="U878" s="61" t="s">
        <v>340</v>
      </c>
      <c r="V878" t="s">
        <v>249</v>
      </c>
      <c r="W878" t="s">
        <v>263</v>
      </c>
      <c r="X878" s="59">
        <v>500</v>
      </c>
      <c r="Y878" s="59">
        <v>500</v>
      </c>
      <c r="AA878" s="146" t="str">
        <f t="shared" si="189"/>
        <v>EX</v>
      </c>
      <c r="AB878" s="146">
        <f t="shared" si="179"/>
        <v>0</v>
      </c>
      <c r="AC878" t="str">
        <f t="shared" si="182"/>
        <v>EX</v>
      </c>
      <c r="AD878" s="74">
        <f t="shared" si="183"/>
        <v>500</v>
      </c>
      <c r="AE878" s="74">
        <f t="shared" si="188"/>
        <v>500</v>
      </c>
      <c r="AF878">
        <v>1</v>
      </c>
      <c r="AG878">
        <v>0</v>
      </c>
      <c r="AH878" s="74">
        <v>0</v>
      </c>
      <c r="AJ878" s="74">
        <f t="shared" si="184"/>
        <v>0</v>
      </c>
      <c r="AK878" s="74">
        <f t="shared" si="178"/>
        <v>500</v>
      </c>
      <c r="AL878" t="str">
        <f t="shared" si="185"/>
        <v>N</v>
      </c>
      <c r="AN878" t="s">
        <v>80</v>
      </c>
      <c r="AO878" t="s">
        <v>79</v>
      </c>
      <c r="AP878" t="str">
        <f t="shared" si="186"/>
        <v>92</v>
      </c>
      <c r="AQ878" s="145" t="s">
        <v>1826</v>
      </c>
      <c r="AR878" t="str">
        <f t="shared" si="187"/>
        <v>1-Adjusted Base Budget</v>
      </c>
      <c r="AS878" s="145" t="s">
        <v>1827</v>
      </c>
      <c r="AT878" t="s">
        <v>213</v>
      </c>
      <c r="AV878" t="str">
        <f t="shared" si="181"/>
        <v>VPPF</v>
      </c>
      <c r="AW878" t="str">
        <f t="shared" si="180"/>
        <v>VP AND CHIEF FINANCIAL OFFICER</v>
      </c>
    </row>
    <row r="879" spans="1:49">
      <c r="A879" s="59">
        <v>2018</v>
      </c>
      <c r="B879" t="s">
        <v>137</v>
      </c>
      <c r="C879" t="s">
        <v>814</v>
      </c>
      <c r="D879" t="s">
        <v>815</v>
      </c>
      <c r="E879" t="s">
        <v>816</v>
      </c>
      <c r="F879" t="s">
        <v>827</v>
      </c>
      <c r="G879" t="s">
        <v>828</v>
      </c>
      <c r="H879" t="s">
        <v>815</v>
      </c>
      <c r="I879" s="170" t="s">
        <v>78</v>
      </c>
      <c r="J879" t="s">
        <v>79</v>
      </c>
      <c r="K879" t="s">
        <v>214</v>
      </c>
      <c r="L879" t="s">
        <v>472</v>
      </c>
      <c r="M879" t="s">
        <v>473</v>
      </c>
      <c r="N879" t="s">
        <v>217</v>
      </c>
      <c r="O879" t="s">
        <v>263</v>
      </c>
      <c r="P879" t="s">
        <v>465</v>
      </c>
      <c r="Q879" t="s">
        <v>466</v>
      </c>
      <c r="R879" t="s">
        <v>467</v>
      </c>
      <c r="S879" t="s">
        <v>338</v>
      </c>
      <c r="T879" t="s">
        <v>339</v>
      </c>
      <c r="U879" s="61" t="s">
        <v>340</v>
      </c>
      <c r="V879" t="s">
        <v>249</v>
      </c>
      <c r="W879" t="s">
        <v>263</v>
      </c>
      <c r="X879" s="59">
        <v>2000</v>
      </c>
      <c r="Y879" s="59">
        <v>2000</v>
      </c>
      <c r="AA879" s="146" t="str">
        <f t="shared" si="189"/>
        <v>EX</v>
      </c>
      <c r="AB879" s="146">
        <f t="shared" si="179"/>
        <v>0</v>
      </c>
      <c r="AC879" t="str">
        <f t="shared" si="182"/>
        <v>EX</v>
      </c>
      <c r="AD879" s="74">
        <f t="shared" si="183"/>
        <v>2000</v>
      </c>
      <c r="AE879" s="74">
        <f t="shared" si="188"/>
        <v>2000</v>
      </c>
      <c r="AF879">
        <v>1</v>
      </c>
      <c r="AG879">
        <v>0</v>
      </c>
      <c r="AH879" s="74">
        <v>0</v>
      </c>
      <c r="AJ879" s="74">
        <f t="shared" si="184"/>
        <v>0</v>
      </c>
      <c r="AK879" s="74">
        <f t="shared" si="178"/>
        <v>2000</v>
      </c>
      <c r="AL879" t="str">
        <f t="shared" si="185"/>
        <v>N</v>
      </c>
      <c r="AN879" t="s">
        <v>80</v>
      </c>
      <c r="AO879" t="s">
        <v>79</v>
      </c>
      <c r="AP879" t="str">
        <f t="shared" si="186"/>
        <v>92</v>
      </c>
      <c r="AQ879" s="145" t="s">
        <v>1826</v>
      </c>
      <c r="AR879" t="str">
        <f t="shared" si="187"/>
        <v>1-Adjusted Base Budget</v>
      </c>
      <c r="AS879" s="145" t="s">
        <v>1827</v>
      </c>
      <c r="AT879" t="s">
        <v>213</v>
      </c>
      <c r="AV879" t="str">
        <f t="shared" si="181"/>
        <v>VPPF</v>
      </c>
      <c r="AW879" t="str">
        <f t="shared" si="180"/>
        <v>VP AND CHIEF FINANCIAL OFFICER</v>
      </c>
    </row>
    <row r="880" spans="1:49">
      <c r="A880" s="59">
        <v>2018</v>
      </c>
      <c r="B880" t="s">
        <v>137</v>
      </c>
      <c r="C880" t="s">
        <v>814</v>
      </c>
      <c r="D880" t="s">
        <v>815</v>
      </c>
      <c r="E880" t="s">
        <v>816</v>
      </c>
      <c r="F880" t="s">
        <v>228</v>
      </c>
      <c r="H880" t="s">
        <v>815</v>
      </c>
      <c r="I880" s="170" t="s">
        <v>78</v>
      </c>
      <c r="J880" t="s">
        <v>79</v>
      </c>
      <c r="K880" t="s">
        <v>214</v>
      </c>
      <c r="L880" t="s">
        <v>695</v>
      </c>
      <c r="M880" t="s">
        <v>696</v>
      </c>
      <c r="N880" t="s">
        <v>217</v>
      </c>
      <c r="O880" t="s">
        <v>263</v>
      </c>
      <c r="P880" t="s">
        <v>379</v>
      </c>
      <c r="Q880" t="s">
        <v>379</v>
      </c>
      <c r="R880" t="s">
        <v>380</v>
      </c>
      <c r="S880" t="s">
        <v>264</v>
      </c>
      <c r="T880" t="s">
        <v>265</v>
      </c>
      <c r="U880" s="61" t="s">
        <v>266</v>
      </c>
      <c r="V880" t="s">
        <v>249</v>
      </c>
      <c r="W880" t="s">
        <v>263</v>
      </c>
      <c r="X880" s="59">
        <v>12615</v>
      </c>
      <c r="Y880" s="59">
        <v>12615</v>
      </c>
      <c r="AA880" s="146" t="str">
        <f t="shared" si="189"/>
        <v>EX</v>
      </c>
      <c r="AB880" s="146">
        <f t="shared" si="179"/>
        <v>0</v>
      </c>
      <c r="AC880" t="str">
        <f t="shared" si="182"/>
        <v>EX</v>
      </c>
      <c r="AD880" s="74">
        <f t="shared" si="183"/>
        <v>12615</v>
      </c>
      <c r="AE880" s="74">
        <f t="shared" si="188"/>
        <v>12615</v>
      </c>
      <c r="AF880">
        <v>1</v>
      </c>
      <c r="AG880">
        <v>0</v>
      </c>
      <c r="AH880" s="74">
        <v>0</v>
      </c>
      <c r="AJ880" s="74">
        <f t="shared" si="184"/>
        <v>0</v>
      </c>
      <c r="AK880" s="74">
        <f t="shared" si="178"/>
        <v>12615</v>
      </c>
      <c r="AL880" t="str">
        <f t="shared" si="185"/>
        <v>N</v>
      </c>
      <c r="AN880" t="s">
        <v>80</v>
      </c>
      <c r="AO880" t="s">
        <v>79</v>
      </c>
      <c r="AP880" t="str">
        <f t="shared" si="186"/>
        <v>92</v>
      </c>
      <c r="AQ880" s="145" t="s">
        <v>1826</v>
      </c>
      <c r="AR880" t="str">
        <f t="shared" si="187"/>
        <v>1-Adjusted Base Budget</v>
      </c>
      <c r="AS880" s="145" t="s">
        <v>1827</v>
      </c>
      <c r="AT880" t="s">
        <v>213</v>
      </c>
      <c r="AV880" t="str">
        <f t="shared" si="181"/>
        <v>VPPF</v>
      </c>
      <c r="AW880" t="str">
        <f t="shared" si="180"/>
        <v>VP AND CHIEF FINANCIAL OFFICER</v>
      </c>
    </row>
    <row r="881" spans="1:49">
      <c r="A881" s="59">
        <v>2018</v>
      </c>
      <c r="B881" t="s">
        <v>137</v>
      </c>
      <c r="C881" t="s">
        <v>814</v>
      </c>
      <c r="D881" t="s">
        <v>815</v>
      </c>
      <c r="E881" t="s">
        <v>816</v>
      </c>
      <c r="F881" t="s">
        <v>823</v>
      </c>
      <c r="G881" t="s">
        <v>824</v>
      </c>
      <c r="H881" t="s">
        <v>815</v>
      </c>
      <c r="I881" s="170" t="s">
        <v>78</v>
      </c>
      <c r="J881" t="s">
        <v>79</v>
      </c>
      <c r="K881" t="s">
        <v>214</v>
      </c>
      <c r="L881" t="s">
        <v>695</v>
      </c>
      <c r="M881" t="s">
        <v>696</v>
      </c>
      <c r="N881" t="s">
        <v>217</v>
      </c>
      <c r="O881" t="s">
        <v>263</v>
      </c>
      <c r="P881" t="s">
        <v>379</v>
      </c>
      <c r="Q881" t="s">
        <v>379</v>
      </c>
      <c r="R881" t="s">
        <v>380</v>
      </c>
      <c r="S881" t="s">
        <v>264</v>
      </c>
      <c r="T881" t="s">
        <v>265</v>
      </c>
      <c r="U881" s="61" t="s">
        <v>266</v>
      </c>
      <c r="V881" t="s">
        <v>249</v>
      </c>
      <c r="W881" t="s">
        <v>263</v>
      </c>
      <c r="X881" s="59">
        <v>532</v>
      </c>
      <c r="Y881" s="59">
        <v>532</v>
      </c>
      <c r="AA881" s="146" t="str">
        <f t="shared" si="189"/>
        <v>EX</v>
      </c>
      <c r="AB881" s="146">
        <f t="shared" si="179"/>
        <v>0</v>
      </c>
      <c r="AC881" t="str">
        <f t="shared" si="182"/>
        <v>EX</v>
      </c>
      <c r="AD881" s="74">
        <f t="shared" si="183"/>
        <v>532</v>
      </c>
      <c r="AE881" s="74">
        <f t="shared" si="188"/>
        <v>532</v>
      </c>
      <c r="AF881">
        <v>1</v>
      </c>
      <c r="AG881">
        <v>0</v>
      </c>
      <c r="AH881" s="74">
        <v>0</v>
      </c>
      <c r="AJ881" s="74">
        <f t="shared" si="184"/>
        <v>0</v>
      </c>
      <c r="AK881" s="74">
        <f t="shared" si="178"/>
        <v>532</v>
      </c>
      <c r="AL881" t="str">
        <f t="shared" si="185"/>
        <v>N</v>
      </c>
      <c r="AN881" t="s">
        <v>80</v>
      </c>
      <c r="AO881" t="s">
        <v>79</v>
      </c>
      <c r="AP881" t="str">
        <f t="shared" si="186"/>
        <v>92</v>
      </c>
      <c r="AQ881" s="145" t="s">
        <v>1826</v>
      </c>
      <c r="AR881" t="str">
        <f t="shared" si="187"/>
        <v>1-Adjusted Base Budget</v>
      </c>
      <c r="AS881" s="145" t="s">
        <v>1827</v>
      </c>
      <c r="AT881" t="s">
        <v>213</v>
      </c>
      <c r="AV881" t="str">
        <f t="shared" si="181"/>
        <v>VPPF</v>
      </c>
      <c r="AW881" t="str">
        <f t="shared" si="180"/>
        <v>VP AND CHIEF FINANCIAL OFFICER</v>
      </c>
    </row>
    <row r="882" spans="1:49">
      <c r="A882" s="59">
        <v>2018</v>
      </c>
      <c r="B882" t="s">
        <v>137</v>
      </c>
      <c r="C882" t="s">
        <v>814</v>
      </c>
      <c r="D882" t="s">
        <v>815</v>
      </c>
      <c r="E882" t="s">
        <v>816</v>
      </c>
      <c r="F882" t="s">
        <v>825</v>
      </c>
      <c r="G882" t="s">
        <v>826</v>
      </c>
      <c r="H882" t="s">
        <v>815</v>
      </c>
      <c r="I882" s="170" t="s">
        <v>78</v>
      </c>
      <c r="J882" t="s">
        <v>79</v>
      </c>
      <c r="K882" t="s">
        <v>214</v>
      </c>
      <c r="L882" t="s">
        <v>695</v>
      </c>
      <c r="M882" t="s">
        <v>696</v>
      </c>
      <c r="N882" t="s">
        <v>217</v>
      </c>
      <c r="O882" t="s">
        <v>263</v>
      </c>
      <c r="P882" t="s">
        <v>379</v>
      </c>
      <c r="Q882" t="s">
        <v>379</v>
      </c>
      <c r="R882" t="s">
        <v>380</v>
      </c>
      <c r="S882" t="s">
        <v>264</v>
      </c>
      <c r="T882" t="s">
        <v>265</v>
      </c>
      <c r="U882" s="61" t="s">
        <v>266</v>
      </c>
      <c r="V882" t="s">
        <v>249</v>
      </c>
      <c r="W882" t="s">
        <v>263</v>
      </c>
      <c r="X882" s="59">
        <v>500</v>
      </c>
      <c r="Y882" s="59">
        <v>500</v>
      </c>
      <c r="AA882" s="146" t="str">
        <f t="shared" si="189"/>
        <v>EX</v>
      </c>
      <c r="AB882" s="146">
        <f t="shared" si="179"/>
        <v>0</v>
      </c>
      <c r="AC882" t="str">
        <f t="shared" si="182"/>
        <v>EX</v>
      </c>
      <c r="AD882" s="74">
        <f t="shared" si="183"/>
        <v>500</v>
      </c>
      <c r="AE882" s="74">
        <f t="shared" si="188"/>
        <v>500</v>
      </c>
      <c r="AF882">
        <v>1</v>
      </c>
      <c r="AG882">
        <v>0</v>
      </c>
      <c r="AH882" s="74">
        <v>0</v>
      </c>
      <c r="AJ882" s="74">
        <f t="shared" si="184"/>
        <v>0</v>
      </c>
      <c r="AK882" s="74">
        <f t="shared" si="178"/>
        <v>500</v>
      </c>
      <c r="AL882" t="str">
        <f t="shared" si="185"/>
        <v>N</v>
      </c>
      <c r="AN882" t="s">
        <v>80</v>
      </c>
      <c r="AO882" t="s">
        <v>79</v>
      </c>
      <c r="AP882" t="str">
        <f t="shared" si="186"/>
        <v>92</v>
      </c>
      <c r="AQ882" s="145" t="s">
        <v>1826</v>
      </c>
      <c r="AR882" t="str">
        <f t="shared" si="187"/>
        <v>1-Adjusted Base Budget</v>
      </c>
      <c r="AS882" s="145" t="s">
        <v>1827</v>
      </c>
      <c r="AT882" t="s">
        <v>213</v>
      </c>
      <c r="AV882" t="str">
        <f t="shared" si="181"/>
        <v>VPPF</v>
      </c>
      <c r="AW882" t="str">
        <f t="shared" si="180"/>
        <v>VP AND CHIEF FINANCIAL OFFICER</v>
      </c>
    </row>
    <row r="883" spans="1:49">
      <c r="A883" s="59">
        <v>2018</v>
      </c>
      <c r="B883" t="s">
        <v>137</v>
      </c>
      <c r="C883" t="s">
        <v>814</v>
      </c>
      <c r="D883" t="s">
        <v>815</v>
      </c>
      <c r="E883" t="s">
        <v>816</v>
      </c>
      <c r="F883" t="s">
        <v>827</v>
      </c>
      <c r="G883" t="s">
        <v>828</v>
      </c>
      <c r="H883" t="s">
        <v>815</v>
      </c>
      <c r="I883" s="170" t="s">
        <v>78</v>
      </c>
      <c r="J883" t="s">
        <v>79</v>
      </c>
      <c r="K883" t="s">
        <v>214</v>
      </c>
      <c r="L883" t="s">
        <v>695</v>
      </c>
      <c r="M883" t="s">
        <v>696</v>
      </c>
      <c r="N883" t="s">
        <v>217</v>
      </c>
      <c r="O883" t="s">
        <v>263</v>
      </c>
      <c r="P883" t="s">
        <v>379</v>
      </c>
      <c r="Q883" t="s">
        <v>379</v>
      </c>
      <c r="R883" t="s">
        <v>380</v>
      </c>
      <c r="S883" t="s">
        <v>264</v>
      </c>
      <c r="T883" t="s">
        <v>265</v>
      </c>
      <c r="U883" s="61" t="s">
        <v>266</v>
      </c>
      <c r="V883" t="s">
        <v>249</v>
      </c>
      <c r="W883" t="s">
        <v>263</v>
      </c>
      <c r="X883" s="59">
        <v>500</v>
      </c>
      <c r="Y883" s="59">
        <v>500</v>
      </c>
      <c r="AA883" s="146" t="str">
        <f t="shared" si="189"/>
        <v>EX</v>
      </c>
      <c r="AB883" s="146">
        <f t="shared" si="179"/>
        <v>0</v>
      </c>
      <c r="AC883" t="str">
        <f t="shared" si="182"/>
        <v>EX</v>
      </c>
      <c r="AD883" s="74">
        <f t="shared" si="183"/>
        <v>500</v>
      </c>
      <c r="AE883" s="74">
        <f t="shared" si="188"/>
        <v>500</v>
      </c>
      <c r="AF883">
        <v>1</v>
      </c>
      <c r="AG883">
        <v>0</v>
      </c>
      <c r="AH883" s="74">
        <v>0</v>
      </c>
      <c r="AJ883" s="74">
        <f t="shared" si="184"/>
        <v>0</v>
      </c>
      <c r="AK883" s="74">
        <f t="shared" ref="AK883:AK946" si="190">AE883 +AJ883</f>
        <v>500</v>
      </c>
      <c r="AL883" t="str">
        <f t="shared" si="185"/>
        <v>N</v>
      </c>
      <c r="AN883" t="s">
        <v>80</v>
      </c>
      <c r="AO883" t="s">
        <v>79</v>
      </c>
      <c r="AP883" t="str">
        <f t="shared" si="186"/>
        <v>92</v>
      </c>
      <c r="AQ883" s="145" t="s">
        <v>1826</v>
      </c>
      <c r="AR883" t="str">
        <f t="shared" si="187"/>
        <v>1-Adjusted Base Budget</v>
      </c>
      <c r="AS883" s="145" t="s">
        <v>1827</v>
      </c>
      <c r="AT883" t="s">
        <v>213</v>
      </c>
      <c r="AV883" t="str">
        <f t="shared" si="181"/>
        <v>VPPF</v>
      </c>
      <c r="AW883" t="str">
        <f t="shared" si="180"/>
        <v>VP AND CHIEF FINANCIAL OFFICER</v>
      </c>
    </row>
    <row r="884" spans="1:49">
      <c r="A884" s="59">
        <v>2018</v>
      </c>
      <c r="B884" t="s">
        <v>137</v>
      </c>
      <c r="C884" t="s">
        <v>814</v>
      </c>
      <c r="D884" t="s">
        <v>815</v>
      </c>
      <c r="E884" t="s">
        <v>816</v>
      </c>
      <c r="F884" t="s">
        <v>831</v>
      </c>
      <c r="G884" t="s">
        <v>832</v>
      </c>
      <c r="H884" t="s">
        <v>815</v>
      </c>
      <c r="I884" s="170" t="s">
        <v>78</v>
      </c>
      <c r="J884" t="s">
        <v>79</v>
      </c>
      <c r="K884" t="s">
        <v>214</v>
      </c>
      <c r="L884" t="s">
        <v>695</v>
      </c>
      <c r="M884" t="s">
        <v>696</v>
      </c>
      <c r="N884" t="s">
        <v>217</v>
      </c>
      <c r="O884" t="s">
        <v>263</v>
      </c>
      <c r="P884" t="s">
        <v>379</v>
      </c>
      <c r="Q884" t="s">
        <v>379</v>
      </c>
      <c r="R884" t="s">
        <v>380</v>
      </c>
      <c r="S884" t="s">
        <v>264</v>
      </c>
      <c r="T884" t="s">
        <v>265</v>
      </c>
      <c r="U884" s="61" t="s">
        <v>266</v>
      </c>
      <c r="V884" t="s">
        <v>249</v>
      </c>
      <c r="W884" t="s">
        <v>263</v>
      </c>
      <c r="X884" s="59">
        <v>1500</v>
      </c>
      <c r="Y884" s="59">
        <v>1500</v>
      </c>
      <c r="AA884" s="146" t="str">
        <f t="shared" si="189"/>
        <v>EX</v>
      </c>
      <c r="AB884" s="146">
        <f t="shared" si="179"/>
        <v>0</v>
      </c>
      <c r="AC884" t="str">
        <f t="shared" si="182"/>
        <v>EX</v>
      </c>
      <c r="AD884" s="74">
        <f t="shared" si="183"/>
        <v>1500</v>
      </c>
      <c r="AE884" s="74">
        <f t="shared" si="188"/>
        <v>1500</v>
      </c>
      <c r="AF884">
        <v>1</v>
      </c>
      <c r="AG884">
        <v>0</v>
      </c>
      <c r="AH884" s="74">
        <v>0</v>
      </c>
      <c r="AJ884" s="74">
        <f t="shared" si="184"/>
        <v>0</v>
      </c>
      <c r="AK884" s="74">
        <f t="shared" si="190"/>
        <v>1500</v>
      </c>
      <c r="AL884" t="str">
        <f t="shared" si="185"/>
        <v>N</v>
      </c>
      <c r="AN884" t="s">
        <v>80</v>
      </c>
      <c r="AO884" t="s">
        <v>79</v>
      </c>
      <c r="AP884" t="str">
        <f t="shared" si="186"/>
        <v>92</v>
      </c>
      <c r="AQ884" s="145" t="s">
        <v>1826</v>
      </c>
      <c r="AR884" t="str">
        <f t="shared" si="187"/>
        <v>1-Adjusted Base Budget</v>
      </c>
      <c r="AS884" s="145" t="s">
        <v>1827</v>
      </c>
      <c r="AT884" t="s">
        <v>213</v>
      </c>
      <c r="AV884" t="str">
        <f t="shared" si="181"/>
        <v>VPPF</v>
      </c>
      <c r="AW884" t="str">
        <f t="shared" si="180"/>
        <v>VP AND CHIEF FINANCIAL OFFICER</v>
      </c>
    </row>
    <row r="885" spans="1:49">
      <c r="A885" s="59">
        <v>2018</v>
      </c>
      <c r="B885" t="s">
        <v>137</v>
      </c>
      <c r="C885" t="s">
        <v>814</v>
      </c>
      <c r="D885" t="s">
        <v>815</v>
      </c>
      <c r="E885" t="s">
        <v>816</v>
      </c>
      <c r="F885" t="s">
        <v>228</v>
      </c>
      <c r="H885" t="s">
        <v>815</v>
      </c>
      <c r="I885" s="170" t="s">
        <v>78</v>
      </c>
      <c r="J885" t="s">
        <v>79</v>
      </c>
      <c r="K885" t="s">
        <v>214</v>
      </c>
      <c r="L885" t="s">
        <v>350</v>
      </c>
      <c r="M885" t="s">
        <v>351</v>
      </c>
      <c r="N885" t="s">
        <v>217</v>
      </c>
      <c r="O885" t="s">
        <v>263</v>
      </c>
      <c r="P885" t="s">
        <v>352</v>
      </c>
      <c r="Q885" t="s">
        <v>353</v>
      </c>
      <c r="R885" t="s">
        <v>354</v>
      </c>
      <c r="S885" t="s">
        <v>264</v>
      </c>
      <c r="T885" t="s">
        <v>265</v>
      </c>
      <c r="U885" s="61" t="s">
        <v>266</v>
      </c>
      <c r="V885" t="s">
        <v>249</v>
      </c>
      <c r="W885" t="s">
        <v>263</v>
      </c>
      <c r="X885" s="59">
        <v>1000</v>
      </c>
      <c r="Y885" s="59">
        <v>1000</v>
      </c>
      <c r="AA885" s="146" t="str">
        <f t="shared" si="189"/>
        <v>EX</v>
      </c>
      <c r="AB885" s="146">
        <f t="shared" ref="AB885:AB948" si="191">IF(O885 =AA885,Z885,"10cr")</f>
        <v>0</v>
      </c>
      <c r="AC885" t="str">
        <f t="shared" si="182"/>
        <v>EX</v>
      </c>
      <c r="AD885" s="74">
        <f t="shared" si="183"/>
        <v>1000</v>
      </c>
      <c r="AE885" s="74">
        <f t="shared" si="188"/>
        <v>1000</v>
      </c>
      <c r="AF885">
        <v>1</v>
      </c>
      <c r="AG885">
        <v>0</v>
      </c>
      <c r="AH885" s="74">
        <v>0</v>
      </c>
      <c r="AJ885" s="74">
        <f t="shared" si="184"/>
        <v>0</v>
      </c>
      <c r="AK885" s="74">
        <f t="shared" si="190"/>
        <v>1000</v>
      </c>
      <c r="AL885" t="str">
        <f t="shared" si="185"/>
        <v>N</v>
      </c>
      <c r="AN885" t="s">
        <v>80</v>
      </c>
      <c r="AO885" t="s">
        <v>79</v>
      </c>
      <c r="AP885" t="str">
        <f t="shared" si="186"/>
        <v>92</v>
      </c>
      <c r="AQ885" s="145" t="s">
        <v>1826</v>
      </c>
      <c r="AR885" t="str">
        <f t="shared" si="187"/>
        <v>1-Adjusted Base Budget</v>
      </c>
      <c r="AS885" s="145" t="s">
        <v>1827</v>
      </c>
      <c r="AT885" t="s">
        <v>213</v>
      </c>
      <c r="AV885" t="str">
        <f t="shared" si="181"/>
        <v>VPPF</v>
      </c>
      <c r="AW885" t="str">
        <f t="shared" si="180"/>
        <v>VP AND CHIEF FINANCIAL OFFICER</v>
      </c>
    </row>
    <row r="886" spans="1:49">
      <c r="A886" s="59">
        <v>2018</v>
      </c>
      <c r="B886" t="s">
        <v>137</v>
      </c>
      <c r="C886" t="s">
        <v>814</v>
      </c>
      <c r="D886" t="s">
        <v>815</v>
      </c>
      <c r="E886" t="s">
        <v>816</v>
      </c>
      <c r="F886" t="s">
        <v>819</v>
      </c>
      <c r="G886" t="s">
        <v>820</v>
      </c>
      <c r="H886" t="s">
        <v>815</v>
      </c>
      <c r="I886" s="170" t="s">
        <v>78</v>
      </c>
      <c r="J886" t="s">
        <v>79</v>
      </c>
      <c r="K886" t="s">
        <v>214</v>
      </c>
      <c r="L886" t="s">
        <v>350</v>
      </c>
      <c r="M886" t="s">
        <v>351</v>
      </c>
      <c r="N886" t="s">
        <v>217</v>
      </c>
      <c r="O886" t="s">
        <v>263</v>
      </c>
      <c r="P886" t="s">
        <v>352</v>
      </c>
      <c r="Q886" t="s">
        <v>353</v>
      </c>
      <c r="R886" t="s">
        <v>354</v>
      </c>
      <c r="S886" t="s">
        <v>264</v>
      </c>
      <c r="T886" t="s">
        <v>265</v>
      </c>
      <c r="U886" s="61" t="s">
        <v>266</v>
      </c>
      <c r="V886" t="s">
        <v>249</v>
      </c>
      <c r="W886" t="s">
        <v>263</v>
      </c>
      <c r="X886" s="59">
        <v>449</v>
      </c>
      <c r="Y886" s="59">
        <v>449</v>
      </c>
      <c r="AA886" s="146" t="str">
        <f t="shared" si="189"/>
        <v>EX</v>
      </c>
      <c r="AB886" s="146">
        <f t="shared" si="191"/>
        <v>0</v>
      </c>
      <c r="AC886" t="str">
        <f t="shared" si="182"/>
        <v>EX</v>
      </c>
      <c r="AD886" s="74">
        <f t="shared" si="183"/>
        <v>449</v>
      </c>
      <c r="AE886" s="74">
        <f t="shared" si="188"/>
        <v>449</v>
      </c>
      <c r="AF886">
        <v>1</v>
      </c>
      <c r="AG886">
        <v>0</v>
      </c>
      <c r="AH886" s="74">
        <v>0</v>
      </c>
      <c r="AJ886" s="74">
        <f t="shared" si="184"/>
        <v>0</v>
      </c>
      <c r="AK886" s="74">
        <f t="shared" si="190"/>
        <v>449</v>
      </c>
      <c r="AL886" t="str">
        <f t="shared" si="185"/>
        <v>N</v>
      </c>
      <c r="AN886" t="s">
        <v>80</v>
      </c>
      <c r="AO886" t="s">
        <v>79</v>
      </c>
      <c r="AP886" t="str">
        <f t="shared" si="186"/>
        <v>92</v>
      </c>
      <c r="AQ886" s="145" t="s">
        <v>1826</v>
      </c>
      <c r="AR886" t="str">
        <f t="shared" si="187"/>
        <v>1-Adjusted Base Budget</v>
      </c>
      <c r="AS886" s="145" t="s">
        <v>1827</v>
      </c>
      <c r="AT886" t="s">
        <v>213</v>
      </c>
      <c r="AV886" t="str">
        <f t="shared" si="181"/>
        <v>VPPF</v>
      </c>
      <c r="AW886" t="str">
        <f t="shared" si="180"/>
        <v>VP AND CHIEF FINANCIAL OFFICER</v>
      </c>
    </row>
    <row r="887" spans="1:49">
      <c r="A887" s="59">
        <v>2018</v>
      </c>
      <c r="B887" t="s">
        <v>137</v>
      </c>
      <c r="C887" t="s">
        <v>814</v>
      </c>
      <c r="D887" t="s">
        <v>815</v>
      </c>
      <c r="E887" t="s">
        <v>816</v>
      </c>
      <c r="F887" t="s">
        <v>823</v>
      </c>
      <c r="G887" t="s">
        <v>824</v>
      </c>
      <c r="H887" t="s">
        <v>815</v>
      </c>
      <c r="I887" s="170" t="s">
        <v>78</v>
      </c>
      <c r="J887" t="s">
        <v>79</v>
      </c>
      <c r="K887" t="s">
        <v>214</v>
      </c>
      <c r="L887" t="s">
        <v>350</v>
      </c>
      <c r="M887" t="s">
        <v>351</v>
      </c>
      <c r="N887" t="s">
        <v>217</v>
      </c>
      <c r="O887" t="s">
        <v>263</v>
      </c>
      <c r="P887" t="s">
        <v>352</v>
      </c>
      <c r="Q887" t="s">
        <v>353</v>
      </c>
      <c r="R887" t="s">
        <v>354</v>
      </c>
      <c r="S887" t="s">
        <v>264</v>
      </c>
      <c r="T887" t="s">
        <v>265</v>
      </c>
      <c r="U887" s="61" t="s">
        <v>266</v>
      </c>
      <c r="V887" t="s">
        <v>249</v>
      </c>
      <c r="W887" t="s">
        <v>263</v>
      </c>
      <c r="X887" s="59">
        <v>800</v>
      </c>
      <c r="Y887" s="59">
        <v>800</v>
      </c>
      <c r="AA887" s="146" t="str">
        <f t="shared" si="189"/>
        <v>EX</v>
      </c>
      <c r="AB887" s="146">
        <f t="shared" si="191"/>
        <v>0</v>
      </c>
      <c r="AC887" t="str">
        <f t="shared" si="182"/>
        <v>EX</v>
      </c>
      <c r="AD887" s="74">
        <f t="shared" si="183"/>
        <v>800</v>
      </c>
      <c r="AE887" s="74">
        <f t="shared" si="188"/>
        <v>800</v>
      </c>
      <c r="AF887">
        <v>1</v>
      </c>
      <c r="AG887">
        <v>0</v>
      </c>
      <c r="AH887" s="74">
        <v>0</v>
      </c>
      <c r="AJ887" s="74">
        <f t="shared" si="184"/>
        <v>0</v>
      </c>
      <c r="AK887" s="74">
        <f t="shared" si="190"/>
        <v>800</v>
      </c>
      <c r="AL887" t="str">
        <f t="shared" si="185"/>
        <v>N</v>
      </c>
      <c r="AN887" t="s">
        <v>80</v>
      </c>
      <c r="AO887" t="s">
        <v>79</v>
      </c>
      <c r="AP887" t="str">
        <f t="shared" si="186"/>
        <v>92</v>
      </c>
      <c r="AQ887" s="145" t="s">
        <v>1826</v>
      </c>
      <c r="AR887" t="str">
        <f t="shared" si="187"/>
        <v>1-Adjusted Base Budget</v>
      </c>
      <c r="AS887" s="145" t="s">
        <v>1827</v>
      </c>
      <c r="AT887" t="s">
        <v>213</v>
      </c>
      <c r="AV887" t="str">
        <f t="shared" si="181"/>
        <v>VPPF</v>
      </c>
      <c r="AW887" t="str">
        <f t="shared" si="180"/>
        <v>VP AND CHIEF FINANCIAL OFFICER</v>
      </c>
    </row>
    <row r="888" spans="1:49">
      <c r="A888" s="59">
        <v>2018</v>
      </c>
      <c r="B888" t="s">
        <v>137</v>
      </c>
      <c r="C888" t="s">
        <v>814</v>
      </c>
      <c r="D888" t="s">
        <v>815</v>
      </c>
      <c r="E888" t="s">
        <v>816</v>
      </c>
      <c r="F888" t="s">
        <v>817</v>
      </c>
      <c r="G888" t="s">
        <v>818</v>
      </c>
      <c r="H888" t="s">
        <v>815</v>
      </c>
      <c r="I888" s="170" t="s">
        <v>78</v>
      </c>
      <c r="J888" t="s">
        <v>79</v>
      </c>
      <c r="K888" t="s">
        <v>214</v>
      </c>
      <c r="L888" t="s">
        <v>350</v>
      </c>
      <c r="M888" t="s">
        <v>351</v>
      </c>
      <c r="N888" t="s">
        <v>217</v>
      </c>
      <c r="O888" t="s">
        <v>263</v>
      </c>
      <c r="P888" t="s">
        <v>352</v>
      </c>
      <c r="Q888" t="s">
        <v>353</v>
      </c>
      <c r="R888" t="s">
        <v>354</v>
      </c>
      <c r="S888" t="s">
        <v>264</v>
      </c>
      <c r="T888" t="s">
        <v>265</v>
      </c>
      <c r="U888" s="61" t="s">
        <v>266</v>
      </c>
      <c r="V888" t="s">
        <v>249</v>
      </c>
      <c r="W888" t="s">
        <v>263</v>
      </c>
      <c r="X888" s="59">
        <v>6287</v>
      </c>
      <c r="Y888" s="59">
        <v>6287</v>
      </c>
      <c r="AA888" s="146" t="str">
        <f t="shared" si="189"/>
        <v>EX</v>
      </c>
      <c r="AB888" s="146">
        <f t="shared" si="191"/>
        <v>0</v>
      </c>
      <c r="AC888" t="str">
        <f t="shared" si="182"/>
        <v>EX</v>
      </c>
      <c r="AD888" s="74">
        <f t="shared" si="183"/>
        <v>6287</v>
      </c>
      <c r="AE888" s="74">
        <f t="shared" si="188"/>
        <v>6287</v>
      </c>
      <c r="AF888">
        <v>1</v>
      </c>
      <c r="AG888">
        <v>0</v>
      </c>
      <c r="AH888" s="74">
        <v>0</v>
      </c>
      <c r="AJ888" s="74">
        <f t="shared" si="184"/>
        <v>0</v>
      </c>
      <c r="AK888" s="74">
        <f t="shared" si="190"/>
        <v>6287</v>
      </c>
      <c r="AL888" t="str">
        <f t="shared" si="185"/>
        <v>N</v>
      </c>
      <c r="AN888" t="s">
        <v>80</v>
      </c>
      <c r="AO888" t="s">
        <v>79</v>
      </c>
      <c r="AP888" t="str">
        <f t="shared" si="186"/>
        <v>92</v>
      </c>
      <c r="AQ888" s="145" t="s">
        <v>1826</v>
      </c>
      <c r="AR888" t="str">
        <f t="shared" si="187"/>
        <v>1-Adjusted Base Budget</v>
      </c>
      <c r="AS888" s="145" t="s">
        <v>1827</v>
      </c>
      <c r="AT888" t="s">
        <v>213</v>
      </c>
      <c r="AV888" t="str">
        <f t="shared" si="181"/>
        <v>VPPF</v>
      </c>
      <c r="AW888" t="str">
        <f t="shared" si="180"/>
        <v>VP AND CHIEF FINANCIAL OFFICER</v>
      </c>
    </row>
    <row r="889" spans="1:49">
      <c r="A889" s="59">
        <v>2018</v>
      </c>
      <c r="B889" t="s">
        <v>137</v>
      </c>
      <c r="C889" t="s">
        <v>814</v>
      </c>
      <c r="D889" t="s">
        <v>815</v>
      </c>
      <c r="E889" t="s">
        <v>816</v>
      </c>
      <c r="F889" t="s">
        <v>827</v>
      </c>
      <c r="G889" t="s">
        <v>828</v>
      </c>
      <c r="H889" t="s">
        <v>815</v>
      </c>
      <c r="I889" s="170" t="s">
        <v>78</v>
      </c>
      <c r="J889" t="s">
        <v>79</v>
      </c>
      <c r="K889" t="s">
        <v>214</v>
      </c>
      <c r="L889" t="s">
        <v>350</v>
      </c>
      <c r="M889" t="s">
        <v>351</v>
      </c>
      <c r="N889" t="s">
        <v>217</v>
      </c>
      <c r="O889" t="s">
        <v>263</v>
      </c>
      <c r="P889" t="s">
        <v>352</v>
      </c>
      <c r="Q889" t="s">
        <v>353</v>
      </c>
      <c r="R889" t="s">
        <v>354</v>
      </c>
      <c r="S889" t="s">
        <v>264</v>
      </c>
      <c r="T889" t="s">
        <v>265</v>
      </c>
      <c r="U889" s="61" t="s">
        <v>266</v>
      </c>
      <c r="V889" t="s">
        <v>249</v>
      </c>
      <c r="W889" t="s">
        <v>263</v>
      </c>
      <c r="X889" s="59">
        <v>3028</v>
      </c>
      <c r="Y889" s="59">
        <v>1625</v>
      </c>
      <c r="AA889" s="146" t="str">
        <f t="shared" si="189"/>
        <v>EX</v>
      </c>
      <c r="AB889" s="146">
        <f t="shared" si="191"/>
        <v>0</v>
      </c>
      <c r="AC889" t="str">
        <f t="shared" si="182"/>
        <v>EX</v>
      </c>
      <c r="AD889" s="74">
        <f t="shared" si="183"/>
        <v>1625</v>
      </c>
      <c r="AE889" s="74">
        <f t="shared" si="188"/>
        <v>1625</v>
      </c>
      <c r="AF889">
        <v>1</v>
      </c>
      <c r="AG889">
        <v>0</v>
      </c>
      <c r="AH889" s="74">
        <v>0</v>
      </c>
      <c r="AJ889" s="74">
        <f t="shared" si="184"/>
        <v>0</v>
      </c>
      <c r="AK889" s="74">
        <f t="shared" si="190"/>
        <v>1625</v>
      </c>
      <c r="AL889" t="str">
        <f t="shared" si="185"/>
        <v>N</v>
      </c>
      <c r="AN889" t="s">
        <v>80</v>
      </c>
      <c r="AO889" t="s">
        <v>79</v>
      </c>
      <c r="AP889" t="str">
        <f t="shared" si="186"/>
        <v>92</v>
      </c>
      <c r="AQ889" s="145" t="s">
        <v>1826</v>
      </c>
      <c r="AR889" t="str">
        <f t="shared" si="187"/>
        <v>1-Adjusted Base Budget</v>
      </c>
      <c r="AS889" s="145" t="s">
        <v>1827</v>
      </c>
      <c r="AT889" t="s">
        <v>213</v>
      </c>
      <c r="AV889" t="str">
        <f t="shared" si="181"/>
        <v>VPPF</v>
      </c>
      <c r="AW889" t="str">
        <f t="shared" si="180"/>
        <v>VP AND CHIEF FINANCIAL OFFICER</v>
      </c>
    </row>
    <row r="890" spans="1:49">
      <c r="A890" s="59">
        <v>2018</v>
      </c>
      <c r="B890" t="s">
        <v>137</v>
      </c>
      <c r="C890" t="s">
        <v>814</v>
      </c>
      <c r="D890" t="s">
        <v>815</v>
      </c>
      <c r="E890" t="s">
        <v>816</v>
      </c>
      <c r="F890" t="s">
        <v>831</v>
      </c>
      <c r="G890" t="s">
        <v>832</v>
      </c>
      <c r="H890" t="s">
        <v>815</v>
      </c>
      <c r="I890" s="170" t="s">
        <v>78</v>
      </c>
      <c r="J890" t="s">
        <v>79</v>
      </c>
      <c r="K890" t="s">
        <v>214</v>
      </c>
      <c r="L890" t="s">
        <v>350</v>
      </c>
      <c r="M890" t="s">
        <v>351</v>
      </c>
      <c r="N890" t="s">
        <v>217</v>
      </c>
      <c r="O890" t="s">
        <v>263</v>
      </c>
      <c r="P890" t="s">
        <v>352</v>
      </c>
      <c r="Q890" t="s">
        <v>353</v>
      </c>
      <c r="R890" t="s">
        <v>354</v>
      </c>
      <c r="S890" t="s">
        <v>264</v>
      </c>
      <c r="T890" t="s">
        <v>265</v>
      </c>
      <c r="U890" s="61" t="s">
        <v>266</v>
      </c>
      <c r="V890" t="s">
        <v>249</v>
      </c>
      <c r="W890" t="s">
        <v>263</v>
      </c>
      <c r="X890" s="59">
        <v>4000</v>
      </c>
      <c r="Y890" s="59">
        <v>4000</v>
      </c>
      <c r="AA890" s="146" t="str">
        <f t="shared" si="189"/>
        <v>EX</v>
      </c>
      <c r="AB890" s="146">
        <f t="shared" si="191"/>
        <v>0</v>
      </c>
      <c r="AC890" t="str">
        <f t="shared" si="182"/>
        <v>EX</v>
      </c>
      <c r="AD890" s="74">
        <f t="shared" si="183"/>
        <v>4000</v>
      </c>
      <c r="AE890" s="74">
        <f t="shared" si="188"/>
        <v>4000</v>
      </c>
      <c r="AF890">
        <v>1</v>
      </c>
      <c r="AG890">
        <v>0</v>
      </c>
      <c r="AH890" s="74">
        <v>0</v>
      </c>
      <c r="AJ890" s="74">
        <f t="shared" si="184"/>
        <v>0</v>
      </c>
      <c r="AK890" s="74">
        <f t="shared" si="190"/>
        <v>4000</v>
      </c>
      <c r="AL890" t="str">
        <f t="shared" si="185"/>
        <v>N</v>
      </c>
      <c r="AN890" t="s">
        <v>80</v>
      </c>
      <c r="AO890" t="s">
        <v>79</v>
      </c>
      <c r="AP890" t="str">
        <f t="shared" si="186"/>
        <v>92</v>
      </c>
      <c r="AQ890" s="145" t="s">
        <v>1826</v>
      </c>
      <c r="AR890" t="str">
        <f t="shared" si="187"/>
        <v>1-Adjusted Base Budget</v>
      </c>
      <c r="AS890" s="145" t="s">
        <v>1827</v>
      </c>
      <c r="AT890" t="s">
        <v>213</v>
      </c>
      <c r="AV890" t="str">
        <f t="shared" si="181"/>
        <v>VPPF</v>
      </c>
      <c r="AW890" t="str">
        <f t="shared" si="180"/>
        <v>VP AND CHIEF FINANCIAL OFFICER</v>
      </c>
    </row>
    <row r="891" spans="1:49">
      <c r="A891" s="59">
        <v>2018</v>
      </c>
      <c r="B891" t="s">
        <v>137</v>
      </c>
      <c r="C891" t="s">
        <v>814</v>
      </c>
      <c r="D891" t="s">
        <v>815</v>
      </c>
      <c r="E891" t="s">
        <v>816</v>
      </c>
      <c r="F891" t="s">
        <v>228</v>
      </c>
      <c r="H891" t="s">
        <v>815</v>
      </c>
      <c r="I891" s="170" t="s">
        <v>78</v>
      </c>
      <c r="J891" t="s">
        <v>79</v>
      </c>
      <c r="K891" t="s">
        <v>214</v>
      </c>
      <c r="L891" t="s">
        <v>697</v>
      </c>
      <c r="M891" t="s">
        <v>698</v>
      </c>
      <c r="N891" t="s">
        <v>217</v>
      </c>
      <c r="O891" t="s">
        <v>263</v>
      </c>
      <c r="P891" t="s">
        <v>699</v>
      </c>
      <c r="Q891" t="s">
        <v>700</v>
      </c>
      <c r="R891" t="s">
        <v>701</v>
      </c>
      <c r="S891" t="s">
        <v>264</v>
      </c>
      <c r="T891" t="s">
        <v>265</v>
      </c>
      <c r="U891" s="61" t="s">
        <v>266</v>
      </c>
      <c r="V891" t="s">
        <v>249</v>
      </c>
      <c r="W891" t="s">
        <v>263</v>
      </c>
      <c r="X891" s="59">
        <v>2550</v>
      </c>
      <c r="Y891" s="59">
        <v>2550</v>
      </c>
      <c r="AA891" s="146" t="str">
        <f t="shared" si="189"/>
        <v>EX</v>
      </c>
      <c r="AB891" s="146">
        <f t="shared" si="191"/>
        <v>0</v>
      </c>
      <c r="AC891" t="str">
        <f t="shared" si="182"/>
        <v>EX</v>
      </c>
      <c r="AD891" s="74">
        <f t="shared" si="183"/>
        <v>2550</v>
      </c>
      <c r="AE891" s="74">
        <f t="shared" si="188"/>
        <v>2550</v>
      </c>
      <c r="AF891">
        <v>1</v>
      </c>
      <c r="AG891">
        <v>0</v>
      </c>
      <c r="AH891" s="74">
        <v>0</v>
      </c>
      <c r="AJ891" s="74">
        <f t="shared" si="184"/>
        <v>0</v>
      </c>
      <c r="AK891" s="74">
        <f t="shared" si="190"/>
        <v>2550</v>
      </c>
      <c r="AL891" t="str">
        <f t="shared" si="185"/>
        <v>N</v>
      </c>
      <c r="AN891" t="s">
        <v>80</v>
      </c>
      <c r="AO891" t="s">
        <v>79</v>
      </c>
      <c r="AP891" t="str">
        <f t="shared" si="186"/>
        <v>92</v>
      </c>
      <c r="AQ891" s="145" t="s">
        <v>1826</v>
      </c>
      <c r="AR891" t="str">
        <f t="shared" si="187"/>
        <v>1-Adjusted Base Budget</v>
      </c>
      <c r="AS891" s="145" t="s">
        <v>1827</v>
      </c>
      <c r="AT891" t="s">
        <v>213</v>
      </c>
      <c r="AV891" t="str">
        <f t="shared" si="181"/>
        <v>VPPF</v>
      </c>
      <c r="AW891" t="str">
        <f t="shared" si="180"/>
        <v>VP AND CHIEF FINANCIAL OFFICER</v>
      </c>
    </row>
    <row r="892" spans="1:49">
      <c r="A892" s="59">
        <v>2018</v>
      </c>
      <c r="B892" t="s">
        <v>137</v>
      </c>
      <c r="C892" t="s">
        <v>814</v>
      </c>
      <c r="D892" t="s">
        <v>815</v>
      </c>
      <c r="E892" t="s">
        <v>816</v>
      </c>
      <c r="F892" t="s">
        <v>817</v>
      </c>
      <c r="G892" t="s">
        <v>818</v>
      </c>
      <c r="H892" t="s">
        <v>815</v>
      </c>
      <c r="I892" s="170" t="s">
        <v>78</v>
      </c>
      <c r="J892" t="s">
        <v>79</v>
      </c>
      <c r="K892" t="s">
        <v>214</v>
      </c>
      <c r="L892" t="s">
        <v>697</v>
      </c>
      <c r="M892" t="s">
        <v>698</v>
      </c>
      <c r="N892" t="s">
        <v>217</v>
      </c>
      <c r="O892" t="s">
        <v>263</v>
      </c>
      <c r="P892" t="s">
        <v>699</v>
      </c>
      <c r="Q892" t="s">
        <v>700</v>
      </c>
      <c r="R892" t="s">
        <v>701</v>
      </c>
      <c r="S892" t="s">
        <v>264</v>
      </c>
      <c r="T892" t="s">
        <v>265</v>
      </c>
      <c r="U892" s="61" t="s">
        <v>266</v>
      </c>
      <c r="V892" t="s">
        <v>249</v>
      </c>
      <c r="W892" t="s">
        <v>263</v>
      </c>
      <c r="X892" s="59">
        <v>23500</v>
      </c>
      <c r="Y892" s="59">
        <v>23500</v>
      </c>
      <c r="AA892" s="146" t="str">
        <f t="shared" si="189"/>
        <v>EX</v>
      </c>
      <c r="AB892" s="146">
        <f t="shared" si="191"/>
        <v>0</v>
      </c>
      <c r="AC892" t="str">
        <f t="shared" si="182"/>
        <v>EX</v>
      </c>
      <c r="AD892" s="74">
        <f t="shared" si="183"/>
        <v>23500</v>
      </c>
      <c r="AE892" s="74">
        <f t="shared" si="188"/>
        <v>23500</v>
      </c>
      <c r="AF892">
        <v>1</v>
      </c>
      <c r="AG892">
        <v>0</v>
      </c>
      <c r="AH892" s="74">
        <v>0</v>
      </c>
      <c r="AJ892" s="74">
        <f t="shared" si="184"/>
        <v>0</v>
      </c>
      <c r="AK892" s="74">
        <f t="shared" si="190"/>
        <v>23500</v>
      </c>
      <c r="AL892" t="str">
        <f t="shared" si="185"/>
        <v>N</v>
      </c>
      <c r="AN892" t="s">
        <v>80</v>
      </c>
      <c r="AO892" t="s">
        <v>79</v>
      </c>
      <c r="AP892" t="str">
        <f t="shared" si="186"/>
        <v>92</v>
      </c>
      <c r="AQ892" s="145" t="s">
        <v>1826</v>
      </c>
      <c r="AR892" t="str">
        <f t="shared" si="187"/>
        <v>1-Adjusted Base Budget</v>
      </c>
      <c r="AS892" s="145" t="s">
        <v>1827</v>
      </c>
      <c r="AT892" t="s">
        <v>213</v>
      </c>
      <c r="AV892" t="str">
        <f t="shared" si="181"/>
        <v>VPPF</v>
      </c>
      <c r="AW892" t="str">
        <f t="shared" si="180"/>
        <v>VP AND CHIEF FINANCIAL OFFICER</v>
      </c>
    </row>
    <row r="893" spans="1:49">
      <c r="A893" s="59">
        <v>2018</v>
      </c>
      <c r="B893" t="s">
        <v>137</v>
      </c>
      <c r="C893" t="s">
        <v>814</v>
      </c>
      <c r="D893" t="s">
        <v>815</v>
      </c>
      <c r="E893" t="s">
        <v>816</v>
      </c>
      <c r="F893" t="s">
        <v>825</v>
      </c>
      <c r="G893" t="s">
        <v>826</v>
      </c>
      <c r="H893" t="s">
        <v>815</v>
      </c>
      <c r="I893" s="170" t="s">
        <v>78</v>
      </c>
      <c r="J893" t="s">
        <v>79</v>
      </c>
      <c r="K893" t="s">
        <v>214</v>
      </c>
      <c r="L893" t="s">
        <v>697</v>
      </c>
      <c r="M893" t="s">
        <v>698</v>
      </c>
      <c r="N893" t="s">
        <v>217</v>
      </c>
      <c r="O893" t="s">
        <v>263</v>
      </c>
      <c r="P893" t="s">
        <v>699</v>
      </c>
      <c r="Q893" t="s">
        <v>700</v>
      </c>
      <c r="R893" t="s">
        <v>701</v>
      </c>
      <c r="S893" t="s">
        <v>264</v>
      </c>
      <c r="T893" t="s">
        <v>265</v>
      </c>
      <c r="U893" s="61" t="s">
        <v>266</v>
      </c>
      <c r="V893" t="s">
        <v>249</v>
      </c>
      <c r="W893" t="s">
        <v>263</v>
      </c>
      <c r="X893" s="59">
        <v>1000</v>
      </c>
      <c r="Y893" s="59">
        <v>1000</v>
      </c>
      <c r="AA893" s="146" t="str">
        <f t="shared" si="189"/>
        <v>EX</v>
      </c>
      <c r="AB893" s="146">
        <f t="shared" si="191"/>
        <v>0</v>
      </c>
      <c r="AC893" t="str">
        <f t="shared" si="182"/>
        <v>EX</v>
      </c>
      <c r="AD893" s="74">
        <f t="shared" si="183"/>
        <v>1000</v>
      </c>
      <c r="AE893" s="74">
        <f t="shared" si="188"/>
        <v>1000</v>
      </c>
      <c r="AF893">
        <v>1</v>
      </c>
      <c r="AG893">
        <v>0</v>
      </c>
      <c r="AH893" s="74">
        <v>0</v>
      </c>
      <c r="AJ893" s="74">
        <f t="shared" si="184"/>
        <v>0</v>
      </c>
      <c r="AK893" s="74">
        <f t="shared" si="190"/>
        <v>1000</v>
      </c>
      <c r="AL893" t="str">
        <f t="shared" si="185"/>
        <v>N</v>
      </c>
      <c r="AN893" t="s">
        <v>80</v>
      </c>
      <c r="AO893" t="s">
        <v>79</v>
      </c>
      <c r="AP893" t="str">
        <f t="shared" si="186"/>
        <v>92</v>
      </c>
      <c r="AQ893" s="145" t="s">
        <v>1826</v>
      </c>
      <c r="AR893" t="str">
        <f t="shared" si="187"/>
        <v>1-Adjusted Base Budget</v>
      </c>
      <c r="AS893" s="145" t="s">
        <v>1827</v>
      </c>
      <c r="AT893" t="s">
        <v>213</v>
      </c>
      <c r="AV893" t="str">
        <f t="shared" si="181"/>
        <v>VPPF</v>
      </c>
      <c r="AW893" t="str">
        <f t="shared" si="180"/>
        <v>VP AND CHIEF FINANCIAL OFFICER</v>
      </c>
    </row>
    <row r="894" spans="1:49">
      <c r="A894" s="59">
        <v>2018</v>
      </c>
      <c r="B894" t="s">
        <v>137</v>
      </c>
      <c r="C894" t="s">
        <v>814</v>
      </c>
      <c r="D894" t="s">
        <v>815</v>
      </c>
      <c r="E894" t="s">
        <v>816</v>
      </c>
      <c r="F894" t="s">
        <v>831</v>
      </c>
      <c r="G894" t="s">
        <v>832</v>
      </c>
      <c r="H894" t="s">
        <v>815</v>
      </c>
      <c r="I894" s="170" t="s">
        <v>78</v>
      </c>
      <c r="J894" t="s">
        <v>79</v>
      </c>
      <c r="K894" t="s">
        <v>214</v>
      </c>
      <c r="L894" t="s">
        <v>697</v>
      </c>
      <c r="M894" t="s">
        <v>698</v>
      </c>
      <c r="N894" t="s">
        <v>217</v>
      </c>
      <c r="O894" t="s">
        <v>263</v>
      </c>
      <c r="P894" t="s">
        <v>699</v>
      </c>
      <c r="Q894" t="s">
        <v>700</v>
      </c>
      <c r="R894" t="s">
        <v>701</v>
      </c>
      <c r="S894" t="s">
        <v>264</v>
      </c>
      <c r="T894" t="s">
        <v>265</v>
      </c>
      <c r="U894" s="61" t="s">
        <v>266</v>
      </c>
      <c r="V894" t="s">
        <v>249</v>
      </c>
      <c r="W894" t="s">
        <v>263</v>
      </c>
      <c r="X894" s="59">
        <v>1000</v>
      </c>
      <c r="Y894" s="59">
        <v>1000</v>
      </c>
      <c r="AA894" s="146" t="str">
        <f t="shared" si="189"/>
        <v>EX</v>
      </c>
      <c r="AB894" s="146">
        <f t="shared" si="191"/>
        <v>0</v>
      </c>
      <c r="AC894" t="str">
        <f t="shared" si="182"/>
        <v>EX</v>
      </c>
      <c r="AD894" s="74">
        <f t="shared" si="183"/>
        <v>1000</v>
      </c>
      <c r="AE894" s="74">
        <f t="shared" si="188"/>
        <v>1000</v>
      </c>
      <c r="AF894">
        <v>1</v>
      </c>
      <c r="AG894">
        <v>0</v>
      </c>
      <c r="AH894" s="74">
        <v>0</v>
      </c>
      <c r="AJ894" s="74">
        <f t="shared" si="184"/>
        <v>0</v>
      </c>
      <c r="AK894" s="74">
        <f t="shared" si="190"/>
        <v>1000</v>
      </c>
      <c r="AL894" t="str">
        <f t="shared" si="185"/>
        <v>N</v>
      </c>
      <c r="AN894" t="s">
        <v>80</v>
      </c>
      <c r="AO894" t="s">
        <v>79</v>
      </c>
      <c r="AP894" t="str">
        <f t="shared" si="186"/>
        <v>92</v>
      </c>
      <c r="AQ894" s="145" t="s">
        <v>1826</v>
      </c>
      <c r="AR894" t="str">
        <f t="shared" si="187"/>
        <v>1-Adjusted Base Budget</v>
      </c>
      <c r="AS894" s="145" t="s">
        <v>1827</v>
      </c>
      <c r="AT894" t="s">
        <v>213</v>
      </c>
      <c r="AV894" t="str">
        <f t="shared" si="181"/>
        <v>VPPF</v>
      </c>
      <c r="AW894" t="str">
        <f t="shared" si="180"/>
        <v>VP AND CHIEF FINANCIAL OFFICER</v>
      </c>
    </row>
    <row r="895" spans="1:49">
      <c r="A895" s="59">
        <v>2018</v>
      </c>
      <c r="B895" t="s">
        <v>137</v>
      </c>
      <c r="C895" t="s">
        <v>814</v>
      </c>
      <c r="D895" t="s">
        <v>815</v>
      </c>
      <c r="E895" t="s">
        <v>816</v>
      </c>
      <c r="F895" t="s">
        <v>829</v>
      </c>
      <c r="G895" t="s">
        <v>830</v>
      </c>
      <c r="H895" t="s">
        <v>815</v>
      </c>
      <c r="I895" s="170" t="s">
        <v>78</v>
      </c>
      <c r="J895" t="s">
        <v>79</v>
      </c>
      <c r="K895" t="s">
        <v>214</v>
      </c>
      <c r="L895" t="s">
        <v>355</v>
      </c>
      <c r="M895" t="s">
        <v>356</v>
      </c>
      <c r="N895" t="s">
        <v>217</v>
      </c>
      <c r="O895" t="s">
        <v>263</v>
      </c>
      <c r="P895" t="s">
        <v>357</v>
      </c>
      <c r="Q895" t="s">
        <v>358</v>
      </c>
      <c r="R895" t="s">
        <v>359</v>
      </c>
      <c r="S895" t="s">
        <v>264</v>
      </c>
      <c r="T895" t="s">
        <v>265</v>
      </c>
      <c r="U895" s="61" t="s">
        <v>266</v>
      </c>
      <c r="V895" t="s">
        <v>249</v>
      </c>
      <c r="W895" t="s">
        <v>263</v>
      </c>
      <c r="X895" s="59">
        <v>22500</v>
      </c>
      <c r="Y895" s="59">
        <v>22500</v>
      </c>
      <c r="AA895" s="146" t="str">
        <f t="shared" si="189"/>
        <v>EX</v>
      </c>
      <c r="AB895" s="146">
        <f t="shared" si="191"/>
        <v>0</v>
      </c>
      <c r="AC895" t="str">
        <f t="shared" si="182"/>
        <v>EX</v>
      </c>
      <c r="AD895" s="74">
        <f t="shared" si="183"/>
        <v>22500</v>
      </c>
      <c r="AE895" s="74">
        <f t="shared" si="188"/>
        <v>22500</v>
      </c>
      <c r="AF895">
        <v>1</v>
      </c>
      <c r="AG895">
        <v>0</v>
      </c>
      <c r="AH895" s="74">
        <v>0</v>
      </c>
      <c r="AJ895" s="74">
        <f t="shared" si="184"/>
        <v>0</v>
      </c>
      <c r="AK895" s="74">
        <f t="shared" si="190"/>
        <v>22500</v>
      </c>
      <c r="AL895" t="str">
        <f t="shared" si="185"/>
        <v>N</v>
      </c>
      <c r="AN895" t="s">
        <v>80</v>
      </c>
      <c r="AO895" t="s">
        <v>79</v>
      </c>
      <c r="AP895" t="str">
        <f t="shared" si="186"/>
        <v>92</v>
      </c>
      <c r="AQ895" s="145" t="s">
        <v>1826</v>
      </c>
      <c r="AR895" t="str">
        <f t="shared" si="187"/>
        <v>1-Adjusted Base Budget</v>
      </c>
      <c r="AS895" s="145" t="s">
        <v>1827</v>
      </c>
      <c r="AT895" t="s">
        <v>213</v>
      </c>
      <c r="AV895" t="str">
        <f t="shared" si="181"/>
        <v>VPPF</v>
      </c>
      <c r="AW895" t="str">
        <f t="shared" si="180"/>
        <v>VP AND CHIEF FINANCIAL OFFICER</v>
      </c>
    </row>
    <row r="896" spans="1:49">
      <c r="A896" s="59">
        <v>2018</v>
      </c>
      <c r="B896" t="s">
        <v>137</v>
      </c>
      <c r="C896" t="s">
        <v>814</v>
      </c>
      <c r="D896" t="s">
        <v>815</v>
      </c>
      <c r="E896" t="s">
        <v>816</v>
      </c>
      <c r="F896" t="s">
        <v>228</v>
      </c>
      <c r="H896" t="s">
        <v>815</v>
      </c>
      <c r="I896" s="170" t="s">
        <v>78</v>
      </c>
      <c r="J896" t="s">
        <v>79</v>
      </c>
      <c r="K896" t="s">
        <v>214</v>
      </c>
      <c r="L896" t="s">
        <v>484</v>
      </c>
      <c r="M896" t="s">
        <v>485</v>
      </c>
      <c r="N896" t="s">
        <v>217</v>
      </c>
      <c r="O896" t="s">
        <v>263</v>
      </c>
      <c r="P896" t="s">
        <v>362</v>
      </c>
      <c r="Q896" t="s">
        <v>363</v>
      </c>
      <c r="R896" t="s">
        <v>364</v>
      </c>
      <c r="S896" t="s">
        <v>264</v>
      </c>
      <c r="T896" t="s">
        <v>265</v>
      </c>
      <c r="U896" s="61" t="s">
        <v>266</v>
      </c>
      <c r="V896" t="s">
        <v>249</v>
      </c>
      <c r="W896" t="s">
        <v>263</v>
      </c>
      <c r="X896" s="59">
        <v>500</v>
      </c>
      <c r="Y896" s="59">
        <v>500</v>
      </c>
      <c r="AA896" s="146" t="str">
        <f t="shared" si="189"/>
        <v>EX</v>
      </c>
      <c r="AB896" s="146">
        <f t="shared" si="191"/>
        <v>0</v>
      </c>
      <c r="AC896" t="str">
        <f t="shared" si="182"/>
        <v>EX</v>
      </c>
      <c r="AD896" s="74">
        <f t="shared" si="183"/>
        <v>500</v>
      </c>
      <c r="AE896" s="74">
        <f t="shared" si="188"/>
        <v>500</v>
      </c>
      <c r="AF896">
        <v>1</v>
      </c>
      <c r="AG896">
        <v>0</v>
      </c>
      <c r="AH896" s="74">
        <v>0</v>
      </c>
      <c r="AJ896" s="74">
        <f t="shared" si="184"/>
        <v>0</v>
      </c>
      <c r="AK896" s="74">
        <f t="shared" si="190"/>
        <v>500</v>
      </c>
      <c r="AL896" t="str">
        <f t="shared" si="185"/>
        <v>N</v>
      </c>
      <c r="AN896" t="s">
        <v>80</v>
      </c>
      <c r="AO896" t="s">
        <v>79</v>
      </c>
      <c r="AP896" t="str">
        <f t="shared" si="186"/>
        <v>92</v>
      </c>
      <c r="AQ896" s="145" t="s">
        <v>1826</v>
      </c>
      <c r="AR896" t="str">
        <f t="shared" si="187"/>
        <v>1-Adjusted Base Budget</v>
      </c>
      <c r="AS896" s="145" t="s">
        <v>1827</v>
      </c>
      <c r="AT896" t="s">
        <v>213</v>
      </c>
      <c r="AV896" t="str">
        <f t="shared" si="181"/>
        <v>VPPF</v>
      </c>
      <c r="AW896" t="str">
        <f t="shared" si="180"/>
        <v>VP AND CHIEF FINANCIAL OFFICER</v>
      </c>
    </row>
    <row r="897" spans="1:49">
      <c r="A897" s="59">
        <v>2018</v>
      </c>
      <c r="B897" t="s">
        <v>137</v>
      </c>
      <c r="C897" t="s">
        <v>814</v>
      </c>
      <c r="D897" t="s">
        <v>815</v>
      </c>
      <c r="E897" t="s">
        <v>816</v>
      </c>
      <c r="F897" t="s">
        <v>823</v>
      </c>
      <c r="G897" t="s">
        <v>824</v>
      </c>
      <c r="H897" t="s">
        <v>815</v>
      </c>
      <c r="I897" s="170" t="s">
        <v>78</v>
      </c>
      <c r="J897" t="s">
        <v>79</v>
      </c>
      <c r="K897" t="s">
        <v>214</v>
      </c>
      <c r="L897" t="s">
        <v>484</v>
      </c>
      <c r="M897" t="s">
        <v>485</v>
      </c>
      <c r="N897" t="s">
        <v>217</v>
      </c>
      <c r="O897" t="s">
        <v>263</v>
      </c>
      <c r="P897" t="s">
        <v>362</v>
      </c>
      <c r="Q897" t="s">
        <v>363</v>
      </c>
      <c r="R897" t="s">
        <v>364</v>
      </c>
      <c r="S897" t="s">
        <v>264</v>
      </c>
      <c r="T897" t="s">
        <v>265</v>
      </c>
      <c r="U897" s="61" t="s">
        <v>266</v>
      </c>
      <c r="V897" t="s">
        <v>249</v>
      </c>
      <c r="W897" t="s">
        <v>263</v>
      </c>
      <c r="X897" s="59">
        <v>500</v>
      </c>
      <c r="Y897" s="59">
        <v>500</v>
      </c>
      <c r="AA897" s="146" t="str">
        <f t="shared" si="189"/>
        <v>EX</v>
      </c>
      <c r="AB897" s="146">
        <f t="shared" si="191"/>
        <v>0</v>
      </c>
      <c r="AC897" t="str">
        <f t="shared" si="182"/>
        <v>EX</v>
      </c>
      <c r="AD897" s="74">
        <f t="shared" si="183"/>
        <v>500</v>
      </c>
      <c r="AE897" s="74">
        <f t="shared" si="188"/>
        <v>500</v>
      </c>
      <c r="AF897">
        <v>1</v>
      </c>
      <c r="AG897">
        <v>0</v>
      </c>
      <c r="AH897" s="74">
        <v>0</v>
      </c>
      <c r="AJ897" s="74">
        <f t="shared" si="184"/>
        <v>0</v>
      </c>
      <c r="AK897" s="74">
        <f t="shared" si="190"/>
        <v>500</v>
      </c>
      <c r="AL897" t="str">
        <f t="shared" si="185"/>
        <v>N</v>
      </c>
      <c r="AN897" t="s">
        <v>80</v>
      </c>
      <c r="AO897" t="s">
        <v>79</v>
      </c>
      <c r="AP897" t="str">
        <f t="shared" si="186"/>
        <v>92</v>
      </c>
      <c r="AQ897" s="145" t="s">
        <v>1826</v>
      </c>
      <c r="AR897" t="str">
        <f t="shared" si="187"/>
        <v>1-Adjusted Base Budget</v>
      </c>
      <c r="AS897" s="145" t="s">
        <v>1827</v>
      </c>
      <c r="AT897" t="s">
        <v>213</v>
      </c>
      <c r="AV897" t="str">
        <f t="shared" si="181"/>
        <v>VPPF</v>
      </c>
      <c r="AW897" t="str">
        <f t="shared" si="180"/>
        <v>VP AND CHIEF FINANCIAL OFFICER</v>
      </c>
    </row>
    <row r="898" spans="1:49">
      <c r="A898" s="59">
        <v>2018</v>
      </c>
      <c r="B898" t="s">
        <v>137</v>
      </c>
      <c r="C898" t="s">
        <v>814</v>
      </c>
      <c r="D898" t="s">
        <v>815</v>
      </c>
      <c r="E898" t="s">
        <v>816</v>
      </c>
      <c r="F898" t="s">
        <v>817</v>
      </c>
      <c r="G898" t="s">
        <v>818</v>
      </c>
      <c r="H898" t="s">
        <v>815</v>
      </c>
      <c r="I898" s="170" t="s">
        <v>78</v>
      </c>
      <c r="J898" t="s">
        <v>79</v>
      </c>
      <c r="K898" t="s">
        <v>214</v>
      </c>
      <c r="L898" t="s">
        <v>484</v>
      </c>
      <c r="M898" t="s">
        <v>485</v>
      </c>
      <c r="N898" t="s">
        <v>217</v>
      </c>
      <c r="O898" t="s">
        <v>263</v>
      </c>
      <c r="P898" t="s">
        <v>362</v>
      </c>
      <c r="Q898" t="s">
        <v>363</v>
      </c>
      <c r="R898" t="s">
        <v>364</v>
      </c>
      <c r="S898" t="s">
        <v>264</v>
      </c>
      <c r="T898" t="s">
        <v>265</v>
      </c>
      <c r="U898" s="61" t="s">
        <v>266</v>
      </c>
      <c r="V898" t="s">
        <v>249</v>
      </c>
      <c r="W898" t="s">
        <v>263</v>
      </c>
      <c r="X898" s="59">
        <v>7140</v>
      </c>
      <c r="Y898" s="59">
        <v>7140</v>
      </c>
      <c r="AA898" s="146" t="str">
        <f t="shared" si="189"/>
        <v>EX</v>
      </c>
      <c r="AB898" s="146">
        <f t="shared" si="191"/>
        <v>0</v>
      </c>
      <c r="AC898" t="str">
        <f t="shared" si="182"/>
        <v>EX</v>
      </c>
      <c r="AD898" s="74">
        <f t="shared" si="183"/>
        <v>7140</v>
      </c>
      <c r="AE898" s="74">
        <f t="shared" si="188"/>
        <v>7140</v>
      </c>
      <c r="AF898">
        <v>1</v>
      </c>
      <c r="AG898">
        <v>0</v>
      </c>
      <c r="AH898" s="74">
        <v>0</v>
      </c>
      <c r="AJ898" s="74">
        <f t="shared" si="184"/>
        <v>0</v>
      </c>
      <c r="AK898" s="74">
        <f t="shared" si="190"/>
        <v>7140</v>
      </c>
      <c r="AL898" t="str">
        <f t="shared" si="185"/>
        <v>N</v>
      </c>
      <c r="AN898" t="s">
        <v>80</v>
      </c>
      <c r="AO898" t="s">
        <v>79</v>
      </c>
      <c r="AP898" t="str">
        <f t="shared" si="186"/>
        <v>92</v>
      </c>
      <c r="AQ898" s="145" t="s">
        <v>1826</v>
      </c>
      <c r="AR898" t="str">
        <f t="shared" si="187"/>
        <v>1-Adjusted Base Budget</v>
      </c>
      <c r="AS898" s="145" t="s">
        <v>1827</v>
      </c>
      <c r="AT898" t="s">
        <v>213</v>
      </c>
      <c r="AV898" t="str">
        <f t="shared" si="181"/>
        <v>VPPF</v>
      </c>
      <c r="AW898" t="str">
        <f t="shared" si="180"/>
        <v>VP AND CHIEF FINANCIAL OFFICER</v>
      </c>
    </row>
    <row r="899" spans="1:49">
      <c r="A899" s="59">
        <v>2018</v>
      </c>
      <c r="B899" t="s">
        <v>137</v>
      </c>
      <c r="C899" t="s">
        <v>814</v>
      </c>
      <c r="D899" t="s">
        <v>815</v>
      </c>
      <c r="E899" t="s">
        <v>816</v>
      </c>
      <c r="F899" t="s">
        <v>827</v>
      </c>
      <c r="G899" t="s">
        <v>828</v>
      </c>
      <c r="H899" t="s">
        <v>815</v>
      </c>
      <c r="I899" s="170" t="s">
        <v>78</v>
      </c>
      <c r="J899" t="s">
        <v>79</v>
      </c>
      <c r="K899" t="s">
        <v>214</v>
      </c>
      <c r="L899" t="s">
        <v>484</v>
      </c>
      <c r="M899" t="s">
        <v>485</v>
      </c>
      <c r="N899" t="s">
        <v>217</v>
      </c>
      <c r="O899" t="s">
        <v>263</v>
      </c>
      <c r="P899" t="s">
        <v>362</v>
      </c>
      <c r="Q899" t="s">
        <v>363</v>
      </c>
      <c r="R899" t="s">
        <v>364</v>
      </c>
      <c r="S899" t="s">
        <v>264</v>
      </c>
      <c r="T899" t="s">
        <v>265</v>
      </c>
      <c r="U899" s="61" t="s">
        <v>266</v>
      </c>
      <c r="V899" t="s">
        <v>249</v>
      </c>
      <c r="W899" t="s">
        <v>263</v>
      </c>
      <c r="X899" s="59">
        <v>500</v>
      </c>
      <c r="Y899" s="59">
        <v>500</v>
      </c>
      <c r="AA899" s="146" t="str">
        <f t="shared" si="189"/>
        <v>EX</v>
      </c>
      <c r="AB899" s="146">
        <f t="shared" si="191"/>
        <v>0</v>
      </c>
      <c r="AC899" t="str">
        <f t="shared" si="182"/>
        <v>EX</v>
      </c>
      <c r="AD899" s="74">
        <f t="shared" si="183"/>
        <v>500</v>
      </c>
      <c r="AE899" s="74">
        <f t="shared" si="188"/>
        <v>500</v>
      </c>
      <c r="AF899">
        <v>1</v>
      </c>
      <c r="AG899">
        <v>0</v>
      </c>
      <c r="AH899" s="74">
        <v>0</v>
      </c>
      <c r="AJ899" s="74">
        <f t="shared" si="184"/>
        <v>0</v>
      </c>
      <c r="AK899" s="74">
        <f t="shared" si="190"/>
        <v>500</v>
      </c>
      <c r="AL899" t="str">
        <f t="shared" si="185"/>
        <v>N</v>
      </c>
      <c r="AN899" t="s">
        <v>80</v>
      </c>
      <c r="AO899" t="s">
        <v>79</v>
      </c>
      <c r="AP899" t="str">
        <f t="shared" si="186"/>
        <v>92</v>
      </c>
      <c r="AQ899" s="145" t="s">
        <v>1826</v>
      </c>
      <c r="AR899" t="str">
        <f t="shared" si="187"/>
        <v>1-Adjusted Base Budget</v>
      </c>
      <c r="AS899" s="145" t="s">
        <v>1827</v>
      </c>
      <c r="AT899" t="s">
        <v>213</v>
      </c>
      <c r="AV899" t="str">
        <f t="shared" si="181"/>
        <v>VPPF</v>
      </c>
      <c r="AW899" t="str">
        <f t="shared" si="180"/>
        <v>VP AND CHIEF FINANCIAL OFFICER</v>
      </c>
    </row>
    <row r="900" spans="1:49">
      <c r="A900" s="59">
        <v>2018</v>
      </c>
      <c r="B900" t="s">
        <v>137</v>
      </c>
      <c r="C900" t="s">
        <v>814</v>
      </c>
      <c r="D900" t="s">
        <v>815</v>
      </c>
      <c r="E900" t="s">
        <v>816</v>
      </c>
      <c r="F900" t="s">
        <v>823</v>
      </c>
      <c r="G900" t="s">
        <v>824</v>
      </c>
      <c r="H900" t="s">
        <v>815</v>
      </c>
      <c r="I900" s="170" t="s">
        <v>78</v>
      </c>
      <c r="J900" t="s">
        <v>79</v>
      </c>
      <c r="K900" t="s">
        <v>214</v>
      </c>
      <c r="L900" t="s">
        <v>785</v>
      </c>
      <c r="M900" t="s">
        <v>351</v>
      </c>
      <c r="N900" t="s">
        <v>217</v>
      </c>
      <c r="O900" t="s">
        <v>263</v>
      </c>
      <c r="P900" t="s">
        <v>352</v>
      </c>
      <c r="Q900" t="s">
        <v>353</v>
      </c>
      <c r="R900" t="s">
        <v>354</v>
      </c>
      <c r="S900" t="s">
        <v>264</v>
      </c>
      <c r="T900" t="s">
        <v>265</v>
      </c>
      <c r="U900" s="61" t="s">
        <v>266</v>
      </c>
      <c r="V900" t="s">
        <v>249</v>
      </c>
      <c r="W900" t="s">
        <v>263</v>
      </c>
      <c r="X900" s="59">
        <v>800</v>
      </c>
      <c r="Y900" s="59">
        <v>800</v>
      </c>
      <c r="AA900" s="146" t="str">
        <f t="shared" si="189"/>
        <v>EX</v>
      </c>
      <c r="AB900" s="146">
        <f t="shared" si="191"/>
        <v>0</v>
      </c>
      <c r="AC900" t="str">
        <f t="shared" si="182"/>
        <v>EX</v>
      </c>
      <c r="AD900" s="74">
        <f t="shared" si="183"/>
        <v>800</v>
      </c>
      <c r="AE900" s="74">
        <f t="shared" si="188"/>
        <v>800</v>
      </c>
      <c r="AF900">
        <v>1</v>
      </c>
      <c r="AG900">
        <v>0</v>
      </c>
      <c r="AH900" s="74">
        <v>0</v>
      </c>
      <c r="AJ900" s="74">
        <f t="shared" si="184"/>
        <v>0</v>
      </c>
      <c r="AK900" s="74">
        <f t="shared" si="190"/>
        <v>800</v>
      </c>
      <c r="AL900" t="str">
        <f t="shared" si="185"/>
        <v>N</v>
      </c>
      <c r="AN900" t="s">
        <v>80</v>
      </c>
      <c r="AO900" t="s">
        <v>79</v>
      </c>
      <c r="AP900" t="str">
        <f t="shared" si="186"/>
        <v>92</v>
      </c>
      <c r="AQ900" s="145" t="s">
        <v>1826</v>
      </c>
      <c r="AR900" t="str">
        <f t="shared" si="187"/>
        <v>1-Adjusted Base Budget</v>
      </c>
      <c r="AS900" s="145" t="s">
        <v>1827</v>
      </c>
      <c r="AT900" t="s">
        <v>213</v>
      </c>
      <c r="AV900" t="str">
        <f t="shared" si="181"/>
        <v>VPPF</v>
      </c>
      <c r="AW900" t="str">
        <f t="shared" si="180"/>
        <v>VP AND CHIEF FINANCIAL OFFICER</v>
      </c>
    </row>
    <row r="901" spans="1:49">
      <c r="A901" s="59">
        <v>2018</v>
      </c>
      <c r="B901" t="s">
        <v>137</v>
      </c>
      <c r="C901" t="s">
        <v>814</v>
      </c>
      <c r="D901" t="s">
        <v>815</v>
      </c>
      <c r="E901" t="s">
        <v>816</v>
      </c>
      <c r="F901" t="s">
        <v>825</v>
      </c>
      <c r="G901" t="s">
        <v>826</v>
      </c>
      <c r="H901" t="s">
        <v>815</v>
      </c>
      <c r="I901" s="170" t="s">
        <v>78</v>
      </c>
      <c r="J901" t="s">
        <v>79</v>
      </c>
      <c r="K901" t="s">
        <v>214</v>
      </c>
      <c r="L901" t="s">
        <v>785</v>
      </c>
      <c r="M901" t="s">
        <v>351</v>
      </c>
      <c r="N901" t="s">
        <v>217</v>
      </c>
      <c r="O901" t="s">
        <v>263</v>
      </c>
      <c r="P901" t="s">
        <v>352</v>
      </c>
      <c r="Q901" t="s">
        <v>353</v>
      </c>
      <c r="R901" t="s">
        <v>354</v>
      </c>
      <c r="S901" t="s">
        <v>264</v>
      </c>
      <c r="T901" t="s">
        <v>265</v>
      </c>
      <c r="U901" s="61" t="s">
        <v>266</v>
      </c>
      <c r="V901" t="s">
        <v>249</v>
      </c>
      <c r="W901" t="s">
        <v>263</v>
      </c>
      <c r="X901" s="59">
        <v>4000</v>
      </c>
      <c r="Y901" s="59">
        <v>4000</v>
      </c>
      <c r="AA901" s="146" t="str">
        <f t="shared" si="189"/>
        <v>EX</v>
      </c>
      <c r="AB901" s="146">
        <f t="shared" si="191"/>
        <v>0</v>
      </c>
      <c r="AC901" t="str">
        <f t="shared" si="182"/>
        <v>EX</v>
      </c>
      <c r="AD901" s="74">
        <f t="shared" si="183"/>
        <v>4000</v>
      </c>
      <c r="AE901" s="74">
        <f t="shared" si="188"/>
        <v>4000</v>
      </c>
      <c r="AF901">
        <v>1</v>
      </c>
      <c r="AG901">
        <v>0</v>
      </c>
      <c r="AH901" s="74">
        <v>0</v>
      </c>
      <c r="AJ901" s="74">
        <f t="shared" si="184"/>
        <v>0</v>
      </c>
      <c r="AK901" s="74">
        <f t="shared" si="190"/>
        <v>4000</v>
      </c>
      <c r="AL901" t="str">
        <f t="shared" si="185"/>
        <v>N</v>
      </c>
      <c r="AN901" t="s">
        <v>80</v>
      </c>
      <c r="AO901" t="s">
        <v>79</v>
      </c>
      <c r="AP901" t="str">
        <f t="shared" si="186"/>
        <v>92</v>
      </c>
      <c r="AQ901" s="145" t="s">
        <v>1826</v>
      </c>
      <c r="AR901" t="str">
        <f t="shared" si="187"/>
        <v>1-Adjusted Base Budget</v>
      </c>
      <c r="AS901" s="145" t="s">
        <v>1827</v>
      </c>
      <c r="AT901" t="s">
        <v>213</v>
      </c>
      <c r="AV901" t="str">
        <f t="shared" si="181"/>
        <v>VPPF</v>
      </c>
      <c r="AW901" t="str">
        <f t="shared" si="180"/>
        <v>VP AND CHIEF FINANCIAL OFFICER</v>
      </c>
    </row>
    <row r="902" spans="1:49">
      <c r="A902" s="59">
        <v>2018</v>
      </c>
      <c r="B902" t="s">
        <v>137</v>
      </c>
      <c r="C902" t="s">
        <v>814</v>
      </c>
      <c r="D902" t="s">
        <v>815</v>
      </c>
      <c r="E902" t="s">
        <v>816</v>
      </c>
      <c r="F902" t="s">
        <v>827</v>
      </c>
      <c r="G902" t="s">
        <v>828</v>
      </c>
      <c r="H902" t="s">
        <v>815</v>
      </c>
      <c r="I902" s="170" t="s">
        <v>78</v>
      </c>
      <c r="J902" t="s">
        <v>79</v>
      </c>
      <c r="K902" t="s">
        <v>214</v>
      </c>
      <c r="L902" t="s">
        <v>785</v>
      </c>
      <c r="M902" t="s">
        <v>351</v>
      </c>
      <c r="N902" t="s">
        <v>217</v>
      </c>
      <c r="O902" t="s">
        <v>263</v>
      </c>
      <c r="P902" t="s">
        <v>352</v>
      </c>
      <c r="Q902" t="s">
        <v>353</v>
      </c>
      <c r="R902" t="s">
        <v>354</v>
      </c>
      <c r="S902" t="s">
        <v>264</v>
      </c>
      <c r="T902" t="s">
        <v>265</v>
      </c>
      <c r="U902" s="61" t="s">
        <v>266</v>
      </c>
      <c r="V902" t="s">
        <v>249</v>
      </c>
      <c r="W902" t="s">
        <v>263</v>
      </c>
      <c r="X902" s="59">
        <v>850</v>
      </c>
      <c r="Y902" s="59">
        <v>850</v>
      </c>
      <c r="AA902" s="146" t="str">
        <f t="shared" si="189"/>
        <v>EX</v>
      </c>
      <c r="AB902" s="146">
        <f t="shared" si="191"/>
        <v>0</v>
      </c>
      <c r="AC902" t="str">
        <f t="shared" si="182"/>
        <v>EX</v>
      </c>
      <c r="AD902" s="74">
        <f t="shared" si="183"/>
        <v>850</v>
      </c>
      <c r="AE902" s="74">
        <f t="shared" si="188"/>
        <v>850</v>
      </c>
      <c r="AF902">
        <v>1</v>
      </c>
      <c r="AG902">
        <v>0</v>
      </c>
      <c r="AH902" s="74">
        <v>0</v>
      </c>
      <c r="AJ902" s="74">
        <f t="shared" si="184"/>
        <v>0</v>
      </c>
      <c r="AK902" s="74">
        <f t="shared" si="190"/>
        <v>850</v>
      </c>
      <c r="AL902" t="str">
        <f t="shared" si="185"/>
        <v>N</v>
      </c>
      <c r="AN902" t="s">
        <v>80</v>
      </c>
      <c r="AO902" t="s">
        <v>79</v>
      </c>
      <c r="AP902" t="str">
        <f t="shared" si="186"/>
        <v>92</v>
      </c>
      <c r="AQ902" s="145" t="s">
        <v>1826</v>
      </c>
      <c r="AR902" t="str">
        <f t="shared" si="187"/>
        <v>1-Adjusted Base Budget</v>
      </c>
      <c r="AS902" s="145" t="s">
        <v>1827</v>
      </c>
      <c r="AT902" t="s">
        <v>213</v>
      </c>
      <c r="AV902" t="str">
        <f t="shared" si="181"/>
        <v>VPPF</v>
      </c>
      <c r="AW902" t="str">
        <f t="shared" ref="AW902:AW965" si="192" xml:space="preserve"> IF(AND($AN902="UAVP",$Z902="OE"),$AO902 &amp; "-ONLINE EDUCATION",IF(AND($AN902="VPIT",OR($Z902="SS",$Z902="IT")),$AO902 &amp; "-SHARED SERVICES",$AO902))</f>
        <v>VP AND CHIEF FINANCIAL OFFICER</v>
      </c>
    </row>
    <row r="903" spans="1:49">
      <c r="A903" s="59">
        <v>2018</v>
      </c>
      <c r="B903" t="s">
        <v>137</v>
      </c>
      <c r="C903" t="s">
        <v>814</v>
      </c>
      <c r="D903" t="s">
        <v>815</v>
      </c>
      <c r="E903" t="s">
        <v>816</v>
      </c>
      <c r="F903" t="s">
        <v>831</v>
      </c>
      <c r="G903" t="s">
        <v>832</v>
      </c>
      <c r="H903" t="s">
        <v>815</v>
      </c>
      <c r="I903" s="170" t="s">
        <v>78</v>
      </c>
      <c r="J903" t="s">
        <v>79</v>
      </c>
      <c r="K903" t="s">
        <v>214</v>
      </c>
      <c r="L903" t="s">
        <v>785</v>
      </c>
      <c r="M903" t="s">
        <v>351</v>
      </c>
      <c r="N903" t="s">
        <v>217</v>
      </c>
      <c r="O903" t="s">
        <v>263</v>
      </c>
      <c r="P903" t="s">
        <v>352</v>
      </c>
      <c r="Q903" t="s">
        <v>353</v>
      </c>
      <c r="R903" t="s">
        <v>354</v>
      </c>
      <c r="S903" t="s">
        <v>264</v>
      </c>
      <c r="T903" t="s">
        <v>265</v>
      </c>
      <c r="U903" s="61" t="s">
        <v>266</v>
      </c>
      <c r="V903" t="s">
        <v>249</v>
      </c>
      <c r="W903" t="s">
        <v>263</v>
      </c>
      <c r="X903" s="59">
        <v>1500</v>
      </c>
      <c r="Y903" s="59">
        <v>1500</v>
      </c>
      <c r="AA903" s="146" t="str">
        <f t="shared" si="189"/>
        <v>EX</v>
      </c>
      <c r="AB903" s="146">
        <f t="shared" si="191"/>
        <v>0</v>
      </c>
      <c r="AC903" t="str">
        <f t="shared" si="182"/>
        <v>EX</v>
      </c>
      <c r="AD903" s="74">
        <f t="shared" si="183"/>
        <v>1500</v>
      </c>
      <c r="AE903" s="74">
        <f t="shared" si="188"/>
        <v>1500</v>
      </c>
      <c r="AF903">
        <v>1</v>
      </c>
      <c r="AG903">
        <v>0</v>
      </c>
      <c r="AH903" s="74">
        <v>0</v>
      </c>
      <c r="AJ903" s="74">
        <f t="shared" si="184"/>
        <v>0</v>
      </c>
      <c r="AK903" s="74">
        <f t="shared" si="190"/>
        <v>1500</v>
      </c>
      <c r="AL903" t="str">
        <f t="shared" si="185"/>
        <v>N</v>
      </c>
      <c r="AN903" t="s">
        <v>80</v>
      </c>
      <c r="AO903" t="s">
        <v>79</v>
      </c>
      <c r="AP903" t="str">
        <f t="shared" si="186"/>
        <v>92</v>
      </c>
      <c r="AQ903" s="145" t="s">
        <v>1826</v>
      </c>
      <c r="AR903" t="str">
        <f t="shared" si="187"/>
        <v>1-Adjusted Base Budget</v>
      </c>
      <c r="AS903" s="145" t="s">
        <v>1827</v>
      </c>
      <c r="AT903" t="s">
        <v>213</v>
      </c>
      <c r="AV903" t="str">
        <f t="shared" si="181"/>
        <v>VPPF</v>
      </c>
      <c r="AW903" t="str">
        <f t="shared" si="192"/>
        <v>VP AND CHIEF FINANCIAL OFFICER</v>
      </c>
    </row>
    <row r="904" spans="1:49">
      <c r="A904" s="59">
        <v>2018</v>
      </c>
      <c r="B904" t="s">
        <v>137</v>
      </c>
      <c r="C904" t="s">
        <v>814</v>
      </c>
      <c r="D904" t="s">
        <v>815</v>
      </c>
      <c r="E904" t="s">
        <v>816</v>
      </c>
      <c r="F904" t="s">
        <v>228</v>
      </c>
      <c r="H904" t="s">
        <v>815</v>
      </c>
      <c r="I904" s="170" t="s">
        <v>78</v>
      </c>
      <c r="J904" t="s">
        <v>79</v>
      </c>
      <c r="K904" t="s">
        <v>214</v>
      </c>
      <c r="L904" t="s">
        <v>493</v>
      </c>
      <c r="M904" t="s">
        <v>494</v>
      </c>
      <c r="N904" t="s">
        <v>217</v>
      </c>
      <c r="O904" t="s">
        <v>263</v>
      </c>
      <c r="P904" t="s">
        <v>488</v>
      </c>
      <c r="Q904" t="s">
        <v>489</v>
      </c>
      <c r="R904" t="s">
        <v>490</v>
      </c>
      <c r="S904" t="s">
        <v>264</v>
      </c>
      <c r="T904" t="s">
        <v>265</v>
      </c>
      <c r="U904" s="61" t="s">
        <v>266</v>
      </c>
      <c r="V904" t="s">
        <v>249</v>
      </c>
      <c r="W904" t="s">
        <v>263</v>
      </c>
      <c r="X904" s="59">
        <v>6000</v>
      </c>
      <c r="Y904" s="59">
        <v>6000</v>
      </c>
      <c r="AA904" s="146" t="str">
        <f t="shared" si="189"/>
        <v>EX</v>
      </c>
      <c r="AB904" s="146">
        <f t="shared" si="191"/>
        <v>0</v>
      </c>
      <c r="AC904" t="str">
        <f t="shared" si="182"/>
        <v>EX</v>
      </c>
      <c r="AD904" s="74">
        <f t="shared" si="183"/>
        <v>6000</v>
      </c>
      <c r="AE904" s="74">
        <f t="shared" si="188"/>
        <v>6000</v>
      </c>
      <c r="AF904">
        <v>1</v>
      </c>
      <c r="AG904">
        <v>0</v>
      </c>
      <c r="AH904" s="74">
        <v>0</v>
      </c>
      <c r="AJ904" s="74">
        <f t="shared" si="184"/>
        <v>0</v>
      </c>
      <c r="AK904" s="74">
        <f t="shared" si="190"/>
        <v>6000</v>
      </c>
      <c r="AL904" t="str">
        <f t="shared" si="185"/>
        <v>N</v>
      </c>
      <c r="AN904" t="s">
        <v>80</v>
      </c>
      <c r="AO904" t="s">
        <v>79</v>
      </c>
      <c r="AP904" t="str">
        <f t="shared" si="186"/>
        <v>92</v>
      </c>
      <c r="AQ904" s="145" t="s">
        <v>1826</v>
      </c>
      <c r="AR904" t="str">
        <f t="shared" si="187"/>
        <v>1-Adjusted Base Budget</v>
      </c>
      <c r="AS904" s="145" t="s">
        <v>1827</v>
      </c>
      <c r="AT904" t="s">
        <v>213</v>
      </c>
      <c r="AV904" t="str">
        <f t="shared" si="181"/>
        <v>VPPF</v>
      </c>
      <c r="AW904" t="str">
        <f t="shared" si="192"/>
        <v>VP AND CHIEF FINANCIAL OFFICER</v>
      </c>
    </row>
    <row r="905" spans="1:49">
      <c r="A905" s="59">
        <v>2018</v>
      </c>
      <c r="B905" t="s">
        <v>137</v>
      </c>
      <c r="C905" t="s">
        <v>814</v>
      </c>
      <c r="D905" t="s">
        <v>815</v>
      </c>
      <c r="E905" t="s">
        <v>816</v>
      </c>
      <c r="F905" t="s">
        <v>819</v>
      </c>
      <c r="G905" t="s">
        <v>820</v>
      </c>
      <c r="H905" t="s">
        <v>815</v>
      </c>
      <c r="I905" s="170" t="s">
        <v>78</v>
      </c>
      <c r="J905" t="s">
        <v>79</v>
      </c>
      <c r="K905" t="s">
        <v>214</v>
      </c>
      <c r="L905" t="s">
        <v>493</v>
      </c>
      <c r="M905" t="s">
        <v>494</v>
      </c>
      <c r="N905" t="s">
        <v>217</v>
      </c>
      <c r="O905" t="s">
        <v>263</v>
      </c>
      <c r="P905" t="s">
        <v>488</v>
      </c>
      <c r="Q905" t="s">
        <v>489</v>
      </c>
      <c r="R905" t="s">
        <v>490</v>
      </c>
      <c r="S905" t="s">
        <v>264</v>
      </c>
      <c r="T905" t="s">
        <v>265</v>
      </c>
      <c r="U905" s="61" t="s">
        <v>266</v>
      </c>
      <c r="V905" t="s">
        <v>249</v>
      </c>
      <c r="W905" t="s">
        <v>263</v>
      </c>
      <c r="X905" s="59">
        <v>1800</v>
      </c>
      <c r="Y905" s="59">
        <v>1800</v>
      </c>
      <c r="AA905" s="146" t="str">
        <f t="shared" si="189"/>
        <v>EX</v>
      </c>
      <c r="AB905" s="146">
        <f t="shared" si="191"/>
        <v>0</v>
      </c>
      <c r="AC905" t="str">
        <f t="shared" si="182"/>
        <v>EX</v>
      </c>
      <c r="AD905" s="74">
        <f t="shared" si="183"/>
        <v>1800</v>
      </c>
      <c r="AE905" s="74">
        <f t="shared" si="188"/>
        <v>1800</v>
      </c>
      <c r="AF905">
        <v>1</v>
      </c>
      <c r="AG905">
        <v>0</v>
      </c>
      <c r="AH905" s="74">
        <v>0</v>
      </c>
      <c r="AJ905" s="74">
        <f t="shared" si="184"/>
        <v>0</v>
      </c>
      <c r="AK905" s="74">
        <f t="shared" si="190"/>
        <v>1800</v>
      </c>
      <c r="AL905" t="str">
        <f t="shared" si="185"/>
        <v>N</v>
      </c>
      <c r="AN905" t="s">
        <v>80</v>
      </c>
      <c r="AO905" t="s">
        <v>79</v>
      </c>
      <c r="AP905" t="str">
        <f t="shared" si="186"/>
        <v>92</v>
      </c>
      <c r="AQ905" s="145" t="s">
        <v>1826</v>
      </c>
      <c r="AR905" t="str">
        <f t="shared" si="187"/>
        <v>1-Adjusted Base Budget</v>
      </c>
      <c r="AS905" s="145" t="s">
        <v>1827</v>
      </c>
      <c r="AT905" t="s">
        <v>213</v>
      </c>
      <c r="AV905" t="str">
        <f t="shared" si="181"/>
        <v>VPPF</v>
      </c>
      <c r="AW905" t="str">
        <f t="shared" si="192"/>
        <v>VP AND CHIEF FINANCIAL OFFICER</v>
      </c>
    </row>
    <row r="906" spans="1:49">
      <c r="A906" s="59">
        <v>2018</v>
      </c>
      <c r="B906" t="s">
        <v>137</v>
      </c>
      <c r="C906" t="s">
        <v>814</v>
      </c>
      <c r="D906" t="s">
        <v>815</v>
      </c>
      <c r="E906" t="s">
        <v>816</v>
      </c>
      <c r="F906" t="s">
        <v>823</v>
      </c>
      <c r="G906" t="s">
        <v>824</v>
      </c>
      <c r="H906" t="s">
        <v>815</v>
      </c>
      <c r="I906" s="170" t="s">
        <v>78</v>
      </c>
      <c r="J906" t="s">
        <v>79</v>
      </c>
      <c r="K906" t="s">
        <v>214</v>
      </c>
      <c r="L906" t="s">
        <v>493</v>
      </c>
      <c r="M906" t="s">
        <v>494</v>
      </c>
      <c r="N906" t="s">
        <v>217</v>
      </c>
      <c r="O906" t="s">
        <v>263</v>
      </c>
      <c r="P906" t="s">
        <v>488</v>
      </c>
      <c r="Q906" t="s">
        <v>489</v>
      </c>
      <c r="R906" t="s">
        <v>490</v>
      </c>
      <c r="S906" t="s">
        <v>264</v>
      </c>
      <c r="T906" t="s">
        <v>265</v>
      </c>
      <c r="U906" s="61" t="s">
        <v>266</v>
      </c>
      <c r="V906" t="s">
        <v>249</v>
      </c>
      <c r="W906" t="s">
        <v>263</v>
      </c>
      <c r="X906" s="59">
        <v>3500</v>
      </c>
      <c r="Y906" s="59">
        <v>3500</v>
      </c>
      <c r="AA906" s="146" t="str">
        <f t="shared" si="189"/>
        <v>EX</v>
      </c>
      <c r="AB906" s="146">
        <f t="shared" si="191"/>
        <v>0</v>
      </c>
      <c r="AC906" t="str">
        <f t="shared" si="182"/>
        <v>EX</v>
      </c>
      <c r="AD906" s="74">
        <f t="shared" si="183"/>
        <v>3500</v>
      </c>
      <c r="AE906" s="74">
        <f t="shared" si="188"/>
        <v>3500</v>
      </c>
      <c r="AF906">
        <v>1</v>
      </c>
      <c r="AG906">
        <v>0</v>
      </c>
      <c r="AH906" s="74">
        <v>0</v>
      </c>
      <c r="AJ906" s="74">
        <f t="shared" si="184"/>
        <v>0</v>
      </c>
      <c r="AK906" s="74">
        <f t="shared" si="190"/>
        <v>3500</v>
      </c>
      <c r="AL906" t="str">
        <f t="shared" si="185"/>
        <v>N</v>
      </c>
      <c r="AN906" t="s">
        <v>80</v>
      </c>
      <c r="AO906" t="s">
        <v>79</v>
      </c>
      <c r="AP906" t="str">
        <f t="shared" si="186"/>
        <v>92</v>
      </c>
      <c r="AQ906" s="145" t="s">
        <v>1826</v>
      </c>
      <c r="AR906" t="str">
        <f t="shared" si="187"/>
        <v>1-Adjusted Base Budget</v>
      </c>
      <c r="AS906" s="145" t="s">
        <v>1827</v>
      </c>
      <c r="AT906" t="s">
        <v>213</v>
      </c>
      <c r="AV906" t="str">
        <f t="shared" si="181"/>
        <v>VPPF</v>
      </c>
      <c r="AW906" t="str">
        <f t="shared" si="192"/>
        <v>VP AND CHIEF FINANCIAL OFFICER</v>
      </c>
    </row>
    <row r="907" spans="1:49">
      <c r="A907" s="59">
        <v>2018</v>
      </c>
      <c r="B907" t="s">
        <v>137</v>
      </c>
      <c r="C907" t="s">
        <v>814</v>
      </c>
      <c r="D907" t="s">
        <v>815</v>
      </c>
      <c r="E907" t="s">
        <v>816</v>
      </c>
      <c r="F907" t="s">
        <v>228</v>
      </c>
      <c r="H907" t="s">
        <v>815</v>
      </c>
      <c r="I907" s="170" t="s">
        <v>78</v>
      </c>
      <c r="J907" t="s">
        <v>79</v>
      </c>
      <c r="K907" t="s">
        <v>214</v>
      </c>
      <c r="L907" t="s">
        <v>495</v>
      </c>
      <c r="M907" t="s">
        <v>496</v>
      </c>
      <c r="N907" t="s">
        <v>217</v>
      </c>
      <c r="O907" t="s">
        <v>263</v>
      </c>
      <c r="P907" t="s">
        <v>488</v>
      </c>
      <c r="Q907" t="s">
        <v>489</v>
      </c>
      <c r="R907" t="s">
        <v>490</v>
      </c>
      <c r="S907" t="s">
        <v>264</v>
      </c>
      <c r="T907" t="s">
        <v>265</v>
      </c>
      <c r="U907" s="61" t="s">
        <v>266</v>
      </c>
      <c r="V907" t="s">
        <v>249</v>
      </c>
      <c r="W907" t="s">
        <v>263</v>
      </c>
      <c r="X907" s="59">
        <v>100</v>
      </c>
      <c r="Y907" s="59">
        <v>100</v>
      </c>
      <c r="AA907" s="146" t="str">
        <f t="shared" si="189"/>
        <v>EX</v>
      </c>
      <c r="AB907" s="146">
        <f t="shared" si="191"/>
        <v>0</v>
      </c>
      <c r="AC907" t="str">
        <f t="shared" si="182"/>
        <v>EX</v>
      </c>
      <c r="AD907" s="74">
        <f t="shared" si="183"/>
        <v>100</v>
      </c>
      <c r="AE907" s="74">
        <f t="shared" si="188"/>
        <v>100</v>
      </c>
      <c r="AF907">
        <v>1</v>
      </c>
      <c r="AG907">
        <v>0</v>
      </c>
      <c r="AH907" s="74">
        <v>0</v>
      </c>
      <c r="AJ907" s="74">
        <f t="shared" si="184"/>
        <v>0</v>
      </c>
      <c r="AK907" s="74">
        <f t="shared" si="190"/>
        <v>100</v>
      </c>
      <c r="AL907" t="str">
        <f t="shared" si="185"/>
        <v>N</v>
      </c>
      <c r="AN907" t="s">
        <v>80</v>
      </c>
      <c r="AO907" t="s">
        <v>79</v>
      </c>
      <c r="AP907" t="str">
        <f t="shared" si="186"/>
        <v>92</v>
      </c>
      <c r="AQ907" s="145" t="s">
        <v>1826</v>
      </c>
      <c r="AR907" t="str">
        <f t="shared" si="187"/>
        <v>1-Adjusted Base Budget</v>
      </c>
      <c r="AS907" s="145" t="s">
        <v>1827</v>
      </c>
      <c r="AT907" t="s">
        <v>213</v>
      </c>
      <c r="AV907" t="str">
        <f t="shared" si="181"/>
        <v>VPPF</v>
      </c>
      <c r="AW907" t="str">
        <f t="shared" si="192"/>
        <v>VP AND CHIEF FINANCIAL OFFICER</v>
      </c>
    </row>
    <row r="908" spans="1:49">
      <c r="A908" s="59">
        <v>2018</v>
      </c>
      <c r="B908" t="s">
        <v>137</v>
      </c>
      <c r="C908" t="s">
        <v>814</v>
      </c>
      <c r="D908" t="s">
        <v>815</v>
      </c>
      <c r="E908" t="s">
        <v>816</v>
      </c>
      <c r="F908" t="s">
        <v>228</v>
      </c>
      <c r="H908" t="s">
        <v>815</v>
      </c>
      <c r="I908" s="170" t="s">
        <v>78</v>
      </c>
      <c r="J908" t="s">
        <v>79</v>
      </c>
      <c r="K908" t="s">
        <v>214</v>
      </c>
      <c r="L908" t="s">
        <v>377</v>
      </c>
      <c r="M908" t="s">
        <v>378</v>
      </c>
      <c r="N908" t="s">
        <v>217</v>
      </c>
      <c r="O908" t="s">
        <v>263</v>
      </c>
      <c r="P908" t="s">
        <v>379</v>
      </c>
      <c r="Q908" t="s">
        <v>379</v>
      </c>
      <c r="R908" t="s">
        <v>380</v>
      </c>
      <c r="S908" t="s">
        <v>264</v>
      </c>
      <c r="T908" t="s">
        <v>265</v>
      </c>
      <c r="U908" s="61" t="s">
        <v>266</v>
      </c>
      <c r="V908" t="s">
        <v>249</v>
      </c>
      <c r="W908" t="s">
        <v>263</v>
      </c>
      <c r="X908" s="59">
        <v>1000</v>
      </c>
      <c r="Y908" s="59">
        <v>1000</v>
      </c>
      <c r="AA908" s="146" t="str">
        <f t="shared" si="189"/>
        <v>EX</v>
      </c>
      <c r="AB908" s="146">
        <f t="shared" si="191"/>
        <v>0</v>
      </c>
      <c r="AC908" t="str">
        <f t="shared" si="182"/>
        <v>EX</v>
      </c>
      <c r="AD908" s="74">
        <f t="shared" si="183"/>
        <v>1000</v>
      </c>
      <c r="AE908" s="74">
        <f t="shared" si="188"/>
        <v>1000</v>
      </c>
      <c r="AF908">
        <v>1</v>
      </c>
      <c r="AG908">
        <v>0</v>
      </c>
      <c r="AH908" s="74">
        <v>0</v>
      </c>
      <c r="AJ908" s="74">
        <f t="shared" si="184"/>
        <v>0</v>
      </c>
      <c r="AK908" s="74">
        <f t="shared" si="190"/>
        <v>1000</v>
      </c>
      <c r="AL908" t="str">
        <f t="shared" si="185"/>
        <v>N</v>
      </c>
      <c r="AN908" t="s">
        <v>80</v>
      </c>
      <c r="AO908" t="s">
        <v>79</v>
      </c>
      <c r="AP908" t="str">
        <f t="shared" si="186"/>
        <v>92</v>
      </c>
      <c r="AQ908" s="145" t="s">
        <v>1826</v>
      </c>
      <c r="AR908" t="str">
        <f t="shared" si="187"/>
        <v>1-Adjusted Base Budget</v>
      </c>
      <c r="AS908" s="145" t="s">
        <v>1827</v>
      </c>
      <c r="AT908" t="s">
        <v>213</v>
      </c>
      <c r="AV908" t="str">
        <f t="shared" ref="AV908:AV971" si="193">IF(AND($AN908="UAVP",$Z908="OE"),$AN908 &amp; "-OE",IF(AND($AN908="VPIT",OR($Z908="SS",$Z908="IT")),$AN908 &amp; "-SS",$AN908))</f>
        <v>VPPF</v>
      </c>
      <c r="AW908" t="str">
        <f t="shared" si="192"/>
        <v>VP AND CHIEF FINANCIAL OFFICER</v>
      </c>
    </row>
    <row r="909" spans="1:49">
      <c r="A909" s="59">
        <v>2018</v>
      </c>
      <c r="B909" t="s">
        <v>137</v>
      </c>
      <c r="C909" t="s">
        <v>814</v>
      </c>
      <c r="D909" t="s">
        <v>815</v>
      </c>
      <c r="E909" t="s">
        <v>816</v>
      </c>
      <c r="F909" t="s">
        <v>823</v>
      </c>
      <c r="G909" t="s">
        <v>824</v>
      </c>
      <c r="H909" t="s">
        <v>815</v>
      </c>
      <c r="I909" s="170" t="s">
        <v>78</v>
      </c>
      <c r="J909" t="s">
        <v>79</v>
      </c>
      <c r="K909" t="s">
        <v>214</v>
      </c>
      <c r="L909" t="s">
        <v>377</v>
      </c>
      <c r="M909" t="s">
        <v>378</v>
      </c>
      <c r="N909" t="s">
        <v>217</v>
      </c>
      <c r="O909" t="s">
        <v>263</v>
      </c>
      <c r="P909" t="s">
        <v>379</v>
      </c>
      <c r="Q909" t="s">
        <v>379</v>
      </c>
      <c r="R909" t="s">
        <v>380</v>
      </c>
      <c r="S909" t="s">
        <v>264</v>
      </c>
      <c r="T909" t="s">
        <v>265</v>
      </c>
      <c r="U909" s="61" t="s">
        <v>266</v>
      </c>
      <c r="V909" t="s">
        <v>249</v>
      </c>
      <c r="W909" t="s">
        <v>263</v>
      </c>
      <c r="X909" s="59">
        <v>500</v>
      </c>
      <c r="Y909" s="59">
        <v>500</v>
      </c>
      <c r="AA909" s="146" t="str">
        <f t="shared" si="189"/>
        <v>EX</v>
      </c>
      <c r="AB909" s="146">
        <f t="shared" si="191"/>
        <v>0</v>
      </c>
      <c r="AC909" t="str">
        <f t="shared" si="182"/>
        <v>EX</v>
      </c>
      <c r="AD909" s="74">
        <f t="shared" si="183"/>
        <v>500</v>
      </c>
      <c r="AE909" s="74">
        <f t="shared" si="188"/>
        <v>500</v>
      </c>
      <c r="AF909">
        <v>1</v>
      </c>
      <c r="AG909">
        <v>0</v>
      </c>
      <c r="AH909" s="74">
        <v>0</v>
      </c>
      <c r="AJ909" s="74">
        <f t="shared" si="184"/>
        <v>0</v>
      </c>
      <c r="AK909" s="74">
        <f t="shared" si="190"/>
        <v>500</v>
      </c>
      <c r="AL909" t="str">
        <f t="shared" si="185"/>
        <v>N</v>
      </c>
      <c r="AN909" t="s">
        <v>80</v>
      </c>
      <c r="AO909" t="s">
        <v>79</v>
      </c>
      <c r="AP909" t="str">
        <f t="shared" si="186"/>
        <v>92</v>
      </c>
      <c r="AQ909" s="145" t="s">
        <v>1826</v>
      </c>
      <c r="AR909" t="str">
        <f t="shared" si="187"/>
        <v>1-Adjusted Base Budget</v>
      </c>
      <c r="AS909" s="145" t="s">
        <v>1827</v>
      </c>
      <c r="AT909" t="s">
        <v>213</v>
      </c>
      <c r="AV909" t="str">
        <f t="shared" si="193"/>
        <v>VPPF</v>
      </c>
      <c r="AW909" t="str">
        <f t="shared" si="192"/>
        <v>VP AND CHIEF FINANCIAL OFFICER</v>
      </c>
    </row>
    <row r="910" spans="1:49">
      <c r="A910" s="59">
        <v>2018</v>
      </c>
      <c r="B910" t="s">
        <v>137</v>
      </c>
      <c r="C910" t="s">
        <v>814</v>
      </c>
      <c r="D910" t="s">
        <v>815</v>
      </c>
      <c r="E910" t="s">
        <v>816</v>
      </c>
      <c r="F910" t="s">
        <v>817</v>
      </c>
      <c r="G910" t="s">
        <v>818</v>
      </c>
      <c r="H910" t="s">
        <v>815</v>
      </c>
      <c r="I910" s="170" t="s">
        <v>78</v>
      </c>
      <c r="J910" t="s">
        <v>79</v>
      </c>
      <c r="K910" t="s">
        <v>214</v>
      </c>
      <c r="L910" t="s">
        <v>377</v>
      </c>
      <c r="M910" t="s">
        <v>378</v>
      </c>
      <c r="N910" t="s">
        <v>217</v>
      </c>
      <c r="O910" t="s">
        <v>263</v>
      </c>
      <c r="P910" t="s">
        <v>379</v>
      </c>
      <c r="Q910" t="s">
        <v>379</v>
      </c>
      <c r="R910" t="s">
        <v>380</v>
      </c>
      <c r="S910" t="s">
        <v>264</v>
      </c>
      <c r="T910" t="s">
        <v>265</v>
      </c>
      <c r="U910" s="61" t="s">
        <v>266</v>
      </c>
      <c r="V910" t="s">
        <v>249</v>
      </c>
      <c r="W910" t="s">
        <v>263</v>
      </c>
      <c r="X910" s="59">
        <v>770</v>
      </c>
      <c r="Y910" s="59">
        <v>770</v>
      </c>
      <c r="AA910" s="146" t="str">
        <f t="shared" si="189"/>
        <v>EX</v>
      </c>
      <c r="AB910" s="146">
        <f t="shared" si="191"/>
        <v>0</v>
      </c>
      <c r="AC910" t="str">
        <f t="shared" si="182"/>
        <v>EX</v>
      </c>
      <c r="AD910" s="74">
        <f t="shared" si="183"/>
        <v>770</v>
      </c>
      <c r="AE910" s="74">
        <f t="shared" si="188"/>
        <v>770</v>
      </c>
      <c r="AF910">
        <v>1</v>
      </c>
      <c r="AG910">
        <v>0</v>
      </c>
      <c r="AH910" s="74">
        <v>0</v>
      </c>
      <c r="AJ910" s="74">
        <f t="shared" si="184"/>
        <v>0</v>
      </c>
      <c r="AK910" s="74">
        <f t="shared" si="190"/>
        <v>770</v>
      </c>
      <c r="AL910" t="str">
        <f t="shared" si="185"/>
        <v>N</v>
      </c>
      <c r="AN910" t="s">
        <v>80</v>
      </c>
      <c r="AO910" t="s">
        <v>79</v>
      </c>
      <c r="AP910" t="str">
        <f t="shared" si="186"/>
        <v>92</v>
      </c>
      <c r="AQ910" s="145" t="s">
        <v>1826</v>
      </c>
      <c r="AR910" t="str">
        <f t="shared" si="187"/>
        <v>1-Adjusted Base Budget</v>
      </c>
      <c r="AS910" s="145" t="s">
        <v>1827</v>
      </c>
      <c r="AT910" t="s">
        <v>213</v>
      </c>
      <c r="AV910" t="str">
        <f t="shared" si="193"/>
        <v>VPPF</v>
      </c>
      <c r="AW910" t="str">
        <f t="shared" si="192"/>
        <v>VP AND CHIEF FINANCIAL OFFICER</v>
      </c>
    </row>
    <row r="911" spans="1:49">
      <c r="A911" s="59">
        <v>2018</v>
      </c>
      <c r="B911" t="s">
        <v>137</v>
      </c>
      <c r="C911" t="s">
        <v>814</v>
      </c>
      <c r="D911" t="s">
        <v>815</v>
      </c>
      <c r="E911" t="s">
        <v>816</v>
      </c>
      <c r="F911" t="s">
        <v>829</v>
      </c>
      <c r="G911" t="s">
        <v>830</v>
      </c>
      <c r="H911" t="s">
        <v>815</v>
      </c>
      <c r="I911" s="170" t="s">
        <v>78</v>
      </c>
      <c r="J911" t="s">
        <v>79</v>
      </c>
      <c r="K911" t="s">
        <v>214</v>
      </c>
      <c r="L911" t="s">
        <v>377</v>
      </c>
      <c r="M911" t="s">
        <v>378</v>
      </c>
      <c r="N911" t="s">
        <v>217</v>
      </c>
      <c r="O911" t="s">
        <v>263</v>
      </c>
      <c r="P911" t="s">
        <v>379</v>
      </c>
      <c r="Q911" t="s">
        <v>379</v>
      </c>
      <c r="R911" t="s">
        <v>380</v>
      </c>
      <c r="S911" t="s">
        <v>264</v>
      </c>
      <c r="T911" t="s">
        <v>265</v>
      </c>
      <c r="U911" s="61" t="s">
        <v>266</v>
      </c>
      <c r="V911" t="s">
        <v>249</v>
      </c>
      <c r="W911" t="s">
        <v>263</v>
      </c>
      <c r="X911" s="59">
        <v>1000</v>
      </c>
      <c r="Y911" s="59">
        <v>1000</v>
      </c>
      <c r="AA911" s="146" t="str">
        <f t="shared" si="189"/>
        <v>EX</v>
      </c>
      <c r="AB911" s="146">
        <f t="shared" si="191"/>
        <v>0</v>
      </c>
      <c r="AC911" t="str">
        <f t="shared" si="182"/>
        <v>EX</v>
      </c>
      <c r="AD911" s="74">
        <f t="shared" si="183"/>
        <v>1000</v>
      </c>
      <c r="AE911" s="74">
        <f t="shared" si="188"/>
        <v>1000</v>
      </c>
      <c r="AF911">
        <v>1</v>
      </c>
      <c r="AG911">
        <v>0</v>
      </c>
      <c r="AH911" s="74">
        <v>0</v>
      </c>
      <c r="AJ911" s="74">
        <f t="shared" si="184"/>
        <v>0</v>
      </c>
      <c r="AK911" s="74">
        <f t="shared" si="190"/>
        <v>1000</v>
      </c>
      <c r="AL911" t="str">
        <f t="shared" si="185"/>
        <v>N</v>
      </c>
      <c r="AN911" t="s">
        <v>80</v>
      </c>
      <c r="AO911" t="s">
        <v>79</v>
      </c>
      <c r="AP911" t="str">
        <f t="shared" si="186"/>
        <v>92</v>
      </c>
      <c r="AQ911" s="145" t="s">
        <v>1826</v>
      </c>
      <c r="AR911" t="str">
        <f t="shared" si="187"/>
        <v>1-Adjusted Base Budget</v>
      </c>
      <c r="AS911" s="145" t="s">
        <v>1827</v>
      </c>
      <c r="AT911" t="s">
        <v>213</v>
      </c>
      <c r="AV911" t="str">
        <f t="shared" si="193"/>
        <v>VPPF</v>
      </c>
      <c r="AW911" t="str">
        <f t="shared" si="192"/>
        <v>VP AND CHIEF FINANCIAL OFFICER</v>
      </c>
    </row>
    <row r="912" spans="1:49">
      <c r="A912" s="59">
        <v>2018</v>
      </c>
      <c r="B912" t="s">
        <v>137</v>
      </c>
      <c r="C912" t="s">
        <v>814</v>
      </c>
      <c r="D912" t="s">
        <v>815</v>
      </c>
      <c r="E912" t="s">
        <v>816</v>
      </c>
      <c r="F912" t="s">
        <v>825</v>
      </c>
      <c r="G912" t="s">
        <v>826</v>
      </c>
      <c r="H912" t="s">
        <v>815</v>
      </c>
      <c r="I912" s="170" t="s">
        <v>78</v>
      </c>
      <c r="J912" t="s">
        <v>79</v>
      </c>
      <c r="K912" t="s">
        <v>214</v>
      </c>
      <c r="L912" t="s">
        <v>377</v>
      </c>
      <c r="M912" t="s">
        <v>378</v>
      </c>
      <c r="N912" t="s">
        <v>217</v>
      </c>
      <c r="O912" t="s">
        <v>263</v>
      </c>
      <c r="P912" t="s">
        <v>379</v>
      </c>
      <c r="Q912" t="s">
        <v>379</v>
      </c>
      <c r="R912" t="s">
        <v>380</v>
      </c>
      <c r="S912" t="s">
        <v>264</v>
      </c>
      <c r="T912" t="s">
        <v>265</v>
      </c>
      <c r="U912" s="61" t="s">
        <v>266</v>
      </c>
      <c r="V912" t="s">
        <v>249</v>
      </c>
      <c r="W912" t="s">
        <v>263</v>
      </c>
      <c r="X912" s="59">
        <v>2500</v>
      </c>
      <c r="Y912" s="59">
        <v>2500</v>
      </c>
      <c r="AA912" s="146" t="str">
        <f t="shared" si="189"/>
        <v>EX</v>
      </c>
      <c r="AB912" s="146">
        <f t="shared" si="191"/>
        <v>0</v>
      </c>
      <c r="AC912" t="str">
        <f t="shared" si="182"/>
        <v>EX</v>
      </c>
      <c r="AD912" s="74">
        <f t="shared" si="183"/>
        <v>2500</v>
      </c>
      <c r="AE912" s="74">
        <f t="shared" si="188"/>
        <v>2500</v>
      </c>
      <c r="AF912">
        <v>1</v>
      </c>
      <c r="AG912">
        <v>0</v>
      </c>
      <c r="AH912" s="74">
        <v>0</v>
      </c>
      <c r="AJ912" s="74">
        <f t="shared" si="184"/>
        <v>0</v>
      </c>
      <c r="AK912" s="74">
        <f t="shared" si="190"/>
        <v>2500</v>
      </c>
      <c r="AL912" t="str">
        <f t="shared" si="185"/>
        <v>N</v>
      </c>
      <c r="AN912" t="s">
        <v>80</v>
      </c>
      <c r="AO912" t="s">
        <v>79</v>
      </c>
      <c r="AP912" t="str">
        <f t="shared" si="186"/>
        <v>92</v>
      </c>
      <c r="AQ912" s="145" t="s">
        <v>1826</v>
      </c>
      <c r="AR912" t="str">
        <f t="shared" si="187"/>
        <v>1-Adjusted Base Budget</v>
      </c>
      <c r="AS912" s="145" t="s">
        <v>1827</v>
      </c>
      <c r="AT912" t="s">
        <v>213</v>
      </c>
      <c r="AV912" t="str">
        <f t="shared" si="193"/>
        <v>VPPF</v>
      </c>
      <c r="AW912" t="str">
        <f t="shared" si="192"/>
        <v>VP AND CHIEF FINANCIAL OFFICER</v>
      </c>
    </row>
    <row r="913" spans="1:49">
      <c r="A913" s="59">
        <v>2018</v>
      </c>
      <c r="B913" t="s">
        <v>137</v>
      </c>
      <c r="C913" t="s">
        <v>814</v>
      </c>
      <c r="D913" t="s">
        <v>815</v>
      </c>
      <c r="E913" t="s">
        <v>816</v>
      </c>
      <c r="F913" t="s">
        <v>831</v>
      </c>
      <c r="G913" t="s">
        <v>832</v>
      </c>
      <c r="H913" t="s">
        <v>815</v>
      </c>
      <c r="I913" s="170" t="s">
        <v>78</v>
      </c>
      <c r="J913" t="s">
        <v>79</v>
      </c>
      <c r="K913" t="s">
        <v>214</v>
      </c>
      <c r="L913" t="s">
        <v>377</v>
      </c>
      <c r="M913" t="s">
        <v>378</v>
      </c>
      <c r="N913" t="s">
        <v>217</v>
      </c>
      <c r="O913" t="s">
        <v>263</v>
      </c>
      <c r="P913" t="s">
        <v>379</v>
      </c>
      <c r="Q913" t="s">
        <v>379</v>
      </c>
      <c r="R913" t="s">
        <v>380</v>
      </c>
      <c r="S913" t="s">
        <v>264</v>
      </c>
      <c r="T913" t="s">
        <v>265</v>
      </c>
      <c r="U913" s="61" t="s">
        <v>266</v>
      </c>
      <c r="V913" t="s">
        <v>249</v>
      </c>
      <c r="W913" t="s">
        <v>263</v>
      </c>
      <c r="X913" s="59">
        <v>200</v>
      </c>
      <c r="Y913" s="59">
        <v>200</v>
      </c>
      <c r="AA913" s="146" t="str">
        <f t="shared" si="189"/>
        <v>EX</v>
      </c>
      <c r="AB913" s="146">
        <f t="shared" si="191"/>
        <v>0</v>
      </c>
      <c r="AC913" t="str">
        <f t="shared" si="182"/>
        <v>EX</v>
      </c>
      <c r="AD913" s="74">
        <f t="shared" si="183"/>
        <v>200</v>
      </c>
      <c r="AE913" s="74">
        <f t="shared" si="188"/>
        <v>200</v>
      </c>
      <c r="AF913">
        <v>1</v>
      </c>
      <c r="AG913">
        <v>0</v>
      </c>
      <c r="AH913" s="74">
        <v>0</v>
      </c>
      <c r="AJ913" s="74">
        <f t="shared" si="184"/>
        <v>0</v>
      </c>
      <c r="AK913" s="74">
        <f t="shared" si="190"/>
        <v>200</v>
      </c>
      <c r="AL913" t="str">
        <f t="shared" si="185"/>
        <v>N</v>
      </c>
      <c r="AN913" t="s">
        <v>80</v>
      </c>
      <c r="AO913" t="s">
        <v>79</v>
      </c>
      <c r="AP913" t="str">
        <f t="shared" si="186"/>
        <v>92</v>
      </c>
      <c r="AQ913" s="145" t="s">
        <v>1826</v>
      </c>
      <c r="AR913" t="str">
        <f t="shared" si="187"/>
        <v>1-Adjusted Base Budget</v>
      </c>
      <c r="AS913" s="145" t="s">
        <v>1827</v>
      </c>
      <c r="AT913" t="s">
        <v>213</v>
      </c>
      <c r="AV913" t="str">
        <f t="shared" si="193"/>
        <v>VPPF</v>
      </c>
      <c r="AW913" t="str">
        <f t="shared" si="192"/>
        <v>VP AND CHIEF FINANCIAL OFFICER</v>
      </c>
    </row>
    <row r="914" spans="1:49">
      <c r="A914" s="59">
        <v>2018</v>
      </c>
      <c r="B914" t="s">
        <v>137</v>
      </c>
      <c r="C914" t="s">
        <v>814</v>
      </c>
      <c r="D914" t="s">
        <v>815</v>
      </c>
      <c r="E914" t="s">
        <v>816</v>
      </c>
      <c r="F914" t="s">
        <v>228</v>
      </c>
      <c r="H914" t="s">
        <v>815</v>
      </c>
      <c r="I914" s="170" t="s">
        <v>78</v>
      </c>
      <c r="J914" t="s">
        <v>79</v>
      </c>
      <c r="K914" t="s">
        <v>214</v>
      </c>
      <c r="L914" t="s">
        <v>497</v>
      </c>
      <c r="M914" t="s">
        <v>498</v>
      </c>
      <c r="N914" t="s">
        <v>217</v>
      </c>
      <c r="O914" t="s">
        <v>263</v>
      </c>
      <c r="P914" t="s">
        <v>362</v>
      </c>
      <c r="Q914" t="s">
        <v>363</v>
      </c>
      <c r="R914" t="s">
        <v>364</v>
      </c>
      <c r="S914" t="s">
        <v>264</v>
      </c>
      <c r="T914" t="s">
        <v>265</v>
      </c>
      <c r="U914" s="61" t="s">
        <v>266</v>
      </c>
      <c r="V914" t="s">
        <v>249</v>
      </c>
      <c r="W914" t="s">
        <v>263</v>
      </c>
      <c r="X914" s="59">
        <v>1000</v>
      </c>
      <c r="Y914" s="59">
        <v>1000</v>
      </c>
      <c r="AA914" s="146" t="str">
        <f t="shared" si="189"/>
        <v>EX</v>
      </c>
      <c r="AB914" s="146">
        <f t="shared" si="191"/>
        <v>0</v>
      </c>
      <c r="AC914" t="str">
        <f t="shared" si="182"/>
        <v>EX</v>
      </c>
      <c r="AD914" s="74">
        <f t="shared" si="183"/>
        <v>1000</v>
      </c>
      <c r="AE914" s="74">
        <f t="shared" si="188"/>
        <v>1000</v>
      </c>
      <c r="AF914">
        <v>1</v>
      </c>
      <c r="AG914">
        <v>0</v>
      </c>
      <c r="AH914" s="74">
        <v>0</v>
      </c>
      <c r="AJ914" s="74">
        <f t="shared" si="184"/>
        <v>0</v>
      </c>
      <c r="AK914" s="74">
        <f t="shared" si="190"/>
        <v>1000</v>
      </c>
      <c r="AL914" t="str">
        <f t="shared" si="185"/>
        <v>N</v>
      </c>
      <c r="AN914" t="s">
        <v>80</v>
      </c>
      <c r="AO914" t="s">
        <v>79</v>
      </c>
      <c r="AP914" t="str">
        <f t="shared" si="186"/>
        <v>92</v>
      </c>
      <c r="AQ914" s="145" t="s">
        <v>1826</v>
      </c>
      <c r="AR914" t="str">
        <f t="shared" si="187"/>
        <v>1-Adjusted Base Budget</v>
      </c>
      <c r="AS914" s="145" t="s">
        <v>1827</v>
      </c>
      <c r="AT914" t="s">
        <v>213</v>
      </c>
      <c r="AV914" t="str">
        <f t="shared" si="193"/>
        <v>VPPF</v>
      </c>
      <c r="AW914" t="str">
        <f t="shared" si="192"/>
        <v>VP AND CHIEF FINANCIAL OFFICER</v>
      </c>
    </row>
    <row r="915" spans="1:49">
      <c r="A915" s="59">
        <v>2018</v>
      </c>
      <c r="B915" t="s">
        <v>137</v>
      </c>
      <c r="C915" t="s">
        <v>814</v>
      </c>
      <c r="D915" t="s">
        <v>815</v>
      </c>
      <c r="E915" t="s">
        <v>816</v>
      </c>
      <c r="F915" t="s">
        <v>819</v>
      </c>
      <c r="G915" t="s">
        <v>820</v>
      </c>
      <c r="H915" t="s">
        <v>815</v>
      </c>
      <c r="I915" s="170" t="s">
        <v>78</v>
      </c>
      <c r="J915" t="s">
        <v>79</v>
      </c>
      <c r="K915" t="s">
        <v>214</v>
      </c>
      <c r="L915" t="s">
        <v>497</v>
      </c>
      <c r="M915" t="s">
        <v>498</v>
      </c>
      <c r="N915" t="s">
        <v>217</v>
      </c>
      <c r="O915" t="s">
        <v>263</v>
      </c>
      <c r="P915" t="s">
        <v>362</v>
      </c>
      <c r="Q915" t="s">
        <v>363</v>
      </c>
      <c r="R915" t="s">
        <v>364</v>
      </c>
      <c r="S915" t="s">
        <v>264</v>
      </c>
      <c r="T915" t="s">
        <v>265</v>
      </c>
      <c r="U915" s="61" t="s">
        <v>266</v>
      </c>
      <c r="V915" t="s">
        <v>249</v>
      </c>
      <c r="W915" t="s">
        <v>263</v>
      </c>
      <c r="X915" s="59">
        <v>12</v>
      </c>
      <c r="Y915" s="59">
        <v>12</v>
      </c>
      <c r="AA915" s="146" t="str">
        <f t="shared" si="189"/>
        <v>EX</v>
      </c>
      <c r="AB915" s="146">
        <f t="shared" si="191"/>
        <v>0</v>
      </c>
      <c r="AC915" t="str">
        <f t="shared" ref="AC915:AC978" si="194">IF(O915 =AA915,W915,"Allot/Xfer IN")</f>
        <v>EX</v>
      </c>
      <c r="AD915" s="74">
        <f t="shared" ref="AD915:AD978" si="195">IF(O915 =AA915,Y915,-Y915)</f>
        <v>12</v>
      </c>
      <c r="AE915" s="74">
        <f t="shared" si="188"/>
        <v>12</v>
      </c>
      <c r="AF915">
        <v>1</v>
      </c>
      <c r="AG915">
        <v>0</v>
      </c>
      <c r="AH915" s="74">
        <v>0</v>
      </c>
      <c r="AJ915" s="74">
        <f t="shared" ref="AJ915:AJ978" si="196">SUM(AG915:AI915)</f>
        <v>0</v>
      </c>
      <c r="AK915" s="74">
        <f t="shared" si="190"/>
        <v>12</v>
      </c>
      <c r="AL915" t="str">
        <f t="shared" ref="AL915:AL978" si="197">IF(AF915&lt;&gt;1,"Y","N")</f>
        <v>N</v>
      </c>
      <c r="AN915" t="s">
        <v>80</v>
      </c>
      <c r="AO915" t="s">
        <v>79</v>
      </c>
      <c r="AP915" t="str">
        <f t="shared" ref="AP915:AP978" si="198">IF(AL915 ="Y","99",I915)</f>
        <v>92</v>
      </c>
      <c r="AQ915" s="145" t="s">
        <v>1826</v>
      </c>
      <c r="AR915" t="str">
        <f t="shared" ref="AR915:AR978" si="199">IF(AM915 ="y",AQ915,IF(AG915 &lt;&gt;0,"2-Provision for Compensation Incr","1-Adjusted Base Budget"))</f>
        <v>1-Adjusted Base Budget</v>
      </c>
      <c r="AS915" s="145" t="s">
        <v>1827</v>
      </c>
      <c r="AT915" t="s">
        <v>213</v>
      </c>
      <c r="AV915" t="str">
        <f t="shared" si="193"/>
        <v>VPPF</v>
      </c>
      <c r="AW915" t="str">
        <f t="shared" si="192"/>
        <v>VP AND CHIEF FINANCIAL OFFICER</v>
      </c>
    </row>
    <row r="916" spans="1:49">
      <c r="A916" s="59">
        <v>2018</v>
      </c>
      <c r="B916" t="s">
        <v>137</v>
      </c>
      <c r="C916" t="s">
        <v>814</v>
      </c>
      <c r="D916" t="s">
        <v>815</v>
      </c>
      <c r="E916" t="s">
        <v>816</v>
      </c>
      <c r="F916" t="s">
        <v>823</v>
      </c>
      <c r="G916" t="s">
        <v>824</v>
      </c>
      <c r="H916" t="s">
        <v>815</v>
      </c>
      <c r="I916" s="170" t="s">
        <v>78</v>
      </c>
      <c r="J916" t="s">
        <v>79</v>
      </c>
      <c r="K916" t="s">
        <v>214</v>
      </c>
      <c r="L916" t="s">
        <v>497</v>
      </c>
      <c r="M916" t="s">
        <v>498</v>
      </c>
      <c r="N916" t="s">
        <v>217</v>
      </c>
      <c r="O916" t="s">
        <v>263</v>
      </c>
      <c r="P916" t="s">
        <v>362</v>
      </c>
      <c r="Q916" t="s">
        <v>363</v>
      </c>
      <c r="R916" t="s">
        <v>364</v>
      </c>
      <c r="S916" t="s">
        <v>264</v>
      </c>
      <c r="T916" t="s">
        <v>265</v>
      </c>
      <c r="U916" s="61" t="s">
        <v>266</v>
      </c>
      <c r="V916" t="s">
        <v>249</v>
      </c>
      <c r="W916" t="s">
        <v>263</v>
      </c>
      <c r="X916" s="59">
        <v>300</v>
      </c>
      <c r="Y916" s="59">
        <v>300</v>
      </c>
      <c r="AA916" s="146" t="str">
        <f t="shared" si="189"/>
        <v>EX</v>
      </c>
      <c r="AB916" s="146">
        <f t="shared" si="191"/>
        <v>0</v>
      </c>
      <c r="AC916" t="str">
        <f t="shared" si="194"/>
        <v>EX</v>
      </c>
      <c r="AD916" s="74">
        <f t="shared" si="195"/>
        <v>300</v>
      </c>
      <c r="AE916" s="74">
        <f t="shared" ref="AE916:AE979" si="200">Y916</f>
        <v>300</v>
      </c>
      <c r="AF916">
        <v>1</v>
      </c>
      <c r="AG916">
        <v>0</v>
      </c>
      <c r="AH916" s="74">
        <v>0</v>
      </c>
      <c r="AJ916" s="74">
        <f t="shared" si="196"/>
        <v>0</v>
      </c>
      <c r="AK916" s="74">
        <f t="shared" si="190"/>
        <v>300</v>
      </c>
      <c r="AL916" t="str">
        <f t="shared" si="197"/>
        <v>N</v>
      </c>
      <c r="AN916" t="s">
        <v>80</v>
      </c>
      <c r="AO916" t="s">
        <v>79</v>
      </c>
      <c r="AP916" t="str">
        <f t="shared" si="198"/>
        <v>92</v>
      </c>
      <c r="AQ916" s="145" t="s">
        <v>1826</v>
      </c>
      <c r="AR916" t="str">
        <f t="shared" si="199"/>
        <v>1-Adjusted Base Budget</v>
      </c>
      <c r="AS916" s="145" t="s">
        <v>1827</v>
      </c>
      <c r="AT916" t="s">
        <v>213</v>
      </c>
      <c r="AV916" t="str">
        <f t="shared" si="193"/>
        <v>VPPF</v>
      </c>
      <c r="AW916" t="str">
        <f t="shared" si="192"/>
        <v>VP AND CHIEF FINANCIAL OFFICER</v>
      </c>
    </row>
    <row r="917" spans="1:49">
      <c r="A917" s="59">
        <v>2018</v>
      </c>
      <c r="B917" t="s">
        <v>137</v>
      </c>
      <c r="C917" t="s">
        <v>814</v>
      </c>
      <c r="D917" t="s">
        <v>815</v>
      </c>
      <c r="E917" t="s">
        <v>816</v>
      </c>
      <c r="F917" t="s">
        <v>817</v>
      </c>
      <c r="G917" t="s">
        <v>818</v>
      </c>
      <c r="H917" t="s">
        <v>815</v>
      </c>
      <c r="I917" s="170" t="s">
        <v>78</v>
      </c>
      <c r="J917" t="s">
        <v>79</v>
      </c>
      <c r="K917" t="s">
        <v>214</v>
      </c>
      <c r="L917" t="s">
        <v>497</v>
      </c>
      <c r="M917" t="s">
        <v>498</v>
      </c>
      <c r="N917" t="s">
        <v>217</v>
      </c>
      <c r="O917" t="s">
        <v>263</v>
      </c>
      <c r="P917" t="s">
        <v>362</v>
      </c>
      <c r="Q917" t="s">
        <v>363</v>
      </c>
      <c r="R917" t="s">
        <v>364</v>
      </c>
      <c r="S917" t="s">
        <v>264</v>
      </c>
      <c r="T917" t="s">
        <v>265</v>
      </c>
      <c r="U917" s="61" t="s">
        <v>266</v>
      </c>
      <c r="V917" t="s">
        <v>249</v>
      </c>
      <c r="W917" t="s">
        <v>263</v>
      </c>
      <c r="X917" s="59">
        <v>500</v>
      </c>
      <c r="Y917" s="59">
        <v>500</v>
      </c>
      <c r="AA917" s="146" t="str">
        <f t="shared" si="189"/>
        <v>EX</v>
      </c>
      <c r="AB917" s="146">
        <f t="shared" si="191"/>
        <v>0</v>
      </c>
      <c r="AC917" t="str">
        <f t="shared" si="194"/>
        <v>EX</v>
      </c>
      <c r="AD917" s="74">
        <f t="shared" si="195"/>
        <v>500</v>
      </c>
      <c r="AE917" s="74">
        <f t="shared" si="200"/>
        <v>500</v>
      </c>
      <c r="AF917">
        <v>1</v>
      </c>
      <c r="AG917">
        <v>0</v>
      </c>
      <c r="AH917" s="74">
        <v>0</v>
      </c>
      <c r="AJ917" s="74">
        <f t="shared" si="196"/>
        <v>0</v>
      </c>
      <c r="AK917" s="74">
        <f t="shared" si="190"/>
        <v>500</v>
      </c>
      <c r="AL917" t="str">
        <f t="shared" si="197"/>
        <v>N</v>
      </c>
      <c r="AN917" t="s">
        <v>80</v>
      </c>
      <c r="AO917" t="s">
        <v>79</v>
      </c>
      <c r="AP917" t="str">
        <f t="shared" si="198"/>
        <v>92</v>
      </c>
      <c r="AQ917" s="145" t="s">
        <v>1826</v>
      </c>
      <c r="AR917" t="str">
        <f t="shared" si="199"/>
        <v>1-Adjusted Base Budget</v>
      </c>
      <c r="AS917" s="145" t="s">
        <v>1827</v>
      </c>
      <c r="AT917" t="s">
        <v>213</v>
      </c>
      <c r="AV917" t="str">
        <f t="shared" si="193"/>
        <v>VPPF</v>
      </c>
      <c r="AW917" t="str">
        <f t="shared" si="192"/>
        <v>VP AND CHIEF FINANCIAL OFFICER</v>
      </c>
    </row>
    <row r="918" spans="1:49">
      <c r="A918" s="59">
        <v>2018</v>
      </c>
      <c r="B918" t="s">
        <v>137</v>
      </c>
      <c r="C918" t="s">
        <v>814</v>
      </c>
      <c r="D918" t="s">
        <v>815</v>
      </c>
      <c r="E918" t="s">
        <v>816</v>
      </c>
      <c r="F918" t="s">
        <v>829</v>
      </c>
      <c r="G918" t="s">
        <v>830</v>
      </c>
      <c r="H918" t="s">
        <v>815</v>
      </c>
      <c r="I918" s="170" t="s">
        <v>78</v>
      </c>
      <c r="J918" t="s">
        <v>79</v>
      </c>
      <c r="K918" t="s">
        <v>214</v>
      </c>
      <c r="L918" t="s">
        <v>497</v>
      </c>
      <c r="M918" t="s">
        <v>498</v>
      </c>
      <c r="N918" t="s">
        <v>217</v>
      </c>
      <c r="O918" t="s">
        <v>263</v>
      </c>
      <c r="P918" t="s">
        <v>362</v>
      </c>
      <c r="Q918" t="s">
        <v>363</v>
      </c>
      <c r="R918" t="s">
        <v>364</v>
      </c>
      <c r="S918" t="s">
        <v>264</v>
      </c>
      <c r="T918" t="s">
        <v>265</v>
      </c>
      <c r="U918" s="61" t="s">
        <v>266</v>
      </c>
      <c r="V918" t="s">
        <v>249</v>
      </c>
      <c r="W918" t="s">
        <v>263</v>
      </c>
      <c r="X918" s="59">
        <v>500</v>
      </c>
      <c r="Y918" s="59">
        <v>500</v>
      </c>
      <c r="AA918" s="146" t="str">
        <f t="shared" si="189"/>
        <v>EX</v>
      </c>
      <c r="AB918" s="146">
        <f t="shared" si="191"/>
        <v>0</v>
      </c>
      <c r="AC918" t="str">
        <f t="shared" si="194"/>
        <v>EX</v>
      </c>
      <c r="AD918" s="74">
        <f t="shared" si="195"/>
        <v>500</v>
      </c>
      <c r="AE918" s="74">
        <f t="shared" si="200"/>
        <v>500</v>
      </c>
      <c r="AF918">
        <v>1</v>
      </c>
      <c r="AG918">
        <v>0</v>
      </c>
      <c r="AH918" s="74">
        <v>0</v>
      </c>
      <c r="AJ918" s="74">
        <f t="shared" si="196"/>
        <v>0</v>
      </c>
      <c r="AK918" s="74">
        <f t="shared" si="190"/>
        <v>500</v>
      </c>
      <c r="AL918" t="str">
        <f t="shared" si="197"/>
        <v>N</v>
      </c>
      <c r="AN918" t="s">
        <v>80</v>
      </c>
      <c r="AO918" t="s">
        <v>79</v>
      </c>
      <c r="AP918" t="str">
        <f t="shared" si="198"/>
        <v>92</v>
      </c>
      <c r="AQ918" s="145" t="s">
        <v>1826</v>
      </c>
      <c r="AR918" t="str">
        <f t="shared" si="199"/>
        <v>1-Adjusted Base Budget</v>
      </c>
      <c r="AS918" s="145" t="s">
        <v>1827</v>
      </c>
      <c r="AT918" t="s">
        <v>213</v>
      </c>
      <c r="AV918" t="str">
        <f t="shared" si="193"/>
        <v>VPPF</v>
      </c>
      <c r="AW918" t="str">
        <f t="shared" si="192"/>
        <v>VP AND CHIEF FINANCIAL OFFICER</v>
      </c>
    </row>
    <row r="919" spans="1:49">
      <c r="A919" s="59">
        <v>2018</v>
      </c>
      <c r="B919" t="s">
        <v>137</v>
      </c>
      <c r="C919" t="s">
        <v>814</v>
      </c>
      <c r="D919" t="s">
        <v>815</v>
      </c>
      <c r="E919" t="s">
        <v>816</v>
      </c>
      <c r="F919" t="s">
        <v>825</v>
      </c>
      <c r="G919" t="s">
        <v>826</v>
      </c>
      <c r="H919" t="s">
        <v>815</v>
      </c>
      <c r="I919" s="170" t="s">
        <v>78</v>
      </c>
      <c r="J919" t="s">
        <v>79</v>
      </c>
      <c r="K919" t="s">
        <v>214</v>
      </c>
      <c r="L919" t="s">
        <v>497</v>
      </c>
      <c r="M919" t="s">
        <v>498</v>
      </c>
      <c r="N919" t="s">
        <v>217</v>
      </c>
      <c r="O919" t="s">
        <v>263</v>
      </c>
      <c r="P919" t="s">
        <v>362</v>
      </c>
      <c r="Q919" t="s">
        <v>363</v>
      </c>
      <c r="R919" t="s">
        <v>364</v>
      </c>
      <c r="S919" t="s">
        <v>264</v>
      </c>
      <c r="T919" t="s">
        <v>265</v>
      </c>
      <c r="U919" s="61" t="s">
        <v>266</v>
      </c>
      <c r="V919" t="s">
        <v>249</v>
      </c>
      <c r="W919" t="s">
        <v>263</v>
      </c>
      <c r="X919" s="59">
        <v>250</v>
      </c>
      <c r="Y919" s="59">
        <v>250</v>
      </c>
      <c r="AA919" s="146" t="str">
        <f t="shared" si="189"/>
        <v>EX</v>
      </c>
      <c r="AB919" s="146">
        <f t="shared" si="191"/>
        <v>0</v>
      </c>
      <c r="AC919" t="str">
        <f t="shared" si="194"/>
        <v>EX</v>
      </c>
      <c r="AD919" s="74">
        <f t="shared" si="195"/>
        <v>250</v>
      </c>
      <c r="AE919" s="74">
        <f t="shared" si="200"/>
        <v>250</v>
      </c>
      <c r="AF919">
        <v>1</v>
      </c>
      <c r="AG919">
        <v>0</v>
      </c>
      <c r="AH919" s="74">
        <v>0</v>
      </c>
      <c r="AJ919" s="74">
        <f t="shared" si="196"/>
        <v>0</v>
      </c>
      <c r="AK919" s="74">
        <f t="shared" si="190"/>
        <v>250</v>
      </c>
      <c r="AL919" t="str">
        <f t="shared" si="197"/>
        <v>N</v>
      </c>
      <c r="AN919" t="s">
        <v>80</v>
      </c>
      <c r="AO919" t="s">
        <v>79</v>
      </c>
      <c r="AP919" t="str">
        <f t="shared" si="198"/>
        <v>92</v>
      </c>
      <c r="AQ919" s="145" t="s">
        <v>1826</v>
      </c>
      <c r="AR919" t="str">
        <f t="shared" si="199"/>
        <v>1-Adjusted Base Budget</v>
      </c>
      <c r="AS919" s="145" t="s">
        <v>1827</v>
      </c>
      <c r="AT919" t="s">
        <v>213</v>
      </c>
      <c r="AV919" t="str">
        <f t="shared" si="193"/>
        <v>VPPF</v>
      </c>
      <c r="AW919" t="str">
        <f t="shared" si="192"/>
        <v>VP AND CHIEF FINANCIAL OFFICER</v>
      </c>
    </row>
    <row r="920" spans="1:49">
      <c r="A920" s="59">
        <v>2018</v>
      </c>
      <c r="B920" t="s">
        <v>137</v>
      </c>
      <c r="C920" t="s">
        <v>814</v>
      </c>
      <c r="D920" t="s">
        <v>815</v>
      </c>
      <c r="E920" t="s">
        <v>816</v>
      </c>
      <c r="F920" t="s">
        <v>827</v>
      </c>
      <c r="G920" t="s">
        <v>828</v>
      </c>
      <c r="H920" t="s">
        <v>815</v>
      </c>
      <c r="I920" s="170" t="s">
        <v>78</v>
      </c>
      <c r="J920" t="s">
        <v>79</v>
      </c>
      <c r="K920" t="s">
        <v>214</v>
      </c>
      <c r="L920" t="s">
        <v>497</v>
      </c>
      <c r="M920" t="s">
        <v>498</v>
      </c>
      <c r="N920" t="s">
        <v>217</v>
      </c>
      <c r="O920" t="s">
        <v>263</v>
      </c>
      <c r="P920" t="s">
        <v>362</v>
      </c>
      <c r="Q920" t="s">
        <v>363</v>
      </c>
      <c r="R920" t="s">
        <v>364</v>
      </c>
      <c r="S920" t="s">
        <v>264</v>
      </c>
      <c r="T920" t="s">
        <v>265</v>
      </c>
      <c r="U920" s="61" t="s">
        <v>266</v>
      </c>
      <c r="V920" t="s">
        <v>249</v>
      </c>
      <c r="W920" t="s">
        <v>263</v>
      </c>
      <c r="X920" s="59">
        <v>200</v>
      </c>
      <c r="Y920" s="59">
        <v>200</v>
      </c>
      <c r="AA920" s="146" t="str">
        <f t="shared" si="189"/>
        <v>EX</v>
      </c>
      <c r="AB920" s="146">
        <f t="shared" si="191"/>
        <v>0</v>
      </c>
      <c r="AC920" t="str">
        <f t="shared" si="194"/>
        <v>EX</v>
      </c>
      <c r="AD920" s="74">
        <f t="shared" si="195"/>
        <v>200</v>
      </c>
      <c r="AE920" s="74">
        <f t="shared" si="200"/>
        <v>200</v>
      </c>
      <c r="AF920">
        <v>1</v>
      </c>
      <c r="AG920">
        <v>0</v>
      </c>
      <c r="AH920" s="74">
        <v>0</v>
      </c>
      <c r="AJ920" s="74">
        <f t="shared" si="196"/>
        <v>0</v>
      </c>
      <c r="AK920" s="74">
        <f t="shared" si="190"/>
        <v>200</v>
      </c>
      <c r="AL920" t="str">
        <f t="shared" si="197"/>
        <v>N</v>
      </c>
      <c r="AN920" t="s">
        <v>80</v>
      </c>
      <c r="AO920" t="s">
        <v>79</v>
      </c>
      <c r="AP920" t="str">
        <f t="shared" si="198"/>
        <v>92</v>
      </c>
      <c r="AQ920" s="145" t="s">
        <v>1826</v>
      </c>
      <c r="AR920" t="str">
        <f t="shared" si="199"/>
        <v>1-Adjusted Base Budget</v>
      </c>
      <c r="AS920" s="145" t="s">
        <v>1827</v>
      </c>
      <c r="AT920" t="s">
        <v>213</v>
      </c>
      <c r="AV920" t="str">
        <f t="shared" si="193"/>
        <v>VPPF</v>
      </c>
      <c r="AW920" t="str">
        <f t="shared" si="192"/>
        <v>VP AND CHIEF FINANCIAL OFFICER</v>
      </c>
    </row>
    <row r="921" spans="1:49">
      <c r="A921" s="59">
        <v>2018</v>
      </c>
      <c r="B921" t="s">
        <v>137</v>
      </c>
      <c r="C921" t="s">
        <v>814</v>
      </c>
      <c r="D921" t="s">
        <v>815</v>
      </c>
      <c r="E921" t="s">
        <v>816</v>
      </c>
      <c r="F921" t="s">
        <v>831</v>
      </c>
      <c r="G921" t="s">
        <v>832</v>
      </c>
      <c r="H921" t="s">
        <v>815</v>
      </c>
      <c r="I921" s="170" t="s">
        <v>78</v>
      </c>
      <c r="J921" t="s">
        <v>79</v>
      </c>
      <c r="K921" t="s">
        <v>214</v>
      </c>
      <c r="L921" t="s">
        <v>497</v>
      </c>
      <c r="M921" t="s">
        <v>498</v>
      </c>
      <c r="N921" t="s">
        <v>217</v>
      </c>
      <c r="O921" t="s">
        <v>263</v>
      </c>
      <c r="P921" t="s">
        <v>362</v>
      </c>
      <c r="Q921" t="s">
        <v>363</v>
      </c>
      <c r="R921" t="s">
        <v>364</v>
      </c>
      <c r="S921" t="s">
        <v>264</v>
      </c>
      <c r="T921" t="s">
        <v>265</v>
      </c>
      <c r="U921" s="61" t="s">
        <v>266</v>
      </c>
      <c r="V921" t="s">
        <v>249</v>
      </c>
      <c r="W921" t="s">
        <v>263</v>
      </c>
      <c r="X921" s="59">
        <v>92</v>
      </c>
      <c r="Y921" s="59">
        <v>92</v>
      </c>
      <c r="AA921" s="146" t="str">
        <f t="shared" si="189"/>
        <v>EX</v>
      </c>
      <c r="AB921" s="146">
        <f t="shared" si="191"/>
        <v>0</v>
      </c>
      <c r="AC921" t="str">
        <f t="shared" si="194"/>
        <v>EX</v>
      </c>
      <c r="AD921" s="74">
        <f t="shared" si="195"/>
        <v>92</v>
      </c>
      <c r="AE921" s="74">
        <f t="shared" si="200"/>
        <v>92</v>
      </c>
      <c r="AF921">
        <v>1</v>
      </c>
      <c r="AG921">
        <v>0</v>
      </c>
      <c r="AH921" s="74">
        <v>0</v>
      </c>
      <c r="AJ921" s="74">
        <f t="shared" si="196"/>
        <v>0</v>
      </c>
      <c r="AK921" s="74">
        <f t="shared" si="190"/>
        <v>92</v>
      </c>
      <c r="AL921" t="str">
        <f t="shared" si="197"/>
        <v>N</v>
      </c>
      <c r="AN921" t="s">
        <v>80</v>
      </c>
      <c r="AO921" t="s">
        <v>79</v>
      </c>
      <c r="AP921" t="str">
        <f t="shared" si="198"/>
        <v>92</v>
      </c>
      <c r="AQ921" s="145" t="s">
        <v>1826</v>
      </c>
      <c r="AR921" t="str">
        <f t="shared" si="199"/>
        <v>1-Adjusted Base Budget</v>
      </c>
      <c r="AS921" s="145" t="s">
        <v>1827</v>
      </c>
      <c r="AT921" t="s">
        <v>213</v>
      </c>
      <c r="AV921" t="str">
        <f t="shared" si="193"/>
        <v>VPPF</v>
      </c>
      <c r="AW921" t="str">
        <f t="shared" si="192"/>
        <v>VP AND CHIEF FINANCIAL OFFICER</v>
      </c>
    </row>
    <row r="922" spans="1:49">
      <c r="A922" s="59">
        <v>2018</v>
      </c>
      <c r="B922" t="s">
        <v>137</v>
      </c>
      <c r="C922" t="s">
        <v>814</v>
      </c>
      <c r="D922" t="s">
        <v>815</v>
      </c>
      <c r="E922" t="s">
        <v>816</v>
      </c>
      <c r="F922" t="s">
        <v>825</v>
      </c>
      <c r="G922" t="s">
        <v>826</v>
      </c>
      <c r="H922" t="s">
        <v>815</v>
      </c>
      <c r="I922" s="170" t="s">
        <v>78</v>
      </c>
      <c r="J922" t="s">
        <v>79</v>
      </c>
      <c r="K922" t="s">
        <v>214</v>
      </c>
      <c r="L922" t="s">
        <v>630</v>
      </c>
      <c r="M922" t="s">
        <v>631</v>
      </c>
      <c r="N922" t="s">
        <v>217</v>
      </c>
      <c r="O922" t="s">
        <v>263</v>
      </c>
      <c r="P922" t="s">
        <v>379</v>
      </c>
      <c r="Q922" t="s">
        <v>379</v>
      </c>
      <c r="R922" t="s">
        <v>380</v>
      </c>
      <c r="S922" t="s">
        <v>264</v>
      </c>
      <c r="T922" t="s">
        <v>265</v>
      </c>
      <c r="U922" s="61" t="s">
        <v>266</v>
      </c>
      <c r="V922" t="s">
        <v>249</v>
      </c>
      <c r="W922" t="s">
        <v>263</v>
      </c>
      <c r="X922" s="59">
        <v>25000</v>
      </c>
      <c r="Y922" s="59">
        <v>25000</v>
      </c>
      <c r="AA922" s="146" t="str">
        <f t="shared" si="189"/>
        <v>EX</v>
      </c>
      <c r="AB922" s="146">
        <f t="shared" si="191"/>
        <v>0</v>
      </c>
      <c r="AC922" t="str">
        <f t="shared" si="194"/>
        <v>EX</v>
      </c>
      <c r="AD922" s="74">
        <f t="shared" si="195"/>
        <v>25000</v>
      </c>
      <c r="AE922" s="74">
        <f t="shared" si="200"/>
        <v>25000</v>
      </c>
      <c r="AF922">
        <v>1</v>
      </c>
      <c r="AG922">
        <v>0</v>
      </c>
      <c r="AH922" s="74">
        <v>0</v>
      </c>
      <c r="AJ922" s="74">
        <f t="shared" si="196"/>
        <v>0</v>
      </c>
      <c r="AK922" s="74">
        <f t="shared" si="190"/>
        <v>25000</v>
      </c>
      <c r="AL922" t="str">
        <f t="shared" si="197"/>
        <v>N</v>
      </c>
      <c r="AN922" t="s">
        <v>80</v>
      </c>
      <c r="AO922" t="s">
        <v>79</v>
      </c>
      <c r="AP922" t="str">
        <f t="shared" si="198"/>
        <v>92</v>
      </c>
      <c r="AQ922" s="145" t="s">
        <v>1826</v>
      </c>
      <c r="AR922" t="str">
        <f t="shared" si="199"/>
        <v>1-Adjusted Base Budget</v>
      </c>
      <c r="AS922" s="145" t="s">
        <v>1827</v>
      </c>
      <c r="AT922" t="s">
        <v>213</v>
      </c>
      <c r="AV922" t="str">
        <f t="shared" si="193"/>
        <v>VPPF</v>
      </c>
      <c r="AW922" t="str">
        <f t="shared" si="192"/>
        <v>VP AND CHIEF FINANCIAL OFFICER</v>
      </c>
    </row>
    <row r="923" spans="1:49">
      <c r="A923" s="59">
        <v>2018</v>
      </c>
      <c r="B923" t="s">
        <v>137</v>
      </c>
      <c r="C923" t="s">
        <v>814</v>
      </c>
      <c r="D923" t="s">
        <v>815</v>
      </c>
      <c r="E923" t="s">
        <v>816</v>
      </c>
      <c r="F923" t="s">
        <v>825</v>
      </c>
      <c r="G923" t="s">
        <v>826</v>
      </c>
      <c r="H923" t="s">
        <v>815</v>
      </c>
      <c r="I923" s="170" t="s">
        <v>78</v>
      </c>
      <c r="J923" t="s">
        <v>79</v>
      </c>
      <c r="K923" t="s">
        <v>214</v>
      </c>
      <c r="L923" t="s">
        <v>833</v>
      </c>
      <c r="M923" t="s">
        <v>834</v>
      </c>
      <c r="N923" t="s">
        <v>217</v>
      </c>
      <c r="O923" t="s">
        <v>263</v>
      </c>
      <c r="P923" t="s">
        <v>379</v>
      </c>
      <c r="Q923" t="s">
        <v>379</v>
      </c>
      <c r="R923" t="s">
        <v>380</v>
      </c>
      <c r="S923" t="s">
        <v>264</v>
      </c>
      <c r="T923" t="s">
        <v>265</v>
      </c>
      <c r="U923" s="61" t="s">
        <v>266</v>
      </c>
      <c r="V923" t="s">
        <v>249</v>
      </c>
      <c r="W923" t="s">
        <v>263</v>
      </c>
      <c r="X923" s="59">
        <v>9000</v>
      </c>
      <c r="Y923" s="59">
        <v>9000</v>
      </c>
      <c r="AA923" s="146" t="str">
        <f t="shared" si="189"/>
        <v>EX</v>
      </c>
      <c r="AB923" s="146">
        <f t="shared" si="191"/>
        <v>0</v>
      </c>
      <c r="AC923" t="str">
        <f t="shared" si="194"/>
        <v>EX</v>
      </c>
      <c r="AD923" s="74">
        <f t="shared" si="195"/>
        <v>9000</v>
      </c>
      <c r="AE923" s="74">
        <f t="shared" si="200"/>
        <v>9000</v>
      </c>
      <c r="AF923">
        <v>1</v>
      </c>
      <c r="AG923">
        <v>0</v>
      </c>
      <c r="AH923" s="74">
        <v>0</v>
      </c>
      <c r="AJ923" s="74">
        <f t="shared" si="196"/>
        <v>0</v>
      </c>
      <c r="AK923" s="74">
        <f t="shared" si="190"/>
        <v>9000</v>
      </c>
      <c r="AL923" t="str">
        <f t="shared" si="197"/>
        <v>N</v>
      </c>
      <c r="AN923" t="s">
        <v>80</v>
      </c>
      <c r="AO923" t="s">
        <v>79</v>
      </c>
      <c r="AP923" t="str">
        <f t="shared" si="198"/>
        <v>92</v>
      </c>
      <c r="AQ923" s="145" t="s">
        <v>1826</v>
      </c>
      <c r="AR923" t="str">
        <f t="shared" si="199"/>
        <v>1-Adjusted Base Budget</v>
      </c>
      <c r="AS923" s="145" t="s">
        <v>1827</v>
      </c>
      <c r="AT923" t="s">
        <v>213</v>
      </c>
      <c r="AV923" t="str">
        <f t="shared" si="193"/>
        <v>VPPF</v>
      </c>
      <c r="AW923" t="str">
        <f t="shared" si="192"/>
        <v>VP AND CHIEF FINANCIAL OFFICER</v>
      </c>
    </row>
    <row r="924" spans="1:49">
      <c r="A924" s="59">
        <v>2018</v>
      </c>
      <c r="B924" t="s">
        <v>137</v>
      </c>
      <c r="C924" t="s">
        <v>814</v>
      </c>
      <c r="D924" t="s">
        <v>815</v>
      </c>
      <c r="E924" t="s">
        <v>816</v>
      </c>
      <c r="F924" t="s">
        <v>228</v>
      </c>
      <c r="H924" t="s">
        <v>815</v>
      </c>
      <c r="I924" s="170" t="s">
        <v>78</v>
      </c>
      <c r="J924" t="s">
        <v>79</v>
      </c>
      <c r="K924" t="s">
        <v>214</v>
      </c>
      <c r="L924" t="s">
        <v>381</v>
      </c>
      <c r="M924" t="s">
        <v>382</v>
      </c>
      <c r="N924" t="s">
        <v>217</v>
      </c>
      <c r="O924" t="s">
        <v>263</v>
      </c>
      <c r="P924" t="s">
        <v>362</v>
      </c>
      <c r="Q924" t="s">
        <v>363</v>
      </c>
      <c r="R924" t="s">
        <v>364</v>
      </c>
      <c r="S924" t="s">
        <v>264</v>
      </c>
      <c r="T924" t="s">
        <v>265</v>
      </c>
      <c r="U924" s="61" t="s">
        <v>266</v>
      </c>
      <c r="V924" t="s">
        <v>249</v>
      </c>
      <c r="W924" t="s">
        <v>263</v>
      </c>
      <c r="X924" s="59">
        <v>1000</v>
      </c>
      <c r="Y924" s="59">
        <v>1000</v>
      </c>
      <c r="AA924" s="146" t="str">
        <f t="shared" si="189"/>
        <v>EX</v>
      </c>
      <c r="AB924" s="146">
        <f t="shared" si="191"/>
        <v>0</v>
      </c>
      <c r="AC924" t="str">
        <f t="shared" si="194"/>
        <v>EX</v>
      </c>
      <c r="AD924" s="74">
        <f t="shared" si="195"/>
        <v>1000</v>
      </c>
      <c r="AE924" s="74">
        <f t="shared" si="200"/>
        <v>1000</v>
      </c>
      <c r="AF924">
        <v>1</v>
      </c>
      <c r="AG924">
        <v>0</v>
      </c>
      <c r="AH924" s="74">
        <v>0</v>
      </c>
      <c r="AJ924" s="74">
        <f t="shared" si="196"/>
        <v>0</v>
      </c>
      <c r="AK924" s="74">
        <f t="shared" si="190"/>
        <v>1000</v>
      </c>
      <c r="AL924" t="str">
        <f t="shared" si="197"/>
        <v>N</v>
      </c>
      <c r="AN924" t="s">
        <v>80</v>
      </c>
      <c r="AO924" t="s">
        <v>79</v>
      </c>
      <c r="AP924" t="str">
        <f t="shared" si="198"/>
        <v>92</v>
      </c>
      <c r="AQ924" s="145" t="s">
        <v>1826</v>
      </c>
      <c r="AR924" t="str">
        <f t="shared" si="199"/>
        <v>1-Adjusted Base Budget</v>
      </c>
      <c r="AS924" s="145" t="s">
        <v>1827</v>
      </c>
      <c r="AT924" t="s">
        <v>213</v>
      </c>
      <c r="AV924" t="str">
        <f t="shared" si="193"/>
        <v>VPPF</v>
      </c>
      <c r="AW924" t="str">
        <f t="shared" si="192"/>
        <v>VP AND CHIEF FINANCIAL OFFICER</v>
      </c>
    </row>
    <row r="925" spans="1:49">
      <c r="A925" s="59">
        <v>2018</v>
      </c>
      <c r="B925" t="s">
        <v>137</v>
      </c>
      <c r="C925" t="s">
        <v>814</v>
      </c>
      <c r="D925" t="s">
        <v>815</v>
      </c>
      <c r="E925" t="s">
        <v>816</v>
      </c>
      <c r="F925" t="s">
        <v>823</v>
      </c>
      <c r="G925" t="s">
        <v>824</v>
      </c>
      <c r="H925" t="s">
        <v>815</v>
      </c>
      <c r="I925" s="170" t="s">
        <v>78</v>
      </c>
      <c r="J925" t="s">
        <v>79</v>
      </c>
      <c r="K925" t="s">
        <v>214</v>
      </c>
      <c r="L925" t="s">
        <v>381</v>
      </c>
      <c r="M925" t="s">
        <v>382</v>
      </c>
      <c r="N925" t="s">
        <v>217</v>
      </c>
      <c r="O925" t="s">
        <v>263</v>
      </c>
      <c r="P925" t="s">
        <v>362</v>
      </c>
      <c r="Q925" t="s">
        <v>363</v>
      </c>
      <c r="R925" t="s">
        <v>364</v>
      </c>
      <c r="S925" t="s">
        <v>264</v>
      </c>
      <c r="T925" t="s">
        <v>265</v>
      </c>
      <c r="U925" s="61" t="s">
        <v>266</v>
      </c>
      <c r="V925" t="s">
        <v>249</v>
      </c>
      <c r="W925" t="s">
        <v>263</v>
      </c>
      <c r="X925" s="59">
        <v>200</v>
      </c>
      <c r="Y925" s="59">
        <v>200</v>
      </c>
      <c r="AA925" s="146" t="str">
        <f t="shared" si="189"/>
        <v>EX</v>
      </c>
      <c r="AB925" s="146">
        <f t="shared" si="191"/>
        <v>0</v>
      </c>
      <c r="AC925" t="str">
        <f t="shared" si="194"/>
        <v>EX</v>
      </c>
      <c r="AD925" s="74">
        <f t="shared" si="195"/>
        <v>200</v>
      </c>
      <c r="AE925" s="74">
        <f t="shared" si="200"/>
        <v>200</v>
      </c>
      <c r="AF925">
        <v>1</v>
      </c>
      <c r="AG925">
        <v>0</v>
      </c>
      <c r="AH925" s="74">
        <v>0</v>
      </c>
      <c r="AJ925" s="74">
        <f t="shared" si="196"/>
        <v>0</v>
      </c>
      <c r="AK925" s="74">
        <f t="shared" si="190"/>
        <v>200</v>
      </c>
      <c r="AL925" t="str">
        <f t="shared" si="197"/>
        <v>N</v>
      </c>
      <c r="AN925" t="s">
        <v>80</v>
      </c>
      <c r="AO925" t="s">
        <v>79</v>
      </c>
      <c r="AP925" t="str">
        <f t="shared" si="198"/>
        <v>92</v>
      </c>
      <c r="AQ925" s="145" t="s">
        <v>1826</v>
      </c>
      <c r="AR925" t="str">
        <f t="shared" si="199"/>
        <v>1-Adjusted Base Budget</v>
      </c>
      <c r="AS925" s="145" t="s">
        <v>1827</v>
      </c>
      <c r="AT925" t="s">
        <v>213</v>
      </c>
      <c r="AV925" t="str">
        <f t="shared" si="193"/>
        <v>VPPF</v>
      </c>
      <c r="AW925" t="str">
        <f t="shared" si="192"/>
        <v>VP AND CHIEF FINANCIAL OFFICER</v>
      </c>
    </row>
    <row r="926" spans="1:49">
      <c r="A926" s="59">
        <v>2018</v>
      </c>
      <c r="B926" t="s">
        <v>137</v>
      </c>
      <c r="C926" t="s">
        <v>814</v>
      </c>
      <c r="D926" t="s">
        <v>815</v>
      </c>
      <c r="E926" t="s">
        <v>816</v>
      </c>
      <c r="F926" t="s">
        <v>817</v>
      </c>
      <c r="G926" t="s">
        <v>818</v>
      </c>
      <c r="H926" t="s">
        <v>815</v>
      </c>
      <c r="I926" s="170" t="s">
        <v>78</v>
      </c>
      <c r="J926" t="s">
        <v>79</v>
      </c>
      <c r="K926" t="s">
        <v>214</v>
      </c>
      <c r="L926" t="s">
        <v>381</v>
      </c>
      <c r="M926" t="s">
        <v>382</v>
      </c>
      <c r="N926" t="s">
        <v>217</v>
      </c>
      <c r="O926" t="s">
        <v>263</v>
      </c>
      <c r="P926" t="s">
        <v>362</v>
      </c>
      <c r="Q926" t="s">
        <v>363</v>
      </c>
      <c r="R926" t="s">
        <v>364</v>
      </c>
      <c r="S926" t="s">
        <v>264</v>
      </c>
      <c r="T926" t="s">
        <v>265</v>
      </c>
      <c r="U926" s="61" t="s">
        <v>266</v>
      </c>
      <c r="V926" t="s">
        <v>249</v>
      </c>
      <c r="W926" t="s">
        <v>263</v>
      </c>
      <c r="X926" s="59">
        <v>9000</v>
      </c>
      <c r="Y926" s="59">
        <v>9000</v>
      </c>
      <c r="AA926" s="146" t="str">
        <f t="shared" si="189"/>
        <v>EX</v>
      </c>
      <c r="AB926" s="146">
        <f t="shared" si="191"/>
        <v>0</v>
      </c>
      <c r="AC926" t="str">
        <f t="shared" si="194"/>
        <v>EX</v>
      </c>
      <c r="AD926" s="74">
        <f t="shared" si="195"/>
        <v>9000</v>
      </c>
      <c r="AE926" s="74">
        <f t="shared" si="200"/>
        <v>9000</v>
      </c>
      <c r="AF926">
        <v>1</v>
      </c>
      <c r="AG926">
        <v>0</v>
      </c>
      <c r="AH926" s="74">
        <v>0</v>
      </c>
      <c r="AJ926" s="74">
        <f t="shared" si="196"/>
        <v>0</v>
      </c>
      <c r="AK926" s="74">
        <f t="shared" si="190"/>
        <v>9000</v>
      </c>
      <c r="AL926" t="str">
        <f t="shared" si="197"/>
        <v>N</v>
      </c>
      <c r="AN926" t="s">
        <v>80</v>
      </c>
      <c r="AO926" t="s">
        <v>79</v>
      </c>
      <c r="AP926" t="str">
        <f t="shared" si="198"/>
        <v>92</v>
      </c>
      <c r="AQ926" s="145" t="s">
        <v>1826</v>
      </c>
      <c r="AR926" t="str">
        <f t="shared" si="199"/>
        <v>1-Adjusted Base Budget</v>
      </c>
      <c r="AS926" s="145" t="s">
        <v>1827</v>
      </c>
      <c r="AT926" t="s">
        <v>213</v>
      </c>
      <c r="AV926" t="str">
        <f t="shared" si="193"/>
        <v>VPPF</v>
      </c>
      <c r="AW926" t="str">
        <f t="shared" si="192"/>
        <v>VP AND CHIEF FINANCIAL OFFICER</v>
      </c>
    </row>
    <row r="927" spans="1:49">
      <c r="A927" s="59">
        <v>2018</v>
      </c>
      <c r="B927" t="s">
        <v>137</v>
      </c>
      <c r="C927" t="s">
        <v>814</v>
      </c>
      <c r="D927" t="s">
        <v>815</v>
      </c>
      <c r="E927" t="s">
        <v>816</v>
      </c>
      <c r="F927" t="s">
        <v>827</v>
      </c>
      <c r="G927" t="s">
        <v>828</v>
      </c>
      <c r="H927" t="s">
        <v>815</v>
      </c>
      <c r="I927" s="170" t="s">
        <v>78</v>
      </c>
      <c r="J927" t="s">
        <v>79</v>
      </c>
      <c r="K927" t="s">
        <v>214</v>
      </c>
      <c r="L927" t="s">
        <v>381</v>
      </c>
      <c r="M927" t="s">
        <v>382</v>
      </c>
      <c r="N927" t="s">
        <v>217</v>
      </c>
      <c r="O927" t="s">
        <v>263</v>
      </c>
      <c r="P927" t="s">
        <v>362</v>
      </c>
      <c r="Q927" t="s">
        <v>363</v>
      </c>
      <c r="R927" t="s">
        <v>364</v>
      </c>
      <c r="S927" t="s">
        <v>264</v>
      </c>
      <c r="T927" t="s">
        <v>265</v>
      </c>
      <c r="U927" s="61" t="s">
        <v>266</v>
      </c>
      <c r="V927" t="s">
        <v>249</v>
      </c>
      <c r="W927" t="s">
        <v>263</v>
      </c>
      <c r="X927" s="59">
        <v>200</v>
      </c>
      <c r="Y927" s="59">
        <v>200</v>
      </c>
      <c r="AA927" s="146" t="str">
        <f t="shared" si="189"/>
        <v>EX</v>
      </c>
      <c r="AB927" s="146">
        <f t="shared" si="191"/>
        <v>0</v>
      </c>
      <c r="AC927" t="str">
        <f t="shared" si="194"/>
        <v>EX</v>
      </c>
      <c r="AD927" s="74">
        <f t="shared" si="195"/>
        <v>200</v>
      </c>
      <c r="AE927" s="74">
        <f t="shared" si="200"/>
        <v>200</v>
      </c>
      <c r="AF927">
        <v>1</v>
      </c>
      <c r="AG927">
        <v>0</v>
      </c>
      <c r="AH927" s="74">
        <v>0</v>
      </c>
      <c r="AJ927" s="74">
        <f t="shared" si="196"/>
        <v>0</v>
      </c>
      <c r="AK927" s="74">
        <f t="shared" si="190"/>
        <v>200</v>
      </c>
      <c r="AL927" t="str">
        <f t="shared" si="197"/>
        <v>N</v>
      </c>
      <c r="AN927" t="s">
        <v>80</v>
      </c>
      <c r="AO927" t="s">
        <v>79</v>
      </c>
      <c r="AP927" t="str">
        <f t="shared" si="198"/>
        <v>92</v>
      </c>
      <c r="AQ927" s="145" t="s">
        <v>1826</v>
      </c>
      <c r="AR927" t="str">
        <f t="shared" si="199"/>
        <v>1-Adjusted Base Budget</v>
      </c>
      <c r="AS927" s="145" t="s">
        <v>1827</v>
      </c>
      <c r="AT927" t="s">
        <v>213</v>
      </c>
      <c r="AV927" t="str">
        <f t="shared" si="193"/>
        <v>VPPF</v>
      </c>
      <c r="AW927" t="str">
        <f t="shared" si="192"/>
        <v>VP AND CHIEF FINANCIAL OFFICER</v>
      </c>
    </row>
    <row r="928" spans="1:49">
      <c r="A928" s="59">
        <v>2018</v>
      </c>
      <c r="B928" t="s">
        <v>137</v>
      </c>
      <c r="C928" t="s">
        <v>814</v>
      </c>
      <c r="D928" t="s">
        <v>815</v>
      </c>
      <c r="E928" t="s">
        <v>816</v>
      </c>
      <c r="F928" t="s">
        <v>228</v>
      </c>
      <c r="H928" t="s">
        <v>815</v>
      </c>
      <c r="I928" s="170" t="s">
        <v>78</v>
      </c>
      <c r="J928" t="s">
        <v>79</v>
      </c>
      <c r="K928" t="s">
        <v>214</v>
      </c>
      <c r="L928" t="s">
        <v>503</v>
      </c>
      <c r="M928" t="s">
        <v>504</v>
      </c>
      <c r="N928" t="s">
        <v>217</v>
      </c>
      <c r="O928" t="s">
        <v>263</v>
      </c>
      <c r="P928" t="s">
        <v>379</v>
      </c>
      <c r="Q928" t="s">
        <v>379</v>
      </c>
      <c r="R928" t="s">
        <v>380</v>
      </c>
      <c r="S928" t="s">
        <v>264</v>
      </c>
      <c r="T928" t="s">
        <v>265</v>
      </c>
      <c r="U928" s="61" t="s">
        <v>266</v>
      </c>
      <c r="V928" t="s">
        <v>249</v>
      </c>
      <c r="W928" t="s">
        <v>263</v>
      </c>
      <c r="X928" s="59">
        <v>450</v>
      </c>
      <c r="Y928" s="59">
        <v>450</v>
      </c>
      <c r="AA928" s="146" t="str">
        <f t="shared" si="189"/>
        <v>EX</v>
      </c>
      <c r="AB928" s="146">
        <f t="shared" si="191"/>
        <v>0</v>
      </c>
      <c r="AC928" t="str">
        <f t="shared" si="194"/>
        <v>EX</v>
      </c>
      <c r="AD928" s="74">
        <f t="shared" si="195"/>
        <v>450</v>
      </c>
      <c r="AE928" s="74">
        <f t="shared" si="200"/>
        <v>450</v>
      </c>
      <c r="AF928">
        <v>1</v>
      </c>
      <c r="AG928">
        <v>0</v>
      </c>
      <c r="AH928" s="74">
        <v>0</v>
      </c>
      <c r="AJ928" s="74">
        <f t="shared" si="196"/>
        <v>0</v>
      </c>
      <c r="AK928" s="74">
        <f t="shared" si="190"/>
        <v>450</v>
      </c>
      <c r="AL928" t="str">
        <f t="shared" si="197"/>
        <v>N</v>
      </c>
      <c r="AN928" t="s">
        <v>80</v>
      </c>
      <c r="AO928" t="s">
        <v>79</v>
      </c>
      <c r="AP928" t="str">
        <f t="shared" si="198"/>
        <v>92</v>
      </c>
      <c r="AQ928" s="145" t="s">
        <v>1826</v>
      </c>
      <c r="AR928" t="str">
        <f t="shared" si="199"/>
        <v>1-Adjusted Base Budget</v>
      </c>
      <c r="AS928" s="145" t="s">
        <v>1827</v>
      </c>
      <c r="AT928" t="s">
        <v>213</v>
      </c>
      <c r="AV928" t="str">
        <f t="shared" si="193"/>
        <v>VPPF</v>
      </c>
      <c r="AW928" t="str">
        <f t="shared" si="192"/>
        <v>VP AND CHIEF FINANCIAL OFFICER</v>
      </c>
    </row>
    <row r="929" spans="1:49">
      <c r="A929" s="59">
        <v>2018</v>
      </c>
      <c r="B929" t="s">
        <v>137</v>
      </c>
      <c r="C929" t="s">
        <v>814</v>
      </c>
      <c r="D929" t="s">
        <v>815</v>
      </c>
      <c r="E929" t="s">
        <v>816</v>
      </c>
      <c r="F929" t="s">
        <v>228</v>
      </c>
      <c r="H929" t="s">
        <v>815</v>
      </c>
      <c r="I929" s="170" t="s">
        <v>78</v>
      </c>
      <c r="J929" t="s">
        <v>79</v>
      </c>
      <c r="K929" t="s">
        <v>214</v>
      </c>
      <c r="L929" t="s">
        <v>385</v>
      </c>
      <c r="M929" t="s">
        <v>386</v>
      </c>
      <c r="N929" t="s">
        <v>217</v>
      </c>
      <c r="O929" t="s">
        <v>263</v>
      </c>
      <c r="P929" t="s">
        <v>387</v>
      </c>
      <c r="Q929" t="s">
        <v>386</v>
      </c>
      <c r="R929" t="s">
        <v>388</v>
      </c>
      <c r="S929" t="s">
        <v>264</v>
      </c>
      <c r="T929" t="s">
        <v>265</v>
      </c>
      <c r="U929" s="61" t="s">
        <v>266</v>
      </c>
      <c r="V929" t="s">
        <v>249</v>
      </c>
      <c r="W929" t="s">
        <v>263</v>
      </c>
      <c r="X929" s="59">
        <v>23766</v>
      </c>
      <c r="Y929" s="59">
        <v>23766</v>
      </c>
      <c r="AA929" s="146" t="str">
        <f t="shared" si="189"/>
        <v>EX</v>
      </c>
      <c r="AB929" s="146">
        <f t="shared" si="191"/>
        <v>0</v>
      </c>
      <c r="AC929" t="str">
        <f t="shared" si="194"/>
        <v>EX</v>
      </c>
      <c r="AD929" s="74">
        <f t="shared" si="195"/>
        <v>23766</v>
      </c>
      <c r="AE929" s="74">
        <f t="shared" si="200"/>
        <v>23766</v>
      </c>
      <c r="AF929">
        <v>1</v>
      </c>
      <c r="AG929">
        <v>0</v>
      </c>
      <c r="AH929" s="74">
        <v>0</v>
      </c>
      <c r="AJ929" s="74">
        <f t="shared" si="196"/>
        <v>0</v>
      </c>
      <c r="AK929" s="74">
        <f t="shared" si="190"/>
        <v>23766</v>
      </c>
      <c r="AL929" t="str">
        <f t="shared" si="197"/>
        <v>N</v>
      </c>
      <c r="AN929" t="s">
        <v>80</v>
      </c>
      <c r="AO929" t="s">
        <v>79</v>
      </c>
      <c r="AP929" t="str">
        <f t="shared" si="198"/>
        <v>92</v>
      </c>
      <c r="AQ929" s="145" t="s">
        <v>1826</v>
      </c>
      <c r="AR929" t="str">
        <f t="shared" si="199"/>
        <v>1-Adjusted Base Budget</v>
      </c>
      <c r="AS929" s="145" t="s">
        <v>1827</v>
      </c>
      <c r="AT929" t="s">
        <v>213</v>
      </c>
      <c r="AV929" t="str">
        <f t="shared" si="193"/>
        <v>VPPF</v>
      </c>
      <c r="AW929" t="str">
        <f t="shared" si="192"/>
        <v>VP AND CHIEF FINANCIAL OFFICER</v>
      </c>
    </row>
    <row r="930" spans="1:49">
      <c r="A930" s="59">
        <v>2018</v>
      </c>
      <c r="B930" t="s">
        <v>137</v>
      </c>
      <c r="C930" t="s">
        <v>814</v>
      </c>
      <c r="D930" t="s">
        <v>815</v>
      </c>
      <c r="E930" t="s">
        <v>816</v>
      </c>
      <c r="F930" t="s">
        <v>817</v>
      </c>
      <c r="G930" t="s">
        <v>818</v>
      </c>
      <c r="H930" t="s">
        <v>815</v>
      </c>
      <c r="I930" s="170" t="s">
        <v>78</v>
      </c>
      <c r="J930" t="s">
        <v>79</v>
      </c>
      <c r="K930" t="s">
        <v>214</v>
      </c>
      <c r="L930" t="s">
        <v>385</v>
      </c>
      <c r="M930" t="s">
        <v>386</v>
      </c>
      <c r="N930" t="s">
        <v>217</v>
      </c>
      <c r="O930" t="s">
        <v>263</v>
      </c>
      <c r="P930" t="s">
        <v>387</v>
      </c>
      <c r="Q930" t="s">
        <v>386</v>
      </c>
      <c r="R930" t="s">
        <v>388</v>
      </c>
      <c r="S930" t="s">
        <v>264</v>
      </c>
      <c r="T930" t="s">
        <v>265</v>
      </c>
      <c r="U930" s="61" t="s">
        <v>266</v>
      </c>
      <c r="V930" t="s">
        <v>249</v>
      </c>
      <c r="W930" t="s">
        <v>263</v>
      </c>
      <c r="X930" s="59">
        <v>5360</v>
      </c>
      <c r="Y930" s="59">
        <v>5360</v>
      </c>
      <c r="AA930" s="146" t="str">
        <f t="shared" si="189"/>
        <v>EX</v>
      </c>
      <c r="AB930" s="146">
        <f t="shared" si="191"/>
        <v>0</v>
      </c>
      <c r="AC930" t="str">
        <f t="shared" si="194"/>
        <v>EX</v>
      </c>
      <c r="AD930" s="74">
        <f t="shared" si="195"/>
        <v>5360</v>
      </c>
      <c r="AE930" s="74">
        <f t="shared" si="200"/>
        <v>5360</v>
      </c>
      <c r="AF930">
        <v>1</v>
      </c>
      <c r="AG930">
        <v>0</v>
      </c>
      <c r="AH930" s="74">
        <v>0</v>
      </c>
      <c r="AJ930" s="74">
        <f t="shared" si="196"/>
        <v>0</v>
      </c>
      <c r="AK930" s="74">
        <f t="shared" si="190"/>
        <v>5360</v>
      </c>
      <c r="AL930" t="str">
        <f t="shared" si="197"/>
        <v>N</v>
      </c>
      <c r="AN930" t="s">
        <v>80</v>
      </c>
      <c r="AO930" t="s">
        <v>79</v>
      </c>
      <c r="AP930" t="str">
        <f t="shared" si="198"/>
        <v>92</v>
      </c>
      <c r="AQ930" s="145" t="s">
        <v>1826</v>
      </c>
      <c r="AR930" t="str">
        <f t="shared" si="199"/>
        <v>1-Adjusted Base Budget</v>
      </c>
      <c r="AS930" s="145" t="s">
        <v>1827</v>
      </c>
      <c r="AT930" t="s">
        <v>213</v>
      </c>
      <c r="AV930" t="str">
        <f t="shared" si="193"/>
        <v>VPPF</v>
      </c>
      <c r="AW930" t="str">
        <f t="shared" si="192"/>
        <v>VP AND CHIEF FINANCIAL OFFICER</v>
      </c>
    </row>
    <row r="931" spans="1:49">
      <c r="A931" s="59">
        <v>2018</v>
      </c>
      <c r="B931" t="s">
        <v>137</v>
      </c>
      <c r="C931" t="s">
        <v>814</v>
      </c>
      <c r="D931" t="s">
        <v>815</v>
      </c>
      <c r="E931" t="s">
        <v>816</v>
      </c>
      <c r="F931" t="s">
        <v>228</v>
      </c>
      <c r="H931" t="s">
        <v>815</v>
      </c>
      <c r="I931" s="170" t="s">
        <v>78</v>
      </c>
      <c r="J931" t="s">
        <v>79</v>
      </c>
      <c r="K931" t="s">
        <v>214</v>
      </c>
      <c r="L931" t="s">
        <v>525</v>
      </c>
      <c r="M931" t="s">
        <v>526</v>
      </c>
      <c r="N931" t="s">
        <v>217</v>
      </c>
      <c r="O931" t="s">
        <v>263</v>
      </c>
      <c r="P931" t="s">
        <v>379</v>
      </c>
      <c r="Q931" t="s">
        <v>379</v>
      </c>
      <c r="R931" t="s">
        <v>380</v>
      </c>
      <c r="S931" t="s">
        <v>264</v>
      </c>
      <c r="T931" t="s">
        <v>265</v>
      </c>
      <c r="U931" s="61" t="s">
        <v>266</v>
      </c>
      <c r="V931" t="s">
        <v>249</v>
      </c>
      <c r="W931" t="s">
        <v>263</v>
      </c>
      <c r="X931" s="59">
        <v>2100</v>
      </c>
      <c r="Y931" s="59">
        <v>2100</v>
      </c>
      <c r="AA931" s="146" t="str">
        <f t="shared" si="189"/>
        <v>EX</v>
      </c>
      <c r="AB931" s="146">
        <f t="shared" si="191"/>
        <v>0</v>
      </c>
      <c r="AC931" t="str">
        <f t="shared" si="194"/>
        <v>EX</v>
      </c>
      <c r="AD931" s="74">
        <f t="shared" si="195"/>
        <v>2100</v>
      </c>
      <c r="AE931" s="74">
        <f t="shared" si="200"/>
        <v>2100</v>
      </c>
      <c r="AF931">
        <v>1</v>
      </c>
      <c r="AG931">
        <v>0</v>
      </c>
      <c r="AH931" s="74">
        <v>0</v>
      </c>
      <c r="AJ931" s="74">
        <f t="shared" si="196"/>
        <v>0</v>
      </c>
      <c r="AK931" s="74">
        <f t="shared" si="190"/>
        <v>2100</v>
      </c>
      <c r="AL931" t="str">
        <f t="shared" si="197"/>
        <v>N</v>
      </c>
      <c r="AN931" t="s">
        <v>80</v>
      </c>
      <c r="AO931" t="s">
        <v>79</v>
      </c>
      <c r="AP931" t="str">
        <f t="shared" si="198"/>
        <v>92</v>
      </c>
      <c r="AQ931" s="145" t="s">
        <v>1826</v>
      </c>
      <c r="AR931" t="str">
        <f t="shared" si="199"/>
        <v>1-Adjusted Base Budget</v>
      </c>
      <c r="AS931" s="145" t="s">
        <v>1827</v>
      </c>
      <c r="AT931" t="s">
        <v>213</v>
      </c>
      <c r="AV931" t="str">
        <f t="shared" si="193"/>
        <v>VPPF</v>
      </c>
      <c r="AW931" t="str">
        <f t="shared" si="192"/>
        <v>VP AND CHIEF FINANCIAL OFFICER</v>
      </c>
    </row>
    <row r="932" spans="1:49">
      <c r="A932" s="59">
        <v>2018</v>
      </c>
      <c r="B932" t="s">
        <v>137</v>
      </c>
      <c r="C932" t="s">
        <v>814</v>
      </c>
      <c r="D932" t="s">
        <v>815</v>
      </c>
      <c r="E932" t="s">
        <v>816</v>
      </c>
      <c r="F932" t="s">
        <v>831</v>
      </c>
      <c r="G932" t="s">
        <v>832</v>
      </c>
      <c r="H932" t="s">
        <v>815</v>
      </c>
      <c r="I932" s="170" t="s">
        <v>78</v>
      </c>
      <c r="J932" t="s">
        <v>79</v>
      </c>
      <c r="K932" t="s">
        <v>214</v>
      </c>
      <c r="L932" t="s">
        <v>389</v>
      </c>
      <c r="M932" t="s">
        <v>390</v>
      </c>
      <c r="N932" t="s">
        <v>217</v>
      </c>
      <c r="O932" t="s">
        <v>263</v>
      </c>
      <c r="P932" t="s">
        <v>379</v>
      </c>
      <c r="Q932" t="s">
        <v>379</v>
      </c>
      <c r="R932" t="s">
        <v>380</v>
      </c>
      <c r="S932" t="s">
        <v>264</v>
      </c>
      <c r="T932" t="s">
        <v>265</v>
      </c>
      <c r="U932" s="61" t="s">
        <v>266</v>
      </c>
      <c r="V932" t="s">
        <v>249</v>
      </c>
      <c r="W932" t="s">
        <v>263</v>
      </c>
      <c r="X932" s="59">
        <v>2500</v>
      </c>
      <c r="Y932" s="59">
        <v>2500</v>
      </c>
      <c r="AA932" s="146" t="str">
        <f t="shared" si="189"/>
        <v>EX</v>
      </c>
      <c r="AB932" s="146">
        <f t="shared" si="191"/>
        <v>0</v>
      </c>
      <c r="AC932" t="str">
        <f t="shared" si="194"/>
        <v>EX</v>
      </c>
      <c r="AD932" s="74">
        <f t="shared" si="195"/>
        <v>2500</v>
      </c>
      <c r="AE932" s="74">
        <f t="shared" si="200"/>
        <v>2500</v>
      </c>
      <c r="AF932">
        <v>1</v>
      </c>
      <c r="AG932">
        <v>0</v>
      </c>
      <c r="AH932" s="74">
        <v>0</v>
      </c>
      <c r="AJ932" s="74">
        <f t="shared" si="196"/>
        <v>0</v>
      </c>
      <c r="AK932" s="74">
        <f t="shared" si="190"/>
        <v>2500</v>
      </c>
      <c r="AL932" t="str">
        <f t="shared" si="197"/>
        <v>N</v>
      </c>
      <c r="AN932" t="s">
        <v>80</v>
      </c>
      <c r="AO932" t="s">
        <v>79</v>
      </c>
      <c r="AP932" t="str">
        <f t="shared" si="198"/>
        <v>92</v>
      </c>
      <c r="AQ932" s="145" t="s">
        <v>1826</v>
      </c>
      <c r="AR932" t="str">
        <f t="shared" si="199"/>
        <v>1-Adjusted Base Budget</v>
      </c>
      <c r="AS932" s="145" t="s">
        <v>1827</v>
      </c>
      <c r="AT932" t="s">
        <v>213</v>
      </c>
      <c r="AV932" t="str">
        <f t="shared" si="193"/>
        <v>VPPF</v>
      </c>
      <c r="AW932" t="str">
        <f t="shared" si="192"/>
        <v>VP AND CHIEF FINANCIAL OFFICER</v>
      </c>
    </row>
    <row r="933" spans="1:49">
      <c r="A933" s="59">
        <v>2018</v>
      </c>
      <c r="B933" t="s">
        <v>137</v>
      </c>
      <c r="C933" t="s">
        <v>814</v>
      </c>
      <c r="D933" t="s">
        <v>815</v>
      </c>
      <c r="E933" t="s">
        <v>816</v>
      </c>
      <c r="F933" t="s">
        <v>817</v>
      </c>
      <c r="G933" t="s">
        <v>818</v>
      </c>
      <c r="H933" t="s">
        <v>815</v>
      </c>
      <c r="I933" s="170" t="s">
        <v>78</v>
      </c>
      <c r="J933" t="s">
        <v>79</v>
      </c>
      <c r="K933" t="s">
        <v>214</v>
      </c>
      <c r="L933" t="s">
        <v>786</v>
      </c>
      <c r="M933" t="s">
        <v>787</v>
      </c>
      <c r="N933" t="s">
        <v>217</v>
      </c>
      <c r="O933" t="s">
        <v>263</v>
      </c>
      <c r="P933" t="s">
        <v>533</v>
      </c>
      <c r="Q933" t="s">
        <v>534</v>
      </c>
      <c r="R933" t="s">
        <v>535</v>
      </c>
      <c r="S933" t="s">
        <v>264</v>
      </c>
      <c r="T933" t="s">
        <v>265</v>
      </c>
      <c r="U933" s="61" t="s">
        <v>266</v>
      </c>
      <c r="V933" t="s">
        <v>249</v>
      </c>
      <c r="W933" t="s">
        <v>263</v>
      </c>
      <c r="X933" s="59">
        <v>16500</v>
      </c>
      <c r="Y933" s="59">
        <v>16500</v>
      </c>
      <c r="AA933" s="146" t="str">
        <f t="shared" si="189"/>
        <v>EX</v>
      </c>
      <c r="AB933" s="146">
        <f t="shared" si="191"/>
        <v>0</v>
      </c>
      <c r="AC933" t="str">
        <f t="shared" si="194"/>
        <v>EX</v>
      </c>
      <c r="AD933" s="74">
        <f t="shared" si="195"/>
        <v>16500</v>
      </c>
      <c r="AE933" s="74">
        <f t="shared" si="200"/>
        <v>16500</v>
      </c>
      <c r="AF933">
        <v>1</v>
      </c>
      <c r="AG933">
        <v>0</v>
      </c>
      <c r="AH933" s="74">
        <v>0</v>
      </c>
      <c r="AJ933" s="74">
        <f t="shared" si="196"/>
        <v>0</v>
      </c>
      <c r="AK933" s="74">
        <f t="shared" si="190"/>
        <v>16500</v>
      </c>
      <c r="AL933" t="str">
        <f t="shared" si="197"/>
        <v>N</v>
      </c>
      <c r="AN933" t="s">
        <v>80</v>
      </c>
      <c r="AO933" t="s">
        <v>79</v>
      </c>
      <c r="AP933" t="str">
        <f t="shared" si="198"/>
        <v>92</v>
      </c>
      <c r="AQ933" s="145" t="s">
        <v>1826</v>
      </c>
      <c r="AR933" t="str">
        <f t="shared" si="199"/>
        <v>1-Adjusted Base Budget</v>
      </c>
      <c r="AS933" s="145" t="s">
        <v>1827</v>
      </c>
      <c r="AT933" t="s">
        <v>213</v>
      </c>
      <c r="AV933" t="str">
        <f t="shared" si="193"/>
        <v>VPPF</v>
      </c>
      <c r="AW933" t="str">
        <f t="shared" si="192"/>
        <v>VP AND CHIEF FINANCIAL OFFICER</v>
      </c>
    </row>
    <row r="934" spans="1:49">
      <c r="A934" s="59">
        <v>2018</v>
      </c>
      <c r="B934" t="s">
        <v>137</v>
      </c>
      <c r="C934" t="s">
        <v>814</v>
      </c>
      <c r="D934" t="s">
        <v>815</v>
      </c>
      <c r="E934" t="s">
        <v>816</v>
      </c>
      <c r="F934" t="s">
        <v>825</v>
      </c>
      <c r="G934" t="s">
        <v>826</v>
      </c>
      <c r="H934" t="s">
        <v>815</v>
      </c>
      <c r="I934" s="170" t="s">
        <v>78</v>
      </c>
      <c r="J934" t="s">
        <v>79</v>
      </c>
      <c r="K934" t="s">
        <v>214</v>
      </c>
      <c r="L934" t="s">
        <v>786</v>
      </c>
      <c r="M934" t="s">
        <v>787</v>
      </c>
      <c r="N934" t="s">
        <v>217</v>
      </c>
      <c r="O934" t="s">
        <v>263</v>
      </c>
      <c r="P934" t="s">
        <v>533</v>
      </c>
      <c r="Q934" t="s">
        <v>534</v>
      </c>
      <c r="R934" t="s">
        <v>535</v>
      </c>
      <c r="S934" t="s">
        <v>264</v>
      </c>
      <c r="T934" t="s">
        <v>265</v>
      </c>
      <c r="U934" s="61" t="s">
        <v>266</v>
      </c>
      <c r="V934" t="s">
        <v>249</v>
      </c>
      <c r="W934" t="s">
        <v>263</v>
      </c>
      <c r="X934" s="59">
        <v>21700</v>
      </c>
      <c r="Y934" s="59">
        <v>21700</v>
      </c>
      <c r="AA934" s="146" t="str">
        <f t="shared" si="189"/>
        <v>EX</v>
      </c>
      <c r="AB934" s="146">
        <f t="shared" si="191"/>
        <v>0</v>
      </c>
      <c r="AC934" t="str">
        <f t="shared" si="194"/>
        <v>EX</v>
      </c>
      <c r="AD934" s="74">
        <f t="shared" si="195"/>
        <v>21700</v>
      </c>
      <c r="AE934" s="74">
        <f t="shared" si="200"/>
        <v>21700</v>
      </c>
      <c r="AF934">
        <v>1</v>
      </c>
      <c r="AG934">
        <v>0</v>
      </c>
      <c r="AH934" s="74">
        <v>0</v>
      </c>
      <c r="AJ934" s="74">
        <f t="shared" si="196"/>
        <v>0</v>
      </c>
      <c r="AK934" s="74">
        <f t="shared" si="190"/>
        <v>21700</v>
      </c>
      <c r="AL934" t="str">
        <f t="shared" si="197"/>
        <v>N</v>
      </c>
      <c r="AN934" t="s">
        <v>80</v>
      </c>
      <c r="AO934" t="s">
        <v>79</v>
      </c>
      <c r="AP934" t="str">
        <f t="shared" si="198"/>
        <v>92</v>
      </c>
      <c r="AQ934" s="145" t="s">
        <v>1826</v>
      </c>
      <c r="AR934" t="str">
        <f t="shared" si="199"/>
        <v>1-Adjusted Base Budget</v>
      </c>
      <c r="AS934" s="145" t="s">
        <v>1827</v>
      </c>
      <c r="AT934" t="s">
        <v>213</v>
      </c>
      <c r="AV934" t="str">
        <f t="shared" si="193"/>
        <v>VPPF</v>
      </c>
      <c r="AW934" t="str">
        <f t="shared" si="192"/>
        <v>VP AND CHIEF FINANCIAL OFFICER</v>
      </c>
    </row>
    <row r="935" spans="1:49">
      <c r="A935" s="59">
        <v>2018</v>
      </c>
      <c r="B935" t="s">
        <v>137</v>
      </c>
      <c r="C935" t="s">
        <v>814</v>
      </c>
      <c r="D935" t="s">
        <v>815</v>
      </c>
      <c r="E935" t="s">
        <v>816</v>
      </c>
      <c r="F935" t="s">
        <v>831</v>
      </c>
      <c r="G935" t="s">
        <v>832</v>
      </c>
      <c r="H935" t="s">
        <v>815</v>
      </c>
      <c r="I935" s="170" t="s">
        <v>78</v>
      </c>
      <c r="J935" t="s">
        <v>79</v>
      </c>
      <c r="K935" t="s">
        <v>214</v>
      </c>
      <c r="L935" t="s">
        <v>786</v>
      </c>
      <c r="M935" t="s">
        <v>787</v>
      </c>
      <c r="N935" t="s">
        <v>217</v>
      </c>
      <c r="O935" t="s">
        <v>263</v>
      </c>
      <c r="P935" t="s">
        <v>533</v>
      </c>
      <c r="Q935" t="s">
        <v>534</v>
      </c>
      <c r="R935" t="s">
        <v>535</v>
      </c>
      <c r="S935" t="s">
        <v>264</v>
      </c>
      <c r="T935" t="s">
        <v>265</v>
      </c>
      <c r="U935" s="61" t="s">
        <v>266</v>
      </c>
      <c r="V935" t="s">
        <v>249</v>
      </c>
      <c r="W935" t="s">
        <v>263</v>
      </c>
      <c r="X935" s="59">
        <v>2000</v>
      </c>
      <c r="Y935" s="59">
        <v>2000</v>
      </c>
      <c r="AA935" s="146" t="str">
        <f t="shared" si="189"/>
        <v>EX</v>
      </c>
      <c r="AB935" s="146">
        <f t="shared" si="191"/>
        <v>0</v>
      </c>
      <c r="AC935" t="str">
        <f t="shared" si="194"/>
        <v>EX</v>
      </c>
      <c r="AD935" s="74">
        <f t="shared" si="195"/>
        <v>2000</v>
      </c>
      <c r="AE935" s="74">
        <f t="shared" si="200"/>
        <v>2000</v>
      </c>
      <c r="AF935">
        <v>1</v>
      </c>
      <c r="AG935">
        <v>0</v>
      </c>
      <c r="AH935" s="74">
        <v>0</v>
      </c>
      <c r="AJ935" s="74">
        <f t="shared" si="196"/>
        <v>0</v>
      </c>
      <c r="AK935" s="74">
        <f t="shared" si="190"/>
        <v>2000</v>
      </c>
      <c r="AL935" t="str">
        <f t="shared" si="197"/>
        <v>N</v>
      </c>
      <c r="AN935" t="s">
        <v>80</v>
      </c>
      <c r="AO935" t="s">
        <v>79</v>
      </c>
      <c r="AP935" t="str">
        <f t="shared" si="198"/>
        <v>92</v>
      </c>
      <c r="AQ935" s="145" t="s">
        <v>1826</v>
      </c>
      <c r="AR935" t="str">
        <f t="shared" si="199"/>
        <v>1-Adjusted Base Budget</v>
      </c>
      <c r="AS935" s="145" t="s">
        <v>1827</v>
      </c>
      <c r="AT935" t="s">
        <v>213</v>
      </c>
      <c r="AV935" t="str">
        <f t="shared" si="193"/>
        <v>VPPF</v>
      </c>
      <c r="AW935" t="str">
        <f t="shared" si="192"/>
        <v>VP AND CHIEF FINANCIAL OFFICER</v>
      </c>
    </row>
    <row r="936" spans="1:49">
      <c r="A936" s="59">
        <v>2018</v>
      </c>
      <c r="B936" t="s">
        <v>137</v>
      </c>
      <c r="C936" t="s">
        <v>814</v>
      </c>
      <c r="D936" t="s">
        <v>815</v>
      </c>
      <c r="E936" t="s">
        <v>816</v>
      </c>
      <c r="F936" t="s">
        <v>817</v>
      </c>
      <c r="G936" t="s">
        <v>818</v>
      </c>
      <c r="H936" t="s">
        <v>815</v>
      </c>
      <c r="I936" s="170" t="s">
        <v>78</v>
      </c>
      <c r="J936" t="s">
        <v>79</v>
      </c>
      <c r="K936" t="s">
        <v>214</v>
      </c>
      <c r="L936" t="s">
        <v>786</v>
      </c>
      <c r="M936" t="s">
        <v>787</v>
      </c>
      <c r="N936" t="s">
        <v>835</v>
      </c>
      <c r="O936" t="s">
        <v>263</v>
      </c>
      <c r="P936" t="s">
        <v>533</v>
      </c>
      <c r="Q936" t="s">
        <v>534</v>
      </c>
      <c r="R936" t="s">
        <v>535</v>
      </c>
      <c r="S936" t="s">
        <v>264</v>
      </c>
      <c r="T936" t="s">
        <v>265</v>
      </c>
      <c r="U936" s="61" t="s">
        <v>266</v>
      </c>
      <c r="V936" t="s">
        <v>249</v>
      </c>
      <c r="W936" t="s">
        <v>263</v>
      </c>
      <c r="X936" s="59">
        <v>10000</v>
      </c>
      <c r="Y936" s="59">
        <v>10000</v>
      </c>
      <c r="AA936" s="146" t="str">
        <f t="shared" si="189"/>
        <v>EX</v>
      </c>
      <c r="AB936" s="146">
        <f t="shared" si="191"/>
        <v>0</v>
      </c>
      <c r="AC936" t="str">
        <f t="shared" si="194"/>
        <v>EX</v>
      </c>
      <c r="AD936" s="74">
        <f t="shared" si="195"/>
        <v>10000</v>
      </c>
      <c r="AE936" s="74">
        <f t="shared" si="200"/>
        <v>10000</v>
      </c>
      <c r="AF936">
        <v>1</v>
      </c>
      <c r="AG936">
        <v>0</v>
      </c>
      <c r="AH936" s="74">
        <v>0</v>
      </c>
      <c r="AJ936" s="74">
        <f t="shared" si="196"/>
        <v>0</v>
      </c>
      <c r="AK936" s="74">
        <f t="shared" si="190"/>
        <v>10000</v>
      </c>
      <c r="AL936" t="str">
        <f t="shared" si="197"/>
        <v>N</v>
      </c>
      <c r="AN936" t="s">
        <v>80</v>
      </c>
      <c r="AO936" t="s">
        <v>79</v>
      </c>
      <c r="AP936" t="str">
        <f t="shared" si="198"/>
        <v>92</v>
      </c>
      <c r="AQ936" s="145" t="s">
        <v>1826</v>
      </c>
      <c r="AR936" t="str">
        <f t="shared" si="199"/>
        <v>1-Adjusted Base Budget</v>
      </c>
      <c r="AS936" s="145" t="s">
        <v>1827</v>
      </c>
      <c r="AT936" t="s">
        <v>213</v>
      </c>
      <c r="AV936" t="str">
        <f t="shared" si="193"/>
        <v>VPPF</v>
      </c>
      <c r="AW936" t="str">
        <f t="shared" si="192"/>
        <v>VP AND CHIEF FINANCIAL OFFICER</v>
      </c>
    </row>
    <row r="937" spans="1:49">
      <c r="A937" s="59">
        <v>2018</v>
      </c>
      <c r="B937" t="s">
        <v>137</v>
      </c>
      <c r="C937" t="s">
        <v>814</v>
      </c>
      <c r="D937" t="s">
        <v>815</v>
      </c>
      <c r="E937" t="s">
        <v>816</v>
      </c>
      <c r="F937" t="s">
        <v>228</v>
      </c>
      <c r="H937" t="s">
        <v>815</v>
      </c>
      <c r="I937" s="170" t="s">
        <v>78</v>
      </c>
      <c r="J937" t="s">
        <v>79</v>
      </c>
      <c r="K937" t="s">
        <v>214</v>
      </c>
      <c r="L937" t="s">
        <v>529</v>
      </c>
      <c r="M937" t="s">
        <v>530</v>
      </c>
      <c r="N937" t="s">
        <v>217</v>
      </c>
      <c r="O937" t="s">
        <v>263</v>
      </c>
      <c r="P937" t="s">
        <v>393</v>
      </c>
      <c r="Q937" t="s">
        <v>394</v>
      </c>
      <c r="R937" t="s">
        <v>395</v>
      </c>
      <c r="S937" t="s">
        <v>264</v>
      </c>
      <c r="T937" t="s">
        <v>265</v>
      </c>
      <c r="U937" s="61" t="s">
        <v>266</v>
      </c>
      <c r="V937" t="s">
        <v>249</v>
      </c>
      <c r="W937" t="s">
        <v>263</v>
      </c>
      <c r="X937" s="59">
        <v>143000</v>
      </c>
      <c r="Y937" s="59">
        <v>143000</v>
      </c>
      <c r="AA937" s="146" t="str">
        <f t="shared" ref="AA937:AA1000" si="201">IF(P937 ="CORI","IN",IF(P937 ="TRIN","IN",O937))</f>
        <v>EX</v>
      </c>
      <c r="AB937" s="146">
        <f t="shared" si="191"/>
        <v>0</v>
      </c>
      <c r="AC937" t="str">
        <f t="shared" si="194"/>
        <v>EX</v>
      </c>
      <c r="AD937" s="74">
        <f t="shared" si="195"/>
        <v>143000</v>
      </c>
      <c r="AE937" s="74">
        <f t="shared" si="200"/>
        <v>143000</v>
      </c>
      <c r="AF937">
        <v>1</v>
      </c>
      <c r="AG937">
        <v>0</v>
      </c>
      <c r="AH937" s="74">
        <v>0</v>
      </c>
      <c r="AJ937" s="74">
        <f t="shared" si="196"/>
        <v>0</v>
      </c>
      <c r="AK937" s="74">
        <f t="shared" si="190"/>
        <v>143000</v>
      </c>
      <c r="AL937" t="str">
        <f t="shared" si="197"/>
        <v>N</v>
      </c>
      <c r="AN937" t="s">
        <v>80</v>
      </c>
      <c r="AO937" t="s">
        <v>79</v>
      </c>
      <c r="AP937" t="str">
        <f t="shared" si="198"/>
        <v>92</v>
      </c>
      <c r="AQ937" s="145" t="s">
        <v>1826</v>
      </c>
      <c r="AR937" t="str">
        <f t="shared" si="199"/>
        <v>1-Adjusted Base Budget</v>
      </c>
      <c r="AS937" s="145" t="s">
        <v>1827</v>
      </c>
      <c r="AT937" t="s">
        <v>213</v>
      </c>
      <c r="AV937" t="str">
        <f t="shared" si="193"/>
        <v>VPPF</v>
      </c>
      <c r="AW937" t="str">
        <f t="shared" si="192"/>
        <v>VP AND CHIEF FINANCIAL OFFICER</v>
      </c>
    </row>
    <row r="938" spans="1:49">
      <c r="A938" s="59">
        <v>2018</v>
      </c>
      <c r="B938" t="s">
        <v>137</v>
      </c>
      <c r="C938" t="s">
        <v>814</v>
      </c>
      <c r="D938" t="s">
        <v>815</v>
      </c>
      <c r="E938" t="s">
        <v>816</v>
      </c>
      <c r="F938" t="s">
        <v>829</v>
      </c>
      <c r="G938" t="s">
        <v>830</v>
      </c>
      <c r="H938" t="s">
        <v>815</v>
      </c>
      <c r="I938" s="170" t="s">
        <v>78</v>
      </c>
      <c r="J938" t="s">
        <v>79</v>
      </c>
      <c r="K938" t="s">
        <v>214</v>
      </c>
      <c r="L938" t="s">
        <v>529</v>
      </c>
      <c r="M938" t="s">
        <v>530</v>
      </c>
      <c r="N938" t="s">
        <v>217</v>
      </c>
      <c r="O938" t="s">
        <v>263</v>
      </c>
      <c r="P938" t="s">
        <v>393</v>
      </c>
      <c r="Q938" t="s">
        <v>394</v>
      </c>
      <c r="R938" t="s">
        <v>395</v>
      </c>
      <c r="S938" t="s">
        <v>264</v>
      </c>
      <c r="T938" t="s">
        <v>265</v>
      </c>
      <c r="U938" s="61" t="s">
        <v>266</v>
      </c>
      <c r="V938" t="s">
        <v>249</v>
      </c>
      <c r="W938" t="s">
        <v>263</v>
      </c>
      <c r="X938" s="59">
        <v>6000</v>
      </c>
      <c r="Y938" s="59">
        <v>6000</v>
      </c>
      <c r="AA938" s="146" t="str">
        <f t="shared" si="201"/>
        <v>EX</v>
      </c>
      <c r="AB938" s="146">
        <f t="shared" si="191"/>
        <v>0</v>
      </c>
      <c r="AC938" t="str">
        <f t="shared" si="194"/>
        <v>EX</v>
      </c>
      <c r="AD938" s="74">
        <f t="shared" si="195"/>
        <v>6000</v>
      </c>
      <c r="AE938" s="74">
        <f t="shared" si="200"/>
        <v>6000</v>
      </c>
      <c r="AF938">
        <v>1</v>
      </c>
      <c r="AG938">
        <v>0</v>
      </c>
      <c r="AH938" s="74">
        <v>0</v>
      </c>
      <c r="AJ938" s="74">
        <f t="shared" si="196"/>
        <v>0</v>
      </c>
      <c r="AK938" s="74">
        <f t="shared" si="190"/>
        <v>6000</v>
      </c>
      <c r="AL938" t="str">
        <f t="shared" si="197"/>
        <v>N</v>
      </c>
      <c r="AN938" t="s">
        <v>80</v>
      </c>
      <c r="AO938" t="s">
        <v>79</v>
      </c>
      <c r="AP938" t="str">
        <f t="shared" si="198"/>
        <v>92</v>
      </c>
      <c r="AQ938" s="145" t="s">
        <v>1826</v>
      </c>
      <c r="AR938" t="str">
        <f t="shared" si="199"/>
        <v>1-Adjusted Base Budget</v>
      </c>
      <c r="AS938" s="145" t="s">
        <v>1827</v>
      </c>
      <c r="AT938" t="s">
        <v>213</v>
      </c>
      <c r="AV938" t="str">
        <f t="shared" si="193"/>
        <v>VPPF</v>
      </c>
      <c r="AW938" t="str">
        <f t="shared" si="192"/>
        <v>VP AND CHIEF FINANCIAL OFFICER</v>
      </c>
    </row>
    <row r="939" spans="1:49">
      <c r="A939" s="59">
        <v>2018</v>
      </c>
      <c r="B939" t="s">
        <v>137</v>
      </c>
      <c r="C939" t="s">
        <v>814</v>
      </c>
      <c r="D939" t="s">
        <v>815</v>
      </c>
      <c r="E939" t="s">
        <v>816</v>
      </c>
      <c r="F939" t="s">
        <v>825</v>
      </c>
      <c r="G939" t="s">
        <v>826</v>
      </c>
      <c r="H939" t="s">
        <v>815</v>
      </c>
      <c r="I939" s="170" t="s">
        <v>78</v>
      </c>
      <c r="J939" t="s">
        <v>79</v>
      </c>
      <c r="K939" t="s">
        <v>214</v>
      </c>
      <c r="L939" t="s">
        <v>640</v>
      </c>
      <c r="M939" t="s">
        <v>641</v>
      </c>
      <c r="N939" t="s">
        <v>217</v>
      </c>
      <c r="O939" t="s">
        <v>263</v>
      </c>
      <c r="P939" t="s">
        <v>393</v>
      </c>
      <c r="Q939" t="s">
        <v>394</v>
      </c>
      <c r="R939" t="s">
        <v>395</v>
      </c>
      <c r="S939" t="s">
        <v>264</v>
      </c>
      <c r="T939" t="s">
        <v>265</v>
      </c>
      <c r="U939" s="61" t="s">
        <v>266</v>
      </c>
      <c r="V939" t="s">
        <v>249</v>
      </c>
      <c r="W939" t="s">
        <v>263</v>
      </c>
      <c r="X939" s="59">
        <v>4500</v>
      </c>
      <c r="Y939" s="59">
        <v>4500</v>
      </c>
      <c r="AA939" s="146" t="str">
        <f t="shared" si="201"/>
        <v>EX</v>
      </c>
      <c r="AB939" s="146">
        <f t="shared" si="191"/>
        <v>0</v>
      </c>
      <c r="AC939" t="str">
        <f t="shared" si="194"/>
        <v>EX</v>
      </c>
      <c r="AD939" s="74">
        <f t="shared" si="195"/>
        <v>4500</v>
      </c>
      <c r="AE939" s="74">
        <f t="shared" si="200"/>
        <v>4500</v>
      </c>
      <c r="AF939">
        <v>1</v>
      </c>
      <c r="AG939">
        <v>0</v>
      </c>
      <c r="AH939" s="74">
        <v>0</v>
      </c>
      <c r="AJ939" s="74">
        <f t="shared" si="196"/>
        <v>0</v>
      </c>
      <c r="AK939" s="74">
        <f t="shared" si="190"/>
        <v>4500</v>
      </c>
      <c r="AL939" t="str">
        <f t="shared" si="197"/>
        <v>N</v>
      </c>
      <c r="AN939" t="s">
        <v>80</v>
      </c>
      <c r="AO939" t="s">
        <v>79</v>
      </c>
      <c r="AP939" t="str">
        <f t="shared" si="198"/>
        <v>92</v>
      </c>
      <c r="AQ939" s="145" t="s">
        <v>1826</v>
      </c>
      <c r="AR939" t="str">
        <f t="shared" si="199"/>
        <v>1-Adjusted Base Budget</v>
      </c>
      <c r="AS939" s="145" t="s">
        <v>1827</v>
      </c>
      <c r="AT939" t="s">
        <v>213</v>
      </c>
      <c r="AV939" t="str">
        <f t="shared" si="193"/>
        <v>VPPF</v>
      </c>
      <c r="AW939" t="str">
        <f t="shared" si="192"/>
        <v>VP AND CHIEF FINANCIAL OFFICER</v>
      </c>
    </row>
    <row r="940" spans="1:49">
      <c r="A940" s="59">
        <v>2018</v>
      </c>
      <c r="B940" t="s">
        <v>137</v>
      </c>
      <c r="C940" t="s">
        <v>814</v>
      </c>
      <c r="D940" t="s">
        <v>815</v>
      </c>
      <c r="E940" t="s">
        <v>816</v>
      </c>
      <c r="F940" t="s">
        <v>228</v>
      </c>
      <c r="H940" t="s">
        <v>815</v>
      </c>
      <c r="I940" s="170" t="s">
        <v>78</v>
      </c>
      <c r="J940" t="s">
        <v>79</v>
      </c>
      <c r="K940" t="s">
        <v>214</v>
      </c>
      <c r="L940" t="s">
        <v>531</v>
      </c>
      <c r="M940" t="s">
        <v>532</v>
      </c>
      <c r="N940" t="s">
        <v>217</v>
      </c>
      <c r="O940" t="s">
        <v>263</v>
      </c>
      <c r="P940" t="s">
        <v>533</v>
      </c>
      <c r="Q940" t="s">
        <v>534</v>
      </c>
      <c r="R940" t="s">
        <v>535</v>
      </c>
      <c r="S940" t="s">
        <v>264</v>
      </c>
      <c r="T940" t="s">
        <v>265</v>
      </c>
      <c r="U940" s="61" t="s">
        <v>266</v>
      </c>
      <c r="V940" t="s">
        <v>249</v>
      </c>
      <c r="W940" t="s">
        <v>263</v>
      </c>
      <c r="X940" s="59">
        <v>2000</v>
      </c>
      <c r="Y940" s="59">
        <v>2000</v>
      </c>
      <c r="AA940" s="146" t="str">
        <f t="shared" si="201"/>
        <v>EX</v>
      </c>
      <c r="AB940" s="146">
        <f t="shared" si="191"/>
        <v>0</v>
      </c>
      <c r="AC940" t="str">
        <f t="shared" si="194"/>
        <v>EX</v>
      </c>
      <c r="AD940" s="74">
        <f t="shared" si="195"/>
        <v>2000</v>
      </c>
      <c r="AE940" s="74">
        <f t="shared" si="200"/>
        <v>2000</v>
      </c>
      <c r="AF940">
        <v>1</v>
      </c>
      <c r="AG940">
        <v>0</v>
      </c>
      <c r="AH940" s="74">
        <v>0</v>
      </c>
      <c r="AJ940" s="74">
        <f t="shared" si="196"/>
        <v>0</v>
      </c>
      <c r="AK940" s="74">
        <f t="shared" si="190"/>
        <v>2000</v>
      </c>
      <c r="AL940" t="str">
        <f t="shared" si="197"/>
        <v>N</v>
      </c>
      <c r="AN940" t="s">
        <v>80</v>
      </c>
      <c r="AO940" t="s">
        <v>79</v>
      </c>
      <c r="AP940" t="str">
        <f t="shared" si="198"/>
        <v>92</v>
      </c>
      <c r="AQ940" s="145" t="s">
        <v>1826</v>
      </c>
      <c r="AR940" t="str">
        <f t="shared" si="199"/>
        <v>1-Adjusted Base Budget</v>
      </c>
      <c r="AS940" s="145" t="s">
        <v>1827</v>
      </c>
      <c r="AT940" t="s">
        <v>213</v>
      </c>
      <c r="AV940" t="str">
        <f t="shared" si="193"/>
        <v>VPPF</v>
      </c>
      <c r="AW940" t="str">
        <f t="shared" si="192"/>
        <v>VP AND CHIEF FINANCIAL OFFICER</v>
      </c>
    </row>
    <row r="941" spans="1:49">
      <c r="A941" s="59">
        <v>2018</v>
      </c>
      <c r="B941" t="s">
        <v>137</v>
      </c>
      <c r="C941" t="s">
        <v>814</v>
      </c>
      <c r="D941" t="s">
        <v>815</v>
      </c>
      <c r="E941" t="s">
        <v>816</v>
      </c>
      <c r="F941" t="s">
        <v>825</v>
      </c>
      <c r="G941" t="s">
        <v>826</v>
      </c>
      <c r="H941" t="s">
        <v>815</v>
      </c>
      <c r="I941" s="170" t="s">
        <v>78</v>
      </c>
      <c r="J941" t="s">
        <v>79</v>
      </c>
      <c r="K941" t="s">
        <v>214</v>
      </c>
      <c r="L941" t="s">
        <v>531</v>
      </c>
      <c r="M941" t="s">
        <v>532</v>
      </c>
      <c r="N941" t="s">
        <v>217</v>
      </c>
      <c r="O941" t="s">
        <v>263</v>
      </c>
      <c r="P941" t="s">
        <v>533</v>
      </c>
      <c r="Q941" t="s">
        <v>534</v>
      </c>
      <c r="R941" t="s">
        <v>535</v>
      </c>
      <c r="S941" t="s">
        <v>264</v>
      </c>
      <c r="T941" t="s">
        <v>265</v>
      </c>
      <c r="U941" s="61" t="s">
        <v>266</v>
      </c>
      <c r="V941" t="s">
        <v>249</v>
      </c>
      <c r="W941" t="s">
        <v>263</v>
      </c>
      <c r="X941" s="59">
        <v>4000</v>
      </c>
      <c r="Y941" s="59">
        <v>4000</v>
      </c>
      <c r="AA941" s="146" t="str">
        <f t="shared" si="201"/>
        <v>EX</v>
      </c>
      <c r="AB941" s="146">
        <f t="shared" si="191"/>
        <v>0</v>
      </c>
      <c r="AC941" t="str">
        <f t="shared" si="194"/>
        <v>EX</v>
      </c>
      <c r="AD941" s="74">
        <f t="shared" si="195"/>
        <v>4000</v>
      </c>
      <c r="AE941" s="74">
        <f t="shared" si="200"/>
        <v>4000</v>
      </c>
      <c r="AF941">
        <v>1</v>
      </c>
      <c r="AG941">
        <v>0</v>
      </c>
      <c r="AH941" s="74">
        <v>0</v>
      </c>
      <c r="AJ941" s="74">
        <f t="shared" si="196"/>
        <v>0</v>
      </c>
      <c r="AK941" s="74">
        <f t="shared" si="190"/>
        <v>4000</v>
      </c>
      <c r="AL941" t="str">
        <f t="shared" si="197"/>
        <v>N</v>
      </c>
      <c r="AN941" t="s">
        <v>80</v>
      </c>
      <c r="AO941" t="s">
        <v>79</v>
      </c>
      <c r="AP941" t="str">
        <f t="shared" si="198"/>
        <v>92</v>
      </c>
      <c r="AQ941" s="145" t="s">
        <v>1826</v>
      </c>
      <c r="AR941" t="str">
        <f t="shared" si="199"/>
        <v>1-Adjusted Base Budget</v>
      </c>
      <c r="AS941" s="145" t="s">
        <v>1827</v>
      </c>
      <c r="AT941" t="s">
        <v>213</v>
      </c>
      <c r="AV941" t="str">
        <f t="shared" si="193"/>
        <v>VPPF</v>
      </c>
      <c r="AW941" t="str">
        <f t="shared" si="192"/>
        <v>VP AND CHIEF FINANCIAL OFFICER</v>
      </c>
    </row>
    <row r="942" spans="1:49">
      <c r="A942" s="59">
        <v>2018</v>
      </c>
      <c r="B942" t="s">
        <v>137</v>
      </c>
      <c r="C942" t="s">
        <v>814</v>
      </c>
      <c r="D942" t="s">
        <v>815</v>
      </c>
      <c r="E942" t="s">
        <v>816</v>
      </c>
      <c r="F942" t="s">
        <v>228</v>
      </c>
      <c r="H942" t="s">
        <v>815</v>
      </c>
      <c r="I942" s="170" t="s">
        <v>78</v>
      </c>
      <c r="J942" t="s">
        <v>79</v>
      </c>
      <c r="K942" t="s">
        <v>214</v>
      </c>
      <c r="L942" t="s">
        <v>536</v>
      </c>
      <c r="M942" t="s">
        <v>537</v>
      </c>
      <c r="N942" t="s">
        <v>217</v>
      </c>
      <c r="O942" t="s">
        <v>263</v>
      </c>
      <c r="P942" t="s">
        <v>533</v>
      </c>
      <c r="Q942" t="s">
        <v>534</v>
      </c>
      <c r="R942" t="s">
        <v>535</v>
      </c>
      <c r="S942" t="s">
        <v>264</v>
      </c>
      <c r="T942" t="s">
        <v>265</v>
      </c>
      <c r="U942" s="61" t="s">
        <v>266</v>
      </c>
      <c r="V942" t="s">
        <v>249</v>
      </c>
      <c r="W942" t="s">
        <v>263</v>
      </c>
      <c r="X942" s="59">
        <v>500</v>
      </c>
      <c r="Y942" s="59">
        <v>500</v>
      </c>
      <c r="AA942" s="146" t="str">
        <f t="shared" si="201"/>
        <v>EX</v>
      </c>
      <c r="AB942" s="146">
        <f t="shared" si="191"/>
        <v>0</v>
      </c>
      <c r="AC942" t="str">
        <f t="shared" si="194"/>
        <v>EX</v>
      </c>
      <c r="AD942" s="74">
        <f t="shared" si="195"/>
        <v>500</v>
      </c>
      <c r="AE942" s="74">
        <f t="shared" si="200"/>
        <v>500</v>
      </c>
      <c r="AF942">
        <v>1</v>
      </c>
      <c r="AG942">
        <v>0</v>
      </c>
      <c r="AH942" s="74">
        <v>0</v>
      </c>
      <c r="AJ942" s="74">
        <f t="shared" si="196"/>
        <v>0</v>
      </c>
      <c r="AK942" s="74">
        <f t="shared" si="190"/>
        <v>500</v>
      </c>
      <c r="AL942" t="str">
        <f t="shared" si="197"/>
        <v>N</v>
      </c>
      <c r="AN942" t="s">
        <v>80</v>
      </c>
      <c r="AO942" t="s">
        <v>79</v>
      </c>
      <c r="AP942" t="str">
        <f t="shared" si="198"/>
        <v>92</v>
      </c>
      <c r="AQ942" s="145" t="s">
        <v>1826</v>
      </c>
      <c r="AR942" t="str">
        <f t="shared" si="199"/>
        <v>1-Adjusted Base Budget</v>
      </c>
      <c r="AS942" s="145" t="s">
        <v>1827</v>
      </c>
      <c r="AT942" t="s">
        <v>213</v>
      </c>
      <c r="AV942" t="str">
        <f t="shared" si="193"/>
        <v>VPPF</v>
      </c>
      <c r="AW942" t="str">
        <f t="shared" si="192"/>
        <v>VP AND CHIEF FINANCIAL OFFICER</v>
      </c>
    </row>
    <row r="943" spans="1:49">
      <c r="A943" s="59">
        <v>2018</v>
      </c>
      <c r="B943" t="s">
        <v>137</v>
      </c>
      <c r="C943" t="s">
        <v>814</v>
      </c>
      <c r="D943" t="s">
        <v>815</v>
      </c>
      <c r="E943" t="s">
        <v>816</v>
      </c>
      <c r="F943" t="s">
        <v>825</v>
      </c>
      <c r="G943" t="s">
        <v>826</v>
      </c>
      <c r="H943" t="s">
        <v>815</v>
      </c>
      <c r="I943" s="170" t="s">
        <v>78</v>
      </c>
      <c r="J943" t="s">
        <v>79</v>
      </c>
      <c r="K943" t="s">
        <v>214</v>
      </c>
      <c r="L943" t="s">
        <v>536</v>
      </c>
      <c r="M943" t="s">
        <v>537</v>
      </c>
      <c r="N943" t="s">
        <v>217</v>
      </c>
      <c r="O943" t="s">
        <v>263</v>
      </c>
      <c r="P943" t="s">
        <v>533</v>
      </c>
      <c r="Q943" t="s">
        <v>534</v>
      </c>
      <c r="R943" t="s">
        <v>535</v>
      </c>
      <c r="S943" t="s">
        <v>264</v>
      </c>
      <c r="T943" t="s">
        <v>265</v>
      </c>
      <c r="U943" s="61" t="s">
        <v>266</v>
      </c>
      <c r="V943" t="s">
        <v>249</v>
      </c>
      <c r="W943" t="s">
        <v>263</v>
      </c>
      <c r="X943" s="59">
        <v>1000</v>
      </c>
      <c r="Y943" s="59">
        <v>1000</v>
      </c>
      <c r="AA943" s="146" t="str">
        <f t="shared" si="201"/>
        <v>EX</v>
      </c>
      <c r="AB943" s="146">
        <f t="shared" si="191"/>
        <v>0</v>
      </c>
      <c r="AC943" t="str">
        <f t="shared" si="194"/>
        <v>EX</v>
      </c>
      <c r="AD943" s="74">
        <f t="shared" si="195"/>
        <v>1000</v>
      </c>
      <c r="AE943" s="74">
        <f t="shared" si="200"/>
        <v>1000</v>
      </c>
      <c r="AF943">
        <v>1</v>
      </c>
      <c r="AG943">
        <v>0</v>
      </c>
      <c r="AH943" s="74">
        <v>0</v>
      </c>
      <c r="AJ943" s="74">
        <f t="shared" si="196"/>
        <v>0</v>
      </c>
      <c r="AK943" s="74">
        <f t="shared" si="190"/>
        <v>1000</v>
      </c>
      <c r="AL943" t="str">
        <f t="shared" si="197"/>
        <v>N</v>
      </c>
      <c r="AN943" t="s">
        <v>80</v>
      </c>
      <c r="AO943" t="s">
        <v>79</v>
      </c>
      <c r="AP943" t="str">
        <f t="shared" si="198"/>
        <v>92</v>
      </c>
      <c r="AQ943" s="145" t="s">
        <v>1826</v>
      </c>
      <c r="AR943" t="str">
        <f t="shared" si="199"/>
        <v>1-Adjusted Base Budget</v>
      </c>
      <c r="AS943" s="145" t="s">
        <v>1827</v>
      </c>
      <c r="AT943" t="s">
        <v>213</v>
      </c>
      <c r="AV943" t="str">
        <f t="shared" si="193"/>
        <v>VPPF</v>
      </c>
      <c r="AW943" t="str">
        <f t="shared" si="192"/>
        <v>VP AND CHIEF FINANCIAL OFFICER</v>
      </c>
    </row>
    <row r="944" spans="1:49">
      <c r="A944" s="59">
        <v>2018</v>
      </c>
      <c r="B944" t="s">
        <v>137</v>
      </c>
      <c r="C944" t="s">
        <v>814</v>
      </c>
      <c r="D944" t="s">
        <v>815</v>
      </c>
      <c r="E944" t="s">
        <v>816</v>
      </c>
      <c r="F944" t="s">
        <v>228</v>
      </c>
      <c r="H944" t="s">
        <v>815</v>
      </c>
      <c r="I944" s="170" t="s">
        <v>78</v>
      </c>
      <c r="J944" t="s">
        <v>79</v>
      </c>
      <c r="K944" t="s">
        <v>214</v>
      </c>
      <c r="L944" t="s">
        <v>540</v>
      </c>
      <c r="M944" t="s">
        <v>541</v>
      </c>
      <c r="N944" t="s">
        <v>217</v>
      </c>
      <c r="O944" t="s">
        <v>263</v>
      </c>
      <c r="P944" t="s">
        <v>533</v>
      </c>
      <c r="Q944" t="s">
        <v>534</v>
      </c>
      <c r="R944" t="s">
        <v>535</v>
      </c>
      <c r="S944" t="s">
        <v>264</v>
      </c>
      <c r="T944" t="s">
        <v>265</v>
      </c>
      <c r="U944" s="61" t="s">
        <v>266</v>
      </c>
      <c r="V944" t="s">
        <v>249</v>
      </c>
      <c r="W944" t="s">
        <v>263</v>
      </c>
      <c r="X944" s="59">
        <v>500</v>
      </c>
      <c r="Y944" s="59">
        <v>500</v>
      </c>
      <c r="AA944" s="146" t="str">
        <f t="shared" si="201"/>
        <v>EX</v>
      </c>
      <c r="AB944" s="146">
        <f t="shared" si="191"/>
        <v>0</v>
      </c>
      <c r="AC944" t="str">
        <f t="shared" si="194"/>
        <v>EX</v>
      </c>
      <c r="AD944" s="74">
        <f t="shared" si="195"/>
        <v>500</v>
      </c>
      <c r="AE944" s="74">
        <f t="shared" si="200"/>
        <v>500</v>
      </c>
      <c r="AF944">
        <v>1</v>
      </c>
      <c r="AG944">
        <v>0</v>
      </c>
      <c r="AH944" s="74">
        <v>0</v>
      </c>
      <c r="AJ944" s="74">
        <f t="shared" si="196"/>
        <v>0</v>
      </c>
      <c r="AK944" s="74">
        <f t="shared" si="190"/>
        <v>500</v>
      </c>
      <c r="AL944" t="str">
        <f t="shared" si="197"/>
        <v>N</v>
      </c>
      <c r="AN944" t="s">
        <v>80</v>
      </c>
      <c r="AO944" t="s">
        <v>79</v>
      </c>
      <c r="AP944" t="str">
        <f t="shared" si="198"/>
        <v>92</v>
      </c>
      <c r="AQ944" s="145" t="s">
        <v>1826</v>
      </c>
      <c r="AR944" t="str">
        <f t="shared" si="199"/>
        <v>1-Adjusted Base Budget</v>
      </c>
      <c r="AS944" s="145" t="s">
        <v>1827</v>
      </c>
      <c r="AT944" t="s">
        <v>213</v>
      </c>
      <c r="AV944" t="str">
        <f t="shared" si="193"/>
        <v>VPPF</v>
      </c>
      <c r="AW944" t="str">
        <f t="shared" si="192"/>
        <v>VP AND CHIEF FINANCIAL OFFICER</v>
      </c>
    </row>
    <row r="945" spans="1:49">
      <c r="A945" s="59">
        <v>2018</v>
      </c>
      <c r="B945" t="s">
        <v>137</v>
      </c>
      <c r="C945" t="s">
        <v>814</v>
      </c>
      <c r="D945" t="s">
        <v>815</v>
      </c>
      <c r="E945" t="s">
        <v>816</v>
      </c>
      <c r="F945" t="s">
        <v>825</v>
      </c>
      <c r="G945" t="s">
        <v>826</v>
      </c>
      <c r="H945" t="s">
        <v>815</v>
      </c>
      <c r="I945" s="170" t="s">
        <v>78</v>
      </c>
      <c r="J945" t="s">
        <v>79</v>
      </c>
      <c r="K945" t="s">
        <v>214</v>
      </c>
      <c r="L945" t="s">
        <v>542</v>
      </c>
      <c r="M945" t="s">
        <v>543</v>
      </c>
      <c r="N945" t="s">
        <v>217</v>
      </c>
      <c r="O945" t="s">
        <v>263</v>
      </c>
      <c r="P945" t="s">
        <v>387</v>
      </c>
      <c r="Q945" t="s">
        <v>386</v>
      </c>
      <c r="R945" t="s">
        <v>388</v>
      </c>
      <c r="S945" t="s">
        <v>264</v>
      </c>
      <c r="T945" t="s">
        <v>265</v>
      </c>
      <c r="U945" s="61" t="s">
        <v>266</v>
      </c>
      <c r="V945" t="s">
        <v>249</v>
      </c>
      <c r="W945" t="s">
        <v>263</v>
      </c>
      <c r="X945" s="59">
        <v>2500</v>
      </c>
      <c r="Y945" s="59">
        <v>2500</v>
      </c>
      <c r="AA945" s="146" t="str">
        <f t="shared" si="201"/>
        <v>EX</v>
      </c>
      <c r="AB945" s="146">
        <f t="shared" si="191"/>
        <v>0</v>
      </c>
      <c r="AC945" t="str">
        <f t="shared" si="194"/>
        <v>EX</v>
      </c>
      <c r="AD945" s="74">
        <f t="shared" si="195"/>
        <v>2500</v>
      </c>
      <c r="AE945" s="74">
        <f t="shared" si="200"/>
        <v>2500</v>
      </c>
      <c r="AF945">
        <v>1</v>
      </c>
      <c r="AG945">
        <v>0</v>
      </c>
      <c r="AH945" s="74">
        <v>0</v>
      </c>
      <c r="AJ945" s="74">
        <f t="shared" si="196"/>
        <v>0</v>
      </c>
      <c r="AK945" s="74">
        <f t="shared" si="190"/>
        <v>2500</v>
      </c>
      <c r="AL945" t="str">
        <f t="shared" si="197"/>
        <v>N</v>
      </c>
      <c r="AN945" t="s">
        <v>80</v>
      </c>
      <c r="AO945" t="s">
        <v>79</v>
      </c>
      <c r="AP945" t="str">
        <f t="shared" si="198"/>
        <v>92</v>
      </c>
      <c r="AQ945" s="145" t="s">
        <v>1826</v>
      </c>
      <c r="AR945" t="str">
        <f t="shared" si="199"/>
        <v>1-Adjusted Base Budget</v>
      </c>
      <c r="AS945" s="145" t="s">
        <v>1827</v>
      </c>
      <c r="AT945" t="s">
        <v>213</v>
      </c>
      <c r="AV945" t="str">
        <f t="shared" si="193"/>
        <v>VPPF</v>
      </c>
      <c r="AW945" t="str">
        <f t="shared" si="192"/>
        <v>VP AND CHIEF FINANCIAL OFFICER</v>
      </c>
    </row>
    <row r="946" spans="1:49">
      <c r="A946" s="59">
        <v>2018</v>
      </c>
      <c r="B946" t="s">
        <v>137</v>
      </c>
      <c r="C946" t="s">
        <v>814</v>
      </c>
      <c r="D946" t="s">
        <v>815</v>
      </c>
      <c r="E946" t="s">
        <v>816</v>
      </c>
      <c r="F946" t="s">
        <v>228</v>
      </c>
      <c r="H946" t="s">
        <v>815</v>
      </c>
      <c r="I946" s="170" t="s">
        <v>78</v>
      </c>
      <c r="J946" t="s">
        <v>79</v>
      </c>
      <c r="K946" t="s">
        <v>214</v>
      </c>
      <c r="L946" t="s">
        <v>546</v>
      </c>
      <c r="M946" t="s">
        <v>547</v>
      </c>
      <c r="N946" t="s">
        <v>217</v>
      </c>
      <c r="O946" t="s">
        <v>263</v>
      </c>
      <c r="P946" t="s">
        <v>379</v>
      </c>
      <c r="Q946" t="s">
        <v>379</v>
      </c>
      <c r="R946" t="s">
        <v>380</v>
      </c>
      <c r="S946" t="s">
        <v>264</v>
      </c>
      <c r="T946" t="s">
        <v>265</v>
      </c>
      <c r="U946" s="61" t="s">
        <v>266</v>
      </c>
      <c r="V946" t="s">
        <v>249</v>
      </c>
      <c r="W946" t="s">
        <v>263</v>
      </c>
      <c r="X946" s="59">
        <v>250</v>
      </c>
      <c r="Y946" s="59">
        <v>250</v>
      </c>
      <c r="AA946" s="146" t="str">
        <f t="shared" si="201"/>
        <v>EX</v>
      </c>
      <c r="AB946" s="146">
        <f t="shared" si="191"/>
        <v>0</v>
      </c>
      <c r="AC946" t="str">
        <f t="shared" si="194"/>
        <v>EX</v>
      </c>
      <c r="AD946" s="74">
        <f t="shared" si="195"/>
        <v>250</v>
      </c>
      <c r="AE946" s="74">
        <f t="shared" si="200"/>
        <v>250</v>
      </c>
      <c r="AF946">
        <v>1</v>
      </c>
      <c r="AG946">
        <v>0</v>
      </c>
      <c r="AH946" s="74">
        <v>0</v>
      </c>
      <c r="AJ946" s="74">
        <f t="shared" si="196"/>
        <v>0</v>
      </c>
      <c r="AK946" s="74">
        <f t="shared" si="190"/>
        <v>250</v>
      </c>
      <c r="AL946" t="str">
        <f t="shared" si="197"/>
        <v>N</v>
      </c>
      <c r="AN946" t="s">
        <v>80</v>
      </c>
      <c r="AO946" t="s">
        <v>79</v>
      </c>
      <c r="AP946" t="str">
        <f t="shared" si="198"/>
        <v>92</v>
      </c>
      <c r="AQ946" s="145" t="s">
        <v>1826</v>
      </c>
      <c r="AR946" t="str">
        <f t="shared" si="199"/>
        <v>1-Adjusted Base Budget</v>
      </c>
      <c r="AS946" s="145" t="s">
        <v>1827</v>
      </c>
      <c r="AT946" t="s">
        <v>213</v>
      </c>
      <c r="AV946" t="str">
        <f t="shared" si="193"/>
        <v>VPPF</v>
      </c>
      <c r="AW946" t="str">
        <f t="shared" si="192"/>
        <v>VP AND CHIEF FINANCIAL OFFICER</v>
      </c>
    </row>
    <row r="947" spans="1:49">
      <c r="A947" s="59">
        <v>2018</v>
      </c>
      <c r="B947" t="s">
        <v>137</v>
      </c>
      <c r="C947" t="s">
        <v>814</v>
      </c>
      <c r="D947" t="s">
        <v>815</v>
      </c>
      <c r="E947" t="s">
        <v>816</v>
      </c>
      <c r="F947" t="s">
        <v>825</v>
      </c>
      <c r="G947" t="s">
        <v>826</v>
      </c>
      <c r="H947" t="s">
        <v>815</v>
      </c>
      <c r="I947" s="170" t="s">
        <v>78</v>
      </c>
      <c r="J947" t="s">
        <v>79</v>
      </c>
      <c r="K947" t="s">
        <v>214</v>
      </c>
      <c r="L947" t="s">
        <v>704</v>
      </c>
      <c r="M947" t="s">
        <v>705</v>
      </c>
      <c r="N947" t="s">
        <v>217</v>
      </c>
      <c r="O947" t="s">
        <v>263</v>
      </c>
      <c r="P947" t="s">
        <v>379</v>
      </c>
      <c r="Q947" t="s">
        <v>379</v>
      </c>
      <c r="R947" t="s">
        <v>380</v>
      </c>
      <c r="S947" t="s">
        <v>264</v>
      </c>
      <c r="T947" t="s">
        <v>265</v>
      </c>
      <c r="U947" s="61" t="s">
        <v>266</v>
      </c>
      <c r="V947" t="s">
        <v>249</v>
      </c>
      <c r="W947" t="s">
        <v>263</v>
      </c>
      <c r="X947" s="59">
        <v>545</v>
      </c>
      <c r="Y947" s="59">
        <v>545</v>
      </c>
      <c r="AA947" s="146" t="str">
        <f t="shared" si="201"/>
        <v>EX</v>
      </c>
      <c r="AB947" s="146">
        <f t="shared" si="191"/>
        <v>0</v>
      </c>
      <c r="AC947" t="str">
        <f t="shared" si="194"/>
        <v>EX</v>
      </c>
      <c r="AD947" s="74">
        <f t="shared" si="195"/>
        <v>545</v>
      </c>
      <c r="AE947" s="74">
        <f t="shared" si="200"/>
        <v>545</v>
      </c>
      <c r="AF947">
        <v>1</v>
      </c>
      <c r="AG947">
        <v>0</v>
      </c>
      <c r="AH947" s="74">
        <v>0</v>
      </c>
      <c r="AJ947" s="74">
        <f t="shared" si="196"/>
        <v>0</v>
      </c>
      <c r="AK947" s="74">
        <f t="shared" ref="AK947:AK1010" si="202">AE947 +AJ947</f>
        <v>545</v>
      </c>
      <c r="AL947" t="str">
        <f t="shared" si="197"/>
        <v>N</v>
      </c>
      <c r="AN947" t="s">
        <v>80</v>
      </c>
      <c r="AO947" t="s">
        <v>79</v>
      </c>
      <c r="AP947" t="str">
        <f t="shared" si="198"/>
        <v>92</v>
      </c>
      <c r="AQ947" s="145" t="s">
        <v>1826</v>
      </c>
      <c r="AR947" t="str">
        <f t="shared" si="199"/>
        <v>1-Adjusted Base Budget</v>
      </c>
      <c r="AS947" s="145" t="s">
        <v>1827</v>
      </c>
      <c r="AT947" t="s">
        <v>213</v>
      </c>
      <c r="AV947" t="str">
        <f t="shared" si="193"/>
        <v>VPPF</v>
      </c>
      <c r="AW947" t="str">
        <f t="shared" si="192"/>
        <v>VP AND CHIEF FINANCIAL OFFICER</v>
      </c>
    </row>
    <row r="948" spans="1:49">
      <c r="A948" s="59">
        <v>2018</v>
      </c>
      <c r="B948" t="s">
        <v>137</v>
      </c>
      <c r="C948" t="s">
        <v>814</v>
      </c>
      <c r="D948" t="s">
        <v>815</v>
      </c>
      <c r="E948" t="s">
        <v>816</v>
      </c>
      <c r="F948" t="s">
        <v>827</v>
      </c>
      <c r="G948" t="s">
        <v>828</v>
      </c>
      <c r="H948" t="s">
        <v>815</v>
      </c>
      <c r="I948" s="170" t="s">
        <v>78</v>
      </c>
      <c r="J948" t="s">
        <v>79</v>
      </c>
      <c r="K948" t="s">
        <v>214</v>
      </c>
      <c r="L948" t="s">
        <v>836</v>
      </c>
      <c r="M948" t="s">
        <v>837</v>
      </c>
      <c r="N948" t="s">
        <v>217</v>
      </c>
      <c r="O948" t="s">
        <v>263</v>
      </c>
      <c r="P948" t="s">
        <v>379</v>
      </c>
      <c r="Q948" t="s">
        <v>379</v>
      </c>
      <c r="R948" t="s">
        <v>380</v>
      </c>
      <c r="S948" t="s">
        <v>264</v>
      </c>
      <c r="T948" t="s">
        <v>265</v>
      </c>
      <c r="U948" s="61" t="s">
        <v>266</v>
      </c>
      <c r="V948" t="s">
        <v>249</v>
      </c>
      <c r="W948" t="s">
        <v>263</v>
      </c>
      <c r="X948" s="59">
        <v>200</v>
      </c>
      <c r="Y948" s="59">
        <v>200</v>
      </c>
      <c r="AA948" s="146" t="str">
        <f t="shared" si="201"/>
        <v>EX</v>
      </c>
      <c r="AB948" s="146">
        <f t="shared" si="191"/>
        <v>0</v>
      </c>
      <c r="AC948" t="str">
        <f t="shared" si="194"/>
        <v>EX</v>
      </c>
      <c r="AD948" s="74">
        <f t="shared" si="195"/>
        <v>200</v>
      </c>
      <c r="AE948" s="74">
        <f t="shared" si="200"/>
        <v>200</v>
      </c>
      <c r="AF948">
        <v>1</v>
      </c>
      <c r="AG948">
        <v>0</v>
      </c>
      <c r="AH948" s="74">
        <v>0</v>
      </c>
      <c r="AJ948" s="74">
        <f t="shared" si="196"/>
        <v>0</v>
      </c>
      <c r="AK948" s="74">
        <f t="shared" si="202"/>
        <v>200</v>
      </c>
      <c r="AL948" t="str">
        <f t="shared" si="197"/>
        <v>N</v>
      </c>
      <c r="AN948" t="s">
        <v>80</v>
      </c>
      <c r="AO948" t="s">
        <v>79</v>
      </c>
      <c r="AP948" t="str">
        <f t="shared" si="198"/>
        <v>92</v>
      </c>
      <c r="AQ948" s="145" t="s">
        <v>1826</v>
      </c>
      <c r="AR948" t="str">
        <f t="shared" si="199"/>
        <v>1-Adjusted Base Budget</v>
      </c>
      <c r="AS948" s="145" t="s">
        <v>1827</v>
      </c>
      <c r="AT948" t="s">
        <v>213</v>
      </c>
      <c r="AV948" t="str">
        <f t="shared" si="193"/>
        <v>VPPF</v>
      </c>
      <c r="AW948" t="str">
        <f t="shared" si="192"/>
        <v>VP AND CHIEF FINANCIAL OFFICER</v>
      </c>
    </row>
    <row r="949" spans="1:49">
      <c r="A949" s="59">
        <v>2018</v>
      </c>
      <c r="B949" t="s">
        <v>137</v>
      </c>
      <c r="C949" t="s">
        <v>814</v>
      </c>
      <c r="D949" t="s">
        <v>815</v>
      </c>
      <c r="E949" t="s">
        <v>816</v>
      </c>
      <c r="F949" t="s">
        <v>817</v>
      </c>
      <c r="G949" t="s">
        <v>818</v>
      </c>
      <c r="H949" t="s">
        <v>815</v>
      </c>
      <c r="I949" s="170" t="s">
        <v>78</v>
      </c>
      <c r="J949" t="s">
        <v>79</v>
      </c>
      <c r="K949" t="s">
        <v>214</v>
      </c>
      <c r="L949" t="s">
        <v>406</v>
      </c>
      <c r="M949" t="s">
        <v>407</v>
      </c>
      <c r="N949" t="s">
        <v>217</v>
      </c>
      <c r="O949" t="s">
        <v>263</v>
      </c>
      <c r="P949" t="s">
        <v>379</v>
      </c>
      <c r="Q949" t="s">
        <v>379</v>
      </c>
      <c r="R949" t="s">
        <v>380</v>
      </c>
      <c r="S949" t="s">
        <v>264</v>
      </c>
      <c r="T949" t="s">
        <v>265</v>
      </c>
      <c r="U949" s="61" t="s">
        <v>266</v>
      </c>
      <c r="V949" t="s">
        <v>249</v>
      </c>
      <c r="W949" t="s">
        <v>263</v>
      </c>
      <c r="X949" s="59">
        <v>200</v>
      </c>
      <c r="Y949" s="59">
        <v>200</v>
      </c>
      <c r="AA949" s="146" t="str">
        <f t="shared" si="201"/>
        <v>EX</v>
      </c>
      <c r="AB949" s="146">
        <f t="shared" ref="AB949:AB1012" si="203">IF(O949 =AA949,Z949,"10cr")</f>
        <v>0</v>
      </c>
      <c r="AC949" t="str">
        <f t="shared" si="194"/>
        <v>EX</v>
      </c>
      <c r="AD949" s="74">
        <f t="shared" si="195"/>
        <v>200</v>
      </c>
      <c r="AE949" s="74">
        <f t="shared" si="200"/>
        <v>200</v>
      </c>
      <c r="AF949">
        <v>1</v>
      </c>
      <c r="AG949">
        <v>0</v>
      </c>
      <c r="AH949" s="74">
        <v>0</v>
      </c>
      <c r="AJ949" s="74">
        <f t="shared" si="196"/>
        <v>0</v>
      </c>
      <c r="AK949" s="74">
        <f t="shared" si="202"/>
        <v>200</v>
      </c>
      <c r="AL949" t="str">
        <f t="shared" si="197"/>
        <v>N</v>
      </c>
      <c r="AN949" t="s">
        <v>80</v>
      </c>
      <c r="AO949" t="s">
        <v>79</v>
      </c>
      <c r="AP949" t="str">
        <f t="shared" si="198"/>
        <v>92</v>
      </c>
      <c r="AQ949" s="145" t="s">
        <v>1826</v>
      </c>
      <c r="AR949" t="str">
        <f t="shared" si="199"/>
        <v>1-Adjusted Base Budget</v>
      </c>
      <c r="AS949" s="145" t="s">
        <v>1827</v>
      </c>
      <c r="AT949" t="s">
        <v>213</v>
      </c>
      <c r="AV949" t="str">
        <f t="shared" si="193"/>
        <v>VPPF</v>
      </c>
      <c r="AW949" t="str">
        <f t="shared" si="192"/>
        <v>VP AND CHIEF FINANCIAL OFFICER</v>
      </c>
    </row>
    <row r="950" spans="1:49">
      <c r="A950" s="59">
        <v>2018</v>
      </c>
      <c r="B950" t="s">
        <v>137</v>
      </c>
      <c r="C950" t="s">
        <v>814</v>
      </c>
      <c r="D950" t="s">
        <v>815</v>
      </c>
      <c r="E950" t="s">
        <v>816</v>
      </c>
      <c r="F950" t="s">
        <v>827</v>
      </c>
      <c r="G950" t="s">
        <v>828</v>
      </c>
      <c r="H950" t="s">
        <v>815</v>
      </c>
      <c r="I950" s="170" t="s">
        <v>78</v>
      </c>
      <c r="J950" t="s">
        <v>79</v>
      </c>
      <c r="K950" t="s">
        <v>214</v>
      </c>
      <c r="L950" t="s">
        <v>406</v>
      </c>
      <c r="M950" t="s">
        <v>407</v>
      </c>
      <c r="N950" t="s">
        <v>217</v>
      </c>
      <c r="O950" t="s">
        <v>263</v>
      </c>
      <c r="P950" t="s">
        <v>379</v>
      </c>
      <c r="Q950" t="s">
        <v>379</v>
      </c>
      <c r="R950" t="s">
        <v>380</v>
      </c>
      <c r="S950" t="s">
        <v>264</v>
      </c>
      <c r="T950" t="s">
        <v>265</v>
      </c>
      <c r="U950" s="61" t="s">
        <v>266</v>
      </c>
      <c r="V950" t="s">
        <v>249</v>
      </c>
      <c r="W950" t="s">
        <v>263</v>
      </c>
      <c r="X950" s="59">
        <v>1600</v>
      </c>
      <c r="Y950" s="59">
        <v>1600</v>
      </c>
      <c r="AA950" s="146" t="str">
        <f t="shared" si="201"/>
        <v>EX</v>
      </c>
      <c r="AB950" s="146">
        <f t="shared" si="203"/>
        <v>0</v>
      </c>
      <c r="AC950" t="str">
        <f t="shared" si="194"/>
        <v>EX</v>
      </c>
      <c r="AD950" s="74">
        <f t="shared" si="195"/>
        <v>1600</v>
      </c>
      <c r="AE950" s="74">
        <f t="shared" si="200"/>
        <v>1600</v>
      </c>
      <c r="AF950">
        <v>1</v>
      </c>
      <c r="AG950">
        <v>0</v>
      </c>
      <c r="AH950" s="74">
        <v>0</v>
      </c>
      <c r="AJ950" s="74">
        <f t="shared" si="196"/>
        <v>0</v>
      </c>
      <c r="AK950" s="74">
        <f t="shared" si="202"/>
        <v>1600</v>
      </c>
      <c r="AL950" t="str">
        <f t="shared" si="197"/>
        <v>N</v>
      </c>
      <c r="AN950" t="s">
        <v>80</v>
      </c>
      <c r="AO950" t="s">
        <v>79</v>
      </c>
      <c r="AP950" t="str">
        <f t="shared" si="198"/>
        <v>92</v>
      </c>
      <c r="AQ950" s="145" t="s">
        <v>1826</v>
      </c>
      <c r="AR950" t="str">
        <f t="shared" si="199"/>
        <v>1-Adjusted Base Budget</v>
      </c>
      <c r="AS950" s="145" t="s">
        <v>1827</v>
      </c>
      <c r="AT950" t="s">
        <v>213</v>
      </c>
      <c r="AV950" t="str">
        <f t="shared" si="193"/>
        <v>VPPF</v>
      </c>
      <c r="AW950" t="str">
        <f t="shared" si="192"/>
        <v>VP AND CHIEF FINANCIAL OFFICER</v>
      </c>
    </row>
    <row r="951" spans="1:49">
      <c r="A951" s="59">
        <v>2018</v>
      </c>
      <c r="B951" t="s">
        <v>137</v>
      </c>
      <c r="C951" t="s">
        <v>814</v>
      </c>
      <c r="D951" t="s">
        <v>815</v>
      </c>
      <c r="E951" t="s">
        <v>816</v>
      </c>
      <c r="F951" t="s">
        <v>819</v>
      </c>
      <c r="G951" t="s">
        <v>820</v>
      </c>
      <c r="H951" t="s">
        <v>815</v>
      </c>
      <c r="I951" s="170" t="s">
        <v>78</v>
      </c>
      <c r="J951" t="s">
        <v>79</v>
      </c>
      <c r="K951" t="s">
        <v>214</v>
      </c>
      <c r="L951" t="s">
        <v>408</v>
      </c>
      <c r="M951" t="s">
        <v>409</v>
      </c>
      <c r="N951" t="s">
        <v>217</v>
      </c>
      <c r="O951" t="s">
        <v>263</v>
      </c>
      <c r="P951" t="s">
        <v>352</v>
      </c>
      <c r="Q951" t="s">
        <v>353</v>
      </c>
      <c r="R951" t="s">
        <v>354</v>
      </c>
      <c r="S951" t="s">
        <v>264</v>
      </c>
      <c r="T951" t="s">
        <v>265</v>
      </c>
      <c r="U951" s="61" t="s">
        <v>266</v>
      </c>
      <c r="V951" t="s">
        <v>249</v>
      </c>
      <c r="W951" t="s">
        <v>263</v>
      </c>
      <c r="X951" s="59">
        <v>495</v>
      </c>
      <c r="Y951" s="59">
        <v>495</v>
      </c>
      <c r="AA951" s="146" t="str">
        <f t="shared" si="201"/>
        <v>EX</v>
      </c>
      <c r="AB951" s="146">
        <f t="shared" si="203"/>
        <v>0</v>
      </c>
      <c r="AC951" t="str">
        <f t="shared" si="194"/>
        <v>EX</v>
      </c>
      <c r="AD951" s="74">
        <f t="shared" si="195"/>
        <v>495</v>
      </c>
      <c r="AE951" s="74">
        <f t="shared" si="200"/>
        <v>495</v>
      </c>
      <c r="AF951">
        <v>1</v>
      </c>
      <c r="AG951">
        <v>0</v>
      </c>
      <c r="AH951" s="74">
        <v>0</v>
      </c>
      <c r="AJ951" s="74">
        <f t="shared" si="196"/>
        <v>0</v>
      </c>
      <c r="AK951" s="74">
        <f t="shared" si="202"/>
        <v>495</v>
      </c>
      <c r="AL951" t="str">
        <f t="shared" si="197"/>
        <v>N</v>
      </c>
      <c r="AN951" t="s">
        <v>80</v>
      </c>
      <c r="AO951" t="s">
        <v>79</v>
      </c>
      <c r="AP951" t="str">
        <f t="shared" si="198"/>
        <v>92</v>
      </c>
      <c r="AQ951" s="145" t="s">
        <v>1826</v>
      </c>
      <c r="AR951" t="str">
        <f t="shared" si="199"/>
        <v>1-Adjusted Base Budget</v>
      </c>
      <c r="AS951" s="145" t="s">
        <v>1827</v>
      </c>
      <c r="AT951" t="s">
        <v>213</v>
      </c>
      <c r="AV951" t="str">
        <f t="shared" si="193"/>
        <v>VPPF</v>
      </c>
      <c r="AW951" t="str">
        <f t="shared" si="192"/>
        <v>VP AND CHIEF FINANCIAL OFFICER</v>
      </c>
    </row>
    <row r="952" spans="1:49">
      <c r="A952" s="59">
        <v>2018</v>
      </c>
      <c r="B952" t="s">
        <v>137</v>
      </c>
      <c r="C952" t="s">
        <v>814</v>
      </c>
      <c r="D952" t="s">
        <v>815</v>
      </c>
      <c r="E952" t="s">
        <v>816</v>
      </c>
      <c r="F952" t="s">
        <v>823</v>
      </c>
      <c r="G952" t="s">
        <v>824</v>
      </c>
      <c r="H952" t="s">
        <v>815</v>
      </c>
      <c r="I952" s="170" t="s">
        <v>78</v>
      </c>
      <c r="J952" t="s">
        <v>79</v>
      </c>
      <c r="K952" t="s">
        <v>214</v>
      </c>
      <c r="L952" t="s">
        <v>408</v>
      </c>
      <c r="M952" t="s">
        <v>409</v>
      </c>
      <c r="N952" t="s">
        <v>217</v>
      </c>
      <c r="O952" t="s">
        <v>263</v>
      </c>
      <c r="P952" t="s">
        <v>352</v>
      </c>
      <c r="Q952" t="s">
        <v>353</v>
      </c>
      <c r="R952" t="s">
        <v>354</v>
      </c>
      <c r="S952" t="s">
        <v>264</v>
      </c>
      <c r="T952" t="s">
        <v>265</v>
      </c>
      <c r="U952" s="61" t="s">
        <v>266</v>
      </c>
      <c r="V952" t="s">
        <v>249</v>
      </c>
      <c r="W952" t="s">
        <v>263</v>
      </c>
      <c r="X952" s="59">
        <v>450</v>
      </c>
      <c r="Y952" s="59">
        <v>450</v>
      </c>
      <c r="AA952" s="146" t="str">
        <f t="shared" si="201"/>
        <v>EX</v>
      </c>
      <c r="AB952" s="146">
        <f t="shared" si="203"/>
        <v>0</v>
      </c>
      <c r="AC952" t="str">
        <f t="shared" si="194"/>
        <v>EX</v>
      </c>
      <c r="AD952" s="74">
        <f t="shared" si="195"/>
        <v>450</v>
      </c>
      <c r="AE952" s="74">
        <f t="shared" si="200"/>
        <v>450</v>
      </c>
      <c r="AF952">
        <v>1</v>
      </c>
      <c r="AG952">
        <v>0</v>
      </c>
      <c r="AH952" s="74">
        <v>0</v>
      </c>
      <c r="AJ952" s="74">
        <f t="shared" si="196"/>
        <v>0</v>
      </c>
      <c r="AK952" s="74">
        <f t="shared" si="202"/>
        <v>450</v>
      </c>
      <c r="AL952" t="str">
        <f t="shared" si="197"/>
        <v>N</v>
      </c>
      <c r="AN952" t="s">
        <v>80</v>
      </c>
      <c r="AO952" t="s">
        <v>79</v>
      </c>
      <c r="AP952" t="str">
        <f t="shared" si="198"/>
        <v>92</v>
      </c>
      <c r="AQ952" s="145" t="s">
        <v>1826</v>
      </c>
      <c r="AR952" t="str">
        <f t="shared" si="199"/>
        <v>1-Adjusted Base Budget</v>
      </c>
      <c r="AS952" s="145" t="s">
        <v>1827</v>
      </c>
      <c r="AT952" t="s">
        <v>213</v>
      </c>
      <c r="AV952" t="str">
        <f t="shared" si="193"/>
        <v>VPPF</v>
      </c>
      <c r="AW952" t="str">
        <f t="shared" si="192"/>
        <v>VP AND CHIEF FINANCIAL OFFICER</v>
      </c>
    </row>
    <row r="953" spans="1:49">
      <c r="A953" s="59">
        <v>2018</v>
      </c>
      <c r="B953" t="s">
        <v>137</v>
      </c>
      <c r="C953" t="s">
        <v>814</v>
      </c>
      <c r="D953" t="s">
        <v>815</v>
      </c>
      <c r="E953" t="s">
        <v>816</v>
      </c>
      <c r="F953" t="s">
        <v>817</v>
      </c>
      <c r="G953" t="s">
        <v>818</v>
      </c>
      <c r="H953" t="s">
        <v>815</v>
      </c>
      <c r="I953" s="170" t="s">
        <v>78</v>
      </c>
      <c r="J953" t="s">
        <v>79</v>
      </c>
      <c r="K953" t="s">
        <v>214</v>
      </c>
      <c r="L953" t="s">
        <v>408</v>
      </c>
      <c r="M953" t="s">
        <v>409</v>
      </c>
      <c r="N953" t="s">
        <v>217</v>
      </c>
      <c r="O953" t="s">
        <v>263</v>
      </c>
      <c r="P953" t="s">
        <v>352</v>
      </c>
      <c r="Q953" t="s">
        <v>353</v>
      </c>
      <c r="R953" t="s">
        <v>354</v>
      </c>
      <c r="S953" t="s">
        <v>264</v>
      </c>
      <c r="T953" t="s">
        <v>265</v>
      </c>
      <c r="U953" s="61" t="s">
        <v>266</v>
      </c>
      <c r="V953" t="s">
        <v>249</v>
      </c>
      <c r="W953" t="s">
        <v>263</v>
      </c>
      <c r="X953" s="59">
        <v>1000</v>
      </c>
      <c r="Y953" s="59">
        <v>1000</v>
      </c>
      <c r="AA953" s="146" t="str">
        <f t="shared" si="201"/>
        <v>EX</v>
      </c>
      <c r="AB953" s="146">
        <f t="shared" si="203"/>
        <v>0</v>
      </c>
      <c r="AC953" t="str">
        <f t="shared" si="194"/>
        <v>EX</v>
      </c>
      <c r="AD953" s="74">
        <f t="shared" si="195"/>
        <v>1000</v>
      </c>
      <c r="AE953" s="74">
        <f t="shared" si="200"/>
        <v>1000</v>
      </c>
      <c r="AF953">
        <v>1</v>
      </c>
      <c r="AG953">
        <v>0</v>
      </c>
      <c r="AH953" s="74">
        <v>0</v>
      </c>
      <c r="AJ953" s="74">
        <f t="shared" si="196"/>
        <v>0</v>
      </c>
      <c r="AK953" s="74">
        <f t="shared" si="202"/>
        <v>1000</v>
      </c>
      <c r="AL953" t="str">
        <f t="shared" si="197"/>
        <v>N</v>
      </c>
      <c r="AN953" t="s">
        <v>80</v>
      </c>
      <c r="AO953" t="s">
        <v>79</v>
      </c>
      <c r="AP953" t="str">
        <f t="shared" si="198"/>
        <v>92</v>
      </c>
      <c r="AQ953" s="145" t="s">
        <v>1826</v>
      </c>
      <c r="AR953" t="str">
        <f t="shared" si="199"/>
        <v>1-Adjusted Base Budget</v>
      </c>
      <c r="AS953" s="145" t="s">
        <v>1827</v>
      </c>
      <c r="AT953" t="s">
        <v>213</v>
      </c>
      <c r="AV953" t="str">
        <f t="shared" si="193"/>
        <v>VPPF</v>
      </c>
      <c r="AW953" t="str">
        <f t="shared" si="192"/>
        <v>VP AND CHIEF FINANCIAL OFFICER</v>
      </c>
    </row>
    <row r="954" spans="1:49">
      <c r="A954" s="59">
        <v>2018</v>
      </c>
      <c r="B954" t="s">
        <v>137</v>
      </c>
      <c r="C954" t="s">
        <v>814</v>
      </c>
      <c r="D954" t="s">
        <v>815</v>
      </c>
      <c r="E954" t="s">
        <v>816</v>
      </c>
      <c r="F954" t="s">
        <v>823</v>
      </c>
      <c r="G954" t="s">
        <v>824</v>
      </c>
      <c r="H954" t="s">
        <v>815</v>
      </c>
      <c r="I954" s="170" t="s">
        <v>78</v>
      </c>
      <c r="J954" t="s">
        <v>79</v>
      </c>
      <c r="K954" t="s">
        <v>214</v>
      </c>
      <c r="L954" t="s">
        <v>768</v>
      </c>
      <c r="M954" t="s">
        <v>769</v>
      </c>
      <c r="N954" t="s">
        <v>217</v>
      </c>
      <c r="O954" t="s">
        <v>263</v>
      </c>
      <c r="P954" t="s">
        <v>379</v>
      </c>
      <c r="Q954" t="s">
        <v>379</v>
      </c>
      <c r="R954" t="s">
        <v>380</v>
      </c>
      <c r="S954" t="s">
        <v>264</v>
      </c>
      <c r="T954" t="s">
        <v>265</v>
      </c>
      <c r="U954" s="61" t="s">
        <v>266</v>
      </c>
      <c r="V954" t="s">
        <v>249</v>
      </c>
      <c r="W954" t="s">
        <v>263</v>
      </c>
      <c r="X954" s="59">
        <v>500</v>
      </c>
      <c r="Y954" s="59">
        <v>500</v>
      </c>
      <c r="AA954" s="146" t="str">
        <f t="shared" si="201"/>
        <v>EX</v>
      </c>
      <c r="AB954" s="146">
        <f t="shared" si="203"/>
        <v>0</v>
      </c>
      <c r="AC954" t="str">
        <f t="shared" si="194"/>
        <v>EX</v>
      </c>
      <c r="AD954" s="74">
        <f t="shared" si="195"/>
        <v>500</v>
      </c>
      <c r="AE954" s="74">
        <f t="shared" si="200"/>
        <v>500</v>
      </c>
      <c r="AF954">
        <v>1</v>
      </c>
      <c r="AG954">
        <v>0</v>
      </c>
      <c r="AH954" s="74">
        <v>0</v>
      </c>
      <c r="AJ954" s="74">
        <f t="shared" si="196"/>
        <v>0</v>
      </c>
      <c r="AK954" s="74">
        <f t="shared" si="202"/>
        <v>500</v>
      </c>
      <c r="AL954" t="str">
        <f t="shared" si="197"/>
        <v>N</v>
      </c>
      <c r="AN954" t="s">
        <v>80</v>
      </c>
      <c r="AO954" t="s">
        <v>79</v>
      </c>
      <c r="AP954" t="str">
        <f t="shared" si="198"/>
        <v>92</v>
      </c>
      <c r="AQ954" s="145" t="s">
        <v>1826</v>
      </c>
      <c r="AR954" t="str">
        <f t="shared" si="199"/>
        <v>1-Adjusted Base Budget</v>
      </c>
      <c r="AS954" s="145" t="s">
        <v>1827</v>
      </c>
      <c r="AT954" t="s">
        <v>213</v>
      </c>
      <c r="AV954" t="str">
        <f t="shared" si="193"/>
        <v>VPPF</v>
      </c>
      <c r="AW954" t="str">
        <f t="shared" si="192"/>
        <v>VP AND CHIEF FINANCIAL OFFICER</v>
      </c>
    </row>
    <row r="955" spans="1:49">
      <c r="A955" s="59">
        <v>2018</v>
      </c>
      <c r="B955" t="s">
        <v>137</v>
      </c>
      <c r="C955" t="s">
        <v>814</v>
      </c>
      <c r="D955" t="s">
        <v>815</v>
      </c>
      <c r="E955" t="s">
        <v>816</v>
      </c>
      <c r="F955" t="s">
        <v>228</v>
      </c>
      <c r="H955" t="s">
        <v>815</v>
      </c>
      <c r="I955" s="170" t="s">
        <v>78</v>
      </c>
      <c r="J955" t="s">
        <v>79</v>
      </c>
      <c r="K955" t="s">
        <v>214</v>
      </c>
      <c r="L955" t="s">
        <v>562</v>
      </c>
      <c r="M955" t="s">
        <v>563</v>
      </c>
      <c r="N955" t="s">
        <v>217</v>
      </c>
      <c r="O955" t="s">
        <v>263</v>
      </c>
      <c r="P955" t="s">
        <v>379</v>
      </c>
      <c r="Q955" t="s">
        <v>379</v>
      </c>
      <c r="R955" t="s">
        <v>380</v>
      </c>
      <c r="S955" t="s">
        <v>264</v>
      </c>
      <c r="T955" t="s">
        <v>265</v>
      </c>
      <c r="U955" s="61" t="s">
        <v>266</v>
      </c>
      <c r="V955" t="s">
        <v>249</v>
      </c>
      <c r="W955" t="s">
        <v>263</v>
      </c>
      <c r="X955" s="59">
        <v>10000</v>
      </c>
      <c r="Y955" s="59">
        <v>10000</v>
      </c>
      <c r="AA955" s="146" t="str">
        <f t="shared" si="201"/>
        <v>EX</v>
      </c>
      <c r="AB955" s="146">
        <f t="shared" si="203"/>
        <v>0</v>
      </c>
      <c r="AC955" t="str">
        <f t="shared" si="194"/>
        <v>EX</v>
      </c>
      <c r="AD955" s="74">
        <f t="shared" si="195"/>
        <v>10000</v>
      </c>
      <c r="AE955" s="74">
        <f t="shared" si="200"/>
        <v>10000</v>
      </c>
      <c r="AF955">
        <v>1</v>
      </c>
      <c r="AG955">
        <v>0</v>
      </c>
      <c r="AH955" s="74">
        <v>0</v>
      </c>
      <c r="AJ955" s="74">
        <f t="shared" si="196"/>
        <v>0</v>
      </c>
      <c r="AK955" s="74">
        <f t="shared" si="202"/>
        <v>10000</v>
      </c>
      <c r="AL955" t="str">
        <f t="shared" si="197"/>
        <v>N</v>
      </c>
      <c r="AN955" t="s">
        <v>80</v>
      </c>
      <c r="AO955" t="s">
        <v>79</v>
      </c>
      <c r="AP955" t="str">
        <f t="shared" si="198"/>
        <v>92</v>
      </c>
      <c r="AQ955" s="145" t="s">
        <v>1826</v>
      </c>
      <c r="AR955" t="str">
        <f t="shared" si="199"/>
        <v>1-Adjusted Base Budget</v>
      </c>
      <c r="AS955" s="145" t="s">
        <v>1827</v>
      </c>
      <c r="AT955" t="s">
        <v>213</v>
      </c>
      <c r="AV955" t="str">
        <f t="shared" si="193"/>
        <v>VPPF</v>
      </c>
      <c r="AW955" t="str">
        <f t="shared" si="192"/>
        <v>VP AND CHIEF FINANCIAL OFFICER</v>
      </c>
    </row>
    <row r="956" spans="1:49">
      <c r="A956" s="59">
        <v>2018</v>
      </c>
      <c r="B956" t="s">
        <v>137</v>
      </c>
      <c r="C956" t="s">
        <v>814</v>
      </c>
      <c r="D956" t="s">
        <v>815</v>
      </c>
      <c r="E956" t="s">
        <v>816</v>
      </c>
      <c r="F956" t="s">
        <v>228</v>
      </c>
      <c r="H956" t="s">
        <v>815</v>
      </c>
      <c r="I956" s="170" t="s">
        <v>78</v>
      </c>
      <c r="J956" t="s">
        <v>79</v>
      </c>
      <c r="K956" t="s">
        <v>214</v>
      </c>
      <c r="L956" t="s">
        <v>410</v>
      </c>
      <c r="M956" t="s">
        <v>411</v>
      </c>
      <c r="N956" t="s">
        <v>217</v>
      </c>
      <c r="O956" t="s">
        <v>263</v>
      </c>
      <c r="P956" t="s">
        <v>379</v>
      </c>
      <c r="Q956" t="s">
        <v>379</v>
      </c>
      <c r="R956" t="s">
        <v>380</v>
      </c>
      <c r="S956" t="s">
        <v>264</v>
      </c>
      <c r="T956" t="s">
        <v>265</v>
      </c>
      <c r="U956" s="61" t="s">
        <v>266</v>
      </c>
      <c r="V956" t="s">
        <v>249</v>
      </c>
      <c r="W956" t="s">
        <v>263</v>
      </c>
      <c r="X956" s="59">
        <v>400</v>
      </c>
      <c r="Y956" s="59">
        <v>400</v>
      </c>
      <c r="AA956" s="146" t="str">
        <f t="shared" si="201"/>
        <v>EX</v>
      </c>
      <c r="AB956" s="146">
        <f t="shared" si="203"/>
        <v>0</v>
      </c>
      <c r="AC956" t="str">
        <f t="shared" si="194"/>
        <v>EX</v>
      </c>
      <c r="AD956" s="74">
        <f t="shared" si="195"/>
        <v>400</v>
      </c>
      <c r="AE956" s="74">
        <f t="shared" si="200"/>
        <v>400</v>
      </c>
      <c r="AF956">
        <v>1</v>
      </c>
      <c r="AG956">
        <v>0</v>
      </c>
      <c r="AH956" s="74">
        <v>0</v>
      </c>
      <c r="AJ956" s="74">
        <f t="shared" si="196"/>
        <v>0</v>
      </c>
      <c r="AK956" s="74">
        <f t="shared" si="202"/>
        <v>400</v>
      </c>
      <c r="AL956" t="str">
        <f t="shared" si="197"/>
        <v>N</v>
      </c>
      <c r="AN956" t="s">
        <v>80</v>
      </c>
      <c r="AO956" t="s">
        <v>79</v>
      </c>
      <c r="AP956" t="str">
        <f t="shared" si="198"/>
        <v>92</v>
      </c>
      <c r="AQ956" s="145" t="s">
        <v>1826</v>
      </c>
      <c r="AR956" t="str">
        <f t="shared" si="199"/>
        <v>1-Adjusted Base Budget</v>
      </c>
      <c r="AS956" s="145" t="s">
        <v>1827</v>
      </c>
      <c r="AT956" t="s">
        <v>213</v>
      </c>
      <c r="AV956" t="str">
        <f t="shared" si="193"/>
        <v>VPPF</v>
      </c>
      <c r="AW956" t="str">
        <f t="shared" si="192"/>
        <v>VP AND CHIEF FINANCIAL OFFICER</v>
      </c>
    </row>
    <row r="957" spans="1:49">
      <c r="A957" s="59">
        <v>2018</v>
      </c>
      <c r="B957" t="s">
        <v>137</v>
      </c>
      <c r="C957" t="s">
        <v>814</v>
      </c>
      <c r="D957" t="s">
        <v>815</v>
      </c>
      <c r="E957" t="s">
        <v>816</v>
      </c>
      <c r="F957" t="s">
        <v>831</v>
      </c>
      <c r="G957" t="s">
        <v>832</v>
      </c>
      <c r="H957" t="s">
        <v>815</v>
      </c>
      <c r="I957" s="170" t="s">
        <v>78</v>
      </c>
      <c r="J957" t="s">
        <v>79</v>
      </c>
      <c r="K957" t="s">
        <v>214</v>
      </c>
      <c r="L957" t="s">
        <v>410</v>
      </c>
      <c r="M957" t="s">
        <v>411</v>
      </c>
      <c r="N957" t="s">
        <v>217</v>
      </c>
      <c r="O957" t="s">
        <v>263</v>
      </c>
      <c r="P957" t="s">
        <v>379</v>
      </c>
      <c r="Q957" t="s">
        <v>379</v>
      </c>
      <c r="R957" t="s">
        <v>380</v>
      </c>
      <c r="S957" t="s">
        <v>264</v>
      </c>
      <c r="T957" t="s">
        <v>265</v>
      </c>
      <c r="U957" s="61" t="s">
        <v>266</v>
      </c>
      <c r="V957" t="s">
        <v>249</v>
      </c>
      <c r="W957" t="s">
        <v>263</v>
      </c>
      <c r="X957" s="59">
        <v>2000</v>
      </c>
      <c r="Y957" s="59">
        <v>2000</v>
      </c>
      <c r="AA957" s="146" t="str">
        <f t="shared" si="201"/>
        <v>EX</v>
      </c>
      <c r="AB957" s="146">
        <f t="shared" si="203"/>
        <v>0</v>
      </c>
      <c r="AC957" t="str">
        <f t="shared" si="194"/>
        <v>EX</v>
      </c>
      <c r="AD957" s="74">
        <f t="shared" si="195"/>
        <v>2000</v>
      </c>
      <c r="AE957" s="74">
        <f t="shared" si="200"/>
        <v>2000</v>
      </c>
      <c r="AF957">
        <v>1</v>
      </c>
      <c r="AG957">
        <v>0</v>
      </c>
      <c r="AH957" s="74">
        <v>0</v>
      </c>
      <c r="AJ957" s="74">
        <f t="shared" si="196"/>
        <v>0</v>
      </c>
      <c r="AK957" s="74">
        <f t="shared" si="202"/>
        <v>2000</v>
      </c>
      <c r="AL957" t="str">
        <f t="shared" si="197"/>
        <v>N</v>
      </c>
      <c r="AN957" t="s">
        <v>80</v>
      </c>
      <c r="AO957" t="s">
        <v>79</v>
      </c>
      <c r="AP957" t="str">
        <f t="shared" si="198"/>
        <v>92</v>
      </c>
      <c r="AQ957" s="145" t="s">
        <v>1826</v>
      </c>
      <c r="AR957" t="str">
        <f t="shared" si="199"/>
        <v>1-Adjusted Base Budget</v>
      </c>
      <c r="AS957" s="145" t="s">
        <v>1827</v>
      </c>
      <c r="AT957" t="s">
        <v>213</v>
      </c>
      <c r="AV957" t="str">
        <f t="shared" si="193"/>
        <v>VPPF</v>
      </c>
      <c r="AW957" t="str">
        <f t="shared" si="192"/>
        <v>VP AND CHIEF FINANCIAL OFFICER</v>
      </c>
    </row>
    <row r="958" spans="1:49">
      <c r="A958" s="59">
        <v>2018</v>
      </c>
      <c r="B958" t="s">
        <v>137</v>
      </c>
      <c r="C958" t="s">
        <v>814</v>
      </c>
      <c r="D958" t="s">
        <v>815</v>
      </c>
      <c r="E958" t="s">
        <v>816</v>
      </c>
      <c r="F958" t="s">
        <v>228</v>
      </c>
      <c r="H958" t="s">
        <v>815</v>
      </c>
      <c r="I958" s="170" t="s">
        <v>78</v>
      </c>
      <c r="J958" t="s">
        <v>79</v>
      </c>
      <c r="K958" t="s">
        <v>214</v>
      </c>
      <c r="L958" t="s">
        <v>412</v>
      </c>
      <c r="M958" t="s">
        <v>413</v>
      </c>
      <c r="N958" t="s">
        <v>217</v>
      </c>
      <c r="O958" t="s">
        <v>263</v>
      </c>
      <c r="P958" t="s">
        <v>414</v>
      </c>
      <c r="Q958" t="s">
        <v>415</v>
      </c>
      <c r="R958" t="s">
        <v>416</v>
      </c>
      <c r="S958" t="s">
        <v>338</v>
      </c>
      <c r="T958" t="s">
        <v>339</v>
      </c>
      <c r="U958" s="61" t="s">
        <v>340</v>
      </c>
      <c r="V958" t="s">
        <v>249</v>
      </c>
      <c r="W958" t="s">
        <v>263</v>
      </c>
      <c r="X958" s="59">
        <v>799910</v>
      </c>
      <c r="Y958" s="59">
        <v>828771</v>
      </c>
      <c r="AA958" s="146" t="str">
        <f t="shared" si="201"/>
        <v>EX</v>
      </c>
      <c r="AB958" s="146">
        <f t="shared" si="203"/>
        <v>0</v>
      </c>
      <c r="AC958" t="str">
        <f t="shared" si="194"/>
        <v>EX</v>
      </c>
      <c r="AD958" s="74">
        <f t="shared" si="195"/>
        <v>828771</v>
      </c>
      <c r="AE958" s="74">
        <f t="shared" si="200"/>
        <v>828771</v>
      </c>
      <c r="AF958">
        <v>1</v>
      </c>
      <c r="AG958">
        <v>0</v>
      </c>
      <c r="AH958" s="74">
        <v>0</v>
      </c>
      <c r="AJ958" s="74">
        <f t="shared" si="196"/>
        <v>0</v>
      </c>
      <c r="AK958" s="74">
        <f t="shared" si="202"/>
        <v>828771</v>
      </c>
      <c r="AL958" t="str">
        <f t="shared" si="197"/>
        <v>N</v>
      </c>
      <c r="AN958" t="s">
        <v>80</v>
      </c>
      <c r="AO958" t="s">
        <v>79</v>
      </c>
      <c r="AP958" t="str">
        <f t="shared" si="198"/>
        <v>92</v>
      </c>
      <c r="AQ958" s="145" t="s">
        <v>1826</v>
      </c>
      <c r="AR958" t="str">
        <f t="shared" si="199"/>
        <v>1-Adjusted Base Budget</v>
      </c>
      <c r="AS958" s="145" t="s">
        <v>1827</v>
      </c>
      <c r="AT958" t="s">
        <v>213</v>
      </c>
      <c r="AV958" t="str">
        <f t="shared" si="193"/>
        <v>VPPF</v>
      </c>
      <c r="AW958" t="str">
        <f t="shared" si="192"/>
        <v>VP AND CHIEF FINANCIAL OFFICER</v>
      </c>
    </row>
    <row r="959" spans="1:49">
      <c r="A959" s="59">
        <v>2018</v>
      </c>
      <c r="B959" t="s">
        <v>137</v>
      </c>
      <c r="C959" t="s">
        <v>814</v>
      </c>
      <c r="D959" t="s">
        <v>815</v>
      </c>
      <c r="E959" t="s">
        <v>816</v>
      </c>
      <c r="F959" t="s">
        <v>228</v>
      </c>
      <c r="H959" t="s">
        <v>815</v>
      </c>
      <c r="I959" s="170" t="s">
        <v>78</v>
      </c>
      <c r="J959" t="s">
        <v>79</v>
      </c>
      <c r="K959" t="s">
        <v>214</v>
      </c>
      <c r="L959" t="s">
        <v>417</v>
      </c>
      <c r="M959" t="s">
        <v>418</v>
      </c>
      <c r="N959" t="s">
        <v>217</v>
      </c>
      <c r="O959" t="s">
        <v>263</v>
      </c>
      <c r="P959" t="s">
        <v>414</v>
      </c>
      <c r="Q959" t="s">
        <v>415</v>
      </c>
      <c r="R959" t="s">
        <v>416</v>
      </c>
      <c r="S959" t="s">
        <v>338</v>
      </c>
      <c r="T959" t="s">
        <v>339</v>
      </c>
      <c r="U959" s="61" t="s">
        <v>340</v>
      </c>
      <c r="V959" t="s">
        <v>249</v>
      </c>
      <c r="W959" t="s">
        <v>263</v>
      </c>
      <c r="X959" s="59">
        <v>273788</v>
      </c>
      <c r="Y959" s="59">
        <v>283622</v>
      </c>
      <c r="AA959" s="146" t="str">
        <f t="shared" si="201"/>
        <v>EX</v>
      </c>
      <c r="AB959" s="146">
        <f t="shared" si="203"/>
        <v>0</v>
      </c>
      <c r="AC959" t="str">
        <f t="shared" si="194"/>
        <v>EX</v>
      </c>
      <c r="AD959" s="74">
        <f t="shared" si="195"/>
        <v>283622</v>
      </c>
      <c r="AE959" s="74">
        <f t="shared" si="200"/>
        <v>283622</v>
      </c>
      <c r="AF959">
        <v>1</v>
      </c>
      <c r="AG959">
        <v>0</v>
      </c>
      <c r="AH959" s="74">
        <v>0</v>
      </c>
      <c r="AJ959" s="74">
        <f t="shared" si="196"/>
        <v>0</v>
      </c>
      <c r="AK959" s="74">
        <f t="shared" si="202"/>
        <v>283622</v>
      </c>
      <c r="AL959" t="str">
        <f t="shared" si="197"/>
        <v>N</v>
      </c>
      <c r="AN959" t="s">
        <v>80</v>
      </c>
      <c r="AO959" t="s">
        <v>79</v>
      </c>
      <c r="AP959" t="str">
        <f t="shared" si="198"/>
        <v>92</v>
      </c>
      <c r="AQ959" s="145" t="s">
        <v>1826</v>
      </c>
      <c r="AR959" t="str">
        <f t="shared" si="199"/>
        <v>1-Adjusted Base Budget</v>
      </c>
      <c r="AS959" s="145" t="s">
        <v>1827</v>
      </c>
      <c r="AT959" t="s">
        <v>213</v>
      </c>
      <c r="AV959" t="str">
        <f t="shared" si="193"/>
        <v>VPPF</v>
      </c>
      <c r="AW959" t="str">
        <f t="shared" si="192"/>
        <v>VP AND CHIEF FINANCIAL OFFICER</v>
      </c>
    </row>
    <row r="960" spans="1:49">
      <c r="A960" s="59">
        <v>2018</v>
      </c>
      <c r="B960" t="s">
        <v>137</v>
      </c>
      <c r="C960" t="s">
        <v>814</v>
      </c>
      <c r="D960" t="s">
        <v>815</v>
      </c>
      <c r="E960" t="s">
        <v>816</v>
      </c>
      <c r="F960" t="s">
        <v>819</v>
      </c>
      <c r="G960" t="s">
        <v>820</v>
      </c>
      <c r="H960" t="s">
        <v>815</v>
      </c>
      <c r="I960" s="170" t="s">
        <v>78</v>
      </c>
      <c r="J960" t="s">
        <v>79</v>
      </c>
      <c r="K960" t="s">
        <v>214</v>
      </c>
      <c r="L960" t="s">
        <v>417</v>
      </c>
      <c r="M960" t="s">
        <v>418</v>
      </c>
      <c r="N960" t="s">
        <v>217</v>
      </c>
      <c r="O960" t="s">
        <v>263</v>
      </c>
      <c r="P960" t="s">
        <v>414</v>
      </c>
      <c r="Q960" t="s">
        <v>415</v>
      </c>
      <c r="R960" t="s">
        <v>416</v>
      </c>
      <c r="S960" t="s">
        <v>338</v>
      </c>
      <c r="T960" t="s">
        <v>339</v>
      </c>
      <c r="U960" s="61" t="s">
        <v>340</v>
      </c>
      <c r="V960" t="s">
        <v>249</v>
      </c>
      <c r="W960" t="s">
        <v>263</v>
      </c>
      <c r="X960" s="59">
        <v>5632</v>
      </c>
      <c r="Y960" s="59">
        <v>5632</v>
      </c>
      <c r="AA960" s="146" t="str">
        <f t="shared" si="201"/>
        <v>EX</v>
      </c>
      <c r="AB960" s="146">
        <f t="shared" si="203"/>
        <v>0</v>
      </c>
      <c r="AC960" t="str">
        <f t="shared" si="194"/>
        <v>EX</v>
      </c>
      <c r="AD960" s="74">
        <f t="shared" si="195"/>
        <v>5632</v>
      </c>
      <c r="AE960" s="74">
        <f t="shared" si="200"/>
        <v>5632</v>
      </c>
      <c r="AF960">
        <v>1</v>
      </c>
      <c r="AG960">
        <v>0</v>
      </c>
      <c r="AH960" s="74">
        <v>0</v>
      </c>
      <c r="AJ960" s="74">
        <f t="shared" si="196"/>
        <v>0</v>
      </c>
      <c r="AK960" s="74">
        <f t="shared" si="202"/>
        <v>5632</v>
      </c>
      <c r="AL960" t="str">
        <f t="shared" si="197"/>
        <v>N</v>
      </c>
      <c r="AN960" t="s">
        <v>80</v>
      </c>
      <c r="AO960" t="s">
        <v>79</v>
      </c>
      <c r="AP960" t="str">
        <f t="shared" si="198"/>
        <v>92</v>
      </c>
      <c r="AQ960" s="145" t="s">
        <v>1826</v>
      </c>
      <c r="AR960" t="str">
        <f t="shared" si="199"/>
        <v>1-Adjusted Base Budget</v>
      </c>
      <c r="AS960" s="145" t="s">
        <v>1827</v>
      </c>
      <c r="AT960" t="s">
        <v>213</v>
      </c>
      <c r="AV960" t="str">
        <f t="shared" si="193"/>
        <v>VPPF</v>
      </c>
      <c r="AW960" t="str">
        <f t="shared" si="192"/>
        <v>VP AND CHIEF FINANCIAL OFFICER</v>
      </c>
    </row>
    <row r="961" spans="1:49">
      <c r="A961" s="59">
        <v>2018</v>
      </c>
      <c r="B961" t="s">
        <v>137</v>
      </c>
      <c r="C961" t="s">
        <v>814</v>
      </c>
      <c r="D961" t="s">
        <v>815</v>
      </c>
      <c r="E961" t="s">
        <v>816</v>
      </c>
      <c r="F961" t="s">
        <v>823</v>
      </c>
      <c r="G961" t="s">
        <v>824</v>
      </c>
      <c r="H961" t="s">
        <v>815</v>
      </c>
      <c r="I961" s="170" t="s">
        <v>78</v>
      </c>
      <c r="J961" t="s">
        <v>79</v>
      </c>
      <c r="K961" t="s">
        <v>214</v>
      </c>
      <c r="L961" t="s">
        <v>417</v>
      </c>
      <c r="M961" t="s">
        <v>418</v>
      </c>
      <c r="N961" t="s">
        <v>217</v>
      </c>
      <c r="O961" t="s">
        <v>263</v>
      </c>
      <c r="P961" t="s">
        <v>414</v>
      </c>
      <c r="Q961" t="s">
        <v>415</v>
      </c>
      <c r="R961" t="s">
        <v>416</v>
      </c>
      <c r="S961" t="s">
        <v>338</v>
      </c>
      <c r="T961" t="s">
        <v>339</v>
      </c>
      <c r="U961" s="61" t="s">
        <v>340</v>
      </c>
      <c r="V961" t="s">
        <v>249</v>
      </c>
      <c r="W961" t="s">
        <v>263</v>
      </c>
      <c r="X961" s="59">
        <v>137</v>
      </c>
      <c r="Y961" s="59">
        <v>137</v>
      </c>
      <c r="AA961" s="146" t="str">
        <f t="shared" si="201"/>
        <v>EX</v>
      </c>
      <c r="AB961" s="146">
        <f t="shared" si="203"/>
        <v>0</v>
      </c>
      <c r="AC961" t="str">
        <f t="shared" si="194"/>
        <v>EX</v>
      </c>
      <c r="AD961" s="74">
        <f t="shared" si="195"/>
        <v>137</v>
      </c>
      <c r="AE961" s="74">
        <f t="shared" si="200"/>
        <v>137</v>
      </c>
      <c r="AF961">
        <v>1</v>
      </c>
      <c r="AG961">
        <v>0</v>
      </c>
      <c r="AH961" s="74">
        <v>0</v>
      </c>
      <c r="AJ961" s="74">
        <f t="shared" si="196"/>
        <v>0</v>
      </c>
      <c r="AK961" s="74">
        <f t="shared" si="202"/>
        <v>137</v>
      </c>
      <c r="AL961" t="str">
        <f t="shared" si="197"/>
        <v>N</v>
      </c>
      <c r="AN961" t="s">
        <v>80</v>
      </c>
      <c r="AO961" t="s">
        <v>79</v>
      </c>
      <c r="AP961" t="str">
        <f t="shared" si="198"/>
        <v>92</v>
      </c>
      <c r="AQ961" s="145" t="s">
        <v>1826</v>
      </c>
      <c r="AR961" t="str">
        <f t="shared" si="199"/>
        <v>1-Adjusted Base Budget</v>
      </c>
      <c r="AS961" s="145" t="s">
        <v>1827</v>
      </c>
      <c r="AT961" t="s">
        <v>213</v>
      </c>
      <c r="AV961" t="str">
        <f t="shared" si="193"/>
        <v>VPPF</v>
      </c>
      <c r="AW961" t="str">
        <f t="shared" si="192"/>
        <v>VP AND CHIEF FINANCIAL OFFICER</v>
      </c>
    </row>
    <row r="962" spans="1:49">
      <c r="A962" s="59">
        <v>2018</v>
      </c>
      <c r="B962" t="s">
        <v>137</v>
      </c>
      <c r="C962" t="s">
        <v>814</v>
      </c>
      <c r="D962" t="s">
        <v>815</v>
      </c>
      <c r="E962" t="s">
        <v>816</v>
      </c>
      <c r="F962" t="s">
        <v>817</v>
      </c>
      <c r="G962" t="s">
        <v>818</v>
      </c>
      <c r="H962" t="s">
        <v>815</v>
      </c>
      <c r="I962" s="170" t="s">
        <v>78</v>
      </c>
      <c r="J962" t="s">
        <v>79</v>
      </c>
      <c r="K962" t="s">
        <v>214</v>
      </c>
      <c r="L962" t="s">
        <v>417</v>
      </c>
      <c r="M962" t="s">
        <v>418</v>
      </c>
      <c r="N962" t="s">
        <v>217</v>
      </c>
      <c r="O962" t="s">
        <v>263</v>
      </c>
      <c r="P962" t="s">
        <v>414</v>
      </c>
      <c r="Q962" t="s">
        <v>415</v>
      </c>
      <c r="R962" t="s">
        <v>416</v>
      </c>
      <c r="S962" t="s">
        <v>338</v>
      </c>
      <c r="T962" t="s">
        <v>339</v>
      </c>
      <c r="U962" s="61" t="s">
        <v>340</v>
      </c>
      <c r="V962" t="s">
        <v>249</v>
      </c>
      <c r="W962" t="s">
        <v>263</v>
      </c>
      <c r="X962" s="59">
        <v>985</v>
      </c>
      <c r="Y962" s="59">
        <v>446</v>
      </c>
      <c r="AA962" s="146" t="str">
        <f t="shared" si="201"/>
        <v>EX</v>
      </c>
      <c r="AB962" s="146">
        <f t="shared" si="203"/>
        <v>0</v>
      </c>
      <c r="AC962" t="str">
        <f t="shared" si="194"/>
        <v>EX</v>
      </c>
      <c r="AD962" s="74">
        <f t="shared" si="195"/>
        <v>446</v>
      </c>
      <c r="AE962" s="74">
        <f t="shared" si="200"/>
        <v>446</v>
      </c>
      <c r="AF962">
        <v>1</v>
      </c>
      <c r="AG962">
        <v>0</v>
      </c>
      <c r="AH962" s="74">
        <v>0</v>
      </c>
      <c r="AJ962" s="74">
        <f t="shared" si="196"/>
        <v>0</v>
      </c>
      <c r="AK962" s="74">
        <f t="shared" si="202"/>
        <v>446</v>
      </c>
      <c r="AL962" t="str">
        <f t="shared" si="197"/>
        <v>N</v>
      </c>
      <c r="AN962" t="s">
        <v>80</v>
      </c>
      <c r="AO962" t="s">
        <v>79</v>
      </c>
      <c r="AP962" t="str">
        <f t="shared" si="198"/>
        <v>92</v>
      </c>
      <c r="AQ962" s="145" t="s">
        <v>1826</v>
      </c>
      <c r="AR962" t="str">
        <f t="shared" si="199"/>
        <v>1-Adjusted Base Budget</v>
      </c>
      <c r="AS962" s="145" t="s">
        <v>1827</v>
      </c>
      <c r="AT962" t="s">
        <v>213</v>
      </c>
      <c r="AV962" t="str">
        <f t="shared" si="193"/>
        <v>VPPF</v>
      </c>
      <c r="AW962" t="str">
        <f t="shared" si="192"/>
        <v>VP AND CHIEF FINANCIAL OFFICER</v>
      </c>
    </row>
    <row r="963" spans="1:49">
      <c r="A963" s="59">
        <v>2018</v>
      </c>
      <c r="B963" t="s">
        <v>137</v>
      </c>
      <c r="C963" t="s">
        <v>814</v>
      </c>
      <c r="D963" t="s">
        <v>815</v>
      </c>
      <c r="E963" t="s">
        <v>816</v>
      </c>
      <c r="F963" t="s">
        <v>825</v>
      </c>
      <c r="G963" t="s">
        <v>826</v>
      </c>
      <c r="H963" t="s">
        <v>815</v>
      </c>
      <c r="I963" s="170" t="s">
        <v>78</v>
      </c>
      <c r="J963" t="s">
        <v>79</v>
      </c>
      <c r="K963" t="s">
        <v>214</v>
      </c>
      <c r="L963" t="s">
        <v>417</v>
      </c>
      <c r="M963" t="s">
        <v>418</v>
      </c>
      <c r="N963" t="s">
        <v>217</v>
      </c>
      <c r="O963" t="s">
        <v>263</v>
      </c>
      <c r="P963" t="s">
        <v>414</v>
      </c>
      <c r="Q963" t="s">
        <v>415</v>
      </c>
      <c r="R963" t="s">
        <v>416</v>
      </c>
      <c r="S963" t="s">
        <v>338</v>
      </c>
      <c r="T963" t="s">
        <v>339</v>
      </c>
      <c r="U963" s="61" t="s">
        <v>340</v>
      </c>
      <c r="V963" t="s">
        <v>249</v>
      </c>
      <c r="W963" t="s">
        <v>263</v>
      </c>
      <c r="X963" s="59">
        <v>34</v>
      </c>
      <c r="Y963" s="59">
        <v>34</v>
      </c>
      <c r="AA963" s="146" t="str">
        <f t="shared" si="201"/>
        <v>EX</v>
      </c>
      <c r="AB963" s="146">
        <f t="shared" si="203"/>
        <v>0</v>
      </c>
      <c r="AC963" t="str">
        <f t="shared" si="194"/>
        <v>EX</v>
      </c>
      <c r="AD963" s="74">
        <f t="shared" si="195"/>
        <v>34</v>
      </c>
      <c r="AE963" s="74">
        <f t="shared" si="200"/>
        <v>34</v>
      </c>
      <c r="AF963">
        <v>1</v>
      </c>
      <c r="AG963">
        <v>0</v>
      </c>
      <c r="AH963" s="74">
        <v>0</v>
      </c>
      <c r="AJ963" s="74">
        <f t="shared" si="196"/>
        <v>0</v>
      </c>
      <c r="AK963" s="74">
        <f t="shared" si="202"/>
        <v>34</v>
      </c>
      <c r="AL963" t="str">
        <f t="shared" si="197"/>
        <v>N</v>
      </c>
      <c r="AN963" t="s">
        <v>80</v>
      </c>
      <c r="AO963" t="s">
        <v>79</v>
      </c>
      <c r="AP963" t="str">
        <f t="shared" si="198"/>
        <v>92</v>
      </c>
      <c r="AQ963" s="145" t="s">
        <v>1826</v>
      </c>
      <c r="AR963" t="str">
        <f t="shared" si="199"/>
        <v>1-Adjusted Base Budget</v>
      </c>
      <c r="AS963" s="145" t="s">
        <v>1827</v>
      </c>
      <c r="AT963" t="s">
        <v>213</v>
      </c>
      <c r="AV963" t="str">
        <f t="shared" si="193"/>
        <v>VPPF</v>
      </c>
      <c r="AW963" t="str">
        <f t="shared" si="192"/>
        <v>VP AND CHIEF FINANCIAL OFFICER</v>
      </c>
    </row>
    <row r="964" spans="1:49">
      <c r="A964" s="59">
        <v>2018</v>
      </c>
      <c r="B964" t="s">
        <v>137</v>
      </c>
      <c r="C964" t="s">
        <v>814</v>
      </c>
      <c r="D964" t="s">
        <v>815</v>
      </c>
      <c r="E964" t="s">
        <v>816</v>
      </c>
      <c r="F964" t="s">
        <v>827</v>
      </c>
      <c r="G964" t="s">
        <v>828</v>
      </c>
      <c r="H964" t="s">
        <v>815</v>
      </c>
      <c r="I964" s="170" t="s">
        <v>78</v>
      </c>
      <c r="J964" t="s">
        <v>79</v>
      </c>
      <c r="K964" t="s">
        <v>214</v>
      </c>
      <c r="L964" t="s">
        <v>417</v>
      </c>
      <c r="M964" t="s">
        <v>418</v>
      </c>
      <c r="N964" t="s">
        <v>217</v>
      </c>
      <c r="O964" t="s">
        <v>263</v>
      </c>
      <c r="P964" t="s">
        <v>414</v>
      </c>
      <c r="Q964" t="s">
        <v>415</v>
      </c>
      <c r="R964" t="s">
        <v>416</v>
      </c>
      <c r="S964" t="s">
        <v>338</v>
      </c>
      <c r="T964" t="s">
        <v>339</v>
      </c>
      <c r="U964" s="61" t="s">
        <v>340</v>
      </c>
      <c r="V964" t="s">
        <v>249</v>
      </c>
      <c r="W964" t="s">
        <v>263</v>
      </c>
      <c r="X964" s="59">
        <v>137</v>
      </c>
      <c r="Y964" s="59">
        <v>137</v>
      </c>
      <c r="AA964" s="146" t="str">
        <f t="shared" si="201"/>
        <v>EX</v>
      </c>
      <c r="AB964" s="146">
        <f t="shared" si="203"/>
        <v>0</v>
      </c>
      <c r="AC964" t="str">
        <f t="shared" si="194"/>
        <v>EX</v>
      </c>
      <c r="AD964" s="74">
        <f t="shared" si="195"/>
        <v>137</v>
      </c>
      <c r="AE964" s="74">
        <f t="shared" si="200"/>
        <v>137</v>
      </c>
      <c r="AF964">
        <v>1</v>
      </c>
      <c r="AG964">
        <v>0</v>
      </c>
      <c r="AH964" s="74">
        <v>0</v>
      </c>
      <c r="AJ964" s="74">
        <f t="shared" si="196"/>
        <v>0</v>
      </c>
      <c r="AK964" s="74">
        <f t="shared" si="202"/>
        <v>137</v>
      </c>
      <c r="AL964" t="str">
        <f t="shared" si="197"/>
        <v>N</v>
      </c>
      <c r="AN964" t="s">
        <v>80</v>
      </c>
      <c r="AO964" t="s">
        <v>79</v>
      </c>
      <c r="AP964" t="str">
        <f t="shared" si="198"/>
        <v>92</v>
      </c>
      <c r="AQ964" s="145" t="s">
        <v>1826</v>
      </c>
      <c r="AR964" t="str">
        <f t="shared" si="199"/>
        <v>1-Adjusted Base Budget</v>
      </c>
      <c r="AS964" s="145" t="s">
        <v>1827</v>
      </c>
      <c r="AT964" t="s">
        <v>213</v>
      </c>
      <c r="AV964" t="str">
        <f t="shared" si="193"/>
        <v>VPPF</v>
      </c>
      <c r="AW964" t="str">
        <f t="shared" si="192"/>
        <v>VP AND CHIEF FINANCIAL OFFICER</v>
      </c>
    </row>
    <row r="965" spans="1:49">
      <c r="A965" s="59">
        <v>2018</v>
      </c>
      <c r="B965" t="s">
        <v>137</v>
      </c>
      <c r="C965" t="s">
        <v>814</v>
      </c>
      <c r="D965" t="s">
        <v>815</v>
      </c>
      <c r="E965" t="s">
        <v>816</v>
      </c>
      <c r="F965" t="s">
        <v>228</v>
      </c>
      <c r="H965" t="s">
        <v>815</v>
      </c>
      <c r="I965" s="170" t="s">
        <v>78</v>
      </c>
      <c r="J965" t="s">
        <v>79</v>
      </c>
      <c r="K965" t="s">
        <v>214</v>
      </c>
      <c r="L965" t="s">
        <v>419</v>
      </c>
      <c r="M965" t="s">
        <v>420</v>
      </c>
      <c r="N965" t="s">
        <v>217</v>
      </c>
      <c r="O965" t="s">
        <v>263</v>
      </c>
      <c r="P965" t="s">
        <v>414</v>
      </c>
      <c r="Q965" t="s">
        <v>415</v>
      </c>
      <c r="R965" t="s">
        <v>416</v>
      </c>
      <c r="S965" t="s">
        <v>338</v>
      </c>
      <c r="T965" t="s">
        <v>339</v>
      </c>
      <c r="U965" s="61" t="s">
        <v>340</v>
      </c>
      <c r="V965" t="s">
        <v>249</v>
      </c>
      <c r="W965" t="s">
        <v>263</v>
      </c>
      <c r="X965" s="59">
        <v>389797</v>
      </c>
      <c r="Y965" s="59">
        <v>410007</v>
      </c>
      <c r="AA965" s="146" t="str">
        <f t="shared" si="201"/>
        <v>EX</v>
      </c>
      <c r="AB965" s="146">
        <f t="shared" si="203"/>
        <v>0</v>
      </c>
      <c r="AC965" t="str">
        <f t="shared" si="194"/>
        <v>EX</v>
      </c>
      <c r="AD965" s="74">
        <f t="shared" si="195"/>
        <v>410007</v>
      </c>
      <c r="AE965" s="74">
        <f t="shared" si="200"/>
        <v>410007</v>
      </c>
      <c r="AF965">
        <v>1</v>
      </c>
      <c r="AG965">
        <v>0</v>
      </c>
      <c r="AH965" s="74">
        <v>0</v>
      </c>
      <c r="AJ965" s="74">
        <f t="shared" si="196"/>
        <v>0</v>
      </c>
      <c r="AK965" s="74">
        <f t="shared" si="202"/>
        <v>410007</v>
      </c>
      <c r="AL965" t="str">
        <f t="shared" si="197"/>
        <v>N</v>
      </c>
      <c r="AN965" t="s">
        <v>80</v>
      </c>
      <c r="AO965" t="s">
        <v>79</v>
      </c>
      <c r="AP965" t="str">
        <f t="shared" si="198"/>
        <v>92</v>
      </c>
      <c r="AQ965" s="145" t="s">
        <v>1826</v>
      </c>
      <c r="AR965" t="str">
        <f t="shared" si="199"/>
        <v>1-Adjusted Base Budget</v>
      </c>
      <c r="AS965" s="145" t="s">
        <v>1827</v>
      </c>
      <c r="AT965" t="s">
        <v>213</v>
      </c>
      <c r="AV965" t="str">
        <f t="shared" si="193"/>
        <v>VPPF</v>
      </c>
      <c r="AW965" t="str">
        <f t="shared" si="192"/>
        <v>VP AND CHIEF FINANCIAL OFFICER</v>
      </c>
    </row>
    <row r="966" spans="1:49">
      <c r="A966" s="59">
        <v>2018</v>
      </c>
      <c r="B966" t="s">
        <v>137</v>
      </c>
      <c r="C966" t="s">
        <v>814</v>
      </c>
      <c r="D966" t="s">
        <v>815</v>
      </c>
      <c r="E966" t="s">
        <v>816</v>
      </c>
      <c r="F966" t="s">
        <v>228</v>
      </c>
      <c r="H966" t="s">
        <v>815</v>
      </c>
      <c r="I966" s="170" t="s">
        <v>78</v>
      </c>
      <c r="J966" t="s">
        <v>79</v>
      </c>
      <c r="K966" t="s">
        <v>214</v>
      </c>
      <c r="L966" t="s">
        <v>568</v>
      </c>
      <c r="M966" t="s">
        <v>569</v>
      </c>
      <c r="N966" t="s">
        <v>217</v>
      </c>
      <c r="O966" t="s">
        <v>263</v>
      </c>
      <c r="P966" t="s">
        <v>414</v>
      </c>
      <c r="Q966" t="s">
        <v>415</v>
      </c>
      <c r="R966" t="s">
        <v>416</v>
      </c>
      <c r="S966" t="s">
        <v>338</v>
      </c>
      <c r="T966" t="s">
        <v>339</v>
      </c>
      <c r="U966" s="61" t="s">
        <v>340</v>
      </c>
      <c r="V966" t="s">
        <v>249</v>
      </c>
      <c r="W966" t="s">
        <v>263</v>
      </c>
      <c r="X966" s="59">
        <v>125749</v>
      </c>
      <c r="Y966" s="59">
        <v>124715</v>
      </c>
      <c r="AA966" s="146" t="str">
        <f t="shared" si="201"/>
        <v>EX</v>
      </c>
      <c r="AB966" s="146">
        <f t="shared" si="203"/>
        <v>0</v>
      </c>
      <c r="AC966" t="str">
        <f t="shared" si="194"/>
        <v>EX</v>
      </c>
      <c r="AD966" s="74">
        <f t="shared" si="195"/>
        <v>124715</v>
      </c>
      <c r="AE966" s="74">
        <f t="shared" si="200"/>
        <v>124715</v>
      </c>
      <c r="AF966">
        <v>1</v>
      </c>
      <c r="AG966">
        <v>0</v>
      </c>
      <c r="AH966" s="74">
        <v>0</v>
      </c>
      <c r="AJ966" s="74">
        <f t="shared" si="196"/>
        <v>0</v>
      </c>
      <c r="AK966" s="74">
        <f t="shared" si="202"/>
        <v>124715</v>
      </c>
      <c r="AL966" t="str">
        <f t="shared" si="197"/>
        <v>N</v>
      </c>
      <c r="AN966" t="s">
        <v>80</v>
      </c>
      <c r="AO966" t="s">
        <v>79</v>
      </c>
      <c r="AP966" t="str">
        <f t="shared" si="198"/>
        <v>92</v>
      </c>
      <c r="AQ966" s="145" t="s">
        <v>1826</v>
      </c>
      <c r="AR966" t="str">
        <f t="shared" si="199"/>
        <v>1-Adjusted Base Budget</v>
      </c>
      <c r="AS966" s="145" t="s">
        <v>1827</v>
      </c>
      <c r="AT966" t="s">
        <v>213</v>
      </c>
      <c r="AV966" t="str">
        <f t="shared" si="193"/>
        <v>VPPF</v>
      </c>
      <c r="AW966" t="str">
        <f t="shared" ref="AW966:AW1029" si="204" xml:space="preserve"> IF(AND($AN966="UAVP",$Z966="OE"),$AO966 &amp; "-ONLINE EDUCATION",IF(AND($AN966="VPIT",OR($Z966="SS",$Z966="IT")),$AO966 &amp; "-SHARED SERVICES",$AO966))</f>
        <v>VP AND CHIEF FINANCIAL OFFICER</v>
      </c>
    </row>
    <row r="967" spans="1:49">
      <c r="A967" s="59">
        <v>2018</v>
      </c>
      <c r="B967" t="s">
        <v>137</v>
      </c>
      <c r="C967" t="s">
        <v>814</v>
      </c>
      <c r="D967" t="s">
        <v>815</v>
      </c>
      <c r="E967" t="s">
        <v>816</v>
      </c>
      <c r="F967" t="s">
        <v>819</v>
      </c>
      <c r="G967" t="s">
        <v>820</v>
      </c>
      <c r="H967" t="s">
        <v>815</v>
      </c>
      <c r="I967" s="170" t="s">
        <v>78</v>
      </c>
      <c r="J967" t="s">
        <v>79</v>
      </c>
      <c r="K967" t="s">
        <v>214</v>
      </c>
      <c r="L967" t="s">
        <v>568</v>
      </c>
      <c r="M967" t="s">
        <v>569</v>
      </c>
      <c r="N967" t="s">
        <v>217</v>
      </c>
      <c r="O967" t="s">
        <v>263</v>
      </c>
      <c r="P967" t="s">
        <v>414</v>
      </c>
      <c r="Q967" t="s">
        <v>415</v>
      </c>
      <c r="R967" t="s">
        <v>416</v>
      </c>
      <c r="S967" t="s">
        <v>338</v>
      </c>
      <c r="T967" t="s">
        <v>339</v>
      </c>
      <c r="U967" s="61" t="s">
        <v>340</v>
      </c>
      <c r="V967" t="s">
        <v>249</v>
      </c>
      <c r="W967" t="s">
        <v>263</v>
      </c>
      <c r="X967" s="59">
        <v>5271</v>
      </c>
      <c r="Y967" s="59">
        <v>5271</v>
      </c>
      <c r="AA967" s="146" t="str">
        <f t="shared" si="201"/>
        <v>EX</v>
      </c>
      <c r="AB967" s="146">
        <f t="shared" si="203"/>
        <v>0</v>
      </c>
      <c r="AC967" t="str">
        <f t="shared" si="194"/>
        <v>EX</v>
      </c>
      <c r="AD967" s="74">
        <f t="shared" si="195"/>
        <v>5271</v>
      </c>
      <c r="AE967" s="74">
        <f t="shared" si="200"/>
        <v>5271</v>
      </c>
      <c r="AF967">
        <v>1</v>
      </c>
      <c r="AG967">
        <v>0</v>
      </c>
      <c r="AH967" s="74">
        <v>0</v>
      </c>
      <c r="AJ967" s="74">
        <f t="shared" si="196"/>
        <v>0</v>
      </c>
      <c r="AK967" s="74">
        <f t="shared" si="202"/>
        <v>5271</v>
      </c>
      <c r="AL967" t="str">
        <f t="shared" si="197"/>
        <v>N</v>
      </c>
      <c r="AN967" t="s">
        <v>80</v>
      </c>
      <c r="AO967" t="s">
        <v>79</v>
      </c>
      <c r="AP967" t="str">
        <f t="shared" si="198"/>
        <v>92</v>
      </c>
      <c r="AQ967" s="145" t="s">
        <v>1826</v>
      </c>
      <c r="AR967" t="str">
        <f t="shared" si="199"/>
        <v>1-Adjusted Base Budget</v>
      </c>
      <c r="AS967" s="145" t="s">
        <v>1827</v>
      </c>
      <c r="AT967" t="s">
        <v>213</v>
      </c>
      <c r="AV967" t="str">
        <f t="shared" si="193"/>
        <v>VPPF</v>
      </c>
      <c r="AW967" t="str">
        <f t="shared" si="204"/>
        <v>VP AND CHIEF FINANCIAL OFFICER</v>
      </c>
    </row>
    <row r="968" spans="1:49">
      <c r="A968" s="59">
        <v>2018</v>
      </c>
      <c r="B968" t="s">
        <v>137</v>
      </c>
      <c r="C968" t="s">
        <v>814</v>
      </c>
      <c r="D968" t="s">
        <v>815</v>
      </c>
      <c r="E968" t="s">
        <v>816</v>
      </c>
      <c r="F968" t="s">
        <v>823</v>
      </c>
      <c r="G968" t="s">
        <v>824</v>
      </c>
      <c r="H968" t="s">
        <v>815</v>
      </c>
      <c r="I968" s="170" t="s">
        <v>78</v>
      </c>
      <c r="J968" t="s">
        <v>79</v>
      </c>
      <c r="K968" t="s">
        <v>214</v>
      </c>
      <c r="L968" t="s">
        <v>568</v>
      </c>
      <c r="M968" t="s">
        <v>569</v>
      </c>
      <c r="N968" t="s">
        <v>217</v>
      </c>
      <c r="O968" t="s">
        <v>263</v>
      </c>
      <c r="P968" t="s">
        <v>414</v>
      </c>
      <c r="Q968" t="s">
        <v>415</v>
      </c>
      <c r="R968" t="s">
        <v>416</v>
      </c>
      <c r="S968" t="s">
        <v>338</v>
      </c>
      <c r="T968" t="s">
        <v>339</v>
      </c>
      <c r="U968" s="61" t="s">
        <v>340</v>
      </c>
      <c r="V968" t="s">
        <v>249</v>
      </c>
      <c r="W968" t="s">
        <v>263</v>
      </c>
      <c r="X968" s="59">
        <v>241</v>
      </c>
      <c r="Y968" s="59">
        <v>241</v>
      </c>
      <c r="AA968" s="146" t="str">
        <f t="shared" si="201"/>
        <v>EX</v>
      </c>
      <c r="AB968" s="146">
        <f t="shared" si="203"/>
        <v>0</v>
      </c>
      <c r="AC968" t="str">
        <f t="shared" si="194"/>
        <v>EX</v>
      </c>
      <c r="AD968" s="74">
        <f t="shared" si="195"/>
        <v>241</v>
      </c>
      <c r="AE968" s="74">
        <f t="shared" si="200"/>
        <v>241</v>
      </c>
      <c r="AF968">
        <v>1</v>
      </c>
      <c r="AG968">
        <v>0</v>
      </c>
      <c r="AH968" s="74">
        <v>0</v>
      </c>
      <c r="AJ968" s="74">
        <f t="shared" si="196"/>
        <v>0</v>
      </c>
      <c r="AK968" s="74">
        <f t="shared" si="202"/>
        <v>241</v>
      </c>
      <c r="AL968" t="str">
        <f t="shared" si="197"/>
        <v>N</v>
      </c>
      <c r="AN968" t="s">
        <v>80</v>
      </c>
      <c r="AO968" t="s">
        <v>79</v>
      </c>
      <c r="AP968" t="str">
        <f t="shared" si="198"/>
        <v>92</v>
      </c>
      <c r="AQ968" s="145" t="s">
        <v>1826</v>
      </c>
      <c r="AR968" t="str">
        <f t="shared" si="199"/>
        <v>1-Adjusted Base Budget</v>
      </c>
      <c r="AS968" s="145" t="s">
        <v>1827</v>
      </c>
      <c r="AT968" t="s">
        <v>213</v>
      </c>
      <c r="AV968" t="str">
        <f t="shared" si="193"/>
        <v>VPPF</v>
      </c>
      <c r="AW968" t="str">
        <f t="shared" si="204"/>
        <v>VP AND CHIEF FINANCIAL OFFICER</v>
      </c>
    </row>
    <row r="969" spans="1:49">
      <c r="A969" s="59">
        <v>2018</v>
      </c>
      <c r="B969" t="s">
        <v>137</v>
      </c>
      <c r="C969" t="s">
        <v>814</v>
      </c>
      <c r="D969" t="s">
        <v>815</v>
      </c>
      <c r="E969" t="s">
        <v>816</v>
      </c>
      <c r="F969" t="s">
        <v>825</v>
      </c>
      <c r="G969" t="s">
        <v>826</v>
      </c>
      <c r="H969" t="s">
        <v>815</v>
      </c>
      <c r="I969" s="170" t="s">
        <v>78</v>
      </c>
      <c r="J969" t="s">
        <v>79</v>
      </c>
      <c r="K969" t="s">
        <v>214</v>
      </c>
      <c r="L969" t="s">
        <v>568</v>
      </c>
      <c r="M969" t="s">
        <v>569</v>
      </c>
      <c r="N969" t="s">
        <v>217</v>
      </c>
      <c r="O969" t="s">
        <v>263</v>
      </c>
      <c r="P969" t="s">
        <v>414</v>
      </c>
      <c r="Q969" t="s">
        <v>415</v>
      </c>
      <c r="R969" t="s">
        <v>416</v>
      </c>
      <c r="S969" t="s">
        <v>338</v>
      </c>
      <c r="T969" t="s">
        <v>339</v>
      </c>
      <c r="U969" s="61" t="s">
        <v>340</v>
      </c>
      <c r="V969" t="s">
        <v>249</v>
      </c>
      <c r="W969" t="s">
        <v>263</v>
      </c>
      <c r="X969" s="59">
        <v>60</v>
      </c>
      <c r="Y969" s="59">
        <v>60</v>
      </c>
      <c r="AA969" s="146" t="str">
        <f t="shared" si="201"/>
        <v>EX</v>
      </c>
      <c r="AB969" s="146">
        <f t="shared" si="203"/>
        <v>0</v>
      </c>
      <c r="AC969" t="str">
        <f t="shared" si="194"/>
        <v>EX</v>
      </c>
      <c r="AD969" s="74">
        <f t="shared" si="195"/>
        <v>60</v>
      </c>
      <c r="AE969" s="74">
        <f t="shared" si="200"/>
        <v>60</v>
      </c>
      <c r="AF969">
        <v>1</v>
      </c>
      <c r="AG969">
        <v>0</v>
      </c>
      <c r="AH969" s="74">
        <v>0</v>
      </c>
      <c r="AJ969" s="74">
        <f t="shared" si="196"/>
        <v>0</v>
      </c>
      <c r="AK969" s="74">
        <f t="shared" si="202"/>
        <v>60</v>
      </c>
      <c r="AL969" t="str">
        <f t="shared" si="197"/>
        <v>N</v>
      </c>
      <c r="AN969" t="s">
        <v>80</v>
      </c>
      <c r="AO969" t="s">
        <v>79</v>
      </c>
      <c r="AP969" t="str">
        <f t="shared" si="198"/>
        <v>92</v>
      </c>
      <c r="AQ969" s="145" t="s">
        <v>1826</v>
      </c>
      <c r="AR969" t="str">
        <f t="shared" si="199"/>
        <v>1-Adjusted Base Budget</v>
      </c>
      <c r="AS969" s="145" t="s">
        <v>1827</v>
      </c>
      <c r="AT969" t="s">
        <v>213</v>
      </c>
      <c r="AV969" t="str">
        <f t="shared" si="193"/>
        <v>VPPF</v>
      </c>
      <c r="AW969" t="str">
        <f t="shared" si="204"/>
        <v>VP AND CHIEF FINANCIAL OFFICER</v>
      </c>
    </row>
    <row r="970" spans="1:49">
      <c r="A970" s="59">
        <v>2018</v>
      </c>
      <c r="B970" t="s">
        <v>137</v>
      </c>
      <c r="C970" t="s">
        <v>814</v>
      </c>
      <c r="D970" t="s">
        <v>815</v>
      </c>
      <c r="E970" t="s">
        <v>816</v>
      </c>
      <c r="F970" t="s">
        <v>827</v>
      </c>
      <c r="G970" t="s">
        <v>828</v>
      </c>
      <c r="H970" t="s">
        <v>815</v>
      </c>
      <c r="I970" s="170" t="s">
        <v>78</v>
      </c>
      <c r="J970" t="s">
        <v>79</v>
      </c>
      <c r="K970" t="s">
        <v>214</v>
      </c>
      <c r="L970" t="s">
        <v>568</v>
      </c>
      <c r="M970" t="s">
        <v>569</v>
      </c>
      <c r="N970" t="s">
        <v>217</v>
      </c>
      <c r="O970" t="s">
        <v>263</v>
      </c>
      <c r="P970" t="s">
        <v>414</v>
      </c>
      <c r="Q970" t="s">
        <v>415</v>
      </c>
      <c r="R970" t="s">
        <v>416</v>
      </c>
      <c r="S970" t="s">
        <v>338</v>
      </c>
      <c r="T970" t="s">
        <v>339</v>
      </c>
      <c r="U970" s="61" t="s">
        <v>340</v>
      </c>
      <c r="V970" t="s">
        <v>249</v>
      </c>
      <c r="W970" t="s">
        <v>263</v>
      </c>
      <c r="X970" s="59">
        <v>241</v>
      </c>
      <c r="Y970" s="59">
        <v>241</v>
      </c>
      <c r="AA970" s="146" t="str">
        <f t="shared" si="201"/>
        <v>EX</v>
      </c>
      <c r="AB970" s="146">
        <f t="shared" si="203"/>
        <v>0</v>
      </c>
      <c r="AC970" t="str">
        <f t="shared" si="194"/>
        <v>EX</v>
      </c>
      <c r="AD970" s="74">
        <f t="shared" si="195"/>
        <v>241</v>
      </c>
      <c r="AE970" s="74">
        <f t="shared" si="200"/>
        <v>241</v>
      </c>
      <c r="AF970">
        <v>1</v>
      </c>
      <c r="AG970">
        <v>0</v>
      </c>
      <c r="AH970" s="74">
        <v>0</v>
      </c>
      <c r="AJ970" s="74">
        <f t="shared" si="196"/>
        <v>0</v>
      </c>
      <c r="AK970" s="74">
        <f t="shared" si="202"/>
        <v>241</v>
      </c>
      <c r="AL970" t="str">
        <f t="shared" si="197"/>
        <v>N</v>
      </c>
      <c r="AN970" t="s">
        <v>80</v>
      </c>
      <c r="AO970" t="s">
        <v>79</v>
      </c>
      <c r="AP970" t="str">
        <f t="shared" si="198"/>
        <v>92</v>
      </c>
      <c r="AQ970" s="145" t="s">
        <v>1826</v>
      </c>
      <c r="AR970" t="str">
        <f t="shared" si="199"/>
        <v>1-Adjusted Base Budget</v>
      </c>
      <c r="AS970" s="145" t="s">
        <v>1827</v>
      </c>
      <c r="AT970" t="s">
        <v>213</v>
      </c>
      <c r="AV970" t="str">
        <f t="shared" si="193"/>
        <v>VPPF</v>
      </c>
      <c r="AW970" t="str">
        <f t="shared" si="204"/>
        <v>VP AND CHIEF FINANCIAL OFFICER</v>
      </c>
    </row>
    <row r="971" spans="1:49">
      <c r="A971" s="59">
        <v>2018</v>
      </c>
      <c r="B971" t="s">
        <v>137</v>
      </c>
      <c r="C971" t="s">
        <v>814</v>
      </c>
      <c r="D971" t="s">
        <v>815</v>
      </c>
      <c r="E971" t="s">
        <v>816</v>
      </c>
      <c r="F971" t="s">
        <v>228</v>
      </c>
      <c r="H971" t="s">
        <v>815</v>
      </c>
      <c r="I971" s="170" t="s">
        <v>78</v>
      </c>
      <c r="J971" t="s">
        <v>79</v>
      </c>
      <c r="K971" t="s">
        <v>214</v>
      </c>
      <c r="L971" t="s">
        <v>421</v>
      </c>
      <c r="M971" t="s">
        <v>422</v>
      </c>
      <c r="N971" t="s">
        <v>217</v>
      </c>
      <c r="O971" t="s">
        <v>263</v>
      </c>
      <c r="P971" t="s">
        <v>367</v>
      </c>
      <c r="Q971" t="s">
        <v>368</v>
      </c>
      <c r="R971" t="s">
        <v>369</v>
      </c>
      <c r="S971" t="s">
        <v>370</v>
      </c>
      <c r="T971" t="s">
        <v>368</v>
      </c>
      <c r="U971" s="61" t="s">
        <v>371</v>
      </c>
      <c r="V971" t="s">
        <v>249</v>
      </c>
      <c r="W971" t="s">
        <v>263</v>
      </c>
      <c r="X971" s="59">
        <v>750</v>
      </c>
      <c r="Y971" s="59">
        <v>750</v>
      </c>
      <c r="AA971" s="146" t="str">
        <f t="shared" si="201"/>
        <v>EX</v>
      </c>
      <c r="AB971" s="146">
        <f t="shared" si="203"/>
        <v>0</v>
      </c>
      <c r="AC971" t="str">
        <f t="shared" si="194"/>
        <v>EX</v>
      </c>
      <c r="AD971" s="74">
        <f t="shared" si="195"/>
        <v>750</v>
      </c>
      <c r="AE971" s="74">
        <f t="shared" si="200"/>
        <v>750</v>
      </c>
      <c r="AF971">
        <v>1</v>
      </c>
      <c r="AG971">
        <v>0</v>
      </c>
      <c r="AH971" s="74">
        <v>0</v>
      </c>
      <c r="AJ971" s="74">
        <f t="shared" si="196"/>
        <v>0</v>
      </c>
      <c r="AK971" s="74">
        <f t="shared" si="202"/>
        <v>750</v>
      </c>
      <c r="AL971" t="str">
        <f t="shared" si="197"/>
        <v>N</v>
      </c>
      <c r="AN971" t="s">
        <v>80</v>
      </c>
      <c r="AO971" t="s">
        <v>79</v>
      </c>
      <c r="AP971" t="str">
        <f t="shared" si="198"/>
        <v>92</v>
      </c>
      <c r="AQ971" s="145" t="s">
        <v>1826</v>
      </c>
      <c r="AR971" t="str">
        <f t="shared" si="199"/>
        <v>1-Adjusted Base Budget</v>
      </c>
      <c r="AS971" s="145" t="s">
        <v>1827</v>
      </c>
      <c r="AT971" t="s">
        <v>213</v>
      </c>
      <c r="AV971" t="str">
        <f t="shared" si="193"/>
        <v>VPPF</v>
      </c>
      <c r="AW971" t="str">
        <f t="shared" si="204"/>
        <v>VP AND CHIEF FINANCIAL OFFICER</v>
      </c>
    </row>
    <row r="972" spans="1:49">
      <c r="A972" s="59">
        <v>2018</v>
      </c>
      <c r="B972" t="s">
        <v>137</v>
      </c>
      <c r="C972" t="s">
        <v>814</v>
      </c>
      <c r="D972" t="s">
        <v>815</v>
      </c>
      <c r="E972" t="s">
        <v>816</v>
      </c>
      <c r="F972" t="s">
        <v>819</v>
      </c>
      <c r="G972" t="s">
        <v>820</v>
      </c>
      <c r="H972" t="s">
        <v>815</v>
      </c>
      <c r="I972" s="170" t="s">
        <v>78</v>
      </c>
      <c r="J972" t="s">
        <v>79</v>
      </c>
      <c r="K972" t="s">
        <v>214</v>
      </c>
      <c r="L972" t="s">
        <v>421</v>
      </c>
      <c r="M972" t="s">
        <v>422</v>
      </c>
      <c r="N972" t="s">
        <v>217</v>
      </c>
      <c r="O972" t="s">
        <v>263</v>
      </c>
      <c r="P972" t="s">
        <v>367</v>
      </c>
      <c r="Q972" t="s">
        <v>368</v>
      </c>
      <c r="R972" t="s">
        <v>369</v>
      </c>
      <c r="S972" t="s">
        <v>370</v>
      </c>
      <c r="T972" t="s">
        <v>368</v>
      </c>
      <c r="U972" s="61" t="s">
        <v>371</v>
      </c>
      <c r="V972" t="s">
        <v>249</v>
      </c>
      <c r="W972" t="s">
        <v>263</v>
      </c>
      <c r="X972" s="59">
        <v>1200</v>
      </c>
      <c r="Y972" s="59">
        <v>1200</v>
      </c>
      <c r="AA972" s="146" t="str">
        <f t="shared" si="201"/>
        <v>EX</v>
      </c>
      <c r="AB972" s="146">
        <f t="shared" si="203"/>
        <v>0</v>
      </c>
      <c r="AC972" t="str">
        <f t="shared" si="194"/>
        <v>EX</v>
      </c>
      <c r="AD972" s="74">
        <f t="shared" si="195"/>
        <v>1200</v>
      </c>
      <c r="AE972" s="74">
        <f t="shared" si="200"/>
        <v>1200</v>
      </c>
      <c r="AF972">
        <v>1</v>
      </c>
      <c r="AG972">
        <v>0</v>
      </c>
      <c r="AH972" s="74">
        <v>0</v>
      </c>
      <c r="AJ972" s="74">
        <f t="shared" si="196"/>
        <v>0</v>
      </c>
      <c r="AK972" s="74">
        <f t="shared" si="202"/>
        <v>1200</v>
      </c>
      <c r="AL972" t="str">
        <f t="shared" si="197"/>
        <v>N</v>
      </c>
      <c r="AN972" t="s">
        <v>80</v>
      </c>
      <c r="AO972" t="s">
        <v>79</v>
      </c>
      <c r="AP972" t="str">
        <f t="shared" si="198"/>
        <v>92</v>
      </c>
      <c r="AQ972" s="145" t="s">
        <v>1826</v>
      </c>
      <c r="AR972" t="str">
        <f t="shared" si="199"/>
        <v>1-Adjusted Base Budget</v>
      </c>
      <c r="AS972" s="145" t="s">
        <v>1827</v>
      </c>
      <c r="AT972" t="s">
        <v>213</v>
      </c>
      <c r="AV972" t="str">
        <f t="shared" ref="AV972:AV1035" si="205">IF(AND($AN972="UAVP",$Z972="OE"),$AN972 &amp; "-OE",IF(AND($AN972="VPIT",OR($Z972="SS",$Z972="IT")),$AN972 &amp; "-SS",$AN972))</f>
        <v>VPPF</v>
      </c>
      <c r="AW972" t="str">
        <f t="shared" si="204"/>
        <v>VP AND CHIEF FINANCIAL OFFICER</v>
      </c>
    </row>
    <row r="973" spans="1:49">
      <c r="A973" s="59">
        <v>2018</v>
      </c>
      <c r="B973" t="s">
        <v>137</v>
      </c>
      <c r="C973" t="s">
        <v>814</v>
      </c>
      <c r="D973" t="s">
        <v>815</v>
      </c>
      <c r="E973" t="s">
        <v>816</v>
      </c>
      <c r="F973" t="s">
        <v>823</v>
      </c>
      <c r="G973" t="s">
        <v>824</v>
      </c>
      <c r="H973" t="s">
        <v>815</v>
      </c>
      <c r="I973" s="170" t="s">
        <v>78</v>
      </c>
      <c r="J973" t="s">
        <v>79</v>
      </c>
      <c r="K973" t="s">
        <v>214</v>
      </c>
      <c r="L973" t="s">
        <v>421</v>
      </c>
      <c r="M973" t="s">
        <v>422</v>
      </c>
      <c r="N973" t="s">
        <v>217</v>
      </c>
      <c r="O973" t="s">
        <v>263</v>
      </c>
      <c r="P973" t="s">
        <v>367</v>
      </c>
      <c r="Q973" t="s">
        <v>368</v>
      </c>
      <c r="R973" t="s">
        <v>369</v>
      </c>
      <c r="S973" t="s">
        <v>370</v>
      </c>
      <c r="T973" t="s">
        <v>368</v>
      </c>
      <c r="U973" s="61" t="s">
        <v>371</v>
      </c>
      <c r="V973" t="s">
        <v>249</v>
      </c>
      <c r="W973" t="s">
        <v>263</v>
      </c>
      <c r="X973" s="59">
        <v>700</v>
      </c>
      <c r="Y973" s="59">
        <v>700</v>
      </c>
      <c r="AA973" s="146" t="str">
        <f t="shared" si="201"/>
        <v>EX</v>
      </c>
      <c r="AB973" s="146">
        <f t="shared" si="203"/>
        <v>0</v>
      </c>
      <c r="AC973" t="str">
        <f t="shared" si="194"/>
        <v>EX</v>
      </c>
      <c r="AD973" s="74">
        <f t="shared" si="195"/>
        <v>700</v>
      </c>
      <c r="AE973" s="74">
        <f t="shared" si="200"/>
        <v>700</v>
      </c>
      <c r="AF973">
        <v>1</v>
      </c>
      <c r="AG973">
        <v>0</v>
      </c>
      <c r="AH973" s="74">
        <v>0</v>
      </c>
      <c r="AJ973" s="74">
        <f t="shared" si="196"/>
        <v>0</v>
      </c>
      <c r="AK973" s="74">
        <f t="shared" si="202"/>
        <v>700</v>
      </c>
      <c r="AL973" t="str">
        <f t="shared" si="197"/>
        <v>N</v>
      </c>
      <c r="AN973" t="s">
        <v>80</v>
      </c>
      <c r="AO973" t="s">
        <v>79</v>
      </c>
      <c r="AP973" t="str">
        <f t="shared" si="198"/>
        <v>92</v>
      </c>
      <c r="AQ973" s="145" t="s">
        <v>1826</v>
      </c>
      <c r="AR973" t="str">
        <f t="shared" si="199"/>
        <v>1-Adjusted Base Budget</v>
      </c>
      <c r="AS973" s="145" t="s">
        <v>1827</v>
      </c>
      <c r="AT973" t="s">
        <v>213</v>
      </c>
      <c r="AV973" t="str">
        <f t="shared" si="205"/>
        <v>VPPF</v>
      </c>
      <c r="AW973" t="str">
        <f t="shared" si="204"/>
        <v>VP AND CHIEF FINANCIAL OFFICER</v>
      </c>
    </row>
    <row r="974" spans="1:49">
      <c r="A974" s="59">
        <v>2018</v>
      </c>
      <c r="B974" t="s">
        <v>137</v>
      </c>
      <c r="C974" t="s">
        <v>814</v>
      </c>
      <c r="D974" t="s">
        <v>815</v>
      </c>
      <c r="E974" t="s">
        <v>816</v>
      </c>
      <c r="F974" t="s">
        <v>817</v>
      </c>
      <c r="G974" t="s">
        <v>818</v>
      </c>
      <c r="H974" t="s">
        <v>815</v>
      </c>
      <c r="I974" s="170" t="s">
        <v>78</v>
      </c>
      <c r="J974" t="s">
        <v>79</v>
      </c>
      <c r="K974" t="s">
        <v>214</v>
      </c>
      <c r="L974" t="s">
        <v>421</v>
      </c>
      <c r="M974" t="s">
        <v>422</v>
      </c>
      <c r="N974" t="s">
        <v>217</v>
      </c>
      <c r="O974" t="s">
        <v>263</v>
      </c>
      <c r="P974" t="s">
        <v>367</v>
      </c>
      <c r="Q974" t="s">
        <v>368</v>
      </c>
      <c r="R974" t="s">
        <v>369</v>
      </c>
      <c r="S974" t="s">
        <v>370</v>
      </c>
      <c r="T974" t="s">
        <v>368</v>
      </c>
      <c r="U974" s="61" t="s">
        <v>371</v>
      </c>
      <c r="V974" t="s">
        <v>249</v>
      </c>
      <c r="W974" t="s">
        <v>263</v>
      </c>
      <c r="X974" s="59">
        <v>1500</v>
      </c>
      <c r="Y974" s="59">
        <v>1500</v>
      </c>
      <c r="AA974" s="146" t="str">
        <f t="shared" si="201"/>
        <v>EX</v>
      </c>
      <c r="AB974" s="146">
        <f t="shared" si="203"/>
        <v>0</v>
      </c>
      <c r="AC974" t="str">
        <f t="shared" si="194"/>
        <v>EX</v>
      </c>
      <c r="AD974" s="74">
        <f t="shared" si="195"/>
        <v>1500</v>
      </c>
      <c r="AE974" s="74">
        <f t="shared" si="200"/>
        <v>1500</v>
      </c>
      <c r="AF974">
        <v>1</v>
      </c>
      <c r="AG974">
        <v>0</v>
      </c>
      <c r="AH974" s="74">
        <v>0</v>
      </c>
      <c r="AJ974" s="74">
        <f t="shared" si="196"/>
        <v>0</v>
      </c>
      <c r="AK974" s="74">
        <f t="shared" si="202"/>
        <v>1500</v>
      </c>
      <c r="AL974" t="str">
        <f t="shared" si="197"/>
        <v>N</v>
      </c>
      <c r="AN974" t="s">
        <v>80</v>
      </c>
      <c r="AO974" t="s">
        <v>79</v>
      </c>
      <c r="AP974" t="str">
        <f t="shared" si="198"/>
        <v>92</v>
      </c>
      <c r="AQ974" s="145" t="s">
        <v>1826</v>
      </c>
      <c r="AR974" t="str">
        <f t="shared" si="199"/>
        <v>1-Adjusted Base Budget</v>
      </c>
      <c r="AS974" s="145" t="s">
        <v>1827</v>
      </c>
      <c r="AT974" t="s">
        <v>213</v>
      </c>
      <c r="AV974" t="str">
        <f t="shared" si="205"/>
        <v>VPPF</v>
      </c>
      <c r="AW974" t="str">
        <f t="shared" si="204"/>
        <v>VP AND CHIEF FINANCIAL OFFICER</v>
      </c>
    </row>
    <row r="975" spans="1:49">
      <c r="A975" s="59">
        <v>2018</v>
      </c>
      <c r="B975" t="s">
        <v>137</v>
      </c>
      <c r="C975" t="s">
        <v>814</v>
      </c>
      <c r="D975" t="s">
        <v>815</v>
      </c>
      <c r="E975" t="s">
        <v>816</v>
      </c>
      <c r="F975" t="s">
        <v>825</v>
      </c>
      <c r="G975" t="s">
        <v>826</v>
      </c>
      <c r="H975" t="s">
        <v>815</v>
      </c>
      <c r="I975" s="170" t="s">
        <v>78</v>
      </c>
      <c r="J975" t="s">
        <v>79</v>
      </c>
      <c r="K975" t="s">
        <v>214</v>
      </c>
      <c r="L975" t="s">
        <v>421</v>
      </c>
      <c r="M975" t="s">
        <v>422</v>
      </c>
      <c r="N975" t="s">
        <v>217</v>
      </c>
      <c r="O975" t="s">
        <v>263</v>
      </c>
      <c r="P975" t="s">
        <v>367</v>
      </c>
      <c r="Q975" t="s">
        <v>368</v>
      </c>
      <c r="R975" t="s">
        <v>369</v>
      </c>
      <c r="S975" t="s">
        <v>370</v>
      </c>
      <c r="T975" t="s">
        <v>368</v>
      </c>
      <c r="U975" s="61" t="s">
        <v>371</v>
      </c>
      <c r="V975" t="s">
        <v>249</v>
      </c>
      <c r="W975" t="s">
        <v>263</v>
      </c>
      <c r="X975" s="59">
        <v>1000</v>
      </c>
      <c r="Y975" s="59">
        <v>1000</v>
      </c>
      <c r="AA975" s="146" t="str">
        <f t="shared" si="201"/>
        <v>EX</v>
      </c>
      <c r="AB975" s="146">
        <f t="shared" si="203"/>
        <v>0</v>
      </c>
      <c r="AC975" t="str">
        <f t="shared" si="194"/>
        <v>EX</v>
      </c>
      <c r="AD975" s="74">
        <f t="shared" si="195"/>
        <v>1000</v>
      </c>
      <c r="AE975" s="74">
        <f t="shared" si="200"/>
        <v>1000</v>
      </c>
      <c r="AF975">
        <v>1</v>
      </c>
      <c r="AG975">
        <v>0</v>
      </c>
      <c r="AH975" s="74">
        <v>0</v>
      </c>
      <c r="AJ975" s="74">
        <f t="shared" si="196"/>
        <v>0</v>
      </c>
      <c r="AK975" s="74">
        <f t="shared" si="202"/>
        <v>1000</v>
      </c>
      <c r="AL975" t="str">
        <f t="shared" si="197"/>
        <v>N</v>
      </c>
      <c r="AN975" t="s">
        <v>80</v>
      </c>
      <c r="AO975" t="s">
        <v>79</v>
      </c>
      <c r="AP975" t="str">
        <f t="shared" si="198"/>
        <v>92</v>
      </c>
      <c r="AQ975" s="145" t="s">
        <v>1826</v>
      </c>
      <c r="AR975" t="str">
        <f t="shared" si="199"/>
        <v>1-Adjusted Base Budget</v>
      </c>
      <c r="AS975" s="145" t="s">
        <v>1827</v>
      </c>
      <c r="AT975" t="s">
        <v>213</v>
      </c>
      <c r="AV975" t="str">
        <f t="shared" si="205"/>
        <v>VPPF</v>
      </c>
      <c r="AW975" t="str">
        <f t="shared" si="204"/>
        <v>VP AND CHIEF FINANCIAL OFFICER</v>
      </c>
    </row>
    <row r="976" spans="1:49">
      <c r="A976" s="59">
        <v>2018</v>
      </c>
      <c r="B976" t="s">
        <v>137</v>
      </c>
      <c r="C976" t="s">
        <v>814</v>
      </c>
      <c r="D976" t="s">
        <v>815</v>
      </c>
      <c r="E976" t="s">
        <v>816</v>
      </c>
      <c r="F976" t="s">
        <v>827</v>
      </c>
      <c r="G976" t="s">
        <v>828</v>
      </c>
      <c r="H976" t="s">
        <v>815</v>
      </c>
      <c r="I976" s="170" t="s">
        <v>78</v>
      </c>
      <c r="J976" t="s">
        <v>79</v>
      </c>
      <c r="K976" t="s">
        <v>214</v>
      </c>
      <c r="L976" t="s">
        <v>421</v>
      </c>
      <c r="M976" t="s">
        <v>422</v>
      </c>
      <c r="N976" t="s">
        <v>217</v>
      </c>
      <c r="O976" t="s">
        <v>263</v>
      </c>
      <c r="P976" t="s">
        <v>367</v>
      </c>
      <c r="Q976" t="s">
        <v>368</v>
      </c>
      <c r="R976" t="s">
        <v>369</v>
      </c>
      <c r="S976" t="s">
        <v>370</v>
      </c>
      <c r="T976" t="s">
        <v>368</v>
      </c>
      <c r="U976" s="61" t="s">
        <v>371</v>
      </c>
      <c r="V976" t="s">
        <v>249</v>
      </c>
      <c r="W976" t="s">
        <v>263</v>
      </c>
      <c r="X976" s="59">
        <v>1000</v>
      </c>
      <c r="Y976" s="59">
        <v>1000</v>
      </c>
      <c r="AA976" s="146" t="str">
        <f t="shared" si="201"/>
        <v>EX</v>
      </c>
      <c r="AB976" s="146">
        <f t="shared" si="203"/>
        <v>0</v>
      </c>
      <c r="AC976" t="str">
        <f t="shared" si="194"/>
        <v>EX</v>
      </c>
      <c r="AD976" s="74">
        <f t="shared" si="195"/>
        <v>1000</v>
      </c>
      <c r="AE976" s="74">
        <f t="shared" si="200"/>
        <v>1000</v>
      </c>
      <c r="AF976">
        <v>1</v>
      </c>
      <c r="AG976">
        <v>0</v>
      </c>
      <c r="AH976" s="74">
        <v>0</v>
      </c>
      <c r="AJ976" s="74">
        <f t="shared" si="196"/>
        <v>0</v>
      </c>
      <c r="AK976" s="74">
        <f t="shared" si="202"/>
        <v>1000</v>
      </c>
      <c r="AL976" t="str">
        <f t="shared" si="197"/>
        <v>N</v>
      </c>
      <c r="AN976" t="s">
        <v>80</v>
      </c>
      <c r="AO976" t="s">
        <v>79</v>
      </c>
      <c r="AP976" t="str">
        <f t="shared" si="198"/>
        <v>92</v>
      </c>
      <c r="AQ976" s="145" t="s">
        <v>1826</v>
      </c>
      <c r="AR976" t="str">
        <f t="shared" si="199"/>
        <v>1-Adjusted Base Budget</v>
      </c>
      <c r="AS976" s="145" t="s">
        <v>1827</v>
      </c>
      <c r="AT976" t="s">
        <v>213</v>
      </c>
      <c r="AV976" t="str">
        <f t="shared" si="205"/>
        <v>VPPF</v>
      </c>
      <c r="AW976" t="str">
        <f t="shared" si="204"/>
        <v>VP AND CHIEF FINANCIAL OFFICER</v>
      </c>
    </row>
    <row r="977" spans="1:49">
      <c r="A977" s="59">
        <v>2018</v>
      </c>
      <c r="B977" t="s">
        <v>137</v>
      </c>
      <c r="C977" t="s">
        <v>814</v>
      </c>
      <c r="D977" t="s">
        <v>815</v>
      </c>
      <c r="E977" t="s">
        <v>816</v>
      </c>
      <c r="F977" t="s">
        <v>831</v>
      </c>
      <c r="G977" t="s">
        <v>832</v>
      </c>
      <c r="H977" t="s">
        <v>815</v>
      </c>
      <c r="I977" s="170" t="s">
        <v>78</v>
      </c>
      <c r="J977" t="s">
        <v>79</v>
      </c>
      <c r="K977" t="s">
        <v>214</v>
      </c>
      <c r="L977" t="s">
        <v>421</v>
      </c>
      <c r="M977" t="s">
        <v>422</v>
      </c>
      <c r="N977" t="s">
        <v>217</v>
      </c>
      <c r="O977" t="s">
        <v>263</v>
      </c>
      <c r="P977" t="s">
        <v>367</v>
      </c>
      <c r="Q977" t="s">
        <v>368</v>
      </c>
      <c r="R977" t="s">
        <v>369</v>
      </c>
      <c r="S977" t="s">
        <v>370</v>
      </c>
      <c r="T977" t="s">
        <v>368</v>
      </c>
      <c r="U977" s="61" t="s">
        <v>371</v>
      </c>
      <c r="V977" t="s">
        <v>249</v>
      </c>
      <c r="W977" t="s">
        <v>263</v>
      </c>
      <c r="X977" s="59">
        <v>1000</v>
      </c>
      <c r="Y977" s="59">
        <v>1000</v>
      </c>
      <c r="AA977" s="146" t="str">
        <f t="shared" si="201"/>
        <v>EX</v>
      </c>
      <c r="AB977" s="146">
        <f t="shared" si="203"/>
        <v>0</v>
      </c>
      <c r="AC977" t="str">
        <f t="shared" si="194"/>
        <v>EX</v>
      </c>
      <c r="AD977" s="74">
        <f t="shared" si="195"/>
        <v>1000</v>
      </c>
      <c r="AE977" s="74">
        <f t="shared" si="200"/>
        <v>1000</v>
      </c>
      <c r="AF977">
        <v>1</v>
      </c>
      <c r="AG977">
        <v>0</v>
      </c>
      <c r="AH977" s="74">
        <v>0</v>
      </c>
      <c r="AJ977" s="74">
        <f t="shared" si="196"/>
        <v>0</v>
      </c>
      <c r="AK977" s="74">
        <f t="shared" si="202"/>
        <v>1000</v>
      </c>
      <c r="AL977" t="str">
        <f t="shared" si="197"/>
        <v>N</v>
      </c>
      <c r="AN977" t="s">
        <v>80</v>
      </c>
      <c r="AO977" t="s">
        <v>79</v>
      </c>
      <c r="AP977" t="str">
        <f t="shared" si="198"/>
        <v>92</v>
      </c>
      <c r="AQ977" s="145" t="s">
        <v>1826</v>
      </c>
      <c r="AR977" t="str">
        <f t="shared" si="199"/>
        <v>1-Adjusted Base Budget</v>
      </c>
      <c r="AS977" s="145" t="s">
        <v>1827</v>
      </c>
      <c r="AT977" t="s">
        <v>213</v>
      </c>
      <c r="AV977" t="str">
        <f t="shared" si="205"/>
        <v>VPPF</v>
      </c>
      <c r="AW977" t="str">
        <f t="shared" si="204"/>
        <v>VP AND CHIEF FINANCIAL OFFICER</v>
      </c>
    </row>
    <row r="978" spans="1:49">
      <c r="A978" s="59">
        <v>2018</v>
      </c>
      <c r="B978" t="s">
        <v>137</v>
      </c>
      <c r="C978" t="s">
        <v>814</v>
      </c>
      <c r="D978" t="s">
        <v>815</v>
      </c>
      <c r="E978" t="s">
        <v>816</v>
      </c>
      <c r="F978" t="s">
        <v>819</v>
      </c>
      <c r="G978" t="s">
        <v>820</v>
      </c>
      <c r="H978" t="s">
        <v>815</v>
      </c>
      <c r="I978" s="170" t="s">
        <v>78</v>
      </c>
      <c r="J978" t="s">
        <v>79</v>
      </c>
      <c r="K978" t="s">
        <v>214</v>
      </c>
      <c r="L978" t="s">
        <v>423</v>
      </c>
      <c r="M978" t="s">
        <v>424</v>
      </c>
      <c r="N978" t="s">
        <v>217</v>
      </c>
      <c r="O978" t="s">
        <v>263</v>
      </c>
      <c r="P978" t="s">
        <v>367</v>
      </c>
      <c r="Q978" t="s">
        <v>368</v>
      </c>
      <c r="R978" t="s">
        <v>369</v>
      </c>
      <c r="S978" t="s">
        <v>370</v>
      </c>
      <c r="T978" t="s">
        <v>368</v>
      </c>
      <c r="U978" s="61" t="s">
        <v>371</v>
      </c>
      <c r="V978" t="s">
        <v>249</v>
      </c>
      <c r="W978" t="s">
        <v>263</v>
      </c>
      <c r="X978" s="59">
        <v>500</v>
      </c>
      <c r="Y978" s="59">
        <v>500</v>
      </c>
      <c r="AA978" s="146" t="str">
        <f t="shared" si="201"/>
        <v>EX</v>
      </c>
      <c r="AB978" s="146">
        <f t="shared" si="203"/>
        <v>0</v>
      </c>
      <c r="AC978" t="str">
        <f t="shared" si="194"/>
        <v>EX</v>
      </c>
      <c r="AD978" s="74">
        <f t="shared" si="195"/>
        <v>500</v>
      </c>
      <c r="AE978" s="74">
        <f t="shared" si="200"/>
        <v>500</v>
      </c>
      <c r="AF978">
        <v>1</v>
      </c>
      <c r="AG978">
        <v>0</v>
      </c>
      <c r="AH978" s="74">
        <v>0</v>
      </c>
      <c r="AJ978" s="74">
        <f t="shared" si="196"/>
        <v>0</v>
      </c>
      <c r="AK978" s="74">
        <f t="shared" si="202"/>
        <v>500</v>
      </c>
      <c r="AL978" t="str">
        <f t="shared" si="197"/>
        <v>N</v>
      </c>
      <c r="AN978" t="s">
        <v>80</v>
      </c>
      <c r="AO978" t="s">
        <v>79</v>
      </c>
      <c r="AP978" t="str">
        <f t="shared" si="198"/>
        <v>92</v>
      </c>
      <c r="AQ978" s="145" t="s">
        <v>1826</v>
      </c>
      <c r="AR978" t="str">
        <f t="shared" si="199"/>
        <v>1-Adjusted Base Budget</v>
      </c>
      <c r="AS978" s="145" t="s">
        <v>1827</v>
      </c>
      <c r="AT978" t="s">
        <v>213</v>
      </c>
      <c r="AV978" t="str">
        <f t="shared" si="205"/>
        <v>VPPF</v>
      </c>
      <c r="AW978" t="str">
        <f t="shared" si="204"/>
        <v>VP AND CHIEF FINANCIAL OFFICER</v>
      </c>
    </row>
    <row r="979" spans="1:49">
      <c r="A979" s="59">
        <v>2018</v>
      </c>
      <c r="B979" t="s">
        <v>137</v>
      </c>
      <c r="C979" t="s">
        <v>814</v>
      </c>
      <c r="D979" t="s">
        <v>815</v>
      </c>
      <c r="E979" t="s">
        <v>816</v>
      </c>
      <c r="F979" t="s">
        <v>823</v>
      </c>
      <c r="G979" t="s">
        <v>824</v>
      </c>
      <c r="H979" t="s">
        <v>815</v>
      </c>
      <c r="I979" s="170" t="s">
        <v>78</v>
      </c>
      <c r="J979" t="s">
        <v>79</v>
      </c>
      <c r="K979" t="s">
        <v>214</v>
      </c>
      <c r="L979" t="s">
        <v>423</v>
      </c>
      <c r="M979" t="s">
        <v>424</v>
      </c>
      <c r="N979" t="s">
        <v>217</v>
      </c>
      <c r="O979" t="s">
        <v>263</v>
      </c>
      <c r="P979" t="s">
        <v>367</v>
      </c>
      <c r="Q979" t="s">
        <v>368</v>
      </c>
      <c r="R979" t="s">
        <v>369</v>
      </c>
      <c r="S979" t="s">
        <v>370</v>
      </c>
      <c r="T979" t="s">
        <v>368</v>
      </c>
      <c r="U979" s="61" t="s">
        <v>371</v>
      </c>
      <c r="V979" t="s">
        <v>249</v>
      </c>
      <c r="W979" t="s">
        <v>263</v>
      </c>
      <c r="X979" s="59">
        <v>500</v>
      </c>
      <c r="Y979" s="59">
        <v>500</v>
      </c>
      <c r="AA979" s="146" t="str">
        <f t="shared" si="201"/>
        <v>EX</v>
      </c>
      <c r="AB979" s="146">
        <f t="shared" si="203"/>
        <v>0</v>
      </c>
      <c r="AC979" t="str">
        <f t="shared" ref="AC979:AC1042" si="206">IF(O979 =AA979,W979,"Allot/Xfer IN")</f>
        <v>EX</v>
      </c>
      <c r="AD979" s="74">
        <f t="shared" ref="AD979:AD1042" si="207">IF(O979 =AA979,Y979,-Y979)</f>
        <v>500</v>
      </c>
      <c r="AE979" s="74">
        <f t="shared" si="200"/>
        <v>500</v>
      </c>
      <c r="AF979">
        <v>1</v>
      </c>
      <c r="AG979">
        <v>0</v>
      </c>
      <c r="AH979" s="74">
        <v>0</v>
      </c>
      <c r="AJ979" s="74">
        <f t="shared" ref="AJ979:AJ1042" si="208">SUM(AG979:AI979)</f>
        <v>0</v>
      </c>
      <c r="AK979" s="74">
        <f t="shared" si="202"/>
        <v>500</v>
      </c>
      <c r="AL979" t="str">
        <f t="shared" ref="AL979:AL1042" si="209">IF(AF979&lt;&gt;1,"Y","N")</f>
        <v>N</v>
      </c>
      <c r="AN979" t="s">
        <v>80</v>
      </c>
      <c r="AO979" t="s">
        <v>79</v>
      </c>
      <c r="AP979" t="str">
        <f t="shared" ref="AP979:AP1042" si="210">IF(AL979 ="Y","99",I979)</f>
        <v>92</v>
      </c>
      <c r="AQ979" s="145" t="s">
        <v>1826</v>
      </c>
      <c r="AR979" t="str">
        <f t="shared" ref="AR979:AR1042" si="211">IF(AM979 ="y",AQ979,IF(AG979 &lt;&gt;0,"2-Provision for Compensation Incr","1-Adjusted Base Budget"))</f>
        <v>1-Adjusted Base Budget</v>
      </c>
      <c r="AS979" s="145" t="s">
        <v>1827</v>
      </c>
      <c r="AT979" t="s">
        <v>213</v>
      </c>
      <c r="AV979" t="str">
        <f t="shared" si="205"/>
        <v>VPPF</v>
      </c>
      <c r="AW979" t="str">
        <f t="shared" si="204"/>
        <v>VP AND CHIEF FINANCIAL OFFICER</v>
      </c>
    </row>
    <row r="980" spans="1:49">
      <c r="A980" s="59">
        <v>2018</v>
      </c>
      <c r="B980" t="s">
        <v>137</v>
      </c>
      <c r="C980" t="s">
        <v>814</v>
      </c>
      <c r="D980" t="s">
        <v>815</v>
      </c>
      <c r="E980" t="s">
        <v>816</v>
      </c>
      <c r="F980" t="s">
        <v>827</v>
      </c>
      <c r="G980" t="s">
        <v>828</v>
      </c>
      <c r="H980" t="s">
        <v>815</v>
      </c>
      <c r="I980" s="170" t="s">
        <v>78</v>
      </c>
      <c r="J980" t="s">
        <v>79</v>
      </c>
      <c r="K980" t="s">
        <v>214</v>
      </c>
      <c r="L980" t="s">
        <v>423</v>
      </c>
      <c r="M980" t="s">
        <v>424</v>
      </c>
      <c r="N980" t="s">
        <v>217</v>
      </c>
      <c r="O980" t="s">
        <v>263</v>
      </c>
      <c r="P980" t="s">
        <v>367</v>
      </c>
      <c r="Q980" t="s">
        <v>368</v>
      </c>
      <c r="R980" t="s">
        <v>369</v>
      </c>
      <c r="S980" t="s">
        <v>370</v>
      </c>
      <c r="T980" t="s">
        <v>368</v>
      </c>
      <c r="U980" s="61" t="s">
        <v>371</v>
      </c>
      <c r="V980" t="s">
        <v>249</v>
      </c>
      <c r="W980" t="s">
        <v>263</v>
      </c>
      <c r="X980" s="59">
        <v>200</v>
      </c>
      <c r="Y980" s="59">
        <v>200</v>
      </c>
      <c r="AA980" s="146" t="str">
        <f t="shared" si="201"/>
        <v>EX</v>
      </c>
      <c r="AB980" s="146">
        <f t="shared" si="203"/>
        <v>0</v>
      </c>
      <c r="AC980" t="str">
        <f t="shared" si="206"/>
        <v>EX</v>
      </c>
      <c r="AD980" s="74">
        <f t="shared" si="207"/>
        <v>200</v>
      </c>
      <c r="AE980" s="74">
        <f t="shared" ref="AE980:AE1043" si="212">Y980</f>
        <v>200</v>
      </c>
      <c r="AF980">
        <v>1</v>
      </c>
      <c r="AG980">
        <v>0</v>
      </c>
      <c r="AH980" s="74">
        <v>0</v>
      </c>
      <c r="AJ980" s="74">
        <f t="shared" si="208"/>
        <v>0</v>
      </c>
      <c r="AK980" s="74">
        <f t="shared" si="202"/>
        <v>200</v>
      </c>
      <c r="AL980" t="str">
        <f t="shared" si="209"/>
        <v>N</v>
      </c>
      <c r="AN980" t="s">
        <v>80</v>
      </c>
      <c r="AO980" t="s">
        <v>79</v>
      </c>
      <c r="AP980" t="str">
        <f t="shared" si="210"/>
        <v>92</v>
      </c>
      <c r="AQ980" s="145" t="s">
        <v>1826</v>
      </c>
      <c r="AR980" t="str">
        <f t="shared" si="211"/>
        <v>1-Adjusted Base Budget</v>
      </c>
      <c r="AS980" s="145" t="s">
        <v>1827</v>
      </c>
      <c r="AT980" t="s">
        <v>213</v>
      </c>
      <c r="AV980" t="str">
        <f t="shared" si="205"/>
        <v>VPPF</v>
      </c>
      <c r="AW980" t="str">
        <f t="shared" si="204"/>
        <v>VP AND CHIEF FINANCIAL OFFICER</v>
      </c>
    </row>
    <row r="981" spans="1:49">
      <c r="A981" s="59">
        <v>2018</v>
      </c>
      <c r="B981" t="s">
        <v>137</v>
      </c>
      <c r="C981" t="s">
        <v>814</v>
      </c>
      <c r="D981" t="s">
        <v>815</v>
      </c>
      <c r="E981" t="s">
        <v>816</v>
      </c>
      <c r="F981" t="s">
        <v>228</v>
      </c>
      <c r="H981" t="s">
        <v>815</v>
      </c>
      <c r="I981" s="170" t="s">
        <v>78</v>
      </c>
      <c r="J981" t="s">
        <v>79</v>
      </c>
      <c r="K981" t="s">
        <v>214</v>
      </c>
      <c r="L981" t="s">
        <v>425</v>
      </c>
      <c r="M981" t="s">
        <v>426</v>
      </c>
      <c r="N981" t="s">
        <v>217</v>
      </c>
      <c r="O981" t="s">
        <v>263</v>
      </c>
      <c r="P981" t="s">
        <v>367</v>
      </c>
      <c r="Q981" t="s">
        <v>368</v>
      </c>
      <c r="R981" t="s">
        <v>369</v>
      </c>
      <c r="S981" t="s">
        <v>370</v>
      </c>
      <c r="T981" t="s">
        <v>368</v>
      </c>
      <c r="U981" s="61" t="s">
        <v>371</v>
      </c>
      <c r="V981" t="s">
        <v>249</v>
      </c>
      <c r="W981" t="s">
        <v>263</v>
      </c>
      <c r="X981" s="59">
        <v>3000</v>
      </c>
      <c r="Y981" s="59">
        <v>3000</v>
      </c>
      <c r="AA981" s="146" t="str">
        <f t="shared" si="201"/>
        <v>EX</v>
      </c>
      <c r="AB981" s="146">
        <f t="shared" si="203"/>
        <v>0</v>
      </c>
      <c r="AC981" t="str">
        <f t="shared" si="206"/>
        <v>EX</v>
      </c>
      <c r="AD981" s="74">
        <f t="shared" si="207"/>
        <v>3000</v>
      </c>
      <c r="AE981" s="74">
        <f t="shared" si="212"/>
        <v>3000</v>
      </c>
      <c r="AF981">
        <v>1</v>
      </c>
      <c r="AG981">
        <v>0</v>
      </c>
      <c r="AH981" s="74">
        <v>0</v>
      </c>
      <c r="AJ981" s="74">
        <f t="shared" si="208"/>
        <v>0</v>
      </c>
      <c r="AK981" s="74">
        <f t="shared" si="202"/>
        <v>3000</v>
      </c>
      <c r="AL981" t="str">
        <f t="shared" si="209"/>
        <v>N</v>
      </c>
      <c r="AN981" t="s">
        <v>80</v>
      </c>
      <c r="AO981" t="s">
        <v>79</v>
      </c>
      <c r="AP981" t="str">
        <f t="shared" si="210"/>
        <v>92</v>
      </c>
      <c r="AQ981" s="145" t="s">
        <v>1826</v>
      </c>
      <c r="AR981" t="str">
        <f t="shared" si="211"/>
        <v>1-Adjusted Base Budget</v>
      </c>
      <c r="AS981" s="145" t="s">
        <v>1827</v>
      </c>
      <c r="AT981" t="s">
        <v>213</v>
      </c>
      <c r="AV981" t="str">
        <f t="shared" si="205"/>
        <v>VPPF</v>
      </c>
      <c r="AW981" t="str">
        <f t="shared" si="204"/>
        <v>VP AND CHIEF FINANCIAL OFFICER</v>
      </c>
    </row>
    <row r="982" spans="1:49">
      <c r="A982" s="59">
        <v>2018</v>
      </c>
      <c r="B982" t="s">
        <v>137</v>
      </c>
      <c r="C982" t="s">
        <v>814</v>
      </c>
      <c r="D982" t="s">
        <v>815</v>
      </c>
      <c r="E982" t="s">
        <v>816</v>
      </c>
      <c r="F982" t="s">
        <v>823</v>
      </c>
      <c r="G982" t="s">
        <v>824</v>
      </c>
      <c r="H982" t="s">
        <v>815</v>
      </c>
      <c r="I982" s="170" t="s">
        <v>78</v>
      </c>
      <c r="J982" t="s">
        <v>79</v>
      </c>
      <c r="K982" t="s">
        <v>214</v>
      </c>
      <c r="L982" t="s">
        <v>425</v>
      </c>
      <c r="M982" t="s">
        <v>426</v>
      </c>
      <c r="N982" t="s">
        <v>217</v>
      </c>
      <c r="O982" t="s">
        <v>263</v>
      </c>
      <c r="P982" t="s">
        <v>367</v>
      </c>
      <c r="Q982" t="s">
        <v>368</v>
      </c>
      <c r="R982" t="s">
        <v>369</v>
      </c>
      <c r="S982" t="s">
        <v>370</v>
      </c>
      <c r="T982" t="s">
        <v>368</v>
      </c>
      <c r="U982" s="61" t="s">
        <v>371</v>
      </c>
      <c r="V982" t="s">
        <v>249</v>
      </c>
      <c r="W982" t="s">
        <v>263</v>
      </c>
      <c r="X982" s="59">
        <v>350</v>
      </c>
      <c r="Y982" s="59">
        <v>350</v>
      </c>
      <c r="AA982" s="146" t="str">
        <f t="shared" si="201"/>
        <v>EX</v>
      </c>
      <c r="AB982" s="146">
        <f t="shared" si="203"/>
        <v>0</v>
      </c>
      <c r="AC982" t="str">
        <f t="shared" si="206"/>
        <v>EX</v>
      </c>
      <c r="AD982" s="74">
        <f t="shared" si="207"/>
        <v>350</v>
      </c>
      <c r="AE982" s="74">
        <f t="shared" si="212"/>
        <v>350</v>
      </c>
      <c r="AF982">
        <v>1</v>
      </c>
      <c r="AG982">
        <v>0</v>
      </c>
      <c r="AH982" s="74">
        <v>0</v>
      </c>
      <c r="AJ982" s="74">
        <f t="shared" si="208"/>
        <v>0</v>
      </c>
      <c r="AK982" s="74">
        <f t="shared" si="202"/>
        <v>350</v>
      </c>
      <c r="AL982" t="str">
        <f t="shared" si="209"/>
        <v>N</v>
      </c>
      <c r="AN982" t="s">
        <v>80</v>
      </c>
      <c r="AO982" t="s">
        <v>79</v>
      </c>
      <c r="AP982" t="str">
        <f t="shared" si="210"/>
        <v>92</v>
      </c>
      <c r="AQ982" s="145" t="s">
        <v>1826</v>
      </c>
      <c r="AR982" t="str">
        <f t="shared" si="211"/>
        <v>1-Adjusted Base Budget</v>
      </c>
      <c r="AS982" s="145" t="s">
        <v>1827</v>
      </c>
      <c r="AT982" t="s">
        <v>213</v>
      </c>
      <c r="AV982" t="str">
        <f t="shared" si="205"/>
        <v>VPPF</v>
      </c>
      <c r="AW982" t="str">
        <f t="shared" si="204"/>
        <v>VP AND CHIEF FINANCIAL OFFICER</v>
      </c>
    </row>
    <row r="983" spans="1:49">
      <c r="A983" s="59">
        <v>2018</v>
      </c>
      <c r="B983" t="s">
        <v>137</v>
      </c>
      <c r="C983" t="s">
        <v>814</v>
      </c>
      <c r="D983" t="s">
        <v>815</v>
      </c>
      <c r="E983" t="s">
        <v>816</v>
      </c>
      <c r="F983" t="s">
        <v>817</v>
      </c>
      <c r="G983" t="s">
        <v>818</v>
      </c>
      <c r="H983" t="s">
        <v>815</v>
      </c>
      <c r="I983" s="170" t="s">
        <v>78</v>
      </c>
      <c r="J983" t="s">
        <v>79</v>
      </c>
      <c r="K983" t="s">
        <v>214</v>
      </c>
      <c r="L983" t="s">
        <v>425</v>
      </c>
      <c r="M983" t="s">
        <v>426</v>
      </c>
      <c r="N983" t="s">
        <v>217</v>
      </c>
      <c r="O983" t="s">
        <v>263</v>
      </c>
      <c r="P983" t="s">
        <v>367</v>
      </c>
      <c r="Q983" t="s">
        <v>368</v>
      </c>
      <c r="R983" t="s">
        <v>369</v>
      </c>
      <c r="S983" t="s">
        <v>370</v>
      </c>
      <c r="T983" t="s">
        <v>368</v>
      </c>
      <c r="U983" s="61" t="s">
        <v>371</v>
      </c>
      <c r="V983" t="s">
        <v>249</v>
      </c>
      <c r="W983" t="s">
        <v>263</v>
      </c>
      <c r="X983" s="59">
        <v>19357</v>
      </c>
      <c r="Y983" s="59">
        <v>19357</v>
      </c>
      <c r="AA983" s="146" t="str">
        <f t="shared" si="201"/>
        <v>EX</v>
      </c>
      <c r="AB983" s="146">
        <f t="shared" si="203"/>
        <v>0</v>
      </c>
      <c r="AC983" t="str">
        <f t="shared" si="206"/>
        <v>EX</v>
      </c>
      <c r="AD983" s="74">
        <f t="shared" si="207"/>
        <v>19357</v>
      </c>
      <c r="AE983" s="74">
        <f t="shared" si="212"/>
        <v>19357</v>
      </c>
      <c r="AF983">
        <v>1</v>
      </c>
      <c r="AG983">
        <v>0</v>
      </c>
      <c r="AH983" s="74">
        <v>0</v>
      </c>
      <c r="AJ983" s="74">
        <f t="shared" si="208"/>
        <v>0</v>
      </c>
      <c r="AK983" s="74">
        <f t="shared" si="202"/>
        <v>19357</v>
      </c>
      <c r="AL983" t="str">
        <f t="shared" si="209"/>
        <v>N</v>
      </c>
      <c r="AN983" t="s">
        <v>80</v>
      </c>
      <c r="AO983" t="s">
        <v>79</v>
      </c>
      <c r="AP983" t="str">
        <f t="shared" si="210"/>
        <v>92</v>
      </c>
      <c r="AQ983" s="145" t="s">
        <v>1826</v>
      </c>
      <c r="AR983" t="str">
        <f t="shared" si="211"/>
        <v>1-Adjusted Base Budget</v>
      </c>
      <c r="AS983" s="145" t="s">
        <v>1827</v>
      </c>
      <c r="AT983" t="s">
        <v>213</v>
      </c>
      <c r="AV983" t="str">
        <f t="shared" si="205"/>
        <v>VPPF</v>
      </c>
      <c r="AW983" t="str">
        <f t="shared" si="204"/>
        <v>VP AND CHIEF FINANCIAL OFFICER</v>
      </c>
    </row>
    <row r="984" spans="1:49">
      <c r="A984" s="59">
        <v>2018</v>
      </c>
      <c r="B984" t="s">
        <v>137</v>
      </c>
      <c r="C984" t="s">
        <v>814</v>
      </c>
      <c r="D984" t="s">
        <v>815</v>
      </c>
      <c r="E984" t="s">
        <v>816</v>
      </c>
      <c r="F984" t="s">
        <v>825</v>
      </c>
      <c r="G984" t="s">
        <v>826</v>
      </c>
      <c r="H984" t="s">
        <v>815</v>
      </c>
      <c r="I984" s="170" t="s">
        <v>78</v>
      </c>
      <c r="J984" t="s">
        <v>79</v>
      </c>
      <c r="K984" t="s">
        <v>214</v>
      </c>
      <c r="L984" t="s">
        <v>425</v>
      </c>
      <c r="M984" t="s">
        <v>426</v>
      </c>
      <c r="N984" t="s">
        <v>217</v>
      </c>
      <c r="O984" t="s">
        <v>263</v>
      </c>
      <c r="P984" t="s">
        <v>367</v>
      </c>
      <c r="Q984" t="s">
        <v>368</v>
      </c>
      <c r="R984" t="s">
        <v>369</v>
      </c>
      <c r="S984" t="s">
        <v>370</v>
      </c>
      <c r="T984" t="s">
        <v>368</v>
      </c>
      <c r="U984" s="61" t="s">
        <v>371</v>
      </c>
      <c r="V984" t="s">
        <v>249</v>
      </c>
      <c r="W984" t="s">
        <v>263</v>
      </c>
      <c r="X984" s="59">
        <v>2500</v>
      </c>
      <c r="Y984" s="59">
        <v>2500</v>
      </c>
      <c r="AA984" s="146" t="str">
        <f t="shared" si="201"/>
        <v>EX</v>
      </c>
      <c r="AB984" s="146">
        <f t="shared" si="203"/>
        <v>0</v>
      </c>
      <c r="AC984" t="str">
        <f t="shared" si="206"/>
        <v>EX</v>
      </c>
      <c r="AD984" s="74">
        <f t="shared" si="207"/>
        <v>2500</v>
      </c>
      <c r="AE984" s="74">
        <f t="shared" si="212"/>
        <v>2500</v>
      </c>
      <c r="AF984">
        <v>1</v>
      </c>
      <c r="AG984">
        <v>0</v>
      </c>
      <c r="AH984" s="74">
        <v>0</v>
      </c>
      <c r="AJ984" s="74">
        <f t="shared" si="208"/>
        <v>0</v>
      </c>
      <c r="AK984" s="74">
        <f t="shared" si="202"/>
        <v>2500</v>
      </c>
      <c r="AL984" t="str">
        <f t="shared" si="209"/>
        <v>N</v>
      </c>
      <c r="AN984" t="s">
        <v>80</v>
      </c>
      <c r="AO984" t="s">
        <v>79</v>
      </c>
      <c r="AP984" t="str">
        <f t="shared" si="210"/>
        <v>92</v>
      </c>
      <c r="AQ984" s="145" t="s">
        <v>1826</v>
      </c>
      <c r="AR984" t="str">
        <f t="shared" si="211"/>
        <v>1-Adjusted Base Budget</v>
      </c>
      <c r="AS984" s="145" t="s">
        <v>1827</v>
      </c>
      <c r="AT984" t="s">
        <v>213</v>
      </c>
      <c r="AV984" t="str">
        <f t="shared" si="205"/>
        <v>VPPF</v>
      </c>
      <c r="AW984" t="str">
        <f t="shared" si="204"/>
        <v>VP AND CHIEF FINANCIAL OFFICER</v>
      </c>
    </row>
    <row r="985" spans="1:49">
      <c r="A985" s="59">
        <v>2018</v>
      </c>
      <c r="B985" t="s">
        <v>137</v>
      </c>
      <c r="C985" t="s">
        <v>814</v>
      </c>
      <c r="D985" t="s">
        <v>815</v>
      </c>
      <c r="E985" t="s">
        <v>816</v>
      </c>
      <c r="F985" t="s">
        <v>827</v>
      </c>
      <c r="G985" t="s">
        <v>828</v>
      </c>
      <c r="H985" t="s">
        <v>815</v>
      </c>
      <c r="I985" s="170" t="s">
        <v>78</v>
      </c>
      <c r="J985" t="s">
        <v>79</v>
      </c>
      <c r="K985" t="s">
        <v>214</v>
      </c>
      <c r="L985" t="s">
        <v>425</v>
      </c>
      <c r="M985" t="s">
        <v>426</v>
      </c>
      <c r="N985" t="s">
        <v>217</v>
      </c>
      <c r="O985" t="s">
        <v>263</v>
      </c>
      <c r="P985" t="s">
        <v>367</v>
      </c>
      <c r="Q985" t="s">
        <v>368</v>
      </c>
      <c r="R985" t="s">
        <v>369</v>
      </c>
      <c r="S985" t="s">
        <v>370</v>
      </c>
      <c r="T985" t="s">
        <v>368</v>
      </c>
      <c r="U985" s="61" t="s">
        <v>371</v>
      </c>
      <c r="V985" t="s">
        <v>249</v>
      </c>
      <c r="W985" t="s">
        <v>263</v>
      </c>
      <c r="X985" s="59">
        <v>2250</v>
      </c>
      <c r="Y985" s="59">
        <v>848</v>
      </c>
      <c r="AA985" s="146" t="str">
        <f t="shared" si="201"/>
        <v>EX</v>
      </c>
      <c r="AB985" s="146">
        <f t="shared" si="203"/>
        <v>0</v>
      </c>
      <c r="AC985" t="str">
        <f t="shared" si="206"/>
        <v>EX</v>
      </c>
      <c r="AD985" s="74">
        <f t="shared" si="207"/>
        <v>848</v>
      </c>
      <c r="AE985" s="74">
        <f t="shared" si="212"/>
        <v>848</v>
      </c>
      <c r="AF985">
        <v>1</v>
      </c>
      <c r="AG985">
        <v>0</v>
      </c>
      <c r="AH985" s="74">
        <v>0</v>
      </c>
      <c r="AJ985" s="74">
        <f t="shared" si="208"/>
        <v>0</v>
      </c>
      <c r="AK985" s="74">
        <f t="shared" si="202"/>
        <v>848</v>
      </c>
      <c r="AL985" t="str">
        <f t="shared" si="209"/>
        <v>N</v>
      </c>
      <c r="AN985" t="s">
        <v>80</v>
      </c>
      <c r="AO985" t="s">
        <v>79</v>
      </c>
      <c r="AP985" t="str">
        <f t="shared" si="210"/>
        <v>92</v>
      </c>
      <c r="AQ985" s="145" t="s">
        <v>1826</v>
      </c>
      <c r="AR985" t="str">
        <f t="shared" si="211"/>
        <v>1-Adjusted Base Budget</v>
      </c>
      <c r="AS985" s="145" t="s">
        <v>1827</v>
      </c>
      <c r="AT985" t="s">
        <v>213</v>
      </c>
      <c r="AV985" t="str">
        <f t="shared" si="205"/>
        <v>VPPF</v>
      </c>
      <c r="AW985" t="str">
        <f t="shared" si="204"/>
        <v>VP AND CHIEF FINANCIAL OFFICER</v>
      </c>
    </row>
    <row r="986" spans="1:49">
      <c r="A986" s="59">
        <v>2018</v>
      </c>
      <c r="B986" t="s">
        <v>137</v>
      </c>
      <c r="C986" t="s">
        <v>814</v>
      </c>
      <c r="D986" t="s">
        <v>815</v>
      </c>
      <c r="E986" t="s">
        <v>816</v>
      </c>
      <c r="F986" t="s">
        <v>831</v>
      </c>
      <c r="G986" t="s">
        <v>832</v>
      </c>
      <c r="H986" t="s">
        <v>815</v>
      </c>
      <c r="I986" s="170" t="s">
        <v>78</v>
      </c>
      <c r="J986" t="s">
        <v>79</v>
      </c>
      <c r="K986" t="s">
        <v>214</v>
      </c>
      <c r="L986" t="s">
        <v>425</v>
      </c>
      <c r="M986" t="s">
        <v>426</v>
      </c>
      <c r="N986" t="s">
        <v>217</v>
      </c>
      <c r="O986" t="s">
        <v>263</v>
      </c>
      <c r="P986" t="s">
        <v>367</v>
      </c>
      <c r="Q986" t="s">
        <v>368</v>
      </c>
      <c r="R986" t="s">
        <v>369</v>
      </c>
      <c r="S986" t="s">
        <v>370</v>
      </c>
      <c r="T986" t="s">
        <v>368</v>
      </c>
      <c r="U986" s="61" t="s">
        <v>371</v>
      </c>
      <c r="V986" t="s">
        <v>249</v>
      </c>
      <c r="W986" t="s">
        <v>263</v>
      </c>
      <c r="X986" s="59">
        <v>2000</v>
      </c>
      <c r="Y986" s="59">
        <v>2000</v>
      </c>
      <c r="AA986" s="146" t="str">
        <f t="shared" si="201"/>
        <v>EX</v>
      </c>
      <c r="AB986" s="146">
        <f t="shared" si="203"/>
        <v>0</v>
      </c>
      <c r="AC986" t="str">
        <f t="shared" si="206"/>
        <v>EX</v>
      </c>
      <c r="AD986" s="74">
        <f t="shared" si="207"/>
        <v>2000</v>
      </c>
      <c r="AE986" s="74">
        <f t="shared" si="212"/>
        <v>2000</v>
      </c>
      <c r="AF986">
        <v>1</v>
      </c>
      <c r="AG986">
        <v>0</v>
      </c>
      <c r="AH986" s="74">
        <v>0</v>
      </c>
      <c r="AJ986" s="74">
        <f t="shared" si="208"/>
        <v>0</v>
      </c>
      <c r="AK986" s="74">
        <f t="shared" si="202"/>
        <v>2000</v>
      </c>
      <c r="AL986" t="str">
        <f t="shared" si="209"/>
        <v>N</v>
      </c>
      <c r="AN986" t="s">
        <v>80</v>
      </c>
      <c r="AO986" t="s">
        <v>79</v>
      </c>
      <c r="AP986" t="str">
        <f t="shared" si="210"/>
        <v>92</v>
      </c>
      <c r="AQ986" s="145" t="s">
        <v>1826</v>
      </c>
      <c r="AR986" t="str">
        <f t="shared" si="211"/>
        <v>1-Adjusted Base Budget</v>
      </c>
      <c r="AS986" s="145" t="s">
        <v>1827</v>
      </c>
      <c r="AT986" t="s">
        <v>213</v>
      </c>
      <c r="AV986" t="str">
        <f t="shared" si="205"/>
        <v>VPPF</v>
      </c>
      <c r="AW986" t="str">
        <f t="shared" si="204"/>
        <v>VP AND CHIEF FINANCIAL OFFICER</v>
      </c>
    </row>
    <row r="987" spans="1:49">
      <c r="A987" s="59">
        <v>2018</v>
      </c>
      <c r="B987" t="s">
        <v>137</v>
      </c>
      <c r="C987" t="s">
        <v>814</v>
      </c>
      <c r="D987" t="s">
        <v>815</v>
      </c>
      <c r="E987" t="s">
        <v>816</v>
      </c>
      <c r="F987" t="s">
        <v>228</v>
      </c>
      <c r="H987" t="s">
        <v>815</v>
      </c>
      <c r="I987" s="170" t="s">
        <v>78</v>
      </c>
      <c r="J987" t="s">
        <v>79</v>
      </c>
      <c r="K987" t="s">
        <v>214</v>
      </c>
      <c r="L987" t="s">
        <v>267</v>
      </c>
      <c r="M987" t="s">
        <v>268</v>
      </c>
      <c r="N987" t="s">
        <v>217</v>
      </c>
      <c r="O987" t="s">
        <v>263</v>
      </c>
      <c r="P987" t="s">
        <v>269</v>
      </c>
      <c r="Q987" t="s">
        <v>270</v>
      </c>
      <c r="R987" t="s">
        <v>271</v>
      </c>
      <c r="S987" t="s">
        <v>272</v>
      </c>
      <c r="T987" t="s">
        <v>270</v>
      </c>
      <c r="U987" s="61" t="s">
        <v>273</v>
      </c>
      <c r="V987" t="s">
        <v>249</v>
      </c>
      <c r="W987" t="s">
        <v>263</v>
      </c>
      <c r="X987" s="59">
        <v>363</v>
      </c>
      <c r="Y987" s="59">
        <v>12314</v>
      </c>
      <c r="AA987" s="146" t="str">
        <f t="shared" si="201"/>
        <v>EX</v>
      </c>
      <c r="AB987" s="146">
        <f t="shared" si="203"/>
        <v>0</v>
      </c>
      <c r="AC987" t="str">
        <f t="shared" si="206"/>
        <v>EX</v>
      </c>
      <c r="AD987" s="74">
        <f t="shared" si="207"/>
        <v>12314</v>
      </c>
      <c r="AE987" s="74">
        <f t="shared" si="212"/>
        <v>12314</v>
      </c>
      <c r="AF987">
        <v>1</v>
      </c>
      <c r="AG987">
        <v>0</v>
      </c>
      <c r="AH987" s="74">
        <v>0</v>
      </c>
      <c r="AJ987" s="74">
        <f t="shared" si="208"/>
        <v>0</v>
      </c>
      <c r="AK987" s="74">
        <f t="shared" si="202"/>
        <v>12314</v>
      </c>
      <c r="AL987" t="str">
        <f t="shared" si="209"/>
        <v>N</v>
      </c>
      <c r="AN987" t="s">
        <v>80</v>
      </c>
      <c r="AO987" t="s">
        <v>79</v>
      </c>
      <c r="AP987" t="str">
        <f t="shared" si="210"/>
        <v>92</v>
      </c>
      <c r="AQ987" s="145" t="s">
        <v>1826</v>
      </c>
      <c r="AR987" t="str">
        <f t="shared" si="211"/>
        <v>1-Adjusted Base Budget</v>
      </c>
      <c r="AS987" s="145" t="s">
        <v>1827</v>
      </c>
      <c r="AT987" t="s">
        <v>213</v>
      </c>
      <c r="AV987" t="str">
        <f t="shared" si="205"/>
        <v>VPPF</v>
      </c>
      <c r="AW987" t="str">
        <f t="shared" si="204"/>
        <v>VP AND CHIEF FINANCIAL OFFICER</v>
      </c>
    </row>
    <row r="988" spans="1:49">
      <c r="A988" s="59">
        <v>2018</v>
      </c>
      <c r="B988" t="s">
        <v>137</v>
      </c>
      <c r="C988" t="s">
        <v>814</v>
      </c>
      <c r="D988" t="s">
        <v>815</v>
      </c>
      <c r="E988" t="s">
        <v>816</v>
      </c>
      <c r="F988" t="s">
        <v>817</v>
      </c>
      <c r="G988" t="s">
        <v>818</v>
      </c>
      <c r="H988" t="s">
        <v>815</v>
      </c>
      <c r="I988" s="170" t="s">
        <v>78</v>
      </c>
      <c r="J988" t="s">
        <v>79</v>
      </c>
      <c r="K988" t="s">
        <v>214</v>
      </c>
      <c r="L988" t="s">
        <v>267</v>
      </c>
      <c r="M988" t="s">
        <v>268</v>
      </c>
      <c r="N988" t="s">
        <v>217</v>
      </c>
      <c r="O988" t="s">
        <v>263</v>
      </c>
      <c r="P988" t="s">
        <v>269</v>
      </c>
      <c r="Q988" t="s">
        <v>270</v>
      </c>
      <c r="R988" t="s">
        <v>271</v>
      </c>
      <c r="S988" t="s">
        <v>272</v>
      </c>
      <c r="T988" t="s">
        <v>270</v>
      </c>
      <c r="U988" s="61" t="s">
        <v>273</v>
      </c>
      <c r="V988" t="s">
        <v>249</v>
      </c>
      <c r="W988" t="s">
        <v>263</v>
      </c>
      <c r="X988" s="59">
        <v>-3</v>
      </c>
      <c r="Y988" s="59">
        <v>-3</v>
      </c>
      <c r="AA988" s="146" t="str">
        <f t="shared" si="201"/>
        <v>EX</v>
      </c>
      <c r="AB988" s="146">
        <f t="shared" si="203"/>
        <v>0</v>
      </c>
      <c r="AC988" t="str">
        <f t="shared" si="206"/>
        <v>EX</v>
      </c>
      <c r="AD988" s="74">
        <f t="shared" si="207"/>
        <v>-3</v>
      </c>
      <c r="AE988" s="74">
        <f t="shared" si="212"/>
        <v>-3</v>
      </c>
      <c r="AF988">
        <v>1</v>
      </c>
      <c r="AG988">
        <v>0</v>
      </c>
      <c r="AH988" s="74">
        <v>0</v>
      </c>
      <c r="AJ988" s="74">
        <f t="shared" si="208"/>
        <v>0</v>
      </c>
      <c r="AK988" s="74">
        <f t="shared" si="202"/>
        <v>-3</v>
      </c>
      <c r="AL988" t="str">
        <f t="shared" si="209"/>
        <v>N</v>
      </c>
      <c r="AN988" t="s">
        <v>80</v>
      </c>
      <c r="AO988" t="s">
        <v>79</v>
      </c>
      <c r="AP988" t="str">
        <f t="shared" si="210"/>
        <v>92</v>
      </c>
      <c r="AQ988" s="145" t="s">
        <v>1826</v>
      </c>
      <c r="AR988" t="str">
        <f t="shared" si="211"/>
        <v>1-Adjusted Base Budget</v>
      </c>
      <c r="AS988" s="145" t="s">
        <v>1827</v>
      </c>
      <c r="AT988" t="s">
        <v>213</v>
      </c>
      <c r="AV988" t="str">
        <f t="shared" si="205"/>
        <v>VPPF</v>
      </c>
      <c r="AW988" t="str">
        <f t="shared" si="204"/>
        <v>VP AND CHIEF FINANCIAL OFFICER</v>
      </c>
    </row>
    <row r="989" spans="1:49">
      <c r="A989" s="59">
        <v>2018</v>
      </c>
      <c r="B989" t="s">
        <v>137</v>
      </c>
      <c r="C989" t="s">
        <v>814</v>
      </c>
      <c r="D989" t="s">
        <v>815</v>
      </c>
      <c r="E989" t="s">
        <v>816</v>
      </c>
      <c r="F989" t="s">
        <v>825</v>
      </c>
      <c r="G989" t="s">
        <v>826</v>
      </c>
      <c r="H989" t="s">
        <v>815</v>
      </c>
      <c r="I989" s="170" t="s">
        <v>78</v>
      </c>
      <c r="J989" t="s">
        <v>79</v>
      </c>
      <c r="K989" t="s">
        <v>214</v>
      </c>
      <c r="L989" t="s">
        <v>267</v>
      </c>
      <c r="M989" t="s">
        <v>268</v>
      </c>
      <c r="N989" t="s">
        <v>217</v>
      </c>
      <c r="O989" t="s">
        <v>263</v>
      </c>
      <c r="P989" t="s">
        <v>269</v>
      </c>
      <c r="Q989" t="s">
        <v>270</v>
      </c>
      <c r="R989" t="s">
        <v>271</v>
      </c>
      <c r="S989" t="s">
        <v>272</v>
      </c>
      <c r="T989" t="s">
        <v>270</v>
      </c>
      <c r="U989" s="61" t="s">
        <v>273</v>
      </c>
      <c r="V989" t="s">
        <v>249</v>
      </c>
      <c r="W989" t="s">
        <v>263</v>
      </c>
      <c r="X989" s="59">
        <v>2</v>
      </c>
      <c r="Y989" s="59">
        <v>2</v>
      </c>
      <c r="AA989" s="146" t="str">
        <f t="shared" si="201"/>
        <v>EX</v>
      </c>
      <c r="AB989" s="146">
        <f t="shared" si="203"/>
        <v>0</v>
      </c>
      <c r="AC989" t="str">
        <f t="shared" si="206"/>
        <v>EX</v>
      </c>
      <c r="AD989" s="74">
        <f t="shared" si="207"/>
        <v>2</v>
      </c>
      <c r="AE989" s="74">
        <f t="shared" si="212"/>
        <v>2</v>
      </c>
      <c r="AF989">
        <v>1</v>
      </c>
      <c r="AG989">
        <v>0</v>
      </c>
      <c r="AH989" s="74">
        <v>0</v>
      </c>
      <c r="AJ989" s="74">
        <f t="shared" si="208"/>
        <v>0</v>
      </c>
      <c r="AK989" s="74">
        <f t="shared" si="202"/>
        <v>2</v>
      </c>
      <c r="AL989" t="str">
        <f t="shared" si="209"/>
        <v>N</v>
      </c>
      <c r="AN989" t="s">
        <v>80</v>
      </c>
      <c r="AO989" t="s">
        <v>79</v>
      </c>
      <c r="AP989" t="str">
        <f t="shared" si="210"/>
        <v>92</v>
      </c>
      <c r="AQ989" s="145" t="s">
        <v>1826</v>
      </c>
      <c r="AR989" t="str">
        <f t="shared" si="211"/>
        <v>1-Adjusted Base Budget</v>
      </c>
      <c r="AS989" s="145" t="s">
        <v>1827</v>
      </c>
      <c r="AT989" t="s">
        <v>213</v>
      </c>
      <c r="AV989" t="str">
        <f t="shared" si="205"/>
        <v>VPPF</v>
      </c>
      <c r="AW989" t="str">
        <f t="shared" si="204"/>
        <v>VP AND CHIEF FINANCIAL OFFICER</v>
      </c>
    </row>
    <row r="990" spans="1:49">
      <c r="A990" s="59">
        <v>2018</v>
      </c>
      <c r="B990" t="s">
        <v>137</v>
      </c>
      <c r="C990" t="s">
        <v>814</v>
      </c>
      <c r="D990" t="s">
        <v>815</v>
      </c>
      <c r="E990" t="s">
        <v>816</v>
      </c>
      <c r="F990" t="s">
        <v>228</v>
      </c>
      <c r="H990" t="s">
        <v>815</v>
      </c>
      <c r="I990" s="170" t="s">
        <v>78</v>
      </c>
      <c r="J990" t="s">
        <v>79</v>
      </c>
      <c r="K990" t="s">
        <v>214</v>
      </c>
      <c r="L990" t="s">
        <v>267</v>
      </c>
      <c r="M990" t="s">
        <v>268</v>
      </c>
      <c r="N990" t="s">
        <v>838</v>
      </c>
      <c r="O990" t="s">
        <v>263</v>
      </c>
      <c r="P990" t="s">
        <v>269</v>
      </c>
      <c r="Q990" t="s">
        <v>270</v>
      </c>
      <c r="R990" t="s">
        <v>271</v>
      </c>
      <c r="S990" t="s">
        <v>272</v>
      </c>
      <c r="T990" t="s">
        <v>270</v>
      </c>
      <c r="U990" s="61" t="s">
        <v>273</v>
      </c>
      <c r="V990" t="s">
        <v>249</v>
      </c>
      <c r="W990" t="s">
        <v>263</v>
      </c>
      <c r="X990" s="59">
        <v>-125000</v>
      </c>
      <c r="Y990" s="59">
        <v>-125000</v>
      </c>
      <c r="AA990" s="146" t="str">
        <f t="shared" si="201"/>
        <v>EX</v>
      </c>
      <c r="AB990" s="146">
        <f t="shared" si="203"/>
        <v>0</v>
      </c>
      <c r="AC990" t="str">
        <f t="shared" si="206"/>
        <v>EX</v>
      </c>
      <c r="AD990" s="74">
        <f t="shared" si="207"/>
        <v>-125000</v>
      </c>
      <c r="AE990" s="74">
        <f t="shared" si="212"/>
        <v>-125000</v>
      </c>
      <c r="AF990">
        <v>1</v>
      </c>
      <c r="AG990">
        <v>0</v>
      </c>
      <c r="AH990" s="74">
        <v>0</v>
      </c>
      <c r="AJ990" s="74">
        <f t="shared" si="208"/>
        <v>0</v>
      </c>
      <c r="AK990" s="74">
        <f t="shared" si="202"/>
        <v>-125000</v>
      </c>
      <c r="AL990" t="str">
        <f t="shared" si="209"/>
        <v>N</v>
      </c>
      <c r="AN990" t="s">
        <v>80</v>
      </c>
      <c r="AO990" t="s">
        <v>79</v>
      </c>
      <c r="AP990" t="str">
        <f t="shared" si="210"/>
        <v>92</v>
      </c>
      <c r="AQ990" s="145" t="s">
        <v>1826</v>
      </c>
      <c r="AR990" t="str">
        <f t="shared" si="211"/>
        <v>1-Adjusted Base Budget</v>
      </c>
      <c r="AS990" s="145" t="s">
        <v>1827</v>
      </c>
      <c r="AT990" t="s">
        <v>213</v>
      </c>
      <c r="AV990" t="str">
        <f t="shared" si="205"/>
        <v>VPPF</v>
      </c>
      <c r="AW990" t="str">
        <f t="shared" si="204"/>
        <v>VP AND CHIEF FINANCIAL OFFICER</v>
      </c>
    </row>
    <row r="991" spans="1:49">
      <c r="A991" s="59">
        <v>2018</v>
      </c>
      <c r="B991" t="s">
        <v>137</v>
      </c>
      <c r="C991" t="s">
        <v>814</v>
      </c>
      <c r="D991" t="s">
        <v>815</v>
      </c>
      <c r="E991" t="s">
        <v>816</v>
      </c>
      <c r="F991" t="s">
        <v>228</v>
      </c>
      <c r="H991" t="s">
        <v>815</v>
      </c>
      <c r="I991" s="170" t="s">
        <v>78</v>
      </c>
      <c r="J991" t="s">
        <v>79</v>
      </c>
      <c r="K991" t="s">
        <v>214</v>
      </c>
      <c r="L991" t="s">
        <v>315</v>
      </c>
      <c r="M991" t="s">
        <v>316</v>
      </c>
      <c r="N991" t="s">
        <v>217</v>
      </c>
      <c r="O991" t="s">
        <v>263</v>
      </c>
      <c r="P991" t="s">
        <v>317</v>
      </c>
      <c r="Q991" t="s">
        <v>318</v>
      </c>
      <c r="R991" t="s">
        <v>319</v>
      </c>
      <c r="S991" t="s">
        <v>281</v>
      </c>
      <c r="T991" t="s">
        <v>282</v>
      </c>
      <c r="U991" s="61" t="s">
        <v>283</v>
      </c>
      <c r="V991" t="s">
        <v>249</v>
      </c>
      <c r="W991" t="s">
        <v>219</v>
      </c>
      <c r="X991" s="59">
        <v>610495</v>
      </c>
      <c r="Y991" s="59">
        <v>610495</v>
      </c>
      <c r="AA991" s="146" t="str">
        <f t="shared" si="201"/>
        <v>IN</v>
      </c>
      <c r="AB991" s="146" t="str">
        <f t="shared" si="203"/>
        <v>10cr</v>
      </c>
      <c r="AC991" t="str">
        <f t="shared" si="206"/>
        <v>Allot/Xfer IN</v>
      </c>
      <c r="AD991" s="74">
        <f t="shared" si="207"/>
        <v>-610495</v>
      </c>
      <c r="AE991" s="74">
        <f t="shared" si="212"/>
        <v>610495</v>
      </c>
      <c r="AF991">
        <v>1</v>
      </c>
      <c r="AG991">
        <v>0</v>
      </c>
      <c r="AH991" s="74">
        <v>0</v>
      </c>
      <c r="AJ991" s="74">
        <f t="shared" si="208"/>
        <v>0</v>
      </c>
      <c r="AK991" s="74">
        <f t="shared" si="202"/>
        <v>610495</v>
      </c>
      <c r="AL991" t="str">
        <f t="shared" si="209"/>
        <v>N</v>
      </c>
      <c r="AN991" t="s">
        <v>80</v>
      </c>
      <c r="AO991" t="s">
        <v>79</v>
      </c>
      <c r="AP991" t="str">
        <f t="shared" si="210"/>
        <v>92</v>
      </c>
      <c r="AQ991" s="145" t="s">
        <v>1826</v>
      </c>
      <c r="AR991" t="str">
        <f t="shared" si="211"/>
        <v>1-Adjusted Base Budget</v>
      </c>
      <c r="AS991" s="145" t="s">
        <v>1827</v>
      </c>
      <c r="AT991" t="s">
        <v>213</v>
      </c>
      <c r="AV991" t="str">
        <f t="shared" si="205"/>
        <v>VPPF</v>
      </c>
      <c r="AW991" t="str">
        <f t="shared" si="204"/>
        <v>VP AND CHIEF FINANCIAL OFFICER</v>
      </c>
    </row>
    <row r="992" spans="1:49">
      <c r="A992" s="59">
        <v>2018</v>
      </c>
      <c r="B992" t="s">
        <v>137</v>
      </c>
      <c r="C992" t="s">
        <v>814</v>
      </c>
      <c r="D992" t="s">
        <v>815</v>
      </c>
      <c r="E992" t="s">
        <v>816</v>
      </c>
      <c r="F992" t="s">
        <v>228</v>
      </c>
      <c r="H992" t="s">
        <v>815</v>
      </c>
      <c r="I992" s="170" t="s">
        <v>78</v>
      </c>
      <c r="J992" t="s">
        <v>79</v>
      </c>
      <c r="K992" t="s">
        <v>214</v>
      </c>
      <c r="L992" t="s">
        <v>574</v>
      </c>
      <c r="M992" t="s">
        <v>575</v>
      </c>
      <c r="N992" t="s">
        <v>576</v>
      </c>
      <c r="O992" t="s">
        <v>263</v>
      </c>
      <c r="P992" t="s">
        <v>379</v>
      </c>
      <c r="Q992" t="s">
        <v>379</v>
      </c>
      <c r="R992" t="s">
        <v>380</v>
      </c>
      <c r="S992" t="s">
        <v>264</v>
      </c>
      <c r="T992" t="s">
        <v>265</v>
      </c>
      <c r="U992" s="61" t="s">
        <v>266</v>
      </c>
      <c r="V992" t="s">
        <v>249</v>
      </c>
      <c r="W992" t="s">
        <v>263</v>
      </c>
      <c r="X992" s="59">
        <v>25914</v>
      </c>
      <c r="Y992" s="59">
        <v>25914</v>
      </c>
      <c r="AA992" s="146" t="str">
        <f t="shared" si="201"/>
        <v>EX</v>
      </c>
      <c r="AB992" s="146">
        <f t="shared" si="203"/>
        <v>0</v>
      </c>
      <c r="AC992" t="str">
        <f t="shared" si="206"/>
        <v>EX</v>
      </c>
      <c r="AD992" s="74">
        <f t="shared" si="207"/>
        <v>25914</v>
      </c>
      <c r="AE992" s="74">
        <f t="shared" si="212"/>
        <v>25914</v>
      </c>
      <c r="AF992">
        <v>1</v>
      </c>
      <c r="AG992">
        <v>0</v>
      </c>
      <c r="AH992" s="74">
        <v>0</v>
      </c>
      <c r="AJ992" s="74">
        <f t="shared" si="208"/>
        <v>0</v>
      </c>
      <c r="AK992" s="74">
        <f t="shared" si="202"/>
        <v>25914</v>
      </c>
      <c r="AL992" t="str">
        <f t="shared" si="209"/>
        <v>N</v>
      </c>
      <c r="AN992" t="s">
        <v>80</v>
      </c>
      <c r="AO992" t="s">
        <v>79</v>
      </c>
      <c r="AP992" t="str">
        <f t="shared" si="210"/>
        <v>92</v>
      </c>
      <c r="AQ992" s="145" t="s">
        <v>1826</v>
      </c>
      <c r="AR992" t="str">
        <f t="shared" si="211"/>
        <v>1-Adjusted Base Budget</v>
      </c>
      <c r="AS992" s="145" t="s">
        <v>1827</v>
      </c>
      <c r="AT992" t="s">
        <v>213</v>
      </c>
      <c r="AV992" t="str">
        <f t="shared" si="205"/>
        <v>VPPF</v>
      </c>
      <c r="AW992" t="str">
        <f t="shared" si="204"/>
        <v>VP AND CHIEF FINANCIAL OFFICER</v>
      </c>
    </row>
    <row r="993" spans="1:49">
      <c r="A993" s="59">
        <v>2018</v>
      </c>
      <c r="B993" t="s">
        <v>137</v>
      </c>
      <c r="C993" t="s">
        <v>814</v>
      </c>
      <c r="D993" t="s">
        <v>815</v>
      </c>
      <c r="E993" t="s">
        <v>816</v>
      </c>
      <c r="F993" t="s">
        <v>228</v>
      </c>
      <c r="H993" t="s">
        <v>815</v>
      </c>
      <c r="I993" s="170" t="s">
        <v>78</v>
      </c>
      <c r="J993" t="s">
        <v>79</v>
      </c>
      <c r="K993" t="s">
        <v>214</v>
      </c>
      <c r="L993" t="s">
        <v>839</v>
      </c>
      <c r="M993" t="s">
        <v>840</v>
      </c>
      <c r="N993" t="s">
        <v>217</v>
      </c>
      <c r="O993" t="s">
        <v>263</v>
      </c>
      <c r="P993" t="s">
        <v>841</v>
      </c>
      <c r="Q993" t="s">
        <v>842</v>
      </c>
      <c r="R993" t="s">
        <v>843</v>
      </c>
      <c r="S993" t="s">
        <v>281</v>
      </c>
      <c r="T993" t="s">
        <v>282</v>
      </c>
      <c r="U993" s="61" t="s">
        <v>283</v>
      </c>
      <c r="V993" t="s">
        <v>249</v>
      </c>
      <c r="W993" t="s">
        <v>263</v>
      </c>
      <c r="X993" s="59">
        <v>125000</v>
      </c>
      <c r="Y993" s="59">
        <v>125000</v>
      </c>
      <c r="AA993" s="146" t="str">
        <f t="shared" si="201"/>
        <v>EX</v>
      </c>
      <c r="AB993" s="146">
        <f t="shared" si="203"/>
        <v>0</v>
      </c>
      <c r="AC993" t="str">
        <f t="shared" si="206"/>
        <v>EX</v>
      </c>
      <c r="AD993" s="74">
        <f t="shared" si="207"/>
        <v>125000</v>
      </c>
      <c r="AE993" s="74">
        <f t="shared" si="212"/>
        <v>125000</v>
      </c>
      <c r="AF993">
        <v>1</v>
      </c>
      <c r="AG993">
        <v>0</v>
      </c>
      <c r="AH993" s="74">
        <v>0</v>
      </c>
      <c r="AJ993" s="74">
        <f t="shared" si="208"/>
        <v>0</v>
      </c>
      <c r="AK993" s="74">
        <f t="shared" si="202"/>
        <v>125000</v>
      </c>
      <c r="AL993" t="str">
        <f t="shared" si="209"/>
        <v>N</v>
      </c>
      <c r="AN993" t="s">
        <v>80</v>
      </c>
      <c r="AO993" t="s">
        <v>79</v>
      </c>
      <c r="AP993" t="str">
        <f t="shared" si="210"/>
        <v>92</v>
      </c>
      <c r="AQ993" s="145" t="s">
        <v>1826</v>
      </c>
      <c r="AR993" t="str">
        <f t="shared" si="211"/>
        <v>1-Adjusted Base Budget</v>
      </c>
      <c r="AS993" s="145" t="s">
        <v>1827</v>
      </c>
      <c r="AT993" t="s">
        <v>213</v>
      </c>
      <c r="AV993" t="str">
        <f t="shared" si="205"/>
        <v>VPPF</v>
      </c>
      <c r="AW993" t="str">
        <f t="shared" si="204"/>
        <v>VP AND CHIEF FINANCIAL OFFICER</v>
      </c>
    </row>
    <row r="994" spans="1:49">
      <c r="A994" s="59">
        <v>2018</v>
      </c>
      <c r="B994" t="s">
        <v>137</v>
      </c>
      <c r="C994" t="s">
        <v>802</v>
      </c>
      <c r="D994" t="s">
        <v>844</v>
      </c>
      <c r="E994" t="s">
        <v>845</v>
      </c>
      <c r="F994" t="s">
        <v>228</v>
      </c>
      <c r="H994" t="s">
        <v>846</v>
      </c>
      <c r="I994" s="170" t="s">
        <v>78</v>
      </c>
      <c r="J994" t="s">
        <v>79</v>
      </c>
      <c r="K994" t="s">
        <v>214</v>
      </c>
      <c r="L994" t="s">
        <v>126</v>
      </c>
      <c r="M994" t="s">
        <v>345</v>
      </c>
      <c r="N994" t="s">
        <v>217</v>
      </c>
      <c r="O994" t="s">
        <v>263</v>
      </c>
      <c r="P994" t="s">
        <v>346</v>
      </c>
      <c r="Q994" t="s">
        <v>345</v>
      </c>
      <c r="R994" t="s">
        <v>347</v>
      </c>
      <c r="S994" t="s">
        <v>338</v>
      </c>
      <c r="T994" t="s">
        <v>339</v>
      </c>
      <c r="U994" s="61" t="s">
        <v>340</v>
      </c>
      <c r="V994" t="s">
        <v>249</v>
      </c>
      <c r="W994" t="s">
        <v>263</v>
      </c>
      <c r="X994" s="59">
        <v>2625929</v>
      </c>
      <c r="Y994" s="59">
        <v>2625929</v>
      </c>
      <c r="AA994" s="146" t="str">
        <f t="shared" si="201"/>
        <v>EX</v>
      </c>
      <c r="AB994" s="146">
        <f t="shared" si="203"/>
        <v>0</v>
      </c>
      <c r="AC994" t="str">
        <f t="shared" si="206"/>
        <v>EX</v>
      </c>
      <c r="AD994" s="74">
        <f t="shared" si="207"/>
        <v>2625929</v>
      </c>
      <c r="AE994" s="74">
        <f t="shared" si="212"/>
        <v>2625929</v>
      </c>
      <c r="AF994">
        <v>1.3809</v>
      </c>
      <c r="AG994">
        <v>72523</v>
      </c>
      <c r="AH994" s="74">
        <v>-56194.880600000222</v>
      </c>
      <c r="AJ994" s="74">
        <f t="shared" si="208"/>
        <v>16328.119399999778</v>
      </c>
      <c r="AK994" s="74">
        <f t="shared" si="202"/>
        <v>2642257.1193999997</v>
      </c>
      <c r="AL994" t="str">
        <f t="shared" si="209"/>
        <v>Y</v>
      </c>
      <c r="AN994" t="s">
        <v>80</v>
      </c>
      <c r="AO994" t="s">
        <v>79</v>
      </c>
      <c r="AP994" t="str">
        <f t="shared" si="210"/>
        <v>99</v>
      </c>
      <c r="AQ994" s="145" t="s">
        <v>1826</v>
      </c>
      <c r="AR994" t="str">
        <f t="shared" si="211"/>
        <v>2-Provision for Compensation Incr</v>
      </c>
      <c r="AS994" s="145" t="s">
        <v>1827</v>
      </c>
      <c r="AT994" t="s">
        <v>213</v>
      </c>
      <c r="AV994" t="str">
        <f t="shared" si="205"/>
        <v>VPPF</v>
      </c>
      <c r="AW994" t="str">
        <f t="shared" si="204"/>
        <v>VP AND CHIEF FINANCIAL OFFICER</v>
      </c>
    </row>
    <row r="995" spans="1:49">
      <c r="A995" s="59">
        <v>2018</v>
      </c>
      <c r="B995" t="s">
        <v>137</v>
      </c>
      <c r="C995" t="s">
        <v>802</v>
      </c>
      <c r="D995" t="s">
        <v>844</v>
      </c>
      <c r="E995" t="s">
        <v>845</v>
      </c>
      <c r="F995" t="s">
        <v>228</v>
      </c>
      <c r="H995" t="s">
        <v>846</v>
      </c>
      <c r="I995" s="170" t="s">
        <v>78</v>
      </c>
      <c r="J995" t="s">
        <v>79</v>
      </c>
      <c r="K995" t="s">
        <v>214</v>
      </c>
      <c r="L995" t="s">
        <v>847</v>
      </c>
      <c r="M995" t="s">
        <v>848</v>
      </c>
      <c r="N995" t="s">
        <v>217</v>
      </c>
      <c r="O995" t="s">
        <v>263</v>
      </c>
      <c r="P995" t="s">
        <v>346</v>
      </c>
      <c r="Q995" t="s">
        <v>345</v>
      </c>
      <c r="R995" t="s">
        <v>347</v>
      </c>
      <c r="S995" t="s">
        <v>338</v>
      </c>
      <c r="T995" t="s">
        <v>339</v>
      </c>
      <c r="U995" s="61" t="s">
        <v>340</v>
      </c>
      <c r="V995" t="s">
        <v>249</v>
      </c>
      <c r="W995" t="s">
        <v>263</v>
      </c>
      <c r="X995" s="59">
        <v>-161375</v>
      </c>
      <c r="Y995" s="59">
        <v>-161375</v>
      </c>
      <c r="AA995" s="146" t="str">
        <f t="shared" si="201"/>
        <v>EX</v>
      </c>
      <c r="AB995" s="146">
        <f t="shared" si="203"/>
        <v>0</v>
      </c>
      <c r="AC995" t="str">
        <f t="shared" si="206"/>
        <v>EX</v>
      </c>
      <c r="AD995" s="74">
        <f t="shared" si="207"/>
        <v>-161375</v>
      </c>
      <c r="AE995" s="74">
        <f t="shared" si="212"/>
        <v>-161375</v>
      </c>
      <c r="AF995">
        <v>1</v>
      </c>
      <c r="AG995">
        <v>0</v>
      </c>
      <c r="AH995" s="74">
        <v>0</v>
      </c>
      <c r="AJ995" s="74">
        <f t="shared" si="208"/>
        <v>0</v>
      </c>
      <c r="AK995" s="74">
        <f t="shared" si="202"/>
        <v>-161375</v>
      </c>
      <c r="AL995" t="str">
        <f t="shared" si="209"/>
        <v>N</v>
      </c>
      <c r="AN995" t="s">
        <v>80</v>
      </c>
      <c r="AO995" t="s">
        <v>79</v>
      </c>
      <c r="AP995" t="str">
        <f t="shared" si="210"/>
        <v>92</v>
      </c>
      <c r="AQ995" s="145" t="s">
        <v>1826</v>
      </c>
      <c r="AR995" t="str">
        <f t="shared" si="211"/>
        <v>1-Adjusted Base Budget</v>
      </c>
      <c r="AS995" s="145" t="s">
        <v>1827</v>
      </c>
      <c r="AT995" t="s">
        <v>213</v>
      </c>
      <c r="AV995" t="str">
        <f t="shared" si="205"/>
        <v>VPPF</v>
      </c>
      <c r="AW995" t="str">
        <f t="shared" si="204"/>
        <v>VP AND CHIEF FINANCIAL OFFICER</v>
      </c>
    </row>
    <row r="996" spans="1:49">
      <c r="A996" s="59">
        <v>2018</v>
      </c>
      <c r="B996" t="s">
        <v>137</v>
      </c>
      <c r="C996" t="s">
        <v>802</v>
      </c>
      <c r="D996" t="s">
        <v>844</v>
      </c>
      <c r="E996" t="s">
        <v>845</v>
      </c>
      <c r="F996" t="s">
        <v>228</v>
      </c>
      <c r="H996" t="s">
        <v>846</v>
      </c>
      <c r="I996" s="170" t="s">
        <v>78</v>
      </c>
      <c r="J996" t="s">
        <v>79</v>
      </c>
      <c r="K996" t="s">
        <v>214</v>
      </c>
      <c r="L996" t="s">
        <v>127</v>
      </c>
      <c r="M996" t="s">
        <v>455</v>
      </c>
      <c r="N996" t="s">
        <v>217</v>
      </c>
      <c r="O996" t="s">
        <v>263</v>
      </c>
      <c r="P996" t="s">
        <v>346</v>
      </c>
      <c r="Q996" t="s">
        <v>345</v>
      </c>
      <c r="R996" t="s">
        <v>347</v>
      </c>
      <c r="S996" t="s">
        <v>338</v>
      </c>
      <c r="T996" t="s">
        <v>339</v>
      </c>
      <c r="U996" s="61" t="s">
        <v>340</v>
      </c>
      <c r="V996" t="s">
        <v>249</v>
      </c>
      <c r="W996" t="s">
        <v>263</v>
      </c>
      <c r="X996" s="59">
        <v>64990</v>
      </c>
      <c r="Y996" s="59">
        <v>64990</v>
      </c>
      <c r="AA996" s="146" t="str">
        <f t="shared" si="201"/>
        <v>EX</v>
      </c>
      <c r="AB996" s="146">
        <f t="shared" si="203"/>
        <v>0</v>
      </c>
      <c r="AC996" t="str">
        <f t="shared" si="206"/>
        <v>EX</v>
      </c>
      <c r="AD996" s="74">
        <f t="shared" si="207"/>
        <v>64990</v>
      </c>
      <c r="AE996" s="74">
        <f t="shared" si="212"/>
        <v>64990</v>
      </c>
      <c r="AF996">
        <v>1.3809</v>
      </c>
      <c r="AG996">
        <v>1795</v>
      </c>
      <c r="AH996" s="74">
        <v>-1390.7860000000055</v>
      </c>
      <c r="AJ996" s="74">
        <f t="shared" si="208"/>
        <v>404.21399999999448</v>
      </c>
      <c r="AK996" s="74">
        <f t="shared" si="202"/>
        <v>65394.213999999993</v>
      </c>
      <c r="AL996" t="str">
        <f t="shared" si="209"/>
        <v>Y</v>
      </c>
      <c r="AN996" t="s">
        <v>80</v>
      </c>
      <c r="AO996" t="s">
        <v>79</v>
      </c>
      <c r="AP996" t="str">
        <f t="shared" si="210"/>
        <v>99</v>
      </c>
      <c r="AQ996" s="145" t="s">
        <v>1826</v>
      </c>
      <c r="AR996" t="str">
        <f t="shared" si="211"/>
        <v>2-Provision for Compensation Incr</v>
      </c>
      <c r="AS996" s="145" t="s">
        <v>1827</v>
      </c>
      <c r="AT996" t="s">
        <v>213</v>
      </c>
      <c r="AV996" t="str">
        <f t="shared" si="205"/>
        <v>VPPF</v>
      </c>
      <c r="AW996" t="str">
        <f t="shared" si="204"/>
        <v>VP AND CHIEF FINANCIAL OFFICER</v>
      </c>
    </row>
    <row r="997" spans="1:49">
      <c r="A997" s="59">
        <v>2018</v>
      </c>
      <c r="B997" t="s">
        <v>137</v>
      </c>
      <c r="C997" t="s">
        <v>802</v>
      </c>
      <c r="D997" t="s">
        <v>844</v>
      </c>
      <c r="E997" t="s">
        <v>845</v>
      </c>
      <c r="F997" t="s">
        <v>228</v>
      </c>
      <c r="H997" t="s">
        <v>846</v>
      </c>
      <c r="I997" s="170" t="s">
        <v>78</v>
      </c>
      <c r="J997" t="s">
        <v>79</v>
      </c>
      <c r="K997" t="s">
        <v>214</v>
      </c>
      <c r="L997" t="s">
        <v>128</v>
      </c>
      <c r="M997" t="s">
        <v>457</v>
      </c>
      <c r="N997" t="s">
        <v>217</v>
      </c>
      <c r="O997" t="s">
        <v>263</v>
      </c>
      <c r="P997" t="s">
        <v>458</v>
      </c>
      <c r="Q997" t="s">
        <v>459</v>
      </c>
      <c r="R997" t="s">
        <v>460</v>
      </c>
      <c r="S997" t="s">
        <v>338</v>
      </c>
      <c r="T997" t="s">
        <v>339</v>
      </c>
      <c r="U997" s="61" t="s">
        <v>340</v>
      </c>
      <c r="V997" t="s">
        <v>249</v>
      </c>
      <c r="W997" t="s">
        <v>263</v>
      </c>
      <c r="X997" s="59">
        <v>389844</v>
      </c>
      <c r="Y997" s="59">
        <v>389844</v>
      </c>
      <c r="AA997" s="146" t="str">
        <f t="shared" si="201"/>
        <v>EX</v>
      </c>
      <c r="AB997" s="146">
        <f t="shared" si="203"/>
        <v>0</v>
      </c>
      <c r="AC997" t="str">
        <f t="shared" si="206"/>
        <v>EX</v>
      </c>
      <c r="AD997" s="74">
        <f t="shared" si="207"/>
        <v>389844</v>
      </c>
      <c r="AE997" s="74">
        <f t="shared" si="212"/>
        <v>389844</v>
      </c>
      <c r="AF997">
        <v>1.3859999999999999</v>
      </c>
      <c r="AG997">
        <v>10806</v>
      </c>
      <c r="AH997" s="74">
        <v>-1520.3916000000056</v>
      </c>
      <c r="AJ997" s="74">
        <f t="shared" si="208"/>
        <v>9285.6083999999937</v>
      </c>
      <c r="AK997" s="74">
        <f t="shared" si="202"/>
        <v>399129.60839999997</v>
      </c>
      <c r="AL997" t="str">
        <f t="shared" si="209"/>
        <v>Y</v>
      </c>
      <c r="AN997" t="s">
        <v>80</v>
      </c>
      <c r="AO997" t="s">
        <v>79</v>
      </c>
      <c r="AP997" t="str">
        <f t="shared" si="210"/>
        <v>99</v>
      </c>
      <c r="AQ997" s="145" t="s">
        <v>1826</v>
      </c>
      <c r="AR997" t="str">
        <f t="shared" si="211"/>
        <v>2-Provision for Compensation Incr</v>
      </c>
      <c r="AS997" s="145" t="s">
        <v>1827</v>
      </c>
      <c r="AT997" t="s">
        <v>213</v>
      </c>
      <c r="AV997" t="str">
        <f t="shared" si="205"/>
        <v>VPPF</v>
      </c>
      <c r="AW997" t="str">
        <f t="shared" si="204"/>
        <v>VP AND CHIEF FINANCIAL OFFICER</v>
      </c>
    </row>
    <row r="998" spans="1:49">
      <c r="A998" s="59">
        <v>2018</v>
      </c>
      <c r="B998" t="s">
        <v>137</v>
      </c>
      <c r="C998" t="s">
        <v>802</v>
      </c>
      <c r="D998" t="s">
        <v>844</v>
      </c>
      <c r="E998" t="s">
        <v>845</v>
      </c>
      <c r="F998" t="s">
        <v>228</v>
      </c>
      <c r="H998" t="s">
        <v>846</v>
      </c>
      <c r="I998" s="170" t="s">
        <v>78</v>
      </c>
      <c r="J998" t="s">
        <v>79</v>
      </c>
      <c r="K998" t="s">
        <v>214</v>
      </c>
      <c r="L998" t="s">
        <v>461</v>
      </c>
      <c r="M998" t="s">
        <v>462</v>
      </c>
      <c r="N998" t="s">
        <v>217</v>
      </c>
      <c r="O998" t="s">
        <v>263</v>
      </c>
      <c r="P998" t="s">
        <v>458</v>
      </c>
      <c r="Q998" t="s">
        <v>459</v>
      </c>
      <c r="R998" t="s">
        <v>460</v>
      </c>
      <c r="S998" t="s">
        <v>338</v>
      </c>
      <c r="T998" t="s">
        <v>339</v>
      </c>
      <c r="U998" s="61" t="s">
        <v>340</v>
      </c>
      <c r="V998" t="s">
        <v>249</v>
      </c>
      <c r="W998" t="s">
        <v>263</v>
      </c>
      <c r="X998" s="59">
        <v>73</v>
      </c>
      <c r="Y998" s="59">
        <v>73</v>
      </c>
      <c r="AA998" s="146" t="str">
        <f t="shared" si="201"/>
        <v>EX</v>
      </c>
      <c r="AB998" s="146">
        <f t="shared" si="203"/>
        <v>0</v>
      </c>
      <c r="AC998" t="str">
        <f t="shared" si="206"/>
        <v>EX</v>
      </c>
      <c r="AD998" s="74">
        <f t="shared" si="207"/>
        <v>73</v>
      </c>
      <c r="AE998" s="74">
        <f t="shared" si="212"/>
        <v>73</v>
      </c>
      <c r="AF998">
        <v>1</v>
      </c>
      <c r="AG998">
        <v>0</v>
      </c>
      <c r="AH998" s="74">
        <v>0</v>
      </c>
      <c r="AJ998" s="74">
        <f t="shared" si="208"/>
        <v>0</v>
      </c>
      <c r="AK998" s="74">
        <f t="shared" si="202"/>
        <v>73</v>
      </c>
      <c r="AL998" t="str">
        <f t="shared" si="209"/>
        <v>N</v>
      </c>
      <c r="AN998" t="s">
        <v>80</v>
      </c>
      <c r="AO998" t="s">
        <v>79</v>
      </c>
      <c r="AP998" t="str">
        <f t="shared" si="210"/>
        <v>92</v>
      </c>
      <c r="AQ998" s="145" t="s">
        <v>1826</v>
      </c>
      <c r="AR998" t="str">
        <f t="shared" si="211"/>
        <v>1-Adjusted Base Budget</v>
      </c>
      <c r="AS998" s="145" t="s">
        <v>1827</v>
      </c>
      <c r="AT998" t="s">
        <v>213</v>
      </c>
      <c r="AV998" t="str">
        <f t="shared" si="205"/>
        <v>VPPF</v>
      </c>
      <c r="AW998" t="str">
        <f t="shared" si="204"/>
        <v>VP AND CHIEF FINANCIAL OFFICER</v>
      </c>
    </row>
    <row r="999" spans="1:49">
      <c r="A999" s="59">
        <v>2018</v>
      </c>
      <c r="B999" t="s">
        <v>137</v>
      </c>
      <c r="C999" t="s">
        <v>802</v>
      </c>
      <c r="D999" t="s">
        <v>844</v>
      </c>
      <c r="E999" t="s">
        <v>845</v>
      </c>
      <c r="F999" t="s">
        <v>228</v>
      </c>
      <c r="H999" t="s">
        <v>846</v>
      </c>
      <c r="I999" s="170" t="s">
        <v>78</v>
      </c>
      <c r="J999" t="s">
        <v>79</v>
      </c>
      <c r="K999" t="s">
        <v>214</v>
      </c>
      <c r="L999" t="s">
        <v>463</v>
      </c>
      <c r="M999" t="s">
        <v>464</v>
      </c>
      <c r="N999" t="s">
        <v>217</v>
      </c>
      <c r="O999" t="s">
        <v>263</v>
      </c>
      <c r="P999" t="s">
        <v>465</v>
      </c>
      <c r="Q999" t="s">
        <v>466</v>
      </c>
      <c r="R999" t="s">
        <v>467</v>
      </c>
      <c r="S999" t="s">
        <v>338</v>
      </c>
      <c r="T999" t="s">
        <v>339</v>
      </c>
      <c r="U999" s="61" t="s">
        <v>340</v>
      </c>
      <c r="V999" t="s">
        <v>249</v>
      </c>
      <c r="W999" t="s">
        <v>263</v>
      </c>
      <c r="X999" s="59">
        <v>8000</v>
      </c>
      <c r="Y999" s="59">
        <v>8000</v>
      </c>
      <c r="AA999" s="146" t="str">
        <f t="shared" si="201"/>
        <v>EX</v>
      </c>
      <c r="AB999" s="146">
        <f t="shared" si="203"/>
        <v>0</v>
      </c>
      <c r="AC999" t="str">
        <f t="shared" si="206"/>
        <v>EX</v>
      </c>
      <c r="AD999" s="74">
        <f t="shared" si="207"/>
        <v>8000</v>
      </c>
      <c r="AE999" s="74">
        <f t="shared" si="212"/>
        <v>8000</v>
      </c>
      <c r="AF999">
        <v>1</v>
      </c>
      <c r="AG999">
        <v>0</v>
      </c>
      <c r="AH999" s="74">
        <v>0</v>
      </c>
      <c r="AJ999" s="74">
        <f t="shared" si="208"/>
        <v>0</v>
      </c>
      <c r="AK999" s="74">
        <f t="shared" si="202"/>
        <v>8000</v>
      </c>
      <c r="AL999" t="str">
        <f t="shared" si="209"/>
        <v>N</v>
      </c>
      <c r="AN999" t="s">
        <v>80</v>
      </c>
      <c r="AO999" t="s">
        <v>79</v>
      </c>
      <c r="AP999" t="str">
        <f t="shared" si="210"/>
        <v>92</v>
      </c>
      <c r="AQ999" s="145" t="s">
        <v>1826</v>
      </c>
      <c r="AR999" t="str">
        <f t="shared" si="211"/>
        <v>1-Adjusted Base Budget</v>
      </c>
      <c r="AS999" s="145" t="s">
        <v>1827</v>
      </c>
      <c r="AT999" t="s">
        <v>213</v>
      </c>
      <c r="AV999" t="str">
        <f t="shared" si="205"/>
        <v>VPPF</v>
      </c>
      <c r="AW999" t="str">
        <f t="shared" si="204"/>
        <v>VP AND CHIEF FINANCIAL OFFICER</v>
      </c>
    </row>
    <row r="1000" spans="1:49">
      <c r="A1000" s="59">
        <v>2018</v>
      </c>
      <c r="B1000" t="s">
        <v>137</v>
      </c>
      <c r="C1000" t="s">
        <v>802</v>
      </c>
      <c r="D1000" t="s">
        <v>844</v>
      </c>
      <c r="E1000" t="s">
        <v>845</v>
      </c>
      <c r="F1000" t="s">
        <v>228</v>
      </c>
      <c r="H1000" t="s">
        <v>846</v>
      </c>
      <c r="I1000" s="170" t="s">
        <v>78</v>
      </c>
      <c r="J1000" t="s">
        <v>79</v>
      </c>
      <c r="K1000" t="s">
        <v>214</v>
      </c>
      <c r="L1000" t="s">
        <v>472</v>
      </c>
      <c r="M1000" t="s">
        <v>473</v>
      </c>
      <c r="N1000" t="s">
        <v>217</v>
      </c>
      <c r="O1000" t="s">
        <v>263</v>
      </c>
      <c r="P1000" t="s">
        <v>465</v>
      </c>
      <c r="Q1000" t="s">
        <v>466</v>
      </c>
      <c r="R1000" t="s">
        <v>467</v>
      </c>
      <c r="S1000" t="s">
        <v>338</v>
      </c>
      <c r="T1000" t="s">
        <v>339</v>
      </c>
      <c r="U1000" s="61" t="s">
        <v>340</v>
      </c>
      <c r="V1000" t="s">
        <v>249</v>
      </c>
      <c r="W1000" t="s">
        <v>263</v>
      </c>
      <c r="X1000" s="59">
        <v>1000</v>
      </c>
      <c r="Y1000" s="59">
        <v>1000</v>
      </c>
      <c r="AA1000" s="146" t="str">
        <f t="shared" si="201"/>
        <v>EX</v>
      </c>
      <c r="AB1000" s="146">
        <f t="shared" si="203"/>
        <v>0</v>
      </c>
      <c r="AC1000" t="str">
        <f t="shared" si="206"/>
        <v>EX</v>
      </c>
      <c r="AD1000" s="74">
        <f t="shared" si="207"/>
        <v>1000</v>
      </c>
      <c r="AE1000" s="74">
        <f t="shared" si="212"/>
        <v>1000</v>
      </c>
      <c r="AF1000">
        <v>1</v>
      </c>
      <c r="AG1000">
        <v>0</v>
      </c>
      <c r="AH1000" s="74">
        <v>0</v>
      </c>
      <c r="AJ1000" s="74">
        <f t="shared" si="208"/>
        <v>0</v>
      </c>
      <c r="AK1000" s="74">
        <f t="shared" si="202"/>
        <v>1000</v>
      </c>
      <c r="AL1000" t="str">
        <f t="shared" si="209"/>
        <v>N</v>
      </c>
      <c r="AN1000" t="s">
        <v>80</v>
      </c>
      <c r="AO1000" t="s">
        <v>79</v>
      </c>
      <c r="AP1000" t="str">
        <f t="shared" si="210"/>
        <v>92</v>
      </c>
      <c r="AQ1000" s="145" t="s">
        <v>1826</v>
      </c>
      <c r="AR1000" t="str">
        <f t="shared" si="211"/>
        <v>1-Adjusted Base Budget</v>
      </c>
      <c r="AS1000" s="145" t="s">
        <v>1827</v>
      </c>
      <c r="AT1000" t="s">
        <v>213</v>
      </c>
      <c r="AV1000" t="str">
        <f t="shared" si="205"/>
        <v>VPPF</v>
      </c>
      <c r="AW1000" t="str">
        <f t="shared" si="204"/>
        <v>VP AND CHIEF FINANCIAL OFFICER</v>
      </c>
    </row>
    <row r="1001" spans="1:49">
      <c r="A1001" s="59">
        <v>2018</v>
      </c>
      <c r="B1001" t="s">
        <v>137</v>
      </c>
      <c r="C1001" t="s">
        <v>802</v>
      </c>
      <c r="D1001" t="s">
        <v>844</v>
      </c>
      <c r="E1001" t="s">
        <v>845</v>
      </c>
      <c r="F1001" t="s">
        <v>228</v>
      </c>
      <c r="H1001" t="s">
        <v>846</v>
      </c>
      <c r="I1001" s="170" t="s">
        <v>78</v>
      </c>
      <c r="J1001" t="s">
        <v>79</v>
      </c>
      <c r="K1001" t="s">
        <v>214</v>
      </c>
      <c r="L1001" t="s">
        <v>476</v>
      </c>
      <c r="M1001" t="s">
        <v>477</v>
      </c>
      <c r="N1001" t="s">
        <v>217</v>
      </c>
      <c r="O1001" t="s">
        <v>263</v>
      </c>
      <c r="P1001" t="s">
        <v>465</v>
      </c>
      <c r="Q1001" t="s">
        <v>466</v>
      </c>
      <c r="R1001" t="s">
        <v>467</v>
      </c>
      <c r="S1001" t="s">
        <v>338</v>
      </c>
      <c r="T1001" t="s">
        <v>339</v>
      </c>
      <c r="U1001" s="61" t="s">
        <v>340</v>
      </c>
      <c r="V1001" t="s">
        <v>249</v>
      </c>
      <c r="W1001" t="s">
        <v>263</v>
      </c>
      <c r="X1001" s="59">
        <v>5000</v>
      </c>
      <c r="Y1001" s="59">
        <v>5000</v>
      </c>
      <c r="AA1001" s="146" t="str">
        <f t="shared" ref="AA1001:AA1064" si="213">IF(P1001 ="CORI","IN",IF(P1001 ="TRIN","IN",O1001))</f>
        <v>EX</v>
      </c>
      <c r="AB1001" s="146">
        <f t="shared" si="203"/>
        <v>0</v>
      </c>
      <c r="AC1001" t="str">
        <f t="shared" si="206"/>
        <v>EX</v>
      </c>
      <c r="AD1001" s="74">
        <f t="shared" si="207"/>
        <v>5000</v>
      </c>
      <c r="AE1001" s="74">
        <f t="shared" si="212"/>
        <v>5000</v>
      </c>
      <c r="AF1001">
        <v>1</v>
      </c>
      <c r="AG1001">
        <v>0</v>
      </c>
      <c r="AH1001" s="74">
        <v>0</v>
      </c>
      <c r="AJ1001" s="74">
        <f t="shared" si="208"/>
        <v>0</v>
      </c>
      <c r="AK1001" s="74">
        <f t="shared" si="202"/>
        <v>5000</v>
      </c>
      <c r="AL1001" t="str">
        <f t="shared" si="209"/>
        <v>N</v>
      </c>
      <c r="AN1001" t="s">
        <v>80</v>
      </c>
      <c r="AO1001" t="s">
        <v>79</v>
      </c>
      <c r="AP1001" t="str">
        <f t="shared" si="210"/>
        <v>92</v>
      </c>
      <c r="AQ1001" s="145" t="s">
        <v>1826</v>
      </c>
      <c r="AR1001" t="str">
        <f t="shared" si="211"/>
        <v>1-Adjusted Base Budget</v>
      </c>
      <c r="AS1001" s="145" t="s">
        <v>1827</v>
      </c>
      <c r="AT1001" t="s">
        <v>213</v>
      </c>
      <c r="AV1001" t="str">
        <f t="shared" si="205"/>
        <v>VPPF</v>
      </c>
      <c r="AW1001" t="str">
        <f t="shared" si="204"/>
        <v>VP AND CHIEF FINANCIAL OFFICER</v>
      </c>
    </row>
    <row r="1002" spans="1:49">
      <c r="A1002" s="59">
        <v>2018</v>
      </c>
      <c r="B1002" t="s">
        <v>137</v>
      </c>
      <c r="C1002" t="s">
        <v>802</v>
      </c>
      <c r="D1002" t="s">
        <v>844</v>
      </c>
      <c r="E1002" t="s">
        <v>845</v>
      </c>
      <c r="F1002" t="s">
        <v>228</v>
      </c>
      <c r="H1002" t="s">
        <v>846</v>
      </c>
      <c r="I1002" s="170" t="s">
        <v>78</v>
      </c>
      <c r="J1002" t="s">
        <v>79</v>
      </c>
      <c r="K1002" t="s">
        <v>214</v>
      </c>
      <c r="L1002" t="s">
        <v>695</v>
      </c>
      <c r="M1002" t="s">
        <v>696</v>
      </c>
      <c r="N1002" t="s">
        <v>217</v>
      </c>
      <c r="O1002" t="s">
        <v>263</v>
      </c>
      <c r="P1002" t="s">
        <v>379</v>
      </c>
      <c r="Q1002" t="s">
        <v>379</v>
      </c>
      <c r="R1002" t="s">
        <v>380</v>
      </c>
      <c r="S1002" t="s">
        <v>264</v>
      </c>
      <c r="T1002" t="s">
        <v>265</v>
      </c>
      <c r="U1002" s="61" t="s">
        <v>266</v>
      </c>
      <c r="V1002" t="s">
        <v>249</v>
      </c>
      <c r="W1002" t="s">
        <v>263</v>
      </c>
      <c r="X1002" s="59">
        <v>6500</v>
      </c>
      <c r="Y1002" s="59">
        <v>6500</v>
      </c>
      <c r="AA1002" s="146" t="str">
        <f t="shared" si="213"/>
        <v>EX</v>
      </c>
      <c r="AB1002" s="146">
        <f t="shared" si="203"/>
        <v>0</v>
      </c>
      <c r="AC1002" t="str">
        <f t="shared" si="206"/>
        <v>EX</v>
      </c>
      <c r="AD1002" s="74">
        <f t="shared" si="207"/>
        <v>6500</v>
      </c>
      <c r="AE1002" s="74">
        <f t="shared" si="212"/>
        <v>6500</v>
      </c>
      <c r="AF1002">
        <v>1</v>
      </c>
      <c r="AG1002">
        <v>0</v>
      </c>
      <c r="AH1002" s="74">
        <v>0</v>
      </c>
      <c r="AJ1002" s="74">
        <f t="shared" si="208"/>
        <v>0</v>
      </c>
      <c r="AK1002" s="74">
        <f t="shared" si="202"/>
        <v>6500</v>
      </c>
      <c r="AL1002" t="str">
        <f t="shared" si="209"/>
        <v>N</v>
      </c>
      <c r="AN1002" t="s">
        <v>80</v>
      </c>
      <c r="AO1002" t="s">
        <v>79</v>
      </c>
      <c r="AP1002" t="str">
        <f t="shared" si="210"/>
        <v>92</v>
      </c>
      <c r="AQ1002" s="145" t="s">
        <v>1826</v>
      </c>
      <c r="AR1002" t="str">
        <f t="shared" si="211"/>
        <v>1-Adjusted Base Budget</v>
      </c>
      <c r="AS1002" s="145" t="s">
        <v>1827</v>
      </c>
      <c r="AT1002" t="s">
        <v>213</v>
      </c>
      <c r="AV1002" t="str">
        <f t="shared" si="205"/>
        <v>VPPF</v>
      </c>
      <c r="AW1002" t="str">
        <f t="shared" si="204"/>
        <v>VP AND CHIEF FINANCIAL OFFICER</v>
      </c>
    </row>
    <row r="1003" spans="1:49">
      <c r="A1003" s="59">
        <v>2018</v>
      </c>
      <c r="B1003" t="s">
        <v>137</v>
      </c>
      <c r="C1003" t="s">
        <v>802</v>
      </c>
      <c r="D1003" t="s">
        <v>844</v>
      </c>
      <c r="E1003" t="s">
        <v>845</v>
      </c>
      <c r="F1003" t="s">
        <v>228</v>
      </c>
      <c r="H1003" t="s">
        <v>846</v>
      </c>
      <c r="I1003" s="170" t="s">
        <v>78</v>
      </c>
      <c r="J1003" t="s">
        <v>79</v>
      </c>
      <c r="K1003" t="s">
        <v>214</v>
      </c>
      <c r="L1003" t="s">
        <v>355</v>
      </c>
      <c r="M1003" t="s">
        <v>356</v>
      </c>
      <c r="N1003" t="s">
        <v>217</v>
      </c>
      <c r="O1003" t="s">
        <v>263</v>
      </c>
      <c r="P1003" t="s">
        <v>357</v>
      </c>
      <c r="Q1003" t="s">
        <v>358</v>
      </c>
      <c r="R1003" t="s">
        <v>359</v>
      </c>
      <c r="S1003" t="s">
        <v>264</v>
      </c>
      <c r="T1003" t="s">
        <v>265</v>
      </c>
      <c r="U1003" s="61" t="s">
        <v>266</v>
      </c>
      <c r="V1003" t="s">
        <v>249</v>
      </c>
      <c r="W1003" t="s">
        <v>263</v>
      </c>
      <c r="X1003" s="59">
        <v>20000</v>
      </c>
      <c r="Y1003" s="59">
        <v>20000</v>
      </c>
      <c r="AA1003" s="146" t="str">
        <f t="shared" si="213"/>
        <v>EX</v>
      </c>
      <c r="AB1003" s="146">
        <f t="shared" si="203"/>
        <v>0</v>
      </c>
      <c r="AC1003" t="str">
        <f t="shared" si="206"/>
        <v>EX</v>
      </c>
      <c r="AD1003" s="74">
        <f t="shared" si="207"/>
        <v>20000</v>
      </c>
      <c r="AE1003" s="74">
        <f t="shared" si="212"/>
        <v>20000</v>
      </c>
      <c r="AF1003">
        <v>1</v>
      </c>
      <c r="AG1003">
        <v>0</v>
      </c>
      <c r="AH1003" s="74">
        <v>0</v>
      </c>
      <c r="AJ1003" s="74">
        <f t="shared" si="208"/>
        <v>0</v>
      </c>
      <c r="AK1003" s="74">
        <f t="shared" si="202"/>
        <v>20000</v>
      </c>
      <c r="AL1003" t="str">
        <f t="shared" si="209"/>
        <v>N</v>
      </c>
      <c r="AN1003" t="s">
        <v>80</v>
      </c>
      <c r="AO1003" t="s">
        <v>79</v>
      </c>
      <c r="AP1003" t="str">
        <f t="shared" si="210"/>
        <v>92</v>
      </c>
      <c r="AQ1003" s="145" t="s">
        <v>1826</v>
      </c>
      <c r="AR1003" t="str">
        <f t="shared" si="211"/>
        <v>1-Adjusted Base Budget</v>
      </c>
      <c r="AS1003" s="145" t="s">
        <v>1827</v>
      </c>
      <c r="AT1003" t="s">
        <v>213</v>
      </c>
      <c r="AV1003" t="str">
        <f t="shared" si="205"/>
        <v>VPPF</v>
      </c>
      <c r="AW1003" t="str">
        <f t="shared" si="204"/>
        <v>VP AND CHIEF FINANCIAL OFFICER</v>
      </c>
    </row>
    <row r="1004" spans="1:49">
      <c r="A1004" s="59">
        <v>2018</v>
      </c>
      <c r="B1004" t="s">
        <v>137</v>
      </c>
      <c r="C1004" t="s">
        <v>802</v>
      </c>
      <c r="D1004" t="s">
        <v>844</v>
      </c>
      <c r="E1004" t="s">
        <v>845</v>
      </c>
      <c r="F1004" t="s">
        <v>228</v>
      </c>
      <c r="H1004" t="s">
        <v>846</v>
      </c>
      <c r="I1004" s="170" t="s">
        <v>78</v>
      </c>
      <c r="J1004" t="s">
        <v>79</v>
      </c>
      <c r="K1004" t="s">
        <v>214</v>
      </c>
      <c r="L1004" t="s">
        <v>484</v>
      </c>
      <c r="M1004" t="s">
        <v>485</v>
      </c>
      <c r="N1004" t="s">
        <v>217</v>
      </c>
      <c r="O1004" t="s">
        <v>263</v>
      </c>
      <c r="P1004" t="s">
        <v>362</v>
      </c>
      <c r="Q1004" t="s">
        <v>363</v>
      </c>
      <c r="R1004" t="s">
        <v>364</v>
      </c>
      <c r="S1004" t="s">
        <v>264</v>
      </c>
      <c r="T1004" t="s">
        <v>265</v>
      </c>
      <c r="U1004" s="61" t="s">
        <v>266</v>
      </c>
      <c r="V1004" t="s">
        <v>249</v>
      </c>
      <c r="W1004" t="s">
        <v>263</v>
      </c>
      <c r="X1004" s="59">
        <v>3000</v>
      </c>
      <c r="Y1004" s="59">
        <v>3000</v>
      </c>
      <c r="AA1004" s="146" t="str">
        <f t="shared" si="213"/>
        <v>EX</v>
      </c>
      <c r="AB1004" s="146">
        <f t="shared" si="203"/>
        <v>0</v>
      </c>
      <c r="AC1004" t="str">
        <f t="shared" si="206"/>
        <v>EX</v>
      </c>
      <c r="AD1004" s="74">
        <f t="shared" si="207"/>
        <v>3000</v>
      </c>
      <c r="AE1004" s="74">
        <f t="shared" si="212"/>
        <v>3000</v>
      </c>
      <c r="AF1004">
        <v>1</v>
      </c>
      <c r="AG1004">
        <v>0</v>
      </c>
      <c r="AH1004" s="74">
        <v>0</v>
      </c>
      <c r="AJ1004" s="74">
        <f t="shared" si="208"/>
        <v>0</v>
      </c>
      <c r="AK1004" s="74">
        <f t="shared" si="202"/>
        <v>3000</v>
      </c>
      <c r="AL1004" t="str">
        <f t="shared" si="209"/>
        <v>N</v>
      </c>
      <c r="AN1004" t="s">
        <v>80</v>
      </c>
      <c r="AO1004" t="s">
        <v>79</v>
      </c>
      <c r="AP1004" t="str">
        <f t="shared" si="210"/>
        <v>92</v>
      </c>
      <c r="AQ1004" s="145" t="s">
        <v>1826</v>
      </c>
      <c r="AR1004" t="str">
        <f t="shared" si="211"/>
        <v>1-Adjusted Base Budget</v>
      </c>
      <c r="AS1004" s="145" t="s">
        <v>1827</v>
      </c>
      <c r="AT1004" t="s">
        <v>213</v>
      </c>
      <c r="AV1004" t="str">
        <f t="shared" si="205"/>
        <v>VPPF</v>
      </c>
      <c r="AW1004" t="str">
        <f t="shared" si="204"/>
        <v>VP AND CHIEF FINANCIAL OFFICER</v>
      </c>
    </row>
    <row r="1005" spans="1:49">
      <c r="A1005" s="59">
        <v>2018</v>
      </c>
      <c r="B1005" t="s">
        <v>137</v>
      </c>
      <c r="C1005" t="s">
        <v>802</v>
      </c>
      <c r="D1005" t="s">
        <v>844</v>
      </c>
      <c r="E1005" t="s">
        <v>845</v>
      </c>
      <c r="F1005" t="s">
        <v>228</v>
      </c>
      <c r="H1005" t="s">
        <v>846</v>
      </c>
      <c r="I1005" s="170" t="s">
        <v>78</v>
      </c>
      <c r="J1005" t="s">
        <v>79</v>
      </c>
      <c r="K1005" t="s">
        <v>214</v>
      </c>
      <c r="L1005" t="s">
        <v>785</v>
      </c>
      <c r="M1005" t="s">
        <v>351</v>
      </c>
      <c r="N1005" t="s">
        <v>217</v>
      </c>
      <c r="O1005" t="s">
        <v>263</v>
      </c>
      <c r="P1005" t="s">
        <v>352</v>
      </c>
      <c r="Q1005" t="s">
        <v>353</v>
      </c>
      <c r="R1005" t="s">
        <v>354</v>
      </c>
      <c r="S1005" t="s">
        <v>264</v>
      </c>
      <c r="T1005" t="s">
        <v>265</v>
      </c>
      <c r="U1005" s="61" t="s">
        <v>266</v>
      </c>
      <c r="V1005" t="s">
        <v>249</v>
      </c>
      <c r="W1005" t="s">
        <v>263</v>
      </c>
      <c r="X1005" s="59">
        <v>19280</v>
      </c>
      <c r="Y1005" s="59">
        <v>19280</v>
      </c>
      <c r="AA1005" s="146" t="str">
        <f t="shared" si="213"/>
        <v>EX</v>
      </c>
      <c r="AB1005" s="146">
        <f t="shared" si="203"/>
        <v>0</v>
      </c>
      <c r="AC1005" t="str">
        <f t="shared" si="206"/>
        <v>EX</v>
      </c>
      <c r="AD1005" s="74">
        <f t="shared" si="207"/>
        <v>19280</v>
      </c>
      <c r="AE1005" s="74">
        <f t="shared" si="212"/>
        <v>19280</v>
      </c>
      <c r="AF1005">
        <v>1</v>
      </c>
      <c r="AG1005">
        <v>0</v>
      </c>
      <c r="AH1005" s="74">
        <v>0</v>
      </c>
      <c r="AJ1005" s="74">
        <f t="shared" si="208"/>
        <v>0</v>
      </c>
      <c r="AK1005" s="74">
        <f t="shared" si="202"/>
        <v>19280</v>
      </c>
      <c r="AL1005" t="str">
        <f t="shared" si="209"/>
        <v>N</v>
      </c>
      <c r="AN1005" t="s">
        <v>80</v>
      </c>
      <c r="AO1005" t="s">
        <v>79</v>
      </c>
      <c r="AP1005" t="str">
        <f t="shared" si="210"/>
        <v>92</v>
      </c>
      <c r="AQ1005" s="145" t="s">
        <v>1826</v>
      </c>
      <c r="AR1005" t="str">
        <f t="shared" si="211"/>
        <v>1-Adjusted Base Budget</v>
      </c>
      <c r="AS1005" s="145" t="s">
        <v>1827</v>
      </c>
      <c r="AT1005" t="s">
        <v>213</v>
      </c>
      <c r="AV1005" t="str">
        <f t="shared" si="205"/>
        <v>VPPF</v>
      </c>
      <c r="AW1005" t="str">
        <f t="shared" si="204"/>
        <v>VP AND CHIEF FINANCIAL OFFICER</v>
      </c>
    </row>
    <row r="1006" spans="1:49">
      <c r="A1006" s="59">
        <v>2018</v>
      </c>
      <c r="B1006" t="s">
        <v>137</v>
      </c>
      <c r="C1006" t="s">
        <v>802</v>
      </c>
      <c r="D1006" t="s">
        <v>844</v>
      </c>
      <c r="E1006" t="s">
        <v>845</v>
      </c>
      <c r="F1006" t="s">
        <v>228</v>
      </c>
      <c r="H1006" t="s">
        <v>846</v>
      </c>
      <c r="I1006" s="170" t="s">
        <v>78</v>
      </c>
      <c r="J1006" t="s">
        <v>79</v>
      </c>
      <c r="K1006" t="s">
        <v>214</v>
      </c>
      <c r="L1006" t="s">
        <v>493</v>
      </c>
      <c r="M1006" t="s">
        <v>494</v>
      </c>
      <c r="N1006" t="s">
        <v>217</v>
      </c>
      <c r="O1006" t="s">
        <v>263</v>
      </c>
      <c r="P1006" t="s">
        <v>488</v>
      </c>
      <c r="Q1006" t="s">
        <v>489</v>
      </c>
      <c r="R1006" t="s">
        <v>490</v>
      </c>
      <c r="S1006" t="s">
        <v>264</v>
      </c>
      <c r="T1006" t="s">
        <v>265</v>
      </c>
      <c r="U1006" s="61" t="s">
        <v>266</v>
      </c>
      <c r="V1006" t="s">
        <v>249</v>
      </c>
      <c r="W1006" t="s">
        <v>263</v>
      </c>
      <c r="X1006" s="59">
        <v>7500</v>
      </c>
      <c r="Y1006" s="59">
        <v>7500</v>
      </c>
      <c r="AA1006" s="146" t="str">
        <f t="shared" si="213"/>
        <v>EX</v>
      </c>
      <c r="AB1006" s="146">
        <f t="shared" si="203"/>
        <v>0</v>
      </c>
      <c r="AC1006" t="str">
        <f t="shared" si="206"/>
        <v>EX</v>
      </c>
      <c r="AD1006" s="74">
        <f t="shared" si="207"/>
        <v>7500</v>
      </c>
      <c r="AE1006" s="74">
        <f t="shared" si="212"/>
        <v>7500</v>
      </c>
      <c r="AF1006">
        <v>1</v>
      </c>
      <c r="AG1006">
        <v>0</v>
      </c>
      <c r="AH1006" s="74">
        <v>0</v>
      </c>
      <c r="AJ1006" s="74">
        <f t="shared" si="208"/>
        <v>0</v>
      </c>
      <c r="AK1006" s="74">
        <f t="shared" si="202"/>
        <v>7500</v>
      </c>
      <c r="AL1006" t="str">
        <f t="shared" si="209"/>
        <v>N</v>
      </c>
      <c r="AN1006" t="s">
        <v>80</v>
      </c>
      <c r="AO1006" t="s">
        <v>79</v>
      </c>
      <c r="AP1006" t="str">
        <f t="shared" si="210"/>
        <v>92</v>
      </c>
      <c r="AQ1006" s="145" t="s">
        <v>1826</v>
      </c>
      <c r="AR1006" t="str">
        <f t="shared" si="211"/>
        <v>1-Adjusted Base Budget</v>
      </c>
      <c r="AS1006" s="145" t="s">
        <v>1827</v>
      </c>
      <c r="AT1006" t="s">
        <v>213</v>
      </c>
      <c r="AV1006" t="str">
        <f t="shared" si="205"/>
        <v>VPPF</v>
      </c>
      <c r="AW1006" t="str">
        <f t="shared" si="204"/>
        <v>VP AND CHIEF FINANCIAL OFFICER</v>
      </c>
    </row>
    <row r="1007" spans="1:49">
      <c r="A1007" s="59">
        <v>2018</v>
      </c>
      <c r="B1007" t="s">
        <v>137</v>
      </c>
      <c r="C1007" t="s">
        <v>802</v>
      </c>
      <c r="D1007" t="s">
        <v>844</v>
      </c>
      <c r="E1007" t="s">
        <v>845</v>
      </c>
      <c r="F1007" t="s">
        <v>228</v>
      </c>
      <c r="H1007" t="s">
        <v>846</v>
      </c>
      <c r="I1007" s="170" t="s">
        <v>78</v>
      </c>
      <c r="J1007" t="s">
        <v>79</v>
      </c>
      <c r="K1007" t="s">
        <v>214</v>
      </c>
      <c r="L1007" t="s">
        <v>365</v>
      </c>
      <c r="M1007" t="s">
        <v>366</v>
      </c>
      <c r="N1007" t="s">
        <v>217</v>
      </c>
      <c r="O1007" t="s">
        <v>263</v>
      </c>
      <c r="P1007" t="s">
        <v>367</v>
      </c>
      <c r="Q1007" t="s">
        <v>368</v>
      </c>
      <c r="R1007" t="s">
        <v>369</v>
      </c>
      <c r="S1007" t="s">
        <v>370</v>
      </c>
      <c r="T1007" t="s">
        <v>368</v>
      </c>
      <c r="U1007" s="61" t="s">
        <v>371</v>
      </c>
      <c r="V1007" t="s">
        <v>249</v>
      </c>
      <c r="W1007" t="s">
        <v>263</v>
      </c>
      <c r="X1007" s="59">
        <v>1000</v>
      </c>
      <c r="Y1007" s="59">
        <v>1000</v>
      </c>
      <c r="AA1007" s="146" t="str">
        <f t="shared" si="213"/>
        <v>EX</v>
      </c>
      <c r="AB1007" s="146">
        <f t="shared" si="203"/>
        <v>0</v>
      </c>
      <c r="AC1007" t="str">
        <f t="shared" si="206"/>
        <v>EX</v>
      </c>
      <c r="AD1007" s="74">
        <f t="shared" si="207"/>
        <v>1000</v>
      </c>
      <c r="AE1007" s="74">
        <f t="shared" si="212"/>
        <v>1000</v>
      </c>
      <c r="AF1007">
        <v>1</v>
      </c>
      <c r="AG1007">
        <v>0</v>
      </c>
      <c r="AH1007" s="74">
        <v>0</v>
      </c>
      <c r="AJ1007" s="74">
        <f t="shared" si="208"/>
        <v>0</v>
      </c>
      <c r="AK1007" s="74">
        <f t="shared" si="202"/>
        <v>1000</v>
      </c>
      <c r="AL1007" t="str">
        <f t="shared" si="209"/>
        <v>N</v>
      </c>
      <c r="AN1007" t="s">
        <v>80</v>
      </c>
      <c r="AO1007" t="s">
        <v>79</v>
      </c>
      <c r="AP1007" t="str">
        <f t="shared" si="210"/>
        <v>92</v>
      </c>
      <c r="AQ1007" s="145" t="s">
        <v>1826</v>
      </c>
      <c r="AR1007" t="str">
        <f t="shared" si="211"/>
        <v>1-Adjusted Base Budget</v>
      </c>
      <c r="AS1007" s="145" t="s">
        <v>1827</v>
      </c>
      <c r="AT1007" t="s">
        <v>213</v>
      </c>
      <c r="AV1007" t="str">
        <f t="shared" si="205"/>
        <v>VPPF</v>
      </c>
      <c r="AW1007" t="str">
        <f t="shared" si="204"/>
        <v>VP AND CHIEF FINANCIAL OFFICER</v>
      </c>
    </row>
    <row r="1008" spans="1:49">
      <c r="A1008" s="59">
        <v>2018</v>
      </c>
      <c r="B1008" t="s">
        <v>137</v>
      </c>
      <c r="C1008" t="s">
        <v>802</v>
      </c>
      <c r="D1008" t="s">
        <v>844</v>
      </c>
      <c r="E1008" t="s">
        <v>845</v>
      </c>
      <c r="F1008" t="s">
        <v>228</v>
      </c>
      <c r="H1008" t="s">
        <v>846</v>
      </c>
      <c r="I1008" s="170" t="s">
        <v>78</v>
      </c>
      <c r="J1008" t="s">
        <v>79</v>
      </c>
      <c r="K1008" t="s">
        <v>214</v>
      </c>
      <c r="L1008" t="s">
        <v>497</v>
      </c>
      <c r="M1008" t="s">
        <v>498</v>
      </c>
      <c r="N1008" t="s">
        <v>217</v>
      </c>
      <c r="O1008" t="s">
        <v>263</v>
      </c>
      <c r="P1008" t="s">
        <v>362</v>
      </c>
      <c r="Q1008" t="s">
        <v>363</v>
      </c>
      <c r="R1008" t="s">
        <v>364</v>
      </c>
      <c r="S1008" t="s">
        <v>264</v>
      </c>
      <c r="T1008" t="s">
        <v>265</v>
      </c>
      <c r="U1008" s="61" t="s">
        <v>266</v>
      </c>
      <c r="V1008" t="s">
        <v>249</v>
      </c>
      <c r="W1008" t="s">
        <v>263</v>
      </c>
      <c r="X1008" s="59">
        <v>3000</v>
      </c>
      <c r="Y1008" s="59">
        <v>3000</v>
      </c>
      <c r="AA1008" s="146" t="str">
        <f t="shared" si="213"/>
        <v>EX</v>
      </c>
      <c r="AB1008" s="146">
        <f t="shared" si="203"/>
        <v>0</v>
      </c>
      <c r="AC1008" t="str">
        <f t="shared" si="206"/>
        <v>EX</v>
      </c>
      <c r="AD1008" s="74">
        <f t="shared" si="207"/>
        <v>3000</v>
      </c>
      <c r="AE1008" s="74">
        <f t="shared" si="212"/>
        <v>3000</v>
      </c>
      <c r="AF1008">
        <v>1</v>
      </c>
      <c r="AG1008">
        <v>0</v>
      </c>
      <c r="AH1008" s="74">
        <v>0</v>
      </c>
      <c r="AJ1008" s="74">
        <f t="shared" si="208"/>
        <v>0</v>
      </c>
      <c r="AK1008" s="74">
        <f t="shared" si="202"/>
        <v>3000</v>
      </c>
      <c r="AL1008" t="str">
        <f t="shared" si="209"/>
        <v>N</v>
      </c>
      <c r="AN1008" t="s">
        <v>80</v>
      </c>
      <c r="AO1008" t="s">
        <v>79</v>
      </c>
      <c r="AP1008" t="str">
        <f t="shared" si="210"/>
        <v>92</v>
      </c>
      <c r="AQ1008" s="145" t="s">
        <v>1826</v>
      </c>
      <c r="AR1008" t="str">
        <f t="shared" si="211"/>
        <v>1-Adjusted Base Budget</v>
      </c>
      <c r="AS1008" s="145" t="s">
        <v>1827</v>
      </c>
      <c r="AT1008" t="s">
        <v>213</v>
      </c>
      <c r="AV1008" t="str">
        <f t="shared" si="205"/>
        <v>VPPF</v>
      </c>
      <c r="AW1008" t="str">
        <f t="shared" si="204"/>
        <v>VP AND CHIEF FINANCIAL OFFICER</v>
      </c>
    </row>
    <row r="1009" spans="1:49">
      <c r="A1009" s="59">
        <v>2018</v>
      </c>
      <c r="B1009" t="s">
        <v>137</v>
      </c>
      <c r="C1009" t="s">
        <v>802</v>
      </c>
      <c r="D1009" t="s">
        <v>844</v>
      </c>
      <c r="E1009" t="s">
        <v>845</v>
      </c>
      <c r="F1009" t="s">
        <v>228</v>
      </c>
      <c r="H1009" t="s">
        <v>846</v>
      </c>
      <c r="I1009" s="170" t="s">
        <v>78</v>
      </c>
      <c r="J1009" t="s">
        <v>79</v>
      </c>
      <c r="K1009" t="s">
        <v>214</v>
      </c>
      <c r="L1009" t="s">
        <v>632</v>
      </c>
      <c r="M1009" t="s">
        <v>633</v>
      </c>
      <c r="N1009" t="s">
        <v>217</v>
      </c>
      <c r="O1009" t="s">
        <v>263</v>
      </c>
      <c r="P1009" t="s">
        <v>379</v>
      </c>
      <c r="Q1009" t="s">
        <v>379</v>
      </c>
      <c r="R1009" t="s">
        <v>380</v>
      </c>
      <c r="S1009" t="s">
        <v>264</v>
      </c>
      <c r="T1009" t="s">
        <v>265</v>
      </c>
      <c r="U1009" s="61" t="s">
        <v>266</v>
      </c>
      <c r="V1009" t="s">
        <v>249</v>
      </c>
      <c r="W1009" t="s">
        <v>263</v>
      </c>
      <c r="X1009" s="59">
        <v>1000</v>
      </c>
      <c r="Y1009" s="59">
        <v>1000</v>
      </c>
      <c r="AA1009" s="146" t="str">
        <f t="shared" si="213"/>
        <v>EX</v>
      </c>
      <c r="AB1009" s="146">
        <f t="shared" si="203"/>
        <v>0</v>
      </c>
      <c r="AC1009" t="str">
        <f t="shared" si="206"/>
        <v>EX</v>
      </c>
      <c r="AD1009" s="74">
        <f t="shared" si="207"/>
        <v>1000</v>
      </c>
      <c r="AE1009" s="74">
        <f t="shared" si="212"/>
        <v>1000</v>
      </c>
      <c r="AF1009">
        <v>1</v>
      </c>
      <c r="AG1009">
        <v>0</v>
      </c>
      <c r="AH1009" s="74">
        <v>0</v>
      </c>
      <c r="AJ1009" s="74">
        <f t="shared" si="208"/>
        <v>0</v>
      </c>
      <c r="AK1009" s="74">
        <f t="shared" si="202"/>
        <v>1000</v>
      </c>
      <c r="AL1009" t="str">
        <f t="shared" si="209"/>
        <v>N</v>
      </c>
      <c r="AN1009" t="s">
        <v>80</v>
      </c>
      <c r="AO1009" t="s">
        <v>79</v>
      </c>
      <c r="AP1009" t="str">
        <f t="shared" si="210"/>
        <v>92</v>
      </c>
      <c r="AQ1009" s="145" t="s">
        <v>1826</v>
      </c>
      <c r="AR1009" t="str">
        <f t="shared" si="211"/>
        <v>1-Adjusted Base Budget</v>
      </c>
      <c r="AS1009" s="145" t="s">
        <v>1827</v>
      </c>
      <c r="AT1009" t="s">
        <v>213</v>
      </c>
      <c r="AV1009" t="str">
        <f t="shared" si="205"/>
        <v>VPPF</v>
      </c>
      <c r="AW1009" t="str">
        <f t="shared" si="204"/>
        <v>VP AND CHIEF FINANCIAL OFFICER</v>
      </c>
    </row>
    <row r="1010" spans="1:49">
      <c r="A1010" s="59">
        <v>2018</v>
      </c>
      <c r="B1010" t="s">
        <v>137</v>
      </c>
      <c r="C1010" t="s">
        <v>802</v>
      </c>
      <c r="D1010" t="s">
        <v>844</v>
      </c>
      <c r="E1010" t="s">
        <v>845</v>
      </c>
      <c r="F1010" t="s">
        <v>228</v>
      </c>
      <c r="H1010" t="s">
        <v>846</v>
      </c>
      <c r="I1010" s="170" t="s">
        <v>78</v>
      </c>
      <c r="J1010" t="s">
        <v>79</v>
      </c>
      <c r="K1010" t="s">
        <v>214</v>
      </c>
      <c r="L1010" t="s">
        <v>381</v>
      </c>
      <c r="M1010" t="s">
        <v>382</v>
      </c>
      <c r="N1010" t="s">
        <v>217</v>
      </c>
      <c r="O1010" t="s">
        <v>263</v>
      </c>
      <c r="P1010" t="s">
        <v>362</v>
      </c>
      <c r="Q1010" t="s">
        <v>363</v>
      </c>
      <c r="R1010" t="s">
        <v>364</v>
      </c>
      <c r="S1010" t="s">
        <v>264</v>
      </c>
      <c r="T1010" t="s">
        <v>265</v>
      </c>
      <c r="U1010" s="61" t="s">
        <v>266</v>
      </c>
      <c r="V1010" t="s">
        <v>249</v>
      </c>
      <c r="W1010" t="s">
        <v>263</v>
      </c>
      <c r="X1010" s="59">
        <v>4000</v>
      </c>
      <c r="Y1010" s="59">
        <v>4000</v>
      </c>
      <c r="AA1010" s="146" t="str">
        <f t="shared" si="213"/>
        <v>EX</v>
      </c>
      <c r="AB1010" s="146">
        <f t="shared" si="203"/>
        <v>0</v>
      </c>
      <c r="AC1010" t="str">
        <f t="shared" si="206"/>
        <v>EX</v>
      </c>
      <c r="AD1010" s="74">
        <f t="shared" si="207"/>
        <v>4000</v>
      </c>
      <c r="AE1010" s="74">
        <f t="shared" si="212"/>
        <v>4000</v>
      </c>
      <c r="AF1010">
        <v>1</v>
      </c>
      <c r="AG1010">
        <v>0</v>
      </c>
      <c r="AH1010" s="74">
        <v>0</v>
      </c>
      <c r="AJ1010" s="74">
        <f t="shared" si="208"/>
        <v>0</v>
      </c>
      <c r="AK1010" s="74">
        <f t="shared" si="202"/>
        <v>4000</v>
      </c>
      <c r="AL1010" t="str">
        <f t="shared" si="209"/>
        <v>N</v>
      </c>
      <c r="AN1010" t="s">
        <v>80</v>
      </c>
      <c r="AO1010" t="s">
        <v>79</v>
      </c>
      <c r="AP1010" t="str">
        <f t="shared" si="210"/>
        <v>92</v>
      </c>
      <c r="AQ1010" s="145" t="s">
        <v>1826</v>
      </c>
      <c r="AR1010" t="str">
        <f t="shared" si="211"/>
        <v>1-Adjusted Base Budget</v>
      </c>
      <c r="AS1010" s="145" t="s">
        <v>1827</v>
      </c>
      <c r="AT1010" t="s">
        <v>213</v>
      </c>
      <c r="AV1010" t="str">
        <f t="shared" si="205"/>
        <v>VPPF</v>
      </c>
      <c r="AW1010" t="str">
        <f t="shared" si="204"/>
        <v>VP AND CHIEF FINANCIAL OFFICER</v>
      </c>
    </row>
    <row r="1011" spans="1:49">
      <c r="A1011" s="59">
        <v>2018</v>
      </c>
      <c r="B1011" t="s">
        <v>137</v>
      </c>
      <c r="C1011" t="s">
        <v>802</v>
      </c>
      <c r="D1011" t="s">
        <v>844</v>
      </c>
      <c r="E1011" t="s">
        <v>845</v>
      </c>
      <c r="F1011" t="s">
        <v>228</v>
      </c>
      <c r="H1011" t="s">
        <v>846</v>
      </c>
      <c r="I1011" s="170" t="s">
        <v>78</v>
      </c>
      <c r="J1011" t="s">
        <v>79</v>
      </c>
      <c r="K1011" t="s">
        <v>214</v>
      </c>
      <c r="L1011" t="s">
        <v>501</v>
      </c>
      <c r="M1011" t="s">
        <v>502</v>
      </c>
      <c r="N1011" t="s">
        <v>217</v>
      </c>
      <c r="O1011" t="s">
        <v>263</v>
      </c>
      <c r="P1011" t="s">
        <v>379</v>
      </c>
      <c r="Q1011" t="s">
        <v>379</v>
      </c>
      <c r="R1011" t="s">
        <v>380</v>
      </c>
      <c r="S1011" t="s">
        <v>264</v>
      </c>
      <c r="T1011" t="s">
        <v>265</v>
      </c>
      <c r="U1011" s="61" t="s">
        <v>266</v>
      </c>
      <c r="V1011" t="s">
        <v>249</v>
      </c>
      <c r="W1011" t="s">
        <v>263</v>
      </c>
      <c r="X1011" s="59">
        <v>200</v>
      </c>
      <c r="Y1011" s="59">
        <v>200</v>
      </c>
      <c r="AA1011" s="146" t="str">
        <f t="shared" si="213"/>
        <v>EX</v>
      </c>
      <c r="AB1011" s="146">
        <f t="shared" si="203"/>
        <v>0</v>
      </c>
      <c r="AC1011" t="str">
        <f t="shared" si="206"/>
        <v>EX</v>
      </c>
      <c r="AD1011" s="74">
        <f t="shared" si="207"/>
        <v>200</v>
      </c>
      <c r="AE1011" s="74">
        <f t="shared" si="212"/>
        <v>200</v>
      </c>
      <c r="AF1011">
        <v>1</v>
      </c>
      <c r="AG1011">
        <v>0</v>
      </c>
      <c r="AH1011" s="74">
        <v>0</v>
      </c>
      <c r="AJ1011" s="74">
        <f t="shared" si="208"/>
        <v>0</v>
      </c>
      <c r="AK1011" s="74">
        <f t="shared" ref="AK1011:AK1074" si="214">AE1011 +AJ1011</f>
        <v>200</v>
      </c>
      <c r="AL1011" t="str">
        <f t="shared" si="209"/>
        <v>N</v>
      </c>
      <c r="AN1011" t="s">
        <v>80</v>
      </c>
      <c r="AO1011" t="s">
        <v>79</v>
      </c>
      <c r="AP1011" t="str">
        <f t="shared" si="210"/>
        <v>92</v>
      </c>
      <c r="AQ1011" s="145" t="s">
        <v>1826</v>
      </c>
      <c r="AR1011" t="str">
        <f t="shared" si="211"/>
        <v>1-Adjusted Base Budget</v>
      </c>
      <c r="AS1011" s="145" t="s">
        <v>1827</v>
      </c>
      <c r="AT1011" t="s">
        <v>213</v>
      </c>
      <c r="AV1011" t="str">
        <f t="shared" si="205"/>
        <v>VPPF</v>
      </c>
      <c r="AW1011" t="str">
        <f t="shared" si="204"/>
        <v>VP AND CHIEF FINANCIAL OFFICER</v>
      </c>
    </row>
    <row r="1012" spans="1:49">
      <c r="A1012" s="59">
        <v>2018</v>
      </c>
      <c r="B1012" t="s">
        <v>137</v>
      </c>
      <c r="C1012" t="s">
        <v>802</v>
      </c>
      <c r="D1012" t="s">
        <v>844</v>
      </c>
      <c r="E1012" t="s">
        <v>845</v>
      </c>
      <c r="F1012" t="s">
        <v>228</v>
      </c>
      <c r="H1012" t="s">
        <v>846</v>
      </c>
      <c r="I1012" s="170" t="s">
        <v>78</v>
      </c>
      <c r="J1012" t="s">
        <v>79</v>
      </c>
      <c r="K1012" t="s">
        <v>214</v>
      </c>
      <c r="L1012" t="s">
        <v>509</v>
      </c>
      <c r="M1012" t="s">
        <v>510</v>
      </c>
      <c r="N1012" t="s">
        <v>217</v>
      </c>
      <c r="O1012" t="s">
        <v>263</v>
      </c>
      <c r="P1012" t="s">
        <v>488</v>
      </c>
      <c r="Q1012" t="s">
        <v>489</v>
      </c>
      <c r="R1012" t="s">
        <v>490</v>
      </c>
      <c r="S1012" t="s">
        <v>264</v>
      </c>
      <c r="T1012" t="s">
        <v>265</v>
      </c>
      <c r="U1012" s="61" t="s">
        <v>266</v>
      </c>
      <c r="V1012" t="s">
        <v>249</v>
      </c>
      <c r="W1012" t="s">
        <v>263</v>
      </c>
      <c r="X1012" s="59">
        <v>100</v>
      </c>
      <c r="Y1012" s="59">
        <v>100</v>
      </c>
      <c r="AA1012" s="146" t="str">
        <f t="shared" si="213"/>
        <v>EX</v>
      </c>
      <c r="AB1012" s="146">
        <f t="shared" si="203"/>
        <v>0</v>
      </c>
      <c r="AC1012" t="str">
        <f t="shared" si="206"/>
        <v>EX</v>
      </c>
      <c r="AD1012" s="74">
        <f t="shared" si="207"/>
        <v>100</v>
      </c>
      <c r="AE1012" s="74">
        <f t="shared" si="212"/>
        <v>100</v>
      </c>
      <c r="AF1012">
        <v>1</v>
      </c>
      <c r="AG1012">
        <v>0</v>
      </c>
      <c r="AH1012" s="74">
        <v>0</v>
      </c>
      <c r="AJ1012" s="74">
        <f t="shared" si="208"/>
        <v>0</v>
      </c>
      <c r="AK1012" s="74">
        <f t="shared" si="214"/>
        <v>100</v>
      </c>
      <c r="AL1012" t="str">
        <f t="shared" si="209"/>
        <v>N</v>
      </c>
      <c r="AN1012" t="s">
        <v>80</v>
      </c>
      <c r="AO1012" t="s">
        <v>79</v>
      </c>
      <c r="AP1012" t="str">
        <f t="shared" si="210"/>
        <v>92</v>
      </c>
      <c r="AQ1012" s="145" t="s">
        <v>1826</v>
      </c>
      <c r="AR1012" t="str">
        <f t="shared" si="211"/>
        <v>1-Adjusted Base Budget</v>
      </c>
      <c r="AS1012" s="145" t="s">
        <v>1827</v>
      </c>
      <c r="AT1012" t="s">
        <v>213</v>
      </c>
      <c r="AV1012" t="str">
        <f t="shared" si="205"/>
        <v>VPPF</v>
      </c>
      <c r="AW1012" t="str">
        <f t="shared" si="204"/>
        <v>VP AND CHIEF FINANCIAL OFFICER</v>
      </c>
    </row>
    <row r="1013" spans="1:49">
      <c r="A1013" s="59">
        <v>2018</v>
      </c>
      <c r="B1013" t="s">
        <v>137</v>
      </c>
      <c r="C1013" t="s">
        <v>802</v>
      </c>
      <c r="D1013" t="s">
        <v>844</v>
      </c>
      <c r="E1013" t="s">
        <v>845</v>
      </c>
      <c r="F1013" t="s">
        <v>228</v>
      </c>
      <c r="H1013" t="s">
        <v>846</v>
      </c>
      <c r="I1013" s="170" t="s">
        <v>78</v>
      </c>
      <c r="J1013" t="s">
        <v>79</v>
      </c>
      <c r="K1013" t="s">
        <v>214</v>
      </c>
      <c r="L1013" t="s">
        <v>743</v>
      </c>
      <c r="M1013" t="s">
        <v>744</v>
      </c>
      <c r="N1013" t="s">
        <v>217</v>
      </c>
      <c r="O1013" t="s">
        <v>263</v>
      </c>
      <c r="P1013" t="s">
        <v>517</v>
      </c>
      <c r="Q1013" t="s">
        <v>518</v>
      </c>
      <c r="R1013" t="s">
        <v>519</v>
      </c>
      <c r="S1013" t="s">
        <v>264</v>
      </c>
      <c r="T1013" t="s">
        <v>265</v>
      </c>
      <c r="U1013" s="61" t="s">
        <v>266</v>
      </c>
      <c r="V1013" t="s">
        <v>249</v>
      </c>
      <c r="W1013" t="s">
        <v>263</v>
      </c>
      <c r="X1013" s="59">
        <v>3000</v>
      </c>
      <c r="Y1013" s="59">
        <v>3000</v>
      </c>
      <c r="AA1013" s="146" t="str">
        <f t="shared" si="213"/>
        <v>EX</v>
      </c>
      <c r="AB1013" s="146">
        <f t="shared" ref="AB1013:AB1076" si="215">IF(O1013 =AA1013,Z1013,"10cr")</f>
        <v>0</v>
      </c>
      <c r="AC1013" t="str">
        <f t="shared" si="206"/>
        <v>EX</v>
      </c>
      <c r="AD1013" s="74">
        <f t="shared" si="207"/>
        <v>3000</v>
      </c>
      <c r="AE1013" s="74">
        <f t="shared" si="212"/>
        <v>3000</v>
      </c>
      <c r="AF1013">
        <v>1</v>
      </c>
      <c r="AG1013">
        <v>0</v>
      </c>
      <c r="AH1013" s="74">
        <v>0</v>
      </c>
      <c r="AJ1013" s="74">
        <f t="shared" si="208"/>
        <v>0</v>
      </c>
      <c r="AK1013" s="74">
        <f t="shared" si="214"/>
        <v>3000</v>
      </c>
      <c r="AL1013" t="str">
        <f t="shared" si="209"/>
        <v>N</v>
      </c>
      <c r="AN1013" t="s">
        <v>80</v>
      </c>
      <c r="AO1013" t="s">
        <v>79</v>
      </c>
      <c r="AP1013" t="str">
        <f t="shared" si="210"/>
        <v>92</v>
      </c>
      <c r="AQ1013" s="145" t="s">
        <v>1826</v>
      </c>
      <c r="AR1013" t="str">
        <f t="shared" si="211"/>
        <v>1-Adjusted Base Budget</v>
      </c>
      <c r="AS1013" s="145" t="s">
        <v>1827</v>
      </c>
      <c r="AT1013" t="s">
        <v>213</v>
      </c>
      <c r="AV1013" t="str">
        <f t="shared" si="205"/>
        <v>VPPF</v>
      </c>
      <c r="AW1013" t="str">
        <f t="shared" si="204"/>
        <v>VP AND CHIEF FINANCIAL OFFICER</v>
      </c>
    </row>
    <row r="1014" spans="1:49">
      <c r="A1014" s="59">
        <v>2018</v>
      </c>
      <c r="B1014" t="s">
        <v>137</v>
      </c>
      <c r="C1014" t="s">
        <v>802</v>
      </c>
      <c r="D1014" t="s">
        <v>844</v>
      </c>
      <c r="E1014" t="s">
        <v>845</v>
      </c>
      <c r="F1014" t="s">
        <v>228</v>
      </c>
      <c r="H1014" t="s">
        <v>846</v>
      </c>
      <c r="I1014" s="170" t="s">
        <v>78</v>
      </c>
      <c r="J1014" t="s">
        <v>79</v>
      </c>
      <c r="K1014" t="s">
        <v>214</v>
      </c>
      <c r="L1014" t="s">
        <v>385</v>
      </c>
      <c r="M1014" t="s">
        <v>386</v>
      </c>
      <c r="N1014" t="s">
        <v>217</v>
      </c>
      <c r="O1014" t="s">
        <v>263</v>
      </c>
      <c r="P1014" t="s">
        <v>387</v>
      </c>
      <c r="Q1014" t="s">
        <v>386</v>
      </c>
      <c r="R1014" t="s">
        <v>388</v>
      </c>
      <c r="S1014" t="s">
        <v>264</v>
      </c>
      <c r="T1014" t="s">
        <v>265</v>
      </c>
      <c r="U1014" s="61" t="s">
        <v>266</v>
      </c>
      <c r="V1014" t="s">
        <v>249</v>
      </c>
      <c r="W1014" t="s">
        <v>263</v>
      </c>
      <c r="X1014" s="59">
        <v>10000</v>
      </c>
      <c r="Y1014" s="59">
        <v>10000</v>
      </c>
      <c r="AA1014" s="146" t="str">
        <f t="shared" si="213"/>
        <v>EX</v>
      </c>
      <c r="AB1014" s="146">
        <f t="shared" si="215"/>
        <v>0</v>
      </c>
      <c r="AC1014" t="str">
        <f t="shared" si="206"/>
        <v>EX</v>
      </c>
      <c r="AD1014" s="74">
        <f t="shared" si="207"/>
        <v>10000</v>
      </c>
      <c r="AE1014" s="74">
        <f t="shared" si="212"/>
        <v>10000</v>
      </c>
      <c r="AF1014">
        <v>1</v>
      </c>
      <c r="AG1014">
        <v>0</v>
      </c>
      <c r="AH1014" s="74">
        <v>0</v>
      </c>
      <c r="AJ1014" s="74">
        <f t="shared" si="208"/>
        <v>0</v>
      </c>
      <c r="AK1014" s="74">
        <f t="shared" si="214"/>
        <v>10000</v>
      </c>
      <c r="AL1014" t="str">
        <f t="shared" si="209"/>
        <v>N</v>
      </c>
      <c r="AN1014" t="s">
        <v>80</v>
      </c>
      <c r="AO1014" t="s">
        <v>79</v>
      </c>
      <c r="AP1014" t="str">
        <f t="shared" si="210"/>
        <v>92</v>
      </c>
      <c r="AQ1014" s="145" t="s">
        <v>1826</v>
      </c>
      <c r="AR1014" t="str">
        <f t="shared" si="211"/>
        <v>1-Adjusted Base Budget</v>
      </c>
      <c r="AS1014" s="145" t="s">
        <v>1827</v>
      </c>
      <c r="AT1014" t="s">
        <v>213</v>
      </c>
      <c r="AV1014" t="str">
        <f t="shared" si="205"/>
        <v>VPPF</v>
      </c>
      <c r="AW1014" t="str">
        <f t="shared" si="204"/>
        <v>VP AND CHIEF FINANCIAL OFFICER</v>
      </c>
    </row>
    <row r="1015" spans="1:49">
      <c r="A1015" s="59">
        <v>2018</v>
      </c>
      <c r="B1015" t="s">
        <v>137</v>
      </c>
      <c r="C1015" t="s">
        <v>802</v>
      </c>
      <c r="D1015" t="s">
        <v>844</v>
      </c>
      <c r="E1015" t="s">
        <v>845</v>
      </c>
      <c r="F1015" t="s">
        <v>228</v>
      </c>
      <c r="H1015" t="s">
        <v>846</v>
      </c>
      <c r="I1015" s="170" t="s">
        <v>78</v>
      </c>
      <c r="J1015" t="s">
        <v>79</v>
      </c>
      <c r="K1015" t="s">
        <v>214</v>
      </c>
      <c r="L1015" t="s">
        <v>745</v>
      </c>
      <c r="M1015" t="s">
        <v>746</v>
      </c>
      <c r="N1015" t="s">
        <v>217</v>
      </c>
      <c r="O1015" t="s">
        <v>263</v>
      </c>
      <c r="P1015" t="s">
        <v>387</v>
      </c>
      <c r="Q1015" t="s">
        <v>386</v>
      </c>
      <c r="R1015" t="s">
        <v>388</v>
      </c>
      <c r="S1015" t="s">
        <v>264</v>
      </c>
      <c r="T1015" t="s">
        <v>265</v>
      </c>
      <c r="U1015" s="61" t="s">
        <v>266</v>
      </c>
      <c r="V1015" t="s">
        <v>249</v>
      </c>
      <c r="W1015" t="s">
        <v>263</v>
      </c>
      <c r="X1015" s="59">
        <v>5000</v>
      </c>
      <c r="Y1015" s="59">
        <v>5000</v>
      </c>
      <c r="AA1015" s="146" t="str">
        <f t="shared" si="213"/>
        <v>EX</v>
      </c>
      <c r="AB1015" s="146">
        <f t="shared" si="215"/>
        <v>0</v>
      </c>
      <c r="AC1015" t="str">
        <f t="shared" si="206"/>
        <v>EX</v>
      </c>
      <c r="AD1015" s="74">
        <f t="shared" si="207"/>
        <v>5000</v>
      </c>
      <c r="AE1015" s="74">
        <f t="shared" si="212"/>
        <v>5000</v>
      </c>
      <c r="AF1015">
        <v>1</v>
      </c>
      <c r="AG1015">
        <v>0</v>
      </c>
      <c r="AH1015" s="74">
        <v>0</v>
      </c>
      <c r="AJ1015" s="74">
        <f t="shared" si="208"/>
        <v>0</v>
      </c>
      <c r="AK1015" s="74">
        <f t="shared" si="214"/>
        <v>5000</v>
      </c>
      <c r="AL1015" t="str">
        <f t="shared" si="209"/>
        <v>N</v>
      </c>
      <c r="AN1015" t="s">
        <v>80</v>
      </c>
      <c r="AO1015" t="s">
        <v>79</v>
      </c>
      <c r="AP1015" t="str">
        <f t="shared" si="210"/>
        <v>92</v>
      </c>
      <c r="AQ1015" s="145" t="s">
        <v>1826</v>
      </c>
      <c r="AR1015" t="str">
        <f t="shared" si="211"/>
        <v>1-Adjusted Base Budget</v>
      </c>
      <c r="AS1015" s="145" t="s">
        <v>1827</v>
      </c>
      <c r="AT1015" t="s">
        <v>213</v>
      </c>
      <c r="AV1015" t="str">
        <f t="shared" si="205"/>
        <v>VPPF</v>
      </c>
      <c r="AW1015" t="str">
        <f t="shared" si="204"/>
        <v>VP AND CHIEF FINANCIAL OFFICER</v>
      </c>
    </row>
    <row r="1016" spans="1:49">
      <c r="A1016" s="59">
        <v>2018</v>
      </c>
      <c r="B1016" t="s">
        <v>137</v>
      </c>
      <c r="C1016" t="s">
        <v>802</v>
      </c>
      <c r="D1016" t="s">
        <v>844</v>
      </c>
      <c r="E1016" t="s">
        <v>845</v>
      </c>
      <c r="F1016" t="s">
        <v>228</v>
      </c>
      <c r="H1016" t="s">
        <v>846</v>
      </c>
      <c r="I1016" s="170" t="s">
        <v>78</v>
      </c>
      <c r="J1016" t="s">
        <v>79</v>
      </c>
      <c r="K1016" t="s">
        <v>214</v>
      </c>
      <c r="L1016" t="s">
        <v>520</v>
      </c>
      <c r="M1016" t="s">
        <v>521</v>
      </c>
      <c r="N1016" t="s">
        <v>217</v>
      </c>
      <c r="O1016" t="s">
        <v>263</v>
      </c>
      <c r="P1016" t="s">
        <v>522</v>
      </c>
      <c r="Q1016" t="s">
        <v>523</v>
      </c>
      <c r="R1016" t="s">
        <v>524</v>
      </c>
      <c r="S1016" t="s">
        <v>338</v>
      </c>
      <c r="T1016" t="s">
        <v>339</v>
      </c>
      <c r="U1016" s="61" t="s">
        <v>340</v>
      </c>
      <c r="V1016" t="s">
        <v>249</v>
      </c>
      <c r="W1016" t="s">
        <v>263</v>
      </c>
      <c r="X1016" s="59">
        <v>15500</v>
      </c>
      <c r="Y1016" s="59">
        <v>15500</v>
      </c>
      <c r="AA1016" s="146" t="str">
        <f t="shared" si="213"/>
        <v>EX</v>
      </c>
      <c r="AB1016" s="146">
        <f t="shared" si="215"/>
        <v>0</v>
      </c>
      <c r="AC1016" t="str">
        <f t="shared" si="206"/>
        <v>EX</v>
      </c>
      <c r="AD1016" s="74">
        <f t="shared" si="207"/>
        <v>15500</v>
      </c>
      <c r="AE1016" s="74">
        <f t="shared" si="212"/>
        <v>15500</v>
      </c>
      <c r="AF1016">
        <v>1</v>
      </c>
      <c r="AG1016">
        <v>0</v>
      </c>
      <c r="AH1016" s="74">
        <v>0</v>
      </c>
      <c r="AJ1016" s="74">
        <f t="shared" si="208"/>
        <v>0</v>
      </c>
      <c r="AK1016" s="74">
        <f t="shared" si="214"/>
        <v>15500</v>
      </c>
      <c r="AL1016" t="str">
        <f t="shared" si="209"/>
        <v>N</v>
      </c>
      <c r="AN1016" t="s">
        <v>80</v>
      </c>
      <c r="AO1016" t="s">
        <v>79</v>
      </c>
      <c r="AP1016" t="str">
        <f t="shared" si="210"/>
        <v>92</v>
      </c>
      <c r="AQ1016" s="145" t="s">
        <v>1826</v>
      </c>
      <c r="AR1016" t="str">
        <f t="shared" si="211"/>
        <v>1-Adjusted Base Budget</v>
      </c>
      <c r="AS1016" s="145" t="s">
        <v>1827</v>
      </c>
      <c r="AT1016" t="s">
        <v>213</v>
      </c>
      <c r="AV1016" t="str">
        <f t="shared" si="205"/>
        <v>VPPF</v>
      </c>
      <c r="AW1016" t="str">
        <f t="shared" si="204"/>
        <v>VP AND CHIEF FINANCIAL OFFICER</v>
      </c>
    </row>
    <row r="1017" spans="1:49">
      <c r="A1017" s="59">
        <v>2018</v>
      </c>
      <c r="B1017" t="s">
        <v>137</v>
      </c>
      <c r="C1017" t="s">
        <v>802</v>
      </c>
      <c r="D1017" t="s">
        <v>844</v>
      </c>
      <c r="E1017" t="s">
        <v>845</v>
      </c>
      <c r="F1017" t="s">
        <v>228</v>
      </c>
      <c r="H1017" t="s">
        <v>846</v>
      </c>
      <c r="I1017" s="170" t="s">
        <v>78</v>
      </c>
      <c r="J1017" t="s">
        <v>79</v>
      </c>
      <c r="K1017" t="s">
        <v>214</v>
      </c>
      <c r="L1017" t="s">
        <v>389</v>
      </c>
      <c r="M1017" t="s">
        <v>390</v>
      </c>
      <c r="N1017" t="s">
        <v>217</v>
      </c>
      <c r="O1017" t="s">
        <v>263</v>
      </c>
      <c r="P1017" t="s">
        <v>379</v>
      </c>
      <c r="Q1017" t="s">
        <v>379</v>
      </c>
      <c r="R1017" t="s">
        <v>380</v>
      </c>
      <c r="S1017" t="s">
        <v>264</v>
      </c>
      <c r="T1017" t="s">
        <v>265</v>
      </c>
      <c r="U1017" s="61" t="s">
        <v>266</v>
      </c>
      <c r="V1017" t="s">
        <v>249</v>
      </c>
      <c r="W1017" t="s">
        <v>263</v>
      </c>
      <c r="X1017" s="59">
        <v>15000</v>
      </c>
      <c r="Y1017" s="59">
        <v>15000</v>
      </c>
      <c r="AA1017" s="146" t="str">
        <f t="shared" si="213"/>
        <v>EX</v>
      </c>
      <c r="AB1017" s="146">
        <f t="shared" si="215"/>
        <v>0</v>
      </c>
      <c r="AC1017" t="str">
        <f t="shared" si="206"/>
        <v>EX</v>
      </c>
      <c r="AD1017" s="74">
        <f t="shared" si="207"/>
        <v>15000</v>
      </c>
      <c r="AE1017" s="74">
        <f t="shared" si="212"/>
        <v>15000</v>
      </c>
      <c r="AF1017">
        <v>1</v>
      </c>
      <c r="AG1017">
        <v>0</v>
      </c>
      <c r="AH1017" s="74">
        <v>0</v>
      </c>
      <c r="AJ1017" s="74">
        <f t="shared" si="208"/>
        <v>0</v>
      </c>
      <c r="AK1017" s="74">
        <f t="shared" si="214"/>
        <v>15000</v>
      </c>
      <c r="AL1017" t="str">
        <f t="shared" si="209"/>
        <v>N</v>
      </c>
      <c r="AN1017" t="s">
        <v>80</v>
      </c>
      <c r="AO1017" t="s">
        <v>79</v>
      </c>
      <c r="AP1017" t="str">
        <f t="shared" si="210"/>
        <v>92</v>
      </c>
      <c r="AQ1017" s="145" t="s">
        <v>1826</v>
      </c>
      <c r="AR1017" t="str">
        <f t="shared" si="211"/>
        <v>1-Adjusted Base Budget</v>
      </c>
      <c r="AS1017" s="145" t="s">
        <v>1827</v>
      </c>
      <c r="AT1017" t="s">
        <v>213</v>
      </c>
      <c r="AV1017" t="str">
        <f t="shared" si="205"/>
        <v>VPPF</v>
      </c>
      <c r="AW1017" t="str">
        <f t="shared" si="204"/>
        <v>VP AND CHIEF FINANCIAL OFFICER</v>
      </c>
    </row>
    <row r="1018" spans="1:49">
      <c r="A1018" s="59">
        <v>2018</v>
      </c>
      <c r="B1018" t="s">
        <v>137</v>
      </c>
      <c r="C1018" t="s">
        <v>802</v>
      </c>
      <c r="D1018" t="s">
        <v>844</v>
      </c>
      <c r="E1018" t="s">
        <v>845</v>
      </c>
      <c r="F1018" t="s">
        <v>228</v>
      </c>
      <c r="H1018" t="s">
        <v>846</v>
      </c>
      <c r="I1018" s="170" t="s">
        <v>78</v>
      </c>
      <c r="J1018" t="s">
        <v>79</v>
      </c>
      <c r="K1018" t="s">
        <v>214</v>
      </c>
      <c r="L1018" t="s">
        <v>786</v>
      </c>
      <c r="M1018" t="s">
        <v>787</v>
      </c>
      <c r="N1018" t="s">
        <v>217</v>
      </c>
      <c r="O1018" t="s">
        <v>263</v>
      </c>
      <c r="P1018" t="s">
        <v>533</v>
      </c>
      <c r="Q1018" t="s">
        <v>534</v>
      </c>
      <c r="R1018" t="s">
        <v>535</v>
      </c>
      <c r="S1018" t="s">
        <v>264</v>
      </c>
      <c r="T1018" t="s">
        <v>265</v>
      </c>
      <c r="U1018" s="61" t="s">
        <v>266</v>
      </c>
      <c r="V1018" t="s">
        <v>249</v>
      </c>
      <c r="W1018" t="s">
        <v>263</v>
      </c>
      <c r="X1018" s="59">
        <v>500</v>
      </c>
      <c r="Y1018" s="59">
        <v>500</v>
      </c>
      <c r="AA1018" s="146" t="str">
        <f t="shared" si="213"/>
        <v>EX</v>
      </c>
      <c r="AB1018" s="146">
        <f t="shared" si="215"/>
        <v>0</v>
      </c>
      <c r="AC1018" t="str">
        <f t="shared" si="206"/>
        <v>EX</v>
      </c>
      <c r="AD1018" s="74">
        <f t="shared" si="207"/>
        <v>500</v>
      </c>
      <c r="AE1018" s="74">
        <f t="shared" si="212"/>
        <v>500</v>
      </c>
      <c r="AF1018">
        <v>1</v>
      </c>
      <c r="AG1018">
        <v>0</v>
      </c>
      <c r="AH1018" s="74">
        <v>0</v>
      </c>
      <c r="AJ1018" s="74">
        <f t="shared" si="208"/>
        <v>0</v>
      </c>
      <c r="AK1018" s="74">
        <f t="shared" si="214"/>
        <v>500</v>
      </c>
      <c r="AL1018" t="str">
        <f t="shared" si="209"/>
        <v>N</v>
      </c>
      <c r="AN1018" t="s">
        <v>80</v>
      </c>
      <c r="AO1018" t="s">
        <v>79</v>
      </c>
      <c r="AP1018" t="str">
        <f t="shared" si="210"/>
        <v>92</v>
      </c>
      <c r="AQ1018" s="145" t="s">
        <v>1826</v>
      </c>
      <c r="AR1018" t="str">
        <f t="shared" si="211"/>
        <v>1-Adjusted Base Budget</v>
      </c>
      <c r="AS1018" s="145" t="s">
        <v>1827</v>
      </c>
      <c r="AT1018" t="s">
        <v>213</v>
      </c>
      <c r="AV1018" t="str">
        <f t="shared" si="205"/>
        <v>VPPF</v>
      </c>
      <c r="AW1018" t="str">
        <f t="shared" si="204"/>
        <v>VP AND CHIEF FINANCIAL OFFICER</v>
      </c>
    </row>
    <row r="1019" spans="1:49">
      <c r="A1019" s="59">
        <v>2018</v>
      </c>
      <c r="B1019" t="s">
        <v>137</v>
      </c>
      <c r="C1019" t="s">
        <v>802</v>
      </c>
      <c r="D1019" t="s">
        <v>844</v>
      </c>
      <c r="E1019" t="s">
        <v>845</v>
      </c>
      <c r="F1019" t="s">
        <v>228</v>
      </c>
      <c r="H1019" t="s">
        <v>846</v>
      </c>
      <c r="I1019" s="170" t="s">
        <v>78</v>
      </c>
      <c r="J1019" t="s">
        <v>79</v>
      </c>
      <c r="K1019" t="s">
        <v>214</v>
      </c>
      <c r="L1019" t="s">
        <v>638</v>
      </c>
      <c r="M1019" t="s">
        <v>639</v>
      </c>
      <c r="N1019" t="s">
        <v>217</v>
      </c>
      <c r="O1019" t="s">
        <v>263</v>
      </c>
      <c r="P1019" t="s">
        <v>379</v>
      </c>
      <c r="Q1019" t="s">
        <v>379</v>
      </c>
      <c r="R1019" t="s">
        <v>380</v>
      </c>
      <c r="S1019" t="s">
        <v>264</v>
      </c>
      <c r="T1019" t="s">
        <v>265</v>
      </c>
      <c r="U1019" s="61" t="s">
        <v>266</v>
      </c>
      <c r="V1019" t="s">
        <v>249</v>
      </c>
      <c r="W1019" t="s">
        <v>263</v>
      </c>
      <c r="X1019" s="59">
        <v>42000</v>
      </c>
      <c r="Y1019" s="59">
        <v>42000</v>
      </c>
      <c r="AA1019" s="146" t="str">
        <f t="shared" si="213"/>
        <v>EX</v>
      </c>
      <c r="AB1019" s="146">
        <f t="shared" si="215"/>
        <v>0</v>
      </c>
      <c r="AC1019" t="str">
        <f t="shared" si="206"/>
        <v>EX</v>
      </c>
      <c r="AD1019" s="74">
        <f t="shared" si="207"/>
        <v>42000</v>
      </c>
      <c r="AE1019" s="74">
        <f t="shared" si="212"/>
        <v>42000</v>
      </c>
      <c r="AF1019">
        <v>1</v>
      </c>
      <c r="AG1019">
        <v>0</v>
      </c>
      <c r="AH1019" s="74">
        <v>0</v>
      </c>
      <c r="AJ1019" s="74">
        <f t="shared" si="208"/>
        <v>0</v>
      </c>
      <c r="AK1019" s="74">
        <f t="shared" si="214"/>
        <v>42000</v>
      </c>
      <c r="AL1019" t="str">
        <f t="shared" si="209"/>
        <v>N</v>
      </c>
      <c r="AN1019" t="s">
        <v>80</v>
      </c>
      <c r="AO1019" t="s">
        <v>79</v>
      </c>
      <c r="AP1019" t="str">
        <f t="shared" si="210"/>
        <v>92</v>
      </c>
      <c r="AQ1019" s="145" t="s">
        <v>1826</v>
      </c>
      <c r="AR1019" t="str">
        <f t="shared" si="211"/>
        <v>1-Adjusted Base Budget</v>
      </c>
      <c r="AS1019" s="145" t="s">
        <v>1827</v>
      </c>
      <c r="AT1019" t="s">
        <v>213</v>
      </c>
      <c r="AV1019" t="str">
        <f t="shared" si="205"/>
        <v>VPPF</v>
      </c>
      <c r="AW1019" t="str">
        <f t="shared" si="204"/>
        <v>VP AND CHIEF FINANCIAL OFFICER</v>
      </c>
    </row>
    <row r="1020" spans="1:49">
      <c r="A1020" s="59">
        <v>2018</v>
      </c>
      <c r="B1020" t="s">
        <v>137</v>
      </c>
      <c r="C1020" t="s">
        <v>802</v>
      </c>
      <c r="D1020" t="s">
        <v>844</v>
      </c>
      <c r="E1020" t="s">
        <v>845</v>
      </c>
      <c r="F1020" t="s">
        <v>228</v>
      </c>
      <c r="H1020" t="s">
        <v>846</v>
      </c>
      <c r="I1020" s="170" t="s">
        <v>78</v>
      </c>
      <c r="J1020" t="s">
        <v>79</v>
      </c>
      <c r="K1020" t="s">
        <v>214</v>
      </c>
      <c r="L1020" t="s">
        <v>391</v>
      </c>
      <c r="M1020" t="s">
        <v>392</v>
      </c>
      <c r="N1020" t="s">
        <v>217</v>
      </c>
      <c r="O1020" t="s">
        <v>263</v>
      </c>
      <c r="P1020" t="s">
        <v>393</v>
      </c>
      <c r="Q1020" t="s">
        <v>394</v>
      </c>
      <c r="R1020" t="s">
        <v>395</v>
      </c>
      <c r="S1020" t="s">
        <v>264</v>
      </c>
      <c r="T1020" t="s">
        <v>265</v>
      </c>
      <c r="U1020" s="61" t="s">
        <v>266</v>
      </c>
      <c r="V1020" t="s">
        <v>249</v>
      </c>
      <c r="W1020" t="s">
        <v>263</v>
      </c>
      <c r="X1020" s="59">
        <v>1000</v>
      </c>
      <c r="Y1020" s="59">
        <v>1000</v>
      </c>
      <c r="AA1020" s="146" t="str">
        <f t="shared" si="213"/>
        <v>EX</v>
      </c>
      <c r="AB1020" s="146">
        <f t="shared" si="215"/>
        <v>0</v>
      </c>
      <c r="AC1020" t="str">
        <f t="shared" si="206"/>
        <v>EX</v>
      </c>
      <c r="AD1020" s="74">
        <f t="shared" si="207"/>
        <v>1000</v>
      </c>
      <c r="AE1020" s="74">
        <f t="shared" si="212"/>
        <v>1000</v>
      </c>
      <c r="AF1020">
        <v>1</v>
      </c>
      <c r="AG1020">
        <v>0</v>
      </c>
      <c r="AH1020" s="74">
        <v>0</v>
      </c>
      <c r="AJ1020" s="74">
        <f t="shared" si="208"/>
        <v>0</v>
      </c>
      <c r="AK1020" s="74">
        <f t="shared" si="214"/>
        <v>1000</v>
      </c>
      <c r="AL1020" t="str">
        <f t="shared" si="209"/>
        <v>N</v>
      </c>
      <c r="AN1020" t="s">
        <v>80</v>
      </c>
      <c r="AO1020" t="s">
        <v>79</v>
      </c>
      <c r="AP1020" t="str">
        <f t="shared" si="210"/>
        <v>92</v>
      </c>
      <c r="AQ1020" s="145" t="s">
        <v>1826</v>
      </c>
      <c r="AR1020" t="str">
        <f t="shared" si="211"/>
        <v>1-Adjusted Base Budget</v>
      </c>
      <c r="AS1020" s="145" t="s">
        <v>1827</v>
      </c>
      <c r="AT1020" t="s">
        <v>213</v>
      </c>
      <c r="AV1020" t="str">
        <f t="shared" si="205"/>
        <v>VPPF</v>
      </c>
      <c r="AW1020" t="str">
        <f t="shared" si="204"/>
        <v>VP AND CHIEF FINANCIAL OFFICER</v>
      </c>
    </row>
    <row r="1021" spans="1:49">
      <c r="A1021" s="59">
        <v>2018</v>
      </c>
      <c r="B1021" t="s">
        <v>137</v>
      </c>
      <c r="C1021" t="s">
        <v>802</v>
      </c>
      <c r="D1021" t="s">
        <v>844</v>
      </c>
      <c r="E1021" t="s">
        <v>845</v>
      </c>
      <c r="F1021" t="s">
        <v>228</v>
      </c>
      <c r="H1021" t="s">
        <v>846</v>
      </c>
      <c r="I1021" s="170" t="s">
        <v>78</v>
      </c>
      <c r="J1021" t="s">
        <v>79</v>
      </c>
      <c r="K1021" t="s">
        <v>214</v>
      </c>
      <c r="L1021" t="s">
        <v>529</v>
      </c>
      <c r="M1021" t="s">
        <v>530</v>
      </c>
      <c r="N1021" t="s">
        <v>217</v>
      </c>
      <c r="O1021" t="s">
        <v>263</v>
      </c>
      <c r="P1021" t="s">
        <v>393</v>
      </c>
      <c r="Q1021" t="s">
        <v>394</v>
      </c>
      <c r="R1021" t="s">
        <v>395</v>
      </c>
      <c r="S1021" t="s">
        <v>264</v>
      </c>
      <c r="T1021" t="s">
        <v>265</v>
      </c>
      <c r="U1021" s="61" t="s">
        <v>266</v>
      </c>
      <c r="V1021" t="s">
        <v>249</v>
      </c>
      <c r="W1021" t="s">
        <v>263</v>
      </c>
      <c r="X1021" s="59">
        <v>105000</v>
      </c>
      <c r="Y1021" s="59">
        <v>105000</v>
      </c>
      <c r="AA1021" s="146" t="str">
        <f t="shared" si="213"/>
        <v>EX</v>
      </c>
      <c r="AB1021" s="146">
        <f t="shared" si="215"/>
        <v>0</v>
      </c>
      <c r="AC1021" t="str">
        <f t="shared" si="206"/>
        <v>EX</v>
      </c>
      <c r="AD1021" s="74">
        <f t="shared" si="207"/>
        <v>105000</v>
      </c>
      <c r="AE1021" s="74">
        <f t="shared" si="212"/>
        <v>105000</v>
      </c>
      <c r="AF1021">
        <v>1</v>
      </c>
      <c r="AG1021">
        <v>0</v>
      </c>
      <c r="AH1021" s="74">
        <v>0</v>
      </c>
      <c r="AJ1021" s="74">
        <f t="shared" si="208"/>
        <v>0</v>
      </c>
      <c r="AK1021" s="74">
        <f t="shared" si="214"/>
        <v>105000</v>
      </c>
      <c r="AL1021" t="str">
        <f t="shared" si="209"/>
        <v>N</v>
      </c>
      <c r="AN1021" t="s">
        <v>80</v>
      </c>
      <c r="AO1021" t="s">
        <v>79</v>
      </c>
      <c r="AP1021" t="str">
        <f t="shared" si="210"/>
        <v>92</v>
      </c>
      <c r="AQ1021" s="145" t="s">
        <v>1826</v>
      </c>
      <c r="AR1021" t="str">
        <f t="shared" si="211"/>
        <v>1-Adjusted Base Budget</v>
      </c>
      <c r="AS1021" s="145" t="s">
        <v>1827</v>
      </c>
      <c r="AT1021" t="s">
        <v>213</v>
      </c>
      <c r="AV1021" t="str">
        <f t="shared" si="205"/>
        <v>VPPF</v>
      </c>
      <c r="AW1021" t="str">
        <f t="shared" si="204"/>
        <v>VP AND CHIEF FINANCIAL OFFICER</v>
      </c>
    </row>
    <row r="1022" spans="1:49">
      <c r="A1022" s="59">
        <v>2018</v>
      </c>
      <c r="B1022" t="s">
        <v>137</v>
      </c>
      <c r="C1022" t="s">
        <v>802</v>
      </c>
      <c r="D1022" t="s">
        <v>844</v>
      </c>
      <c r="E1022" t="s">
        <v>845</v>
      </c>
      <c r="F1022" t="s">
        <v>228</v>
      </c>
      <c r="H1022" t="s">
        <v>846</v>
      </c>
      <c r="I1022" s="170" t="s">
        <v>78</v>
      </c>
      <c r="J1022" t="s">
        <v>79</v>
      </c>
      <c r="K1022" t="s">
        <v>214</v>
      </c>
      <c r="L1022" t="s">
        <v>531</v>
      </c>
      <c r="M1022" t="s">
        <v>532</v>
      </c>
      <c r="N1022" t="s">
        <v>217</v>
      </c>
      <c r="O1022" t="s">
        <v>263</v>
      </c>
      <c r="P1022" t="s">
        <v>533</v>
      </c>
      <c r="Q1022" t="s">
        <v>534</v>
      </c>
      <c r="R1022" t="s">
        <v>535</v>
      </c>
      <c r="S1022" t="s">
        <v>264</v>
      </c>
      <c r="T1022" t="s">
        <v>265</v>
      </c>
      <c r="U1022" s="61" t="s">
        <v>266</v>
      </c>
      <c r="V1022" t="s">
        <v>249</v>
      </c>
      <c r="W1022" t="s">
        <v>263</v>
      </c>
      <c r="X1022" s="59">
        <v>1000</v>
      </c>
      <c r="Y1022" s="59">
        <v>1000</v>
      </c>
      <c r="AA1022" s="146" t="str">
        <f t="shared" si="213"/>
        <v>EX</v>
      </c>
      <c r="AB1022" s="146">
        <f t="shared" si="215"/>
        <v>0</v>
      </c>
      <c r="AC1022" t="str">
        <f t="shared" si="206"/>
        <v>EX</v>
      </c>
      <c r="AD1022" s="74">
        <f t="shared" si="207"/>
        <v>1000</v>
      </c>
      <c r="AE1022" s="74">
        <f t="shared" si="212"/>
        <v>1000</v>
      </c>
      <c r="AF1022">
        <v>1</v>
      </c>
      <c r="AG1022">
        <v>0</v>
      </c>
      <c r="AH1022" s="74">
        <v>0</v>
      </c>
      <c r="AJ1022" s="74">
        <f t="shared" si="208"/>
        <v>0</v>
      </c>
      <c r="AK1022" s="74">
        <f t="shared" si="214"/>
        <v>1000</v>
      </c>
      <c r="AL1022" t="str">
        <f t="shared" si="209"/>
        <v>N</v>
      </c>
      <c r="AN1022" t="s">
        <v>80</v>
      </c>
      <c r="AO1022" t="s">
        <v>79</v>
      </c>
      <c r="AP1022" t="str">
        <f t="shared" si="210"/>
        <v>92</v>
      </c>
      <c r="AQ1022" s="145" t="s">
        <v>1826</v>
      </c>
      <c r="AR1022" t="str">
        <f t="shared" si="211"/>
        <v>1-Adjusted Base Budget</v>
      </c>
      <c r="AS1022" s="145" t="s">
        <v>1827</v>
      </c>
      <c r="AT1022" t="s">
        <v>213</v>
      </c>
      <c r="AV1022" t="str">
        <f t="shared" si="205"/>
        <v>VPPF</v>
      </c>
      <c r="AW1022" t="str">
        <f t="shared" si="204"/>
        <v>VP AND CHIEF FINANCIAL OFFICER</v>
      </c>
    </row>
    <row r="1023" spans="1:49">
      <c r="A1023" s="59">
        <v>2018</v>
      </c>
      <c r="B1023" t="s">
        <v>137</v>
      </c>
      <c r="C1023" t="s">
        <v>802</v>
      </c>
      <c r="D1023" t="s">
        <v>844</v>
      </c>
      <c r="E1023" t="s">
        <v>845</v>
      </c>
      <c r="F1023" t="s">
        <v>228</v>
      </c>
      <c r="H1023" t="s">
        <v>846</v>
      </c>
      <c r="I1023" s="170" t="s">
        <v>78</v>
      </c>
      <c r="J1023" t="s">
        <v>79</v>
      </c>
      <c r="K1023" t="s">
        <v>214</v>
      </c>
      <c r="L1023" t="s">
        <v>540</v>
      </c>
      <c r="M1023" t="s">
        <v>541</v>
      </c>
      <c r="N1023" t="s">
        <v>217</v>
      </c>
      <c r="O1023" t="s">
        <v>263</v>
      </c>
      <c r="P1023" t="s">
        <v>533</v>
      </c>
      <c r="Q1023" t="s">
        <v>534</v>
      </c>
      <c r="R1023" t="s">
        <v>535</v>
      </c>
      <c r="S1023" t="s">
        <v>264</v>
      </c>
      <c r="T1023" t="s">
        <v>265</v>
      </c>
      <c r="U1023" s="61" t="s">
        <v>266</v>
      </c>
      <c r="V1023" t="s">
        <v>249</v>
      </c>
      <c r="W1023" t="s">
        <v>263</v>
      </c>
      <c r="X1023" s="59">
        <v>1500</v>
      </c>
      <c r="Y1023" s="59">
        <v>1500</v>
      </c>
      <c r="AA1023" s="146" t="str">
        <f t="shared" si="213"/>
        <v>EX</v>
      </c>
      <c r="AB1023" s="146">
        <f t="shared" si="215"/>
        <v>0</v>
      </c>
      <c r="AC1023" t="str">
        <f t="shared" si="206"/>
        <v>EX</v>
      </c>
      <c r="AD1023" s="74">
        <f t="shared" si="207"/>
        <v>1500</v>
      </c>
      <c r="AE1023" s="74">
        <f t="shared" si="212"/>
        <v>1500</v>
      </c>
      <c r="AF1023">
        <v>1</v>
      </c>
      <c r="AG1023">
        <v>0</v>
      </c>
      <c r="AH1023" s="74">
        <v>0</v>
      </c>
      <c r="AJ1023" s="74">
        <f t="shared" si="208"/>
        <v>0</v>
      </c>
      <c r="AK1023" s="74">
        <f t="shared" si="214"/>
        <v>1500</v>
      </c>
      <c r="AL1023" t="str">
        <f t="shared" si="209"/>
        <v>N</v>
      </c>
      <c r="AN1023" t="s">
        <v>80</v>
      </c>
      <c r="AO1023" t="s">
        <v>79</v>
      </c>
      <c r="AP1023" t="str">
        <f t="shared" si="210"/>
        <v>92</v>
      </c>
      <c r="AQ1023" s="145" t="s">
        <v>1826</v>
      </c>
      <c r="AR1023" t="str">
        <f t="shared" si="211"/>
        <v>1-Adjusted Base Budget</v>
      </c>
      <c r="AS1023" s="145" t="s">
        <v>1827</v>
      </c>
      <c r="AT1023" t="s">
        <v>213</v>
      </c>
      <c r="AV1023" t="str">
        <f t="shared" si="205"/>
        <v>VPPF</v>
      </c>
      <c r="AW1023" t="str">
        <f t="shared" si="204"/>
        <v>VP AND CHIEF FINANCIAL OFFICER</v>
      </c>
    </row>
    <row r="1024" spans="1:49">
      <c r="A1024" s="59">
        <v>2018</v>
      </c>
      <c r="B1024" t="s">
        <v>137</v>
      </c>
      <c r="C1024" t="s">
        <v>802</v>
      </c>
      <c r="D1024" t="s">
        <v>844</v>
      </c>
      <c r="E1024" t="s">
        <v>845</v>
      </c>
      <c r="F1024" t="s">
        <v>228</v>
      </c>
      <c r="H1024" t="s">
        <v>846</v>
      </c>
      <c r="I1024" s="170" t="s">
        <v>78</v>
      </c>
      <c r="J1024" t="s">
        <v>79</v>
      </c>
      <c r="K1024" t="s">
        <v>214</v>
      </c>
      <c r="L1024" t="s">
        <v>747</v>
      </c>
      <c r="M1024" t="s">
        <v>748</v>
      </c>
      <c r="N1024" t="s">
        <v>217</v>
      </c>
      <c r="O1024" t="s">
        <v>263</v>
      </c>
      <c r="P1024" t="s">
        <v>357</v>
      </c>
      <c r="Q1024" t="s">
        <v>358</v>
      </c>
      <c r="R1024" t="s">
        <v>359</v>
      </c>
      <c r="S1024" t="s">
        <v>264</v>
      </c>
      <c r="T1024" t="s">
        <v>265</v>
      </c>
      <c r="U1024" s="61" t="s">
        <v>266</v>
      </c>
      <c r="V1024" t="s">
        <v>249</v>
      </c>
      <c r="W1024" t="s">
        <v>263</v>
      </c>
      <c r="X1024" s="59">
        <v>50000</v>
      </c>
      <c r="Y1024" s="59">
        <v>50000</v>
      </c>
      <c r="AA1024" s="146" t="str">
        <f t="shared" si="213"/>
        <v>EX</v>
      </c>
      <c r="AB1024" s="146">
        <f t="shared" si="215"/>
        <v>0</v>
      </c>
      <c r="AC1024" t="str">
        <f t="shared" si="206"/>
        <v>EX</v>
      </c>
      <c r="AD1024" s="74">
        <f t="shared" si="207"/>
        <v>50000</v>
      </c>
      <c r="AE1024" s="74">
        <f t="shared" si="212"/>
        <v>50000</v>
      </c>
      <c r="AF1024">
        <v>1</v>
      </c>
      <c r="AG1024">
        <v>0</v>
      </c>
      <c r="AH1024" s="74">
        <v>0</v>
      </c>
      <c r="AJ1024" s="74">
        <f t="shared" si="208"/>
        <v>0</v>
      </c>
      <c r="AK1024" s="74">
        <f t="shared" si="214"/>
        <v>50000</v>
      </c>
      <c r="AL1024" t="str">
        <f t="shared" si="209"/>
        <v>N</v>
      </c>
      <c r="AN1024" t="s">
        <v>80</v>
      </c>
      <c r="AO1024" t="s">
        <v>79</v>
      </c>
      <c r="AP1024" t="str">
        <f t="shared" si="210"/>
        <v>92</v>
      </c>
      <c r="AQ1024" s="145" t="s">
        <v>1826</v>
      </c>
      <c r="AR1024" t="str">
        <f t="shared" si="211"/>
        <v>1-Adjusted Base Budget</v>
      </c>
      <c r="AS1024" s="145" t="s">
        <v>1827</v>
      </c>
      <c r="AT1024" t="s">
        <v>213</v>
      </c>
      <c r="AV1024" t="str">
        <f t="shared" si="205"/>
        <v>VPPF</v>
      </c>
      <c r="AW1024" t="str">
        <f t="shared" si="204"/>
        <v>VP AND CHIEF FINANCIAL OFFICER</v>
      </c>
    </row>
    <row r="1025" spans="1:49">
      <c r="A1025" s="59">
        <v>2018</v>
      </c>
      <c r="B1025" t="s">
        <v>137</v>
      </c>
      <c r="C1025" t="s">
        <v>802</v>
      </c>
      <c r="D1025" t="s">
        <v>844</v>
      </c>
      <c r="E1025" t="s">
        <v>845</v>
      </c>
      <c r="F1025" t="s">
        <v>228</v>
      </c>
      <c r="H1025" t="s">
        <v>846</v>
      </c>
      <c r="I1025" s="170" t="s">
        <v>78</v>
      </c>
      <c r="J1025" t="s">
        <v>79</v>
      </c>
      <c r="K1025" t="s">
        <v>214</v>
      </c>
      <c r="L1025" t="s">
        <v>644</v>
      </c>
      <c r="M1025" t="s">
        <v>645</v>
      </c>
      <c r="N1025" t="s">
        <v>217</v>
      </c>
      <c r="O1025" t="s">
        <v>263</v>
      </c>
      <c r="P1025" t="s">
        <v>352</v>
      </c>
      <c r="Q1025" t="s">
        <v>353</v>
      </c>
      <c r="R1025" t="s">
        <v>354</v>
      </c>
      <c r="S1025" t="s">
        <v>264</v>
      </c>
      <c r="T1025" t="s">
        <v>265</v>
      </c>
      <c r="U1025" s="61" t="s">
        <v>266</v>
      </c>
      <c r="V1025" t="s">
        <v>249</v>
      </c>
      <c r="W1025" t="s">
        <v>263</v>
      </c>
      <c r="X1025" s="59">
        <v>20000</v>
      </c>
      <c r="Y1025" s="59">
        <v>20000</v>
      </c>
      <c r="AA1025" s="146" t="str">
        <f t="shared" si="213"/>
        <v>EX</v>
      </c>
      <c r="AB1025" s="146">
        <f t="shared" si="215"/>
        <v>0</v>
      </c>
      <c r="AC1025" t="str">
        <f t="shared" si="206"/>
        <v>EX</v>
      </c>
      <c r="AD1025" s="74">
        <f t="shared" si="207"/>
        <v>20000</v>
      </c>
      <c r="AE1025" s="74">
        <f t="shared" si="212"/>
        <v>20000</v>
      </c>
      <c r="AF1025">
        <v>1</v>
      </c>
      <c r="AG1025">
        <v>0</v>
      </c>
      <c r="AH1025" s="74">
        <v>0</v>
      </c>
      <c r="AJ1025" s="74">
        <f t="shared" si="208"/>
        <v>0</v>
      </c>
      <c r="AK1025" s="74">
        <f t="shared" si="214"/>
        <v>20000</v>
      </c>
      <c r="AL1025" t="str">
        <f t="shared" si="209"/>
        <v>N</v>
      </c>
      <c r="AN1025" t="s">
        <v>80</v>
      </c>
      <c r="AO1025" t="s">
        <v>79</v>
      </c>
      <c r="AP1025" t="str">
        <f t="shared" si="210"/>
        <v>92</v>
      </c>
      <c r="AQ1025" s="145" t="s">
        <v>1826</v>
      </c>
      <c r="AR1025" t="str">
        <f t="shared" si="211"/>
        <v>1-Adjusted Base Budget</v>
      </c>
      <c r="AS1025" s="145" t="s">
        <v>1827</v>
      </c>
      <c r="AT1025" t="s">
        <v>213</v>
      </c>
      <c r="AV1025" t="str">
        <f t="shared" si="205"/>
        <v>VPPF</v>
      </c>
      <c r="AW1025" t="str">
        <f t="shared" si="204"/>
        <v>VP AND CHIEF FINANCIAL OFFICER</v>
      </c>
    </row>
    <row r="1026" spans="1:49">
      <c r="A1026" s="59">
        <v>2018</v>
      </c>
      <c r="B1026" t="s">
        <v>137</v>
      </c>
      <c r="C1026" t="s">
        <v>802</v>
      </c>
      <c r="D1026" t="s">
        <v>844</v>
      </c>
      <c r="E1026" t="s">
        <v>845</v>
      </c>
      <c r="F1026" t="s">
        <v>228</v>
      </c>
      <c r="H1026" t="s">
        <v>846</v>
      </c>
      <c r="I1026" s="170" t="s">
        <v>78</v>
      </c>
      <c r="J1026" t="s">
        <v>79</v>
      </c>
      <c r="K1026" t="s">
        <v>214</v>
      </c>
      <c r="L1026" t="s">
        <v>546</v>
      </c>
      <c r="M1026" t="s">
        <v>547</v>
      </c>
      <c r="N1026" t="s">
        <v>217</v>
      </c>
      <c r="O1026" t="s">
        <v>263</v>
      </c>
      <c r="P1026" t="s">
        <v>379</v>
      </c>
      <c r="Q1026" t="s">
        <v>379</v>
      </c>
      <c r="R1026" t="s">
        <v>380</v>
      </c>
      <c r="S1026" t="s">
        <v>264</v>
      </c>
      <c r="T1026" t="s">
        <v>265</v>
      </c>
      <c r="U1026" s="61" t="s">
        <v>266</v>
      </c>
      <c r="V1026" t="s">
        <v>249</v>
      </c>
      <c r="W1026" t="s">
        <v>263</v>
      </c>
      <c r="X1026" s="59">
        <v>500</v>
      </c>
      <c r="Y1026" s="59">
        <v>500</v>
      </c>
      <c r="AA1026" s="146" t="str">
        <f t="shared" si="213"/>
        <v>EX</v>
      </c>
      <c r="AB1026" s="146">
        <f t="shared" si="215"/>
        <v>0</v>
      </c>
      <c r="AC1026" t="str">
        <f t="shared" si="206"/>
        <v>EX</v>
      </c>
      <c r="AD1026" s="74">
        <f t="shared" si="207"/>
        <v>500</v>
      </c>
      <c r="AE1026" s="74">
        <f t="shared" si="212"/>
        <v>500</v>
      </c>
      <c r="AF1026">
        <v>1</v>
      </c>
      <c r="AG1026">
        <v>0</v>
      </c>
      <c r="AH1026" s="74">
        <v>0</v>
      </c>
      <c r="AJ1026" s="74">
        <f t="shared" si="208"/>
        <v>0</v>
      </c>
      <c r="AK1026" s="74">
        <f t="shared" si="214"/>
        <v>500</v>
      </c>
      <c r="AL1026" t="str">
        <f t="shared" si="209"/>
        <v>N</v>
      </c>
      <c r="AN1026" t="s">
        <v>80</v>
      </c>
      <c r="AO1026" t="s">
        <v>79</v>
      </c>
      <c r="AP1026" t="str">
        <f t="shared" si="210"/>
        <v>92</v>
      </c>
      <c r="AQ1026" s="145" t="s">
        <v>1826</v>
      </c>
      <c r="AR1026" t="str">
        <f t="shared" si="211"/>
        <v>1-Adjusted Base Budget</v>
      </c>
      <c r="AS1026" s="145" t="s">
        <v>1827</v>
      </c>
      <c r="AT1026" t="s">
        <v>213</v>
      </c>
      <c r="AV1026" t="str">
        <f t="shared" si="205"/>
        <v>VPPF</v>
      </c>
      <c r="AW1026" t="str">
        <f t="shared" si="204"/>
        <v>VP AND CHIEF FINANCIAL OFFICER</v>
      </c>
    </row>
    <row r="1027" spans="1:49">
      <c r="A1027" s="59">
        <v>2018</v>
      </c>
      <c r="B1027" t="s">
        <v>137</v>
      </c>
      <c r="C1027" t="s">
        <v>802</v>
      </c>
      <c r="D1027" t="s">
        <v>844</v>
      </c>
      <c r="E1027" t="s">
        <v>845</v>
      </c>
      <c r="F1027" t="s">
        <v>228</v>
      </c>
      <c r="H1027" t="s">
        <v>846</v>
      </c>
      <c r="I1027" s="170" t="s">
        <v>78</v>
      </c>
      <c r="J1027" t="s">
        <v>79</v>
      </c>
      <c r="K1027" t="s">
        <v>214</v>
      </c>
      <c r="L1027" t="s">
        <v>552</v>
      </c>
      <c r="M1027" t="s">
        <v>553</v>
      </c>
      <c r="N1027" t="s">
        <v>217</v>
      </c>
      <c r="O1027" t="s">
        <v>263</v>
      </c>
      <c r="P1027" t="s">
        <v>379</v>
      </c>
      <c r="Q1027" t="s">
        <v>379</v>
      </c>
      <c r="R1027" t="s">
        <v>380</v>
      </c>
      <c r="S1027" t="s">
        <v>264</v>
      </c>
      <c r="T1027" t="s">
        <v>265</v>
      </c>
      <c r="U1027" s="61" t="s">
        <v>266</v>
      </c>
      <c r="V1027" t="s">
        <v>249</v>
      </c>
      <c r="W1027" t="s">
        <v>263</v>
      </c>
      <c r="X1027" s="59">
        <v>1500</v>
      </c>
      <c r="Y1027" s="59">
        <v>1500</v>
      </c>
      <c r="AA1027" s="146" t="str">
        <f t="shared" si="213"/>
        <v>EX</v>
      </c>
      <c r="AB1027" s="146">
        <f t="shared" si="215"/>
        <v>0</v>
      </c>
      <c r="AC1027" t="str">
        <f t="shared" si="206"/>
        <v>EX</v>
      </c>
      <c r="AD1027" s="74">
        <f t="shared" si="207"/>
        <v>1500</v>
      </c>
      <c r="AE1027" s="74">
        <f t="shared" si="212"/>
        <v>1500</v>
      </c>
      <c r="AF1027">
        <v>1</v>
      </c>
      <c r="AG1027">
        <v>0</v>
      </c>
      <c r="AH1027" s="74">
        <v>0</v>
      </c>
      <c r="AJ1027" s="74">
        <f t="shared" si="208"/>
        <v>0</v>
      </c>
      <c r="AK1027" s="74">
        <f t="shared" si="214"/>
        <v>1500</v>
      </c>
      <c r="AL1027" t="str">
        <f t="shared" si="209"/>
        <v>N</v>
      </c>
      <c r="AN1027" t="s">
        <v>80</v>
      </c>
      <c r="AO1027" t="s">
        <v>79</v>
      </c>
      <c r="AP1027" t="str">
        <f t="shared" si="210"/>
        <v>92</v>
      </c>
      <c r="AQ1027" s="145" t="s">
        <v>1826</v>
      </c>
      <c r="AR1027" t="str">
        <f t="shared" si="211"/>
        <v>1-Adjusted Base Budget</v>
      </c>
      <c r="AS1027" s="145" t="s">
        <v>1827</v>
      </c>
      <c r="AT1027" t="s">
        <v>213</v>
      </c>
      <c r="AV1027" t="str">
        <f t="shared" si="205"/>
        <v>VPPF</v>
      </c>
      <c r="AW1027" t="str">
        <f t="shared" si="204"/>
        <v>VP AND CHIEF FINANCIAL OFFICER</v>
      </c>
    </row>
    <row r="1028" spans="1:49">
      <c r="A1028" s="59">
        <v>2018</v>
      </c>
      <c r="B1028" t="s">
        <v>137</v>
      </c>
      <c r="C1028" t="s">
        <v>802</v>
      </c>
      <c r="D1028" t="s">
        <v>844</v>
      </c>
      <c r="E1028" t="s">
        <v>845</v>
      </c>
      <c r="F1028" t="s">
        <v>228</v>
      </c>
      <c r="H1028" t="s">
        <v>846</v>
      </c>
      <c r="I1028" s="170" t="s">
        <v>78</v>
      </c>
      <c r="J1028" t="s">
        <v>79</v>
      </c>
      <c r="K1028" t="s">
        <v>214</v>
      </c>
      <c r="L1028" t="s">
        <v>406</v>
      </c>
      <c r="M1028" t="s">
        <v>407</v>
      </c>
      <c r="N1028" t="s">
        <v>217</v>
      </c>
      <c r="O1028" t="s">
        <v>263</v>
      </c>
      <c r="P1028" t="s">
        <v>379</v>
      </c>
      <c r="Q1028" t="s">
        <v>379</v>
      </c>
      <c r="R1028" t="s">
        <v>380</v>
      </c>
      <c r="S1028" t="s">
        <v>264</v>
      </c>
      <c r="T1028" t="s">
        <v>265</v>
      </c>
      <c r="U1028" s="61" t="s">
        <v>266</v>
      </c>
      <c r="V1028" t="s">
        <v>249</v>
      </c>
      <c r="W1028" t="s">
        <v>263</v>
      </c>
      <c r="X1028" s="59">
        <v>303</v>
      </c>
      <c r="Y1028" s="59">
        <v>303</v>
      </c>
      <c r="AA1028" s="146" t="str">
        <f t="shared" si="213"/>
        <v>EX</v>
      </c>
      <c r="AB1028" s="146">
        <f t="shared" si="215"/>
        <v>0</v>
      </c>
      <c r="AC1028" t="str">
        <f t="shared" si="206"/>
        <v>EX</v>
      </c>
      <c r="AD1028" s="74">
        <f t="shared" si="207"/>
        <v>303</v>
      </c>
      <c r="AE1028" s="74">
        <f t="shared" si="212"/>
        <v>303</v>
      </c>
      <c r="AF1028">
        <v>1</v>
      </c>
      <c r="AG1028">
        <v>0</v>
      </c>
      <c r="AH1028" s="74">
        <v>0</v>
      </c>
      <c r="AJ1028" s="74">
        <f t="shared" si="208"/>
        <v>0</v>
      </c>
      <c r="AK1028" s="74">
        <f t="shared" si="214"/>
        <v>303</v>
      </c>
      <c r="AL1028" t="str">
        <f t="shared" si="209"/>
        <v>N</v>
      </c>
      <c r="AN1028" t="s">
        <v>80</v>
      </c>
      <c r="AO1028" t="s">
        <v>79</v>
      </c>
      <c r="AP1028" t="str">
        <f t="shared" si="210"/>
        <v>92</v>
      </c>
      <c r="AQ1028" s="145" t="s">
        <v>1826</v>
      </c>
      <c r="AR1028" t="str">
        <f t="shared" si="211"/>
        <v>1-Adjusted Base Budget</v>
      </c>
      <c r="AS1028" s="145" t="s">
        <v>1827</v>
      </c>
      <c r="AT1028" t="s">
        <v>213</v>
      </c>
      <c r="AV1028" t="str">
        <f t="shared" si="205"/>
        <v>VPPF</v>
      </c>
      <c r="AW1028" t="str">
        <f t="shared" si="204"/>
        <v>VP AND CHIEF FINANCIAL OFFICER</v>
      </c>
    </row>
    <row r="1029" spans="1:49">
      <c r="A1029" s="59">
        <v>2018</v>
      </c>
      <c r="B1029" t="s">
        <v>137</v>
      </c>
      <c r="C1029" t="s">
        <v>802</v>
      </c>
      <c r="D1029" t="s">
        <v>844</v>
      </c>
      <c r="E1029" t="s">
        <v>845</v>
      </c>
      <c r="F1029" t="s">
        <v>228</v>
      </c>
      <c r="H1029" t="s">
        <v>846</v>
      </c>
      <c r="I1029" s="170" t="s">
        <v>78</v>
      </c>
      <c r="J1029" t="s">
        <v>79</v>
      </c>
      <c r="K1029" t="s">
        <v>214</v>
      </c>
      <c r="L1029" t="s">
        <v>408</v>
      </c>
      <c r="M1029" t="s">
        <v>409</v>
      </c>
      <c r="N1029" t="s">
        <v>217</v>
      </c>
      <c r="O1029" t="s">
        <v>263</v>
      </c>
      <c r="P1029" t="s">
        <v>352</v>
      </c>
      <c r="Q1029" t="s">
        <v>353</v>
      </c>
      <c r="R1029" t="s">
        <v>354</v>
      </c>
      <c r="S1029" t="s">
        <v>264</v>
      </c>
      <c r="T1029" t="s">
        <v>265</v>
      </c>
      <c r="U1029" s="61" t="s">
        <v>266</v>
      </c>
      <c r="V1029" t="s">
        <v>249</v>
      </c>
      <c r="W1029" t="s">
        <v>263</v>
      </c>
      <c r="X1029" s="59">
        <v>3000</v>
      </c>
      <c r="Y1029" s="59">
        <v>3000</v>
      </c>
      <c r="AA1029" s="146" t="str">
        <f t="shared" si="213"/>
        <v>EX</v>
      </c>
      <c r="AB1029" s="146">
        <f t="shared" si="215"/>
        <v>0</v>
      </c>
      <c r="AC1029" t="str">
        <f t="shared" si="206"/>
        <v>EX</v>
      </c>
      <c r="AD1029" s="74">
        <f t="shared" si="207"/>
        <v>3000</v>
      </c>
      <c r="AE1029" s="74">
        <f t="shared" si="212"/>
        <v>3000</v>
      </c>
      <c r="AF1029">
        <v>1</v>
      </c>
      <c r="AG1029">
        <v>0</v>
      </c>
      <c r="AH1029" s="74">
        <v>0</v>
      </c>
      <c r="AJ1029" s="74">
        <f t="shared" si="208"/>
        <v>0</v>
      </c>
      <c r="AK1029" s="74">
        <f t="shared" si="214"/>
        <v>3000</v>
      </c>
      <c r="AL1029" t="str">
        <f t="shared" si="209"/>
        <v>N</v>
      </c>
      <c r="AN1029" t="s">
        <v>80</v>
      </c>
      <c r="AO1029" t="s">
        <v>79</v>
      </c>
      <c r="AP1029" t="str">
        <f t="shared" si="210"/>
        <v>92</v>
      </c>
      <c r="AQ1029" s="145" t="s">
        <v>1826</v>
      </c>
      <c r="AR1029" t="str">
        <f t="shared" si="211"/>
        <v>1-Adjusted Base Budget</v>
      </c>
      <c r="AS1029" s="145" t="s">
        <v>1827</v>
      </c>
      <c r="AT1029" t="s">
        <v>213</v>
      </c>
      <c r="AV1029" t="str">
        <f t="shared" si="205"/>
        <v>VPPF</v>
      </c>
      <c r="AW1029" t="str">
        <f t="shared" si="204"/>
        <v>VP AND CHIEF FINANCIAL OFFICER</v>
      </c>
    </row>
    <row r="1030" spans="1:49">
      <c r="A1030" s="59">
        <v>2018</v>
      </c>
      <c r="B1030" t="s">
        <v>137</v>
      </c>
      <c r="C1030" t="s">
        <v>802</v>
      </c>
      <c r="D1030" t="s">
        <v>844</v>
      </c>
      <c r="E1030" t="s">
        <v>845</v>
      </c>
      <c r="F1030" t="s">
        <v>228</v>
      </c>
      <c r="H1030" t="s">
        <v>846</v>
      </c>
      <c r="I1030" s="170" t="s">
        <v>78</v>
      </c>
      <c r="J1030" t="s">
        <v>79</v>
      </c>
      <c r="K1030" t="s">
        <v>214</v>
      </c>
      <c r="L1030" t="s">
        <v>656</v>
      </c>
      <c r="M1030" t="s">
        <v>657</v>
      </c>
      <c r="N1030" t="s">
        <v>217</v>
      </c>
      <c r="O1030" t="s">
        <v>263</v>
      </c>
      <c r="P1030" t="s">
        <v>379</v>
      </c>
      <c r="Q1030" t="s">
        <v>379</v>
      </c>
      <c r="R1030" t="s">
        <v>380</v>
      </c>
      <c r="S1030" t="s">
        <v>264</v>
      </c>
      <c r="T1030" t="s">
        <v>265</v>
      </c>
      <c r="U1030" s="61" t="s">
        <v>266</v>
      </c>
      <c r="V1030" t="s">
        <v>249</v>
      </c>
      <c r="W1030" t="s">
        <v>263</v>
      </c>
      <c r="X1030" s="59">
        <v>10000</v>
      </c>
      <c r="Y1030" s="59">
        <v>10000</v>
      </c>
      <c r="AA1030" s="146" t="str">
        <f t="shared" si="213"/>
        <v>EX</v>
      </c>
      <c r="AB1030" s="146">
        <f t="shared" si="215"/>
        <v>0</v>
      </c>
      <c r="AC1030" t="str">
        <f t="shared" si="206"/>
        <v>EX</v>
      </c>
      <c r="AD1030" s="74">
        <f t="shared" si="207"/>
        <v>10000</v>
      </c>
      <c r="AE1030" s="74">
        <f t="shared" si="212"/>
        <v>10000</v>
      </c>
      <c r="AF1030">
        <v>1</v>
      </c>
      <c r="AG1030">
        <v>0</v>
      </c>
      <c r="AH1030" s="74">
        <v>0</v>
      </c>
      <c r="AJ1030" s="74">
        <f t="shared" si="208"/>
        <v>0</v>
      </c>
      <c r="AK1030" s="74">
        <f t="shared" si="214"/>
        <v>10000</v>
      </c>
      <c r="AL1030" t="str">
        <f t="shared" si="209"/>
        <v>N</v>
      </c>
      <c r="AN1030" t="s">
        <v>80</v>
      </c>
      <c r="AO1030" t="s">
        <v>79</v>
      </c>
      <c r="AP1030" t="str">
        <f t="shared" si="210"/>
        <v>92</v>
      </c>
      <c r="AQ1030" s="145" t="s">
        <v>1826</v>
      </c>
      <c r="AR1030" t="str">
        <f t="shared" si="211"/>
        <v>1-Adjusted Base Budget</v>
      </c>
      <c r="AS1030" s="145" t="s">
        <v>1827</v>
      </c>
      <c r="AT1030" t="s">
        <v>213</v>
      </c>
      <c r="AV1030" t="str">
        <f t="shared" si="205"/>
        <v>VPPF</v>
      </c>
      <c r="AW1030" t="str">
        <f t="shared" ref="AW1030:AW1093" si="216" xml:space="preserve"> IF(AND($AN1030="UAVP",$Z1030="OE"),$AO1030 &amp; "-ONLINE EDUCATION",IF(AND($AN1030="VPIT",OR($Z1030="SS",$Z1030="IT")),$AO1030 &amp; "-SHARED SERVICES",$AO1030))</f>
        <v>VP AND CHIEF FINANCIAL OFFICER</v>
      </c>
    </row>
    <row r="1031" spans="1:49">
      <c r="A1031" s="59">
        <v>2018</v>
      </c>
      <c r="B1031" t="s">
        <v>137</v>
      </c>
      <c r="C1031" t="s">
        <v>802</v>
      </c>
      <c r="D1031" t="s">
        <v>844</v>
      </c>
      <c r="E1031" t="s">
        <v>845</v>
      </c>
      <c r="F1031" t="s">
        <v>228</v>
      </c>
      <c r="H1031" t="s">
        <v>846</v>
      </c>
      <c r="I1031" s="170" t="s">
        <v>78</v>
      </c>
      <c r="J1031" t="s">
        <v>79</v>
      </c>
      <c r="K1031" t="s">
        <v>214</v>
      </c>
      <c r="L1031" t="s">
        <v>768</v>
      </c>
      <c r="M1031" t="s">
        <v>769</v>
      </c>
      <c r="N1031" t="s">
        <v>217</v>
      </c>
      <c r="O1031" t="s">
        <v>263</v>
      </c>
      <c r="P1031" t="s">
        <v>379</v>
      </c>
      <c r="Q1031" t="s">
        <v>379</v>
      </c>
      <c r="R1031" t="s">
        <v>380</v>
      </c>
      <c r="S1031" t="s">
        <v>264</v>
      </c>
      <c r="T1031" t="s">
        <v>265</v>
      </c>
      <c r="U1031" s="61" t="s">
        <v>266</v>
      </c>
      <c r="V1031" t="s">
        <v>249</v>
      </c>
      <c r="W1031" t="s">
        <v>263</v>
      </c>
      <c r="X1031" s="59">
        <v>28000</v>
      </c>
      <c r="Y1031" s="59">
        <v>28000</v>
      </c>
      <c r="AA1031" s="146" t="str">
        <f t="shared" si="213"/>
        <v>EX</v>
      </c>
      <c r="AB1031" s="146">
        <f t="shared" si="215"/>
        <v>0</v>
      </c>
      <c r="AC1031" t="str">
        <f t="shared" si="206"/>
        <v>EX</v>
      </c>
      <c r="AD1031" s="74">
        <f t="shared" si="207"/>
        <v>28000</v>
      </c>
      <c r="AE1031" s="74">
        <f t="shared" si="212"/>
        <v>28000</v>
      </c>
      <c r="AF1031">
        <v>1</v>
      </c>
      <c r="AG1031">
        <v>0</v>
      </c>
      <c r="AH1031" s="74">
        <v>0</v>
      </c>
      <c r="AJ1031" s="74">
        <f t="shared" si="208"/>
        <v>0</v>
      </c>
      <c r="AK1031" s="74">
        <f t="shared" si="214"/>
        <v>28000</v>
      </c>
      <c r="AL1031" t="str">
        <f t="shared" si="209"/>
        <v>N</v>
      </c>
      <c r="AN1031" t="s">
        <v>80</v>
      </c>
      <c r="AO1031" t="s">
        <v>79</v>
      </c>
      <c r="AP1031" t="str">
        <f t="shared" si="210"/>
        <v>92</v>
      </c>
      <c r="AQ1031" s="145" t="s">
        <v>1826</v>
      </c>
      <c r="AR1031" t="str">
        <f t="shared" si="211"/>
        <v>1-Adjusted Base Budget</v>
      </c>
      <c r="AS1031" s="145" t="s">
        <v>1827</v>
      </c>
      <c r="AT1031" t="s">
        <v>213</v>
      </c>
      <c r="AV1031" t="str">
        <f t="shared" si="205"/>
        <v>VPPF</v>
      </c>
      <c r="AW1031" t="str">
        <f t="shared" si="216"/>
        <v>VP AND CHIEF FINANCIAL OFFICER</v>
      </c>
    </row>
    <row r="1032" spans="1:49">
      <c r="A1032" s="59">
        <v>2018</v>
      </c>
      <c r="B1032" t="s">
        <v>137</v>
      </c>
      <c r="C1032" t="s">
        <v>802</v>
      </c>
      <c r="D1032" t="s">
        <v>844</v>
      </c>
      <c r="E1032" t="s">
        <v>845</v>
      </c>
      <c r="F1032" t="s">
        <v>228</v>
      </c>
      <c r="H1032" t="s">
        <v>846</v>
      </c>
      <c r="I1032" s="170" t="s">
        <v>78</v>
      </c>
      <c r="J1032" t="s">
        <v>79</v>
      </c>
      <c r="K1032" t="s">
        <v>214</v>
      </c>
      <c r="L1032" t="s">
        <v>849</v>
      </c>
      <c r="M1032" t="s">
        <v>850</v>
      </c>
      <c r="N1032" t="s">
        <v>217</v>
      </c>
      <c r="O1032" t="s">
        <v>263</v>
      </c>
      <c r="P1032" t="s">
        <v>379</v>
      </c>
      <c r="Q1032" t="s">
        <v>379</v>
      </c>
      <c r="R1032" t="s">
        <v>380</v>
      </c>
      <c r="S1032" t="s">
        <v>264</v>
      </c>
      <c r="T1032" t="s">
        <v>265</v>
      </c>
      <c r="U1032" s="61" t="s">
        <v>266</v>
      </c>
      <c r="V1032" t="s">
        <v>249</v>
      </c>
      <c r="W1032" t="s">
        <v>263</v>
      </c>
      <c r="X1032" s="59">
        <v>1000</v>
      </c>
      <c r="Y1032" s="59">
        <v>1000</v>
      </c>
      <c r="AA1032" s="146" t="str">
        <f t="shared" si="213"/>
        <v>EX</v>
      </c>
      <c r="AB1032" s="146">
        <f t="shared" si="215"/>
        <v>0</v>
      </c>
      <c r="AC1032" t="str">
        <f t="shared" si="206"/>
        <v>EX</v>
      </c>
      <c r="AD1032" s="74">
        <f t="shared" si="207"/>
        <v>1000</v>
      </c>
      <c r="AE1032" s="74">
        <f t="shared" si="212"/>
        <v>1000</v>
      </c>
      <c r="AF1032">
        <v>1</v>
      </c>
      <c r="AG1032">
        <v>0</v>
      </c>
      <c r="AH1032" s="74">
        <v>0</v>
      </c>
      <c r="AJ1032" s="74">
        <f t="shared" si="208"/>
        <v>0</v>
      </c>
      <c r="AK1032" s="74">
        <f t="shared" si="214"/>
        <v>1000</v>
      </c>
      <c r="AL1032" t="str">
        <f t="shared" si="209"/>
        <v>N</v>
      </c>
      <c r="AN1032" t="s">
        <v>80</v>
      </c>
      <c r="AO1032" t="s">
        <v>79</v>
      </c>
      <c r="AP1032" t="str">
        <f t="shared" si="210"/>
        <v>92</v>
      </c>
      <c r="AQ1032" s="145" t="s">
        <v>1826</v>
      </c>
      <c r="AR1032" t="str">
        <f t="shared" si="211"/>
        <v>1-Adjusted Base Budget</v>
      </c>
      <c r="AS1032" s="145" t="s">
        <v>1827</v>
      </c>
      <c r="AT1032" t="s">
        <v>213</v>
      </c>
      <c r="AV1032" t="str">
        <f t="shared" si="205"/>
        <v>VPPF</v>
      </c>
      <c r="AW1032" t="str">
        <f t="shared" si="216"/>
        <v>VP AND CHIEF FINANCIAL OFFICER</v>
      </c>
    </row>
    <row r="1033" spans="1:49">
      <c r="A1033" s="59">
        <v>2018</v>
      </c>
      <c r="B1033" t="s">
        <v>137</v>
      </c>
      <c r="C1033" t="s">
        <v>802</v>
      </c>
      <c r="D1033" t="s">
        <v>844</v>
      </c>
      <c r="E1033" t="s">
        <v>845</v>
      </c>
      <c r="F1033" t="s">
        <v>228</v>
      </c>
      <c r="H1033" t="s">
        <v>846</v>
      </c>
      <c r="I1033" s="170" t="s">
        <v>78</v>
      </c>
      <c r="J1033" t="s">
        <v>79</v>
      </c>
      <c r="K1033" t="s">
        <v>214</v>
      </c>
      <c r="L1033" t="s">
        <v>562</v>
      </c>
      <c r="M1033" t="s">
        <v>563</v>
      </c>
      <c r="N1033" t="s">
        <v>217</v>
      </c>
      <c r="O1033" t="s">
        <v>263</v>
      </c>
      <c r="P1033" t="s">
        <v>379</v>
      </c>
      <c r="Q1033" t="s">
        <v>379</v>
      </c>
      <c r="R1033" t="s">
        <v>380</v>
      </c>
      <c r="S1033" t="s">
        <v>264</v>
      </c>
      <c r="T1033" t="s">
        <v>265</v>
      </c>
      <c r="U1033" s="61" t="s">
        <v>266</v>
      </c>
      <c r="V1033" t="s">
        <v>249</v>
      </c>
      <c r="W1033" t="s">
        <v>263</v>
      </c>
      <c r="X1033" s="59">
        <v>10000</v>
      </c>
      <c r="Y1033" s="59">
        <v>10000</v>
      </c>
      <c r="AA1033" s="146" t="str">
        <f t="shared" si="213"/>
        <v>EX</v>
      </c>
      <c r="AB1033" s="146">
        <f t="shared" si="215"/>
        <v>0</v>
      </c>
      <c r="AC1033" t="str">
        <f t="shared" si="206"/>
        <v>EX</v>
      </c>
      <c r="AD1033" s="74">
        <f t="shared" si="207"/>
        <v>10000</v>
      </c>
      <c r="AE1033" s="74">
        <f t="shared" si="212"/>
        <v>10000</v>
      </c>
      <c r="AF1033">
        <v>1</v>
      </c>
      <c r="AG1033">
        <v>0</v>
      </c>
      <c r="AH1033" s="74">
        <v>0</v>
      </c>
      <c r="AJ1033" s="74">
        <f t="shared" si="208"/>
        <v>0</v>
      </c>
      <c r="AK1033" s="74">
        <f t="shared" si="214"/>
        <v>10000</v>
      </c>
      <c r="AL1033" t="str">
        <f t="shared" si="209"/>
        <v>N</v>
      </c>
      <c r="AN1033" t="s">
        <v>80</v>
      </c>
      <c r="AO1033" t="s">
        <v>79</v>
      </c>
      <c r="AP1033" t="str">
        <f t="shared" si="210"/>
        <v>92</v>
      </c>
      <c r="AQ1033" s="145" t="s">
        <v>1826</v>
      </c>
      <c r="AR1033" t="str">
        <f t="shared" si="211"/>
        <v>1-Adjusted Base Budget</v>
      </c>
      <c r="AS1033" s="145" t="s">
        <v>1827</v>
      </c>
      <c r="AT1033" t="s">
        <v>213</v>
      </c>
      <c r="AV1033" t="str">
        <f t="shared" si="205"/>
        <v>VPPF</v>
      </c>
      <c r="AW1033" t="str">
        <f t="shared" si="216"/>
        <v>VP AND CHIEF FINANCIAL OFFICER</v>
      </c>
    </row>
    <row r="1034" spans="1:49">
      <c r="A1034" s="59">
        <v>2018</v>
      </c>
      <c r="B1034" t="s">
        <v>137</v>
      </c>
      <c r="C1034" t="s">
        <v>802</v>
      </c>
      <c r="D1034" t="s">
        <v>844</v>
      </c>
      <c r="E1034" t="s">
        <v>845</v>
      </c>
      <c r="F1034" t="s">
        <v>228</v>
      </c>
      <c r="H1034" t="s">
        <v>846</v>
      </c>
      <c r="I1034" s="170" t="s">
        <v>78</v>
      </c>
      <c r="J1034" t="s">
        <v>79</v>
      </c>
      <c r="K1034" t="s">
        <v>214</v>
      </c>
      <c r="L1034" t="s">
        <v>410</v>
      </c>
      <c r="M1034" t="s">
        <v>411</v>
      </c>
      <c r="N1034" t="s">
        <v>217</v>
      </c>
      <c r="O1034" t="s">
        <v>263</v>
      </c>
      <c r="P1034" t="s">
        <v>379</v>
      </c>
      <c r="Q1034" t="s">
        <v>379</v>
      </c>
      <c r="R1034" t="s">
        <v>380</v>
      </c>
      <c r="S1034" t="s">
        <v>264</v>
      </c>
      <c r="T1034" t="s">
        <v>265</v>
      </c>
      <c r="U1034" s="61" t="s">
        <v>266</v>
      </c>
      <c r="V1034" t="s">
        <v>249</v>
      </c>
      <c r="W1034" t="s">
        <v>263</v>
      </c>
      <c r="X1034" s="59">
        <v>2500</v>
      </c>
      <c r="Y1034" s="59">
        <v>2500</v>
      </c>
      <c r="AA1034" s="146" t="str">
        <f t="shared" si="213"/>
        <v>EX</v>
      </c>
      <c r="AB1034" s="146">
        <f t="shared" si="215"/>
        <v>0</v>
      </c>
      <c r="AC1034" t="str">
        <f t="shared" si="206"/>
        <v>EX</v>
      </c>
      <c r="AD1034" s="74">
        <f t="shared" si="207"/>
        <v>2500</v>
      </c>
      <c r="AE1034" s="74">
        <f t="shared" si="212"/>
        <v>2500</v>
      </c>
      <c r="AF1034">
        <v>1</v>
      </c>
      <c r="AG1034">
        <v>0</v>
      </c>
      <c r="AH1034" s="74">
        <v>0</v>
      </c>
      <c r="AJ1034" s="74">
        <f t="shared" si="208"/>
        <v>0</v>
      </c>
      <c r="AK1034" s="74">
        <f t="shared" si="214"/>
        <v>2500</v>
      </c>
      <c r="AL1034" t="str">
        <f t="shared" si="209"/>
        <v>N</v>
      </c>
      <c r="AN1034" t="s">
        <v>80</v>
      </c>
      <c r="AO1034" t="s">
        <v>79</v>
      </c>
      <c r="AP1034" t="str">
        <f t="shared" si="210"/>
        <v>92</v>
      </c>
      <c r="AQ1034" s="145" t="s">
        <v>1826</v>
      </c>
      <c r="AR1034" t="str">
        <f t="shared" si="211"/>
        <v>1-Adjusted Base Budget</v>
      </c>
      <c r="AS1034" s="145" t="s">
        <v>1827</v>
      </c>
      <c r="AT1034" t="s">
        <v>213</v>
      </c>
      <c r="AV1034" t="str">
        <f t="shared" si="205"/>
        <v>VPPF</v>
      </c>
      <c r="AW1034" t="str">
        <f t="shared" si="216"/>
        <v>VP AND CHIEF FINANCIAL OFFICER</v>
      </c>
    </row>
    <row r="1035" spans="1:49">
      <c r="A1035" s="59">
        <v>2018</v>
      </c>
      <c r="B1035" t="s">
        <v>137</v>
      </c>
      <c r="C1035" t="s">
        <v>802</v>
      </c>
      <c r="D1035" t="s">
        <v>844</v>
      </c>
      <c r="E1035" t="s">
        <v>845</v>
      </c>
      <c r="F1035" t="s">
        <v>228</v>
      </c>
      <c r="H1035" t="s">
        <v>846</v>
      </c>
      <c r="I1035" s="170" t="s">
        <v>78</v>
      </c>
      <c r="J1035" t="s">
        <v>79</v>
      </c>
      <c r="K1035" t="s">
        <v>214</v>
      </c>
      <c r="L1035" t="s">
        <v>412</v>
      </c>
      <c r="M1035" t="s">
        <v>413</v>
      </c>
      <c r="N1035" t="s">
        <v>217</v>
      </c>
      <c r="O1035" t="s">
        <v>263</v>
      </c>
      <c r="P1035" t="s">
        <v>414</v>
      </c>
      <c r="Q1035" t="s">
        <v>415</v>
      </c>
      <c r="R1035" t="s">
        <v>416</v>
      </c>
      <c r="S1035" t="s">
        <v>338</v>
      </c>
      <c r="T1035" t="s">
        <v>339</v>
      </c>
      <c r="U1035" s="61" t="s">
        <v>340</v>
      </c>
      <c r="V1035" t="s">
        <v>249</v>
      </c>
      <c r="W1035" t="s">
        <v>263</v>
      </c>
      <c r="X1035" s="59">
        <v>586812</v>
      </c>
      <c r="Y1035" s="59">
        <v>586812</v>
      </c>
      <c r="AA1035" s="146" t="str">
        <f t="shared" si="213"/>
        <v>EX</v>
      </c>
      <c r="AB1035" s="146">
        <f t="shared" si="215"/>
        <v>0</v>
      </c>
      <c r="AC1035" t="str">
        <f t="shared" si="206"/>
        <v>EX</v>
      </c>
      <c r="AD1035" s="74">
        <f t="shared" si="207"/>
        <v>586812</v>
      </c>
      <c r="AE1035" s="74">
        <f t="shared" si="212"/>
        <v>586812</v>
      </c>
      <c r="AF1035">
        <v>1</v>
      </c>
      <c r="AG1035">
        <v>0</v>
      </c>
      <c r="AH1035" s="74">
        <v>0</v>
      </c>
      <c r="AJ1035" s="74">
        <f t="shared" si="208"/>
        <v>0</v>
      </c>
      <c r="AK1035" s="74">
        <f t="shared" si="214"/>
        <v>586812</v>
      </c>
      <c r="AL1035" t="str">
        <f t="shared" si="209"/>
        <v>N</v>
      </c>
      <c r="AN1035" t="s">
        <v>80</v>
      </c>
      <c r="AO1035" t="s">
        <v>79</v>
      </c>
      <c r="AP1035" t="str">
        <f t="shared" si="210"/>
        <v>92</v>
      </c>
      <c r="AQ1035" s="145" t="s">
        <v>1826</v>
      </c>
      <c r="AR1035" t="str">
        <f t="shared" si="211"/>
        <v>1-Adjusted Base Budget</v>
      </c>
      <c r="AS1035" s="145" t="s">
        <v>1827</v>
      </c>
      <c r="AT1035" t="s">
        <v>213</v>
      </c>
      <c r="AV1035" t="str">
        <f t="shared" si="205"/>
        <v>VPPF</v>
      </c>
      <c r="AW1035" t="str">
        <f t="shared" si="216"/>
        <v>VP AND CHIEF FINANCIAL OFFICER</v>
      </c>
    </row>
    <row r="1036" spans="1:49">
      <c r="A1036" s="59">
        <v>2018</v>
      </c>
      <c r="B1036" t="s">
        <v>137</v>
      </c>
      <c r="C1036" t="s">
        <v>802</v>
      </c>
      <c r="D1036" t="s">
        <v>844</v>
      </c>
      <c r="E1036" t="s">
        <v>845</v>
      </c>
      <c r="F1036" t="s">
        <v>228</v>
      </c>
      <c r="H1036" t="s">
        <v>846</v>
      </c>
      <c r="I1036" s="170" t="s">
        <v>78</v>
      </c>
      <c r="J1036" t="s">
        <v>79</v>
      </c>
      <c r="K1036" t="s">
        <v>214</v>
      </c>
      <c r="L1036" t="s">
        <v>417</v>
      </c>
      <c r="M1036" t="s">
        <v>418</v>
      </c>
      <c r="N1036" t="s">
        <v>217</v>
      </c>
      <c r="O1036" t="s">
        <v>263</v>
      </c>
      <c r="P1036" t="s">
        <v>414</v>
      </c>
      <c r="Q1036" t="s">
        <v>415</v>
      </c>
      <c r="R1036" t="s">
        <v>416</v>
      </c>
      <c r="S1036" t="s">
        <v>338</v>
      </c>
      <c r="T1036" t="s">
        <v>339</v>
      </c>
      <c r="U1036" s="61" t="s">
        <v>340</v>
      </c>
      <c r="V1036" t="s">
        <v>249</v>
      </c>
      <c r="W1036" t="s">
        <v>263</v>
      </c>
      <c r="X1036" s="59">
        <v>201661</v>
      </c>
      <c r="Y1036" s="59">
        <v>201661</v>
      </c>
      <c r="AA1036" s="146" t="str">
        <f t="shared" si="213"/>
        <v>EX</v>
      </c>
      <c r="AB1036" s="146">
        <f t="shared" si="215"/>
        <v>0</v>
      </c>
      <c r="AC1036" t="str">
        <f t="shared" si="206"/>
        <v>EX</v>
      </c>
      <c r="AD1036" s="74">
        <f t="shared" si="207"/>
        <v>201661</v>
      </c>
      <c r="AE1036" s="74">
        <f t="shared" si="212"/>
        <v>201661</v>
      </c>
      <c r="AF1036">
        <v>1</v>
      </c>
      <c r="AG1036">
        <v>0</v>
      </c>
      <c r="AH1036" s="74">
        <v>0</v>
      </c>
      <c r="AJ1036" s="74">
        <f t="shared" si="208"/>
        <v>0</v>
      </c>
      <c r="AK1036" s="74">
        <f t="shared" si="214"/>
        <v>201661</v>
      </c>
      <c r="AL1036" t="str">
        <f t="shared" si="209"/>
        <v>N</v>
      </c>
      <c r="AN1036" t="s">
        <v>80</v>
      </c>
      <c r="AO1036" t="s">
        <v>79</v>
      </c>
      <c r="AP1036" t="str">
        <f t="shared" si="210"/>
        <v>92</v>
      </c>
      <c r="AQ1036" s="145" t="s">
        <v>1826</v>
      </c>
      <c r="AR1036" t="str">
        <f t="shared" si="211"/>
        <v>1-Adjusted Base Budget</v>
      </c>
      <c r="AS1036" s="145" t="s">
        <v>1827</v>
      </c>
      <c r="AT1036" t="s">
        <v>213</v>
      </c>
      <c r="AV1036" t="str">
        <f t="shared" ref="AV1036:AV1099" si="217">IF(AND($AN1036="UAVP",$Z1036="OE"),$AN1036 &amp; "-OE",IF(AND($AN1036="VPIT",OR($Z1036="SS",$Z1036="IT")),$AN1036 &amp; "-SS",$AN1036))</f>
        <v>VPPF</v>
      </c>
      <c r="AW1036" t="str">
        <f t="shared" si="216"/>
        <v>VP AND CHIEF FINANCIAL OFFICER</v>
      </c>
    </row>
    <row r="1037" spans="1:49">
      <c r="A1037" s="59">
        <v>2018</v>
      </c>
      <c r="B1037" t="s">
        <v>137</v>
      </c>
      <c r="C1037" t="s">
        <v>802</v>
      </c>
      <c r="D1037" t="s">
        <v>844</v>
      </c>
      <c r="E1037" t="s">
        <v>845</v>
      </c>
      <c r="F1037" t="s">
        <v>228</v>
      </c>
      <c r="H1037" t="s">
        <v>846</v>
      </c>
      <c r="I1037" s="170" t="s">
        <v>78</v>
      </c>
      <c r="J1037" t="s">
        <v>79</v>
      </c>
      <c r="K1037" t="s">
        <v>214</v>
      </c>
      <c r="L1037" t="s">
        <v>419</v>
      </c>
      <c r="M1037" t="s">
        <v>420</v>
      </c>
      <c r="N1037" t="s">
        <v>217</v>
      </c>
      <c r="O1037" t="s">
        <v>263</v>
      </c>
      <c r="P1037" t="s">
        <v>414</v>
      </c>
      <c r="Q1037" t="s">
        <v>415</v>
      </c>
      <c r="R1037" t="s">
        <v>416</v>
      </c>
      <c r="S1037" t="s">
        <v>338</v>
      </c>
      <c r="T1037" t="s">
        <v>339</v>
      </c>
      <c r="U1037" s="61" t="s">
        <v>340</v>
      </c>
      <c r="V1037" t="s">
        <v>249</v>
      </c>
      <c r="W1037" t="s">
        <v>263</v>
      </c>
      <c r="X1037" s="59">
        <v>335923</v>
      </c>
      <c r="Y1037" s="59">
        <v>335923</v>
      </c>
      <c r="AA1037" s="146" t="str">
        <f t="shared" si="213"/>
        <v>EX</v>
      </c>
      <c r="AB1037" s="146">
        <f t="shared" si="215"/>
        <v>0</v>
      </c>
      <c r="AC1037" t="str">
        <f t="shared" si="206"/>
        <v>EX</v>
      </c>
      <c r="AD1037" s="74">
        <f t="shared" si="207"/>
        <v>335923</v>
      </c>
      <c r="AE1037" s="74">
        <f t="shared" si="212"/>
        <v>335923</v>
      </c>
      <c r="AF1037">
        <v>1</v>
      </c>
      <c r="AG1037">
        <v>0</v>
      </c>
      <c r="AH1037" s="74">
        <v>0</v>
      </c>
      <c r="AJ1037" s="74">
        <f t="shared" si="208"/>
        <v>0</v>
      </c>
      <c r="AK1037" s="74">
        <f t="shared" si="214"/>
        <v>335923</v>
      </c>
      <c r="AL1037" t="str">
        <f t="shared" si="209"/>
        <v>N</v>
      </c>
      <c r="AN1037" t="s">
        <v>80</v>
      </c>
      <c r="AO1037" t="s">
        <v>79</v>
      </c>
      <c r="AP1037" t="str">
        <f t="shared" si="210"/>
        <v>92</v>
      </c>
      <c r="AQ1037" s="145" t="s">
        <v>1826</v>
      </c>
      <c r="AR1037" t="str">
        <f t="shared" si="211"/>
        <v>1-Adjusted Base Budget</v>
      </c>
      <c r="AS1037" s="145" t="s">
        <v>1827</v>
      </c>
      <c r="AT1037" t="s">
        <v>213</v>
      </c>
      <c r="AV1037" t="str">
        <f t="shared" si="217"/>
        <v>VPPF</v>
      </c>
      <c r="AW1037" t="str">
        <f t="shared" si="216"/>
        <v>VP AND CHIEF FINANCIAL OFFICER</v>
      </c>
    </row>
    <row r="1038" spans="1:49">
      <c r="A1038" s="59">
        <v>2018</v>
      </c>
      <c r="B1038" t="s">
        <v>137</v>
      </c>
      <c r="C1038" t="s">
        <v>802</v>
      </c>
      <c r="D1038" t="s">
        <v>844</v>
      </c>
      <c r="E1038" t="s">
        <v>845</v>
      </c>
      <c r="F1038" t="s">
        <v>228</v>
      </c>
      <c r="H1038" t="s">
        <v>846</v>
      </c>
      <c r="I1038" s="170" t="s">
        <v>78</v>
      </c>
      <c r="J1038" t="s">
        <v>79</v>
      </c>
      <c r="K1038" t="s">
        <v>214</v>
      </c>
      <c r="L1038" t="s">
        <v>568</v>
      </c>
      <c r="M1038" t="s">
        <v>569</v>
      </c>
      <c r="N1038" t="s">
        <v>217</v>
      </c>
      <c r="O1038" t="s">
        <v>263</v>
      </c>
      <c r="P1038" t="s">
        <v>414</v>
      </c>
      <c r="Q1038" t="s">
        <v>415</v>
      </c>
      <c r="R1038" t="s">
        <v>416</v>
      </c>
      <c r="S1038" t="s">
        <v>338</v>
      </c>
      <c r="T1038" t="s">
        <v>339</v>
      </c>
      <c r="U1038" s="61" t="s">
        <v>340</v>
      </c>
      <c r="V1038" t="s">
        <v>249</v>
      </c>
      <c r="W1038" t="s">
        <v>263</v>
      </c>
      <c r="X1038" s="59">
        <v>47066</v>
      </c>
      <c r="Y1038" s="59">
        <v>47066</v>
      </c>
      <c r="AA1038" s="146" t="str">
        <f t="shared" si="213"/>
        <v>EX</v>
      </c>
      <c r="AB1038" s="146">
        <f t="shared" si="215"/>
        <v>0</v>
      </c>
      <c r="AC1038" t="str">
        <f t="shared" si="206"/>
        <v>EX</v>
      </c>
      <c r="AD1038" s="74">
        <f t="shared" si="207"/>
        <v>47066</v>
      </c>
      <c r="AE1038" s="74">
        <f t="shared" si="212"/>
        <v>47066</v>
      </c>
      <c r="AF1038">
        <v>1</v>
      </c>
      <c r="AG1038">
        <v>0</v>
      </c>
      <c r="AH1038" s="74">
        <v>0</v>
      </c>
      <c r="AJ1038" s="74">
        <f t="shared" si="208"/>
        <v>0</v>
      </c>
      <c r="AK1038" s="74">
        <f t="shared" si="214"/>
        <v>47066</v>
      </c>
      <c r="AL1038" t="str">
        <f t="shared" si="209"/>
        <v>N</v>
      </c>
      <c r="AN1038" t="s">
        <v>80</v>
      </c>
      <c r="AO1038" t="s">
        <v>79</v>
      </c>
      <c r="AP1038" t="str">
        <f t="shared" si="210"/>
        <v>92</v>
      </c>
      <c r="AQ1038" s="145" t="s">
        <v>1826</v>
      </c>
      <c r="AR1038" t="str">
        <f t="shared" si="211"/>
        <v>1-Adjusted Base Budget</v>
      </c>
      <c r="AS1038" s="145" t="s">
        <v>1827</v>
      </c>
      <c r="AT1038" t="s">
        <v>213</v>
      </c>
      <c r="AV1038" t="str">
        <f t="shared" si="217"/>
        <v>VPPF</v>
      </c>
      <c r="AW1038" t="str">
        <f t="shared" si="216"/>
        <v>VP AND CHIEF FINANCIAL OFFICER</v>
      </c>
    </row>
    <row r="1039" spans="1:49">
      <c r="A1039" s="59">
        <v>2018</v>
      </c>
      <c r="B1039" t="s">
        <v>137</v>
      </c>
      <c r="C1039" t="s">
        <v>802</v>
      </c>
      <c r="D1039" t="s">
        <v>844</v>
      </c>
      <c r="E1039" t="s">
        <v>845</v>
      </c>
      <c r="F1039" t="s">
        <v>228</v>
      </c>
      <c r="H1039" t="s">
        <v>846</v>
      </c>
      <c r="I1039" s="170" t="s">
        <v>78</v>
      </c>
      <c r="J1039" t="s">
        <v>79</v>
      </c>
      <c r="K1039" t="s">
        <v>214</v>
      </c>
      <c r="L1039" t="s">
        <v>421</v>
      </c>
      <c r="M1039" t="s">
        <v>422</v>
      </c>
      <c r="N1039" t="s">
        <v>217</v>
      </c>
      <c r="O1039" t="s">
        <v>263</v>
      </c>
      <c r="P1039" t="s">
        <v>367</v>
      </c>
      <c r="Q1039" t="s">
        <v>368</v>
      </c>
      <c r="R1039" t="s">
        <v>369</v>
      </c>
      <c r="S1039" t="s">
        <v>370</v>
      </c>
      <c r="T1039" t="s">
        <v>368</v>
      </c>
      <c r="U1039" s="61" t="s">
        <v>371</v>
      </c>
      <c r="V1039" t="s">
        <v>249</v>
      </c>
      <c r="W1039" t="s">
        <v>263</v>
      </c>
      <c r="X1039" s="59">
        <v>28000</v>
      </c>
      <c r="Y1039" s="59">
        <v>28000</v>
      </c>
      <c r="AA1039" s="146" t="str">
        <f t="shared" si="213"/>
        <v>EX</v>
      </c>
      <c r="AB1039" s="146">
        <f t="shared" si="215"/>
        <v>0</v>
      </c>
      <c r="AC1039" t="str">
        <f t="shared" si="206"/>
        <v>EX</v>
      </c>
      <c r="AD1039" s="74">
        <f t="shared" si="207"/>
        <v>28000</v>
      </c>
      <c r="AE1039" s="74">
        <f t="shared" si="212"/>
        <v>28000</v>
      </c>
      <c r="AF1039">
        <v>1</v>
      </c>
      <c r="AG1039">
        <v>0</v>
      </c>
      <c r="AH1039" s="74">
        <v>0</v>
      </c>
      <c r="AJ1039" s="74">
        <f t="shared" si="208"/>
        <v>0</v>
      </c>
      <c r="AK1039" s="74">
        <f t="shared" si="214"/>
        <v>28000</v>
      </c>
      <c r="AL1039" t="str">
        <f t="shared" si="209"/>
        <v>N</v>
      </c>
      <c r="AN1039" t="s">
        <v>80</v>
      </c>
      <c r="AO1039" t="s">
        <v>79</v>
      </c>
      <c r="AP1039" t="str">
        <f t="shared" si="210"/>
        <v>92</v>
      </c>
      <c r="AQ1039" s="145" t="s">
        <v>1826</v>
      </c>
      <c r="AR1039" t="str">
        <f t="shared" si="211"/>
        <v>1-Adjusted Base Budget</v>
      </c>
      <c r="AS1039" s="145" t="s">
        <v>1827</v>
      </c>
      <c r="AT1039" t="s">
        <v>213</v>
      </c>
      <c r="AV1039" t="str">
        <f t="shared" si="217"/>
        <v>VPPF</v>
      </c>
      <c r="AW1039" t="str">
        <f t="shared" si="216"/>
        <v>VP AND CHIEF FINANCIAL OFFICER</v>
      </c>
    </row>
    <row r="1040" spans="1:49">
      <c r="A1040" s="59">
        <v>2018</v>
      </c>
      <c r="B1040" t="s">
        <v>137</v>
      </c>
      <c r="C1040" t="s">
        <v>802</v>
      </c>
      <c r="D1040" t="s">
        <v>844</v>
      </c>
      <c r="E1040" t="s">
        <v>845</v>
      </c>
      <c r="F1040" t="s">
        <v>228</v>
      </c>
      <c r="H1040" t="s">
        <v>846</v>
      </c>
      <c r="I1040" s="170" t="s">
        <v>78</v>
      </c>
      <c r="J1040" t="s">
        <v>79</v>
      </c>
      <c r="K1040" t="s">
        <v>214</v>
      </c>
      <c r="L1040" t="s">
        <v>423</v>
      </c>
      <c r="M1040" t="s">
        <v>424</v>
      </c>
      <c r="N1040" t="s">
        <v>217</v>
      </c>
      <c r="O1040" t="s">
        <v>263</v>
      </c>
      <c r="P1040" t="s">
        <v>367</v>
      </c>
      <c r="Q1040" t="s">
        <v>368</v>
      </c>
      <c r="R1040" t="s">
        <v>369</v>
      </c>
      <c r="S1040" t="s">
        <v>370</v>
      </c>
      <c r="T1040" t="s">
        <v>368</v>
      </c>
      <c r="U1040" s="61" t="s">
        <v>371</v>
      </c>
      <c r="V1040" t="s">
        <v>249</v>
      </c>
      <c r="W1040" t="s">
        <v>263</v>
      </c>
      <c r="X1040" s="59">
        <v>1000</v>
      </c>
      <c r="Y1040" s="59">
        <v>1000</v>
      </c>
      <c r="AA1040" s="146" t="str">
        <f t="shared" si="213"/>
        <v>EX</v>
      </c>
      <c r="AB1040" s="146">
        <f t="shared" si="215"/>
        <v>0</v>
      </c>
      <c r="AC1040" t="str">
        <f t="shared" si="206"/>
        <v>EX</v>
      </c>
      <c r="AD1040" s="74">
        <f t="shared" si="207"/>
        <v>1000</v>
      </c>
      <c r="AE1040" s="74">
        <f t="shared" si="212"/>
        <v>1000</v>
      </c>
      <c r="AF1040">
        <v>1</v>
      </c>
      <c r="AG1040">
        <v>0</v>
      </c>
      <c r="AH1040" s="74">
        <v>0</v>
      </c>
      <c r="AJ1040" s="74">
        <f t="shared" si="208"/>
        <v>0</v>
      </c>
      <c r="AK1040" s="74">
        <f t="shared" si="214"/>
        <v>1000</v>
      </c>
      <c r="AL1040" t="str">
        <f t="shared" si="209"/>
        <v>N</v>
      </c>
      <c r="AN1040" t="s">
        <v>80</v>
      </c>
      <c r="AO1040" t="s">
        <v>79</v>
      </c>
      <c r="AP1040" t="str">
        <f t="shared" si="210"/>
        <v>92</v>
      </c>
      <c r="AQ1040" s="145" t="s">
        <v>1826</v>
      </c>
      <c r="AR1040" t="str">
        <f t="shared" si="211"/>
        <v>1-Adjusted Base Budget</v>
      </c>
      <c r="AS1040" s="145" t="s">
        <v>1827</v>
      </c>
      <c r="AT1040" t="s">
        <v>213</v>
      </c>
      <c r="AV1040" t="str">
        <f t="shared" si="217"/>
        <v>VPPF</v>
      </c>
      <c r="AW1040" t="str">
        <f t="shared" si="216"/>
        <v>VP AND CHIEF FINANCIAL OFFICER</v>
      </c>
    </row>
    <row r="1041" spans="1:49">
      <c r="A1041" s="59">
        <v>2018</v>
      </c>
      <c r="B1041" t="s">
        <v>137</v>
      </c>
      <c r="C1041" t="s">
        <v>802</v>
      </c>
      <c r="D1041" t="s">
        <v>844</v>
      </c>
      <c r="E1041" t="s">
        <v>845</v>
      </c>
      <c r="F1041" t="s">
        <v>228</v>
      </c>
      <c r="H1041" t="s">
        <v>846</v>
      </c>
      <c r="I1041" s="170" t="s">
        <v>78</v>
      </c>
      <c r="J1041" t="s">
        <v>79</v>
      </c>
      <c r="K1041" t="s">
        <v>214</v>
      </c>
      <c r="L1041" t="s">
        <v>425</v>
      </c>
      <c r="M1041" t="s">
        <v>426</v>
      </c>
      <c r="N1041" t="s">
        <v>217</v>
      </c>
      <c r="O1041" t="s">
        <v>263</v>
      </c>
      <c r="P1041" t="s">
        <v>367</v>
      </c>
      <c r="Q1041" t="s">
        <v>368</v>
      </c>
      <c r="R1041" t="s">
        <v>369</v>
      </c>
      <c r="S1041" t="s">
        <v>370</v>
      </c>
      <c r="T1041" t="s">
        <v>368</v>
      </c>
      <c r="U1041" s="61" t="s">
        <v>371</v>
      </c>
      <c r="V1041" t="s">
        <v>249</v>
      </c>
      <c r="W1041" t="s">
        <v>263</v>
      </c>
      <c r="X1041" s="59">
        <v>20742</v>
      </c>
      <c r="Y1041" s="59">
        <v>20742</v>
      </c>
      <c r="AA1041" s="146" t="str">
        <f t="shared" si="213"/>
        <v>EX</v>
      </c>
      <c r="AB1041" s="146">
        <f t="shared" si="215"/>
        <v>0</v>
      </c>
      <c r="AC1041" t="str">
        <f t="shared" si="206"/>
        <v>EX</v>
      </c>
      <c r="AD1041" s="74">
        <f t="shared" si="207"/>
        <v>20742</v>
      </c>
      <c r="AE1041" s="74">
        <f t="shared" si="212"/>
        <v>20742</v>
      </c>
      <c r="AF1041">
        <v>1</v>
      </c>
      <c r="AG1041">
        <v>0</v>
      </c>
      <c r="AH1041" s="74">
        <v>0</v>
      </c>
      <c r="AJ1041" s="74">
        <f t="shared" si="208"/>
        <v>0</v>
      </c>
      <c r="AK1041" s="74">
        <f t="shared" si="214"/>
        <v>20742</v>
      </c>
      <c r="AL1041" t="str">
        <f t="shared" si="209"/>
        <v>N</v>
      </c>
      <c r="AN1041" t="s">
        <v>80</v>
      </c>
      <c r="AO1041" t="s">
        <v>79</v>
      </c>
      <c r="AP1041" t="str">
        <f t="shared" si="210"/>
        <v>92</v>
      </c>
      <c r="AQ1041" s="145" t="s">
        <v>1826</v>
      </c>
      <c r="AR1041" t="str">
        <f t="shared" si="211"/>
        <v>1-Adjusted Base Budget</v>
      </c>
      <c r="AS1041" s="145" t="s">
        <v>1827</v>
      </c>
      <c r="AT1041" t="s">
        <v>213</v>
      </c>
      <c r="AV1041" t="str">
        <f t="shared" si="217"/>
        <v>VPPF</v>
      </c>
      <c r="AW1041" t="str">
        <f t="shared" si="216"/>
        <v>VP AND CHIEF FINANCIAL OFFICER</v>
      </c>
    </row>
    <row r="1042" spans="1:49">
      <c r="A1042" s="59">
        <v>2018</v>
      </c>
      <c r="B1042" t="s">
        <v>137</v>
      </c>
      <c r="C1042" t="s">
        <v>802</v>
      </c>
      <c r="D1042" t="s">
        <v>844</v>
      </c>
      <c r="E1042" t="s">
        <v>845</v>
      </c>
      <c r="F1042" t="s">
        <v>228</v>
      </c>
      <c r="H1042" t="s">
        <v>846</v>
      </c>
      <c r="I1042" s="170" t="s">
        <v>78</v>
      </c>
      <c r="J1042" t="s">
        <v>79</v>
      </c>
      <c r="K1042" t="s">
        <v>214</v>
      </c>
      <c r="L1042" t="s">
        <v>315</v>
      </c>
      <c r="M1042" t="s">
        <v>316</v>
      </c>
      <c r="N1042" t="s">
        <v>217</v>
      </c>
      <c r="O1042" t="s">
        <v>263</v>
      </c>
      <c r="P1042" t="s">
        <v>317</v>
      </c>
      <c r="Q1042" t="s">
        <v>318</v>
      </c>
      <c r="R1042" t="s">
        <v>319</v>
      </c>
      <c r="S1042" t="s">
        <v>281</v>
      </c>
      <c r="T1042" t="s">
        <v>282</v>
      </c>
      <c r="U1042" s="61" t="s">
        <v>283</v>
      </c>
      <c r="V1042" t="s">
        <v>249</v>
      </c>
      <c r="W1042" t="s">
        <v>219</v>
      </c>
      <c r="X1042" s="59">
        <v>403103</v>
      </c>
      <c r="Y1042" s="59">
        <v>403103</v>
      </c>
      <c r="AA1042" s="146" t="str">
        <f t="shared" si="213"/>
        <v>IN</v>
      </c>
      <c r="AB1042" s="146" t="str">
        <f t="shared" si="215"/>
        <v>10cr</v>
      </c>
      <c r="AC1042" t="str">
        <f t="shared" si="206"/>
        <v>Allot/Xfer IN</v>
      </c>
      <c r="AD1042" s="74">
        <f t="shared" si="207"/>
        <v>-403103</v>
      </c>
      <c r="AE1042" s="74">
        <f t="shared" si="212"/>
        <v>403103</v>
      </c>
      <c r="AF1042">
        <v>1</v>
      </c>
      <c r="AG1042">
        <v>0</v>
      </c>
      <c r="AH1042" s="74">
        <v>0</v>
      </c>
      <c r="AJ1042" s="74">
        <f t="shared" si="208"/>
        <v>0</v>
      </c>
      <c r="AK1042" s="74">
        <f t="shared" si="214"/>
        <v>403103</v>
      </c>
      <c r="AL1042" t="str">
        <f t="shared" si="209"/>
        <v>N</v>
      </c>
      <c r="AN1042" t="s">
        <v>80</v>
      </c>
      <c r="AO1042" t="s">
        <v>79</v>
      </c>
      <c r="AP1042" t="str">
        <f t="shared" si="210"/>
        <v>92</v>
      </c>
      <c r="AQ1042" s="145" t="s">
        <v>1826</v>
      </c>
      <c r="AR1042" t="str">
        <f t="shared" si="211"/>
        <v>1-Adjusted Base Budget</v>
      </c>
      <c r="AS1042" s="145" t="s">
        <v>1827</v>
      </c>
      <c r="AT1042" t="s">
        <v>213</v>
      </c>
      <c r="AV1042" t="str">
        <f t="shared" si="217"/>
        <v>VPPF</v>
      </c>
      <c r="AW1042" t="str">
        <f t="shared" si="216"/>
        <v>VP AND CHIEF FINANCIAL OFFICER</v>
      </c>
    </row>
    <row r="1043" spans="1:49">
      <c r="A1043" s="59">
        <v>2018</v>
      </c>
      <c r="B1043" t="s">
        <v>137</v>
      </c>
      <c r="C1043" t="s">
        <v>858</v>
      </c>
      <c r="D1043" t="s">
        <v>859</v>
      </c>
      <c r="E1043" t="s">
        <v>860</v>
      </c>
      <c r="F1043" t="s">
        <v>228</v>
      </c>
      <c r="H1043" t="s">
        <v>863</v>
      </c>
      <c r="I1043" s="170" t="s">
        <v>78</v>
      </c>
      <c r="J1043" t="s">
        <v>79</v>
      </c>
      <c r="K1043" t="s">
        <v>214</v>
      </c>
      <c r="L1043" t="s">
        <v>126</v>
      </c>
      <c r="M1043" t="s">
        <v>345</v>
      </c>
      <c r="N1043" t="s">
        <v>217</v>
      </c>
      <c r="O1043" t="s">
        <v>263</v>
      </c>
      <c r="P1043" t="s">
        <v>346</v>
      </c>
      <c r="Q1043" t="s">
        <v>345</v>
      </c>
      <c r="R1043" t="s">
        <v>347</v>
      </c>
      <c r="S1043" t="s">
        <v>338</v>
      </c>
      <c r="T1043" t="s">
        <v>339</v>
      </c>
      <c r="U1043" s="61" t="s">
        <v>340</v>
      </c>
      <c r="V1043" t="s">
        <v>249</v>
      </c>
      <c r="W1043" t="s">
        <v>263</v>
      </c>
      <c r="X1043" s="59">
        <v>1795645</v>
      </c>
      <c r="Y1043" s="59">
        <v>1776976</v>
      </c>
      <c r="AA1043" s="146" t="str">
        <f t="shared" si="213"/>
        <v>EX</v>
      </c>
      <c r="AB1043" s="146">
        <f t="shared" si="215"/>
        <v>0</v>
      </c>
      <c r="AC1043" t="str">
        <f t="shared" ref="AC1043:AC1106" si="218">IF(O1043 =AA1043,W1043,"Allot/Xfer IN")</f>
        <v>EX</v>
      </c>
      <c r="AD1043" s="74">
        <f t="shared" ref="AD1043:AD1106" si="219">IF(O1043 =AA1043,Y1043,-Y1043)</f>
        <v>1776976</v>
      </c>
      <c r="AE1043" s="74">
        <f t="shared" si="212"/>
        <v>1776976</v>
      </c>
      <c r="AF1043">
        <v>1.3809</v>
      </c>
      <c r="AG1043">
        <v>49077</v>
      </c>
      <c r="AH1043" s="74">
        <v>-38027.28640000015</v>
      </c>
      <c r="AJ1043" s="74">
        <f t="shared" ref="AJ1043:AJ1106" si="220">SUM(AG1043:AI1043)</f>
        <v>11049.71359999985</v>
      </c>
      <c r="AK1043" s="74">
        <f t="shared" si="214"/>
        <v>1788025.7135999999</v>
      </c>
      <c r="AL1043" t="str">
        <f t="shared" ref="AL1043:AL1106" si="221">IF(AF1043&lt;&gt;1,"Y","N")</f>
        <v>Y</v>
      </c>
      <c r="AN1043" t="s">
        <v>80</v>
      </c>
      <c r="AO1043" t="s">
        <v>79</v>
      </c>
      <c r="AP1043" t="str">
        <f t="shared" ref="AP1043:AP1106" si="222">IF(AL1043 ="Y","99",I1043)</f>
        <v>99</v>
      </c>
      <c r="AQ1043" s="145" t="s">
        <v>1826</v>
      </c>
      <c r="AR1043" t="str">
        <f t="shared" ref="AR1043:AR1106" si="223">IF(AM1043 ="y",AQ1043,IF(AG1043 &lt;&gt;0,"2-Provision for Compensation Incr","1-Adjusted Base Budget"))</f>
        <v>2-Provision for Compensation Incr</v>
      </c>
      <c r="AS1043" s="145" t="s">
        <v>1827</v>
      </c>
      <c r="AT1043" t="s">
        <v>213</v>
      </c>
      <c r="AV1043" t="str">
        <f t="shared" si="217"/>
        <v>VPPF</v>
      </c>
      <c r="AW1043" t="str">
        <f t="shared" si="216"/>
        <v>VP AND CHIEF FINANCIAL OFFICER</v>
      </c>
    </row>
    <row r="1044" spans="1:49">
      <c r="A1044" s="59">
        <v>2018</v>
      </c>
      <c r="B1044" t="s">
        <v>137</v>
      </c>
      <c r="C1044" t="s">
        <v>858</v>
      </c>
      <c r="D1044" t="s">
        <v>859</v>
      </c>
      <c r="E1044" t="s">
        <v>860</v>
      </c>
      <c r="F1044" t="s">
        <v>228</v>
      </c>
      <c r="H1044" t="s">
        <v>863</v>
      </c>
      <c r="I1044" s="170" t="s">
        <v>78</v>
      </c>
      <c r="J1044" t="s">
        <v>79</v>
      </c>
      <c r="K1044" t="s">
        <v>214</v>
      </c>
      <c r="L1044" t="s">
        <v>127</v>
      </c>
      <c r="M1044" t="s">
        <v>455</v>
      </c>
      <c r="N1044" t="s">
        <v>217</v>
      </c>
      <c r="O1044" t="s">
        <v>263</v>
      </c>
      <c r="P1044" t="s">
        <v>346</v>
      </c>
      <c r="Q1044" t="s">
        <v>345</v>
      </c>
      <c r="R1044" t="s">
        <v>347</v>
      </c>
      <c r="S1044" t="s">
        <v>338</v>
      </c>
      <c r="T1044" t="s">
        <v>339</v>
      </c>
      <c r="U1044" s="61" t="s">
        <v>340</v>
      </c>
      <c r="V1044" t="s">
        <v>249</v>
      </c>
      <c r="W1044" t="s">
        <v>263</v>
      </c>
      <c r="X1044" s="59">
        <v>123906</v>
      </c>
      <c r="Y1044" s="59">
        <v>83658</v>
      </c>
      <c r="AA1044" s="146" t="str">
        <f t="shared" si="213"/>
        <v>EX</v>
      </c>
      <c r="AB1044" s="146">
        <f t="shared" si="215"/>
        <v>0</v>
      </c>
      <c r="AC1044" t="str">
        <f t="shared" si="218"/>
        <v>EX</v>
      </c>
      <c r="AD1044" s="74">
        <f t="shared" si="219"/>
        <v>83658</v>
      </c>
      <c r="AE1044" s="74">
        <f t="shared" ref="AE1044:AE1107" si="224">Y1044</f>
        <v>83658</v>
      </c>
      <c r="AF1044">
        <v>1.3809</v>
      </c>
      <c r="AG1044">
        <v>2310</v>
      </c>
      <c r="AH1044" s="74">
        <v>-1790.2812000000072</v>
      </c>
      <c r="AJ1044" s="74">
        <f t="shared" si="220"/>
        <v>519.71879999999283</v>
      </c>
      <c r="AK1044" s="74">
        <f t="shared" si="214"/>
        <v>84177.718799999988</v>
      </c>
      <c r="AL1044" t="str">
        <f t="shared" si="221"/>
        <v>Y</v>
      </c>
      <c r="AN1044" t="s">
        <v>80</v>
      </c>
      <c r="AO1044" t="s">
        <v>79</v>
      </c>
      <c r="AP1044" t="str">
        <f t="shared" si="222"/>
        <v>99</v>
      </c>
      <c r="AQ1044" s="145" t="s">
        <v>1826</v>
      </c>
      <c r="AR1044" t="str">
        <f t="shared" si="223"/>
        <v>2-Provision for Compensation Incr</v>
      </c>
      <c r="AS1044" s="145" t="s">
        <v>1827</v>
      </c>
      <c r="AT1044" t="s">
        <v>213</v>
      </c>
      <c r="AV1044" t="str">
        <f t="shared" si="217"/>
        <v>VPPF</v>
      </c>
      <c r="AW1044" t="str">
        <f t="shared" si="216"/>
        <v>VP AND CHIEF FINANCIAL OFFICER</v>
      </c>
    </row>
    <row r="1045" spans="1:49">
      <c r="A1045" s="59">
        <v>2018</v>
      </c>
      <c r="B1045" t="s">
        <v>137</v>
      </c>
      <c r="C1045" t="s">
        <v>858</v>
      </c>
      <c r="D1045" t="s">
        <v>859</v>
      </c>
      <c r="E1045" t="s">
        <v>860</v>
      </c>
      <c r="F1045" t="s">
        <v>228</v>
      </c>
      <c r="H1045" t="s">
        <v>863</v>
      </c>
      <c r="I1045" s="170" t="s">
        <v>78</v>
      </c>
      <c r="J1045" t="s">
        <v>79</v>
      </c>
      <c r="K1045" t="s">
        <v>214</v>
      </c>
      <c r="L1045" t="s">
        <v>128</v>
      </c>
      <c r="M1045" t="s">
        <v>457</v>
      </c>
      <c r="N1045" t="s">
        <v>217</v>
      </c>
      <c r="O1045" t="s">
        <v>263</v>
      </c>
      <c r="P1045" t="s">
        <v>458</v>
      </c>
      <c r="Q1045" t="s">
        <v>459</v>
      </c>
      <c r="R1045" t="s">
        <v>460</v>
      </c>
      <c r="S1045" t="s">
        <v>338</v>
      </c>
      <c r="T1045" t="s">
        <v>339</v>
      </c>
      <c r="U1045" s="61" t="s">
        <v>340</v>
      </c>
      <c r="V1045" t="s">
        <v>249</v>
      </c>
      <c r="W1045" t="s">
        <v>263</v>
      </c>
      <c r="X1045" s="59">
        <v>614369</v>
      </c>
      <c r="Y1045" s="59">
        <v>646172</v>
      </c>
      <c r="AA1045" s="146" t="str">
        <f t="shared" si="213"/>
        <v>EX</v>
      </c>
      <c r="AB1045" s="146">
        <f t="shared" si="215"/>
        <v>0</v>
      </c>
      <c r="AC1045" t="str">
        <f t="shared" si="218"/>
        <v>EX</v>
      </c>
      <c r="AD1045" s="74">
        <f t="shared" si="219"/>
        <v>646172</v>
      </c>
      <c r="AE1045" s="74">
        <f t="shared" si="224"/>
        <v>646172</v>
      </c>
      <c r="AF1045">
        <v>1.3859999999999999</v>
      </c>
      <c r="AG1045">
        <v>17912</v>
      </c>
      <c r="AH1045" s="74">
        <v>-2520.0708000000095</v>
      </c>
      <c r="AJ1045" s="74">
        <f t="shared" si="220"/>
        <v>15391.929199999991</v>
      </c>
      <c r="AK1045" s="74">
        <f t="shared" si="214"/>
        <v>661563.92920000001</v>
      </c>
      <c r="AL1045" t="str">
        <f t="shared" si="221"/>
        <v>Y</v>
      </c>
      <c r="AN1045" t="s">
        <v>80</v>
      </c>
      <c r="AO1045" t="s">
        <v>79</v>
      </c>
      <c r="AP1045" t="str">
        <f t="shared" si="222"/>
        <v>99</v>
      </c>
      <c r="AQ1045" s="145" t="s">
        <v>1826</v>
      </c>
      <c r="AR1045" t="str">
        <f t="shared" si="223"/>
        <v>2-Provision for Compensation Incr</v>
      </c>
      <c r="AS1045" s="145" t="s">
        <v>1827</v>
      </c>
      <c r="AT1045" t="s">
        <v>213</v>
      </c>
      <c r="AV1045" t="str">
        <f t="shared" si="217"/>
        <v>VPPF</v>
      </c>
      <c r="AW1045" t="str">
        <f t="shared" si="216"/>
        <v>VP AND CHIEF FINANCIAL OFFICER</v>
      </c>
    </row>
    <row r="1046" spans="1:49">
      <c r="A1046" s="59">
        <v>2018</v>
      </c>
      <c r="B1046" t="s">
        <v>137</v>
      </c>
      <c r="C1046" t="s">
        <v>858</v>
      </c>
      <c r="D1046" t="s">
        <v>859</v>
      </c>
      <c r="E1046" t="s">
        <v>860</v>
      </c>
      <c r="F1046" t="s">
        <v>228</v>
      </c>
      <c r="H1046" t="s">
        <v>863</v>
      </c>
      <c r="I1046" s="170" t="s">
        <v>78</v>
      </c>
      <c r="J1046" t="s">
        <v>79</v>
      </c>
      <c r="K1046" t="s">
        <v>214</v>
      </c>
      <c r="L1046" t="s">
        <v>461</v>
      </c>
      <c r="M1046" t="s">
        <v>462</v>
      </c>
      <c r="N1046" t="s">
        <v>217</v>
      </c>
      <c r="O1046" t="s">
        <v>263</v>
      </c>
      <c r="P1046" t="s">
        <v>458</v>
      </c>
      <c r="Q1046" t="s">
        <v>459</v>
      </c>
      <c r="R1046" t="s">
        <v>460</v>
      </c>
      <c r="S1046" t="s">
        <v>338</v>
      </c>
      <c r="T1046" t="s">
        <v>339</v>
      </c>
      <c r="U1046" s="61" t="s">
        <v>340</v>
      </c>
      <c r="V1046" t="s">
        <v>249</v>
      </c>
      <c r="W1046" t="s">
        <v>263</v>
      </c>
      <c r="X1046" s="59">
        <v>16</v>
      </c>
      <c r="Y1046" s="59">
        <v>16</v>
      </c>
      <c r="AA1046" s="146" t="str">
        <f t="shared" si="213"/>
        <v>EX</v>
      </c>
      <c r="AB1046" s="146">
        <f t="shared" si="215"/>
        <v>0</v>
      </c>
      <c r="AC1046" t="str">
        <f t="shared" si="218"/>
        <v>EX</v>
      </c>
      <c r="AD1046" s="74">
        <f t="shared" si="219"/>
        <v>16</v>
      </c>
      <c r="AE1046" s="74">
        <f t="shared" si="224"/>
        <v>16</v>
      </c>
      <c r="AF1046">
        <v>1</v>
      </c>
      <c r="AG1046">
        <v>0</v>
      </c>
      <c r="AH1046" s="74">
        <v>0</v>
      </c>
      <c r="AJ1046" s="74">
        <f t="shared" si="220"/>
        <v>0</v>
      </c>
      <c r="AK1046" s="74">
        <f t="shared" si="214"/>
        <v>16</v>
      </c>
      <c r="AL1046" t="str">
        <f t="shared" si="221"/>
        <v>N</v>
      </c>
      <c r="AN1046" t="s">
        <v>80</v>
      </c>
      <c r="AO1046" t="s">
        <v>79</v>
      </c>
      <c r="AP1046" t="str">
        <f t="shared" si="222"/>
        <v>92</v>
      </c>
      <c r="AQ1046" s="145" t="s">
        <v>1826</v>
      </c>
      <c r="AR1046" t="str">
        <f t="shared" si="223"/>
        <v>1-Adjusted Base Budget</v>
      </c>
      <c r="AS1046" s="145" t="s">
        <v>1827</v>
      </c>
      <c r="AT1046" t="s">
        <v>213</v>
      </c>
      <c r="AV1046" t="str">
        <f t="shared" si="217"/>
        <v>VPPF</v>
      </c>
      <c r="AW1046" t="str">
        <f t="shared" si="216"/>
        <v>VP AND CHIEF FINANCIAL OFFICER</v>
      </c>
    </row>
    <row r="1047" spans="1:49">
      <c r="A1047" s="59">
        <v>2018</v>
      </c>
      <c r="B1047" t="s">
        <v>137</v>
      </c>
      <c r="C1047" t="s">
        <v>858</v>
      </c>
      <c r="D1047" t="s">
        <v>859</v>
      </c>
      <c r="E1047" t="s">
        <v>860</v>
      </c>
      <c r="F1047" t="s">
        <v>228</v>
      </c>
      <c r="H1047" t="s">
        <v>863</v>
      </c>
      <c r="I1047" s="170" t="s">
        <v>78</v>
      </c>
      <c r="J1047" t="s">
        <v>79</v>
      </c>
      <c r="K1047" t="s">
        <v>214</v>
      </c>
      <c r="L1047" t="s">
        <v>463</v>
      </c>
      <c r="M1047" t="s">
        <v>464</v>
      </c>
      <c r="N1047" t="s">
        <v>217</v>
      </c>
      <c r="O1047" t="s">
        <v>263</v>
      </c>
      <c r="P1047" t="s">
        <v>465</v>
      </c>
      <c r="Q1047" t="s">
        <v>466</v>
      </c>
      <c r="R1047" t="s">
        <v>467</v>
      </c>
      <c r="S1047" t="s">
        <v>338</v>
      </c>
      <c r="T1047" t="s">
        <v>339</v>
      </c>
      <c r="U1047" s="61" t="s">
        <v>340</v>
      </c>
      <c r="V1047" t="s">
        <v>249</v>
      </c>
      <c r="W1047" t="s">
        <v>263</v>
      </c>
      <c r="X1047" s="59">
        <v>6100</v>
      </c>
      <c r="Y1047" s="59">
        <v>6100</v>
      </c>
      <c r="AA1047" s="146" t="str">
        <f t="shared" si="213"/>
        <v>EX</v>
      </c>
      <c r="AB1047" s="146">
        <f t="shared" si="215"/>
        <v>0</v>
      </c>
      <c r="AC1047" t="str">
        <f t="shared" si="218"/>
        <v>EX</v>
      </c>
      <c r="AD1047" s="74">
        <f t="shared" si="219"/>
        <v>6100</v>
      </c>
      <c r="AE1047" s="74">
        <f t="shared" si="224"/>
        <v>6100</v>
      </c>
      <c r="AF1047">
        <v>1</v>
      </c>
      <c r="AG1047">
        <v>0</v>
      </c>
      <c r="AH1047" s="74">
        <v>0</v>
      </c>
      <c r="AJ1047" s="74">
        <f t="shared" si="220"/>
        <v>0</v>
      </c>
      <c r="AK1047" s="74">
        <f t="shared" si="214"/>
        <v>6100</v>
      </c>
      <c r="AL1047" t="str">
        <f t="shared" si="221"/>
        <v>N</v>
      </c>
      <c r="AN1047" t="s">
        <v>80</v>
      </c>
      <c r="AO1047" t="s">
        <v>79</v>
      </c>
      <c r="AP1047" t="str">
        <f t="shared" si="222"/>
        <v>92</v>
      </c>
      <c r="AQ1047" s="145" t="s">
        <v>1826</v>
      </c>
      <c r="AR1047" t="str">
        <f t="shared" si="223"/>
        <v>1-Adjusted Base Budget</v>
      </c>
      <c r="AS1047" s="145" t="s">
        <v>1827</v>
      </c>
      <c r="AT1047" t="s">
        <v>213</v>
      </c>
      <c r="AV1047" t="str">
        <f t="shared" si="217"/>
        <v>VPPF</v>
      </c>
      <c r="AW1047" t="str">
        <f t="shared" si="216"/>
        <v>VP AND CHIEF FINANCIAL OFFICER</v>
      </c>
    </row>
    <row r="1048" spans="1:49">
      <c r="A1048" s="59">
        <v>2018</v>
      </c>
      <c r="B1048" t="s">
        <v>137</v>
      </c>
      <c r="C1048" t="s">
        <v>858</v>
      </c>
      <c r="D1048" t="s">
        <v>859</v>
      </c>
      <c r="E1048" t="s">
        <v>860</v>
      </c>
      <c r="F1048" t="s">
        <v>228</v>
      </c>
      <c r="H1048" t="s">
        <v>863</v>
      </c>
      <c r="I1048" s="170" t="s">
        <v>78</v>
      </c>
      <c r="J1048" t="s">
        <v>79</v>
      </c>
      <c r="K1048" t="s">
        <v>214</v>
      </c>
      <c r="L1048" t="s">
        <v>821</v>
      </c>
      <c r="M1048" t="s">
        <v>822</v>
      </c>
      <c r="N1048" t="s">
        <v>217</v>
      </c>
      <c r="O1048" t="s">
        <v>263</v>
      </c>
      <c r="P1048" t="s">
        <v>465</v>
      </c>
      <c r="Q1048" t="s">
        <v>466</v>
      </c>
      <c r="R1048" t="s">
        <v>467</v>
      </c>
      <c r="S1048" t="s">
        <v>338</v>
      </c>
      <c r="T1048" t="s">
        <v>339</v>
      </c>
      <c r="U1048" s="61" t="s">
        <v>340</v>
      </c>
      <c r="V1048" t="s">
        <v>249</v>
      </c>
      <c r="W1048" t="s">
        <v>263</v>
      </c>
      <c r="X1048" s="59">
        <v>1000</v>
      </c>
      <c r="Y1048" s="59">
        <v>1000</v>
      </c>
      <c r="AA1048" s="146" t="str">
        <f t="shared" si="213"/>
        <v>EX</v>
      </c>
      <c r="AB1048" s="146">
        <f t="shared" si="215"/>
        <v>0</v>
      </c>
      <c r="AC1048" t="str">
        <f t="shared" si="218"/>
        <v>EX</v>
      </c>
      <c r="AD1048" s="74">
        <f t="shared" si="219"/>
        <v>1000</v>
      </c>
      <c r="AE1048" s="74">
        <f t="shared" si="224"/>
        <v>1000</v>
      </c>
      <c r="AF1048">
        <v>1</v>
      </c>
      <c r="AG1048">
        <v>0</v>
      </c>
      <c r="AH1048" s="74">
        <v>0</v>
      </c>
      <c r="AJ1048" s="74">
        <f t="shared" si="220"/>
        <v>0</v>
      </c>
      <c r="AK1048" s="74">
        <f t="shared" si="214"/>
        <v>1000</v>
      </c>
      <c r="AL1048" t="str">
        <f t="shared" si="221"/>
        <v>N</v>
      </c>
      <c r="AN1048" t="s">
        <v>80</v>
      </c>
      <c r="AO1048" t="s">
        <v>79</v>
      </c>
      <c r="AP1048" t="str">
        <f t="shared" si="222"/>
        <v>92</v>
      </c>
      <c r="AQ1048" s="145" t="s">
        <v>1826</v>
      </c>
      <c r="AR1048" t="str">
        <f t="shared" si="223"/>
        <v>1-Adjusted Base Budget</v>
      </c>
      <c r="AS1048" s="145" t="s">
        <v>1827</v>
      </c>
      <c r="AT1048" t="s">
        <v>213</v>
      </c>
      <c r="AV1048" t="str">
        <f t="shared" si="217"/>
        <v>VPPF</v>
      </c>
      <c r="AW1048" t="str">
        <f t="shared" si="216"/>
        <v>VP AND CHIEF FINANCIAL OFFICER</v>
      </c>
    </row>
    <row r="1049" spans="1:49">
      <c r="A1049" s="59">
        <v>2018</v>
      </c>
      <c r="B1049" t="s">
        <v>137</v>
      </c>
      <c r="C1049" t="s">
        <v>858</v>
      </c>
      <c r="D1049" t="s">
        <v>859</v>
      </c>
      <c r="E1049" t="s">
        <v>860</v>
      </c>
      <c r="F1049" t="s">
        <v>228</v>
      </c>
      <c r="H1049" t="s">
        <v>863</v>
      </c>
      <c r="I1049" s="170" t="s">
        <v>78</v>
      </c>
      <c r="J1049" t="s">
        <v>79</v>
      </c>
      <c r="K1049" t="s">
        <v>214</v>
      </c>
      <c r="L1049" t="s">
        <v>476</v>
      </c>
      <c r="M1049" t="s">
        <v>477</v>
      </c>
      <c r="N1049" t="s">
        <v>217</v>
      </c>
      <c r="O1049" t="s">
        <v>263</v>
      </c>
      <c r="P1049" t="s">
        <v>465</v>
      </c>
      <c r="Q1049" t="s">
        <v>466</v>
      </c>
      <c r="R1049" t="s">
        <v>467</v>
      </c>
      <c r="S1049" t="s">
        <v>338</v>
      </c>
      <c r="T1049" t="s">
        <v>339</v>
      </c>
      <c r="U1049" s="61" t="s">
        <v>340</v>
      </c>
      <c r="V1049" t="s">
        <v>249</v>
      </c>
      <c r="W1049" t="s">
        <v>263</v>
      </c>
      <c r="X1049" s="59">
        <v>2600</v>
      </c>
      <c r="Y1049" s="59">
        <v>2600</v>
      </c>
      <c r="AA1049" s="146" t="str">
        <f t="shared" si="213"/>
        <v>EX</v>
      </c>
      <c r="AB1049" s="146">
        <f t="shared" si="215"/>
        <v>0</v>
      </c>
      <c r="AC1049" t="str">
        <f t="shared" si="218"/>
        <v>EX</v>
      </c>
      <c r="AD1049" s="74">
        <f t="shared" si="219"/>
        <v>2600</v>
      </c>
      <c r="AE1049" s="74">
        <f t="shared" si="224"/>
        <v>2600</v>
      </c>
      <c r="AF1049">
        <v>1</v>
      </c>
      <c r="AG1049">
        <v>0</v>
      </c>
      <c r="AH1049" s="74">
        <v>0</v>
      </c>
      <c r="AJ1049" s="74">
        <f t="shared" si="220"/>
        <v>0</v>
      </c>
      <c r="AK1049" s="74">
        <f t="shared" si="214"/>
        <v>2600</v>
      </c>
      <c r="AL1049" t="str">
        <f t="shared" si="221"/>
        <v>N</v>
      </c>
      <c r="AN1049" t="s">
        <v>80</v>
      </c>
      <c r="AO1049" t="s">
        <v>79</v>
      </c>
      <c r="AP1049" t="str">
        <f t="shared" si="222"/>
        <v>92</v>
      </c>
      <c r="AQ1049" s="145" t="s">
        <v>1826</v>
      </c>
      <c r="AR1049" t="str">
        <f t="shared" si="223"/>
        <v>1-Adjusted Base Budget</v>
      </c>
      <c r="AS1049" s="145" t="s">
        <v>1827</v>
      </c>
      <c r="AT1049" t="s">
        <v>213</v>
      </c>
      <c r="AV1049" t="str">
        <f t="shared" si="217"/>
        <v>VPPF</v>
      </c>
      <c r="AW1049" t="str">
        <f t="shared" si="216"/>
        <v>VP AND CHIEF FINANCIAL OFFICER</v>
      </c>
    </row>
    <row r="1050" spans="1:49">
      <c r="A1050" s="59">
        <v>2018</v>
      </c>
      <c r="B1050" t="s">
        <v>137</v>
      </c>
      <c r="C1050" t="s">
        <v>858</v>
      </c>
      <c r="D1050" t="s">
        <v>859</v>
      </c>
      <c r="E1050" t="s">
        <v>860</v>
      </c>
      <c r="F1050" t="s">
        <v>864</v>
      </c>
      <c r="G1050" t="s">
        <v>865</v>
      </c>
      <c r="H1050" t="s">
        <v>863</v>
      </c>
      <c r="I1050" s="170" t="s">
        <v>78</v>
      </c>
      <c r="J1050" t="s">
        <v>79</v>
      </c>
      <c r="K1050" t="s">
        <v>214</v>
      </c>
      <c r="L1050" t="s">
        <v>476</v>
      </c>
      <c r="M1050" t="s">
        <v>477</v>
      </c>
      <c r="N1050" t="s">
        <v>217</v>
      </c>
      <c r="O1050" t="s">
        <v>263</v>
      </c>
      <c r="P1050" t="s">
        <v>465</v>
      </c>
      <c r="Q1050" t="s">
        <v>466</v>
      </c>
      <c r="R1050" t="s">
        <v>467</v>
      </c>
      <c r="S1050" t="s">
        <v>338</v>
      </c>
      <c r="T1050" t="s">
        <v>339</v>
      </c>
      <c r="U1050" s="61" t="s">
        <v>340</v>
      </c>
      <c r="V1050" t="s">
        <v>249</v>
      </c>
      <c r="W1050" t="s">
        <v>263</v>
      </c>
      <c r="X1050" s="59">
        <v>2000</v>
      </c>
      <c r="Y1050" s="59">
        <v>2000</v>
      </c>
      <c r="AA1050" s="146" t="str">
        <f t="shared" si="213"/>
        <v>EX</v>
      </c>
      <c r="AB1050" s="146">
        <f t="shared" si="215"/>
        <v>0</v>
      </c>
      <c r="AC1050" t="str">
        <f t="shared" si="218"/>
        <v>EX</v>
      </c>
      <c r="AD1050" s="74">
        <f t="shared" si="219"/>
        <v>2000</v>
      </c>
      <c r="AE1050" s="74">
        <f t="shared" si="224"/>
        <v>2000</v>
      </c>
      <c r="AF1050">
        <v>1</v>
      </c>
      <c r="AG1050">
        <v>0</v>
      </c>
      <c r="AH1050" s="74">
        <v>0</v>
      </c>
      <c r="AJ1050" s="74">
        <f t="shared" si="220"/>
        <v>0</v>
      </c>
      <c r="AK1050" s="74">
        <f t="shared" si="214"/>
        <v>2000</v>
      </c>
      <c r="AL1050" t="str">
        <f t="shared" si="221"/>
        <v>N</v>
      </c>
      <c r="AN1050" t="s">
        <v>80</v>
      </c>
      <c r="AO1050" t="s">
        <v>79</v>
      </c>
      <c r="AP1050" t="str">
        <f t="shared" si="222"/>
        <v>92</v>
      </c>
      <c r="AQ1050" s="145" t="s">
        <v>1826</v>
      </c>
      <c r="AR1050" t="str">
        <f t="shared" si="223"/>
        <v>1-Adjusted Base Budget</v>
      </c>
      <c r="AS1050" s="145" t="s">
        <v>1827</v>
      </c>
      <c r="AT1050" t="s">
        <v>213</v>
      </c>
      <c r="AV1050" t="str">
        <f t="shared" si="217"/>
        <v>VPPF</v>
      </c>
      <c r="AW1050" t="str">
        <f t="shared" si="216"/>
        <v>VP AND CHIEF FINANCIAL OFFICER</v>
      </c>
    </row>
    <row r="1051" spans="1:49">
      <c r="A1051" s="59">
        <v>2018</v>
      </c>
      <c r="B1051" t="s">
        <v>137</v>
      </c>
      <c r="C1051" t="s">
        <v>858</v>
      </c>
      <c r="D1051" t="s">
        <v>859</v>
      </c>
      <c r="E1051" t="s">
        <v>860</v>
      </c>
      <c r="F1051" t="s">
        <v>228</v>
      </c>
      <c r="H1051" t="s">
        <v>863</v>
      </c>
      <c r="I1051" s="170" t="s">
        <v>78</v>
      </c>
      <c r="J1051" t="s">
        <v>79</v>
      </c>
      <c r="K1051" t="s">
        <v>214</v>
      </c>
      <c r="L1051" t="s">
        <v>620</v>
      </c>
      <c r="M1051" t="s">
        <v>621</v>
      </c>
      <c r="N1051" t="s">
        <v>217</v>
      </c>
      <c r="O1051" t="s">
        <v>263</v>
      </c>
      <c r="P1051" t="s">
        <v>465</v>
      </c>
      <c r="Q1051" t="s">
        <v>466</v>
      </c>
      <c r="R1051" t="s">
        <v>467</v>
      </c>
      <c r="S1051" t="s">
        <v>338</v>
      </c>
      <c r="T1051" t="s">
        <v>339</v>
      </c>
      <c r="U1051" s="61" t="s">
        <v>340</v>
      </c>
      <c r="V1051" t="s">
        <v>249</v>
      </c>
      <c r="W1051" t="s">
        <v>263</v>
      </c>
      <c r="X1051" s="59">
        <v>1500</v>
      </c>
      <c r="Y1051" s="59">
        <v>1500</v>
      </c>
      <c r="AA1051" s="146" t="str">
        <f t="shared" si="213"/>
        <v>EX</v>
      </c>
      <c r="AB1051" s="146">
        <f t="shared" si="215"/>
        <v>0</v>
      </c>
      <c r="AC1051" t="str">
        <f t="shared" si="218"/>
        <v>EX</v>
      </c>
      <c r="AD1051" s="74">
        <f t="shared" si="219"/>
        <v>1500</v>
      </c>
      <c r="AE1051" s="74">
        <f t="shared" si="224"/>
        <v>1500</v>
      </c>
      <c r="AF1051">
        <v>1</v>
      </c>
      <c r="AG1051">
        <v>0</v>
      </c>
      <c r="AH1051" s="74">
        <v>0</v>
      </c>
      <c r="AJ1051" s="74">
        <f t="shared" si="220"/>
        <v>0</v>
      </c>
      <c r="AK1051" s="74">
        <f t="shared" si="214"/>
        <v>1500</v>
      </c>
      <c r="AL1051" t="str">
        <f t="shared" si="221"/>
        <v>N</v>
      </c>
      <c r="AN1051" t="s">
        <v>80</v>
      </c>
      <c r="AO1051" t="s">
        <v>79</v>
      </c>
      <c r="AP1051" t="str">
        <f t="shared" si="222"/>
        <v>92</v>
      </c>
      <c r="AQ1051" s="145" t="s">
        <v>1826</v>
      </c>
      <c r="AR1051" t="str">
        <f t="shared" si="223"/>
        <v>1-Adjusted Base Budget</v>
      </c>
      <c r="AS1051" s="145" t="s">
        <v>1827</v>
      </c>
      <c r="AT1051" t="s">
        <v>213</v>
      </c>
      <c r="AV1051" t="str">
        <f t="shared" si="217"/>
        <v>VPPF</v>
      </c>
      <c r="AW1051" t="str">
        <f t="shared" si="216"/>
        <v>VP AND CHIEF FINANCIAL OFFICER</v>
      </c>
    </row>
    <row r="1052" spans="1:49">
      <c r="A1052" s="59">
        <v>2018</v>
      </c>
      <c r="B1052" t="s">
        <v>137</v>
      </c>
      <c r="C1052" t="s">
        <v>858</v>
      </c>
      <c r="D1052" t="s">
        <v>859</v>
      </c>
      <c r="E1052" t="s">
        <v>860</v>
      </c>
      <c r="F1052" t="s">
        <v>228</v>
      </c>
      <c r="H1052" t="s">
        <v>863</v>
      </c>
      <c r="I1052" s="170" t="s">
        <v>78</v>
      </c>
      <c r="J1052" t="s">
        <v>79</v>
      </c>
      <c r="K1052" t="s">
        <v>214</v>
      </c>
      <c r="L1052" t="s">
        <v>695</v>
      </c>
      <c r="M1052" t="s">
        <v>696</v>
      </c>
      <c r="N1052" t="s">
        <v>217</v>
      </c>
      <c r="O1052" t="s">
        <v>263</v>
      </c>
      <c r="P1052" t="s">
        <v>379</v>
      </c>
      <c r="Q1052" t="s">
        <v>379</v>
      </c>
      <c r="R1052" t="s">
        <v>380</v>
      </c>
      <c r="S1052" t="s">
        <v>264</v>
      </c>
      <c r="T1052" t="s">
        <v>265</v>
      </c>
      <c r="U1052" s="61" t="s">
        <v>266</v>
      </c>
      <c r="V1052" t="s">
        <v>249</v>
      </c>
      <c r="W1052" t="s">
        <v>263</v>
      </c>
      <c r="X1052" s="59">
        <v>728</v>
      </c>
      <c r="Y1052" s="59">
        <v>728</v>
      </c>
      <c r="AA1052" s="146" t="str">
        <f t="shared" si="213"/>
        <v>EX</v>
      </c>
      <c r="AB1052" s="146">
        <f t="shared" si="215"/>
        <v>0</v>
      </c>
      <c r="AC1052" t="str">
        <f t="shared" si="218"/>
        <v>EX</v>
      </c>
      <c r="AD1052" s="74">
        <f t="shared" si="219"/>
        <v>728</v>
      </c>
      <c r="AE1052" s="74">
        <f t="shared" si="224"/>
        <v>728</v>
      </c>
      <c r="AF1052">
        <v>1</v>
      </c>
      <c r="AG1052">
        <v>0</v>
      </c>
      <c r="AH1052" s="74">
        <v>0</v>
      </c>
      <c r="AJ1052" s="74">
        <f t="shared" si="220"/>
        <v>0</v>
      </c>
      <c r="AK1052" s="74">
        <f t="shared" si="214"/>
        <v>728</v>
      </c>
      <c r="AL1052" t="str">
        <f t="shared" si="221"/>
        <v>N</v>
      </c>
      <c r="AN1052" t="s">
        <v>80</v>
      </c>
      <c r="AO1052" t="s">
        <v>79</v>
      </c>
      <c r="AP1052" t="str">
        <f t="shared" si="222"/>
        <v>92</v>
      </c>
      <c r="AQ1052" s="145" t="s">
        <v>1826</v>
      </c>
      <c r="AR1052" t="str">
        <f t="shared" si="223"/>
        <v>1-Adjusted Base Budget</v>
      </c>
      <c r="AS1052" s="145" t="s">
        <v>1827</v>
      </c>
      <c r="AT1052" t="s">
        <v>213</v>
      </c>
      <c r="AV1052" t="str">
        <f t="shared" si="217"/>
        <v>VPPF</v>
      </c>
      <c r="AW1052" t="str">
        <f t="shared" si="216"/>
        <v>VP AND CHIEF FINANCIAL OFFICER</v>
      </c>
    </row>
    <row r="1053" spans="1:49">
      <c r="A1053" s="59">
        <v>2018</v>
      </c>
      <c r="B1053" t="s">
        <v>137</v>
      </c>
      <c r="C1053" t="s">
        <v>858</v>
      </c>
      <c r="D1053" t="s">
        <v>859</v>
      </c>
      <c r="E1053" t="s">
        <v>860</v>
      </c>
      <c r="F1053" t="s">
        <v>866</v>
      </c>
      <c r="G1053" t="s">
        <v>867</v>
      </c>
      <c r="H1053" t="s">
        <v>863</v>
      </c>
      <c r="I1053" s="170" t="s">
        <v>78</v>
      </c>
      <c r="J1053" t="s">
        <v>79</v>
      </c>
      <c r="K1053" t="s">
        <v>214</v>
      </c>
      <c r="L1053" t="s">
        <v>695</v>
      </c>
      <c r="M1053" t="s">
        <v>696</v>
      </c>
      <c r="N1053" t="s">
        <v>217</v>
      </c>
      <c r="O1053" t="s">
        <v>263</v>
      </c>
      <c r="P1053" t="s">
        <v>379</v>
      </c>
      <c r="Q1053" t="s">
        <v>379</v>
      </c>
      <c r="R1053" t="s">
        <v>380</v>
      </c>
      <c r="S1053" t="s">
        <v>264</v>
      </c>
      <c r="T1053" t="s">
        <v>265</v>
      </c>
      <c r="U1053" s="61" t="s">
        <v>266</v>
      </c>
      <c r="V1053" t="s">
        <v>249</v>
      </c>
      <c r="W1053" t="s">
        <v>263</v>
      </c>
      <c r="X1053" s="59">
        <v>650</v>
      </c>
      <c r="Y1053" s="59">
        <v>650</v>
      </c>
      <c r="AA1053" s="146" t="str">
        <f t="shared" si="213"/>
        <v>EX</v>
      </c>
      <c r="AB1053" s="146">
        <f t="shared" si="215"/>
        <v>0</v>
      </c>
      <c r="AC1053" t="str">
        <f t="shared" si="218"/>
        <v>EX</v>
      </c>
      <c r="AD1053" s="74">
        <f t="shared" si="219"/>
        <v>650</v>
      </c>
      <c r="AE1053" s="74">
        <f t="shared" si="224"/>
        <v>650</v>
      </c>
      <c r="AF1053">
        <v>1</v>
      </c>
      <c r="AG1053">
        <v>0</v>
      </c>
      <c r="AH1053" s="74">
        <v>0</v>
      </c>
      <c r="AJ1053" s="74">
        <f t="shared" si="220"/>
        <v>0</v>
      </c>
      <c r="AK1053" s="74">
        <f t="shared" si="214"/>
        <v>650</v>
      </c>
      <c r="AL1053" t="str">
        <f t="shared" si="221"/>
        <v>N</v>
      </c>
      <c r="AN1053" t="s">
        <v>80</v>
      </c>
      <c r="AO1053" t="s">
        <v>79</v>
      </c>
      <c r="AP1053" t="str">
        <f t="shared" si="222"/>
        <v>92</v>
      </c>
      <c r="AQ1053" s="145" t="s">
        <v>1826</v>
      </c>
      <c r="AR1053" t="str">
        <f t="shared" si="223"/>
        <v>1-Adjusted Base Budget</v>
      </c>
      <c r="AS1053" s="145" t="s">
        <v>1827</v>
      </c>
      <c r="AT1053" t="s">
        <v>213</v>
      </c>
      <c r="AV1053" t="str">
        <f t="shared" si="217"/>
        <v>VPPF</v>
      </c>
      <c r="AW1053" t="str">
        <f t="shared" si="216"/>
        <v>VP AND CHIEF FINANCIAL OFFICER</v>
      </c>
    </row>
    <row r="1054" spans="1:49">
      <c r="A1054" s="59">
        <v>2018</v>
      </c>
      <c r="B1054" t="s">
        <v>137</v>
      </c>
      <c r="C1054" t="s">
        <v>858</v>
      </c>
      <c r="D1054" t="s">
        <v>859</v>
      </c>
      <c r="E1054" t="s">
        <v>860</v>
      </c>
      <c r="F1054" t="s">
        <v>868</v>
      </c>
      <c r="G1054" t="s">
        <v>869</v>
      </c>
      <c r="H1054" t="s">
        <v>863</v>
      </c>
      <c r="I1054" s="170" t="s">
        <v>78</v>
      </c>
      <c r="J1054" t="s">
        <v>79</v>
      </c>
      <c r="K1054" t="s">
        <v>214</v>
      </c>
      <c r="L1054" t="s">
        <v>695</v>
      </c>
      <c r="M1054" t="s">
        <v>696</v>
      </c>
      <c r="N1054" t="s">
        <v>217</v>
      </c>
      <c r="O1054" t="s">
        <v>263</v>
      </c>
      <c r="P1054" t="s">
        <v>379</v>
      </c>
      <c r="Q1054" t="s">
        <v>379</v>
      </c>
      <c r="R1054" t="s">
        <v>380</v>
      </c>
      <c r="S1054" t="s">
        <v>264</v>
      </c>
      <c r="T1054" t="s">
        <v>265</v>
      </c>
      <c r="U1054" s="61" t="s">
        <v>266</v>
      </c>
      <c r="V1054" t="s">
        <v>249</v>
      </c>
      <c r="W1054" t="s">
        <v>263</v>
      </c>
      <c r="X1054" s="59">
        <v>500</v>
      </c>
      <c r="Y1054" s="59">
        <v>500</v>
      </c>
      <c r="AA1054" s="146" t="str">
        <f t="shared" si="213"/>
        <v>EX</v>
      </c>
      <c r="AB1054" s="146">
        <f t="shared" si="215"/>
        <v>0</v>
      </c>
      <c r="AC1054" t="str">
        <f t="shared" si="218"/>
        <v>EX</v>
      </c>
      <c r="AD1054" s="74">
        <f t="shared" si="219"/>
        <v>500</v>
      </c>
      <c r="AE1054" s="74">
        <f t="shared" si="224"/>
        <v>500</v>
      </c>
      <c r="AF1054">
        <v>1</v>
      </c>
      <c r="AG1054">
        <v>0</v>
      </c>
      <c r="AH1054" s="74">
        <v>0</v>
      </c>
      <c r="AJ1054" s="74">
        <f t="shared" si="220"/>
        <v>0</v>
      </c>
      <c r="AK1054" s="74">
        <f t="shared" si="214"/>
        <v>500</v>
      </c>
      <c r="AL1054" t="str">
        <f t="shared" si="221"/>
        <v>N</v>
      </c>
      <c r="AN1054" t="s">
        <v>80</v>
      </c>
      <c r="AO1054" t="s">
        <v>79</v>
      </c>
      <c r="AP1054" t="str">
        <f t="shared" si="222"/>
        <v>92</v>
      </c>
      <c r="AQ1054" s="145" t="s">
        <v>1826</v>
      </c>
      <c r="AR1054" t="str">
        <f t="shared" si="223"/>
        <v>1-Adjusted Base Budget</v>
      </c>
      <c r="AS1054" s="145" t="s">
        <v>1827</v>
      </c>
      <c r="AT1054" t="s">
        <v>213</v>
      </c>
      <c r="AV1054" t="str">
        <f t="shared" si="217"/>
        <v>VPPF</v>
      </c>
      <c r="AW1054" t="str">
        <f t="shared" si="216"/>
        <v>VP AND CHIEF FINANCIAL OFFICER</v>
      </c>
    </row>
    <row r="1055" spans="1:49">
      <c r="A1055" s="59">
        <v>2018</v>
      </c>
      <c r="B1055" t="s">
        <v>137</v>
      </c>
      <c r="C1055" t="s">
        <v>858</v>
      </c>
      <c r="D1055" t="s">
        <v>859</v>
      </c>
      <c r="E1055" t="s">
        <v>860</v>
      </c>
      <c r="F1055" t="s">
        <v>864</v>
      </c>
      <c r="G1055" t="s">
        <v>865</v>
      </c>
      <c r="H1055" t="s">
        <v>863</v>
      </c>
      <c r="I1055" s="170" t="s">
        <v>78</v>
      </c>
      <c r="J1055" t="s">
        <v>79</v>
      </c>
      <c r="K1055" t="s">
        <v>214</v>
      </c>
      <c r="L1055" t="s">
        <v>695</v>
      </c>
      <c r="M1055" t="s">
        <v>696</v>
      </c>
      <c r="N1055" t="s">
        <v>217</v>
      </c>
      <c r="O1055" t="s">
        <v>263</v>
      </c>
      <c r="P1055" t="s">
        <v>379</v>
      </c>
      <c r="Q1055" t="s">
        <v>379</v>
      </c>
      <c r="R1055" t="s">
        <v>380</v>
      </c>
      <c r="S1055" t="s">
        <v>264</v>
      </c>
      <c r="T1055" t="s">
        <v>265</v>
      </c>
      <c r="U1055" s="61" t="s">
        <v>266</v>
      </c>
      <c r="V1055" t="s">
        <v>249</v>
      </c>
      <c r="W1055" t="s">
        <v>263</v>
      </c>
      <c r="X1055" s="59">
        <v>1800</v>
      </c>
      <c r="Y1055" s="59">
        <v>1800</v>
      </c>
      <c r="AA1055" s="146" t="str">
        <f t="shared" si="213"/>
        <v>EX</v>
      </c>
      <c r="AB1055" s="146">
        <f t="shared" si="215"/>
        <v>0</v>
      </c>
      <c r="AC1055" t="str">
        <f t="shared" si="218"/>
        <v>EX</v>
      </c>
      <c r="AD1055" s="74">
        <f t="shared" si="219"/>
        <v>1800</v>
      </c>
      <c r="AE1055" s="74">
        <f t="shared" si="224"/>
        <v>1800</v>
      </c>
      <c r="AF1055">
        <v>1</v>
      </c>
      <c r="AG1055">
        <v>0</v>
      </c>
      <c r="AH1055" s="74">
        <v>0</v>
      </c>
      <c r="AJ1055" s="74">
        <f t="shared" si="220"/>
        <v>0</v>
      </c>
      <c r="AK1055" s="74">
        <f t="shared" si="214"/>
        <v>1800</v>
      </c>
      <c r="AL1055" t="str">
        <f t="shared" si="221"/>
        <v>N</v>
      </c>
      <c r="AN1055" t="s">
        <v>80</v>
      </c>
      <c r="AO1055" t="s">
        <v>79</v>
      </c>
      <c r="AP1055" t="str">
        <f t="shared" si="222"/>
        <v>92</v>
      </c>
      <c r="AQ1055" s="145" t="s">
        <v>1826</v>
      </c>
      <c r="AR1055" t="str">
        <f t="shared" si="223"/>
        <v>1-Adjusted Base Budget</v>
      </c>
      <c r="AS1055" s="145" t="s">
        <v>1827</v>
      </c>
      <c r="AT1055" t="s">
        <v>213</v>
      </c>
      <c r="AV1055" t="str">
        <f t="shared" si="217"/>
        <v>VPPF</v>
      </c>
      <c r="AW1055" t="str">
        <f t="shared" si="216"/>
        <v>VP AND CHIEF FINANCIAL OFFICER</v>
      </c>
    </row>
    <row r="1056" spans="1:49">
      <c r="A1056" s="59">
        <v>2018</v>
      </c>
      <c r="B1056" t="s">
        <v>137</v>
      </c>
      <c r="C1056" t="s">
        <v>858</v>
      </c>
      <c r="D1056" t="s">
        <v>859</v>
      </c>
      <c r="E1056" t="s">
        <v>860</v>
      </c>
      <c r="F1056" t="s">
        <v>228</v>
      </c>
      <c r="H1056" t="s">
        <v>863</v>
      </c>
      <c r="I1056" s="170" t="s">
        <v>78</v>
      </c>
      <c r="J1056" t="s">
        <v>79</v>
      </c>
      <c r="K1056" t="s">
        <v>214</v>
      </c>
      <c r="L1056" t="s">
        <v>350</v>
      </c>
      <c r="M1056" t="s">
        <v>351</v>
      </c>
      <c r="N1056" t="s">
        <v>217</v>
      </c>
      <c r="O1056" t="s">
        <v>263</v>
      </c>
      <c r="P1056" t="s">
        <v>352</v>
      </c>
      <c r="Q1056" t="s">
        <v>353</v>
      </c>
      <c r="R1056" t="s">
        <v>354</v>
      </c>
      <c r="S1056" t="s">
        <v>264</v>
      </c>
      <c r="T1056" t="s">
        <v>265</v>
      </c>
      <c r="U1056" s="61" t="s">
        <v>266</v>
      </c>
      <c r="V1056" t="s">
        <v>249</v>
      </c>
      <c r="W1056" t="s">
        <v>263</v>
      </c>
      <c r="X1056" s="59">
        <v>10738</v>
      </c>
      <c r="Y1056" s="59">
        <v>10738</v>
      </c>
      <c r="AA1056" s="146" t="str">
        <f t="shared" si="213"/>
        <v>EX</v>
      </c>
      <c r="AB1056" s="146">
        <f t="shared" si="215"/>
        <v>0</v>
      </c>
      <c r="AC1056" t="str">
        <f t="shared" si="218"/>
        <v>EX</v>
      </c>
      <c r="AD1056" s="74">
        <f t="shared" si="219"/>
        <v>10738</v>
      </c>
      <c r="AE1056" s="74">
        <f t="shared" si="224"/>
        <v>10738</v>
      </c>
      <c r="AF1056">
        <v>1</v>
      </c>
      <c r="AG1056">
        <v>0</v>
      </c>
      <c r="AH1056" s="74">
        <v>0</v>
      </c>
      <c r="AJ1056" s="74">
        <f t="shared" si="220"/>
        <v>0</v>
      </c>
      <c r="AK1056" s="74">
        <f t="shared" si="214"/>
        <v>10738</v>
      </c>
      <c r="AL1056" t="str">
        <f t="shared" si="221"/>
        <v>N</v>
      </c>
      <c r="AN1056" t="s">
        <v>80</v>
      </c>
      <c r="AO1056" t="s">
        <v>79</v>
      </c>
      <c r="AP1056" t="str">
        <f t="shared" si="222"/>
        <v>92</v>
      </c>
      <c r="AQ1056" s="145" t="s">
        <v>1826</v>
      </c>
      <c r="AR1056" t="str">
        <f t="shared" si="223"/>
        <v>1-Adjusted Base Budget</v>
      </c>
      <c r="AS1056" s="145" t="s">
        <v>1827</v>
      </c>
      <c r="AT1056" t="s">
        <v>213</v>
      </c>
      <c r="AV1056" t="str">
        <f t="shared" si="217"/>
        <v>VPPF</v>
      </c>
      <c r="AW1056" t="str">
        <f t="shared" si="216"/>
        <v>VP AND CHIEF FINANCIAL OFFICER</v>
      </c>
    </row>
    <row r="1057" spans="1:49">
      <c r="A1057" s="59">
        <v>2018</v>
      </c>
      <c r="B1057" t="s">
        <v>137</v>
      </c>
      <c r="C1057" t="s">
        <v>858</v>
      </c>
      <c r="D1057" t="s">
        <v>859</v>
      </c>
      <c r="E1057">
        <v>1915030</v>
      </c>
      <c r="F1057" t="s">
        <v>861</v>
      </c>
      <c r="G1057" t="s">
        <v>862</v>
      </c>
      <c r="H1057" t="s">
        <v>863</v>
      </c>
      <c r="I1057" s="170" t="s">
        <v>78</v>
      </c>
      <c r="J1057" t="s">
        <v>79</v>
      </c>
      <c r="K1057" t="s">
        <v>214</v>
      </c>
      <c r="L1057" t="s">
        <v>350</v>
      </c>
      <c r="M1057" t="s">
        <v>351</v>
      </c>
      <c r="N1057" t="s">
        <v>217</v>
      </c>
      <c r="O1057" t="s">
        <v>263</v>
      </c>
      <c r="P1057" t="s">
        <v>352</v>
      </c>
      <c r="Q1057" t="s">
        <v>353</v>
      </c>
      <c r="R1057" t="s">
        <v>354</v>
      </c>
      <c r="S1057" t="s">
        <v>264</v>
      </c>
      <c r="T1057" t="s">
        <v>265</v>
      </c>
      <c r="U1057" s="61" t="s">
        <v>266</v>
      </c>
      <c r="V1057" t="s">
        <v>249</v>
      </c>
      <c r="W1057" t="s">
        <v>263</v>
      </c>
      <c r="X1057" s="59">
        <v>2113</v>
      </c>
      <c r="Y1057" s="59">
        <v>2113</v>
      </c>
      <c r="AA1057" s="146" t="str">
        <f t="shared" si="213"/>
        <v>EX</v>
      </c>
      <c r="AB1057" s="146">
        <f t="shared" si="215"/>
        <v>0</v>
      </c>
      <c r="AC1057" t="str">
        <f t="shared" si="218"/>
        <v>EX</v>
      </c>
      <c r="AD1057" s="74">
        <f t="shared" si="219"/>
        <v>2113</v>
      </c>
      <c r="AE1057" s="74">
        <f t="shared" si="224"/>
        <v>2113</v>
      </c>
      <c r="AF1057">
        <v>1</v>
      </c>
      <c r="AG1057">
        <v>0</v>
      </c>
      <c r="AH1057" s="74">
        <v>0</v>
      </c>
      <c r="AJ1057" s="74">
        <f t="shared" si="220"/>
        <v>0</v>
      </c>
      <c r="AK1057" s="74">
        <f t="shared" si="214"/>
        <v>2113</v>
      </c>
      <c r="AL1057" t="str">
        <f t="shared" si="221"/>
        <v>N</v>
      </c>
      <c r="AN1057" t="s">
        <v>80</v>
      </c>
      <c r="AO1057" t="s">
        <v>79</v>
      </c>
      <c r="AP1057" t="str">
        <f t="shared" si="222"/>
        <v>92</v>
      </c>
      <c r="AQ1057" s="145" t="s">
        <v>1826</v>
      </c>
      <c r="AR1057" t="str">
        <f t="shared" si="223"/>
        <v>1-Adjusted Base Budget</v>
      </c>
      <c r="AS1057" s="145" t="s">
        <v>1827</v>
      </c>
      <c r="AT1057" t="s">
        <v>213</v>
      </c>
      <c r="AV1057" t="str">
        <f t="shared" si="217"/>
        <v>VPPF</v>
      </c>
      <c r="AW1057" t="str">
        <f t="shared" si="216"/>
        <v>VP AND CHIEF FINANCIAL OFFICER</v>
      </c>
    </row>
    <row r="1058" spans="1:49">
      <c r="A1058" s="59">
        <v>2018</v>
      </c>
      <c r="B1058" t="s">
        <v>137</v>
      </c>
      <c r="C1058" t="s">
        <v>858</v>
      </c>
      <c r="D1058" t="s">
        <v>859</v>
      </c>
      <c r="E1058" t="s">
        <v>860</v>
      </c>
      <c r="F1058" t="s">
        <v>866</v>
      </c>
      <c r="G1058" t="s">
        <v>867</v>
      </c>
      <c r="H1058" t="s">
        <v>863</v>
      </c>
      <c r="I1058" s="170" t="s">
        <v>78</v>
      </c>
      <c r="J1058" t="s">
        <v>79</v>
      </c>
      <c r="K1058" t="s">
        <v>214</v>
      </c>
      <c r="L1058" t="s">
        <v>350</v>
      </c>
      <c r="M1058" t="s">
        <v>351</v>
      </c>
      <c r="N1058" t="s">
        <v>217</v>
      </c>
      <c r="O1058" t="s">
        <v>263</v>
      </c>
      <c r="P1058" t="s">
        <v>352</v>
      </c>
      <c r="Q1058" t="s">
        <v>353</v>
      </c>
      <c r="R1058" t="s">
        <v>354</v>
      </c>
      <c r="S1058" t="s">
        <v>264</v>
      </c>
      <c r="T1058" t="s">
        <v>265</v>
      </c>
      <c r="U1058" s="61" t="s">
        <v>266</v>
      </c>
      <c r="V1058" t="s">
        <v>249</v>
      </c>
      <c r="W1058" t="s">
        <v>263</v>
      </c>
      <c r="X1058" s="59">
        <v>5000</v>
      </c>
      <c r="Y1058" s="59">
        <v>5000</v>
      </c>
      <c r="AA1058" s="146" t="str">
        <f t="shared" si="213"/>
        <v>EX</v>
      </c>
      <c r="AB1058" s="146">
        <f t="shared" si="215"/>
        <v>0</v>
      </c>
      <c r="AC1058" t="str">
        <f t="shared" si="218"/>
        <v>EX</v>
      </c>
      <c r="AD1058" s="74">
        <f t="shared" si="219"/>
        <v>5000</v>
      </c>
      <c r="AE1058" s="74">
        <f t="shared" si="224"/>
        <v>5000</v>
      </c>
      <c r="AF1058">
        <v>1</v>
      </c>
      <c r="AG1058">
        <v>0</v>
      </c>
      <c r="AH1058" s="74">
        <v>0</v>
      </c>
      <c r="AJ1058" s="74">
        <f t="shared" si="220"/>
        <v>0</v>
      </c>
      <c r="AK1058" s="74">
        <f t="shared" si="214"/>
        <v>5000</v>
      </c>
      <c r="AL1058" t="str">
        <f t="shared" si="221"/>
        <v>N</v>
      </c>
      <c r="AN1058" t="s">
        <v>80</v>
      </c>
      <c r="AO1058" t="s">
        <v>79</v>
      </c>
      <c r="AP1058" t="str">
        <f t="shared" si="222"/>
        <v>92</v>
      </c>
      <c r="AQ1058" s="145" t="s">
        <v>1826</v>
      </c>
      <c r="AR1058" t="str">
        <f t="shared" si="223"/>
        <v>1-Adjusted Base Budget</v>
      </c>
      <c r="AS1058" s="145" t="s">
        <v>1827</v>
      </c>
      <c r="AT1058" t="s">
        <v>213</v>
      </c>
      <c r="AV1058" t="str">
        <f t="shared" si="217"/>
        <v>VPPF</v>
      </c>
      <c r="AW1058" t="str">
        <f t="shared" si="216"/>
        <v>VP AND CHIEF FINANCIAL OFFICER</v>
      </c>
    </row>
    <row r="1059" spans="1:49">
      <c r="A1059" s="59">
        <v>2018</v>
      </c>
      <c r="B1059" t="s">
        <v>137</v>
      </c>
      <c r="C1059" t="s">
        <v>858</v>
      </c>
      <c r="D1059" t="s">
        <v>859</v>
      </c>
      <c r="E1059" t="s">
        <v>860</v>
      </c>
      <c r="F1059" t="s">
        <v>868</v>
      </c>
      <c r="G1059" t="s">
        <v>869</v>
      </c>
      <c r="H1059" t="s">
        <v>863</v>
      </c>
      <c r="I1059" s="170" t="s">
        <v>78</v>
      </c>
      <c r="J1059" t="s">
        <v>79</v>
      </c>
      <c r="K1059" t="s">
        <v>214</v>
      </c>
      <c r="L1059" t="s">
        <v>350</v>
      </c>
      <c r="M1059" t="s">
        <v>351</v>
      </c>
      <c r="N1059" t="s">
        <v>217</v>
      </c>
      <c r="O1059" t="s">
        <v>263</v>
      </c>
      <c r="P1059" t="s">
        <v>352</v>
      </c>
      <c r="Q1059" t="s">
        <v>353</v>
      </c>
      <c r="R1059" t="s">
        <v>354</v>
      </c>
      <c r="S1059" t="s">
        <v>264</v>
      </c>
      <c r="T1059" t="s">
        <v>265</v>
      </c>
      <c r="U1059" s="61" t="s">
        <v>266</v>
      </c>
      <c r="V1059" t="s">
        <v>249</v>
      </c>
      <c r="W1059" t="s">
        <v>263</v>
      </c>
      <c r="X1059" s="59">
        <v>2000</v>
      </c>
      <c r="Y1059" s="59">
        <v>2000</v>
      </c>
      <c r="AA1059" s="146" t="str">
        <f t="shared" si="213"/>
        <v>EX</v>
      </c>
      <c r="AB1059" s="146">
        <f t="shared" si="215"/>
        <v>0</v>
      </c>
      <c r="AC1059" t="str">
        <f t="shared" si="218"/>
        <v>EX</v>
      </c>
      <c r="AD1059" s="74">
        <f t="shared" si="219"/>
        <v>2000</v>
      </c>
      <c r="AE1059" s="74">
        <f t="shared" si="224"/>
        <v>2000</v>
      </c>
      <c r="AF1059">
        <v>1</v>
      </c>
      <c r="AG1059">
        <v>0</v>
      </c>
      <c r="AH1059" s="74">
        <v>0</v>
      </c>
      <c r="AJ1059" s="74">
        <f t="shared" si="220"/>
        <v>0</v>
      </c>
      <c r="AK1059" s="74">
        <f t="shared" si="214"/>
        <v>2000</v>
      </c>
      <c r="AL1059" t="str">
        <f t="shared" si="221"/>
        <v>N</v>
      </c>
      <c r="AN1059" t="s">
        <v>80</v>
      </c>
      <c r="AO1059" t="s">
        <v>79</v>
      </c>
      <c r="AP1059" t="str">
        <f t="shared" si="222"/>
        <v>92</v>
      </c>
      <c r="AQ1059" s="145" t="s">
        <v>1826</v>
      </c>
      <c r="AR1059" t="str">
        <f t="shared" si="223"/>
        <v>1-Adjusted Base Budget</v>
      </c>
      <c r="AS1059" s="145" t="s">
        <v>1827</v>
      </c>
      <c r="AT1059" t="s">
        <v>213</v>
      </c>
      <c r="AV1059" t="str">
        <f t="shared" si="217"/>
        <v>VPPF</v>
      </c>
      <c r="AW1059" t="str">
        <f t="shared" si="216"/>
        <v>VP AND CHIEF FINANCIAL OFFICER</v>
      </c>
    </row>
    <row r="1060" spans="1:49">
      <c r="A1060" s="59">
        <v>2018</v>
      </c>
      <c r="B1060" t="s">
        <v>137</v>
      </c>
      <c r="C1060" t="s">
        <v>858</v>
      </c>
      <c r="D1060" t="s">
        <v>859</v>
      </c>
      <c r="E1060" t="s">
        <v>860</v>
      </c>
      <c r="F1060" t="s">
        <v>864</v>
      </c>
      <c r="G1060" t="s">
        <v>865</v>
      </c>
      <c r="H1060" t="s">
        <v>863</v>
      </c>
      <c r="I1060" s="170" t="s">
        <v>78</v>
      </c>
      <c r="J1060" t="s">
        <v>79</v>
      </c>
      <c r="K1060" t="s">
        <v>214</v>
      </c>
      <c r="L1060" t="s">
        <v>350</v>
      </c>
      <c r="M1060" t="s">
        <v>351</v>
      </c>
      <c r="N1060" t="s">
        <v>217</v>
      </c>
      <c r="O1060" t="s">
        <v>263</v>
      </c>
      <c r="P1060" t="s">
        <v>352</v>
      </c>
      <c r="Q1060" t="s">
        <v>353</v>
      </c>
      <c r="R1060" t="s">
        <v>354</v>
      </c>
      <c r="S1060" t="s">
        <v>264</v>
      </c>
      <c r="T1060" t="s">
        <v>265</v>
      </c>
      <c r="U1060" s="61" t="s">
        <v>266</v>
      </c>
      <c r="V1060" t="s">
        <v>249</v>
      </c>
      <c r="W1060" t="s">
        <v>263</v>
      </c>
      <c r="X1060" s="59">
        <v>4850</v>
      </c>
      <c r="Y1060" s="59">
        <v>4850</v>
      </c>
      <c r="AA1060" s="146" t="str">
        <f t="shared" si="213"/>
        <v>EX</v>
      </c>
      <c r="AB1060" s="146">
        <f t="shared" si="215"/>
        <v>0</v>
      </c>
      <c r="AC1060" t="str">
        <f t="shared" si="218"/>
        <v>EX</v>
      </c>
      <c r="AD1060" s="74">
        <f t="shared" si="219"/>
        <v>4850</v>
      </c>
      <c r="AE1060" s="74">
        <f t="shared" si="224"/>
        <v>4850</v>
      </c>
      <c r="AF1060">
        <v>1</v>
      </c>
      <c r="AG1060">
        <v>0</v>
      </c>
      <c r="AH1060" s="74">
        <v>0</v>
      </c>
      <c r="AJ1060" s="74">
        <f t="shared" si="220"/>
        <v>0</v>
      </c>
      <c r="AK1060" s="74">
        <f t="shared" si="214"/>
        <v>4850</v>
      </c>
      <c r="AL1060" t="str">
        <f t="shared" si="221"/>
        <v>N</v>
      </c>
      <c r="AN1060" t="s">
        <v>80</v>
      </c>
      <c r="AO1060" t="s">
        <v>79</v>
      </c>
      <c r="AP1060" t="str">
        <f t="shared" si="222"/>
        <v>92</v>
      </c>
      <c r="AQ1060" s="145" t="s">
        <v>1826</v>
      </c>
      <c r="AR1060" t="str">
        <f t="shared" si="223"/>
        <v>1-Adjusted Base Budget</v>
      </c>
      <c r="AS1060" s="145" t="s">
        <v>1827</v>
      </c>
      <c r="AT1060" t="s">
        <v>213</v>
      </c>
      <c r="AV1060" t="str">
        <f t="shared" si="217"/>
        <v>VPPF</v>
      </c>
      <c r="AW1060" t="str">
        <f t="shared" si="216"/>
        <v>VP AND CHIEF FINANCIAL OFFICER</v>
      </c>
    </row>
    <row r="1061" spans="1:49">
      <c r="A1061" s="59">
        <v>2018</v>
      </c>
      <c r="B1061" t="s">
        <v>137</v>
      </c>
      <c r="C1061" t="s">
        <v>858</v>
      </c>
      <c r="D1061" t="s">
        <v>859</v>
      </c>
      <c r="E1061" t="s">
        <v>860</v>
      </c>
      <c r="F1061" t="s">
        <v>228</v>
      </c>
      <c r="H1061" t="s">
        <v>863</v>
      </c>
      <c r="I1061" s="170" t="s">
        <v>78</v>
      </c>
      <c r="J1061" t="s">
        <v>79</v>
      </c>
      <c r="K1061" t="s">
        <v>214</v>
      </c>
      <c r="L1061" t="s">
        <v>697</v>
      </c>
      <c r="M1061" t="s">
        <v>698</v>
      </c>
      <c r="N1061" t="s">
        <v>217</v>
      </c>
      <c r="O1061" t="s">
        <v>263</v>
      </c>
      <c r="P1061" t="s">
        <v>699</v>
      </c>
      <c r="Q1061" t="s">
        <v>700</v>
      </c>
      <c r="R1061" t="s">
        <v>701</v>
      </c>
      <c r="S1061" t="s">
        <v>264</v>
      </c>
      <c r="T1061" t="s">
        <v>265</v>
      </c>
      <c r="U1061" s="61" t="s">
        <v>266</v>
      </c>
      <c r="V1061" t="s">
        <v>249</v>
      </c>
      <c r="W1061" t="s">
        <v>263</v>
      </c>
      <c r="X1061" s="59">
        <v>1000</v>
      </c>
      <c r="Y1061" s="59">
        <v>1000</v>
      </c>
      <c r="AA1061" s="146" t="str">
        <f t="shared" si="213"/>
        <v>EX</v>
      </c>
      <c r="AB1061" s="146">
        <f t="shared" si="215"/>
        <v>0</v>
      </c>
      <c r="AC1061" t="str">
        <f t="shared" si="218"/>
        <v>EX</v>
      </c>
      <c r="AD1061" s="74">
        <f t="shared" si="219"/>
        <v>1000</v>
      </c>
      <c r="AE1061" s="74">
        <f t="shared" si="224"/>
        <v>1000</v>
      </c>
      <c r="AF1061">
        <v>1</v>
      </c>
      <c r="AG1061">
        <v>0</v>
      </c>
      <c r="AH1061" s="74">
        <v>0</v>
      </c>
      <c r="AJ1061" s="74">
        <f t="shared" si="220"/>
        <v>0</v>
      </c>
      <c r="AK1061" s="74">
        <f t="shared" si="214"/>
        <v>1000</v>
      </c>
      <c r="AL1061" t="str">
        <f t="shared" si="221"/>
        <v>N</v>
      </c>
      <c r="AN1061" t="s">
        <v>80</v>
      </c>
      <c r="AO1061" t="s">
        <v>79</v>
      </c>
      <c r="AP1061" t="str">
        <f t="shared" si="222"/>
        <v>92</v>
      </c>
      <c r="AQ1061" s="145" t="s">
        <v>1826</v>
      </c>
      <c r="AR1061" t="str">
        <f t="shared" si="223"/>
        <v>1-Adjusted Base Budget</v>
      </c>
      <c r="AS1061" s="145" t="s">
        <v>1827</v>
      </c>
      <c r="AT1061" t="s">
        <v>213</v>
      </c>
      <c r="AV1061" t="str">
        <f t="shared" si="217"/>
        <v>VPPF</v>
      </c>
      <c r="AW1061" t="str">
        <f t="shared" si="216"/>
        <v>VP AND CHIEF FINANCIAL OFFICER</v>
      </c>
    </row>
    <row r="1062" spans="1:49">
      <c r="A1062" s="59">
        <v>2018</v>
      </c>
      <c r="B1062" t="s">
        <v>137</v>
      </c>
      <c r="C1062" t="s">
        <v>858</v>
      </c>
      <c r="D1062" t="s">
        <v>859</v>
      </c>
      <c r="E1062" t="s">
        <v>860</v>
      </c>
      <c r="F1062" t="s">
        <v>861</v>
      </c>
      <c r="G1062" t="s">
        <v>862</v>
      </c>
      <c r="H1062" t="s">
        <v>863</v>
      </c>
      <c r="I1062" s="170" t="s">
        <v>78</v>
      </c>
      <c r="J1062" t="s">
        <v>79</v>
      </c>
      <c r="K1062" t="s">
        <v>214</v>
      </c>
      <c r="L1062" t="s">
        <v>697</v>
      </c>
      <c r="M1062" t="s">
        <v>698</v>
      </c>
      <c r="N1062" t="s">
        <v>217</v>
      </c>
      <c r="O1062" t="s">
        <v>263</v>
      </c>
      <c r="P1062" t="s">
        <v>699</v>
      </c>
      <c r="Q1062" t="s">
        <v>700</v>
      </c>
      <c r="R1062" t="s">
        <v>701</v>
      </c>
      <c r="S1062" t="s">
        <v>264</v>
      </c>
      <c r="T1062" t="s">
        <v>265</v>
      </c>
      <c r="U1062" s="61" t="s">
        <v>266</v>
      </c>
      <c r="V1062" t="s">
        <v>249</v>
      </c>
      <c r="W1062" t="s">
        <v>263</v>
      </c>
      <c r="X1062" s="59">
        <v>500</v>
      </c>
      <c r="Y1062" s="59">
        <v>500</v>
      </c>
      <c r="AA1062" s="146" t="str">
        <f t="shared" si="213"/>
        <v>EX</v>
      </c>
      <c r="AB1062" s="146">
        <f t="shared" si="215"/>
        <v>0</v>
      </c>
      <c r="AC1062" t="str">
        <f t="shared" si="218"/>
        <v>EX</v>
      </c>
      <c r="AD1062" s="74">
        <f t="shared" si="219"/>
        <v>500</v>
      </c>
      <c r="AE1062" s="74">
        <f t="shared" si="224"/>
        <v>500</v>
      </c>
      <c r="AF1062">
        <v>1</v>
      </c>
      <c r="AG1062">
        <v>0</v>
      </c>
      <c r="AH1062" s="74">
        <v>0</v>
      </c>
      <c r="AJ1062" s="74">
        <f t="shared" si="220"/>
        <v>0</v>
      </c>
      <c r="AK1062" s="74">
        <f t="shared" si="214"/>
        <v>500</v>
      </c>
      <c r="AL1062" t="str">
        <f t="shared" si="221"/>
        <v>N</v>
      </c>
      <c r="AN1062" t="s">
        <v>80</v>
      </c>
      <c r="AO1062" t="s">
        <v>79</v>
      </c>
      <c r="AP1062" t="str">
        <f t="shared" si="222"/>
        <v>92</v>
      </c>
      <c r="AQ1062" s="145" t="s">
        <v>1826</v>
      </c>
      <c r="AR1062" t="str">
        <f t="shared" si="223"/>
        <v>1-Adjusted Base Budget</v>
      </c>
      <c r="AS1062" s="145" t="s">
        <v>1827</v>
      </c>
      <c r="AT1062" t="s">
        <v>213</v>
      </c>
      <c r="AV1062" t="str">
        <f t="shared" si="217"/>
        <v>VPPF</v>
      </c>
      <c r="AW1062" t="str">
        <f t="shared" si="216"/>
        <v>VP AND CHIEF FINANCIAL OFFICER</v>
      </c>
    </row>
    <row r="1063" spans="1:49">
      <c r="A1063" s="59">
        <v>2018</v>
      </c>
      <c r="B1063" t="s">
        <v>137</v>
      </c>
      <c r="C1063" t="s">
        <v>858</v>
      </c>
      <c r="D1063" t="s">
        <v>859</v>
      </c>
      <c r="E1063" t="s">
        <v>860</v>
      </c>
      <c r="F1063" t="s">
        <v>228</v>
      </c>
      <c r="H1063" t="s">
        <v>863</v>
      </c>
      <c r="I1063" s="170" t="s">
        <v>78</v>
      </c>
      <c r="J1063" t="s">
        <v>79</v>
      </c>
      <c r="K1063" t="s">
        <v>214</v>
      </c>
      <c r="L1063" t="s">
        <v>870</v>
      </c>
      <c r="M1063" t="s">
        <v>871</v>
      </c>
      <c r="N1063" t="s">
        <v>217</v>
      </c>
      <c r="O1063" t="s">
        <v>263</v>
      </c>
      <c r="P1063" t="s">
        <v>699</v>
      </c>
      <c r="Q1063" t="s">
        <v>700</v>
      </c>
      <c r="R1063" t="s">
        <v>701</v>
      </c>
      <c r="S1063" t="s">
        <v>264</v>
      </c>
      <c r="T1063" t="s">
        <v>265</v>
      </c>
      <c r="U1063" s="61" t="s">
        <v>266</v>
      </c>
      <c r="V1063" t="s">
        <v>249</v>
      </c>
      <c r="W1063" t="s">
        <v>263</v>
      </c>
      <c r="X1063" s="59">
        <v>5000</v>
      </c>
      <c r="Y1063" s="59">
        <v>5000</v>
      </c>
      <c r="AA1063" s="146" t="str">
        <f t="shared" si="213"/>
        <v>EX</v>
      </c>
      <c r="AB1063" s="146">
        <f t="shared" si="215"/>
        <v>0</v>
      </c>
      <c r="AC1063" t="str">
        <f t="shared" si="218"/>
        <v>EX</v>
      </c>
      <c r="AD1063" s="74">
        <f t="shared" si="219"/>
        <v>5000</v>
      </c>
      <c r="AE1063" s="74">
        <f t="shared" si="224"/>
        <v>5000</v>
      </c>
      <c r="AF1063">
        <v>1</v>
      </c>
      <c r="AG1063">
        <v>0</v>
      </c>
      <c r="AH1063" s="74">
        <v>0</v>
      </c>
      <c r="AJ1063" s="74">
        <f t="shared" si="220"/>
        <v>0</v>
      </c>
      <c r="AK1063" s="74">
        <f t="shared" si="214"/>
        <v>5000</v>
      </c>
      <c r="AL1063" t="str">
        <f t="shared" si="221"/>
        <v>N</v>
      </c>
      <c r="AN1063" t="s">
        <v>80</v>
      </c>
      <c r="AO1063" t="s">
        <v>79</v>
      </c>
      <c r="AP1063" t="str">
        <f t="shared" si="222"/>
        <v>92</v>
      </c>
      <c r="AQ1063" s="145" t="s">
        <v>1826</v>
      </c>
      <c r="AR1063" t="str">
        <f t="shared" si="223"/>
        <v>1-Adjusted Base Budget</v>
      </c>
      <c r="AS1063" s="145" t="s">
        <v>1827</v>
      </c>
      <c r="AT1063" t="s">
        <v>213</v>
      </c>
      <c r="AV1063" t="str">
        <f t="shared" si="217"/>
        <v>VPPF</v>
      </c>
      <c r="AW1063" t="str">
        <f t="shared" si="216"/>
        <v>VP AND CHIEF FINANCIAL OFFICER</v>
      </c>
    </row>
    <row r="1064" spans="1:49">
      <c r="A1064" s="59">
        <v>2018</v>
      </c>
      <c r="B1064" t="s">
        <v>137</v>
      </c>
      <c r="C1064" t="s">
        <v>858</v>
      </c>
      <c r="D1064" t="s">
        <v>859</v>
      </c>
      <c r="E1064" t="s">
        <v>860</v>
      </c>
      <c r="F1064" t="s">
        <v>864</v>
      </c>
      <c r="G1064" t="s">
        <v>865</v>
      </c>
      <c r="H1064" t="s">
        <v>863</v>
      </c>
      <c r="I1064" s="170" t="s">
        <v>78</v>
      </c>
      <c r="J1064" t="s">
        <v>79</v>
      </c>
      <c r="K1064" t="s">
        <v>214</v>
      </c>
      <c r="L1064" t="s">
        <v>870</v>
      </c>
      <c r="M1064" t="s">
        <v>871</v>
      </c>
      <c r="N1064" t="s">
        <v>217</v>
      </c>
      <c r="O1064" t="s">
        <v>263</v>
      </c>
      <c r="P1064" t="s">
        <v>699</v>
      </c>
      <c r="Q1064" t="s">
        <v>700</v>
      </c>
      <c r="R1064" t="s">
        <v>701</v>
      </c>
      <c r="S1064" t="s">
        <v>264</v>
      </c>
      <c r="T1064" t="s">
        <v>265</v>
      </c>
      <c r="U1064" s="61" t="s">
        <v>266</v>
      </c>
      <c r="V1064" t="s">
        <v>249</v>
      </c>
      <c r="W1064" t="s">
        <v>263</v>
      </c>
      <c r="X1064" s="59">
        <v>1428</v>
      </c>
      <c r="Y1064" s="59">
        <v>1428</v>
      </c>
      <c r="AA1064" s="146" t="str">
        <f t="shared" si="213"/>
        <v>EX</v>
      </c>
      <c r="AB1064" s="146">
        <f t="shared" si="215"/>
        <v>0</v>
      </c>
      <c r="AC1064" t="str">
        <f t="shared" si="218"/>
        <v>EX</v>
      </c>
      <c r="AD1064" s="74">
        <f t="shared" si="219"/>
        <v>1428</v>
      </c>
      <c r="AE1064" s="74">
        <f t="shared" si="224"/>
        <v>1428</v>
      </c>
      <c r="AF1064">
        <v>1</v>
      </c>
      <c r="AG1064">
        <v>0</v>
      </c>
      <c r="AH1064" s="74">
        <v>0</v>
      </c>
      <c r="AJ1064" s="74">
        <f t="shared" si="220"/>
        <v>0</v>
      </c>
      <c r="AK1064" s="74">
        <f t="shared" si="214"/>
        <v>1428</v>
      </c>
      <c r="AL1064" t="str">
        <f t="shared" si="221"/>
        <v>N</v>
      </c>
      <c r="AN1064" t="s">
        <v>80</v>
      </c>
      <c r="AO1064" t="s">
        <v>79</v>
      </c>
      <c r="AP1064" t="str">
        <f t="shared" si="222"/>
        <v>92</v>
      </c>
      <c r="AQ1064" s="145" t="s">
        <v>1826</v>
      </c>
      <c r="AR1064" t="str">
        <f t="shared" si="223"/>
        <v>1-Adjusted Base Budget</v>
      </c>
      <c r="AS1064" s="145" t="s">
        <v>1827</v>
      </c>
      <c r="AT1064" t="s">
        <v>213</v>
      </c>
      <c r="AV1064" t="str">
        <f t="shared" si="217"/>
        <v>VPPF</v>
      </c>
      <c r="AW1064" t="str">
        <f t="shared" si="216"/>
        <v>VP AND CHIEF FINANCIAL OFFICER</v>
      </c>
    </row>
    <row r="1065" spans="1:49">
      <c r="A1065" s="59">
        <v>2018</v>
      </c>
      <c r="B1065" t="s">
        <v>137</v>
      </c>
      <c r="C1065" t="s">
        <v>858</v>
      </c>
      <c r="D1065" t="s">
        <v>859</v>
      </c>
      <c r="E1065" t="s">
        <v>860</v>
      </c>
      <c r="F1065" t="s">
        <v>228</v>
      </c>
      <c r="H1065" t="s">
        <v>863</v>
      </c>
      <c r="I1065" s="170" t="s">
        <v>78</v>
      </c>
      <c r="J1065" t="s">
        <v>79</v>
      </c>
      <c r="K1065" t="s">
        <v>214</v>
      </c>
      <c r="L1065" t="s">
        <v>484</v>
      </c>
      <c r="M1065" t="s">
        <v>485</v>
      </c>
      <c r="N1065" t="s">
        <v>217</v>
      </c>
      <c r="O1065" t="s">
        <v>263</v>
      </c>
      <c r="P1065" t="s">
        <v>362</v>
      </c>
      <c r="Q1065" t="s">
        <v>363</v>
      </c>
      <c r="R1065" t="s">
        <v>364</v>
      </c>
      <c r="S1065" t="s">
        <v>264</v>
      </c>
      <c r="T1065" t="s">
        <v>265</v>
      </c>
      <c r="U1065" s="61" t="s">
        <v>266</v>
      </c>
      <c r="V1065" t="s">
        <v>249</v>
      </c>
      <c r="W1065" t="s">
        <v>263</v>
      </c>
      <c r="X1065" s="59">
        <v>650</v>
      </c>
      <c r="Y1065" s="59">
        <v>650</v>
      </c>
      <c r="AA1065" s="146" t="str">
        <f t="shared" ref="AA1065:AA1128" si="225">IF(P1065 ="CORI","IN",IF(P1065 ="TRIN","IN",O1065))</f>
        <v>EX</v>
      </c>
      <c r="AB1065" s="146">
        <f t="shared" si="215"/>
        <v>0</v>
      </c>
      <c r="AC1065" t="str">
        <f t="shared" si="218"/>
        <v>EX</v>
      </c>
      <c r="AD1065" s="74">
        <f t="shared" si="219"/>
        <v>650</v>
      </c>
      <c r="AE1065" s="74">
        <f t="shared" si="224"/>
        <v>650</v>
      </c>
      <c r="AF1065">
        <v>1</v>
      </c>
      <c r="AG1065">
        <v>0</v>
      </c>
      <c r="AH1065" s="74">
        <v>0</v>
      </c>
      <c r="AJ1065" s="74">
        <f t="shared" si="220"/>
        <v>0</v>
      </c>
      <c r="AK1065" s="74">
        <f t="shared" si="214"/>
        <v>650</v>
      </c>
      <c r="AL1065" t="str">
        <f t="shared" si="221"/>
        <v>N</v>
      </c>
      <c r="AN1065" t="s">
        <v>80</v>
      </c>
      <c r="AO1065" t="s">
        <v>79</v>
      </c>
      <c r="AP1065" t="str">
        <f t="shared" si="222"/>
        <v>92</v>
      </c>
      <c r="AQ1065" s="145" t="s">
        <v>1826</v>
      </c>
      <c r="AR1065" t="str">
        <f t="shared" si="223"/>
        <v>1-Adjusted Base Budget</v>
      </c>
      <c r="AS1065" s="145" t="s">
        <v>1827</v>
      </c>
      <c r="AT1065" t="s">
        <v>213</v>
      </c>
      <c r="AV1065" t="str">
        <f t="shared" si="217"/>
        <v>VPPF</v>
      </c>
      <c r="AW1065" t="str">
        <f t="shared" si="216"/>
        <v>VP AND CHIEF FINANCIAL OFFICER</v>
      </c>
    </row>
    <row r="1066" spans="1:49">
      <c r="A1066" s="59">
        <v>2018</v>
      </c>
      <c r="B1066" t="s">
        <v>137</v>
      </c>
      <c r="C1066" t="s">
        <v>858</v>
      </c>
      <c r="D1066" t="s">
        <v>859</v>
      </c>
      <c r="E1066" t="s">
        <v>860</v>
      </c>
      <c r="F1066" t="s">
        <v>861</v>
      </c>
      <c r="G1066" t="s">
        <v>862</v>
      </c>
      <c r="H1066" t="s">
        <v>863</v>
      </c>
      <c r="I1066" s="170" t="s">
        <v>78</v>
      </c>
      <c r="J1066" t="s">
        <v>79</v>
      </c>
      <c r="K1066" t="s">
        <v>214</v>
      </c>
      <c r="L1066" t="s">
        <v>484</v>
      </c>
      <c r="M1066" t="s">
        <v>485</v>
      </c>
      <c r="N1066" t="s">
        <v>217</v>
      </c>
      <c r="O1066" t="s">
        <v>263</v>
      </c>
      <c r="P1066" t="s">
        <v>362</v>
      </c>
      <c r="Q1066" t="s">
        <v>363</v>
      </c>
      <c r="R1066" t="s">
        <v>364</v>
      </c>
      <c r="S1066" t="s">
        <v>264</v>
      </c>
      <c r="T1066" t="s">
        <v>265</v>
      </c>
      <c r="U1066" s="61" t="s">
        <v>266</v>
      </c>
      <c r="V1066" t="s">
        <v>249</v>
      </c>
      <c r="W1066" t="s">
        <v>263</v>
      </c>
      <c r="X1066" s="59">
        <v>200</v>
      </c>
      <c r="Y1066" s="59">
        <v>200</v>
      </c>
      <c r="AA1066" s="146" t="str">
        <f t="shared" si="225"/>
        <v>EX</v>
      </c>
      <c r="AB1066" s="146">
        <f t="shared" si="215"/>
        <v>0</v>
      </c>
      <c r="AC1066" t="str">
        <f t="shared" si="218"/>
        <v>EX</v>
      </c>
      <c r="AD1066" s="74">
        <f t="shared" si="219"/>
        <v>200</v>
      </c>
      <c r="AE1066" s="74">
        <f t="shared" si="224"/>
        <v>200</v>
      </c>
      <c r="AF1066">
        <v>1</v>
      </c>
      <c r="AG1066">
        <v>0</v>
      </c>
      <c r="AH1066" s="74">
        <v>0</v>
      </c>
      <c r="AJ1066" s="74">
        <f t="shared" si="220"/>
        <v>0</v>
      </c>
      <c r="AK1066" s="74">
        <f t="shared" si="214"/>
        <v>200</v>
      </c>
      <c r="AL1066" t="str">
        <f t="shared" si="221"/>
        <v>N</v>
      </c>
      <c r="AN1066" t="s">
        <v>80</v>
      </c>
      <c r="AO1066" t="s">
        <v>79</v>
      </c>
      <c r="AP1066" t="str">
        <f t="shared" si="222"/>
        <v>92</v>
      </c>
      <c r="AQ1066" s="145" t="s">
        <v>1826</v>
      </c>
      <c r="AR1066" t="str">
        <f t="shared" si="223"/>
        <v>1-Adjusted Base Budget</v>
      </c>
      <c r="AS1066" s="145" t="s">
        <v>1827</v>
      </c>
      <c r="AT1066" t="s">
        <v>213</v>
      </c>
      <c r="AV1066" t="str">
        <f t="shared" si="217"/>
        <v>VPPF</v>
      </c>
      <c r="AW1066" t="str">
        <f t="shared" si="216"/>
        <v>VP AND CHIEF FINANCIAL OFFICER</v>
      </c>
    </row>
    <row r="1067" spans="1:49">
      <c r="A1067" s="59">
        <v>2018</v>
      </c>
      <c r="B1067" t="s">
        <v>137</v>
      </c>
      <c r="C1067" t="s">
        <v>858</v>
      </c>
      <c r="D1067" t="s">
        <v>859</v>
      </c>
      <c r="E1067" t="s">
        <v>860</v>
      </c>
      <c r="F1067" t="s">
        <v>864</v>
      </c>
      <c r="G1067" t="s">
        <v>865</v>
      </c>
      <c r="H1067" t="s">
        <v>863</v>
      </c>
      <c r="I1067" s="170" t="s">
        <v>78</v>
      </c>
      <c r="J1067" t="s">
        <v>79</v>
      </c>
      <c r="K1067" t="s">
        <v>214</v>
      </c>
      <c r="L1067" t="s">
        <v>484</v>
      </c>
      <c r="M1067" t="s">
        <v>485</v>
      </c>
      <c r="N1067" t="s">
        <v>217</v>
      </c>
      <c r="O1067" t="s">
        <v>263</v>
      </c>
      <c r="P1067" t="s">
        <v>362</v>
      </c>
      <c r="Q1067" t="s">
        <v>363</v>
      </c>
      <c r="R1067" t="s">
        <v>364</v>
      </c>
      <c r="S1067" t="s">
        <v>264</v>
      </c>
      <c r="T1067" t="s">
        <v>265</v>
      </c>
      <c r="U1067" s="61" t="s">
        <v>266</v>
      </c>
      <c r="V1067" t="s">
        <v>249</v>
      </c>
      <c r="W1067" t="s">
        <v>263</v>
      </c>
      <c r="X1067" s="59">
        <v>5305</v>
      </c>
      <c r="Y1067" s="59">
        <v>5305</v>
      </c>
      <c r="AA1067" s="146" t="str">
        <f t="shared" si="225"/>
        <v>EX</v>
      </c>
      <c r="AB1067" s="146">
        <f t="shared" si="215"/>
        <v>0</v>
      </c>
      <c r="AC1067" t="str">
        <f t="shared" si="218"/>
        <v>EX</v>
      </c>
      <c r="AD1067" s="74">
        <f t="shared" si="219"/>
        <v>5305</v>
      </c>
      <c r="AE1067" s="74">
        <f t="shared" si="224"/>
        <v>5305</v>
      </c>
      <c r="AF1067">
        <v>1</v>
      </c>
      <c r="AG1067">
        <v>0</v>
      </c>
      <c r="AH1067" s="74">
        <v>0</v>
      </c>
      <c r="AJ1067" s="74">
        <f t="shared" si="220"/>
        <v>0</v>
      </c>
      <c r="AK1067" s="74">
        <f t="shared" si="214"/>
        <v>5305</v>
      </c>
      <c r="AL1067" t="str">
        <f t="shared" si="221"/>
        <v>N</v>
      </c>
      <c r="AN1067" t="s">
        <v>80</v>
      </c>
      <c r="AO1067" t="s">
        <v>79</v>
      </c>
      <c r="AP1067" t="str">
        <f t="shared" si="222"/>
        <v>92</v>
      </c>
      <c r="AQ1067" s="145" t="s">
        <v>1826</v>
      </c>
      <c r="AR1067" t="str">
        <f t="shared" si="223"/>
        <v>1-Adjusted Base Budget</v>
      </c>
      <c r="AS1067" s="145" t="s">
        <v>1827</v>
      </c>
      <c r="AT1067" t="s">
        <v>213</v>
      </c>
      <c r="AV1067" t="str">
        <f t="shared" si="217"/>
        <v>VPPF</v>
      </c>
      <c r="AW1067" t="str">
        <f t="shared" si="216"/>
        <v>VP AND CHIEF FINANCIAL OFFICER</v>
      </c>
    </row>
    <row r="1068" spans="1:49">
      <c r="A1068" s="59">
        <v>2018</v>
      </c>
      <c r="B1068" t="s">
        <v>137</v>
      </c>
      <c r="C1068" t="s">
        <v>858</v>
      </c>
      <c r="D1068" t="s">
        <v>859</v>
      </c>
      <c r="E1068" t="s">
        <v>860</v>
      </c>
      <c r="F1068" t="s">
        <v>861</v>
      </c>
      <c r="G1068" t="s">
        <v>862</v>
      </c>
      <c r="H1068" t="s">
        <v>863</v>
      </c>
      <c r="I1068" s="170" t="s">
        <v>78</v>
      </c>
      <c r="J1068" t="s">
        <v>79</v>
      </c>
      <c r="K1068" t="s">
        <v>214</v>
      </c>
      <c r="L1068" t="s">
        <v>785</v>
      </c>
      <c r="M1068" t="s">
        <v>351</v>
      </c>
      <c r="N1068" t="s">
        <v>217</v>
      </c>
      <c r="O1068" t="s">
        <v>263</v>
      </c>
      <c r="P1068" t="s">
        <v>352</v>
      </c>
      <c r="Q1068" t="s">
        <v>353</v>
      </c>
      <c r="R1068" t="s">
        <v>354</v>
      </c>
      <c r="S1068" t="s">
        <v>264</v>
      </c>
      <c r="T1068" t="s">
        <v>265</v>
      </c>
      <c r="U1068" s="61" t="s">
        <v>266</v>
      </c>
      <c r="V1068" t="s">
        <v>249</v>
      </c>
      <c r="W1068" t="s">
        <v>263</v>
      </c>
      <c r="X1068" s="59">
        <v>500</v>
      </c>
      <c r="Y1068" s="59">
        <v>500</v>
      </c>
      <c r="AA1068" s="146" t="str">
        <f t="shared" si="225"/>
        <v>EX</v>
      </c>
      <c r="AB1068" s="146">
        <f t="shared" si="215"/>
        <v>0</v>
      </c>
      <c r="AC1068" t="str">
        <f t="shared" si="218"/>
        <v>EX</v>
      </c>
      <c r="AD1068" s="74">
        <f t="shared" si="219"/>
        <v>500</v>
      </c>
      <c r="AE1068" s="74">
        <f t="shared" si="224"/>
        <v>500</v>
      </c>
      <c r="AF1068">
        <v>1</v>
      </c>
      <c r="AG1068">
        <v>0</v>
      </c>
      <c r="AH1068" s="74">
        <v>0</v>
      </c>
      <c r="AJ1068" s="74">
        <f t="shared" si="220"/>
        <v>0</v>
      </c>
      <c r="AK1068" s="74">
        <f t="shared" si="214"/>
        <v>500</v>
      </c>
      <c r="AL1068" t="str">
        <f t="shared" si="221"/>
        <v>N</v>
      </c>
      <c r="AN1068" t="s">
        <v>80</v>
      </c>
      <c r="AO1068" t="s">
        <v>79</v>
      </c>
      <c r="AP1068" t="str">
        <f t="shared" si="222"/>
        <v>92</v>
      </c>
      <c r="AQ1068" s="145" t="s">
        <v>1826</v>
      </c>
      <c r="AR1068" t="str">
        <f t="shared" si="223"/>
        <v>1-Adjusted Base Budget</v>
      </c>
      <c r="AS1068" s="145" t="s">
        <v>1827</v>
      </c>
      <c r="AT1068" t="s">
        <v>213</v>
      </c>
      <c r="AV1068" t="str">
        <f t="shared" si="217"/>
        <v>VPPF</v>
      </c>
      <c r="AW1068" t="str">
        <f t="shared" si="216"/>
        <v>VP AND CHIEF FINANCIAL OFFICER</v>
      </c>
    </row>
    <row r="1069" spans="1:49">
      <c r="A1069" s="59">
        <v>2018</v>
      </c>
      <c r="B1069" t="s">
        <v>137</v>
      </c>
      <c r="C1069" t="s">
        <v>858</v>
      </c>
      <c r="D1069" t="s">
        <v>859</v>
      </c>
      <c r="E1069" t="s">
        <v>860</v>
      </c>
      <c r="F1069" t="s">
        <v>228</v>
      </c>
      <c r="H1069" t="s">
        <v>863</v>
      </c>
      <c r="I1069" s="170" t="s">
        <v>78</v>
      </c>
      <c r="J1069" t="s">
        <v>79</v>
      </c>
      <c r="K1069" t="s">
        <v>214</v>
      </c>
      <c r="L1069" t="s">
        <v>491</v>
      </c>
      <c r="M1069" t="s">
        <v>492</v>
      </c>
      <c r="N1069" t="s">
        <v>217</v>
      </c>
      <c r="O1069" t="s">
        <v>263</v>
      </c>
      <c r="P1069" t="s">
        <v>488</v>
      </c>
      <c r="Q1069" t="s">
        <v>489</v>
      </c>
      <c r="R1069" t="s">
        <v>490</v>
      </c>
      <c r="S1069" t="s">
        <v>264</v>
      </c>
      <c r="T1069" t="s">
        <v>265</v>
      </c>
      <c r="U1069" s="61" t="s">
        <v>266</v>
      </c>
      <c r="V1069" t="s">
        <v>249</v>
      </c>
      <c r="W1069" t="s">
        <v>263</v>
      </c>
      <c r="X1069" s="59">
        <v>10</v>
      </c>
      <c r="Y1069" s="59">
        <v>10</v>
      </c>
      <c r="AA1069" s="146" t="str">
        <f t="shared" si="225"/>
        <v>EX</v>
      </c>
      <c r="AB1069" s="146">
        <f t="shared" si="215"/>
        <v>0</v>
      </c>
      <c r="AC1069" t="str">
        <f t="shared" si="218"/>
        <v>EX</v>
      </c>
      <c r="AD1069" s="74">
        <f t="shared" si="219"/>
        <v>10</v>
      </c>
      <c r="AE1069" s="74">
        <f t="shared" si="224"/>
        <v>10</v>
      </c>
      <c r="AF1069">
        <v>1</v>
      </c>
      <c r="AG1069">
        <v>0</v>
      </c>
      <c r="AH1069" s="74">
        <v>0</v>
      </c>
      <c r="AJ1069" s="74">
        <f t="shared" si="220"/>
        <v>0</v>
      </c>
      <c r="AK1069" s="74">
        <f t="shared" si="214"/>
        <v>10</v>
      </c>
      <c r="AL1069" t="str">
        <f t="shared" si="221"/>
        <v>N</v>
      </c>
      <c r="AN1069" t="s">
        <v>80</v>
      </c>
      <c r="AO1069" t="s">
        <v>79</v>
      </c>
      <c r="AP1069" t="str">
        <f t="shared" si="222"/>
        <v>92</v>
      </c>
      <c r="AQ1069" s="145" t="s">
        <v>1826</v>
      </c>
      <c r="AR1069" t="str">
        <f t="shared" si="223"/>
        <v>1-Adjusted Base Budget</v>
      </c>
      <c r="AS1069" s="145" t="s">
        <v>1827</v>
      </c>
      <c r="AT1069" t="s">
        <v>213</v>
      </c>
      <c r="AV1069" t="str">
        <f t="shared" si="217"/>
        <v>VPPF</v>
      </c>
      <c r="AW1069" t="str">
        <f t="shared" si="216"/>
        <v>VP AND CHIEF FINANCIAL OFFICER</v>
      </c>
    </row>
    <row r="1070" spans="1:49">
      <c r="A1070" s="59">
        <v>2018</v>
      </c>
      <c r="B1070" t="s">
        <v>137</v>
      </c>
      <c r="C1070" t="s">
        <v>858</v>
      </c>
      <c r="D1070" t="s">
        <v>859</v>
      </c>
      <c r="E1070" t="s">
        <v>860</v>
      </c>
      <c r="F1070" t="s">
        <v>864</v>
      </c>
      <c r="G1070" t="s">
        <v>865</v>
      </c>
      <c r="H1070" t="s">
        <v>863</v>
      </c>
      <c r="I1070" s="170" t="s">
        <v>78</v>
      </c>
      <c r="J1070" t="s">
        <v>79</v>
      </c>
      <c r="K1070" t="s">
        <v>214</v>
      </c>
      <c r="L1070" t="s">
        <v>491</v>
      </c>
      <c r="M1070" t="s">
        <v>492</v>
      </c>
      <c r="N1070" t="s">
        <v>217</v>
      </c>
      <c r="O1070" t="s">
        <v>263</v>
      </c>
      <c r="P1070" t="s">
        <v>488</v>
      </c>
      <c r="Q1070" t="s">
        <v>489</v>
      </c>
      <c r="R1070" t="s">
        <v>490</v>
      </c>
      <c r="S1070" t="s">
        <v>264</v>
      </c>
      <c r="T1070" t="s">
        <v>265</v>
      </c>
      <c r="U1070" s="61" t="s">
        <v>266</v>
      </c>
      <c r="V1070" t="s">
        <v>249</v>
      </c>
      <c r="W1070" t="s">
        <v>263</v>
      </c>
      <c r="X1070" s="59">
        <v>100</v>
      </c>
      <c r="Y1070" s="59">
        <v>100</v>
      </c>
      <c r="AA1070" s="146" t="str">
        <f t="shared" si="225"/>
        <v>EX</v>
      </c>
      <c r="AB1070" s="146">
        <f t="shared" si="215"/>
        <v>0</v>
      </c>
      <c r="AC1070" t="str">
        <f t="shared" si="218"/>
        <v>EX</v>
      </c>
      <c r="AD1070" s="74">
        <f t="shared" si="219"/>
        <v>100</v>
      </c>
      <c r="AE1070" s="74">
        <f t="shared" si="224"/>
        <v>100</v>
      </c>
      <c r="AF1070">
        <v>1</v>
      </c>
      <c r="AG1070">
        <v>0</v>
      </c>
      <c r="AH1070" s="74">
        <v>0</v>
      </c>
      <c r="AJ1070" s="74">
        <f t="shared" si="220"/>
        <v>0</v>
      </c>
      <c r="AK1070" s="74">
        <f t="shared" si="214"/>
        <v>100</v>
      </c>
      <c r="AL1070" t="str">
        <f t="shared" si="221"/>
        <v>N</v>
      </c>
      <c r="AN1070" t="s">
        <v>80</v>
      </c>
      <c r="AO1070" t="s">
        <v>79</v>
      </c>
      <c r="AP1070" t="str">
        <f t="shared" si="222"/>
        <v>92</v>
      </c>
      <c r="AQ1070" s="145" t="s">
        <v>1826</v>
      </c>
      <c r="AR1070" t="str">
        <f t="shared" si="223"/>
        <v>1-Adjusted Base Budget</v>
      </c>
      <c r="AS1070" s="145" t="s">
        <v>1827</v>
      </c>
      <c r="AT1070" t="s">
        <v>213</v>
      </c>
      <c r="AV1070" t="str">
        <f t="shared" si="217"/>
        <v>VPPF</v>
      </c>
      <c r="AW1070" t="str">
        <f t="shared" si="216"/>
        <v>VP AND CHIEF FINANCIAL OFFICER</v>
      </c>
    </row>
    <row r="1071" spans="1:49">
      <c r="A1071" s="59">
        <v>2018</v>
      </c>
      <c r="B1071" t="s">
        <v>137</v>
      </c>
      <c r="C1071" t="s">
        <v>858</v>
      </c>
      <c r="D1071" t="s">
        <v>859</v>
      </c>
      <c r="E1071" t="s">
        <v>860</v>
      </c>
      <c r="F1071" t="s">
        <v>228</v>
      </c>
      <c r="H1071" t="s">
        <v>863</v>
      </c>
      <c r="I1071" s="170" t="s">
        <v>78</v>
      </c>
      <c r="J1071" t="s">
        <v>79</v>
      </c>
      <c r="K1071" t="s">
        <v>214</v>
      </c>
      <c r="L1071" t="s">
        <v>493</v>
      </c>
      <c r="M1071" t="s">
        <v>494</v>
      </c>
      <c r="N1071" t="s">
        <v>217</v>
      </c>
      <c r="O1071" t="s">
        <v>263</v>
      </c>
      <c r="P1071" t="s">
        <v>488</v>
      </c>
      <c r="Q1071" t="s">
        <v>489</v>
      </c>
      <c r="R1071" t="s">
        <v>490</v>
      </c>
      <c r="S1071" t="s">
        <v>264</v>
      </c>
      <c r="T1071" t="s">
        <v>265</v>
      </c>
      <c r="U1071" s="61" t="s">
        <v>266</v>
      </c>
      <c r="V1071" t="s">
        <v>249</v>
      </c>
      <c r="W1071" t="s">
        <v>263</v>
      </c>
      <c r="X1071" s="59">
        <v>1000</v>
      </c>
      <c r="Y1071" s="59">
        <v>1000</v>
      </c>
      <c r="AA1071" s="146" t="str">
        <f t="shared" si="225"/>
        <v>EX</v>
      </c>
      <c r="AB1071" s="146">
        <f t="shared" si="215"/>
        <v>0</v>
      </c>
      <c r="AC1071" t="str">
        <f t="shared" si="218"/>
        <v>EX</v>
      </c>
      <c r="AD1071" s="74">
        <f t="shared" si="219"/>
        <v>1000</v>
      </c>
      <c r="AE1071" s="74">
        <f t="shared" si="224"/>
        <v>1000</v>
      </c>
      <c r="AF1071">
        <v>1</v>
      </c>
      <c r="AG1071">
        <v>0</v>
      </c>
      <c r="AH1071" s="74">
        <v>0</v>
      </c>
      <c r="AJ1071" s="74">
        <f t="shared" si="220"/>
        <v>0</v>
      </c>
      <c r="AK1071" s="74">
        <f t="shared" si="214"/>
        <v>1000</v>
      </c>
      <c r="AL1071" t="str">
        <f t="shared" si="221"/>
        <v>N</v>
      </c>
      <c r="AN1071" t="s">
        <v>80</v>
      </c>
      <c r="AO1071" t="s">
        <v>79</v>
      </c>
      <c r="AP1071" t="str">
        <f t="shared" si="222"/>
        <v>92</v>
      </c>
      <c r="AQ1071" s="145" t="s">
        <v>1826</v>
      </c>
      <c r="AR1071" t="str">
        <f t="shared" si="223"/>
        <v>1-Adjusted Base Budget</v>
      </c>
      <c r="AS1071" s="145" t="s">
        <v>1827</v>
      </c>
      <c r="AT1071" t="s">
        <v>213</v>
      </c>
      <c r="AV1071" t="str">
        <f t="shared" si="217"/>
        <v>VPPF</v>
      </c>
      <c r="AW1071" t="str">
        <f t="shared" si="216"/>
        <v>VP AND CHIEF FINANCIAL OFFICER</v>
      </c>
    </row>
    <row r="1072" spans="1:49">
      <c r="A1072" s="59">
        <v>2018</v>
      </c>
      <c r="B1072" t="s">
        <v>137</v>
      </c>
      <c r="C1072" t="s">
        <v>858</v>
      </c>
      <c r="D1072" t="s">
        <v>859</v>
      </c>
      <c r="E1072" t="s">
        <v>860</v>
      </c>
      <c r="F1072" t="s">
        <v>864</v>
      </c>
      <c r="G1072" t="s">
        <v>865</v>
      </c>
      <c r="H1072" t="s">
        <v>863</v>
      </c>
      <c r="I1072" s="170" t="s">
        <v>78</v>
      </c>
      <c r="J1072" t="s">
        <v>79</v>
      </c>
      <c r="K1072" t="s">
        <v>214</v>
      </c>
      <c r="L1072" t="s">
        <v>493</v>
      </c>
      <c r="M1072" t="s">
        <v>494</v>
      </c>
      <c r="N1072" t="s">
        <v>217</v>
      </c>
      <c r="O1072" t="s">
        <v>263</v>
      </c>
      <c r="P1072" t="s">
        <v>488</v>
      </c>
      <c r="Q1072" t="s">
        <v>489</v>
      </c>
      <c r="R1072" t="s">
        <v>490</v>
      </c>
      <c r="S1072" t="s">
        <v>264</v>
      </c>
      <c r="T1072" t="s">
        <v>265</v>
      </c>
      <c r="U1072" s="61" t="s">
        <v>266</v>
      </c>
      <c r="V1072" t="s">
        <v>249</v>
      </c>
      <c r="W1072" t="s">
        <v>263</v>
      </c>
      <c r="X1072" s="59">
        <v>100</v>
      </c>
      <c r="Y1072" s="59">
        <v>100</v>
      </c>
      <c r="AA1072" s="146" t="str">
        <f t="shared" si="225"/>
        <v>EX</v>
      </c>
      <c r="AB1072" s="146">
        <f t="shared" si="215"/>
        <v>0</v>
      </c>
      <c r="AC1072" t="str">
        <f t="shared" si="218"/>
        <v>EX</v>
      </c>
      <c r="AD1072" s="74">
        <f t="shared" si="219"/>
        <v>100</v>
      </c>
      <c r="AE1072" s="74">
        <f t="shared" si="224"/>
        <v>100</v>
      </c>
      <c r="AF1072">
        <v>1</v>
      </c>
      <c r="AG1072">
        <v>0</v>
      </c>
      <c r="AH1072" s="74">
        <v>0</v>
      </c>
      <c r="AJ1072" s="74">
        <f t="shared" si="220"/>
        <v>0</v>
      </c>
      <c r="AK1072" s="74">
        <f t="shared" si="214"/>
        <v>100</v>
      </c>
      <c r="AL1072" t="str">
        <f t="shared" si="221"/>
        <v>N</v>
      </c>
      <c r="AN1072" t="s">
        <v>80</v>
      </c>
      <c r="AO1072" t="s">
        <v>79</v>
      </c>
      <c r="AP1072" t="str">
        <f t="shared" si="222"/>
        <v>92</v>
      </c>
      <c r="AQ1072" s="145" t="s">
        <v>1826</v>
      </c>
      <c r="AR1072" t="str">
        <f t="shared" si="223"/>
        <v>1-Adjusted Base Budget</v>
      </c>
      <c r="AS1072" s="145" t="s">
        <v>1827</v>
      </c>
      <c r="AT1072" t="s">
        <v>213</v>
      </c>
      <c r="AV1072" t="str">
        <f t="shared" si="217"/>
        <v>VPPF</v>
      </c>
      <c r="AW1072" t="str">
        <f t="shared" si="216"/>
        <v>VP AND CHIEF FINANCIAL OFFICER</v>
      </c>
    </row>
    <row r="1073" spans="1:49">
      <c r="A1073" s="59">
        <v>2018</v>
      </c>
      <c r="B1073" t="s">
        <v>137</v>
      </c>
      <c r="C1073" t="s">
        <v>858</v>
      </c>
      <c r="D1073" t="s">
        <v>859</v>
      </c>
      <c r="E1073" t="s">
        <v>860</v>
      </c>
      <c r="F1073" t="s">
        <v>228</v>
      </c>
      <c r="H1073" t="s">
        <v>863</v>
      </c>
      <c r="I1073" s="170" t="s">
        <v>78</v>
      </c>
      <c r="J1073" t="s">
        <v>79</v>
      </c>
      <c r="K1073" t="s">
        <v>214</v>
      </c>
      <c r="L1073" t="s">
        <v>495</v>
      </c>
      <c r="M1073" t="s">
        <v>496</v>
      </c>
      <c r="N1073" t="s">
        <v>217</v>
      </c>
      <c r="O1073" t="s">
        <v>263</v>
      </c>
      <c r="P1073" t="s">
        <v>488</v>
      </c>
      <c r="Q1073" t="s">
        <v>489</v>
      </c>
      <c r="R1073" t="s">
        <v>490</v>
      </c>
      <c r="S1073" t="s">
        <v>264</v>
      </c>
      <c r="T1073" t="s">
        <v>265</v>
      </c>
      <c r="U1073" s="61" t="s">
        <v>266</v>
      </c>
      <c r="V1073" t="s">
        <v>249</v>
      </c>
      <c r="W1073" t="s">
        <v>263</v>
      </c>
      <c r="X1073" s="59">
        <v>500</v>
      </c>
      <c r="Y1073" s="59">
        <v>500</v>
      </c>
      <c r="AA1073" s="146" t="str">
        <f t="shared" si="225"/>
        <v>EX</v>
      </c>
      <c r="AB1073" s="146">
        <f t="shared" si="215"/>
        <v>0</v>
      </c>
      <c r="AC1073" t="str">
        <f t="shared" si="218"/>
        <v>EX</v>
      </c>
      <c r="AD1073" s="74">
        <f t="shared" si="219"/>
        <v>500</v>
      </c>
      <c r="AE1073" s="74">
        <f t="shared" si="224"/>
        <v>500</v>
      </c>
      <c r="AF1073">
        <v>1</v>
      </c>
      <c r="AG1073">
        <v>0</v>
      </c>
      <c r="AH1073" s="74">
        <v>0</v>
      </c>
      <c r="AJ1073" s="74">
        <f t="shared" si="220"/>
        <v>0</v>
      </c>
      <c r="AK1073" s="74">
        <f t="shared" si="214"/>
        <v>500</v>
      </c>
      <c r="AL1073" t="str">
        <f t="shared" si="221"/>
        <v>N</v>
      </c>
      <c r="AN1073" t="s">
        <v>80</v>
      </c>
      <c r="AO1073" t="s">
        <v>79</v>
      </c>
      <c r="AP1073" t="str">
        <f t="shared" si="222"/>
        <v>92</v>
      </c>
      <c r="AQ1073" s="145" t="s">
        <v>1826</v>
      </c>
      <c r="AR1073" t="str">
        <f t="shared" si="223"/>
        <v>1-Adjusted Base Budget</v>
      </c>
      <c r="AS1073" s="145" t="s">
        <v>1827</v>
      </c>
      <c r="AT1073" t="s">
        <v>213</v>
      </c>
      <c r="AV1073" t="str">
        <f t="shared" si="217"/>
        <v>VPPF</v>
      </c>
      <c r="AW1073" t="str">
        <f t="shared" si="216"/>
        <v>VP AND CHIEF FINANCIAL OFFICER</v>
      </c>
    </row>
    <row r="1074" spans="1:49">
      <c r="A1074" s="59">
        <v>2018</v>
      </c>
      <c r="B1074" t="s">
        <v>137</v>
      </c>
      <c r="C1074" t="s">
        <v>858</v>
      </c>
      <c r="D1074" t="s">
        <v>859</v>
      </c>
      <c r="E1074" t="s">
        <v>860</v>
      </c>
      <c r="F1074" t="s">
        <v>864</v>
      </c>
      <c r="G1074" t="s">
        <v>865</v>
      </c>
      <c r="H1074" t="s">
        <v>863</v>
      </c>
      <c r="I1074" s="170" t="s">
        <v>78</v>
      </c>
      <c r="J1074" t="s">
        <v>79</v>
      </c>
      <c r="K1074" t="s">
        <v>214</v>
      </c>
      <c r="L1074" t="s">
        <v>495</v>
      </c>
      <c r="M1074" t="s">
        <v>496</v>
      </c>
      <c r="N1074" t="s">
        <v>217</v>
      </c>
      <c r="O1074" t="s">
        <v>263</v>
      </c>
      <c r="P1074" t="s">
        <v>488</v>
      </c>
      <c r="Q1074" t="s">
        <v>489</v>
      </c>
      <c r="R1074" t="s">
        <v>490</v>
      </c>
      <c r="S1074" t="s">
        <v>264</v>
      </c>
      <c r="T1074" t="s">
        <v>265</v>
      </c>
      <c r="U1074" s="61" t="s">
        <v>266</v>
      </c>
      <c r="V1074" t="s">
        <v>249</v>
      </c>
      <c r="W1074" t="s">
        <v>263</v>
      </c>
      <c r="X1074" s="59">
        <v>50</v>
      </c>
      <c r="Y1074" s="59">
        <v>50</v>
      </c>
      <c r="AA1074" s="146" t="str">
        <f t="shared" si="225"/>
        <v>EX</v>
      </c>
      <c r="AB1074" s="146">
        <f t="shared" si="215"/>
        <v>0</v>
      </c>
      <c r="AC1074" t="str">
        <f t="shared" si="218"/>
        <v>EX</v>
      </c>
      <c r="AD1074" s="74">
        <f t="shared" si="219"/>
        <v>50</v>
      </c>
      <c r="AE1074" s="74">
        <f t="shared" si="224"/>
        <v>50</v>
      </c>
      <c r="AF1074">
        <v>1</v>
      </c>
      <c r="AG1074">
        <v>0</v>
      </c>
      <c r="AH1074" s="74">
        <v>0</v>
      </c>
      <c r="AJ1074" s="74">
        <f t="shared" si="220"/>
        <v>0</v>
      </c>
      <c r="AK1074" s="74">
        <f t="shared" si="214"/>
        <v>50</v>
      </c>
      <c r="AL1074" t="str">
        <f t="shared" si="221"/>
        <v>N</v>
      </c>
      <c r="AN1074" t="s">
        <v>80</v>
      </c>
      <c r="AO1074" t="s">
        <v>79</v>
      </c>
      <c r="AP1074" t="str">
        <f t="shared" si="222"/>
        <v>92</v>
      </c>
      <c r="AQ1074" s="145" t="s">
        <v>1826</v>
      </c>
      <c r="AR1074" t="str">
        <f t="shared" si="223"/>
        <v>1-Adjusted Base Budget</v>
      </c>
      <c r="AS1074" s="145" t="s">
        <v>1827</v>
      </c>
      <c r="AT1074" t="s">
        <v>213</v>
      </c>
      <c r="AV1074" t="str">
        <f t="shared" si="217"/>
        <v>VPPF</v>
      </c>
      <c r="AW1074" t="str">
        <f t="shared" si="216"/>
        <v>VP AND CHIEF FINANCIAL OFFICER</v>
      </c>
    </row>
    <row r="1075" spans="1:49">
      <c r="A1075" s="59">
        <v>2018</v>
      </c>
      <c r="B1075" t="s">
        <v>137</v>
      </c>
      <c r="C1075" t="s">
        <v>858</v>
      </c>
      <c r="D1075" t="s">
        <v>859</v>
      </c>
      <c r="E1075" t="s">
        <v>860</v>
      </c>
      <c r="F1075" t="s">
        <v>228</v>
      </c>
      <c r="H1075" t="s">
        <v>863</v>
      </c>
      <c r="I1075" s="170" t="s">
        <v>78</v>
      </c>
      <c r="J1075" t="s">
        <v>79</v>
      </c>
      <c r="K1075" t="s">
        <v>214</v>
      </c>
      <c r="L1075" t="s">
        <v>377</v>
      </c>
      <c r="M1075" t="s">
        <v>378</v>
      </c>
      <c r="N1075" t="s">
        <v>217</v>
      </c>
      <c r="O1075" t="s">
        <v>263</v>
      </c>
      <c r="P1075" t="s">
        <v>379</v>
      </c>
      <c r="Q1075" t="s">
        <v>379</v>
      </c>
      <c r="R1075" t="s">
        <v>380</v>
      </c>
      <c r="S1075" t="s">
        <v>264</v>
      </c>
      <c r="T1075" t="s">
        <v>265</v>
      </c>
      <c r="U1075" s="61" t="s">
        <v>266</v>
      </c>
      <c r="V1075" t="s">
        <v>249</v>
      </c>
      <c r="W1075" t="s">
        <v>263</v>
      </c>
      <c r="X1075" s="59">
        <v>800</v>
      </c>
      <c r="Y1075" s="59">
        <v>800</v>
      </c>
      <c r="AA1075" s="146" t="str">
        <f t="shared" si="225"/>
        <v>EX</v>
      </c>
      <c r="AB1075" s="146">
        <f t="shared" si="215"/>
        <v>0</v>
      </c>
      <c r="AC1075" t="str">
        <f t="shared" si="218"/>
        <v>EX</v>
      </c>
      <c r="AD1075" s="74">
        <f t="shared" si="219"/>
        <v>800</v>
      </c>
      <c r="AE1075" s="74">
        <f t="shared" si="224"/>
        <v>800</v>
      </c>
      <c r="AF1075">
        <v>1</v>
      </c>
      <c r="AG1075">
        <v>0</v>
      </c>
      <c r="AH1075" s="74">
        <v>0</v>
      </c>
      <c r="AJ1075" s="74">
        <f t="shared" si="220"/>
        <v>0</v>
      </c>
      <c r="AK1075" s="74">
        <f t="shared" ref="AK1075:AK1138" si="226">AE1075 +AJ1075</f>
        <v>800</v>
      </c>
      <c r="AL1075" t="str">
        <f t="shared" si="221"/>
        <v>N</v>
      </c>
      <c r="AN1075" t="s">
        <v>80</v>
      </c>
      <c r="AO1075" t="s">
        <v>79</v>
      </c>
      <c r="AP1075" t="str">
        <f t="shared" si="222"/>
        <v>92</v>
      </c>
      <c r="AQ1075" s="145" t="s">
        <v>1826</v>
      </c>
      <c r="AR1075" t="str">
        <f t="shared" si="223"/>
        <v>1-Adjusted Base Budget</v>
      </c>
      <c r="AS1075" s="145" t="s">
        <v>1827</v>
      </c>
      <c r="AT1075" t="s">
        <v>213</v>
      </c>
      <c r="AV1075" t="str">
        <f t="shared" si="217"/>
        <v>VPPF</v>
      </c>
      <c r="AW1075" t="str">
        <f t="shared" si="216"/>
        <v>VP AND CHIEF FINANCIAL OFFICER</v>
      </c>
    </row>
    <row r="1076" spans="1:49">
      <c r="A1076" s="59">
        <v>2018</v>
      </c>
      <c r="B1076" t="s">
        <v>137</v>
      </c>
      <c r="C1076" t="s">
        <v>858</v>
      </c>
      <c r="D1076" t="s">
        <v>859</v>
      </c>
      <c r="E1076" t="s">
        <v>860</v>
      </c>
      <c r="F1076" t="s">
        <v>861</v>
      </c>
      <c r="G1076" t="s">
        <v>862</v>
      </c>
      <c r="H1076" t="s">
        <v>863</v>
      </c>
      <c r="I1076" s="170" t="s">
        <v>78</v>
      </c>
      <c r="J1076" t="s">
        <v>79</v>
      </c>
      <c r="K1076" t="s">
        <v>214</v>
      </c>
      <c r="L1076" t="s">
        <v>377</v>
      </c>
      <c r="M1076" t="s">
        <v>378</v>
      </c>
      <c r="N1076" t="s">
        <v>217</v>
      </c>
      <c r="O1076" t="s">
        <v>263</v>
      </c>
      <c r="P1076" t="s">
        <v>379</v>
      </c>
      <c r="Q1076" t="s">
        <v>379</v>
      </c>
      <c r="R1076" t="s">
        <v>380</v>
      </c>
      <c r="S1076" t="s">
        <v>264</v>
      </c>
      <c r="T1076" t="s">
        <v>265</v>
      </c>
      <c r="U1076" s="61" t="s">
        <v>266</v>
      </c>
      <c r="V1076" t="s">
        <v>249</v>
      </c>
      <c r="W1076" t="s">
        <v>263</v>
      </c>
      <c r="X1076" s="59">
        <v>3000</v>
      </c>
      <c r="Y1076" s="59">
        <v>3000</v>
      </c>
      <c r="AA1076" s="146" t="str">
        <f t="shared" si="225"/>
        <v>EX</v>
      </c>
      <c r="AB1076" s="146">
        <f t="shared" si="215"/>
        <v>0</v>
      </c>
      <c r="AC1076" t="str">
        <f t="shared" si="218"/>
        <v>EX</v>
      </c>
      <c r="AD1076" s="74">
        <f t="shared" si="219"/>
        <v>3000</v>
      </c>
      <c r="AE1076" s="74">
        <f t="shared" si="224"/>
        <v>3000</v>
      </c>
      <c r="AF1076">
        <v>1</v>
      </c>
      <c r="AG1076">
        <v>0</v>
      </c>
      <c r="AH1076" s="74">
        <v>0</v>
      </c>
      <c r="AJ1076" s="74">
        <f t="shared" si="220"/>
        <v>0</v>
      </c>
      <c r="AK1076" s="74">
        <f t="shared" si="226"/>
        <v>3000</v>
      </c>
      <c r="AL1076" t="str">
        <f t="shared" si="221"/>
        <v>N</v>
      </c>
      <c r="AN1076" t="s">
        <v>80</v>
      </c>
      <c r="AO1076" t="s">
        <v>79</v>
      </c>
      <c r="AP1076" t="str">
        <f t="shared" si="222"/>
        <v>92</v>
      </c>
      <c r="AQ1076" s="145" t="s">
        <v>1826</v>
      </c>
      <c r="AR1076" t="str">
        <f t="shared" si="223"/>
        <v>1-Adjusted Base Budget</v>
      </c>
      <c r="AS1076" s="145" t="s">
        <v>1827</v>
      </c>
      <c r="AT1076" t="s">
        <v>213</v>
      </c>
      <c r="AV1076" t="str">
        <f t="shared" si="217"/>
        <v>VPPF</v>
      </c>
      <c r="AW1076" t="str">
        <f t="shared" si="216"/>
        <v>VP AND CHIEF FINANCIAL OFFICER</v>
      </c>
    </row>
    <row r="1077" spans="1:49">
      <c r="A1077" s="59">
        <v>2018</v>
      </c>
      <c r="B1077" t="s">
        <v>137</v>
      </c>
      <c r="C1077" t="s">
        <v>858</v>
      </c>
      <c r="D1077" t="s">
        <v>859</v>
      </c>
      <c r="E1077" t="s">
        <v>860</v>
      </c>
      <c r="F1077" t="s">
        <v>866</v>
      </c>
      <c r="G1077" t="s">
        <v>867</v>
      </c>
      <c r="H1077" t="s">
        <v>863</v>
      </c>
      <c r="I1077" s="170" t="s">
        <v>78</v>
      </c>
      <c r="J1077" t="s">
        <v>79</v>
      </c>
      <c r="K1077" t="s">
        <v>214</v>
      </c>
      <c r="L1077" t="s">
        <v>377</v>
      </c>
      <c r="M1077" t="s">
        <v>378</v>
      </c>
      <c r="N1077" t="s">
        <v>217</v>
      </c>
      <c r="O1077" t="s">
        <v>263</v>
      </c>
      <c r="P1077" t="s">
        <v>379</v>
      </c>
      <c r="Q1077" t="s">
        <v>379</v>
      </c>
      <c r="R1077" t="s">
        <v>380</v>
      </c>
      <c r="S1077" t="s">
        <v>264</v>
      </c>
      <c r="T1077" t="s">
        <v>265</v>
      </c>
      <c r="U1077" s="61" t="s">
        <v>266</v>
      </c>
      <c r="V1077" t="s">
        <v>249</v>
      </c>
      <c r="W1077" t="s">
        <v>263</v>
      </c>
      <c r="X1077" s="59">
        <v>2000</v>
      </c>
      <c r="Y1077" s="59">
        <v>2000</v>
      </c>
      <c r="AA1077" s="146" t="str">
        <f t="shared" si="225"/>
        <v>EX</v>
      </c>
      <c r="AB1077" s="146">
        <f t="shared" ref="AB1077:AB1140" si="227">IF(O1077 =AA1077,Z1077,"10cr")</f>
        <v>0</v>
      </c>
      <c r="AC1077" t="str">
        <f t="shared" si="218"/>
        <v>EX</v>
      </c>
      <c r="AD1077" s="74">
        <f t="shared" si="219"/>
        <v>2000</v>
      </c>
      <c r="AE1077" s="74">
        <f t="shared" si="224"/>
        <v>2000</v>
      </c>
      <c r="AF1077">
        <v>1</v>
      </c>
      <c r="AG1077">
        <v>0</v>
      </c>
      <c r="AH1077" s="74">
        <v>0</v>
      </c>
      <c r="AJ1077" s="74">
        <f t="shared" si="220"/>
        <v>0</v>
      </c>
      <c r="AK1077" s="74">
        <f t="shared" si="226"/>
        <v>2000</v>
      </c>
      <c r="AL1077" t="str">
        <f t="shared" si="221"/>
        <v>N</v>
      </c>
      <c r="AN1077" t="s">
        <v>80</v>
      </c>
      <c r="AO1077" t="s">
        <v>79</v>
      </c>
      <c r="AP1077" t="str">
        <f t="shared" si="222"/>
        <v>92</v>
      </c>
      <c r="AQ1077" s="145" t="s">
        <v>1826</v>
      </c>
      <c r="AR1077" t="str">
        <f t="shared" si="223"/>
        <v>1-Adjusted Base Budget</v>
      </c>
      <c r="AS1077" s="145" t="s">
        <v>1827</v>
      </c>
      <c r="AT1077" t="s">
        <v>213</v>
      </c>
      <c r="AV1077" t="str">
        <f t="shared" si="217"/>
        <v>VPPF</v>
      </c>
      <c r="AW1077" t="str">
        <f t="shared" si="216"/>
        <v>VP AND CHIEF FINANCIAL OFFICER</v>
      </c>
    </row>
    <row r="1078" spans="1:49">
      <c r="A1078" s="59">
        <v>2018</v>
      </c>
      <c r="B1078" t="s">
        <v>137</v>
      </c>
      <c r="C1078" t="s">
        <v>858</v>
      </c>
      <c r="D1078" t="s">
        <v>859</v>
      </c>
      <c r="E1078" t="s">
        <v>860</v>
      </c>
      <c r="F1078" t="s">
        <v>868</v>
      </c>
      <c r="G1078" t="s">
        <v>869</v>
      </c>
      <c r="H1078" t="s">
        <v>863</v>
      </c>
      <c r="I1078" s="170" t="s">
        <v>78</v>
      </c>
      <c r="J1078" t="s">
        <v>79</v>
      </c>
      <c r="K1078" t="s">
        <v>214</v>
      </c>
      <c r="L1078" t="s">
        <v>377</v>
      </c>
      <c r="M1078" t="s">
        <v>378</v>
      </c>
      <c r="N1078" t="s">
        <v>217</v>
      </c>
      <c r="O1078" t="s">
        <v>263</v>
      </c>
      <c r="P1078" t="s">
        <v>379</v>
      </c>
      <c r="Q1078" t="s">
        <v>379</v>
      </c>
      <c r="R1078" t="s">
        <v>380</v>
      </c>
      <c r="S1078" t="s">
        <v>264</v>
      </c>
      <c r="T1078" t="s">
        <v>265</v>
      </c>
      <c r="U1078" s="61" t="s">
        <v>266</v>
      </c>
      <c r="V1078" t="s">
        <v>249</v>
      </c>
      <c r="W1078" t="s">
        <v>263</v>
      </c>
      <c r="X1078" s="59">
        <v>1000</v>
      </c>
      <c r="Y1078" s="59">
        <v>1000</v>
      </c>
      <c r="AA1078" s="146" t="str">
        <f t="shared" si="225"/>
        <v>EX</v>
      </c>
      <c r="AB1078" s="146">
        <f t="shared" si="227"/>
        <v>0</v>
      </c>
      <c r="AC1078" t="str">
        <f t="shared" si="218"/>
        <v>EX</v>
      </c>
      <c r="AD1078" s="74">
        <f t="shared" si="219"/>
        <v>1000</v>
      </c>
      <c r="AE1078" s="74">
        <f t="shared" si="224"/>
        <v>1000</v>
      </c>
      <c r="AF1078">
        <v>1</v>
      </c>
      <c r="AG1078">
        <v>0</v>
      </c>
      <c r="AH1078" s="74">
        <v>0</v>
      </c>
      <c r="AJ1078" s="74">
        <f t="shared" si="220"/>
        <v>0</v>
      </c>
      <c r="AK1078" s="74">
        <f t="shared" si="226"/>
        <v>1000</v>
      </c>
      <c r="AL1078" t="str">
        <f t="shared" si="221"/>
        <v>N</v>
      </c>
      <c r="AN1078" t="s">
        <v>80</v>
      </c>
      <c r="AO1078" t="s">
        <v>79</v>
      </c>
      <c r="AP1078" t="str">
        <f t="shared" si="222"/>
        <v>92</v>
      </c>
      <c r="AQ1078" s="145" t="s">
        <v>1826</v>
      </c>
      <c r="AR1078" t="str">
        <f t="shared" si="223"/>
        <v>1-Adjusted Base Budget</v>
      </c>
      <c r="AS1078" s="145" t="s">
        <v>1827</v>
      </c>
      <c r="AT1078" t="s">
        <v>213</v>
      </c>
      <c r="AV1078" t="str">
        <f t="shared" si="217"/>
        <v>VPPF</v>
      </c>
      <c r="AW1078" t="str">
        <f t="shared" si="216"/>
        <v>VP AND CHIEF FINANCIAL OFFICER</v>
      </c>
    </row>
    <row r="1079" spans="1:49">
      <c r="A1079" s="59">
        <v>2018</v>
      </c>
      <c r="B1079" t="s">
        <v>137</v>
      </c>
      <c r="C1079" t="s">
        <v>858</v>
      </c>
      <c r="D1079" t="s">
        <v>859</v>
      </c>
      <c r="E1079" t="s">
        <v>860</v>
      </c>
      <c r="F1079" t="s">
        <v>864</v>
      </c>
      <c r="G1079" t="s">
        <v>865</v>
      </c>
      <c r="H1079" t="s">
        <v>863</v>
      </c>
      <c r="I1079" s="170" t="s">
        <v>78</v>
      </c>
      <c r="J1079" t="s">
        <v>79</v>
      </c>
      <c r="K1079" t="s">
        <v>214</v>
      </c>
      <c r="L1079" t="s">
        <v>377</v>
      </c>
      <c r="M1079" t="s">
        <v>378</v>
      </c>
      <c r="N1079" t="s">
        <v>217</v>
      </c>
      <c r="O1079" t="s">
        <v>263</v>
      </c>
      <c r="P1079" t="s">
        <v>379</v>
      </c>
      <c r="Q1079" t="s">
        <v>379</v>
      </c>
      <c r="R1079" t="s">
        <v>380</v>
      </c>
      <c r="S1079" t="s">
        <v>264</v>
      </c>
      <c r="T1079" t="s">
        <v>265</v>
      </c>
      <c r="U1079" s="61" t="s">
        <v>266</v>
      </c>
      <c r="V1079" t="s">
        <v>249</v>
      </c>
      <c r="W1079" t="s">
        <v>263</v>
      </c>
      <c r="X1079" s="59">
        <v>493</v>
      </c>
      <c r="Y1079" s="59">
        <v>493</v>
      </c>
      <c r="AA1079" s="146" t="str">
        <f t="shared" si="225"/>
        <v>EX</v>
      </c>
      <c r="AB1079" s="146">
        <f t="shared" si="227"/>
        <v>0</v>
      </c>
      <c r="AC1079" t="str">
        <f t="shared" si="218"/>
        <v>EX</v>
      </c>
      <c r="AD1079" s="74">
        <f t="shared" si="219"/>
        <v>493</v>
      </c>
      <c r="AE1079" s="74">
        <f t="shared" si="224"/>
        <v>493</v>
      </c>
      <c r="AF1079">
        <v>1</v>
      </c>
      <c r="AG1079">
        <v>0</v>
      </c>
      <c r="AH1079" s="74">
        <v>0</v>
      </c>
      <c r="AJ1079" s="74">
        <f t="shared" si="220"/>
        <v>0</v>
      </c>
      <c r="AK1079" s="74">
        <f t="shared" si="226"/>
        <v>493</v>
      </c>
      <c r="AL1079" t="str">
        <f t="shared" si="221"/>
        <v>N</v>
      </c>
      <c r="AN1079" t="s">
        <v>80</v>
      </c>
      <c r="AO1079" t="s">
        <v>79</v>
      </c>
      <c r="AP1079" t="str">
        <f t="shared" si="222"/>
        <v>92</v>
      </c>
      <c r="AQ1079" s="145" t="s">
        <v>1826</v>
      </c>
      <c r="AR1079" t="str">
        <f t="shared" si="223"/>
        <v>1-Adjusted Base Budget</v>
      </c>
      <c r="AS1079" s="145" t="s">
        <v>1827</v>
      </c>
      <c r="AT1079" t="s">
        <v>213</v>
      </c>
      <c r="AV1079" t="str">
        <f t="shared" si="217"/>
        <v>VPPF</v>
      </c>
      <c r="AW1079" t="str">
        <f t="shared" si="216"/>
        <v>VP AND CHIEF FINANCIAL OFFICER</v>
      </c>
    </row>
    <row r="1080" spans="1:49">
      <c r="A1080" s="59">
        <v>2018</v>
      </c>
      <c r="B1080" t="s">
        <v>137</v>
      </c>
      <c r="C1080" t="s">
        <v>858</v>
      </c>
      <c r="D1080" t="s">
        <v>859</v>
      </c>
      <c r="E1080" t="s">
        <v>860</v>
      </c>
      <c r="F1080" t="s">
        <v>228</v>
      </c>
      <c r="H1080" t="s">
        <v>863</v>
      </c>
      <c r="I1080" s="170" t="s">
        <v>78</v>
      </c>
      <c r="J1080" t="s">
        <v>79</v>
      </c>
      <c r="K1080" t="s">
        <v>214</v>
      </c>
      <c r="L1080" t="s">
        <v>497</v>
      </c>
      <c r="M1080" t="s">
        <v>498</v>
      </c>
      <c r="N1080" t="s">
        <v>217</v>
      </c>
      <c r="O1080" t="s">
        <v>263</v>
      </c>
      <c r="P1080" t="s">
        <v>362</v>
      </c>
      <c r="Q1080" t="s">
        <v>363</v>
      </c>
      <c r="R1080" t="s">
        <v>364</v>
      </c>
      <c r="S1080" t="s">
        <v>264</v>
      </c>
      <c r="T1080" t="s">
        <v>265</v>
      </c>
      <c r="U1080" s="61" t="s">
        <v>266</v>
      </c>
      <c r="V1080" t="s">
        <v>249</v>
      </c>
      <c r="W1080" t="s">
        <v>263</v>
      </c>
      <c r="X1080" s="59">
        <v>2500</v>
      </c>
      <c r="Y1080" s="59">
        <v>2500</v>
      </c>
      <c r="AA1080" s="146" t="str">
        <f t="shared" si="225"/>
        <v>EX</v>
      </c>
      <c r="AB1080" s="146">
        <f t="shared" si="227"/>
        <v>0</v>
      </c>
      <c r="AC1080" t="str">
        <f t="shared" si="218"/>
        <v>EX</v>
      </c>
      <c r="AD1080" s="74">
        <f t="shared" si="219"/>
        <v>2500</v>
      </c>
      <c r="AE1080" s="74">
        <f t="shared" si="224"/>
        <v>2500</v>
      </c>
      <c r="AF1080">
        <v>1</v>
      </c>
      <c r="AG1080">
        <v>0</v>
      </c>
      <c r="AH1080" s="74">
        <v>0</v>
      </c>
      <c r="AJ1080" s="74">
        <f t="shared" si="220"/>
        <v>0</v>
      </c>
      <c r="AK1080" s="74">
        <f t="shared" si="226"/>
        <v>2500</v>
      </c>
      <c r="AL1080" t="str">
        <f t="shared" si="221"/>
        <v>N</v>
      </c>
      <c r="AN1080" t="s">
        <v>80</v>
      </c>
      <c r="AO1080" t="s">
        <v>79</v>
      </c>
      <c r="AP1080" t="str">
        <f t="shared" si="222"/>
        <v>92</v>
      </c>
      <c r="AQ1080" s="145" t="s">
        <v>1826</v>
      </c>
      <c r="AR1080" t="str">
        <f t="shared" si="223"/>
        <v>1-Adjusted Base Budget</v>
      </c>
      <c r="AS1080" s="145" t="s">
        <v>1827</v>
      </c>
      <c r="AT1080" t="s">
        <v>213</v>
      </c>
      <c r="AV1080" t="str">
        <f t="shared" si="217"/>
        <v>VPPF</v>
      </c>
      <c r="AW1080" t="str">
        <f t="shared" si="216"/>
        <v>VP AND CHIEF FINANCIAL OFFICER</v>
      </c>
    </row>
    <row r="1081" spans="1:49">
      <c r="A1081" s="59">
        <v>2018</v>
      </c>
      <c r="B1081" t="s">
        <v>137</v>
      </c>
      <c r="C1081" t="s">
        <v>858</v>
      </c>
      <c r="D1081" t="s">
        <v>859</v>
      </c>
      <c r="E1081" t="s">
        <v>860</v>
      </c>
      <c r="F1081" t="s">
        <v>861</v>
      </c>
      <c r="G1081" t="s">
        <v>862</v>
      </c>
      <c r="H1081" t="s">
        <v>863</v>
      </c>
      <c r="I1081" s="170" t="s">
        <v>78</v>
      </c>
      <c r="J1081" t="s">
        <v>79</v>
      </c>
      <c r="K1081" t="s">
        <v>214</v>
      </c>
      <c r="L1081" t="s">
        <v>497</v>
      </c>
      <c r="M1081" t="s">
        <v>498</v>
      </c>
      <c r="N1081" t="s">
        <v>217</v>
      </c>
      <c r="O1081" t="s">
        <v>263</v>
      </c>
      <c r="P1081" t="s">
        <v>362</v>
      </c>
      <c r="Q1081" t="s">
        <v>363</v>
      </c>
      <c r="R1081" t="s">
        <v>364</v>
      </c>
      <c r="S1081" t="s">
        <v>264</v>
      </c>
      <c r="T1081" t="s">
        <v>265</v>
      </c>
      <c r="U1081" s="61" t="s">
        <v>266</v>
      </c>
      <c r="V1081" t="s">
        <v>249</v>
      </c>
      <c r="W1081" t="s">
        <v>263</v>
      </c>
      <c r="X1081" s="59">
        <v>1000</v>
      </c>
      <c r="Y1081" s="59">
        <v>1000</v>
      </c>
      <c r="AA1081" s="146" t="str">
        <f t="shared" si="225"/>
        <v>EX</v>
      </c>
      <c r="AB1081" s="146">
        <f t="shared" si="227"/>
        <v>0</v>
      </c>
      <c r="AC1081" t="str">
        <f t="shared" si="218"/>
        <v>EX</v>
      </c>
      <c r="AD1081" s="74">
        <f t="shared" si="219"/>
        <v>1000</v>
      </c>
      <c r="AE1081" s="74">
        <f t="shared" si="224"/>
        <v>1000</v>
      </c>
      <c r="AF1081">
        <v>1</v>
      </c>
      <c r="AG1081">
        <v>0</v>
      </c>
      <c r="AH1081" s="74">
        <v>0</v>
      </c>
      <c r="AJ1081" s="74">
        <f t="shared" si="220"/>
        <v>0</v>
      </c>
      <c r="AK1081" s="74">
        <f t="shared" si="226"/>
        <v>1000</v>
      </c>
      <c r="AL1081" t="str">
        <f t="shared" si="221"/>
        <v>N</v>
      </c>
      <c r="AN1081" t="s">
        <v>80</v>
      </c>
      <c r="AO1081" t="s">
        <v>79</v>
      </c>
      <c r="AP1081" t="str">
        <f t="shared" si="222"/>
        <v>92</v>
      </c>
      <c r="AQ1081" s="145" t="s">
        <v>1826</v>
      </c>
      <c r="AR1081" t="str">
        <f t="shared" si="223"/>
        <v>1-Adjusted Base Budget</v>
      </c>
      <c r="AS1081" s="145" t="s">
        <v>1827</v>
      </c>
      <c r="AT1081" t="s">
        <v>213</v>
      </c>
      <c r="AV1081" t="str">
        <f t="shared" si="217"/>
        <v>VPPF</v>
      </c>
      <c r="AW1081" t="str">
        <f t="shared" si="216"/>
        <v>VP AND CHIEF FINANCIAL OFFICER</v>
      </c>
    </row>
    <row r="1082" spans="1:49">
      <c r="A1082" s="59">
        <v>2018</v>
      </c>
      <c r="B1082" t="s">
        <v>137</v>
      </c>
      <c r="C1082" t="s">
        <v>858</v>
      </c>
      <c r="D1082" t="s">
        <v>859</v>
      </c>
      <c r="E1082" t="s">
        <v>860</v>
      </c>
      <c r="F1082" t="s">
        <v>861</v>
      </c>
      <c r="G1082" t="s">
        <v>862</v>
      </c>
      <c r="H1082" t="s">
        <v>863</v>
      </c>
      <c r="I1082" s="170" t="s">
        <v>78</v>
      </c>
      <c r="J1082" t="s">
        <v>79</v>
      </c>
      <c r="K1082" t="s">
        <v>214</v>
      </c>
      <c r="L1082" t="s">
        <v>833</v>
      </c>
      <c r="M1082" t="s">
        <v>834</v>
      </c>
      <c r="N1082" t="s">
        <v>217</v>
      </c>
      <c r="O1082" t="s">
        <v>263</v>
      </c>
      <c r="P1082" t="s">
        <v>379</v>
      </c>
      <c r="Q1082" t="s">
        <v>379</v>
      </c>
      <c r="R1082" t="s">
        <v>380</v>
      </c>
      <c r="S1082" t="s">
        <v>264</v>
      </c>
      <c r="T1082" t="s">
        <v>265</v>
      </c>
      <c r="U1082" s="61" t="s">
        <v>266</v>
      </c>
      <c r="V1082" t="s">
        <v>249</v>
      </c>
      <c r="W1082" t="s">
        <v>263</v>
      </c>
      <c r="X1082" s="59">
        <v>500</v>
      </c>
      <c r="Y1082" s="59">
        <v>500</v>
      </c>
      <c r="AA1082" s="146" t="str">
        <f t="shared" si="225"/>
        <v>EX</v>
      </c>
      <c r="AB1082" s="146">
        <f t="shared" si="227"/>
        <v>0</v>
      </c>
      <c r="AC1082" t="str">
        <f t="shared" si="218"/>
        <v>EX</v>
      </c>
      <c r="AD1082" s="74">
        <f t="shared" si="219"/>
        <v>500</v>
      </c>
      <c r="AE1082" s="74">
        <f t="shared" si="224"/>
        <v>500</v>
      </c>
      <c r="AF1082">
        <v>1</v>
      </c>
      <c r="AG1082">
        <v>0</v>
      </c>
      <c r="AH1082" s="74">
        <v>0</v>
      </c>
      <c r="AJ1082" s="74">
        <f t="shared" si="220"/>
        <v>0</v>
      </c>
      <c r="AK1082" s="74">
        <f t="shared" si="226"/>
        <v>500</v>
      </c>
      <c r="AL1082" t="str">
        <f t="shared" si="221"/>
        <v>N</v>
      </c>
      <c r="AN1082" t="s">
        <v>80</v>
      </c>
      <c r="AO1082" t="s">
        <v>79</v>
      </c>
      <c r="AP1082" t="str">
        <f t="shared" si="222"/>
        <v>92</v>
      </c>
      <c r="AQ1082" s="145" t="s">
        <v>1826</v>
      </c>
      <c r="AR1082" t="str">
        <f t="shared" si="223"/>
        <v>1-Adjusted Base Budget</v>
      </c>
      <c r="AS1082" s="145" t="s">
        <v>1827</v>
      </c>
      <c r="AT1082" t="s">
        <v>213</v>
      </c>
      <c r="AV1082" t="str">
        <f t="shared" si="217"/>
        <v>VPPF</v>
      </c>
      <c r="AW1082" t="str">
        <f t="shared" si="216"/>
        <v>VP AND CHIEF FINANCIAL OFFICER</v>
      </c>
    </row>
    <row r="1083" spans="1:49">
      <c r="A1083" s="59">
        <v>2018</v>
      </c>
      <c r="B1083" t="s">
        <v>137</v>
      </c>
      <c r="C1083" t="s">
        <v>858</v>
      </c>
      <c r="D1083" t="s">
        <v>859</v>
      </c>
      <c r="E1083" t="s">
        <v>860</v>
      </c>
      <c r="F1083" t="s">
        <v>228</v>
      </c>
      <c r="H1083" t="s">
        <v>863</v>
      </c>
      <c r="I1083" s="170" t="s">
        <v>78</v>
      </c>
      <c r="J1083" t="s">
        <v>79</v>
      </c>
      <c r="K1083" t="s">
        <v>214</v>
      </c>
      <c r="L1083" t="s">
        <v>872</v>
      </c>
      <c r="M1083" t="s">
        <v>873</v>
      </c>
      <c r="N1083" t="s">
        <v>217</v>
      </c>
      <c r="O1083" t="s">
        <v>263</v>
      </c>
      <c r="P1083" t="s">
        <v>379</v>
      </c>
      <c r="Q1083" t="s">
        <v>379</v>
      </c>
      <c r="R1083" t="s">
        <v>380</v>
      </c>
      <c r="S1083" t="s">
        <v>264</v>
      </c>
      <c r="T1083" t="s">
        <v>265</v>
      </c>
      <c r="U1083" s="61" t="s">
        <v>266</v>
      </c>
      <c r="V1083" t="s">
        <v>249</v>
      </c>
      <c r="W1083" t="s">
        <v>263</v>
      </c>
      <c r="X1083" s="59">
        <v>100</v>
      </c>
      <c r="Y1083" s="59">
        <v>100</v>
      </c>
      <c r="AA1083" s="146" t="str">
        <f t="shared" si="225"/>
        <v>EX</v>
      </c>
      <c r="AB1083" s="146">
        <f t="shared" si="227"/>
        <v>0</v>
      </c>
      <c r="AC1083" t="str">
        <f t="shared" si="218"/>
        <v>EX</v>
      </c>
      <c r="AD1083" s="74">
        <f t="shared" si="219"/>
        <v>100</v>
      </c>
      <c r="AE1083" s="74">
        <f t="shared" si="224"/>
        <v>100</v>
      </c>
      <c r="AF1083">
        <v>1</v>
      </c>
      <c r="AG1083">
        <v>0</v>
      </c>
      <c r="AH1083" s="74">
        <v>0</v>
      </c>
      <c r="AJ1083" s="74">
        <f t="shared" si="220"/>
        <v>0</v>
      </c>
      <c r="AK1083" s="74">
        <f t="shared" si="226"/>
        <v>100</v>
      </c>
      <c r="AL1083" t="str">
        <f t="shared" si="221"/>
        <v>N</v>
      </c>
      <c r="AN1083" t="s">
        <v>80</v>
      </c>
      <c r="AO1083" t="s">
        <v>79</v>
      </c>
      <c r="AP1083" t="str">
        <f t="shared" si="222"/>
        <v>92</v>
      </c>
      <c r="AQ1083" s="145" t="s">
        <v>1826</v>
      </c>
      <c r="AR1083" t="str">
        <f t="shared" si="223"/>
        <v>1-Adjusted Base Budget</v>
      </c>
      <c r="AS1083" s="145" t="s">
        <v>1827</v>
      </c>
      <c r="AT1083" t="s">
        <v>213</v>
      </c>
      <c r="AV1083" t="str">
        <f t="shared" si="217"/>
        <v>VPPF</v>
      </c>
      <c r="AW1083" t="str">
        <f t="shared" si="216"/>
        <v>VP AND CHIEF FINANCIAL OFFICER</v>
      </c>
    </row>
    <row r="1084" spans="1:49">
      <c r="A1084" s="59">
        <v>2018</v>
      </c>
      <c r="B1084" t="s">
        <v>137</v>
      </c>
      <c r="C1084" t="s">
        <v>858</v>
      </c>
      <c r="D1084" t="s">
        <v>859</v>
      </c>
      <c r="E1084" t="s">
        <v>860</v>
      </c>
      <c r="F1084" t="s">
        <v>228</v>
      </c>
      <c r="H1084" t="s">
        <v>863</v>
      </c>
      <c r="I1084" s="170" t="s">
        <v>78</v>
      </c>
      <c r="J1084" t="s">
        <v>79</v>
      </c>
      <c r="K1084" t="s">
        <v>214</v>
      </c>
      <c r="L1084" t="s">
        <v>381</v>
      </c>
      <c r="M1084" t="s">
        <v>382</v>
      </c>
      <c r="N1084" t="s">
        <v>217</v>
      </c>
      <c r="O1084" t="s">
        <v>263</v>
      </c>
      <c r="P1084" t="s">
        <v>362</v>
      </c>
      <c r="Q1084" t="s">
        <v>363</v>
      </c>
      <c r="R1084" t="s">
        <v>364</v>
      </c>
      <c r="S1084" t="s">
        <v>264</v>
      </c>
      <c r="T1084" t="s">
        <v>265</v>
      </c>
      <c r="U1084" s="61" t="s">
        <v>266</v>
      </c>
      <c r="V1084" t="s">
        <v>249</v>
      </c>
      <c r="W1084" t="s">
        <v>263</v>
      </c>
      <c r="X1084" s="59">
        <v>200</v>
      </c>
      <c r="Y1084" s="59">
        <v>200</v>
      </c>
      <c r="AA1084" s="146" t="str">
        <f t="shared" si="225"/>
        <v>EX</v>
      </c>
      <c r="AB1084" s="146">
        <f t="shared" si="227"/>
        <v>0</v>
      </c>
      <c r="AC1084" t="str">
        <f t="shared" si="218"/>
        <v>EX</v>
      </c>
      <c r="AD1084" s="74">
        <f t="shared" si="219"/>
        <v>200</v>
      </c>
      <c r="AE1084" s="74">
        <f t="shared" si="224"/>
        <v>200</v>
      </c>
      <c r="AF1084">
        <v>1</v>
      </c>
      <c r="AG1084">
        <v>0</v>
      </c>
      <c r="AH1084" s="74">
        <v>0</v>
      </c>
      <c r="AJ1084" s="74">
        <f t="shared" si="220"/>
        <v>0</v>
      </c>
      <c r="AK1084" s="74">
        <f t="shared" si="226"/>
        <v>200</v>
      </c>
      <c r="AL1084" t="str">
        <f t="shared" si="221"/>
        <v>N</v>
      </c>
      <c r="AN1084" t="s">
        <v>80</v>
      </c>
      <c r="AO1084" t="s">
        <v>79</v>
      </c>
      <c r="AP1084" t="str">
        <f t="shared" si="222"/>
        <v>92</v>
      </c>
      <c r="AQ1084" s="145" t="s">
        <v>1826</v>
      </c>
      <c r="AR1084" t="str">
        <f t="shared" si="223"/>
        <v>1-Adjusted Base Budget</v>
      </c>
      <c r="AS1084" s="145" t="s">
        <v>1827</v>
      </c>
      <c r="AT1084" t="s">
        <v>213</v>
      </c>
      <c r="AV1084" t="str">
        <f t="shared" si="217"/>
        <v>VPPF</v>
      </c>
      <c r="AW1084" t="str">
        <f t="shared" si="216"/>
        <v>VP AND CHIEF FINANCIAL OFFICER</v>
      </c>
    </row>
    <row r="1085" spans="1:49">
      <c r="A1085" s="59">
        <v>2018</v>
      </c>
      <c r="B1085" t="s">
        <v>137</v>
      </c>
      <c r="C1085" t="s">
        <v>858</v>
      </c>
      <c r="D1085" t="s">
        <v>859</v>
      </c>
      <c r="E1085" t="s">
        <v>860</v>
      </c>
      <c r="F1085" t="s">
        <v>861</v>
      </c>
      <c r="G1085" t="s">
        <v>862</v>
      </c>
      <c r="H1085" t="s">
        <v>863</v>
      </c>
      <c r="I1085" s="170" t="s">
        <v>78</v>
      </c>
      <c r="J1085" t="s">
        <v>79</v>
      </c>
      <c r="K1085" t="s">
        <v>214</v>
      </c>
      <c r="L1085" t="s">
        <v>381</v>
      </c>
      <c r="M1085" t="s">
        <v>382</v>
      </c>
      <c r="N1085" t="s">
        <v>217</v>
      </c>
      <c r="O1085" t="s">
        <v>263</v>
      </c>
      <c r="P1085" t="s">
        <v>362</v>
      </c>
      <c r="Q1085" t="s">
        <v>363</v>
      </c>
      <c r="R1085" t="s">
        <v>364</v>
      </c>
      <c r="S1085" t="s">
        <v>264</v>
      </c>
      <c r="T1085" t="s">
        <v>265</v>
      </c>
      <c r="U1085" s="61" t="s">
        <v>266</v>
      </c>
      <c r="V1085" t="s">
        <v>249</v>
      </c>
      <c r="W1085" t="s">
        <v>263</v>
      </c>
      <c r="X1085" s="59">
        <v>500</v>
      </c>
      <c r="Y1085" s="59">
        <v>500</v>
      </c>
      <c r="AA1085" s="146" t="str">
        <f t="shared" si="225"/>
        <v>EX</v>
      </c>
      <c r="AB1085" s="146">
        <f t="shared" si="227"/>
        <v>0</v>
      </c>
      <c r="AC1085" t="str">
        <f t="shared" si="218"/>
        <v>EX</v>
      </c>
      <c r="AD1085" s="74">
        <f t="shared" si="219"/>
        <v>500</v>
      </c>
      <c r="AE1085" s="74">
        <f t="shared" si="224"/>
        <v>500</v>
      </c>
      <c r="AF1085">
        <v>1</v>
      </c>
      <c r="AG1085">
        <v>0</v>
      </c>
      <c r="AH1085" s="74">
        <v>0</v>
      </c>
      <c r="AJ1085" s="74">
        <f t="shared" si="220"/>
        <v>0</v>
      </c>
      <c r="AK1085" s="74">
        <f t="shared" si="226"/>
        <v>500</v>
      </c>
      <c r="AL1085" t="str">
        <f t="shared" si="221"/>
        <v>N</v>
      </c>
      <c r="AN1085" t="s">
        <v>80</v>
      </c>
      <c r="AO1085" t="s">
        <v>79</v>
      </c>
      <c r="AP1085" t="str">
        <f t="shared" si="222"/>
        <v>92</v>
      </c>
      <c r="AQ1085" s="145" t="s">
        <v>1826</v>
      </c>
      <c r="AR1085" t="str">
        <f t="shared" si="223"/>
        <v>1-Adjusted Base Budget</v>
      </c>
      <c r="AS1085" s="145" t="s">
        <v>1827</v>
      </c>
      <c r="AT1085" t="s">
        <v>213</v>
      </c>
      <c r="AV1085" t="str">
        <f t="shared" si="217"/>
        <v>VPPF</v>
      </c>
      <c r="AW1085" t="str">
        <f t="shared" si="216"/>
        <v>VP AND CHIEF FINANCIAL OFFICER</v>
      </c>
    </row>
    <row r="1086" spans="1:49">
      <c r="A1086" s="59">
        <v>2018</v>
      </c>
      <c r="B1086" t="s">
        <v>137</v>
      </c>
      <c r="C1086" t="s">
        <v>858</v>
      </c>
      <c r="D1086" t="s">
        <v>859</v>
      </c>
      <c r="E1086" t="s">
        <v>860</v>
      </c>
      <c r="F1086" t="s">
        <v>866</v>
      </c>
      <c r="G1086" t="s">
        <v>867</v>
      </c>
      <c r="H1086" t="s">
        <v>863</v>
      </c>
      <c r="I1086" s="170" t="s">
        <v>78</v>
      </c>
      <c r="J1086" t="s">
        <v>79</v>
      </c>
      <c r="K1086" t="s">
        <v>214</v>
      </c>
      <c r="L1086" t="s">
        <v>381</v>
      </c>
      <c r="M1086" t="s">
        <v>382</v>
      </c>
      <c r="N1086" t="s">
        <v>217</v>
      </c>
      <c r="O1086" t="s">
        <v>263</v>
      </c>
      <c r="P1086" t="s">
        <v>362</v>
      </c>
      <c r="Q1086" t="s">
        <v>363</v>
      </c>
      <c r="R1086" t="s">
        <v>364</v>
      </c>
      <c r="S1086" t="s">
        <v>264</v>
      </c>
      <c r="T1086" t="s">
        <v>265</v>
      </c>
      <c r="U1086" s="61" t="s">
        <v>266</v>
      </c>
      <c r="V1086" t="s">
        <v>249</v>
      </c>
      <c r="W1086" t="s">
        <v>263</v>
      </c>
      <c r="X1086" s="59">
        <v>200</v>
      </c>
      <c r="Y1086" s="59">
        <v>200</v>
      </c>
      <c r="AA1086" s="146" t="str">
        <f t="shared" si="225"/>
        <v>EX</v>
      </c>
      <c r="AB1086" s="146">
        <f t="shared" si="227"/>
        <v>0</v>
      </c>
      <c r="AC1086" t="str">
        <f t="shared" si="218"/>
        <v>EX</v>
      </c>
      <c r="AD1086" s="74">
        <f t="shared" si="219"/>
        <v>200</v>
      </c>
      <c r="AE1086" s="74">
        <f t="shared" si="224"/>
        <v>200</v>
      </c>
      <c r="AF1086">
        <v>1</v>
      </c>
      <c r="AG1086">
        <v>0</v>
      </c>
      <c r="AH1086" s="74">
        <v>0</v>
      </c>
      <c r="AJ1086" s="74">
        <f t="shared" si="220"/>
        <v>0</v>
      </c>
      <c r="AK1086" s="74">
        <f t="shared" si="226"/>
        <v>200</v>
      </c>
      <c r="AL1086" t="str">
        <f t="shared" si="221"/>
        <v>N</v>
      </c>
      <c r="AN1086" t="s">
        <v>80</v>
      </c>
      <c r="AO1086" t="s">
        <v>79</v>
      </c>
      <c r="AP1086" t="str">
        <f t="shared" si="222"/>
        <v>92</v>
      </c>
      <c r="AQ1086" s="145" t="s">
        <v>1826</v>
      </c>
      <c r="AR1086" t="str">
        <f t="shared" si="223"/>
        <v>1-Adjusted Base Budget</v>
      </c>
      <c r="AS1086" s="145" t="s">
        <v>1827</v>
      </c>
      <c r="AT1086" t="s">
        <v>213</v>
      </c>
      <c r="AV1086" t="str">
        <f t="shared" si="217"/>
        <v>VPPF</v>
      </c>
      <c r="AW1086" t="str">
        <f t="shared" si="216"/>
        <v>VP AND CHIEF FINANCIAL OFFICER</v>
      </c>
    </row>
    <row r="1087" spans="1:49">
      <c r="A1087" s="59">
        <v>2018</v>
      </c>
      <c r="B1087" t="s">
        <v>137</v>
      </c>
      <c r="C1087" t="s">
        <v>858</v>
      </c>
      <c r="D1087" t="s">
        <v>859</v>
      </c>
      <c r="E1087" t="s">
        <v>860</v>
      </c>
      <c r="F1087" t="s">
        <v>868</v>
      </c>
      <c r="G1087" t="s">
        <v>869</v>
      </c>
      <c r="H1087" t="s">
        <v>863</v>
      </c>
      <c r="I1087" s="170" t="s">
        <v>78</v>
      </c>
      <c r="J1087" t="s">
        <v>79</v>
      </c>
      <c r="K1087" t="s">
        <v>214</v>
      </c>
      <c r="L1087" t="s">
        <v>381</v>
      </c>
      <c r="M1087" t="s">
        <v>382</v>
      </c>
      <c r="N1087" t="s">
        <v>217</v>
      </c>
      <c r="O1087" t="s">
        <v>263</v>
      </c>
      <c r="P1087" t="s">
        <v>362</v>
      </c>
      <c r="Q1087" t="s">
        <v>363</v>
      </c>
      <c r="R1087" t="s">
        <v>364</v>
      </c>
      <c r="S1087" t="s">
        <v>264</v>
      </c>
      <c r="T1087" t="s">
        <v>265</v>
      </c>
      <c r="U1087" s="61" t="s">
        <v>266</v>
      </c>
      <c r="V1087" t="s">
        <v>249</v>
      </c>
      <c r="W1087" t="s">
        <v>263</v>
      </c>
      <c r="X1087" s="59">
        <v>1000</v>
      </c>
      <c r="Y1087" s="59">
        <v>1000</v>
      </c>
      <c r="AA1087" s="146" t="str">
        <f t="shared" si="225"/>
        <v>EX</v>
      </c>
      <c r="AB1087" s="146">
        <f t="shared" si="227"/>
        <v>0</v>
      </c>
      <c r="AC1087" t="str">
        <f t="shared" si="218"/>
        <v>EX</v>
      </c>
      <c r="AD1087" s="74">
        <f t="shared" si="219"/>
        <v>1000</v>
      </c>
      <c r="AE1087" s="74">
        <f t="shared" si="224"/>
        <v>1000</v>
      </c>
      <c r="AF1087">
        <v>1</v>
      </c>
      <c r="AG1087">
        <v>0</v>
      </c>
      <c r="AH1087" s="74">
        <v>0</v>
      </c>
      <c r="AJ1087" s="74">
        <f t="shared" si="220"/>
        <v>0</v>
      </c>
      <c r="AK1087" s="74">
        <f t="shared" si="226"/>
        <v>1000</v>
      </c>
      <c r="AL1087" t="str">
        <f t="shared" si="221"/>
        <v>N</v>
      </c>
      <c r="AN1087" t="s">
        <v>80</v>
      </c>
      <c r="AO1087" t="s">
        <v>79</v>
      </c>
      <c r="AP1087" t="str">
        <f t="shared" si="222"/>
        <v>92</v>
      </c>
      <c r="AQ1087" s="145" t="s">
        <v>1826</v>
      </c>
      <c r="AR1087" t="str">
        <f t="shared" si="223"/>
        <v>1-Adjusted Base Budget</v>
      </c>
      <c r="AS1087" s="145" t="s">
        <v>1827</v>
      </c>
      <c r="AT1087" t="s">
        <v>213</v>
      </c>
      <c r="AV1087" t="str">
        <f t="shared" si="217"/>
        <v>VPPF</v>
      </c>
      <c r="AW1087" t="str">
        <f t="shared" si="216"/>
        <v>VP AND CHIEF FINANCIAL OFFICER</v>
      </c>
    </row>
    <row r="1088" spans="1:49">
      <c r="A1088" s="59">
        <v>2018</v>
      </c>
      <c r="B1088" t="s">
        <v>137</v>
      </c>
      <c r="C1088" t="s">
        <v>858</v>
      </c>
      <c r="D1088" t="s">
        <v>859</v>
      </c>
      <c r="E1088" t="s">
        <v>860</v>
      </c>
      <c r="F1088" t="s">
        <v>228</v>
      </c>
      <c r="H1088" t="s">
        <v>863</v>
      </c>
      <c r="I1088" s="170" t="s">
        <v>78</v>
      </c>
      <c r="J1088" t="s">
        <v>79</v>
      </c>
      <c r="K1088" t="s">
        <v>214</v>
      </c>
      <c r="L1088" t="s">
        <v>501</v>
      </c>
      <c r="M1088" t="s">
        <v>502</v>
      </c>
      <c r="N1088" t="s">
        <v>217</v>
      </c>
      <c r="O1088" t="s">
        <v>263</v>
      </c>
      <c r="P1088" t="s">
        <v>379</v>
      </c>
      <c r="Q1088" t="s">
        <v>379</v>
      </c>
      <c r="R1088" t="s">
        <v>380</v>
      </c>
      <c r="S1088" t="s">
        <v>264</v>
      </c>
      <c r="T1088" t="s">
        <v>265</v>
      </c>
      <c r="U1088" s="61" t="s">
        <v>266</v>
      </c>
      <c r="V1088" t="s">
        <v>249</v>
      </c>
      <c r="W1088" t="s">
        <v>263</v>
      </c>
      <c r="X1088" s="59">
        <v>150</v>
      </c>
      <c r="Y1088" s="59">
        <v>150</v>
      </c>
      <c r="AA1088" s="146" t="str">
        <f t="shared" si="225"/>
        <v>EX</v>
      </c>
      <c r="AB1088" s="146">
        <f t="shared" si="227"/>
        <v>0</v>
      </c>
      <c r="AC1088" t="str">
        <f t="shared" si="218"/>
        <v>EX</v>
      </c>
      <c r="AD1088" s="74">
        <f t="shared" si="219"/>
        <v>150</v>
      </c>
      <c r="AE1088" s="74">
        <f t="shared" si="224"/>
        <v>150</v>
      </c>
      <c r="AF1088">
        <v>1</v>
      </c>
      <c r="AG1088">
        <v>0</v>
      </c>
      <c r="AH1088" s="74">
        <v>0</v>
      </c>
      <c r="AJ1088" s="74">
        <f t="shared" si="220"/>
        <v>0</v>
      </c>
      <c r="AK1088" s="74">
        <f t="shared" si="226"/>
        <v>150</v>
      </c>
      <c r="AL1088" t="str">
        <f t="shared" si="221"/>
        <v>N</v>
      </c>
      <c r="AN1088" t="s">
        <v>80</v>
      </c>
      <c r="AO1088" t="s">
        <v>79</v>
      </c>
      <c r="AP1088" t="str">
        <f t="shared" si="222"/>
        <v>92</v>
      </c>
      <c r="AQ1088" s="145" t="s">
        <v>1826</v>
      </c>
      <c r="AR1088" t="str">
        <f t="shared" si="223"/>
        <v>1-Adjusted Base Budget</v>
      </c>
      <c r="AS1088" s="145" t="s">
        <v>1827</v>
      </c>
      <c r="AT1088" t="s">
        <v>213</v>
      </c>
      <c r="AV1088" t="str">
        <f t="shared" si="217"/>
        <v>VPPF</v>
      </c>
      <c r="AW1088" t="str">
        <f t="shared" si="216"/>
        <v>VP AND CHIEF FINANCIAL OFFICER</v>
      </c>
    </row>
    <row r="1089" spans="1:49">
      <c r="A1089" s="59">
        <v>2018</v>
      </c>
      <c r="B1089" t="s">
        <v>137</v>
      </c>
      <c r="C1089" t="s">
        <v>858</v>
      </c>
      <c r="D1089" t="s">
        <v>859</v>
      </c>
      <c r="E1089" t="s">
        <v>860</v>
      </c>
      <c r="F1089" t="s">
        <v>228</v>
      </c>
      <c r="H1089" t="s">
        <v>863</v>
      </c>
      <c r="I1089" s="170" t="s">
        <v>78</v>
      </c>
      <c r="J1089" t="s">
        <v>79</v>
      </c>
      <c r="K1089" t="s">
        <v>214</v>
      </c>
      <c r="L1089" t="s">
        <v>509</v>
      </c>
      <c r="M1089" t="s">
        <v>510</v>
      </c>
      <c r="N1089" t="s">
        <v>217</v>
      </c>
      <c r="O1089" t="s">
        <v>263</v>
      </c>
      <c r="P1089" t="s">
        <v>488</v>
      </c>
      <c r="Q1089" t="s">
        <v>489</v>
      </c>
      <c r="R1089" t="s">
        <v>490</v>
      </c>
      <c r="S1089" t="s">
        <v>264</v>
      </c>
      <c r="T1089" t="s">
        <v>265</v>
      </c>
      <c r="U1089" s="61" t="s">
        <v>266</v>
      </c>
      <c r="V1089" t="s">
        <v>249</v>
      </c>
      <c r="W1089" t="s">
        <v>263</v>
      </c>
      <c r="X1089" s="59">
        <v>100</v>
      </c>
      <c r="Y1089" s="59">
        <v>100</v>
      </c>
      <c r="AA1089" s="146" t="str">
        <f t="shared" si="225"/>
        <v>EX</v>
      </c>
      <c r="AB1089" s="146">
        <f t="shared" si="227"/>
        <v>0</v>
      </c>
      <c r="AC1089" t="str">
        <f t="shared" si="218"/>
        <v>EX</v>
      </c>
      <c r="AD1089" s="74">
        <f t="shared" si="219"/>
        <v>100</v>
      </c>
      <c r="AE1089" s="74">
        <f t="shared" si="224"/>
        <v>100</v>
      </c>
      <c r="AF1089">
        <v>1</v>
      </c>
      <c r="AG1089">
        <v>0</v>
      </c>
      <c r="AH1089" s="74">
        <v>0</v>
      </c>
      <c r="AJ1089" s="74">
        <f t="shared" si="220"/>
        <v>0</v>
      </c>
      <c r="AK1089" s="74">
        <f t="shared" si="226"/>
        <v>100</v>
      </c>
      <c r="AL1089" t="str">
        <f t="shared" si="221"/>
        <v>N</v>
      </c>
      <c r="AN1089" t="s">
        <v>80</v>
      </c>
      <c r="AO1089" t="s">
        <v>79</v>
      </c>
      <c r="AP1089" t="str">
        <f t="shared" si="222"/>
        <v>92</v>
      </c>
      <c r="AQ1089" s="145" t="s">
        <v>1826</v>
      </c>
      <c r="AR1089" t="str">
        <f t="shared" si="223"/>
        <v>1-Adjusted Base Budget</v>
      </c>
      <c r="AS1089" s="145" t="s">
        <v>1827</v>
      </c>
      <c r="AT1089" t="s">
        <v>213</v>
      </c>
      <c r="AV1089" t="str">
        <f t="shared" si="217"/>
        <v>VPPF</v>
      </c>
      <c r="AW1089" t="str">
        <f t="shared" si="216"/>
        <v>VP AND CHIEF FINANCIAL OFFICER</v>
      </c>
    </row>
    <row r="1090" spans="1:49">
      <c r="A1090" s="59">
        <v>2018</v>
      </c>
      <c r="B1090" t="s">
        <v>137</v>
      </c>
      <c r="C1090" t="s">
        <v>858</v>
      </c>
      <c r="D1090" t="s">
        <v>859</v>
      </c>
      <c r="E1090" t="s">
        <v>860</v>
      </c>
      <c r="F1090" t="s">
        <v>861</v>
      </c>
      <c r="G1090" t="s">
        <v>862</v>
      </c>
      <c r="H1090" t="s">
        <v>863</v>
      </c>
      <c r="I1090" s="170" t="s">
        <v>78</v>
      </c>
      <c r="J1090" t="s">
        <v>79</v>
      </c>
      <c r="K1090" t="s">
        <v>214</v>
      </c>
      <c r="L1090" t="s">
        <v>509</v>
      </c>
      <c r="M1090" t="s">
        <v>510</v>
      </c>
      <c r="N1090" t="s">
        <v>217</v>
      </c>
      <c r="O1090" t="s">
        <v>263</v>
      </c>
      <c r="P1090" t="s">
        <v>488</v>
      </c>
      <c r="Q1090" t="s">
        <v>489</v>
      </c>
      <c r="R1090" t="s">
        <v>490</v>
      </c>
      <c r="S1090" t="s">
        <v>264</v>
      </c>
      <c r="T1090" t="s">
        <v>265</v>
      </c>
      <c r="U1090" s="61" t="s">
        <v>266</v>
      </c>
      <c r="V1090" t="s">
        <v>249</v>
      </c>
      <c r="W1090" t="s">
        <v>263</v>
      </c>
      <c r="X1090" s="59">
        <v>500</v>
      </c>
      <c r="Y1090" s="59">
        <v>500</v>
      </c>
      <c r="AA1090" s="146" t="str">
        <f t="shared" si="225"/>
        <v>EX</v>
      </c>
      <c r="AB1090" s="146">
        <f t="shared" si="227"/>
        <v>0</v>
      </c>
      <c r="AC1090" t="str">
        <f t="shared" si="218"/>
        <v>EX</v>
      </c>
      <c r="AD1090" s="74">
        <f t="shared" si="219"/>
        <v>500</v>
      </c>
      <c r="AE1090" s="74">
        <f t="shared" si="224"/>
        <v>500</v>
      </c>
      <c r="AF1090">
        <v>1</v>
      </c>
      <c r="AG1090">
        <v>0</v>
      </c>
      <c r="AH1090" s="74">
        <v>0</v>
      </c>
      <c r="AJ1090" s="74">
        <f t="shared" si="220"/>
        <v>0</v>
      </c>
      <c r="AK1090" s="74">
        <f t="shared" si="226"/>
        <v>500</v>
      </c>
      <c r="AL1090" t="str">
        <f t="shared" si="221"/>
        <v>N</v>
      </c>
      <c r="AN1090" t="s">
        <v>80</v>
      </c>
      <c r="AO1090" t="s">
        <v>79</v>
      </c>
      <c r="AP1090" t="str">
        <f t="shared" si="222"/>
        <v>92</v>
      </c>
      <c r="AQ1090" s="145" t="s">
        <v>1826</v>
      </c>
      <c r="AR1090" t="str">
        <f t="shared" si="223"/>
        <v>1-Adjusted Base Budget</v>
      </c>
      <c r="AS1090" s="145" t="s">
        <v>1827</v>
      </c>
      <c r="AT1090" t="s">
        <v>213</v>
      </c>
      <c r="AV1090" t="str">
        <f t="shared" si="217"/>
        <v>VPPF</v>
      </c>
      <c r="AW1090" t="str">
        <f t="shared" si="216"/>
        <v>VP AND CHIEF FINANCIAL OFFICER</v>
      </c>
    </row>
    <row r="1091" spans="1:49">
      <c r="A1091" s="59">
        <v>2018</v>
      </c>
      <c r="B1091" t="s">
        <v>137</v>
      </c>
      <c r="C1091" t="s">
        <v>858</v>
      </c>
      <c r="D1091" t="s">
        <v>859</v>
      </c>
      <c r="E1091" t="s">
        <v>860</v>
      </c>
      <c r="F1091" t="s">
        <v>861</v>
      </c>
      <c r="G1091" t="s">
        <v>862</v>
      </c>
      <c r="H1091" t="s">
        <v>863</v>
      </c>
      <c r="I1091" s="170" t="s">
        <v>78</v>
      </c>
      <c r="J1091" t="s">
        <v>79</v>
      </c>
      <c r="K1091" t="s">
        <v>214</v>
      </c>
      <c r="L1091" t="s">
        <v>385</v>
      </c>
      <c r="M1091" t="s">
        <v>386</v>
      </c>
      <c r="N1091" t="s">
        <v>217</v>
      </c>
      <c r="O1091" t="s">
        <v>263</v>
      </c>
      <c r="P1091" t="s">
        <v>387</v>
      </c>
      <c r="Q1091" t="s">
        <v>386</v>
      </c>
      <c r="R1091" t="s">
        <v>388</v>
      </c>
      <c r="S1091" t="s">
        <v>264</v>
      </c>
      <c r="T1091" t="s">
        <v>265</v>
      </c>
      <c r="U1091" s="61" t="s">
        <v>266</v>
      </c>
      <c r="V1091" t="s">
        <v>249</v>
      </c>
      <c r="W1091" t="s">
        <v>263</v>
      </c>
      <c r="X1091" s="59">
        <v>500</v>
      </c>
      <c r="Y1091" s="59">
        <v>500</v>
      </c>
      <c r="AA1091" s="146" t="str">
        <f t="shared" si="225"/>
        <v>EX</v>
      </c>
      <c r="AB1091" s="146">
        <f t="shared" si="227"/>
        <v>0</v>
      </c>
      <c r="AC1091" t="str">
        <f t="shared" si="218"/>
        <v>EX</v>
      </c>
      <c r="AD1091" s="74">
        <f t="shared" si="219"/>
        <v>500</v>
      </c>
      <c r="AE1091" s="74">
        <f t="shared" si="224"/>
        <v>500</v>
      </c>
      <c r="AF1091">
        <v>1</v>
      </c>
      <c r="AG1091">
        <v>0</v>
      </c>
      <c r="AH1091" s="74">
        <v>0</v>
      </c>
      <c r="AJ1091" s="74">
        <f t="shared" si="220"/>
        <v>0</v>
      </c>
      <c r="AK1091" s="74">
        <f t="shared" si="226"/>
        <v>500</v>
      </c>
      <c r="AL1091" t="str">
        <f t="shared" si="221"/>
        <v>N</v>
      </c>
      <c r="AN1091" t="s">
        <v>80</v>
      </c>
      <c r="AO1091" t="s">
        <v>79</v>
      </c>
      <c r="AP1091" t="str">
        <f t="shared" si="222"/>
        <v>92</v>
      </c>
      <c r="AQ1091" s="145" t="s">
        <v>1826</v>
      </c>
      <c r="AR1091" t="str">
        <f t="shared" si="223"/>
        <v>1-Adjusted Base Budget</v>
      </c>
      <c r="AS1091" s="145" t="s">
        <v>1827</v>
      </c>
      <c r="AT1091" t="s">
        <v>213</v>
      </c>
      <c r="AV1091" t="str">
        <f t="shared" si="217"/>
        <v>VPPF</v>
      </c>
      <c r="AW1091" t="str">
        <f t="shared" si="216"/>
        <v>VP AND CHIEF FINANCIAL OFFICER</v>
      </c>
    </row>
    <row r="1092" spans="1:49">
      <c r="A1092" s="59">
        <v>2018</v>
      </c>
      <c r="B1092" t="s">
        <v>137</v>
      </c>
      <c r="C1092" t="s">
        <v>858</v>
      </c>
      <c r="D1092" t="s">
        <v>859</v>
      </c>
      <c r="E1092" t="s">
        <v>860</v>
      </c>
      <c r="F1092" t="s">
        <v>864</v>
      </c>
      <c r="G1092" t="s">
        <v>865</v>
      </c>
      <c r="H1092" t="s">
        <v>863</v>
      </c>
      <c r="I1092" s="170" t="s">
        <v>78</v>
      </c>
      <c r="J1092" t="s">
        <v>79</v>
      </c>
      <c r="K1092" t="s">
        <v>214</v>
      </c>
      <c r="L1092" t="s">
        <v>385</v>
      </c>
      <c r="M1092" t="s">
        <v>386</v>
      </c>
      <c r="N1092" t="s">
        <v>217</v>
      </c>
      <c r="O1092" t="s">
        <v>263</v>
      </c>
      <c r="P1092" t="s">
        <v>387</v>
      </c>
      <c r="Q1092" t="s">
        <v>386</v>
      </c>
      <c r="R1092" t="s">
        <v>388</v>
      </c>
      <c r="S1092" t="s">
        <v>264</v>
      </c>
      <c r="T1092" t="s">
        <v>265</v>
      </c>
      <c r="U1092" s="61" t="s">
        <v>266</v>
      </c>
      <c r="V1092" t="s">
        <v>249</v>
      </c>
      <c r="W1092" t="s">
        <v>263</v>
      </c>
      <c r="X1092" s="59">
        <v>17322</v>
      </c>
      <c r="Y1092" s="59">
        <v>17322</v>
      </c>
      <c r="AA1092" s="146" t="str">
        <f t="shared" si="225"/>
        <v>EX</v>
      </c>
      <c r="AB1092" s="146">
        <f t="shared" si="227"/>
        <v>0</v>
      </c>
      <c r="AC1092" t="str">
        <f t="shared" si="218"/>
        <v>EX</v>
      </c>
      <c r="AD1092" s="74">
        <f t="shared" si="219"/>
        <v>17322</v>
      </c>
      <c r="AE1092" s="74">
        <f t="shared" si="224"/>
        <v>17322</v>
      </c>
      <c r="AF1092">
        <v>1</v>
      </c>
      <c r="AG1092">
        <v>0</v>
      </c>
      <c r="AH1092" s="74">
        <v>0</v>
      </c>
      <c r="AJ1092" s="74">
        <f t="shared" si="220"/>
        <v>0</v>
      </c>
      <c r="AK1092" s="74">
        <f t="shared" si="226"/>
        <v>17322</v>
      </c>
      <c r="AL1092" t="str">
        <f t="shared" si="221"/>
        <v>N</v>
      </c>
      <c r="AN1092" t="s">
        <v>80</v>
      </c>
      <c r="AO1092" t="s">
        <v>79</v>
      </c>
      <c r="AP1092" t="str">
        <f t="shared" si="222"/>
        <v>92</v>
      </c>
      <c r="AQ1092" s="145" t="s">
        <v>1826</v>
      </c>
      <c r="AR1092" t="str">
        <f t="shared" si="223"/>
        <v>1-Adjusted Base Budget</v>
      </c>
      <c r="AS1092" s="145" t="s">
        <v>1827</v>
      </c>
      <c r="AT1092" t="s">
        <v>213</v>
      </c>
      <c r="AV1092" t="str">
        <f t="shared" si="217"/>
        <v>VPPF</v>
      </c>
      <c r="AW1092" t="str">
        <f t="shared" si="216"/>
        <v>VP AND CHIEF FINANCIAL OFFICER</v>
      </c>
    </row>
    <row r="1093" spans="1:49">
      <c r="A1093" s="59">
        <v>2018</v>
      </c>
      <c r="B1093" t="s">
        <v>137</v>
      </c>
      <c r="C1093" t="s">
        <v>858</v>
      </c>
      <c r="D1093" t="s">
        <v>859</v>
      </c>
      <c r="E1093" t="s">
        <v>860</v>
      </c>
      <c r="F1093" t="s">
        <v>228</v>
      </c>
      <c r="H1093" t="s">
        <v>863</v>
      </c>
      <c r="I1093" s="170" t="s">
        <v>78</v>
      </c>
      <c r="J1093" t="s">
        <v>79</v>
      </c>
      <c r="K1093" t="s">
        <v>214</v>
      </c>
      <c r="L1093" t="s">
        <v>525</v>
      </c>
      <c r="M1093" t="s">
        <v>526</v>
      </c>
      <c r="N1093" t="s">
        <v>217</v>
      </c>
      <c r="O1093" t="s">
        <v>263</v>
      </c>
      <c r="P1093" t="s">
        <v>379</v>
      </c>
      <c r="Q1093" t="s">
        <v>379</v>
      </c>
      <c r="R1093" t="s">
        <v>380</v>
      </c>
      <c r="S1093" t="s">
        <v>264</v>
      </c>
      <c r="T1093" t="s">
        <v>265</v>
      </c>
      <c r="U1093" s="61" t="s">
        <v>266</v>
      </c>
      <c r="V1093" t="s">
        <v>249</v>
      </c>
      <c r="W1093" t="s">
        <v>263</v>
      </c>
      <c r="X1093" s="59">
        <v>642</v>
      </c>
      <c r="Y1093" s="59">
        <v>642</v>
      </c>
      <c r="AA1093" s="146" t="str">
        <f t="shared" si="225"/>
        <v>EX</v>
      </c>
      <c r="AB1093" s="146">
        <f t="shared" si="227"/>
        <v>0</v>
      </c>
      <c r="AC1093" t="str">
        <f t="shared" si="218"/>
        <v>EX</v>
      </c>
      <c r="AD1093" s="74">
        <f t="shared" si="219"/>
        <v>642</v>
      </c>
      <c r="AE1093" s="74">
        <f t="shared" si="224"/>
        <v>642</v>
      </c>
      <c r="AF1093">
        <v>1</v>
      </c>
      <c r="AG1093">
        <v>0</v>
      </c>
      <c r="AH1093" s="74">
        <v>0</v>
      </c>
      <c r="AJ1093" s="74">
        <f t="shared" si="220"/>
        <v>0</v>
      </c>
      <c r="AK1093" s="74">
        <f t="shared" si="226"/>
        <v>642</v>
      </c>
      <c r="AL1093" t="str">
        <f t="shared" si="221"/>
        <v>N</v>
      </c>
      <c r="AN1093" t="s">
        <v>80</v>
      </c>
      <c r="AO1093" t="s">
        <v>79</v>
      </c>
      <c r="AP1093" t="str">
        <f t="shared" si="222"/>
        <v>92</v>
      </c>
      <c r="AQ1093" s="145" t="s">
        <v>1826</v>
      </c>
      <c r="AR1093" t="str">
        <f t="shared" si="223"/>
        <v>1-Adjusted Base Budget</v>
      </c>
      <c r="AS1093" s="145" t="s">
        <v>1827</v>
      </c>
      <c r="AT1093" t="s">
        <v>213</v>
      </c>
      <c r="AV1093" t="str">
        <f t="shared" si="217"/>
        <v>VPPF</v>
      </c>
      <c r="AW1093" t="str">
        <f t="shared" si="216"/>
        <v>VP AND CHIEF FINANCIAL OFFICER</v>
      </c>
    </row>
    <row r="1094" spans="1:49">
      <c r="A1094" s="59">
        <v>2018</v>
      </c>
      <c r="B1094" t="s">
        <v>137</v>
      </c>
      <c r="C1094" t="s">
        <v>858</v>
      </c>
      <c r="D1094" t="s">
        <v>859</v>
      </c>
      <c r="E1094" t="s">
        <v>860</v>
      </c>
      <c r="F1094" t="s">
        <v>861</v>
      </c>
      <c r="G1094" t="s">
        <v>862</v>
      </c>
      <c r="H1094" t="s">
        <v>863</v>
      </c>
      <c r="I1094" s="170" t="s">
        <v>78</v>
      </c>
      <c r="J1094" t="s">
        <v>79</v>
      </c>
      <c r="K1094" t="s">
        <v>214</v>
      </c>
      <c r="L1094" t="s">
        <v>525</v>
      </c>
      <c r="M1094" t="s">
        <v>526</v>
      </c>
      <c r="N1094" t="s">
        <v>217</v>
      </c>
      <c r="O1094" t="s">
        <v>263</v>
      </c>
      <c r="P1094" t="s">
        <v>379</v>
      </c>
      <c r="Q1094" t="s">
        <v>379</v>
      </c>
      <c r="R1094" t="s">
        <v>380</v>
      </c>
      <c r="S1094" t="s">
        <v>264</v>
      </c>
      <c r="T1094" t="s">
        <v>265</v>
      </c>
      <c r="U1094" s="61" t="s">
        <v>266</v>
      </c>
      <c r="V1094" t="s">
        <v>249</v>
      </c>
      <c r="W1094" t="s">
        <v>263</v>
      </c>
      <c r="X1094" s="59">
        <v>5133</v>
      </c>
      <c r="Y1094" s="59">
        <v>5133</v>
      </c>
      <c r="AA1094" s="146" t="str">
        <f t="shared" si="225"/>
        <v>EX</v>
      </c>
      <c r="AB1094" s="146">
        <f t="shared" si="227"/>
        <v>0</v>
      </c>
      <c r="AC1094" t="str">
        <f t="shared" si="218"/>
        <v>EX</v>
      </c>
      <c r="AD1094" s="74">
        <f t="shared" si="219"/>
        <v>5133</v>
      </c>
      <c r="AE1094" s="74">
        <f t="shared" si="224"/>
        <v>5133</v>
      </c>
      <c r="AF1094">
        <v>1</v>
      </c>
      <c r="AG1094">
        <v>0</v>
      </c>
      <c r="AH1094" s="74">
        <v>0</v>
      </c>
      <c r="AJ1094" s="74">
        <f t="shared" si="220"/>
        <v>0</v>
      </c>
      <c r="AK1094" s="74">
        <f t="shared" si="226"/>
        <v>5133</v>
      </c>
      <c r="AL1094" t="str">
        <f t="shared" si="221"/>
        <v>N</v>
      </c>
      <c r="AN1094" t="s">
        <v>80</v>
      </c>
      <c r="AO1094" t="s">
        <v>79</v>
      </c>
      <c r="AP1094" t="str">
        <f t="shared" si="222"/>
        <v>92</v>
      </c>
      <c r="AQ1094" s="145" t="s">
        <v>1826</v>
      </c>
      <c r="AR1094" t="str">
        <f t="shared" si="223"/>
        <v>1-Adjusted Base Budget</v>
      </c>
      <c r="AS1094" s="145" t="s">
        <v>1827</v>
      </c>
      <c r="AT1094" t="s">
        <v>213</v>
      </c>
      <c r="AV1094" t="str">
        <f t="shared" si="217"/>
        <v>VPPF</v>
      </c>
      <c r="AW1094" t="str">
        <f t="shared" ref="AW1094:AW1157" si="228" xml:space="preserve"> IF(AND($AN1094="UAVP",$Z1094="OE"),$AO1094 &amp; "-ONLINE EDUCATION",IF(AND($AN1094="VPIT",OR($Z1094="SS",$Z1094="IT")),$AO1094 &amp; "-SHARED SERVICES",$AO1094))</f>
        <v>VP AND CHIEF FINANCIAL OFFICER</v>
      </c>
    </row>
    <row r="1095" spans="1:49">
      <c r="A1095" s="59">
        <v>2018</v>
      </c>
      <c r="B1095" t="s">
        <v>137</v>
      </c>
      <c r="C1095" t="s">
        <v>858</v>
      </c>
      <c r="D1095" t="s">
        <v>859</v>
      </c>
      <c r="E1095" t="s">
        <v>860</v>
      </c>
      <c r="F1095" t="s">
        <v>866</v>
      </c>
      <c r="G1095" t="s">
        <v>867</v>
      </c>
      <c r="H1095" t="s">
        <v>863</v>
      </c>
      <c r="I1095" s="170" t="s">
        <v>78</v>
      </c>
      <c r="J1095" t="s">
        <v>79</v>
      </c>
      <c r="K1095" t="s">
        <v>214</v>
      </c>
      <c r="L1095" t="s">
        <v>525</v>
      </c>
      <c r="M1095" t="s">
        <v>526</v>
      </c>
      <c r="N1095" t="s">
        <v>217</v>
      </c>
      <c r="O1095" t="s">
        <v>263</v>
      </c>
      <c r="P1095" t="s">
        <v>379</v>
      </c>
      <c r="Q1095" t="s">
        <v>379</v>
      </c>
      <c r="R1095" t="s">
        <v>380</v>
      </c>
      <c r="S1095" t="s">
        <v>264</v>
      </c>
      <c r="T1095" t="s">
        <v>265</v>
      </c>
      <c r="U1095" s="61" t="s">
        <v>266</v>
      </c>
      <c r="V1095" t="s">
        <v>249</v>
      </c>
      <c r="W1095" t="s">
        <v>263</v>
      </c>
      <c r="X1095" s="59">
        <v>5133</v>
      </c>
      <c r="Y1095" s="59">
        <v>5133</v>
      </c>
      <c r="AA1095" s="146" t="str">
        <f t="shared" si="225"/>
        <v>EX</v>
      </c>
      <c r="AB1095" s="146">
        <f t="shared" si="227"/>
        <v>0</v>
      </c>
      <c r="AC1095" t="str">
        <f t="shared" si="218"/>
        <v>EX</v>
      </c>
      <c r="AD1095" s="74">
        <f t="shared" si="219"/>
        <v>5133</v>
      </c>
      <c r="AE1095" s="74">
        <f t="shared" si="224"/>
        <v>5133</v>
      </c>
      <c r="AF1095">
        <v>1</v>
      </c>
      <c r="AG1095">
        <v>0</v>
      </c>
      <c r="AH1095" s="74">
        <v>0</v>
      </c>
      <c r="AJ1095" s="74">
        <f t="shared" si="220"/>
        <v>0</v>
      </c>
      <c r="AK1095" s="74">
        <f t="shared" si="226"/>
        <v>5133</v>
      </c>
      <c r="AL1095" t="str">
        <f t="shared" si="221"/>
        <v>N</v>
      </c>
      <c r="AN1095" t="s">
        <v>80</v>
      </c>
      <c r="AO1095" t="s">
        <v>79</v>
      </c>
      <c r="AP1095" t="str">
        <f t="shared" si="222"/>
        <v>92</v>
      </c>
      <c r="AQ1095" s="145" t="s">
        <v>1826</v>
      </c>
      <c r="AR1095" t="str">
        <f t="shared" si="223"/>
        <v>1-Adjusted Base Budget</v>
      </c>
      <c r="AS1095" s="145" t="s">
        <v>1827</v>
      </c>
      <c r="AT1095" t="s">
        <v>213</v>
      </c>
      <c r="AV1095" t="str">
        <f t="shared" si="217"/>
        <v>VPPF</v>
      </c>
      <c r="AW1095" t="str">
        <f t="shared" si="228"/>
        <v>VP AND CHIEF FINANCIAL OFFICER</v>
      </c>
    </row>
    <row r="1096" spans="1:49">
      <c r="A1096" s="59">
        <v>2018</v>
      </c>
      <c r="B1096" t="s">
        <v>137</v>
      </c>
      <c r="C1096" t="s">
        <v>858</v>
      </c>
      <c r="D1096" t="s">
        <v>859</v>
      </c>
      <c r="E1096" t="s">
        <v>860</v>
      </c>
      <c r="F1096" t="s">
        <v>868</v>
      </c>
      <c r="G1096" t="s">
        <v>869</v>
      </c>
      <c r="H1096" t="s">
        <v>863</v>
      </c>
      <c r="I1096" s="170" t="s">
        <v>78</v>
      </c>
      <c r="J1096" t="s">
        <v>79</v>
      </c>
      <c r="K1096" t="s">
        <v>214</v>
      </c>
      <c r="L1096" t="s">
        <v>525</v>
      </c>
      <c r="M1096" t="s">
        <v>526</v>
      </c>
      <c r="N1096" t="s">
        <v>217</v>
      </c>
      <c r="O1096" t="s">
        <v>263</v>
      </c>
      <c r="P1096" t="s">
        <v>379</v>
      </c>
      <c r="Q1096" t="s">
        <v>379</v>
      </c>
      <c r="R1096" t="s">
        <v>380</v>
      </c>
      <c r="S1096" t="s">
        <v>264</v>
      </c>
      <c r="T1096" t="s">
        <v>265</v>
      </c>
      <c r="U1096" s="61" t="s">
        <v>266</v>
      </c>
      <c r="V1096" t="s">
        <v>249</v>
      </c>
      <c r="W1096" t="s">
        <v>263</v>
      </c>
      <c r="X1096" s="59">
        <v>642</v>
      </c>
      <c r="Y1096" s="59">
        <v>642</v>
      </c>
      <c r="AA1096" s="146" t="str">
        <f t="shared" si="225"/>
        <v>EX</v>
      </c>
      <c r="AB1096" s="146">
        <f t="shared" si="227"/>
        <v>0</v>
      </c>
      <c r="AC1096" t="str">
        <f t="shared" si="218"/>
        <v>EX</v>
      </c>
      <c r="AD1096" s="74">
        <f t="shared" si="219"/>
        <v>642</v>
      </c>
      <c r="AE1096" s="74">
        <f t="shared" si="224"/>
        <v>642</v>
      </c>
      <c r="AF1096">
        <v>1</v>
      </c>
      <c r="AG1096">
        <v>0</v>
      </c>
      <c r="AH1096" s="74">
        <v>0</v>
      </c>
      <c r="AJ1096" s="74">
        <f t="shared" si="220"/>
        <v>0</v>
      </c>
      <c r="AK1096" s="74">
        <f t="shared" si="226"/>
        <v>642</v>
      </c>
      <c r="AL1096" t="str">
        <f t="shared" si="221"/>
        <v>N</v>
      </c>
      <c r="AN1096" t="s">
        <v>80</v>
      </c>
      <c r="AO1096" t="s">
        <v>79</v>
      </c>
      <c r="AP1096" t="str">
        <f t="shared" si="222"/>
        <v>92</v>
      </c>
      <c r="AQ1096" s="145" t="s">
        <v>1826</v>
      </c>
      <c r="AR1096" t="str">
        <f t="shared" si="223"/>
        <v>1-Adjusted Base Budget</v>
      </c>
      <c r="AS1096" s="145" t="s">
        <v>1827</v>
      </c>
      <c r="AT1096" t="s">
        <v>213</v>
      </c>
      <c r="AV1096" t="str">
        <f t="shared" si="217"/>
        <v>VPPF</v>
      </c>
      <c r="AW1096" t="str">
        <f t="shared" si="228"/>
        <v>VP AND CHIEF FINANCIAL OFFICER</v>
      </c>
    </row>
    <row r="1097" spans="1:49">
      <c r="A1097" s="59">
        <v>2018</v>
      </c>
      <c r="B1097" t="s">
        <v>137</v>
      </c>
      <c r="C1097" t="s">
        <v>858</v>
      </c>
      <c r="D1097" t="s">
        <v>859</v>
      </c>
      <c r="E1097" t="s">
        <v>860</v>
      </c>
      <c r="F1097" t="s">
        <v>861</v>
      </c>
      <c r="G1097" t="s">
        <v>862</v>
      </c>
      <c r="H1097" t="s">
        <v>863</v>
      </c>
      <c r="I1097" s="170" t="s">
        <v>78</v>
      </c>
      <c r="J1097" t="s">
        <v>79</v>
      </c>
      <c r="K1097" t="s">
        <v>214</v>
      </c>
      <c r="L1097" t="s">
        <v>389</v>
      </c>
      <c r="M1097" t="s">
        <v>390</v>
      </c>
      <c r="N1097" t="s">
        <v>217</v>
      </c>
      <c r="O1097" t="s">
        <v>263</v>
      </c>
      <c r="P1097" t="s">
        <v>379</v>
      </c>
      <c r="Q1097" t="s">
        <v>379</v>
      </c>
      <c r="R1097" t="s">
        <v>380</v>
      </c>
      <c r="S1097" t="s">
        <v>264</v>
      </c>
      <c r="T1097" t="s">
        <v>265</v>
      </c>
      <c r="U1097" s="61" t="s">
        <v>266</v>
      </c>
      <c r="V1097" t="s">
        <v>249</v>
      </c>
      <c r="W1097" t="s">
        <v>263</v>
      </c>
      <c r="X1097" s="59">
        <v>500</v>
      </c>
      <c r="Y1097" s="59">
        <v>500</v>
      </c>
      <c r="AA1097" s="146" t="str">
        <f t="shared" si="225"/>
        <v>EX</v>
      </c>
      <c r="AB1097" s="146">
        <f t="shared" si="227"/>
        <v>0</v>
      </c>
      <c r="AC1097" t="str">
        <f t="shared" si="218"/>
        <v>EX</v>
      </c>
      <c r="AD1097" s="74">
        <f t="shared" si="219"/>
        <v>500</v>
      </c>
      <c r="AE1097" s="74">
        <f t="shared" si="224"/>
        <v>500</v>
      </c>
      <c r="AF1097">
        <v>1</v>
      </c>
      <c r="AG1097">
        <v>0</v>
      </c>
      <c r="AH1097" s="74">
        <v>0</v>
      </c>
      <c r="AJ1097" s="74">
        <f t="shared" si="220"/>
        <v>0</v>
      </c>
      <c r="AK1097" s="74">
        <f t="shared" si="226"/>
        <v>500</v>
      </c>
      <c r="AL1097" t="str">
        <f t="shared" si="221"/>
        <v>N</v>
      </c>
      <c r="AN1097" t="s">
        <v>80</v>
      </c>
      <c r="AO1097" t="s">
        <v>79</v>
      </c>
      <c r="AP1097" t="str">
        <f t="shared" si="222"/>
        <v>92</v>
      </c>
      <c r="AQ1097" s="145" t="s">
        <v>1826</v>
      </c>
      <c r="AR1097" t="str">
        <f t="shared" si="223"/>
        <v>1-Adjusted Base Budget</v>
      </c>
      <c r="AS1097" s="145" t="s">
        <v>1827</v>
      </c>
      <c r="AT1097" t="s">
        <v>213</v>
      </c>
      <c r="AV1097" t="str">
        <f t="shared" si="217"/>
        <v>VPPF</v>
      </c>
      <c r="AW1097" t="str">
        <f t="shared" si="228"/>
        <v>VP AND CHIEF FINANCIAL OFFICER</v>
      </c>
    </row>
    <row r="1098" spans="1:49">
      <c r="A1098" s="59">
        <v>2018</v>
      </c>
      <c r="B1098" t="s">
        <v>137</v>
      </c>
      <c r="C1098" t="s">
        <v>858</v>
      </c>
      <c r="D1098" t="s">
        <v>859</v>
      </c>
      <c r="E1098" t="s">
        <v>860</v>
      </c>
      <c r="F1098" t="s">
        <v>228</v>
      </c>
      <c r="H1098" t="s">
        <v>863</v>
      </c>
      <c r="I1098" s="170" t="s">
        <v>78</v>
      </c>
      <c r="J1098" t="s">
        <v>79</v>
      </c>
      <c r="K1098" t="s">
        <v>214</v>
      </c>
      <c r="L1098" t="s">
        <v>638</v>
      </c>
      <c r="M1098" t="s">
        <v>639</v>
      </c>
      <c r="N1098" t="s">
        <v>217</v>
      </c>
      <c r="O1098" t="s">
        <v>263</v>
      </c>
      <c r="P1098" t="s">
        <v>379</v>
      </c>
      <c r="Q1098" t="s">
        <v>379</v>
      </c>
      <c r="R1098" t="s">
        <v>380</v>
      </c>
      <c r="S1098" t="s">
        <v>264</v>
      </c>
      <c r="T1098" t="s">
        <v>265</v>
      </c>
      <c r="U1098" s="61" t="s">
        <v>266</v>
      </c>
      <c r="V1098" t="s">
        <v>249</v>
      </c>
      <c r="W1098" t="s">
        <v>263</v>
      </c>
      <c r="X1098" s="59">
        <v>24742</v>
      </c>
      <c r="Y1098" s="59">
        <v>24742</v>
      </c>
      <c r="AA1098" s="146" t="str">
        <f t="shared" si="225"/>
        <v>EX</v>
      </c>
      <c r="AB1098" s="146">
        <f t="shared" si="227"/>
        <v>0</v>
      </c>
      <c r="AC1098" t="str">
        <f t="shared" si="218"/>
        <v>EX</v>
      </c>
      <c r="AD1098" s="74">
        <f t="shared" si="219"/>
        <v>24742</v>
      </c>
      <c r="AE1098" s="74">
        <f t="shared" si="224"/>
        <v>24742</v>
      </c>
      <c r="AF1098">
        <v>1</v>
      </c>
      <c r="AG1098">
        <v>0</v>
      </c>
      <c r="AH1098" s="74">
        <v>0</v>
      </c>
      <c r="AJ1098" s="74">
        <f t="shared" si="220"/>
        <v>0</v>
      </c>
      <c r="AK1098" s="74">
        <f t="shared" si="226"/>
        <v>24742</v>
      </c>
      <c r="AL1098" t="str">
        <f t="shared" si="221"/>
        <v>N</v>
      </c>
      <c r="AN1098" t="s">
        <v>80</v>
      </c>
      <c r="AO1098" t="s">
        <v>79</v>
      </c>
      <c r="AP1098" t="str">
        <f t="shared" si="222"/>
        <v>92</v>
      </c>
      <c r="AQ1098" s="145" t="s">
        <v>1826</v>
      </c>
      <c r="AR1098" t="str">
        <f t="shared" si="223"/>
        <v>1-Adjusted Base Budget</v>
      </c>
      <c r="AS1098" s="145" t="s">
        <v>1827</v>
      </c>
      <c r="AT1098" t="s">
        <v>213</v>
      </c>
      <c r="AV1098" t="str">
        <f t="shared" si="217"/>
        <v>VPPF</v>
      </c>
      <c r="AW1098" t="str">
        <f t="shared" si="228"/>
        <v>VP AND CHIEF FINANCIAL OFFICER</v>
      </c>
    </row>
    <row r="1099" spans="1:49">
      <c r="A1099" s="59">
        <v>2018</v>
      </c>
      <c r="B1099" t="s">
        <v>137</v>
      </c>
      <c r="C1099" t="s">
        <v>858</v>
      </c>
      <c r="D1099" t="s">
        <v>859</v>
      </c>
      <c r="E1099" t="s">
        <v>860</v>
      </c>
      <c r="F1099" t="s">
        <v>228</v>
      </c>
      <c r="H1099" t="s">
        <v>863</v>
      </c>
      <c r="I1099" s="170" t="s">
        <v>78</v>
      </c>
      <c r="J1099" t="s">
        <v>79</v>
      </c>
      <c r="K1099" t="s">
        <v>214</v>
      </c>
      <c r="L1099" t="s">
        <v>529</v>
      </c>
      <c r="M1099" t="s">
        <v>530</v>
      </c>
      <c r="N1099" t="s">
        <v>217</v>
      </c>
      <c r="O1099" t="s">
        <v>263</v>
      </c>
      <c r="P1099" t="s">
        <v>393</v>
      </c>
      <c r="Q1099" t="s">
        <v>394</v>
      </c>
      <c r="R1099" t="s">
        <v>395</v>
      </c>
      <c r="S1099" t="s">
        <v>264</v>
      </c>
      <c r="T1099" t="s">
        <v>265</v>
      </c>
      <c r="U1099" s="61" t="s">
        <v>266</v>
      </c>
      <c r="V1099" t="s">
        <v>249</v>
      </c>
      <c r="W1099" t="s">
        <v>263</v>
      </c>
      <c r="X1099" s="59">
        <v>54000</v>
      </c>
      <c r="Y1099" s="59">
        <v>54000</v>
      </c>
      <c r="AA1099" s="146" t="str">
        <f t="shared" si="225"/>
        <v>EX</v>
      </c>
      <c r="AB1099" s="146">
        <f t="shared" si="227"/>
        <v>0</v>
      </c>
      <c r="AC1099" t="str">
        <f t="shared" si="218"/>
        <v>EX</v>
      </c>
      <c r="AD1099" s="74">
        <f t="shared" si="219"/>
        <v>54000</v>
      </c>
      <c r="AE1099" s="74">
        <f t="shared" si="224"/>
        <v>54000</v>
      </c>
      <c r="AF1099">
        <v>1</v>
      </c>
      <c r="AG1099">
        <v>0</v>
      </c>
      <c r="AH1099" s="74">
        <v>0</v>
      </c>
      <c r="AJ1099" s="74">
        <f t="shared" si="220"/>
        <v>0</v>
      </c>
      <c r="AK1099" s="74">
        <f t="shared" si="226"/>
        <v>54000</v>
      </c>
      <c r="AL1099" t="str">
        <f t="shared" si="221"/>
        <v>N</v>
      </c>
      <c r="AN1099" t="s">
        <v>80</v>
      </c>
      <c r="AO1099" t="s">
        <v>79</v>
      </c>
      <c r="AP1099" t="str">
        <f t="shared" si="222"/>
        <v>92</v>
      </c>
      <c r="AQ1099" s="145" t="s">
        <v>1826</v>
      </c>
      <c r="AR1099" t="str">
        <f t="shared" si="223"/>
        <v>1-Adjusted Base Budget</v>
      </c>
      <c r="AS1099" s="145" t="s">
        <v>1827</v>
      </c>
      <c r="AT1099" t="s">
        <v>213</v>
      </c>
      <c r="AV1099" t="str">
        <f t="shared" si="217"/>
        <v>VPPF</v>
      </c>
      <c r="AW1099" t="str">
        <f t="shared" si="228"/>
        <v>VP AND CHIEF FINANCIAL OFFICER</v>
      </c>
    </row>
    <row r="1100" spans="1:49">
      <c r="A1100" s="59">
        <v>2018</v>
      </c>
      <c r="B1100" t="s">
        <v>137</v>
      </c>
      <c r="C1100" t="s">
        <v>858</v>
      </c>
      <c r="D1100" t="s">
        <v>859</v>
      </c>
      <c r="E1100" t="s">
        <v>860</v>
      </c>
      <c r="F1100" t="s">
        <v>861</v>
      </c>
      <c r="G1100" t="s">
        <v>862</v>
      </c>
      <c r="H1100" t="s">
        <v>863</v>
      </c>
      <c r="I1100" s="170" t="s">
        <v>78</v>
      </c>
      <c r="J1100" t="s">
        <v>79</v>
      </c>
      <c r="K1100" t="s">
        <v>214</v>
      </c>
      <c r="L1100" t="s">
        <v>531</v>
      </c>
      <c r="M1100" t="s">
        <v>532</v>
      </c>
      <c r="N1100" t="s">
        <v>217</v>
      </c>
      <c r="O1100" t="s">
        <v>263</v>
      </c>
      <c r="P1100" t="s">
        <v>533</v>
      </c>
      <c r="Q1100" t="s">
        <v>534</v>
      </c>
      <c r="R1100" t="s">
        <v>535</v>
      </c>
      <c r="S1100" t="s">
        <v>264</v>
      </c>
      <c r="T1100" t="s">
        <v>265</v>
      </c>
      <c r="U1100" s="61" t="s">
        <v>266</v>
      </c>
      <c r="V1100" t="s">
        <v>249</v>
      </c>
      <c r="W1100" t="s">
        <v>263</v>
      </c>
      <c r="X1100" s="59">
        <v>500</v>
      </c>
      <c r="Y1100" s="59">
        <v>500</v>
      </c>
      <c r="AA1100" s="146" t="str">
        <f t="shared" si="225"/>
        <v>EX</v>
      </c>
      <c r="AB1100" s="146">
        <f t="shared" si="227"/>
        <v>0</v>
      </c>
      <c r="AC1100" t="str">
        <f t="shared" si="218"/>
        <v>EX</v>
      </c>
      <c r="AD1100" s="74">
        <f t="shared" si="219"/>
        <v>500</v>
      </c>
      <c r="AE1100" s="74">
        <f t="shared" si="224"/>
        <v>500</v>
      </c>
      <c r="AF1100">
        <v>1</v>
      </c>
      <c r="AG1100">
        <v>0</v>
      </c>
      <c r="AH1100" s="74">
        <v>0</v>
      </c>
      <c r="AJ1100" s="74">
        <f t="shared" si="220"/>
        <v>0</v>
      </c>
      <c r="AK1100" s="74">
        <f t="shared" si="226"/>
        <v>500</v>
      </c>
      <c r="AL1100" t="str">
        <f t="shared" si="221"/>
        <v>N</v>
      </c>
      <c r="AN1100" t="s">
        <v>80</v>
      </c>
      <c r="AO1100" t="s">
        <v>79</v>
      </c>
      <c r="AP1100" t="str">
        <f t="shared" si="222"/>
        <v>92</v>
      </c>
      <c r="AQ1100" s="145" t="s">
        <v>1826</v>
      </c>
      <c r="AR1100" t="str">
        <f t="shared" si="223"/>
        <v>1-Adjusted Base Budget</v>
      </c>
      <c r="AS1100" s="145" t="s">
        <v>1827</v>
      </c>
      <c r="AT1100" t="s">
        <v>213</v>
      </c>
      <c r="AV1100" t="str">
        <f t="shared" ref="AV1100:AV1163" si="229">IF(AND($AN1100="UAVP",$Z1100="OE"),$AN1100 &amp; "-OE",IF(AND($AN1100="VPIT",OR($Z1100="SS",$Z1100="IT")),$AN1100 &amp; "-SS",$AN1100))</f>
        <v>VPPF</v>
      </c>
      <c r="AW1100" t="str">
        <f t="shared" si="228"/>
        <v>VP AND CHIEF FINANCIAL OFFICER</v>
      </c>
    </row>
    <row r="1101" spans="1:49">
      <c r="A1101" s="59">
        <v>2018</v>
      </c>
      <c r="B1101" t="s">
        <v>137</v>
      </c>
      <c r="C1101" t="s">
        <v>858</v>
      </c>
      <c r="D1101" t="s">
        <v>859</v>
      </c>
      <c r="E1101" t="s">
        <v>860</v>
      </c>
      <c r="F1101" t="s">
        <v>228</v>
      </c>
      <c r="H1101" t="s">
        <v>863</v>
      </c>
      <c r="I1101" s="170" t="s">
        <v>78</v>
      </c>
      <c r="J1101" t="s">
        <v>79</v>
      </c>
      <c r="K1101" t="s">
        <v>214</v>
      </c>
      <c r="L1101" t="s">
        <v>540</v>
      </c>
      <c r="M1101" t="s">
        <v>541</v>
      </c>
      <c r="N1101" t="s">
        <v>217</v>
      </c>
      <c r="O1101" t="s">
        <v>263</v>
      </c>
      <c r="P1101" t="s">
        <v>533</v>
      </c>
      <c r="Q1101" t="s">
        <v>534</v>
      </c>
      <c r="R1101" t="s">
        <v>535</v>
      </c>
      <c r="S1101" t="s">
        <v>264</v>
      </c>
      <c r="T1101" t="s">
        <v>265</v>
      </c>
      <c r="U1101" s="61" t="s">
        <v>266</v>
      </c>
      <c r="V1101" t="s">
        <v>249</v>
      </c>
      <c r="W1101" t="s">
        <v>263</v>
      </c>
      <c r="X1101" s="59">
        <v>700</v>
      </c>
      <c r="Y1101" s="59">
        <v>700</v>
      </c>
      <c r="AA1101" s="146" t="str">
        <f t="shared" si="225"/>
        <v>EX</v>
      </c>
      <c r="AB1101" s="146">
        <f t="shared" si="227"/>
        <v>0</v>
      </c>
      <c r="AC1101" t="str">
        <f t="shared" si="218"/>
        <v>EX</v>
      </c>
      <c r="AD1101" s="74">
        <f t="shared" si="219"/>
        <v>700</v>
      </c>
      <c r="AE1101" s="74">
        <f t="shared" si="224"/>
        <v>700</v>
      </c>
      <c r="AF1101">
        <v>1</v>
      </c>
      <c r="AG1101">
        <v>0</v>
      </c>
      <c r="AH1101" s="74">
        <v>0</v>
      </c>
      <c r="AJ1101" s="74">
        <f t="shared" si="220"/>
        <v>0</v>
      </c>
      <c r="AK1101" s="74">
        <f t="shared" si="226"/>
        <v>700</v>
      </c>
      <c r="AL1101" t="str">
        <f t="shared" si="221"/>
        <v>N</v>
      </c>
      <c r="AN1101" t="s">
        <v>80</v>
      </c>
      <c r="AO1101" t="s">
        <v>79</v>
      </c>
      <c r="AP1101" t="str">
        <f t="shared" si="222"/>
        <v>92</v>
      </c>
      <c r="AQ1101" s="145" t="s">
        <v>1826</v>
      </c>
      <c r="AR1101" t="str">
        <f t="shared" si="223"/>
        <v>1-Adjusted Base Budget</v>
      </c>
      <c r="AS1101" s="145" t="s">
        <v>1827</v>
      </c>
      <c r="AT1101" t="s">
        <v>213</v>
      </c>
      <c r="AV1101" t="str">
        <f t="shared" si="229"/>
        <v>VPPF</v>
      </c>
      <c r="AW1101" t="str">
        <f t="shared" si="228"/>
        <v>VP AND CHIEF FINANCIAL OFFICER</v>
      </c>
    </row>
    <row r="1102" spans="1:49">
      <c r="A1102" s="59">
        <v>2018</v>
      </c>
      <c r="B1102" t="s">
        <v>137</v>
      </c>
      <c r="C1102" t="s">
        <v>858</v>
      </c>
      <c r="D1102" t="s">
        <v>859</v>
      </c>
      <c r="E1102" t="s">
        <v>860</v>
      </c>
      <c r="F1102" t="s">
        <v>866</v>
      </c>
      <c r="G1102" t="s">
        <v>867</v>
      </c>
      <c r="H1102" t="s">
        <v>863</v>
      </c>
      <c r="I1102" s="170" t="s">
        <v>78</v>
      </c>
      <c r="J1102" t="s">
        <v>79</v>
      </c>
      <c r="K1102" t="s">
        <v>214</v>
      </c>
      <c r="L1102" t="s">
        <v>540</v>
      </c>
      <c r="M1102" t="s">
        <v>541</v>
      </c>
      <c r="N1102" t="s">
        <v>217</v>
      </c>
      <c r="O1102" t="s">
        <v>263</v>
      </c>
      <c r="P1102" t="s">
        <v>533</v>
      </c>
      <c r="Q1102" t="s">
        <v>534</v>
      </c>
      <c r="R1102" t="s">
        <v>535</v>
      </c>
      <c r="S1102" t="s">
        <v>264</v>
      </c>
      <c r="T1102" t="s">
        <v>265</v>
      </c>
      <c r="U1102" s="61" t="s">
        <v>266</v>
      </c>
      <c r="V1102" t="s">
        <v>249</v>
      </c>
      <c r="W1102" t="s">
        <v>263</v>
      </c>
      <c r="X1102" s="59">
        <v>579</v>
      </c>
      <c r="Y1102" s="59">
        <v>579</v>
      </c>
      <c r="AA1102" s="146" t="str">
        <f t="shared" si="225"/>
        <v>EX</v>
      </c>
      <c r="AB1102" s="146">
        <f t="shared" si="227"/>
        <v>0</v>
      </c>
      <c r="AC1102" t="str">
        <f t="shared" si="218"/>
        <v>EX</v>
      </c>
      <c r="AD1102" s="74">
        <f t="shared" si="219"/>
        <v>579</v>
      </c>
      <c r="AE1102" s="74">
        <f t="shared" si="224"/>
        <v>579</v>
      </c>
      <c r="AF1102">
        <v>1</v>
      </c>
      <c r="AG1102">
        <v>0</v>
      </c>
      <c r="AH1102" s="74">
        <v>0</v>
      </c>
      <c r="AJ1102" s="74">
        <f t="shared" si="220"/>
        <v>0</v>
      </c>
      <c r="AK1102" s="74">
        <f t="shared" si="226"/>
        <v>579</v>
      </c>
      <c r="AL1102" t="str">
        <f t="shared" si="221"/>
        <v>N</v>
      </c>
      <c r="AN1102" t="s">
        <v>80</v>
      </c>
      <c r="AO1102" t="s">
        <v>79</v>
      </c>
      <c r="AP1102" t="str">
        <f t="shared" si="222"/>
        <v>92</v>
      </c>
      <c r="AQ1102" s="145" t="s">
        <v>1826</v>
      </c>
      <c r="AR1102" t="str">
        <f t="shared" si="223"/>
        <v>1-Adjusted Base Budget</v>
      </c>
      <c r="AS1102" s="145" t="s">
        <v>1827</v>
      </c>
      <c r="AT1102" t="s">
        <v>213</v>
      </c>
      <c r="AV1102" t="str">
        <f t="shared" si="229"/>
        <v>VPPF</v>
      </c>
      <c r="AW1102" t="str">
        <f t="shared" si="228"/>
        <v>VP AND CHIEF FINANCIAL OFFICER</v>
      </c>
    </row>
    <row r="1103" spans="1:49">
      <c r="A1103" s="59">
        <v>2018</v>
      </c>
      <c r="B1103" t="s">
        <v>137</v>
      </c>
      <c r="C1103" t="s">
        <v>858</v>
      </c>
      <c r="D1103" t="s">
        <v>859</v>
      </c>
      <c r="E1103" t="s">
        <v>860</v>
      </c>
      <c r="F1103" t="s">
        <v>861</v>
      </c>
      <c r="G1103" t="s">
        <v>862</v>
      </c>
      <c r="H1103" t="s">
        <v>863</v>
      </c>
      <c r="I1103" s="170" t="s">
        <v>78</v>
      </c>
      <c r="J1103" t="s">
        <v>79</v>
      </c>
      <c r="K1103" t="s">
        <v>214</v>
      </c>
      <c r="L1103" t="s">
        <v>398</v>
      </c>
      <c r="M1103" t="s">
        <v>399</v>
      </c>
      <c r="N1103" t="s">
        <v>217</v>
      </c>
      <c r="O1103" t="s">
        <v>263</v>
      </c>
      <c r="P1103" t="s">
        <v>352</v>
      </c>
      <c r="Q1103" t="s">
        <v>353</v>
      </c>
      <c r="R1103" t="s">
        <v>354</v>
      </c>
      <c r="S1103" t="s">
        <v>264</v>
      </c>
      <c r="T1103" t="s">
        <v>265</v>
      </c>
      <c r="U1103" s="61" t="s">
        <v>266</v>
      </c>
      <c r="V1103" t="s">
        <v>249</v>
      </c>
      <c r="W1103" t="s">
        <v>263</v>
      </c>
      <c r="X1103" s="59">
        <v>2500</v>
      </c>
      <c r="Y1103" s="59">
        <v>2500</v>
      </c>
      <c r="AA1103" s="146" t="str">
        <f t="shared" si="225"/>
        <v>EX</v>
      </c>
      <c r="AB1103" s="146">
        <f t="shared" si="227"/>
        <v>0</v>
      </c>
      <c r="AC1103" t="str">
        <f t="shared" si="218"/>
        <v>EX</v>
      </c>
      <c r="AD1103" s="74">
        <f t="shared" si="219"/>
        <v>2500</v>
      </c>
      <c r="AE1103" s="74">
        <f t="shared" si="224"/>
        <v>2500</v>
      </c>
      <c r="AF1103">
        <v>1</v>
      </c>
      <c r="AG1103">
        <v>0</v>
      </c>
      <c r="AH1103" s="74">
        <v>0</v>
      </c>
      <c r="AJ1103" s="74">
        <f t="shared" si="220"/>
        <v>0</v>
      </c>
      <c r="AK1103" s="74">
        <f t="shared" si="226"/>
        <v>2500</v>
      </c>
      <c r="AL1103" t="str">
        <f t="shared" si="221"/>
        <v>N</v>
      </c>
      <c r="AN1103" t="s">
        <v>80</v>
      </c>
      <c r="AO1103" t="s">
        <v>79</v>
      </c>
      <c r="AP1103" t="str">
        <f t="shared" si="222"/>
        <v>92</v>
      </c>
      <c r="AQ1103" s="145" t="s">
        <v>1826</v>
      </c>
      <c r="AR1103" t="str">
        <f t="shared" si="223"/>
        <v>1-Adjusted Base Budget</v>
      </c>
      <c r="AS1103" s="145" t="s">
        <v>1827</v>
      </c>
      <c r="AT1103" t="s">
        <v>213</v>
      </c>
      <c r="AV1103" t="str">
        <f t="shared" si="229"/>
        <v>VPPF</v>
      </c>
      <c r="AW1103" t="str">
        <f t="shared" si="228"/>
        <v>VP AND CHIEF FINANCIAL OFFICER</v>
      </c>
    </row>
    <row r="1104" spans="1:49">
      <c r="A1104" s="59">
        <v>2018</v>
      </c>
      <c r="B1104" t="s">
        <v>137</v>
      </c>
      <c r="C1104" t="s">
        <v>858</v>
      </c>
      <c r="D1104" t="s">
        <v>859</v>
      </c>
      <c r="E1104" t="s">
        <v>860</v>
      </c>
      <c r="F1104" t="s">
        <v>864</v>
      </c>
      <c r="G1104" t="s">
        <v>865</v>
      </c>
      <c r="H1104" t="s">
        <v>863</v>
      </c>
      <c r="I1104" s="170" t="s">
        <v>78</v>
      </c>
      <c r="J1104" t="s">
        <v>79</v>
      </c>
      <c r="K1104" t="s">
        <v>214</v>
      </c>
      <c r="L1104" t="s">
        <v>398</v>
      </c>
      <c r="M1104" t="s">
        <v>399</v>
      </c>
      <c r="N1104" t="s">
        <v>217</v>
      </c>
      <c r="O1104" t="s">
        <v>263</v>
      </c>
      <c r="P1104" t="s">
        <v>352</v>
      </c>
      <c r="Q1104" t="s">
        <v>353</v>
      </c>
      <c r="R1104" t="s">
        <v>354</v>
      </c>
      <c r="S1104" t="s">
        <v>264</v>
      </c>
      <c r="T1104" t="s">
        <v>265</v>
      </c>
      <c r="U1104" s="61" t="s">
        <v>266</v>
      </c>
      <c r="V1104" t="s">
        <v>249</v>
      </c>
      <c r="W1104" t="s">
        <v>263</v>
      </c>
      <c r="X1104" s="59">
        <v>5150</v>
      </c>
      <c r="Y1104" s="59">
        <v>5150</v>
      </c>
      <c r="AA1104" s="146" t="str">
        <f t="shared" si="225"/>
        <v>EX</v>
      </c>
      <c r="AB1104" s="146">
        <f t="shared" si="227"/>
        <v>0</v>
      </c>
      <c r="AC1104" t="str">
        <f t="shared" si="218"/>
        <v>EX</v>
      </c>
      <c r="AD1104" s="74">
        <f t="shared" si="219"/>
        <v>5150</v>
      </c>
      <c r="AE1104" s="74">
        <f t="shared" si="224"/>
        <v>5150</v>
      </c>
      <c r="AF1104">
        <v>1</v>
      </c>
      <c r="AG1104">
        <v>0</v>
      </c>
      <c r="AH1104" s="74">
        <v>0</v>
      </c>
      <c r="AJ1104" s="74">
        <f t="shared" si="220"/>
        <v>0</v>
      </c>
      <c r="AK1104" s="74">
        <f t="shared" si="226"/>
        <v>5150</v>
      </c>
      <c r="AL1104" t="str">
        <f t="shared" si="221"/>
        <v>N</v>
      </c>
      <c r="AN1104" t="s">
        <v>80</v>
      </c>
      <c r="AO1104" t="s">
        <v>79</v>
      </c>
      <c r="AP1104" t="str">
        <f t="shared" si="222"/>
        <v>92</v>
      </c>
      <c r="AQ1104" s="145" t="s">
        <v>1826</v>
      </c>
      <c r="AR1104" t="str">
        <f t="shared" si="223"/>
        <v>1-Adjusted Base Budget</v>
      </c>
      <c r="AS1104" s="145" t="s">
        <v>1827</v>
      </c>
      <c r="AT1104" t="s">
        <v>213</v>
      </c>
      <c r="AV1104" t="str">
        <f t="shared" si="229"/>
        <v>VPPF</v>
      </c>
      <c r="AW1104" t="str">
        <f t="shared" si="228"/>
        <v>VP AND CHIEF FINANCIAL OFFICER</v>
      </c>
    </row>
    <row r="1105" spans="1:49">
      <c r="A1105" s="59">
        <v>2018</v>
      </c>
      <c r="B1105" t="s">
        <v>137</v>
      </c>
      <c r="C1105" t="s">
        <v>858</v>
      </c>
      <c r="D1105" t="s">
        <v>859</v>
      </c>
      <c r="E1105" t="s">
        <v>860</v>
      </c>
      <c r="F1105" t="s">
        <v>864</v>
      </c>
      <c r="G1105" t="s">
        <v>865</v>
      </c>
      <c r="H1105" t="s">
        <v>863</v>
      </c>
      <c r="I1105" s="170" t="s">
        <v>78</v>
      </c>
      <c r="J1105" t="s">
        <v>79</v>
      </c>
      <c r="K1105" t="s">
        <v>214</v>
      </c>
      <c r="L1105" t="s">
        <v>400</v>
      </c>
      <c r="M1105" t="s">
        <v>401</v>
      </c>
      <c r="N1105" t="s">
        <v>217</v>
      </c>
      <c r="O1105" t="s">
        <v>263</v>
      </c>
      <c r="P1105" t="s">
        <v>357</v>
      </c>
      <c r="Q1105" t="s">
        <v>358</v>
      </c>
      <c r="R1105" t="s">
        <v>359</v>
      </c>
      <c r="S1105" t="s">
        <v>264</v>
      </c>
      <c r="T1105" t="s">
        <v>265</v>
      </c>
      <c r="U1105" s="61" t="s">
        <v>266</v>
      </c>
      <c r="V1105" t="s">
        <v>249</v>
      </c>
      <c r="W1105" t="s">
        <v>263</v>
      </c>
      <c r="X1105" s="59">
        <v>3000</v>
      </c>
      <c r="Y1105" s="59">
        <v>3000</v>
      </c>
      <c r="AA1105" s="146" t="str">
        <f t="shared" si="225"/>
        <v>EX</v>
      </c>
      <c r="AB1105" s="146">
        <f t="shared" si="227"/>
        <v>0</v>
      </c>
      <c r="AC1105" t="str">
        <f t="shared" si="218"/>
        <v>EX</v>
      </c>
      <c r="AD1105" s="74">
        <f t="shared" si="219"/>
        <v>3000</v>
      </c>
      <c r="AE1105" s="74">
        <f t="shared" si="224"/>
        <v>3000</v>
      </c>
      <c r="AF1105">
        <v>1</v>
      </c>
      <c r="AG1105">
        <v>0</v>
      </c>
      <c r="AH1105" s="74">
        <v>0</v>
      </c>
      <c r="AJ1105" s="74">
        <f t="shared" si="220"/>
        <v>0</v>
      </c>
      <c r="AK1105" s="74">
        <f t="shared" si="226"/>
        <v>3000</v>
      </c>
      <c r="AL1105" t="str">
        <f t="shared" si="221"/>
        <v>N</v>
      </c>
      <c r="AN1105" t="s">
        <v>80</v>
      </c>
      <c r="AO1105" t="s">
        <v>79</v>
      </c>
      <c r="AP1105" t="str">
        <f t="shared" si="222"/>
        <v>92</v>
      </c>
      <c r="AQ1105" s="145" t="s">
        <v>1826</v>
      </c>
      <c r="AR1105" t="str">
        <f t="shared" si="223"/>
        <v>1-Adjusted Base Budget</v>
      </c>
      <c r="AS1105" s="145" t="s">
        <v>1827</v>
      </c>
      <c r="AT1105" t="s">
        <v>213</v>
      </c>
      <c r="AV1105" t="str">
        <f t="shared" si="229"/>
        <v>VPPF</v>
      </c>
      <c r="AW1105" t="str">
        <f t="shared" si="228"/>
        <v>VP AND CHIEF FINANCIAL OFFICER</v>
      </c>
    </row>
    <row r="1106" spans="1:49">
      <c r="A1106" s="59">
        <v>2018</v>
      </c>
      <c r="B1106" t="s">
        <v>137</v>
      </c>
      <c r="C1106" t="s">
        <v>858</v>
      </c>
      <c r="D1106" t="s">
        <v>859</v>
      </c>
      <c r="E1106" t="s">
        <v>860</v>
      </c>
      <c r="F1106" t="s">
        <v>228</v>
      </c>
      <c r="H1106" t="s">
        <v>863</v>
      </c>
      <c r="I1106" s="170" t="s">
        <v>78</v>
      </c>
      <c r="J1106" t="s">
        <v>79</v>
      </c>
      <c r="K1106" t="s">
        <v>214</v>
      </c>
      <c r="L1106" t="s">
        <v>546</v>
      </c>
      <c r="M1106" t="s">
        <v>547</v>
      </c>
      <c r="N1106" t="s">
        <v>217</v>
      </c>
      <c r="O1106" t="s">
        <v>263</v>
      </c>
      <c r="P1106" t="s">
        <v>379</v>
      </c>
      <c r="Q1106" t="s">
        <v>379</v>
      </c>
      <c r="R1106" t="s">
        <v>380</v>
      </c>
      <c r="S1106" t="s">
        <v>264</v>
      </c>
      <c r="T1106" t="s">
        <v>265</v>
      </c>
      <c r="U1106" s="61" t="s">
        <v>266</v>
      </c>
      <c r="V1106" t="s">
        <v>249</v>
      </c>
      <c r="W1106" t="s">
        <v>263</v>
      </c>
      <c r="X1106" s="59">
        <v>200</v>
      </c>
      <c r="Y1106" s="59">
        <v>200</v>
      </c>
      <c r="AA1106" s="146" t="str">
        <f t="shared" si="225"/>
        <v>EX</v>
      </c>
      <c r="AB1106" s="146">
        <f t="shared" si="227"/>
        <v>0</v>
      </c>
      <c r="AC1106" t="str">
        <f t="shared" si="218"/>
        <v>EX</v>
      </c>
      <c r="AD1106" s="74">
        <f t="shared" si="219"/>
        <v>200</v>
      </c>
      <c r="AE1106" s="74">
        <f t="shared" si="224"/>
        <v>200</v>
      </c>
      <c r="AF1106">
        <v>1</v>
      </c>
      <c r="AG1106">
        <v>0</v>
      </c>
      <c r="AH1106" s="74">
        <v>0</v>
      </c>
      <c r="AJ1106" s="74">
        <f t="shared" si="220"/>
        <v>0</v>
      </c>
      <c r="AK1106" s="74">
        <f t="shared" si="226"/>
        <v>200</v>
      </c>
      <c r="AL1106" t="str">
        <f t="shared" si="221"/>
        <v>N</v>
      </c>
      <c r="AN1106" t="s">
        <v>80</v>
      </c>
      <c r="AO1106" t="s">
        <v>79</v>
      </c>
      <c r="AP1106" t="str">
        <f t="shared" si="222"/>
        <v>92</v>
      </c>
      <c r="AQ1106" s="145" t="s">
        <v>1826</v>
      </c>
      <c r="AR1106" t="str">
        <f t="shared" si="223"/>
        <v>1-Adjusted Base Budget</v>
      </c>
      <c r="AS1106" s="145" t="s">
        <v>1827</v>
      </c>
      <c r="AT1106" t="s">
        <v>213</v>
      </c>
      <c r="AV1106" t="str">
        <f t="shared" si="229"/>
        <v>VPPF</v>
      </c>
      <c r="AW1106" t="str">
        <f t="shared" si="228"/>
        <v>VP AND CHIEF FINANCIAL OFFICER</v>
      </c>
    </row>
    <row r="1107" spans="1:49">
      <c r="A1107" s="59">
        <v>2018</v>
      </c>
      <c r="B1107" t="s">
        <v>137</v>
      </c>
      <c r="C1107" t="s">
        <v>858</v>
      </c>
      <c r="D1107" t="s">
        <v>859</v>
      </c>
      <c r="E1107" t="s">
        <v>860</v>
      </c>
      <c r="F1107" t="s">
        <v>864</v>
      </c>
      <c r="G1107" t="s">
        <v>865</v>
      </c>
      <c r="H1107" t="s">
        <v>863</v>
      </c>
      <c r="I1107" s="170" t="s">
        <v>78</v>
      </c>
      <c r="J1107" t="s">
        <v>79</v>
      </c>
      <c r="K1107" t="s">
        <v>214</v>
      </c>
      <c r="L1107" t="s">
        <v>402</v>
      </c>
      <c r="M1107" t="s">
        <v>403</v>
      </c>
      <c r="N1107" t="s">
        <v>217</v>
      </c>
      <c r="O1107" t="s">
        <v>263</v>
      </c>
      <c r="P1107" t="s">
        <v>357</v>
      </c>
      <c r="Q1107" t="s">
        <v>358</v>
      </c>
      <c r="R1107" t="s">
        <v>359</v>
      </c>
      <c r="S1107" t="s">
        <v>264</v>
      </c>
      <c r="T1107" t="s">
        <v>265</v>
      </c>
      <c r="U1107" s="61" t="s">
        <v>266</v>
      </c>
      <c r="V1107" t="s">
        <v>249</v>
      </c>
      <c r="W1107" t="s">
        <v>263</v>
      </c>
      <c r="X1107" s="59">
        <v>1500</v>
      </c>
      <c r="Y1107" s="59">
        <v>1500</v>
      </c>
      <c r="AA1107" s="146" t="str">
        <f t="shared" si="225"/>
        <v>EX</v>
      </c>
      <c r="AB1107" s="146">
        <f t="shared" si="227"/>
        <v>0</v>
      </c>
      <c r="AC1107" t="str">
        <f t="shared" ref="AC1107:AC1170" si="230">IF(O1107 =AA1107,W1107,"Allot/Xfer IN")</f>
        <v>EX</v>
      </c>
      <c r="AD1107" s="74">
        <f t="shared" ref="AD1107:AD1170" si="231">IF(O1107 =AA1107,Y1107,-Y1107)</f>
        <v>1500</v>
      </c>
      <c r="AE1107" s="74">
        <f t="shared" si="224"/>
        <v>1500</v>
      </c>
      <c r="AF1107">
        <v>1</v>
      </c>
      <c r="AG1107">
        <v>0</v>
      </c>
      <c r="AH1107" s="74">
        <v>0</v>
      </c>
      <c r="AJ1107" s="74">
        <f t="shared" ref="AJ1107:AJ1170" si="232">SUM(AG1107:AI1107)</f>
        <v>0</v>
      </c>
      <c r="AK1107" s="74">
        <f t="shared" si="226"/>
        <v>1500</v>
      </c>
      <c r="AL1107" t="str">
        <f t="shared" ref="AL1107:AL1170" si="233">IF(AF1107&lt;&gt;1,"Y","N")</f>
        <v>N</v>
      </c>
      <c r="AN1107" t="s">
        <v>80</v>
      </c>
      <c r="AO1107" t="s">
        <v>79</v>
      </c>
      <c r="AP1107" t="str">
        <f t="shared" ref="AP1107:AP1170" si="234">IF(AL1107 ="Y","99",I1107)</f>
        <v>92</v>
      </c>
      <c r="AQ1107" s="145" t="s">
        <v>1826</v>
      </c>
      <c r="AR1107" t="str">
        <f t="shared" ref="AR1107:AR1170" si="235">IF(AM1107 ="y",AQ1107,IF(AG1107 &lt;&gt;0,"2-Provision for Compensation Incr","1-Adjusted Base Budget"))</f>
        <v>1-Adjusted Base Budget</v>
      </c>
      <c r="AS1107" s="145" t="s">
        <v>1827</v>
      </c>
      <c r="AT1107" t="s">
        <v>213</v>
      </c>
      <c r="AV1107" t="str">
        <f t="shared" si="229"/>
        <v>VPPF</v>
      </c>
      <c r="AW1107" t="str">
        <f t="shared" si="228"/>
        <v>VP AND CHIEF FINANCIAL OFFICER</v>
      </c>
    </row>
    <row r="1108" spans="1:49">
      <c r="A1108" s="59">
        <v>2018</v>
      </c>
      <c r="B1108" t="s">
        <v>137</v>
      </c>
      <c r="C1108" t="s">
        <v>858</v>
      </c>
      <c r="D1108" t="s">
        <v>859</v>
      </c>
      <c r="E1108" t="s">
        <v>860</v>
      </c>
      <c r="F1108" t="s">
        <v>861</v>
      </c>
      <c r="G1108" t="s">
        <v>862</v>
      </c>
      <c r="H1108" t="s">
        <v>863</v>
      </c>
      <c r="I1108" s="170" t="s">
        <v>78</v>
      </c>
      <c r="J1108" t="s">
        <v>79</v>
      </c>
      <c r="K1108" t="s">
        <v>214</v>
      </c>
      <c r="L1108" t="s">
        <v>552</v>
      </c>
      <c r="M1108" t="s">
        <v>553</v>
      </c>
      <c r="N1108" t="s">
        <v>217</v>
      </c>
      <c r="O1108" t="s">
        <v>263</v>
      </c>
      <c r="P1108" t="s">
        <v>379</v>
      </c>
      <c r="Q1108" t="s">
        <v>379</v>
      </c>
      <c r="R1108" t="s">
        <v>380</v>
      </c>
      <c r="S1108" t="s">
        <v>264</v>
      </c>
      <c r="T1108" t="s">
        <v>265</v>
      </c>
      <c r="U1108" s="61" t="s">
        <v>266</v>
      </c>
      <c r="V1108" t="s">
        <v>249</v>
      </c>
      <c r="W1108" t="s">
        <v>263</v>
      </c>
      <c r="X1108" s="59">
        <v>771</v>
      </c>
      <c r="Y1108" s="59">
        <v>771</v>
      </c>
      <c r="AA1108" s="146" t="str">
        <f t="shared" si="225"/>
        <v>EX</v>
      </c>
      <c r="AB1108" s="146">
        <f t="shared" si="227"/>
        <v>0</v>
      </c>
      <c r="AC1108" t="str">
        <f t="shared" si="230"/>
        <v>EX</v>
      </c>
      <c r="AD1108" s="74">
        <f t="shared" si="231"/>
        <v>771</v>
      </c>
      <c r="AE1108" s="74">
        <f t="shared" ref="AE1108:AE1171" si="236">Y1108</f>
        <v>771</v>
      </c>
      <c r="AF1108">
        <v>1</v>
      </c>
      <c r="AG1108">
        <v>0</v>
      </c>
      <c r="AH1108" s="74">
        <v>0</v>
      </c>
      <c r="AJ1108" s="74">
        <f t="shared" si="232"/>
        <v>0</v>
      </c>
      <c r="AK1108" s="74">
        <f t="shared" si="226"/>
        <v>771</v>
      </c>
      <c r="AL1108" t="str">
        <f t="shared" si="233"/>
        <v>N</v>
      </c>
      <c r="AN1108" t="s">
        <v>80</v>
      </c>
      <c r="AO1108" t="s">
        <v>79</v>
      </c>
      <c r="AP1108" t="str">
        <f t="shared" si="234"/>
        <v>92</v>
      </c>
      <c r="AQ1108" s="145" t="s">
        <v>1826</v>
      </c>
      <c r="AR1108" t="str">
        <f t="shared" si="235"/>
        <v>1-Adjusted Base Budget</v>
      </c>
      <c r="AS1108" s="145" t="s">
        <v>1827</v>
      </c>
      <c r="AT1108" t="s">
        <v>213</v>
      </c>
      <c r="AV1108" t="str">
        <f t="shared" si="229"/>
        <v>VPPF</v>
      </c>
      <c r="AW1108" t="str">
        <f t="shared" si="228"/>
        <v>VP AND CHIEF FINANCIAL OFFICER</v>
      </c>
    </row>
    <row r="1109" spans="1:49">
      <c r="A1109" s="59">
        <v>2018</v>
      </c>
      <c r="B1109" t="s">
        <v>137</v>
      </c>
      <c r="C1109" t="s">
        <v>858</v>
      </c>
      <c r="D1109" t="s">
        <v>859</v>
      </c>
      <c r="E1109" t="s">
        <v>860</v>
      </c>
      <c r="F1109" t="s">
        <v>228</v>
      </c>
      <c r="H1109" t="s">
        <v>863</v>
      </c>
      <c r="I1109" s="170" t="s">
        <v>78</v>
      </c>
      <c r="J1109" t="s">
        <v>79</v>
      </c>
      <c r="K1109" t="s">
        <v>214</v>
      </c>
      <c r="L1109" t="s">
        <v>704</v>
      </c>
      <c r="M1109" t="s">
        <v>705</v>
      </c>
      <c r="N1109" t="s">
        <v>217</v>
      </c>
      <c r="O1109" t="s">
        <v>263</v>
      </c>
      <c r="P1109" t="s">
        <v>379</v>
      </c>
      <c r="Q1109" t="s">
        <v>379</v>
      </c>
      <c r="R1109" t="s">
        <v>380</v>
      </c>
      <c r="S1109" t="s">
        <v>264</v>
      </c>
      <c r="T1109" t="s">
        <v>265</v>
      </c>
      <c r="U1109" s="61" t="s">
        <v>266</v>
      </c>
      <c r="V1109" t="s">
        <v>249</v>
      </c>
      <c r="W1109" t="s">
        <v>263</v>
      </c>
      <c r="X1109" s="59">
        <v>2000</v>
      </c>
      <c r="Y1109" s="59">
        <v>2000</v>
      </c>
      <c r="AA1109" s="146" t="str">
        <f t="shared" si="225"/>
        <v>EX</v>
      </c>
      <c r="AB1109" s="146">
        <f t="shared" si="227"/>
        <v>0</v>
      </c>
      <c r="AC1109" t="str">
        <f t="shared" si="230"/>
        <v>EX</v>
      </c>
      <c r="AD1109" s="74">
        <f t="shared" si="231"/>
        <v>2000</v>
      </c>
      <c r="AE1109" s="74">
        <f t="shared" si="236"/>
        <v>2000</v>
      </c>
      <c r="AF1109">
        <v>1</v>
      </c>
      <c r="AG1109">
        <v>0</v>
      </c>
      <c r="AH1109" s="74">
        <v>0</v>
      </c>
      <c r="AJ1109" s="74">
        <f t="shared" si="232"/>
        <v>0</v>
      </c>
      <c r="AK1109" s="74">
        <f t="shared" si="226"/>
        <v>2000</v>
      </c>
      <c r="AL1109" t="str">
        <f t="shared" si="233"/>
        <v>N</v>
      </c>
      <c r="AN1109" t="s">
        <v>80</v>
      </c>
      <c r="AO1109" t="s">
        <v>79</v>
      </c>
      <c r="AP1109" t="str">
        <f t="shared" si="234"/>
        <v>92</v>
      </c>
      <c r="AQ1109" s="145" t="s">
        <v>1826</v>
      </c>
      <c r="AR1109" t="str">
        <f t="shared" si="235"/>
        <v>1-Adjusted Base Budget</v>
      </c>
      <c r="AS1109" s="145" t="s">
        <v>1827</v>
      </c>
      <c r="AT1109" t="s">
        <v>213</v>
      </c>
      <c r="AV1109" t="str">
        <f t="shared" si="229"/>
        <v>VPPF</v>
      </c>
      <c r="AW1109" t="str">
        <f t="shared" si="228"/>
        <v>VP AND CHIEF FINANCIAL OFFICER</v>
      </c>
    </row>
    <row r="1110" spans="1:49">
      <c r="A1110" s="59">
        <v>2018</v>
      </c>
      <c r="B1110" t="s">
        <v>137</v>
      </c>
      <c r="C1110" t="s">
        <v>858</v>
      </c>
      <c r="D1110" t="s">
        <v>859</v>
      </c>
      <c r="E1110" t="s">
        <v>860</v>
      </c>
      <c r="F1110" t="s">
        <v>866</v>
      </c>
      <c r="G1110" t="s">
        <v>867</v>
      </c>
      <c r="H1110" t="s">
        <v>863</v>
      </c>
      <c r="I1110" s="170" t="s">
        <v>78</v>
      </c>
      <c r="J1110" t="s">
        <v>79</v>
      </c>
      <c r="K1110" t="s">
        <v>214</v>
      </c>
      <c r="L1110" t="s">
        <v>704</v>
      </c>
      <c r="M1110" t="s">
        <v>705</v>
      </c>
      <c r="N1110" t="s">
        <v>217</v>
      </c>
      <c r="O1110" t="s">
        <v>263</v>
      </c>
      <c r="P1110" t="s">
        <v>379</v>
      </c>
      <c r="Q1110" t="s">
        <v>379</v>
      </c>
      <c r="R1110" t="s">
        <v>380</v>
      </c>
      <c r="S1110" t="s">
        <v>264</v>
      </c>
      <c r="T1110" t="s">
        <v>265</v>
      </c>
      <c r="U1110" s="61" t="s">
        <v>266</v>
      </c>
      <c r="V1110" t="s">
        <v>249</v>
      </c>
      <c r="W1110" t="s">
        <v>263</v>
      </c>
      <c r="X1110" s="59">
        <v>5026</v>
      </c>
      <c r="Y1110" s="59">
        <v>5026</v>
      </c>
      <c r="AA1110" s="146" t="str">
        <f t="shared" si="225"/>
        <v>EX</v>
      </c>
      <c r="AB1110" s="146">
        <f t="shared" si="227"/>
        <v>0</v>
      </c>
      <c r="AC1110" t="str">
        <f t="shared" si="230"/>
        <v>EX</v>
      </c>
      <c r="AD1110" s="74">
        <f t="shared" si="231"/>
        <v>5026</v>
      </c>
      <c r="AE1110" s="74">
        <f t="shared" si="236"/>
        <v>5026</v>
      </c>
      <c r="AF1110">
        <v>1</v>
      </c>
      <c r="AG1110">
        <v>0</v>
      </c>
      <c r="AH1110" s="74">
        <v>0</v>
      </c>
      <c r="AJ1110" s="74">
        <f t="shared" si="232"/>
        <v>0</v>
      </c>
      <c r="AK1110" s="74">
        <f t="shared" si="226"/>
        <v>5026</v>
      </c>
      <c r="AL1110" t="str">
        <f t="shared" si="233"/>
        <v>N</v>
      </c>
      <c r="AN1110" t="s">
        <v>80</v>
      </c>
      <c r="AO1110" t="s">
        <v>79</v>
      </c>
      <c r="AP1110" t="str">
        <f t="shared" si="234"/>
        <v>92</v>
      </c>
      <c r="AQ1110" s="145" t="s">
        <v>1826</v>
      </c>
      <c r="AR1110" t="str">
        <f t="shared" si="235"/>
        <v>1-Adjusted Base Budget</v>
      </c>
      <c r="AS1110" s="145" t="s">
        <v>1827</v>
      </c>
      <c r="AT1110" t="s">
        <v>213</v>
      </c>
      <c r="AV1110" t="str">
        <f t="shared" si="229"/>
        <v>VPPF</v>
      </c>
      <c r="AW1110" t="str">
        <f t="shared" si="228"/>
        <v>VP AND CHIEF FINANCIAL OFFICER</v>
      </c>
    </row>
    <row r="1111" spans="1:49">
      <c r="A1111" s="59">
        <v>2018</v>
      </c>
      <c r="B1111" t="s">
        <v>137</v>
      </c>
      <c r="C1111" t="s">
        <v>858</v>
      </c>
      <c r="D1111" t="s">
        <v>859</v>
      </c>
      <c r="E1111" t="s">
        <v>860</v>
      </c>
      <c r="F1111" t="s">
        <v>868</v>
      </c>
      <c r="G1111" t="s">
        <v>869</v>
      </c>
      <c r="H1111" t="s">
        <v>863</v>
      </c>
      <c r="I1111" s="170" t="s">
        <v>78</v>
      </c>
      <c r="J1111" t="s">
        <v>79</v>
      </c>
      <c r="K1111" t="s">
        <v>214</v>
      </c>
      <c r="L1111" t="s">
        <v>704</v>
      </c>
      <c r="M1111" t="s">
        <v>705</v>
      </c>
      <c r="N1111" t="s">
        <v>217</v>
      </c>
      <c r="O1111" t="s">
        <v>263</v>
      </c>
      <c r="P1111" t="s">
        <v>379</v>
      </c>
      <c r="Q1111" t="s">
        <v>379</v>
      </c>
      <c r="R1111" t="s">
        <v>380</v>
      </c>
      <c r="S1111" t="s">
        <v>264</v>
      </c>
      <c r="T1111" t="s">
        <v>265</v>
      </c>
      <c r="U1111" s="61" t="s">
        <v>266</v>
      </c>
      <c r="V1111" t="s">
        <v>249</v>
      </c>
      <c r="W1111" t="s">
        <v>263</v>
      </c>
      <c r="X1111" s="59">
        <v>1000</v>
      </c>
      <c r="Y1111" s="59">
        <v>1000</v>
      </c>
      <c r="AA1111" s="146" t="str">
        <f t="shared" si="225"/>
        <v>EX</v>
      </c>
      <c r="AB1111" s="146">
        <f t="shared" si="227"/>
        <v>0</v>
      </c>
      <c r="AC1111" t="str">
        <f t="shared" si="230"/>
        <v>EX</v>
      </c>
      <c r="AD1111" s="74">
        <f t="shared" si="231"/>
        <v>1000</v>
      </c>
      <c r="AE1111" s="74">
        <f t="shared" si="236"/>
        <v>1000</v>
      </c>
      <c r="AF1111">
        <v>1</v>
      </c>
      <c r="AG1111">
        <v>0</v>
      </c>
      <c r="AH1111" s="74">
        <v>0</v>
      </c>
      <c r="AJ1111" s="74">
        <f t="shared" si="232"/>
        <v>0</v>
      </c>
      <c r="AK1111" s="74">
        <f t="shared" si="226"/>
        <v>1000</v>
      </c>
      <c r="AL1111" t="str">
        <f t="shared" si="233"/>
        <v>N</v>
      </c>
      <c r="AN1111" t="s">
        <v>80</v>
      </c>
      <c r="AO1111" t="s">
        <v>79</v>
      </c>
      <c r="AP1111" t="str">
        <f t="shared" si="234"/>
        <v>92</v>
      </c>
      <c r="AQ1111" s="145" t="s">
        <v>1826</v>
      </c>
      <c r="AR1111" t="str">
        <f t="shared" si="235"/>
        <v>1-Adjusted Base Budget</v>
      </c>
      <c r="AS1111" s="145" t="s">
        <v>1827</v>
      </c>
      <c r="AT1111" t="s">
        <v>213</v>
      </c>
      <c r="AV1111" t="str">
        <f t="shared" si="229"/>
        <v>VPPF</v>
      </c>
      <c r="AW1111" t="str">
        <f t="shared" si="228"/>
        <v>VP AND CHIEF FINANCIAL OFFICER</v>
      </c>
    </row>
    <row r="1112" spans="1:49">
      <c r="A1112" s="59">
        <v>2018</v>
      </c>
      <c r="B1112" t="s">
        <v>137</v>
      </c>
      <c r="C1112" t="s">
        <v>858</v>
      </c>
      <c r="D1112" t="s">
        <v>859</v>
      </c>
      <c r="E1112" t="s">
        <v>860</v>
      </c>
      <c r="F1112" t="s">
        <v>228</v>
      </c>
      <c r="H1112" t="s">
        <v>863</v>
      </c>
      <c r="I1112" s="170" t="s">
        <v>78</v>
      </c>
      <c r="J1112" t="s">
        <v>79</v>
      </c>
      <c r="K1112" t="s">
        <v>214</v>
      </c>
      <c r="L1112" t="s">
        <v>406</v>
      </c>
      <c r="M1112" t="s">
        <v>407</v>
      </c>
      <c r="N1112" t="s">
        <v>217</v>
      </c>
      <c r="O1112" t="s">
        <v>263</v>
      </c>
      <c r="P1112" t="s">
        <v>379</v>
      </c>
      <c r="Q1112" t="s">
        <v>379</v>
      </c>
      <c r="R1112" t="s">
        <v>380</v>
      </c>
      <c r="S1112" t="s">
        <v>264</v>
      </c>
      <c r="T1112" t="s">
        <v>265</v>
      </c>
      <c r="U1112" s="61" t="s">
        <v>266</v>
      </c>
      <c r="V1112" t="s">
        <v>249</v>
      </c>
      <c r="W1112" t="s">
        <v>263</v>
      </c>
      <c r="X1112" s="59">
        <v>1000</v>
      </c>
      <c r="Y1112" s="59">
        <v>1000</v>
      </c>
      <c r="AA1112" s="146" t="str">
        <f t="shared" si="225"/>
        <v>EX</v>
      </c>
      <c r="AB1112" s="146">
        <f t="shared" si="227"/>
        <v>0</v>
      </c>
      <c r="AC1112" t="str">
        <f t="shared" si="230"/>
        <v>EX</v>
      </c>
      <c r="AD1112" s="74">
        <f t="shared" si="231"/>
        <v>1000</v>
      </c>
      <c r="AE1112" s="74">
        <f t="shared" si="236"/>
        <v>1000</v>
      </c>
      <c r="AF1112">
        <v>1</v>
      </c>
      <c r="AG1112">
        <v>0</v>
      </c>
      <c r="AH1112" s="74">
        <v>0</v>
      </c>
      <c r="AJ1112" s="74">
        <f t="shared" si="232"/>
        <v>0</v>
      </c>
      <c r="AK1112" s="74">
        <f t="shared" si="226"/>
        <v>1000</v>
      </c>
      <c r="AL1112" t="str">
        <f t="shared" si="233"/>
        <v>N</v>
      </c>
      <c r="AN1112" t="s">
        <v>80</v>
      </c>
      <c r="AO1112" t="s">
        <v>79</v>
      </c>
      <c r="AP1112" t="str">
        <f t="shared" si="234"/>
        <v>92</v>
      </c>
      <c r="AQ1112" s="145" t="s">
        <v>1826</v>
      </c>
      <c r="AR1112" t="str">
        <f t="shared" si="235"/>
        <v>1-Adjusted Base Budget</v>
      </c>
      <c r="AS1112" s="145" t="s">
        <v>1827</v>
      </c>
      <c r="AT1112" t="s">
        <v>213</v>
      </c>
      <c r="AV1112" t="str">
        <f t="shared" si="229"/>
        <v>VPPF</v>
      </c>
      <c r="AW1112" t="str">
        <f t="shared" si="228"/>
        <v>VP AND CHIEF FINANCIAL OFFICER</v>
      </c>
    </row>
    <row r="1113" spans="1:49">
      <c r="A1113" s="59">
        <v>2018</v>
      </c>
      <c r="B1113" t="s">
        <v>137</v>
      </c>
      <c r="C1113" t="s">
        <v>858</v>
      </c>
      <c r="D1113" t="s">
        <v>859</v>
      </c>
      <c r="E1113" t="s">
        <v>860</v>
      </c>
      <c r="F1113" t="s">
        <v>861</v>
      </c>
      <c r="G1113" t="s">
        <v>862</v>
      </c>
      <c r="H1113" t="s">
        <v>863</v>
      </c>
      <c r="I1113" s="170" t="s">
        <v>78</v>
      </c>
      <c r="J1113" t="s">
        <v>79</v>
      </c>
      <c r="K1113" t="s">
        <v>214</v>
      </c>
      <c r="L1113" t="s">
        <v>406</v>
      </c>
      <c r="M1113" t="s">
        <v>407</v>
      </c>
      <c r="N1113" t="s">
        <v>217</v>
      </c>
      <c r="O1113" t="s">
        <v>263</v>
      </c>
      <c r="P1113" t="s">
        <v>379</v>
      </c>
      <c r="Q1113" t="s">
        <v>379</v>
      </c>
      <c r="R1113" t="s">
        <v>380</v>
      </c>
      <c r="S1113" t="s">
        <v>264</v>
      </c>
      <c r="T1113" t="s">
        <v>265</v>
      </c>
      <c r="U1113" s="61" t="s">
        <v>266</v>
      </c>
      <c r="V1113" t="s">
        <v>249</v>
      </c>
      <c r="W1113" t="s">
        <v>263</v>
      </c>
      <c r="X1113" s="59">
        <v>500</v>
      </c>
      <c r="Y1113" s="59">
        <v>500</v>
      </c>
      <c r="AA1113" s="146" t="str">
        <f t="shared" si="225"/>
        <v>EX</v>
      </c>
      <c r="AB1113" s="146">
        <f t="shared" si="227"/>
        <v>0</v>
      </c>
      <c r="AC1113" t="str">
        <f t="shared" si="230"/>
        <v>EX</v>
      </c>
      <c r="AD1113" s="74">
        <f t="shared" si="231"/>
        <v>500</v>
      </c>
      <c r="AE1113" s="74">
        <f t="shared" si="236"/>
        <v>500</v>
      </c>
      <c r="AF1113">
        <v>1</v>
      </c>
      <c r="AG1113">
        <v>0</v>
      </c>
      <c r="AH1113" s="74">
        <v>0</v>
      </c>
      <c r="AJ1113" s="74">
        <f t="shared" si="232"/>
        <v>0</v>
      </c>
      <c r="AK1113" s="74">
        <f t="shared" si="226"/>
        <v>500</v>
      </c>
      <c r="AL1113" t="str">
        <f t="shared" si="233"/>
        <v>N</v>
      </c>
      <c r="AN1113" t="s">
        <v>80</v>
      </c>
      <c r="AO1113" t="s">
        <v>79</v>
      </c>
      <c r="AP1113" t="str">
        <f t="shared" si="234"/>
        <v>92</v>
      </c>
      <c r="AQ1113" s="145" t="s">
        <v>1826</v>
      </c>
      <c r="AR1113" t="str">
        <f t="shared" si="235"/>
        <v>1-Adjusted Base Budget</v>
      </c>
      <c r="AS1113" s="145" t="s">
        <v>1827</v>
      </c>
      <c r="AT1113" t="s">
        <v>213</v>
      </c>
      <c r="AV1113" t="str">
        <f t="shared" si="229"/>
        <v>VPPF</v>
      </c>
      <c r="AW1113" t="str">
        <f t="shared" si="228"/>
        <v>VP AND CHIEF FINANCIAL OFFICER</v>
      </c>
    </row>
    <row r="1114" spans="1:49">
      <c r="A1114" s="59">
        <v>2018</v>
      </c>
      <c r="B1114" t="s">
        <v>137</v>
      </c>
      <c r="C1114" t="s">
        <v>858</v>
      </c>
      <c r="D1114" t="s">
        <v>859</v>
      </c>
      <c r="E1114" t="s">
        <v>860</v>
      </c>
      <c r="F1114" t="s">
        <v>866</v>
      </c>
      <c r="G1114" t="s">
        <v>867</v>
      </c>
      <c r="H1114" t="s">
        <v>863</v>
      </c>
      <c r="I1114" s="170" t="s">
        <v>78</v>
      </c>
      <c r="J1114" t="s">
        <v>79</v>
      </c>
      <c r="K1114" t="s">
        <v>214</v>
      </c>
      <c r="L1114" t="s">
        <v>406</v>
      </c>
      <c r="M1114" t="s">
        <v>407</v>
      </c>
      <c r="N1114" t="s">
        <v>217</v>
      </c>
      <c r="O1114" t="s">
        <v>263</v>
      </c>
      <c r="P1114" t="s">
        <v>379</v>
      </c>
      <c r="Q1114" t="s">
        <v>379</v>
      </c>
      <c r="R1114" t="s">
        <v>380</v>
      </c>
      <c r="S1114" t="s">
        <v>264</v>
      </c>
      <c r="T1114" t="s">
        <v>265</v>
      </c>
      <c r="U1114" s="61" t="s">
        <v>266</v>
      </c>
      <c r="V1114" t="s">
        <v>249</v>
      </c>
      <c r="W1114" t="s">
        <v>263</v>
      </c>
      <c r="X1114" s="59">
        <v>75</v>
      </c>
      <c r="Y1114" s="59">
        <v>75</v>
      </c>
      <c r="AA1114" s="146" t="str">
        <f t="shared" si="225"/>
        <v>EX</v>
      </c>
      <c r="AB1114" s="146">
        <f t="shared" si="227"/>
        <v>0</v>
      </c>
      <c r="AC1114" t="str">
        <f t="shared" si="230"/>
        <v>EX</v>
      </c>
      <c r="AD1114" s="74">
        <f t="shared" si="231"/>
        <v>75</v>
      </c>
      <c r="AE1114" s="74">
        <f t="shared" si="236"/>
        <v>75</v>
      </c>
      <c r="AF1114">
        <v>1</v>
      </c>
      <c r="AG1114">
        <v>0</v>
      </c>
      <c r="AH1114" s="74">
        <v>0</v>
      </c>
      <c r="AJ1114" s="74">
        <f t="shared" si="232"/>
        <v>0</v>
      </c>
      <c r="AK1114" s="74">
        <f t="shared" si="226"/>
        <v>75</v>
      </c>
      <c r="AL1114" t="str">
        <f t="shared" si="233"/>
        <v>N</v>
      </c>
      <c r="AN1114" t="s">
        <v>80</v>
      </c>
      <c r="AO1114" t="s">
        <v>79</v>
      </c>
      <c r="AP1114" t="str">
        <f t="shared" si="234"/>
        <v>92</v>
      </c>
      <c r="AQ1114" s="145" t="s">
        <v>1826</v>
      </c>
      <c r="AR1114" t="str">
        <f t="shared" si="235"/>
        <v>1-Adjusted Base Budget</v>
      </c>
      <c r="AS1114" s="145" t="s">
        <v>1827</v>
      </c>
      <c r="AT1114" t="s">
        <v>213</v>
      </c>
      <c r="AV1114" t="str">
        <f t="shared" si="229"/>
        <v>VPPF</v>
      </c>
      <c r="AW1114" t="str">
        <f t="shared" si="228"/>
        <v>VP AND CHIEF FINANCIAL OFFICER</v>
      </c>
    </row>
    <row r="1115" spans="1:49">
      <c r="A1115" s="59">
        <v>2018</v>
      </c>
      <c r="B1115" t="s">
        <v>137</v>
      </c>
      <c r="C1115" t="s">
        <v>858</v>
      </c>
      <c r="D1115" t="s">
        <v>859</v>
      </c>
      <c r="E1115" t="s">
        <v>860</v>
      </c>
      <c r="F1115" t="s">
        <v>228</v>
      </c>
      <c r="H1115" t="s">
        <v>863</v>
      </c>
      <c r="I1115" s="170" t="s">
        <v>78</v>
      </c>
      <c r="J1115" t="s">
        <v>79</v>
      </c>
      <c r="K1115" t="s">
        <v>214</v>
      </c>
      <c r="L1115" t="s">
        <v>408</v>
      </c>
      <c r="M1115" t="s">
        <v>409</v>
      </c>
      <c r="N1115" t="s">
        <v>217</v>
      </c>
      <c r="O1115" t="s">
        <v>263</v>
      </c>
      <c r="P1115" t="s">
        <v>352</v>
      </c>
      <c r="Q1115" t="s">
        <v>353</v>
      </c>
      <c r="R1115" t="s">
        <v>354</v>
      </c>
      <c r="S1115" t="s">
        <v>264</v>
      </c>
      <c r="T1115" t="s">
        <v>265</v>
      </c>
      <c r="U1115" s="61" t="s">
        <v>266</v>
      </c>
      <c r="V1115" t="s">
        <v>249</v>
      </c>
      <c r="W1115" t="s">
        <v>263</v>
      </c>
      <c r="X1115" s="59">
        <v>2000</v>
      </c>
      <c r="Y1115" s="59">
        <v>2000</v>
      </c>
      <c r="AA1115" s="146" t="str">
        <f t="shared" si="225"/>
        <v>EX</v>
      </c>
      <c r="AB1115" s="146">
        <f t="shared" si="227"/>
        <v>0</v>
      </c>
      <c r="AC1115" t="str">
        <f t="shared" si="230"/>
        <v>EX</v>
      </c>
      <c r="AD1115" s="74">
        <f t="shared" si="231"/>
        <v>2000</v>
      </c>
      <c r="AE1115" s="74">
        <f t="shared" si="236"/>
        <v>2000</v>
      </c>
      <c r="AF1115">
        <v>1</v>
      </c>
      <c r="AG1115">
        <v>0</v>
      </c>
      <c r="AH1115" s="74">
        <v>0</v>
      </c>
      <c r="AJ1115" s="74">
        <f t="shared" si="232"/>
        <v>0</v>
      </c>
      <c r="AK1115" s="74">
        <f t="shared" si="226"/>
        <v>2000</v>
      </c>
      <c r="AL1115" t="str">
        <f t="shared" si="233"/>
        <v>N</v>
      </c>
      <c r="AN1115" t="s">
        <v>80</v>
      </c>
      <c r="AO1115" t="s">
        <v>79</v>
      </c>
      <c r="AP1115" t="str">
        <f t="shared" si="234"/>
        <v>92</v>
      </c>
      <c r="AQ1115" s="145" t="s">
        <v>1826</v>
      </c>
      <c r="AR1115" t="str">
        <f t="shared" si="235"/>
        <v>1-Adjusted Base Budget</v>
      </c>
      <c r="AS1115" s="145" t="s">
        <v>1827</v>
      </c>
      <c r="AT1115" t="s">
        <v>213</v>
      </c>
      <c r="AV1115" t="str">
        <f t="shared" si="229"/>
        <v>VPPF</v>
      </c>
      <c r="AW1115" t="str">
        <f t="shared" si="228"/>
        <v>VP AND CHIEF FINANCIAL OFFICER</v>
      </c>
    </row>
    <row r="1116" spans="1:49">
      <c r="A1116" s="59">
        <v>2018</v>
      </c>
      <c r="B1116" t="s">
        <v>137</v>
      </c>
      <c r="C1116" t="s">
        <v>858</v>
      </c>
      <c r="D1116" t="s">
        <v>859</v>
      </c>
      <c r="E1116" t="s">
        <v>860</v>
      </c>
      <c r="F1116" t="s">
        <v>861</v>
      </c>
      <c r="G1116" t="s">
        <v>862</v>
      </c>
      <c r="H1116" t="s">
        <v>863</v>
      </c>
      <c r="I1116" s="170" t="s">
        <v>78</v>
      </c>
      <c r="J1116" t="s">
        <v>79</v>
      </c>
      <c r="K1116" t="s">
        <v>214</v>
      </c>
      <c r="L1116" t="s">
        <v>408</v>
      </c>
      <c r="M1116" t="s">
        <v>409</v>
      </c>
      <c r="N1116" t="s">
        <v>217</v>
      </c>
      <c r="O1116" t="s">
        <v>263</v>
      </c>
      <c r="P1116" t="s">
        <v>352</v>
      </c>
      <c r="Q1116" t="s">
        <v>353</v>
      </c>
      <c r="R1116" t="s">
        <v>354</v>
      </c>
      <c r="S1116" t="s">
        <v>264</v>
      </c>
      <c r="T1116" t="s">
        <v>265</v>
      </c>
      <c r="U1116" s="61" t="s">
        <v>266</v>
      </c>
      <c r="V1116" t="s">
        <v>249</v>
      </c>
      <c r="W1116" t="s">
        <v>263</v>
      </c>
      <c r="X1116" s="59">
        <v>3500</v>
      </c>
      <c r="Y1116" s="59">
        <v>3500</v>
      </c>
      <c r="AA1116" s="146" t="str">
        <f t="shared" si="225"/>
        <v>EX</v>
      </c>
      <c r="AB1116" s="146">
        <f t="shared" si="227"/>
        <v>0</v>
      </c>
      <c r="AC1116" t="str">
        <f t="shared" si="230"/>
        <v>EX</v>
      </c>
      <c r="AD1116" s="74">
        <f t="shared" si="231"/>
        <v>3500</v>
      </c>
      <c r="AE1116" s="74">
        <f t="shared" si="236"/>
        <v>3500</v>
      </c>
      <c r="AF1116">
        <v>1</v>
      </c>
      <c r="AG1116">
        <v>0</v>
      </c>
      <c r="AH1116" s="74">
        <v>0</v>
      </c>
      <c r="AJ1116" s="74">
        <f t="shared" si="232"/>
        <v>0</v>
      </c>
      <c r="AK1116" s="74">
        <f t="shared" si="226"/>
        <v>3500</v>
      </c>
      <c r="AL1116" t="str">
        <f t="shared" si="233"/>
        <v>N</v>
      </c>
      <c r="AN1116" t="s">
        <v>80</v>
      </c>
      <c r="AO1116" t="s">
        <v>79</v>
      </c>
      <c r="AP1116" t="str">
        <f t="shared" si="234"/>
        <v>92</v>
      </c>
      <c r="AQ1116" s="145" t="s">
        <v>1826</v>
      </c>
      <c r="AR1116" t="str">
        <f t="shared" si="235"/>
        <v>1-Adjusted Base Budget</v>
      </c>
      <c r="AS1116" s="145" t="s">
        <v>1827</v>
      </c>
      <c r="AT1116" t="s">
        <v>213</v>
      </c>
      <c r="AV1116" t="str">
        <f t="shared" si="229"/>
        <v>VPPF</v>
      </c>
      <c r="AW1116" t="str">
        <f t="shared" si="228"/>
        <v>VP AND CHIEF FINANCIAL OFFICER</v>
      </c>
    </row>
    <row r="1117" spans="1:49">
      <c r="A1117" s="59">
        <v>2018</v>
      </c>
      <c r="B1117" t="s">
        <v>137</v>
      </c>
      <c r="C1117" t="s">
        <v>858</v>
      </c>
      <c r="D1117" t="s">
        <v>859</v>
      </c>
      <c r="E1117" t="s">
        <v>860</v>
      </c>
      <c r="F1117" t="s">
        <v>866</v>
      </c>
      <c r="G1117" t="s">
        <v>867</v>
      </c>
      <c r="H1117" t="s">
        <v>863</v>
      </c>
      <c r="I1117" s="170" t="s">
        <v>78</v>
      </c>
      <c r="J1117" t="s">
        <v>79</v>
      </c>
      <c r="K1117" t="s">
        <v>214</v>
      </c>
      <c r="L1117" t="s">
        <v>408</v>
      </c>
      <c r="M1117" t="s">
        <v>409</v>
      </c>
      <c r="N1117" t="s">
        <v>217</v>
      </c>
      <c r="O1117" t="s">
        <v>263</v>
      </c>
      <c r="P1117" t="s">
        <v>352</v>
      </c>
      <c r="Q1117" t="s">
        <v>353</v>
      </c>
      <c r="R1117" t="s">
        <v>354</v>
      </c>
      <c r="S1117" t="s">
        <v>264</v>
      </c>
      <c r="T1117" t="s">
        <v>265</v>
      </c>
      <c r="U1117" s="61" t="s">
        <v>266</v>
      </c>
      <c r="V1117" t="s">
        <v>249</v>
      </c>
      <c r="W1117" t="s">
        <v>263</v>
      </c>
      <c r="X1117" s="59">
        <v>960</v>
      </c>
      <c r="Y1117" s="59">
        <v>960</v>
      </c>
      <c r="AA1117" s="146" t="str">
        <f t="shared" si="225"/>
        <v>EX</v>
      </c>
      <c r="AB1117" s="146">
        <f t="shared" si="227"/>
        <v>0</v>
      </c>
      <c r="AC1117" t="str">
        <f t="shared" si="230"/>
        <v>EX</v>
      </c>
      <c r="AD1117" s="74">
        <f t="shared" si="231"/>
        <v>960</v>
      </c>
      <c r="AE1117" s="74">
        <f t="shared" si="236"/>
        <v>960</v>
      </c>
      <c r="AF1117">
        <v>1</v>
      </c>
      <c r="AG1117">
        <v>0</v>
      </c>
      <c r="AH1117" s="74">
        <v>0</v>
      </c>
      <c r="AJ1117" s="74">
        <f t="shared" si="232"/>
        <v>0</v>
      </c>
      <c r="AK1117" s="74">
        <f t="shared" si="226"/>
        <v>960</v>
      </c>
      <c r="AL1117" t="str">
        <f t="shared" si="233"/>
        <v>N</v>
      </c>
      <c r="AN1117" t="s">
        <v>80</v>
      </c>
      <c r="AO1117" t="s">
        <v>79</v>
      </c>
      <c r="AP1117" t="str">
        <f t="shared" si="234"/>
        <v>92</v>
      </c>
      <c r="AQ1117" s="145" t="s">
        <v>1826</v>
      </c>
      <c r="AR1117" t="str">
        <f t="shared" si="235"/>
        <v>1-Adjusted Base Budget</v>
      </c>
      <c r="AS1117" s="145" t="s">
        <v>1827</v>
      </c>
      <c r="AT1117" t="s">
        <v>213</v>
      </c>
      <c r="AV1117" t="str">
        <f t="shared" si="229"/>
        <v>VPPF</v>
      </c>
      <c r="AW1117" t="str">
        <f t="shared" si="228"/>
        <v>VP AND CHIEF FINANCIAL OFFICER</v>
      </c>
    </row>
    <row r="1118" spans="1:49">
      <c r="A1118" s="59">
        <v>2018</v>
      </c>
      <c r="B1118" t="s">
        <v>137</v>
      </c>
      <c r="C1118" t="s">
        <v>858</v>
      </c>
      <c r="D1118" t="s">
        <v>859</v>
      </c>
      <c r="E1118" t="s">
        <v>860</v>
      </c>
      <c r="F1118" t="s">
        <v>864</v>
      </c>
      <c r="G1118" t="s">
        <v>865</v>
      </c>
      <c r="H1118" t="s">
        <v>863</v>
      </c>
      <c r="I1118" s="170" t="s">
        <v>78</v>
      </c>
      <c r="J1118" t="s">
        <v>79</v>
      </c>
      <c r="K1118" t="s">
        <v>214</v>
      </c>
      <c r="L1118" t="s">
        <v>408</v>
      </c>
      <c r="M1118" t="s">
        <v>409</v>
      </c>
      <c r="N1118" t="s">
        <v>217</v>
      </c>
      <c r="O1118" t="s">
        <v>263</v>
      </c>
      <c r="P1118" t="s">
        <v>352</v>
      </c>
      <c r="Q1118" t="s">
        <v>353</v>
      </c>
      <c r="R1118" t="s">
        <v>354</v>
      </c>
      <c r="S1118" t="s">
        <v>264</v>
      </c>
      <c r="T1118" t="s">
        <v>265</v>
      </c>
      <c r="U1118" s="61" t="s">
        <v>266</v>
      </c>
      <c r="V1118" t="s">
        <v>249</v>
      </c>
      <c r="W1118" t="s">
        <v>263</v>
      </c>
      <c r="X1118" s="59">
        <v>13000</v>
      </c>
      <c r="Y1118" s="59">
        <v>13000</v>
      </c>
      <c r="AA1118" s="146" t="str">
        <f t="shared" si="225"/>
        <v>EX</v>
      </c>
      <c r="AB1118" s="146">
        <f t="shared" si="227"/>
        <v>0</v>
      </c>
      <c r="AC1118" t="str">
        <f t="shared" si="230"/>
        <v>EX</v>
      </c>
      <c r="AD1118" s="74">
        <f t="shared" si="231"/>
        <v>13000</v>
      </c>
      <c r="AE1118" s="74">
        <f t="shared" si="236"/>
        <v>13000</v>
      </c>
      <c r="AF1118">
        <v>1</v>
      </c>
      <c r="AG1118">
        <v>0</v>
      </c>
      <c r="AH1118" s="74">
        <v>0</v>
      </c>
      <c r="AJ1118" s="74">
        <f t="shared" si="232"/>
        <v>0</v>
      </c>
      <c r="AK1118" s="74">
        <f t="shared" si="226"/>
        <v>13000</v>
      </c>
      <c r="AL1118" t="str">
        <f t="shared" si="233"/>
        <v>N</v>
      </c>
      <c r="AN1118" t="s">
        <v>80</v>
      </c>
      <c r="AO1118" t="s">
        <v>79</v>
      </c>
      <c r="AP1118" t="str">
        <f t="shared" si="234"/>
        <v>92</v>
      </c>
      <c r="AQ1118" s="145" t="s">
        <v>1826</v>
      </c>
      <c r="AR1118" t="str">
        <f t="shared" si="235"/>
        <v>1-Adjusted Base Budget</v>
      </c>
      <c r="AS1118" s="145" t="s">
        <v>1827</v>
      </c>
      <c r="AT1118" t="s">
        <v>213</v>
      </c>
      <c r="AV1118" t="str">
        <f t="shared" si="229"/>
        <v>VPPF</v>
      </c>
      <c r="AW1118" t="str">
        <f t="shared" si="228"/>
        <v>VP AND CHIEF FINANCIAL OFFICER</v>
      </c>
    </row>
    <row r="1119" spans="1:49">
      <c r="A1119" s="59">
        <v>2018</v>
      </c>
      <c r="B1119" t="s">
        <v>137</v>
      </c>
      <c r="C1119" t="s">
        <v>858</v>
      </c>
      <c r="D1119" t="s">
        <v>859</v>
      </c>
      <c r="E1119" t="s">
        <v>860</v>
      </c>
      <c r="F1119" t="s">
        <v>228</v>
      </c>
      <c r="H1119" t="s">
        <v>863</v>
      </c>
      <c r="I1119" s="170" t="s">
        <v>78</v>
      </c>
      <c r="J1119" t="s">
        <v>79</v>
      </c>
      <c r="K1119" t="s">
        <v>214</v>
      </c>
      <c r="L1119" t="s">
        <v>562</v>
      </c>
      <c r="M1119" t="s">
        <v>563</v>
      </c>
      <c r="N1119" t="s">
        <v>217</v>
      </c>
      <c r="O1119" t="s">
        <v>263</v>
      </c>
      <c r="P1119" t="s">
        <v>379</v>
      </c>
      <c r="Q1119" t="s">
        <v>379</v>
      </c>
      <c r="R1119" t="s">
        <v>380</v>
      </c>
      <c r="S1119" t="s">
        <v>264</v>
      </c>
      <c r="T1119" t="s">
        <v>265</v>
      </c>
      <c r="U1119" s="61" t="s">
        <v>266</v>
      </c>
      <c r="V1119" t="s">
        <v>249</v>
      </c>
      <c r="W1119" t="s">
        <v>263</v>
      </c>
      <c r="X1119" s="59">
        <v>1000</v>
      </c>
      <c r="Y1119" s="59">
        <v>1000</v>
      </c>
      <c r="AA1119" s="146" t="str">
        <f t="shared" si="225"/>
        <v>EX</v>
      </c>
      <c r="AB1119" s="146">
        <f t="shared" si="227"/>
        <v>0</v>
      </c>
      <c r="AC1119" t="str">
        <f t="shared" si="230"/>
        <v>EX</v>
      </c>
      <c r="AD1119" s="74">
        <f t="shared" si="231"/>
        <v>1000</v>
      </c>
      <c r="AE1119" s="74">
        <f t="shared" si="236"/>
        <v>1000</v>
      </c>
      <c r="AF1119">
        <v>1</v>
      </c>
      <c r="AG1119">
        <v>0</v>
      </c>
      <c r="AH1119" s="74">
        <v>0</v>
      </c>
      <c r="AJ1119" s="74">
        <f t="shared" si="232"/>
        <v>0</v>
      </c>
      <c r="AK1119" s="74">
        <f t="shared" si="226"/>
        <v>1000</v>
      </c>
      <c r="AL1119" t="str">
        <f t="shared" si="233"/>
        <v>N</v>
      </c>
      <c r="AN1119" t="s">
        <v>80</v>
      </c>
      <c r="AO1119" t="s">
        <v>79</v>
      </c>
      <c r="AP1119" t="str">
        <f t="shared" si="234"/>
        <v>92</v>
      </c>
      <c r="AQ1119" s="145" t="s">
        <v>1826</v>
      </c>
      <c r="AR1119" t="str">
        <f t="shared" si="235"/>
        <v>1-Adjusted Base Budget</v>
      </c>
      <c r="AS1119" s="145" t="s">
        <v>1827</v>
      </c>
      <c r="AT1119" t="s">
        <v>213</v>
      </c>
      <c r="AV1119" t="str">
        <f t="shared" si="229"/>
        <v>VPPF</v>
      </c>
      <c r="AW1119" t="str">
        <f t="shared" si="228"/>
        <v>VP AND CHIEF FINANCIAL OFFICER</v>
      </c>
    </row>
    <row r="1120" spans="1:49">
      <c r="A1120" s="59">
        <v>2018</v>
      </c>
      <c r="B1120" t="s">
        <v>137</v>
      </c>
      <c r="C1120" t="s">
        <v>858</v>
      </c>
      <c r="D1120" t="s">
        <v>859</v>
      </c>
      <c r="E1120" t="s">
        <v>860</v>
      </c>
      <c r="F1120" t="s">
        <v>228</v>
      </c>
      <c r="H1120" t="s">
        <v>863</v>
      </c>
      <c r="I1120" s="170" t="s">
        <v>78</v>
      </c>
      <c r="J1120" t="s">
        <v>79</v>
      </c>
      <c r="K1120" t="s">
        <v>214</v>
      </c>
      <c r="L1120" t="s">
        <v>410</v>
      </c>
      <c r="M1120" t="s">
        <v>411</v>
      </c>
      <c r="N1120" t="s">
        <v>217</v>
      </c>
      <c r="O1120" t="s">
        <v>263</v>
      </c>
      <c r="P1120" t="s">
        <v>379</v>
      </c>
      <c r="Q1120" t="s">
        <v>379</v>
      </c>
      <c r="R1120" t="s">
        <v>380</v>
      </c>
      <c r="S1120" t="s">
        <v>264</v>
      </c>
      <c r="T1120" t="s">
        <v>265</v>
      </c>
      <c r="U1120" s="61" t="s">
        <v>266</v>
      </c>
      <c r="V1120" t="s">
        <v>249</v>
      </c>
      <c r="W1120" t="s">
        <v>263</v>
      </c>
      <c r="X1120" s="59">
        <v>1000</v>
      </c>
      <c r="Y1120" s="59">
        <v>1000</v>
      </c>
      <c r="AA1120" s="146" t="str">
        <f t="shared" si="225"/>
        <v>EX</v>
      </c>
      <c r="AB1120" s="146">
        <f t="shared" si="227"/>
        <v>0</v>
      </c>
      <c r="AC1120" t="str">
        <f t="shared" si="230"/>
        <v>EX</v>
      </c>
      <c r="AD1120" s="74">
        <f t="shared" si="231"/>
        <v>1000</v>
      </c>
      <c r="AE1120" s="74">
        <f t="shared" si="236"/>
        <v>1000</v>
      </c>
      <c r="AF1120">
        <v>1</v>
      </c>
      <c r="AG1120">
        <v>0</v>
      </c>
      <c r="AH1120" s="74">
        <v>0</v>
      </c>
      <c r="AJ1120" s="74">
        <f t="shared" si="232"/>
        <v>0</v>
      </c>
      <c r="AK1120" s="74">
        <f t="shared" si="226"/>
        <v>1000</v>
      </c>
      <c r="AL1120" t="str">
        <f t="shared" si="233"/>
        <v>N</v>
      </c>
      <c r="AN1120" t="s">
        <v>80</v>
      </c>
      <c r="AO1120" t="s">
        <v>79</v>
      </c>
      <c r="AP1120" t="str">
        <f t="shared" si="234"/>
        <v>92</v>
      </c>
      <c r="AQ1120" s="145" t="s">
        <v>1826</v>
      </c>
      <c r="AR1120" t="str">
        <f t="shared" si="235"/>
        <v>1-Adjusted Base Budget</v>
      </c>
      <c r="AS1120" s="145" t="s">
        <v>1827</v>
      </c>
      <c r="AT1120" t="s">
        <v>213</v>
      </c>
      <c r="AV1120" t="str">
        <f t="shared" si="229"/>
        <v>VPPF</v>
      </c>
      <c r="AW1120" t="str">
        <f t="shared" si="228"/>
        <v>VP AND CHIEF FINANCIAL OFFICER</v>
      </c>
    </row>
    <row r="1121" spans="1:49">
      <c r="A1121" s="59">
        <v>2018</v>
      </c>
      <c r="B1121" t="s">
        <v>137</v>
      </c>
      <c r="C1121" t="s">
        <v>858</v>
      </c>
      <c r="D1121" t="s">
        <v>859</v>
      </c>
      <c r="E1121" t="s">
        <v>860</v>
      </c>
      <c r="F1121" t="s">
        <v>861</v>
      </c>
      <c r="G1121" t="s">
        <v>862</v>
      </c>
      <c r="H1121" t="s">
        <v>863</v>
      </c>
      <c r="I1121" s="170" t="s">
        <v>78</v>
      </c>
      <c r="J1121" t="s">
        <v>79</v>
      </c>
      <c r="K1121" t="s">
        <v>214</v>
      </c>
      <c r="L1121" t="s">
        <v>410</v>
      </c>
      <c r="M1121" t="s">
        <v>411</v>
      </c>
      <c r="N1121" t="s">
        <v>217</v>
      </c>
      <c r="O1121" t="s">
        <v>263</v>
      </c>
      <c r="P1121" t="s">
        <v>379</v>
      </c>
      <c r="Q1121" t="s">
        <v>379</v>
      </c>
      <c r="R1121" t="s">
        <v>380</v>
      </c>
      <c r="S1121" t="s">
        <v>264</v>
      </c>
      <c r="T1121" t="s">
        <v>265</v>
      </c>
      <c r="U1121" s="61" t="s">
        <v>266</v>
      </c>
      <c r="V1121" t="s">
        <v>249</v>
      </c>
      <c r="W1121" t="s">
        <v>263</v>
      </c>
      <c r="X1121" s="59">
        <v>1000</v>
      </c>
      <c r="Y1121" s="59">
        <v>1000</v>
      </c>
      <c r="AA1121" s="146" t="str">
        <f t="shared" si="225"/>
        <v>EX</v>
      </c>
      <c r="AB1121" s="146">
        <f t="shared" si="227"/>
        <v>0</v>
      </c>
      <c r="AC1121" t="str">
        <f t="shared" si="230"/>
        <v>EX</v>
      </c>
      <c r="AD1121" s="74">
        <f t="shared" si="231"/>
        <v>1000</v>
      </c>
      <c r="AE1121" s="74">
        <f t="shared" si="236"/>
        <v>1000</v>
      </c>
      <c r="AF1121">
        <v>1</v>
      </c>
      <c r="AG1121">
        <v>0</v>
      </c>
      <c r="AH1121" s="74">
        <v>0</v>
      </c>
      <c r="AJ1121" s="74">
        <f t="shared" si="232"/>
        <v>0</v>
      </c>
      <c r="AK1121" s="74">
        <f t="shared" si="226"/>
        <v>1000</v>
      </c>
      <c r="AL1121" t="str">
        <f t="shared" si="233"/>
        <v>N</v>
      </c>
      <c r="AN1121" t="s">
        <v>80</v>
      </c>
      <c r="AO1121" t="s">
        <v>79</v>
      </c>
      <c r="AP1121" t="str">
        <f t="shared" si="234"/>
        <v>92</v>
      </c>
      <c r="AQ1121" s="145" t="s">
        <v>1826</v>
      </c>
      <c r="AR1121" t="str">
        <f t="shared" si="235"/>
        <v>1-Adjusted Base Budget</v>
      </c>
      <c r="AS1121" s="145" t="s">
        <v>1827</v>
      </c>
      <c r="AT1121" t="s">
        <v>213</v>
      </c>
      <c r="AV1121" t="str">
        <f t="shared" si="229"/>
        <v>VPPF</v>
      </c>
      <c r="AW1121" t="str">
        <f t="shared" si="228"/>
        <v>VP AND CHIEF FINANCIAL OFFICER</v>
      </c>
    </row>
    <row r="1122" spans="1:49">
      <c r="A1122" s="59">
        <v>2018</v>
      </c>
      <c r="B1122" t="s">
        <v>137</v>
      </c>
      <c r="C1122" t="s">
        <v>858</v>
      </c>
      <c r="D1122" t="s">
        <v>859</v>
      </c>
      <c r="E1122" t="s">
        <v>860</v>
      </c>
      <c r="F1122" t="s">
        <v>228</v>
      </c>
      <c r="H1122" t="s">
        <v>863</v>
      </c>
      <c r="I1122" s="170" t="s">
        <v>78</v>
      </c>
      <c r="J1122" t="s">
        <v>79</v>
      </c>
      <c r="K1122" t="s">
        <v>214</v>
      </c>
      <c r="L1122" t="s">
        <v>412</v>
      </c>
      <c r="M1122" t="s">
        <v>413</v>
      </c>
      <c r="N1122" t="s">
        <v>217</v>
      </c>
      <c r="O1122" t="s">
        <v>263</v>
      </c>
      <c r="P1122" t="s">
        <v>414</v>
      </c>
      <c r="Q1122" t="s">
        <v>415</v>
      </c>
      <c r="R1122" t="s">
        <v>416</v>
      </c>
      <c r="S1122" t="s">
        <v>338</v>
      </c>
      <c r="T1122" t="s">
        <v>339</v>
      </c>
      <c r="U1122" s="61" t="s">
        <v>340</v>
      </c>
      <c r="V1122" t="s">
        <v>249</v>
      </c>
      <c r="W1122" t="s">
        <v>263</v>
      </c>
      <c r="X1122" s="59">
        <v>509321</v>
      </c>
      <c r="Y1122" s="59">
        <v>503871</v>
      </c>
      <c r="AA1122" s="146" t="str">
        <f t="shared" si="225"/>
        <v>EX</v>
      </c>
      <c r="AB1122" s="146">
        <f t="shared" si="227"/>
        <v>0</v>
      </c>
      <c r="AC1122" t="str">
        <f t="shared" si="230"/>
        <v>EX</v>
      </c>
      <c r="AD1122" s="74">
        <f t="shared" si="231"/>
        <v>503871</v>
      </c>
      <c r="AE1122" s="74">
        <f t="shared" si="236"/>
        <v>503871</v>
      </c>
      <c r="AF1122">
        <v>1</v>
      </c>
      <c r="AG1122">
        <v>0</v>
      </c>
      <c r="AH1122" s="74">
        <v>0</v>
      </c>
      <c r="AJ1122" s="74">
        <f t="shared" si="232"/>
        <v>0</v>
      </c>
      <c r="AK1122" s="74">
        <f t="shared" si="226"/>
        <v>503871</v>
      </c>
      <c r="AL1122" t="str">
        <f t="shared" si="233"/>
        <v>N</v>
      </c>
      <c r="AN1122" t="s">
        <v>80</v>
      </c>
      <c r="AO1122" t="s">
        <v>79</v>
      </c>
      <c r="AP1122" t="str">
        <f t="shared" si="234"/>
        <v>92</v>
      </c>
      <c r="AQ1122" s="145" t="s">
        <v>1826</v>
      </c>
      <c r="AR1122" t="str">
        <f t="shared" si="235"/>
        <v>1-Adjusted Base Budget</v>
      </c>
      <c r="AS1122" s="145" t="s">
        <v>1827</v>
      </c>
      <c r="AT1122" t="s">
        <v>213</v>
      </c>
      <c r="AV1122" t="str">
        <f t="shared" si="229"/>
        <v>VPPF</v>
      </c>
      <c r="AW1122" t="str">
        <f t="shared" si="228"/>
        <v>VP AND CHIEF FINANCIAL OFFICER</v>
      </c>
    </row>
    <row r="1123" spans="1:49">
      <c r="A1123" s="59">
        <v>2018</v>
      </c>
      <c r="B1123" t="s">
        <v>137</v>
      </c>
      <c r="C1123" t="s">
        <v>858</v>
      </c>
      <c r="D1123" t="s">
        <v>859</v>
      </c>
      <c r="E1123" t="s">
        <v>860</v>
      </c>
      <c r="F1123" t="s">
        <v>228</v>
      </c>
      <c r="H1123" t="s">
        <v>863</v>
      </c>
      <c r="I1123" s="170" t="s">
        <v>78</v>
      </c>
      <c r="J1123" t="s">
        <v>79</v>
      </c>
      <c r="K1123" t="s">
        <v>214</v>
      </c>
      <c r="L1123" t="s">
        <v>417</v>
      </c>
      <c r="M1123" t="s">
        <v>418</v>
      </c>
      <c r="N1123" t="s">
        <v>217</v>
      </c>
      <c r="O1123" t="s">
        <v>263</v>
      </c>
      <c r="P1123" t="s">
        <v>414</v>
      </c>
      <c r="Q1123" t="s">
        <v>415</v>
      </c>
      <c r="R1123" t="s">
        <v>416</v>
      </c>
      <c r="S1123" t="s">
        <v>338</v>
      </c>
      <c r="T1123" t="s">
        <v>339</v>
      </c>
      <c r="U1123" s="61" t="s">
        <v>340</v>
      </c>
      <c r="V1123" t="s">
        <v>249</v>
      </c>
      <c r="W1123" t="s">
        <v>263</v>
      </c>
      <c r="X1123" s="59">
        <v>174061</v>
      </c>
      <c r="Y1123" s="59">
        <v>172205</v>
      </c>
      <c r="AA1123" s="146" t="str">
        <f t="shared" si="225"/>
        <v>EX</v>
      </c>
      <c r="AB1123" s="146">
        <f t="shared" si="227"/>
        <v>0</v>
      </c>
      <c r="AC1123" t="str">
        <f t="shared" si="230"/>
        <v>EX</v>
      </c>
      <c r="AD1123" s="74">
        <f t="shared" si="231"/>
        <v>172205</v>
      </c>
      <c r="AE1123" s="74">
        <f t="shared" si="236"/>
        <v>172205</v>
      </c>
      <c r="AF1123">
        <v>1</v>
      </c>
      <c r="AG1123">
        <v>0</v>
      </c>
      <c r="AH1123" s="74">
        <v>0</v>
      </c>
      <c r="AJ1123" s="74">
        <f t="shared" si="232"/>
        <v>0</v>
      </c>
      <c r="AK1123" s="74">
        <f t="shared" si="226"/>
        <v>172205</v>
      </c>
      <c r="AL1123" t="str">
        <f t="shared" si="233"/>
        <v>N</v>
      </c>
      <c r="AN1123" t="s">
        <v>80</v>
      </c>
      <c r="AO1123" t="s">
        <v>79</v>
      </c>
      <c r="AP1123" t="str">
        <f t="shared" si="234"/>
        <v>92</v>
      </c>
      <c r="AQ1123" s="145" t="s">
        <v>1826</v>
      </c>
      <c r="AR1123" t="str">
        <f t="shared" si="235"/>
        <v>1-Adjusted Base Budget</v>
      </c>
      <c r="AS1123" s="145" t="s">
        <v>1827</v>
      </c>
      <c r="AT1123" t="s">
        <v>213</v>
      </c>
      <c r="AV1123" t="str">
        <f t="shared" si="229"/>
        <v>VPPF</v>
      </c>
      <c r="AW1123" t="str">
        <f t="shared" si="228"/>
        <v>VP AND CHIEF FINANCIAL OFFICER</v>
      </c>
    </row>
    <row r="1124" spans="1:49">
      <c r="A1124" s="59">
        <v>2018</v>
      </c>
      <c r="B1124" t="s">
        <v>137</v>
      </c>
      <c r="C1124" t="s">
        <v>858</v>
      </c>
      <c r="D1124" t="s">
        <v>859</v>
      </c>
      <c r="E1124" t="s">
        <v>860</v>
      </c>
      <c r="F1124" t="s">
        <v>228</v>
      </c>
      <c r="H1124" t="s">
        <v>863</v>
      </c>
      <c r="I1124" s="170" t="s">
        <v>78</v>
      </c>
      <c r="J1124" t="s">
        <v>79</v>
      </c>
      <c r="K1124" t="s">
        <v>214</v>
      </c>
      <c r="L1124" t="s">
        <v>419</v>
      </c>
      <c r="M1124" t="s">
        <v>420</v>
      </c>
      <c r="N1124" t="s">
        <v>217</v>
      </c>
      <c r="O1124" t="s">
        <v>263</v>
      </c>
      <c r="P1124" t="s">
        <v>414</v>
      </c>
      <c r="Q1124" t="s">
        <v>415</v>
      </c>
      <c r="R1124" t="s">
        <v>416</v>
      </c>
      <c r="S1124" t="s">
        <v>338</v>
      </c>
      <c r="T1124" t="s">
        <v>339</v>
      </c>
      <c r="U1124" s="61" t="s">
        <v>340</v>
      </c>
      <c r="V1124" t="s">
        <v>249</v>
      </c>
      <c r="W1124" t="s">
        <v>263</v>
      </c>
      <c r="X1124" s="59">
        <v>254916</v>
      </c>
      <c r="Y1124" s="59">
        <v>247091</v>
      </c>
      <c r="AA1124" s="146" t="str">
        <f t="shared" si="225"/>
        <v>EX</v>
      </c>
      <c r="AB1124" s="146">
        <f t="shared" si="227"/>
        <v>0</v>
      </c>
      <c r="AC1124" t="str">
        <f t="shared" si="230"/>
        <v>EX</v>
      </c>
      <c r="AD1124" s="74">
        <f t="shared" si="231"/>
        <v>247091</v>
      </c>
      <c r="AE1124" s="74">
        <f t="shared" si="236"/>
        <v>247091</v>
      </c>
      <c r="AF1124">
        <v>1</v>
      </c>
      <c r="AG1124">
        <v>0</v>
      </c>
      <c r="AH1124" s="74">
        <v>0</v>
      </c>
      <c r="AJ1124" s="74">
        <f t="shared" si="232"/>
        <v>0</v>
      </c>
      <c r="AK1124" s="74">
        <f t="shared" si="226"/>
        <v>247091</v>
      </c>
      <c r="AL1124" t="str">
        <f t="shared" si="233"/>
        <v>N</v>
      </c>
      <c r="AN1124" t="s">
        <v>80</v>
      </c>
      <c r="AO1124" t="s">
        <v>79</v>
      </c>
      <c r="AP1124" t="str">
        <f t="shared" si="234"/>
        <v>92</v>
      </c>
      <c r="AQ1124" s="145" t="s">
        <v>1826</v>
      </c>
      <c r="AR1124" t="str">
        <f t="shared" si="235"/>
        <v>1-Adjusted Base Budget</v>
      </c>
      <c r="AS1124" s="145" t="s">
        <v>1827</v>
      </c>
      <c r="AT1124" t="s">
        <v>213</v>
      </c>
      <c r="AV1124" t="str">
        <f t="shared" si="229"/>
        <v>VPPF</v>
      </c>
      <c r="AW1124" t="str">
        <f t="shared" si="228"/>
        <v>VP AND CHIEF FINANCIAL OFFICER</v>
      </c>
    </row>
    <row r="1125" spans="1:49">
      <c r="A1125" s="59">
        <v>2018</v>
      </c>
      <c r="B1125" t="s">
        <v>137</v>
      </c>
      <c r="C1125" t="s">
        <v>858</v>
      </c>
      <c r="D1125" t="s">
        <v>859</v>
      </c>
      <c r="E1125" t="s">
        <v>860</v>
      </c>
      <c r="F1125" t="s">
        <v>228</v>
      </c>
      <c r="H1125" t="s">
        <v>863</v>
      </c>
      <c r="I1125" s="170" t="s">
        <v>78</v>
      </c>
      <c r="J1125" t="s">
        <v>79</v>
      </c>
      <c r="K1125" t="s">
        <v>214</v>
      </c>
      <c r="L1125" t="s">
        <v>568</v>
      </c>
      <c r="M1125" t="s">
        <v>569</v>
      </c>
      <c r="N1125" t="s">
        <v>217</v>
      </c>
      <c r="O1125" t="s">
        <v>263</v>
      </c>
      <c r="P1125" t="s">
        <v>414</v>
      </c>
      <c r="Q1125" t="s">
        <v>415</v>
      </c>
      <c r="R1125" t="s">
        <v>416</v>
      </c>
      <c r="S1125" t="s">
        <v>338</v>
      </c>
      <c r="T1125" t="s">
        <v>339</v>
      </c>
      <c r="U1125" s="61" t="s">
        <v>340</v>
      </c>
      <c r="V1125" t="s">
        <v>249</v>
      </c>
      <c r="W1125" t="s">
        <v>263</v>
      </c>
      <c r="X1125" s="59">
        <v>73972</v>
      </c>
      <c r="Y1125" s="59">
        <v>77801</v>
      </c>
      <c r="AA1125" s="146" t="str">
        <f t="shared" si="225"/>
        <v>EX</v>
      </c>
      <c r="AB1125" s="146">
        <f t="shared" si="227"/>
        <v>0</v>
      </c>
      <c r="AC1125" t="str">
        <f t="shared" si="230"/>
        <v>EX</v>
      </c>
      <c r="AD1125" s="74">
        <f t="shared" si="231"/>
        <v>77801</v>
      </c>
      <c r="AE1125" s="74">
        <f t="shared" si="236"/>
        <v>77801</v>
      </c>
      <c r="AF1125">
        <v>1</v>
      </c>
      <c r="AG1125">
        <v>0</v>
      </c>
      <c r="AH1125" s="74">
        <v>0</v>
      </c>
      <c r="AJ1125" s="74">
        <f t="shared" si="232"/>
        <v>0</v>
      </c>
      <c r="AK1125" s="74">
        <f t="shared" si="226"/>
        <v>77801</v>
      </c>
      <c r="AL1125" t="str">
        <f t="shared" si="233"/>
        <v>N</v>
      </c>
      <c r="AN1125" t="s">
        <v>80</v>
      </c>
      <c r="AO1125" t="s">
        <v>79</v>
      </c>
      <c r="AP1125" t="str">
        <f t="shared" si="234"/>
        <v>92</v>
      </c>
      <c r="AQ1125" s="145" t="s">
        <v>1826</v>
      </c>
      <c r="AR1125" t="str">
        <f t="shared" si="235"/>
        <v>1-Adjusted Base Budget</v>
      </c>
      <c r="AS1125" s="145" t="s">
        <v>1827</v>
      </c>
      <c r="AT1125" t="s">
        <v>213</v>
      </c>
      <c r="AV1125" t="str">
        <f t="shared" si="229"/>
        <v>VPPF</v>
      </c>
      <c r="AW1125" t="str">
        <f t="shared" si="228"/>
        <v>VP AND CHIEF FINANCIAL OFFICER</v>
      </c>
    </row>
    <row r="1126" spans="1:49">
      <c r="A1126" s="59">
        <v>2018</v>
      </c>
      <c r="B1126" t="s">
        <v>137</v>
      </c>
      <c r="C1126" t="s">
        <v>858</v>
      </c>
      <c r="D1126" t="s">
        <v>859</v>
      </c>
      <c r="E1126" t="s">
        <v>860</v>
      </c>
      <c r="F1126" t="s">
        <v>228</v>
      </c>
      <c r="H1126" t="s">
        <v>863</v>
      </c>
      <c r="I1126" s="170" t="s">
        <v>78</v>
      </c>
      <c r="J1126" t="s">
        <v>79</v>
      </c>
      <c r="K1126" t="s">
        <v>214</v>
      </c>
      <c r="L1126" t="s">
        <v>421</v>
      </c>
      <c r="M1126" t="s">
        <v>422</v>
      </c>
      <c r="N1126" t="s">
        <v>217</v>
      </c>
      <c r="O1126" t="s">
        <v>263</v>
      </c>
      <c r="P1126" t="s">
        <v>367</v>
      </c>
      <c r="Q1126" t="s">
        <v>368</v>
      </c>
      <c r="R1126" t="s">
        <v>369</v>
      </c>
      <c r="S1126" t="s">
        <v>370</v>
      </c>
      <c r="T1126" t="s">
        <v>368</v>
      </c>
      <c r="U1126" s="61" t="s">
        <v>371</v>
      </c>
      <c r="V1126" t="s">
        <v>249</v>
      </c>
      <c r="W1126" t="s">
        <v>263</v>
      </c>
      <c r="X1126" s="59">
        <v>8000</v>
      </c>
      <c r="Y1126" s="59">
        <v>8000</v>
      </c>
      <c r="AA1126" s="146" t="str">
        <f t="shared" si="225"/>
        <v>EX</v>
      </c>
      <c r="AB1126" s="146">
        <f t="shared" si="227"/>
        <v>0</v>
      </c>
      <c r="AC1126" t="str">
        <f t="shared" si="230"/>
        <v>EX</v>
      </c>
      <c r="AD1126" s="74">
        <f t="shared" si="231"/>
        <v>8000</v>
      </c>
      <c r="AE1126" s="74">
        <f t="shared" si="236"/>
        <v>8000</v>
      </c>
      <c r="AF1126">
        <v>1</v>
      </c>
      <c r="AG1126">
        <v>0</v>
      </c>
      <c r="AH1126" s="74">
        <v>0</v>
      </c>
      <c r="AJ1126" s="74">
        <f t="shared" si="232"/>
        <v>0</v>
      </c>
      <c r="AK1126" s="74">
        <f t="shared" si="226"/>
        <v>8000</v>
      </c>
      <c r="AL1126" t="str">
        <f t="shared" si="233"/>
        <v>N</v>
      </c>
      <c r="AN1126" t="s">
        <v>80</v>
      </c>
      <c r="AO1126" t="s">
        <v>79</v>
      </c>
      <c r="AP1126" t="str">
        <f t="shared" si="234"/>
        <v>92</v>
      </c>
      <c r="AQ1126" s="145" t="s">
        <v>1826</v>
      </c>
      <c r="AR1126" t="str">
        <f t="shared" si="235"/>
        <v>1-Adjusted Base Budget</v>
      </c>
      <c r="AS1126" s="145" t="s">
        <v>1827</v>
      </c>
      <c r="AT1126" t="s">
        <v>213</v>
      </c>
      <c r="AV1126" t="str">
        <f t="shared" si="229"/>
        <v>VPPF</v>
      </c>
      <c r="AW1126" t="str">
        <f t="shared" si="228"/>
        <v>VP AND CHIEF FINANCIAL OFFICER</v>
      </c>
    </row>
    <row r="1127" spans="1:49">
      <c r="A1127" s="59">
        <v>2018</v>
      </c>
      <c r="B1127" t="s">
        <v>137</v>
      </c>
      <c r="C1127" t="s">
        <v>858</v>
      </c>
      <c r="D1127" t="s">
        <v>859</v>
      </c>
      <c r="E1127" t="s">
        <v>860</v>
      </c>
      <c r="F1127" t="s">
        <v>861</v>
      </c>
      <c r="G1127" t="s">
        <v>862</v>
      </c>
      <c r="H1127" t="s">
        <v>863</v>
      </c>
      <c r="I1127" s="170" t="s">
        <v>78</v>
      </c>
      <c r="J1127" t="s">
        <v>79</v>
      </c>
      <c r="K1127" t="s">
        <v>214</v>
      </c>
      <c r="L1127" t="s">
        <v>421</v>
      </c>
      <c r="M1127" t="s">
        <v>422</v>
      </c>
      <c r="N1127" t="s">
        <v>217</v>
      </c>
      <c r="O1127" t="s">
        <v>263</v>
      </c>
      <c r="P1127" t="s">
        <v>367</v>
      </c>
      <c r="Q1127" t="s">
        <v>368</v>
      </c>
      <c r="R1127" t="s">
        <v>369</v>
      </c>
      <c r="S1127" t="s">
        <v>370</v>
      </c>
      <c r="T1127" t="s">
        <v>368</v>
      </c>
      <c r="U1127" s="61" t="s">
        <v>371</v>
      </c>
      <c r="V1127" t="s">
        <v>249</v>
      </c>
      <c r="W1127" t="s">
        <v>263</v>
      </c>
      <c r="X1127" s="59">
        <v>1500</v>
      </c>
      <c r="Y1127" s="59">
        <v>1500</v>
      </c>
      <c r="AA1127" s="146" t="str">
        <f t="shared" si="225"/>
        <v>EX</v>
      </c>
      <c r="AB1127" s="146">
        <f t="shared" si="227"/>
        <v>0</v>
      </c>
      <c r="AC1127" t="str">
        <f t="shared" si="230"/>
        <v>EX</v>
      </c>
      <c r="AD1127" s="74">
        <f t="shared" si="231"/>
        <v>1500</v>
      </c>
      <c r="AE1127" s="74">
        <f t="shared" si="236"/>
        <v>1500</v>
      </c>
      <c r="AF1127">
        <v>1</v>
      </c>
      <c r="AG1127">
        <v>0</v>
      </c>
      <c r="AH1127" s="74">
        <v>0</v>
      </c>
      <c r="AJ1127" s="74">
        <f t="shared" si="232"/>
        <v>0</v>
      </c>
      <c r="AK1127" s="74">
        <f t="shared" si="226"/>
        <v>1500</v>
      </c>
      <c r="AL1127" t="str">
        <f t="shared" si="233"/>
        <v>N</v>
      </c>
      <c r="AN1127" t="s">
        <v>80</v>
      </c>
      <c r="AO1127" t="s">
        <v>79</v>
      </c>
      <c r="AP1127" t="str">
        <f t="shared" si="234"/>
        <v>92</v>
      </c>
      <c r="AQ1127" s="145" t="s">
        <v>1826</v>
      </c>
      <c r="AR1127" t="str">
        <f t="shared" si="235"/>
        <v>1-Adjusted Base Budget</v>
      </c>
      <c r="AS1127" s="145" t="s">
        <v>1827</v>
      </c>
      <c r="AT1127" t="s">
        <v>213</v>
      </c>
      <c r="AV1127" t="str">
        <f t="shared" si="229"/>
        <v>VPPF</v>
      </c>
      <c r="AW1127" t="str">
        <f t="shared" si="228"/>
        <v>VP AND CHIEF FINANCIAL OFFICER</v>
      </c>
    </row>
    <row r="1128" spans="1:49">
      <c r="A1128" s="59">
        <v>2018</v>
      </c>
      <c r="B1128" t="s">
        <v>137</v>
      </c>
      <c r="C1128" t="s">
        <v>858</v>
      </c>
      <c r="D1128" t="s">
        <v>859</v>
      </c>
      <c r="E1128" t="s">
        <v>860</v>
      </c>
      <c r="F1128" t="s">
        <v>866</v>
      </c>
      <c r="G1128" t="s">
        <v>867</v>
      </c>
      <c r="H1128" t="s">
        <v>863</v>
      </c>
      <c r="I1128" s="170" t="s">
        <v>78</v>
      </c>
      <c r="J1128" t="s">
        <v>79</v>
      </c>
      <c r="K1128" t="s">
        <v>214</v>
      </c>
      <c r="L1128" t="s">
        <v>421</v>
      </c>
      <c r="M1128" t="s">
        <v>422</v>
      </c>
      <c r="N1128" t="s">
        <v>217</v>
      </c>
      <c r="O1128" t="s">
        <v>263</v>
      </c>
      <c r="P1128" t="s">
        <v>367</v>
      </c>
      <c r="Q1128" t="s">
        <v>368</v>
      </c>
      <c r="R1128" t="s">
        <v>369</v>
      </c>
      <c r="S1128" t="s">
        <v>370</v>
      </c>
      <c r="T1128" t="s">
        <v>368</v>
      </c>
      <c r="U1128" s="61" t="s">
        <v>371</v>
      </c>
      <c r="V1128" t="s">
        <v>249</v>
      </c>
      <c r="W1128" t="s">
        <v>263</v>
      </c>
      <c r="X1128" s="59">
        <v>1580</v>
      </c>
      <c r="Y1128" s="59">
        <v>1580</v>
      </c>
      <c r="AA1128" s="146" t="str">
        <f t="shared" si="225"/>
        <v>EX</v>
      </c>
      <c r="AB1128" s="146">
        <f t="shared" si="227"/>
        <v>0</v>
      </c>
      <c r="AC1128" t="str">
        <f t="shared" si="230"/>
        <v>EX</v>
      </c>
      <c r="AD1128" s="74">
        <f t="shared" si="231"/>
        <v>1580</v>
      </c>
      <c r="AE1128" s="74">
        <f t="shared" si="236"/>
        <v>1580</v>
      </c>
      <c r="AF1128">
        <v>1</v>
      </c>
      <c r="AG1128">
        <v>0</v>
      </c>
      <c r="AH1128" s="74">
        <v>0</v>
      </c>
      <c r="AJ1128" s="74">
        <f t="shared" si="232"/>
        <v>0</v>
      </c>
      <c r="AK1128" s="74">
        <f t="shared" si="226"/>
        <v>1580</v>
      </c>
      <c r="AL1128" t="str">
        <f t="shared" si="233"/>
        <v>N</v>
      </c>
      <c r="AN1128" t="s">
        <v>80</v>
      </c>
      <c r="AO1128" t="s">
        <v>79</v>
      </c>
      <c r="AP1128" t="str">
        <f t="shared" si="234"/>
        <v>92</v>
      </c>
      <c r="AQ1128" s="145" t="s">
        <v>1826</v>
      </c>
      <c r="AR1128" t="str">
        <f t="shared" si="235"/>
        <v>1-Adjusted Base Budget</v>
      </c>
      <c r="AS1128" s="145" t="s">
        <v>1827</v>
      </c>
      <c r="AT1128" t="s">
        <v>213</v>
      </c>
      <c r="AV1128" t="str">
        <f t="shared" si="229"/>
        <v>VPPF</v>
      </c>
      <c r="AW1128" t="str">
        <f t="shared" si="228"/>
        <v>VP AND CHIEF FINANCIAL OFFICER</v>
      </c>
    </row>
    <row r="1129" spans="1:49">
      <c r="A1129" s="59">
        <v>2018</v>
      </c>
      <c r="B1129" t="s">
        <v>137</v>
      </c>
      <c r="C1129" t="s">
        <v>858</v>
      </c>
      <c r="D1129" t="s">
        <v>859</v>
      </c>
      <c r="E1129" t="s">
        <v>860</v>
      </c>
      <c r="F1129" t="s">
        <v>868</v>
      </c>
      <c r="G1129" t="s">
        <v>869</v>
      </c>
      <c r="H1129" t="s">
        <v>863</v>
      </c>
      <c r="I1129" s="170" t="s">
        <v>78</v>
      </c>
      <c r="J1129" t="s">
        <v>79</v>
      </c>
      <c r="K1129" t="s">
        <v>214</v>
      </c>
      <c r="L1129" t="s">
        <v>421</v>
      </c>
      <c r="M1129" t="s">
        <v>422</v>
      </c>
      <c r="N1129" t="s">
        <v>217</v>
      </c>
      <c r="O1129" t="s">
        <v>263</v>
      </c>
      <c r="P1129" t="s">
        <v>367</v>
      </c>
      <c r="Q1129" t="s">
        <v>368</v>
      </c>
      <c r="R1129" t="s">
        <v>369</v>
      </c>
      <c r="S1129" t="s">
        <v>370</v>
      </c>
      <c r="T1129" t="s">
        <v>368</v>
      </c>
      <c r="U1129" s="61" t="s">
        <v>371</v>
      </c>
      <c r="V1129" t="s">
        <v>249</v>
      </c>
      <c r="W1129" t="s">
        <v>263</v>
      </c>
      <c r="X1129" s="59">
        <v>2520</v>
      </c>
      <c r="Y1129" s="59">
        <v>2520</v>
      </c>
      <c r="AA1129" s="146" t="str">
        <f t="shared" ref="AA1129:AA1192" si="237">IF(P1129 ="CORI","IN",IF(P1129 ="TRIN","IN",O1129))</f>
        <v>EX</v>
      </c>
      <c r="AB1129" s="146">
        <f t="shared" si="227"/>
        <v>0</v>
      </c>
      <c r="AC1129" t="str">
        <f t="shared" si="230"/>
        <v>EX</v>
      </c>
      <c r="AD1129" s="74">
        <f t="shared" si="231"/>
        <v>2520</v>
      </c>
      <c r="AE1129" s="74">
        <f t="shared" si="236"/>
        <v>2520</v>
      </c>
      <c r="AF1129">
        <v>1</v>
      </c>
      <c r="AG1129">
        <v>0</v>
      </c>
      <c r="AH1129" s="74">
        <v>0</v>
      </c>
      <c r="AJ1129" s="74">
        <f t="shared" si="232"/>
        <v>0</v>
      </c>
      <c r="AK1129" s="74">
        <f t="shared" si="226"/>
        <v>2520</v>
      </c>
      <c r="AL1129" t="str">
        <f t="shared" si="233"/>
        <v>N</v>
      </c>
      <c r="AN1129" t="s">
        <v>80</v>
      </c>
      <c r="AO1129" t="s">
        <v>79</v>
      </c>
      <c r="AP1129" t="str">
        <f t="shared" si="234"/>
        <v>92</v>
      </c>
      <c r="AQ1129" s="145" t="s">
        <v>1826</v>
      </c>
      <c r="AR1129" t="str">
        <f t="shared" si="235"/>
        <v>1-Adjusted Base Budget</v>
      </c>
      <c r="AS1129" s="145" t="s">
        <v>1827</v>
      </c>
      <c r="AT1129" t="s">
        <v>213</v>
      </c>
      <c r="AV1129" t="str">
        <f t="shared" si="229"/>
        <v>VPPF</v>
      </c>
      <c r="AW1129" t="str">
        <f t="shared" si="228"/>
        <v>VP AND CHIEF FINANCIAL OFFICER</v>
      </c>
    </row>
    <row r="1130" spans="1:49">
      <c r="A1130" s="59">
        <v>2018</v>
      </c>
      <c r="B1130" t="s">
        <v>137</v>
      </c>
      <c r="C1130" t="s">
        <v>858</v>
      </c>
      <c r="D1130" t="s">
        <v>859</v>
      </c>
      <c r="E1130" t="s">
        <v>860</v>
      </c>
      <c r="F1130" t="s">
        <v>864</v>
      </c>
      <c r="G1130" t="s">
        <v>865</v>
      </c>
      <c r="H1130" t="s">
        <v>863</v>
      </c>
      <c r="I1130" s="170" t="s">
        <v>78</v>
      </c>
      <c r="J1130" t="s">
        <v>79</v>
      </c>
      <c r="K1130" t="s">
        <v>214</v>
      </c>
      <c r="L1130" t="s">
        <v>421</v>
      </c>
      <c r="M1130" t="s">
        <v>422</v>
      </c>
      <c r="N1130" t="s">
        <v>217</v>
      </c>
      <c r="O1130" t="s">
        <v>263</v>
      </c>
      <c r="P1130" t="s">
        <v>367</v>
      </c>
      <c r="Q1130" t="s">
        <v>368</v>
      </c>
      <c r="R1130" t="s">
        <v>369</v>
      </c>
      <c r="S1130" t="s">
        <v>370</v>
      </c>
      <c r="T1130" t="s">
        <v>368</v>
      </c>
      <c r="U1130" s="61" t="s">
        <v>371</v>
      </c>
      <c r="V1130" t="s">
        <v>249</v>
      </c>
      <c r="W1130" t="s">
        <v>263</v>
      </c>
      <c r="X1130" s="59">
        <v>3000</v>
      </c>
      <c r="Y1130" s="59">
        <v>3000</v>
      </c>
      <c r="AA1130" s="146" t="str">
        <f t="shared" si="237"/>
        <v>EX</v>
      </c>
      <c r="AB1130" s="146">
        <f t="shared" si="227"/>
        <v>0</v>
      </c>
      <c r="AC1130" t="str">
        <f t="shared" si="230"/>
        <v>EX</v>
      </c>
      <c r="AD1130" s="74">
        <f t="shared" si="231"/>
        <v>3000</v>
      </c>
      <c r="AE1130" s="74">
        <f t="shared" si="236"/>
        <v>3000</v>
      </c>
      <c r="AF1130">
        <v>1</v>
      </c>
      <c r="AG1130">
        <v>0</v>
      </c>
      <c r="AH1130" s="74">
        <v>0</v>
      </c>
      <c r="AJ1130" s="74">
        <f t="shared" si="232"/>
        <v>0</v>
      </c>
      <c r="AK1130" s="74">
        <f t="shared" si="226"/>
        <v>3000</v>
      </c>
      <c r="AL1130" t="str">
        <f t="shared" si="233"/>
        <v>N</v>
      </c>
      <c r="AN1130" t="s">
        <v>80</v>
      </c>
      <c r="AO1130" t="s">
        <v>79</v>
      </c>
      <c r="AP1130" t="str">
        <f t="shared" si="234"/>
        <v>92</v>
      </c>
      <c r="AQ1130" s="145" t="s">
        <v>1826</v>
      </c>
      <c r="AR1130" t="str">
        <f t="shared" si="235"/>
        <v>1-Adjusted Base Budget</v>
      </c>
      <c r="AS1130" s="145" t="s">
        <v>1827</v>
      </c>
      <c r="AT1130" t="s">
        <v>213</v>
      </c>
      <c r="AV1130" t="str">
        <f t="shared" si="229"/>
        <v>VPPF</v>
      </c>
      <c r="AW1130" t="str">
        <f t="shared" si="228"/>
        <v>VP AND CHIEF FINANCIAL OFFICER</v>
      </c>
    </row>
    <row r="1131" spans="1:49">
      <c r="A1131" s="59">
        <v>2018</v>
      </c>
      <c r="B1131" t="s">
        <v>137</v>
      </c>
      <c r="C1131" t="s">
        <v>858</v>
      </c>
      <c r="D1131" t="s">
        <v>859</v>
      </c>
      <c r="E1131" t="s">
        <v>860</v>
      </c>
      <c r="F1131" t="s">
        <v>228</v>
      </c>
      <c r="H1131" t="s">
        <v>863</v>
      </c>
      <c r="I1131" s="170" t="s">
        <v>78</v>
      </c>
      <c r="J1131" t="s">
        <v>79</v>
      </c>
      <c r="K1131" t="s">
        <v>214</v>
      </c>
      <c r="L1131" t="s">
        <v>423</v>
      </c>
      <c r="M1131" t="s">
        <v>424</v>
      </c>
      <c r="N1131" t="s">
        <v>217</v>
      </c>
      <c r="O1131" t="s">
        <v>263</v>
      </c>
      <c r="P1131" t="s">
        <v>367</v>
      </c>
      <c r="Q1131" t="s">
        <v>368</v>
      </c>
      <c r="R1131" t="s">
        <v>369</v>
      </c>
      <c r="S1131" t="s">
        <v>370</v>
      </c>
      <c r="T1131" t="s">
        <v>368</v>
      </c>
      <c r="U1131" s="61" t="s">
        <v>371</v>
      </c>
      <c r="V1131" t="s">
        <v>249</v>
      </c>
      <c r="W1131" t="s">
        <v>263</v>
      </c>
      <c r="X1131" s="59">
        <v>350</v>
      </c>
      <c r="Y1131" s="59">
        <v>350</v>
      </c>
      <c r="AA1131" s="146" t="str">
        <f t="shared" si="237"/>
        <v>EX</v>
      </c>
      <c r="AB1131" s="146">
        <f t="shared" si="227"/>
        <v>0</v>
      </c>
      <c r="AC1131" t="str">
        <f t="shared" si="230"/>
        <v>EX</v>
      </c>
      <c r="AD1131" s="74">
        <f t="shared" si="231"/>
        <v>350</v>
      </c>
      <c r="AE1131" s="74">
        <f t="shared" si="236"/>
        <v>350</v>
      </c>
      <c r="AF1131">
        <v>1</v>
      </c>
      <c r="AG1131">
        <v>0</v>
      </c>
      <c r="AH1131" s="74">
        <v>0</v>
      </c>
      <c r="AJ1131" s="74">
        <f t="shared" si="232"/>
        <v>0</v>
      </c>
      <c r="AK1131" s="74">
        <f t="shared" si="226"/>
        <v>350</v>
      </c>
      <c r="AL1131" t="str">
        <f t="shared" si="233"/>
        <v>N</v>
      </c>
      <c r="AN1131" t="s">
        <v>80</v>
      </c>
      <c r="AO1131" t="s">
        <v>79</v>
      </c>
      <c r="AP1131" t="str">
        <f t="shared" si="234"/>
        <v>92</v>
      </c>
      <c r="AQ1131" s="145" t="s">
        <v>1826</v>
      </c>
      <c r="AR1131" t="str">
        <f t="shared" si="235"/>
        <v>1-Adjusted Base Budget</v>
      </c>
      <c r="AS1131" s="145" t="s">
        <v>1827</v>
      </c>
      <c r="AT1131" t="s">
        <v>213</v>
      </c>
      <c r="AV1131" t="str">
        <f t="shared" si="229"/>
        <v>VPPF</v>
      </c>
      <c r="AW1131" t="str">
        <f t="shared" si="228"/>
        <v>VP AND CHIEF FINANCIAL OFFICER</v>
      </c>
    </row>
    <row r="1132" spans="1:49">
      <c r="A1132" s="59">
        <v>2018</v>
      </c>
      <c r="B1132" t="s">
        <v>137</v>
      </c>
      <c r="C1132" t="s">
        <v>858</v>
      </c>
      <c r="D1132" t="s">
        <v>859</v>
      </c>
      <c r="E1132" t="s">
        <v>860</v>
      </c>
      <c r="F1132" t="s">
        <v>228</v>
      </c>
      <c r="H1132" t="s">
        <v>863</v>
      </c>
      <c r="I1132" s="170" t="s">
        <v>78</v>
      </c>
      <c r="J1132" t="s">
        <v>79</v>
      </c>
      <c r="K1132" t="s">
        <v>214</v>
      </c>
      <c r="L1132" t="s">
        <v>425</v>
      </c>
      <c r="M1132" t="s">
        <v>426</v>
      </c>
      <c r="N1132" t="s">
        <v>217</v>
      </c>
      <c r="O1132" t="s">
        <v>263</v>
      </c>
      <c r="P1132" t="s">
        <v>367</v>
      </c>
      <c r="Q1132" t="s">
        <v>368</v>
      </c>
      <c r="R1132" t="s">
        <v>369</v>
      </c>
      <c r="S1132" t="s">
        <v>370</v>
      </c>
      <c r="T1132" t="s">
        <v>368</v>
      </c>
      <c r="U1132" s="61" t="s">
        <v>371</v>
      </c>
      <c r="V1132" t="s">
        <v>249</v>
      </c>
      <c r="W1132" t="s">
        <v>263</v>
      </c>
      <c r="X1132" s="59">
        <v>18577</v>
      </c>
      <c r="Y1132" s="59">
        <v>18577</v>
      </c>
      <c r="AA1132" s="146" t="str">
        <f t="shared" si="237"/>
        <v>EX</v>
      </c>
      <c r="AB1132" s="146">
        <f t="shared" si="227"/>
        <v>0</v>
      </c>
      <c r="AC1132" t="str">
        <f t="shared" si="230"/>
        <v>EX</v>
      </c>
      <c r="AD1132" s="74">
        <f t="shared" si="231"/>
        <v>18577</v>
      </c>
      <c r="AE1132" s="74">
        <f t="shared" si="236"/>
        <v>18577</v>
      </c>
      <c r="AF1132">
        <v>1</v>
      </c>
      <c r="AG1132">
        <v>0</v>
      </c>
      <c r="AH1132" s="74">
        <v>0</v>
      </c>
      <c r="AJ1132" s="74">
        <f t="shared" si="232"/>
        <v>0</v>
      </c>
      <c r="AK1132" s="74">
        <f t="shared" si="226"/>
        <v>18577</v>
      </c>
      <c r="AL1132" t="str">
        <f t="shared" si="233"/>
        <v>N</v>
      </c>
      <c r="AN1132" t="s">
        <v>80</v>
      </c>
      <c r="AO1132" t="s">
        <v>79</v>
      </c>
      <c r="AP1132" t="str">
        <f t="shared" si="234"/>
        <v>92</v>
      </c>
      <c r="AQ1132" s="145" t="s">
        <v>1826</v>
      </c>
      <c r="AR1132" t="str">
        <f t="shared" si="235"/>
        <v>1-Adjusted Base Budget</v>
      </c>
      <c r="AS1132" s="145" t="s">
        <v>1827</v>
      </c>
      <c r="AT1132" t="s">
        <v>213</v>
      </c>
      <c r="AV1132" t="str">
        <f t="shared" si="229"/>
        <v>VPPF</v>
      </c>
      <c r="AW1132" t="str">
        <f t="shared" si="228"/>
        <v>VP AND CHIEF FINANCIAL OFFICER</v>
      </c>
    </row>
    <row r="1133" spans="1:49">
      <c r="A1133" s="59">
        <v>2018</v>
      </c>
      <c r="B1133" t="s">
        <v>137</v>
      </c>
      <c r="C1133" t="s">
        <v>858</v>
      </c>
      <c r="D1133" t="s">
        <v>859</v>
      </c>
      <c r="E1133" t="s">
        <v>860</v>
      </c>
      <c r="F1133" t="s">
        <v>861</v>
      </c>
      <c r="G1133" t="s">
        <v>862</v>
      </c>
      <c r="H1133" t="s">
        <v>863</v>
      </c>
      <c r="I1133" s="170" t="s">
        <v>78</v>
      </c>
      <c r="J1133" t="s">
        <v>79</v>
      </c>
      <c r="K1133" t="s">
        <v>214</v>
      </c>
      <c r="L1133" t="s">
        <v>425</v>
      </c>
      <c r="M1133" t="s">
        <v>426</v>
      </c>
      <c r="N1133" t="s">
        <v>217</v>
      </c>
      <c r="O1133" t="s">
        <v>263</v>
      </c>
      <c r="P1133" t="s">
        <v>367</v>
      </c>
      <c r="Q1133" t="s">
        <v>368</v>
      </c>
      <c r="R1133" t="s">
        <v>369</v>
      </c>
      <c r="S1133" t="s">
        <v>370</v>
      </c>
      <c r="T1133" t="s">
        <v>368</v>
      </c>
      <c r="U1133" s="61" t="s">
        <v>371</v>
      </c>
      <c r="V1133" t="s">
        <v>249</v>
      </c>
      <c r="W1133" t="s">
        <v>263</v>
      </c>
      <c r="X1133" s="59">
        <v>3250</v>
      </c>
      <c r="Y1133" s="59">
        <v>3250</v>
      </c>
      <c r="AA1133" s="146" t="str">
        <f t="shared" si="237"/>
        <v>EX</v>
      </c>
      <c r="AB1133" s="146">
        <f t="shared" si="227"/>
        <v>0</v>
      </c>
      <c r="AC1133" t="str">
        <f t="shared" si="230"/>
        <v>EX</v>
      </c>
      <c r="AD1133" s="74">
        <f t="shared" si="231"/>
        <v>3250</v>
      </c>
      <c r="AE1133" s="74">
        <f t="shared" si="236"/>
        <v>3250</v>
      </c>
      <c r="AF1133">
        <v>1</v>
      </c>
      <c r="AG1133">
        <v>0</v>
      </c>
      <c r="AH1133" s="74">
        <v>0</v>
      </c>
      <c r="AJ1133" s="74">
        <f t="shared" si="232"/>
        <v>0</v>
      </c>
      <c r="AK1133" s="74">
        <f t="shared" si="226"/>
        <v>3250</v>
      </c>
      <c r="AL1133" t="str">
        <f t="shared" si="233"/>
        <v>N</v>
      </c>
      <c r="AN1133" t="s">
        <v>80</v>
      </c>
      <c r="AO1133" t="s">
        <v>79</v>
      </c>
      <c r="AP1133" t="str">
        <f t="shared" si="234"/>
        <v>92</v>
      </c>
      <c r="AQ1133" s="145" t="s">
        <v>1826</v>
      </c>
      <c r="AR1133" t="str">
        <f t="shared" si="235"/>
        <v>1-Adjusted Base Budget</v>
      </c>
      <c r="AS1133" s="145" t="s">
        <v>1827</v>
      </c>
      <c r="AT1133" t="s">
        <v>213</v>
      </c>
      <c r="AV1133" t="str">
        <f t="shared" si="229"/>
        <v>VPPF</v>
      </c>
      <c r="AW1133" t="str">
        <f t="shared" si="228"/>
        <v>VP AND CHIEF FINANCIAL OFFICER</v>
      </c>
    </row>
    <row r="1134" spans="1:49">
      <c r="A1134" s="59">
        <v>2018</v>
      </c>
      <c r="B1134" t="s">
        <v>137</v>
      </c>
      <c r="C1134" t="s">
        <v>858</v>
      </c>
      <c r="D1134" t="s">
        <v>859</v>
      </c>
      <c r="E1134" t="s">
        <v>860</v>
      </c>
      <c r="F1134" t="s">
        <v>866</v>
      </c>
      <c r="G1134" t="s">
        <v>867</v>
      </c>
      <c r="H1134" t="s">
        <v>863</v>
      </c>
      <c r="I1134" s="170" t="s">
        <v>78</v>
      </c>
      <c r="J1134" t="s">
        <v>79</v>
      </c>
      <c r="K1134" t="s">
        <v>214</v>
      </c>
      <c r="L1134" t="s">
        <v>425</v>
      </c>
      <c r="M1134" t="s">
        <v>426</v>
      </c>
      <c r="N1134" t="s">
        <v>217</v>
      </c>
      <c r="O1134" t="s">
        <v>263</v>
      </c>
      <c r="P1134" t="s">
        <v>367</v>
      </c>
      <c r="Q1134" t="s">
        <v>368</v>
      </c>
      <c r="R1134" t="s">
        <v>369</v>
      </c>
      <c r="S1134" t="s">
        <v>370</v>
      </c>
      <c r="T1134" t="s">
        <v>368</v>
      </c>
      <c r="U1134" s="61" t="s">
        <v>371</v>
      </c>
      <c r="V1134" t="s">
        <v>249</v>
      </c>
      <c r="W1134" t="s">
        <v>263</v>
      </c>
      <c r="X1134" s="59">
        <v>3900</v>
      </c>
      <c r="Y1134" s="59">
        <v>3900</v>
      </c>
      <c r="AA1134" s="146" t="str">
        <f t="shared" si="237"/>
        <v>EX</v>
      </c>
      <c r="AB1134" s="146">
        <f t="shared" si="227"/>
        <v>0</v>
      </c>
      <c r="AC1134" t="str">
        <f t="shared" si="230"/>
        <v>EX</v>
      </c>
      <c r="AD1134" s="74">
        <f t="shared" si="231"/>
        <v>3900</v>
      </c>
      <c r="AE1134" s="74">
        <f t="shared" si="236"/>
        <v>3900</v>
      </c>
      <c r="AF1134">
        <v>1</v>
      </c>
      <c r="AG1134">
        <v>0</v>
      </c>
      <c r="AH1134" s="74">
        <v>0</v>
      </c>
      <c r="AJ1134" s="74">
        <f t="shared" si="232"/>
        <v>0</v>
      </c>
      <c r="AK1134" s="74">
        <f t="shared" si="226"/>
        <v>3900</v>
      </c>
      <c r="AL1134" t="str">
        <f t="shared" si="233"/>
        <v>N</v>
      </c>
      <c r="AN1134" t="s">
        <v>80</v>
      </c>
      <c r="AO1134" t="s">
        <v>79</v>
      </c>
      <c r="AP1134" t="str">
        <f t="shared" si="234"/>
        <v>92</v>
      </c>
      <c r="AQ1134" s="145" t="s">
        <v>1826</v>
      </c>
      <c r="AR1134" t="str">
        <f t="shared" si="235"/>
        <v>1-Adjusted Base Budget</v>
      </c>
      <c r="AS1134" s="145" t="s">
        <v>1827</v>
      </c>
      <c r="AT1134" t="s">
        <v>213</v>
      </c>
      <c r="AV1134" t="str">
        <f t="shared" si="229"/>
        <v>VPPF</v>
      </c>
      <c r="AW1134" t="str">
        <f t="shared" si="228"/>
        <v>VP AND CHIEF FINANCIAL OFFICER</v>
      </c>
    </row>
    <row r="1135" spans="1:49">
      <c r="A1135" s="59">
        <v>2018</v>
      </c>
      <c r="B1135" t="s">
        <v>137</v>
      </c>
      <c r="C1135" t="s">
        <v>858</v>
      </c>
      <c r="D1135" t="s">
        <v>859</v>
      </c>
      <c r="E1135" t="s">
        <v>860</v>
      </c>
      <c r="F1135" t="s">
        <v>868</v>
      </c>
      <c r="G1135" t="s">
        <v>869</v>
      </c>
      <c r="H1135" t="s">
        <v>863</v>
      </c>
      <c r="I1135" s="170" t="s">
        <v>78</v>
      </c>
      <c r="J1135" t="s">
        <v>79</v>
      </c>
      <c r="K1135" t="s">
        <v>214</v>
      </c>
      <c r="L1135" t="s">
        <v>425</v>
      </c>
      <c r="M1135" t="s">
        <v>426</v>
      </c>
      <c r="N1135" t="s">
        <v>217</v>
      </c>
      <c r="O1135" t="s">
        <v>263</v>
      </c>
      <c r="P1135" t="s">
        <v>367</v>
      </c>
      <c r="Q1135" t="s">
        <v>368</v>
      </c>
      <c r="R1135" t="s">
        <v>369</v>
      </c>
      <c r="S1135" t="s">
        <v>370</v>
      </c>
      <c r="T1135" t="s">
        <v>368</v>
      </c>
      <c r="U1135" s="61" t="s">
        <v>371</v>
      </c>
      <c r="V1135" t="s">
        <v>249</v>
      </c>
      <c r="W1135" t="s">
        <v>263</v>
      </c>
      <c r="X1135" s="59">
        <v>6100</v>
      </c>
      <c r="Y1135" s="59">
        <v>6100</v>
      </c>
      <c r="AA1135" s="146" t="str">
        <f t="shared" si="237"/>
        <v>EX</v>
      </c>
      <c r="AB1135" s="146">
        <f t="shared" si="227"/>
        <v>0</v>
      </c>
      <c r="AC1135" t="str">
        <f t="shared" si="230"/>
        <v>EX</v>
      </c>
      <c r="AD1135" s="74">
        <f t="shared" si="231"/>
        <v>6100</v>
      </c>
      <c r="AE1135" s="74">
        <f t="shared" si="236"/>
        <v>6100</v>
      </c>
      <c r="AF1135">
        <v>1</v>
      </c>
      <c r="AG1135">
        <v>0</v>
      </c>
      <c r="AH1135" s="74">
        <v>0</v>
      </c>
      <c r="AJ1135" s="74">
        <f t="shared" si="232"/>
        <v>0</v>
      </c>
      <c r="AK1135" s="74">
        <f t="shared" si="226"/>
        <v>6100</v>
      </c>
      <c r="AL1135" t="str">
        <f t="shared" si="233"/>
        <v>N</v>
      </c>
      <c r="AN1135" t="s">
        <v>80</v>
      </c>
      <c r="AO1135" t="s">
        <v>79</v>
      </c>
      <c r="AP1135" t="str">
        <f t="shared" si="234"/>
        <v>92</v>
      </c>
      <c r="AQ1135" s="145" t="s">
        <v>1826</v>
      </c>
      <c r="AR1135" t="str">
        <f t="shared" si="235"/>
        <v>1-Adjusted Base Budget</v>
      </c>
      <c r="AS1135" s="145" t="s">
        <v>1827</v>
      </c>
      <c r="AT1135" t="s">
        <v>213</v>
      </c>
      <c r="AV1135" t="str">
        <f t="shared" si="229"/>
        <v>VPPF</v>
      </c>
      <c r="AW1135" t="str">
        <f t="shared" si="228"/>
        <v>VP AND CHIEF FINANCIAL OFFICER</v>
      </c>
    </row>
    <row r="1136" spans="1:49">
      <c r="A1136" s="59">
        <v>2018</v>
      </c>
      <c r="B1136" t="s">
        <v>137</v>
      </c>
      <c r="C1136" t="s">
        <v>858</v>
      </c>
      <c r="D1136" t="s">
        <v>859</v>
      </c>
      <c r="E1136" t="s">
        <v>860</v>
      </c>
      <c r="F1136" t="s">
        <v>864</v>
      </c>
      <c r="G1136" t="s">
        <v>865</v>
      </c>
      <c r="H1136" t="s">
        <v>863</v>
      </c>
      <c r="I1136" s="170" t="s">
        <v>78</v>
      </c>
      <c r="J1136" t="s">
        <v>79</v>
      </c>
      <c r="K1136" t="s">
        <v>214</v>
      </c>
      <c r="L1136" t="s">
        <v>425</v>
      </c>
      <c r="M1136" t="s">
        <v>426</v>
      </c>
      <c r="N1136" t="s">
        <v>217</v>
      </c>
      <c r="O1136" t="s">
        <v>263</v>
      </c>
      <c r="P1136" t="s">
        <v>367</v>
      </c>
      <c r="Q1136" t="s">
        <v>368</v>
      </c>
      <c r="R1136" t="s">
        <v>369</v>
      </c>
      <c r="S1136" t="s">
        <v>370</v>
      </c>
      <c r="T1136" t="s">
        <v>368</v>
      </c>
      <c r="U1136" s="61" t="s">
        <v>371</v>
      </c>
      <c r="V1136" t="s">
        <v>249</v>
      </c>
      <c r="W1136" t="s">
        <v>263</v>
      </c>
      <c r="X1136" s="59">
        <v>8650</v>
      </c>
      <c r="Y1136" s="59">
        <v>8650</v>
      </c>
      <c r="AA1136" s="146" t="str">
        <f t="shared" si="237"/>
        <v>EX</v>
      </c>
      <c r="AB1136" s="146">
        <f t="shared" si="227"/>
        <v>0</v>
      </c>
      <c r="AC1136" t="str">
        <f t="shared" si="230"/>
        <v>EX</v>
      </c>
      <c r="AD1136" s="74">
        <f t="shared" si="231"/>
        <v>8650</v>
      </c>
      <c r="AE1136" s="74">
        <f t="shared" si="236"/>
        <v>8650</v>
      </c>
      <c r="AF1136">
        <v>1</v>
      </c>
      <c r="AG1136">
        <v>0</v>
      </c>
      <c r="AH1136" s="74">
        <v>0</v>
      </c>
      <c r="AJ1136" s="74">
        <f t="shared" si="232"/>
        <v>0</v>
      </c>
      <c r="AK1136" s="74">
        <f t="shared" si="226"/>
        <v>8650</v>
      </c>
      <c r="AL1136" t="str">
        <f t="shared" si="233"/>
        <v>N</v>
      </c>
      <c r="AN1136" t="s">
        <v>80</v>
      </c>
      <c r="AO1136" t="s">
        <v>79</v>
      </c>
      <c r="AP1136" t="str">
        <f t="shared" si="234"/>
        <v>92</v>
      </c>
      <c r="AQ1136" s="145" t="s">
        <v>1826</v>
      </c>
      <c r="AR1136" t="str">
        <f t="shared" si="235"/>
        <v>1-Adjusted Base Budget</v>
      </c>
      <c r="AS1136" s="145" t="s">
        <v>1827</v>
      </c>
      <c r="AT1136" t="s">
        <v>213</v>
      </c>
      <c r="AV1136" t="str">
        <f t="shared" si="229"/>
        <v>VPPF</v>
      </c>
      <c r="AW1136" t="str">
        <f t="shared" si="228"/>
        <v>VP AND CHIEF FINANCIAL OFFICER</v>
      </c>
    </row>
    <row r="1137" spans="1:49">
      <c r="A1137" s="59">
        <v>2018</v>
      </c>
      <c r="B1137" t="s">
        <v>137</v>
      </c>
      <c r="C1137" t="s">
        <v>858</v>
      </c>
      <c r="D1137" t="s">
        <v>859</v>
      </c>
      <c r="E1137" t="s">
        <v>860</v>
      </c>
      <c r="F1137" t="s">
        <v>228</v>
      </c>
      <c r="H1137" t="s">
        <v>863</v>
      </c>
      <c r="I1137" s="170" t="s">
        <v>78</v>
      </c>
      <c r="J1137" t="s">
        <v>79</v>
      </c>
      <c r="K1137" t="s">
        <v>214</v>
      </c>
      <c r="L1137" t="s">
        <v>267</v>
      </c>
      <c r="M1137" t="s">
        <v>268</v>
      </c>
      <c r="N1137" t="s">
        <v>217</v>
      </c>
      <c r="O1137" t="s">
        <v>263</v>
      </c>
      <c r="P1137" t="s">
        <v>269</v>
      </c>
      <c r="Q1137" t="s">
        <v>270</v>
      </c>
      <c r="R1137" t="s">
        <v>271</v>
      </c>
      <c r="S1137" t="s">
        <v>272</v>
      </c>
      <c r="T1137" t="s">
        <v>270</v>
      </c>
      <c r="U1137" s="61" t="s">
        <v>273</v>
      </c>
      <c r="V1137" t="s">
        <v>249</v>
      </c>
      <c r="W1137" t="s">
        <v>263</v>
      </c>
      <c r="X1137" s="59">
        <v>0</v>
      </c>
      <c r="Y1137" s="59">
        <v>38416</v>
      </c>
      <c r="AA1137" s="146" t="str">
        <f t="shared" si="237"/>
        <v>EX</v>
      </c>
      <c r="AB1137" s="146">
        <f t="shared" si="227"/>
        <v>0</v>
      </c>
      <c r="AC1137" t="str">
        <f t="shared" si="230"/>
        <v>EX</v>
      </c>
      <c r="AD1137" s="74">
        <f t="shared" si="231"/>
        <v>38416</v>
      </c>
      <c r="AE1137" s="74">
        <f t="shared" si="236"/>
        <v>38416</v>
      </c>
      <c r="AF1137">
        <v>1</v>
      </c>
      <c r="AG1137">
        <v>0</v>
      </c>
      <c r="AH1137" s="74">
        <v>0</v>
      </c>
      <c r="AJ1137" s="74">
        <f t="shared" si="232"/>
        <v>0</v>
      </c>
      <c r="AK1137" s="74">
        <f t="shared" si="226"/>
        <v>38416</v>
      </c>
      <c r="AL1137" t="str">
        <f t="shared" si="233"/>
        <v>N</v>
      </c>
      <c r="AN1137" t="s">
        <v>80</v>
      </c>
      <c r="AO1137" t="s">
        <v>79</v>
      </c>
      <c r="AP1137" t="str">
        <f t="shared" si="234"/>
        <v>92</v>
      </c>
      <c r="AQ1137" s="145" t="s">
        <v>1826</v>
      </c>
      <c r="AR1137" t="str">
        <f t="shared" si="235"/>
        <v>1-Adjusted Base Budget</v>
      </c>
      <c r="AS1137" s="145" t="s">
        <v>1827</v>
      </c>
      <c r="AT1137" t="s">
        <v>213</v>
      </c>
      <c r="AV1137" t="str">
        <f t="shared" si="229"/>
        <v>VPPF</v>
      </c>
      <c r="AW1137" t="str">
        <f t="shared" si="228"/>
        <v>VP AND CHIEF FINANCIAL OFFICER</v>
      </c>
    </row>
    <row r="1138" spans="1:49">
      <c r="A1138" s="59">
        <v>2018</v>
      </c>
      <c r="B1138" t="s">
        <v>137</v>
      </c>
      <c r="C1138" t="s">
        <v>858</v>
      </c>
      <c r="D1138" t="s">
        <v>859</v>
      </c>
      <c r="E1138" t="s">
        <v>860</v>
      </c>
      <c r="F1138" t="s">
        <v>228</v>
      </c>
      <c r="H1138" t="s">
        <v>863</v>
      </c>
      <c r="I1138" s="170" t="s">
        <v>78</v>
      </c>
      <c r="J1138" t="s">
        <v>79</v>
      </c>
      <c r="K1138" t="s">
        <v>214</v>
      </c>
      <c r="L1138" t="s">
        <v>315</v>
      </c>
      <c r="M1138" t="s">
        <v>316</v>
      </c>
      <c r="N1138" t="s">
        <v>217</v>
      </c>
      <c r="O1138" t="s">
        <v>263</v>
      </c>
      <c r="P1138" t="s">
        <v>317</v>
      </c>
      <c r="Q1138" t="s">
        <v>318</v>
      </c>
      <c r="R1138" t="s">
        <v>319</v>
      </c>
      <c r="S1138" t="s">
        <v>281</v>
      </c>
      <c r="T1138" t="s">
        <v>282</v>
      </c>
      <c r="U1138" s="61" t="s">
        <v>283</v>
      </c>
      <c r="V1138" t="s">
        <v>249</v>
      </c>
      <c r="W1138" t="s">
        <v>219</v>
      </c>
      <c r="X1138" s="59">
        <v>31526</v>
      </c>
      <c r="Y1138" s="59">
        <v>31526</v>
      </c>
      <c r="AA1138" s="146" t="str">
        <f t="shared" si="237"/>
        <v>IN</v>
      </c>
      <c r="AB1138" s="146" t="str">
        <f t="shared" si="227"/>
        <v>10cr</v>
      </c>
      <c r="AC1138" t="str">
        <f t="shared" si="230"/>
        <v>Allot/Xfer IN</v>
      </c>
      <c r="AD1138" s="74">
        <f t="shared" si="231"/>
        <v>-31526</v>
      </c>
      <c r="AE1138" s="74">
        <f t="shared" si="236"/>
        <v>31526</v>
      </c>
      <c r="AF1138">
        <v>1</v>
      </c>
      <c r="AG1138">
        <v>0</v>
      </c>
      <c r="AH1138" s="74">
        <v>0</v>
      </c>
      <c r="AJ1138" s="74">
        <f t="shared" si="232"/>
        <v>0</v>
      </c>
      <c r="AK1138" s="74">
        <f t="shared" si="226"/>
        <v>31526</v>
      </c>
      <c r="AL1138" t="str">
        <f t="shared" si="233"/>
        <v>N</v>
      </c>
      <c r="AN1138" t="s">
        <v>80</v>
      </c>
      <c r="AO1138" t="s">
        <v>79</v>
      </c>
      <c r="AP1138" t="str">
        <f t="shared" si="234"/>
        <v>92</v>
      </c>
      <c r="AQ1138" s="145" t="s">
        <v>1826</v>
      </c>
      <c r="AR1138" t="str">
        <f t="shared" si="235"/>
        <v>1-Adjusted Base Budget</v>
      </c>
      <c r="AS1138" s="145" t="s">
        <v>1827</v>
      </c>
      <c r="AT1138" t="s">
        <v>213</v>
      </c>
      <c r="AV1138" t="str">
        <f t="shared" si="229"/>
        <v>VPPF</v>
      </c>
      <c r="AW1138" t="str">
        <f t="shared" si="228"/>
        <v>VP AND CHIEF FINANCIAL OFFICER</v>
      </c>
    </row>
    <row r="1139" spans="1:49">
      <c r="A1139" s="59">
        <v>2018</v>
      </c>
      <c r="B1139" t="s">
        <v>137</v>
      </c>
      <c r="C1139" t="s">
        <v>858</v>
      </c>
      <c r="D1139" t="s">
        <v>859</v>
      </c>
      <c r="E1139" t="s">
        <v>860</v>
      </c>
      <c r="F1139" t="s">
        <v>861</v>
      </c>
      <c r="G1139" t="s">
        <v>862</v>
      </c>
      <c r="H1139" t="s">
        <v>863</v>
      </c>
      <c r="I1139" s="170" t="s">
        <v>78</v>
      </c>
      <c r="J1139" t="s">
        <v>79</v>
      </c>
      <c r="K1139" t="s">
        <v>214</v>
      </c>
      <c r="L1139" t="s">
        <v>315</v>
      </c>
      <c r="M1139" t="s">
        <v>316</v>
      </c>
      <c r="N1139" t="s">
        <v>217</v>
      </c>
      <c r="O1139" t="s">
        <v>263</v>
      </c>
      <c r="P1139" t="s">
        <v>317</v>
      </c>
      <c r="Q1139" t="s">
        <v>318</v>
      </c>
      <c r="R1139" t="s">
        <v>319</v>
      </c>
      <c r="S1139" t="s">
        <v>281</v>
      </c>
      <c r="T1139" t="s">
        <v>282</v>
      </c>
      <c r="U1139" s="61" t="s">
        <v>283</v>
      </c>
      <c r="V1139" t="s">
        <v>249</v>
      </c>
      <c r="W1139" t="s">
        <v>219</v>
      </c>
      <c r="X1139" s="59">
        <v>55038</v>
      </c>
      <c r="Y1139" s="59">
        <v>55038</v>
      </c>
      <c r="AA1139" s="146" t="str">
        <f t="shared" si="237"/>
        <v>IN</v>
      </c>
      <c r="AB1139" s="146" t="str">
        <f t="shared" si="227"/>
        <v>10cr</v>
      </c>
      <c r="AC1139" t="str">
        <f t="shared" si="230"/>
        <v>Allot/Xfer IN</v>
      </c>
      <c r="AD1139" s="74">
        <f t="shared" si="231"/>
        <v>-55038</v>
      </c>
      <c r="AE1139" s="74">
        <f t="shared" si="236"/>
        <v>55038</v>
      </c>
      <c r="AF1139">
        <v>1</v>
      </c>
      <c r="AG1139">
        <v>0</v>
      </c>
      <c r="AH1139" s="74">
        <v>0</v>
      </c>
      <c r="AJ1139" s="74">
        <f t="shared" si="232"/>
        <v>0</v>
      </c>
      <c r="AK1139" s="74">
        <f t="shared" ref="AK1139:AK1202" si="238">AE1139 +AJ1139</f>
        <v>55038</v>
      </c>
      <c r="AL1139" t="str">
        <f t="shared" si="233"/>
        <v>N</v>
      </c>
      <c r="AN1139" t="s">
        <v>80</v>
      </c>
      <c r="AO1139" t="s">
        <v>79</v>
      </c>
      <c r="AP1139" t="str">
        <f t="shared" si="234"/>
        <v>92</v>
      </c>
      <c r="AQ1139" s="145" t="s">
        <v>1826</v>
      </c>
      <c r="AR1139" t="str">
        <f t="shared" si="235"/>
        <v>1-Adjusted Base Budget</v>
      </c>
      <c r="AS1139" s="145" t="s">
        <v>1827</v>
      </c>
      <c r="AT1139" t="s">
        <v>213</v>
      </c>
      <c r="AV1139" t="str">
        <f t="shared" si="229"/>
        <v>VPPF</v>
      </c>
      <c r="AW1139" t="str">
        <f t="shared" si="228"/>
        <v>VP AND CHIEF FINANCIAL OFFICER</v>
      </c>
    </row>
    <row r="1140" spans="1:49">
      <c r="A1140" s="59">
        <v>2018</v>
      </c>
      <c r="B1140" t="s">
        <v>137</v>
      </c>
      <c r="C1140" t="s">
        <v>858</v>
      </c>
      <c r="D1140" t="s">
        <v>859</v>
      </c>
      <c r="E1140" t="s">
        <v>860</v>
      </c>
      <c r="F1140" t="s">
        <v>861</v>
      </c>
      <c r="G1140" t="s">
        <v>862</v>
      </c>
      <c r="H1140" t="s">
        <v>863</v>
      </c>
      <c r="I1140" s="170" t="s">
        <v>78</v>
      </c>
      <c r="J1140" t="s">
        <v>79</v>
      </c>
      <c r="K1140" t="s">
        <v>214</v>
      </c>
      <c r="L1140" t="s">
        <v>574</v>
      </c>
      <c r="M1140" t="s">
        <v>575</v>
      </c>
      <c r="N1140" t="s">
        <v>217</v>
      </c>
      <c r="O1140" t="s">
        <v>263</v>
      </c>
      <c r="P1140" t="s">
        <v>379</v>
      </c>
      <c r="Q1140" t="s">
        <v>379</v>
      </c>
      <c r="R1140" t="s">
        <v>380</v>
      </c>
      <c r="S1140" t="s">
        <v>264</v>
      </c>
      <c r="T1140" t="s">
        <v>265</v>
      </c>
      <c r="U1140" s="61" t="s">
        <v>266</v>
      </c>
      <c r="V1140" t="s">
        <v>249</v>
      </c>
      <c r="W1140" t="s">
        <v>263</v>
      </c>
      <c r="X1140" s="59">
        <v>55038</v>
      </c>
      <c r="Y1140" s="59">
        <v>55038</v>
      </c>
      <c r="AA1140" s="146" t="str">
        <f t="shared" si="237"/>
        <v>EX</v>
      </c>
      <c r="AB1140" s="146">
        <f t="shared" si="227"/>
        <v>0</v>
      </c>
      <c r="AC1140" t="str">
        <f t="shared" si="230"/>
        <v>EX</v>
      </c>
      <c r="AD1140" s="74">
        <f t="shared" si="231"/>
        <v>55038</v>
      </c>
      <c r="AE1140" s="74">
        <f t="shared" si="236"/>
        <v>55038</v>
      </c>
      <c r="AF1140">
        <v>1</v>
      </c>
      <c r="AG1140">
        <v>0</v>
      </c>
      <c r="AH1140" s="74">
        <v>0</v>
      </c>
      <c r="AJ1140" s="74">
        <f t="shared" si="232"/>
        <v>0</v>
      </c>
      <c r="AK1140" s="74">
        <f t="shared" si="238"/>
        <v>55038</v>
      </c>
      <c r="AL1140" t="str">
        <f t="shared" si="233"/>
        <v>N</v>
      </c>
      <c r="AN1140" t="s">
        <v>80</v>
      </c>
      <c r="AO1140" t="s">
        <v>79</v>
      </c>
      <c r="AP1140" t="str">
        <f t="shared" si="234"/>
        <v>92</v>
      </c>
      <c r="AQ1140" s="145" t="s">
        <v>1826</v>
      </c>
      <c r="AR1140" t="str">
        <f t="shared" si="235"/>
        <v>1-Adjusted Base Budget</v>
      </c>
      <c r="AS1140" s="145" t="s">
        <v>1827</v>
      </c>
      <c r="AT1140" t="s">
        <v>213</v>
      </c>
      <c r="AV1140" t="str">
        <f t="shared" si="229"/>
        <v>VPPF</v>
      </c>
      <c r="AW1140" t="str">
        <f t="shared" si="228"/>
        <v>VP AND CHIEF FINANCIAL OFFICER</v>
      </c>
    </row>
    <row r="1141" spans="1:49">
      <c r="A1141" s="59">
        <v>2018</v>
      </c>
      <c r="B1141" t="s">
        <v>137</v>
      </c>
      <c r="C1141" t="s">
        <v>858</v>
      </c>
      <c r="D1141" t="s">
        <v>859</v>
      </c>
      <c r="E1141" t="s">
        <v>860</v>
      </c>
      <c r="F1141" t="s">
        <v>228</v>
      </c>
      <c r="H1141" t="s">
        <v>863</v>
      </c>
      <c r="I1141" s="170" t="s">
        <v>78</v>
      </c>
      <c r="J1141" t="s">
        <v>79</v>
      </c>
      <c r="K1141" t="s">
        <v>214</v>
      </c>
      <c r="L1141" t="s">
        <v>574</v>
      </c>
      <c r="M1141" t="s">
        <v>575</v>
      </c>
      <c r="N1141" t="s">
        <v>576</v>
      </c>
      <c r="O1141" t="s">
        <v>263</v>
      </c>
      <c r="P1141" t="s">
        <v>379</v>
      </c>
      <c r="Q1141" t="s">
        <v>379</v>
      </c>
      <c r="R1141" t="s">
        <v>380</v>
      </c>
      <c r="S1141" t="s">
        <v>264</v>
      </c>
      <c r="T1141" t="s">
        <v>265</v>
      </c>
      <c r="U1141" s="61" t="s">
        <v>266</v>
      </c>
      <c r="V1141" t="s">
        <v>249</v>
      </c>
      <c r="W1141" t="s">
        <v>263</v>
      </c>
      <c r="X1141" s="59">
        <v>5645</v>
      </c>
      <c r="Y1141" s="59">
        <v>5645</v>
      </c>
      <c r="AA1141" s="146" t="str">
        <f t="shared" si="237"/>
        <v>EX</v>
      </c>
      <c r="AB1141" s="146">
        <f t="shared" ref="AB1141:AB1204" si="239">IF(O1141 =AA1141,Z1141,"10cr")</f>
        <v>0</v>
      </c>
      <c r="AC1141" t="str">
        <f t="shared" si="230"/>
        <v>EX</v>
      </c>
      <c r="AD1141" s="74">
        <f t="shared" si="231"/>
        <v>5645</v>
      </c>
      <c r="AE1141" s="74">
        <f t="shared" si="236"/>
        <v>5645</v>
      </c>
      <c r="AF1141">
        <v>1</v>
      </c>
      <c r="AG1141">
        <v>0</v>
      </c>
      <c r="AH1141" s="74">
        <v>0</v>
      </c>
      <c r="AJ1141" s="74">
        <f t="shared" si="232"/>
        <v>0</v>
      </c>
      <c r="AK1141" s="74">
        <f t="shared" si="238"/>
        <v>5645</v>
      </c>
      <c r="AL1141" t="str">
        <f t="shared" si="233"/>
        <v>N</v>
      </c>
      <c r="AN1141" t="s">
        <v>80</v>
      </c>
      <c r="AO1141" t="s">
        <v>79</v>
      </c>
      <c r="AP1141" t="str">
        <f t="shared" si="234"/>
        <v>92</v>
      </c>
      <c r="AQ1141" s="145" t="s">
        <v>1826</v>
      </c>
      <c r="AR1141" t="str">
        <f t="shared" si="235"/>
        <v>1-Adjusted Base Budget</v>
      </c>
      <c r="AS1141" s="145" t="s">
        <v>1827</v>
      </c>
      <c r="AT1141" t="s">
        <v>213</v>
      </c>
      <c r="AV1141" t="str">
        <f t="shared" si="229"/>
        <v>VPPF</v>
      </c>
      <c r="AW1141" t="str">
        <f t="shared" si="228"/>
        <v>VP AND CHIEF FINANCIAL OFFICER</v>
      </c>
    </row>
    <row r="1142" spans="1:49">
      <c r="A1142" s="59">
        <v>2018</v>
      </c>
      <c r="B1142" t="s">
        <v>137</v>
      </c>
      <c r="C1142" t="s">
        <v>858</v>
      </c>
      <c r="D1142" t="s">
        <v>859</v>
      </c>
      <c r="E1142" t="s">
        <v>860</v>
      </c>
      <c r="F1142" t="s">
        <v>864</v>
      </c>
      <c r="G1142" t="s">
        <v>865</v>
      </c>
      <c r="H1142" t="s">
        <v>863</v>
      </c>
      <c r="I1142" s="170" t="s">
        <v>78</v>
      </c>
      <c r="J1142" t="s">
        <v>79</v>
      </c>
      <c r="K1142" t="s">
        <v>214</v>
      </c>
      <c r="L1142" t="s">
        <v>574</v>
      </c>
      <c r="M1142" t="s">
        <v>575</v>
      </c>
      <c r="N1142" t="s">
        <v>576</v>
      </c>
      <c r="O1142" t="s">
        <v>263</v>
      </c>
      <c r="P1142" t="s">
        <v>379</v>
      </c>
      <c r="Q1142" t="s">
        <v>379</v>
      </c>
      <c r="R1142" t="s">
        <v>380</v>
      </c>
      <c r="S1142" t="s">
        <v>264</v>
      </c>
      <c r="T1142" t="s">
        <v>265</v>
      </c>
      <c r="U1142" s="61" t="s">
        <v>266</v>
      </c>
      <c r="V1142" t="s">
        <v>249</v>
      </c>
      <c r="W1142" t="s">
        <v>263</v>
      </c>
      <c r="X1142" s="59">
        <v>702</v>
      </c>
      <c r="Y1142" s="59">
        <v>702</v>
      </c>
      <c r="AA1142" s="146" t="str">
        <f t="shared" si="237"/>
        <v>EX</v>
      </c>
      <c r="AB1142" s="146">
        <f t="shared" si="239"/>
        <v>0</v>
      </c>
      <c r="AC1142" t="str">
        <f t="shared" si="230"/>
        <v>EX</v>
      </c>
      <c r="AD1142" s="74">
        <f t="shared" si="231"/>
        <v>702</v>
      </c>
      <c r="AE1142" s="74">
        <f t="shared" si="236"/>
        <v>702</v>
      </c>
      <c r="AF1142">
        <v>1</v>
      </c>
      <c r="AG1142">
        <v>0</v>
      </c>
      <c r="AH1142" s="74">
        <v>0</v>
      </c>
      <c r="AJ1142" s="74">
        <f t="shared" si="232"/>
        <v>0</v>
      </c>
      <c r="AK1142" s="74">
        <f t="shared" si="238"/>
        <v>702</v>
      </c>
      <c r="AL1142" t="str">
        <f t="shared" si="233"/>
        <v>N</v>
      </c>
      <c r="AN1142" t="s">
        <v>80</v>
      </c>
      <c r="AO1142" t="s">
        <v>79</v>
      </c>
      <c r="AP1142" t="str">
        <f t="shared" si="234"/>
        <v>92</v>
      </c>
      <c r="AQ1142" s="145" t="s">
        <v>1826</v>
      </c>
      <c r="AR1142" t="str">
        <f t="shared" si="235"/>
        <v>1-Adjusted Base Budget</v>
      </c>
      <c r="AS1142" s="145" t="s">
        <v>1827</v>
      </c>
      <c r="AT1142" t="s">
        <v>213</v>
      </c>
      <c r="AV1142" t="str">
        <f t="shared" si="229"/>
        <v>VPPF</v>
      </c>
      <c r="AW1142" t="str">
        <f t="shared" si="228"/>
        <v>VP AND CHIEF FINANCIAL OFFICER</v>
      </c>
    </row>
    <row r="1143" spans="1:49">
      <c r="A1143" s="59">
        <v>2018</v>
      </c>
      <c r="B1143" t="s">
        <v>137</v>
      </c>
      <c r="C1143" t="s">
        <v>874</v>
      </c>
      <c r="D1143" t="s">
        <v>875</v>
      </c>
      <c r="E1143" t="s">
        <v>876</v>
      </c>
      <c r="F1143" t="s">
        <v>228</v>
      </c>
      <c r="H1143" t="s">
        <v>877</v>
      </c>
      <c r="I1143" s="170" t="s">
        <v>78</v>
      </c>
      <c r="J1143" t="s">
        <v>79</v>
      </c>
      <c r="K1143" t="s">
        <v>214</v>
      </c>
      <c r="L1143" t="s">
        <v>878</v>
      </c>
      <c r="M1143" t="s">
        <v>239</v>
      </c>
      <c r="N1143" t="s">
        <v>217</v>
      </c>
      <c r="O1143" t="s">
        <v>219</v>
      </c>
      <c r="P1143" t="s">
        <v>240</v>
      </c>
      <c r="Q1143" t="s">
        <v>241</v>
      </c>
      <c r="R1143" t="s">
        <v>242</v>
      </c>
      <c r="S1143" t="s">
        <v>223</v>
      </c>
      <c r="T1143" t="s">
        <v>224</v>
      </c>
      <c r="U1143" s="61" t="s">
        <v>225</v>
      </c>
      <c r="V1143" t="s">
        <v>139</v>
      </c>
      <c r="W1143" t="s">
        <v>219</v>
      </c>
      <c r="X1143" s="59">
        <v>7000</v>
      </c>
      <c r="Y1143" s="59">
        <v>7000</v>
      </c>
      <c r="AA1143" s="146" t="str">
        <f t="shared" si="237"/>
        <v>IN</v>
      </c>
      <c r="AB1143" s="146">
        <f t="shared" si="239"/>
        <v>0</v>
      </c>
      <c r="AC1143" t="str">
        <f t="shared" si="230"/>
        <v>IN</v>
      </c>
      <c r="AD1143" s="74">
        <f t="shared" si="231"/>
        <v>7000</v>
      </c>
      <c r="AE1143" s="74">
        <f t="shared" si="236"/>
        <v>7000</v>
      </c>
      <c r="AF1143">
        <v>1</v>
      </c>
      <c r="AG1143">
        <v>0</v>
      </c>
      <c r="AH1143" s="74">
        <v>0</v>
      </c>
      <c r="AJ1143" s="74">
        <f t="shared" si="232"/>
        <v>0</v>
      </c>
      <c r="AK1143" s="74">
        <f t="shared" si="238"/>
        <v>7000</v>
      </c>
      <c r="AL1143" t="str">
        <f t="shared" si="233"/>
        <v>N</v>
      </c>
      <c r="AN1143" t="s">
        <v>80</v>
      </c>
      <c r="AO1143" t="s">
        <v>79</v>
      </c>
      <c r="AP1143" t="str">
        <f t="shared" si="234"/>
        <v>92</v>
      </c>
      <c r="AQ1143" s="145" t="s">
        <v>1826</v>
      </c>
      <c r="AR1143" t="str">
        <f t="shared" si="235"/>
        <v>1-Adjusted Base Budget</v>
      </c>
      <c r="AS1143" s="145" t="s">
        <v>1827</v>
      </c>
      <c r="AT1143" t="s">
        <v>213</v>
      </c>
      <c r="AV1143" t="str">
        <f t="shared" si="229"/>
        <v>VPPF</v>
      </c>
      <c r="AW1143" t="str">
        <f t="shared" si="228"/>
        <v>VP AND CHIEF FINANCIAL OFFICER</v>
      </c>
    </row>
    <row r="1144" spans="1:49">
      <c r="A1144" s="59">
        <v>2018</v>
      </c>
      <c r="B1144" t="s">
        <v>137</v>
      </c>
      <c r="C1144" t="s">
        <v>874</v>
      </c>
      <c r="D1144" t="s">
        <v>875</v>
      </c>
      <c r="E1144" t="s">
        <v>876</v>
      </c>
      <c r="F1144" t="s">
        <v>228</v>
      </c>
      <c r="H1144" t="s">
        <v>877</v>
      </c>
      <c r="I1144" s="170" t="s">
        <v>78</v>
      </c>
      <c r="J1144" t="s">
        <v>79</v>
      </c>
      <c r="K1144" t="s">
        <v>214</v>
      </c>
      <c r="L1144" t="s">
        <v>879</v>
      </c>
      <c r="M1144" t="s">
        <v>880</v>
      </c>
      <c r="N1144" t="s">
        <v>217</v>
      </c>
      <c r="O1144" t="s">
        <v>219</v>
      </c>
      <c r="P1144" t="s">
        <v>721</v>
      </c>
      <c r="Q1144" t="s">
        <v>722</v>
      </c>
      <c r="R1144" t="s">
        <v>723</v>
      </c>
      <c r="S1144" t="s">
        <v>223</v>
      </c>
      <c r="T1144" t="s">
        <v>224</v>
      </c>
      <c r="U1144" s="61" t="s">
        <v>225</v>
      </c>
      <c r="V1144" t="s">
        <v>139</v>
      </c>
      <c r="W1144" t="s">
        <v>219</v>
      </c>
      <c r="X1144" s="59">
        <v>107700</v>
      </c>
      <c r="Y1144" s="59">
        <v>107700</v>
      </c>
      <c r="AA1144" s="146" t="str">
        <f t="shared" si="237"/>
        <v>IN</v>
      </c>
      <c r="AB1144" s="146">
        <f t="shared" si="239"/>
        <v>0</v>
      </c>
      <c r="AC1144" t="str">
        <f t="shared" si="230"/>
        <v>IN</v>
      </c>
      <c r="AD1144" s="74">
        <f t="shared" si="231"/>
        <v>107700</v>
      </c>
      <c r="AE1144" s="74">
        <f t="shared" si="236"/>
        <v>107700</v>
      </c>
      <c r="AF1144">
        <v>1</v>
      </c>
      <c r="AG1144">
        <v>0</v>
      </c>
      <c r="AH1144" s="74">
        <v>0</v>
      </c>
      <c r="AJ1144" s="74">
        <f t="shared" si="232"/>
        <v>0</v>
      </c>
      <c r="AK1144" s="74">
        <f t="shared" si="238"/>
        <v>107700</v>
      </c>
      <c r="AL1144" t="str">
        <f t="shared" si="233"/>
        <v>N</v>
      </c>
      <c r="AN1144" t="s">
        <v>80</v>
      </c>
      <c r="AO1144" t="s">
        <v>79</v>
      </c>
      <c r="AP1144" t="str">
        <f t="shared" si="234"/>
        <v>92</v>
      </c>
      <c r="AQ1144" s="145" t="s">
        <v>1826</v>
      </c>
      <c r="AR1144" t="str">
        <f t="shared" si="235"/>
        <v>1-Adjusted Base Budget</v>
      </c>
      <c r="AS1144" s="145" t="s">
        <v>1827</v>
      </c>
      <c r="AT1144" t="s">
        <v>213</v>
      </c>
      <c r="AV1144" t="str">
        <f t="shared" si="229"/>
        <v>VPPF</v>
      </c>
      <c r="AW1144" t="str">
        <f t="shared" si="228"/>
        <v>VP AND CHIEF FINANCIAL OFFICER</v>
      </c>
    </row>
    <row r="1145" spans="1:49">
      <c r="A1145" s="59">
        <v>2018</v>
      </c>
      <c r="B1145" t="s">
        <v>137</v>
      </c>
      <c r="C1145" t="s">
        <v>874</v>
      </c>
      <c r="D1145" t="s">
        <v>875</v>
      </c>
      <c r="E1145" t="s">
        <v>876</v>
      </c>
      <c r="F1145" t="s">
        <v>228</v>
      </c>
      <c r="H1145" t="s">
        <v>877</v>
      </c>
      <c r="I1145" s="170" t="s">
        <v>78</v>
      </c>
      <c r="J1145" t="s">
        <v>79</v>
      </c>
      <c r="K1145" t="s">
        <v>214</v>
      </c>
      <c r="L1145" t="s">
        <v>606</v>
      </c>
      <c r="M1145" t="s">
        <v>216</v>
      </c>
      <c r="N1145" t="s">
        <v>217</v>
      </c>
      <c r="O1145" t="s">
        <v>219</v>
      </c>
      <c r="P1145" t="s">
        <v>220</v>
      </c>
      <c r="Q1145" t="s">
        <v>221</v>
      </c>
      <c r="R1145" t="s">
        <v>222</v>
      </c>
      <c r="S1145" t="s">
        <v>223</v>
      </c>
      <c r="T1145" t="s">
        <v>224</v>
      </c>
      <c r="U1145" s="61" t="s">
        <v>225</v>
      </c>
      <c r="V1145" t="s">
        <v>139</v>
      </c>
      <c r="W1145" t="s">
        <v>219</v>
      </c>
      <c r="X1145" s="59">
        <v>72500</v>
      </c>
      <c r="Y1145" s="59">
        <v>72500</v>
      </c>
      <c r="AA1145" s="146" t="str">
        <f t="shared" si="237"/>
        <v>IN</v>
      </c>
      <c r="AB1145" s="146">
        <f t="shared" si="239"/>
        <v>0</v>
      </c>
      <c r="AC1145" t="str">
        <f t="shared" si="230"/>
        <v>IN</v>
      </c>
      <c r="AD1145" s="74">
        <f t="shared" si="231"/>
        <v>72500</v>
      </c>
      <c r="AE1145" s="74">
        <f t="shared" si="236"/>
        <v>72500</v>
      </c>
      <c r="AF1145">
        <v>1</v>
      </c>
      <c r="AG1145">
        <v>0</v>
      </c>
      <c r="AH1145" s="74">
        <v>0</v>
      </c>
      <c r="AJ1145" s="74">
        <f t="shared" si="232"/>
        <v>0</v>
      </c>
      <c r="AK1145" s="74">
        <f t="shared" si="238"/>
        <v>72500</v>
      </c>
      <c r="AL1145" t="str">
        <f t="shared" si="233"/>
        <v>N</v>
      </c>
      <c r="AN1145" t="s">
        <v>80</v>
      </c>
      <c r="AO1145" t="s">
        <v>79</v>
      </c>
      <c r="AP1145" t="str">
        <f t="shared" si="234"/>
        <v>92</v>
      </c>
      <c r="AQ1145" s="145" t="s">
        <v>1826</v>
      </c>
      <c r="AR1145" t="str">
        <f t="shared" si="235"/>
        <v>1-Adjusted Base Budget</v>
      </c>
      <c r="AS1145" s="145" t="s">
        <v>1827</v>
      </c>
      <c r="AT1145" t="s">
        <v>213</v>
      </c>
      <c r="AV1145" t="str">
        <f t="shared" si="229"/>
        <v>VPPF</v>
      </c>
      <c r="AW1145" t="str">
        <f t="shared" si="228"/>
        <v>VP AND CHIEF FINANCIAL OFFICER</v>
      </c>
    </row>
    <row r="1146" spans="1:49">
      <c r="A1146" s="59">
        <v>2018</v>
      </c>
      <c r="B1146" t="s">
        <v>137</v>
      </c>
      <c r="C1146" t="s">
        <v>874</v>
      </c>
      <c r="D1146" t="s">
        <v>875</v>
      </c>
      <c r="E1146" t="s">
        <v>876</v>
      </c>
      <c r="F1146" t="s">
        <v>228</v>
      </c>
      <c r="H1146" t="s">
        <v>877</v>
      </c>
      <c r="I1146" s="170" t="s">
        <v>78</v>
      </c>
      <c r="J1146" t="s">
        <v>79</v>
      </c>
      <c r="K1146" t="s">
        <v>214</v>
      </c>
      <c r="L1146" t="s">
        <v>126</v>
      </c>
      <c r="M1146" t="s">
        <v>345</v>
      </c>
      <c r="N1146" t="s">
        <v>217</v>
      </c>
      <c r="O1146" t="s">
        <v>263</v>
      </c>
      <c r="P1146" t="s">
        <v>346</v>
      </c>
      <c r="Q1146" t="s">
        <v>345</v>
      </c>
      <c r="R1146" t="s">
        <v>347</v>
      </c>
      <c r="S1146" t="s">
        <v>338</v>
      </c>
      <c r="T1146" t="s">
        <v>339</v>
      </c>
      <c r="U1146" s="61" t="s">
        <v>340</v>
      </c>
      <c r="V1146" t="s">
        <v>139</v>
      </c>
      <c r="W1146" t="s">
        <v>263</v>
      </c>
      <c r="X1146" s="59">
        <v>78101</v>
      </c>
      <c r="Y1146" s="59">
        <v>78101</v>
      </c>
      <c r="AA1146" s="146" t="str">
        <f t="shared" si="237"/>
        <v>EX</v>
      </c>
      <c r="AB1146" s="146">
        <f t="shared" si="239"/>
        <v>0</v>
      </c>
      <c r="AC1146" t="str">
        <f t="shared" si="230"/>
        <v>EX</v>
      </c>
      <c r="AD1146" s="74">
        <f t="shared" si="231"/>
        <v>78101</v>
      </c>
      <c r="AE1146" s="74">
        <f t="shared" si="236"/>
        <v>78101</v>
      </c>
      <c r="AF1146">
        <v>1.3809</v>
      </c>
      <c r="AG1146">
        <v>2157</v>
      </c>
      <c r="AH1146" s="74">
        <v>-1671.3614000000066</v>
      </c>
      <c r="AJ1146" s="74">
        <f t="shared" si="232"/>
        <v>485.6385999999934</v>
      </c>
      <c r="AK1146" s="74">
        <f t="shared" si="238"/>
        <v>78586.638599999991</v>
      </c>
      <c r="AL1146" t="str">
        <f t="shared" si="233"/>
        <v>Y</v>
      </c>
      <c r="AN1146" t="s">
        <v>80</v>
      </c>
      <c r="AO1146" t="s">
        <v>79</v>
      </c>
      <c r="AP1146" t="str">
        <f t="shared" si="234"/>
        <v>99</v>
      </c>
      <c r="AQ1146" s="145" t="s">
        <v>1826</v>
      </c>
      <c r="AR1146" t="str">
        <f t="shared" si="235"/>
        <v>2-Provision for Compensation Incr</v>
      </c>
      <c r="AS1146" s="145" t="s">
        <v>1827</v>
      </c>
      <c r="AT1146" t="s">
        <v>213</v>
      </c>
      <c r="AV1146" t="str">
        <f t="shared" si="229"/>
        <v>VPPF</v>
      </c>
      <c r="AW1146" t="str">
        <f t="shared" si="228"/>
        <v>VP AND CHIEF FINANCIAL OFFICER</v>
      </c>
    </row>
    <row r="1147" spans="1:49">
      <c r="A1147" s="59">
        <v>2018</v>
      </c>
      <c r="B1147" t="s">
        <v>137</v>
      </c>
      <c r="C1147" t="s">
        <v>874</v>
      </c>
      <c r="D1147" t="s">
        <v>875</v>
      </c>
      <c r="E1147" t="s">
        <v>876</v>
      </c>
      <c r="F1147" t="s">
        <v>228</v>
      </c>
      <c r="H1147" t="s">
        <v>877</v>
      </c>
      <c r="I1147" s="170" t="s">
        <v>78</v>
      </c>
      <c r="J1147" t="s">
        <v>79</v>
      </c>
      <c r="K1147" t="s">
        <v>214</v>
      </c>
      <c r="L1147" t="s">
        <v>127</v>
      </c>
      <c r="M1147" t="s">
        <v>455</v>
      </c>
      <c r="N1147" t="s">
        <v>217</v>
      </c>
      <c r="O1147" t="s">
        <v>263</v>
      </c>
      <c r="P1147" t="s">
        <v>346</v>
      </c>
      <c r="Q1147" t="s">
        <v>345</v>
      </c>
      <c r="R1147" t="s">
        <v>347</v>
      </c>
      <c r="S1147" t="s">
        <v>338</v>
      </c>
      <c r="T1147" t="s">
        <v>339</v>
      </c>
      <c r="U1147" s="61" t="s">
        <v>340</v>
      </c>
      <c r="V1147" t="s">
        <v>139</v>
      </c>
      <c r="W1147" t="s">
        <v>263</v>
      </c>
      <c r="X1147" s="59">
        <v>182646</v>
      </c>
      <c r="Y1147" s="59">
        <v>182646</v>
      </c>
      <c r="AA1147" s="146" t="str">
        <f t="shared" si="237"/>
        <v>EX</v>
      </c>
      <c r="AB1147" s="146">
        <f t="shared" si="239"/>
        <v>0</v>
      </c>
      <c r="AC1147" t="str">
        <f t="shared" si="230"/>
        <v>EX</v>
      </c>
      <c r="AD1147" s="74">
        <f t="shared" si="231"/>
        <v>182646</v>
      </c>
      <c r="AE1147" s="74">
        <f t="shared" si="236"/>
        <v>182646</v>
      </c>
      <c r="AF1147">
        <v>1.3809</v>
      </c>
      <c r="AG1147">
        <v>5044</v>
      </c>
      <c r="AH1147" s="74">
        <v>-3908.6244000000156</v>
      </c>
      <c r="AJ1147" s="74">
        <f t="shared" si="232"/>
        <v>1135.3755999999844</v>
      </c>
      <c r="AK1147" s="74">
        <f t="shared" si="238"/>
        <v>183781.37559999997</v>
      </c>
      <c r="AL1147" t="str">
        <f t="shared" si="233"/>
        <v>Y</v>
      </c>
      <c r="AN1147" t="s">
        <v>80</v>
      </c>
      <c r="AO1147" t="s">
        <v>79</v>
      </c>
      <c r="AP1147" t="str">
        <f t="shared" si="234"/>
        <v>99</v>
      </c>
      <c r="AQ1147" s="145" t="s">
        <v>1826</v>
      </c>
      <c r="AR1147" t="str">
        <f t="shared" si="235"/>
        <v>2-Provision for Compensation Incr</v>
      </c>
      <c r="AS1147" s="145" t="s">
        <v>1827</v>
      </c>
      <c r="AT1147" t="s">
        <v>213</v>
      </c>
      <c r="AV1147" t="str">
        <f t="shared" si="229"/>
        <v>VPPF</v>
      </c>
      <c r="AW1147" t="str">
        <f t="shared" si="228"/>
        <v>VP AND CHIEF FINANCIAL OFFICER</v>
      </c>
    </row>
    <row r="1148" spans="1:49">
      <c r="A1148" s="59">
        <v>2018</v>
      </c>
      <c r="B1148" t="s">
        <v>137</v>
      </c>
      <c r="C1148" t="s">
        <v>874</v>
      </c>
      <c r="D1148" t="s">
        <v>875</v>
      </c>
      <c r="E1148" t="s">
        <v>876</v>
      </c>
      <c r="F1148" t="s">
        <v>228</v>
      </c>
      <c r="H1148" t="s">
        <v>877</v>
      </c>
      <c r="I1148" s="170" t="s">
        <v>78</v>
      </c>
      <c r="J1148" t="s">
        <v>79</v>
      </c>
      <c r="K1148" t="s">
        <v>214</v>
      </c>
      <c r="L1148" t="s">
        <v>128</v>
      </c>
      <c r="M1148" t="s">
        <v>457</v>
      </c>
      <c r="N1148" t="s">
        <v>217</v>
      </c>
      <c r="O1148" t="s">
        <v>263</v>
      </c>
      <c r="P1148" t="s">
        <v>458</v>
      </c>
      <c r="Q1148" t="s">
        <v>459</v>
      </c>
      <c r="R1148" t="s">
        <v>460</v>
      </c>
      <c r="S1148" t="s">
        <v>338</v>
      </c>
      <c r="T1148" t="s">
        <v>339</v>
      </c>
      <c r="U1148" s="61" t="s">
        <v>340</v>
      </c>
      <c r="V1148" t="s">
        <v>139</v>
      </c>
      <c r="W1148" t="s">
        <v>263</v>
      </c>
      <c r="X1148" s="59">
        <v>67350</v>
      </c>
      <c r="Y1148" s="59">
        <v>67023</v>
      </c>
      <c r="AA1148" s="146" t="str">
        <f t="shared" si="237"/>
        <v>EX</v>
      </c>
      <c r="AB1148" s="146">
        <f t="shared" si="239"/>
        <v>0</v>
      </c>
      <c r="AC1148" t="str">
        <f t="shared" si="230"/>
        <v>EX</v>
      </c>
      <c r="AD1148" s="74">
        <f t="shared" si="231"/>
        <v>67023</v>
      </c>
      <c r="AE1148" s="74">
        <f t="shared" si="236"/>
        <v>67023</v>
      </c>
      <c r="AF1148">
        <v>1.3859999999999999</v>
      </c>
      <c r="AG1148">
        <v>1858</v>
      </c>
      <c r="AH1148" s="74">
        <v>-261.38970000000097</v>
      </c>
      <c r="AJ1148" s="74">
        <f t="shared" si="232"/>
        <v>1596.6102999999989</v>
      </c>
      <c r="AK1148" s="74">
        <f t="shared" si="238"/>
        <v>68619.6103</v>
      </c>
      <c r="AL1148" t="str">
        <f t="shared" si="233"/>
        <v>Y</v>
      </c>
      <c r="AN1148" t="s">
        <v>80</v>
      </c>
      <c r="AO1148" t="s">
        <v>79</v>
      </c>
      <c r="AP1148" t="str">
        <f t="shared" si="234"/>
        <v>99</v>
      </c>
      <c r="AQ1148" s="145" t="s">
        <v>1826</v>
      </c>
      <c r="AR1148" t="str">
        <f t="shared" si="235"/>
        <v>2-Provision for Compensation Incr</v>
      </c>
      <c r="AS1148" s="145" t="s">
        <v>1827</v>
      </c>
      <c r="AT1148" t="s">
        <v>213</v>
      </c>
      <c r="AV1148" t="str">
        <f t="shared" si="229"/>
        <v>VPPF</v>
      </c>
      <c r="AW1148" t="str">
        <f t="shared" si="228"/>
        <v>VP AND CHIEF FINANCIAL OFFICER</v>
      </c>
    </row>
    <row r="1149" spans="1:49">
      <c r="A1149" s="59">
        <v>2018</v>
      </c>
      <c r="B1149" t="s">
        <v>137</v>
      </c>
      <c r="C1149" t="s">
        <v>874</v>
      </c>
      <c r="D1149" t="s">
        <v>875</v>
      </c>
      <c r="E1149" t="s">
        <v>881</v>
      </c>
      <c r="F1149" t="s">
        <v>228</v>
      </c>
      <c r="H1149" t="s">
        <v>882</v>
      </c>
      <c r="I1149" s="170" t="s">
        <v>78</v>
      </c>
      <c r="J1149" t="s">
        <v>79</v>
      </c>
      <c r="K1149" t="s">
        <v>214</v>
      </c>
      <c r="L1149" t="s">
        <v>128</v>
      </c>
      <c r="M1149" t="s">
        <v>457</v>
      </c>
      <c r="N1149" t="s">
        <v>217</v>
      </c>
      <c r="O1149" t="s">
        <v>263</v>
      </c>
      <c r="P1149" t="s">
        <v>458</v>
      </c>
      <c r="Q1149" t="s">
        <v>459</v>
      </c>
      <c r="R1149" t="s">
        <v>460</v>
      </c>
      <c r="S1149" t="s">
        <v>338</v>
      </c>
      <c r="T1149" t="s">
        <v>339</v>
      </c>
      <c r="U1149" s="61" t="s">
        <v>340</v>
      </c>
      <c r="V1149" t="s">
        <v>139</v>
      </c>
      <c r="W1149" t="s">
        <v>263</v>
      </c>
      <c r="X1149" s="59">
        <v>197100</v>
      </c>
      <c r="Y1149" s="59">
        <v>197100</v>
      </c>
      <c r="AA1149" s="146" t="str">
        <f t="shared" si="237"/>
        <v>EX</v>
      </c>
      <c r="AB1149" s="146">
        <f t="shared" si="239"/>
        <v>0</v>
      </c>
      <c r="AC1149" t="str">
        <f t="shared" si="230"/>
        <v>EX</v>
      </c>
      <c r="AD1149" s="74">
        <f t="shared" si="231"/>
        <v>197100</v>
      </c>
      <c r="AE1149" s="74">
        <f t="shared" si="236"/>
        <v>197100</v>
      </c>
      <c r="AF1149">
        <v>1.3859999999999999</v>
      </c>
      <c r="AG1149">
        <v>5464</v>
      </c>
      <c r="AH1149" s="74">
        <v>-768.6900000000029</v>
      </c>
      <c r="AJ1149" s="74">
        <f t="shared" si="232"/>
        <v>4695.3099999999968</v>
      </c>
      <c r="AK1149" s="74">
        <f t="shared" si="238"/>
        <v>201795.31</v>
      </c>
      <c r="AL1149" t="str">
        <f t="shared" si="233"/>
        <v>Y</v>
      </c>
      <c r="AN1149" t="s">
        <v>80</v>
      </c>
      <c r="AO1149" t="s">
        <v>79</v>
      </c>
      <c r="AP1149" t="str">
        <f t="shared" si="234"/>
        <v>99</v>
      </c>
      <c r="AQ1149" s="145" t="s">
        <v>1826</v>
      </c>
      <c r="AR1149" t="str">
        <f t="shared" si="235"/>
        <v>2-Provision for Compensation Incr</v>
      </c>
      <c r="AS1149" s="145" t="s">
        <v>1827</v>
      </c>
      <c r="AT1149" t="s">
        <v>213</v>
      </c>
      <c r="AV1149" t="str">
        <f t="shared" si="229"/>
        <v>VPPF</v>
      </c>
      <c r="AW1149" t="str">
        <f t="shared" si="228"/>
        <v>VP AND CHIEF FINANCIAL OFFICER</v>
      </c>
    </row>
    <row r="1150" spans="1:49">
      <c r="A1150" s="59">
        <v>2018</v>
      </c>
      <c r="B1150" t="s">
        <v>137</v>
      </c>
      <c r="C1150" t="s">
        <v>874</v>
      </c>
      <c r="D1150" t="s">
        <v>875</v>
      </c>
      <c r="E1150" t="s">
        <v>876</v>
      </c>
      <c r="F1150" t="s">
        <v>228</v>
      </c>
      <c r="H1150" t="s">
        <v>877</v>
      </c>
      <c r="I1150" s="170" t="s">
        <v>78</v>
      </c>
      <c r="J1150" t="s">
        <v>79</v>
      </c>
      <c r="K1150" t="s">
        <v>214</v>
      </c>
      <c r="L1150" t="s">
        <v>461</v>
      </c>
      <c r="M1150" t="s">
        <v>462</v>
      </c>
      <c r="N1150" t="s">
        <v>217</v>
      </c>
      <c r="O1150" t="s">
        <v>263</v>
      </c>
      <c r="P1150" t="s">
        <v>458</v>
      </c>
      <c r="Q1150" t="s">
        <v>459</v>
      </c>
      <c r="R1150" t="s">
        <v>460</v>
      </c>
      <c r="S1150" t="s">
        <v>338</v>
      </c>
      <c r="T1150" t="s">
        <v>339</v>
      </c>
      <c r="U1150" s="61" t="s">
        <v>340</v>
      </c>
      <c r="V1150" t="s">
        <v>139</v>
      </c>
      <c r="W1150" t="s">
        <v>263</v>
      </c>
      <c r="X1150" s="59">
        <v>498</v>
      </c>
      <c r="Y1150" s="59">
        <v>0</v>
      </c>
      <c r="AA1150" s="146" t="str">
        <f t="shared" si="237"/>
        <v>EX</v>
      </c>
      <c r="AB1150" s="146">
        <f t="shared" si="239"/>
        <v>0</v>
      </c>
      <c r="AC1150" t="str">
        <f t="shared" si="230"/>
        <v>EX</v>
      </c>
      <c r="AD1150" s="74">
        <f t="shared" si="231"/>
        <v>0</v>
      </c>
      <c r="AE1150" s="74">
        <f t="shared" si="236"/>
        <v>0</v>
      </c>
      <c r="AF1150">
        <v>1</v>
      </c>
      <c r="AG1150">
        <v>0</v>
      </c>
      <c r="AH1150" s="74">
        <v>0</v>
      </c>
      <c r="AJ1150" s="74">
        <f t="shared" si="232"/>
        <v>0</v>
      </c>
      <c r="AK1150" s="74">
        <f t="shared" si="238"/>
        <v>0</v>
      </c>
      <c r="AL1150" t="str">
        <f t="shared" si="233"/>
        <v>N</v>
      </c>
      <c r="AN1150" t="s">
        <v>80</v>
      </c>
      <c r="AO1150" t="s">
        <v>79</v>
      </c>
      <c r="AP1150" t="str">
        <f t="shared" si="234"/>
        <v>92</v>
      </c>
      <c r="AQ1150" s="145" t="s">
        <v>1826</v>
      </c>
      <c r="AR1150" t="str">
        <f t="shared" si="235"/>
        <v>1-Adjusted Base Budget</v>
      </c>
      <c r="AS1150" s="145" t="s">
        <v>1827</v>
      </c>
      <c r="AT1150" t="s">
        <v>213</v>
      </c>
      <c r="AV1150" t="str">
        <f t="shared" si="229"/>
        <v>VPPF</v>
      </c>
      <c r="AW1150" t="str">
        <f t="shared" si="228"/>
        <v>VP AND CHIEF FINANCIAL OFFICER</v>
      </c>
    </row>
    <row r="1151" spans="1:49">
      <c r="A1151" s="59">
        <v>2018</v>
      </c>
      <c r="B1151" t="s">
        <v>137</v>
      </c>
      <c r="C1151" t="s">
        <v>874</v>
      </c>
      <c r="D1151" t="s">
        <v>875</v>
      </c>
      <c r="E1151" t="s">
        <v>881</v>
      </c>
      <c r="F1151" t="s">
        <v>228</v>
      </c>
      <c r="H1151" t="s">
        <v>882</v>
      </c>
      <c r="I1151" s="170" t="s">
        <v>78</v>
      </c>
      <c r="J1151" t="s">
        <v>79</v>
      </c>
      <c r="K1151" t="s">
        <v>214</v>
      </c>
      <c r="L1151" t="s">
        <v>461</v>
      </c>
      <c r="M1151" t="s">
        <v>462</v>
      </c>
      <c r="N1151" t="s">
        <v>217</v>
      </c>
      <c r="O1151" t="s">
        <v>263</v>
      </c>
      <c r="P1151" t="s">
        <v>458</v>
      </c>
      <c r="Q1151" t="s">
        <v>459</v>
      </c>
      <c r="R1151" t="s">
        <v>460</v>
      </c>
      <c r="S1151" t="s">
        <v>338</v>
      </c>
      <c r="T1151" t="s">
        <v>339</v>
      </c>
      <c r="U1151" s="61" t="s">
        <v>340</v>
      </c>
      <c r="V1151" t="s">
        <v>139</v>
      </c>
      <c r="W1151" t="s">
        <v>263</v>
      </c>
      <c r="X1151" s="59">
        <v>17</v>
      </c>
      <c r="Y1151" s="59">
        <v>0</v>
      </c>
      <c r="AA1151" s="146" t="str">
        <f t="shared" si="237"/>
        <v>EX</v>
      </c>
      <c r="AB1151" s="146">
        <f t="shared" si="239"/>
        <v>0</v>
      </c>
      <c r="AC1151" t="str">
        <f t="shared" si="230"/>
        <v>EX</v>
      </c>
      <c r="AD1151" s="74">
        <f t="shared" si="231"/>
        <v>0</v>
      </c>
      <c r="AE1151" s="74">
        <f t="shared" si="236"/>
        <v>0</v>
      </c>
      <c r="AF1151">
        <v>1</v>
      </c>
      <c r="AG1151">
        <v>0</v>
      </c>
      <c r="AH1151" s="74">
        <v>0</v>
      </c>
      <c r="AJ1151" s="74">
        <f t="shared" si="232"/>
        <v>0</v>
      </c>
      <c r="AK1151" s="74">
        <f t="shared" si="238"/>
        <v>0</v>
      </c>
      <c r="AL1151" t="str">
        <f t="shared" si="233"/>
        <v>N</v>
      </c>
      <c r="AN1151" t="s">
        <v>80</v>
      </c>
      <c r="AO1151" t="s">
        <v>79</v>
      </c>
      <c r="AP1151" t="str">
        <f t="shared" si="234"/>
        <v>92</v>
      </c>
      <c r="AQ1151" s="145" t="s">
        <v>1826</v>
      </c>
      <c r="AR1151" t="str">
        <f t="shared" si="235"/>
        <v>1-Adjusted Base Budget</v>
      </c>
      <c r="AS1151" s="145" t="s">
        <v>1827</v>
      </c>
      <c r="AT1151" t="s">
        <v>213</v>
      </c>
      <c r="AV1151" t="str">
        <f t="shared" si="229"/>
        <v>VPPF</v>
      </c>
      <c r="AW1151" t="str">
        <f t="shared" si="228"/>
        <v>VP AND CHIEF FINANCIAL OFFICER</v>
      </c>
    </row>
    <row r="1152" spans="1:49">
      <c r="A1152" s="59">
        <v>2018</v>
      </c>
      <c r="B1152" t="s">
        <v>137</v>
      </c>
      <c r="C1152" t="s">
        <v>874</v>
      </c>
      <c r="D1152" t="s">
        <v>875</v>
      </c>
      <c r="E1152" t="s">
        <v>876</v>
      </c>
      <c r="F1152" t="s">
        <v>228</v>
      </c>
      <c r="H1152" t="s">
        <v>877</v>
      </c>
      <c r="I1152" s="170" t="s">
        <v>78</v>
      </c>
      <c r="J1152" t="s">
        <v>79</v>
      </c>
      <c r="K1152" t="s">
        <v>214</v>
      </c>
      <c r="L1152" t="s">
        <v>695</v>
      </c>
      <c r="M1152" t="s">
        <v>696</v>
      </c>
      <c r="N1152" t="s">
        <v>217</v>
      </c>
      <c r="O1152" t="s">
        <v>263</v>
      </c>
      <c r="P1152" t="s">
        <v>379</v>
      </c>
      <c r="Q1152" t="s">
        <v>379</v>
      </c>
      <c r="R1152" t="s">
        <v>380</v>
      </c>
      <c r="S1152" t="s">
        <v>264</v>
      </c>
      <c r="T1152" t="s">
        <v>265</v>
      </c>
      <c r="U1152" s="61" t="s">
        <v>266</v>
      </c>
      <c r="V1152" t="s">
        <v>139</v>
      </c>
      <c r="W1152" t="s">
        <v>263</v>
      </c>
      <c r="X1152" s="59">
        <v>3000</v>
      </c>
      <c r="Y1152" s="59">
        <v>3000</v>
      </c>
      <c r="AA1152" s="146" t="str">
        <f t="shared" si="237"/>
        <v>EX</v>
      </c>
      <c r="AB1152" s="146">
        <f t="shared" si="239"/>
        <v>0</v>
      </c>
      <c r="AC1152" t="str">
        <f t="shared" si="230"/>
        <v>EX</v>
      </c>
      <c r="AD1152" s="74">
        <f t="shared" si="231"/>
        <v>3000</v>
      </c>
      <c r="AE1152" s="74">
        <f t="shared" si="236"/>
        <v>3000</v>
      </c>
      <c r="AF1152">
        <v>1</v>
      </c>
      <c r="AG1152">
        <v>0</v>
      </c>
      <c r="AH1152" s="74">
        <v>0</v>
      </c>
      <c r="AJ1152" s="74">
        <f t="shared" si="232"/>
        <v>0</v>
      </c>
      <c r="AK1152" s="74">
        <f t="shared" si="238"/>
        <v>3000</v>
      </c>
      <c r="AL1152" t="str">
        <f t="shared" si="233"/>
        <v>N</v>
      </c>
      <c r="AN1152" t="s">
        <v>80</v>
      </c>
      <c r="AO1152" t="s">
        <v>79</v>
      </c>
      <c r="AP1152" t="str">
        <f t="shared" si="234"/>
        <v>92</v>
      </c>
      <c r="AQ1152" s="145" t="s">
        <v>1826</v>
      </c>
      <c r="AR1152" t="str">
        <f t="shared" si="235"/>
        <v>1-Adjusted Base Budget</v>
      </c>
      <c r="AS1152" s="145" t="s">
        <v>1827</v>
      </c>
      <c r="AT1152" t="s">
        <v>213</v>
      </c>
      <c r="AV1152" t="str">
        <f t="shared" si="229"/>
        <v>VPPF</v>
      </c>
      <c r="AW1152" t="str">
        <f t="shared" si="228"/>
        <v>VP AND CHIEF FINANCIAL OFFICER</v>
      </c>
    </row>
    <row r="1153" spans="1:49">
      <c r="A1153" s="59">
        <v>2018</v>
      </c>
      <c r="B1153" t="s">
        <v>137</v>
      </c>
      <c r="C1153" t="s">
        <v>874</v>
      </c>
      <c r="D1153" t="s">
        <v>875</v>
      </c>
      <c r="E1153" t="s">
        <v>881</v>
      </c>
      <c r="F1153" t="s">
        <v>228</v>
      </c>
      <c r="H1153" t="s">
        <v>882</v>
      </c>
      <c r="I1153" s="170" t="s">
        <v>78</v>
      </c>
      <c r="J1153" t="s">
        <v>79</v>
      </c>
      <c r="K1153" t="s">
        <v>214</v>
      </c>
      <c r="L1153" t="s">
        <v>695</v>
      </c>
      <c r="M1153" t="s">
        <v>696</v>
      </c>
      <c r="N1153" t="s">
        <v>217</v>
      </c>
      <c r="O1153" t="s">
        <v>263</v>
      </c>
      <c r="P1153" t="s">
        <v>379</v>
      </c>
      <c r="Q1153" t="s">
        <v>379</v>
      </c>
      <c r="R1153" t="s">
        <v>380</v>
      </c>
      <c r="S1153" t="s">
        <v>264</v>
      </c>
      <c r="T1153" t="s">
        <v>265</v>
      </c>
      <c r="U1153" s="61" t="s">
        <v>266</v>
      </c>
      <c r="V1153" t="s">
        <v>139</v>
      </c>
      <c r="W1153" t="s">
        <v>263</v>
      </c>
      <c r="X1153" s="59">
        <v>1046</v>
      </c>
      <c r="Y1153" s="59">
        <v>1046</v>
      </c>
      <c r="AA1153" s="146" t="str">
        <f t="shared" si="237"/>
        <v>EX</v>
      </c>
      <c r="AB1153" s="146">
        <f t="shared" si="239"/>
        <v>0</v>
      </c>
      <c r="AC1153" t="str">
        <f t="shared" si="230"/>
        <v>EX</v>
      </c>
      <c r="AD1153" s="74">
        <f t="shared" si="231"/>
        <v>1046</v>
      </c>
      <c r="AE1153" s="74">
        <f t="shared" si="236"/>
        <v>1046</v>
      </c>
      <c r="AF1153">
        <v>1</v>
      </c>
      <c r="AG1153">
        <v>0</v>
      </c>
      <c r="AH1153" s="74">
        <v>0</v>
      </c>
      <c r="AJ1153" s="74">
        <f t="shared" si="232"/>
        <v>0</v>
      </c>
      <c r="AK1153" s="74">
        <f t="shared" si="238"/>
        <v>1046</v>
      </c>
      <c r="AL1153" t="str">
        <f t="shared" si="233"/>
        <v>N</v>
      </c>
      <c r="AN1153" t="s">
        <v>80</v>
      </c>
      <c r="AO1153" t="s">
        <v>79</v>
      </c>
      <c r="AP1153" t="str">
        <f t="shared" si="234"/>
        <v>92</v>
      </c>
      <c r="AQ1153" s="145" t="s">
        <v>1826</v>
      </c>
      <c r="AR1153" t="str">
        <f t="shared" si="235"/>
        <v>1-Adjusted Base Budget</v>
      </c>
      <c r="AS1153" s="145" t="s">
        <v>1827</v>
      </c>
      <c r="AT1153" t="s">
        <v>213</v>
      </c>
      <c r="AV1153" t="str">
        <f t="shared" si="229"/>
        <v>VPPF</v>
      </c>
      <c r="AW1153" t="str">
        <f t="shared" si="228"/>
        <v>VP AND CHIEF FINANCIAL OFFICER</v>
      </c>
    </row>
    <row r="1154" spans="1:49">
      <c r="A1154" s="59">
        <v>2018</v>
      </c>
      <c r="B1154" t="s">
        <v>137</v>
      </c>
      <c r="C1154" t="s">
        <v>874</v>
      </c>
      <c r="D1154" t="s">
        <v>875</v>
      </c>
      <c r="E1154" t="s">
        <v>876</v>
      </c>
      <c r="F1154" t="s">
        <v>228</v>
      </c>
      <c r="H1154" t="s">
        <v>877</v>
      </c>
      <c r="I1154" s="170" t="s">
        <v>78</v>
      </c>
      <c r="J1154" t="s">
        <v>79</v>
      </c>
      <c r="K1154" t="s">
        <v>214</v>
      </c>
      <c r="L1154" t="s">
        <v>350</v>
      </c>
      <c r="M1154" t="s">
        <v>351</v>
      </c>
      <c r="N1154" t="s">
        <v>217</v>
      </c>
      <c r="O1154" t="s">
        <v>263</v>
      </c>
      <c r="P1154" t="s">
        <v>352</v>
      </c>
      <c r="Q1154" t="s">
        <v>353</v>
      </c>
      <c r="R1154" t="s">
        <v>354</v>
      </c>
      <c r="S1154" t="s">
        <v>264</v>
      </c>
      <c r="T1154" t="s">
        <v>265</v>
      </c>
      <c r="U1154" s="61" t="s">
        <v>266</v>
      </c>
      <c r="V1154" t="s">
        <v>139</v>
      </c>
      <c r="W1154" t="s">
        <v>263</v>
      </c>
      <c r="X1154" s="59">
        <v>1200</v>
      </c>
      <c r="Y1154" s="59">
        <v>1200</v>
      </c>
      <c r="AA1154" s="146" t="str">
        <f t="shared" si="237"/>
        <v>EX</v>
      </c>
      <c r="AB1154" s="146">
        <f t="shared" si="239"/>
        <v>0</v>
      </c>
      <c r="AC1154" t="str">
        <f t="shared" si="230"/>
        <v>EX</v>
      </c>
      <c r="AD1154" s="74">
        <f t="shared" si="231"/>
        <v>1200</v>
      </c>
      <c r="AE1154" s="74">
        <f t="shared" si="236"/>
        <v>1200</v>
      </c>
      <c r="AF1154">
        <v>1</v>
      </c>
      <c r="AG1154">
        <v>0</v>
      </c>
      <c r="AH1154" s="74">
        <v>0</v>
      </c>
      <c r="AJ1154" s="74">
        <f t="shared" si="232"/>
        <v>0</v>
      </c>
      <c r="AK1154" s="74">
        <f t="shared" si="238"/>
        <v>1200</v>
      </c>
      <c r="AL1154" t="str">
        <f t="shared" si="233"/>
        <v>N</v>
      </c>
      <c r="AN1154" t="s">
        <v>80</v>
      </c>
      <c r="AO1154" t="s">
        <v>79</v>
      </c>
      <c r="AP1154" t="str">
        <f t="shared" si="234"/>
        <v>92</v>
      </c>
      <c r="AQ1154" s="145" t="s">
        <v>1826</v>
      </c>
      <c r="AR1154" t="str">
        <f t="shared" si="235"/>
        <v>1-Adjusted Base Budget</v>
      </c>
      <c r="AS1154" s="145" t="s">
        <v>1827</v>
      </c>
      <c r="AT1154" t="s">
        <v>213</v>
      </c>
      <c r="AV1154" t="str">
        <f t="shared" si="229"/>
        <v>VPPF</v>
      </c>
      <c r="AW1154" t="str">
        <f t="shared" si="228"/>
        <v>VP AND CHIEF FINANCIAL OFFICER</v>
      </c>
    </row>
    <row r="1155" spans="1:49">
      <c r="A1155" s="59">
        <v>2018</v>
      </c>
      <c r="B1155" t="s">
        <v>137</v>
      </c>
      <c r="C1155" t="s">
        <v>874</v>
      </c>
      <c r="D1155" t="s">
        <v>875</v>
      </c>
      <c r="E1155" t="s">
        <v>876</v>
      </c>
      <c r="F1155" t="s">
        <v>228</v>
      </c>
      <c r="H1155" t="s">
        <v>877</v>
      </c>
      <c r="I1155" s="170" t="s">
        <v>78</v>
      </c>
      <c r="J1155" t="s">
        <v>79</v>
      </c>
      <c r="K1155" t="s">
        <v>214</v>
      </c>
      <c r="L1155" t="s">
        <v>697</v>
      </c>
      <c r="M1155" t="s">
        <v>698</v>
      </c>
      <c r="N1155" t="s">
        <v>217</v>
      </c>
      <c r="O1155" t="s">
        <v>263</v>
      </c>
      <c r="P1155" t="s">
        <v>699</v>
      </c>
      <c r="Q1155" t="s">
        <v>700</v>
      </c>
      <c r="R1155" t="s">
        <v>701</v>
      </c>
      <c r="S1155" t="s">
        <v>264</v>
      </c>
      <c r="T1155" t="s">
        <v>265</v>
      </c>
      <c r="U1155" s="61" t="s">
        <v>266</v>
      </c>
      <c r="V1155" t="s">
        <v>139</v>
      </c>
      <c r="W1155" t="s">
        <v>263</v>
      </c>
      <c r="X1155" s="59">
        <v>185793</v>
      </c>
      <c r="Y1155" s="59">
        <v>185793</v>
      </c>
      <c r="AA1155" s="146" t="str">
        <f t="shared" si="237"/>
        <v>EX</v>
      </c>
      <c r="AB1155" s="146">
        <f t="shared" si="239"/>
        <v>0</v>
      </c>
      <c r="AC1155" t="str">
        <f t="shared" si="230"/>
        <v>EX</v>
      </c>
      <c r="AD1155" s="74">
        <f t="shared" si="231"/>
        <v>185793</v>
      </c>
      <c r="AE1155" s="74">
        <f t="shared" si="236"/>
        <v>185793</v>
      </c>
      <c r="AF1155">
        <v>1</v>
      </c>
      <c r="AG1155">
        <v>0</v>
      </c>
      <c r="AH1155" s="74">
        <v>0</v>
      </c>
      <c r="AJ1155" s="74">
        <f t="shared" si="232"/>
        <v>0</v>
      </c>
      <c r="AK1155" s="74">
        <f t="shared" si="238"/>
        <v>185793</v>
      </c>
      <c r="AL1155" t="str">
        <f t="shared" si="233"/>
        <v>N</v>
      </c>
      <c r="AN1155" t="s">
        <v>80</v>
      </c>
      <c r="AO1155" t="s">
        <v>79</v>
      </c>
      <c r="AP1155" t="str">
        <f t="shared" si="234"/>
        <v>92</v>
      </c>
      <c r="AQ1155" s="145" t="s">
        <v>1826</v>
      </c>
      <c r="AR1155" t="str">
        <f t="shared" si="235"/>
        <v>1-Adjusted Base Budget</v>
      </c>
      <c r="AS1155" s="145" t="s">
        <v>1827</v>
      </c>
      <c r="AT1155" t="s">
        <v>213</v>
      </c>
      <c r="AV1155" t="str">
        <f t="shared" si="229"/>
        <v>VPPF</v>
      </c>
      <c r="AW1155" t="str">
        <f t="shared" si="228"/>
        <v>VP AND CHIEF FINANCIAL OFFICER</v>
      </c>
    </row>
    <row r="1156" spans="1:49">
      <c r="A1156" s="59">
        <v>2018</v>
      </c>
      <c r="B1156" t="s">
        <v>137</v>
      </c>
      <c r="C1156" t="s">
        <v>874</v>
      </c>
      <c r="D1156" t="s">
        <v>875</v>
      </c>
      <c r="E1156" t="s">
        <v>881</v>
      </c>
      <c r="F1156" t="s">
        <v>228</v>
      </c>
      <c r="H1156" t="s">
        <v>882</v>
      </c>
      <c r="I1156" s="170" t="s">
        <v>78</v>
      </c>
      <c r="J1156" t="s">
        <v>79</v>
      </c>
      <c r="K1156" t="s">
        <v>214</v>
      </c>
      <c r="L1156" t="s">
        <v>697</v>
      </c>
      <c r="M1156" t="s">
        <v>698</v>
      </c>
      <c r="N1156" t="s">
        <v>217</v>
      </c>
      <c r="O1156" t="s">
        <v>263</v>
      </c>
      <c r="P1156" t="s">
        <v>699</v>
      </c>
      <c r="Q1156" t="s">
        <v>700</v>
      </c>
      <c r="R1156" t="s">
        <v>701</v>
      </c>
      <c r="S1156" t="s">
        <v>264</v>
      </c>
      <c r="T1156" t="s">
        <v>265</v>
      </c>
      <c r="U1156" s="61" t="s">
        <v>266</v>
      </c>
      <c r="V1156" t="s">
        <v>139</v>
      </c>
      <c r="W1156" t="s">
        <v>263</v>
      </c>
      <c r="X1156" s="59">
        <v>16500</v>
      </c>
      <c r="Y1156" s="59">
        <v>16500</v>
      </c>
      <c r="AA1156" s="146" t="str">
        <f t="shared" si="237"/>
        <v>EX</v>
      </c>
      <c r="AB1156" s="146">
        <f t="shared" si="239"/>
        <v>0</v>
      </c>
      <c r="AC1156" t="str">
        <f t="shared" si="230"/>
        <v>EX</v>
      </c>
      <c r="AD1156" s="74">
        <f t="shared" si="231"/>
        <v>16500</v>
      </c>
      <c r="AE1156" s="74">
        <f t="shared" si="236"/>
        <v>16500</v>
      </c>
      <c r="AF1156">
        <v>1</v>
      </c>
      <c r="AG1156">
        <v>0</v>
      </c>
      <c r="AH1156" s="74">
        <v>0</v>
      </c>
      <c r="AJ1156" s="74">
        <f t="shared" si="232"/>
        <v>0</v>
      </c>
      <c r="AK1156" s="74">
        <f t="shared" si="238"/>
        <v>16500</v>
      </c>
      <c r="AL1156" t="str">
        <f t="shared" si="233"/>
        <v>N</v>
      </c>
      <c r="AN1156" t="s">
        <v>80</v>
      </c>
      <c r="AO1156" t="s">
        <v>79</v>
      </c>
      <c r="AP1156" t="str">
        <f t="shared" si="234"/>
        <v>92</v>
      </c>
      <c r="AQ1156" s="145" t="s">
        <v>1826</v>
      </c>
      <c r="AR1156" t="str">
        <f t="shared" si="235"/>
        <v>1-Adjusted Base Budget</v>
      </c>
      <c r="AS1156" s="145" t="s">
        <v>1827</v>
      </c>
      <c r="AT1156" t="s">
        <v>213</v>
      </c>
      <c r="AV1156" t="str">
        <f t="shared" si="229"/>
        <v>VPPF</v>
      </c>
      <c r="AW1156" t="str">
        <f t="shared" si="228"/>
        <v>VP AND CHIEF FINANCIAL OFFICER</v>
      </c>
    </row>
    <row r="1157" spans="1:49">
      <c r="A1157" s="59">
        <v>2018</v>
      </c>
      <c r="B1157" t="s">
        <v>137</v>
      </c>
      <c r="C1157" t="s">
        <v>874</v>
      </c>
      <c r="D1157" t="s">
        <v>875</v>
      </c>
      <c r="E1157" t="s">
        <v>876</v>
      </c>
      <c r="F1157" t="s">
        <v>228</v>
      </c>
      <c r="H1157" t="s">
        <v>877</v>
      </c>
      <c r="I1157" s="170" t="s">
        <v>78</v>
      </c>
      <c r="J1157" t="s">
        <v>79</v>
      </c>
      <c r="K1157" t="s">
        <v>214</v>
      </c>
      <c r="L1157" t="s">
        <v>493</v>
      </c>
      <c r="M1157" t="s">
        <v>494</v>
      </c>
      <c r="N1157" t="s">
        <v>217</v>
      </c>
      <c r="O1157" t="s">
        <v>263</v>
      </c>
      <c r="P1157" t="s">
        <v>488</v>
      </c>
      <c r="Q1157" t="s">
        <v>489</v>
      </c>
      <c r="R1157" t="s">
        <v>490</v>
      </c>
      <c r="S1157" t="s">
        <v>264</v>
      </c>
      <c r="T1157" t="s">
        <v>265</v>
      </c>
      <c r="U1157" s="61" t="s">
        <v>266</v>
      </c>
      <c r="V1157" t="s">
        <v>139</v>
      </c>
      <c r="W1157" t="s">
        <v>263</v>
      </c>
      <c r="X1157" s="59">
        <v>5000</v>
      </c>
      <c r="Y1157" s="59">
        <v>5000</v>
      </c>
      <c r="AA1157" s="146" t="str">
        <f t="shared" si="237"/>
        <v>EX</v>
      </c>
      <c r="AB1157" s="146">
        <f t="shared" si="239"/>
        <v>0</v>
      </c>
      <c r="AC1157" t="str">
        <f t="shared" si="230"/>
        <v>EX</v>
      </c>
      <c r="AD1157" s="74">
        <f t="shared" si="231"/>
        <v>5000</v>
      </c>
      <c r="AE1157" s="74">
        <f t="shared" si="236"/>
        <v>5000</v>
      </c>
      <c r="AF1157">
        <v>1</v>
      </c>
      <c r="AG1157">
        <v>0</v>
      </c>
      <c r="AH1157" s="74">
        <v>0</v>
      </c>
      <c r="AJ1157" s="74">
        <f t="shared" si="232"/>
        <v>0</v>
      </c>
      <c r="AK1157" s="74">
        <f t="shared" si="238"/>
        <v>5000</v>
      </c>
      <c r="AL1157" t="str">
        <f t="shared" si="233"/>
        <v>N</v>
      </c>
      <c r="AN1157" t="s">
        <v>80</v>
      </c>
      <c r="AO1157" t="s">
        <v>79</v>
      </c>
      <c r="AP1157" t="str">
        <f t="shared" si="234"/>
        <v>92</v>
      </c>
      <c r="AQ1157" s="145" t="s">
        <v>1826</v>
      </c>
      <c r="AR1157" t="str">
        <f t="shared" si="235"/>
        <v>1-Adjusted Base Budget</v>
      </c>
      <c r="AS1157" s="145" t="s">
        <v>1827</v>
      </c>
      <c r="AT1157" t="s">
        <v>213</v>
      </c>
      <c r="AV1157" t="str">
        <f t="shared" si="229"/>
        <v>VPPF</v>
      </c>
      <c r="AW1157" t="str">
        <f t="shared" si="228"/>
        <v>VP AND CHIEF FINANCIAL OFFICER</v>
      </c>
    </row>
    <row r="1158" spans="1:49">
      <c r="A1158" s="59">
        <v>2018</v>
      </c>
      <c r="B1158" t="s">
        <v>137</v>
      </c>
      <c r="C1158" t="s">
        <v>874</v>
      </c>
      <c r="D1158" t="s">
        <v>875</v>
      </c>
      <c r="E1158" t="s">
        <v>881</v>
      </c>
      <c r="F1158" t="s">
        <v>228</v>
      </c>
      <c r="H1158" t="s">
        <v>882</v>
      </c>
      <c r="I1158" s="170" t="s">
        <v>78</v>
      </c>
      <c r="J1158" t="s">
        <v>79</v>
      </c>
      <c r="K1158" t="s">
        <v>214</v>
      </c>
      <c r="L1158" t="s">
        <v>493</v>
      </c>
      <c r="M1158" t="s">
        <v>494</v>
      </c>
      <c r="N1158" t="s">
        <v>217</v>
      </c>
      <c r="O1158" t="s">
        <v>263</v>
      </c>
      <c r="P1158" t="s">
        <v>488</v>
      </c>
      <c r="Q1158" t="s">
        <v>489</v>
      </c>
      <c r="R1158" t="s">
        <v>490</v>
      </c>
      <c r="S1158" t="s">
        <v>264</v>
      </c>
      <c r="T1158" t="s">
        <v>265</v>
      </c>
      <c r="U1158" s="61" t="s">
        <v>266</v>
      </c>
      <c r="V1158" t="s">
        <v>139</v>
      </c>
      <c r="W1158" t="s">
        <v>263</v>
      </c>
      <c r="X1158" s="59">
        <v>1620</v>
      </c>
      <c r="Y1158" s="59">
        <v>1620</v>
      </c>
      <c r="AA1158" s="146" t="str">
        <f t="shared" si="237"/>
        <v>EX</v>
      </c>
      <c r="AB1158" s="146">
        <f t="shared" si="239"/>
        <v>0</v>
      </c>
      <c r="AC1158" t="str">
        <f t="shared" si="230"/>
        <v>EX</v>
      </c>
      <c r="AD1158" s="74">
        <f t="shared" si="231"/>
        <v>1620</v>
      </c>
      <c r="AE1158" s="74">
        <f t="shared" si="236"/>
        <v>1620</v>
      </c>
      <c r="AF1158">
        <v>1</v>
      </c>
      <c r="AG1158">
        <v>0</v>
      </c>
      <c r="AH1158" s="74">
        <v>0</v>
      </c>
      <c r="AJ1158" s="74">
        <f t="shared" si="232"/>
        <v>0</v>
      </c>
      <c r="AK1158" s="74">
        <f t="shared" si="238"/>
        <v>1620</v>
      </c>
      <c r="AL1158" t="str">
        <f t="shared" si="233"/>
        <v>N</v>
      </c>
      <c r="AN1158" t="s">
        <v>80</v>
      </c>
      <c r="AO1158" t="s">
        <v>79</v>
      </c>
      <c r="AP1158" t="str">
        <f t="shared" si="234"/>
        <v>92</v>
      </c>
      <c r="AQ1158" s="145" t="s">
        <v>1826</v>
      </c>
      <c r="AR1158" t="str">
        <f t="shared" si="235"/>
        <v>1-Adjusted Base Budget</v>
      </c>
      <c r="AS1158" s="145" t="s">
        <v>1827</v>
      </c>
      <c r="AT1158" t="s">
        <v>213</v>
      </c>
      <c r="AV1158" t="str">
        <f t="shared" si="229"/>
        <v>VPPF</v>
      </c>
      <c r="AW1158" t="str">
        <f t="shared" ref="AW1158:AW1221" si="240" xml:space="preserve"> IF(AND($AN1158="UAVP",$Z1158="OE"),$AO1158 &amp; "-ONLINE EDUCATION",IF(AND($AN1158="VPIT",OR($Z1158="SS",$Z1158="IT")),$AO1158 &amp; "-SHARED SERVICES",$AO1158))</f>
        <v>VP AND CHIEF FINANCIAL OFFICER</v>
      </c>
    </row>
    <row r="1159" spans="1:49">
      <c r="A1159" s="59">
        <v>2018</v>
      </c>
      <c r="B1159" t="s">
        <v>137</v>
      </c>
      <c r="C1159" t="s">
        <v>874</v>
      </c>
      <c r="D1159" t="s">
        <v>875</v>
      </c>
      <c r="E1159" t="s">
        <v>876</v>
      </c>
      <c r="F1159" t="s">
        <v>228</v>
      </c>
      <c r="H1159" t="s">
        <v>877</v>
      </c>
      <c r="I1159" s="170" t="s">
        <v>78</v>
      </c>
      <c r="J1159" t="s">
        <v>79</v>
      </c>
      <c r="K1159" t="s">
        <v>214</v>
      </c>
      <c r="L1159" t="s">
        <v>495</v>
      </c>
      <c r="M1159" t="s">
        <v>496</v>
      </c>
      <c r="N1159" t="s">
        <v>217</v>
      </c>
      <c r="O1159" t="s">
        <v>263</v>
      </c>
      <c r="P1159" t="s">
        <v>488</v>
      </c>
      <c r="Q1159" t="s">
        <v>489</v>
      </c>
      <c r="R1159" t="s">
        <v>490</v>
      </c>
      <c r="S1159" t="s">
        <v>264</v>
      </c>
      <c r="T1159" t="s">
        <v>265</v>
      </c>
      <c r="U1159" s="61" t="s">
        <v>266</v>
      </c>
      <c r="V1159" t="s">
        <v>139</v>
      </c>
      <c r="W1159" t="s">
        <v>263</v>
      </c>
      <c r="X1159" s="59">
        <v>5000</v>
      </c>
      <c r="Y1159" s="59">
        <v>5000</v>
      </c>
      <c r="AA1159" s="146" t="str">
        <f t="shared" si="237"/>
        <v>EX</v>
      </c>
      <c r="AB1159" s="146">
        <f t="shared" si="239"/>
        <v>0</v>
      </c>
      <c r="AC1159" t="str">
        <f t="shared" si="230"/>
        <v>EX</v>
      </c>
      <c r="AD1159" s="74">
        <f t="shared" si="231"/>
        <v>5000</v>
      </c>
      <c r="AE1159" s="74">
        <f t="shared" si="236"/>
        <v>5000</v>
      </c>
      <c r="AF1159">
        <v>1</v>
      </c>
      <c r="AG1159">
        <v>0</v>
      </c>
      <c r="AH1159" s="74">
        <v>0</v>
      </c>
      <c r="AJ1159" s="74">
        <f t="shared" si="232"/>
        <v>0</v>
      </c>
      <c r="AK1159" s="74">
        <f t="shared" si="238"/>
        <v>5000</v>
      </c>
      <c r="AL1159" t="str">
        <f t="shared" si="233"/>
        <v>N</v>
      </c>
      <c r="AN1159" t="s">
        <v>80</v>
      </c>
      <c r="AO1159" t="s">
        <v>79</v>
      </c>
      <c r="AP1159" t="str">
        <f t="shared" si="234"/>
        <v>92</v>
      </c>
      <c r="AQ1159" s="145" t="s">
        <v>1826</v>
      </c>
      <c r="AR1159" t="str">
        <f t="shared" si="235"/>
        <v>1-Adjusted Base Budget</v>
      </c>
      <c r="AS1159" s="145" t="s">
        <v>1827</v>
      </c>
      <c r="AT1159" t="s">
        <v>213</v>
      </c>
      <c r="AV1159" t="str">
        <f t="shared" si="229"/>
        <v>VPPF</v>
      </c>
      <c r="AW1159" t="str">
        <f t="shared" si="240"/>
        <v>VP AND CHIEF FINANCIAL OFFICER</v>
      </c>
    </row>
    <row r="1160" spans="1:49">
      <c r="A1160" s="59">
        <v>2018</v>
      </c>
      <c r="B1160" t="s">
        <v>137</v>
      </c>
      <c r="C1160" t="s">
        <v>874</v>
      </c>
      <c r="D1160" t="s">
        <v>875</v>
      </c>
      <c r="E1160" t="s">
        <v>881</v>
      </c>
      <c r="F1160" t="s">
        <v>228</v>
      </c>
      <c r="H1160" t="s">
        <v>882</v>
      </c>
      <c r="I1160" s="170" t="s">
        <v>78</v>
      </c>
      <c r="J1160" t="s">
        <v>79</v>
      </c>
      <c r="K1160" t="s">
        <v>214</v>
      </c>
      <c r="L1160" t="s">
        <v>495</v>
      </c>
      <c r="M1160" t="s">
        <v>496</v>
      </c>
      <c r="N1160" t="s">
        <v>217</v>
      </c>
      <c r="O1160" t="s">
        <v>263</v>
      </c>
      <c r="P1160" t="s">
        <v>488</v>
      </c>
      <c r="Q1160" t="s">
        <v>489</v>
      </c>
      <c r="R1160" t="s">
        <v>490</v>
      </c>
      <c r="S1160" t="s">
        <v>264</v>
      </c>
      <c r="T1160" t="s">
        <v>265</v>
      </c>
      <c r="U1160" s="61" t="s">
        <v>266</v>
      </c>
      <c r="V1160" t="s">
        <v>139</v>
      </c>
      <c r="W1160" t="s">
        <v>263</v>
      </c>
      <c r="X1160" s="59">
        <v>1000</v>
      </c>
      <c r="Y1160" s="59">
        <v>1000</v>
      </c>
      <c r="AA1160" s="146" t="str">
        <f t="shared" si="237"/>
        <v>EX</v>
      </c>
      <c r="AB1160" s="146">
        <f t="shared" si="239"/>
        <v>0</v>
      </c>
      <c r="AC1160" t="str">
        <f t="shared" si="230"/>
        <v>EX</v>
      </c>
      <c r="AD1160" s="74">
        <f t="shared" si="231"/>
        <v>1000</v>
      </c>
      <c r="AE1160" s="74">
        <f t="shared" si="236"/>
        <v>1000</v>
      </c>
      <c r="AF1160">
        <v>1</v>
      </c>
      <c r="AG1160">
        <v>0</v>
      </c>
      <c r="AH1160" s="74">
        <v>0</v>
      </c>
      <c r="AJ1160" s="74">
        <f t="shared" si="232"/>
        <v>0</v>
      </c>
      <c r="AK1160" s="74">
        <f t="shared" si="238"/>
        <v>1000</v>
      </c>
      <c r="AL1160" t="str">
        <f t="shared" si="233"/>
        <v>N</v>
      </c>
      <c r="AN1160" t="s">
        <v>80</v>
      </c>
      <c r="AO1160" t="s">
        <v>79</v>
      </c>
      <c r="AP1160" t="str">
        <f t="shared" si="234"/>
        <v>92</v>
      </c>
      <c r="AQ1160" s="145" t="s">
        <v>1826</v>
      </c>
      <c r="AR1160" t="str">
        <f t="shared" si="235"/>
        <v>1-Adjusted Base Budget</v>
      </c>
      <c r="AS1160" s="145" t="s">
        <v>1827</v>
      </c>
      <c r="AT1160" t="s">
        <v>213</v>
      </c>
      <c r="AV1160" t="str">
        <f t="shared" si="229"/>
        <v>VPPF</v>
      </c>
      <c r="AW1160" t="str">
        <f t="shared" si="240"/>
        <v>VP AND CHIEF FINANCIAL OFFICER</v>
      </c>
    </row>
    <row r="1161" spans="1:49">
      <c r="A1161" s="59">
        <v>2018</v>
      </c>
      <c r="B1161" t="s">
        <v>137</v>
      </c>
      <c r="C1161" t="s">
        <v>874</v>
      </c>
      <c r="D1161" t="s">
        <v>875</v>
      </c>
      <c r="E1161" t="s">
        <v>876</v>
      </c>
      <c r="F1161" t="s">
        <v>228</v>
      </c>
      <c r="H1161" t="s">
        <v>877</v>
      </c>
      <c r="I1161" s="170" t="s">
        <v>78</v>
      </c>
      <c r="J1161" t="s">
        <v>79</v>
      </c>
      <c r="K1161" t="s">
        <v>214</v>
      </c>
      <c r="L1161" t="s">
        <v>497</v>
      </c>
      <c r="M1161" t="s">
        <v>498</v>
      </c>
      <c r="N1161" t="s">
        <v>217</v>
      </c>
      <c r="O1161" t="s">
        <v>263</v>
      </c>
      <c r="P1161" t="s">
        <v>362</v>
      </c>
      <c r="Q1161" t="s">
        <v>363</v>
      </c>
      <c r="R1161" t="s">
        <v>364</v>
      </c>
      <c r="S1161" t="s">
        <v>264</v>
      </c>
      <c r="T1161" t="s">
        <v>265</v>
      </c>
      <c r="U1161" s="61" t="s">
        <v>266</v>
      </c>
      <c r="V1161" t="s">
        <v>139</v>
      </c>
      <c r="W1161" t="s">
        <v>263</v>
      </c>
      <c r="X1161" s="59">
        <v>250</v>
      </c>
      <c r="Y1161" s="59">
        <v>250</v>
      </c>
      <c r="AA1161" s="146" t="str">
        <f t="shared" si="237"/>
        <v>EX</v>
      </c>
      <c r="AB1161" s="146">
        <f t="shared" si="239"/>
        <v>0</v>
      </c>
      <c r="AC1161" t="str">
        <f t="shared" si="230"/>
        <v>EX</v>
      </c>
      <c r="AD1161" s="74">
        <f t="shared" si="231"/>
        <v>250</v>
      </c>
      <c r="AE1161" s="74">
        <f t="shared" si="236"/>
        <v>250</v>
      </c>
      <c r="AF1161">
        <v>1</v>
      </c>
      <c r="AG1161">
        <v>0</v>
      </c>
      <c r="AH1161" s="74">
        <v>0</v>
      </c>
      <c r="AJ1161" s="74">
        <f t="shared" si="232"/>
        <v>0</v>
      </c>
      <c r="AK1161" s="74">
        <f t="shared" si="238"/>
        <v>250</v>
      </c>
      <c r="AL1161" t="str">
        <f t="shared" si="233"/>
        <v>N</v>
      </c>
      <c r="AN1161" t="s">
        <v>80</v>
      </c>
      <c r="AO1161" t="s">
        <v>79</v>
      </c>
      <c r="AP1161" t="str">
        <f t="shared" si="234"/>
        <v>92</v>
      </c>
      <c r="AQ1161" s="145" t="s">
        <v>1826</v>
      </c>
      <c r="AR1161" t="str">
        <f t="shared" si="235"/>
        <v>1-Adjusted Base Budget</v>
      </c>
      <c r="AS1161" s="145" t="s">
        <v>1827</v>
      </c>
      <c r="AT1161" t="s">
        <v>213</v>
      </c>
      <c r="AV1161" t="str">
        <f t="shared" si="229"/>
        <v>VPPF</v>
      </c>
      <c r="AW1161" t="str">
        <f t="shared" si="240"/>
        <v>VP AND CHIEF FINANCIAL OFFICER</v>
      </c>
    </row>
    <row r="1162" spans="1:49">
      <c r="A1162" s="59">
        <v>2018</v>
      </c>
      <c r="B1162" t="s">
        <v>137</v>
      </c>
      <c r="C1162" t="s">
        <v>874</v>
      </c>
      <c r="D1162" t="s">
        <v>875</v>
      </c>
      <c r="E1162" t="s">
        <v>876</v>
      </c>
      <c r="F1162" t="s">
        <v>228</v>
      </c>
      <c r="H1162" t="s">
        <v>877</v>
      </c>
      <c r="I1162" s="170" t="s">
        <v>78</v>
      </c>
      <c r="J1162" t="s">
        <v>79</v>
      </c>
      <c r="K1162" t="s">
        <v>214</v>
      </c>
      <c r="L1162" t="s">
        <v>381</v>
      </c>
      <c r="M1162" t="s">
        <v>382</v>
      </c>
      <c r="N1162" t="s">
        <v>217</v>
      </c>
      <c r="O1162" t="s">
        <v>263</v>
      </c>
      <c r="P1162" t="s">
        <v>362</v>
      </c>
      <c r="Q1162" t="s">
        <v>363</v>
      </c>
      <c r="R1162" t="s">
        <v>364</v>
      </c>
      <c r="S1162" t="s">
        <v>264</v>
      </c>
      <c r="T1162" t="s">
        <v>265</v>
      </c>
      <c r="U1162" s="61" t="s">
        <v>266</v>
      </c>
      <c r="V1162" t="s">
        <v>139</v>
      </c>
      <c r="W1162" t="s">
        <v>263</v>
      </c>
      <c r="X1162" s="59">
        <v>7000</v>
      </c>
      <c r="Y1162" s="59">
        <v>7000</v>
      </c>
      <c r="AA1162" s="146" t="str">
        <f t="shared" si="237"/>
        <v>EX</v>
      </c>
      <c r="AB1162" s="146">
        <f t="shared" si="239"/>
        <v>0</v>
      </c>
      <c r="AC1162" t="str">
        <f t="shared" si="230"/>
        <v>EX</v>
      </c>
      <c r="AD1162" s="74">
        <f t="shared" si="231"/>
        <v>7000</v>
      </c>
      <c r="AE1162" s="74">
        <f t="shared" si="236"/>
        <v>7000</v>
      </c>
      <c r="AF1162">
        <v>1</v>
      </c>
      <c r="AG1162">
        <v>0</v>
      </c>
      <c r="AH1162" s="74">
        <v>0</v>
      </c>
      <c r="AJ1162" s="74">
        <f t="shared" si="232"/>
        <v>0</v>
      </c>
      <c r="AK1162" s="74">
        <f t="shared" si="238"/>
        <v>7000</v>
      </c>
      <c r="AL1162" t="str">
        <f t="shared" si="233"/>
        <v>N</v>
      </c>
      <c r="AN1162" t="s">
        <v>80</v>
      </c>
      <c r="AO1162" t="s">
        <v>79</v>
      </c>
      <c r="AP1162" t="str">
        <f t="shared" si="234"/>
        <v>92</v>
      </c>
      <c r="AQ1162" s="145" t="s">
        <v>1826</v>
      </c>
      <c r="AR1162" t="str">
        <f t="shared" si="235"/>
        <v>1-Adjusted Base Budget</v>
      </c>
      <c r="AS1162" s="145" t="s">
        <v>1827</v>
      </c>
      <c r="AT1162" t="s">
        <v>213</v>
      </c>
      <c r="AV1162" t="str">
        <f t="shared" si="229"/>
        <v>VPPF</v>
      </c>
      <c r="AW1162" t="str">
        <f t="shared" si="240"/>
        <v>VP AND CHIEF FINANCIAL OFFICER</v>
      </c>
    </row>
    <row r="1163" spans="1:49">
      <c r="A1163" s="59">
        <v>2018</v>
      </c>
      <c r="B1163" t="s">
        <v>137</v>
      </c>
      <c r="C1163" t="s">
        <v>874</v>
      </c>
      <c r="D1163" t="s">
        <v>875</v>
      </c>
      <c r="E1163" t="s">
        <v>881</v>
      </c>
      <c r="F1163" t="s">
        <v>228</v>
      </c>
      <c r="H1163" t="s">
        <v>882</v>
      </c>
      <c r="I1163" s="170" t="s">
        <v>78</v>
      </c>
      <c r="J1163" t="s">
        <v>79</v>
      </c>
      <c r="K1163" t="s">
        <v>214</v>
      </c>
      <c r="L1163" t="s">
        <v>381</v>
      </c>
      <c r="M1163" t="s">
        <v>382</v>
      </c>
      <c r="N1163" t="s">
        <v>217</v>
      </c>
      <c r="O1163" t="s">
        <v>263</v>
      </c>
      <c r="P1163" t="s">
        <v>362</v>
      </c>
      <c r="Q1163" t="s">
        <v>363</v>
      </c>
      <c r="R1163" t="s">
        <v>364</v>
      </c>
      <c r="S1163" t="s">
        <v>264</v>
      </c>
      <c r="T1163" t="s">
        <v>265</v>
      </c>
      <c r="U1163" s="61" t="s">
        <v>266</v>
      </c>
      <c r="V1163" t="s">
        <v>139</v>
      </c>
      <c r="W1163" t="s">
        <v>263</v>
      </c>
      <c r="X1163" s="59">
        <v>5000</v>
      </c>
      <c r="Y1163" s="59">
        <v>5000</v>
      </c>
      <c r="AA1163" s="146" t="str">
        <f t="shared" si="237"/>
        <v>EX</v>
      </c>
      <c r="AB1163" s="146">
        <f t="shared" si="239"/>
        <v>0</v>
      </c>
      <c r="AC1163" t="str">
        <f t="shared" si="230"/>
        <v>EX</v>
      </c>
      <c r="AD1163" s="74">
        <f t="shared" si="231"/>
        <v>5000</v>
      </c>
      <c r="AE1163" s="74">
        <f t="shared" si="236"/>
        <v>5000</v>
      </c>
      <c r="AF1163">
        <v>1</v>
      </c>
      <c r="AG1163">
        <v>0</v>
      </c>
      <c r="AH1163" s="74">
        <v>0</v>
      </c>
      <c r="AJ1163" s="74">
        <f t="shared" si="232"/>
        <v>0</v>
      </c>
      <c r="AK1163" s="74">
        <f t="shared" si="238"/>
        <v>5000</v>
      </c>
      <c r="AL1163" t="str">
        <f t="shared" si="233"/>
        <v>N</v>
      </c>
      <c r="AN1163" t="s">
        <v>80</v>
      </c>
      <c r="AO1163" t="s">
        <v>79</v>
      </c>
      <c r="AP1163" t="str">
        <f t="shared" si="234"/>
        <v>92</v>
      </c>
      <c r="AQ1163" s="145" t="s">
        <v>1826</v>
      </c>
      <c r="AR1163" t="str">
        <f t="shared" si="235"/>
        <v>1-Adjusted Base Budget</v>
      </c>
      <c r="AS1163" s="145" t="s">
        <v>1827</v>
      </c>
      <c r="AT1163" t="s">
        <v>213</v>
      </c>
      <c r="AV1163" t="str">
        <f t="shared" si="229"/>
        <v>VPPF</v>
      </c>
      <c r="AW1163" t="str">
        <f t="shared" si="240"/>
        <v>VP AND CHIEF FINANCIAL OFFICER</v>
      </c>
    </row>
    <row r="1164" spans="1:49">
      <c r="A1164" s="59">
        <v>2018</v>
      </c>
      <c r="B1164" t="s">
        <v>137</v>
      </c>
      <c r="C1164" t="s">
        <v>874</v>
      </c>
      <c r="D1164" t="s">
        <v>875</v>
      </c>
      <c r="E1164" t="s">
        <v>876</v>
      </c>
      <c r="F1164" t="s">
        <v>228</v>
      </c>
      <c r="H1164" t="s">
        <v>877</v>
      </c>
      <c r="I1164" s="170" t="s">
        <v>78</v>
      </c>
      <c r="J1164" t="s">
        <v>79</v>
      </c>
      <c r="K1164" t="s">
        <v>214</v>
      </c>
      <c r="L1164" t="s">
        <v>529</v>
      </c>
      <c r="M1164" t="s">
        <v>530</v>
      </c>
      <c r="N1164" t="s">
        <v>217</v>
      </c>
      <c r="O1164" t="s">
        <v>263</v>
      </c>
      <c r="P1164" t="s">
        <v>393</v>
      </c>
      <c r="Q1164" t="s">
        <v>394</v>
      </c>
      <c r="R1164" t="s">
        <v>395</v>
      </c>
      <c r="S1164" t="s">
        <v>264</v>
      </c>
      <c r="T1164" t="s">
        <v>265</v>
      </c>
      <c r="U1164" s="61" t="s">
        <v>266</v>
      </c>
      <c r="V1164" t="s">
        <v>139</v>
      </c>
      <c r="W1164" t="s">
        <v>263</v>
      </c>
      <c r="X1164" s="59">
        <v>9761</v>
      </c>
      <c r="Y1164" s="59">
        <v>9761</v>
      </c>
      <c r="AA1164" s="146" t="str">
        <f t="shared" si="237"/>
        <v>EX</v>
      </c>
      <c r="AB1164" s="146">
        <f t="shared" si="239"/>
        <v>0</v>
      </c>
      <c r="AC1164" t="str">
        <f t="shared" si="230"/>
        <v>EX</v>
      </c>
      <c r="AD1164" s="74">
        <f t="shared" si="231"/>
        <v>9761</v>
      </c>
      <c r="AE1164" s="74">
        <f t="shared" si="236"/>
        <v>9761</v>
      </c>
      <c r="AF1164">
        <v>1</v>
      </c>
      <c r="AG1164">
        <v>0</v>
      </c>
      <c r="AH1164" s="74">
        <v>0</v>
      </c>
      <c r="AJ1164" s="74">
        <f t="shared" si="232"/>
        <v>0</v>
      </c>
      <c r="AK1164" s="74">
        <f t="shared" si="238"/>
        <v>9761</v>
      </c>
      <c r="AL1164" t="str">
        <f t="shared" si="233"/>
        <v>N</v>
      </c>
      <c r="AN1164" t="s">
        <v>80</v>
      </c>
      <c r="AO1164" t="s">
        <v>79</v>
      </c>
      <c r="AP1164" t="str">
        <f t="shared" si="234"/>
        <v>92</v>
      </c>
      <c r="AQ1164" s="145" t="s">
        <v>1826</v>
      </c>
      <c r="AR1164" t="str">
        <f t="shared" si="235"/>
        <v>1-Adjusted Base Budget</v>
      </c>
      <c r="AS1164" s="145" t="s">
        <v>1827</v>
      </c>
      <c r="AT1164" t="s">
        <v>213</v>
      </c>
      <c r="AV1164" t="str">
        <f t="shared" ref="AV1164:AV1227" si="241">IF(AND($AN1164="UAVP",$Z1164="OE"),$AN1164 &amp; "-OE",IF(AND($AN1164="VPIT",OR($Z1164="SS",$Z1164="IT")),$AN1164 &amp; "-SS",$AN1164))</f>
        <v>VPPF</v>
      </c>
      <c r="AW1164" t="str">
        <f t="shared" si="240"/>
        <v>VP AND CHIEF FINANCIAL OFFICER</v>
      </c>
    </row>
    <row r="1165" spans="1:49">
      <c r="A1165" s="59">
        <v>2018</v>
      </c>
      <c r="B1165" t="s">
        <v>137</v>
      </c>
      <c r="C1165" t="s">
        <v>874</v>
      </c>
      <c r="D1165" t="s">
        <v>875</v>
      </c>
      <c r="E1165" t="s">
        <v>881</v>
      </c>
      <c r="F1165" t="s">
        <v>228</v>
      </c>
      <c r="H1165" t="s">
        <v>882</v>
      </c>
      <c r="I1165" s="170" t="s">
        <v>78</v>
      </c>
      <c r="J1165" t="s">
        <v>79</v>
      </c>
      <c r="K1165" t="s">
        <v>214</v>
      </c>
      <c r="L1165" t="s">
        <v>529</v>
      </c>
      <c r="M1165" t="s">
        <v>530</v>
      </c>
      <c r="N1165" t="s">
        <v>217</v>
      </c>
      <c r="O1165" t="s">
        <v>263</v>
      </c>
      <c r="P1165" t="s">
        <v>393</v>
      </c>
      <c r="Q1165" t="s">
        <v>394</v>
      </c>
      <c r="R1165" t="s">
        <v>395</v>
      </c>
      <c r="S1165" t="s">
        <v>264</v>
      </c>
      <c r="T1165" t="s">
        <v>265</v>
      </c>
      <c r="U1165" s="61" t="s">
        <v>266</v>
      </c>
      <c r="V1165" t="s">
        <v>139</v>
      </c>
      <c r="W1165" t="s">
        <v>263</v>
      </c>
      <c r="X1165" s="59">
        <v>4811</v>
      </c>
      <c r="Y1165" s="59">
        <v>4811</v>
      </c>
      <c r="AA1165" s="146" t="str">
        <f t="shared" si="237"/>
        <v>EX</v>
      </c>
      <c r="AB1165" s="146">
        <f t="shared" si="239"/>
        <v>0</v>
      </c>
      <c r="AC1165" t="str">
        <f t="shared" si="230"/>
        <v>EX</v>
      </c>
      <c r="AD1165" s="74">
        <f t="shared" si="231"/>
        <v>4811</v>
      </c>
      <c r="AE1165" s="74">
        <f t="shared" si="236"/>
        <v>4811</v>
      </c>
      <c r="AF1165">
        <v>1</v>
      </c>
      <c r="AG1165">
        <v>0</v>
      </c>
      <c r="AH1165" s="74">
        <v>0</v>
      </c>
      <c r="AJ1165" s="74">
        <f t="shared" si="232"/>
        <v>0</v>
      </c>
      <c r="AK1165" s="74">
        <f t="shared" si="238"/>
        <v>4811</v>
      </c>
      <c r="AL1165" t="str">
        <f t="shared" si="233"/>
        <v>N</v>
      </c>
      <c r="AN1165" t="s">
        <v>80</v>
      </c>
      <c r="AO1165" t="s">
        <v>79</v>
      </c>
      <c r="AP1165" t="str">
        <f t="shared" si="234"/>
        <v>92</v>
      </c>
      <c r="AQ1165" s="145" t="s">
        <v>1826</v>
      </c>
      <c r="AR1165" t="str">
        <f t="shared" si="235"/>
        <v>1-Adjusted Base Budget</v>
      </c>
      <c r="AS1165" s="145" t="s">
        <v>1827</v>
      </c>
      <c r="AT1165" t="s">
        <v>213</v>
      </c>
      <c r="AV1165" t="str">
        <f t="shared" si="241"/>
        <v>VPPF</v>
      </c>
      <c r="AW1165" t="str">
        <f t="shared" si="240"/>
        <v>VP AND CHIEF FINANCIAL OFFICER</v>
      </c>
    </row>
    <row r="1166" spans="1:49">
      <c r="A1166" s="59">
        <v>2018</v>
      </c>
      <c r="B1166" t="s">
        <v>137</v>
      </c>
      <c r="C1166" t="s">
        <v>874</v>
      </c>
      <c r="D1166" t="s">
        <v>875</v>
      </c>
      <c r="E1166" t="s">
        <v>876</v>
      </c>
      <c r="F1166" t="s">
        <v>228</v>
      </c>
      <c r="H1166" t="s">
        <v>877</v>
      </c>
      <c r="I1166" s="170" t="s">
        <v>78</v>
      </c>
      <c r="J1166" t="s">
        <v>79</v>
      </c>
      <c r="K1166" t="s">
        <v>214</v>
      </c>
      <c r="L1166" t="s">
        <v>836</v>
      </c>
      <c r="M1166" t="s">
        <v>837</v>
      </c>
      <c r="N1166" t="s">
        <v>217</v>
      </c>
      <c r="O1166" t="s">
        <v>263</v>
      </c>
      <c r="P1166" t="s">
        <v>379</v>
      </c>
      <c r="Q1166" t="s">
        <v>379</v>
      </c>
      <c r="R1166" t="s">
        <v>380</v>
      </c>
      <c r="S1166" t="s">
        <v>264</v>
      </c>
      <c r="T1166" t="s">
        <v>265</v>
      </c>
      <c r="U1166" s="61" t="s">
        <v>266</v>
      </c>
      <c r="V1166" t="s">
        <v>139</v>
      </c>
      <c r="W1166" t="s">
        <v>263</v>
      </c>
      <c r="X1166" s="59">
        <v>7500</v>
      </c>
      <c r="Y1166" s="59">
        <v>7500</v>
      </c>
      <c r="AA1166" s="146" t="str">
        <f t="shared" si="237"/>
        <v>EX</v>
      </c>
      <c r="AB1166" s="146">
        <f t="shared" si="239"/>
        <v>0</v>
      </c>
      <c r="AC1166" t="str">
        <f t="shared" si="230"/>
        <v>EX</v>
      </c>
      <c r="AD1166" s="74">
        <f t="shared" si="231"/>
        <v>7500</v>
      </c>
      <c r="AE1166" s="74">
        <f t="shared" si="236"/>
        <v>7500</v>
      </c>
      <c r="AF1166">
        <v>1</v>
      </c>
      <c r="AG1166">
        <v>0</v>
      </c>
      <c r="AH1166" s="74">
        <v>0</v>
      </c>
      <c r="AJ1166" s="74">
        <f t="shared" si="232"/>
        <v>0</v>
      </c>
      <c r="AK1166" s="74">
        <f t="shared" si="238"/>
        <v>7500</v>
      </c>
      <c r="AL1166" t="str">
        <f t="shared" si="233"/>
        <v>N</v>
      </c>
      <c r="AN1166" t="s">
        <v>80</v>
      </c>
      <c r="AO1166" t="s">
        <v>79</v>
      </c>
      <c r="AP1166" t="str">
        <f t="shared" si="234"/>
        <v>92</v>
      </c>
      <c r="AQ1166" s="145" t="s">
        <v>1826</v>
      </c>
      <c r="AR1166" t="str">
        <f t="shared" si="235"/>
        <v>1-Adjusted Base Budget</v>
      </c>
      <c r="AS1166" s="145" t="s">
        <v>1827</v>
      </c>
      <c r="AT1166" t="s">
        <v>213</v>
      </c>
      <c r="AV1166" t="str">
        <f t="shared" si="241"/>
        <v>VPPF</v>
      </c>
      <c r="AW1166" t="str">
        <f t="shared" si="240"/>
        <v>VP AND CHIEF FINANCIAL OFFICER</v>
      </c>
    </row>
    <row r="1167" spans="1:49">
      <c r="A1167" s="59">
        <v>2018</v>
      </c>
      <c r="B1167" t="s">
        <v>137</v>
      </c>
      <c r="C1167" t="s">
        <v>874</v>
      </c>
      <c r="D1167" t="s">
        <v>875</v>
      </c>
      <c r="E1167" t="s">
        <v>881</v>
      </c>
      <c r="F1167" t="s">
        <v>228</v>
      </c>
      <c r="H1167" t="s">
        <v>882</v>
      </c>
      <c r="I1167" s="170" t="s">
        <v>78</v>
      </c>
      <c r="J1167" t="s">
        <v>79</v>
      </c>
      <c r="K1167" t="s">
        <v>214</v>
      </c>
      <c r="L1167" t="s">
        <v>836</v>
      </c>
      <c r="M1167" t="s">
        <v>837</v>
      </c>
      <c r="N1167" t="s">
        <v>217</v>
      </c>
      <c r="O1167" t="s">
        <v>263</v>
      </c>
      <c r="P1167" t="s">
        <v>379</v>
      </c>
      <c r="Q1167" t="s">
        <v>379</v>
      </c>
      <c r="R1167" t="s">
        <v>380</v>
      </c>
      <c r="S1167" t="s">
        <v>264</v>
      </c>
      <c r="T1167" t="s">
        <v>265</v>
      </c>
      <c r="U1167" s="61" t="s">
        <v>266</v>
      </c>
      <c r="V1167" t="s">
        <v>139</v>
      </c>
      <c r="W1167" t="s">
        <v>263</v>
      </c>
      <c r="X1167" s="59">
        <v>15000</v>
      </c>
      <c r="Y1167" s="59">
        <v>15000</v>
      </c>
      <c r="AA1167" s="146" t="str">
        <f t="shared" si="237"/>
        <v>EX</v>
      </c>
      <c r="AB1167" s="146">
        <f t="shared" si="239"/>
        <v>0</v>
      </c>
      <c r="AC1167" t="str">
        <f t="shared" si="230"/>
        <v>EX</v>
      </c>
      <c r="AD1167" s="74">
        <f t="shared" si="231"/>
        <v>15000</v>
      </c>
      <c r="AE1167" s="74">
        <f t="shared" si="236"/>
        <v>15000</v>
      </c>
      <c r="AF1167">
        <v>1</v>
      </c>
      <c r="AG1167">
        <v>0</v>
      </c>
      <c r="AH1167" s="74">
        <v>0</v>
      </c>
      <c r="AJ1167" s="74">
        <f t="shared" si="232"/>
        <v>0</v>
      </c>
      <c r="AK1167" s="74">
        <f t="shared" si="238"/>
        <v>15000</v>
      </c>
      <c r="AL1167" t="str">
        <f t="shared" si="233"/>
        <v>N</v>
      </c>
      <c r="AN1167" t="s">
        <v>80</v>
      </c>
      <c r="AO1167" t="s">
        <v>79</v>
      </c>
      <c r="AP1167" t="str">
        <f t="shared" si="234"/>
        <v>92</v>
      </c>
      <c r="AQ1167" s="145" t="s">
        <v>1826</v>
      </c>
      <c r="AR1167" t="str">
        <f t="shared" si="235"/>
        <v>1-Adjusted Base Budget</v>
      </c>
      <c r="AS1167" s="145" t="s">
        <v>1827</v>
      </c>
      <c r="AT1167" t="s">
        <v>213</v>
      </c>
      <c r="AV1167" t="str">
        <f t="shared" si="241"/>
        <v>VPPF</v>
      </c>
      <c r="AW1167" t="str">
        <f t="shared" si="240"/>
        <v>VP AND CHIEF FINANCIAL OFFICER</v>
      </c>
    </row>
    <row r="1168" spans="1:49">
      <c r="A1168" s="59">
        <v>2018</v>
      </c>
      <c r="B1168" t="s">
        <v>137</v>
      </c>
      <c r="C1168" t="s">
        <v>874</v>
      </c>
      <c r="D1168" t="s">
        <v>875</v>
      </c>
      <c r="E1168" t="s">
        <v>876</v>
      </c>
      <c r="F1168" t="s">
        <v>228</v>
      </c>
      <c r="H1168" t="s">
        <v>877</v>
      </c>
      <c r="I1168" s="170" t="s">
        <v>78</v>
      </c>
      <c r="J1168" t="s">
        <v>79</v>
      </c>
      <c r="K1168" t="s">
        <v>214</v>
      </c>
      <c r="L1168" t="s">
        <v>408</v>
      </c>
      <c r="M1168" t="s">
        <v>409</v>
      </c>
      <c r="N1168" t="s">
        <v>217</v>
      </c>
      <c r="O1168" t="s">
        <v>263</v>
      </c>
      <c r="P1168" t="s">
        <v>352</v>
      </c>
      <c r="Q1168" t="s">
        <v>353</v>
      </c>
      <c r="R1168" t="s">
        <v>354</v>
      </c>
      <c r="S1168" t="s">
        <v>264</v>
      </c>
      <c r="T1168" t="s">
        <v>265</v>
      </c>
      <c r="U1168" s="61" t="s">
        <v>266</v>
      </c>
      <c r="V1168" t="s">
        <v>139</v>
      </c>
      <c r="W1168" t="s">
        <v>263</v>
      </c>
      <c r="X1168" s="59">
        <v>500</v>
      </c>
      <c r="Y1168" s="59">
        <v>500</v>
      </c>
      <c r="AA1168" s="146" t="str">
        <f t="shared" si="237"/>
        <v>EX</v>
      </c>
      <c r="AB1168" s="146">
        <f t="shared" si="239"/>
        <v>0</v>
      </c>
      <c r="AC1168" t="str">
        <f t="shared" si="230"/>
        <v>EX</v>
      </c>
      <c r="AD1168" s="74">
        <f t="shared" si="231"/>
        <v>500</v>
      </c>
      <c r="AE1168" s="74">
        <f t="shared" si="236"/>
        <v>500</v>
      </c>
      <c r="AF1168">
        <v>1</v>
      </c>
      <c r="AG1168">
        <v>0</v>
      </c>
      <c r="AH1168" s="74">
        <v>0</v>
      </c>
      <c r="AJ1168" s="74">
        <f t="shared" si="232"/>
        <v>0</v>
      </c>
      <c r="AK1168" s="74">
        <f t="shared" si="238"/>
        <v>500</v>
      </c>
      <c r="AL1168" t="str">
        <f t="shared" si="233"/>
        <v>N</v>
      </c>
      <c r="AN1168" t="s">
        <v>80</v>
      </c>
      <c r="AO1168" t="s">
        <v>79</v>
      </c>
      <c r="AP1168" t="str">
        <f t="shared" si="234"/>
        <v>92</v>
      </c>
      <c r="AQ1168" s="145" t="s">
        <v>1826</v>
      </c>
      <c r="AR1168" t="str">
        <f t="shared" si="235"/>
        <v>1-Adjusted Base Budget</v>
      </c>
      <c r="AS1168" s="145" t="s">
        <v>1827</v>
      </c>
      <c r="AT1168" t="s">
        <v>213</v>
      </c>
      <c r="AV1168" t="str">
        <f t="shared" si="241"/>
        <v>VPPF</v>
      </c>
      <c r="AW1168" t="str">
        <f t="shared" si="240"/>
        <v>VP AND CHIEF FINANCIAL OFFICER</v>
      </c>
    </row>
    <row r="1169" spans="1:49">
      <c r="A1169" s="59">
        <v>2018</v>
      </c>
      <c r="B1169" t="s">
        <v>137</v>
      </c>
      <c r="C1169" t="s">
        <v>874</v>
      </c>
      <c r="D1169" t="s">
        <v>875</v>
      </c>
      <c r="E1169" t="s">
        <v>876</v>
      </c>
      <c r="F1169" t="s">
        <v>228</v>
      </c>
      <c r="H1169" t="s">
        <v>877</v>
      </c>
      <c r="I1169" s="170" t="s">
        <v>78</v>
      </c>
      <c r="J1169" t="s">
        <v>79</v>
      </c>
      <c r="K1169" t="s">
        <v>214</v>
      </c>
      <c r="L1169" t="s">
        <v>883</v>
      </c>
      <c r="M1169" t="s">
        <v>884</v>
      </c>
      <c r="N1169" t="s">
        <v>217</v>
      </c>
      <c r="O1169" t="s">
        <v>263</v>
      </c>
      <c r="P1169" t="s">
        <v>379</v>
      </c>
      <c r="Q1169" t="s">
        <v>379</v>
      </c>
      <c r="R1169" t="s">
        <v>380</v>
      </c>
      <c r="S1169" t="s">
        <v>264</v>
      </c>
      <c r="T1169" t="s">
        <v>265</v>
      </c>
      <c r="U1169" s="61" t="s">
        <v>266</v>
      </c>
      <c r="V1169" t="s">
        <v>139</v>
      </c>
      <c r="W1169" t="s">
        <v>263</v>
      </c>
      <c r="X1169" s="59">
        <v>7500</v>
      </c>
      <c r="Y1169" s="59">
        <v>7500</v>
      </c>
      <c r="AA1169" s="146" t="str">
        <f t="shared" si="237"/>
        <v>EX</v>
      </c>
      <c r="AB1169" s="146">
        <f t="shared" si="239"/>
        <v>0</v>
      </c>
      <c r="AC1169" t="str">
        <f t="shared" si="230"/>
        <v>EX</v>
      </c>
      <c r="AD1169" s="74">
        <f t="shared" si="231"/>
        <v>7500</v>
      </c>
      <c r="AE1169" s="74">
        <f t="shared" si="236"/>
        <v>7500</v>
      </c>
      <c r="AF1169">
        <v>1</v>
      </c>
      <c r="AG1169">
        <v>0</v>
      </c>
      <c r="AH1169" s="74">
        <v>0</v>
      </c>
      <c r="AJ1169" s="74">
        <f t="shared" si="232"/>
        <v>0</v>
      </c>
      <c r="AK1169" s="74">
        <f t="shared" si="238"/>
        <v>7500</v>
      </c>
      <c r="AL1169" t="str">
        <f t="shared" si="233"/>
        <v>N</v>
      </c>
      <c r="AN1169" t="s">
        <v>80</v>
      </c>
      <c r="AO1169" t="s">
        <v>79</v>
      </c>
      <c r="AP1169" t="str">
        <f t="shared" si="234"/>
        <v>92</v>
      </c>
      <c r="AQ1169" s="145" t="s">
        <v>1826</v>
      </c>
      <c r="AR1169" t="str">
        <f t="shared" si="235"/>
        <v>1-Adjusted Base Budget</v>
      </c>
      <c r="AS1169" s="145" t="s">
        <v>1827</v>
      </c>
      <c r="AT1169" t="s">
        <v>213</v>
      </c>
      <c r="AV1169" t="str">
        <f t="shared" si="241"/>
        <v>VPPF</v>
      </c>
      <c r="AW1169" t="str">
        <f t="shared" si="240"/>
        <v>VP AND CHIEF FINANCIAL OFFICER</v>
      </c>
    </row>
    <row r="1170" spans="1:49">
      <c r="A1170" s="59">
        <v>2018</v>
      </c>
      <c r="B1170" t="s">
        <v>137</v>
      </c>
      <c r="C1170" t="s">
        <v>874</v>
      </c>
      <c r="D1170" t="s">
        <v>875</v>
      </c>
      <c r="E1170" t="s">
        <v>881</v>
      </c>
      <c r="F1170" t="s">
        <v>228</v>
      </c>
      <c r="H1170" t="s">
        <v>882</v>
      </c>
      <c r="I1170" s="170" t="s">
        <v>78</v>
      </c>
      <c r="J1170" t="s">
        <v>79</v>
      </c>
      <c r="K1170" t="s">
        <v>214</v>
      </c>
      <c r="L1170" t="s">
        <v>883</v>
      </c>
      <c r="M1170" t="s">
        <v>884</v>
      </c>
      <c r="N1170" t="s">
        <v>217</v>
      </c>
      <c r="O1170" t="s">
        <v>263</v>
      </c>
      <c r="P1170" t="s">
        <v>379</v>
      </c>
      <c r="Q1170" t="s">
        <v>379</v>
      </c>
      <c r="R1170" t="s">
        <v>380</v>
      </c>
      <c r="S1170" t="s">
        <v>264</v>
      </c>
      <c r="T1170" t="s">
        <v>265</v>
      </c>
      <c r="U1170" s="61" t="s">
        <v>266</v>
      </c>
      <c r="V1170" t="s">
        <v>139</v>
      </c>
      <c r="W1170" t="s">
        <v>263</v>
      </c>
      <c r="X1170" s="59">
        <v>1500</v>
      </c>
      <c r="Y1170" s="59">
        <v>1500</v>
      </c>
      <c r="AA1170" s="146" t="str">
        <f t="shared" si="237"/>
        <v>EX</v>
      </c>
      <c r="AB1170" s="146">
        <f t="shared" si="239"/>
        <v>0</v>
      </c>
      <c r="AC1170" t="str">
        <f t="shared" si="230"/>
        <v>EX</v>
      </c>
      <c r="AD1170" s="74">
        <f t="shared" si="231"/>
        <v>1500</v>
      </c>
      <c r="AE1170" s="74">
        <f t="shared" si="236"/>
        <v>1500</v>
      </c>
      <c r="AF1170">
        <v>1</v>
      </c>
      <c r="AG1170">
        <v>0</v>
      </c>
      <c r="AH1170" s="74">
        <v>0</v>
      </c>
      <c r="AJ1170" s="74">
        <f t="shared" si="232"/>
        <v>0</v>
      </c>
      <c r="AK1170" s="74">
        <f t="shared" si="238"/>
        <v>1500</v>
      </c>
      <c r="AL1170" t="str">
        <f t="shared" si="233"/>
        <v>N</v>
      </c>
      <c r="AN1170" t="s">
        <v>80</v>
      </c>
      <c r="AO1170" t="s">
        <v>79</v>
      </c>
      <c r="AP1170" t="str">
        <f t="shared" si="234"/>
        <v>92</v>
      </c>
      <c r="AQ1170" s="145" t="s">
        <v>1826</v>
      </c>
      <c r="AR1170" t="str">
        <f t="shared" si="235"/>
        <v>1-Adjusted Base Budget</v>
      </c>
      <c r="AS1170" s="145" t="s">
        <v>1827</v>
      </c>
      <c r="AT1170" t="s">
        <v>213</v>
      </c>
      <c r="AV1170" t="str">
        <f t="shared" si="241"/>
        <v>VPPF</v>
      </c>
      <c r="AW1170" t="str">
        <f t="shared" si="240"/>
        <v>VP AND CHIEF FINANCIAL OFFICER</v>
      </c>
    </row>
    <row r="1171" spans="1:49">
      <c r="A1171" s="59">
        <v>2018</v>
      </c>
      <c r="B1171" t="s">
        <v>137</v>
      </c>
      <c r="C1171" t="s">
        <v>874</v>
      </c>
      <c r="D1171" t="s">
        <v>875</v>
      </c>
      <c r="E1171" t="s">
        <v>876</v>
      </c>
      <c r="F1171" t="s">
        <v>228</v>
      </c>
      <c r="H1171" t="s">
        <v>877</v>
      </c>
      <c r="I1171" s="170" t="s">
        <v>78</v>
      </c>
      <c r="J1171" t="s">
        <v>79</v>
      </c>
      <c r="K1171" t="s">
        <v>214</v>
      </c>
      <c r="L1171" t="s">
        <v>885</v>
      </c>
      <c r="M1171" t="s">
        <v>886</v>
      </c>
      <c r="N1171" t="s">
        <v>217</v>
      </c>
      <c r="O1171" t="s">
        <v>263</v>
      </c>
      <c r="P1171" t="s">
        <v>379</v>
      </c>
      <c r="Q1171" t="s">
        <v>379</v>
      </c>
      <c r="R1171" t="s">
        <v>380</v>
      </c>
      <c r="S1171" t="s">
        <v>264</v>
      </c>
      <c r="T1171" t="s">
        <v>265</v>
      </c>
      <c r="U1171" s="61" t="s">
        <v>266</v>
      </c>
      <c r="V1171" t="s">
        <v>139</v>
      </c>
      <c r="W1171" t="s">
        <v>263</v>
      </c>
      <c r="X1171" s="59">
        <v>500</v>
      </c>
      <c r="Y1171" s="59">
        <v>500</v>
      </c>
      <c r="AA1171" s="146" t="str">
        <f t="shared" si="237"/>
        <v>EX</v>
      </c>
      <c r="AB1171" s="146">
        <f t="shared" si="239"/>
        <v>0</v>
      </c>
      <c r="AC1171" t="str">
        <f t="shared" ref="AC1171:AC1234" si="242">IF(O1171 =AA1171,W1171,"Allot/Xfer IN")</f>
        <v>EX</v>
      </c>
      <c r="AD1171" s="74">
        <f t="shared" ref="AD1171:AD1234" si="243">IF(O1171 =AA1171,Y1171,-Y1171)</f>
        <v>500</v>
      </c>
      <c r="AE1171" s="74">
        <f t="shared" si="236"/>
        <v>500</v>
      </c>
      <c r="AF1171">
        <v>1</v>
      </c>
      <c r="AG1171">
        <v>0</v>
      </c>
      <c r="AH1171" s="74">
        <v>0</v>
      </c>
      <c r="AJ1171" s="74">
        <f t="shared" ref="AJ1171:AJ1234" si="244">SUM(AG1171:AI1171)</f>
        <v>0</v>
      </c>
      <c r="AK1171" s="74">
        <f t="shared" si="238"/>
        <v>500</v>
      </c>
      <c r="AL1171" t="str">
        <f t="shared" ref="AL1171:AL1234" si="245">IF(AF1171&lt;&gt;1,"Y","N")</f>
        <v>N</v>
      </c>
      <c r="AN1171" t="s">
        <v>80</v>
      </c>
      <c r="AO1171" t="s">
        <v>79</v>
      </c>
      <c r="AP1171" t="str">
        <f t="shared" ref="AP1171:AP1234" si="246">IF(AL1171 ="Y","99",I1171)</f>
        <v>92</v>
      </c>
      <c r="AQ1171" s="145" t="s">
        <v>1826</v>
      </c>
      <c r="AR1171" t="str">
        <f t="shared" ref="AR1171:AR1234" si="247">IF(AM1171 ="y",AQ1171,IF(AG1171 &lt;&gt;0,"2-Provision for Compensation Incr","1-Adjusted Base Budget"))</f>
        <v>1-Adjusted Base Budget</v>
      </c>
      <c r="AS1171" s="145" t="s">
        <v>1827</v>
      </c>
      <c r="AT1171" t="s">
        <v>213</v>
      </c>
      <c r="AV1171" t="str">
        <f t="shared" si="241"/>
        <v>VPPF</v>
      </c>
      <c r="AW1171" t="str">
        <f t="shared" si="240"/>
        <v>VP AND CHIEF FINANCIAL OFFICER</v>
      </c>
    </row>
    <row r="1172" spans="1:49">
      <c r="A1172" s="59">
        <v>2018</v>
      </c>
      <c r="B1172" t="s">
        <v>137</v>
      </c>
      <c r="C1172" t="s">
        <v>874</v>
      </c>
      <c r="D1172" t="s">
        <v>875</v>
      </c>
      <c r="E1172" t="s">
        <v>876</v>
      </c>
      <c r="F1172" t="s">
        <v>228</v>
      </c>
      <c r="H1172" t="s">
        <v>877</v>
      </c>
      <c r="I1172" s="170" t="s">
        <v>78</v>
      </c>
      <c r="J1172" t="s">
        <v>79</v>
      </c>
      <c r="K1172" t="s">
        <v>214</v>
      </c>
      <c r="L1172" t="s">
        <v>412</v>
      </c>
      <c r="M1172" t="s">
        <v>413</v>
      </c>
      <c r="N1172" t="s">
        <v>217</v>
      </c>
      <c r="O1172" t="s">
        <v>263</v>
      </c>
      <c r="P1172" t="s">
        <v>414</v>
      </c>
      <c r="Q1172" t="s">
        <v>415</v>
      </c>
      <c r="R1172" t="s">
        <v>416</v>
      </c>
      <c r="S1172" t="s">
        <v>338</v>
      </c>
      <c r="T1172" t="s">
        <v>339</v>
      </c>
      <c r="U1172" s="61" t="s">
        <v>340</v>
      </c>
      <c r="V1172" t="s">
        <v>139</v>
      </c>
      <c r="W1172" t="s">
        <v>263</v>
      </c>
      <c r="X1172" s="59">
        <v>66048</v>
      </c>
      <c r="Y1172" s="59">
        <v>65882</v>
      </c>
      <c r="AA1172" s="146" t="str">
        <f t="shared" si="237"/>
        <v>EX</v>
      </c>
      <c r="AB1172" s="146">
        <f t="shared" si="239"/>
        <v>0</v>
      </c>
      <c r="AC1172" t="str">
        <f t="shared" si="242"/>
        <v>EX</v>
      </c>
      <c r="AD1172" s="74">
        <f t="shared" si="243"/>
        <v>65882</v>
      </c>
      <c r="AE1172" s="74">
        <f t="shared" ref="AE1172:AE1235" si="248">Y1172</f>
        <v>65882</v>
      </c>
      <c r="AF1172">
        <v>1</v>
      </c>
      <c r="AG1172">
        <v>0</v>
      </c>
      <c r="AH1172" s="74">
        <v>0</v>
      </c>
      <c r="AJ1172" s="74">
        <f t="shared" si="244"/>
        <v>0</v>
      </c>
      <c r="AK1172" s="74">
        <f t="shared" si="238"/>
        <v>65882</v>
      </c>
      <c r="AL1172" t="str">
        <f t="shared" si="245"/>
        <v>N</v>
      </c>
      <c r="AN1172" t="s">
        <v>80</v>
      </c>
      <c r="AO1172" t="s">
        <v>79</v>
      </c>
      <c r="AP1172" t="str">
        <f t="shared" si="246"/>
        <v>92</v>
      </c>
      <c r="AQ1172" s="145" t="s">
        <v>1826</v>
      </c>
      <c r="AR1172" t="str">
        <f t="shared" si="247"/>
        <v>1-Adjusted Base Budget</v>
      </c>
      <c r="AS1172" s="145" t="s">
        <v>1827</v>
      </c>
      <c r="AT1172" t="s">
        <v>213</v>
      </c>
      <c r="AV1172" t="str">
        <f t="shared" si="241"/>
        <v>VPPF</v>
      </c>
      <c r="AW1172" t="str">
        <f t="shared" si="240"/>
        <v>VP AND CHIEF FINANCIAL OFFICER</v>
      </c>
    </row>
    <row r="1173" spans="1:49">
      <c r="A1173" s="59">
        <v>2018</v>
      </c>
      <c r="B1173" t="s">
        <v>137</v>
      </c>
      <c r="C1173" t="s">
        <v>874</v>
      </c>
      <c r="D1173" t="s">
        <v>875</v>
      </c>
      <c r="E1173" t="s">
        <v>881</v>
      </c>
      <c r="F1173" t="s">
        <v>228</v>
      </c>
      <c r="H1173" t="s">
        <v>882</v>
      </c>
      <c r="I1173" s="170" t="s">
        <v>78</v>
      </c>
      <c r="J1173" t="s">
        <v>79</v>
      </c>
      <c r="K1173" t="s">
        <v>214</v>
      </c>
      <c r="L1173" t="s">
        <v>412</v>
      </c>
      <c r="M1173" t="s">
        <v>413</v>
      </c>
      <c r="N1173" t="s">
        <v>217</v>
      </c>
      <c r="O1173" t="s">
        <v>263</v>
      </c>
      <c r="P1173" t="s">
        <v>414</v>
      </c>
      <c r="Q1173" t="s">
        <v>415</v>
      </c>
      <c r="R1173" t="s">
        <v>416</v>
      </c>
      <c r="S1173" t="s">
        <v>338</v>
      </c>
      <c r="T1173" t="s">
        <v>339</v>
      </c>
      <c r="U1173" s="61" t="s">
        <v>340</v>
      </c>
      <c r="V1173" t="s">
        <v>139</v>
      </c>
      <c r="W1173" t="s">
        <v>263</v>
      </c>
      <c r="X1173" s="59">
        <v>39621</v>
      </c>
      <c r="Y1173" s="59">
        <v>39618</v>
      </c>
      <c r="AA1173" s="146" t="str">
        <f t="shared" si="237"/>
        <v>EX</v>
      </c>
      <c r="AB1173" s="146">
        <f t="shared" si="239"/>
        <v>0</v>
      </c>
      <c r="AC1173" t="str">
        <f t="shared" si="242"/>
        <v>EX</v>
      </c>
      <c r="AD1173" s="74">
        <f t="shared" si="243"/>
        <v>39618</v>
      </c>
      <c r="AE1173" s="74">
        <f t="shared" si="248"/>
        <v>39618</v>
      </c>
      <c r="AF1173">
        <v>1</v>
      </c>
      <c r="AG1173">
        <v>0</v>
      </c>
      <c r="AH1173" s="74">
        <v>0</v>
      </c>
      <c r="AJ1173" s="74">
        <f t="shared" si="244"/>
        <v>0</v>
      </c>
      <c r="AK1173" s="74">
        <f t="shared" si="238"/>
        <v>39618</v>
      </c>
      <c r="AL1173" t="str">
        <f t="shared" si="245"/>
        <v>N</v>
      </c>
      <c r="AN1173" t="s">
        <v>80</v>
      </c>
      <c r="AO1173" t="s">
        <v>79</v>
      </c>
      <c r="AP1173" t="str">
        <f t="shared" si="246"/>
        <v>92</v>
      </c>
      <c r="AQ1173" s="145" t="s">
        <v>1826</v>
      </c>
      <c r="AR1173" t="str">
        <f t="shared" si="247"/>
        <v>1-Adjusted Base Budget</v>
      </c>
      <c r="AS1173" s="145" t="s">
        <v>1827</v>
      </c>
      <c r="AT1173" t="s">
        <v>213</v>
      </c>
      <c r="AV1173" t="str">
        <f t="shared" si="241"/>
        <v>VPPF</v>
      </c>
      <c r="AW1173" t="str">
        <f t="shared" si="240"/>
        <v>VP AND CHIEF FINANCIAL OFFICER</v>
      </c>
    </row>
    <row r="1174" spans="1:49">
      <c r="A1174" s="59">
        <v>2018</v>
      </c>
      <c r="B1174" t="s">
        <v>137</v>
      </c>
      <c r="C1174" t="s">
        <v>874</v>
      </c>
      <c r="D1174" t="s">
        <v>875</v>
      </c>
      <c r="E1174" t="s">
        <v>876</v>
      </c>
      <c r="F1174" t="s">
        <v>228</v>
      </c>
      <c r="H1174" t="s">
        <v>877</v>
      </c>
      <c r="I1174" s="170" t="s">
        <v>78</v>
      </c>
      <c r="J1174" t="s">
        <v>79</v>
      </c>
      <c r="K1174" t="s">
        <v>214</v>
      </c>
      <c r="L1174" t="s">
        <v>417</v>
      </c>
      <c r="M1174" t="s">
        <v>418</v>
      </c>
      <c r="N1174" t="s">
        <v>217</v>
      </c>
      <c r="O1174" t="s">
        <v>263</v>
      </c>
      <c r="P1174" t="s">
        <v>414</v>
      </c>
      <c r="Q1174" t="s">
        <v>415</v>
      </c>
      <c r="R1174" t="s">
        <v>416</v>
      </c>
      <c r="S1174" t="s">
        <v>338</v>
      </c>
      <c r="T1174" t="s">
        <v>339</v>
      </c>
      <c r="U1174" s="61" t="s">
        <v>340</v>
      </c>
      <c r="V1174" t="s">
        <v>139</v>
      </c>
      <c r="W1174" t="s">
        <v>263</v>
      </c>
      <c r="X1174" s="59">
        <v>22509</v>
      </c>
      <c r="Y1174" s="59">
        <v>22453</v>
      </c>
      <c r="AA1174" s="146" t="str">
        <f t="shared" si="237"/>
        <v>EX</v>
      </c>
      <c r="AB1174" s="146">
        <f t="shared" si="239"/>
        <v>0</v>
      </c>
      <c r="AC1174" t="str">
        <f t="shared" si="242"/>
        <v>EX</v>
      </c>
      <c r="AD1174" s="74">
        <f t="shared" si="243"/>
        <v>22453</v>
      </c>
      <c r="AE1174" s="74">
        <f t="shared" si="248"/>
        <v>22453</v>
      </c>
      <c r="AF1174">
        <v>1</v>
      </c>
      <c r="AG1174">
        <v>0</v>
      </c>
      <c r="AH1174" s="74">
        <v>0</v>
      </c>
      <c r="AJ1174" s="74">
        <f t="shared" si="244"/>
        <v>0</v>
      </c>
      <c r="AK1174" s="74">
        <f t="shared" si="238"/>
        <v>22453</v>
      </c>
      <c r="AL1174" t="str">
        <f t="shared" si="245"/>
        <v>N</v>
      </c>
      <c r="AN1174" t="s">
        <v>80</v>
      </c>
      <c r="AO1174" t="s">
        <v>79</v>
      </c>
      <c r="AP1174" t="str">
        <f t="shared" si="246"/>
        <v>92</v>
      </c>
      <c r="AQ1174" s="145" t="s">
        <v>1826</v>
      </c>
      <c r="AR1174" t="str">
        <f t="shared" si="247"/>
        <v>1-Adjusted Base Budget</v>
      </c>
      <c r="AS1174" s="145" t="s">
        <v>1827</v>
      </c>
      <c r="AT1174" t="s">
        <v>213</v>
      </c>
      <c r="AV1174" t="str">
        <f t="shared" si="241"/>
        <v>VPPF</v>
      </c>
      <c r="AW1174" t="str">
        <f t="shared" si="240"/>
        <v>VP AND CHIEF FINANCIAL OFFICER</v>
      </c>
    </row>
    <row r="1175" spans="1:49">
      <c r="A1175" s="59">
        <v>2018</v>
      </c>
      <c r="B1175" t="s">
        <v>137</v>
      </c>
      <c r="C1175" t="s">
        <v>874</v>
      </c>
      <c r="D1175" t="s">
        <v>875</v>
      </c>
      <c r="E1175" t="s">
        <v>881</v>
      </c>
      <c r="F1175" t="s">
        <v>228</v>
      </c>
      <c r="H1175" t="s">
        <v>882</v>
      </c>
      <c r="I1175" s="170" t="s">
        <v>78</v>
      </c>
      <c r="J1175" t="s">
        <v>79</v>
      </c>
      <c r="K1175" t="s">
        <v>214</v>
      </c>
      <c r="L1175" t="s">
        <v>417</v>
      </c>
      <c r="M1175" t="s">
        <v>418</v>
      </c>
      <c r="N1175" t="s">
        <v>217</v>
      </c>
      <c r="O1175" t="s">
        <v>263</v>
      </c>
      <c r="P1175" t="s">
        <v>414</v>
      </c>
      <c r="Q1175" t="s">
        <v>415</v>
      </c>
      <c r="R1175" t="s">
        <v>416</v>
      </c>
      <c r="S1175" t="s">
        <v>338</v>
      </c>
      <c r="T1175" t="s">
        <v>339</v>
      </c>
      <c r="U1175" s="61" t="s">
        <v>340</v>
      </c>
      <c r="V1175" t="s">
        <v>139</v>
      </c>
      <c r="W1175" t="s">
        <v>263</v>
      </c>
      <c r="X1175" s="59">
        <v>13503</v>
      </c>
      <c r="Y1175" s="59">
        <v>13502</v>
      </c>
      <c r="AA1175" s="146" t="str">
        <f t="shared" si="237"/>
        <v>EX</v>
      </c>
      <c r="AB1175" s="146">
        <f t="shared" si="239"/>
        <v>0</v>
      </c>
      <c r="AC1175" t="str">
        <f t="shared" si="242"/>
        <v>EX</v>
      </c>
      <c r="AD1175" s="74">
        <f t="shared" si="243"/>
        <v>13502</v>
      </c>
      <c r="AE1175" s="74">
        <f t="shared" si="248"/>
        <v>13502</v>
      </c>
      <c r="AF1175">
        <v>1</v>
      </c>
      <c r="AG1175">
        <v>0</v>
      </c>
      <c r="AH1175" s="74">
        <v>0</v>
      </c>
      <c r="AJ1175" s="74">
        <f t="shared" si="244"/>
        <v>0</v>
      </c>
      <c r="AK1175" s="74">
        <f t="shared" si="238"/>
        <v>13502</v>
      </c>
      <c r="AL1175" t="str">
        <f t="shared" si="245"/>
        <v>N</v>
      </c>
      <c r="AN1175" t="s">
        <v>80</v>
      </c>
      <c r="AO1175" t="s">
        <v>79</v>
      </c>
      <c r="AP1175" t="str">
        <f t="shared" si="246"/>
        <v>92</v>
      </c>
      <c r="AQ1175" s="145" t="s">
        <v>1826</v>
      </c>
      <c r="AR1175" t="str">
        <f t="shared" si="247"/>
        <v>1-Adjusted Base Budget</v>
      </c>
      <c r="AS1175" s="145" t="s">
        <v>1827</v>
      </c>
      <c r="AT1175" t="s">
        <v>213</v>
      </c>
      <c r="AV1175" t="str">
        <f t="shared" si="241"/>
        <v>VPPF</v>
      </c>
      <c r="AW1175" t="str">
        <f t="shared" si="240"/>
        <v>VP AND CHIEF FINANCIAL OFFICER</v>
      </c>
    </row>
    <row r="1176" spans="1:49">
      <c r="A1176" s="59">
        <v>2018</v>
      </c>
      <c r="B1176" t="s">
        <v>137</v>
      </c>
      <c r="C1176" t="s">
        <v>874</v>
      </c>
      <c r="D1176" t="s">
        <v>875</v>
      </c>
      <c r="E1176" t="s">
        <v>876</v>
      </c>
      <c r="F1176" t="s">
        <v>228</v>
      </c>
      <c r="H1176" t="s">
        <v>877</v>
      </c>
      <c r="I1176" s="170" t="s">
        <v>78</v>
      </c>
      <c r="J1176" t="s">
        <v>79</v>
      </c>
      <c r="K1176" t="s">
        <v>214</v>
      </c>
      <c r="L1176" t="s">
        <v>419</v>
      </c>
      <c r="M1176" t="s">
        <v>420</v>
      </c>
      <c r="N1176" t="s">
        <v>217</v>
      </c>
      <c r="O1176" t="s">
        <v>263</v>
      </c>
      <c r="P1176" t="s">
        <v>414</v>
      </c>
      <c r="Q1176" t="s">
        <v>415</v>
      </c>
      <c r="R1176" t="s">
        <v>416</v>
      </c>
      <c r="S1176" t="s">
        <v>338</v>
      </c>
      <c r="T1176" t="s">
        <v>339</v>
      </c>
      <c r="U1176" s="61" t="s">
        <v>340</v>
      </c>
      <c r="V1176" t="s">
        <v>139</v>
      </c>
      <c r="W1176" t="s">
        <v>263</v>
      </c>
      <c r="X1176" s="59">
        <v>34627</v>
      </c>
      <c r="Y1176" s="59">
        <v>34627</v>
      </c>
      <c r="AA1176" s="146" t="str">
        <f t="shared" si="237"/>
        <v>EX</v>
      </c>
      <c r="AB1176" s="146">
        <f t="shared" si="239"/>
        <v>0</v>
      </c>
      <c r="AC1176" t="str">
        <f t="shared" si="242"/>
        <v>EX</v>
      </c>
      <c r="AD1176" s="74">
        <f t="shared" si="243"/>
        <v>34627</v>
      </c>
      <c r="AE1176" s="74">
        <f t="shared" si="248"/>
        <v>34627</v>
      </c>
      <c r="AF1176">
        <v>1</v>
      </c>
      <c r="AG1176">
        <v>0</v>
      </c>
      <c r="AH1176" s="74">
        <v>0</v>
      </c>
      <c r="AJ1176" s="74">
        <f t="shared" si="244"/>
        <v>0</v>
      </c>
      <c r="AK1176" s="74">
        <f t="shared" si="238"/>
        <v>34627</v>
      </c>
      <c r="AL1176" t="str">
        <f t="shared" si="245"/>
        <v>N</v>
      </c>
      <c r="AN1176" t="s">
        <v>80</v>
      </c>
      <c r="AO1176" t="s">
        <v>79</v>
      </c>
      <c r="AP1176" t="str">
        <f t="shared" si="246"/>
        <v>92</v>
      </c>
      <c r="AQ1176" s="145" t="s">
        <v>1826</v>
      </c>
      <c r="AR1176" t="str">
        <f t="shared" si="247"/>
        <v>1-Adjusted Base Budget</v>
      </c>
      <c r="AS1176" s="145" t="s">
        <v>1827</v>
      </c>
      <c r="AT1176" t="s">
        <v>213</v>
      </c>
      <c r="AV1176" t="str">
        <f t="shared" si="241"/>
        <v>VPPF</v>
      </c>
      <c r="AW1176" t="str">
        <f t="shared" si="240"/>
        <v>VP AND CHIEF FINANCIAL OFFICER</v>
      </c>
    </row>
    <row r="1177" spans="1:49">
      <c r="A1177" s="59">
        <v>2018</v>
      </c>
      <c r="B1177" t="s">
        <v>137</v>
      </c>
      <c r="C1177" t="s">
        <v>874</v>
      </c>
      <c r="D1177" t="s">
        <v>875</v>
      </c>
      <c r="E1177" t="s">
        <v>876</v>
      </c>
      <c r="F1177" t="s">
        <v>228</v>
      </c>
      <c r="H1177" t="s">
        <v>877</v>
      </c>
      <c r="I1177" s="170" t="s">
        <v>78</v>
      </c>
      <c r="J1177" t="s">
        <v>79</v>
      </c>
      <c r="K1177" t="s">
        <v>214</v>
      </c>
      <c r="L1177" t="s">
        <v>568</v>
      </c>
      <c r="M1177" t="s">
        <v>569</v>
      </c>
      <c r="N1177" t="s">
        <v>217</v>
      </c>
      <c r="O1177" t="s">
        <v>263</v>
      </c>
      <c r="P1177" t="s">
        <v>414</v>
      </c>
      <c r="Q1177" t="s">
        <v>415</v>
      </c>
      <c r="R1177" t="s">
        <v>416</v>
      </c>
      <c r="S1177" t="s">
        <v>338</v>
      </c>
      <c r="T1177" t="s">
        <v>339</v>
      </c>
      <c r="U1177" s="61" t="s">
        <v>340</v>
      </c>
      <c r="V1177" t="s">
        <v>139</v>
      </c>
      <c r="W1177" t="s">
        <v>263</v>
      </c>
      <c r="X1177" s="59">
        <v>8169</v>
      </c>
      <c r="Y1177" s="59">
        <v>8070</v>
      </c>
      <c r="AA1177" s="146" t="str">
        <f t="shared" si="237"/>
        <v>EX</v>
      </c>
      <c r="AB1177" s="146">
        <f t="shared" si="239"/>
        <v>0</v>
      </c>
      <c r="AC1177" t="str">
        <f t="shared" si="242"/>
        <v>EX</v>
      </c>
      <c r="AD1177" s="74">
        <f t="shared" si="243"/>
        <v>8070</v>
      </c>
      <c r="AE1177" s="74">
        <f t="shared" si="248"/>
        <v>8070</v>
      </c>
      <c r="AF1177">
        <v>1</v>
      </c>
      <c r="AG1177">
        <v>0</v>
      </c>
      <c r="AH1177" s="74">
        <v>0</v>
      </c>
      <c r="AJ1177" s="74">
        <f t="shared" si="244"/>
        <v>0</v>
      </c>
      <c r="AK1177" s="74">
        <f t="shared" si="238"/>
        <v>8070</v>
      </c>
      <c r="AL1177" t="str">
        <f t="shared" si="245"/>
        <v>N</v>
      </c>
      <c r="AN1177" t="s">
        <v>80</v>
      </c>
      <c r="AO1177" t="s">
        <v>79</v>
      </c>
      <c r="AP1177" t="str">
        <f t="shared" si="246"/>
        <v>92</v>
      </c>
      <c r="AQ1177" s="145" t="s">
        <v>1826</v>
      </c>
      <c r="AR1177" t="str">
        <f t="shared" si="247"/>
        <v>1-Adjusted Base Budget</v>
      </c>
      <c r="AS1177" s="145" t="s">
        <v>1827</v>
      </c>
      <c r="AT1177" t="s">
        <v>213</v>
      </c>
      <c r="AV1177" t="str">
        <f t="shared" si="241"/>
        <v>VPPF</v>
      </c>
      <c r="AW1177" t="str">
        <f t="shared" si="240"/>
        <v>VP AND CHIEF FINANCIAL OFFICER</v>
      </c>
    </row>
    <row r="1178" spans="1:49">
      <c r="A1178" s="59">
        <v>2018</v>
      </c>
      <c r="B1178" t="s">
        <v>137</v>
      </c>
      <c r="C1178" t="s">
        <v>874</v>
      </c>
      <c r="D1178" t="s">
        <v>875</v>
      </c>
      <c r="E1178" t="s">
        <v>881</v>
      </c>
      <c r="F1178" t="s">
        <v>228</v>
      </c>
      <c r="H1178" t="s">
        <v>882</v>
      </c>
      <c r="I1178" s="170" t="s">
        <v>78</v>
      </c>
      <c r="J1178" t="s">
        <v>79</v>
      </c>
      <c r="K1178" t="s">
        <v>214</v>
      </c>
      <c r="L1178" t="s">
        <v>568</v>
      </c>
      <c r="M1178" t="s">
        <v>569</v>
      </c>
      <c r="N1178" t="s">
        <v>217</v>
      </c>
      <c r="O1178" t="s">
        <v>263</v>
      </c>
      <c r="P1178" t="s">
        <v>414</v>
      </c>
      <c r="Q1178" t="s">
        <v>415</v>
      </c>
      <c r="R1178" t="s">
        <v>416</v>
      </c>
      <c r="S1178" t="s">
        <v>338</v>
      </c>
      <c r="T1178" t="s">
        <v>339</v>
      </c>
      <c r="U1178" s="61" t="s">
        <v>340</v>
      </c>
      <c r="V1178" t="s">
        <v>139</v>
      </c>
      <c r="W1178" t="s">
        <v>263</v>
      </c>
      <c r="X1178" s="59">
        <v>23733</v>
      </c>
      <c r="Y1178" s="59">
        <v>23731</v>
      </c>
      <c r="AA1178" s="146" t="str">
        <f t="shared" si="237"/>
        <v>EX</v>
      </c>
      <c r="AB1178" s="146">
        <f t="shared" si="239"/>
        <v>0</v>
      </c>
      <c r="AC1178" t="str">
        <f t="shared" si="242"/>
        <v>EX</v>
      </c>
      <c r="AD1178" s="74">
        <f t="shared" si="243"/>
        <v>23731</v>
      </c>
      <c r="AE1178" s="74">
        <f t="shared" si="248"/>
        <v>23731</v>
      </c>
      <c r="AF1178">
        <v>1</v>
      </c>
      <c r="AG1178">
        <v>0</v>
      </c>
      <c r="AH1178" s="74">
        <v>0</v>
      </c>
      <c r="AJ1178" s="74">
        <f t="shared" si="244"/>
        <v>0</v>
      </c>
      <c r="AK1178" s="74">
        <f t="shared" si="238"/>
        <v>23731</v>
      </c>
      <c r="AL1178" t="str">
        <f t="shared" si="245"/>
        <v>N</v>
      </c>
      <c r="AN1178" t="s">
        <v>80</v>
      </c>
      <c r="AO1178" t="s">
        <v>79</v>
      </c>
      <c r="AP1178" t="str">
        <f t="shared" si="246"/>
        <v>92</v>
      </c>
      <c r="AQ1178" s="145" t="s">
        <v>1826</v>
      </c>
      <c r="AR1178" t="str">
        <f t="shared" si="247"/>
        <v>1-Adjusted Base Budget</v>
      </c>
      <c r="AS1178" s="145" t="s">
        <v>1827</v>
      </c>
      <c r="AT1178" t="s">
        <v>213</v>
      </c>
      <c r="AV1178" t="str">
        <f t="shared" si="241"/>
        <v>VPPF</v>
      </c>
      <c r="AW1178" t="str">
        <f t="shared" si="240"/>
        <v>VP AND CHIEF FINANCIAL OFFICER</v>
      </c>
    </row>
    <row r="1179" spans="1:49">
      <c r="A1179" s="59">
        <v>2018</v>
      </c>
      <c r="B1179" t="s">
        <v>137</v>
      </c>
      <c r="C1179" t="s">
        <v>874</v>
      </c>
      <c r="D1179" t="s">
        <v>875</v>
      </c>
      <c r="E1179" t="s">
        <v>876</v>
      </c>
      <c r="F1179" t="s">
        <v>228</v>
      </c>
      <c r="H1179" t="s">
        <v>877</v>
      </c>
      <c r="I1179" s="170" t="s">
        <v>78</v>
      </c>
      <c r="J1179" t="s">
        <v>79</v>
      </c>
      <c r="K1179" t="s">
        <v>214</v>
      </c>
      <c r="L1179" t="s">
        <v>421</v>
      </c>
      <c r="M1179" t="s">
        <v>422</v>
      </c>
      <c r="N1179" t="s">
        <v>217</v>
      </c>
      <c r="O1179" t="s">
        <v>263</v>
      </c>
      <c r="P1179" t="s">
        <v>367</v>
      </c>
      <c r="Q1179" t="s">
        <v>368</v>
      </c>
      <c r="R1179" t="s">
        <v>369</v>
      </c>
      <c r="S1179" t="s">
        <v>370</v>
      </c>
      <c r="T1179" t="s">
        <v>368</v>
      </c>
      <c r="U1179" s="61" t="s">
        <v>371</v>
      </c>
      <c r="V1179" t="s">
        <v>139</v>
      </c>
      <c r="W1179" t="s">
        <v>263</v>
      </c>
      <c r="X1179" s="59">
        <v>500</v>
      </c>
      <c r="Y1179" s="59">
        <v>500</v>
      </c>
      <c r="AA1179" s="146" t="str">
        <f t="shared" si="237"/>
        <v>EX</v>
      </c>
      <c r="AB1179" s="146">
        <f t="shared" si="239"/>
        <v>0</v>
      </c>
      <c r="AC1179" t="str">
        <f t="shared" si="242"/>
        <v>EX</v>
      </c>
      <c r="AD1179" s="74">
        <f t="shared" si="243"/>
        <v>500</v>
      </c>
      <c r="AE1179" s="74">
        <f t="shared" si="248"/>
        <v>500</v>
      </c>
      <c r="AF1179">
        <v>1</v>
      </c>
      <c r="AG1179">
        <v>0</v>
      </c>
      <c r="AH1179" s="74">
        <v>0</v>
      </c>
      <c r="AJ1179" s="74">
        <f t="shared" si="244"/>
        <v>0</v>
      </c>
      <c r="AK1179" s="74">
        <f t="shared" si="238"/>
        <v>500</v>
      </c>
      <c r="AL1179" t="str">
        <f t="shared" si="245"/>
        <v>N</v>
      </c>
      <c r="AN1179" t="s">
        <v>80</v>
      </c>
      <c r="AO1179" t="s">
        <v>79</v>
      </c>
      <c r="AP1179" t="str">
        <f t="shared" si="246"/>
        <v>92</v>
      </c>
      <c r="AQ1179" s="145" t="s">
        <v>1826</v>
      </c>
      <c r="AR1179" t="str">
        <f t="shared" si="247"/>
        <v>1-Adjusted Base Budget</v>
      </c>
      <c r="AS1179" s="145" t="s">
        <v>1827</v>
      </c>
      <c r="AT1179" t="s">
        <v>213</v>
      </c>
      <c r="AV1179" t="str">
        <f t="shared" si="241"/>
        <v>VPPF</v>
      </c>
      <c r="AW1179" t="str">
        <f t="shared" si="240"/>
        <v>VP AND CHIEF FINANCIAL OFFICER</v>
      </c>
    </row>
    <row r="1180" spans="1:49">
      <c r="A1180" s="59">
        <v>2018</v>
      </c>
      <c r="B1180" t="s">
        <v>137</v>
      </c>
      <c r="C1180" t="s">
        <v>874</v>
      </c>
      <c r="D1180" t="s">
        <v>875</v>
      </c>
      <c r="E1180" t="s">
        <v>876</v>
      </c>
      <c r="F1180" t="s">
        <v>228</v>
      </c>
      <c r="H1180" t="s">
        <v>877</v>
      </c>
      <c r="I1180" s="170" t="s">
        <v>78</v>
      </c>
      <c r="J1180" t="s">
        <v>79</v>
      </c>
      <c r="K1180" t="s">
        <v>214</v>
      </c>
      <c r="L1180" t="s">
        <v>425</v>
      </c>
      <c r="M1180" t="s">
        <v>426</v>
      </c>
      <c r="N1180" t="s">
        <v>217</v>
      </c>
      <c r="O1180" t="s">
        <v>263</v>
      </c>
      <c r="P1180" t="s">
        <v>367</v>
      </c>
      <c r="Q1180" t="s">
        <v>368</v>
      </c>
      <c r="R1180" t="s">
        <v>369</v>
      </c>
      <c r="S1180" t="s">
        <v>370</v>
      </c>
      <c r="T1180" t="s">
        <v>368</v>
      </c>
      <c r="U1180" s="61" t="s">
        <v>371</v>
      </c>
      <c r="V1180" t="s">
        <v>139</v>
      </c>
      <c r="W1180" t="s">
        <v>263</v>
      </c>
      <c r="X1180" s="59">
        <v>4500</v>
      </c>
      <c r="Y1180" s="59">
        <v>4500</v>
      </c>
      <c r="AA1180" s="146" t="str">
        <f t="shared" si="237"/>
        <v>EX</v>
      </c>
      <c r="AB1180" s="146">
        <f t="shared" si="239"/>
        <v>0</v>
      </c>
      <c r="AC1180" t="str">
        <f t="shared" si="242"/>
        <v>EX</v>
      </c>
      <c r="AD1180" s="74">
        <f t="shared" si="243"/>
        <v>4500</v>
      </c>
      <c r="AE1180" s="74">
        <f t="shared" si="248"/>
        <v>4500</v>
      </c>
      <c r="AF1180">
        <v>1</v>
      </c>
      <c r="AG1180">
        <v>0</v>
      </c>
      <c r="AH1180" s="74">
        <v>0</v>
      </c>
      <c r="AJ1180" s="74">
        <f t="shared" si="244"/>
        <v>0</v>
      </c>
      <c r="AK1180" s="74">
        <f t="shared" si="238"/>
        <v>4500</v>
      </c>
      <c r="AL1180" t="str">
        <f t="shared" si="245"/>
        <v>N</v>
      </c>
      <c r="AN1180" t="s">
        <v>80</v>
      </c>
      <c r="AO1180" t="s">
        <v>79</v>
      </c>
      <c r="AP1180" t="str">
        <f t="shared" si="246"/>
        <v>92</v>
      </c>
      <c r="AQ1180" s="145" t="s">
        <v>1826</v>
      </c>
      <c r="AR1180" t="str">
        <f t="shared" si="247"/>
        <v>1-Adjusted Base Budget</v>
      </c>
      <c r="AS1180" s="145" t="s">
        <v>1827</v>
      </c>
      <c r="AT1180" t="s">
        <v>213</v>
      </c>
      <c r="AV1180" t="str">
        <f t="shared" si="241"/>
        <v>VPPF</v>
      </c>
      <c r="AW1180" t="str">
        <f t="shared" si="240"/>
        <v>VP AND CHIEF FINANCIAL OFFICER</v>
      </c>
    </row>
    <row r="1181" spans="1:49">
      <c r="A1181" s="59">
        <v>2018</v>
      </c>
      <c r="B1181" t="s">
        <v>137</v>
      </c>
      <c r="C1181" t="s">
        <v>874</v>
      </c>
      <c r="D1181" t="s">
        <v>875</v>
      </c>
      <c r="E1181" t="s">
        <v>876</v>
      </c>
      <c r="F1181" t="s">
        <v>228</v>
      </c>
      <c r="H1181" t="s">
        <v>877</v>
      </c>
      <c r="I1181" s="170" t="s">
        <v>78</v>
      </c>
      <c r="J1181" t="s">
        <v>79</v>
      </c>
      <c r="K1181" t="s">
        <v>214</v>
      </c>
      <c r="L1181" t="s">
        <v>267</v>
      </c>
      <c r="M1181" t="s">
        <v>268</v>
      </c>
      <c r="N1181" t="s">
        <v>217</v>
      </c>
      <c r="O1181" t="s">
        <v>263</v>
      </c>
      <c r="P1181" t="s">
        <v>269</v>
      </c>
      <c r="Q1181" t="s">
        <v>270</v>
      </c>
      <c r="R1181" t="s">
        <v>271</v>
      </c>
      <c r="S1181" t="s">
        <v>272</v>
      </c>
      <c r="T1181" t="s">
        <v>270</v>
      </c>
      <c r="U1181" s="61" t="s">
        <v>273</v>
      </c>
      <c r="V1181" t="s">
        <v>139</v>
      </c>
      <c r="W1181" t="s">
        <v>263</v>
      </c>
      <c r="X1181" s="59">
        <v>-13</v>
      </c>
      <c r="Y1181" s="59">
        <v>1133</v>
      </c>
      <c r="AA1181" s="146" t="str">
        <f t="shared" si="237"/>
        <v>EX</v>
      </c>
      <c r="AB1181" s="146">
        <f t="shared" si="239"/>
        <v>0</v>
      </c>
      <c r="AC1181" t="str">
        <f t="shared" si="242"/>
        <v>EX</v>
      </c>
      <c r="AD1181" s="74">
        <f t="shared" si="243"/>
        <v>1133</v>
      </c>
      <c r="AE1181" s="74">
        <f t="shared" si="248"/>
        <v>1133</v>
      </c>
      <c r="AF1181">
        <v>1</v>
      </c>
      <c r="AG1181">
        <v>0</v>
      </c>
      <c r="AH1181" s="74">
        <v>0</v>
      </c>
      <c r="AJ1181" s="74">
        <f t="shared" si="244"/>
        <v>0</v>
      </c>
      <c r="AK1181" s="74">
        <f t="shared" si="238"/>
        <v>1133</v>
      </c>
      <c r="AL1181" t="str">
        <f t="shared" si="245"/>
        <v>N</v>
      </c>
      <c r="AN1181" t="s">
        <v>80</v>
      </c>
      <c r="AO1181" t="s">
        <v>79</v>
      </c>
      <c r="AP1181" t="str">
        <f t="shared" si="246"/>
        <v>92</v>
      </c>
      <c r="AQ1181" s="145" t="s">
        <v>1826</v>
      </c>
      <c r="AR1181" t="str">
        <f t="shared" si="247"/>
        <v>1-Adjusted Base Budget</v>
      </c>
      <c r="AS1181" s="145" t="s">
        <v>1827</v>
      </c>
      <c r="AT1181" t="s">
        <v>213</v>
      </c>
      <c r="AV1181" t="str">
        <f t="shared" si="241"/>
        <v>VPPF</v>
      </c>
      <c r="AW1181" t="str">
        <f t="shared" si="240"/>
        <v>VP AND CHIEF FINANCIAL OFFICER</v>
      </c>
    </row>
    <row r="1182" spans="1:49">
      <c r="A1182" s="59">
        <v>2018</v>
      </c>
      <c r="B1182" t="s">
        <v>137</v>
      </c>
      <c r="C1182" t="s">
        <v>874</v>
      </c>
      <c r="D1182" t="s">
        <v>875</v>
      </c>
      <c r="E1182" t="s">
        <v>881</v>
      </c>
      <c r="F1182" t="s">
        <v>228</v>
      </c>
      <c r="H1182" t="s">
        <v>882</v>
      </c>
      <c r="I1182" s="170" t="s">
        <v>78</v>
      </c>
      <c r="J1182" t="s">
        <v>79</v>
      </c>
      <c r="K1182" t="s">
        <v>214</v>
      </c>
      <c r="L1182" t="s">
        <v>267</v>
      </c>
      <c r="M1182" t="s">
        <v>268</v>
      </c>
      <c r="N1182" t="s">
        <v>217</v>
      </c>
      <c r="O1182" t="s">
        <v>263</v>
      </c>
      <c r="P1182" t="s">
        <v>269</v>
      </c>
      <c r="Q1182" t="s">
        <v>270</v>
      </c>
      <c r="R1182" t="s">
        <v>271</v>
      </c>
      <c r="S1182" t="s">
        <v>272</v>
      </c>
      <c r="T1182" t="s">
        <v>270</v>
      </c>
      <c r="U1182" s="61" t="s">
        <v>273</v>
      </c>
      <c r="V1182" t="s">
        <v>139</v>
      </c>
      <c r="W1182" t="s">
        <v>263</v>
      </c>
      <c r="X1182" s="59">
        <v>0</v>
      </c>
      <c r="Y1182" s="59">
        <v>23</v>
      </c>
      <c r="AA1182" s="146" t="str">
        <f t="shared" si="237"/>
        <v>EX</v>
      </c>
      <c r="AB1182" s="146">
        <f t="shared" si="239"/>
        <v>0</v>
      </c>
      <c r="AC1182" t="str">
        <f t="shared" si="242"/>
        <v>EX</v>
      </c>
      <c r="AD1182" s="74">
        <f t="shared" si="243"/>
        <v>23</v>
      </c>
      <c r="AE1182" s="74">
        <f t="shared" si="248"/>
        <v>23</v>
      </c>
      <c r="AF1182">
        <v>1</v>
      </c>
      <c r="AG1182">
        <v>0</v>
      </c>
      <c r="AH1182" s="74">
        <v>0</v>
      </c>
      <c r="AJ1182" s="74">
        <f t="shared" si="244"/>
        <v>0</v>
      </c>
      <c r="AK1182" s="74">
        <f t="shared" si="238"/>
        <v>23</v>
      </c>
      <c r="AL1182" t="str">
        <f t="shared" si="245"/>
        <v>N</v>
      </c>
      <c r="AN1182" t="s">
        <v>80</v>
      </c>
      <c r="AO1182" t="s">
        <v>79</v>
      </c>
      <c r="AP1182" t="str">
        <f t="shared" si="246"/>
        <v>92</v>
      </c>
      <c r="AQ1182" s="145" t="s">
        <v>1826</v>
      </c>
      <c r="AR1182" t="str">
        <f t="shared" si="247"/>
        <v>1-Adjusted Base Budget</v>
      </c>
      <c r="AS1182" s="145" t="s">
        <v>1827</v>
      </c>
      <c r="AT1182" t="s">
        <v>213</v>
      </c>
      <c r="AV1182" t="str">
        <f t="shared" si="241"/>
        <v>VPPF</v>
      </c>
      <c r="AW1182" t="str">
        <f t="shared" si="240"/>
        <v>VP AND CHIEF FINANCIAL OFFICER</v>
      </c>
    </row>
    <row r="1183" spans="1:49">
      <c r="A1183" s="59">
        <v>2018</v>
      </c>
      <c r="B1183" t="s">
        <v>137</v>
      </c>
      <c r="C1183" t="s">
        <v>874</v>
      </c>
      <c r="D1183" t="s">
        <v>875</v>
      </c>
      <c r="E1183" t="s">
        <v>876</v>
      </c>
      <c r="F1183" t="s">
        <v>228</v>
      </c>
      <c r="H1183" t="s">
        <v>877</v>
      </c>
      <c r="I1183" s="170" t="s">
        <v>78</v>
      </c>
      <c r="J1183" t="s">
        <v>79</v>
      </c>
      <c r="K1183" t="s">
        <v>214</v>
      </c>
      <c r="L1183" t="s">
        <v>315</v>
      </c>
      <c r="M1183" t="s">
        <v>316</v>
      </c>
      <c r="N1183" t="s">
        <v>217</v>
      </c>
      <c r="O1183" t="s">
        <v>263</v>
      </c>
      <c r="P1183" t="s">
        <v>317</v>
      </c>
      <c r="Q1183" t="s">
        <v>318</v>
      </c>
      <c r="R1183" t="s">
        <v>319</v>
      </c>
      <c r="S1183" t="s">
        <v>281</v>
      </c>
      <c r="T1183" t="s">
        <v>282</v>
      </c>
      <c r="U1183" s="61" t="s">
        <v>283</v>
      </c>
      <c r="V1183" t="s">
        <v>139</v>
      </c>
      <c r="W1183" t="s">
        <v>219</v>
      </c>
      <c r="X1183" s="59">
        <v>1561</v>
      </c>
      <c r="Y1183" s="59">
        <v>1561</v>
      </c>
      <c r="AA1183" s="146" t="str">
        <f t="shared" si="237"/>
        <v>IN</v>
      </c>
      <c r="AB1183" s="146" t="str">
        <f t="shared" si="239"/>
        <v>10cr</v>
      </c>
      <c r="AC1183" t="str">
        <f t="shared" si="242"/>
        <v>Allot/Xfer IN</v>
      </c>
      <c r="AD1183" s="74">
        <f t="shared" si="243"/>
        <v>-1561</v>
      </c>
      <c r="AE1183" s="74">
        <f t="shared" si="248"/>
        <v>1561</v>
      </c>
      <c r="AF1183">
        <v>1</v>
      </c>
      <c r="AG1183">
        <v>0</v>
      </c>
      <c r="AH1183" s="74">
        <v>0</v>
      </c>
      <c r="AJ1183" s="74">
        <f t="shared" si="244"/>
        <v>0</v>
      </c>
      <c r="AK1183" s="74">
        <f t="shared" si="238"/>
        <v>1561</v>
      </c>
      <c r="AL1183" t="str">
        <f t="shared" si="245"/>
        <v>N</v>
      </c>
      <c r="AN1183" t="s">
        <v>80</v>
      </c>
      <c r="AO1183" t="s">
        <v>79</v>
      </c>
      <c r="AP1183" t="str">
        <f t="shared" si="246"/>
        <v>92</v>
      </c>
      <c r="AQ1183" s="145" t="s">
        <v>1826</v>
      </c>
      <c r="AR1183" t="str">
        <f t="shared" si="247"/>
        <v>1-Adjusted Base Budget</v>
      </c>
      <c r="AS1183" s="145" t="s">
        <v>1827</v>
      </c>
      <c r="AT1183" t="s">
        <v>213</v>
      </c>
      <c r="AV1183" t="str">
        <f t="shared" si="241"/>
        <v>VPPF</v>
      </c>
      <c r="AW1183" t="str">
        <f t="shared" si="240"/>
        <v>VP AND CHIEF FINANCIAL OFFICER</v>
      </c>
    </row>
    <row r="1184" spans="1:49">
      <c r="A1184" s="59">
        <v>2018</v>
      </c>
      <c r="B1184" t="s">
        <v>137</v>
      </c>
      <c r="C1184" t="s">
        <v>874</v>
      </c>
      <c r="D1184" t="s">
        <v>875</v>
      </c>
      <c r="E1184" t="s">
        <v>881</v>
      </c>
      <c r="F1184" t="s">
        <v>228</v>
      </c>
      <c r="H1184" t="s">
        <v>882</v>
      </c>
      <c r="I1184" s="170" t="s">
        <v>78</v>
      </c>
      <c r="J1184" t="s">
        <v>79</v>
      </c>
      <c r="K1184" t="s">
        <v>214</v>
      </c>
      <c r="L1184" t="s">
        <v>315</v>
      </c>
      <c r="M1184" t="s">
        <v>316</v>
      </c>
      <c r="N1184" t="s">
        <v>217</v>
      </c>
      <c r="O1184" t="s">
        <v>263</v>
      </c>
      <c r="P1184" t="s">
        <v>317</v>
      </c>
      <c r="Q1184" t="s">
        <v>318</v>
      </c>
      <c r="R1184" t="s">
        <v>319</v>
      </c>
      <c r="S1184" t="s">
        <v>281</v>
      </c>
      <c r="T1184" t="s">
        <v>282</v>
      </c>
      <c r="U1184" s="61" t="s">
        <v>283</v>
      </c>
      <c r="V1184" t="s">
        <v>139</v>
      </c>
      <c r="W1184" t="s">
        <v>219</v>
      </c>
      <c r="X1184" s="59">
        <v>22500</v>
      </c>
      <c r="Y1184" s="59">
        <v>22500</v>
      </c>
      <c r="AA1184" s="146" t="str">
        <f t="shared" si="237"/>
        <v>IN</v>
      </c>
      <c r="AB1184" s="146" t="str">
        <f t="shared" si="239"/>
        <v>10cr</v>
      </c>
      <c r="AC1184" t="str">
        <f t="shared" si="242"/>
        <v>Allot/Xfer IN</v>
      </c>
      <c r="AD1184" s="74">
        <f t="shared" si="243"/>
        <v>-22500</v>
      </c>
      <c r="AE1184" s="74">
        <f t="shared" si="248"/>
        <v>22500</v>
      </c>
      <c r="AF1184">
        <v>1</v>
      </c>
      <c r="AG1184">
        <v>0</v>
      </c>
      <c r="AH1184" s="74">
        <v>0</v>
      </c>
      <c r="AJ1184" s="74">
        <f t="shared" si="244"/>
        <v>0</v>
      </c>
      <c r="AK1184" s="74">
        <f t="shared" si="238"/>
        <v>22500</v>
      </c>
      <c r="AL1184" t="str">
        <f t="shared" si="245"/>
        <v>N</v>
      </c>
      <c r="AN1184" t="s">
        <v>80</v>
      </c>
      <c r="AO1184" t="s">
        <v>79</v>
      </c>
      <c r="AP1184" t="str">
        <f t="shared" si="246"/>
        <v>92</v>
      </c>
      <c r="AQ1184" s="145" t="s">
        <v>1826</v>
      </c>
      <c r="AR1184" t="str">
        <f t="shared" si="247"/>
        <v>1-Adjusted Base Budget</v>
      </c>
      <c r="AS1184" s="145" t="s">
        <v>1827</v>
      </c>
      <c r="AT1184" t="s">
        <v>213</v>
      </c>
      <c r="AV1184" t="str">
        <f t="shared" si="241"/>
        <v>VPPF</v>
      </c>
      <c r="AW1184" t="str">
        <f t="shared" si="240"/>
        <v>VP AND CHIEF FINANCIAL OFFICER</v>
      </c>
    </row>
    <row r="1185" spans="1:49">
      <c r="A1185" s="59">
        <v>2018</v>
      </c>
      <c r="B1185" t="s">
        <v>137</v>
      </c>
      <c r="C1185" t="s">
        <v>874</v>
      </c>
      <c r="D1185" t="s">
        <v>875</v>
      </c>
      <c r="E1185" t="s">
        <v>876</v>
      </c>
      <c r="F1185" t="s">
        <v>228</v>
      </c>
      <c r="H1185" t="s">
        <v>877</v>
      </c>
      <c r="I1185" s="170" t="s">
        <v>78</v>
      </c>
      <c r="J1185" t="s">
        <v>79</v>
      </c>
      <c r="K1185" t="s">
        <v>214</v>
      </c>
      <c r="L1185" t="s">
        <v>320</v>
      </c>
      <c r="M1185" t="s">
        <v>321</v>
      </c>
      <c r="N1185" t="s">
        <v>217</v>
      </c>
      <c r="O1185" t="s">
        <v>263</v>
      </c>
      <c r="P1185" t="s">
        <v>287</v>
      </c>
      <c r="Q1185" t="s">
        <v>288</v>
      </c>
      <c r="R1185" t="s">
        <v>289</v>
      </c>
      <c r="S1185" t="s">
        <v>281</v>
      </c>
      <c r="T1185" t="s">
        <v>282</v>
      </c>
      <c r="U1185" s="61" t="s">
        <v>283</v>
      </c>
      <c r="V1185" t="s">
        <v>139</v>
      </c>
      <c r="W1185" t="s">
        <v>219</v>
      </c>
      <c r="X1185" s="59">
        <v>140825</v>
      </c>
      <c r="Y1185" s="59">
        <v>140825</v>
      </c>
      <c r="AA1185" s="146" t="str">
        <f t="shared" si="237"/>
        <v>IN</v>
      </c>
      <c r="AB1185" s="146" t="str">
        <f t="shared" si="239"/>
        <v>10cr</v>
      </c>
      <c r="AC1185" t="str">
        <f t="shared" si="242"/>
        <v>Allot/Xfer IN</v>
      </c>
      <c r="AD1185" s="74">
        <f t="shared" si="243"/>
        <v>-140825</v>
      </c>
      <c r="AE1185" s="74">
        <f t="shared" si="248"/>
        <v>140825</v>
      </c>
      <c r="AF1185">
        <v>1</v>
      </c>
      <c r="AG1185">
        <v>0</v>
      </c>
      <c r="AH1185" s="74">
        <v>0</v>
      </c>
      <c r="AJ1185" s="74">
        <f t="shared" si="244"/>
        <v>0</v>
      </c>
      <c r="AK1185" s="74">
        <f t="shared" si="238"/>
        <v>140825</v>
      </c>
      <c r="AL1185" t="str">
        <f t="shared" si="245"/>
        <v>N</v>
      </c>
      <c r="AN1185" t="s">
        <v>80</v>
      </c>
      <c r="AO1185" t="s">
        <v>79</v>
      </c>
      <c r="AP1185" t="str">
        <f t="shared" si="246"/>
        <v>92</v>
      </c>
      <c r="AQ1185" s="145" t="s">
        <v>1826</v>
      </c>
      <c r="AR1185" t="str">
        <f t="shared" si="247"/>
        <v>1-Adjusted Base Budget</v>
      </c>
      <c r="AS1185" s="145" t="s">
        <v>1827</v>
      </c>
      <c r="AT1185" t="s">
        <v>213</v>
      </c>
      <c r="AV1185" t="str">
        <f t="shared" si="241"/>
        <v>VPPF</v>
      </c>
      <c r="AW1185" t="str">
        <f t="shared" si="240"/>
        <v>VP AND CHIEF FINANCIAL OFFICER</v>
      </c>
    </row>
    <row r="1186" spans="1:49">
      <c r="A1186" s="59">
        <v>2018</v>
      </c>
      <c r="B1186" t="s">
        <v>137</v>
      </c>
      <c r="C1186" t="s">
        <v>874</v>
      </c>
      <c r="D1186" t="s">
        <v>875</v>
      </c>
      <c r="E1186" t="s">
        <v>876</v>
      </c>
      <c r="F1186" t="s">
        <v>228</v>
      </c>
      <c r="H1186" t="s">
        <v>877</v>
      </c>
      <c r="I1186" s="170" t="s">
        <v>78</v>
      </c>
      <c r="J1186" t="s">
        <v>79</v>
      </c>
      <c r="K1186" t="s">
        <v>214</v>
      </c>
      <c r="L1186" t="s">
        <v>574</v>
      </c>
      <c r="M1186" t="s">
        <v>575</v>
      </c>
      <c r="N1186" t="s">
        <v>576</v>
      </c>
      <c r="O1186" t="s">
        <v>263</v>
      </c>
      <c r="P1186" t="s">
        <v>379</v>
      </c>
      <c r="Q1186" t="s">
        <v>379</v>
      </c>
      <c r="R1186" t="s">
        <v>380</v>
      </c>
      <c r="S1186" t="s">
        <v>264</v>
      </c>
      <c r="T1186" t="s">
        <v>265</v>
      </c>
      <c r="U1186" s="61" t="s">
        <v>266</v>
      </c>
      <c r="V1186" t="s">
        <v>139</v>
      </c>
      <c r="W1186" t="s">
        <v>263</v>
      </c>
      <c r="X1186" s="59">
        <v>2567</v>
      </c>
      <c r="Y1186" s="59">
        <v>2567</v>
      </c>
      <c r="AA1186" s="146" t="str">
        <f t="shared" si="237"/>
        <v>EX</v>
      </c>
      <c r="AB1186" s="146">
        <f t="shared" si="239"/>
        <v>0</v>
      </c>
      <c r="AC1186" t="str">
        <f t="shared" si="242"/>
        <v>EX</v>
      </c>
      <c r="AD1186" s="74">
        <f t="shared" si="243"/>
        <v>2567</v>
      </c>
      <c r="AE1186" s="74">
        <f t="shared" si="248"/>
        <v>2567</v>
      </c>
      <c r="AF1186">
        <v>1</v>
      </c>
      <c r="AG1186">
        <v>0</v>
      </c>
      <c r="AH1186" s="74">
        <v>0</v>
      </c>
      <c r="AJ1186" s="74">
        <f t="shared" si="244"/>
        <v>0</v>
      </c>
      <c r="AK1186" s="74">
        <f t="shared" si="238"/>
        <v>2567</v>
      </c>
      <c r="AL1186" t="str">
        <f t="shared" si="245"/>
        <v>N</v>
      </c>
      <c r="AN1186" t="s">
        <v>80</v>
      </c>
      <c r="AO1186" t="s">
        <v>79</v>
      </c>
      <c r="AP1186" t="str">
        <f t="shared" si="246"/>
        <v>92</v>
      </c>
      <c r="AQ1186" s="145" t="s">
        <v>1826</v>
      </c>
      <c r="AR1186" t="str">
        <f t="shared" si="247"/>
        <v>1-Adjusted Base Budget</v>
      </c>
      <c r="AS1186" s="145" t="s">
        <v>1827</v>
      </c>
      <c r="AT1186" t="s">
        <v>213</v>
      </c>
      <c r="AV1186" t="str">
        <f t="shared" si="241"/>
        <v>VPPF</v>
      </c>
      <c r="AW1186" t="str">
        <f t="shared" si="240"/>
        <v>VP AND CHIEF FINANCIAL OFFICER</v>
      </c>
    </row>
    <row r="1187" spans="1:49">
      <c r="A1187" s="59">
        <v>2018</v>
      </c>
      <c r="B1187" t="s">
        <v>137</v>
      </c>
      <c r="C1187" t="s">
        <v>874</v>
      </c>
      <c r="D1187" t="s">
        <v>875</v>
      </c>
      <c r="E1187" t="s">
        <v>881</v>
      </c>
      <c r="F1187" t="s">
        <v>228</v>
      </c>
      <c r="H1187" t="s">
        <v>882</v>
      </c>
      <c r="I1187" s="170" t="s">
        <v>78</v>
      </c>
      <c r="J1187" t="s">
        <v>79</v>
      </c>
      <c r="K1187" t="s">
        <v>214</v>
      </c>
      <c r="L1187" t="s">
        <v>574</v>
      </c>
      <c r="M1187" t="s">
        <v>575</v>
      </c>
      <c r="N1187" t="s">
        <v>576</v>
      </c>
      <c r="O1187" t="s">
        <v>263</v>
      </c>
      <c r="P1187" t="s">
        <v>379</v>
      </c>
      <c r="Q1187" t="s">
        <v>379</v>
      </c>
      <c r="R1187" t="s">
        <v>380</v>
      </c>
      <c r="S1187" t="s">
        <v>264</v>
      </c>
      <c r="T1187" t="s">
        <v>265</v>
      </c>
      <c r="U1187" s="61" t="s">
        <v>266</v>
      </c>
      <c r="V1187" t="s">
        <v>139</v>
      </c>
      <c r="W1187" t="s">
        <v>263</v>
      </c>
      <c r="X1187" s="59">
        <v>1835</v>
      </c>
      <c r="Y1187" s="59">
        <v>1835</v>
      </c>
      <c r="AA1187" s="146" t="str">
        <f t="shared" si="237"/>
        <v>EX</v>
      </c>
      <c r="AB1187" s="146">
        <f t="shared" si="239"/>
        <v>0</v>
      </c>
      <c r="AC1187" t="str">
        <f t="shared" si="242"/>
        <v>EX</v>
      </c>
      <c r="AD1187" s="74">
        <f t="shared" si="243"/>
        <v>1835</v>
      </c>
      <c r="AE1187" s="74">
        <f t="shared" si="248"/>
        <v>1835</v>
      </c>
      <c r="AF1187">
        <v>1</v>
      </c>
      <c r="AG1187">
        <v>0</v>
      </c>
      <c r="AH1187" s="74">
        <v>0</v>
      </c>
      <c r="AJ1187" s="74">
        <f t="shared" si="244"/>
        <v>0</v>
      </c>
      <c r="AK1187" s="74">
        <f t="shared" si="238"/>
        <v>1835</v>
      </c>
      <c r="AL1187" t="str">
        <f t="shared" si="245"/>
        <v>N</v>
      </c>
      <c r="AN1187" t="s">
        <v>80</v>
      </c>
      <c r="AO1187" t="s">
        <v>79</v>
      </c>
      <c r="AP1187" t="str">
        <f t="shared" si="246"/>
        <v>92</v>
      </c>
      <c r="AQ1187" s="145" t="s">
        <v>1826</v>
      </c>
      <c r="AR1187" t="str">
        <f t="shared" si="247"/>
        <v>1-Adjusted Base Budget</v>
      </c>
      <c r="AS1187" s="145" t="s">
        <v>1827</v>
      </c>
      <c r="AT1187" t="s">
        <v>213</v>
      </c>
      <c r="AV1187" t="str">
        <f t="shared" si="241"/>
        <v>VPPF</v>
      </c>
      <c r="AW1187" t="str">
        <f t="shared" si="240"/>
        <v>VP AND CHIEF FINANCIAL OFFICER</v>
      </c>
    </row>
    <row r="1188" spans="1:49">
      <c r="A1188" s="59">
        <v>2018</v>
      </c>
      <c r="B1188" t="s">
        <v>137</v>
      </c>
      <c r="C1188" t="s">
        <v>803</v>
      </c>
      <c r="D1188" t="s">
        <v>887</v>
      </c>
      <c r="E1188" t="s">
        <v>888</v>
      </c>
      <c r="F1188" t="s">
        <v>228</v>
      </c>
      <c r="H1188" t="s">
        <v>889</v>
      </c>
      <c r="I1188" s="170" t="s">
        <v>78</v>
      </c>
      <c r="J1188" t="s">
        <v>79</v>
      </c>
      <c r="K1188" t="s">
        <v>214</v>
      </c>
      <c r="L1188" t="s">
        <v>245</v>
      </c>
      <c r="M1188" t="s">
        <v>246</v>
      </c>
      <c r="N1188" t="s">
        <v>217</v>
      </c>
      <c r="O1188" t="s">
        <v>219</v>
      </c>
      <c r="P1188" t="s">
        <v>232</v>
      </c>
      <c r="Q1188" t="s">
        <v>233</v>
      </c>
      <c r="R1188" t="s">
        <v>234</v>
      </c>
      <c r="S1188" t="s">
        <v>223</v>
      </c>
      <c r="T1188" t="s">
        <v>224</v>
      </c>
      <c r="U1188" s="61" t="s">
        <v>225</v>
      </c>
      <c r="V1188" t="s">
        <v>249</v>
      </c>
      <c r="W1188" t="s">
        <v>219</v>
      </c>
      <c r="X1188" s="59">
        <v>414888</v>
      </c>
      <c r="Y1188" s="59">
        <v>414888</v>
      </c>
      <c r="AA1188" s="146" t="str">
        <f t="shared" si="237"/>
        <v>IN</v>
      </c>
      <c r="AB1188" s="146">
        <f t="shared" si="239"/>
        <v>0</v>
      </c>
      <c r="AC1188" t="str">
        <f t="shared" si="242"/>
        <v>IN</v>
      </c>
      <c r="AD1188" s="74">
        <f t="shared" si="243"/>
        <v>414888</v>
      </c>
      <c r="AE1188" s="74">
        <f t="shared" si="248"/>
        <v>414888</v>
      </c>
      <c r="AF1188">
        <v>1</v>
      </c>
      <c r="AG1188">
        <v>0</v>
      </c>
      <c r="AH1188" s="74">
        <v>0</v>
      </c>
      <c r="AJ1188" s="74">
        <f t="shared" si="244"/>
        <v>0</v>
      </c>
      <c r="AK1188" s="74">
        <f t="shared" si="238"/>
        <v>414888</v>
      </c>
      <c r="AL1188" t="str">
        <f t="shared" si="245"/>
        <v>N</v>
      </c>
      <c r="AN1188" t="s">
        <v>80</v>
      </c>
      <c r="AO1188" t="s">
        <v>79</v>
      </c>
      <c r="AP1188" t="str">
        <f t="shared" si="246"/>
        <v>92</v>
      </c>
      <c r="AQ1188" s="145" t="s">
        <v>1826</v>
      </c>
      <c r="AR1188" t="str">
        <f t="shared" si="247"/>
        <v>1-Adjusted Base Budget</v>
      </c>
      <c r="AS1188" s="145" t="s">
        <v>1827</v>
      </c>
      <c r="AT1188" t="s">
        <v>213</v>
      </c>
      <c r="AV1188" t="str">
        <f t="shared" si="241"/>
        <v>VPPF</v>
      </c>
      <c r="AW1188" t="str">
        <f t="shared" si="240"/>
        <v>VP AND CHIEF FINANCIAL OFFICER</v>
      </c>
    </row>
    <row r="1189" spans="1:49">
      <c r="A1189" s="59">
        <v>2018</v>
      </c>
      <c r="B1189" t="s">
        <v>137</v>
      </c>
      <c r="C1189" t="s">
        <v>803</v>
      </c>
      <c r="D1189" t="s">
        <v>887</v>
      </c>
      <c r="E1189" t="s">
        <v>888</v>
      </c>
      <c r="F1189" t="s">
        <v>228</v>
      </c>
      <c r="H1189" t="s">
        <v>889</v>
      </c>
      <c r="I1189" s="170" t="s">
        <v>78</v>
      </c>
      <c r="J1189" t="s">
        <v>79</v>
      </c>
      <c r="K1189" t="s">
        <v>214</v>
      </c>
      <c r="L1189" t="s">
        <v>215</v>
      </c>
      <c r="M1189" t="s">
        <v>216</v>
      </c>
      <c r="N1189" t="s">
        <v>217</v>
      </c>
      <c r="O1189" t="s">
        <v>219</v>
      </c>
      <c r="P1189" t="s">
        <v>220</v>
      </c>
      <c r="Q1189" t="s">
        <v>221</v>
      </c>
      <c r="R1189" t="s">
        <v>222</v>
      </c>
      <c r="S1189" t="s">
        <v>223</v>
      </c>
      <c r="T1189" t="s">
        <v>224</v>
      </c>
      <c r="U1189" s="61" t="s">
        <v>225</v>
      </c>
      <c r="V1189" t="s">
        <v>249</v>
      </c>
      <c r="W1189" t="s">
        <v>219</v>
      </c>
      <c r="X1189" s="59">
        <v>200000</v>
      </c>
      <c r="Y1189" s="59">
        <v>200000</v>
      </c>
      <c r="AA1189" s="146" t="str">
        <f t="shared" si="237"/>
        <v>IN</v>
      </c>
      <c r="AB1189" s="146">
        <f t="shared" si="239"/>
        <v>0</v>
      </c>
      <c r="AC1189" t="str">
        <f t="shared" si="242"/>
        <v>IN</v>
      </c>
      <c r="AD1189" s="74">
        <f t="shared" si="243"/>
        <v>200000</v>
      </c>
      <c r="AE1189" s="74">
        <f t="shared" si="248"/>
        <v>200000</v>
      </c>
      <c r="AF1189">
        <v>1</v>
      </c>
      <c r="AG1189">
        <v>0</v>
      </c>
      <c r="AH1189" s="74">
        <v>0</v>
      </c>
      <c r="AJ1189" s="74">
        <f t="shared" si="244"/>
        <v>0</v>
      </c>
      <c r="AK1189" s="74">
        <f t="shared" si="238"/>
        <v>200000</v>
      </c>
      <c r="AL1189" t="str">
        <f t="shared" si="245"/>
        <v>N</v>
      </c>
      <c r="AN1189" t="s">
        <v>80</v>
      </c>
      <c r="AO1189" t="s">
        <v>79</v>
      </c>
      <c r="AP1189" t="str">
        <f t="shared" si="246"/>
        <v>92</v>
      </c>
      <c r="AQ1189" s="145" t="s">
        <v>1826</v>
      </c>
      <c r="AR1189" t="str">
        <f t="shared" si="247"/>
        <v>1-Adjusted Base Budget</v>
      </c>
      <c r="AS1189" s="145" t="s">
        <v>1827</v>
      </c>
      <c r="AT1189" t="s">
        <v>213</v>
      </c>
      <c r="AV1189" t="str">
        <f t="shared" si="241"/>
        <v>VPPF</v>
      </c>
      <c r="AW1189" t="str">
        <f t="shared" si="240"/>
        <v>VP AND CHIEF FINANCIAL OFFICER</v>
      </c>
    </row>
    <row r="1190" spans="1:49">
      <c r="A1190" s="59">
        <v>2018</v>
      </c>
      <c r="B1190" t="s">
        <v>137</v>
      </c>
      <c r="C1190" t="s">
        <v>803</v>
      </c>
      <c r="D1190" t="s">
        <v>887</v>
      </c>
      <c r="E1190" t="s">
        <v>890</v>
      </c>
      <c r="F1190" t="s">
        <v>228</v>
      </c>
      <c r="H1190" t="s">
        <v>891</v>
      </c>
      <c r="I1190" s="170" t="s">
        <v>78</v>
      </c>
      <c r="J1190" t="s">
        <v>79</v>
      </c>
      <c r="K1190" t="s">
        <v>214</v>
      </c>
      <c r="L1190" t="s">
        <v>126</v>
      </c>
      <c r="M1190" t="s">
        <v>345</v>
      </c>
      <c r="N1190" t="s">
        <v>217</v>
      </c>
      <c r="O1190" t="s">
        <v>263</v>
      </c>
      <c r="P1190" t="s">
        <v>346</v>
      </c>
      <c r="Q1190" t="s">
        <v>345</v>
      </c>
      <c r="R1190" t="s">
        <v>347</v>
      </c>
      <c r="S1190" t="s">
        <v>338</v>
      </c>
      <c r="T1190" t="s">
        <v>339</v>
      </c>
      <c r="U1190" s="61" t="s">
        <v>340</v>
      </c>
      <c r="V1190" t="s">
        <v>249</v>
      </c>
      <c r="W1190" t="s">
        <v>263</v>
      </c>
      <c r="X1190" s="59">
        <v>468994</v>
      </c>
      <c r="Y1190" s="59">
        <v>475564</v>
      </c>
      <c r="AA1190" s="146" t="str">
        <f t="shared" si="237"/>
        <v>EX</v>
      </c>
      <c r="AB1190" s="146">
        <f t="shared" si="239"/>
        <v>0</v>
      </c>
      <c r="AC1190" t="str">
        <f t="shared" si="242"/>
        <v>EX</v>
      </c>
      <c r="AD1190" s="74">
        <f t="shared" si="243"/>
        <v>475564</v>
      </c>
      <c r="AE1190" s="74">
        <f t="shared" si="248"/>
        <v>475564</v>
      </c>
      <c r="AF1190">
        <v>1.3809</v>
      </c>
      <c r="AG1190">
        <v>13134</v>
      </c>
      <c r="AH1190" s="74">
        <v>-10177.069600000041</v>
      </c>
      <c r="AJ1190" s="74">
        <f t="shared" si="244"/>
        <v>2956.9303999999593</v>
      </c>
      <c r="AK1190" s="74">
        <f t="shared" si="238"/>
        <v>478520.93039999995</v>
      </c>
      <c r="AL1190" t="str">
        <f t="shared" si="245"/>
        <v>Y</v>
      </c>
      <c r="AN1190" t="s">
        <v>80</v>
      </c>
      <c r="AO1190" t="s">
        <v>79</v>
      </c>
      <c r="AP1190" t="str">
        <f t="shared" si="246"/>
        <v>99</v>
      </c>
      <c r="AQ1190" s="145" t="s">
        <v>1826</v>
      </c>
      <c r="AR1190" t="str">
        <f t="shared" si="247"/>
        <v>2-Provision for Compensation Incr</v>
      </c>
      <c r="AS1190" s="145" t="s">
        <v>1827</v>
      </c>
      <c r="AT1190" t="s">
        <v>213</v>
      </c>
      <c r="AV1190" t="str">
        <f t="shared" si="241"/>
        <v>VPPF</v>
      </c>
      <c r="AW1190" t="str">
        <f t="shared" si="240"/>
        <v>VP AND CHIEF FINANCIAL OFFICER</v>
      </c>
    </row>
    <row r="1191" spans="1:49">
      <c r="A1191" s="59">
        <v>2018</v>
      </c>
      <c r="B1191" t="s">
        <v>137</v>
      </c>
      <c r="C1191" t="s">
        <v>803</v>
      </c>
      <c r="D1191" t="s">
        <v>887</v>
      </c>
      <c r="E1191" t="s">
        <v>892</v>
      </c>
      <c r="F1191" t="s">
        <v>228</v>
      </c>
      <c r="H1191" t="s">
        <v>893</v>
      </c>
      <c r="I1191" s="170" t="s">
        <v>78</v>
      </c>
      <c r="J1191" t="s">
        <v>79</v>
      </c>
      <c r="K1191" t="s">
        <v>214</v>
      </c>
      <c r="L1191" t="s">
        <v>126</v>
      </c>
      <c r="M1191" t="s">
        <v>345</v>
      </c>
      <c r="N1191" t="s">
        <v>217</v>
      </c>
      <c r="O1191" t="s">
        <v>263</v>
      </c>
      <c r="P1191" t="s">
        <v>346</v>
      </c>
      <c r="Q1191" t="s">
        <v>345</v>
      </c>
      <c r="R1191" t="s">
        <v>347</v>
      </c>
      <c r="S1191" t="s">
        <v>338</v>
      </c>
      <c r="T1191" t="s">
        <v>339</v>
      </c>
      <c r="U1191" s="61" t="s">
        <v>340</v>
      </c>
      <c r="V1191" t="s">
        <v>249</v>
      </c>
      <c r="W1191" t="s">
        <v>263</v>
      </c>
      <c r="X1191" s="59">
        <v>304360</v>
      </c>
      <c r="Y1191" s="59">
        <v>304360</v>
      </c>
      <c r="AA1191" s="146" t="str">
        <f t="shared" si="237"/>
        <v>EX</v>
      </c>
      <c r="AB1191" s="146">
        <f t="shared" si="239"/>
        <v>0</v>
      </c>
      <c r="AC1191" t="str">
        <f t="shared" si="242"/>
        <v>EX</v>
      </c>
      <c r="AD1191" s="74">
        <f t="shared" si="243"/>
        <v>304360</v>
      </c>
      <c r="AE1191" s="74">
        <f t="shared" si="248"/>
        <v>304360</v>
      </c>
      <c r="AF1191">
        <v>1.3809</v>
      </c>
      <c r="AG1191">
        <v>8406</v>
      </c>
      <c r="AH1191" s="74">
        <v>-6513.3040000000265</v>
      </c>
      <c r="AJ1191" s="74">
        <f t="shared" si="244"/>
        <v>1892.6959999999735</v>
      </c>
      <c r="AK1191" s="74">
        <f t="shared" si="238"/>
        <v>306252.696</v>
      </c>
      <c r="AL1191" t="str">
        <f t="shared" si="245"/>
        <v>Y</v>
      </c>
      <c r="AN1191" t="s">
        <v>80</v>
      </c>
      <c r="AO1191" t="s">
        <v>79</v>
      </c>
      <c r="AP1191" t="str">
        <f t="shared" si="246"/>
        <v>99</v>
      </c>
      <c r="AQ1191" s="145" t="s">
        <v>1826</v>
      </c>
      <c r="AR1191" t="str">
        <f t="shared" si="247"/>
        <v>2-Provision for Compensation Incr</v>
      </c>
      <c r="AS1191" s="145" t="s">
        <v>1827</v>
      </c>
      <c r="AT1191" t="s">
        <v>213</v>
      </c>
      <c r="AV1191" t="str">
        <f t="shared" si="241"/>
        <v>VPPF</v>
      </c>
      <c r="AW1191" t="str">
        <f t="shared" si="240"/>
        <v>VP AND CHIEF FINANCIAL OFFICER</v>
      </c>
    </row>
    <row r="1192" spans="1:49">
      <c r="A1192" s="59">
        <v>2018</v>
      </c>
      <c r="B1192" t="s">
        <v>137</v>
      </c>
      <c r="C1192" t="s">
        <v>803</v>
      </c>
      <c r="D1192" t="s">
        <v>887</v>
      </c>
      <c r="E1192" t="s">
        <v>888</v>
      </c>
      <c r="F1192" t="s">
        <v>228</v>
      </c>
      <c r="H1192" t="s">
        <v>889</v>
      </c>
      <c r="I1192" s="170" t="s">
        <v>78</v>
      </c>
      <c r="J1192" t="s">
        <v>79</v>
      </c>
      <c r="K1192" t="s">
        <v>214</v>
      </c>
      <c r="L1192" t="s">
        <v>126</v>
      </c>
      <c r="M1192" t="s">
        <v>345</v>
      </c>
      <c r="N1192" t="s">
        <v>217</v>
      </c>
      <c r="O1192" t="s">
        <v>263</v>
      </c>
      <c r="P1192" t="s">
        <v>346</v>
      </c>
      <c r="Q1192" t="s">
        <v>345</v>
      </c>
      <c r="R1192" t="s">
        <v>347</v>
      </c>
      <c r="S1192" t="s">
        <v>338</v>
      </c>
      <c r="T1192" t="s">
        <v>339</v>
      </c>
      <c r="U1192" s="61" t="s">
        <v>340</v>
      </c>
      <c r="V1192" t="s">
        <v>249</v>
      </c>
      <c r="W1192" t="s">
        <v>263</v>
      </c>
      <c r="X1192" s="59">
        <v>469211</v>
      </c>
      <c r="Y1192" s="59">
        <v>469211</v>
      </c>
      <c r="AA1192" s="146" t="str">
        <f t="shared" si="237"/>
        <v>EX</v>
      </c>
      <c r="AB1192" s="146">
        <f t="shared" si="239"/>
        <v>0</v>
      </c>
      <c r="AC1192" t="str">
        <f t="shared" si="242"/>
        <v>EX</v>
      </c>
      <c r="AD1192" s="74">
        <f t="shared" si="243"/>
        <v>469211</v>
      </c>
      <c r="AE1192" s="74">
        <f t="shared" si="248"/>
        <v>469211</v>
      </c>
      <c r="AF1192">
        <v>1.3809</v>
      </c>
      <c r="AG1192">
        <v>12959</v>
      </c>
      <c r="AH1192" s="74">
        <v>-10041.115400000041</v>
      </c>
      <c r="AJ1192" s="74">
        <f t="shared" si="244"/>
        <v>2917.8845999999594</v>
      </c>
      <c r="AK1192" s="74">
        <f t="shared" si="238"/>
        <v>472128.88459999993</v>
      </c>
      <c r="AL1192" t="str">
        <f t="shared" si="245"/>
        <v>Y</v>
      </c>
      <c r="AN1192" t="s">
        <v>80</v>
      </c>
      <c r="AO1192" t="s">
        <v>79</v>
      </c>
      <c r="AP1192" t="str">
        <f t="shared" si="246"/>
        <v>99</v>
      </c>
      <c r="AQ1192" s="145" t="s">
        <v>1826</v>
      </c>
      <c r="AR1192" t="str">
        <f t="shared" si="247"/>
        <v>2-Provision for Compensation Incr</v>
      </c>
      <c r="AS1192" s="145" t="s">
        <v>1827</v>
      </c>
      <c r="AT1192" t="s">
        <v>213</v>
      </c>
      <c r="AV1192" t="str">
        <f t="shared" si="241"/>
        <v>VPPF</v>
      </c>
      <c r="AW1192" t="str">
        <f t="shared" si="240"/>
        <v>VP AND CHIEF FINANCIAL OFFICER</v>
      </c>
    </row>
    <row r="1193" spans="1:49">
      <c r="A1193" s="59">
        <v>2018</v>
      </c>
      <c r="B1193" t="s">
        <v>137</v>
      </c>
      <c r="C1193" t="s">
        <v>803</v>
      </c>
      <c r="D1193" t="s">
        <v>887</v>
      </c>
      <c r="E1193" t="s">
        <v>890</v>
      </c>
      <c r="F1193" t="s">
        <v>228</v>
      </c>
      <c r="H1193" t="s">
        <v>891</v>
      </c>
      <c r="I1193" s="170" t="s">
        <v>78</v>
      </c>
      <c r="J1193" t="s">
        <v>79</v>
      </c>
      <c r="K1193" t="s">
        <v>214</v>
      </c>
      <c r="L1193" t="s">
        <v>614</v>
      </c>
      <c r="M1193" t="s">
        <v>615</v>
      </c>
      <c r="N1193" t="s">
        <v>217</v>
      </c>
      <c r="O1193" t="s">
        <v>263</v>
      </c>
      <c r="P1193" t="s">
        <v>346</v>
      </c>
      <c r="Q1193" t="s">
        <v>345</v>
      </c>
      <c r="R1193" t="s">
        <v>347</v>
      </c>
      <c r="S1193" t="s">
        <v>338</v>
      </c>
      <c r="T1193" t="s">
        <v>339</v>
      </c>
      <c r="U1193" s="61" t="s">
        <v>340</v>
      </c>
      <c r="V1193" t="s">
        <v>249</v>
      </c>
      <c r="W1193" t="s">
        <v>263</v>
      </c>
      <c r="X1193" s="59">
        <v>6570</v>
      </c>
      <c r="Y1193" s="59">
        <v>0</v>
      </c>
      <c r="AA1193" s="146" t="str">
        <f t="shared" ref="AA1193:AA1256" si="249">IF(P1193 ="CORI","IN",IF(P1193 ="TRIN","IN",O1193))</f>
        <v>EX</v>
      </c>
      <c r="AB1193" s="146">
        <f t="shared" si="239"/>
        <v>0</v>
      </c>
      <c r="AC1193" t="str">
        <f t="shared" si="242"/>
        <v>EX</v>
      </c>
      <c r="AD1193" s="74">
        <f t="shared" si="243"/>
        <v>0</v>
      </c>
      <c r="AE1193" s="74">
        <f t="shared" si="248"/>
        <v>0</v>
      </c>
      <c r="AF1193">
        <v>1</v>
      </c>
      <c r="AG1193">
        <v>0</v>
      </c>
      <c r="AH1193" s="74">
        <v>0</v>
      </c>
      <c r="AJ1193" s="74">
        <f t="shared" si="244"/>
        <v>0</v>
      </c>
      <c r="AK1193" s="74">
        <f t="shared" si="238"/>
        <v>0</v>
      </c>
      <c r="AL1193" t="str">
        <f t="shared" si="245"/>
        <v>N</v>
      </c>
      <c r="AN1193" t="s">
        <v>80</v>
      </c>
      <c r="AO1193" t="s">
        <v>79</v>
      </c>
      <c r="AP1193" t="str">
        <f t="shared" si="246"/>
        <v>92</v>
      </c>
      <c r="AQ1193" s="145" t="s">
        <v>1826</v>
      </c>
      <c r="AR1193" t="str">
        <f t="shared" si="247"/>
        <v>1-Adjusted Base Budget</v>
      </c>
      <c r="AS1193" s="145" t="s">
        <v>1827</v>
      </c>
      <c r="AT1193" t="s">
        <v>213</v>
      </c>
      <c r="AV1193" t="str">
        <f t="shared" si="241"/>
        <v>VPPF</v>
      </c>
      <c r="AW1193" t="str">
        <f t="shared" si="240"/>
        <v>VP AND CHIEF FINANCIAL OFFICER</v>
      </c>
    </row>
    <row r="1194" spans="1:49">
      <c r="A1194" s="59">
        <v>2018</v>
      </c>
      <c r="B1194" t="s">
        <v>137</v>
      </c>
      <c r="C1194" t="s">
        <v>803</v>
      </c>
      <c r="D1194" t="s">
        <v>887</v>
      </c>
      <c r="E1194" t="s">
        <v>888</v>
      </c>
      <c r="F1194" t="s">
        <v>228</v>
      </c>
      <c r="H1194" t="s">
        <v>889</v>
      </c>
      <c r="I1194" s="170" t="s">
        <v>78</v>
      </c>
      <c r="J1194" t="s">
        <v>79</v>
      </c>
      <c r="K1194" t="s">
        <v>214</v>
      </c>
      <c r="L1194" t="s">
        <v>127</v>
      </c>
      <c r="M1194" t="s">
        <v>455</v>
      </c>
      <c r="N1194" t="s">
        <v>217</v>
      </c>
      <c r="O1194" t="s">
        <v>263</v>
      </c>
      <c r="P1194" t="s">
        <v>346</v>
      </c>
      <c r="Q1194" t="s">
        <v>345</v>
      </c>
      <c r="R1194" t="s">
        <v>347</v>
      </c>
      <c r="S1194" t="s">
        <v>338</v>
      </c>
      <c r="T1194" t="s">
        <v>339</v>
      </c>
      <c r="U1194" s="61" t="s">
        <v>340</v>
      </c>
      <c r="V1194" t="s">
        <v>249</v>
      </c>
      <c r="W1194" t="s">
        <v>263</v>
      </c>
      <c r="X1194" s="59">
        <v>51626</v>
      </c>
      <c r="Y1194" s="59">
        <v>51626</v>
      </c>
      <c r="AA1194" s="146" t="str">
        <f t="shared" si="249"/>
        <v>EX</v>
      </c>
      <c r="AB1194" s="146">
        <f t="shared" si="239"/>
        <v>0</v>
      </c>
      <c r="AC1194" t="str">
        <f t="shared" si="242"/>
        <v>EX</v>
      </c>
      <c r="AD1194" s="74">
        <f t="shared" si="243"/>
        <v>51626</v>
      </c>
      <c r="AE1194" s="74">
        <f t="shared" si="248"/>
        <v>51626</v>
      </c>
      <c r="AF1194">
        <v>1.3809</v>
      </c>
      <c r="AG1194">
        <v>1426</v>
      </c>
      <c r="AH1194" s="74">
        <v>-1104.7964000000045</v>
      </c>
      <c r="AJ1194" s="74">
        <f t="shared" si="244"/>
        <v>321.2035999999955</v>
      </c>
      <c r="AK1194" s="74">
        <f t="shared" si="238"/>
        <v>51947.203599999993</v>
      </c>
      <c r="AL1194" t="str">
        <f t="shared" si="245"/>
        <v>Y</v>
      </c>
      <c r="AN1194" t="s">
        <v>80</v>
      </c>
      <c r="AO1194" t="s">
        <v>79</v>
      </c>
      <c r="AP1194" t="str">
        <f t="shared" si="246"/>
        <v>99</v>
      </c>
      <c r="AQ1194" s="145" t="s">
        <v>1826</v>
      </c>
      <c r="AR1194" t="str">
        <f t="shared" si="247"/>
        <v>2-Provision for Compensation Incr</v>
      </c>
      <c r="AS1194" s="145" t="s">
        <v>1827</v>
      </c>
      <c r="AT1194" t="s">
        <v>213</v>
      </c>
      <c r="AV1194" t="str">
        <f t="shared" si="241"/>
        <v>VPPF</v>
      </c>
      <c r="AW1194" t="str">
        <f t="shared" si="240"/>
        <v>VP AND CHIEF FINANCIAL OFFICER</v>
      </c>
    </row>
    <row r="1195" spans="1:49">
      <c r="A1195" s="59">
        <v>2018</v>
      </c>
      <c r="B1195" t="s">
        <v>137</v>
      </c>
      <c r="C1195" t="s">
        <v>803</v>
      </c>
      <c r="D1195" t="s">
        <v>887</v>
      </c>
      <c r="E1195" t="s">
        <v>890</v>
      </c>
      <c r="F1195" t="s">
        <v>228</v>
      </c>
      <c r="H1195" t="s">
        <v>891</v>
      </c>
      <c r="I1195" s="170" t="s">
        <v>78</v>
      </c>
      <c r="J1195" t="s">
        <v>79</v>
      </c>
      <c r="K1195" t="s">
        <v>214</v>
      </c>
      <c r="L1195" t="s">
        <v>128</v>
      </c>
      <c r="M1195" t="s">
        <v>457</v>
      </c>
      <c r="N1195" t="s">
        <v>217</v>
      </c>
      <c r="O1195" t="s">
        <v>263</v>
      </c>
      <c r="P1195" t="s">
        <v>458</v>
      </c>
      <c r="Q1195" t="s">
        <v>459</v>
      </c>
      <c r="R1195" t="s">
        <v>460</v>
      </c>
      <c r="S1195" t="s">
        <v>338</v>
      </c>
      <c r="T1195" t="s">
        <v>339</v>
      </c>
      <c r="U1195" s="61" t="s">
        <v>340</v>
      </c>
      <c r="V1195" t="s">
        <v>249</v>
      </c>
      <c r="W1195" t="s">
        <v>263</v>
      </c>
      <c r="X1195" s="59">
        <v>9156</v>
      </c>
      <c r="Y1195" s="59">
        <v>9156</v>
      </c>
      <c r="AA1195" s="146" t="str">
        <f t="shared" si="249"/>
        <v>EX</v>
      </c>
      <c r="AB1195" s="146">
        <f t="shared" si="239"/>
        <v>0</v>
      </c>
      <c r="AC1195" t="str">
        <f t="shared" si="242"/>
        <v>EX</v>
      </c>
      <c r="AD1195" s="74">
        <f t="shared" si="243"/>
        <v>9156</v>
      </c>
      <c r="AE1195" s="74">
        <f t="shared" si="248"/>
        <v>9156</v>
      </c>
      <c r="AF1195">
        <v>1.3859999999999999</v>
      </c>
      <c r="AG1195">
        <v>254</v>
      </c>
      <c r="AH1195" s="74">
        <v>-35.708400000000132</v>
      </c>
      <c r="AJ1195" s="74">
        <f t="shared" si="244"/>
        <v>218.29159999999987</v>
      </c>
      <c r="AK1195" s="74">
        <f t="shared" si="238"/>
        <v>9374.2916000000005</v>
      </c>
      <c r="AL1195" t="str">
        <f t="shared" si="245"/>
        <v>Y</v>
      </c>
      <c r="AN1195" t="s">
        <v>80</v>
      </c>
      <c r="AO1195" t="s">
        <v>79</v>
      </c>
      <c r="AP1195" t="str">
        <f t="shared" si="246"/>
        <v>99</v>
      </c>
      <c r="AQ1195" s="145" t="s">
        <v>1826</v>
      </c>
      <c r="AR1195" t="str">
        <f t="shared" si="247"/>
        <v>2-Provision for Compensation Incr</v>
      </c>
      <c r="AS1195" s="145" t="s">
        <v>1827</v>
      </c>
      <c r="AT1195" t="s">
        <v>213</v>
      </c>
      <c r="AV1195" t="str">
        <f t="shared" si="241"/>
        <v>VPPF</v>
      </c>
      <c r="AW1195" t="str">
        <f t="shared" si="240"/>
        <v>VP AND CHIEF FINANCIAL OFFICER</v>
      </c>
    </row>
    <row r="1196" spans="1:49">
      <c r="A1196" s="59">
        <v>2018</v>
      </c>
      <c r="B1196" t="s">
        <v>137</v>
      </c>
      <c r="C1196" t="s">
        <v>803</v>
      </c>
      <c r="D1196" t="s">
        <v>887</v>
      </c>
      <c r="E1196" t="s">
        <v>888</v>
      </c>
      <c r="F1196" t="s">
        <v>228</v>
      </c>
      <c r="H1196" t="s">
        <v>889</v>
      </c>
      <c r="I1196" s="170" t="s">
        <v>78</v>
      </c>
      <c r="J1196" t="s">
        <v>79</v>
      </c>
      <c r="K1196" t="s">
        <v>214</v>
      </c>
      <c r="L1196" t="s">
        <v>128</v>
      </c>
      <c r="M1196" t="s">
        <v>457</v>
      </c>
      <c r="N1196" t="s">
        <v>217</v>
      </c>
      <c r="O1196" t="s">
        <v>263</v>
      </c>
      <c r="P1196" t="s">
        <v>458</v>
      </c>
      <c r="Q1196" t="s">
        <v>459</v>
      </c>
      <c r="R1196" t="s">
        <v>460</v>
      </c>
      <c r="S1196" t="s">
        <v>338</v>
      </c>
      <c r="T1196" t="s">
        <v>339</v>
      </c>
      <c r="U1196" s="61" t="s">
        <v>340</v>
      </c>
      <c r="V1196" t="s">
        <v>249</v>
      </c>
      <c r="W1196" t="s">
        <v>263</v>
      </c>
      <c r="X1196" s="59">
        <v>36625</v>
      </c>
      <c r="Y1196" s="59">
        <v>36625</v>
      </c>
      <c r="AA1196" s="146" t="str">
        <f t="shared" si="249"/>
        <v>EX</v>
      </c>
      <c r="AB1196" s="146">
        <f t="shared" si="239"/>
        <v>0</v>
      </c>
      <c r="AC1196" t="str">
        <f t="shared" si="242"/>
        <v>EX</v>
      </c>
      <c r="AD1196" s="74">
        <f t="shared" si="243"/>
        <v>36625</v>
      </c>
      <c r="AE1196" s="74">
        <f t="shared" si="248"/>
        <v>36625</v>
      </c>
      <c r="AF1196">
        <v>1.3859999999999999</v>
      </c>
      <c r="AG1196">
        <v>1015</v>
      </c>
      <c r="AH1196" s="74">
        <v>-142.83750000000055</v>
      </c>
      <c r="AJ1196" s="74">
        <f t="shared" si="244"/>
        <v>872.16249999999945</v>
      </c>
      <c r="AK1196" s="74">
        <f t="shared" si="238"/>
        <v>37497.162499999999</v>
      </c>
      <c r="AL1196" t="str">
        <f t="shared" si="245"/>
        <v>Y</v>
      </c>
      <c r="AN1196" t="s">
        <v>80</v>
      </c>
      <c r="AO1196" t="s">
        <v>79</v>
      </c>
      <c r="AP1196" t="str">
        <f t="shared" si="246"/>
        <v>99</v>
      </c>
      <c r="AQ1196" s="145" t="s">
        <v>1826</v>
      </c>
      <c r="AR1196" t="str">
        <f t="shared" si="247"/>
        <v>2-Provision for Compensation Incr</v>
      </c>
      <c r="AS1196" s="145" t="s">
        <v>1827</v>
      </c>
      <c r="AT1196" t="s">
        <v>213</v>
      </c>
      <c r="AV1196" t="str">
        <f t="shared" si="241"/>
        <v>VPPF</v>
      </c>
      <c r="AW1196" t="str">
        <f t="shared" si="240"/>
        <v>VP AND CHIEF FINANCIAL OFFICER</v>
      </c>
    </row>
    <row r="1197" spans="1:49">
      <c r="A1197" s="59">
        <v>2018</v>
      </c>
      <c r="B1197" t="s">
        <v>137</v>
      </c>
      <c r="C1197" t="s">
        <v>803</v>
      </c>
      <c r="D1197" t="s">
        <v>887</v>
      </c>
      <c r="E1197" t="s">
        <v>890</v>
      </c>
      <c r="F1197" t="s">
        <v>228</v>
      </c>
      <c r="H1197" t="s">
        <v>891</v>
      </c>
      <c r="I1197" s="170" t="s">
        <v>78</v>
      </c>
      <c r="J1197" t="s">
        <v>79</v>
      </c>
      <c r="K1197" t="s">
        <v>214</v>
      </c>
      <c r="L1197" t="s">
        <v>461</v>
      </c>
      <c r="M1197" t="s">
        <v>462</v>
      </c>
      <c r="N1197" t="s">
        <v>217</v>
      </c>
      <c r="O1197" t="s">
        <v>263</v>
      </c>
      <c r="P1197" t="s">
        <v>458</v>
      </c>
      <c r="Q1197" t="s">
        <v>459</v>
      </c>
      <c r="R1197" t="s">
        <v>460</v>
      </c>
      <c r="S1197" t="s">
        <v>338</v>
      </c>
      <c r="T1197" t="s">
        <v>339</v>
      </c>
      <c r="U1197" s="61" t="s">
        <v>340</v>
      </c>
      <c r="V1197" t="s">
        <v>249</v>
      </c>
      <c r="W1197" t="s">
        <v>263</v>
      </c>
      <c r="X1197" s="59">
        <v>90</v>
      </c>
      <c r="Y1197" s="59">
        <v>0</v>
      </c>
      <c r="AA1197" s="146" t="str">
        <f t="shared" si="249"/>
        <v>EX</v>
      </c>
      <c r="AB1197" s="146">
        <f t="shared" si="239"/>
        <v>0</v>
      </c>
      <c r="AC1197" t="str">
        <f t="shared" si="242"/>
        <v>EX</v>
      </c>
      <c r="AD1197" s="74">
        <f t="shared" si="243"/>
        <v>0</v>
      </c>
      <c r="AE1197" s="74">
        <f t="shared" si="248"/>
        <v>0</v>
      </c>
      <c r="AF1197">
        <v>1</v>
      </c>
      <c r="AG1197">
        <v>0</v>
      </c>
      <c r="AH1197" s="74">
        <v>0</v>
      </c>
      <c r="AJ1197" s="74">
        <f t="shared" si="244"/>
        <v>0</v>
      </c>
      <c r="AK1197" s="74">
        <f t="shared" si="238"/>
        <v>0</v>
      </c>
      <c r="AL1197" t="str">
        <f t="shared" si="245"/>
        <v>N</v>
      </c>
      <c r="AN1197" t="s">
        <v>80</v>
      </c>
      <c r="AO1197" t="s">
        <v>79</v>
      </c>
      <c r="AP1197" t="str">
        <f t="shared" si="246"/>
        <v>92</v>
      </c>
      <c r="AQ1197" s="145" t="s">
        <v>1826</v>
      </c>
      <c r="AR1197" t="str">
        <f t="shared" si="247"/>
        <v>1-Adjusted Base Budget</v>
      </c>
      <c r="AS1197" s="145" t="s">
        <v>1827</v>
      </c>
      <c r="AT1197" t="s">
        <v>213</v>
      </c>
      <c r="AV1197" t="str">
        <f t="shared" si="241"/>
        <v>VPPF</v>
      </c>
      <c r="AW1197" t="str">
        <f t="shared" si="240"/>
        <v>VP AND CHIEF FINANCIAL OFFICER</v>
      </c>
    </row>
    <row r="1198" spans="1:49">
      <c r="A1198" s="59">
        <v>2018</v>
      </c>
      <c r="B1198" t="s">
        <v>137</v>
      </c>
      <c r="C1198" t="s">
        <v>803</v>
      </c>
      <c r="D1198" t="s">
        <v>887</v>
      </c>
      <c r="E1198" t="s">
        <v>888</v>
      </c>
      <c r="F1198" t="s">
        <v>228</v>
      </c>
      <c r="H1198" t="s">
        <v>889</v>
      </c>
      <c r="I1198" s="170" t="s">
        <v>78</v>
      </c>
      <c r="J1198" t="s">
        <v>79</v>
      </c>
      <c r="K1198" t="s">
        <v>214</v>
      </c>
      <c r="L1198" t="s">
        <v>461</v>
      </c>
      <c r="M1198" t="s">
        <v>462</v>
      </c>
      <c r="N1198" t="s">
        <v>217</v>
      </c>
      <c r="O1198" t="s">
        <v>263</v>
      </c>
      <c r="P1198" t="s">
        <v>458</v>
      </c>
      <c r="Q1198" t="s">
        <v>459</v>
      </c>
      <c r="R1198" t="s">
        <v>460</v>
      </c>
      <c r="S1198" t="s">
        <v>338</v>
      </c>
      <c r="T1198" t="s">
        <v>339</v>
      </c>
      <c r="U1198" s="61" t="s">
        <v>340</v>
      </c>
      <c r="V1198" t="s">
        <v>249</v>
      </c>
      <c r="W1198" t="s">
        <v>263</v>
      </c>
      <c r="X1198" s="59">
        <v>361</v>
      </c>
      <c r="Y1198" s="59">
        <v>0</v>
      </c>
      <c r="AA1198" s="146" t="str">
        <f t="shared" si="249"/>
        <v>EX</v>
      </c>
      <c r="AB1198" s="146">
        <f t="shared" si="239"/>
        <v>0</v>
      </c>
      <c r="AC1198" t="str">
        <f t="shared" si="242"/>
        <v>EX</v>
      </c>
      <c r="AD1198" s="74">
        <f t="shared" si="243"/>
        <v>0</v>
      </c>
      <c r="AE1198" s="74">
        <f t="shared" si="248"/>
        <v>0</v>
      </c>
      <c r="AF1198">
        <v>1</v>
      </c>
      <c r="AG1198">
        <v>0</v>
      </c>
      <c r="AH1198" s="74">
        <v>0</v>
      </c>
      <c r="AJ1198" s="74">
        <f t="shared" si="244"/>
        <v>0</v>
      </c>
      <c r="AK1198" s="74">
        <f t="shared" si="238"/>
        <v>0</v>
      </c>
      <c r="AL1198" t="str">
        <f t="shared" si="245"/>
        <v>N</v>
      </c>
      <c r="AN1198" t="s">
        <v>80</v>
      </c>
      <c r="AO1198" t="s">
        <v>79</v>
      </c>
      <c r="AP1198" t="str">
        <f t="shared" si="246"/>
        <v>92</v>
      </c>
      <c r="AQ1198" s="145" t="s">
        <v>1826</v>
      </c>
      <c r="AR1198" t="str">
        <f t="shared" si="247"/>
        <v>1-Adjusted Base Budget</v>
      </c>
      <c r="AS1198" s="145" t="s">
        <v>1827</v>
      </c>
      <c r="AT1198" t="s">
        <v>213</v>
      </c>
      <c r="AV1198" t="str">
        <f t="shared" si="241"/>
        <v>VPPF</v>
      </c>
      <c r="AW1198" t="str">
        <f t="shared" si="240"/>
        <v>VP AND CHIEF FINANCIAL OFFICER</v>
      </c>
    </row>
    <row r="1199" spans="1:49">
      <c r="A1199" s="59">
        <v>2018</v>
      </c>
      <c r="B1199" t="s">
        <v>137</v>
      </c>
      <c r="C1199" t="s">
        <v>803</v>
      </c>
      <c r="D1199" t="s">
        <v>887</v>
      </c>
      <c r="E1199" t="s">
        <v>892</v>
      </c>
      <c r="F1199" t="s">
        <v>228</v>
      </c>
      <c r="H1199" t="s">
        <v>893</v>
      </c>
      <c r="I1199" s="170" t="s">
        <v>78</v>
      </c>
      <c r="J1199" t="s">
        <v>79</v>
      </c>
      <c r="K1199" t="s">
        <v>214</v>
      </c>
      <c r="L1199" t="s">
        <v>783</v>
      </c>
      <c r="M1199" t="s">
        <v>784</v>
      </c>
      <c r="N1199" t="s">
        <v>217</v>
      </c>
      <c r="O1199" t="s">
        <v>263</v>
      </c>
      <c r="P1199" t="s">
        <v>699</v>
      </c>
      <c r="Q1199" t="s">
        <v>700</v>
      </c>
      <c r="R1199" t="s">
        <v>701</v>
      </c>
      <c r="S1199" t="s">
        <v>264</v>
      </c>
      <c r="T1199" t="s">
        <v>265</v>
      </c>
      <c r="U1199" s="61" t="s">
        <v>266</v>
      </c>
      <c r="V1199" t="s">
        <v>249</v>
      </c>
      <c r="W1199" t="s">
        <v>263</v>
      </c>
      <c r="X1199" s="59">
        <v>816</v>
      </c>
      <c r="Y1199" s="59">
        <v>816</v>
      </c>
      <c r="AA1199" s="146" t="str">
        <f t="shared" si="249"/>
        <v>EX</v>
      </c>
      <c r="AB1199" s="146">
        <f t="shared" si="239"/>
        <v>0</v>
      </c>
      <c r="AC1199" t="str">
        <f t="shared" si="242"/>
        <v>EX</v>
      </c>
      <c r="AD1199" s="74">
        <f t="shared" si="243"/>
        <v>816</v>
      </c>
      <c r="AE1199" s="74">
        <f t="shared" si="248"/>
        <v>816</v>
      </c>
      <c r="AF1199">
        <v>1</v>
      </c>
      <c r="AG1199">
        <v>0</v>
      </c>
      <c r="AH1199" s="74">
        <v>0</v>
      </c>
      <c r="AJ1199" s="74">
        <f t="shared" si="244"/>
        <v>0</v>
      </c>
      <c r="AK1199" s="74">
        <f t="shared" si="238"/>
        <v>816</v>
      </c>
      <c r="AL1199" t="str">
        <f t="shared" si="245"/>
        <v>N</v>
      </c>
      <c r="AN1199" t="s">
        <v>80</v>
      </c>
      <c r="AO1199" t="s">
        <v>79</v>
      </c>
      <c r="AP1199" t="str">
        <f t="shared" si="246"/>
        <v>92</v>
      </c>
      <c r="AQ1199" s="145" t="s">
        <v>1826</v>
      </c>
      <c r="AR1199" t="str">
        <f t="shared" si="247"/>
        <v>1-Adjusted Base Budget</v>
      </c>
      <c r="AS1199" s="145" t="s">
        <v>1827</v>
      </c>
      <c r="AT1199" t="s">
        <v>213</v>
      </c>
      <c r="AV1199" t="str">
        <f t="shared" si="241"/>
        <v>VPPF</v>
      </c>
      <c r="AW1199" t="str">
        <f t="shared" si="240"/>
        <v>VP AND CHIEF FINANCIAL OFFICER</v>
      </c>
    </row>
    <row r="1200" spans="1:49">
      <c r="A1200" s="59">
        <v>2018</v>
      </c>
      <c r="B1200" t="s">
        <v>137</v>
      </c>
      <c r="C1200" t="s">
        <v>803</v>
      </c>
      <c r="D1200" t="s">
        <v>887</v>
      </c>
      <c r="E1200" t="s">
        <v>890</v>
      </c>
      <c r="F1200" t="s">
        <v>228</v>
      </c>
      <c r="H1200" t="s">
        <v>891</v>
      </c>
      <c r="I1200" s="170" t="s">
        <v>78</v>
      </c>
      <c r="J1200" t="s">
        <v>79</v>
      </c>
      <c r="K1200" t="s">
        <v>214</v>
      </c>
      <c r="L1200" t="s">
        <v>695</v>
      </c>
      <c r="M1200" t="s">
        <v>696</v>
      </c>
      <c r="N1200" t="s">
        <v>217</v>
      </c>
      <c r="O1200" t="s">
        <v>263</v>
      </c>
      <c r="P1200" t="s">
        <v>379</v>
      </c>
      <c r="Q1200" t="s">
        <v>379</v>
      </c>
      <c r="R1200" t="s">
        <v>380</v>
      </c>
      <c r="S1200" t="s">
        <v>264</v>
      </c>
      <c r="T1200" t="s">
        <v>265</v>
      </c>
      <c r="U1200" s="61" t="s">
        <v>266</v>
      </c>
      <c r="V1200" t="s">
        <v>249</v>
      </c>
      <c r="W1200" t="s">
        <v>263</v>
      </c>
      <c r="X1200" s="59">
        <v>1964</v>
      </c>
      <c r="Y1200" s="59">
        <v>1964</v>
      </c>
      <c r="AA1200" s="146" t="str">
        <f t="shared" si="249"/>
        <v>EX</v>
      </c>
      <c r="AB1200" s="146">
        <f t="shared" si="239"/>
        <v>0</v>
      </c>
      <c r="AC1200" t="str">
        <f t="shared" si="242"/>
        <v>EX</v>
      </c>
      <c r="AD1200" s="74">
        <f t="shared" si="243"/>
        <v>1964</v>
      </c>
      <c r="AE1200" s="74">
        <f t="shared" si="248"/>
        <v>1964</v>
      </c>
      <c r="AF1200">
        <v>1</v>
      </c>
      <c r="AG1200">
        <v>0</v>
      </c>
      <c r="AH1200" s="74">
        <v>0</v>
      </c>
      <c r="AJ1200" s="74">
        <f t="shared" si="244"/>
        <v>0</v>
      </c>
      <c r="AK1200" s="74">
        <f t="shared" si="238"/>
        <v>1964</v>
      </c>
      <c r="AL1200" t="str">
        <f t="shared" si="245"/>
        <v>N</v>
      </c>
      <c r="AN1200" t="s">
        <v>80</v>
      </c>
      <c r="AO1200" t="s">
        <v>79</v>
      </c>
      <c r="AP1200" t="str">
        <f t="shared" si="246"/>
        <v>92</v>
      </c>
      <c r="AQ1200" s="145" t="s">
        <v>1826</v>
      </c>
      <c r="AR1200" t="str">
        <f t="shared" si="247"/>
        <v>1-Adjusted Base Budget</v>
      </c>
      <c r="AS1200" s="145" t="s">
        <v>1827</v>
      </c>
      <c r="AT1200" t="s">
        <v>213</v>
      </c>
      <c r="AV1200" t="str">
        <f t="shared" si="241"/>
        <v>VPPF</v>
      </c>
      <c r="AW1200" t="str">
        <f t="shared" si="240"/>
        <v>VP AND CHIEF FINANCIAL OFFICER</v>
      </c>
    </row>
    <row r="1201" spans="1:49">
      <c r="A1201" s="59">
        <v>2018</v>
      </c>
      <c r="B1201" t="s">
        <v>137</v>
      </c>
      <c r="C1201" t="s">
        <v>803</v>
      </c>
      <c r="D1201" t="s">
        <v>887</v>
      </c>
      <c r="E1201" t="s">
        <v>888</v>
      </c>
      <c r="F1201" t="s">
        <v>228</v>
      </c>
      <c r="H1201" t="s">
        <v>889</v>
      </c>
      <c r="I1201" s="170" t="s">
        <v>78</v>
      </c>
      <c r="J1201" t="s">
        <v>79</v>
      </c>
      <c r="K1201" t="s">
        <v>214</v>
      </c>
      <c r="L1201" t="s">
        <v>695</v>
      </c>
      <c r="M1201" t="s">
        <v>696</v>
      </c>
      <c r="N1201" t="s">
        <v>217</v>
      </c>
      <c r="O1201" t="s">
        <v>263</v>
      </c>
      <c r="P1201" t="s">
        <v>379</v>
      </c>
      <c r="Q1201" t="s">
        <v>379</v>
      </c>
      <c r="R1201" t="s">
        <v>380</v>
      </c>
      <c r="S1201" t="s">
        <v>264</v>
      </c>
      <c r="T1201" t="s">
        <v>265</v>
      </c>
      <c r="U1201" s="61" t="s">
        <v>266</v>
      </c>
      <c r="V1201" t="s">
        <v>249</v>
      </c>
      <c r="W1201" t="s">
        <v>263</v>
      </c>
      <c r="X1201" s="59">
        <v>3266</v>
      </c>
      <c r="Y1201" s="59">
        <v>3266</v>
      </c>
      <c r="AA1201" s="146" t="str">
        <f t="shared" si="249"/>
        <v>EX</v>
      </c>
      <c r="AB1201" s="146">
        <f t="shared" si="239"/>
        <v>0</v>
      </c>
      <c r="AC1201" t="str">
        <f t="shared" si="242"/>
        <v>EX</v>
      </c>
      <c r="AD1201" s="74">
        <f t="shared" si="243"/>
        <v>3266</v>
      </c>
      <c r="AE1201" s="74">
        <f t="shared" si="248"/>
        <v>3266</v>
      </c>
      <c r="AF1201">
        <v>1</v>
      </c>
      <c r="AG1201">
        <v>0</v>
      </c>
      <c r="AH1201" s="74">
        <v>0</v>
      </c>
      <c r="AJ1201" s="74">
        <f t="shared" si="244"/>
        <v>0</v>
      </c>
      <c r="AK1201" s="74">
        <f t="shared" si="238"/>
        <v>3266</v>
      </c>
      <c r="AL1201" t="str">
        <f t="shared" si="245"/>
        <v>N</v>
      </c>
      <c r="AN1201" t="s">
        <v>80</v>
      </c>
      <c r="AO1201" t="s">
        <v>79</v>
      </c>
      <c r="AP1201" t="str">
        <f t="shared" si="246"/>
        <v>92</v>
      </c>
      <c r="AQ1201" s="145" t="s">
        <v>1826</v>
      </c>
      <c r="AR1201" t="str">
        <f t="shared" si="247"/>
        <v>1-Adjusted Base Budget</v>
      </c>
      <c r="AS1201" s="145" t="s">
        <v>1827</v>
      </c>
      <c r="AT1201" t="s">
        <v>213</v>
      </c>
      <c r="AV1201" t="str">
        <f t="shared" si="241"/>
        <v>VPPF</v>
      </c>
      <c r="AW1201" t="str">
        <f t="shared" si="240"/>
        <v>VP AND CHIEF FINANCIAL OFFICER</v>
      </c>
    </row>
    <row r="1202" spans="1:49">
      <c r="A1202" s="59">
        <v>2018</v>
      </c>
      <c r="B1202" t="s">
        <v>137</v>
      </c>
      <c r="C1202" t="s">
        <v>803</v>
      </c>
      <c r="D1202" t="s">
        <v>887</v>
      </c>
      <c r="E1202" t="s">
        <v>892</v>
      </c>
      <c r="F1202" t="s">
        <v>228</v>
      </c>
      <c r="H1202" t="s">
        <v>893</v>
      </c>
      <c r="I1202" s="170" t="s">
        <v>78</v>
      </c>
      <c r="J1202" t="s">
        <v>79</v>
      </c>
      <c r="K1202" t="s">
        <v>214</v>
      </c>
      <c r="L1202" t="s">
        <v>350</v>
      </c>
      <c r="M1202" t="s">
        <v>351</v>
      </c>
      <c r="N1202" t="s">
        <v>217</v>
      </c>
      <c r="O1202" t="s">
        <v>263</v>
      </c>
      <c r="P1202" t="s">
        <v>352</v>
      </c>
      <c r="Q1202" t="s">
        <v>353</v>
      </c>
      <c r="R1202" t="s">
        <v>354</v>
      </c>
      <c r="S1202" t="s">
        <v>264</v>
      </c>
      <c r="T1202" t="s">
        <v>265</v>
      </c>
      <c r="U1202" s="61" t="s">
        <v>266</v>
      </c>
      <c r="V1202" t="s">
        <v>249</v>
      </c>
      <c r="W1202" t="s">
        <v>263</v>
      </c>
      <c r="X1202" s="59">
        <v>4000</v>
      </c>
      <c r="Y1202" s="59">
        <v>4000</v>
      </c>
      <c r="AA1202" s="146" t="str">
        <f t="shared" si="249"/>
        <v>EX</v>
      </c>
      <c r="AB1202" s="146">
        <f t="shared" si="239"/>
        <v>0</v>
      </c>
      <c r="AC1202" t="str">
        <f t="shared" si="242"/>
        <v>EX</v>
      </c>
      <c r="AD1202" s="74">
        <f t="shared" si="243"/>
        <v>4000</v>
      </c>
      <c r="AE1202" s="74">
        <f t="shared" si="248"/>
        <v>4000</v>
      </c>
      <c r="AF1202">
        <v>1</v>
      </c>
      <c r="AG1202">
        <v>0</v>
      </c>
      <c r="AH1202" s="74">
        <v>0</v>
      </c>
      <c r="AJ1202" s="74">
        <f t="shared" si="244"/>
        <v>0</v>
      </c>
      <c r="AK1202" s="74">
        <f t="shared" si="238"/>
        <v>4000</v>
      </c>
      <c r="AL1202" t="str">
        <f t="shared" si="245"/>
        <v>N</v>
      </c>
      <c r="AN1202" t="s">
        <v>80</v>
      </c>
      <c r="AO1202" t="s">
        <v>79</v>
      </c>
      <c r="AP1202" t="str">
        <f t="shared" si="246"/>
        <v>92</v>
      </c>
      <c r="AQ1202" s="145" t="s">
        <v>1826</v>
      </c>
      <c r="AR1202" t="str">
        <f t="shared" si="247"/>
        <v>1-Adjusted Base Budget</v>
      </c>
      <c r="AS1202" s="145" t="s">
        <v>1827</v>
      </c>
      <c r="AT1202" t="s">
        <v>213</v>
      </c>
      <c r="AV1202" t="str">
        <f t="shared" si="241"/>
        <v>VPPF</v>
      </c>
      <c r="AW1202" t="str">
        <f t="shared" si="240"/>
        <v>VP AND CHIEF FINANCIAL OFFICER</v>
      </c>
    </row>
    <row r="1203" spans="1:49">
      <c r="A1203" s="59">
        <v>2018</v>
      </c>
      <c r="B1203" t="s">
        <v>137</v>
      </c>
      <c r="C1203" t="s">
        <v>803</v>
      </c>
      <c r="D1203" t="s">
        <v>887</v>
      </c>
      <c r="E1203" t="s">
        <v>888</v>
      </c>
      <c r="F1203" t="s">
        <v>228</v>
      </c>
      <c r="H1203" t="s">
        <v>889</v>
      </c>
      <c r="I1203" s="170" t="s">
        <v>78</v>
      </c>
      <c r="J1203" t="s">
        <v>79</v>
      </c>
      <c r="K1203" t="s">
        <v>214</v>
      </c>
      <c r="L1203" t="s">
        <v>350</v>
      </c>
      <c r="M1203" t="s">
        <v>351</v>
      </c>
      <c r="N1203" t="s">
        <v>217</v>
      </c>
      <c r="O1203" t="s">
        <v>263</v>
      </c>
      <c r="P1203" t="s">
        <v>352</v>
      </c>
      <c r="Q1203" t="s">
        <v>353</v>
      </c>
      <c r="R1203" t="s">
        <v>354</v>
      </c>
      <c r="S1203" t="s">
        <v>264</v>
      </c>
      <c r="T1203" t="s">
        <v>265</v>
      </c>
      <c r="U1203" s="61" t="s">
        <v>266</v>
      </c>
      <c r="V1203" t="s">
        <v>249</v>
      </c>
      <c r="W1203" t="s">
        <v>263</v>
      </c>
      <c r="X1203" s="59">
        <v>4000</v>
      </c>
      <c r="Y1203" s="59">
        <v>4000</v>
      </c>
      <c r="AA1203" s="146" t="str">
        <f t="shared" si="249"/>
        <v>EX</v>
      </c>
      <c r="AB1203" s="146">
        <f t="shared" si="239"/>
        <v>0</v>
      </c>
      <c r="AC1203" t="str">
        <f t="shared" si="242"/>
        <v>EX</v>
      </c>
      <c r="AD1203" s="74">
        <f t="shared" si="243"/>
        <v>4000</v>
      </c>
      <c r="AE1203" s="74">
        <f t="shared" si="248"/>
        <v>4000</v>
      </c>
      <c r="AF1203">
        <v>1</v>
      </c>
      <c r="AG1203">
        <v>0</v>
      </c>
      <c r="AH1203" s="74">
        <v>0</v>
      </c>
      <c r="AJ1203" s="74">
        <f t="shared" si="244"/>
        <v>0</v>
      </c>
      <c r="AK1203" s="74">
        <f t="shared" ref="AK1203:AK1266" si="250">AE1203 +AJ1203</f>
        <v>4000</v>
      </c>
      <c r="AL1203" t="str">
        <f t="shared" si="245"/>
        <v>N</v>
      </c>
      <c r="AN1203" t="s">
        <v>80</v>
      </c>
      <c r="AO1203" t="s">
        <v>79</v>
      </c>
      <c r="AP1203" t="str">
        <f t="shared" si="246"/>
        <v>92</v>
      </c>
      <c r="AQ1203" s="145" t="s">
        <v>1826</v>
      </c>
      <c r="AR1203" t="str">
        <f t="shared" si="247"/>
        <v>1-Adjusted Base Budget</v>
      </c>
      <c r="AS1203" s="145" t="s">
        <v>1827</v>
      </c>
      <c r="AT1203" t="s">
        <v>213</v>
      </c>
      <c r="AV1203" t="str">
        <f t="shared" si="241"/>
        <v>VPPF</v>
      </c>
      <c r="AW1203" t="str">
        <f t="shared" si="240"/>
        <v>VP AND CHIEF FINANCIAL OFFICER</v>
      </c>
    </row>
    <row r="1204" spans="1:49">
      <c r="A1204" s="59">
        <v>2018</v>
      </c>
      <c r="B1204" t="s">
        <v>137</v>
      </c>
      <c r="C1204" t="s">
        <v>803</v>
      </c>
      <c r="D1204" t="s">
        <v>887</v>
      </c>
      <c r="E1204" t="s">
        <v>890</v>
      </c>
      <c r="F1204" t="s">
        <v>228</v>
      </c>
      <c r="H1204" t="s">
        <v>891</v>
      </c>
      <c r="I1204" s="170" t="s">
        <v>78</v>
      </c>
      <c r="J1204" t="s">
        <v>79</v>
      </c>
      <c r="K1204" t="s">
        <v>214</v>
      </c>
      <c r="L1204" t="s">
        <v>484</v>
      </c>
      <c r="M1204" t="s">
        <v>485</v>
      </c>
      <c r="N1204" t="s">
        <v>217</v>
      </c>
      <c r="O1204" t="s">
        <v>263</v>
      </c>
      <c r="P1204" t="s">
        <v>362</v>
      </c>
      <c r="Q1204" t="s">
        <v>363</v>
      </c>
      <c r="R1204" t="s">
        <v>364</v>
      </c>
      <c r="S1204" t="s">
        <v>264</v>
      </c>
      <c r="T1204" t="s">
        <v>265</v>
      </c>
      <c r="U1204" s="61" t="s">
        <v>266</v>
      </c>
      <c r="V1204" t="s">
        <v>249</v>
      </c>
      <c r="W1204" t="s">
        <v>263</v>
      </c>
      <c r="X1204" s="59">
        <v>709</v>
      </c>
      <c r="Y1204" s="59">
        <v>709</v>
      </c>
      <c r="AA1204" s="146" t="str">
        <f t="shared" si="249"/>
        <v>EX</v>
      </c>
      <c r="AB1204" s="146">
        <f t="shared" si="239"/>
        <v>0</v>
      </c>
      <c r="AC1204" t="str">
        <f t="shared" si="242"/>
        <v>EX</v>
      </c>
      <c r="AD1204" s="74">
        <f t="shared" si="243"/>
        <v>709</v>
      </c>
      <c r="AE1204" s="74">
        <f t="shared" si="248"/>
        <v>709</v>
      </c>
      <c r="AF1204">
        <v>1</v>
      </c>
      <c r="AG1204">
        <v>0</v>
      </c>
      <c r="AH1204" s="74">
        <v>0</v>
      </c>
      <c r="AJ1204" s="74">
        <f t="shared" si="244"/>
        <v>0</v>
      </c>
      <c r="AK1204" s="74">
        <f t="shared" si="250"/>
        <v>709</v>
      </c>
      <c r="AL1204" t="str">
        <f t="shared" si="245"/>
        <v>N</v>
      </c>
      <c r="AN1204" t="s">
        <v>80</v>
      </c>
      <c r="AO1204" t="s">
        <v>79</v>
      </c>
      <c r="AP1204" t="str">
        <f t="shared" si="246"/>
        <v>92</v>
      </c>
      <c r="AQ1204" s="145" t="s">
        <v>1826</v>
      </c>
      <c r="AR1204" t="str">
        <f t="shared" si="247"/>
        <v>1-Adjusted Base Budget</v>
      </c>
      <c r="AS1204" s="145" t="s">
        <v>1827</v>
      </c>
      <c r="AT1204" t="s">
        <v>213</v>
      </c>
      <c r="AV1204" t="str">
        <f t="shared" si="241"/>
        <v>VPPF</v>
      </c>
      <c r="AW1204" t="str">
        <f t="shared" si="240"/>
        <v>VP AND CHIEF FINANCIAL OFFICER</v>
      </c>
    </row>
    <row r="1205" spans="1:49">
      <c r="A1205" s="59">
        <v>2018</v>
      </c>
      <c r="B1205" t="s">
        <v>137</v>
      </c>
      <c r="C1205" t="s">
        <v>803</v>
      </c>
      <c r="D1205" t="s">
        <v>887</v>
      </c>
      <c r="E1205" t="s">
        <v>892</v>
      </c>
      <c r="F1205" t="s">
        <v>228</v>
      </c>
      <c r="H1205" t="s">
        <v>893</v>
      </c>
      <c r="I1205" s="170" t="s">
        <v>78</v>
      </c>
      <c r="J1205" t="s">
        <v>79</v>
      </c>
      <c r="K1205" t="s">
        <v>214</v>
      </c>
      <c r="L1205" t="s">
        <v>484</v>
      </c>
      <c r="M1205" t="s">
        <v>485</v>
      </c>
      <c r="N1205" t="s">
        <v>217</v>
      </c>
      <c r="O1205" t="s">
        <v>263</v>
      </c>
      <c r="P1205" t="s">
        <v>362</v>
      </c>
      <c r="Q1205" t="s">
        <v>363</v>
      </c>
      <c r="R1205" t="s">
        <v>364</v>
      </c>
      <c r="S1205" t="s">
        <v>264</v>
      </c>
      <c r="T1205" t="s">
        <v>265</v>
      </c>
      <c r="U1205" s="61" t="s">
        <v>266</v>
      </c>
      <c r="V1205" t="s">
        <v>249</v>
      </c>
      <c r="W1205" t="s">
        <v>263</v>
      </c>
      <c r="X1205" s="59">
        <v>2040</v>
      </c>
      <c r="Y1205" s="59">
        <v>2040</v>
      </c>
      <c r="AA1205" s="146" t="str">
        <f t="shared" si="249"/>
        <v>EX</v>
      </c>
      <c r="AB1205" s="146">
        <f t="shared" ref="AB1205:AB1268" si="251">IF(O1205 =AA1205,Z1205,"10cr")</f>
        <v>0</v>
      </c>
      <c r="AC1205" t="str">
        <f t="shared" si="242"/>
        <v>EX</v>
      </c>
      <c r="AD1205" s="74">
        <f t="shared" si="243"/>
        <v>2040</v>
      </c>
      <c r="AE1205" s="74">
        <f t="shared" si="248"/>
        <v>2040</v>
      </c>
      <c r="AF1205">
        <v>1</v>
      </c>
      <c r="AG1205">
        <v>0</v>
      </c>
      <c r="AH1205" s="74">
        <v>0</v>
      </c>
      <c r="AJ1205" s="74">
        <f t="shared" si="244"/>
        <v>0</v>
      </c>
      <c r="AK1205" s="74">
        <f t="shared" si="250"/>
        <v>2040</v>
      </c>
      <c r="AL1205" t="str">
        <f t="shared" si="245"/>
        <v>N</v>
      </c>
      <c r="AN1205" t="s">
        <v>80</v>
      </c>
      <c r="AO1205" t="s">
        <v>79</v>
      </c>
      <c r="AP1205" t="str">
        <f t="shared" si="246"/>
        <v>92</v>
      </c>
      <c r="AQ1205" s="145" t="s">
        <v>1826</v>
      </c>
      <c r="AR1205" t="str">
        <f t="shared" si="247"/>
        <v>1-Adjusted Base Budget</v>
      </c>
      <c r="AS1205" s="145" t="s">
        <v>1827</v>
      </c>
      <c r="AT1205" t="s">
        <v>213</v>
      </c>
      <c r="AV1205" t="str">
        <f t="shared" si="241"/>
        <v>VPPF</v>
      </c>
      <c r="AW1205" t="str">
        <f t="shared" si="240"/>
        <v>VP AND CHIEF FINANCIAL OFFICER</v>
      </c>
    </row>
    <row r="1206" spans="1:49">
      <c r="A1206" s="59">
        <v>2018</v>
      </c>
      <c r="B1206" t="s">
        <v>137</v>
      </c>
      <c r="C1206" t="s">
        <v>803</v>
      </c>
      <c r="D1206" t="s">
        <v>887</v>
      </c>
      <c r="E1206" t="s">
        <v>888</v>
      </c>
      <c r="F1206" t="s">
        <v>228</v>
      </c>
      <c r="H1206" t="s">
        <v>889</v>
      </c>
      <c r="I1206" s="170" t="s">
        <v>78</v>
      </c>
      <c r="J1206" t="s">
        <v>79</v>
      </c>
      <c r="K1206" t="s">
        <v>214</v>
      </c>
      <c r="L1206" t="s">
        <v>484</v>
      </c>
      <c r="M1206" t="s">
        <v>485</v>
      </c>
      <c r="N1206" t="s">
        <v>217</v>
      </c>
      <c r="O1206" t="s">
        <v>263</v>
      </c>
      <c r="P1206" t="s">
        <v>362</v>
      </c>
      <c r="Q1206" t="s">
        <v>363</v>
      </c>
      <c r="R1206" t="s">
        <v>364</v>
      </c>
      <c r="S1206" t="s">
        <v>264</v>
      </c>
      <c r="T1206" t="s">
        <v>265</v>
      </c>
      <c r="U1206" s="61" t="s">
        <v>266</v>
      </c>
      <c r="V1206" t="s">
        <v>249</v>
      </c>
      <c r="W1206" t="s">
        <v>263</v>
      </c>
      <c r="X1206" s="59">
        <v>765</v>
      </c>
      <c r="Y1206" s="59">
        <v>765</v>
      </c>
      <c r="AA1206" s="146" t="str">
        <f t="shared" si="249"/>
        <v>EX</v>
      </c>
      <c r="AB1206" s="146">
        <f t="shared" si="251"/>
        <v>0</v>
      </c>
      <c r="AC1206" t="str">
        <f t="shared" si="242"/>
        <v>EX</v>
      </c>
      <c r="AD1206" s="74">
        <f t="shared" si="243"/>
        <v>765</v>
      </c>
      <c r="AE1206" s="74">
        <f t="shared" si="248"/>
        <v>765</v>
      </c>
      <c r="AF1206">
        <v>1</v>
      </c>
      <c r="AG1206">
        <v>0</v>
      </c>
      <c r="AH1206" s="74">
        <v>0</v>
      </c>
      <c r="AJ1206" s="74">
        <f t="shared" si="244"/>
        <v>0</v>
      </c>
      <c r="AK1206" s="74">
        <f t="shared" si="250"/>
        <v>765</v>
      </c>
      <c r="AL1206" t="str">
        <f t="shared" si="245"/>
        <v>N</v>
      </c>
      <c r="AN1206" t="s">
        <v>80</v>
      </c>
      <c r="AO1206" t="s">
        <v>79</v>
      </c>
      <c r="AP1206" t="str">
        <f t="shared" si="246"/>
        <v>92</v>
      </c>
      <c r="AQ1206" s="145" t="s">
        <v>1826</v>
      </c>
      <c r="AR1206" t="str">
        <f t="shared" si="247"/>
        <v>1-Adjusted Base Budget</v>
      </c>
      <c r="AS1206" s="145" t="s">
        <v>1827</v>
      </c>
      <c r="AT1206" t="s">
        <v>213</v>
      </c>
      <c r="AV1206" t="str">
        <f t="shared" si="241"/>
        <v>VPPF</v>
      </c>
      <c r="AW1206" t="str">
        <f t="shared" si="240"/>
        <v>VP AND CHIEF FINANCIAL OFFICER</v>
      </c>
    </row>
    <row r="1207" spans="1:49">
      <c r="A1207" s="59">
        <v>2018</v>
      </c>
      <c r="B1207" t="s">
        <v>137</v>
      </c>
      <c r="C1207" t="s">
        <v>803</v>
      </c>
      <c r="D1207" t="s">
        <v>887</v>
      </c>
      <c r="E1207" t="s">
        <v>890</v>
      </c>
      <c r="F1207" t="s">
        <v>228</v>
      </c>
      <c r="H1207" t="s">
        <v>891</v>
      </c>
      <c r="I1207" s="170" t="s">
        <v>78</v>
      </c>
      <c r="J1207" t="s">
        <v>79</v>
      </c>
      <c r="K1207" t="s">
        <v>214</v>
      </c>
      <c r="L1207" t="s">
        <v>486</v>
      </c>
      <c r="M1207" t="s">
        <v>487</v>
      </c>
      <c r="N1207" t="s">
        <v>217</v>
      </c>
      <c r="O1207" t="s">
        <v>263</v>
      </c>
      <c r="P1207" t="s">
        <v>488</v>
      </c>
      <c r="Q1207" t="s">
        <v>489</v>
      </c>
      <c r="R1207" t="s">
        <v>490</v>
      </c>
      <c r="S1207" t="s">
        <v>264</v>
      </c>
      <c r="T1207" t="s">
        <v>265</v>
      </c>
      <c r="U1207" s="61" t="s">
        <v>266</v>
      </c>
      <c r="V1207" t="s">
        <v>249</v>
      </c>
      <c r="W1207" t="s">
        <v>263</v>
      </c>
      <c r="X1207" s="59">
        <v>1000</v>
      </c>
      <c r="Y1207" s="59">
        <v>1000</v>
      </c>
      <c r="AA1207" s="146" t="str">
        <f t="shared" si="249"/>
        <v>EX</v>
      </c>
      <c r="AB1207" s="146">
        <f t="shared" si="251"/>
        <v>0</v>
      </c>
      <c r="AC1207" t="str">
        <f t="shared" si="242"/>
        <v>EX</v>
      </c>
      <c r="AD1207" s="74">
        <f t="shared" si="243"/>
        <v>1000</v>
      </c>
      <c r="AE1207" s="74">
        <f t="shared" si="248"/>
        <v>1000</v>
      </c>
      <c r="AF1207">
        <v>1</v>
      </c>
      <c r="AG1207">
        <v>0</v>
      </c>
      <c r="AH1207" s="74">
        <v>0</v>
      </c>
      <c r="AJ1207" s="74">
        <f t="shared" si="244"/>
        <v>0</v>
      </c>
      <c r="AK1207" s="74">
        <f t="shared" si="250"/>
        <v>1000</v>
      </c>
      <c r="AL1207" t="str">
        <f t="shared" si="245"/>
        <v>N</v>
      </c>
      <c r="AN1207" t="s">
        <v>80</v>
      </c>
      <c r="AO1207" t="s">
        <v>79</v>
      </c>
      <c r="AP1207" t="str">
        <f t="shared" si="246"/>
        <v>92</v>
      </c>
      <c r="AQ1207" s="145" t="s">
        <v>1826</v>
      </c>
      <c r="AR1207" t="str">
        <f t="shared" si="247"/>
        <v>1-Adjusted Base Budget</v>
      </c>
      <c r="AS1207" s="145" t="s">
        <v>1827</v>
      </c>
      <c r="AT1207" t="s">
        <v>213</v>
      </c>
      <c r="AV1207" t="str">
        <f t="shared" si="241"/>
        <v>VPPF</v>
      </c>
      <c r="AW1207" t="str">
        <f t="shared" si="240"/>
        <v>VP AND CHIEF FINANCIAL OFFICER</v>
      </c>
    </row>
    <row r="1208" spans="1:49">
      <c r="A1208" s="59">
        <v>2018</v>
      </c>
      <c r="B1208" t="s">
        <v>137</v>
      </c>
      <c r="C1208" t="s">
        <v>803</v>
      </c>
      <c r="D1208" t="s">
        <v>887</v>
      </c>
      <c r="E1208" t="s">
        <v>892</v>
      </c>
      <c r="F1208" t="s">
        <v>228</v>
      </c>
      <c r="H1208" t="s">
        <v>893</v>
      </c>
      <c r="I1208" s="170" t="s">
        <v>78</v>
      </c>
      <c r="J1208" t="s">
        <v>79</v>
      </c>
      <c r="K1208" t="s">
        <v>214</v>
      </c>
      <c r="L1208" t="s">
        <v>486</v>
      </c>
      <c r="M1208" t="s">
        <v>487</v>
      </c>
      <c r="N1208" t="s">
        <v>217</v>
      </c>
      <c r="O1208" t="s">
        <v>263</v>
      </c>
      <c r="P1208" t="s">
        <v>488</v>
      </c>
      <c r="Q1208" t="s">
        <v>489</v>
      </c>
      <c r="R1208" t="s">
        <v>490</v>
      </c>
      <c r="S1208" t="s">
        <v>264</v>
      </c>
      <c r="T1208" t="s">
        <v>265</v>
      </c>
      <c r="U1208" s="61" t="s">
        <v>266</v>
      </c>
      <c r="V1208" t="s">
        <v>249</v>
      </c>
      <c r="W1208" t="s">
        <v>263</v>
      </c>
      <c r="X1208" s="59">
        <v>500</v>
      </c>
      <c r="Y1208" s="59">
        <v>500</v>
      </c>
      <c r="AA1208" s="146" t="str">
        <f t="shared" si="249"/>
        <v>EX</v>
      </c>
      <c r="AB1208" s="146">
        <f t="shared" si="251"/>
        <v>0</v>
      </c>
      <c r="AC1208" t="str">
        <f t="shared" si="242"/>
        <v>EX</v>
      </c>
      <c r="AD1208" s="74">
        <f t="shared" si="243"/>
        <v>500</v>
      </c>
      <c r="AE1208" s="74">
        <f t="shared" si="248"/>
        <v>500</v>
      </c>
      <c r="AF1208">
        <v>1</v>
      </c>
      <c r="AG1208">
        <v>0</v>
      </c>
      <c r="AH1208" s="74">
        <v>0</v>
      </c>
      <c r="AJ1208" s="74">
        <f t="shared" si="244"/>
        <v>0</v>
      </c>
      <c r="AK1208" s="74">
        <f t="shared" si="250"/>
        <v>500</v>
      </c>
      <c r="AL1208" t="str">
        <f t="shared" si="245"/>
        <v>N</v>
      </c>
      <c r="AN1208" t="s">
        <v>80</v>
      </c>
      <c r="AO1208" t="s">
        <v>79</v>
      </c>
      <c r="AP1208" t="str">
        <f t="shared" si="246"/>
        <v>92</v>
      </c>
      <c r="AQ1208" s="145" t="s">
        <v>1826</v>
      </c>
      <c r="AR1208" t="str">
        <f t="shared" si="247"/>
        <v>1-Adjusted Base Budget</v>
      </c>
      <c r="AS1208" s="145" t="s">
        <v>1827</v>
      </c>
      <c r="AT1208" t="s">
        <v>213</v>
      </c>
      <c r="AV1208" t="str">
        <f t="shared" si="241"/>
        <v>VPPF</v>
      </c>
      <c r="AW1208" t="str">
        <f t="shared" si="240"/>
        <v>VP AND CHIEF FINANCIAL OFFICER</v>
      </c>
    </row>
    <row r="1209" spans="1:49">
      <c r="A1209" s="59">
        <v>2018</v>
      </c>
      <c r="B1209" t="s">
        <v>137</v>
      </c>
      <c r="C1209" t="s">
        <v>803</v>
      </c>
      <c r="D1209" t="s">
        <v>887</v>
      </c>
      <c r="E1209" t="s">
        <v>888</v>
      </c>
      <c r="F1209" t="s">
        <v>228</v>
      </c>
      <c r="H1209" t="s">
        <v>889</v>
      </c>
      <c r="I1209" s="170" t="s">
        <v>78</v>
      </c>
      <c r="J1209" t="s">
        <v>79</v>
      </c>
      <c r="K1209" t="s">
        <v>214</v>
      </c>
      <c r="L1209" t="s">
        <v>486</v>
      </c>
      <c r="M1209" t="s">
        <v>487</v>
      </c>
      <c r="N1209" t="s">
        <v>217</v>
      </c>
      <c r="O1209" t="s">
        <v>263</v>
      </c>
      <c r="P1209" t="s">
        <v>488</v>
      </c>
      <c r="Q1209" t="s">
        <v>489</v>
      </c>
      <c r="R1209" t="s">
        <v>490</v>
      </c>
      <c r="S1209" t="s">
        <v>264</v>
      </c>
      <c r="T1209" t="s">
        <v>265</v>
      </c>
      <c r="U1209" s="61" t="s">
        <v>266</v>
      </c>
      <c r="V1209" t="s">
        <v>249</v>
      </c>
      <c r="W1209" t="s">
        <v>263</v>
      </c>
      <c r="X1209" s="59">
        <v>500</v>
      </c>
      <c r="Y1209" s="59">
        <v>500</v>
      </c>
      <c r="AA1209" s="146" t="str">
        <f t="shared" si="249"/>
        <v>EX</v>
      </c>
      <c r="AB1209" s="146">
        <f t="shared" si="251"/>
        <v>0</v>
      </c>
      <c r="AC1209" t="str">
        <f t="shared" si="242"/>
        <v>EX</v>
      </c>
      <c r="AD1209" s="74">
        <f t="shared" si="243"/>
        <v>500</v>
      </c>
      <c r="AE1209" s="74">
        <f t="shared" si="248"/>
        <v>500</v>
      </c>
      <c r="AF1209">
        <v>1</v>
      </c>
      <c r="AG1209">
        <v>0</v>
      </c>
      <c r="AH1209" s="74">
        <v>0</v>
      </c>
      <c r="AJ1209" s="74">
        <f t="shared" si="244"/>
        <v>0</v>
      </c>
      <c r="AK1209" s="74">
        <f t="shared" si="250"/>
        <v>500</v>
      </c>
      <c r="AL1209" t="str">
        <f t="shared" si="245"/>
        <v>N</v>
      </c>
      <c r="AN1209" t="s">
        <v>80</v>
      </c>
      <c r="AO1209" t="s">
        <v>79</v>
      </c>
      <c r="AP1209" t="str">
        <f t="shared" si="246"/>
        <v>92</v>
      </c>
      <c r="AQ1209" s="145" t="s">
        <v>1826</v>
      </c>
      <c r="AR1209" t="str">
        <f t="shared" si="247"/>
        <v>1-Adjusted Base Budget</v>
      </c>
      <c r="AS1209" s="145" t="s">
        <v>1827</v>
      </c>
      <c r="AT1209" t="s">
        <v>213</v>
      </c>
      <c r="AV1209" t="str">
        <f t="shared" si="241"/>
        <v>VPPF</v>
      </c>
      <c r="AW1209" t="str">
        <f t="shared" si="240"/>
        <v>VP AND CHIEF FINANCIAL OFFICER</v>
      </c>
    </row>
    <row r="1210" spans="1:49">
      <c r="A1210" s="59">
        <v>2018</v>
      </c>
      <c r="B1210" t="s">
        <v>137</v>
      </c>
      <c r="C1210" t="s">
        <v>803</v>
      </c>
      <c r="D1210" t="s">
        <v>887</v>
      </c>
      <c r="E1210" t="s">
        <v>890</v>
      </c>
      <c r="F1210" t="s">
        <v>228</v>
      </c>
      <c r="H1210" t="s">
        <v>891</v>
      </c>
      <c r="I1210" s="170" t="s">
        <v>78</v>
      </c>
      <c r="J1210" t="s">
        <v>79</v>
      </c>
      <c r="K1210" t="s">
        <v>214</v>
      </c>
      <c r="L1210" t="s">
        <v>493</v>
      </c>
      <c r="M1210" t="s">
        <v>494</v>
      </c>
      <c r="N1210" t="s">
        <v>217</v>
      </c>
      <c r="O1210" t="s">
        <v>263</v>
      </c>
      <c r="P1210" t="s">
        <v>488</v>
      </c>
      <c r="Q1210" t="s">
        <v>489</v>
      </c>
      <c r="R1210" t="s">
        <v>490</v>
      </c>
      <c r="S1210" t="s">
        <v>264</v>
      </c>
      <c r="T1210" t="s">
        <v>265</v>
      </c>
      <c r="U1210" s="61" t="s">
        <v>266</v>
      </c>
      <c r="V1210" t="s">
        <v>249</v>
      </c>
      <c r="W1210" t="s">
        <v>263</v>
      </c>
      <c r="X1210" s="59">
        <v>316</v>
      </c>
      <c r="Y1210" s="59">
        <v>316</v>
      </c>
      <c r="AA1210" s="146" t="str">
        <f t="shared" si="249"/>
        <v>EX</v>
      </c>
      <c r="AB1210" s="146">
        <f t="shared" si="251"/>
        <v>0</v>
      </c>
      <c r="AC1210" t="str">
        <f t="shared" si="242"/>
        <v>EX</v>
      </c>
      <c r="AD1210" s="74">
        <f t="shared" si="243"/>
        <v>316</v>
      </c>
      <c r="AE1210" s="74">
        <f t="shared" si="248"/>
        <v>316</v>
      </c>
      <c r="AF1210">
        <v>1</v>
      </c>
      <c r="AG1210">
        <v>0</v>
      </c>
      <c r="AH1210" s="74">
        <v>0</v>
      </c>
      <c r="AJ1210" s="74">
        <f t="shared" si="244"/>
        <v>0</v>
      </c>
      <c r="AK1210" s="74">
        <f t="shared" si="250"/>
        <v>316</v>
      </c>
      <c r="AL1210" t="str">
        <f t="shared" si="245"/>
        <v>N</v>
      </c>
      <c r="AN1210" t="s">
        <v>80</v>
      </c>
      <c r="AO1210" t="s">
        <v>79</v>
      </c>
      <c r="AP1210" t="str">
        <f t="shared" si="246"/>
        <v>92</v>
      </c>
      <c r="AQ1210" s="145" t="s">
        <v>1826</v>
      </c>
      <c r="AR1210" t="str">
        <f t="shared" si="247"/>
        <v>1-Adjusted Base Budget</v>
      </c>
      <c r="AS1210" s="145" t="s">
        <v>1827</v>
      </c>
      <c r="AT1210" t="s">
        <v>213</v>
      </c>
      <c r="AV1210" t="str">
        <f t="shared" si="241"/>
        <v>VPPF</v>
      </c>
      <c r="AW1210" t="str">
        <f t="shared" si="240"/>
        <v>VP AND CHIEF FINANCIAL OFFICER</v>
      </c>
    </row>
    <row r="1211" spans="1:49">
      <c r="A1211" s="59">
        <v>2018</v>
      </c>
      <c r="B1211" t="s">
        <v>137</v>
      </c>
      <c r="C1211" t="s">
        <v>803</v>
      </c>
      <c r="D1211" t="s">
        <v>887</v>
      </c>
      <c r="E1211" t="s">
        <v>892</v>
      </c>
      <c r="F1211" t="s">
        <v>228</v>
      </c>
      <c r="H1211" t="s">
        <v>893</v>
      </c>
      <c r="I1211" s="170" t="s">
        <v>78</v>
      </c>
      <c r="J1211" t="s">
        <v>79</v>
      </c>
      <c r="K1211" t="s">
        <v>214</v>
      </c>
      <c r="L1211" t="s">
        <v>493</v>
      </c>
      <c r="M1211" t="s">
        <v>494</v>
      </c>
      <c r="N1211" t="s">
        <v>217</v>
      </c>
      <c r="O1211" t="s">
        <v>263</v>
      </c>
      <c r="P1211" t="s">
        <v>488</v>
      </c>
      <c r="Q1211" t="s">
        <v>489</v>
      </c>
      <c r="R1211" t="s">
        <v>490</v>
      </c>
      <c r="S1211" t="s">
        <v>264</v>
      </c>
      <c r="T1211" t="s">
        <v>265</v>
      </c>
      <c r="U1211" s="61" t="s">
        <v>266</v>
      </c>
      <c r="V1211" t="s">
        <v>249</v>
      </c>
      <c r="W1211" t="s">
        <v>263</v>
      </c>
      <c r="X1211" s="59">
        <v>765</v>
      </c>
      <c r="Y1211" s="59">
        <v>765</v>
      </c>
      <c r="AA1211" s="146" t="str">
        <f t="shared" si="249"/>
        <v>EX</v>
      </c>
      <c r="AB1211" s="146">
        <f t="shared" si="251"/>
        <v>0</v>
      </c>
      <c r="AC1211" t="str">
        <f t="shared" si="242"/>
        <v>EX</v>
      </c>
      <c r="AD1211" s="74">
        <f t="shared" si="243"/>
        <v>765</v>
      </c>
      <c r="AE1211" s="74">
        <f t="shared" si="248"/>
        <v>765</v>
      </c>
      <c r="AF1211">
        <v>1</v>
      </c>
      <c r="AG1211">
        <v>0</v>
      </c>
      <c r="AH1211" s="74">
        <v>0</v>
      </c>
      <c r="AJ1211" s="74">
        <f t="shared" si="244"/>
        <v>0</v>
      </c>
      <c r="AK1211" s="74">
        <f t="shared" si="250"/>
        <v>765</v>
      </c>
      <c r="AL1211" t="str">
        <f t="shared" si="245"/>
        <v>N</v>
      </c>
      <c r="AN1211" t="s">
        <v>80</v>
      </c>
      <c r="AO1211" t="s">
        <v>79</v>
      </c>
      <c r="AP1211" t="str">
        <f t="shared" si="246"/>
        <v>92</v>
      </c>
      <c r="AQ1211" s="145" t="s">
        <v>1826</v>
      </c>
      <c r="AR1211" t="str">
        <f t="shared" si="247"/>
        <v>1-Adjusted Base Budget</v>
      </c>
      <c r="AS1211" s="145" t="s">
        <v>1827</v>
      </c>
      <c r="AT1211" t="s">
        <v>213</v>
      </c>
      <c r="AV1211" t="str">
        <f t="shared" si="241"/>
        <v>VPPF</v>
      </c>
      <c r="AW1211" t="str">
        <f t="shared" si="240"/>
        <v>VP AND CHIEF FINANCIAL OFFICER</v>
      </c>
    </row>
    <row r="1212" spans="1:49">
      <c r="A1212" s="59">
        <v>2018</v>
      </c>
      <c r="B1212" t="s">
        <v>137</v>
      </c>
      <c r="C1212" t="s">
        <v>803</v>
      </c>
      <c r="D1212" t="s">
        <v>887</v>
      </c>
      <c r="E1212" t="s">
        <v>888</v>
      </c>
      <c r="F1212" t="s">
        <v>228</v>
      </c>
      <c r="H1212" t="s">
        <v>889</v>
      </c>
      <c r="I1212" s="170" t="s">
        <v>78</v>
      </c>
      <c r="J1212" t="s">
        <v>79</v>
      </c>
      <c r="K1212" t="s">
        <v>214</v>
      </c>
      <c r="L1212" t="s">
        <v>493</v>
      </c>
      <c r="M1212" t="s">
        <v>494</v>
      </c>
      <c r="N1212" t="s">
        <v>217</v>
      </c>
      <c r="O1212" t="s">
        <v>263</v>
      </c>
      <c r="P1212" t="s">
        <v>488</v>
      </c>
      <c r="Q1212" t="s">
        <v>489</v>
      </c>
      <c r="R1212" t="s">
        <v>490</v>
      </c>
      <c r="S1212" t="s">
        <v>264</v>
      </c>
      <c r="T1212" t="s">
        <v>265</v>
      </c>
      <c r="U1212" s="61" t="s">
        <v>266</v>
      </c>
      <c r="V1212" t="s">
        <v>249</v>
      </c>
      <c r="W1212" t="s">
        <v>263</v>
      </c>
      <c r="X1212" s="59">
        <v>850</v>
      </c>
      <c r="Y1212" s="59">
        <v>850</v>
      </c>
      <c r="AA1212" s="146" t="str">
        <f t="shared" si="249"/>
        <v>EX</v>
      </c>
      <c r="AB1212" s="146">
        <f t="shared" si="251"/>
        <v>0</v>
      </c>
      <c r="AC1212" t="str">
        <f t="shared" si="242"/>
        <v>EX</v>
      </c>
      <c r="AD1212" s="74">
        <f t="shared" si="243"/>
        <v>850</v>
      </c>
      <c r="AE1212" s="74">
        <f t="shared" si="248"/>
        <v>850</v>
      </c>
      <c r="AF1212">
        <v>1</v>
      </c>
      <c r="AG1212">
        <v>0</v>
      </c>
      <c r="AH1212" s="74">
        <v>0</v>
      </c>
      <c r="AJ1212" s="74">
        <f t="shared" si="244"/>
        <v>0</v>
      </c>
      <c r="AK1212" s="74">
        <f t="shared" si="250"/>
        <v>850</v>
      </c>
      <c r="AL1212" t="str">
        <f t="shared" si="245"/>
        <v>N</v>
      </c>
      <c r="AN1212" t="s">
        <v>80</v>
      </c>
      <c r="AO1212" t="s">
        <v>79</v>
      </c>
      <c r="AP1212" t="str">
        <f t="shared" si="246"/>
        <v>92</v>
      </c>
      <c r="AQ1212" s="145" t="s">
        <v>1826</v>
      </c>
      <c r="AR1212" t="str">
        <f t="shared" si="247"/>
        <v>1-Adjusted Base Budget</v>
      </c>
      <c r="AS1212" s="145" t="s">
        <v>1827</v>
      </c>
      <c r="AT1212" t="s">
        <v>213</v>
      </c>
      <c r="AV1212" t="str">
        <f t="shared" si="241"/>
        <v>VPPF</v>
      </c>
      <c r="AW1212" t="str">
        <f t="shared" si="240"/>
        <v>VP AND CHIEF FINANCIAL OFFICER</v>
      </c>
    </row>
    <row r="1213" spans="1:49">
      <c r="A1213" s="59">
        <v>2018</v>
      </c>
      <c r="B1213" t="s">
        <v>137</v>
      </c>
      <c r="C1213" t="s">
        <v>803</v>
      </c>
      <c r="D1213" t="s">
        <v>887</v>
      </c>
      <c r="E1213" t="s">
        <v>888</v>
      </c>
      <c r="F1213" t="s">
        <v>228</v>
      </c>
      <c r="H1213" t="s">
        <v>889</v>
      </c>
      <c r="I1213" s="170" t="s">
        <v>78</v>
      </c>
      <c r="J1213" t="s">
        <v>79</v>
      </c>
      <c r="K1213" t="s">
        <v>214</v>
      </c>
      <c r="L1213" t="s">
        <v>495</v>
      </c>
      <c r="M1213" t="s">
        <v>496</v>
      </c>
      <c r="N1213" t="s">
        <v>217</v>
      </c>
      <c r="O1213" t="s">
        <v>263</v>
      </c>
      <c r="P1213" t="s">
        <v>488</v>
      </c>
      <c r="Q1213" t="s">
        <v>489</v>
      </c>
      <c r="R1213" t="s">
        <v>490</v>
      </c>
      <c r="S1213" t="s">
        <v>264</v>
      </c>
      <c r="T1213" t="s">
        <v>265</v>
      </c>
      <c r="U1213" s="61" t="s">
        <v>266</v>
      </c>
      <c r="V1213" t="s">
        <v>249</v>
      </c>
      <c r="W1213" t="s">
        <v>263</v>
      </c>
      <c r="X1213" s="59">
        <v>100</v>
      </c>
      <c r="Y1213" s="59">
        <v>100</v>
      </c>
      <c r="AA1213" s="146" t="str">
        <f t="shared" si="249"/>
        <v>EX</v>
      </c>
      <c r="AB1213" s="146">
        <f t="shared" si="251"/>
        <v>0</v>
      </c>
      <c r="AC1213" t="str">
        <f t="shared" si="242"/>
        <v>EX</v>
      </c>
      <c r="AD1213" s="74">
        <f t="shared" si="243"/>
        <v>100</v>
      </c>
      <c r="AE1213" s="74">
        <f t="shared" si="248"/>
        <v>100</v>
      </c>
      <c r="AF1213">
        <v>1</v>
      </c>
      <c r="AG1213">
        <v>0</v>
      </c>
      <c r="AH1213" s="74">
        <v>0</v>
      </c>
      <c r="AJ1213" s="74">
        <f t="shared" si="244"/>
        <v>0</v>
      </c>
      <c r="AK1213" s="74">
        <f t="shared" si="250"/>
        <v>100</v>
      </c>
      <c r="AL1213" t="str">
        <f t="shared" si="245"/>
        <v>N</v>
      </c>
      <c r="AN1213" t="s">
        <v>80</v>
      </c>
      <c r="AO1213" t="s">
        <v>79</v>
      </c>
      <c r="AP1213" t="str">
        <f t="shared" si="246"/>
        <v>92</v>
      </c>
      <c r="AQ1213" s="145" t="s">
        <v>1826</v>
      </c>
      <c r="AR1213" t="str">
        <f t="shared" si="247"/>
        <v>1-Adjusted Base Budget</v>
      </c>
      <c r="AS1213" s="145" t="s">
        <v>1827</v>
      </c>
      <c r="AT1213" t="s">
        <v>213</v>
      </c>
      <c r="AV1213" t="str">
        <f t="shared" si="241"/>
        <v>VPPF</v>
      </c>
      <c r="AW1213" t="str">
        <f t="shared" si="240"/>
        <v>VP AND CHIEF FINANCIAL OFFICER</v>
      </c>
    </row>
    <row r="1214" spans="1:49">
      <c r="A1214" s="59">
        <v>2018</v>
      </c>
      <c r="B1214" t="s">
        <v>137</v>
      </c>
      <c r="C1214" t="s">
        <v>803</v>
      </c>
      <c r="D1214" t="s">
        <v>887</v>
      </c>
      <c r="E1214" t="s">
        <v>890</v>
      </c>
      <c r="F1214" t="s">
        <v>228</v>
      </c>
      <c r="H1214" t="s">
        <v>891</v>
      </c>
      <c r="I1214" s="170" t="s">
        <v>78</v>
      </c>
      <c r="J1214" t="s">
        <v>79</v>
      </c>
      <c r="K1214" t="s">
        <v>214</v>
      </c>
      <c r="L1214" t="s">
        <v>377</v>
      </c>
      <c r="M1214" t="s">
        <v>378</v>
      </c>
      <c r="N1214" t="s">
        <v>217</v>
      </c>
      <c r="O1214" t="s">
        <v>263</v>
      </c>
      <c r="P1214" t="s">
        <v>379</v>
      </c>
      <c r="Q1214" t="s">
        <v>379</v>
      </c>
      <c r="R1214" t="s">
        <v>380</v>
      </c>
      <c r="S1214" t="s">
        <v>264</v>
      </c>
      <c r="T1214" t="s">
        <v>265</v>
      </c>
      <c r="U1214" s="61" t="s">
        <v>266</v>
      </c>
      <c r="V1214" t="s">
        <v>249</v>
      </c>
      <c r="W1214" t="s">
        <v>263</v>
      </c>
      <c r="X1214" s="59">
        <v>102</v>
      </c>
      <c r="Y1214" s="59">
        <v>102</v>
      </c>
      <c r="AA1214" s="146" t="str">
        <f t="shared" si="249"/>
        <v>EX</v>
      </c>
      <c r="AB1214" s="146">
        <f t="shared" si="251"/>
        <v>0</v>
      </c>
      <c r="AC1214" t="str">
        <f t="shared" si="242"/>
        <v>EX</v>
      </c>
      <c r="AD1214" s="74">
        <f t="shared" si="243"/>
        <v>102</v>
      </c>
      <c r="AE1214" s="74">
        <f t="shared" si="248"/>
        <v>102</v>
      </c>
      <c r="AF1214">
        <v>1</v>
      </c>
      <c r="AG1214">
        <v>0</v>
      </c>
      <c r="AH1214" s="74">
        <v>0</v>
      </c>
      <c r="AJ1214" s="74">
        <f t="shared" si="244"/>
        <v>0</v>
      </c>
      <c r="AK1214" s="74">
        <f t="shared" si="250"/>
        <v>102</v>
      </c>
      <c r="AL1214" t="str">
        <f t="shared" si="245"/>
        <v>N</v>
      </c>
      <c r="AN1214" t="s">
        <v>80</v>
      </c>
      <c r="AO1214" t="s">
        <v>79</v>
      </c>
      <c r="AP1214" t="str">
        <f t="shared" si="246"/>
        <v>92</v>
      </c>
      <c r="AQ1214" s="145" t="s">
        <v>1826</v>
      </c>
      <c r="AR1214" t="str">
        <f t="shared" si="247"/>
        <v>1-Adjusted Base Budget</v>
      </c>
      <c r="AS1214" s="145" t="s">
        <v>1827</v>
      </c>
      <c r="AT1214" t="s">
        <v>213</v>
      </c>
      <c r="AV1214" t="str">
        <f t="shared" si="241"/>
        <v>VPPF</v>
      </c>
      <c r="AW1214" t="str">
        <f t="shared" si="240"/>
        <v>VP AND CHIEF FINANCIAL OFFICER</v>
      </c>
    </row>
    <row r="1215" spans="1:49">
      <c r="A1215" s="59">
        <v>2018</v>
      </c>
      <c r="B1215" t="s">
        <v>137</v>
      </c>
      <c r="C1215" t="s">
        <v>803</v>
      </c>
      <c r="D1215" t="s">
        <v>887</v>
      </c>
      <c r="E1215" t="s">
        <v>888</v>
      </c>
      <c r="F1215" t="s">
        <v>228</v>
      </c>
      <c r="H1215" t="s">
        <v>889</v>
      </c>
      <c r="I1215" s="170" t="s">
        <v>78</v>
      </c>
      <c r="J1215" t="s">
        <v>79</v>
      </c>
      <c r="K1215" t="s">
        <v>214</v>
      </c>
      <c r="L1215" t="s">
        <v>377</v>
      </c>
      <c r="M1215" t="s">
        <v>378</v>
      </c>
      <c r="N1215" t="s">
        <v>217</v>
      </c>
      <c r="O1215" t="s">
        <v>263</v>
      </c>
      <c r="P1215" t="s">
        <v>379</v>
      </c>
      <c r="Q1215" t="s">
        <v>379</v>
      </c>
      <c r="R1215" t="s">
        <v>380</v>
      </c>
      <c r="S1215" t="s">
        <v>264</v>
      </c>
      <c r="T1215" t="s">
        <v>265</v>
      </c>
      <c r="U1215" s="61" t="s">
        <v>266</v>
      </c>
      <c r="V1215" t="s">
        <v>249</v>
      </c>
      <c r="W1215" t="s">
        <v>263</v>
      </c>
      <c r="X1215" s="59">
        <v>2040</v>
      </c>
      <c r="Y1215" s="59">
        <v>2040</v>
      </c>
      <c r="AA1215" s="146" t="str">
        <f t="shared" si="249"/>
        <v>EX</v>
      </c>
      <c r="AB1215" s="146">
        <f t="shared" si="251"/>
        <v>0</v>
      </c>
      <c r="AC1215" t="str">
        <f t="shared" si="242"/>
        <v>EX</v>
      </c>
      <c r="AD1215" s="74">
        <f t="shared" si="243"/>
        <v>2040</v>
      </c>
      <c r="AE1215" s="74">
        <f t="shared" si="248"/>
        <v>2040</v>
      </c>
      <c r="AF1215">
        <v>1</v>
      </c>
      <c r="AG1215">
        <v>0</v>
      </c>
      <c r="AH1215" s="74">
        <v>0</v>
      </c>
      <c r="AJ1215" s="74">
        <f t="shared" si="244"/>
        <v>0</v>
      </c>
      <c r="AK1215" s="74">
        <f t="shared" si="250"/>
        <v>2040</v>
      </c>
      <c r="AL1215" t="str">
        <f t="shared" si="245"/>
        <v>N</v>
      </c>
      <c r="AN1215" t="s">
        <v>80</v>
      </c>
      <c r="AO1215" t="s">
        <v>79</v>
      </c>
      <c r="AP1215" t="str">
        <f t="shared" si="246"/>
        <v>92</v>
      </c>
      <c r="AQ1215" s="145" t="s">
        <v>1826</v>
      </c>
      <c r="AR1215" t="str">
        <f t="shared" si="247"/>
        <v>1-Adjusted Base Budget</v>
      </c>
      <c r="AS1215" s="145" t="s">
        <v>1827</v>
      </c>
      <c r="AT1215" t="s">
        <v>213</v>
      </c>
      <c r="AV1215" t="str">
        <f t="shared" si="241"/>
        <v>VPPF</v>
      </c>
      <c r="AW1215" t="str">
        <f t="shared" si="240"/>
        <v>VP AND CHIEF FINANCIAL OFFICER</v>
      </c>
    </row>
    <row r="1216" spans="1:49">
      <c r="A1216" s="59">
        <v>2018</v>
      </c>
      <c r="B1216" t="s">
        <v>137</v>
      </c>
      <c r="C1216" t="s">
        <v>803</v>
      </c>
      <c r="D1216" t="s">
        <v>887</v>
      </c>
      <c r="E1216" t="s">
        <v>890</v>
      </c>
      <c r="F1216" t="s">
        <v>228</v>
      </c>
      <c r="H1216" t="s">
        <v>891</v>
      </c>
      <c r="I1216" s="170" t="s">
        <v>78</v>
      </c>
      <c r="J1216" t="s">
        <v>79</v>
      </c>
      <c r="K1216" t="s">
        <v>214</v>
      </c>
      <c r="L1216" t="s">
        <v>497</v>
      </c>
      <c r="M1216" t="s">
        <v>498</v>
      </c>
      <c r="N1216" t="s">
        <v>217</v>
      </c>
      <c r="O1216" t="s">
        <v>263</v>
      </c>
      <c r="P1216" t="s">
        <v>362</v>
      </c>
      <c r="Q1216" t="s">
        <v>363</v>
      </c>
      <c r="R1216" t="s">
        <v>364</v>
      </c>
      <c r="S1216" t="s">
        <v>264</v>
      </c>
      <c r="T1216" t="s">
        <v>265</v>
      </c>
      <c r="U1216" s="61" t="s">
        <v>266</v>
      </c>
      <c r="V1216" t="s">
        <v>249</v>
      </c>
      <c r="W1216" t="s">
        <v>263</v>
      </c>
      <c r="X1216" s="59">
        <v>82</v>
      </c>
      <c r="Y1216" s="59">
        <v>82</v>
      </c>
      <c r="AA1216" s="146" t="str">
        <f t="shared" si="249"/>
        <v>EX</v>
      </c>
      <c r="AB1216" s="146">
        <f t="shared" si="251"/>
        <v>0</v>
      </c>
      <c r="AC1216" t="str">
        <f t="shared" si="242"/>
        <v>EX</v>
      </c>
      <c r="AD1216" s="74">
        <f t="shared" si="243"/>
        <v>82</v>
      </c>
      <c r="AE1216" s="74">
        <f t="shared" si="248"/>
        <v>82</v>
      </c>
      <c r="AF1216">
        <v>1</v>
      </c>
      <c r="AG1216">
        <v>0</v>
      </c>
      <c r="AH1216" s="74">
        <v>0</v>
      </c>
      <c r="AJ1216" s="74">
        <f t="shared" si="244"/>
        <v>0</v>
      </c>
      <c r="AK1216" s="74">
        <f t="shared" si="250"/>
        <v>82</v>
      </c>
      <c r="AL1216" t="str">
        <f t="shared" si="245"/>
        <v>N</v>
      </c>
      <c r="AN1216" t="s">
        <v>80</v>
      </c>
      <c r="AO1216" t="s">
        <v>79</v>
      </c>
      <c r="AP1216" t="str">
        <f t="shared" si="246"/>
        <v>92</v>
      </c>
      <c r="AQ1216" s="145" t="s">
        <v>1826</v>
      </c>
      <c r="AR1216" t="str">
        <f t="shared" si="247"/>
        <v>1-Adjusted Base Budget</v>
      </c>
      <c r="AS1216" s="145" t="s">
        <v>1827</v>
      </c>
      <c r="AT1216" t="s">
        <v>213</v>
      </c>
      <c r="AV1216" t="str">
        <f t="shared" si="241"/>
        <v>VPPF</v>
      </c>
      <c r="AW1216" t="str">
        <f t="shared" si="240"/>
        <v>VP AND CHIEF FINANCIAL OFFICER</v>
      </c>
    </row>
    <row r="1217" spans="1:49">
      <c r="A1217" s="59">
        <v>2018</v>
      </c>
      <c r="B1217" t="s">
        <v>137</v>
      </c>
      <c r="C1217" t="s">
        <v>803</v>
      </c>
      <c r="D1217" t="s">
        <v>887</v>
      </c>
      <c r="E1217" t="s">
        <v>892</v>
      </c>
      <c r="F1217" t="s">
        <v>228</v>
      </c>
      <c r="H1217" t="s">
        <v>893</v>
      </c>
      <c r="I1217" s="170" t="s">
        <v>78</v>
      </c>
      <c r="J1217" t="s">
        <v>79</v>
      </c>
      <c r="K1217" t="s">
        <v>214</v>
      </c>
      <c r="L1217" t="s">
        <v>497</v>
      </c>
      <c r="M1217" t="s">
        <v>498</v>
      </c>
      <c r="N1217" t="s">
        <v>217</v>
      </c>
      <c r="O1217" t="s">
        <v>263</v>
      </c>
      <c r="P1217" t="s">
        <v>362</v>
      </c>
      <c r="Q1217" t="s">
        <v>363</v>
      </c>
      <c r="R1217" t="s">
        <v>364</v>
      </c>
      <c r="S1217" t="s">
        <v>264</v>
      </c>
      <c r="T1217" t="s">
        <v>265</v>
      </c>
      <c r="U1217" s="61" t="s">
        <v>266</v>
      </c>
      <c r="V1217" t="s">
        <v>249</v>
      </c>
      <c r="W1217" t="s">
        <v>263</v>
      </c>
      <c r="X1217" s="59">
        <v>204</v>
      </c>
      <c r="Y1217" s="59">
        <v>204</v>
      </c>
      <c r="AA1217" s="146" t="str">
        <f t="shared" si="249"/>
        <v>EX</v>
      </c>
      <c r="AB1217" s="146">
        <f t="shared" si="251"/>
        <v>0</v>
      </c>
      <c r="AC1217" t="str">
        <f t="shared" si="242"/>
        <v>EX</v>
      </c>
      <c r="AD1217" s="74">
        <f t="shared" si="243"/>
        <v>204</v>
      </c>
      <c r="AE1217" s="74">
        <f t="shared" si="248"/>
        <v>204</v>
      </c>
      <c r="AF1217">
        <v>1</v>
      </c>
      <c r="AG1217">
        <v>0</v>
      </c>
      <c r="AH1217" s="74">
        <v>0</v>
      </c>
      <c r="AJ1217" s="74">
        <f t="shared" si="244"/>
        <v>0</v>
      </c>
      <c r="AK1217" s="74">
        <f t="shared" si="250"/>
        <v>204</v>
      </c>
      <c r="AL1217" t="str">
        <f t="shared" si="245"/>
        <v>N</v>
      </c>
      <c r="AN1217" t="s">
        <v>80</v>
      </c>
      <c r="AO1217" t="s">
        <v>79</v>
      </c>
      <c r="AP1217" t="str">
        <f t="shared" si="246"/>
        <v>92</v>
      </c>
      <c r="AQ1217" s="145" t="s">
        <v>1826</v>
      </c>
      <c r="AR1217" t="str">
        <f t="shared" si="247"/>
        <v>1-Adjusted Base Budget</v>
      </c>
      <c r="AS1217" s="145" t="s">
        <v>1827</v>
      </c>
      <c r="AT1217" t="s">
        <v>213</v>
      </c>
      <c r="AV1217" t="str">
        <f t="shared" si="241"/>
        <v>VPPF</v>
      </c>
      <c r="AW1217" t="str">
        <f t="shared" si="240"/>
        <v>VP AND CHIEF FINANCIAL OFFICER</v>
      </c>
    </row>
    <row r="1218" spans="1:49">
      <c r="A1218" s="59">
        <v>2018</v>
      </c>
      <c r="B1218" t="s">
        <v>137</v>
      </c>
      <c r="C1218" t="s">
        <v>803</v>
      </c>
      <c r="D1218" t="s">
        <v>887</v>
      </c>
      <c r="E1218" t="s">
        <v>888</v>
      </c>
      <c r="F1218" t="s">
        <v>228</v>
      </c>
      <c r="H1218" t="s">
        <v>889</v>
      </c>
      <c r="I1218" s="170" t="s">
        <v>78</v>
      </c>
      <c r="J1218" t="s">
        <v>79</v>
      </c>
      <c r="K1218" t="s">
        <v>214</v>
      </c>
      <c r="L1218" t="s">
        <v>497</v>
      </c>
      <c r="M1218" t="s">
        <v>498</v>
      </c>
      <c r="N1218" t="s">
        <v>217</v>
      </c>
      <c r="O1218" t="s">
        <v>263</v>
      </c>
      <c r="P1218" t="s">
        <v>362</v>
      </c>
      <c r="Q1218" t="s">
        <v>363</v>
      </c>
      <c r="R1218" t="s">
        <v>364</v>
      </c>
      <c r="S1218" t="s">
        <v>264</v>
      </c>
      <c r="T1218" t="s">
        <v>265</v>
      </c>
      <c r="U1218" s="61" t="s">
        <v>266</v>
      </c>
      <c r="V1218" t="s">
        <v>249</v>
      </c>
      <c r="W1218" t="s">
        <v>263</v>
      </c>
      <c r="X1218" s="59">
        <v>1530</v>
      </c>
      <c r="Y1218" s="59">
        <v>1530</v>
      </c>
      <c r="AA1218" s="146" t="str">
        <f t="shared" si="249"/>
        <v>EX</v>
      </c>
      <c r="AB1218" s="146">
        <f t="shared" si="251"/>
        <v>0</v>
      </c>
      <c r="AC1218" t="str">
        <f t="shared" si="242"/>
        <v>EX</v>
      </c>
      <c r="AD1218" s="74">
        <f t="shared" si="243"/>
        <v>1530</v>
      </c>
      <c r="AE1218" s="74">
        <f t="shared" si="248"/>
        <v>1530</v>
      </c>
      <c r="AF1218">
        <v>1</v>
      </c>
      <c r="AG1218">
        <v>0</v>
      </c>
      <c r="AH1218" s="74">
        <v>0</v>
      </c>
      <c r="AJ1218" s="74">
        <f t="shared" si="244"/>
        <v>0</v>
      </c>
      <c r="AK1218" s="74">
        <f t="shared" si="250"/>
        <v>1530</v>
      </c>
      <c r="AL1218" t="str">
        <f t="shared" si="245"/>
        <v>N</v>
      </c>
      <c r="AN1218" t="s">
        <v>80</v>
      </c>
      <c r="AO1218" t="s">
        <v>79</v>
      </c>
      <c r="AP1218" t="str">
        <f t="shared" si="246"/>
        <v>92</v>
      </c>
      <c r="AQ1218" s="145" t="s">
        <v>1826</v>
      </c>
      <c r="AR1218" t="str">
        <f t="shared" si="247"/>
        <v>1-Adjusted Base Budget</v>
      </c>
      <c r="AS1218" s="145" t="s">
        <v>1827</v>
      </c>
      <c r="AT1218" t="s">
        <v>213</v>
      </c>
      <c r="AV1218" t="str">
        <f t="shared" si="241"/>
        <v>VPPF</v>
      </c>
      <c r="AW1218" t="str">
        <f t="shared" si="240"/>
        <v>VP AND CHIEF FINANCIAL OFFICER</v>
      </c>
    </row>
    <row r="1219" spans="1:49">
      <c r="A1219" s="59">
        <v>2018</v>
      </c>
      <c r="B1219" t="s">
        <v>137</v>
      </c>
      <c r="C1219" t="s">
        <v>803</v>
      </c>
      <c r="D1219" t="s">
        <v>887</v>
      </c>
      <c r="E1219" t="s">
        <v>888</v>
      </c>
      <c r="F1219" t="s">
        <v>228</v>
      </c>
      <c r="H1219" t="s">
        <v>889</v>
      </c>
      <c r="I1219" s="170" t="s">
        <v>78</v>
      </c>
      <c r="J1219" t="s">
        <v>79</v>
      </c>
      <c r="K1219" t="s">
        <v>214</v>
      </c>
      <c r="L1219" t="s">
        <v>381</v>
      </c>
      <c r="M1219" t="s">
        <v>382</v>
      </c>
      <c r="N1219" t="s">
        <v>217</v>
      </c>
      <c r="O1219" t="s">
        <v>263</v>
      </c>
      <c r="P1219" t="s">
        <v>362</v>
      </c>
      <c r="Q1219" t="s">
        <v>363</v>
      </c>
      <c r="R1219" t="s">
        <v>364</v>
      </c>
      <c r="S1219" t="s">
        <v>264</v>
      </c>
      <c r="T1219" t="s">
        <v>265</v>
      </c>
      <c r="U1219" s="61" t="s">
        <v>266</v>
      </c>
      <c r="V1219" t="s">
        <v>249</v>
      </c>
      <c r="W1219" t="s">
        <v>263</v>
      </c>
      <c r="X1219" s="59">
        <v>510</v>
      </c>
      <c r="Y1219" s="59">
        <v>510</v>
      </c>
      <c r="AA1219" s="146" t="str">
        <f t="shared" si="249"/>
        <v>EX</v>
      </c>
      <c r="AB1219" s="146">
        <f t="shared" si="251"/>
        <v>0</v>
      </c>
      <c r="AC1219" t="str">
        <f t="shared" si="242"/>
        <v>EX</v>
      </c>
      <c r="AD1219" s="74">
        <f t="shared" si="243"/>
        <v>510</v>
      </c>
      <c r="AE1219" s="74">
        <f t="shared" si="248"/>
        <v>510</v>
      </c>
      <c r="AF1219">
        <v>1</v>
      </c>
      <c r="AG1219">
        <v>0</v>
      </c>
      <c r="AH1219" s="74">
        <v>0</v>
      </c>
      <c r="AJ1219" s="74">
        <f t="shared" si="244"/>
        <v>0</v>
      </c>
      <c r="AK1219" s="74">
        <f t="shared" si="250"/>
        <v>510</v>
      </c>
      <c r="AL1219" t="str">
        <f t="shared" si="245"/>
        <v>N</v>
      </c>
      <c r="AN1219" t="s">
        <v>80</v>
      </c>
      <c r="AO1219" t="s">
        <v>79</v>
      </c>
      <c r="AP1219" t="str">
        <f t="shared" si="246"/>
        <v>92</v>
      </c>
      <c r="AQ1219" s="145" t="s">
        <v>1826</v>
      </c>
      <c r="AR1219" t="str">
        <f t="shared" si="247"/>
        <v>1-Adjusted Base Budget</v>
      </c>
      <c r="AS1219" s="145" t="s">
        <v>1827</v>
      </c>
      <c r="AT1219" t="s">
        <v>213</v>
      </c>
      <c r="AV1219" t="str">
        <f t="shared" si="241"/>
        <v>VPPF</v>
      </c>
      <c r="AW1219" t="str">
        <f t="shared" si="240"/>
        <v>VP AND CHIEF FINANCIAL OFFICER</v>
      </c>
    </row>
    <row r="1220" spans="1:49">
      <c r="A1220" s="59">
        <v>2018</v>
      </c>
      <c r="B1220" t="s">
        <v>137</v>
      </c>
      <c r="C1220" t="s">
        <v>803</v>
      </c>
      <c r="D1220" t="s">
        <v>887</v>
      </c>
      <c r="E1220" t="s">
        <v>888</v>
      </c>
      <c r="F1220" t="s">
        <v>228</v>
      </c>
      <c r="H1220" t="s">
        <v>889</v>
      </c>
      <c r="I1220" s="170" t="s">
        <v>78</v>
      </c>
      <c r="J1220" t="s">
        <v>79</v>
      </c>
      <c r="K1220" t="s">
        <v>214</v>
      </c>
      <c r="L1220" t="s">
        <v>501</v>
      </c>
      <c r="M1220" t="s">
        <v>502</v>
      </c>
      <c r="N1220" t="s">
        <v>217</v>
      </c>
      <c r="O1220" t="s">
        <v>263</v>
      </c>
      <c r="P1220" t="s">
        <v>379</v>
      </c>
      <c r="Q1220" t="s">
        <v>379</v>
      </c>
      <c r="R1220" t="s">
        <v>380</v>
      </c>
      <c r="S1220" t="s">
        <v>264</v>
      </c>
      <c r="T1220" t="s">
        <v>265</v>
      </c>
      <c r="U1220" s="61" t="s">
        <v>266</v>
      </c>
      <c r="V1220" t="s">
        <v>249</v>
      </c>
      <c r="W1220" t="s">
        <v>263</v>
      </c>
      <c r="X1220" s="59">
        <v>102</v>
      </c>
      <c r="Y1220" s="59">
        <v>102</v>
      </c>
      <c r="AA1220" s="146" t="str">
        <f t="shared" si="249"/>
        <v>EX</v>
      </c>
      <c r="AB1220" s="146">
        <f t="shared" si="251"/>
        <v>0</v>
      </c>
      <c r="AC1220" t="str">
        <f t="shared" si="242"/>
        <v>EX</v>
      </c>
      <c r="AD1220" s="74">
        <f t="shared" si="243"/>
        <v>102</v>
      </c>
      <c r="AE1220" s="74">
        <f t="shared" si="248"/>
        <v>102</v>
      </c>
      <c r="AF1220">
        <v>1</v>
      </c>
      <c r="AG1220">
        <v>0</v>
      </c>
      <c r="AH1220" s="74">
        <v>0</v>
      </c>
      <c r="AJ1220" s="74">
        <f t="shared" si="244"/>
        <v>0</v>
      </c>
      <c r="AK1220" s="74">
        <f t="shared" si="250"/>
        <v>102</v>
      </c>
      <c r="AL1220" t="str">
        <f t="shared" si="245"/>
        <v>N</v>
      </c>
      <c r="AN1220" t="s">
        <v>80</v>
      </c>
      <c r="AO1220" t="s">
        <v>79</v>
      </c>
      <c r="AP1220" t="str">
        <f t="shared" si="246"/>
        <v>92</v>
      </c>
      <c r="AQ1220" s="145" t="s">
        <v>1826</v>
      </c>
      <c r="AR1220" t="str">
        <f t="shared" si="247"/>
        <v>1-Adjusted Base Budget</v>
      </c>
      <c r="AS1220" s="145" t="s">
        <v>1827</v>
      </c>
      <c r="AT1220" t="s">
        <v>213</v>
      </c>
      <c r="AV1220" t="str">
        <f t="shared" si="241"/>
        <v>VPPF</v>
      </c>
      <c r="AW1220" t="str">
        <f t="shared" si="240"/>
        <v>VP AND CHIEF FINANCIAL OFFICER</v>
      </c>
    </row>
    <row r="1221" spans="1:49">
      <c r="A1221" s="59">
        <v>2018</v>
      </c>
      <c r="B1221" t="s">
        <v>137</v>
      </c>
      <c r="C1221" t="s">
        <v>803</v>
      </c>
      <c r="D1221" t="s">
        <v>887</v>
      </c>
      <c r="E1221" t="s">
        <v>892</v>
      </c>
      <c r="F1221" t="s">
        <v>228</v>
      </c>
      <c r="H1221" t="s">
        <v>893</v>
      </c>
      <c r="I1221" s="170" t="s">
        <v>78</v>
      </c>
      <c r="J1221" t="s">
        <v>79</v>
      </c>
      <c r="K1221" t="s">
        <v>214</v>
      </c>
      <c r="L1221" t="s">
        <v>743</v>
      </c>
      <c r="M1221" t="s">
        <v>744</v>
      </c>
      <c r="N1221" t="s">
        <v>217</v>
      </c>
      <c r="O1221" t="s">
        <v>263</v>
      </c>
      <c r="P1221" t="s">
        <v>517</v>
      </c>
      <c r="Q1221" t="s">
        <v>518</v>
      </c>
      <c r="R1221" t="s">
        <v>519</v>
      </c>
      <c r="S1221" t="s">
        <v>264</v>
      </c>
      <c r="T1221" t="s">
        <v>265</v>
      </c>
      <c r="U1221" s="61" t="s">
        <v>266</v>
      </c>
      <c r="V1221" t="s">
        <v>249</v>
      </c>
      <c r="W1221" t="s">
        <v>263</v>
      </c>
      <c r="X1221" s="59">
        <v>10200</v>
      </c>
      <c r="Y1221" s="59">
        <v>10200</v>
      </c>
      <c r="AA1221" s="146" t="str">
        <f t="shared" si="249"/>
        <v>EX</v>
      </c>
      <c r="AB1221" s="146">
        <f t="shared" si="251"/>
        <v>0</v>
      </c>
      <c r="AC1221" t="str">
        <f t="shared" si="242"/>
        <v>EX</v>
      </c>
      <c r="AD1221" s="74">
        <f t="shared" si="243"/>
        <v>10200</v>
      </c>
      <c r="AE1221" s="74">
        <f t="shared" si="248"/>
        <v>10200</v>
      </c>
      <c r="AF1221">
        <v>1</v>
      </c>
      <c r="AG1221">
        <v>0</v>
      </c>
      <c r="AH1221" s="74">
        <v>0</v>
      </c>
      <c r="AJ1221" s="74">
        <f t="shared" si="244"/>
        <v>0</v>
      </c>
      <c r="AK1221" s="74">
        <f t="shared" si="250"/>
        <v>10200</v>
      </c>
      <c r="AL1221" t="str">
        <f t="shared" si="245"/>
        <v>N</v>
      </c>
      <c r="AN1221" t="s">
        <v>80</v>
      </c>
      <c r="AO1221" t="s">
        <v>79</v>
      </c>
      <c r="AP1221" t="str">
        <f t="shared" si="246"/>
        <v>92</v>
      </c>
      <c r="AQ1221" s="145" t="s">
        <v>1826</v>
      </c>
      <c r="AR1221" t="str">
        <f t="shared" si="247"/>
        <v>1-Adjusted Base Budget</v>
      </c>
      <c r="AS1221" s="145" t="s">
        <v>1827</v>
      </c>
      <c r="AT1221" t="s">
        <v>213</v>
      </c>
      <c r="AV1221" t="str">
        <f t="shared" si="241"/>
        <v>VPPF</v>
      </c>
      <c r="AW1221" t="str">
        <f t="shared" si="240"/>
        <v>VP AND CHIEF FINANCIAL OFFICER</v>
      </c>
    </row>
    <row r="1222" spans="1:49">
      <c r="A1222" s="59">
        <v>2018</v>
      </c>
      <c r="B1222" t="s">
        <v>137</v>
      </c>
      <c r="C1222" t="s">
        <v>803</v>
      </c>
      <c r="D1222" t="s">
        <v>887</v>
      </c>
      <c r="E1222" t="s">
        <v>888</v>
      </c>
      <c r="F1222" t="s">
        <v>228</v>
      </c>
      <c r="H1222" t="s">
        <v>889</v>
      </c>
      <c r="I1222" s="170" t="s">
        <v>78</v>
      </c>
      <c r="J1222" t="s">
        <v>79</v>
      </c>
      <c r="K1222" t="s">
        <v>214</v>
      </c>
      <c r="L1222" t="s">
        <v>385</v>
      </c>
      <c r="M1222" t="s">
        <v>386</v>
      </c>
      <c r="N1222" t="s">
        <v>217</v>
      </c>
      <c r="O1222" t="s">
        <v>263</v>
      </c>
      <c r="P1222" t="s">
        <v>387</v>
      </c>
      <c r="Q1222" t="s">
        <v>386</v>
      </c>
      <c r="R1222" t="s">
        <v>388</v>
      </c>
      <c r="S1222" t="s">
        <v>264</v>
      </c>
      <c r="T1222" t="s">
        <v>265</v>
      </c>
      <c r="U1222" s="61" t="s">
        <v>266</v>
      </c>
      <c r="V1222" t="s">
        <v>249</v>
      </c>
      <c r="W1222" t="s">
        <v>263</v>
      </c>
      <c r="X1222" s="59">
        <v>510</v>
      </c>
      <c r="Y1222" s="59">
        <v>510</v>
      </c>
      <c r="AA1222" s="146" t="str">
        <f t="shared" si="249"/>
        <v>EX</v>
      </c>
      <c r="AB1222" s="146">
        <f t="shared" si="251"/>
        <v>0</v>
      </c>
      <c r="AC1222" t="str">
        <f t="shared" si="242"/>
        <v>EX</v>
      </c>
      <c r="AD1222" s="74">
        <f t="shared" si="243"/>
        <v>510</v>
      </c>
      <c r="AE1222" s="74">
        <f t="shared" si="248"/>
        <v>510</v>
      </c>
      <c r="AF1222">
        <v>1</v>
      </c>
      <c r="AG1222">
        <v>0</v>
      </c>
      <c r="AH1222" s="74">
        <v>0</v>
      </c>
      <c r="AJ1222" s="74">
        <f t="shared" si="244"/>
        <v>0</v>
      </c>
      <c r="AK1222" s="74">
        <f t="shared" si="250"/>
        <v>510</v>
      </c>
      <c r="AL1222" t="str">
        <f t="shared" si="245"/>
        <v>N</v>
      </c>
      <c r="AN1222" t="s">
        <v>80</v>
      </c>
      <c r="AO1222" t="s">
        <v>79</v>
      </c>
      <c r="AP1222" t="str">
        <f t="shared" si="246"/>
        <v>92</v>
      </c>
      <c r="AQ1222" s="145" t="s">
        <v>1826</v>
      </c>
      <c r="AR1222" t="str">
        <f t="shared" si="247"/>
        <v>1-Adjusted Base Budget</v>
      </c>
      <c r="AS1222" s="145" t="s">
        <v>1827</v>
      </c>
      <c r="AT1222" t="s">
        <v>213</v>
      </c>
      <c r="AV1222" t="str">
        <f t="shared" si="241"/>
        <v>VPPF</v>
      </c>
      <c r="AW1222" t="str">
        <f t="shared" ref="AW1222:AW1285" si="252" xml:space="preserve"> IF(AND($AN1222="UAVP",$Z1222="OE"),$AO1222 &amp; "-ONLINE EDUCATION",IF(AND($AN1222="VPIT",OR($Z1222="SS",$Z1222="IT")),$AO1222 &amp; "-SHARED SERVICES",$AO1222))</f>
        <v>VP AND CHIEF FINANCIAL OFFICER</v>
      </c>
    </row>
    <row r="1223" spans="1:49">
      <c r="A1223" s="59">
        <v>2018</v>
      </c>
      <c r="B1223" t="s">
        <v>137</v>
      </c>
      <c r="C1223" t="s">
        <v>803</v>
      </c>
      <c r="D1223" t="s">
        <v>887</v>
      </c>
      <c r="E1223" t="s">
        <v>892</v>
      </c>
      <c r="F1223" t="s">
        <v>228</v>
      </c>
      <c r="H1223" t="s">
        <v>893</v>
      </c>
      <c r="I1223" s="170" t="s">
        <v>78</v>
      </c>
      <c r="J1223" t="s">
        <v>79</v>
      </c>
      <c r="K1223" t="s">
        <v>214</v>
      </c>
      <c r="L1223" t="s">
        <v>745</v>
      </c>
      <c r="M1223" t="s">
        <v>746</v>
      </c>
      <c r="N1223" t="s">
        <v>217</v>
      </c>
      <c r="O1223" t="s">
        <v>263</v>
      </c>
      <c r="P1223" t="s">
        <v>387</v>
      </c>
      <c r="Q1223" t="s">
        <v>386</v>
      </c>
      <c r="R1223" t="s">
        <v>388</v>
      </c>
      <c r="S1223" t="s">
        <v>264</v>
      </c>
      <c r="T1223" t="s">
        <v>265</v>
      </c>
      <c r="U1223" s="61" t="s">
        <v>266</v>
      </c>
      <c r="V1223" t="s">
        <v>249</v>
      </c>
      <c r="W1223" t="s">
        <v>263</v>
      </c>
      <c r="X1223" s="59">
        <v>25500</v>
      </c>
      <c r="Y1223" s="59">
        <v>25500</v>
      </c>
      <c r="AA1223" s="146" t="str">
        <f t="shared" si="249"/>
        <v>EX</v>
      </c>
      <c r="AB1223" s="146">
        <f t="shared" si="251"/>
        <v>0</v>
      </c>
      <c r="AC1223" t="str">
        <f t="shared" si="242"/>
        <v>EX</v>
      </c>
      <c r="AD1223" s="74">
        <f t="shared" si="243"/>
        <v>25500</v>
      </c>
      <c r="AE1223" s="74">
        <f t="shared" si="248"/>
        <v>25500</v>
      </c>
      <c r="AF1223">
        <v>1</v>
      </c>
      <c r="AG1223">
        <v>0</v>
      </c>
      <c r="AH1223" s="74">
        <v>0</v>
      </c>
      <c r="AJ1223" s="74">
        <f t="shared" si="244"/>
        <v>0</v>
      </c>
      <c r="AK1223" s="74">
        <f t="shared" si="250"/>
        <v>25500</v>
      </c>
      <c r="AL1223" t="str">
        <f t="shared" si="245"/>
        <v>N</v>
      </c>
      <c r="AN1223" t="s">
        <v>80</v>
      </c>
      <c r="AO1223" t="s">
        <v>79</v>
      </c>
      <c r="AP1223" t="str">
        <f t="shared" si="246"/>
        <v>92</v>
      </c>
      <c r="AQ1223" s="145" t="s">
        <v>1826</v>
      </c>
      <c r="AR1223" t="str">
        <f t="shared" si="247"/>
        <v>1-Adjusted Base Budget</v>
      </c>
      <c r="AS1223" s="145" t="s">
        <v>1827</v>
      </c>
      <c r="AT1223" t="s">
        <v>213</v>
      </c>
      <c r="AV1223" t="str">
        <f t="shared" si="241"/>
        <v>VPPF</v>
      </c>
      <c r="AW1223" t="str">
        <f t="shared" si="252"/>
        <v>VP AND CHIEF FINANCIAL OFFICER</v>
      </c>
    </row>
    <row r="1224" spans="1:49">
      <c r="A1224" s="59">
        <v>2018</v>
      </c>
      <c r="B1224" t="s">
        <v>137</v>
      </c>
      <c r="C1224" t="s">
        <v>803</v>
      </c>
      <c r="D1224" t="s">
        <v>887</v>
      </c>
      <c r="E1224" t="s">
        <v>890</v>
      </c>
      <c r="F1224" t="s">
        <v>228</v>
      </c>
      <c r="H1224" t="s">
        <v>891</v>
      </c>
      <c r="I1224" s="170" t="s">
        <v>78</v>
      </c>
      <c r="J1224" t="s">
        <v>79</v>
      </c>
      <c r="K1224" t="s">
        <v>214</v>
      </c>
      <c r="L1224" t="s">
        <v>525</v>
      </c>
      <c r="M1224" t="s">
        <v>526</v>
      </c>
      <c r="N1224" t="s">
        <v>217</v>
      </c>
      <c r="O1224" t="s">
        <v>263</v>
      </c>
      <c r="P1224" t="s">
        <v>379</v>
      </c>
      <c r="Q1224" t="s">
        <v>379</v>
      </c>
      <c r="R1224" t="s">
        <v>380</v>
      </c>
      <c r="S1224" t="s">
        <v>264</v>
      </c>
      <c r="T1224" t="s">
        <v>265</v>
      </c>
      <c r="U1224" s="61" t="s">
        <v>266</v>
      </c>
      <c r="V1224" t="s">
        <v>249</v>
      </c>
      <c r="W1224" t="s">
        <v>263</v>
      </c>
      <c r="X1224" s="59">
        <v>1242</v>
      </c>
      <c r="Y1224" s="59">
        <v>1242</v>
      </c>
      <c r="AA1224" s="146" t="str">
        <f t="shared" si="249"/>
        <v>EX</v>
      </c>
      <c r="AB1224" s="146">
        <f t="shared" si="251"/>
        <v>0</v>
      </c>
      <c r="AC1224" t="str">
        <f t="shared" si="242"/>
        <v>EX</v>
      </c>
      <c r="AD1224" s="74">
        <f t="shared" si="243"/>
        <v>1242</v>
      </c>
      <c r="AE1224" s="74">
        <f t="shared" si="248"/>
        <v>1242</v>
      </c>
      <c r="AF1224">
        <v>1</v>
      </c>
      <c r="AG1224">
        <v>0</v>
      </c>
      <c r="AH1224" s="74">
        <v>0</v>
      </c>
      <c r="AJ1224" s="74">
        <f t="shared" si="244"/>
        <v>0</v>
      </c>
      <c r="AK1224" s="74">
        <f t="shared" si="250"/>
        <v>1242</v>
      </c>
      <c r="AL1224" t="str">
        <f t="shared" si="245"/>
        <v>N</v>
      </c>
      <c r="AN1224" t="s">
        <v>80</v>
      </c>
      <c r="AO1224" t="s">
        <v>79</v>
      </c>
      <c r="AP1224" t="str">
        <f t="shared" si="246"/>
        <v>92</v>
      </c>
      <c r="AQ1224" s="145" t="s">
        <v>1826</v>
      </c>
      <c r="AR1224" t="str">
        <f t="shared" si="247"/>
        <v>1-Adjusted Base Budget</v>
      </c>
      <c r="AS1224" s="145" t="s">
        <v>1827</v>
      </c>
      <c r="AT1224" t="s">
        <v>213</v>
      </c>
      <c r="AV1224" t="str">
        <f t="shared" si="241"/>
        <v>VPPF</v>
      </c>
      <c r="AW1224" t="str">
        <f t="shared" si="252"/>
        <v>VP AND CHIEF FINANCIAL OFFICER</v>
      </c>
    </row>
    <row r="1225" spans="1:49">
      <c r="A1225" s="59">
        <v>2018</v>
      </c>
      <c r="B1225" t="s">
        <v>137</v>
      </c>
      <c r="C1225" t="s">
        <v>803</v>
      </c>
      <c r="D1225" t="s">
        <v>887</v>
      </c>
      <c r="E1225" t="s">
        <v>892</v>
      </c>
      <c r="F1225" t="s">
        <v>228</v>
      </c>
      <c r="H1225" t="s">
        <v>893</v>
      </c>
      <c r="I1225" s="170" t="s">
        <v>78</v>
      </c>
      <c r="J1225" t="s">
        <v>79</v>
      </c>
      <c r="K1225" t="s">
        <v>214</v>
      </c>
      <c r="L1225" t="s">
        <v>525</v>
      </c>
      <c r="M1225" t="s">
        <v>526</v>
      </c>
      <c r="N1225" t="s">
        <v>217</v>
      </c>
      <c r="O1225" t="s">
        <v>263</v>
      </c>
      <c r="P1225" t="s">
        <v>379</v>
      </c>
      <c r="Q1225" t="s">
        <v>379</v>
      </c>
      <c r="R1225" t="s">
        <v>380</v>
      </c>
      <c r="S1225" t="s">
        <v>264</v>
      </c>
      <c r="T1225" t="s">
        <v>265</v>
      </c>
      <c r="U1225" s="61" t="s">
        <v>266</v>
      </c>
      <c r="V1225" t="s">
        <v>249</v>
      </c>
      <c r="W1225" t="s">
        <v>263</v>
      </c>
      <c r="X1225" s="59">
        <v>600</v>
      </c>
      <c r="Y1225" s="59">
        <v>600</v>
      </c>
      <c r="AA1225" s="146" t="str">
        <f t="shared" si="249"/>
        <v>EX</v>
      </c>
      <c r="AB1225" s="146">
        <f t="shared" si="251"/>
        <v>0</v>
      </c>
      <c r="AC1225" t="str">
        <f t="shared" si="242"/>
        <v>EX</v>
      </c>
      <c r="AD1225" s="74">
        <f t="shared" si="243"/>
        <v>600</v>
      </c>
      <c r="AE1225" s="74">
        <f t="shared" si="248"/>
        <v>600</v>
      </c>
      <c r="AF1225">
        <v>1</v>
      </c>
      <c r="AG1225">
        <v>0</v>
      </c>
      <c r="AH1225" s="74">
        <v>0</v>
      </c>
      <c r="AJ1225" s="74">
        <f t="shared" si="244"/>
        <v>0</v>
      </c>
      <c r="AK1225" s="74">
        <f t="shared" si="250"/>
        <v>600</v>
      </c>
      <c r="AL1225" t="str">
        <f t="shared" si="245"/>
        <v>N</v>
      </c>
      <c r="AN1225" t="s">
        <v>80</v>
      </c>
      <c r="AO1225" t="s">
        <v>79</v>
      </c>
      <c r="AP1225" t="str">
        <f t="shared" si="246"/>
        <v>92</v>
      </c>
      <c r="AQ1225" s="145" t="s">
        <v>1826</v>
      </c>
      <c r="AR1225" t="str">
        <f t="shared" si="247"/>
        <v>1-Adjusted Base Budget</v>
      </c>
      <c r="AS1225" s="145" t="s">
        <v>1827</v>
      </c>
      <c r="AT1225" t="s">
        <v>213</v>
      </c>
      <c r="AV1225" t="str">
        <f t="shared" si="241"/>
        <v>VPPF</v>
      </c>
      <c r="AW1225" t="str">
        <f t="shared" si="252"/>
        <v>VP AND CHIEF FINANCIAL OFFICER</v>
      </c>
    </row>
    <row r="1226" spans="1:49">
      <c r="A1226" s="59">
        <v>2018</v>
      </c>
      <c r="B1226" t="s">
        <v>137</v>
      </c>
      <c r="C1226" t="s">
        <v>803</v>
      </c>
      <c r="D1226" t="s">
        <v>887</v>
      </c>
      <c r="E1226" t="s">
        <v>888</v>
      </c>
      <c r="F1226" t="s">
        <v>228</v>
      </c>
      <c r="H1226" t="s">
        <v>889</v>
      </c>
      <c r="I1226" s="170" t="s">
        <v>78</v>
      </c>
      <c r="J1226" t="s">
        <v>79</v>
      </c>
      <c r="K1226" t="s">
        <v>214</v>
      </c>
      <c r="L1226" t="s">
        <v>525</v>
      </c>
      <c r="M1226" t="s">
        <v>526</v>
      </c>
      <c r="N1226" t="s">
        <v>217</v>
      </c>
      <c r="O1226" t="s">
        <v>263</v>
      </c>
      <c r="P1226" t="s">
        <v>379</v>
      </c>
      <c r="Q1226" t="s">
        <v>379</v>
      </c>
      <c r="R1226" t="s">
        <v>380</v>
      </c>
      <c r="S1226" t="s">
        <v>264</v>
      </c>
      <c r="T1226" t="s">
        <v>265</v>
      </c>
      <c r="U1226" s="61" t="s">
        <v>266</v>
      </c>
      <c r="V1226" t="s">
        <v>249</v>
      </c>
      <c r="W1226" t="s">
        <v>263</v>
      </c>
      <c r="X1226" s="59">
        <v>642</v>
      </c>
      <c r="Y1226" s="59">
        <v>642</v>
      </c>
      <c r="AA1226" s="146" t="str">
        <f t="shared" si="249"/>
        <v>EX</v>
      </c>
      <c r="AB1226" s="146">
        <f t="shared" si="251"/>
        <v>0</v>
      </c>
      <c r="AC1226" t="str">
        <f t="shared" si="242"/>
        <v>EX</v>
      </c>
      <c r="AD1226" s="74">
        <f t="shared" si="243"/>
        <v>642</v>
      </c>
      <c r="AE1226" s="74">
        <f t="shared" si="248"/>
        <v>642</v>
      </c>
      <c r="AF1226">
        <v>1</v>
      </c>
      <c r="AG1226">
        <v>0</v>
      </c>
      <c r="AH1226" s="74">
        <v>0</v>
      </c>
      <c r="AJ1226" s="74">
        <f t="shared" si="244"/>
        <v>0</v>
      </c>
      <c r="AK1226" s="74">
        <f t="shared" si="250"/>
        <v>642</v>
      </c>
      <c r="AL1226" t="str">
        <f t="shared" si="245"/>
        <v>N</v>
      </c>
      <c r="AN1226" t="s">
        <v>80</v>
      </c>
      <c r="AO1226" t="s">
        <v>79</v>
      </c>
      <c r="AP1226" t="str">
        <f t="shared" si="246"/>
        <v>92</v>
      </c>
      <c r="AQ1226" s="145" t="s">
        <v>1826</v>
      </c>
      <c r="AR1226" t="str">
        <f t="shared" si="247"/>
        <v>1-Adjusted Base Budget</v>
      </c>
      <c r="AS1226" s="145" t="s">
        <v>1827</v>
      </c>
      <c r="AT1226" t="s">
        <v>213</v>
      </c>
      <c r="AV1226" t="str">
        <f t="shared" si="241"/>
        <v>VPPF</v>
      </c>
      <c r="AW1226" t="str">
        <f t="shared" si="252"/>
        <v>VP AND CHIEF FINANCIAL OFFICER</v>
      </c>
    </row>
    <row r="1227" spans="1:49">
      <c r="A1227" s="59">
        <v>2018</v>
      </c>
      <c r="B1227" t="s">
        <v>137</v>
      </c>
      <c r="C1227" t="s">
        <v>803</v>
      </c>
      <c r="D1227" t="s">
        <v>887</v>
      </c>
      <c r="E1227" t="s">
        <v>892</v>
      </c>
      <c r="F1227" t="s">
        <v>228</v>
      </c>
      <c r="H1227" t="s">
        <v>893</v>
      </c>
      <c r="I1227" s="170" t="s">
        <v>78</v>
      </c>
      <c r="J1227" t="s">
        <v>79</v>
      </c>
      <c r="K1227" t="s">
        <v>214</v>
      </c>
      <c r="L1227" t="s">
        <v>389</v>
      </c>
      <c r="M1227" t="s">
        <v>390</v>
      </c>
      <c r="N1227" t="s">
        <v>217</v>
      </c>
      <c r="O1227" t="s">
        <v>263</v>
      </c>
      <c r="P1227" t="s">
        <v>379</v>
      </c>
      <c r="Q1227" t="s">
        <v>379</v>
      </c>
      <c r="R1227" t="s">
        <v>380</v>
      </c>
      <c r="S1227" t="s">
        <v>264</v>
      </c>
      <c r="T1227" t="s">
        <v>265</v>
      </c>
      <c r="U1227" s="61" t="s">
        <v>266</v>
      </c>
      <c r="V1227" t="s">
        <v>249</v>
      </c>
      <c r="W1227" t="s">
        <v>263</v>
      </c>
      <c r="X1227" s="59">
        <v>3060</v>
      </c>
      <c r="Y1227" s="59">
        <v>3060</v>
      </c>
      <c r="AA1227" s="146" t="str">
        <f t="shared" si="249"/>
        <v>EX</v>
      </c>
      <c r="AB1227" s="146">
        <f t="shared" si="251"/>
        <v>0</v>
      </c>
      <c r="AC1227" t="str">
        <f t="shared" si="242"/>
        <v>EX</v>
      </c>
      <c r="AD1227" s="74">
        <f t="shared" si="243"/>
        <v>3060</v>
      </c>
      <c r="AE1227" s="74">
        <f t="shared" si="248"/>
        <v>3060</v>
      </c>
      <c r="AF1227">
        <v>1</v>
      </c>
      <c r="AG1227">
        <v>0</v>
      </c>
      <c r="AH1227" s="74">
        <v>0</v>
      </c>
      <c r="AJ1227" s="74">
        <f t="shared" si="244"/>
        <v>0</v>
      </c>
      <c r="AK1227" s="74">
        <f t="shared" si="250"/>
        <v>3060</v>
      </c>
      <c r="AL1227" t="str">
        <f t="shared" si="245"/>
        <v>N</v>
      </c>
      <c r="AN1227" t="s">
        <v>80</v>
      </c>
      <c r="AO1227" t="s">
        <v>79</v>
      </c>
      <c r="AP1227" t="str">
        <f t="shared" si="246"/>
        <v>92</v>
      </c>
      <c r="AQ1227" s="145" t="s">
        <v>1826</v>
      </c>
      <c r="AR1227" t="str">
        <f t="shared" si="247"/>
        <v>1-Adjusted Base Budget</v>
      </c>
      <c r="AS1227" s="145" t="s">
        <v>1827</v>
      </c>
      <c r="AT1227" t="s">
        <v>213</v>
      </c>
      <c r="AV1227" t="str">
        <f t="shared" si="241"/>
        <v>VPPF</v>
      </c>
      <c r="AW1227" t="str">
        <f t="shared" si="252"/>
        <v>VP AND CHIEF FINANCIAL OFFICER</v>
      </c>
    </row>
    <row r="1228" spans="1:49">
      <c r="A1228" s="59">
        <v>2018</v>
      </c>
      <c r="B1228" t="s">
        <v>137</v>
      </c>
      <c r="C1228" t="s">
        <v>803</v>
      </c>
      <c r="D1228" t="s">
        <v>887</v>
      </c>
      <c r="E1228" t="s">
        <v>888</v>
      </c>
      <c r="F1228" t="s">
        <v>228</v>
      </c>
      <c r="H1228" t="s">
        <v>889</v>
      </c>
      <c r="I1228" s="170" t="s">
        <v>78</v>
      </c>
      <c r="J1228" t="s">
        <v>79</v>
      </c>
      <c r="K1228" t="s">
        <v>214</v>
      </c>
      <c r="L1228" t="s">
        <v>391</v>
      </c>
      <c r="M1228" t="s">
        <v>392</v>
      </c>
      <c r="N1228" t="s">
        <v>217</v>
      </c>
      <c r="O1228" t="s">
        <v>263</v>
      </c>
      <c r="P1228" t="s">
        <v>393</v>
      </c>
      <c r="Q1228" t="s">
        <v>394</v>
      </c>
      <c r="R1228" t="s">
        <v>395</v>
      </c>
      <c r="S1228" t="s">
        <v>264</v>
      </c>
      <c r="T1228" t="s">
        <v>265</v>
      </c>
      <c r="U1228" s="61" t="s">
        <v>266</v>
      </c>
      <c r="V1228" t="s">
        <v>249</v>
      </c>
      <c r="W1228" t="s">
        <v>263</v>
      </c>
      <c r="X1228" s="59">
        <v>3060</v>
      </c>
      <c r="Y1228" s="59">
        <v>3060</v>
      </c>
      <c r="AA1228" s="146" t="str">
        <f t="shared" si="249"/>
        <v>EX</v>
      </c>
      <c r="AB1228" s="146">
        <f t="shared" si="251"/>
        <v>0</v>
      </c>
      <c r="AC1228" t="str">
        <f t="shared" si="242"/>
        <v>EX</v>
      </c>
      <c r="AD1228" s="74">
        <f t="shared" si="243"/>
        <v>3060</v>
      </c>
      <c r="AE1228" s="74">
        <f t="shared" si="248"/>
        <v>3060</v>
      </c>
      <c r="AF1228">
        <v>1</v>
      </c>
      <c r="AG1228">
        <v>0</v>
      </c>
      <c r="AH1228" s="74">
        <v>0</v>
      </c>
      <c r="AJ1228" s="74">
        <f t="shared" si="244"/>
        <v>0</v>
      </c>
      <c r="AK1228" s="74">
        <f t="shared" si="250"/>
        <v>3060</v>
      </c>
      <c r="AL1228" t="str">
        <f t="shared" si="245"/>
        <v>N</v>
      </c>
      <c r="AN1228" t="s">
        <v>80</v>
      </c>
      <c r="AO1228" t="s">
        <v>79</v>
      </c>
      <c r="AP1228" t="str">
        <f t="shared" si="246"/>
        <v>92</v>
      </c>
      <c r="AQ1228" s="145" t="s">
        <v>1826</v>
      </c>
      <c r="AR1228" t="str">
        <f t="shared" si="247"/>
        <v>1-Adjusted Base Budget</v>
      </c>
      <c r="AS1228" s="145" t="s">
        <v>1827</v>
      </c>
      <c r="AT1228" t="s">
        <v>213</v>
      </c>
      <c r="AV1228" t="str">
        <f t="shared" ref="AV1228:AV1291" si="253">IF(AND($AN1228="UAVP",$Z1228="OE"),$AN1228 &amp; "-OE",IF(AND($AN1228="VPIT",OR($Z1228="SS",$Z1228="IT")),$AN1228 &amp; "-SS",$AN1228))</f>
        <v>VPPF</v>
      </c>
      <c r="AW1228" t="str">
        <f t="shared" si="252"/>
        <v>VP AND CHIEF FINANCIAL OFFICER</v>
      </c>
    </row>
    <row r="1229" spans="1:49">
      <c r="A1229" s="59">
        <v>2018</v>
      </c>
      <c r="B1229" t="s">
        <v>137</v>
      </c>
      <c r="C1229" t="s">
        <v>803</v>
      </c>
      <c r="D1229" t="s">
        <v>887</v>
      </c>
      <c r="E1229" t="s">
        <v>892</v>
      </c>
      <c r="F1229" t="s">
        <v>228</v>
      </c>
      <c r="H1229" t="s">
        <v>893</v>
      </c>
      <c r="I1229" s="170" t="s">
        <v>78</v>
      </c>
      <c r="J1229" t="s">
        <v>79</v>
      </c>
      <c r="K1229" t="s">
        <v>214</v>
      </c>
      <c r="L1229" t="s">
        <v>529</v>
      </c>
      <c r="M1229" t="s">
        <v>530</v>
      </c>
      <c r="N1229" t="s">
        <v>217</v>
      </c>
      <c r="O1229" t="s">
        <v>263</v>
      </c>
      <c r="P1229" t="s">
        <v>393</v>
      </c>
      <c r="Q1229" t="s">
        <v>394</v>
      </c>
      <c r="R1229" t="s">
        <v>395</v>
      </c>
      <c r="S1229" t="s">
        <v>264</v>
      </c>
      <c r="T1229" t="s">
        <v>265</v>
      </c>
      <c r="U1229" s="61" t="s">
        <v>266</v>
      </c>
      <c r="V1229" t="s">
        <v>249</v>
      </c>
      <c r="W1229" t="s">
        <v>263</v>
      </c>
      <c r="X1229" s="59">
        <v>17246</v>
      </c>
      <c r="Y1229" s="59">
        <v>17246</v>
      </c>
      <c r="AA1229" s="146" t="str">
        <f t="shared" si="249"/>
        <v>EX</v>
      </c>
      <c r="AB1229" s="146">
        <f t="shared" si="251"/>
        <v>0</v>
      </c>
      <c r="AC1229" t="str">
        <f t="shared" si="242"/>
        <v>EX</v>
      </c>
      <c r="AD1229" s="74">
        <f t="shared" si="243"/>
        <v>17246</v>
      </c>
      <c r="AE1229" s="74">
        <f t="shared" si="248"/>
        <v>17246</v>
      </c>
      <c r="AF1229">
        <v>1</v>
      </c>
      <c r="AG1229">
        <v>0</v>
      </c>
      <c r="AH1229" s="74">
        <v>0</v>
      </c>
      <c r="AJ1229" s="74">
        <f t="shared" si="244"/>
        <v>0</v>
      </c>
      <c r="AK1229" s="74">
        <f t="shared" si="250"/>
        <v>17246</v>
      </c>
      <c r="AL1229" t="str">
        <f t="shared" si="245"/>
        <v>N</v>
      </c>
      <c r="AN1229" t="s">
        <v>80</v>
      </c>
      <c r="AO1229" t="s">
        <v>79</v>
      </c>
      <c r="AP1229" t="str">
        <f t="shared" si="246"/>
        <v>92</v>
      </c>
      <c r="AQ1229" s="145" t="s">
        <v>1826</v>
      </c>
      <c r="AR1229" t="str">
        <f t="shared" si="247"/>
        <v>1-Adjusted Base Budget</v>
      </c>
      <c r="AS1229" s="145" t="s">
        <v>1827</v>
      </c>
      <c r="AT1229" t="s">
        <v>213</v>
      </c>
      <c r="AV1229" t="str">
        <f t="shared" si="253"/>
        <v>VPPF</v>
      </c>
      <c r="AW1229" t="str">
        <f t="shared" si="252"/>
        <v>VP AND CHIEF FINANCIAL OFFICER</v>
      </c>
    </row>
    <row r="1230" spans="1:49">
      <c r="A1230" s="59">
        <v>2018</v>
      </c>
      <c r="B1230" t="s">
        <v>137</v>
      </c>
      <c r="C1230" t="s">
        <v>803</v>
      </c>
      <c r="D1230" t="s">
        <v>887</v>
      </c>
      <c r="E1230" t="s">
        <v>888</v>
      </c>
      <c r="F1230" t="s">
        <v>228</v>
      </c>
      <c r="H1230" t="s">
        <v>889</v>
      </c>
      <c r="I1230" s="170" t="s">
        <v>78</v>
      </c>
      <c r="J1230" t="s">
        <v>79</v>
      </c>
      <c r="K1230" t="s">
        <v>214</v>
      </c>
      <c r="L1230" t="s">
        <v>529</v>
      </c>
      <c r="M1230" t="s">
        <v>530</v>
      </c>
      <c r="N1230" t="s">
        <v>217</v>
      </c>
      <c r="O1230" t="s">
        <v>263</v>
      </c>
      <c r="P1230" t="s">
        <v>393</v>
      </c>
      <c r="Q1230" t="s">
        <v>394</v>
      </c>
      <c r="R1230" t="s">
        <v>395</v>
      </c>
      <c r="S1230" t="s">
        <v>264</v>
      </c>
      <c r="T1230" t="s">
        <v>265</v>
      </c>
      <c r="U1230" s="61" t="s">
        <v>266</v>
      </c>
      <c r="V1230" t="s">
        <v>249</v>
      </c>
      <c r="W1230" t="s">
        <v>263</v>
      </c>
      <c r="X1230" s="59">
        <v>34229</v>
      </c>
      <c r="Y1230" s="59">
        <v>34229</v>
      </c>
      <c r="AA1230" s="146" t="str">
        <f t="shared" si="249"/>
        <v>EX</v>
      </c>
      <c r="AB1230" s="146">
        <f t="shared" si="251"/>
        <v>0</v>
      </c>
      <c r="AC1230" t="str">
        <f t="shared" si="242"/>
        <v>EX</v>
      </c>
      <c r="AD1230" s="74">
        <f t="shared" si="243"/>
        <v>34229</v>
      </c>
      <c r="AE1230" s="74">
        <f t="shared" si="248"/>
        <v>34229</v>
      </c>
      <c r="AF1230">
        <v>1</v>
      </c>
      <c r="AG1230">
        <v>0</v>
      </c>
      <c r="AH1230" s="74">
        <v>0</v>
      </c>
      <c r="AJ1230" s="74">
        <f t="shared" si="244"/>
        <v>0</v>
      </c>
      <c r="AK1230" s="74">
        <f t="shared" si="250"/>
        <v>34229</v>
      </c>
      <c r="AL1230" t="str">
        <f t="shared" si="245"/>
        <v>N</v>
      </c>
      <c r="AN1230" t="s">
        <v>80</v>
      </c>
      <c r="AO1230" t="s">
        <v>79</v>
      </c>
      <c r="AP1230" t="str">
        <f t="shared" si="246"/>
        <v>92</v>
      </c>
      <c r="AQ1230" s="145" t="s">
        <v>1826</v>
      </c>
      <c r="AR1230" t="str">
        <f t="shared" si="247"/>
        <v>1-Adjusted Base Budget</v>
      </c>
      <c r="AS1230" s="145" t="s">
        <v>1827</v>
      </c>
      <c r="AT1230" t="s">
        <v>213</v>
      </c>
      <c r="AV1230" t="str">
        <f t="shared" si="253"/>
        <v>VPPF</v>
      </c>
      <c r="AW1230" t="str">
        <f t="shared" si="252"/>
        <v>VP AND CHIEF FINANCIAL OFFICER</v>
      </c>
    </row>
    <row r="1231" spans="1:49">
      <c r="A1231" s="59">
        <v>2018</v>
      </c>
      <c r="B1231" t="s">
        <v>137</v>
      </c>
      <c r="C1231" t="s">
        <v>803</v>
      </c>
      <c r="D1231" t="s">
        <v>887</v>
      </c>
      <c r="E1231" t="s">
        <v>888</v>
      </c>
      <c r="F1231" t="s">
        <v>228</v>
      </c>
      <c r="H1231" t="s">
        <v>889</v>
      </c>
      <c r="I1231" s="170" t="s">
        <v>78</v>
      </c>
      <c r="J1231" t="s">
        <v>79</v>
      </c>
      <c r="K1231" t="s">
        <v>214</v>
      </c>
      <c r="L1231" t="s">
        <v>640</v>
      </c>
      <c r="M1231" t="s">
        <v>641</v>
      </c>
      <c r="N1231" t="s">
        <v>217</v>
      </c>
      <c r="O1231" t="s">
        <v>263</v>
      </c>
      <c r="P1231" t="s">
        <v>393</v>
      </c>
      <c r="Q1231" t="s">
        <v>394</v>
      </c>
      <c r="R1231" t="s">
        <v>395</v>
      </c>
      <c r="S1231" t="s">
        <v>264</v>
      </c>
      <c r="T1231" t="s">
        <v>265</v>
      </c>
      <c r="U1231" s="61" t="s">
        <v>266</v>
      </c>
      <c r="V1231" t="s">
        <v>249</v>
      </c>
      <c r="W1231" t="s">
        <v>263</v>
      </c>
      <c r="X1231" s="59">
        <v>102</v>
      </c>
      <c r="Y1231" s="59">
        <v>102</v>
      </c>
      <c r="AA1231" s="146" t="str">
        <f t="shared" si="249"/>
        <v>EX</v>
      </c>
      <c r="AB1231" s="146">
        <f t="shared" si="251"/>
        <v>0</v>
      </c>
      <c r="AC1231" t="str">
        <f t="shared" si="242"/>
        <v>EX</v>
      </c>
      <c r="AD1231" s="74">
        <f t="shared" si="243"/>
        <v>102</v>
      </c>
      <c r="AE1231" s="74">
        <f t="shared" si="248"/>
        <v>102</v>
      </c>
      <c r="AF1231">
        <v>1</v>
      </c>
      <c r="AG1231">
        <v>0</v>
      </c>
      <c r="AH1231" s="74">
        <v>0</v>
      </c>
      <c r="AJ1231" s="74">
        <f t="shared" si="244"/>
        <v>0</v>
      </c>
      <c r="AK1231" s="74">
        <f t="shared" si="250"/>
        <v>102</v>
      </c>
      <c r="AL1231" t="str">
        <f t="shared" si="245"/>
        <v>N</v>
      </c>
      <c r="AN1231" t="s">
        <v>80</v>
      </c>
      <c r="AO1231" t="s">
        <v>79</v>
      </c>
      <c r="AP1231" t="str">
        <f t="shared" si="246"/>
        <v>92</v>
      </c>
      <c r="AQ1231" s="145" t="s">
        <v>1826</v>
      </c>
      <c r="AR1231" t="str">
        <f t="shared" si="247"/>
        <v>1-Adjusted Base Budget</v>
      </c>
      <c r="AS1231" s="145" t="s">
        <v>1827</v>
      </c>
      <c r="AT1231" t="s">
        <v>213</v>
      </c>
      <c r="AV1231" t="str">
        <f t="shared" si="253"/>
        <v>VPPF</v>
      </c>
      <c r="AW1231" t="str">
        <f t="shared" si="252"/>
        <v>VP AND CHIEF FINANCIAL OFFICER</v>
      </c>
    </row>
    <row r="1232" spans="1:49">
      <c r="A1232" s="59">
        <v>2018</v>
      </c>
      <c r="B1232" t="s">
        <v>137</v>
      </c>
      <c r="C1232" t="s">
        <v>803</v>
      </c>
      <c r="D1232" t="s">
        <v>887</v>
      </c>
      <c r="E1232" t="s">
        <v>890</v>
      </c>
      <c r="F1232" t="s">
        <v>228</v>
      </c>
      <c r="H1232" t="s">
        <v>891</v>
      </c>
      <c r="I1232" s="170" t="s">
        <v>78</v>
      </c>
      <c r="J1232" t="s">
        <v>79</v>
      </c>
      <c r="K1232" t="s">
        <v>214</v>
      </c>
      <c r="L1232" t="s">
        <v>531</v>
      </c>
      <c r="M1232" t="s">
        <v>532</v>
      </c>
      <c r="N1232" t="s">
        <v>217</v>
      </c>
      <c r="O1232" t="s">
        <v>263</v>
      </c>
      <c r="P1232" t="s">
        <v>533</v>
      </c>
      <c r="Q1232" t="s">
        <v>534</v>
      </c>
      <c r="R1232" t="s">
        <v>535</v>
      </c>
      <c r="S1232" t="s">
        <v>264</v>
      </c>
      <c r="T1232" t="s">
        <v>265</v>
      </c>
      <c r="U1232" s="61" t="s">
        <v>266</v>
      </c>
      <c r="V1232" t="s">
        <v>249</v>
      </c>
      <c r="W1232" t="s">
        <v>263</v>
      </c>
      <c r="X1232" s="59">
        <v>102</v>
      </c>
      <c r="Y1232" s="59">
        <v>102</v>
      </c>
      <c r="AA1232" s="146" t="str">
        <f t="shared" si="249"/>
        <v>EX</v>
      </c>
      <c r="AB1232" s="146">
        <f t="shared" si="251"/>
        <v>0</v>
      </c>
      <c r="AC1232" t="str">
        <f t="shared" si="242"/>
        <v>EX</v>
      </c>
      <c r="AD1232" s="74">
        <f t="shared" si="243"/>
        <v>102</v>
      </c>
      <c r="AE1232" s="74">
        <f t="shared" si="248"/>
        <v>102</v>
      </c>
      <c r="AF1232">
        <v>1</v>
      </c>
      <c r="AG1232">
        <v>0</v>
      </c>
      <c r="AH1232" s="74">
        <v>0</v>
      </c>
      <c r="AJ1232" s="74">
        <f t="shared" si="244"/>
        <v>0</v>
      </c>
      <c r="AK1232" s="74">
        <f t="shared" si="250"/>
        <v>102</v>
      </c>
      <c r="AL1232" t="str">
        <f t="shared" si="245"/>
        <v>N</v>
      </c>
      <c r="AN1232" t="s">
        <v>80</v>
      </c>
      <c r="AO1232" t="s">
        <v>79</v>
      </c>
      <c r="AP1232" t="str">
        <f t="shared" si="246"/>
        <v>92</v>
      </c>
      <c r="AQ1232" s="145" t="s">
        <v>1826</v>
      </c>
      <c r="AR1232" t="str">
        <f t="shared" si="247"/>
        <v>1-Adjusted Base Budget</v>
      </c>
      <c r="AS1232" s="145" t="s">
        <v>1827</v>
      </c>
      <c r="AT1232" t="s">
        <v>213</v>
      </c>
      <c r="AV1232" t="str">
        <f t="shared" si="253"/>
        <v>VPPF</v>
      </c>
      <c r="AW1232" t="str">
        <f t="shared" si="252"/>
        <v>VP AND CHIEF FINANCIAL OFFICER</v>
      </c>
    </row>
    <row r="1233" spans="1:49">
      <c r="A1233" s="59">
        <v>2018</v>
      </c>
      <c r="B1233" t="s">
        <v>137</v>
      </c>
      <c r="C1233" t="s">
        <v>803</v>
      </c>
      <c r="D1233" t="s">
        <v>887</v>
      </c>
      <c r="E1233" t="s">
        <v>892</v>
      </c>
      <c r="F1233" t="s">
        <v>228</v>
      </c>
      <c r="H1233" t="s">
        <v>893</v>
      </c>
      <c r="I1233" s="170" t="s">
        <v>78</v>
      </c>
      <c r="J1233" t="s">
        <v>79</v>
      </c>
      <c r="K1233" t="s">
        <v>214</v>
      </c>
      <c r="L1233" t="s">
        <v>531</v>
      </c>
      <c r="M1233" t="s">
        <v>532</v>
      </c>
      <c r="N1233" t="s">
        <v>217</v>
      </c>
      <c r="O1233" t="s">
        <v>263</v>
      </c>
      <c r="P1233" t="s">
        <v>533</v>
      </c>
      <c r="Q1233" t="s">
        <v>534</v>
      </c>
      <c r="R1233" t="s">
        <v>535</v>
      </c>
      <c r="S1233" t="s">
        <v>264</v>
      </c>
      <c r="T1233" t="s">
        <v>265</v>
      </c>
      <c r="U1233" s="61" t="s">
        <v>266</v>
      </c>
      <c r="V1233" t="s">
        <v>249</v>
      </c>
      <c r="W1233" t="s">
        <v>263</v>
      </c>
      <c r="X1233" s="59">
        <v>204</v>
      </c>
      <c r="Y1233" s="59">
        <v>204</v>
      </c>
      <c r="AA1233" s="146" t="str">
        <f t="shared" si="249"/>
        <v>EX</v>
      </c>
      <c r="AB1233" s="146">
        <f t="shared" si="251"/>
        <v>0</v>
      </c>
      <c r="AC1233" t="str">
        <f t="shared" si="242"/>
        <v>EX</v>
      </c>
      <c r="AD1233" s="74">
        <f t="shared" si="243"/>
        <v>204</v>
      </c>
      <c r="AE1233" s="74">
        <f t="shared" si="248"/>
        <v>204</v>
      </c>
      <c r="AF1233">
        <v>1</v>
      </c>
      <c r="AG1233">
        <v>0</v>
      </c>
      <c r="AH1233" s="74">
        <v>0</v>
      </c>
      <c r="AJ1233" s="74">
        <f t="shared" si="244"/>
        <v>0</v>
      </c>
      <c r="AK1233" s="74">
        <f t="shared" si="250"/>
        <v>204</v>
      </c>
      <c r="AL1233" t="str">
        <f t="shared" si="245"/>
        <v>N</v>
      </c>
      <c r="AN1233" t="s">
        <v>80</v>
      </c>
      <c r="AO1233" t="s">
        <v>79</v>
      </c>
      <c r="AP1233" t="str">
        <f t="shared" si="246"/>
        <v>92</v>
      </c>
      <c r="AQ1233" s="145" t="s">
        <v>1826</v>
      </c>
      <c r="AR1233" t="str">
        <f t="shared" si="247"/>
        <v>1-Adjusted Base Budget</v>
      </c>
      <c r="AS1233" s="145" t="s">
        <v>1827</v>
      </c>
      <c r="AT1233" t="s">
        <v>213</v>
      </c>
      <c r="AV1233" t="str">
        <f t="shared" si="253"/>
        <v>VPPF</v>
      </c>
      <c r="AW1233" t="str">
        <f t="shared" si="252"/>
        <v>VP AND CHIEF FINANCIAL OFFICER</v>
      </c>
    </row>
    <row r="1234" spans="1:49">
      <c r="A1234" s="59">
        <v>2018</v>
      </c>
      <c r="B1234" t="s">
        <v>137</v>
      </c>
      <c r="C1234" t="s">
        <v>803</v>
      </c>
      <c r="D1234" t="s">
        <v>887</v>
      </c>
      <c r="E1234" t="s">
        <v>888</v>
      </c>
      <c r="F1234" t="s">
        <v>228</v>
      </c>
      <c r="H1234" t="s">
        <v>889</v>
      </c>
      <c r="I1234" s="170" t="s">
        <v>78</v>
      </c>
      <c r="J1234" t="s">
        <v>79</v>
      </c>
      <c r="K1234" t="s">
        <v>214</v>
      </c>
      <c r="L1234" t="s">
        <v>531</v>
      </c>
      <c r="M1234" t="s">
        <v>532</v>
      </c>
      <c r="N1234" t="s">
        <v>217</v>
      </c>
      <c r="O1234" t="s">
        <v>263</v>
      </c>
      <c r="P1234" t="s">
        <v>533</v>
      </c>
      <c r="Q1234" t="s">
        <v>534</v>
      </c>
      <c r="R1234" t="s">
        <v>535</v>
      </c>
      <c r="S1234" t="s">
        <v>264</v>
      </c>
      <c r="T1234" t="s">
        <v>265</v>
      </c>
      <c r="U1234" s="61" t="s">
        <v>266</v>
      </c>
      <c r="V1234" t="s">
        <v>249</v>
      </c>
      <c r="W1234" t="s">
        <v>263</v>
      </c>
      <c r="X1234" s="59">
        <v>510</v>
      </c>
      <c r="Y1234" s="59">
        <v>510</v>
      </c>
      <c r="AA1234" s="146" t="str">
        <f t="shared" si="249"/>
        <v>EX</v>
      </c>
      <c r="AB1234" s="146">
        <f t="shared" si="251"/>
        <v>0</v>
      </c>
      <c r="AC1234" t="str">
        <f t="shared" si="242"/>
        <v>EX</v>
      </c>
      <c r="AD1234" s="74">
        <f t="shared" si="243"/>
        <v>510</v>
      </c>
      <c r="AE1234" s="74">
        <f t="shared" si="248"/>
        <v>510</v>
      </c>
      <c r="AF1234">
        <v>1</v>
      </c>
      <c r="AG1234">
        <v>0</v>
      </c>
      <c r="AH1234" s="74">
        <v>0</v>
      </c>
      <c r="AJ1234" s="74">
        <f t="shared" si="244"/>
        <v>0</v>
      </c>
      <c r="AK1234" s="74">
        <f t="shared" si="250"/>
        <v>510</v>
      </c>
      <c r="AL1234" t="str">
        <f t="shared" si="245"/>
        <v>N</v>
      </c>
      <c r="AN1234" t="s">
        <v>80</v>
      </c>
      <c r="AO1234" t="s">
        <v>79</v>
      </c>
      <c r="AP1234" t="str">
        <f t="shared" si="246"/>
        <v>92</v>
      </c>
      <c r="AQ1234" s="145" t="s">
        <v>1826</v>
      </c>
      <c r="AR1234" t="str">
        <f t="shared" si="247"/>
        <v>1-Adjusted Base Budget</v>
      </c>
      <c r="AS1234" s="145" t="s">
        <v>1827</v>
      </c>
      <c r="AT1234" t="s">
        <v>213</v>
      </c>
      <c r="AV1234" t="str">
        <f t="shared" si="253"/>
        <v>VPPF</v>
      </c>
      <c r="AW1234" t="str">
        <f t="shared" si="252"/>
        <v>VP AND CHIEF FINANCIAL OFFICER</v>
      </c>
    </row>
    <row r="1235" spans="1:49">
      <c r="A1235" s="59">
        <v>2018</v>
      </c>
      <c r="B1235" t="s">
        <v>137</v>
      </c>
      <c r="C1235" t="s">
        <v>803</v>
      </c>
      <c r="D1235" t="s">
        <v>887</v>
      </c>
      <c r="E1235" t="s">
        <v>890</v>
      </c>
      <c r="F1235" t="s">
        <v>228</v>
      </c>
      <c r="H1235" t="s">
        <v>891</v>
      </c>
      <c r="I1235" s="170" t="s">
        <v>78</v>
      </c>
      <c r="J1235" t="s">
        <v>79</v>
      </c>
      <c r="K1235" t="s">
        <v>214</v>
      </c>
      <c r="L1235" t="s">
        <v>704</v>
      </c>
      <c r="M1235" t="s">
        <v>705</v>
      </c>
      <c r="N1235" t="s">
        <v>217</v>
      </c>
      <c r="O1235" t="s">
        <v>263</v>
      </c>
      <c r="P1235" t="s">
        <v>379</v>
      </c>
      <c r="Q1235" t="s">
        <v>379</v>
      </c>
      <c r="R1235" t="s">
        <v>380</v>
      </c>
      <c r="S1235" t="s">
        <v>264</v>
      </c>
      <c r="T1235" t="s">
        <v>265</v>
      </c>
      <c r="U1235" s="61" t="s">
        <v>266</v>
      </c>
      <c r="V1235" t="s">
        <v>249</v>
      </c>
      <c r="W1235" t="s">
        <v>263</v>
      </c>
      <c r="X1235" s="59">
        <v>255</v>
      </c>
      <c r="Y1235" s="59">
        <v>255</v>
      </c>
      <c r="AA1235" s="146" t="str">
        <f t="shared" si="249"/>
        <v>EX</v>
      </c>
      <c r="AB1235" s="146">
        <f t="shared" si="251"/>
        <v>0</v>
      </c>
      <c r="AC1235" t="str">
        <f t="shared" ref="AC1235:AC1298" si="254">IF(O1235 =AA1235,W1235,"Allot/Xfer IN")</f>
        <v>EX</v>
      </c>
      <c r="AD1235" s="74">
        <f t="shared" ref="AD1235:AD1298" si="255">IF(O1235 =AA1235,Y1235,-Y1235)</f>
        <v>255</v>
      </c>
      <c r="AE1235" s="74">
        <f t="shared" si="248"/>
        <v>255</v>
      </c>
      <c r="AF1235">
        <v>1</v>
      </c>
      <c r="AG1235">
        <v>0</v>
      </c>
      <c r="AH1235" s="74">
        <v>0</v>
      </c>
      <c r="AJ1235" s="74">
        <f t="shared" ref="AJ1235:AJ1298" si="256">SUM(AG1235:AI1235)</f>
        <v>0</v>
      </c>
      <c r="AK1235" s="74">
        <f t="shared" si="250"/>
        <v>255</v>
      </c>
      <c r="AL1235" t="str">
        <f t="shared" ref="AL1235:AL1298" si="257">IF(AF1235&lt;&gt;1,"Y","N")</f>
        <v>N</v>
      </c>
      <c r="AN1235" t="s">
        <v>80</v>
      </c>
      <c r="AO1235" t="s">
        <v>79</v>
      </c>
      <c r="AP1235" t="str">
        <f t="shared" ref="AP1235:AP1298" si="258">IF(AL1235 ="Y","99",I1235)</f>
        <v>92</v>
      </c>
      <c r="AQ1235" s="145" t="s">
        <v>1826</v>
      </c>
      <c r="AR1235" t="str">
        <f t="shared" ref="AR1235:AR1298" si="259">IF(AM1235 ="y",AQ1235,IF(AG1235 &lt;&gt;0,"2-Provision for Compensation Incr","1-Adjusted Base Budget"))</f>
        <v>1-Adjusted Base Budget</v>
      </c>
      <c r="AS1235" s="145" t="s">
        <v>1827</v>
      </c>
      <c r="AT1235" t="s">
        <v>213</v>
      </c>
      <c r="AV1235" t="str">
        <f t="shared" si="253"/>
        <v>VPPF</v>
      </c>
      <c r="AW1235" t="str">
        <f t="shared" si="252"/>
        <v>VP AND CHIEF FINANCIAL OFFICER</v>
      </c>
    </row>
    <row r="1236" spans="1:49">
      <c r="A1236" s="59">
        <v>2018</v>
      </c>
      <c r="B1236" t="s">
        <v>137</v>
      </c>
      <c r="C1236" t="s">
        <v>803</v>
      </c>
      <c r="D1236" t="s">
        <v>887</v>
      </c>
      <c r="E1236" t="s">
        <v>888</v>
      </c>
      <c r="F1236" t="s">
        <v>228</v>
      </c>
      <c r="H1236" t="s">
        <v>889</v>
      </c>
      <c r="I1236" s="170" t="s">
        <v>78</v>
      </c>
      <c r="J1236" t="s">
        <v>79</v>
      </c>
      <c r="K1236" t="s">
        <v>214</v>
      </c>
      <c r="L1236" t="s">
        <v>704</v>
      </c>
      <c r="M1236" t="s">
        <v>705</v>
      </c>
      <c r="N1236" t="s">
        <v>217</v>
      </c>
      <c r="O1236" t="s">
        <v>263</v>
      </c>
      <c r="P1236" t="s">
        <v>379</v>
      </c>
      <c r="Q1236" t="s">
        <v>379</v>
      </c>
      <c r="R1236" t="s">
        <v>380</v>
      </c>
      <c r="S1236" t="s">
        <v>264</v>
      </c>
      <c r="T1236" t="s">
        <v>265</v>
      </c>
      <c r="U1236" s="61" t="s">
        <v>266</v>
      </c>
      <c r="V1236" t="s">
        <v>249</v>
      </c>
      <c r="W1236" t="s">
        <v>263</v>
      </c>
      <c r="X1236" s="59">
        <v>1530</v>
      </c>
      <c r="Y1236" s="59">
        <v>1530</v>
      </c>
      <c r="AA1236" s="146" t="str">
        <f t="shared" si="249"/>
        <v>EX</v>
      </c>
      <c r="AB1236" s="146">
        <f t="shared" si="251"/>
        <v>0</v>
      </c>
      <c r="AC1236" t="str">
        <f t="shared" si="254"/>
        <v>EX</v>
      </c>
      <c r="AD1236" s="74">
        <f t="shared" si="255"/>
        <v>1530</v>
      </c>
      <c r="AE1236" s="74">
        <f t="shared" ref="AE1236:AE1299" si="260">Y1236</f>
        <v>1530</v>
      </c>
      <c r="AF1236">
        <v>1</v>
      </c>
      <c r="AG1236">
        <v>0</v>
      </c>
      <c r="AH1236" s="74">
        <v>0</v>
      </c>
      <c r="AJ1236" s="74">
        <f t="shared" si="256"/>
        <v>0</v>
      </c>
      <c r="AK1236" s="74">
        <f t="shared" si="250"/>
        <v>1530</v>
      </c>
      <c r="AL1236" t="str">
        <f t="shared" si="257"/>
        <v>N</v>
      </c>
      <c r="AN1236" t="s">
        <v>80</v>
      </c>
      <c r="AO1236" t="s">
        <v>79</v>
      </c>
      <c r="AP1236" t="str">
        <f t="shared" si="258"/>
        <v>92</v>
      </c>
      <c r="AQ1236" s="145" t="s">
        <v>1826</v>
      </c>
      <c r="AR1236" t="str">
        <f t="shared" si="259"/>
        <v>1-Adjusted Base Budget</v>
      </c>
      <c r="AS1236" s="145" t="s">
        <v>1827</v>
      </c>
      <c r="AT1236" t="s">
        <v>213</v>
      </c>
      <c r="AV1236" t="str">
        <f t="shared" si="253"/>
        <v>VPPF</v>
      </c>
      <c r="AW1236" t="str">
        <f t="shared" si="252"/>
        <v>VP AND CHIEF FINANCIAL OFFICER</v>
      </c>
    </row>
    <row r="1237" spans="1:49">
      <c r="A1237" s="59">
        <v>2018</v>
      </c>
      <c r="B1237" t="s">
        <v>137</v>
      </c>
      <c r="C1237" t="s">
        <v>803</v>
      </c>
      <c r="D1237" t="s">
        <v>887</v>
      </c>
      <c r="E1237" t="s">
        <v>890</v>
      </c>
      <c r="F1237" t="s">
        <v>228</v>
      </c>
      <c r="H1237" t="s">
        <v>891</v>
      </c>
      <c r="I1237" s="170" t="s">
        <v>78</v>
      </c>
      <c r="J1237" t="s">
        <v>79</v>
      </c>
      <c r="K1237" t="s">
        <v>214</v>
      </c>
      <c r="L1237" t="s">
        <v>406</v>
      </c>
      <c r="M1237" t="s">
        <v>407</v>
      </c>
      <c r="N1237" t="s">
        <v>217</v>
      </c>
      <c r="O1237" t="s">
        <v>263</v>
      </c>
      <c r="P1237" t="s">
        <v>379</v>
      </c>
      <c r="Q1237" t="s">
        <v>379</v>
      </c>
      <c r="R1237" t="s">
        <v>380</v>
      </c>
      <c r="S1237" t="s">
        <v>264</v>
      </c>
      <c r="T1237" t="s">
        <v>265</v>
      </c>
      <c r="U1237" s="61" t="s">
        <v>266</v>
      </c>
      <c r="V1237" t="s">
        <v>249</v>
      </c>
      <c r="W1237" t="s">
        <v>263</v>
      </c>
      <c r="X1237" s="59">
        <v>204</v>
      </c>
      <c r="Y1237" s="59">
        <v>204</v>
      </c>
      <c r="AA1237" s="146" t="str">
        <f t="shared" si="249"/>
        <v>EX</v>
      </c>
      <c r="AB1237" s="146">
        <f t="shared" si="251"/>
        <v>0</v>
      </c>
      <c r="AC1237" t="str">
        <f t="shared" si="254"/>
        <v>EX</v>
      </c>
      <c r="AD1237" s="74">
        <f t="shared" si="255"/>
        <v>204</v>
      </c>
      <c r="AE1237" s="74">
        <f t="shared" si="260"/>
        <v>204</v>
      </c>
      <c r="AF1237">
        <v>1</v>
      </c>
      <c r="AG1237">
        <v>0</v>
      </c>
      <c r="AH1237" s="74">
        <v>0</v>
      </c>
      <c r="AJ1237" s="74">
        <f t="shared" si="256"/>
        <v>0</v>
      </c>
      <c r="AK1237" s="74">
        <f t="shared" si="250"/>
        <v>204</v>
      </c>
      <c r="AL1237" t="str">
        <f t="shared" si="257"/>
        <v>N</v>
      </c>
      <c r="AN1237" t="s">
        <v>80</v>
      </c>
      <c r="AO1237" t="s">
        <v>79</v>
      </c>
      <c r="AP1237" t="str">
        <f t="shared" si="258"/>
        <v>92</v>
      </c>
      <c r="AQ1237" s="145" t="s">
        <v>1826</v>
      </c>
      <c r="AR1237" t="str">
        <f t="shared" si="259"/>
        <v>1-Adjusted Base Budget</v>
      </c>
      <c r="AS1237" s="145" t="s">
        <v>1827</v>
      </c>
      <c r="AT1237" t="s">
        <v>213</v>
      </c>
      <c r="AV1237" t="str">
        <f t="shared" si="253"/>
        <v>VPPF</v>
      </c>
      <c r="AW1237" t="str">
        <f t="shared" si="252"/>
        <v>VP AND CHIEF FINANCIAL OFFICER</v>
      </c>
    </row>
    <row r="1238" spans="1:49">
      <c r="A1238" s="59">
        <v>2018</v>
      </c>
      <c r="B1238" t="s">
        <v>137</v>
      </c>
      <c r="C1238" t="s">
        <v>803</v>
      </c>
      <c r="D1238" t="s">
        <v>887</v>
      </c>
      <c r="E1238" t="s">
        <v>892</v>
      </c>
      <c r="F1238" t="s">
        <v>228</v>
      </c>
      <c r="H1238" t="s">
        <v>893</v>
      </c>
      <c r="I1238" s="170" t="s">
        <v>78</v>
      </c>
      <c r="J1238" t="s">
        <v>79</v>
      </c>
      <c r="K1238" t="s">
        <v>214</v>
      </c>
      <c r="L1238" t="s">
        <v>406</v>
      </c>
      <c r="M1238" t="s">
        <v>407</v>
      </c>
      <c r="N1238" t="s">
        <v>217</v>
      </c>
      <c r="O1238" t="s">
        <v>263</v>
      </c>
      <c r="P1238" t="s">
        <v>379</v>
      </c>
      <c r="Q1238" t="s">
        <v>379</v>
      </c>
      <c r="R1238" t="s">
        <v>380</v>
      </c>
      <c r="S1238" t="s">
        <v>264</v>
      </c>
      <c r="T1238" t="s">
        <v>265</v>
      </c>
      <c r="U1238" s="61" t="s">
        <v>266</v>
      </c>
      <c r="V1238" t="s">
        <v>249</v>
      </c>
      <c r="W1238" t="s">
        <v>263</v>
      </c>
      <c r="X1238" s="59">
        <v>102</v>
      </c>
      <c r="Y1238" s="59">
        <v>102</v>
      </c>
      <c r="AA1238" s="146" t="str">
        <f t="shared" si="249"/>
        <v>EX</v>
      </c>
      <c r="AB1238" s="146">
        <f t="shared" si="251"/>
        <v>0</v>
      </c>
      <c r="AC1238" t="str">
        <f t="shared" si="254"/>
        <v>EX</v>
      </c>
      <c r="AD1238" s="74">
        <f t="shared" si="255"/>
        <v>102</v>
      </c>
      <c r="AE1238" s="74">
        <f t="shared" si="260"/>
        <v>102</v>
      </c>
      <c r="AF1238">
        <v>1</v>
      </c>
      <c r="AG1238">
        <v>0</v>
      </c>
      <c r="AH1238" s="74">
        <v>0</v>
      </c>
      <c r="AJ1238" s="74">
        <f t="shared" si="256"/>
        <v>0</v>
      </c>
      <c r="AK1238" s="74">
        <f t="shared" si="250"/>
        <v>102</v>
      </c>
      <c r="AL1238" t="str">
        <f t="shared" si="257"/>
        <v>N</v>
      </c>
      <c r="AN1238" t="s">
        <v>80</v>
      </c>
      <c r="AO1238" t="s">
        <v>79</v>
      </c>
      <c r="AP1238" t="str">
        <f t="shared" si="258"/>
        <v>92</v>
      </c>
      <c r="AQ1238" s="145" t="s">
        <v>1826</v>
      </c>
      <c r="AR1238" t="str">
        <f t="shared" si="259"/>
        <v>1-Adjusted Base Budget</v>
      </c>
      <c r="AS1238" s="145" t="s">
        <v>1827</v>
      </c>
      <c r="AT1238" t="s">
        <v>213</v>
      </c>
      <c r="AV1238" t="str">
        <f t="shared" si="253"/>
        <v>VPPF</v>
      </c>
      <c r="AW1238" t="str">
        <f t="shared" si="252"/>
        <v>VP AND CHIEF FINANCIAL OFFICER</v>
      </c>
    </row>
    <row r="1239" spans="1:49">
      <c r="A1239" s="59">
        <v>2018</v>
      </c>
      <c r="B1239" t="s">
        <v>137</v>
      </c>
      <c r="C1239" t="s">
        <v>803</v>
      </c>
      <c r="D1239" t="s">
        <v>887</v>
      </c>
      <c r="E1239" t="s">
        <v>888</v>
      </c>
      <c r="F1239" t="s">
        <v>228</v>
      </c>
      <c r="H1239" t="s">
        <v>889</v>
      </c>
      <c r="I1239" s="170" t="s">
        <v>78</v>
      </c>
      <c r="J1239" t="s">
        <v>79</v>
      </c>
      <c r="K1239" t="s">
        <v>214</v>
      </c>
      <c r="L1239" t="s">
        <v>406</v>
      </c>
      <c r="M1239" t="s">
        <v>407</v>
      </c>
      <c r="N1239" t="s">
        <v>217</v>
      </c>
      <c r="O1239" t="s">
        <v>263</v>
      </c>
      <c r="P1239" t="s">
        <v>379</v>
      </c>
      <c r="Q1239" t="s">
        <v>379</v>
      </c>
      <c r="R1239" t="s">
        <v>380</v>
      </c>
      <c r="S1239" t="s">
        <v>264</v>
      </c>
      <c r="T1239" t="s">
        <v>265</v>
      </c>
      <c r="U1239" s="61" t="s">
        <v>266</v>
      </c>
      <c r="V1239" t="s">
        <v>249</v>
      </c>
      <c r="W1239" t="s">
        <v>263</v>
      </c>
      <c r="X1239" s="59">
        <v>153</v>
      </c>
      <c r="Y1239" s="59">
        <v>153</v>
      </c>
      <c r="AA1239" s="146" t="str">
        <f t="shared" si="249"/>
        <v>EX</v>
      </c>
      <c r="AB1239" s="146">
        <f t="shared" si="251"/>
        <v>0</v>
      </c>
      <c r="AC1239" t="str">
        <f t="shared" si="254"/>
        <v>EX</v>
      </c>
      <c r="AD1239" s="74">
        <f t="shared" si="255"/>
        <v>153</v>
      </c>
      <c r="AE1239" s="74">
        <f t="shared" si="260"/>
        <v>153</v>
      </c>
      <c r="AF1239">
        <v>1</v>
      </c>
      <c r="AG1239">
        <v>0</v>
      </c>
      <c r="AH1239" s="74">
        <v>0</v>
      </c>
      <c r="AJ1239" s="74">
        <f t="shared" si="256"/>
        <v>0</v>
      </c>
      <c r="AK1239" s="74">
        <f t="shared" si="250"/>
        <v>153</v>
      </c>
      <c r="AL1239" t="str">
        <f t="shared" si="257"/>
        <v>N</v>
      </c>
      <c r="AN1239" t="s">
        <v>80</v>
      </c>
      <c r="AO1239" t="s">
        <v>79</v>
      </c>
      <c r="AP1239" t="str">
        <f t="shared" si="258"/>
        <v>92</v>
      </c>
      <c r="AQ1239" s="145" t="s">
        <v>1826</v>
      </c>
      <c r="AR1239" t="str">
        <f t="shared" si="259"/>
        <v>1-Adjusted Base Budget</v>
      </c>
      <c r="AS1239" s="145" t="s">
        <v>1827</v>
      </c>
      <c r="AT1239" t="s">
        <v>213</v>
      </c>
      <c r="AV1239" t="str">
        <f t="shared" si="253"/>
        <v>VPPF</v>
      </c>
      <c r="AW1239" t="str">
        <f t="shared" si="252"/>
        <v>VP AND CHIEF FINANCIAL OFFICER</v>
      </c>
    </row>
    <row r="1240" spans="1:49">
      <c r="A1240" s="59">
        <v>2018</v>
      </c>
      <c r="B1240" t="s">
        <v>137</v>
      </c>
      <c r="C1240" t="s">
        <v>803</v>
      </c>
      <c r="D1240" t="s">
        <v>887</v>
      </c>
      <c r="E1240" t="s">
        <v>888</v>
      </c>
      <c r="F1240" t="s">
        <v>228</v>
      </c>
      <c r="H1240" t="s">
        <v>889</v>
      </c>
      <c r="I1240" s="170" t="s">
        <v>78</v>
      </c>
      <c r="J1240" t="s">
        <v>79</v>
      </c>
      <c r="K1240" t="s">
        <v>214</v>
      </c>
      <c r="L1240" t="s">
        <v>894</v>
      </c>
      <c r="M1240" t="s">
        <v>895</v>
      </c>
      <c r="N1240" t="s">
        <v>217</v>
      </c>
      <c r="O1240" t="s">
        <v>263</v>
      </c>
      <c r="P1240" t="s">
        <v>379</v>
      </c>
      <c r="Q1240" t="s">
        <v>379</v>
      </c>
      <c r="R1240" t="s">
        <v>380</v>
      </c>
      <c r="S1240" t="s">
        <v>264</v>
      </c>
      <c r="T1240" t="s">
        <v>265</v>
      </c>
      <c r="U1240" s="61" t="s">
        <v>266</v>
      </c>
      <c r="V1240" t="s">
        <v>249</v>
      </c>
      <c r="W1240" t="s">
        <v>263</v>
      </c>
      <c r="X1240" s="59">
        <v>2040</v>
      </c>
      <c r="Y1240" s="59">
        <v>2040</v>
      </c>
      <c r="AA1240" s="146" t="str">
        <f t="shared" si="249"/>
        <v>EX</v>
      </c>
      <c r="AB1240" s="146">
        <f t="shared" si="251"/>
        <v>0</v>
      </c>
      <c r="AC1240" t="str">
        <f t="shared" si="254"/>
        <v>EX</v>
      </c>
      <c r="AD1240" s="74">
        <f t="shared" si="255"/>
        <v>2040</v>
      </c>
      <c r="AE1240" s="74">
        <f t="shared" si="260"/>
        <v>2040</v>
      </c>
      <c r="AF1240">
        <v>1</v>
      </c>
      <c r="AG1240">
        <v>0</v>
      </c>
      <c r="AH1240" s="74">
        <v>0</v>
      </c>
      <c r="AJ1240" s="74">
        <f t="shared" si="256"/>
        <v>0</v>
      </c>
      <c r="AK1240" s="74">
        <f t="shared" si="250"/>
        <v>2040</v>
      </c>
      <c r="AL1240" t="str">
        <f t="shared" si="257"/>
        <v>N</v>
      </c>
      <c r="AN1240" t="s">
        <v>80</v>
      </c>
      <c r="AO1240" t="s">
        <v>79</v>
      </c>
      <c r="AP1240" t="str">
        <f t="shared" si="258"/>
        <v>92</v>
      </c>
      <c r="AQ1240" s="145" t="s">
        <v>1826</v>
      </c>
      <c r="AR1240" t="str">
        <f t="shared" si="259"/>
        <v>1-Adjusted Base Budget</v>
      </c>
      <c r="AS1240" s="145" t="s">
        <v>1827</v>
      </c>
      <c r="AT1240" t="s">
        <v>213</v>
      </c>
      <c r="AV1240" t="str">
        <f t="shared" si="253"/>
        <v>VPPF</v>
      </c>
      <c r="AW1240" t="str">
        <f t="shared" si="252"/>
        <v>VP AND CHIEF FINANCIAL OFFICER</v>
      </c>
    </row>
    <row r="1241" spans="1:49">
      <c r="A1241" s="59">
        <v>2018</v>
      </c>
      <c r="B1241" t="s">
        <v>137</v>
      </c>
      <c r="C1241" t="s">
        <v>803</v>
      </c>
      <c r="D1241" t="s">
        <v>887</v>
      </c>
      <c r="E1241" t="s">
        <v>890</v>
      </c>
      <c r="F1241" t="s">
        <v>228</v>
      </c>
      <c r="H1241" t="s">
        <v>891</v>
      </c>
      <c r="I1241" s="170" t="s">
        <v>78</v>
      </c>
      <c r="J1241" t="s">
        <v>79</v>
      </c>
      <c r="K1241" t="s">
        <v>214</v>
      </c>
      <c r="L1241" t="s">
        <v>408</v>
      </c>
      <c r="M1241" t="s">
        <v>409</v>
      </c>
      <c r="N1241" t="s">
        <v>217</v>
      </c>
      <c r="O1241" t="s">
        <v>263</v>
      </c>
      <c r="P1241" t="s">
        <v>352</v>
      </c>
      <c r="Q1241" t="s">
        <v>353</v>
      </c>
      <c r="R1241" t="s">
        <v>354</v>
      </c>
      <c r="S1241" t="s">
        <v>264</v>
      </c>
      <c r="T1241" t="s">
        <v>265</v>
      </c>
      <c r="U1241" s="61" t="s">
        <v>266</v>
      </c>
      <c r="V1241" t="s">
        <v>249</v>
      </c>
      <c r="W1241" t="s">
        <v>263</v>
      </c>
      <c r="X1241" s="59">
        <v>1000</v>
      </c>
      <c r="Y1241" s="59">
        <v>1000</v>
      </c>
      <c r="AA1241" s="146" t="str">
        <f t="shared" si="249"/>
        <v>EX</v>
      </c>
      <c r="AB1241" s="146">
        <f t="shared" si="251"/>
        <v>0</v>
      </c>
      <c r="AC1241" t="str">
        <f t="shared" si="254"/>
        <v>EX</v>
      </c>
      <c r="AD1241" s="74">
        <f t="shared" si="255"/>
        <v>1000</v>
      </c>
      <c r="AE1241" s="74">
        <f t="shared" si="260"/>
        <v>1000</v>
      </c>
      <c r="AF1241">
        <v>1</v>
      </c>
      <c r="AG1241">
        <v>0</v>
      </c>
      <c r="AH1241" s="74">
        <v>0</v>
      </c>
      <c r="AJ1241" s="74">
        <f t="shared" si="256"/>
        <v>0</v>
      </c>
      <c r="AK1241" s="74">
        <f t="shared" si="250"/>
        <v>1000</v>
      </c>
      <c r="AL1241" t="str">
        <f t="shared" si="257"/>
        <v>N</v>
      </c>
      <c r="AN1241" t="s">
        <v>80</v>
      </c>
      <c r="AO1241" t="s">
        <v>79</v>
      </c>
      <c r="AP1241" t="str">
        <f t="shared" si="258"/>
        <v>92</v>
      </c>
      <c r="AQ1241" s="145" t="s">
        <v>1826</v>
      </c>
      <c r="AR1241" t="str">
        <f t="shared" si="259"/>
        <v>1-Adjusted Base Budget</v>
      </c>
      <c r="AS1241" s="145" t="s">
        <v>1827</v>
      </c>
      <c r="AT1241" t="s">
        <v>213</v>
      </c>
      <c r="AV1241" t="str">
        <f t="shared" si="253"/>
        <v>VPPF</v>
      </c>
      <c r="AW1241" t="str">
        <f t="shared" si="252"/>
        <v>VP AND CHIEF FINANCIAL OFFICER</v>
      </c>
    </row>
    <row r="1242" spans="1:49">
      <c r="A1242" s="59">
        <v>2018</v>
      </c>
      <c r="B1242" t="s">
        <v>137</v>
      </c>
      <c r="C1242" t="s">
        <v>803</v>
      </c>
      <c r="D1242" t="s">
        <v>887</v>
      </c>
      <c r="E1242" t="s">
        <v>892</v>
      </c>
      <c r="F1242" t="s">
        <v>228</v>
      </c>
      <c r="H1242" t="s">
        <v>893</v>
      </c>
      <c r="I1242" s="170" t="s">
        <v>78</v>
      </c>
      <c r="J1242" t="s">
        <v>79</v>
      </c>
      <c r="K1242" t="s">
        <v>214</v>
      </c>
      <c r="L1242" t="s">
        <v>408</v>
      </c>
      <c r="M1242" t="s">
        <v>409</v>
      </c>
      <c r="N1242" t="s">
        <v>217</v>
      </c>
      <c r="O1242" t="s">
        <v>263</v>
      </c>
      <c r="P1242" t="s">
        <v>352</v>
      </c>
      <c r="Q1242" t="s">
        <v>353</v>
      </c>
      <c r="R1242" t="s">
        <v>354</v>
      </c>
      <c r="S1242" t="s">
        <v>264</v>
      </c>
      <c r="T1242" t="s">
        <v>265</v>
      </c>
      <c r="U1242" s="61" t="s">
        <v>266</v>
      </c>
      <c r="V1242" t="s">
        <v>249</v>
      </c>
      <c r="W1242" t="s">
        <v>263</v>
      </c>
      <c r="X1242" s="59">
        <v>510</v>
      </c>
      <c r="Y1242" s="59">
        <v>510</v>
      </c>
      <c r="AA1242" s="146" t="str">
        <f t="shared" si="249"/>
        <v>EX</v>
      </c>
      <c r="AB1242" s="146">
        <f t="shared" si="251"/>
        <v>0</v>
      </c>
      <c r="AC1242" t="str">
        <f t="shared" si="254"/>
        <v>EX</v>
      </c>
      <c r="AD1242" s="74">
        <f t="shared" si="255"/>
        <v>510</v>
      </c>
      <c r="AE1242" s="74">
        <f t="shared" si="260"/>
        <v>510</v>
      </c>
      <c r="AF1242">
        <v>1</v>
      </c>
      <c r="AG1242">
        <v>0</v>
      </c>
      <c r="AH1242" s="74">
        <v>0</v>
      </c>
      <c r="AJ1242" s="74">
        <f t="shared" si="256"/>
        <v>0</v>
      </c>
      <c r="AK1242" s="74">
        <f t="shared" si="250"/>
        <v>510</v>
      </c>
      <c r="AL1242" t="str">
        <f t="shared" si="257"/>
        <v>N</v>
      </c>
      <c r="AN1242" t="s">
        <v>80</v>
      </c>
      <c r="AO1242" t="s">
        <v>79</v>
      </c>
      <c r="AP1242" t="str">
        <f t="shared" si="258"/>
        <v>92</v>
      </c>
      <c r="AQ1242" s="145" t="s">
        <v>1826</v>
      </c>
      <c r="AR1242" t="str">
        <f t="shared" si="259"/>
        <v>1-Adjusted Base Budget</v>
      </c>
      <c r="AS1242" s="145" t="s">
        <v>1827</v>
      </c>
      <c r="AT1242" t="s">
        <v>213</v>
      </c>
      <c r="AV1242" t="str">
        <f t="shared" si="253"/>
        <v>VPPF</v>
      </c>
      <c r="AW1242" t="str">
        <f t="shared" si="252"/>
        <v>VP AND CHIEF FINANCIAL OFFICER</v>
      </c>
    </row>
    <row r="1243" spans="1:49">
      <c r="A1243" s="59">
        <v>2018</v>
      </c>
      <c r="B1243" t="s">
        <v>137</v>
      </c>
      <c r="C1243" t="s">
        <v>803</v>
      </c>
      <c r="D1243" t="s">
        <v>887</v>
      </c>
      <c r="E1243" t="s">
        <v>888</v>
      </c>
      <c r="F1243" t="s">
        <v>228</v>
      </c>
      <c r="H1243" t="s">
        <v>889</v>
      </c>
      <c r="I1243" s="170" t="s">
        <v>78</v>
      </c>
      <c r="J1243" t="s">
        <v>79</v>
      </c>
      <c r="K1243" t="s">
        <v>214</v>
      </c>
      <c r="L1243" t="s">
        <v>408</v>
      </c>
      <c r="M1243" t="s">
        <v>409</v>
      </c>
      <c r="N1243" t="s">
        <v>217</v>
      </c>
      <c r="O1243" t="s">
        <v>263</v>
      </c>
      <c r="P1243" t="s">
        <v>352</v>
      </c>
      <c r="Q1243" t="s">
        <v>353</v>
      </c>
      <c r="R1243" t="s">
        <v>354</v>
      </c>
      <c r="S1243" t="s">
        <v>264</v>
      </c>
      <c r="T1243" t="s">
        <v>265</v>
      </c>
      <c r="U1243" s="61" t="s">
        <v>266</v>
      </c>
      <c r="V1243" t="s">
        <v>249</v>
      </c>
      <c r="W1243" t="s">
        <v>263</v>
      </c>
      <c r="X1243" s="59">
        <v>3570</v>
      </c>
      <c r="Y1243" s="59">
        <v>3570</v>
      </c>
      <c r="AA1243" s="146" t="str">
        <f t="shared" si="249"/>
        <v>EX</v>
      </c>
      <c r="AB1243" s="146">
        <f t="shared" si="251"/>
        <v>0</v>
      </c>
      <c r="AC1243" t="str">
        <f t="shared" si="254"/>
        <v>EX</v>
      </c>
      <c r="AD1243" s="74">
        <f t="shared" si="255"/>
        <v>3570</v>
      </c>
      <c r="AE1243" s="74">
        <f t="shared" si="260"/>
        <v>3570</v>
      </c>
      <c r="AF1243">
        <v>1</v>
      </c>
      <c r="AG1243">
        <v>0</v>
      </c>
      <c r="AH1243" s="74">
        <v>0</v>
      </c>
      <c r="AJ1243" s="74">
        <f t="shared" si="256"/>
        <v>0</v>
      </c>
      <c r="AK1243" s="74">
        <f t="shared" si="250"/>
        <v>3570</v>
      </c>
      <c r="AL1243" t="str">
        <f t="shared" si="257"/>
        <v>N</v>
      </c>
      <c r="AN1243" t="s">
        <v>80</v>
      </c>
      <c r="AO1243" t="s">
        <v>79</v>
      </c>
      <c r="AP1243" t="str">
        <f t="shared" si="258"/>
        <v>92</v>
      </c>
      <c r="AQ1243" s="145" t="s">
        <v>1826</v>
      </c>
      <c r="AR1243" t="str">
        <f t="shared" si="259"/>
        <v>1-Adjusted Base Budget</v>
      </c>
      <c r="AS1243" s="145" t="s">
        <v>1827</v>
      </c>
      <c r="AT1243" t="s">
        <v>213</v>
      </c>
      <c r="AV1243" t="str">
        <f t="shared" si="253"/>
        <v>VPPF</v>
      </c>
      <c r="AW1243" t="str">
        <f t="shared" si="252"/>
        <v>VP AND CHIEF FINANCIAL OFFICER</v>
      </c>
    </row>
    <row r="1244" spans="1:49">
      <c r="A1244" s="59">
        <v>2018</v>
      </c>
      <c r="B1244" t="s">
        <v>137</v>
      </c>
      <c r="C1244" t="s">
        <v>803</v>
      </c>
      <c r="D1244" t="s">
        <v>887</v>
      </c>
      <c r="E1244" t="s">
        <v>890</v>
      </c>
      <c r="F1244" t="s">
        <v>228</v>
      </c>
      <c r="H1244" t="s">
        <v>891</v>
      </c>
      <c r="I1244" s="170" t="s">
        <v>78</v>
      </c>
      <c r="J1244" t="s">
        <v>79</v>
      </c>
      <c r="K1244" t="s">
        <v>214</v>
      </c>
      <c r="L1244" t="s">
        <v>410</v>
      </c>
      <c r="M1244" t="s">
        <v>411</v>
      </c>
      <c r="N1244" t="s">
        <v>217</v>
      </c>
      <c r="O1244" t="s">
        <v>263</v>
      </c>
      <c r="P1244" t="s">
        <v>379</v>
      </c>
      <c r="Q1244" t="s">
        <v>379</v>
      </c>
      <c r="R1244" t="s">
        <v>380</v>
      </c>
      <c r="S1244" t="s">
        <v>264</v>
      </c>
      <c r="T1244" t="s">
        <v>265</v>
      </c>
      <c r="U1244" s="61" t="s">
        <v>266</v>
      </c>
      <c r="V1244" t="s">
        <v>249</v>
      </c>
      <c r="W1244" t="s">
        <v>263</v>
      </c>
      <c r="X1244" s="59">
        <v>255</v>
      </c>
      <c r="Y1244" s="59">
        <v>255</v>
      </c>
      <c r="AA1244" s="146" t="str">
        <f t="shared" si="249"/>
        <v>EX</v>
      </c>
      <c r="AB1244" s="146">
        <f t="shared" si="251"/>
        <v>0</v>
      </c>
      <c r="AC1244" t="str">
        <f t="shared" si="254"/>
        <v>EX</v>
      </c>
      <c r="AD1244" s="74">
        <f t="shared" si="255"/>
        <v>255</v>
      </c>
      <c r="AE1244" s="74">
        <f t="shared" si="260"/>
        <v>255</v>
      </c>
      <c r="AF1244">
        <v>1</v>
      </c>
      <c r="AG1244">
        <v>0</v>
      </c>
      <c r="AH1244" s="74">
        <v>0</v>
      </c>
      <c r="AJ1244" s="74">
        <f t="shared" si="256"/>
        <v>0</v>
      </c>
      <c r="AK1244" s="74">
        <f t="shared" si="250"/>
        <v>255</v>
      </c>
      <c r="AL1244" t="str">
        <f t="shared" si="257"/>
        <v>N</v>
      </c>
      <c r="AN1244" t="s">
        <v>80</v>
      </c>
      <c r="AO1244" t="s">
        <v>79</v>
      </c>
      <c r="AP1244" t="str">
        <f t="shared" si="258"/>
        <v>92</v>
      </c>
      <c r="AQ1244" s="145" t="s">
        <v>1826</v>
      </c>
      <c r="AR1244" t="str">
        <f t="shared" si="259"/>
        <v>1-Adjusted Base Budget</v>
      </c>
      <c r="AS1244" s="145" t="s">
        <v>1827</v>
      </c>
      <c r="AT1244" t="s">
        <v>213</v>
      </c>
      <c r="AV1244" t="str">
        <f t="shared" si="253"/>
        <v>VPPF</v>
      </c>
      <c r="AW1244" t="str">
        <f t="shared" si="252"/>
        <v>VP AND CHIEF FINANCIAL OFFICER</v>
      </c>
    </row>
    <row r="1245" spans="1:49">
      <c r="A1245" s="59">
        <v>2018</v>
      </c>
      <c r="B1245" t="s">
        <v>137</v>
      </c>
      <c r="C1245" t="s">
        <v>803</v>
      </c>
      <c r="D1245" t="s">
        <v>887</v>
      </c>
      <c r="E1245" t="s">
        <v>888</v>
      </c>
      <c r="F1245" t="s">
        <v>228</v>
      </c>
      <c r="H1245" t="s">
        <v>889</v>
      </c>
      <c r="I1245" s="170" t="s">
        <v>78</v>
      </c>
      <c r="J1245" t="s">
        <v>79</v>
      </c>
      <c r="K1245" t="s">
        <v>214</v>
      </c>
      <c r="L1245" t="s">
        <v>410</v>
      </c>
      <c r="M1245" t="s">
        <v>411</v>
      </c>
      <c r="N1245" t="s">
        <v>217</v>
      </c>
      <c r="O1245" t="s">
        <v>263</v>
      </c>
      <c r="P1245" t="s">
        <v>379</v>
      </c>
      <c r="Q1245" t="s">
        <v>379</v>
      </c>
      <c r="R1245" t="s">
        <v>380</v>
      </c>
      <c r="S1245" t="s">
        <v>264</v>
      </c>
      <c r="T1245" t="s">
        <v>265</v>
      </c>
      <c r="U1245" s="61" t="s">
        <v>266</v>
      </c>
      <c r="V1245" t="s">
        <v>249</v>
      </c>
      <c r="W1245" t="s">
        <v>263</v>
      </c>
      <c r="X1245" s="59">
        <v>1530</v>
      </c>
      <c r="Y1245" s="59">
        <v>1530</v>
      </c>
      <c r="AA1245" s="146" t="str">
        <f t="shared" si="249"/>
        <v>EX</v>
      </c>
      <c r="AB1245" s="146">
        <f t="shared" si="251"/>
        <v>0</v>
      </c>
      <c r="AC1245" t="str">
        <f t="shared" si="254"/>
        <v>EX</v>
      </c>
      <c r="AD1245" s="74">
        <f t="shared" si="255"/>
        <v>1530</v>
      </c>
      <c r="AE1245" s="74">
        <f t="shared" si="260"/>
        <v>1530</v>
      </c>
      <c r="AF1245">
        <v>1</v>
      </c>
      <c r="AG1245">
        <v>0</v>
      </c>
      <c r="AH1245" s="74">
        <v>0</v>
      </c>
      <c r="AJ1245" s="74">
        <f t="shared" si="256"/>
        <v>0</v>
      </c>
      <c r="AK1245" s="74">
        <f t="shared" si="250"/>
        <v>1530</v>
      </c>
      <c r="AL1245" t="str">
        <f t="shared" si="257"/>
        <v>N</v>
      </c>
      <c r="AN1245" t="s">
        <v>80</v>
      </c>
      <c r="AO1245" t="s">
        <v>79</v>
      </c>
      <c r="AP1245" t="str">
        <f t="shared" si="258"/>
        <v>92</v>
      </c>
      <c r="AQ1245" s="145" t="s">
        <v>1826</v>
      </c>
      <c r="AR1245" t="str">
        <f t="shared" si="259"/>
        <v>1-Adjusted Base Budget</v>
      </c>
      <c r="AS1245" s="145" t="s">
        <v>1827</v>
      </c>
      <c r="AT1245" t="s">
        <v>213</v>
      </c>
      <c r="AV1245" t="str">
        <f t="shared" si="253"/>
        <v>VPPF</v>
      </c>
      <c r="AW1245" t="str">
        <f t="shared" si="252"/>
        <v>VP AND CHIEF FINANCIAL OFFICER</v>
      </c>
    </row>
    <row r="1246" spans="1:49">
      <c r="A1246" s="59">
        <v>2018</v>
      </c>
      <c r="B1246" t="s">
        <v>137</v>
      </c>
      <c r="C1246" t="s">
        <v>803</v>
      </c>
      <c r="D1246" t="s">
        <v>887</v>
      </c>
      <c r="E1246" t="s">
        <v>890</v>
      </c>
      <c r="F1246" t="s">
        <v>228</v>
      </c>
      <c r="H1246" t="s">
        <v>891</v>
      </c>
      <c r="I1246" s="170" t="s">
        <v>78</v>
      </c>
      <c r="J1246" t="s">
        <v>79</v>
      </c>
      <c r="K1246" t="s">
        <v>214</v>
      </c>
      <c r="L1246" t="s">
        <v>412</v>
      </c>
      <c r="M1246" t="s">
        <v>413</v>
      </c>
      <c r="N1246" t="s">
        <v>217</v>
      </c>
      <c r="O1246" t="s">
        <v>263</v>
      </c>
      <c r="P1246" t="s">
        <v>414</v>
      </c>
      <c r="Q1246" t="s">
        <v>415</v>
      </c>
      <c r="R1246" t="s">
        <v>416</v>
      </c>
      <c r="S1246" t="s">
        <v>338</v>
      </c>
      <c r="T1246" t="s">
        <v>339</v>
      </c>
      <c r="U1246" s="61" t="s">
        <v>340</v>
      </c>
      <c r="V1246" t="s">
        <v>249</v>
      </c>
      <c r="W1246" t="s">
        <v>263</v>
      </c>
      <c r="X1246" s="59">
        <v>97447</v>
      </c>
      <c r="Y1246" s="59">
        <v>97429</v>
      </c>
      <c r="AA1246" s="146" t="str">
        <f t="shared" si="249"/>
        <v>EX</v>
      </c>
      <c r="AB1246" s="146">
        <f t="shared" si="251"/>
        <v>0</v>
      </c>
      <c r="AC1246" t="str">
        <f t="shared" si="254"/>
        <v>EX</v>
      </c>
      <c r="AD1246" s="74">
        <f t="shared" si="255"/>
        <v>97429</v>
      </c>
      <c r="AE1246" s="74">
        <f t="shared" si="260"/>
        <v>97429</v>
      </c>
      <c r="AF1246">
        <v>1</v>
      </c>
      <c r="AG1246">
        <v>0</v>
      </c>
      <c r="AH1246" s="74">
        <v>0</v>
      </c>
      <c r="AJ1246" s="74">
        <f t="shared" si="256"/>
        <v>0</v>
      </c>
      <c r="AK1246" s="74">
        <f t="shared" si="250"/>
        <v>97429</v>
      </c>
      <c r="AL1246" t="str">
        <f t="shared" si="257"/>
        <v>N</v>
      </c>
      <c r="AN1246" t="s">
        <v>80</v>
      </c>
      <c r="AO1246" t="s">
        <v>79</v>
      </c>
      <c r="AP1246" t="str">
        <f t="shared" si="258"/>
        <v>92</v>
      </c>
      <c r="AQ1246" s="145" t="s">
        <v>1826</v>
      </c>
      <c r="AR1246" t="str">
        <f t="shared" si="259"/>
        <v>1-Adjusted Base Budget</v>
      </c>
      <c r="AS1246" s="145" t="s">
        <v>1827</v>
      </c>
      <c r="AT1246" t="s">
        <v>213</v>
      </c>
      <c r="AV1246" t="str">
        <f t="shared" si="253"/>
        <v>VPPF</v>
      </c>
      <c r="AW1246" t="str">
        <f t="shared" si="252"/>
        <v>VP AND CHIEF FINANCIAL OFFICER</v>
      </c>
    </row>
    <row r="1247" spans="1:49">
      <c r="A1247" s="59">
        <v>2018</v>
      </c>
      <c r="B1247" t="s">
        <v>137</v>
      </c>
      <c r="C1247" t="s">
        <v>803</v>
      </c>
      <c r="D1247" t="s">
        <v>887</v>
      </c>
      <c r="E1247" t="s">
        <v>892</v>
      </c>
      <c r="F1247" t="s">
        <v>228</v>
      </c>
      <c r="H1247" t="s">
        <v>893</v>
      </c>
      <c r="I1247" s="170" t="s">
        <v>78</v>
      </c>
      <c r="J1247" t="s">
        <v>79</v>
      </c>
      <c r="K1247" t="s">
        <v>214</v>
      </c>
      <c r="L1247" t="s">
        <v>412</v>
      </c>
      <c r="M1247" t="s">
        <v>413</v>
      </c>
      <c r="N1247" t="s">
        <v>217</v>
      </c>
      <c r="O1247" t="s">
        <v>263</v>
      </c>
      <c r="P1247" t="s">
        <v>414</v>
      </c>
      <c r="Q1247" t="s">
        <v>415</v>
      </c>
      <c r="R1247" t="s">
        <v>416</v>
      </c>
      <c r="S1247" t="s">
        <v>338</v>
      </c>
      <c r="T1247" t="s">
        <v>339</v>
      </c>
      <c r="U1247" s="61" t="s">
        <v>340</v>
      </c>
      <c r="V1247" t="s">
        <v>249</v>
      </c>
      <c r="W1247" t="s">
        <v>263</v>
      </c>
      <c r="X1247" s="59">
        <v>61176</v>
      </c>
      <c r="Y1247" s="59">
        <v>61176</v>
      </c>
      <c r="AA1247" s="146" t="str">
        <f t="shared" si="249"/>
        <v>EX</v>
      </c>
      <c r="AB1247" s="146">
        <f t="shared" si="251"/>
        <v>0</v>
      </c>
      <c r="AC1247" t="str">
        <f t="shared" si="254"/>
        <v>EX</v>
      </c>
      <c r="AD1247" s="74">
        <f t="shared" si="255"/>
        <v>61176</v>
      </c>
      <c r="AE1247" s="74">
        <f t="shared" si="260"/>
        <v>61176</v>
      </c>
      <c r="AF1247">
        <v>1</v>
      </c>
      <c r="AG1247">
        <v>0</v>
      </c>
      <c r="AH1247" s="74">
        <v>0</v>
      </c>
      <c r="AJ1247" s="74">
        <f t="shared" si="256"/>
        <v>0</v>
      </c>
      <c r="AK1247" s="74">
        <f t="shared" si="250"/>
        <v>61176</v>
      </c>
      <c r="AL1247" t="str">
        <f t="shared" si="257"/>
        <v>N</v>
      </c>
      <c r="AN1247" t="s">
        <v>80</v>
      </c>
      <c r="AO1247" t="s">
        <v>79</v>
      </c>
      <c r="AP1247" t="str">
        <f t="shared" si="258"/>
        <v>92</v>
      </c>
      <c r="AQ1247" s="145" t="s">
        <v>1826</v>
      </c>
      <c r="AR1247" t="str">
        <f t="shared" si="259"/>
        <v>1-Adjusted Base Budget</v>
      </c>
      <c r="AS1247" s="145" t="s">
        <v>1827</v>
      </c>
      <c r="AT1247" t="s">
        <v>213</v>
      </c>
      <c r="AV1247" t="str">
        <f t="shared" si="253"/>
        <v>VPPF</v>
      </c>
      <c r="AW1247" t="str">
        <f t="shared" si="252"/>
        <v>VP AND CHIEF FINANCIAL OFFICER</v>
      </c>
    </row>
    <row r="1248" spans="1:49">
      <c r="A1248" s="59">
        <v>2018</v>
      </c>
      <c r="B1248" t="s">
        <v>137</v>
      </c>
      <c r="C1248" t="s">
        <v>803</v>
      </c>
      <c r="D1248" t="s">
        <v>887</v>
      </c>
      <c r="E1248" t="s">
        <v>888</v>
      </c>
      <c r="F1248" t="s">
        <v>228</v>
      </c>
      <c r="H1248" t="s">
        <v>889</v>
      </c>
      <c r="I1248" s="170" t="s">
        <v>78</v>
      </c>
      <c r="J1248" t="s">
        <v>79</v>
      </c>
      <c r="K1248" t="s">
        <v>214</v>
      </c>
      <c r="L1248" t="s">
        <v>412</v>
      </c>
      <c r="M1248" t="s">
        <v>413</v>
      </c>
      <c r="N1248" t="s">
        <v>217</v>
      </c>
      <c r="O1248" t="s">
        <v>263</v>
      </c>
      <c r="P1248" t="s">
        <v>414</v>
      </c>
      <c r="Q1248" t="s">
        <v>415</v>
      </c>
      <c r="R1248" t="s">
        <v>416</v>
      </c>
      <c r="S1248" t="s">
        <v>338</v>
      </c>
      <c r="T1248" t="s">
        <v>339</v>
      </c>
      <c r="U1248" s="61" t="s">
        <v>340</v>
      </c>
      <c r="V1248" t="s">
        <v>249</v>
      </c>
      <c r="W1248" t="s">
        <v>263</v>
      </c>
      <c r="X1248" s="59">
        <v>112122</v>
      </c>
      <c r="Y1248" s="59">
        <v>112049</v>
      </c>
      <c r="AA1248" s="146" t="str">
        <f t="shared" si="249"/>
        <v>EX</v>
      </c>
      <c r="AB1248" s="146">
        <f t="shared" si="251"/>
        <v>0</v>
      </c>
      <c r="AC1248" t="str">
        <f t="shared" si="254"/>
        <v>EX</v>
      </c>
      <c r="AD1248" s="74">
        <f t="shared" si="255"/>
        <v>112049</v>
      </c>
      <c r="AE1248" s="74">
        <f t="shared" si="260"/>
        <v>112049</v>
      </c>
      <c r="AF1248">
        <v>1</v>
      </c>
      <c r="AG1248">
        <v>0</v>
      </c>
      <c r="AH1248" s="74">
        <v>0</v>
      </c>
      <c r="AJ1248" s="74">
        <f t="shared" si="256"/>
        <v>0</v>
      </c>
      <c r="AK1248" s="74">
        <f t="shared" si="250"/>
        <v>112049</v>
      </c>
      <c r="AL1248" t="str">
        <f t="shared" si="257"/>
        <v>N</v>
      </c>
      <c r="AN1248" t="s">
        <v>80</v>
      </c>
      <c r="AO1248" t="s">
        <v>79</v>
      </c>
      <c r="AP1248" t="str">
        <f t="shared" si="258"/>
        <v>92</v>
      </c>
      <c r="AQ1248" s="145" t="s">
        <v>1826</v>
      </c>
      <c r="AR1248" t="str">
        <f t="shared" si="259"/>
        <v>1-Adjusted Base Budget</v>
      </c>
      <c r="AS1248" s="145" t="s">
        <v>1827</v>
      </c>
      <c r="AT1248" t="s">
        <v>213</v>
      </c>
      <c r="AV1248" t="str">
        <f t="shared" si="253"/>
        <v>VPPF</v>
      </c>
      <c r="AW1248" t="str">
        <f t="shared" si="252"/>
        <v>VP AND CHIEF FINANCIAL OFFICER</v>
      </c>
    </row>
    <row r="1249" spans="1:49">
      <c r="A1249" s="59">
        <v>2018</v>
      </c>
      <c r="B1249" t="s">
        <v>137</v>
      </c>
      <c r="C1249" t="s">
        <v>803</v>
      </c>
      <c r="D1249" t="s">
        <v>887</v>
      </c>
      <c r="E1249" t="s">
        <v>890</v>
      </c>
      <c r="F1249" t="s">
        <v>228</v>
      </c>
      <c r="H1249" t="s">
        <v>891</v>
      </c>
      <c r="I1249" s="170" t="s">
        <v>78</v>
      </c>
      <c r="J1249" t="s">
        <v>79</v>
      </c>
      <c r="K1249" t="s">
        <v>214</v>
      </c>
      <c r="L1249" t="s">
        <v>417</v>
      </c>
      <c r="M1249" t="s">
        <v>418</v>
      </c>
      <c r="N1249" t="s">
        <v>217</v>
      </c>
      <c r="O1249" t="s">
        <v>263</v>
      </c>
      <c r="P1249" t="s">
        <v>414</v>
      </c>
      <c r="Q1249" t="s">
        <v>415</v>
      </c>
      <c r="R1249" t="s">
        <v>416</v>
      </c>
      <c r="S1249" t="s">
        <v>338</v>
      </c>
      <c r="T1249" t="s">
        <v>339</v>
      </c>
      <c r="U1249" s="61" t="s">
        <v>340</v>
      </c>
      <c r="V1249" t="s">
        <v>249</v>
      </c>
      <c r="W1249" t="s">
        <v>263</v>
      </c>
      <c r="X1249" s="59">
        <v>33209</v>
      </c>
      <c r="Y1249" s="59">
        <v>33203</v>
      </c>
      <c r="AA1249" s="146" t="str">
        <f t="shared" si="249"/>
        <v>EX</v>
      </c>
      <c r="AB1249" s="146">
        <f t="shared" si="251"/>
        <v>0</v>
      </c>
      <c r="AC1249" t="str">
        <f t="shared" si="254"/>
        <v>EX</v>
      </c>
      <c r="AD1249" s="74">
        <f t="shared" si="255"/>
        <v>33203</v>
      </c>
      <c r="AE1249" s="74">
        <f t="shared" si="260"/>
        <v>33203</v>
      </c>
      <c r="AF1249">
        <v>1</v>
      </c>
      <c r="AG1249">
        <v>0</v>
      </c>
      <c r="AH1249" s="74">
        <v>0</v>
      </c>
      <c r="AJ1249" s="74">
        <f t="shared" si="256"/>
        <v>0</v>
      </c>
      <c r="AK1249" s="74">
        <f t="shared" si="250"/>
        <v>33203</v>
      </c>
      <c r="AL1249" t="str">
        <f t="shared" si="257"/>
        <v>N</v>
      </c>
      <c r="AN1249" t="s">
        <v>80</v>
      </c>
      <c r="AO1249" t="s">
        <v>79</v>
      </c>
      <c r="AP1249" t="str">
        <f t="shared" si="258"/>
        <v>92</v>
      </c>
      <c r="AQ1249" s="145" t="s">
        <v>1826</v>
      </c>
      <c r="AR1249" t="str">
        <f t="shared" si="259"/>
        <v>1-Adjusted Base Budget</v>
      </c>
      <c r="AS1249" s="145" t="s">
        <v>1827</v>
      </c>
      <c r="AT1249" t="s">
        <v>213</v>
      </c>
      <c r="AV1249" t="str">
        <f t="shared" si="253"/>
        <v>VPPF</v>
      </c>
      <c r="AW1249" t="str">
        <f t="shared" si="252"/>
        <v>VP AND CHIEF FINANCIAL OFFICER</v>
      </c>
    </row>
    <row r="1250" spans="1:49">
      <c r="A1250" s="59">
        <v>2018</v>
      </c>
      <c r="B1250" t="s">
        <v>137</v>
      </c>
      <c r="C1250" t="s">
        <v>803</v>
      </c>
      <c r="D1250" t="s">
        <v>887</v>
      </c>
      <c r="E1250" t="s">
        <v>892</v>
      </c>
      <c r="F1250" t="s">
        <v>228</v>
      </c>
      <c r="H1250" t="s">
        <v>893</v>
      </c>
      <c r="I1250" s="170" t="s">
        <v>78</v>
      </c>
      <c r="J1250" t="s">
        <v>79</v>
      </c>
      <c r="K1250" t="s">
        <v>214</v>
      </c>
      <c r="L1250" t="s">
        <v>417</v>
      </c>
      <c r="M1250" t="s">
        <v>418</v>
      </c>
      <c r="N1250" t="s">
        <v>217</v>
      </c>
      <c r="O1250" t="s">
        <v>263</v>
      </c>
      <c r="P1250" t="s">
        <v>414</v>
      </c>
      <c r="Q1250" t="s">
        <v>415</v>
      </c>
      <c r="R1250" t="s">
        <v>416</v>
      </c>
      <c r="S1250" t="s">
        <v>338</v>
      </c>
      <c r="T1250" t="s">
        <v>339</v>
      </c>
      <c r="U1250" s="61" t="s">
        <v>340</v>
      </c>
      <c r="V1250" t="s">
        <v>249</v>
      </c>
      <c r="W1250" t="s">
        <v>263</v>
      </c>
      <c r="X1250" s="59">
        <v>20849</v>
      </c>
      <c r="Y1250" s="59">
        <v>20849</v>
      </c>
      <c r="AA1250" s="146" t="str">
        <f t="shared" si="249"/>
        <v>EX</v>
      </c>
      <c r="AB1250" s="146">
        <f t="shared" si="251"/>
        <v>0</v>
      </c>
      <c r="AC1250" t="str">
        <f t="shared" si="254"/>
        <v>EX</v>
      </c>
      <c r="AD1250" s="74">
        <f t="shared" si="255"/>
        <v>20849</v>
      </c>
      <c r="AE1250" s="74">
        <f t="shared" si="260"/>
        <v>20849</v>
      </c>
      <c r="AF1250">
        <v>1</v>
      </c>
      <c r="AG1250">
        <v>0</v>
      </c>
      <c r="AH1250" s="74">
        <v>0</v>
      </c>
      <c r="AJ1250" s="74">
        <f t="shared" si="256"/>
        <v>0</v>
      </c>
      <c r="AK1250" s="74">
        <f t="shared" si="250"/>
        <v>20849</v>
      </c>
      <c r="AL1250" t="str">
        <f t="shared" si="257"/>
        <v>N</v>
      </c>
      <c r="AN1250" t="s">
        <v>80</v>
      </c>
      <c r="AO1250" t="s">
        <v>79</v>
      </c>
      <c r="AP1250" t="str">
        <f t="shared" si="258"/>
        <v>92</v>
      </c>
      <c r="AQ1250" s="145" t="s">
        <v>1826</v>
      </c>
      <c r="AR1250" t="str">
        <f t="shared" si="259"/>
        <v>1-Adjusted Base Budget</v>
      </c>
      <c r="AS1250" s="145" t="s">
        <v>1827</v>
      </c>
      <c r="AT1250" t="s">
        <v>213</v>
      </c>
      <c r="AV1250" t="str">
        <f t="shared" si="253"/>
        <v>VPPF</v>
      </c>
      <c r="AW1250" t="str">
        <f t="shared" si="252"/>
        <v>VP AND CHIEF FINANCIAL OFFICER</v>
      </c>
    </row>
    <row r="1251" spans="1:49">
      <c r="A1251" s="59">
        <v>2018</v>
      </c>
      <c r="B1251" t="s">
        <v>137</v>
      </c>
      <c r="C1251" t="s">
        <v>803</v>
      </c>
      <c r="D1251" t="s">
        <v>887</v>
      </c>
      <c r="E1251" t="s">
        <v>888</v>
      </c>
      <c r="F1251" t="s">
        <v>228</v>
      </c>
      <c r="H1251" t="s">
        <v>889</v>
      </c>
      <c r="I1251" s="170" t="s">
        <v>78</v>
      </c>
      <c r="J1251" t="s">
        <v>79</v>
      </c>
      <c r="K1251" t="s">
        <v>214</v>
      </c>
      <c r="L1251" t="s">
        <v>417</v>
      </c>
      <c r="M1251" t="s">
        <v>418</v>
      </c>
      <c r="N1251" t="s">
        <v>217</v>
      </c>
      <c r="O1251" t="s">
        <v>263</v>
      </c>
      <c r="P1251" t="s">
        <v>414</v>
      </c>
      <c r="Q1251" t="s">
        <v>415</v>
      </c>
      <c r="R1251" t="s">
        <v>416</v>
      </c>
      <c r="S1251" t="s">
        <v>338</v>
      </c>
      <c r="T1251" t="s">
        <v>339</v>
      </c>
      <c r="U1251" s="61" t="s">
        <v>340</v>
      </c>
      <c r="V1251" t="s">
        <v>249</v>
      </c>
      <c r="W1251" t="s">
        <v>263</v>
      </c>
      <c r="X1251" s="59">
        <v>38211</v>
      </c>
      <c r="Y1251" s="59">
        <v>38186</v>
      </c>
      <c r="AA1251" s="146" t="str">
        <f t="shared" si="249"/>
        <v>EX</v>
      </c>
      <c r="AB1251" s="146">
        <f t="shared" si="251"/>
        <v>0</v>
      </c>
      <c r="AC1251" t="str">
        <f t="shared" si="254"/>
        <v>EX</v>
      </c>
      <c r="AD1251" s="74">
        <f t="shared" si="255"/>
        <v>38186</v>
      </c>
      <c r="AE1251" s="74">
        <f t="shared" si="260"/>
        <v>38186</v>
      </c>
      <c r="AF1251">
        <v>1</v>
      </c>
      <c r="AG1251">
        <v>0</v>
      </c>
      <c r="AH1251" s="74">
        <v>0</v>
      </c>
      <c r="AJ1251" s="74">
        <f t="shared" si="256"/>
        <v>0</v>
      </c>
      <c r="AK1251" s="74">
        <f t="shared" si="250"/>
        <v>38186</v>
      </c>
      <c r="AL1251" t="str">
        <f t="shared" si="257"/>
        <v>N</v>
      </c>
      <c r="AN1251" t="s">
        <v>80</v>
      </c>
      <c r="AO1251" t="s">
        <v>79</v>
      </c>
      <c r="AP1251" t="str">
        <f t="shared" si="258"/>
        <v>92</v>
      </c>
      <c r="AQ1251" s="145" t="s">
        <v>1826</v>
      </c>
      <c r="AR1251" t="str">
        <f t="shared" si="259"/>
        <v>1-Adjusted Base Budget</v>
      </c>
      <c r="AS1251" s="145" t="s">
        <v>1827</v>
      </c>
      <c r="AT1251" t="s">
        <v>213</v>
      </c>
      <c r="AV1251" t="str">
        <f t="shared" si="253"/>
        <v>VPPF</v>
      </c>
      <c r="AW1251" t="str">
        <f t="shared" si="252"/>
        <v>VP AND CHIEF FINANCIAL OFFICER</v>
      </c>
    </row>
    <row r="1252" spans="1:49">
      <c r="A1252" s="59">
        <v>2018</v>
      </c>
      <c r="B1252" t="s">
        <v>137</v>
      </c>
      <c r="C1252" t="s">
        <v>803</v>
      </c>
      <c r="D1252" t="s">
        <v>887</v>
      </c>
      <c r="E1252" t="s">
        <v>890</v>
      </c>
      <c r="F1252" t="s">
        <v>228</v>
      </c>
      <c r="H1252" t="s">
        <v>891</v>
      </c>
      <c r="I1252" s="170" t="s">
        <v>78</v>
      </c>
      <c r="J1252" t="s">
        <v>79</v>
      </c>
      <c r="K1252" t="s">
        <v>214</v>
      </c>
      <c r="L1252" t="s">
        <v>419</v>
      </c>
      <c r="M1252" t="s">
        <v>420</v>
      </c>
      <c r="N1252" t="s">
        <v>217</v>
      </c>
      <c r="O1252" t="s">
        <v>263</v>
      </c>
      <c r="P1252" t="s">
        <v>414</v>
      </c>
      <c r="Q1252" t="s">
        <v>415</v>
      </c>
      <c r="R1252" t="s">
        <v>416</v>
      </c>
      <c r="S1252" t="s">
        <v>338</v>
      </c>
      <c r="T1252" t="s">
        <v>339</v>
      </c>
      <c r="U1252" s="61" t="s">
        <v>340</v>
      </c>
      <c r="V1252" t="s">
        <v>249</v>
      </c>
      <c r="W1252" t="s">
        <v>263</v>
      </c>
      <c r="X1252" s="59">
        <v>63155</v>
      </c>
      <c r="Y1252" s="59">
        <v>63155</v>
      </c>
      <c r="AA1252" s="146" t="str">
        <f t="shared" si="249"/>
        <v>EX</v>
      </c>
      <c r="AB1252" s="146">
        <f t="shared" si="251"/>
        <v>0</v>
      </c>
      <c r="AC1252" t="str">
        <f t="shared" si="254"/>
        <v>EX</v>
      </c>
      <c r="AD1252" s="74">
        <f t="shared" si="255"/>
        <v>63155</v>
      </c>
      <c r="AE1252" s="74">
        <f t="shared" si="260"/>
        <v>63155</v>
      </c>
      <c r="AF1252">
        <v>1</v>
      </c>
      <c r="AG1252">
        <v>0</v>
      </c>
      <c r="AH1252" s="74">
        <v>0</v>
      </c>
      <c r="AJ1252" s="74">
        <f t="shared" si="256"/>
        <v>0</v>
      </c>
      <c r="AK1252" s="74">
        <f t="shared" si="250"/>
        <v>63155</v>
      </c>
      <c r="AL1252" t="str">
        <f t="shared" si="257"/>
        <v>N</v>
      </c>
      <c r="AN1252" t="s">
        <v>80</v>
      </c>
      <c r="AO1252" t="s">
        <v>79</v>
      </c>
      <c r="AP1252" t="str">
        <f t="shared" si="258"/>
        <v>92</v>
      </c>
      <c r="AQ1252" s="145" t="s">
        <v>1826</v>
      </c>
      <c r="AR1252" t="str">
        <f t="shared" si="259"/>
        <v>1-Adjusted Base Budget</v>
      </c>
      <c r="AS1252" s="145" t="s">
        <v>1827</v>
      </c>
      <c r="AT1252" t="s">
        <v>213</v>
      </c>
      <c r="AV1252" t="str">
        <f t="shared" si="253"/>
        <v>VPPF</v>
      </c>
      <c r="AW1252" t="str">
        <f t="shared" si="252"/>
        <v>VP AND CHIEF FINANCIAL OFFICER</v>
      </c>
    </row>
    <row r="1253" spans="1:49">
      <c r="A1253" s="59">
        <v>2018</v>
      </c>
      <c r="B1253" t="s">
        <v>137</v>
      </c>
      <c r="C1253" t="s">
        <v>803</v>
      </c>
      <c r="D1253" t="s">
        <v>887</v>
      </c>
      <c r="E1253" t="s">
        <v>892</v>
      </c>
      <c r="F1253" t="s">
        <v>228</v>
      </c>
      <c r="H1253" t="s">
        <v>893</v>
      </c>
      <c r="I1253" s="170" t="s">
        <v>78</v>
      </c>
      <c r="J1253" t="s">
        <v>79</v>
      </c>
      <c r="K1253" t="s">
        <v>214</v>
      </c>
      <c r="L1253" t="s">
        <v>419</v>
      </c>
      <c r="M1253" t="s">
        <v>420</v>
      </c>
      <c r="N1253" t="s">
        <v>217</v>
      </c>
      <c r="O1253" t="s">
        <v>263</v>
      </c>
      <c r="P1253" t="s">
        <v>414</v>
      </c>
      <c r="Q1253" t="s">
        <v>415</v>
      </c>
      <c r="R1253" t="s">
        <v>416</v>
      </c>
      <c r="S1253" t="s">
        <v>338</v>
      </c>
      <c r="T1253" t="s">
        <v>339</v>
      </c>
      <c r="U1253" s="61" t="s">
        <v>340</v>
      </c>
      <c r="V1253" t="s">
        <v>249</v>
      </c>
      <c r="W1253" t="s">
        <v>263</v>
      </c>
      <c r="X1253" s="59">
        <v>40419</v>
      </c>
      <c r="Y1253" s="59">
        <v>40419</v>
      </c>
      <c r="AA1253" s="146" t="str">
        <f t="shared" si="249"/>
        <v>EX</v>
      </c>
      <c r="AB1253" s="146">
        <f t="shared" si="251"/>
        <v>0</v>
      </c>
      <c r="AC1253" t="str">
        <f t="shared" si="254"/>
        <v>EX</v>
      </c>
      <c r="AD1253" s="74">
        <f t="shared" si="255"/>
        <v>40419</v>
      </c>
      <c r="AE1253" s="74">
        <f t="shared" si="260"/>
        <v>40419</v>
      </c>
      <c r="AF1253">
        <v>1</v>
      </c>
      <c r="AG1253">
        <v>0</v>
      </c>
      <c r="AH1253" s="74">
        <v>0</v>
      </c>
      <c r="AJ1253" s="74">
        <f t="shared" si="256"/>
        <v>0</v>
      </c>
      <c r="AK1253" s="74">
        <f t="shared" si="250"/>
        <v>40419</v>
      </c>
      <c r="AL1253" t="str">
        <f t="shared" si="257"/>
        <v>N</v>
      </c>
      <c r="AN1253" t="s">
        <v>80</v>
      </c>
      <c r="AO1253" t="s">
        <v>79</v>
      </c>
      <c r="AP1253" t="str">
        <f t="shared" si="258"/>
        <v>92</v>
      </c>
      <c r="AQ1253" s="145" t="s">
        <v>1826</v>
      </c>
      <c r="AR1253" t="str">
        <f t="shared" si="259"/>
        <v>1-Adjusted Base Budget</v>
      </c>
      <c r="AS1253" s="145" t="s">
        <v>1827</v>
      </c>
      <c r="AT1253" t="s">
        <v>213</v>
      </c>
      <c r="AV1253" t="str">
        <f t="shared" si="253"/>
        <v>VPPF</v>
      </c>
      <c r="AW1253" t="str">
        <f t="shared" si="252"/>
        <v>VP AND CHIEF FINANCIAL OFFICER</v>
      </c>
    </row>
    <row r="1254" spans="1:49">
      <c r="A1254" s="59">
        <v>2018</v>
      </c>
      <c r="B1254" t="s">
        <v>137</v>
      </c>
      <c r="C1254" t="s">
        <v>803</v>
      </c>
      <c r="D1254" t="s">
        <v>887</v>
      </c>
      <c r="E1254" t="s">
        <v>888</v>
      </c>
      <c r="F1254" t="s">
        <v>228</v>
      </c>
      <c r="H1254" t="s">
        <v>889</v>
      </c>
      <c r="I1254" s="170" t="s">
        <v>78</v>
      </c>
      <c r="J1254" t="s">
        <v>79</v>
      </c>
      <c r="K1254" t="s">
        <v>214</v>
      </c>
      <c r="L1254" t="s">
        <v>419</v>
      </c>
      <c r="M1254" t="s">
        <v>420</v>
      </c>
      <c r="N1254" t="s">
        <v>217</v>
      </c>
      <c r="O1254" t="s">
        <v>263</v>
      </c>
      <c r="P1254" t="s">
        <v>414</v>
      </c>
      <c r="Q1254" t="s">
        <v>415</v>
      </c>
      <c r="R1254" t="s">
        <v>416</v>
      </c>
      <c r="S1254" t="s">
        <v>338</v>
      </c>
      <c r="T1254" t="s">
        <v>339</v>
      </c>
      <c r="U1254" s="61" t="s">
        <v>340</v>
      </c>
      <c r="V1254" t="s">
        <v>249</v>
      </c>
      <c r="W1254" t="s">
        <v>263</v>
      </c>
      <c r="X1254" s="59">
        <v>69167</v>
      </c>
      <c r="Y1254" s="59">
        <v>69167</v>
      </c>
      <c r="AA1254" s="146" t="str">
        <f t="shared" si="249"/>
        <v>EX</v>
      </c>
      <c r="AB1254" s="146">
        <f t="shared" si="251"/>
        <v>0</v>
      </c>
      <c r="AC1254" t="str">
        <f t="shared" si="254"/>
        <v>EX</v>
      </c>
      <c r="AD1254" s="74">
        <f t="shared" si="255"/>
        <v>69167</v>
      </c>
      <c r="AE1254" s="74">
        <f t="shared" si="260"/>
        <v>69167</v>
      </c>
      <c r="AF1254">
        <v>1</v>
      </c>
      <c r="AG1254">
        <v>0</v>
      </c>
      <c r="AH1254" s="74">
        <v>0</v>
      </c>
      <c r="AJ1254" s="74">
        <f t="shared" si="256"/>
        <v>0</v>
      </c>
      <c r="AK1254" s="74">
        <f t="shared" si="250"/>
        <v>69167</v>
      </c>
      <c r="AL1254" t="str">
        <f t="shared" si="257"/>
        <v>N</v>
      </c>
      <c r="AN1254" t="s">
        <v>80</v>
      </c>
      <c r="AO1254" t="s">
        <v>79</v>
      </c>
      <c r="AP1254" t="str">
        <f t="shared" si="258"/>
        <v>92</v>
      </c>
      <c r="AQ1254" s="145" t="s">
        <v>1826</v>
      </c>
      <c r="AR1254" t="str">
        <f t="shared" si="259"/>
        <v>1-Adjusted Base Budget</v>
      </c>
      <c r="AS1254" s="145" t="s">
        <v>1827</v>
      </c>
      <c r="AT1254" t="s">
        <v>213</v>
      </c>
      <c r="AV1254" t="str">
        <f t="shared" si="253"/>
        <v>VPPF</v>
      </c>
      <c r="AW1254" t="str">
        <f t="shared" si="252"/>
        <v>VP AND CHIEF FINANCIAL OFFICER</v>
      </c>
    </row>
    <row r="1255" spans="1:49">
      <c r="A1255" s="59">
        <v>2018</v>
      </c>
      <c r="B1255" t="s">
        <v>137</v>
      </c>
      <c r="C1255" t="s">
        <v>803</v>
      </c>
      <c r="D1255" t="s">
        <v>887</v>
      </c>
      <c r="E1255" t="s">
        <v>890</v>
      </c>
      <c r="F1255" t="s">
        <v>228</v>
      </c>
      <c r="H1255" t="s">
        <v>891</v>
      </c>
      <c r="I1255" s="170" t="s">
        <v>78</v>
      </c>
      <c r="J1255" t="s">
        <v>79</v>
      </c>
      <c r="K1255" t="s">
        <v>214</v>
      </c>
      <c r="L1255" t="s">
        <v>568</v>
      </c>
      <c r="M1255" t="s">
        <v>569</v>
      </c>
      <c r="N1255" t="s">
        <v>217</v>
      </c>
      <c r="O1255" t="s">
        <v>263</v>
      </c>
      <c r="P1255" t="s">
        <v>414</v>
      </c>
      <c r="Q1255" t="s">
        <v>415</v>
      </c>
      <c r="R1255" t="s">
        <v>416</v>
      </c>
      <c r="S1255" t="s">
        <v>338</v>
      </c>
      <c r="T1255" t="s">
        <v>339</v>
      </c>
      <c r="U1255" s="61" t="s">
        <v>340</v>
      </c>
      <c r="V1255" t="s">
        <v>249</v>
      </c>
      <c r="W1255" t="s">
        <v>263</v>
      </c>
      <c r="X1255" s="59">
        <v>1113</v>
      </c>
      <c r="Y1255" s="59">
        <v>1102</v>
      </c>
      <c r="AA1255" s="146" t="str">
        <f t="shared" si="249"/>
        <v>EX</v>
      </c>
      <c r="AB1255" s="146">
        <f t="shared" si="251"/>
        <v>0</v>
      </c>
      <c r="AC1255" t="str">
        <f t="shared" si="254"/>
        <v>EX</v>
      </c>
      <c r="AD1255" s="74">
        <f t="shared" si="255"/>
        <v>1102</v>
      </c>
      <c r="AE1255" s="74">
        <f t="shared" si="260"/>
        <v>1102</v>
      </c>
      <c r="AF1255">
        <v>1</v>
      </c>
      <c r="AG1255">
        <v>0</v>
      </c>
      <c r="AH1255" s="74">
        <v>0</v>
      </c>
      <c r="AJ1255" s="74">
        <f t="shared" si="256"/>
        <v>0</v>
      </c>
      <c r="AK1255" s="74">
        <f t="shared" si="250"/>
        <v>1102</v>
      </c>
      <c r="AL1255" t="str">
        <f t="shared" si="257"/>
        <v>N</v>
      </c>
      <c r="AN1255" t="s">
        <v>80</v>
      </c>
      <c r="AO1255" t="s">
        <v>79</v>
      </c>
      <c r="AP1255" t="str">
        <f t="shared" si="258"/>
        <v>92</v>
      </c>
      <c r="AQ1255" s="145" t="s">
        <v>1826</v>
      </c>
      <c r="AR1255" t="str">
        <f t="shared" si="259"/>
        <v>1-Adjusted Base Budget</v>
      </c>
      <c r="AS1255" s="145" t="s">
        <v>1827</v>
      </c>
      <c r="AT1255" t="s">
        <v>213</v>
      </c>
      <c r="AV1255" t="str">
        <f t="shared" si="253"/>
        <v>VPPF</v>
      </c>
      <c r="AW1255" t="str">
        <f t="shared" si="252"/>
        <v>VP AND CHIEF FINANCIAL OFFICER</v>
      </c>
    </row>
    <row r="1256" spans="1:49">
      <c r="A1256" s="59">
        <v>2018</v>
      </c>
      <c r="B1256" t="s">
        <v>137</v>
      </c>
      <c r="C1256" t="s">
        <v>803</v>
      </c>
      <c r="D1256" t="s">
        <v>887</v>
      </c>
      <c r="E1256" t="s">
        <v>888</v>
      </c>
      <c r="F1256" t="s">
        <v>228</v>
      </c>
      <c r="H1256" t="s">
        <v>889</v>
      </c>
      <c r="I1256" s="170" t="s">
        <v>78</v>
      </c>
      <c r="J1256" t="s">
        <v>79</v>
      </c>
      <c r="K1256" t="s">
        <v>214</v>
      </c>
      <c r="L1256" t="s">
        <v>568</v>
      </c>
      <c r="M1256" t="s">
        <v>569</v>
      </c>
      <c r="N1256" t="s">
        <v>217</v>
      </c>
      <c r="O1256" t="s">
        <v>263</v>
      </c>
      <c r="P1256" t="s">
        <v>414</v>
      </c>
      <c r="Q1256" t="s">
        <v>415</v>
      </c>
      <c r="R1256" t="s">
        <v>416</v>
      </c>
      <c r="S1256" t="s">
        <v>338</v>
      </c>
      <c r="T1256" t="s">
        <v>339</v>
      </c>
      <c r="U1256" s="61" t="s">
        <v>340</v>
      </c>
      <c r="V1256" t="s">
        <v>249</v>
      </c>
      <c r="W1256" t="s">
        <v>263</v>
      </c>
      <c r="X1256" s="59">
        <v>4453</v>
      </c>
      <c r="Y1256" s="59">
        <v>4410</v>
      </c>
      <c r="AA1256" s="146" t="str">
        <f t="shared" si="249"/>
        <v>EX</v>
      </c>
      <c r="AB1256" s="146">
        <f t="shared" si="251"/>
        <v>0</v>
      </c>
      <c r="AC1256" t="str">
        <f t="shared" si="254"/>
        <v>EX</v>
      </c>
      <c r="AD1256" s="74">
        <f t="shared" si="255"/>
        <v>4410</v>
      </c>
      <c r="AE1256" s="74">
        <f t="shared" si="260"/>
        <v>4410</v>
      </c>
      <c r="AF1256">
        <v>1</v>
      </c>
      <c r="AG1256">
        <v>0</v>
      </c>
      <c r="AH1256" s="74">
        <v>0</v>
      </c>
      <c r="AJ1256" s="74">
        <f t="shared" si="256"/>
        <v>0</v>
      </c>
      <c r="AK1256" s="74">
        <f t="shared" si="250"/>
        <v>4410</v>
      </c>
      <c r="AL1256" t="str">
        <f t="shared" si="257"/>
        <v>N</v>
      </c>
      <c r="AN1256" t="s">
        <v>80</v>
      </c>
      <c r="AO1256" t="s">
        <v>79</v>
      </c>
      <c r="AP1256" t="str">
        <f t="shared" si="258"/>
        <v>92</v>
      </c>
      <c r="AQ1256" s="145" t="s">
        <v>1826</v>
      </c>
      <c r="AR1256" t="str">
        <f t="shared" si="259"/>
        <v>1-Adjusted Base Budget</v>
      </c>
      <c r="AS1256" s="145" t="s">
        <v>1827</v>
      </c>
      <c r="AT1256" t="s">
        <v>213</v>
      </c>
      <c r="AV1256" t="str">
        <f t="shared" si="253"/>
        <v>VPPF</v>
      </c>
      <c r="AW1256" t="str">
        <f t="shared" si="252"/>
        <v>VP AND CHIEF FINANCIAL OFFICER</v>
      </c>
    </row>
    <row r="1257" spans="1:49">
      <c r="A1257" s="59">
        <v>2018</v>
      </c>
      <c r="B1257" t="s">
        <v>137</v>
      </c>
      <c r="C1257" t="s">
        <v>803</v>
      </c>
      <c r="D1257" t="s">
        <v>887</v>
      </c>
      <c r="E1257" t="s">
        <v>890</v>
      </c>
      <c r="F1257" t="s">
        <v>228</v>
      </c>
      <c r="H1257" t="s">
        <v>891</v>
      </c>
      <c r="I1257" s="170" t="s">
        <v>78</v>
      </c>
      <c r="J1257" t="s">
        <v>79</v>
      </c>
      <c r="K1257" t="s">
        <v>214</v>
      </c>
      <c r="L1257" t="s">
        <v>421</v>
      </c>
      <c r="M1257" t="s">
        <v>422</v>
      </c>
      <c r="N1257" t="s">
        <v>217</v>
      </c>
      <c r="O1257" t="s">
        <v>263</v>
      </c>
      <c r="P1257" t="s">
        <v>367</v>
      </c>
      <c r="Q1257" t="s">
        <v>368</v>
      </c>
      <c r="R1257" t="s">
        <v>369</v>
      </c>
      <c r="S1257" t="s">
        <v>370</v>
      </c>
      <c r="T1257" t="s">
        <v>368</v>
      </c>
      <c r="U1257" s="61" t="s">
        <v>371</v>
      </c>
      <c r="V1257" t="s">
        <v>249</v>
      </c>
      <c r="W1257" t="s">
        <v>263</v>
      </c>
      <c r="X1257" s="59">
        <v>765</v>
      </c>
      <c r="Y1257" s="59">
        <v>765</v>
      </c>
      <c r="AA1257" s="146" t="str">
        <f t="shared" ref="AA1257:AA1320" si="261">IF(P1257 ="CORI","IN",IF(P1257 ="TRIN","IN",O1257))</f>
        <v>EX</v>
      </c>
      <c r="AB1257" s="146">
        <f t="shared" si="251"/>
        <v>0</v>
      </c>
      <c r="AC1257" t="str">
        <f t="shared" si="254"/>
        <v>EX</v>
      </c>
      <c r="AD1257" s="74">
        <f t="shared" si="255"/>
        <v>765</v>
      </c>
      <c r="AE1257" s="74">
        <f t="shared" si="260"/>
        <v>765</v>
      </c>
      <c r="AF1257">
        <v>1</v>
      </c>
      <c r="AG1257">
        <v>0</v>
      </c>
      <c r="AH1257" s="74">
        <v>0</v>
      </c>
      <c r="AJ1257" s="74">
        <f t="shared" si="256"/>
        <v>0</v>
      </c>
      <c r="AK1257" s="74">
        <f t="shared" si="250"/>
        <v>765</v>
      </c>
      <c r="AL1257" t="str">
        <f t="shared" si="257"/>
        <v>N</v>
      </c>
      <c r="AN1257" t="s">
        <v>80</v>
      </c>
      <c r="AO1257" t="s">
        <v>79</v>
      </c>
      <c r="AP1257" t="str">
        <f t="shared" si="258"/>
        <v>92</v>
      </c>
      <c r="AQ1257" s="145" t="s">
        <v>1826</v>
      </c>
      <c r="AR1257" t="str">
        <f t="shared" si="259"/>
        <v>1-Adjusted Base Budget</v>
      </c>
      <c r="AS1257" s="145" t="s">
        <v>1827</v>
      </c>
      <c r="AT1257" t="s">
        <v>213</v>
      </c>
      <c r="AV1257" t="str">
        <f t="shared" si="253"/>
        <v>VPPF</v>
      </c>
      <c r="AW1257" t="str">
        <f t="shared" si="252"/>
        <v>VP AND CHIEF FINANCIAL OFFICER</v>
      </c>
    </row>
    <row r="1258" spans="1:49">
      <c r="A1258" s="59">
        <v>2018</v>
      </c>
      <c r="B1258" t="s">
        <v>137</v>
      </c>
      <c r="C1258" t="s">
        <v>803</v>
      </c>
      <c r="D1258" t="s">
        <v>887</v>
      </c>
      <c r="E1258" t="s">
        <v>892</v>
      </c>
      <c r="F1258" t="s">
        <v>228</v>
      </c>
      <c r="H1258" t="s">
        <v>893</v>
      </c>
      <c r="I1258" s="170" t="s">
        <v>78</v>
      </c>
      <c r="J1258" t="s">
        <v>79</v>
      </c>
      <c r="K1258" t="s">
        <v>214</v>
      </c>
      <c r="L1258" t="s">
        <v>421</v>
      </c>
      <c r="M1258" t="s">
        <v>422</v>
      </c>
      <c r="N1258" t="s">
        <v>217</v>
      </c>
      <c r="O1258" t="s">
        <v>263</v>
      </c>
      <c r="P1258" t="s">
        <v>367</v>
      </c>
      <c r="Q1258" t="s">
        <v>368</v>
      </c>
      <c r="R1258" t="s">
        <v>369</v>
      </c>
      <c r="S1258" t="s">
        <v>370</v>
      </c>
      <c r="T1258" t="s">
        <v>368</v>
      </c>
      <c r="U1258" s="61" t="s">
        <v>371</v>
      </c>
      <c r="V1258" t="s">
        <v>249</v>
      </c>
      <c r="W1258" t="s">
        <v>263</v>
      </c>
      <c r="X1258" s="59">
        <v>515</v>
      </c>
      <c r="Y1258" s="59">
        <v>515</v>
      </c>
      <c r="AA1258" s="146" t="str">
        <f t="shared" si="261"/>
        <v>EX</v>
      </c>
      <c r="AB1258" s="146">
        <f t="shared" si="251"/>
        <v>0</v>
      </c>
      <c r="AC1258" t="str">
        <f t="shared" si="254"/>
        <v>EX</v>
      </c>
      <c r="AD1258" s="74">
        <f t="shared" si="255"/>
        <v>515</v>
      </c>
      <c r="AE1258" s="74">
        <f t="shared" si="260"/>
        <v>515</v>
      </c>
      <c r="AF1258">
        <v>1</v>
      </c>
      <c r="AG1258">
        <v>0</v>
      </c>
      <c r="AH1258" s="74">
        <v>0</v>
      </c>
      <c r="AJ1258" s="74">
        <f t="shared" si="256"/>
        <v>0</v>
      </c>
      <c r="AK1258" s="74">
        <f t="shared" si="250"/>
        <v>515</v>
      </c>
      <c r="AL1258" t="str">
        <f t="shared" si="257"/>
        <v>N</v>
      </c>
      <c r="AN1258" t="s">
        <v>80</v>
      </c>
      <c r="AO1258" t="s">
        <v>79</v>
      </c>
      <c r="AP1258" t="str">
        <f t="shared" si="258"/>
        <v>92</v>
      </c>
      <c r="AQ1258" s="145" t="s">
        <v>1826</v>
      </c>
      <c r="AR1258" t="str">
        <f t="shared" si="259"/>
        <v>1-Adjusted Base Budget</v>
      </c>
      <c r="AS1258" s="145" t="s">
        <v>1827</v>
      </c>
      <c r="AT1258" t="s">
        <v>213</v>
      </c>
      <c r="AV1258" t="str">
        <f t="shared" si="253"/>
        <v>VPPF</v>
      </c>
      <c r="AW1258" t="str">
        <f t="shared" si="252"/>
        <v>VP AND CHIEF FINANCIAL OFFICER</v>
      </c>
    </row>
    <row r="1259" spans="1:49">
      <c r="A1259" s="59">
        <v>2018</v>
      </c>
      <c r="B1259" t="s">
        <v>137</v>
      </c>
      <c r="C1259" t="s">
        <v>803</v>
      </c>
      <c r="D1259" t="s">
        <v>887</v>
      </c>
      <c r="E1259" t="s">
        <v>888</v>
      </c>
      <c r="F1259" t="s">
        <v>228</v>
      </c>
      <c r="H1259" t="s">
        <v>889</v>
      </c>
      <c r="I1259" s="170" t="s">
        <v>78</v>
      </c>
      <c r="J1259" t="s">
        <v>79</v>
      </c>
      <c r="K1259" t="s">
        <v>214</v>
      </c>
      <c r="L1259" t="s">
        <v>421</v>
      </c>
      <c r="M1259" t="s">
        <v>422</v>
      </c>
      <c r="N1259" t="s">
        <v>217</v>
      </c>
      <c r="O1259" t="s">
        <v>263</v>
      </c>
      <c r="P1259" t="s">
        <v>367</v>
      </c>
      <c r="Q1259" t="s">
        <v>368</v>
      </c>
      <c r="R1259" t="s">
        <v>369</v>
      </c>
      <c r="S1259" t="s">
        <v>370</v>
      </c>
      <c r="T1259" t="s">
        <v>368</v>
      </c>
      <c r="U1259" s="61" t="s">
        <v>371</v>
      </c>
      <c r="V1259" t="s">
        <v>249</v>
      </c>
      <c r="W1259" t="s">
        <v>263</v>
      </c>
      <c r="X1259" s="59">
        <v>4590</v>
      </c>
      <c r="Y1259" s="59">
        <v>4590</v>
      </c>
      <c r="AA1259" s="146" t="str">
        <f t="shared" si="261"/>
        <v>EX</v>
      </c>
      <c r="AB1259" s="146">
        <f t="shared" si="251"/>
        <v>0</v>
      </c>
      <c r="AC1259" t="str">
        <f t="shared" si="254"/>
        <v>EX</v>
      </c>
      <c r="AD1259" s="74">
        <f t="shared" si="255"/>
        <v>4590</v>
      </c>
      <c r="AE1259" s="74">
        <f t="shared" si="260"/>
        <v>4590</v>
      </c>
      <c r="AF1259">
        <v>1</v>
      </c>
      <c r="AG1259">
        <v>0</v>
      </c>
      <c r="AH1259" s="74">
        <v>0</v>
      </c>
      <c r="AJ1259" s="74">
        <f t="shared" si="256"/>
        <v>0</v>
      </c>
      <c r="AK1259" s="74">
        <f t="shared" si="250"/>
        <v>4590</v>
      </c>
      <c r="AL1259" t="str">
        <f t="shared" si="257"/>
        <v>N</v>
      </c>
      <c r="AN1259" t="s">
        <v>80</v>
      </c>
      <c r="AO1259" t="s">
        <v>79</v>
      </c>
      <c r="AP1259" t="str">
        <f t="shared" si="258"/>
        <v>92</v>
      </c>
      <c r="AQ1259" s="145" t="s">
        <v>1826</v>
      </c>
      <c r="AR1259" t="str">
        <f t="shared" si="259"/>
        <v>1-Adjusted Base Budget</v>
      </c>
      <c r="AS1259" s="145" t="s">
        <v>1827</v>
      </c>
      <c r="AT1259" t="s">
        <v>213</v>
      </c>
      <c r="AV1259" t="str">
        <f t="shared" si="253"/>
        <v>VPPF</v>
      </c>
      <c r="AW1259" t="str">
        <f t="shared" si="252"/>
        <v>VP AND CHIEF FINANCIAL OFFICER</v>
      </c>
    </row>
    <row r="1260" spans="1:49">
      <c r="A1260" s="59">
        <v>2018</v>
      </c>
      <c r="B1260" t="s">
        <v>137</v>
      </c>
      <c r="C1260" t="s">
        <v>803</v>
      </c>
      <c r="D1260" t="s">
        <v>887</v>
      </c>
      <c r="E1260" t="s">
        <v>890</v>
      </c>
      <c r="F1260" t="s">
        <v>228</v>
      </c>
      <c r="H1260" t="s">
        <v>891</v>
      </c>
      <c r="I1260" s="170" t="s">
        <v>78</v>
      </c>
      <c r="J1260" t="s">
        <v>79</v>
      </c>
      <c r="K1260" t="s">
        <v>214</v>
      </c>
      <c r="L1260" t="s">
        <v>423</v>
      </c>
      <c r="M1260" t="s">
        <v>424</v>
      </c>
      <c r="N1260" t="s">
        <v>217</v>
      </c>
      <c r="O1260" t="s">
        <v>263</v>
      </c>
      <c r="P1260" t="s">
        <v>367</v>
      </c>
      <c r="Q1260" t="s">
        <v>368</v>
      </c>
      <c r="R1260" t="s">
        <v>369</v>
      </c>
      <c r="S1260" t="s">
        <v>370</v>
      </c>
      <c r="T1260" t="s">
        <v>368</v>
      </c>
      <c r="U1260" s="61" t="s">
        <v>371</v>
      </c>
      <c r="V1260" t="s">
        <v>249</v>
      </c>
      <c r="W1260" t="s">
        <v>263</v>
      </c>
      <c r="X1260" s="59">
        <v>262</v>
      </c>
      <c r="Y1260" s="59">
        <v>262</v>
      </c>
      <c r="AA1260" s="146" t="str">
        <f t="shared" si="261"/>
        <v>EX</v>
      </c>
      <c r="AB1260" s="146">
        <f t="shared" si="251"/>
        <v>0</v>
      </c>
      <c r="AC1260" t="str">
        <f t="shared" si="254"/>
        <v>EX</v>
      </c>
      <c r="AD1260" s="74">
        <f t="shared" si="255"/>
        <v>262</v>
      </c>
      <c r="AE1260" s="74">
        <f t="shared" si="260"/>
        <v>262</v>
      </c>
      <c r="AF1260">
        <v>1</v>
      </c>
      <c r="AG1260">
        <v>0</v>
      </c>
      <c r="AH1260" s="74">
        <v>0</v>
      </c>
      <c r="AJ1260" s="74">
        <f t="shared" si="256"/>
        <v>0</v>
      </c>
      <c r="AK1260" s="74">
        <f t="shared" si="250"/>
        <v>262</v>
      </c>
      <c r="AL1260" t="str">
        <f t="shared" si="257"/>
        <v>N</v>
      </c>
      <c r="AN1260" t="s">
        <v>80</v>
      </c>
      <c r="AO1260" t="s">
        <v>79</v>
      </c>
      <c r="AP1260" t="str">
        <f t="shared" si="258"/>
        <v>92</v>
      </c>
      <c r="AQ1260" s="145" t="s">
        <v>1826</v>
      </c>
      <c r="AR1260" t="str">
        <f t="shared" si="259"/>
        <v>1-Adjusted Base Budget</v>
      </c>
      <c r="AS1260" s="145" t="s">
        <v>1827</v>
      </c>
      <c r="AT1260" t="s">
        <v>213</v>
      </c>
      <c r="AV1260" t="str">
        <f t="shared" si="253"/>
        <v>VPPF</v>
      </c>
      <c r="AW1260" t="str">
        <f t="shared" si="252"/>
        <v>VP AND CHIEF FINANCIAL OFFICER</v>
      </c>
    </row>
    <row r="1261" spans="1:49">
      <c r="A1261" s="59">
        <v>2018</v>
      </c>
      <c r="B1261" t="s">
        <v>137</v>
      </c>
      <c r="C1261" t="s">
        <v>803</v>
      </c>
      <c r="D1261" t="s">
        <v>887</v>
      </c>
      <c r="E1261" t="s">
        <v>888</v>
      </c>
      <c r="F1261" t="s">
        <v>228</v>
      </c>
      <c r="H1261" t="s">
        <v>889</v>
      </c>
      <c r="I1261" s="170" t="s">
        <v>78</v>
      </c>
      <c r="J1261" t="s">
        <v>79</v>
      </c>
      <c r="K1261" t="s">
        <v>214</v>
      </c>
      <c r="L1261" t="s">
        <v>423</v>
      </c>
      <c r="M1261" t="s">
        <v>424</v>
      </c>
      <c r="N1261" t="s">
        <v>217</v>
      </c>
      <c r="O1261" t="s">
        <v>263</v>
      </c>
      <c r="P1261" t="s">
        <v>367</v>
      </c>
      <c r="Q1261" t="s">
        <v>368</v>
      </c>
      <c r="R1261" t="s">
        <v>369</v>
      </c>
      <c r="S1261" t="s">
        <v>370</v>
      </c>
      <c r="T1261" t="s">
        <v>368</v>
      </c>
      <c r="U1261" s="61" t="s">
        <v>371</v>
      </c>
      <c r="V1261" t="s">
        <v>249</v>
      </c>
      <c r="W1261" t="s">
        <v>263</v>
      </c>
      <c r="X1261" s="59">
        <v>1020</v>
      </c>
      <c r="Y1261" s="59">
        <v>1020</v>
      </c>
      <c r="AA1261" s="146" t="str">
        <f t="shared" si="261"/>
        <v>EX</v>
      </c>
      <c r="AB1261" s="146">
        <f t="shared" si="251"/>
        <v>0</v>
      </c>
      <c r="AC1261" t="str">
        <f t="shared" si="254"/>
        <v>EX</v>
      </c>
      <c r="AD1261" s="74">
        <f t="shared" si="255"/>
        <v>1020</v>
      </c>
      <c r="AE1261" s="74">
        <f t="shared" si="260"/>
        <v>1020</v>
      </c>
      <c r="AF1261">
        <v>1</v>
      </c>
      <c r="AG1261">
        <v>0</v>
      </c>
      <c r="AH1261" s="74">
        <v>0</v>
      </c>
      <c r="AJ1261" s="74">
        <f t="shared" si="256"/>
        <v>0</v>
      </c>
      <c r="AK1261" s="74">
        <f t="shared" si="250"/>
        <v>1020</v>
      </c>
      <c r="AL1261" t="str">
        <f t="shared" si="257"/>
        <v>N</v>
      </c>
      <c r="AN1261" t="s">
        <v>80</v>
      </c>
      <c r="AO1261" t="s">
        <v>79</v>
      </c>
      <c r="AP1261" t="str">
        <f t="shared" si="258"/>
        <v>92</v>
      </c>
      <c r="AQ1261" s="145" t="s">
        <v>1826</v>
      </c>
      <c r="AR1261" t="str">
        <f t="shared" si="259"/>
        <v>1-Adjusted Base Budget</v>
      </c>
      <c r="AS1261" s="145" t="s">
        <v>1827</v>
      </c>
      <c r="AT1261" t="s">
        <v>213</v>
      </c>
      <c r="AV1261" t="str">
        <f t="shared" si="253"/>
        <v>VPPF</v>
      </c>
      <c r="AW1261" t="str">
        <f t="shared" si="252"/>
        <v>VP AND CHIEF FINANCIAL OFFICER</v>
      </c>
    </row>
    <row r="1262" spans="1:49">
      <c r="A1262" s="59">
        <v>2018</v>
      </c>
      <c r="B1262" t="s">
        <v>137</v>
      </c>
      <c r="C1262" t="s">
        <v>803</v>
      </c>
      <c r="D1262" t="s">
        <v>887</v>
      </c>
      <c r="E1262" t="s">
        <v>890</v>
      </c>
      <c r="F1262" t="s">
        <v>228</v>
      </c>
      <c r="H1262" t="s">
        <v>891</v>
      </c>
      <c r="I1262" s="170" t="s">
        <v>78</v>
      </c>
      <c r="J1262" t="s">
        <v>79</v>
      </c>
      <c r="K1262" t="s">
        <v>214</v>
      </c>
      <c r="L1262" t="s">
        <v>425</v>
      </c>
      <c r="M1262" t="s">
        <v>426</v>
      </c>
      <c r="N1262" t="s">
        <v>217</v>
      </c>
      <c r="O1262" t="s">
        <v>263</v>
      </c>
      <c r="P1262" t="s">
        <v>367</v>
      </c>
      <c r="Q1262" t="s">
        <v>368</v>
      </c>
      <c r="R1262" t="s">
        <v>369</v>
      </c>
      <c r="S1262" t="s">
        <v>370</v>
      </c>
      <c r="T1262" t="s">
        <v>368</v>
      </c>
      <c r="U1262" s="61" t="s">
        <v>371</v>
      </c>
      <c r="V1262" t="s">
        <v>249</v>
      </c>
      <c r="W1262" t="s">
        <v>263</v>
      </c>
      <c r="X1262" s="59">
        <v>5000</v>
      </c>
      <c r="Y1262" s="59">
        <v>5000</v>
      </c>
      <c r="AA1262" s="146" t="str">
        <f t="shared" si="261"/>
        <v>EX</v>
      </c>
      <c r="AB1262" s="146">
        <f t="shared" si="251"/>
        <v>0</v>
      </c>
      <c r="AC1262" t="str">
        <f t="shared" si="254"/>
        <v>EX</v>
      </c>
      <c r="AD1262" s="74">
        <f t="shared" si="255"/>
        <v>5000</v>
      </c>
      <c r="AE1262" s="74">
        <f t="shared" si="260"/>
        <v>5000</v>
      </c>
      <c r="AF1262">
        <v>1</v>
      </c>
      <c r="AG1262">
        <v>0</v>
      </c>
      <c r="AH1262" s="74">
        <v>0</v>
      </c>
      <c r="AJ1262" s="74">
        <f t="shared" si="256"/>
        <v>0</v>
      </c>
      <c r="AK1262" s="74">
        <f t="shared" si="250"/>
        <v>5000</v>
      </c>
      <c r="AL1262" t="str">
        <f t="shared" si="257"/>
        <v>N</v>
      </c>
      <c r="AN1262" t="s">
        <v>80</v>
      </c>
      <c r="AO1262" t="s">
        <v>79</v>
      </c>
      <c r="AP1262" t="str">
        <f t="shared" si="258"/>
        <v>92</v>
      </c>
      <c r="AQ1262" s="145" t="s">
        <v>1826</v>
      </c>
      <c r="AR1262" t="str">
        <f t="shared" si="259"/>
        <v>1-Adjusted Base Budget</v>
      </c>
      <c r="AS1262" s="145" t="s">
        <v>1827</v>
      </c>
      <c r="AT1262" t="s">
        <v>213</v>
      </c>
      <c r="AV1262" t="str">
        <f t="shared" si="253"/>
        <v>VPPF</v>
      </c>
      <c r="AW1262" t="str">
        <f t="shared" si="252"/>
        <v>VP AND CHIEF FINANCIAL OFFICER</v>
      </c>
    </row>
    <row r="1263" spans="1:49">
      <c r="A1263" s="59">
        <v>2018</v>
      </c>
      <c r="B1263" t="s">
        <v>137</v>
      </c>
      <c r="C1263" t="s">
        <v>803</v>
      </c>
      <c r="D1263" t="s">
        <v>887</v>
      </c>
      <c r="E1263" t="s">
        <v>892</v>
      </c>
      <c r="F1263" t="s">
        <v>228</v>
      </c>
      <c r="H1263" t="s">
        <v>893</v>
      </c>
      <c r="I1263" s="170" t="s">
        <v>78</v>
      </c>
      <c r="J1263" t="s">
        <v>79</v>
      </c>
      <c r="K1263" t="s">
        <v>214</v>
      </c>
      <c r="L1263" t="s">
        <v>425</v>
      </c>
      <c r="M1263" t="s">
        <v>426</v>
      </c>
      <c r="N1263" t="s">
        <v>217</v>
      </c>
      <c r="O1263" t="s">
        <v>263</v>
      </c>
      <c r="P1263" t="s">
        <v>367</v>
      </c>
      <c r="Q1263" t="s">
        <v>368</v>
      </c>
      <c r="R1263" t="s">
        <v>369</v>
      </c>
      <c r="S1263" t="s">
        <v>370</v>
      </c>
      <c r="T1263" t="s">
        <v>368</v>
      </c>
      <c r="U1263" s="61" t="s">
        <v>371</v>
      </c>
      <c r="V1263" t="s">
        <v>249</v>
      </c>
      <c r="W1263" t="s">
        <v>263</v>
      </c>
      <c r="X1263" s="59">
        <v>6630</v>
      </c>
      <c r="Y1263" s="59">
        <v>6630</v>
      </c>
      <c r="AA1263" s="146" t="str">
        <f t="shared" si="261"/>
        <v>EX</v>
      </c>
      <c r="AB1263" s="146">
        <f t="shared" si="251"/>
        <v>0</v>
      </c>
      <c r="AC1263" t="str">
        <f t="shared" si="254"/>
        <v>EX</v>
      </c>
      <c r="AD1263" s="74">
        <f t="shared" si="255"/>
        <v>6630</v>
      </c>
      <c r="AE1263" s="74">
        <f t="shared" si="260"/>
        <v>6630</v>
      </c>
      <c r="AF1263">
        <v>1</v>
      </c>
      <c r="AG1263">
        <v>0</v>
      </c>
      <c r="AH1263" s="74">
        <v>0</v>
      </c>
      <c r="AJ1263" s="74">
        <f t="shared" si="256"/>
        <v>0</v>
      </c>
      <c r="AK1263" s="74">
        <f t="shared" si="250"/>
        <v>6630</v>
      </c>
      <c r="AL1263" t="str">
        <f t="shared" si="257"/>
        <v>N</v>
      </c>
      <c r="AN1263" t="s">
        <v>80</v>
      </c>
      <c r="AO1263" t="s">
        <v>79</v>
      </c>
      <c r="AP1263" t="str">
        <f t="shared" si="258"/>
        <v>92</v>
      </c>
      <c r="AQ1263" s="145" t="s">
        <v>1826</v>
      </c>
      <c r="AR1263" t="str">
        <f t="shared" si="259"/>
        <v>1-Adjusted Base Budget</v>
      </c>
      <c r="AS1263" s="145" t="s">
        <v>1827</v>
      </c>
      <c r="AT1263" t="s">
        <v>213</v>
      </c>
      <c r="AV1263" t="str">
        <f t="shared" si="253"/>
        <v>VPPF</v>
      </c>
      <c r="AW1263" t="str">
        <f t="shared" si="252"/>
        <v>VP AND CHIEF FINANCIAL OFFICER</v>
      </c>
    </row>
    <row r="1264" spans="1:49">
      <c r="A1264" s="59">
        <v>2018</v>
      </c>
      <c r="B1264" t="s">
        <v>137</v>
      </c>
      <c r="C1264" t="s">
        <v>803</v>
      </c>
      <c r="D1264" t="s">
        <v>887</v>
      </c>
      <c r="E1264" t="s">
        <v>888</v>
      </c>
      <c r="F1264" t="s">
        <v>228</v>
      </c>
      <c r="H1264" t="s">
        <v>889</v>
      </c>
      <c r="I1264" s="170" t="s">
        <v>78</v>
      </c>
      <c r="J1264" t="s">
        <v>79</v>
      </c>
      <c r="K1264" t="s">
        <v>214</v>
      </c>
      <c r="L1264" t="s">
        <v>425</v>
      </c>
      <c r="M1264" t="s">
        <v>426</v>
      </c>
      <c r="N1264" t="s">
        <v>217</v>
      </c>
      <c r="O1264" t="s">
        <v>263</v>
      </c>
      <c r="P1264" t="s">
        <v>367</v>
      </c>
      <c r="Q1264" t="s">
        <v>368</v>
      </c>
      <c r="R1264" t="s">
        <v>369</v>
      </c>
      <c r="S1264" t="s">
        <v>370</v>
      </c>
      <c r="T1264" t="s">
        <v>368</v>
      </c>
      <c r="U1264" s="61" t="s">
        <v>371</v>
      </c>
      <c r="V1264" t="s">
        <v>249</v>
      </c>
      <c r="W1264" t="s">
        <v>263</v>
      </c>
      <c r="X1264" s="59">
        <v>20710</v>
      </c>
      <c r="Y1264" s="59">
        <v>20710</v>
      </c>
      <c r="AA1264" s="146" t="str">
        <f t="shared" si="261"/>
        <v>EX</v>
      </c>
      <c r="AB1264" s="146">
        <f t="shared" si="251"/>
        <v>0</v>
      </c>
      <c r="AC1264" t="str">
        <f t="shared" si="254"/>
        <v>EX</v>
      </c>
      <c r="AD1264" s="74">
        <f t="shared" si="255"/>
        <v>20710</v>
      </c>
      <c r="AE1264" s="74">
        <f t="shared" si="260"/>
        <v>20710</v>
      </c>
      <c r="AF1264">
        <v>1</v>
      </c>
      <c r="AG1264">
        <v>0</v>
      </c>
      <c r="AH1264" s="74">
        <v>0</v>
      </c>
      <c r="AJ1264" s="74">
        <f t="shared" si="256"/>
        <v>0</v>
      </c>
      <c r="AK1264" s="74">
        <f t="shared" si="250"/>
        <v>20710</v>
      </c>
      <c r="AL1264" t="str">
        <f t="shared" si="257"/>
        <v>N</v>
      </c>
      <c r="AN1264" t="s">
        <v>80</v>
      </c>
      <c r="AO1264" t="s">
        <v>79</v>
      </c>
      <c r="AP1264" t="str">
        <f t="shared" si="258"/>
        <v>92</v>
      </c>
      <c r="AQ1264" s="145" t="s">
        <v>1826</v>
      </c>
      <c r="AR1264" t="str">
        <f t="shared" si="259"/>
        <v>1-Adjusted Base Budget</v>
      </c>
      <c r="AS1264" s="145" t="s">
        <v>1827</v>
      </c>
      <c r="AT1264" t="s">
        <v>213</v>
      </c>
      <c r="AV1264" t="str">
        <f t="shared" si="253"/>
        <v>VPPF</v>
      </c>
      <c r="AW1264" t="str">
        <f t="shared" si="252"/>
        <v>VP AND CHIEF FINANCIAL OFFICER</v>
      </c>
    </row>
    <row r="1265" spans="1:49">
      <c r="A1265" s="59">
        <v>2018</v>
      </c>
      <c r="B1265" t="s">
        <v>137</v>
      </c>
      <c r="C1265" t="s">
        <v>803</v>
      </c>
      <c r="D1265" t="s">
        <v>887</v>
      </c>
      <c r="E1265" t="s">
        <v>888</v>
      </c>
      <c r="F1265" t="s">
        <v>228</v>
      </c>
      <c r="H1265" t="s">
        <v>889</v>
      </c>
      <c r="I1265" s="170" t="s">
        <v>78</v>
      </c>
      <c r="J1265" t="s">
        <v>79</v>
      </c>
      <c r="K1265" t="s">
        <v>214</v>
      </c>
      <c r="L1265" t="s">
        <v>427</v>
      </c>
      <c r="M1265" t="s">
        <v>428</v>
      </c>
      <c r="N1265" t="s">
        <v>217</v>
      </c>
      <c r="O1265" t="s">
        <v>263</v>
      </c>
      <c r="P1265" t="s">
        <v>367</v>
      </c>
      <c r="Q1265" t="s">
        <v>368</v>
      </c>
      <c r="R1265" t="s">
        <v>369</v>
      </c>
      <c r="S1265" t="s">
        <v>370</v>
      </c>
      <c r="T1265" t="s">
        <v>368</v>
      </c>
      <c r="U1265" s="61" t="s">
        <v>371</v>
      </c>
      <c r="V1265" t="s">
        <v>249</v>
      </c>
      <c r="W1265" t="s">
        <v>263</v>
      </c>
      <c r="X1265" s="59">
        <v>510</v>
      </c>
      <c r="Y1265" s="59">
        <v>510</v>
      </c>
      <c r="AA1265" s="146" t="str">
        <f t="shared" si="261"/>
        <v>EX</v>
      </c>
      <c r="AB1265" s="146">
        <f t="shared" si="251"/>
        <v>0</v>
      </c>
      <c r="AC1265" t="str">
        <f t="shared" si="254"/>
        <v>EX</v>
      </c>
      <c r="AD1265" s="74">
        <f t="shared" si="255"/>
        <v>510</v>
      </c>
      <c r="AE1265" s="74">
        <f t="shared" si="260"/>
        <v>510</v>
      </c>
      <c r="AF1265">
        <v>1</v>
      </c>
      <c r="AG1265">
        <v>0</v>
      </c>
      <c r="AH1265" s="74">
        <v>0</v>
      </c>
      <c r="AJ1265" s="74">
        <f t="shared" si="256"/>
        <v>0</v>
      </c>
      <c r="AK1265" s="74">
        <f t="shared" si="250"/>
        <v>510</v>
      </c>
      <c r="AL1265" t="str">
        <f t="shared" si="257"/>
        <v>N</v>
      </c>
      <c r="AN1265" t="s">
        <v>80</v>
      </c>
      <c r="AO1265" t="s">
        <v>79</v>
      </c>
      <c r="AP1265" t="str">
        <f t="shared" si="258"/>
        <v>92</v>
      </c>
      <c r="AQ1265" s="145" t="s">
        <v>1826</v>
      </c>
      <c r="AR1265" t="str">
        <f t="shared" si="259"/>
        <v>1-Adjusted Base Budget</v>
      </c>
      <c r="AS1265" s="145" t="s">
        <v>1827</v>
      </c>
      <c r="AT1265" t="s">
        <v>213</v>
      </c>
      <c r="AV1265" t="str">
        <f t="shared" si="253"/>
        <v>VPPF</v>
      </c>
      <c r="AW1265" t="str">
        <f t="shared" si="252"/>
        <v>VP AND CHIEF FINANCIAL OFFICER</v>
      </c>
    </row>
    <row r="1266" spans="1:49">
      <c r="A1266" s="59">
        <v>2018</v>
      </c>
      <c r="B1266" t="s">
        <v>137</v>
      </c>
      <c r="C1266" t="s">
        <v>803</v>
      </c>
      <c r="D1266" t="s">
        <v>887</v>
      </c>
      <c r="E1266" t="s">
        <v>890</v>
      </c>
      <c r="F1266" t="s">
        <v>228</v>
      </c>
      <c r="H1266" t="s">
        <v>891</v>
      </c>
      <c r="I1266" s="170" t="s">
        <v>78</v>
      </c>
      <c r="J1266" t="s">
        <v>79</v>
      </c>
      <c r="K1266" t="s">
        <v>214</v>
      </c>
      <c r="L1266" t="s">
        <v>267</v>
      </c>
      <c r="M1266" t="s">
        <v>268</v>
      </c>
      <c r="N1266" t="s">
        <v>217</v>
      </c>
      <c r="O1266" t="s">
        <v>263</v>
      </c>
      <c r="P1266" t="s">
        <v>269</v>
      </c>
      <c r="Q1266" t="s">
        <v>270</v>
      </c>
      <c r="R1266" t="s">
        <v>271</v>
      </c>
      <c r="S1266" t="s">
        <v>272</v>
      </c>
      <c r="T1266" t="s">
        <v>270</v>
      </c>
      <c r="U1266" s="61" t="s">
        <v>273</v>
      </c>
      <c r="V1266" t="s">
        <v>249</v>
      </c>
      <c r="W1266" t="s">
        <v>263</v>
      </c>
      <c r="X1266" s="59">
        <v>-63211</v>
      </c>
      <c r="Y1266" s="59">
        <v>-63086</v>
      </c>
      <c r="AA1266" s="146" t="str">
        <f t="shared" si="261"/>
        <v>EX</v>
      </c>
      <c r="AB1266" s="146">
        <f t="shared" si="251"/>
        <v>0</v>
      </c>
      <c r="AC1266" t="str">
        <f t="shared" si="254"/>
        <v>EX</v>
      </c>
      <c r="AD1266" s="74">
        <f t="shared" si="255"/>
        <v>-63086</v>
      </c>
      <c r="AE1266" s="74">
        <f t="shared" si="260"/>
        <v>-63086</v>
      </c>
      <c r="AF1266">
        <v>1</v>
      </c>
      <c r="AG1266">
        <v>0</v>
      </c>
      <c r="AH1266" s="74">
        <v>0</v>
      </c>
      <c r="AJ1266" s="74">
        <f t="shared" si="256"/>
        <v>0</v>
      </c>
      <c r="AK1266" s="74">
        <f t="shared" si="250"/>
        <v>-63086</v>
      </c>
      <c r="AL1266" t="str">
        <f t="shared" si="257"/>
        <v>N</v>
      </c>
      <c r="AN1266" t="s">
        <v>80</v>
      </c>
      <c r="AO1266" t="s">
        <v>79</v>
      </c>
      <c r="AP1266" t="str">
        <f t="shared" si="258"/>
        <v>92</v>
      </c>
      <c r="AQ1266" s="145" t="s">
        <v>1826</v>
      </c>
      <c r="AR1266" t="str">
        <f t="shared" si="259"/>
        <v>1-Adjusted Base Budget</v>
      </c>
      <c r="AS1266" s="145" t="s">
        <v>1827</v>
      </c>
      <c r="AT1266" t="s">
        <v>213</v>
      </c>
      <c r="AV1266" t="str">
        <f t="shared" si="253"/>
        <v>VPPF</v>
      </c>
      <c r="AW1266" t="str">
        <f t="shared" si="252"/>
        <v>VP AND CHIEF FINANCIAL OFFICER</v>
      </c>
    </row>
    <row r="1267" spans="1:49">
      <c r="A1267" s="59">
        <v>2018</v>
      </c>
      <c r="B1267" t="s">
        <v>137</v>
      </c>
      <c r="C1267" t="s">
        <v>803</v>
      </c>
      <c r="D1267" t="s">
        <v>887</v>
      </c>
      <c r="E1267" t="s">
        <v>888</v>
      </c>
      <c r="F1267" t="s">
        <v>228</v>
      </c>
      <c r="H1267" t="s">
        <v>889</v>
      </c>
      <c r="I1267" s="170" t="s">
        <v>78</v>
      </c>
      <c r="J1267" t="s">
        <v>79</v>
      </c>
      <c r="K1267" t="s">
        <v>214</v>
      </c>
      <c r="L1267" t="s">
        <v>267</v>
      </c>
      <c r="M1267" t="s">
        <v>268</v>
      </c>
      <c r="N1267" t="s">
        <v>217</v>
      </c>
      <c r="O1267" t="s">
        <v>263</v>
      </c>
      <c r="P1267" t="s">
        <v>269</v>
      </c>
      <c r="Q1267" t="s">
        <v>270</v>
      </c>
      <c r="R1267" t="s">
        <v>271</v>
      </c>
      <c r="S1267" t="s">
        <v>272</v>
      </c>
      <c r="T1267" t="s">
        <v>270</v>
      </c>
      <c r="U1267" s="61" t="s">
        <v>273</v>
      </c>
      <c r="V1267" t="s">
        <v>249</v>
      </c>
      <c r="W1267" t="s">
        <v>263</v>
      </c>
      <c r="X1267" s="59">
        <v>0</v>
      </c>
      <c r="Y1267" s="59">
        <v>502</v>
      </c>
      <c r="AA1267" s="146" t="str">
        <f t="shared" si="261"/>
        <v>EX</v>
      </c>
      <c r="AB1267" s="146">
        <f t="shared" si="251"/>
        <v>0</v>
      </c>
      <c r="AC1267" t="str">
        <f t="shared" si="254"/>
        <v>EX</v>
      </c>
      <c r="AD1267" s="74">
        <f t="shared" si="255"/>
        <v>502</v>
      </c>
      <c r="AE1267" s="74">
        <f t="shared" si="260"/>
        <v>502</v>
      </c>
      <c r="AF1267">
        <v>1</v>
      </c>
      <c r="AG1267">
        <v>0</v>
      </c>
      <c r="AH1267" s="74">
        <v>0</v>
      </c>
      <c r="AJ1267" s="74">
        <f t="shared" si="256"/>
        <v>0</v>
      </c>
      <c r="AK1267" s="74">
        <f t="shared" ref="AK1267:AK1330" si="262">AE1267 +AJ1267</f>
        <v>502</v>
      </c>
      <c r="AL1267" t="str">
        <f t="shared" si="257"/>
        <v>N</v>
      </c>
      <c r="AN1267" t="s">
        <v>80</v>
      </c>
      <c r="AO1267" t="s">
        <v>79</v>
      </c>
      <c r="AP1267" t="str">
        <f t="shared" si="258"/>
        <v>92</v>
      </c>
      <c r="AQ1267" s="145" t="s">
        <v>1826</v>
      </c>
      <c r="AR1267" t="str">
        <f t="shared" si="259"/>
        <v>1-Adjusted Base Budget</v>
      </c>
      <c r="AS1267" s="145" t="s">
        <v>1827</v>
      </c>
      <c r="AT1267" t="s">
        <v>213</v>
      </c>
      <c r="AV1267" t="str">
        <f t="shared" si="253"/>
        <v>VPPF</v>
      </c>
      <c r="AW1267" t="str">
        <f t="shared" si="252"/>
        <v>VP AND CHIEF FINANCIAL OFFICER</v>
      </c>
    </row>
    <row r="1268" spans="1:49">
      <c r="A1268" s="59">
        <v>2018</v>
      </c>
      <c r="B1268" t="s">
        <v>137</v>
      </c>
      <c r="C1268" t="s">
        <v>803</v>
      </c>
      <c r="D1268" t="s">
        <v>887</v>
      </c>
      <c r="E1268" t="s">
        <v>890</v>
      </c>
      <c r="F1268" t="s">
        <v>228</v>
      </c>
      <c r="H1268" t="s">
        <v>891</v>
      </c>
      <c r="I1268" s="170" t="s">
        <v>78</v>
      </c>
      <c r="J1268" t="s">
        <v>79</v>
      </c>
      <c r="K1268" t="s">
        <v>214</v>
      </c>
      <c r="L1268" t="s">
        <v>267</v>
      </c>
      <c r="M1268" t="s">
        <v>268</v>
      </c>
      <c r="N1268" t="s">
        <v>896</v>
      </c>
      <c r="O1268" t="s">
        <v>263</v>
      </c>
      <c r="P1268" t="s">
        <v>269</v>
      </c>
      <c r="Q1268" t="s">
        <v>270</v>
      </c>
      <c r="R1268" t="s">
        <v>271</v>
      </c>
      <c r="S1268" t="s">
        <v>272</v>
      </c>
      <c r="T1268" t="s">
        <v>270</v>
      </c>
      <c r="U1268" s="61" t="s">
        <v>273</v>
      </c>
      <c r="V1268" t="s">
        <v>249</v>
      </c>
      <c r="W1268" t="s">
        <v>263</v>
      </c>
      <c r="X1268" s="59">
        <v>20702</v>
      </c>
      <c r="Y1268" s="59">
        <v>20702</v>
      </c>
      <c r="AA1268" s="146" t="str">
        <f t="shared" si="261"/>
        <v>EX</v>
      </c>
      <c r="AB1268" s="146">
        <f t="shared" si="251"/>
        <v>0</v>
      </c>
      <c r="AC1268" t="str">
        <f t="shared" si="254"/>
        <v>EX</v>
      </c>
      <c r="AD1268" s="74">
        <f t="shared" si="255"/>
        <v>20702</v>
      </c>
      <c r="AE1268" s="74">
        <f t="shared" si="260"/>
        <v>20702</v>
      </c>
      <c r="AF1268">
        <v>1</v>
      </c>
      <c r="AG1268">
        <v>0</v>
      </c>
      <c r="AH1268" s="74">
        <v>0</v>
      </c>
      <c r="AJ1268" s="74">
        <f t="shared" si="256"/>
        <v>0</v>
      </c>
      <c r="AK1268" s="74">
        <f t="shared" si="262"/>
        <v>20702</v>
      </c>
      <c r="AL1268" t="str">
        <f t="shared" si="257"/>
        <v>N</v>
      </c>
      <c r="AN1268" t="s">
        <v>80</v>
      </c>
      <c r="AO1268" t="s">
        <v>79</v>
      </c>
      <c r="AP1268" t="str">
        <f t="shared" si="258"/>
        <v>92</v>
      </c>
      <c r="AQ1268" s="145" t="s">
        <v>1826</v>
      </c>
      <c r="AR1268" t="str">
        <f t="shared" si="259"/>
        <v>1-Adjusted Base Budget</v>
      </c>
      <c r="AS1268" s="145" t="s">
        <v>1827</v>
      </c>
      <c r="AT1268" t="s">
        <v>213</v>
      </c>
      <c r="AV1268" t="str">
        <f t="shared" si="253"/>
        <v>VPPF</v>
      </c>
      <c r="AW1268" t="str">
        <f t="shared" si="252"/>
        <v>VP AND CHIEF FINANCIAL OFFICER</v>
      </c>
    </row>
    <row r="1269" spans="1:49">
      <c r="A1269" s="59">
        <v>2018</v>
      </c>
      <c r="B1269" t="s">
        <v>137</v>
      </c>
      <c r="C1269" t="s">
        <v>803</v>
      </c>
      <c r="D1269" t="s">
        <v>887</v>
      </c>
      <c r="E1269" t="s">
        <v>890</v>
      </c>
      <c r="F1269" t="s">
        <v>228</v>
      </c>
      <c r="H1269" t="s">
        <v>891</v>
      </c>
      <c r="I1269" s="170" t="s">
        <v>78</v>
      </c>
      <c r="J1269" t="s">
        <v>79</v>
      </c>
      <c r="K1269" t="s">
        <v>214</v>
      </c>
      <c r="L1269" t="s">
        <v>315</v>
      </c>
      <c r="M1269" t="s">
        <v>316</v>
      </c>
      <c r="N1269" t="s">
        <v>217</v>
      </c>
      <c r="O1269" t="s">
        <v>263</v>
      </c>
      <c r="P1269" t="s">
        <v>317</v>
      </c>
      <c r="Q1269" t="s">
        <v>318</v>
      </c>
      <c r="R1269" t="s">
        <v>319</v>
      </c>
      <c r="S1269" t="s">
        <v>281</v>
      </c>
      <c r="T1269" t="s">
        <v>282</v>
      </c>
      <c r="U1269" s="61" t="s">
        <v>283</v>
      </c>
      <c r="V1269" t="s">
        <v>249</v>
      </c>
      <c r="W1269" t="s">
        <v>219</v>
      </c>
      <c r="X1269" s="59">
        <v>10000</v>
      </c>
      <c r="Y1269" s="59">
        <v>10000</v>
      </c>
      <c r="AA1269" s="146" t="str">
        <f t="shared" si="261"/>
        <v>IN</v>
      </c>
      <c r="AB1269" s="146" t="str">
        <f t="shared" ref="AB1269:AB1332" si="263">IF(O1269 =AA1269,Z1269,"10cr")</f>
        <v>10cr</v>
      </c>
      <c r="AC1269" t="str">
        <f t="shared" si="254"/>
        <v>Allot/Xfer IN</v>
      </c>
      <c r="AD1269" s="74">
        <f t="shared" si="255"/>
        <v>-10000</v>
      </c>
      <c r="AE1269" s="74">
        <f t="shared" si="260"/>
        <v>10000</v>
      </c>
      <c r="AF1269">
        <v>1</v>
      </c>
      <c r="AG1269">
        <v>0</v>
      </c>
      <c r="AH1269" s="74">
        <v>0</v>
      </c>
      <c r="AJ1269" s="74">
        <f t="shared" si="256"/>
        <v>0</v>
      </c>
      <c r="AK1269" s="74">
        <f t="shared" si="262"/>
        <v>10000</v>
      </c>
      <c r="AL1269" t="str">
        <f t="shared" si="257"/>
        <v>N</v>
      </c>
      <c r="AN1269" t="s">
        <v>80</v>
      </c>
      <c r="AO1269" t="s">
        <v>79</v>
      </c>
      <c r="AP1269" t="str">
        <f t="shared" si="258"/>
        <v>92</v>
      </c>
      <c r="AQ1269" s="145" t="s">
        <v>1826</v>
      </c>
      <c r="AR1269" t="str">
        <f t="shared" si="259"/>
        <v>1-Adjusted Base Budget</v>
      </c>
      <c r="AS1269" s="145" t="s">
        <v>1827</v>
      </c>
      <c r="AT1269" t="s">
        <v>213</v>
      </c>
      <c r="AV1269" t="str">
        <f t="shared" si="253"/>
        <v>VPPF</v>
      </c>
      <c r="AW1269" t="str">
        <f t="shared" si="252"/>
        <v>VP AND CHIEF FINANCIAL OFFICER</v>
      </c>
    </row>
    <row r="1270" spans="1:49">
      <c r="A1270" s="59">
        <v>2018</v>
      </c>
      <c r="B1270" t="s">
        <v>137</v>
      </c>
      <c r="C1270" t="s">
        <v>803</v>
      </c>
      <c r="D1270" t="s">
        <v>887</v>
      </c>
      <c r="E1270" t="s">
        <v>892</v>
      </c>
      <c r="F1270" t="s">
        <v>228</v>
      </c>
      <c r="H1270" t="s">
        <v>893</v>
      </c>
      <c r="I1270" s="170" t="s">
        <v>78</v>
      </c>
      <c r="J1270" t="s">
        <v>79</v>
      </c>
      <c r="K1270" t="s">
        <v>214</v>
      </c>
      <c r="L1270" t="s">
        <v>315</v>
      </c>
      <c r="M1270" t="s">
        <v>316</v>
      </c>
      <c r="N1270" t="s">
        <v>217</v>
      </c>
      <c r="O1270" t="s">
        <v>263</v>
      </c>
      <c r="P1270" t="s">
        <v>317</v>
      </c>
      <c r="Q1270" t="s">
        <v>318</v>
      </c>
      <c r="R1270" t="s">
        <v>319</v>
      </c>
      <c r="S1270" t="s">
        <v>281</v>
      </c>
      <c r="T1270" t="s">
        <v>282</v>
      </c>
      <c r="U1270" s="61" t="s">
        <v>283</v>
      </c>
      <c r="V1270" t="s">
        <v>249</v>
      </c>
      <c r="W1270" t="s">
        <v>219</v>
      </c>
      <c r="X1270" s="59">
        <v>60000</v>
      </c>
      <c r="Y1270" s="59">
        <v>60000</v>
      </c>
      <c r="AA1270" s="146" t="str">
        <f t="shared" si="261"/>
        <v>IN</v>
      </c>
      <c r="AB1270" s="146" t="str">
        <f t="shared" si="263"/>
        <v>10cr</v>
      </c>
      <c r="AC1270" t="str">
        <f t="shared" si="254"/>
        <v>Allot/Xfer IN</v>
      </c>
      <c r="AD1270" s="74">
        <f t="shared" si="255"/>
        <v>-60000</v>
      </c>
      <c r="AE1270" s="74">
        <f t="shared" si="260"/>
        <v>60000</v>
      </c>
      <c r="AF1270">
        <v>1</v>
      </c>
      <c r="AG1270">
        <v>0</v>
      </c>
      <c r="AH1270" s="74">
        <v>0</v>
      </c>
      <c r="AJ1270" s="74">
        <f t="shared" si="256"/>
        <v>0</v>
      </c>
      <c r="AK1270" s="74">
        <f t="shared" si="262"/>
        <v>60000</v>
      </c>
      <c r="AL1270" t="str">
        <f t="shared" si="257"/>
        <v>N</v>
      </c>
      <c r="AN1270" t="s">
        <v>80</v>
      </c>
      <c r="AO1270" t="s">
        <v>79</v>
      </c>
      <c r="AP1270" t="str">
        <f t="shared" si="258"/>
        <v>92</v>
      </c>
      <c r="AQ1270" s="145" t="s">
        <v>1826</v>
      </c>
      <c r="AR1270" t="str">
        <f t="shared" si="259"/>
        <v>1-Adjusted Base Budget</v>
      </c>
      <c r="AS1270" s="145" t="s">
        <v>1827</v>
      </c>
      <c r="AT1270" t="s">
        <v>213</v>
      </c>
      <c r="AV1270" t="str">
        <f t="shared" si="253"/>
        <v>VPPF</v>
      </c>
      <c r="AW1270" t="str">
        <f t="shared" si="252"/>
        <v>VP AND CHIEF FINANCIAL OFFICER</v>
      </c>
    </row>
    <row r="1271" spans="1:49">
      <c r="A1271" s="59">
        <v>2018</v>
      </c>
      <c r="B1271" t="s">
        <v>137</v>
      </c>
      <c r="C1271" t="s">
        <v>803</v>
      </c>
      <c r="D1271" t="s">
        <v>887</v>
      </c>
      <c r="E1271" t="s">
        <v>888</v>
      </c>
      <c r="F1271" t="s">
        <v>228</v>
      </c>
      <c r="H1271" t="s">
        <v>889</v>
      </c>
      <c r="I1271" s="170" t="s">
        <v>78</v>
      </c>
      <c r="J1271" t="s">
        <v>79</v>
      </c>
      <c r="K1271" t="s">
        <v>214</v>
      </c>
      <c r="L1271" t="s">
        <v>315</v>
      </c>
      <c r="M1271" t="s">
        <v>316</v>
      </c>
      <c r="N1271" t="s">
        <v>217</v>
      </c>
      <c r="O1271" t="s">
        <v>263</v>
      </c>
      <c r="P1271" t="s">
        <v>317</v>
      </c>
      <c r="Q1271" t="s">
        <v>318</v>
      </c>
      <c r="R1271" t="s">
        <v>319</v>
      </c>
      <c r="S1271" t="s">
        <v>281</v>
      </c>
      <c r="T1271" t="s">
        <v>282</v>
      </c>
      <c r="U1271" s="61" t="s">
        <v>283</v>
      </c>
      <c r="V1271" t="s">
        <v>249</v>
      </c>
      <c r="W1271" t="s">
        <v>219</v>
      </c>
      <c r="X1271" s="59">
        <v>121715</v>
      </c>
      <c r="Y1271" s="59">
        <v>121715</v>
      </c>
      <c r="AA1271" s="146" t="str">
        <f t="shared" si="261"/>
        <v>IN</v>
      </c>
      <c r="AB1271" s="146" t="str">
        <f t="shared" si="263"/>
        <v>10cr</v>
      </c>
      <c r="AC1271" t="str">
        <f t="shared" si="254"/>
        <v>Allot/Xfer IN</v>
      </c>
      <c r="AD1271" s="74">
        <f t="shared" si="255"/>
        <v>-121715</v>
      </c>
      <c r="AE1271" s="74">
        <f t="shared" si="260"/>
        <v>121715</v>
      </c>
      <c r="AF1271">
        <v>1</v>
      </c>
      <c r="AG1271">
        <v>0</v>
      </c>
      <c r="AH1271" s="74">
        <v>0</v>
      </c>
      <c r="AJ1271" s="74">
        <f t="shared" si="256"/>
        <v>0</v>
      </c>
      <c r="AK1271" s="74">
        <f t="shared" si="262"/>
        <v>121715</v>
      </c>
      <c r="AL1271" t="str">
        <f t="shared" si="257"/>
        <v>N</v>
      </c>
      <c r="AN1271" t="s">
        <v>80</v>
      </c>
      <c r="AO1271" t="s">
        <v>79</v>
      </c>
      <c r="AP1271" t="str">
        <f t="shared" si="258"/>
        <v>92</v>
      </c>
      <c r="AQ1271" s="145" t="s">
        <v>1826</v>
      </c>
      <c r="AR1271" t="str">
        <f t="shared" si="259"/>
        <v>1-Adjusted Base Budget</v>
      </c>
      <c r="AS1271" s="145" t="s">
        <v>1827</v>
      </c>
      <c r="AT1271" t="s">
        <v>213</v>
      </c>
      <c r="AV1271" t="str">
        <f t="shared" si="253"/>
        <v>VPPF</v>
      </c>
      <c r="AW1271" t="str">
        <f t="shared" si="252"/>
        <v>VP AND CHIEF FINANCIAL OFFICER</v>
      </c>
    </row>
    <row r="1272" spans="1:49">
      <c r="A1272" s="59">
        <v>2018</v>
      </c>
      <c r="B1272" t="s">
        <v>137</v>
      </c>
      <c r="C1272" t="s">
        <v>803</v>
      </c>
      <c r="D1272" t="s">
        <v>887</v>
      </c>
      <c r="E1272" t="s">
        <v>890</v>
      </c>
      <c r="F1272" t="s">
        <v>228</v>
      </c>
      <c r="H1272" t="s">
        <v>891</v>
      </c>
      <c r="I1272" s="170" t="s">
        <v>78</v>
      </c>
      <c r="J1272" t="s">
        <v>79</v>
      </c>
      <c r="K1272" t="s">
        <v>214</v>
      </c>
      <c r="L1272" t="s">
        <v>574</v>
      </c>
      <c r="M1272" t="s">
        <v>575</v>
      </c>
      <c r="N1272" t="s">
        <v>576</v>
      </c>
      <c r="O1272" t="s">
        <v>263</v>
      </c>
      <c r="P1272" t="s">
        <v>379</v>
      </c>
      <c r="Q1272" t="s">
        <v>379</v>
      </c>
      <c r="R1272" t="s">
        <v>380</v>
      </c>
      <c r="S1272" t="s">
        <v>264</v>
      </c>
      <c r="T1272" t="s">
        <v>265</v>
      </c>
      <c r="U1272" s="61" t="s">
        <v>266</v>
      </c>
      <c r="V1272" t="s">
        <v>249</v>
      </c>
      <c r="W1272" t="s">
        <v>263</v>
      </c>
      <c r="X1272" s="59">
        <v>3360</v>
      </c>
      <c r="Y1272" s="59">
        <v>3360</v>
      </c>
      <c r="AA1272" s="146" t="str">
        <f t="shared" si="261"/>
        <v>EX</v>
      </c>
      <c r="AB1272" s="146">
        <f t="shared" si="263"/>
        <v>0</v>
      </c>
      <c r="AC1272" t="str">
        <f t="shared" si="254"/>
        <v>EX</v>
      </c>
      <c r="AD1272" s="74">
        <f t="shared" si="255"/>
        <v>3360</v>
      </c>
      <c r="AE1272" s="74">
        <f t="shared" si="260"/>
        <v>3360</v>
      </c>
      <c r="AF1272">
        <v>1</v>
      </c>
      <c r="AG1272">
        <v>0</v>
      </c>
      <c r="AH1272" s="74">
        <v>0</v>
      </c>
      <c r="AJ1272" s="74">
        <f t="shared" si="256"/>
        <v>0</v>
      </c>
      <c r="AK1272" s="74">
        <f t="shared" si="262"/>
        <v>3360</v>
      </c>
      <c r="AL1272" t="str">
        <f t="shared" si="257"/>
        <v>N</v>
      </c>
      <c r="AN1272" t="s">
        <v>80</v>
      </c>
      <c r="AO1272" t="s">
        <v>79</v>
      </c>
      <c r="AP1272" t="str">
        <f t="shared" si="258"/>
        <v>92</v>
      </c>
      <c r="AQ1272" s="145" t="s">
        <v>1826</v>
      </c>
      <c r="AR1272" t="str">
        <f t="shared" si="259"/>
        <v>1-Adjusted Base Budget</v>
      </c>
      <c r="AS1272" s="145" t="s">
        <v>1827</v>
      </c>
      <c r="AT1272" t="s">
        <v>213</v>
      </c>
      <c r="AV1272" t="str">
        <f t="shared" si="253"/>
        <v>VPPF</v>
      </c>
      <c r="AW1272" t="str">
        <f t="shared" si="252"/>
        <v>VP AND CHIEF FINANCIAL OFFICER</v>
      </c>
    </row>
    <row r="1273" spans="1:49">
      <c r="A1273" s="59">
        <v>2018</v>
      </c>
      <c r="B1273" t="s">
        <v>137</v>
      </c>
      <c r="C1273" t="s">
        <v>803</v>
      </c>
      <c r="D1273" t="s">
        <v>887</v>
      </c>
      <c r="E1273" t="s">
        <v>892</v>
      </c>
      <c r="F1273" t="s">
        <v>228</v>
      </c>
      <c r="H1273" t="s">
        <v>893</v>
      </c>
      <c r="I1273" s="170" t="s">
        <v>78</v>
      </c>
      <c r="J1273" t="s">
        <v>79</v>
      </c>
      <c r="K1273" t="s">
        <v>214</v>
      </c>
      <c r="L1273" t="s">
        <v>574</v>
      </c>
      <c r="M1273" t="s">
        <v>575</v>
      </c>
      <c r="N1273" t="s">
        <v>576</v>
      </c>
      <c r="O1273" t="s">
        <v>263</v>
      </c>
      <c r="P1273" t="s">
        <v>379</v>
      </c>
      <c r="Q1273" t="s">
        <v>379</v>
      </c>
      <c r="R1273" t="s">
        <v>380</v>
      </c>
      <c r="S1273" t="s">
        <v>264</v>
      </c>
      <c r="T1273" t="s">
        <v>265</v>
      </c>
      <c r="U1273" s="61" t="s">
        <v>266</v>
      </c>
      <c r="V1273" t="s">
        <v>249</v>
      </c>
      <c r="W1273" t="s">
        <v>263</v>
      </c>
      <c r="X1273" s="59">
        <v>2840</v>
      </c>
      <c r="Y1273" s="59">
        <v>2840</v>
      </c>
      <c r="AA1273" s="146" t="str">
        <f t="shared" si="261"/>
        <v>EX</v>
      </c>
      <c r="AB1273" s="146">
        <f t="shared" si="263"/>
        <v>0</v>
      </c>
      <c r="AC1273" t="str">
        <f t="shared" si="254"/>
        <v>EX</v>
      </c>
      <c r="AD1273" s="74">
        <f t="shared" si="255"/>
        <v>2840</v>
      </c>
      <c r="AE1273" s="74">
        <f t="shared" si="260"/>
        <v>2840</v>
      </c>
      <c r="AF1273">
        <v>1</v>
      </c>
      <c r="AG1273">
        <v>0</v>
      </c>
      <c r="AH1273" s="74">
        <v>0</v>
      </c>
      <c r="AJ1273" s="74">
        <f t="shared" si="256"/>
        <v>0</v>
      </c>
      <c r="AK1273" s="74">
        <f t="shared" si="262"/>
        <v>2840</v>
      </c>
      <c r="AL1273" t="str">
        <f t="shared" si="257"/>
        <v>N</v>
      </c>
      <c r="AN1273" t="s">
        <v>80</v>
      </c>
      <c r="AO1273" t="s">
        <v>79</v>
      </c>
      <c r="AP1273" t="str">
        <f t="shared" si="258"/>
        <v>92</v>
      </c>
      <c r="AQ1273" s="145" t="s">
        <v>1826</v>
      </c>
      <c r="AR1273" t="str">
        <f t="shared" si="259"/>
        <v>1-Adjusted Base Budget</v>
      </c>
      <c r="AS1273" s="145" t="s">
        <v>1827</v>
      </c>
      <c r="AT1273" t="s">
        <v>213</v>
      </c>
      <c r="AV1273" t="str">
        <f t="shared" si="253"/>
        <v>VPPF</v>
      </c>
      <c r="AW1273" t="str">
        <f t="shared" si="252"/>
        <v>VP AND CHIEF FINANCIAL OFFICER</v>
      </c>
    </row>
    <row r="1274" spans="1:49">
      <c r="A1274" s="59">
        <v>2018</v>
      </c>
      <c r="B1274" t="s">
        <v>137</v>
      </c>
      <c r="C1274" t="s">
        <v>803</v>
      </c>
      <c r="D1274" t="s">
        <v>887</v>
      </c>
      <c r="E1274" t="s">
        <v>888</v>
      </c>
      <c r="F1274" t="s">
        <v>228</v>
      </c>
      <c r="H1274" t="s">
        <v>889</v>
      </c>
      <c r="I1274" s="170" t="s">
        <v>78</v>
      </c>
      <c r="J1274" t="s">
        <v>79</v>
      </c>
      <c r="K1274" t="s">
        <v>214</v>
      </c>
      <c r="L1274" t="s">
        <v>574</v>
      </c>
      <c r="M1274" t="s">
        <v>575</v>
      </c>
      <c r="N1274" t="s">
        <v>576</v>
      </c>
      <c r="O1274" t="s">
        <v>263</v>
      </c>
      <c r="P1274" t="s">
        <v>379</v>
      </c>
      <c r="Q1274" t="s">
        <v>379</v>
      </c>
      <c r="R1274" t="s">
        <v>380</v>
      </c>
      <c r="S1274" t="s">
        <v>264</v>
      </c>
      <c r="T1274" t="s">
        <v>265</v>
      </c>
      <c r="U1274" s="61" t="s">
        <v>266</v>
      </c>
      <c r="V1274" t="s">
        <v>249</v>
      </c>
      <c r="W1274" t="s">
        <v>263</v>
      </c>
      <c r="X1274" s="59">
        <v>3250</v>
      </c>
      <c r="Y1274" s="59">
        <v>3250</v>
      </c>
      <c r="AA1274" s="146" t="str">
        <f t="shared" si="261"/>
        <v>EX</v>
      </c>
      <c r="AB1274" s="146">
        <f t="shared" si="263"/>
        <v>0</v>
      </c>
      <c r="AC1274" t="str">
        <f t="shared" si="254"/>
        <v>EX</v>
      </c>
      <c r="AD1274" s="74">
        <f t="shared" si="255"/>
        <v>3250</v>
      </c>
      <c r="AE1274" s="74">
        <f t="shared" si="260"/>
        <v>3250</v>
      </c>
      <c r="AF1274">
        <v>1</v>
      </c>
      <c r="AG1274">
        <v>0</v>
      </c>
      <c r="AH1274" s="74">
        <v>0</v>
      </c>
      <c r="AJ1274" s="74">
        <f t="shared" si="256"/>
        <v>0</v>
      </c>
      <c r="AK1274" s="74">
        <f t="shared" si="262"/>
        <v>3250</v>
      </c>
      <c r="AL1274" t="str">
        <f t="shared" si="257"/>
        <v>N</v>
      </c>
      <c r="AN1274" t="s">
        <v>80</v>
      </c>
      <c r="AO1274" t="s">
        <v>79</v>
      </c>
      <c r="AP1274" t="str">
        <f t="shared" si="258"/>
        <v>92</v>
      </c>
      <c r="AQ1274" s="145" t="s">
        <v>1826</v>
      </c>
      <c r="AR1274" t="str">
        <f t="shared" si="259"/>
        <v>1-Adjusted Base Budget</v>
      </c>
      <c r="AS1274" s="145" t="s">
        <v>1827</v>
      </c>
      <c r="AT1274" t="s">
        <v>213</v>
      </c>
      <c r="AV1274" t="str">
        <f t="shared" si="253"/>
        <v>VPPF</v>
      </c>
      <c r="AW1274" t="str">
        <f t="shared" si="252"/>
        <v>VP AND CHIEF FINANCIAL OFFICER</v>
      </c>
    </row>
    <row r="1275" spans="1:49">
      <c r="A1275" s="59">
        <v>2018</v>
      </c>
      <c r="B1275" t="s">
        <v>137</v>
      </c>
      <c r="C1275" t="s">
        <v>804</v>
      </c>
      <c r="D1275" t="s">
        <v>897</v>
      </c>
      <c r="E1275" t="s">
        <v>898</v>
      </c>
      <c r="F1275" t="s">
        <v>228</v>
      </c>
      <c r="H1275" t="s">
        <v>897</v>
      </c>
      <c r="I1275" s="170" t="s">
        <v>78</v>
      </c>
      <c r="J1275" t="s">
        <v>79</v>
      </c>
      <c r="K1275" t="s">
        <v>214</v>
      </c>
      <c r="L1275" t="s">
        <v>126</v>
      </c>
      <c r="M1275" t="s">
        <v>345</v>
      </c>
      <c r="N1275" t="s">
        <v>217</v>
      </c>
      <c r="O1275" t="s">
        <v>263</v>
      </c>
      <c r="P1275" t="s">
        <v>346</v>
      </c>
      <c r="Q1275" t="s">
        <v>345</v>
      </c>
      <c r="R1275" t="s">
        <v>347</v>
      </c>
      <c r="S1275" t="s">
        <v>338</v>
      </c>
      <c r="T1275" t="s">
        <v>339</v>
      </c>
      <c r="U1275" s="61" t="s">
        <v>340</v>
      </c>
      <c r="V1275" t="s">
        <v>249</v>
      </c>
      <c r="W1275" t="s">
        <v>263</v>
      </c>
      <c r="X1275" s="59">
        <v>86759</v>
      </c>
      <c r="Y1275" s="59">
        <v>86759</v>
      </c>
      <c r="AA1275" s="146" t="str">
        <f t="shared" si="261"/>
        <v>EX</v>
      </c>
      <c r="AB1275" s="146">
        <f t="shared" si="263"/>
        <v>0</v>
      </c>
      <c r="AC1275" t="str">
        <f t="shared" si="254"/>
        <v>EX</v>
      </c>
      <c r="AD1275" s="74">
        <f t="shared" si="255"/>
        <v>86759</v>
      </c>
      <c r="AE1275" s="74">
        <f t="shared" si="260"/>
        <v>86759</v>
      </c>
      <c r="AF1275">
        <v>1.3809</v>
      </c>
      <c r="AG1275">
        <v>2396</v>
      </c>
      <c r="AH1275" s="74">
        <v>-1856.6426000000074</v>
      </c>
      <c r="AJ1275" s="74">
        <f t="shared" si="256"/>
        <v>539.35739999999259</v>
      </c>
      <c r="AK1275" s="74">
        <f t="shared" si="262"/>
        <v>87298.357399999994</v>
      </c>
      <c r="AL1275" t="str">
        <f t="shared" si="257"/>
        <v>Y</v>
      </c>
      <c r="AN1275" t="s">
        <v>80</v>
      </c>
      <c r="AO1275" t="s">
        <v>79</v>
      </c>
      <c r="AP1275" t="str">
        <f t="shared" si="258"/>
        <v>99</v>
      </c>
      <c r="AQ1275" s="145" t="s">
        <v>1826</v>
      </c>
      <c r="AR1275" t="str">
        <f t="shared" si="259"/>
        <v>2-Provision for Compensation Incr</v>
      </c>
      <c r="AS1275" s="145" t="s">
        <v>1827</v>
      </c>
      <c r="AT1275" t="s">
        <v>213</v>
      </c>
      <c r="AV1275" t="str">
        <f t="shared" si="253"/>
        <v>VPPF</v>
      </c>
      <c r="AW1275" t="str">
        <f t="shared" si="252"/>
        <v>VP AND CHIEF FINANCIAL OFFICER</v>
      </c>
    </row>
    <row r="1276" spans="1:49">
      <c r="A1276" s="59">
        <v>2018</v>
      </c>
      <c r="B1276" t="s">
        <v>137</v>
      </c>
      <c r="C1276" t="s">
        <v>804</v>
      </c>
      <c r="D1276" t="s">
        <v>897</v>
      </c>
      <c r="E1276" t="s">
        <v>898</v>
      </c>
      <c r="F1276" t="s">
        <v>228</v>
      </c>
      <c r="H1276" t="s">
        <v>897</v>
      </c>
      <c r="I1276" s="170" t="s">
        <v>78</v>
      </c>
      <c r="J1276" t="s">
        <v>79</v>
      </c>
      <c r="K1276" t="s">
        <v>214</v>
      </c>
      <c r="L1276" t="s">
        <v>127</v>
      </c>
      <c r="M1276" t="s">
        <v>455</v>
      </c>
      <c r="N1276" t="s">
        <v>217</v>
      </c>
      <c r="O1276" t="s">
        <v>263</v>
      </c>
      <c r="P1276" t="s">
        <v>346</v>
      </c>
      <c r="Q1276" t="s">
        <v>345</v>
      </c>
      <c r="R1276" t="s">
        <v>347</v>
      </c>
      <c r="S1276" t="s">
        <v>338</v>
      </c>
      <c r="T1276" t="s">
        <v>339</v>
      </c>
      <c r="U1276" s="61" t="s">
        <v>340</v>
      </c>
      <c r="V1276" t="s">
        <v>249</v>
      </c>
      <c r="W1276" t="s">
        <v>263</v>
      </c>
      <c r="X1276" s="59">
        <v>88025</v>
      </c>
      <c r="Y1276" s="59">
        <v>88025</v>
      </c>
      <c r="AA1276" s="146" t="str">
        <f t="shared" si="261"/>
        <v>EX</v>
      </c>
      <c r="AB1276" s="146">
        <f t="shared" si="263"/>
        <v>0</v>
      </c>
      <c r="AC1276" t="str">
        <f t="shared" si="254"/>
        <v>EX</v>
      </c>
      <c r="AD1276" s="74">
        <f t="shared" si="255"/>
        <v>88025</v>
      </c>
      <c r="AE1276" s="74">
        <f t="shared" si="260"/>
        <v>88025</v>
      </c>
      <c r="AF1276">
        <v>1.3809</v>
      </c>
      <c r="AG1276">
        <v>2431</v>
      </c>
      <c r="AH1276" s="74">
        <v>-1883.7350000000076</v>
      </c>
      <c r="AJ1276" s="74">
        <f t="shared" si="256"/>
        <v>547.26499999999237</v>
      </c>
      <c r="AK1276" s="74">
        <f t="shared" si="262"/>
        <v>88572.264999999999</v>
      </c>
      <c r="AL1276" t="str">
        <f t="shared" si="257"/>
        <v>Y</v>
      </c>
      <c r="AN1276" t="s">
        <v>80</v>
      </c>
      <c r="AO1276" t="s">
        <v>79</v>
      </c>
      <c r="AP1276" t="str">
        <f t="shared" si="258"/>
        <v>99</v>
      </c>
      <c r="AQ1276" s="145" t="s">
        <v>1826</v>
      </c>
      <c r="AR1276" t="str">
        <f t="shared" si="259"/>
        <v>2-Provision for Compensation Incr</v>
      </c>
      <c r="AS1276" s="145" t="s">
        <v>1827</v>
      </c>
      <c r="AT1276" t="s">
        <v>213</v>
      </c>
      <c r="AV1276" t="str">
        <f t="shared" si="253"/>
        <v>VPPF</v>
      </c>
      <c r="AW1276" t="str">
        <f t="shared" si="252"/>
        <v>VP AND CHIEF FINANCIAL OFFICER</v>
      </c>
    </row>
    <row r="1277" spans="1:49">
      <c r="A1277" s="59">
        <v>2018</v>
      </c>
      <c r="B1277" t="s">
        <v>137</v>
      </c>
      <c r="C1277" t="s">
        <v>804</v>
      </c>
      <c r="D1277" t="s">
        <v>897</v>
      </c>
      <c r="E1277" t="s">
        <v>898</v>
      </c>
      <c r="F1277" t="s">
        <v>228</v>
      </c>
      <c r="H1277" t="s">
        <v>897</v>
      </c>
      <c r="I1277" s="170" t="s">
        <v>78</v>
      </c>
      <c r="J1277" t="s">
        <v>79</v>
      </c>
      <c r="K1277" t="s">
        <v>214</v>
      </c>
      <c r="L1277" t="s">
        <v>128</v>
      </c>
      <c r="M1277" t="s">
        <v>457</v>
      </c>
      <c r="N1277" t="s">
        <v>217</v>
      </c>
      <c r="O1277" t="s">
        <v>263</v>
      </c>
      <c r="P1277" t="s">
        <v>458</v>
      </c>
      <c r="Q1277" t="s">
        <v>459</v>
      </c>
      <c r="R1277" t="s">
        <v>460</v>
      </c>
      <c r="S1277" t="s">
        <v>338</v>
      </c>
      <c r="T1277" t="s">
        <v>339</v>
      </c>
      <c r="U1277" s="61" t="s">
        <v>340</v>
      </c>
      <c r="V1277" t="s">
        <v>249</v>
      </c>
      <c r="W1277" t="s">
        <v>263</v>
      </c>
      <c r="X1277" s="59">
        <v>312083</v>
      </c>
      <c r="Y1277" s="59">
        <v>312083</v>
      </c>
      <c r="AA1277" s="146" t="str">
        <f t="shared" si="261"/>
        <v>EX</v>
      </c>
      <c r="AB1277" s="146">
        <f t="shared" si="263"/>
        <v>0</v>
      </c>
      <c r="AC1277" t="str">
        <f t="shared" si="254"/>
        <v>EX</v>
      </c>
      <c r="AD1277" s="74">
        <f t="shared" si="255"/>
        <v>312083</v>
      </c>
      <c r="AE1277" s="74">
        <f t="shared" si="260"/>
        <v>312083</v>
      </c>
      <c r="AF1277">
        <v>1.3859999999999999</v>
      </c>
      <c r="AG1277">
        <v>8651</v>
      </c>
      <c r="AH1277" s="74">
        <v>-1217.1237000000046</v>
      </c>
      <c r="AJ1277" s="74">
        <f t="shared" si="256"/>
        <v>7433.8762999999954</v>
      </c>
      <c r="AK1277" s="74">
        <f t="shared" si="262"/>
        <v>319516.8763</v>
      </c>
      <c r="AL1277" t="str">
        <f t="shared" si="257"/>
        <v>Y</v>
      </c>
      <c r="AN1277" t="s">
        <v>80</v>
      </c>
      <c r="AO1277" t="s">
        <v>79</v>
      </c>
      <c r="AP1277" t="str">
        <f t="shared" si="258"/>
        <v>99</v>
      </c>
      <c r="AQ1277" s="145" t="s">
        <v>1826</v>
      </c>
      <c r="AR1277" t="str">
        <f t="shared" si="259"/>
        <v>2-Provision for Compensation Incr</v>
      </c>
      <c r="AS1277" s="145" t="s">
        <v>1827</v>
      </c>
      <c r="AT1277" t="s">
        <v>213</v>
      </c>
      <c r="AV1277" t="str">
        <f t="shared" si="253"/>
        <v>VPPF</v>
      </c>
      <c r="AW1277" t="str">
        <f t="shared" si="252"/>
        <v>VP AND CHIEF FINANCIAL OFFICER</v>
      </c>
    </row>
    <row r="1278" spans="1:49">
      <c r="A1278" s="59">
        <v>2018</v>
      </c>
      <c r="B1278" t="s">
        <v>137</v>
      </c>
      <c r="C1278" t="s">
        <v>804</v>
      </c>
      <c r="D1278" t="s">
        <v>897</v>
      </c>
      <c r="E1278" t="s">
        <v>898</v>
      </c>
      <c r="F1278" t="s">
        <v>228</v>
      </c>
      <c r="H1278" t="s">
        <v>897</v>
      </c>
      <c r="I1278" s="170" t="s">
        <v>78</v>
      </c>
      <c r="J1278" t="s">
        <v>79</v>
      </c>
      <c r="K1278" t="s">
        <v>214</v>
      </c>
      <c r="L1278" t="s">
        <v>461</v>
      </c>
      <c r="M1278" t="s">
        <v>462</v>
      </c>
      <c r="N1278" t="s">
        <v>217</v>
      </c>
      <c r="O1278" t="s">
        <v>263</v>
      </c>
      <c r="P1278" t="s">
        <v>458</v>
      </c>
      <c r="Q1278" t="s">
        <v>459</v>
      </c>
      <c r="R1278" t="s">
        <v>460</v>
      </c>
      <c r="S1278" t="s">
        <v>338</v>
      </c>
      <c r="T1278" t="s">
        <v>339</v>
      </c>
      <c r="U1278" s="61" t="s">
        <v>340</v>
      </c>
      <c r="V1278" t="s">
        <v>249</v>
      </c>
      <c r="W1278" t="s">
        <v>263</v>
      </c>
      <c r="X1278" s="59">
        <v>727</v>
      </c>
      <c r="Y1278" s="59">
        <v>0</v>
      </c>
      <c r="AA1278" s="146" t="str">
        <f t="shared" si="261"/>
        <v>EX</v>
      </c>
      <c r="AB1278" s="146">
        <f t="shared" si="263"/>
        <v>0</v>
      </c>
      <c r="AC1278" t="str">
        <f t="shared" si="254"/>
        <v>EX</v>
      </c>
      <c r="AD1278" s="74">
        <f t="shared" si="255"/>
        <v>0</v>
      </c>
      <c r="AE1278" s="74">
        <f t="shared" si="260"/>
        <v>0</v>
      </c>
      <c r="AF1278">
        <v>1</v>
      </c>
      <c r="AG1278">
        <v>0</v>
      </c>
      <c r="AH1278" s="74">
        <v>0</v>
      </c>
      <c r="AJ1278" s="74">
        <f t="shared" si="256"/>
        <v>0</v>
      </c>
      <c r="AK1278" s="74">
        <f t="shared" si="262"/>
        <v>0</v>
      </c>
      <c r="AL1278" t="str">
        <f t="shared" si="257"/>
        <v>N</v>
      </c>
      <c r="AN1278" t="s">
        <v>80</v>
      </c>
      <c r="AO1278" t="s">
        <v>79</v>
      </c>
      <c r="AP1278" t="str">
        <f t="shared" si="258"/>
        <v>92</v>
      </c>
      <c r="AQ1278" s="145" t="s">
        <v>1826</v>
      </c>
      <c r="AR1278" t="str">
        <f t="shared" si="259"/>
        <v>1-Adjusted Base Budget</v>
      </c>
      <c r="AS1278" s="145" t="s">
        <v>1827</v>
      </c>
      <c r="AT1278" t="s">
        <v>213</v>
      </c>
      <c r="AV1278" t="str">
        <f t="shared" si="253"/>
        <v>VPPF</v>
      </c>
      <c r="AW1278" t="str">
        <f t="shared" si="252"/>
        <v>VP AND CHIEF FINANCIAL OFFICER</v>
      </c>
    </row>
    <row r="1279" spans="1:49">
      <c r="A1279" s="59">
        <v>2018</v>
      </c>
      <c r="B1279" t="s">
        <v>137</v>
      </c>
      <c r="C1279" t="s">
        <v>804</v>
      </c>
      <c r="D1279" t="s">
        <v>897</v>
      </c>
      <c r="E1279" t="s">
        <v>898</v>
      </c>
      <c r="F1279" t="s">
        <v>228</v>
      </c>
      <c r="H1279" t="s">
        <v>897</v>
      </c>
      <c r="I1279" s="170" t="s">
        <v>78</v>
      </c>
      <c r="J1279" t="s">
        <v>79</v>
      </c>
      <c r="K1279" t="s">
        <v>214</v>
      </c>
      <c r="L1279" t="s">
        <v>463</v>
      </c>
      <c r="M1279" t="s">
        <v>464</v>
      </c>
      <c r="N1279" t="s">
        <v>217</v>
      </c>
      <c r="O1279" t="s">
        <v>263</v>
      </c>
      <c r="P1279" t="s">
        <v>465</v>
      </c>
      <c r="Q1279" t="s">
        <v>466</v>
      </c>
      <c r="R1279" t="s">
        <v>467</v>
      </c>
      <c r="S1279" t="s">
        <v>338</v>
      </c>
      <c r="T1279" t="s">
        <v>339</v>
      </c>
      <c r="U1279" s="61" t="s">
        <v>340</v>
      </c>
      <c r="V1279" t="s">
        <v>249</v>
      </c>
      <c r="W1279" t="s">
        <v>263</v>
      </c>
      <c r="X1279" s="59">
        <v>7000</v>
      </c>
      <c r="Y1279" s="59">
        <v>7000</v>
      </c>
      <c r="AA1279" s="146" t="str">
        <f t="shared" si="261"/>
        <v>EX</v>
      </c>
      <c r="AB1279" s="146">
        <f t="shared" si="263"/>
        <v>0</v>
      </c>
      <c r="AC1279" t="str">
        <f t="shared" si="254"/>
        <v>EX</v>
      </c>
      <c r="AD1279" s="74">
        <f t="shared" si="255"/>
        <v>7000</v>
      </c>
      <c r="AE1279" s="74">
        <f t="shared" si="260"/>
        <v>7000</v>
      </c>
      <c r="AF1279">
        <v>1</v>
      </c>
      <c r="AG1279">
        <v>0</v>
      </c>
      <c r="AH1279" s="74">
        <v>0</v>
      </c>
      <c r="AJ1279" s="74">
        <f t="shared" si="256"/>
        <v>0</v>
      </c>
      <c r="AK1279" s="74">
        <f t="shared" si="262"/>
        <v>7000</v>
      </c>
      <c r="AL1279" t="str">
        <f t="shared" si="257"/>
        <v>N</v>
      </c>
      <c r="AN1279" t="s">
        <v>80</v>
      </c>
      <c r="AO1279" t="s">
        <v>79</v>
      </c>
      <c r="AP1279" t="str">
        <f t="shared" si="258"/>
        <v>92</v>
      </c>
      <c r="AQ1279" s="145" t="s">
        <v>1826</v>
      </c>
      <c r="AR1279" t="str">
        <f t="shared" si="259"/>
        <v>1-Adjusted Base Budget</v>
      </c>
      <c r="AS1279" s="145" t="s">
        <v>1827</v>
      </c>
      <c r="AT1279" t="s">
        <v>213</v>
      </c>
      <c r="AV1279" t="str">
        <f t="shared" si="253"/>
        <v>VPPF</v>
      </c>
      <c r="AW1279" t="str">
        <f t="shared" si="252"/>
        <v>VP AND CHIEF FINANCIAL OFFICER</v>
      </c>
    </row>
    <row r="1280" spans="1:49">
      <c r="A1280" s="59">
        <v>2018</v>
      </c>
      <c r="B1280" t="s">
        <v>137</v>
      </c>
      <c r="C1280" t="s">
        <v>804</v>
      </c>
      <c r="D1280" t="s">
        <v>897</v>
      </c>
      <c r="E1280" t="s">
        <v>898</v>
      </c>
      <c r="F1280" t="s">
        <v>228</v>
      </c>
      <c r="H1280" t="s">
        <v>897</v>
      </c>
      <c r="I1280" s="170" t="s">
        <v>78</v>
      </c>
      <c r="J1280" t="s">
        <v>79</v>
      </c>
      <c r="K1280" t="s">
        <v>214</v>
      </c>
      <c r="L1280" t="s">
        <v>472</v>
      </c>
      <c r="M1280" t="s">
        <v>473</v>
      </c>
      <c r="N1280" t="s">
        <v>217</v>
      </c>
      <c r="O1280" t="s">
        <v>263</v>
      </c>
      <c r="P1280" t="s">
        <v>465</v>
      </c>
      <c r="Q1280" t="s">
        <v>466</v>
      </c>
      <c r="R1280" t="s">
        <v>467</v>
      </c>
      <c r="S1280" t="s">
        <v>338</v>
      </c>
      <c r="T1280" t="s">
        <v>339</v>
      </c>
      <c r="U1280" s="61" t="s">
        <v>340</v>
      </c>
      <c r="V1280" t="s">
        <v>249</v>
      </c>
      <c r="W1280" t="s">
        <v>263</v>
      </c>
      <c r="X1280" s="59">
        <v>15000</v>
      </c>
      <c r="Y1280" s="59">
        <v>15000</v>
      </c>
      <c r="AA1280" s="146" t="str">
        <f t="shared" si="261"/>
        <v>EX</v>
      </c>
      <c r="AB1280" s="146">
        <f t="shared" si="263"/>
        <v>0</v>
      </c>
      <c r="AC1280" t="str">
        <f t="shared" si="254"/>
        <v>EX</v>
      </c>
      <c r="AD1280" s="74">
        <f t="shared" si="255"/>
        <v>15000</v>
      </c>
      <c r="AE1280" s="74">
        <f t="shared" si="260"/>
        <v>15000</v>
      </c>
      <c r="AF1280">
        <v>1</v>
      </c>
      <c r="AG1280">
        <v>0</v>
      </c>
      <c r="AH1280" s="74">
        <v>0</v>
      </c>
      <c r="AJ1280" s="74">
        <f t="shared" si="256"/>
        <v>0</v>
      </c>
      <c r="AK1280" s="74">
        <f t="shared" si="262"/>
        <v>15000</v>
      </c>
      <c r="AL1280" t="str">
        <f t="shared" si="257"/>
        <v>N</v>
      </c>
      <c r="AN1280" t="s">
        <v>80</v>
      </c>
      <c r="AO1280" t="s">
        <v>79</v>
      </c>
      <c r="AP1280" t="str">
        <f t="shared" si="258"/>
        <v>92</v>
      </c>
      <c r="AQ1280" s="145" t="s">
        <v>1826</v>
      </c>
      <c r="AR1280" t="str">
        <f t="shared" si="259"/>
        <v>1-Adjusted Base Budget</v>
      </c>
      <c r="AS1280" s="145" t="s">
        <v>1827</v>
      </c>
      <c r="AT1280" t="s">
        <v>213</v>
      </c>
      <c r="AV1280" t="str">
        <f t="shared" si="253"/>
        <v>VPPF</v>
      </c>
      <c r="AW1280" t="str">
        <f t="shared" si="252"/>
        <v>VP AND CHIEF FINANCIAL OFFICER</v>
      </c>
    </row>
    <row r="1281" spans="1:49">
      <c r="A1281" s="59">
        <v>2018</v>
      </c>
      <c r="B1281" t="s">
        <v>137</v>
      </c>
      <c r="C1281" t="s">
        <v>804</v>
      </c>
      <c r="D1281" t="s">
        <v>897</v>
      </c>
      <c r="E1281" t="s">
        <v>898</v>
      </c>
      <c r="F1281" t="s">
        <v>228</v>
      </c>
      <c r="H1281" t="s">
        <v>897</v>
      </c>
      <c r="I1281" s="170" t="s">
        <v>78</v>
      </c>
      <c r="J1281" t="s">
        <v>79</v>
      </c>
      <c r="K1281" t="s">
        <v>214</v>
      </c>
      <c r="L1281" t="s">
        <v>476</v>
      </c>
      <c r="M1281" t="s">
        <v>477</v>
      </c>
      <c r="N1281" t="s">
        <v>217</v>
      </c>
      <c r="O1281" t="s">
        <v>263</v>
      </c>
      <c r="P1281" t="s">
        <v>465</v>
      </c>
      <c r="Q1281" t="s">
        <v>466</v>
      </c>
      <c r="R1281" t="s">
        <v>467</v>
      </c>
      <c r="S1281" t="s">
        <v>338</v>
      </c>
      <c r="T1281" t="s">
        <v>339</v>
      </c>
      <c r="U1281" s="61" t="s">
        <v>340</v>
      </c>
      <c r="V1281" t="s">
        <v>249</v>
      </c>
      <c r="W1281" t="s">
        <v>263</v>
      </c>
      <c r="X1281" s="59">
        <v>5500</v>
      </c>
      <c r="Y1281" s="59">
        <v>5500</v>
      </c>
      <c r="AA1281" s="146" t="str">
        <f t="shared" si="261"/>
        <v>EX</v>
      </c>
      <c r="AB1281" s="146">
        <f t="shared" si="263"/>
        <v>0</v>
      </c>
      <c r="AC1281" t="str">
        <f t="shared" si="254"/>
        <v>EX</v>
      </c>
      <c r="AD1281" s="74">
        <f t="shared" si="255"/>
        <v>5500</v>
      </c>
      <c r="AE1281" s="74">
        <f t="shared" si="260"/>
        <v>5500</v>
      </c>
      <c r="AF1281">
        <v>1</v>
      </c>
      <c r="AG1281">
        <v>0</v>
      </c>
      <c r="AH1281" s="74">
        <v>0</v>
      </c>
      <c r="AJ1281" s="74">
        <f t="shared" si="256"/>
        <v>0</v>
      </c>
      <c r="AK1281" s="74">
        <f t="shared" si="262"/>
        <v>5500</v>
      </c>
      <c r="AL1281" t="str">
        <f t="shared" si="257"/>
        <v>N</v>
      </c>
      <c r="AN1281" t="s">
        <v>80</v>
      </c>
      <c r="AO1281" t="s">
        <v>79</v>
      </c>
      <c r="AP1281" t="str">
        <f t="shared" si="258"/>
        <v>92</v>
      </c>
      <c r="AQ1281" s="145" t="s">
        <v>1826</v>
      </c>
      <c r="AR1281" t="str">
        <f t="shared" si="259"/>
        <v>1-Adjusted Base Budget</v>
      </c>
      <c r="AS1281" s="145" t="s">
        <v>1827</v>
      </c>
      <c r="AT1281" t="s">
        <v>213</v>
      </c>
      <c r="AV1281" t="str">
        <f t="shared" si="253"/>
        <v>VPPF</v>
      </c>
      <c r="AW1281" t="str">
        <f t="shared" si="252"/>
        <v>VP AND CHIEF FINANCIAL OFFICER</v>
      </c>
    </row>
    <row r="1282" spans="1:49">
      <c r="A1282" s="59">
        <v>2018</v>
      </c>
      <c r="B1282" t="s">
        <v>137</v>
      </c>
      <c r="C1282" t="s">
        <v>804</v>
      </c>
      <c r="D1282" t="s">
        <v>897</v>
      </c>
      <c r="E1282" t="s">
        <v>898</v>
      </c>
      <c r="F1282" t="s">
        <v>228</v>
      </c>
      <c r="H1282" t="s">
        <v>897</v>
      </c>
      <c r="I1282" s="170" t="s">
        <v>78</v>
      </c>
      <c r="J1282" t="s">
        <v>79</v>
      </c>
      <c r="K1282" t="s">
        <v>214</v>
      </c>
      <c r="L1282" t="s">
        <v>695</v>
      </c>
      <c r="M1282" t="s">
        <v>696</v>
      </c>
      <c r="N1282" t="s">
        <v>217</v>
      </c>
      <c r="O1282" t="s">
        <v>263</v>
      </c>
      <c r="P1282" t="s">
        <v>379</v>
      </c>
      <c r="Q1282" t="s">
        <v>379</v>
      </c>
      <c r="R1282" t="s">
        <v>380</v>
      </c>
      <c r="S1282" t="s">
        <v>264</v>
      </c>
      <c r="T1282" t="s">
        <v>265</v>
      </c>
      <c r="U1282" s="61" t="s">
        <v>266</v>
      </c>
      <c r="V1282" t="s">
        <v>249</v>
      </c>
      <c r="W1282" t="s">
        <v>263</v>
      </c>
      <c r="X1282" s="59">
        <v>2523</v>
      </c>
      <c r="Y1282" s="59">
        <v>2523</v>
      </c>
      <c r="AA1282" s="146" t="str">
        <f t="shared" si="261"/>
        <v>EX</v>
      </c>
      <c r="AB1282" s="146">
        <f t="shared" si="263"/>
        <v>0</v>
      </c>
      <c r="AC1282" t="str">
        <f t="shared" si="254"/>
        <v>EX</v>
      </c>
      <c r="AD1282" s="74">
        <f t="shared" si="255"/>
        <v>2523</v>
      </c>
      <c r="AE1282" s="74">
        <f t="shared" si="260"/>
        <v>2523</v>
      </c>
      <c r="AF1282">
        <v>1</v>
      </c>
      <c r="AG1282">
        <v>0</v>
      </c>
      <c r="AH1282" s="74">
        <v>0</v>
      </c>
      <c r="AJ1282" s="74">
        <f t="shared" si="256"/>
        <v>0</v>
      </c>
      <c r="AK1282" s="74">
        <f t="shared" si="262"/>
        <v>2523</v>
      </c>
      <c r="AL1282" t="str">
        <f t="shared" si="257"/>
        <v>N</v>
      </c>
      <c r="AN1282" t="s">
        <v>80</v>
      </c>
      <c r="AO1282" t="s">
        <v>79</v>
      </c>
      <c r="AP1282" t="str">
        <f t="shared" si="258"/>
        <v>92</v>
      </c>
      <c r="AQ1282" s="145" t="s">
        <v>1826</v>
      </c>
      <c r="AR1282" t="str">
        <f t="shared" si="259"/>
        <v>1-Adjusted Base Budget</v>
      </c>
      <c r="AS1282" s="145" t="s">
        <v>1827</v>
      </c>
      <c r="AT1282" t="s">
        <v>213</v>
      </c>
      <c r="AV1282" t="str">
        <f t="shared" si="253"/>
        <v>VPPF</v>
      </c>
      <c r="AW1282" t="str">
        <f t="shared" si="252"/>
        <v>VP AND CHIEF FINANCIAL OFFICER</v>
      </c>
    </row>
    <row r="1283" spans="1:49">
      <c r="A1283" s="59">
        <v>2018</v>
      </c>
      <c r="B1283" t="s">
        <v>137</v>
      </c>
      <c r="C1283" t="s">
        <v>804</v>
      </c>
      <c r="D1283" t="s">
        <v>897</v>
      </c>
      <c r="E1283" t="s">
        <v>898</v>
      </c>
      <c r="F1283" t="s">
        <v>228</v>
      </c>
      <c r="H1283" t="s">
        <v>897</v>
      </c>
      <c r="I1283" s="170" t="s">
        <v>78</v>
      </c>
      <c r="J1283" t="s">
        <v>79</v>
      </c>
      <c r="K1283" t="s">
        <v>214</v>
      </c>
      <c r="L1283" t="s">
        <v>350</v>
      </c>
      <c r="M1283" t="s">
        <v>351</v>
      </c>
      <c r="N1283" t="s">
        <v>217</v>
      </c>
      <c r="O1283" t="s">
        <v>263</v>
      </c>
      <c r="P1283" t="s">
        <v>352</v>
      </c>
      <c r="Q1283" t="s">
        <v>353</v>
      </c>
      <c r="R1283" t="s">
        <v>354</v>
      </c>
      <c r="S1283" t="s">
        <v>264</v>
      </c>
      <c r="T1283" t="s">
        <v>265</v>
      </c>
      <c r="U1283" s="61" t="s">
        <v>266</v>
      </c>
      <c r="V1283" t="s">
        <v>249</v>
      </c>
      <c r="W1283" t="s">
        <v>263</v>
      </c>
      <c r="X1283" s="59">
        <v>600</v>
      </c>
      <c r="Y1283" s="59">
        <v>600</v>
      </c>
      <c r="AA1283" s="146" t="str">
        <f t="shared" si="261"/>
        <v>EX</v>
      </c>
      <c r="AB1283" s="146">
        <f t="shared" si="263"/>
        <v>0</v>
      </c>
      <c r="AC1283" t="str">
        <f t="shared" si="254"/>
        <v>EX</v>
      </c>
      <c r="AD1283" s="74">
        <f t="shared" si="255"/>
        <v>600</v>
      </c>
      <c r="AE1283" s="74">
        <f t="shared" si="260"/>
        <v>600</v>
      </c>
      <c r="AF1283">
        <v>1</v>
      </c>
      <c r="AG1283">
        <v>0</v>
      </c>
      <c r="AH1283" s="74">
        <v>0</v>
      </c>
      <c r="AJ1283" s="74">
        <f t="shared" si="256"/>
        <v>0</v>
      </c>
      <c r="AK1283" s="74">
        <f t="shared" si="262"/>
        <v>600</v>
      </c>
      <c r="AL1283" t="str">
        <f t="shared" si="257"/>
        <v>N</v>
      </c>
      <c r="AN1283" t="s">
        <v>80</v>
      </c>
      <c r="AO1283" t="s">
        <v>79</v>
      </c>
      <c r="AP1283" t="str">
        <f t="shared" si="258"/>
        <v>92</v>
      </c>
      <c r="AQ1283" s="145" t="s">
        <v>1826</v>
      </c>
      <c r="AR1283" t="str">
        <f t="shared" si="259"/>
        <v>1-Adjusted Base Budget</v>
      </c>
      <c r="AS1283" s="145" t="s">
        <v>1827</v>
      </c>
      <c r="AT1283" t="s">
        <v>213</v>
      </c>
      <c r="AV1283" t="str">
        <f t="shared" si="253"/>
        <v>VPPF</v>
      </c>
      <c r="AW1283" t="str">
        <f t="shared" si="252"/>
        <v>VP AND CHIEF FINANCIAL OFFICER</v>
      </c>
    </row>
    <row r="1284" spans="1:49">
      <c r="A1284" s="59">
        <v>2018</v>
      </c>
      <c r="B1284" t="s">
        <v>137</v>
      </c>
      <c r="C1284" t="s">
        <v>804</v>
      </c>
      <c r="D1284" t="s">
        <v>897</v>
      </c>
      <c r="E1284" t="s">
        <v>898</v>
      </c>
      <c r="F1284" t="s">
        <v>228</v>
      </c>
      <c r="H1284" t="s">
        <v>897</v>
      </c>
      <c r="I1284" s="170" t="s">
        <v>78</v>
      </c>
      <c r="J1284" t="s">
        <v>79</v>
      </c>
      <c r="K1284" t="s">
        <v>214</v>
      </c>
      <c r="L1284" t="s">
        <v>493</v>
      </c>
      <c r="M1284" t="s">
        <v>494</v>
      </c>
      <c r="N1284" t="s">
        <v>217</v>
      </c>
      <c r="O1284" t="s">
        <v>263</v>
      </c>
      <c r="P1284" t="s">
        <v>488</v>
      </c>
      <c r="Q1284" t="s">
        <v>489</v>
      </c>
      <c r="R1284" t="s">
        <v>490</v>
      </c>
      <c r="S1284" t="s">
        <v>264</v>
      </c>
      <c r="T1284" t="s">
        <v>265</v>
      </c>
      <c r="U1284" s="61" t="s">
        <v>266</v>
      </c>
      <c r="V1284" t="s">
        <v>249</v>
      </c>
      <c r="W1284" t="s">
        <v>263</v>
      </c>
      <c r="X1284" s="59">
        <v>3000</v>
      </c>
      <c r="Y1284" s="59">
        <v>3000</v>
      </c>
      <c r="AA1284" s="146" t="str">
        <f t="shared" si="261"/>
        <v>EX</v>
      </c>
      <c r="AB1284" s="146">
        <f t="shared" si="263"/>
        <v>0</v>
      </c>
      <c r="AC1284" t="str">
        <f t="shared" si="254"/>
        <v>EX</v>
      </c>
      <c r="AD1284" s="74">
        <f t="shared" si="255"/>
        <v>3000</v>
      </c>
      <c r="AE1284" s="74">
        <f t="shared" si="260"/>
        <v>3000</v>
      </c>
      <c r="AF1284">
        <v>1</v>
      </c>
      <c r="AG1284">
        <v>0</v>
      </c>
      <c r="AH1284" s="74">
        <v>0</v>
      </c>
      <c r="AJ1284" s="74">
        <f t="shared" si="256"/>
        <v>0</v>
      </c>
      <c r="AK1284" s="74">
        <f t="shared" si="262"/>
        <v>3000</v>
      </c>
      <c r="AL1284" t="str">
        <f t="shared" si="257"/>
        <v>N</v>
      </c>
      <c r="AN1284" t="s">
        <v>80</v>
      </c>
      <c r="AO1284" t="s">
        <v>79</v>
      </c>
      <c r="AP1284" t="str">
        <f t="shared" si="258"/>
        <v>92</v>
      </c>
      <c r="AQ1284" s="145" t="s">
        <v>1826</v>
      </c>
      <c r="AR1284" t="str">
        <f t="shared" si="259"/>
        <v>1-Adjusted Base Budget</v>
      </c>
      <c r="AS1284" s="145" t="s">
        <v>1827</v>
      </c>
      <c r="AT1284" t="s">
        <v>213</v>
      </c>
      <c r="AV1284" t="str">
        <f t="shared" si="253"/>
        <v>VPPF</v>
      </c>
      <c r="AW1284" t="str">
        <f t="shared" si="252"/>
        <v>VP AND CHIEF FINANCIAL OFFICER</v>
      </c>
    </row>
    <row r="1285" spans="1:49">
      <c r="A1285" s="59">
        <v>2018</v>
      </c>
      <c r="B1285" t="s">
        <v>137</v>
      </c>
      <c r="C1285" t="s">
        <v>804</v>
      </c>
      <c r="D1285" t="s">
        <v>897</v>
      </c>
      <c r="E1285" t="s">
        <v>898</v>
      </c>
      <c r="F1285" t="s">
        <v>228</v>
      </c>
      <c r="H1285" t="s">
        <v>897</v>
      </c>
      <c r="I1285" s="170" t="s">
        <v>78</v>
      </c>
      <c r="J1285" t="s">
        <v>79</v>
      </c>
      <c r="K1285" t="s">
        <v>214</v>
      </c>
      <c r="L1285" t="s">
        <v>377</v>
      </c>
      <c r="M1285" t="s">
        <v>378</v>
      </c>
      <c r="N1285" t="s">
        <v>217</v>
      </c>
      <c r="O1285" t="s">
        <v>263</v>
      </c>
      <c r="P1285" t="s">
        <v>379</v>
      </c>
      <c r="Q1285" t="s">
        <v>379</v>
      </c>
      <c r="R1285" t="s">
        <v>380</v>
      </c>
      <c r="S1285" t="s">
        <v>264</v>
      </c>
      <c r="T1285" t="s">
        <v>265</v>
      </c>
      <c r="U1285" s="61" t="s">
        <v>266</v>
      </c>
      <c r="V1285" t="s">
        <v>249</v>
      </c>
      <c r="W1285" t="s">
        <v>263</v>
      </c>
      <c r="X1285" s="59">
        <v>100</v>
      </c>
      <c r="Y1285" s="59">
        <v>100</v>
      </c>
      <c r="AA1285" s="146" t="str">
        <f t="shared" si="261"/>
        <v>EX</v>
      </c>
      <c r="AB1285" s="146">
        <f t="shared" si="263"/>
        <v>0</v>
      </c>
      <c r="AC1285" t="str">
        <f t="shared" si="254"/>
        <v>EX</v>
      </c>
      <c r="AD1285" s="74">
        <f t="shared" si="255"/>
        <v>100</v>
      </c>
      <c r="AE1285" s="74">
        <f t="shared" si="260"/>
        <v>100</v>
      </c>
      <c r="AF1285">
        <v>1</v>
      </c>
      <c r="AG1285">
        <v>0</v>
      </c>
      <c r="AH1285" s="74">
        <v>0</v>
      </c>
      <c r="AJ1285" s="74">
        <f t="shared" si="256"/>
        <v>0</v>
      </c>
      <c r="AK1285" s="74">
        <f t="shared" si="262"/>
        <v>100</v>
      </c>
      <c r="AL1285" t="str">
        <f t="shared" si="257"/>
        <v>N</v>
      </c>
      <c r="AN1285" t="s">
        <v>80</v>
      </c>
      <c r="AO1285" t="s">
        <v>79</v>
      </c>
      <c r="AP1285" t="str">
        <f t="shared" si="258"/>
        <v>92</v>
      </c>
      <c r="AQ1285" s="145" t="s">
        <v>1826</v>
      </c>
      <c r="AR1285" t="str">
        <f t="shared" si="259"/>
        <v>1-Adjusted Base Budget</v>
      </c>
      <c r="AS1285" s="145" t="s">
        <v>1827</v>
      </c>
      <c r="AT1285" t="s">
        <v>213</v>
      </c>
      <c r="AV1285" t="str">
        <f t="shared" si="253"/>
        <v>VPPF</v>
      </c>
      <c r="AW1285" t="str">
        <f t="shared" si="252"/>
        <v>VP AND CHIEF FINANCIAL OFFICER</v>
      </c>
    </row>
    <row r="1286" spans="1:49">
      <c r="A1286" s="59">
        <v>2018</v>
      </c>
      <c r="B1286" t="s">
        <v>137</v>
      </c>
      <c r="C1286" t="s">
        <v>804</v>
      </c>
      <c r="D1286" t="s">
        <v>897</v>
      </c>
      <c r="E1286" t="s">
        <v>898</v>
      </c>
      <c r="F1286" t="s">
        <v>228</v>
      </c>
      <c r="H1286" t="s">
        <v>897</v>
      </c>
      <c r="I1286" s="170" t="s">
        <v>78</v>
      </c>
      <c r="J1286" t="s">
        <v>79</v>
      </c>
      <c r="K1286" t="s">
        <v>214</v>
      </c>
      <c r="L1286" t="s">
        <v>638</v>
      </c>
      <c r="M1286" t="s">
        <v>639</v>
      </c>
      <c r="N1286" t="s">
        <v>217</v>
      </c>
      <c r="O1286" t="s">
        <v>263</v>
      </c>
      <c r="P1286" t="s">
        <v>379</v>
      </c>
      <c r="Q1286" t="s">
        <v>379</v>
      </c>
      <c r="R1286" t="s">
        <v>380</v>
      </c>
      <c r="S1286" t="s">
        <v>264</v>
      </c>
      <c r="T1286" t="s">
        <v>265</v>
      </c>
      <c r="U1286" s="61" t="s">
        <v>266</v>
      </c>
      <c r="V1286" t="s">
        <v>249</v>
      </c>
      <c r="W1286" t="s">
        <v>263</v>
      </c>
      <c r="X1286" s="59">
        <v>11513</v>
      </c>
      <c r="Y1286" s="59">
        <v>11513</v>
      </c>
      <c r="AA1286" s="146" t="str">
        <f t="shared" si="261"/>
        <v>EX</v>
      </c>
      <c r="AB1286" s="146">
        <f t="shared" si="263"/>
        <v>0</v>
      </c>
      <c r="AC1286" t="str">
        <f t="shared" si="254"/>
        <v>EX</v>
      </c>
      <c r="AD1286" s="74">
        <f t="shared" si="255"/>
        <v>11513</v>
      </c>
      <c r="AE1286" s="74">
        <f t="shared" si="260"/>
        <v>11513</v>
      </c>
      <c r="AF1286">
        <v>1</v>
      </c>
      <c r="AG1286">
        <v>0</v>
      </c>
      <c r="AH1286" s="74">
        <v>0</v>
      </c>
      <c r="AJ1286" s="74">
        <f t="shared" si="256"/>
        <v>0</v>
      </c>
      <c r="AK1286" s="74">
        <f t="shared" si="262"/>
        <v>11513</v>
      </c>
      <c r="AL1286" t="str">
        <f t="shared" si="257"/>
        <v>N</v>
      </c>
      <c r="AN1286" t="s">
        <v>80</v>
      </c>
      <c r="AO1286" t="s">
        <v>79</v>
      </c>
      <c r="AP1286" t="str">
        <f t="shared" si="258"/>
        <v>92</v>
      </c>
      <c r="AQ1286" s="145" t="s">
        <v>1826</v>
      </c>
      <c r="AR1286" t="str">
        <f t="shared" si="259"/>
        <v>1-Adjusted Base Budget</v>
      </c>
      <c r="AS1286" s="145" t="s">
        <v>1827</v>
      </c>
      <c r="AT1286" t="s">
        <v>213</v>
      </c>
      <c r="AV1286" t="str">
        <f t="shared" si="253"/>
        <v>VPPF</v>
      </c>
      <c r="AW1286" t="str">
        <f t="shared" ref="AW1286:AW1349" si="264" xml:space="preserve"> IF(AND($AN1286="UAVP",$Z1286="OE"),$AO1286 &amp; "-ONLINE EDUCATION",IF(AND($AN1286="VPIT",OR($Z1286="SS",$Z1286="IT")),$AO1286 &amp; "-SHARED SERVICES",$AO1286))</f>
        <v>VP AND CHIEF FINANCIAL OFFICER</v>
      </c>
    </row>
    <row r="1287" spans="1:49">
      <c r="A1287" s="59">
        <v>2018</v>
      </c>
      <c r="B1287" t="s">
        <v>137</v>
      </c>
      <c r="C1287" t="s">
        <v>804</v>
      </c>
      <c r="D1287" t="s">
        <v>897</v>
      </c>
      <c r="E1287" t="s">
        <v>898</v>
      </c>
      <c r="F1287" t="s">
        <v>228</v>
      </c>
      <c r="H1287" t="s">
        <v>897</v>
      </c>
      <c r="I1287" s="170" t="s">
        <v>78</v>
      </c>
      <c r="J1287" t="s">
        <v>79</v>
      </c>
      <c r="K1287" t="s">
        <v>214</v>
      </c>
      <c r="L1287" t="s">
        <v>529</v>
      </c>
      <c r="M1287" t="s">
        <v>530</v>
      </c>
      <c r="N1287" t="s">
        <v>217</v>
      </c>
      <c r="O1287" t="s">
        <v>263</v>
      </c>
      <c r="P1287" t="s">
        <v>393</v>
      </c>
      <c r="Q1287" t="s">
        <v>394</v>
      </c>
      <c r="R1287" t="s">
        <v>395</v>
      </c>
      <c r="S1287" t="s">
        <v>264</v>
      </c>
      <c r="T1287" t="s">
        <v>265</v>
      </c>
      <c r="U1287" s="61" t="s">
        <v>266</v>
      </c>
      <c r="V1287" t="s">
        <v>249</v>
      </c>
      <c r="W1287" t="s">
        <v>263</v>
      </c>
      <c r="X1287" s="59">
        <v>17756</v>
      </c>
      <c r="Y1287" s="59">
        <v>17756</v>
      </c>
      <c r="AA1287" s="146" t="str">
        <f t="shared" si="261"/>
        <v>EX</v>
      </c>
      <c r="AB1287" s="146">
        <f t="shared" si="263"/>
        <v>0</v>
      </c>
      <c r="AC1287" t="str">
        <f t="shared" si="254"/>
        <v>EX</v>
      </c>
      <c r="AD1287" s="74">
        <f t="shared" si="255"/>
        <v>17756</v>
      </c>
      <c r="AE1287" s="74">
        <f t="shared" si="260"/>
        <v>17756</v>
      </c>
      <c r="AF1287">
        <v>1</v>
      </c>
      <c r="AG1287">
        <v>0</v>
      </c>
      <c r="AH1287" s="74">
        <v>0</v>
      </c>
      <c r="AJ1287" s="74">
        <f t="shared" si="256"/>
        <v>0</v>
      </c>
      <c r="AK1287" s="74">
        <f t="shared" si="262"/>
        <v>17756</v>
      </c>
      <c r="AL1287" t="str">
        <f t="shared" si="257"/>
        <v>N</v>
      </c>
      <c r="AN1287" t="s">
        <v>80</v>
      </c>
      <c r="AO1287" t="s">
        <v>79</v>
      </c>
      <c r="AP1287" t="str">
        <f t="shared" si="258"/>
        <v>92</v>
      </c>
      <c r="AQ1287" s="145" t="s">
        <v>1826</v>
      </c>
      <c r="AR1287" t="str">
        <f t="shared" si="259"/>
        <v>1-Adjusted Base Budget</v>
      </c>
      <c r="AS1287" s="145" t="s">
        <v>1827</v>
      </c>
      <c r="AT1287" t="s">
        <v>213</v>
      </c>
      <c r="AV1287" t="str">
        <f t="shared" si="253"/>
        <v>VPPF</v>
      </c>
      <c r="AW1287" t="str">
        <f t="shared" si="264"/>
        <v>VP AND CHIEF FINANCIAL OFFICER</v>
      </c>
    </row>
    <row r="1288" spans="1:49">
      <c r="A1288" s="59">
        <v>2018</v>
      </c>
      <c r="B1288" t="s">
        <v>137</v>
      </c>
      <c r="C1288" t="s">
        <v>804</v>
      </c>
      <c r="D1288" t="s">
        <v>897</v>
      </c>
      <c r="E1288" t="s">
        <v>898</v>
      </c>
      <c r="F1288" t="s">
        <v>228</v>
      </c>
      <c r="H1288" t="s">
        <v>897</v>
      </c>
      <c r="I1288" s="170" t="s">
        <v>78</v>
      </c>
      <c r="J1288" t="s">
        <v>79</v>
      </c>
      <c r="K1288" t="s">
        <v>214</v>
      </c>
      <c r="L1288" t="s">
        <v>546</v>
      </c>
      <c r="M1288" t="s">
        <v>547</v>
      </c>
      <c r="N1288" t="s">
        <v>217</v>
      </c>
      <c r="O1288" t="s">
        <v>263</v>
      </c>
      <c r="P1288" t="s">
        <v>379</v>
      </c>
      <c r="Q1288" t="s">
        <v>379</v>
      </c>
      <c r="R1288" t="s">
        <v>380</v>
      </c>
      <c r="S1288" t="s">
        <v>264</v>
      </c>
      <c r="T1288" t="s">
        <v>265</v>
      </c>
      <c r="U1288" s="61" t="s">
        <v>266</v>
      </c>
      <c r="V1288" t="s">
        <v>249</v>
      </c>
      <c r="W1288" t="s">
        <v>263</v>
      </c>
      <c r="X1288" s="59">
        <v>100</v>
      </c>
      <c r="Y1288" s="59">
        <v>100</v>
      </c>
      <c r="AA1288" s="146" t="str">
        <f t="shared" si="261"/>
        <v>EX</v>
      </c>
      <c r="AB1288" s="146">
        <f t="shared" si="263"/>
        <v>0</v>
      </c>
      <c r="AC1288" t="str">
        <f t="shared" si="254"/>
        <v>EX</v>
      </c>
      <c r="AD1288" s="74">
        <f t="shared" si="255"/>
        <v>100</v>
      </c>
      <c r="AE1288" s="74">
        <f t="shared" si="260"/>
        <v>100</v>
      </c>
      <c r="AF1288">
        <v>1</v>
      </c>
      <c r="AG1288">
        <v>0</v>
      </c>
      <c r="AH1288" s="74">
        <v>0</v>
      </c>
      <c r="AJ1288" s="74">
        <f t="shared" si="256"/>
        <v>0</v>
      </c>
      <c r="AK1288" s="74">
        <f t="shared" si="262"/>
        <v>100</v>
      </c>
      <c r="AL1288" t="str">
        <f t="shared" si="257"/>
        <v>N</v>
      </c>
      <c r="AN1288" t="s">
        <v>80</v>
      </c>
      <c r="AO1288" t="s">
        <v>79</v>
      </c>
      <c r="AP1288" t="str">
        <f t="shared" si="258"/>
        <v>92</v>
      </c>
      <c r="AQ1288" s="145" t="s">
        <v>1826</v>
      </c>
      <c r="AR1288" t="str">
        <f t="shared" si="259"/>
        <v>1-Adjusted Base Budget</v>
      </c>
      <c r="AS1288" s="145" t="s">
        <v>1827</v>
      </c>
      <c r="AT1288" t="s">
        <v>213</v>
      </c>
      <c r="AV1288" t="str">
        <f t="shared" si="253"/>
        <v>VPPF</v>
      </c>
      <c r="AW1288" t="str">
        <f t="shared" si="264"/>
        <v>VP AND CHIEF FINANCIAL OFFICER</v>
      </c>
    </row>
    <row r="1289" spans="1:49">
      <c r="A1289" s="59">
        <v>2018</v>
      </c>
      <c r="B1289" t="s">
        <v>137</v>
      </c>
      <c r="C1289" t="s">
        <v>804</v>
      </c>
      <c r="D1289" t="s">
        <v>897</v>
      </c>
      <c r="E1289" t="s">
        <v>898</v>
      </c>
      <c r="F1289" t="s">
        <v>228</v>
      </c>
      <c r="H1289" t="s">
        <v>897</v>
      </c>
      <c r="I1289" s="170" t="s">
        <v>78</v>
      </c>
      <c r="J1289" t="s">
        <v>79</v>
      </c>
      <c r="K1289" t="s">
        <v>214</v>
      </c>
      <c r="L1289" t="s">
        <v>704</v>
      </c>
      <c r="M1289" t="s">
        <v>705</v>
      </c>
      <c r="N1289" t="s">
        <v>217</v>
      </c>
      <c r="O1289" t="s">
        <v>263</v>
      </c>
      <c r="P1289" t="s">
        <v>379</v>
      </c>
      <c r="Q1289" t="s">
        <v>379</v>
      </c>
      <c r="R1289" t="s">
        <v>380</v>
      </c>
      <c r="S1289" t="s">
        <v>264</v>
      </c>
      <c r="T1289" t="s">
        <v>265</v>
      </c>
      <c r="U1289" s="61" t="s">
        <v>266</v>
      </c>
      <c r="V1289" t="s">
        <v>249</v>
      </c>
      <c r="W1289" t="s">
        <v>263</v>
      </c>
      <c r="X1289" s="59">
        <v>5000</v>
      </c>
      <c r="Y1289" s="59">
        <v>5000</v>
      </c>
      <c r="AA1289" s="146" t="str">
        <f t="shared" si="261"/>
        <v>EX</v>
      </c>
      <c r="AB1289" s="146">
        <f t="shared" si="263"/>
        <v>0</v>
      </c>
      <c r="AC1289" t="str">
        <f t="shared" si="254"/>
        <v>EX</v>
      </c>
      <c r="AD1289" s="74">
        <f t="shared" si="255"/>
        <v>5000</v>
      </c>
      <c r="AE1289" s="74">
        <f t="shared" si="260"/>
        <v>5000</v>
      </c>
      <c r="AF1289">
        <v>1</v>
      </c>
      <c r="AG1289">
        <v>0</v>
      </c>
      <c r="AH1289" s="74">
        <v>0</v>
      </c>
      <c r="AJ1289" s="74">
        <f t="shared" si="256"/>
        <v>0</v>
      </c>
      <c r="AK1289" s="74">
        <f t="shared" si="262"/>
        <v>5000</v>
      </c>
      <c r="AL1289" t="str">
        <f t="shared" si="257"/>
        <v>N</v>
      </c>
      <c r="AN1289" t="s">
        <v>80</v>
      </c>
      <c r="AO1289" t="s">
        <v>79</v>
      </c>
      <c r="AP1289" t="str">
        <f t="shared" si="258"/>
        <v>92</v>
      </c>
      <c r="AQ1289" s="145" t="s">
        <v>1826</v>
      </c>
      <c r="AR1289" t="str">
        <f t="shared" si="259"/>
        <v>1-Adjusted Base Budget</v>
      </c>
      <c r="AS1289" s="145" t="s">
        <v>1827</v>
      </c>
      <c r="AT1289" t="s">
        <v>213</v>
      </c>
      <c r="AV1289" t="str">
        <f t="shared" si="253"/>
        <v>VPPF</v>
      </c>
      <c r="AW1289" t="str">
        <f t="shared" si="264"/>
        <v>VP AND CHIEF FINANCIAL OFFICER</v>
      </c>
    </row>
    <row r="1290" spans="1:49">
      <c r="A1290" s="59">
        <v>2018</v>
      </c>
      <c r="B1290" t="s">
        <v>137</v>
      </c>
      <c r="C1290" t="s">
        <v>804</v>
      </c>
      <c r="D1290" t="s">
        <v>897</v>
      </c>
      <c r="E1290" t="s">
        <v>898</v>
      </c>
      <c r="F1290" t="s">
        <v>228</v>
      </c>
      <c r="H1290" t="s">
        <v>897</v>
      </c>
      <c r="I1290" s="170" t="s">
        <v>78</v>
      </c>
      <c r="J1290" t="s">
        <v>79</v>
      </c>
      <c r="K1290" t="s">
        <v>214</v>
      </c>
      <c r="L1290" t="s">
        <v>408</v>
      </c>
      <c r="M1290" t="s">
        <v>409</v>
      </c>
      <c r="N1290" t="s">
        <v>217</v>
      </c>
      <c r="O1290" t="s">
        <v>263</v>
      </c>
      <c r="P1290" t="s">
        <v>352</v>
      </c>
      <c r="Q1290" t="s">
        <v>353</v>
      </c>
      <c r="R1290" t="s">
        <v>354</v>
      </c>
      <c r="S1290" t="s">
        <v>264</v>
      </c>
      <c r="T1290" t="s">
        <v>265</v>
      </c>
      <c r="U1290" s="61" t="s">
        <v>266</v>
      </c>
      <c r="V1290" t="s">
        <v>249</v>
      </c>
      <c r="W1290" t="s">
        <v>263</v>
      </c>
      <c r="X1290" s="59">
        <v>204</v>
      </c>
      <c r="Y1290" s="59">
        <v>204</v>
      </c>
      <c r="AA1290" s="146" t="str">
        <f t="shared" si="261"/>
        <v>EX</v>
      </c>
      <c r="AB1290" s="146">
        <f t="shared" si="263"/>
        <v>0</v>
      </c>
      <c r="AC1290" t="str">
        <f t="shared" si="254"/>
        <v>EX</v>
      </c>
      <c r="AD1290" s="74">
        <f t="shared" si="255"/>
        <v>204</v>
      </c>
      <c r="AE1290" s="74">
        <f t="shared" si="260"/>
        <v>204</v>
      </c>
      <c r="AF1290">
        <v>1</v>
      </c>
      <c r="AG1290">
        <v>0</v>
      </c>
      <c r="AH1290" s="74">
        <v>0</v>
      </c>
      <c r="AJ1290" s="74">
        <f t="shared" si="256"/>
        <v>0</v>
      </c>
      <c r="AK1290" s="74">
        <f t="shared" si="262"/>
        <v>204</v>
      </c>
      <c r="AL1290" t="str">
        <f t="shared" si="257"/>
        <v>N</v>
      </c>
      <c r="AN1290" t="s">
        <v>80</v>
      </c>
      <c r="AO1290" t="s">
        <v>79</v>
      </c>
      <c r="AP1290" t="str">
        <f t="shared" si="258"/>
        <v>92</v>
      </c>
      <c r="AQ1290" s="145" t="s">
        <v>1826</v>
      </c>
      <c r="AR1290" t="str">
        <f t="shared" si="259"/>
        <v>1-Adjusted Base Budget</v>
      </c>
      <c r="AS1290" s="145" t="s">
        <v>1827</v>
      </c>
      <c r="AT1290" t="s">
        <v>213</v>
      </c>
      <c r="AV1290" t="str">
        <f t="shared" si="253"/>
        <v>VPPF</v>
      </c>
      <c r="AW1290" t="str">
        <f t="shared" si="264"/>
        <v>VP AND CHIEF FINANCIAL OFFICER</v>
      </c>
    </row>
    <row r="1291" spans="1:49">
      <c r="A1291" s="59">
        <v>2018</v>
      </c>
      <c r="B1291" t="s">
        <v>137</v>
      </c>
      <c r="C1291" t="s">
        <v>804</v>
      </c>
      <c r="D1291" t="s">
        <v>897</v>
      </c>
      <c r="E1291" t="s">
        <v>898</v>
      </c>
      <c r="F1291" t="s">
        <v>228</v>
      </c>
      <c r="H1291" t="s">
        <v>897</v>
      </c>
      <c r="I1291" s="170" t="s">
        <v>78</v>
      </c>
      <c r="J1291" t="s">
        <v>79</v>
      </c>
      <c r="K1291" t="s">
        <v>214</v>
      </c>
      <c r="L1291" t="s">
        <v>412</v>
      </c>
      <c r="M1291" t="s">
        <v>413</v>
      </c>
      <c r="N1291" t="s">
        <v>217</v>
      </c>
      <c r="O1291" t="s">
        <v>263</v>
      </c>
      <c r="P1291" t="s">
        <v>414</v>
      </c>
      <c r="Q1291" t="s">
        <v>415</v>
      </c>
      <c r="R1291" t="s">
        <v>416</v>
      </c>
      <c r="S1291" t="s">
        <v>338</v>
      </c>
      <c r="T1291" t="s">
        <v>339</v>
      </c>
      <c r="U1291" s="61" t="s">
        <v>340</v>
      </c>
      <c r="V1291" t="s">
        <v>249</v>
      </c>
      <c r="W1291" t="s">
        <v>263</v>
      </c>
      <c r="X1291" s="59">
        <v>98006</v>
      </c>
      <c r="Y1291" s="59">
        <v>97860</v>
      </c>
      <c r="AA1291" s="146" t="str">
        <f t="shared" si="261"/>
        <v>EX</v>
      </c>
      <c r="AB1291" s="146">
        <f t="shared" si="263"/>
        <v>0</v>
      </c>
      <c r="AC1291" t="str">
        <f t="shared" si="254"/>
        <v>EX</v>
      </c>
      <c r="AD1291" s="74">
        <f t="shared" si="255"/>
        <v>97860</v>
      </c>
      <c r="AE1291" s="74">
        <f t="shared" si="260"/>
        <v>97860</v>
      </c>
      <c r="AF1291">
        <v>1</v>
      </c>
      <c r="AG1291">
        <v>0</v>
      </c>
      <c r="AH1291" s="74">
        <v>0</v>
      </c>
      <c r="AJ1291" s="74">
        <f t="shared" si="256"/>
        <v>0</v>
      </c>
      <c r="AK1291" s="74">
        <f t="shared" si="262"/>
        <v>97860</v>
      </c>
      <c r="AL1291" t="str">
        <f t="shared" si="257"/>
        <v>N</v>
      </c>
      <c r="AN1291" t="s">
        <v>80</v>
      </c>
      <c r="AO1291" t="s">
        <v>79</v>
      </c>
      <c r="AP1291" t="str">
        <f t="shared" si="258"/>
        <v>92</v>
      </c>
      <c r="AQ1291" s="145" t="s">
        <v>1826</v>
      </c>
      <c r="AR1291" t="str">
        <f t="shared" si="259"/>
        <v>1-Adjusted Base Budget</v>
      </c>
      <c r="AS1291" s="145" t="s">
        <v>1827</v>
      </c>
      <c r="AT1291" t="s">
        <v>213</v>
      </c>
      <c r="AV1291" t="str">
        <f t="shared" si="253"/>
        <v>VPPF</v>
      </c>
      <c r="AW1291" t="str">
        <f t="shared" si="264"/>
        <v>VP AND CHIEF FINANCIAL OFFICER</v>
      </c>
    </row>
    <row r="1292" spans="1:49">
      <c r="A1292" s="59">
        <v>2018</v>
      </c>
      <c r="B1292" t="s">
        <v>137</v>
      </c>
      <c r="C1292" t="s">
        <v>804</v>
      </c>
      <c r="D1292" t="s">
        <v>897</v>
      </c>
      <c r="E1292" t="s">
        <v>898</v>
      </c>
      <c r="F1292" t="s">
        <v>228</v>
      </c>
      <c r="H1292" t="s">
        <v>897</v>
      </c>
      <c r="I1292" s="170" t="s">
        <v>78</v>
      </c>
      <c r="J1292" t="s">
        <v>79</v>
      </c>
      <c r="K1292" t="s">
        <v>214</v>
      </c>
      <c r="L1292" t="s">
        <v>417</v>
      </c>
      <c r="M1292" t="s">
        <v>418</v>
      </c>
      <c r="N1292" t="s">
        <v>217</v>
      </c>
      <c r="O1292" t="s">
        <v>263</v>
      </c>
      <c r="P1292" t="s">
        <v>414</v>
      </c>
      <c r="Q1292" t="s">
        <v>415</v>
      </c>
      <c r="R1292" t="s">
        <v>416</v>
      </c>
      <c r="S1292" t="s">
        <v>338</v>
      </c>
      <c r="T1292" t="s">
        <v>339</v>
      </c>
      <c r="U1292" s="61" t="s">
        <v>340</v>
      </c>
      <c r="V1292" t="s">
        <v>249</v>
      </c>
      <c r="W1292" t="s">
        <v>263</v>
      </c>
      <c r="X1292" s="59">
        <v>34907</v>
      </c>
      <c r="Y1292" s="59">
        <v>34857</v>
      </c>
      <c r="AA1292" s="146" t="str">
        <f t="shared" si="261"/>
        <v>EX</v>
      </c>
      <c r="AB1292" s="146">
        <f t="shared" si="263"/>
        <v>0</v>
      </c>
      <c r="AC1292" t="str">
        <f t="shared" si="254"/>
        <v>EX</v>
      </c>
      <c r="AD1292" s="74">
        <f t="shared" si="255"/>
        <v>34857</v>
      </c>
      <c r="AE1292" s="74">
        <f t="shared" si="260"/>
        <v>34857</v>
      </c>
      <c r="AF1292">
        <v>1</v>
      </c>
      <c r="AG1292">
        <v>0</v>
      </c>
      <c r="AH1292" s="74">
        <v>0</v>
      </c>
      <c r="AJ1292" s="74">
        <f t="shared" si="256"/>
        <v>0</v>
      </c>
      <c r="AK1292" s="74">
        <f t="shared" si="262"/>
        <v>34857</v>
      </c>
      <c r="AL1292" t="str">
        <f t="shared" si="257"/>
        <v>N</v>
      </c>
      <c r="AN1292" t="s">
        <v>80</v>
      </c>
      <c r="AO1292" t="s">
        <v>79</v>
      </c>
      <c r="AP1292" t="str">
        <f t="shared" si="258"/>
        <v>92</v>
      </c>
      <c r="AQ1292" s="145" t="s">
        <v>1826</v>
      </c>
      <c r="AR1292" t="str">
        <f t="shared" si="259"/>
        <v>1-Adjusted Base Budget</v>
      </c>
      <c r="AS1292" s="145" t="s">
        <v>1827</v>
      </c>
      <c r="AT1292" t="s">
        <v>213</v>
      </c>
      <c r="AV1292" t="str">
        <f t="shared" ref="AV1292:AV1355" si="265">IF(AND($AN1292="UAVP",$Z1292="OE"),$AN1292 &amp; "-OE",IF(AND($AN1292="VPIT",OR($Z1292="SS",$Z1292="IT")),$AN1292 &amp; "-SS",$AN1292))</f>
        <v>VPPF</v>
      </c>
      <c r="AW1292" t="str">
        <f t="shared" si="264"/>
        <v>VP AND CHIEF FINANCIAL OFFICER</v>
      </c>
    </row>
    <row r="1293" spans="1:49">
      <c r="A1293" s="59">
        <v>2018</v>
      </c>
      <c r="B1293" t="s">
        <v>137</v>
      </c>
      <c r="C1293" t="s">
        <v>804</v>
      </c>
      <c r="D1293" t="s">
        <v>897</v>
      </c>
      <c r="E1293" t="s">
        <v>898</v>
      </c>
      <c r="F1293" t="s">
        <v>228</v>
      </c>
      <c r="H1293" t="s">
        <v>897</v>
      </c>
      <c r="I1293" s="170" t="s">
        <v>78</v>
      </c>
      <c r="J1293" t="s">
        <v>79</v>
      </c>
      <c r="K1293" t="s">
        <v>214</v>
      </c>
      <c r="L1293" t="s">
        <v>419</v>
      </c>
      <c r="M1293" t="s">
        <v>420</v>
      </c>
      <c r="N1293" t="s">
        <v>217</v>
      </c>
      <c r="O1293" t="s">
        <v>263</v>
      </c>
      <c r="P1293" t="s">
        <v>414</v>
      </c>
      <c r="Q1293" t="s">
        <v>415</v>
      </c>
      <c r="R1293" t="s">
        <v>416</v>
      </c>
      <c r="S1293" t="s">
        <v>338</v>
      </c>
      <c r="T1293" t="s">
        <v>339</v>
      </c>
      <c r="U1293" s="61" t="s">
        <v>340</v>
      </c>
      <c r="V1293" t="s">
        <v>249</v>
      </c>
      <c r="W1293" t="s">
        <v>263</v>
      </c>
      <c r="X1293" s="59">
        <v>23211</v>
      </c>
      <c r="Y1293" s="59">
        <v>23211</v>
      </c>
      <c r="AA1293" s="146" t="str">
        <f t="shared" si="261"/>
        <v>EX</v>
      </c>
      <c r="AB1293" s="146">
        <f t="shared" si="263"/>
        <v>0</v>
      </c>
      <c r="AC1293" t="str">
        <f t="shared" si="254"/>
        <v>EX</v>
      </c>
      <c r="AD1293" s="74">
        <f t="shared" si="255"/>
        <v>23211</v>
      </c>
      <c r="AE1293" s="74">
        <f t="shared" si="260"/>
        <v>23211</v>
      </c>
      <c r="AF1293">
        <v>1</v>
      </c>
      <c r="AG1293">
        <v>0</v>
      </c>
      <c r="AH1293" s="74">
        <v>0</v>
      </c>
      <c r="AJ1293" s="74">
        <f t="shared" si="256"/>
        <v>0</v>
      </c>
      <c r="AK1293" s="74">
        <f t="shared" si="262"/>
        <v>23211</v>
      </c>
      <c r="AL1293" t="str">
        <f t="shared" si="257"/>
        <v>N</v>
      </c>
      <c r="AN1293" t="s">
        <v>80</v>
      </c>
      <c r="AO1293" t="s">
        <v>79</v>
      </c>
      <c r="AP1293" t="str">
        <f t="shared" si="258"/>
        <v>92</v>
      </c>
      <c r="AQ1293" s="145" t="s">
        <v>1826</v>
      </c>
      <c r="AR1293" t="str">
        <f t="shared" si="259"/>
        <v>1-Adjusted Base Budget</v>
      </c>
      <c r="AS1293" s="145" t="s">
        <v>1827</v>
      </c>
      <c r="AT1293" t="s">
        <v>213</v>
      </c>
      <c r="AV1293" t="str">
        <f t="shared" si="265"/>
        <v>VPPF</v>
      </c>
      <c r="AW1293" t="str">
        <f t="shared" si="264"/>
        <v>VP AND CHIEF FINANCIAL OFFICER</v>
      </c>
    </row>
    <row r="1294" spans="1:49">
      <c r="A1294" s="59">
        <v>2018</v>
      </c>
      <c r="B1294" t="s">
        <v>137</v>
      </c>
      <c r="C1294" t="s">
        <v>804</v>
      </c>
      <c r="D1294" t="s">
        <v>897</v>
      </c>
      <c r="E1294" t="s">
        <v>898</v>
      </c>
      <c r="F1294" t="s">
        <v>228</v>
      </c>
      <c r="H1294" t="s">
        <v>897</v>
      </c>
      <c r="I1294" s="170" t="s">
        <v>78</v>
      </c>
      <c r="J1294" t="s">
        <v>79</v>
      </c>
      <c r="K1294" t="s">
        <v>214</v>
      </c>
      <c r="L1294" t="s">
        <v>568</v>
      </c>
      <c r="M1294" t="s">
        <v>569</v>
      </c>
      <c r="N1294" t="s">
        <v>217</v>
      </c>
      <c r="O1294" t="s">
        <v>263</v>
      </c>
      <c r="P1294" t="s">
        <v>414</v>
      </c>
      <c r="Q1294" t="s">
        <v>415</v>
      </c>
      <c r="R1294" t="s">
        <v>416</v>
      </c>
      <c r="S1294" t="s">
        <v>338</v>
      </c>
      <c r="T1294" t="s">
        <v>339</v>
      </c>
      <c r="U1294" s="61" t="s">
        <v>340</v>
      </c>
      <c r="V1294" t="s">
        <v>249</v>
      </c>
      <c r="W1294" t="s">
        <v>263</v>
      </c>
      <c r="X1294" s="59">
        <v>39468</v>
      </c>
      <c r="Y1294" s="59">
        <v>39380</v>
      </c>
      <c r="AA1294" s="146" t="str">
        <f t="shared" si="261"/>
        <v>EX</v>
      </c>
      <c r="AB1294" s="146">
        <f t="shared" si="263"/>
        <v>0</v>
      </c>
      <c r="AC1294" t="str">
        <f t="shared" si="254"/>
        <v>EX</v>
      </c>
      <c r="AD1294" s="74">
        <f t="shared" si="255"/>
        <v>39380</v>
      </c>
      <c r="AE1294" s="74">
        <f t="shared" si="260"/>
        <v>39380</v>
      </c>
      <c r="AF1294">
        <v>1</v>
      </c>
      <c r="AG1294">
        <v>0</v>
      </c>
      <c r="AH1294" s="74">
        <v>0</v>
      </c>
      <c r="AJ1294" s="74">
        <f t="shared" si="256"/>
        <v>0</v>
      </c>
      <c r="AK1294" s="74">
        <f t="shared" si="262"/>
        <v>39380</v>
      </c>
      <c r="AL1294" t="str">
        <f t="shared" si="257"/>
        <v>N</v>
      </c>
      <c r="AN1294" t="s">
        <v>80</v>
      </c>
      <c r="AO1294" t="s">
        <v>79</v>
      </c>
      <c r="AP1294" t="str">
        <f t="shared" si="258"/>
        <v>92</v>
      </c>
      <c r="AQ1294" s="145" t="s">
        <v>1826</v>
      </c>
      <c r="AR1294" t="str">
        <f t="shared" si="259"/>
        <v>1-Adjusted Base Budget</v>
      </c>
      <c r="AS1294" s="145" t="s">
        <v>1827</v>
      </c>
      <c r="AT1294" t="s">
        <v>213</v>
      </c>
      <c r="AV1294" t="str">
        <f t="shared" si="265"/>
        <v>VPPF</v>
      </c>
      <c r="AW1294" t="str">
        <f t="shared" si="264"/>
        <v>VP AND CHIEF FINANCIAL OFFICER</v>
      </c>
    </row>
    <row r="1295" spans="1:49">
      <c r="A1295" s="59">
        <v>2018</v>
      </c>
      <c r="B1295" t="s">
        <v>137</v>
      </c>
      <c r="C1295" t="s">
        <v>804</v>
      </c>
      <c r="D1295" t="s">
        <v>897</v>
      </c>
      <c r="E1295" t="s">
        <v>898</v>
      </c>
      <c r="F1295" t="s">
        <v>228</v>
      </c>
      <c r="H1295" t="s">
        <v>897</v>
      </c>
      <c r="I1295" s="170" t="s">
        <v>78</v>
      </c>
      <c r="J1295" t="s">
        <v>79</v>
      </c>
      <c r="K1295" t="s">
        <v>214</v>
      </c>
      <c r="L1295" t="s">
        <v>421</v>
      </c>
      <c r="M1295" t="s">
        <v>422</v>
      </c>
      <c r="N1295" t="s">
        <v>217</v>
      </c>
      <c r="O1295" t="s">
        <v>263</v>
      </c>
      <c r="P1295" t="s">
        <v>367</v>
      </c>
      <c r="Q1295" t="s">
        <v>368</v>
      </c>
      <c r="R1295" t="s">
        <v>369</v>
      </c>
      <c r="S1295" t="s">
        <v>370</v>
      </c>
      <c r="T1295" t="s">
        <v>368</v>
      </c>
      <c r="U1295" s="61" t="s">
        <v>371</v>
      </c>
      <c r="V1295" t="s">
        <v>249</v>
      </c>
      <c r="W1295" t="s">
        <v>263</v>
      </c>
      <c r="X1295" s="59">
        <v>500</v>
      </c>
      <c r="Y1295" s="59">
        <v>500</v>
      </c>
      <c r="AA1295" s="146" t="str">
        <f t="shared" si="261"/>
        <v>EX</v>
      </c>
      <c r="AB1295" s="146">
        <f t="shared" si="263"/>
        <v>0</v>
      </c>
      <c r="AC1295" t="str">
        <f t="shared" si="254"/>
        <v>EX</v>
      </c>
      <c r="AD1295" s="74">
        <f t="shared" si="255"/>
        <v>500</v>
      </c>
      <c r="AE1295" s="74">
        <f t="shared" si="260"/>
        <v>500</v>
      </c>
      <c r="AF1295">
        <v>1</v>
      </c>
      <c r="AG1295">
        <v>0</v>
      </c>
      <c r="AH1295" s="74">
        <v>0</v>
      </c>
      <c r="AJ1295" s="74">
        <f t="shared" si="256"/>
        <v>0</v>
      </c>
      <c r="AK1295" s="74">
        <f t="shared" si="262"/>
        <v>500</v>
      </c>
      <c r="AL1295" t="str">
        <f t="shared" si="257"/>
        <v>N</v>
      </c>
      <c r="AN1295" t="s">
        <v>80</v>
      </c>
      <c r="AO1295" t="s">
        <v>79</v>
      </c>
      <c r="AP1295" t="str">
        <f t="shared" si="258"/>
        <v>92</v>
      </c>
      <c r="AQ1295" s="145" t="s">
        <v>1826</v>
      </c>
      <c r="AR1295" t="str">
        <f t="shared" si="259"/>
        <v>1-Adjusted Base Budget</v>
      </c>
      <c r="AS1295" s="145" t="s">
        <v>1827</v>
      </c>
      <c r="AT1295" t="s">
        <v>213</v>
      </c>
      <c r="AV1295" t="str">
        <f t="shared" si="265"/>
        <v>VPPF</v>
      </c>
      <c r="AW1295" t="str">
        <f t="shared" si="264"/>
        <v>VP AND CHIEF FINANCIAL OFFICER</v>
      </c>
    </row>
    <row r="1296" spans="1:49">
      <c r="A1296" s="59">
        <v>2018</v>
      </c>
      <c r="B1296" t="s">
        <v>137</v>
      </c>
      <c r="C1296" t="s">
        <v>804</v>
      </c>
      <c r="D1296" t="s">
        <v>897</v>
      </c>
      <c r="E1296" t="s">
        <v>898</v>
      </c>
      <c r="F1296" t="s">
        <v>228</v>
      </c>
      <c r="H1296" t="s">
        <v>897</v>
      </c>
      <c r="I1296" s="170" t="s">
        <v>78</v>
      </c>
      <c r="J1296" t="s">
        <v>79</v>
      </c>
      <c r="K1296" t="s">
        <v>214</v>
      </c>
      <c r="L1296" t="s">
        <v>425</v>
      </c>
      <c r="M1296" t="s">
        <v>426</v>
      </c>
      <c r="N1296" t="s">
        <v>217</v>
      </c>
      <c r="O1296" t="s">
        <v>263</v>
      </c>
      <c r="P1296" t="s">
        <v>367</v>
      </c>
      <c r="Q1296" t="s">
        <v>368</v>
      </c>
      <c r="R1296" t="s">
        <v>369</v>
      </c>
      <c r="S1296" t="s">
        <v>370</v>
      </c>
      <c r="T1296" t="s">
        <v>368</v>
      </c>
      <c r="U1296" s="61" t="s">
        <v>371</v>
      </c>
      <c r="V1296" t="s">
        <v>249</v>
      </c>
      <c r="W1296" t="s">
        <v>263</v>
      </c>
      <c r="X1296" s="59">
        <v>3000</v>
      </c>
      <c r="Y1296" s="59">
        <v>3000</v>
      </c>
      <c r="AA1296" s="146" t="str">
        <f t="shared" si="261"/>
        <v>EX</v>
      </c>
      <c r="AB1296" s="146">
        <f t="shared" si="263"/>
        <v>0</v>
      </c>
      <c r="AC1296" t="str">
        <f t="shared" si="254"/>
        <v>EX</v>
      </c>
      <c r="AD1296" s="74">
        <f t="shared" si="255"/>
        <v>3000</v>
      </c>
      <c r="AE1296" s="74">
        <f t="shared" si="260"/>
        <v>3000</v>
      </c>
      <c r="AF1296">
        <v>1</v>
      </c>
      <c r="AG1296">
        <v>0</v>
      </c>
      <c r="AH1296" s="74">
        <v>0</v>
      </c>
      <c r="AJ1296" s="74">
        <f t="shared" si="256"/>
        <v>0</v>
      </c>
      <c r="AK1296" s="74">
        <f t="shared" si="262"/>
        <v>3000</v>
      </c>
      <c r="AL1296" t="str">
        <f t="shared" si="257"/>
        <v>N</v>
      </c>
      <c r="AN1296" t="s">
        <v>80</v>
      </c>
      <c r="AO1296" t="s">
        <v>79</v>
      </c>
      <c r="AP1296" t="str">
        <f t="shared" si="258"/>
        <v>92</v>
      </c>
      <c r="AQ1296" s="145" t="s">
        <v>1826</v>
      </c>
      <c r="AR1296" t="str">
        <f t="shared" si="259"/>
        <v>1-Adjusted Base Budget</v>
      </c>
      <c r="AS1296" s="145" t="s">
        <v>1827</v>
      </c>
      <c r="AT1296" t="s">
        <v>213</v>
      </c>
      <c r="AV1296" t="str">
        <f t="shared" si="265"/>
        <v>VPPF</v>
      </c>
      <c r="AW1296" t="str">
        <f t="shared" si="264"/>
        <v>VP AND CHIEF FINANCIAL OFFICER</v>
      </c>
    </row>
    <row r="1297" spans="1:49">
      <c r="A1297" s="59">
        <v>2018</v>
      </c>
      <c r="B1297" t="s">
        <v>137</v>
      </c>
      <c r="C1297" t="s">
        <v>804</v>
      </c>
      <c r="D1297" t="s">
        <v>897</v>
      </c>
      <c r="E1297" t="s">
        <v>898</v>
      </c>
      <c r="F1297" t="s">
        <v>228</v>
      </c>
      <c r="H1297" t="s">
        <v>897</v>
      </c>
      <c r="I1297" s="170" t="s">
        <v>78</v>
      </c>
      <c r="J1297" t="s">
        <v>79</v>
      </c>
      <c r="K1297" t="s">
        <v>214</v>
      </c>
      <c r="L1297" t="s">
        <v>267</v>
      </c>
      <c r="M1297" t="s">
        <v>268</v>
      </c>
      <c r="N1297" t="s">
        <v>217</v>
      </c>
      <c r="O1297" t="s">
        <v>263</v>
      </c>
      <c r="P1297" t="s">
        <v>269</v>
      </c>
      <c r="Q1297" t="s">
        <v>270</v>
      </c>
      <c r="R1297" t="s">
        <v>271</v>
      </c>
      <c r="S1297" t="s">
        <v>272</v>
      </c>
      <c r="T1297" t="s">
        <v>270</v>
      </c>
      <c r="U1297" s="61" t="s">
        <v>273</v>
      </c>
      <c r="V1297" t="s">
        <v>249</v>
      </c>
      <c r="W1297" t="s">
        <v>263</v>
      </c>
      <c r="X1297" s="59">
        <v>2182</v>
      </c>
      <c r="Y1297" s="59">
        <v>3193</v>
      </c>
      <c r="AA1297" s="146" t="str">
        <f t="shared" si="261"/>
        <v>EX</v>
      </c>
      <c r="AB1297" s="146">
        <f t="shared" si="263"/>
        <v>0</v>
      </c>
      <c r="AC1297" t="str">
        <f t="shared" si="254"/>
        <v>EX</v>
      </c>
      <c r="AD1297" s="74">
        <f t="shared" si="255"/>
        <v>3193</v>
      </c>
      <c r="AE1297" s="74">
        <f t="shared" si="260"/>
        <v>3193</v>
      </c>
      <c r="AF1297">
        <v>1</v>
      </c>
      <c r="AG1297">
        <v>0</v>
      </c>
      <c r="AH1297" s="74">
        <v>0</v>
      </c>
      <c r="AJ1297" s="74">
        <f t="shared" si="256"/>
        <v>0</v>
      </c>
      <c r="AK1297" s="74">
        <f t="shared" si="262"/>
        <v>3193</v>
      </c>
      <c r="AL1297" t="str">
        <f t="shared" si="257"/>
        <v>N</v>
      </c>
      <c r="AN1297" t="s">
        <v>80</v>
      </c>
      <c r="AO1297" t="s">
        <v>79</v>
      </c>
      <c r="AP1297" t="str">
        <f t="shared" si="258"/>
        <v>92</v>
      </c>
      <c r="AQ1297" s="145" t="s">
        <v>1826</v>
      </c>
      <c r="AR1297" t="str">
        <f t="shared" si="259"/>
        <v>1-Adjusted Base Budget</v>
      </c>
      <c r="AS1297" s="145" t="s">
        <v>1827</v>
      </c>
      <c r="AT1297" t="s">
        <v>213</v>
      </c>
      <c r="AV1297" t="str">
        <f t="shared" si="265"/>
        <v>VPPF</v>
      </c>
      <c r="AW1297" t="str">
        <f t="shared" si="264"/>
        <v>VP AND CHIEF FINANCIAL OFFICER</v>
      </c>
    </row>
    <row r="1298" spans="1:49">
      <c r="A1298" s="59">
        <v>2018</v>
      </c>
      <c r="B1298" t="s">
        <v>137</v>
      </c>
      <c r="C1298" t="s">
        <v>804</v>
      </c>
      <c r="D1298" t="s">
        <v>897</v>
      </c>
      <c r="E1298" t="s">
        <v>898</v>
      </c>
      <c r="F1298" t="s">
        <v>228</v>
      </c>
      <c r="H1298" t="s">
        <v>897</v>
      </c>
      <c r="I1298" s="170" t="s">
        <v>78</v>
      </c>
      <c r="J1298" t="s">
        <v>79</v>
      </c>
      <c r="K1298" t="s">
        <v>214</v>
      </c>
      <c r="L1298" t="s">
        <v>315</v>
      </c>
      <c r="M1298" t="s">
        <v>316</v>
      </c>
      <c r="N1298" t="s">
        <v>217</v>
      </c>
      <c r="O1298" t="s">
        <v>263</v>
      </c>
      <c r="P1298" t="s">
        <v>317</v>
      </c>
      <c r="Q1298" t="s">
        <v>318</v>
      </c>
      <c r="R1298" t="s">
        <v>319</v>
      </c>
      <c r="S1298" t="s">
        <v>281</v>
      </c>
      <c r="T1298" t="s">
        <v>282</v>
      </c>
      <c r="U1298" s="61" t="s">
        <v>283</v>
      </c>
      <c r="V1298" t="s">
        <v>249</v>
      </c>
      <c r="W1298" t="s">
        <v>219</v>
      </c>
      <c r="X1298" s="59">
        <v>192634</v>
      </c>
      <c r="Y1298" s="59">
        <v>192634</v>
      </c>
      <c r="AA1298" s="146" t="str">
        <f t="shared" si="261"/>
        <v>IN</v>
      </c>
      <c r="AB1298" s="146" t="str">
        <f t="shared" si="263"/>
        <v>10cr</v>
      </c>
      <c r="AC1298" t="str">
        <f t="shared" si="254"/>
        <v>Allot/Xfer IN</v>
      </c>
      <c r="AD1298" s="74">
        <f t="shared" si="255"/>
        <v>-192634</v>
      </c>
      <c r="AE1298" s="74">
        <f t="shared" si="260"/>
        <v>192634</v>
      </c>
      <c r="AF1298">
        <v>1</v>
      </c>
      <c r="AG1298">
        <v>0</v>
      </c>
      <c r="AH1298" s="74">
        <v>0</v>
      </c>
      <c r="AJ1298" s="74">
        <f t="shared" si="256"/>
        <v>0</v>
      </c>
      <c r="AK1298" s="74">
        <f t="shared" si="262"/>
        <v>192634</v>
      </c>
      <c r="AL1298" t="str">
        <f t="shared" si="257"/>
        <v>N</v>
      </c>
      <c r="AN1298" t="s">
        <v>80</v>
      </c>
      <c r="AO1298" t="s">
        <v>79</v>
      </c>
      <c r="AP1298" t="str">
        <f t="shared" si="258"/>
        <v>92</v>
      </c>
      <c r="AQ1298" s="145" t="s">
        <v>1826</v>
      </c>
      <c r="AR1298" t="str">
        <f t="shared" si="259"/>
        <v>1-Adjusted Base Budget</v>
      </c>
      <c r="AS1298" s="145" t="s">
        <v>1827</v>
      </c>
      <c r="AT1298" t="s">
        <v>213</v>
      </c>
      <c r="AV1298" t="str">
        <f t="shared" si="265"/>
        <v>VPPF</v>
      </c>
      <c r="AW1298" t="str">
        <f t="shared" si="264"/>
        <v>VP AND CHIEF FINANCIAL OFFICER</v>
      </c>
    </row>
    <row r="1299" spans="1:49">
      <c r="A1299" s="59">
        <v>2018</v>
      </c>
      <c r="B1299" t="s">
        <v>137</v>
      </c>
      <c r="C1299" t="s">
        <v>901</v>
      </c>
      <c r="D1299" t="s">
        <v>902</v>
      </c>
      <c r="E1299" t="s">
        <v>903</v>
      </c>
      <c r="F1299" t="s">
        <v>228</v>
      </c>
      <c r="H1299" t="s">
        <v>902</v>
      </c>
      <c r="I1299" s="170" t="s">
        <v>78</v>
      </c>
      <c r="J1299" t="s">
        <v>79</v>
      </c>
      <c r="K1299" t="s">
        <v>214</v>
      </c>
      <c r="L1299" t="s">
        <v>126</v>
      </c>
      <c r="M1299" t="s">
        <v>345</v>
      </c>
      <c r="N1299" t="s">
        <v>217</v>
      </c>
      <c r="O1299" t="s">
        <v>263</v>
      </c>
      <c r="P1299" t="s">
        <v>346</v>
      </c>
      <c r="Q1299" t="s">
        <v>345</v>
      </c>
      <c r="R1299" t="s">
        <v>347</v>
      </c>
      <c r="S1299" t="s">
        <v>338</v>
      </c>
      <c r="T1299" t="s">
        <v>339</v>
      </c>
      <c r="U1299" s="61" t="s">
        <v>340</v>
      </c>
      <c r="V1299" t="s">
        <v>139</v>
      </c>
      <c r="W1299" t="s">
        <v>263</v>
      </c>
      <c r="X1299" s="59">
        <v>583650</v>
      </c>
      <c r="Y1299" s="59">
        <v>580132</v>
      </c>
      <c r="AA1299" s="146" t="str">
        <f t="shared" si="261"/>
        <v>EX</v>
      </c>
      <c r="AB1299" s="146">
        <f t="shared" si="263"/>
        <v>0</v>
      </c>
      <c r="AC1299" t="str">
        <f t="shared" ref="AC1299:AC1362" si="266">IF(O1299 =AA1299,W1299,"Allot/Xfer IN")</f>
        <v>EX</v>
      </c>
      <c r="AD1299" s="74">
        <f t="shared" ref="AD1299:AD1362" si="267">IF(O1299 =AA1299,Y1299,-Y1299)</f>
        <v>580132</v>
      </c>
      <c r="AE1299" s="74">
        <f t="shared" si="260"/>
        <v>580132</v>
      </c>
      <c r="AF1299">
        <v>1.3809</v>
      </c>
      <c r="AG1299">
        <v>16022</v>
      </c>
      <c r="AH1299" s="74">
        <v>-12414.824800000049</v>
      </c>
      <c r="AJ1299" s="74">
        <f t="shared" ref="AJ1299:AJ1362" si="268">SUM(AG1299:AI1299)</f>
        <v>3607.1751999999506</v>
      </c>
      <c r="AK1299" s="74">
        <f t="shared" si="262"/>
        <v>583739.17519999994</v>
      </c>
      <c r="AL1299" t="str">
        <f t="shared" ref="AL1299:AL1362" si="269">IF(AF1299&lt;&gt;1,"Y","N")</f>
        <v>Y</v>
      </c>
      <c r="AN1299" t="s">
        <v>80</v>
      </c>
      <c r="AO1299" t="s">
        <v>79</v>
      </c>
      <c r="AP1299" t="str">
        <f t="shared" ref="AP1299:AP1362" si="270">IF(AL1299 ="Y","99",I1299)</f>
        <v>99</v>
      </c>
      <c r="AQ1299" s="145" t="s">
        <v>1826</v>
      </c>
      <c r="AR1299" t="str">
        <f t="shared" ref="AR1299:AR1362" si="271">IF(AM1299 ="y",AQ1299,IF(AG1299 &lt;&gt;0,"2-Provision for Compensation Incr","1-Adjusted Base Budget"))</f>
        <v>2-Provision for Compensation Incr</v>
      </c>
      <c r="AS1299" s="145" t="s">
        <v>1827</v>
      </c>
      <c r="AT1299" t="s">
        <v>213</v>
      </c>
      <c r="AV1299" t="str">
        <f t="shared" si="265"/>
        <v>VPPF</v>
      </c>
      <c r="AW1299" t="str">
        <f t="shared" si="264"/>
        <v>VP AND CHIEF FINANCIAL OFFICER</v>
      </c>
    </row>
    <row r="1300" spans="1:49">
      <c r="A1300" s="59">
        <v>2018</v>
      </c>
      <c r="B1300" t="s">
        <v>137</v>
      </c>
      <c r="C1300" t="s">
        <v>901</v>
      </c>
      <c r="D1300" t="s">
        <v>902</v>
      </c>
      <c r="E1300" t="s">
        <v>903</v>
      </c>
      <c r="F1300" t="s">
        <v>228</v>
      </c>
      <c r="H1300" t="s">
        <v>902</v>
      </c>
      <c r="I1300" s="170" t="s">
        <v>78</v>
      </c>
      <c r="J1300" t="s">
        <v>79</v>
      </c>
      <c r="K1300" t="s">
        <v>214</v>
      </c>
      <c r="L1300" t="s">
        <v>127</v>
      </c>
      <c r="M1300" t="s">
        <v>455</v>
      </c>
      <c r="N1300" t="s">
        <v>217</v>
      </c>
      <c r="O1300" t="s">
        <v>263</v>
      </c>
      <c r="P1300" t="s">
        <v>346</v>
      </c>
      <c r="Q1300" t="s">
        <v>345</v>
      </c>
      <c r="R1300" t="s">
        <v>347</v>
      </c>
      <c r="S1300" t="s">
        <v>338</v>
      </c>
      <c r="T1300" t="s">
        <v>339</v>
      </c>
      <c r="U1300" s="61" t="s">
        <v>340</v>
      </c>
      <c r="V1300" t="s">
        <v>139</v>
      </c>
      <c r="W1300" t="s">
        <v>263</v>
      </c>
      <c r="X1300" s="59">
        <v>52874</v>
      </c>
      <c r="Y1300" s="59">
        <v>52874</v>
      </c>
      <c r="AA1300" s="146" t="str">
        <f t="shared" si="261"/>
        <v>EX</v>
      </c>
      <c r="AB1300" s="146">
        <f t="shared" si="263"/>
        <v>0</v>
      </c>
      <c r="AC1300" t="str">
        <f t="shared" si="266"/>
        <v>EX</v>
      </c>
      <c r="AD1300" s="74">
        <f t="shared" si="267"/>
        <v>52874</v>
      </c>
      <c r="AE1300" s="74">
        <f t="shared" ref="AE1300:AE1363" si="272">Y1300</f>
        <v>52874</v>
      </c>
      <c r="AF1300">
        <v>1.3809</v>
      </c>
      <c r="AG1300">
        <v>1460</v>
      </c>
      <c r="AH1300" s="74">
        <v>-1131.5036000000046</v>
      </c>
      <c r="AJ1300" s="74">
        <f t="shared" si="268"/>
        <v>328.49639999999545</v>
      </c>
      <c r="AK1300" s="74">
        <f t="shared" si="262"/>
        <v>53202.496399999996</v>
      </c>
      <c r="AL1300" t="str">
        <f t="shared" si="269"/>
        <v>Y</v>
      </c>
      <c r="AN1300" t="s">
        <v>80</v>
      </c>
      <c r="AO1300" t="s">
        <v>79</v>
      </c>
      <c r="AP1300" t="str">
        <f t="shared" si="270"/>
        <v>99</v>
      </c>
      <c r="AQ1300" s="145" t="s">
        <v>1826</v>
      </c>
      <c r="AR1300" t="str">
        <f t="shared" si="271"/>
        <v>2-Provision for Compensation Incr</v>
      </c>
      <c r="AS1300" s="145" t="s">
        <v>1827</v>
      </c>
      <c r="AT1300" t="s">
        <v>213</v>
      </c>
      <c r="AV1300" t="str">
        <f t="shared" si="265"/>
        <v>VPPF</v>
      </c>
      <c r="AW1300" t="str">
        <f t="shared" si="264"/>
        <v>VP AND CHIEF FINANCIAL OFFICER</v>
      </c>
    </row>
    <row r="1301" spans="1:49">
      <c r="A1301" s="59">
        <v>2018</v>
      </c>
      <c r="B1301" t="s">
        <v>137</v>
      </c>
      <c r="C1301" t="s">
        <v>901</v>
      </c>
      <c r="D1301" t="s">
        <v>902</v>
      </c>
      <c r="E1301" t="s">
        <v>903</v>
      </c>
      <c r="F1301" t="s">
        <v>228</v>
      </c>
      <c r="H1301" t="s">
        <v>902</v>
      </c>
      <c r="I1301" s="170" t="s">
        <v>78</v>
      </c>
      <c r="J1301" t="s">
        <v>79</v>
      </c>
      <c r="K1301" t="s">
        <v>214</v>
      </c>
      <c r="L1301" t="s">
        <v>128</v>
      </c>
      <c r="M1301" t="s">
        <v>457</v>
      </c>
      <c r="N1301" t="s">
        <v>217</v>
      </c>
      <c r="O1301" t="s">
        <v>263</v>
      </c>
      <c r="P1301" t="s">
        <v>458</v>
      </c>
      <c r="Q1301" t="s">
        <v>459</v>
      </c>
      <c r="R1301" t="s">
        <v>460</v>
      </c>
      <c r="S1301" t="s">
        <v>338</v>
      </c>
      <c r="T1301" t="s">
        <v>339</v>
      </c>
      <c r="U1301" s="61" t="s">
        <v>340</v>
      </c>
      <c r="V1301" t="s">
        <v>139</v>
      </c>
      <c r="W1301" t="s">
        <v>263</v>
      </c>
      <c r="X1301" s="59">
        <v>164903</v>
      </c>
      <c r="Y1301" s="59">
        <v>163988</v>
      </c>
      <c r="AA1301" s="146" t="str">
        <f t="shared" si="261"/>
        <v>EX</v>
      </c>
      <c r="AB1301" s="146">
        <f t="shared" si="263"/>
        <v>0</v>
      </c>
      <c r="AC1301" t="str">
        <f t="shared" si="266"/>
        <v>EX</v>
      </c>
      <c r="AD1301" s="74">
        <f t="shared" si="267"/>
        <v>163988</v>
      </c>
      <c r="AE1301" s="74">
        <f t="shared" si="272"/>
        <v>163988</v>
      </c>
      <c r="AF1301">
        <v>1.3859999999999999</v>
      </c>
      <c r="AG1301">
        <v>4546</v>
      </c>
      <c r="AH1301" s="74">
        <v>-639.55320000000233</v>
      </c>
      <c r="AJ1301" s="74">
        <f t="shared" si="268"/>
        <v>3906.4467999999979</v>
      </c>
      <c r="AK1301" s="74">
        <f t="shared" si="262"/>
        <v>167894.44680000001</v>
      </c>
      <c r="AL1301" t="str">
        <f t="shared" si="269"/>
        <v>Y</v>
      </c>
      <c r="AN1301" t="s">
        <v>80</v>
      </c>
      <c r="AO1301" t="s">
        <v>79</v>
      </c>
      <c r="AP1301" t="str">
        <f t="shared" si="270"/>
        <v>99</v>
      </c>
      <c r="AQ1301" s="145" t="s">
        <v>1826</v>
      </c>
      <c r="AR1301" t="str">
        <f t="shared" si="271"/>
        <v>2-Provision for Compensation Incr</v>
      </c>
      <c r="AS1301" s="145" t="s">
        <v>1827</v>
      </c>
      <c r="AT1301" t="s">
        <v>213</v>
      </c>
      <c r="AV1301" t="str">
        <f t="shared" si="265"/>
        <v>VPPF</v>
      </c>
      <c r="AW1301" t="str">
        <f t="shared" si="264"/>
        <v>VP AND CHIEF FINANCIAL OFFICER</v>
      </c>
    </row>
    <row r="1302" spans="1:49">
      <c r="A1302" s="59">
        <v>2018</v>
      </c>
      <c r="B1302" t="s">
        <v>137</v>
      </c>
      <c r="C1302" t="s">
        <v>901</v>
      </c>
      <c r="D1302" t="s">
        <v>902</v>
      </c>
      <c r="E1302" t="s">
        <v>903</v>
      </c>
      <c r="F1302" t="s">
        <v>228</v>
      </c>
      <c r="H1302" t="s">
        <v>902</v>
      </c>
      <c r="I1302" s="170" t="s">
        <v>78</v>
      </c>
      <c r="J1302" t="s">
        <v>79</v>
      </c>
      <c r="K1302" t="s">
        <v>214</v>
      </c>
      <c r="L1302" t="s">
        <v>461</v>
      </c>
      <c r="M1302" t="s">
        <v>462</v>
      </c>
      <c r="N1302" t="s">
        <v>217</v>
      </c>
      <c r="O1302" t="s">
        <v>263</v>
      </c>
      <c r="P1302" t="s">
        <v>458</v>
      </c>
      <c r="Q1302" t="s">
        <v>459</v>
      </c>
      <c r="R1302" t="s">
        <v>460</v>
      </c>
      <c r="S1302" t="s">
        <v>338</v>
      </c>
      <c r="T1302" t="s">
        <v>339</v>
      </c>
      <c r="U1302" s="61" t="s">
        <v>340</v>
      </c>
      <c r="V1302" t="s">
        <v>139</v>
      </c>
      <c r="W1302" t="s">
        <v>263</v>
      </c>
      <c r="X1302" s="59">
        <v>10</v>
      </c>
      <c r="Y1302" s="59">
        <v>0</v>
      </c>
      <c r="AA1302" s="146" t="str">
        <f t="shared" si="261"/>
        <v>EX</v>
      </c>
      <c r="AB1302" s="146">
        <f t="shared" si="263"/>
        <v>0</v>
      </c>
      <c r="AC1302" t="str">
        <f t="shared" si="266"/>
        <v>EX</v>
      </c>
      <c r="AD1302" s="74">
        <f t="shared" si="267"/>
        <v>0</v>
      </c>
      <c r="AE1302" s="74">
        <f t="shared" si="272"/>
        <v>0</v>
      </c>
      <c r="AF1302">
        <v>1</v>
      </c>
      <c r="AG1302">
        <v>0</v>
      </c>
      <c r="AH1302" s="74">
        <v>0</v>
      </c>
      <c r="AJ1302" s="74">
        <f t="shared" si="268"/>
        <v>0</v>
      </c>
      <c r="AK1302" s="74">
        <f t="shared" si="262"/>
        <v>0</v>
      </c>
      <c r="AL1302" t="str">
        <f t="shared" si="269"/>
        <v>N</v>
      </c>
      <c r="AN1302" t="s">
        <v>80</v>
      </c>
      <c r="AO1302" t="s">
        <v>79</v>
      </c>
      <c r="AP1302" t="str">
        <f t="shared" si="270"/>
        <v>92</v>
      </c>
      <c r="AQ1302" s="145" t="s">
        <v>1826</v>
      </c>
      <c r="AR1302" t="str">
        <f t="shared" si="271"/>
        <v>1-Adjusted Base Budget</v>
      </c>
      <c r="AS1302" s="145" t="s">
        <v>1827</v>
      </c>
      <c r="AT1302" t="s">
        <v>213</v>
      </c>
      <c r="AV1302" t="str">
        <f t="shared" si="265"/>
        <v>VPPF</v>
      </c>
      <c r="AW1302" t="str">
        <f t="shared" si="264"/>
        <v>VP AND CHIEF FINANCIAL OFFICER</v>
      </c>
    </row>
    <row r="1303" spans="1:49">
      <c r="A1303" s="59">
        <v>2018</v>
      </c>
      <c r="B1303" t="s">
        <v>137</v>
      </c>
      <c r="C1303" t="s">
        <v>901</v>
      </c>
      <c r="D1303" t="s">
        <v>902</v>
      </c>
      <c r="E1303" t="s">
        <v>903</v>
      </c>
      <c r="F1303" t="s">
        <v>228</v>
      </c>
      <c r="H1303" t="s">
        <v>902</v>
      </c>
      <c r="I1303" s="170" t="s">
        <v>78</v>
      </c>
      <c r="J1303" t="s">
        <v>79</v>
      </c>
      <c r="K1303" t="s">
        <v>214</v>
      </c>
      <c r="L1303" t="s">
        <v>636</v>
      </c>
      <c r="M1303" t="s">
        <v>637</v>
      </c>
      <c r="N1303" t="s">
        <v>217</v>
      </c>
      <c r="O1303" t="s">
        <v>263</v>
      </c>
      <c r="P1303" t="s">
        <v>517</v>
      </c>
      <c r="Q1303" t="s">
        <v>518</v>
      </c>
      <c r="R1303" t="s">
        <v>519</v>
      </c>
      <c r="S1303" t="s">
        <v>264</v>
      </c>
      <c r="T1303" t="s">
        <v>265</v>
      </c>
      <c r="U1303" s="61" t="s">
        <v>266</v>
      </c>
      <c r="V1303" t="s">
        <v>139</v>
      </c>
      <c r="W1303" t="s">
        <v>263</v>
      </c>
      <c r="X1303" s="59">
        <v>25000</v>
      </c>
      <c r="Y1303" s="59">
        <v>25000</v>
      </c>
      <c r="AA1303" s="146" t="str">
        <f t="shared" si="261"/>
        <v>EX</v>
      </c>
      <c r="AB1303" s="146">
        <f t="shared" si="263"/>
        <v>0</v>
      </c>
      <c r="AC1303" t="str">
        <f t="shared" si="266"/>
        <v>EX</v>
      </c>
      <c r="AD1303" s="74">
        <f t="shared" si="267"/>
        <v>25000</v>
      </c>
      <c r="AE1303" s="74">
        <f t="shared" si="272"/>
        <v>25000</v>
      </c>
      <c r="AF1303">
        <v>1</v>
      </c>
      <c r="AG1303">
        <v>0</v>
      </c>
      <c r="AH1303" s="74">
        <v>0</v>
      </c>
      <c r="AJ1303" s="74">
        <f t="shared" si="268"/>
        <v>0</v>
      </c>
      <c r="AK1303" s="74">
        <f t="shared" si="262"/>
        <v>25000</v>
      </c>
      <c r="AL1303" t="str">
        <f t="shared" si="269"/>
        <v>N</v>
      </c>
      <c r="AN1303" t="s">
        <v>80</v>
      </c>
      <c r="AO1303" t="s">
        <v>79</v>
      </c>
      <c r="AP1303" t="str">
        <f t="shared" si="270"/>
        <v>92</v>
      </c>
      <c r="AQ1303" s="145" t="s">
        <v>1826</v>
      </c>
      <c r="AR1303" t="str">
        <f t="shared" si="271"/>
        <v>1-Adjusted Base Budget</v>
      </c>
      <c r="AS1303" s="145" t="s">
        <v>1827</v>
      </c>
      <c r="AT1303" t="s">
        <v>213</v>
      </c>
      <c r="AV1303" t="str">
        <f t="shared" si="265"/>
        <v>VPPF</v>
      </c>
      <c r="AW1303" t="str">
        <f t="shared" si="264"/>
        <v>VP AND CHIEF FINANCIAL OFFICER</v>
      </c>
    </row>
    <row r="1304" spans="1:49">
      <c r="A1304" s="59">
        <v>2018</v>
      </c>
      <c r="B1304" t="s">
        <v>137</v>
      </c>
      <c r="C1304" t="s">
        <v>901</v>
      </c>
      <c r="D1304" t="s">
        <v>902</v>
      </c>
      <c r="E1304" t="s">
        <v>903</v>
      </c>
      <c r="F1304" t="s">
        <v>228</v>
      </c>
      <c r="H1304" t="s">
        <v>902</v>
      </c>
      <c r="I1304" s="170" t="s">
        <v>78</v>
      </c>
      <c r="J1304" t="s">
        <v>79</v>
      </c>
      <c r="K1304" t="s">
        <v>214</v>
      </c>
      <c r="L1304" t="s">
        <v>412</v>
      </c>
      <c r="M1304" t="s">
        <v>413</v>
      </c>
      <c r="N1304" t="s">
        <v>217</v>
      </c>
      <c r="O1304" t="s">
        <v>263</v>
      </c>
      <c r="P1304" t="s">
        <v>414</v>
      </c>
      <c r="Q1304" t="s">
        <v>415</v>
      </c>
      <c r="R1304" t="s">
        <v>416</v>
      </c>
      <c r="S1304" t="s">
        <v>338</v>
      </c>
      <c r="T1304" t="s">
        <v>339</v>
      </c>
      <c r="U1304" s="61" t="s">
        <v>340</v>
      </c>
      <c r="V1304" t="s">
        <v>139</v>
      </c>
      <c r="W1304" t="s">
        <v>263</v>
      </c>
      <c r="X1304" s="59">
        <v>161089</v>
      </c>
      <c r="Y1304" s="59">
        <v>160196</v>
      </c>
      <c r="AA1304" s="146" t="str">
        <f t="shared" si="261"/>
        <v>EX</v>
      </c>
      <c r="AB1304" s="146">
        <f t="shared" si="263"/>
        <v>0</v>
      </c>
      <c r="AC1304" t="str">
        <f t="shared" si="266"/>
        <v>EX</v>
      </c>
      <c r="AD1304" s="74">
        <f t="shared" si="267"/>
        <v>160196</v>
      </c>
      <c r="AE1304" s="74">
        <f t="shared" si="272"/>
        <v>160196</v>
      </c>
      <c r="AF1304">
        <v>1</v>
      </c>
      <c r="AG1304">
        <v>0</v>
      </c>
      <c r="AH1304" s="74">
        <v>0</v>
      </c>
      <c r="AJ1304" s="74">
        <f t="shared" si="268"/>
        <v>0</v>
      </c>
      <c r="AK1304" s="74">
        <f t="shared" si="262"/>
        <v>160196</v>
      </c>
      <c r="AL1304" t="str">
        <f t="shared" si="269"/>
        <v>N</v>
      </c>
      <c r="AN1304" t="s">
        <v>80</v>
      </c>
      <c r="AO1304" t="s">
        <v>79</v>
      </c>
      <c r="AP1304" t="str">
        <f t="shared" si="270"/>
        <v>92</v>
      </c>
      <c r="AQ1304" s="145" t="s">
        <v>1826</v>
      </c>
      <c r="AR1304" t="str">
        <f t="shared" si="271"/>
        <v>1-Adjusted Base Budget</v>
      </c>
      <c r="AS1304" s="145" t="s">
        <v>1827</v>
      </c>
      <c r="AT1304" t="s">
        <v>213</v>
      </c>
      <c r="AV1304" t="str">
        <f t="shared" si="265"/>
        <v>VPPF</v>
      </c>
      <c r="AW1304" t="str">
        <f t="shared" si="264"/>
        <v>VP AND CHIEF FINANCIAL OFFICER</v>
      </c>
    </row>
    <row r="1305" spans="1:49">
      <c r="A1305" s="59">
        <v>2018</v>
      </c>
      <c r="B1305" t="s">
        <v>137</v>
      </c>
      <c r="C1305" t="s">
        <v>901</v>
      </c>
      <c r="D1305" t="s">
        <v>902</v>
      </c>
      <c r="E1305" t="s">
        <v>903</v>
      </c>
      <c r="F1305" t="s">
        <v>228</v>
      </c>
      <c r="H1305" t="s">
        <v>902</v>
      </c>
      <c r="I1305" s="170" t="s">
        <v>78</v>
      </c>
      <c r="J1305" t="s">
        <v>79</v>
      </c>
      <c r="K1305" t="s">
        <v>214</v>
      </c>
      <c r="L1305" t="s">
        <v>417</v>
      </c>
      <c r="M1305" t="s">
        <v>418</v>
      </c>
      <c r="N1305" t="s">
        <v>217</v>
      </c>
      <c r="O1305" t="s">
        <v>263</v>
      </c>
      <c r="P1305" t="s">
        <v>414</v>
      </c>
      <c r="Q1305" t="s">
        <v>415</v>
      </c>
      <c r="R1305" t="s">
        <v>416</v>
      </c>
      <c r="S1305" t="s">
        <v>338</v>
      </c>
      <c r="T1305" t="s">
        <v>339</v>
      </c>
      <c r="U1305" s="61" t="s">
        <v>340</v>
      </c>
      <c r="V1305" t="s">
        <v>139</v>
      </c>
      <c r="W1305" t="s">
        <v>263</v>
      </c>
      <c r="X1305" s="59">
        <v>54898</v>
      </c>
      <c r="Y1305" s="59">
        <v>54593</v>
      </c>
      <c r="AA1305" s="146" t="str">
        <f t="shared" si="261"/>
        <v>EX</v>
      </c>
      <c r="AB1305" s="146">
        <f t="shared" si="263"/>
        <v>0</v>
      </c>
      <c r="AC1305" t="str">
        <f t="shared" si="266"/>
        <v>EX</v>
      </c>
      <c r="AD1305" s="74">
        <f t="shared" si="267"/>
        <v>54593</v>
      </c>
      <c r="AE1305" s="74">
        <f t="shared" si="272"/>
        <v>54593</v>
      </c>
      <c r="AF1305">
        <v>1</v>
      </c>
      <c r="AG1305">
        <v>0</v>
      </c>
      <c r="AH1305" s="74">
        <v>0</v>
      </c>
      <c r="AJ1305" s="74">
        <f t="shared" si="268"/>
        <v>0</v>
      </c>
      <c r="AK1305" s="74">
        <f t="shared" si="262"/>
        <v>54593</v>
      </c>
      <c r="AL1305" t="str">
        <f t="shared" si="269"/>
        <v>N</v>
      </c>
      <c r="AN1305" t="s">
        <v>80</v>
      </c>
      <c r="AO1305" t="s">
        <v>79</v>
      </c>
      <c r="AP1305" t="str">
        <f t="shared" si="270"/>
        <v>92</v>
      </c>
      <c r="AQ1305" s="145" t="s">
        <v>1826</v>
      </c>
      <c r="AR1305" t="str">
        <f t="shared" si="271"/>
        <v>1-Adjusted Base Budget</v>
      </c>
      <c r="AS1305" s="145" t="s">
        <v>1827</v>
      </c>
      <c r="AT1305" t="s">
        <v>213</v>
      </c>
      <c r="AV1305" t="str">
        <f t="shared" si="265"/>
        <v>VPPF</v>
      </c>
      <c r="AW1305" t="str">
        <f t="shared" si="264"/>
        <v>VP AND CHIEF FINANCIAL OFFICER</v>
      </c>
    </row>
    <row r="1306" spans="1:49">
      <c r="A1306" s="59">
        <v>2018</v>
      </c>
      <c r="B1306" t="s">
        <v>137</v>
      </c>
      <c r="C1306" t="s">
        <v>901</v>
      </c>
      <c r="D1306" t="s">
        <v>902</v>
      </c>
      <c r="E1306" t="s">
        <v>903</v>
      </c>
      <c r="F1306" t="s">
        <v>228</v>
      </c>
      <c r="H1306" t="s">
        <v>902</v>
      </c>
      <c r="I1306" s="170" t="s">
        <v>78</v>
      </c>
      <c r="J1306" t="s">
        <v>79</v>
      </c>
      <c r="K1306" t="s">
        <v>214</v>
      </c>
      <c r="L1306" t="s">
        <v>419</v>
      </c>
      <c r="M1306" t="s">
        <v>420</v>
      </c>
      <c r="N1306" t="s">
        <v>217</v>
      </c>
      <c r="O1306" t="s">
        <v>263</v>
      </c>
      <c r="P1306" t="s">
        <v>414</v>
      </c>
      <c r="Q1306" t="s">
        <v>415</v>
      </c>
      <c r="R1306" t="s">
        <v>416</v>
      </c>
      <c r="S1306" t="s">
        <v>338</v>
      </c>
      <c r="T1306" t="s">
        <v>339</v>
      </c>
      <c r="U1306" s="61" t="s">
        <v>340</v>
      </c>
      <c r="V1306" t="s">
        <v>139</v>
      </c>
      <c r="W1306" t="s">
        <v>263</v>
      </c>
      <c r="X1306" s="59">
        <v>84530</v>
      </c>
      <c r="Y1306" s="59">
        <v>84063</v>
      </c>
      <c r="AA1306" s="146" t="str">
        <f t="shared" si="261"/>
        <v>EX</v>
      </c>
      <c r="AB1306" s="146">
        <f t="shared" si="263"/>
        <v>0</v>
      </c>
      <c r="AC1306" t="str">
        <f t="shared" si="266"/>
        <v>EX</v>
      </c>
      <c r="AD1306" s="74">
        <f t="shared" si="267"/>
        <v>84063</v>
      </c>
      <c r="AE1306" s="74">
        <f t="shared" si="272"/>
        <v>84063</v>
      </c>
      <c r="AF1306">
        <v>1</v>
      </c>
      <c r="AG1306">
        <v>0</v>
      </c>
      <c r="AH1306" s="74">
        <v>0</v>
      </c>
      <c r="AJ1306" s="74">
        <f t="shared" si="268"/>
        <v>0</v>
      </c>
      <c r="AK1306" s="74">
        <f t="shared" si="262"/>
        <v>84063</v>
      </c>
      <c r="AL1306" t="str">
        <f t="shared" si="269"/>
        <v>N</v>
      </c>
      <c r="AN1306" t="s">
        <v>80</v>
      </c>
      <c r="AO1306" t="s">
        <v>79</v>
      </c>
      <c r="AP1306" t="str">
        <f t="shared" si="270"/>
        <v>92</v>
      </c>
      <c r="AQ1306" s="145" t="s">
        <v>1826</v>
      </c>
      <c r="AR1306" t="str">
        <f t="shared" si="271"/>
        <v>1-Adjusted Base Budget</v>
      </c>
      <c r="AS1306" s="145" t="s">
        <v>1827</v>
      </c>
      <c r="AT1306" t="s">
        <v>213</v>
      </c>
      <c r="AV1306" t="str">
        <f t="shared" si="265"/>
        <v>VPPF</v>
      </c>
      <c r="AW1306" t="str">
        <f t="shared" si="264"/>
        <v>VP AND CHIEF FINANCIAL OFFICER</v>
      </c>
    </row>
    <row r="1307" spans="1:49">
      <c r="A1307" s="59">
        <v>2018</v>
      </c>
      <c r="B1307" t="s">
        <v>137</v>
      </c>
      <c r="C1307" t="s">
        <v>901</v>
      </c>
      <c r="D1307" t="s">
        <v>902</v>
      </c>
      <c r="E1307" t="s">
        <v>903</v>
      </c>
      <c r="F1307" t="s">
        <v>228</v>
      </c>
      <c r="H1307" t="s">
        <v>902</v>
      </c>
      <c r="I1307" s="170" t="s">
        <v>78</v>
      </c>
      <c r="J1307" t="s">
        <v>79</v>
      </c>
      <c r="K1307" t="s">
        <v>214</v>
      </c>
      <c r="L1307" t="s">
        <v>568</v>
      </c>
      <c r="M1307" t="s">
        <v>569</v>
      </c>
      <c r="N1307" t="s">
        <v>217</v>
      </c>
      <c r="O1307" t="s">
        <v>263</v>
      </c>
      <c r="P1307" t="s">
        <v>414</v>
      </c>
      <c r="Q1307" t="s">
        <v>415</v>
      </c>
      <c r="R1307" t="s">
        <v>416</v>
      </c>
      <c r="S1307" t="s">
        <v>338</v>
      </c>
      <c r="T1307" t="s">
        <v>339</v>
      </c>
      <c r="U1307" s="61" t="s">
        <v>340</v>
      </c>
      <c r="V1307" t="s">
        <v>139</v>
      </c>
      <c r="W1307" t="s">
        <v>263</v>
      </c>
      <c r="X1307" s="59">
        <v>19856</v>
      </c>
      <c r="Y1307" s="59">
        <v>19745</v>
      </c>
      <c r="AA1307" s="146" t="str">
        <f t="shared" si="261"/>
        <v>EX</v>
      </c>
      <c r="AB1307" s="146">
        <f t="shared" si="263"/>
        <v>0</v>
      </c>
      <c r="AC1307" t="str">
        <f t="shared" si="266"/>
        <v>EX</v>
      </c>
      <c r="AD1307" s="74">
        <f t="shared" si="267"/>
        <v>19745</v>
      </c>
      <c r="AE1307" s="74">
        <f t="shared" si="272"/>
        <v>19745</v>
      </c>
      <c r="AF1307">
        <v>1</v>
      </c>
      <c r="AG1307">
        <v>0</v>
      </c>
      <c r="AH1307" s="74">
        <v>0</v>
      </c>
      <c r="AJ1307" s="74">
        <f t="shared" si="268"/>
        <v>0</v>
      </c>
      <c r="AK1307" s="74">
        <f t="shared" si="262"/>
        <v>19745</v>
      </c>
      <c r="AL1307" t="str">
        <f t="shared" si="269"/>
        <v>N</v>
      </c>
      <c r="AN1307" t="s">
        <v>80</v>
      </c>
      <c r="AO1307" t="s">
        <v>79</v>
      </c>
      <c r="AP1307" t="str">
        <f t="shared" si="270"/>
        <v>92</v>
      </c>
      <c r="AQ1307" s="145" t="s">
        <v>1826</v>
      </c>
      <c r="AR1307" t="str">
        <f t="shared" si="271"/>
        <v>1-Adjusted Base Budget</v>
      </c>
      <c r="AS1307" s="145" t="s">
        <v>1827</v>
      </c>
      <c r="AT1307" t="s">
        <v>213</v>
      </c>
      <c r="AV1307" t="str">
        <f t="shared" si="265"/>
        <v>VPPF</v>
      </c>
      <c r="AW1307" t="str">
        <f t="shared" si="264"/>
        <v>VP AND CHIEF FINANCIAL OFFICER</v>
      </c>
    </row>
    <row r="1308" spans="1:49">
      <c r="A1308" s="59">
        <v>2018</v>
      </c>
      <c r="B1308" t="s">
        <v>137</v>
      </c>
      <c r="C1308" t="s">
        <v>901</v>
      </c>
      <c r="D1308" t="s">
        <v>902</v>
      </c>
      <c r="E1308" t="s">
        <v>903</v>
      </c>
      <c r="F1308" t="s">
        <v>228</v>
      </c>
      <c r="H1308" t="s">
        <v>902</v>
      </c>
      <c r="I1308" s="170" t="s">
        <v>78</v>
      </c>
      <c r="J1308" t="s">
        <v>79</v>
      </c>
      <c r="K1308" t="s">
        <v>214</v>
      </c>
      <c r="L1308" t="s">
        <v>267</v>
      </c>
      <c r="M1308" t="s">
        <v>268</v>
      </c>
      <c r="N1308" t="s">
        <v>217</v>
      </c>
      <c r="O1308" t="s">
        <v>263</v>
      </c>
      <c r="P1308" t="s">
        <v>269</v>
      </c>
      <c r="Q1308" t="s">
        <v>270</v>
      </c>
      <c r="R1308" t="s">
        <v>271</v>
      </c>
      <c r="S1308" t="s">
        <v>272</v>
      </c>
      <c r="T1308" t="s">
        <v>270</v>
      </c>
      <c r="U1308" s="61" t="s">
        <v>273</v>
      </c>
      <c r="V1308" t="s">
        <v>139</v>
      </c>
      <c r="W1308" t="s">
        <v>263</v>
      </c>
      <c r="X1308" s="59">
        <v>59932</v>
      </c>
      <c r="Y1308" s="59">
        <v>66151</v>
      </c>
      <c r="AA1308" s="146" t="str">
        <f t="shared" si="261"/>
        <v>EX</v>
      </c>
      <c r="AB1308" s="146">
        <f t="shared" si="263"/>
        <v>0</v>
      </c>
      <c r="AC1308" t="str">
        <f t="shared" si="266"/>
        <v>EX</v>
      </c>
      <c r="AD1308" s="74">
        <f t="shared" si="267"/>
        <v>66151</v>
      </c>
      <c r="AE1308" s="74">
        <f t="shared" si="272"/>
        <v>66151</v>
      </c>
      <c r="AF1308">
        <v>1</v>
      </c>
      <c r="AG1308">
        <v>0</v>
      </c>
      <c r="AH1308" s="74">
        <v>0</v>
      </c>
      <c r="AJ1308" s="74">
        <f t="shared" si="268"/>
        <v>0</v>
      </c>
      <c r="AK1308" s="74">
        <f t="shared" si="262"/>
        <v>66151</v>
      </c>
      <c r="AL1308" t="str">
        <f t="shared" si="269"/>
        <v>N</v>
      </c>
      <c r="AN1308" t="s">
        <v>80</v>
      </c>
      <c r="AO1308" t="s">
        <v>79</v>
      </c>
      <c r="AP1308" t="str">
        <f t="shared" si="270"/>
        <v>92</v>
      </c>
      <c r="AQ1308" s="145" t="s">
        <v>1826</v>
      </c>
      <c r="AR1308" t="str">
        <f t="shared" si="271"/>
        <v>1-Adjusted Base Budget</v>
      </c>
      <c r="AS1308" s="145" t="s">
        <v>1827</v>
      </c>
      <c r="AT1308" t="s">
        <v>213</v>
      </c>
      <c r="AV1308" t="str">
        <f t="shared" si="265"/>
        <v>VPPF</v>
      </c>
      <c r="AW1308" t="str">
        <f t="shared" si="264"/>
        <v>VP AND CHIEF FINANCIAL OFFICER</v>
      </c>
    </row>
    <row r="1309" spans="1:49">
      <c r="A1309" s="59">
        <v>2018</v>
      </c>
      <c r="B1309" t="s">
        <v>137</v>
      </c>
      <c r="C1309" t="s">
        <v>901</v>
      </c>
      <c r="D1309" t="s">
        <v>902</v>
      </c>
      <c r="E1309" t="s">
        <v>903</v>
      </c>
      <c r="F1309" t="s">
        <v>228</v>
      </c>
      <c r="H1309" t="s">
        <v>902</v>
      </c>
      <c r="I1309" s="170" t="s">
        <v>78</v>
      </c>
      <c r="J1309" t="s">
        <v>79</v>
      </c>
      <c r="K1309" t="s">
        <v>214</v>
      </c>
      <c r="L1309" t="s">
        <v>315</v>
      </c>
      <c r="M1309" t="s">
        <v>316</v>
      </c>
      <c r="N1309" t="s">
        <v>217</v>
      </c>
      <c r="O1309" t="s">
        <v>263</v>
      </c>
      <c r="P1309" t="s">
        <v>317</v>
      </c>
      <c r="Q1309" t="s">
        <v>318</v>
      </c>
      <c r="R1309" t="s">
        <v>319</v>
      </c>
      <c r="S1309" t="s">
        <v>281</v>
      </c>
      <c r="T1309" t="s">
        <v>282</v>
      </c>
      <c r="U1309" s="61" t="s">
        <v>283</v>
      </c>
      <c r="V1309" t="s">
        <v>139</v>
      </c>
      <c r="W1309" t="s">
        <v>219</v>
      </c>
      <c r="X1309" s="59">
        <v>25000</v>
      </c>
      <c r="Y1309" s="59">
        <v>25000</v>
      </c>
      <c r="AA1309" s="146" t="str">
        <f t="shared" si="261"/>
        <v>IN</v>
      </c>
      <c r="AB1309" s="146" t="str">
        <f t="shared" si="263"/>
        <v>10cr</v>
      </c>
      <c r="AC1309" t="str">
        <f t="shared" si="266"/>
        <v>Allot/Xfer IN</v>
      </c>
      <c r="AD1309" s="74">
        <f t="shared" si="267"/>
        <v>-25000</v>
      </c>
      <c r="AE1309" s="74">
        <f t="shared" si="272"/>
        <v>25000</v>
      </c>
      <c r="AF1309">
        <v>1</v>
      </c>
      <c r="AG1309">
        <v>0</v>
      </c>
      <c r="AH1309" s="74">
        <v>0</v>
      </c>
      <c r="AJ1309" s="74">
        <f t="shared" si="268"/>
        <v>0</v>
      </c>
      <c r="AK1309" s="74">
        <f t="shared" si="262"/>
        <v>25000</v>
      </c>
      <c r="AL1309" t="str">
        <f t="shared" si="269"/>
        <v>N</v>
      </c>
      <c r="AN1309" t="s">
        <v>80</v>
      </c>
      <c r="AO1309" t="s">
        <v>79</v>
      </c>
      <c r="AP1309" t="str">
        <f t="shared" si="270"/>
        <v>92</v>
      </c>
      <c r="AQ1309" s="145" t="s">
        <v>1826</v>
      </c>
      <c r="AR1309" t="str">
        <f t="shared" si="271"/>
        <v>1-Adjusted Base Budget</v>
      </c>
      <c r="AS1309" s="145" t="s">
        <v>1827</v>
      </c>
      <c r="AT1309" t="s">
        <v>213</v>
      </c>
      <c r="AV1309" t="str">
        <f t="shared" si="265"/>
        <v>VPPF</v>
      </c>
      <c r="AW1309" t="str">
        <f t="shared" si="264"/>
        <v>VP AND CHIEF FINANCIAL OFFICER</v>
      </c>
    </row>
    <row r="1310" spans="1:49">
      <c r="A1310" s="59">
        <v>2018</v>
      </c>
      <c r="B1310" t="s">
        <v>137</v>
      </c>
      <c r="C1310" t="s">
        <v>80</v>
      </c>
      <c r="D1310" t="s">
        <v>904</v>
      </c>
      <c r="E1310">
        <v>1911500</v>
      </c>
      <c r="F1310" t="s">
        <v>228</v>
      </c>
      <c r="H1310" t="s">
        <v>906</v>
      </c>
      <c r="I1310" s="170" t="s">
        <v>78</v>
      </c>
      <c r="J1310" t="s">
        <v>79</v>
      </c>
      <c r="K1310" t="s">
        <v>214</v>
      </c>
      <c r="L1310" t="s">
        <v>126</v>
      </c>
      <c r="M1310" t="s">
        <v>345</v>
      </c>
      <c r="N1310" t="s">
        <v>217</v>
      </c>
      <c r="O1310" t="s">
        <v>263</v>
      </c>
      <c r="P1310" t="s">
        <v>346</v>
      </c>
      <c r="Q1310" t="s">
        <v>345</v>
      </c>
      <c r="R1310" t="s">
        <v>347</v>
      </c>
      <c r="S1310" t="s">
        <v>338</v>
      </c>
      <c r="T1310" t="s">
        <v>339</v>
      </c>
      <c r="U1310" s="61" t="s">
        <v>340</v>
      </c>
      <c r="V1310" t="s">
        <v>249</v>
      </c>
      <c r="W1310" t="s">
        <v>263</v>
      </c>
      <c r="X1310" s="59">
        <v>526642</v>
      </c>
      <c r="Y1310" s="59">
        <v>526642</v>
      </c>
      <c r="AA1310" s="146" t="str">
        <f t="shared" si="261"/>
        <v>EX</v>
      </c>
      <c r="AB1310" s="146">
        <f t="shared" si="263"/>
        <v>0</v>
      </c>
      <c r="AC1310" t="str">
        <f t="shared" si="266"/>
        <v>EX</v>
      </c>
      <c r="AD1310" s="74">
        <f t="shared" si="267"/>
        <v>526642</v>
      </c>
      <c r="AE1310" s="74">
        <f t="shared" si="272"/>
        <v>526642</v>
      </c>
      <c r="AF1310">
        <v>1.3809</v>
      </c>
      <c r="AG1310">
        <v>14545</v>
      </c>
      <c r="AH1310" s="74">
        <v>-11270.138800000044</v>
      </c>
      <c r="AJ1310" s="74">
        <f t="shared" si="268"/>
        <v>3274.8611999999557</v>
      </c>
      <c r="AK1310" s="74">
        <f t="shared" si="262"/>
        <v>529916.86119999993</v>
      </c>
      <c r="AL1310" t="str">
        <f t="shared" si="269"/>
        <v>Y</v>
      </c>
      <c r="AN1310" t="s">
        <v>80</v>
      </c>
      <c r="AO1310" t="s">
        <v>79</v>
      </c>
      <c r="AP1310" t="str">
        <f t="shared" si="270"/>
        <v>99</v>
      </c>
      <c r="AQ1310" s="145" t="s">
        <v>1826</v>
      </c>
      <c r="AR1310" t="str">
        <f t="shared" si="271"/>
        <v>2-Provision for Compensation Incr</v>
      </c>
      <c r="AS1310" s="145" t="s">
        <v>1827</v>
      </c>
      <c r="AT1310" t="s">
        <v>213</v>
      </c>
      <c r="AV1310" t="str">
        <f t="shared" si="265"/>
        <v>VPPF</v>
      </c>
      <c r="AW1310" t="str">
        <f t="shared" si="264"/>
        <v>VP AND CHIEF FINANCIAL OFFICER</v>
      </c>
    </row>
    <row r="1311" spans="1:49">
      <c r="A1311" s="59">
        <v>2018</v>
      </c>
      <c r="B1311" t="s">
        <v>137</v>
      </c>
      <c r="C1311" t="s">
        <v>80</v>
      </c>
      <c r="D1311" t="s">
        <v>904</v>
      </c>
      <c r="E1311" t="s">
        <v>905</v>
      </c>
      <c r="F1311" t="s">
        <v>228</v>
      </c>
      <c r="H1311" t="s">
        <v>906</v>
      </c>
      <c r="I1311" s="170" t="s">
        <v>78</v>
      </c>
      <c r="J1311" t="s">
        <v>79</v>
      </c>
      <c r="K1311" t="s">
        <v>214</v>
      </c>
      <c r="L1311" t="s">
        <v>695</v>
      </c>
      <c r="M1311" t="s">
        <v>696</v>
      </c>
      <c r="N1311" t="s">
        <v>217</v>
      </c>
      <c r="O1311" t="s">
        <v>263</v>
      </c>
      <c r="P1311" t="s">
        <v>379</v>
      </c>
      <c r="Q1311" t="s">
        <v>379</v>
      </c>
      <c r="R1311" t="s">
        <v>380</v>
      </c>
      <c r="S1311" t="s">
        <v>264</v>
      </c>
      <c r="T1311" t="s">
        <v>265</v>
      </c>
      <c r="U1311" s="61" t="s">
        <v>266</v>
      </c>
      <c r="V1311" t="s">
        <v>249</v>
      </c>
      <c r="W1311" t="s">
        <v>263</v>
      </c>
      <c r="X1311" s="59">
        <v>2000</v>
      </c>
      <c r="Y1311" s="59">
        <v>2000</v>
      </c>
      <c r="AA1311" s="146" t="str">
        <f t="shared" si="261"/>
        <v>EX</v>
      </c>
      <c r="AB1311" s="146">
        <f t="shared" si="263"/>
        <v>0</v>
      </c>
      <c r="AC1311" t="str">
        <f t="shared" si="266"/>
        <v>EX</v>
      </c>
      <c r="AD1311" s="74">
        <f t="shared" si="267"/>
        <v>2000</v>
      </c>
      <c r="AE1311" s="74">
        <f t="shared" si="272"/>
        <v>2000</v>
      </c>
      <c r="AF1311">
        <v>1</v>
      </c>
      <c r="AG1311">
        <v>0</v>
      </c>
      <c r="AH1311" s="74">
        <v>0</v>
      </c>
      <c r="AJ1311" s="74">
        <f t="shared" si="268"/>
        <v>0</v>
      </c>
      <c r="AK1311" s="74">
        <f t="shared" si="262"/>
        <v>2000</v>
      </c>
      <c r="AL1311" t="str">
        <f t="shared" si="269"/>
        <v>N</v>
      </c>
      <c r="AN1311" t="s">
        <v>80</v>
      </c>
      <c r="AO1311" t="s">
        <v>79</v>
      </c>
      <c r="AP1311" t="str">
        <f t="shared" si="270"/>
        <v>92</v>
      </c>
      <c r="AQ1311" s="145" t="s">
        <v>1826</v>
      </c>
      <c r="AR1311" t="str">
        <f t="shared" si="271"/>
        <v>1-Adjusted Base Budget</v>
      </c>
      <c r="AS1311" s="145" t="s">
        <v>1827</v>
      </c>
      <c r="AT1311" t="s">
        <v>213</v>
      </c>
      <c r="AV1311" t="str">
        <f t="shared" si="265"/>
        <v>VPPF</v>
      </c>
      <c r="AW1311" t="str">
        <f t="shared" si="264"/>
        <v>VP AND CHIEF FINANCIAL OFFICER</v>
      </c>
    </row>
    <row r="1312" spans="1:49">
      <c r="A1312" s="59">
        <v>2018</v>
      </c>
      <c r="B1312" t="s">
        <v>137</v>
      </c>
      <c r="C1312" t="s">
        <v>80</v>
      </c>
      <c r="D1312" t="s">
        <v>904</v>
      </c>
      <c r="E1312" t="s">
        <v>907</v>
      </c>
      <c r="F1312" t="s">
        <v>228</v>
      </c>
      <c r="H1312" t="s">
        <v>908</v>
      </c>
      <c r="I1312" s="170" t="s">
        <v>78</v>
      </c>
      <c r="J1312" t="s">
        <v>79</v>
      </c>
      <c r="K1312" t="s">
        <v>214</v>
      </c>
      <c r="L1312" t="s">
        <v>355</v>
      </c>
      <c r="M1312" t="s">
        <v>356</v>
      </c>
      <c r="N1312" t="s">
        <v>217</v>
      </c>
      <c r="O1312" t="s">
        <v>263</v>
      </c>
      <c r="P1312" t="s">
        <v>357</v>
      </c>
      <c r="Q1312" t="s">
        <v>358</v>
      </c>
      <c r="R1312" t="s">
        <v>359</v>
      </c>
      <c r="S1312" t="s">
        <v>264</v>
      </c>
      <c r="T1312" t="s">
        <v>265</v>
      </c>
      <c r="U1312" s="61" t="s">
        <v>266</v>
      </c>
      <c r="V1312" t="s">
        <v>249</v>
      </c>
      <c r="W1312" t="s">
        <v>263</v>
      </c>
      <c r="X1312" s="59">
        <v>15000</v>
      </c>
      <c r="Y1312" s="59">
        <v>15000</v>
      </c>
      <c r="AA1312" s="146" t="str">
        <f t="shared" si="261"/>
        <v>EX</v>
      </c>
      <c r="AB1312" s="146">
        <f t="shared" si="263"/>
        <v>0</v>
      </c>
      <c r="AC1312" t="str">
        <f t="shared" si="266"/>
        <v>EX</v>
      </c>
      <c r="AD1312" s="74">
        <f t="shared" si="267"/>
        <v>15000</v>
      </c>
      <c r="AE1312" s="74">
        <f t="shared" si="272"/>
        <v>15000</v>
      </c>
      <c r="AF1312">
        <v>1</v>
      </c>
      <c r="AG1312">
        <v>0</v>
      </c>
      <c r="AH1312" s="74">
        <v>0</v>
      </c>
      <c r="AJ1312" s="74">
        <f t="shared" si="268"/>
        <v>0</v>
      </c>
      <c r="AK1312" s="74">
        <f t="shared" si="262"/>
        <v>15000</v>
      </c>
      <c r="AL1312" t="str">
        <f t="shared" si="269"/>
        <v>N</v>
      </c>
      <c r="AN1312" t="s">
        <v>80</v>
      </c>
      <c r="AO1312" t="s">
        <v>79</v>
      </c>
      <c r="AP1312" t="str">
        <f t="shared" si="270"/>
        <v>92</v>
      </c>
      <c r="AQ1312" s="145" t="s">
        <v>1826</v>
      </c>
      <c r="AR1312" t="str">
        <f t="shared" si="271"/>
        <v>1-Adjusted Base Budget</v>
      </c>
      <c r="AS1312" s="145" t="s">
        <v>1827</v>
      </c>
      <c r="AT1312" t="s">
        <v>213</v>
      </c>
      <c r="AV1312" t="str">
        <f t="shared" si="265"/>
        <v>VPPF</v>
      </c>
      <c r="AW1312" t="str">
        <f t="shared" si="264"/>
        <v>VP AND CHIEF FINANCIAL OFFICER</v>
      </c>
    </row>
    <row r="1313" spans="1:49">
      <c r="A1313" s="59">
        <v>2018</v>
      </c>
      <c r="B1313" t="s">
        <v>137</v>
      </c>
      <c r="C1313" t="s">
        <v>80</v>
      </c>
      <c r="D1313" t="s">
        <v>904</v>
      </c>
      <c r="E1313" t="s">
        <v>905</v>
      </c>
      <c r="F1313" t="s">
        <v>228</v>
      </c>
      <c r="H1313" t="s">
        <v>906</v>
      </c>
      <c r="I1313" s="170" t="s">
        <v>78</v>
      </c>
      <c r="J1313" t="s">
        <v>79</v>
      </c>
      <c r="K1313" t="s">
        <v>214</v>
      </c>
      <c r="L1313" t="s">
        <v>484</v>
      </c>
      <c r="M1313" t="s">
        <v>485</v>
      </c>
      <c r="N1313" t="s">
        <v>217</v>
      </c>
      <c r="O1313" t="s">
        <v>263</v>
      </c>
      <c r="P1313" t="s">
        <v>362</v>
      </c>
      <c r="Q1313" t="s">
        <v>363</v>
      </c>
      <c r="R1313" t="s">
        <v>364</v>
      </c>
      <c r="S1313" t="s">
        <v>264</v>
      </c>
      <c r="T1313" t="s">
        <v>265</v>
      </c>
      <c r="U1313" s="61" t="s">
        <v>266</v>
      </c>
      <c r="V1313" t="s">
        <v>249</v>
      </c>
      <c r="W1313" t="s">
        <v>263</v>
      </c>
      <c r="X1313" s="59">
        <v>2000</v>
      </c>
      <c r="Y1313" s="59">
        <v>2000</v>
      </c>
      <c r="AA1313" s="146" t="str">
        <f t="shared" si="261"/>
        <v>EX</v>
      </c>
      <c r="AB1313" s="146">
        <f t="shared" si="263"/>
        <v>0</v>
      </c>
      <c r="AC1313" t="str">
        <f t="shared" si="266"/>
        <v>EX</v>
      </c>
      <c r="AD1313" s="74">
        <f t="shared" si="267"/>
        <v>2000</v>
      </c>
      <c r="AE1313" s="74">
        <f t="shared" si="272"/>
        <v>2000</v>
      </c>
      <c r="AF1313">
        <v>1</v>
      </c>
      <c r="AG1313">
        <v>0</v>
      </c>
      <c r="AH1313" s="74">
        <v>0</v>
      </c>
      <c r="AJ1313" s="74">
        <f t="shared" si="268"/>
        <v>0</v>
      </c>
      <c r="AK1313" s="74">
        <f t="shared" si="262"/>
        <v>2000</v>
      </c>
      <c r="AL1313" t="str">
        <f t="shared" si="269"/>
        <v>N</v>
      </c>
      <c r="AN1313" t="s">
        <v>80</v>
      </c>
      <c r="AO1313" t="s">
        <v>79</v>
      </c>
      <c r="AP1313" t="str">
        <f t="shared" si="270"/>
        <v>92</v>
      </c>
      <c r="AQ1313" s="145" t="s">
        <v>1826</v>
      </c>
      <c r="AR1313" t="str">
        <f t="shared" si="271"/>
        <v>1-Adjusted Base Budget</v>
      </c>
      <c r="AS1313" s="145" t="s">
        <v>1827</v>
      </c>
      <c r="AT1313" t="s">
        <v>213</v>
      </c>
      <c r="AV1313" t="str">
        <f t="shared" si="265"/>
        <v>VPPF</v>
      </c>
      <c r="AW1313" t="str">
        <f t="shared" si="264"/>
        <v>VP AND CHIEF FINANCIAL OFFICER</v>
      </c>
    </row>
    <row r="1314" spans="1:49">
      <c r="A1314" s="59">
        <v>2018</v>
      </c>
      <c r="B1314" t="s">
        <v>137</v>
      </c>
      <c r="C1314" t="s">
        <v>80</v>
      </c>
      <c r="D1314" t="s">
        <v>904</v>
      </c>
      <c r="E1314" t="s">
        <v>905</v>
      </c>
      <c r="F1314" t="s">
        <v>228</v>
      </c>
      <c r="H1314" t="s">
        <v>906</v>
      </c>
      <c r="I1314" s="170" t="s">
        <v>78</v>
      </c>
      <c r="J1314" t="s">
        <v>79</v>
      </c>
      <c r="K1314" t="s">
        <v>214</v>
      </c>
      <c r="L1314" t="s">
        <v>493</v>
      </c>
      <c r="M1314" t="s">
        <v>494</v>
      </c>
      <c r="N1314" t="s">
        <v>217</v>
      </c>
      <c r="O1314" t="s">
        <v>263</v>
      </c>
      <c r="P1314" t="s">
        <v>488</v>
      </c>
      <c r="Q1314" t="s">
        <v>489</v>
      </c>
      <c r="R1314" t="s">
        <v>490</v>
      </c>
      <c r="S1314" t="s">
        <v>264</v>
      </c>
      <c r="T1314" t="s">
        <v>265</v>
      </c>
      <c r="U1314" s="61" t="s">
        <v>266</v>
      </c>
      <c r="V1314" t="s">
        <v>249</v>
      </c>
      <c r="W1314" t="s">
        <v>263</v>
      </c>
      <c r="X1314" s="59">
        <v>1000</v>
      </c>
      <c r="Y1314" s="59">
        <v>1000</v>
      </c>
      <c r="AA1314" s="146" t="str">
        <f t="shared" si="261"/>
        <v>EX</v>
      </c>
      <c r="AB1314" s="146">
        <f t="shared" si="263"/>
        <v>0</v>
      </c>
      <c r="AC1314" t="str">
        <f t="shared" si="266"/>
        <v>EX</v>
      </c>
      <c r="AD1314" s="74">
        <f t="shared" si="267"/>
        <v>1000</v>
      </c>
      <c r="AE1314" s="74">
        <f t="shared" si="272"/>
        <v>1000</v>
      </c>
      <c r="AF1314">
        <v>1</v>
      </c>
      <c r="AG1314">
        <v>0</v>
      </c>
      <c r="AH1314" s="74">
        <v>0</v>
      </c>
      <c r="AJ1314" s="74">
        <f t="shared" si="268"/>
        <v>0</v>
      </c>
      <c r="AK1314" s="74">
        <f t="shared" si="262"/>
        <v>1000</v>
      </c>
      <c r="AL1314" t="str">
        <f t="shared" si="269"/>
        <v>N</v>
      </c>
      <c r="AN1314" t="s">
        <v>80</v>
      </c>
      <c r="AO1314" t="s">
        <v>79</v>
      </c>
      <c r="AP1314" t="str">
        <f t="shared" si="270"/>
        <v>92</v>
      </c>
      <c r="AQ1314" s="145" t="s">
        <v>1826</v>
      </c>
      <c r="AR1314" t="str">
        <f t="shared" si="271"/>
        <v>1-Adjusted Base Budget</v>
      </c>
      <c r="AS1314" s="145" t="s">
        <v>1827</v>
      </c>
      <c r="AT1314" t="s">
        <v>213</v>
      </c>
      <c r="AV1314" t="str">
        <f t="shared" si="265"/>
        <v>VPPF</v>
      </c>
      <c r="AW1314" t="str">
        <f t="shared" si="264"/>
        <v>VP AND CHIEF FINANCIAL OFFICER</v>
      </c>
    </row>
    <row r="1315" spans="1:49">
      <c r="A1315" s="59">
        <v>2018</v>
      </c>
      <c r="B1315" t="s">
        <v>137</v>
      </c>
      <c r="C1315" t="s">
        <v>80</v>
      </c>
      <c r="D1315" t="s">
        <v>904</v>
      </c>
      <c r="E1315" t="s">
        <v>905</v>
      </c>
      <c r="F1315" t="s">
        <v>228</v>
      </c>
      <c r="H1315" t="s">
        <v>906</v>
      </c>
      <c r="I1315" s="170" t="s">
        <v>78</v>
      </c>
      <c r="J1315" t="s">
        <v>79</v>
      </c>
      <c r="K1315" t="s">
        <v>214</v>
      </c>
      <c r="L1315" t="s">
        <v>377</v>
      </c>
      <c r="M1315" t="s">
        <v>378</v>
      </c>
      <c r="N1315" t="s">
        <v>217</v>
      </c>
      <c r="O1315" t="s">
        <v>263</v>
      </c>
      <c r="P1315" t="s">
        <v>379</v>
      </c>
      <c r="Q1315" t="s">
        <v>379</v>
      </c>
      <c r="R1315" t="s">
        <v>380</v>
      </c>
      <c r="S1315" t="s">
        <v>264</v>
      </c>
      <c r="T1315" t="s">
        <v>265</v>
      </c>
      <c r="U1315" s="61" t="s">
        <v>266</v>
      </c>
      <c r="V1315" t="s">
        <v>249</v>
      </c>
      <c r="W1315" t="s">
        <v>263</v>
      </c>
      <c r="X1315" s="59">
        <v>1800</v>
      </c>
      <c r="Y1315" s="59">
        <v>1800</v>
      </c>
      <c r="AA1315" s="146" t="str">
        <f t="shared" si="261"/>
        <v>EX</v>
      </c>
      <c r="AB1315" s="146">
        <f t="shared" si="263"/>
        <v>0</v>
      </c>
      <c r="AC1315" t="str">
        <f t="shared" si="266"/>
        <v>EX</v>
      </c>
      <c r="AD1315" s="74">
        <f t="shared" si="267"/>
        <v>1800</v>
      </c>
      <c r="AE1315" s="74">
        <f t="shared" si="272"/>
        <v>1800</v>
      </c>
      <c r="AF1315">
        <v>1</v>
      </c>
      <c r="AG1315">
        <v>0</v>
      </c>
      <c r="AH1315" s="74">
        <v>0</v>
      </c>
      <c r="AJ1315" s="74">
        <f t="shared" si="268"/>
        <v>0</v>
      </c>
      <c r="AK1315" s="74">
        <f t="shared" si="262"/>
        <v>1800</v>
      </c>
      <c r="AL1315" t="str">
        <f t="shared" si="269"/>
        <v>N</v>
      </c>
      <c r="AN1315" t="s">
        <v>80</v>
      </c>
      <c r="AO1315" t="s">
        <v>79</v>
      </c>
      <c r="AP1315" t="str">
        <f t="shared" si="270"/>
        <v>92</v>
      </c>
      <c r="AQ1315" s="145" t="s">
        <v>1826</v>
      </c>
      <c r="AR1315" t="str">
        <f t="shared" si="271"/>
        <v>1-Adjusted Base Budget</v>
      </c>
      <c r="AS1315" s="145" t="s">
        <v>1827</v>
      </c>
      <c r="AT1315" t="s">
        <v>213</v>
      </c>
      <c r="AV1315" t="str">
        <f t="shared" si="265"/>
        <v>VPPF</v>
      </c>
      <c r="AW1315" t="str">
        <f t="shared" si="264"/>
        <v>VP AND CHIEF FINANCIAL OFFICER</v>
      </c>
    </row>
    <row r="1316" spans="1:49">
      <c r="A1316" s="59">
        <v>2018</v>
      </c>
      <c r="B1316" t="s">
        <v>137</v>
      </c>
      <c r="C1316" t="s">
        <v>80</v>
      </c>
      <c r="D1316" t="s">
        <v>904</v>
      </c>
      <c r="E1316" t="s">
        <v>905</v>
      </c>
      <c r="F1316" t="s">
        <v>228</v>
      </c>
      <c r="H1316" t="s">
        <v>906</v>
      </c>
      <c r="I1316" s="170" t="s">
        <v>78</v>
      </c>
      <c r="J1316" t="s">
        <v>79</v>
      </c>
      <c r="K1316" t="s">
        <v>214</v>
      </c>
      <c r="L1316" t="s">
        <v>497</v>
      </c>
      <c r="M1316" t="s">
        <v>498</v>
      </c>
      <c r="N1316" t="s">
        <v>217</v>
      </c>
      <c r="O1316" t="s">
        <v>263</v>
      </c>
      <c r="P1316" t="s">
        <v>362</v>
      </c>
      <c r="Q1316" t="s">
        <v>363</v>
      </c>
      <c r="R1316" t="s">
        <v>364</v>
      </c>
      <c r="S1316" t="s">
        <v>264</v>
      </c>
      <c r="T1316" t="s">
        <v>265</v>
      </c>
      <c r="U1316" s="61" t="s">
        <v>266</v>
      </c>
      <c r="V1316" t="s">
        <v>249</v>
      </c>
      <c r="W1316" t="s">
        <v>263</v>
      </c>
      <c r="X1316" s="59">
        <v>1400</v>
      </c>
      <c r="Y1316" s="59">
        <v>1400</v>
      </c>
      <c r="AA1316" s="146" t="str">
        <f t="shared" si="261"/>
        <v>EX</v>
      </c>
      <c r="AB1316" s="146">
        <f t="shared" si="263"/>
        <v>0</v>
      </c>
      <c r="AC1316" t="str">
        <f t="shared" si="266"/>
        <v>EX</v>
      </c>
      <c r="AD1316" s="74">
        <f t="shared" si="267"/>
        <v>1400</v>
      </c>
      <c r="AE1316" s="74">
        <f t="shared" si="272"/>
        <v>1400</v>
      </c>
      <c r="AF1316">
        <v>1</v>
      </c>
      <c r="AG1316">
        <v>0</v>
      </c>
      <c r="AH1316" s="74">
        <v>0</v>
      </c>
      <c r="AJ1316" s="74">
        <f t="shared" si="268"/>
        <v>0</v>
      </c>
      <c r="AK1316" s="74">
        <f t="shared" si="262"/>
        <v>1400</v>
      </c>
      <c r="AL1316" t="str">
        <f t="shared" si="269"/>
        <v>N</v>
      </c>
      <c r="AN1316" t="s">
        <v>80</v>
      </c>
      <c r="AO1316" t="s">
        <v>79</v>
      </c>
      <c r="AP1316" t="str">
        <f t="shared" si="270"/>
        <v>92</v>
      </c>
      <c r="AQ1316" s="145" t="s">
        <v>1826</v>
      </c>
      <c r="AR1316" t="str">
        <f t="shared" si="271"/>
        <v>1-Adjusted Base Budget</v>
      </c>
      <c r="AS1316" s="145" t="s">
        <v>1827</v>
      </c>
      <c r="AT1316" t="s">
        <v>213</v>
      </c>
      <c r="AV1316" t="str">
        <f t="shared" si="265"/>
        <v>VPPF</v>
      </c>
      <c r="AW1316" t="str">
        <f t="shared" si="264"/>
        <v>VP AND CHIEF FINANCIAL OFFICER</v>
      </c>
    </row>
    <row r="1317" spans="1:49">
      <c r="A1317" s="59">
        <v>2018</v>
      </c>
      <c r="B1317" t="s">
        <v>137</v>
      </c>
      <c r="C1317" t="s">
        <v>80</v>
      </c>
      <c r="D1317" t="s">
        <v>904</v>
      </c>
      <c r="E1317" t="s">
        <v>905</v>
      </c>
      <c r="F1317" t="s">
        <v>228</v>
      </c>
      <c r="H1317" t="s">
        <v>906</v>
      </c>
      <c r="I1317" s="170" t="s">
        <v>78</v>
      </c>
      <c r="J1317" t="s">
        <v>79</v>
      </c>
      <c r="K1317" t="s">
        <v>214</v>
      </c>
      <c r="L1317" t="s">
        <v>381</v>
      </c>
      <c r="M1317" t="s">
        <v>382</v>
      </c>
      <c r="N1317" t="s">
        <v>217</v>
      </c>
      <c r="O1317" t="s">
        <v>263</v>
      </c>
      <c r="P1317" t="s">
        <v>362</v>
      </c>
      <c r="Q1317" t="s">
        <v>363</v>
      </c>
      <c r="R1317" t="s">
        <v>364</v>
      </c>
      <c r="S1317" t="s">
        <v>264</v>
      </c>
      <c r="T1317" t="s">
        <v>265</v>
      </c>
      <c r="U1317" s="61" t="s">
        <v>266</v>
      </c>
      <c r="V1317" t="s">
        <v>249</v>
      </c>
      <c r="W1317" t="s">
        <v>263</v>
      </c>
      <c r="X1317" s="59">
        <v>225</v>
      </c>
      <c r="Y1317" s="59">
        <v>225</v>
      </c>
      <c r="AA1317" s="146" t="str">
        <f t="shared" si="261"/>
        <v>EX</v>
      </c>
      <c r="AB1317" s="146">
        <f t="shared" si="263"/>
        <v>0</v>
      </c>
      <c r="AC1317" t="str">
        <f t="shared" si="266"/>
        <v>EX</v>
      </c>
      <c r="AD1317" s="74">
        <f t="shared" si="267"/>
        <v>225</v>
      </c>
      <c r="AE1317" s="74">
        <f t="shared" si="272"/>
        <v>225</v>
      </c>
      <c r="AF1317">
        <v>1</v>
      </c>
      <c r="AG1317">
        <v>0</v>
      </c>
      <c r="AH1317" s="74">
        <v>0</v>
      </c>
      <c r="AJ1317" s="74">
        <f t="shared" si="268"/>
        <v>0</v>
      </c>
      <c r="AK1317" s="74">
        <f t="shared" si="262"/>
        <v>225</v>
      </c>
      <c r="AL1317" t="str">
        <f t="shared" si="269"/>
        <v>N</v>
      </c>
      <c r="AN1317" t="s">
        <v>80</v>
      </c>
      <c r="AO1317" t="s">
        <v>79</v>
      </c>
      <c r="AP1317" t="str">
        <f t="shared" si="270"/>
        <v>92</v>
      </c>
      <c r="AQ1317" s="145" t="s">
        <v>1826</v>
      </c>
      <c r="AR1317" t="str">
        <f t="shared" si="271"/>
        <v>1-Adjusted Base Budget</v>
      </c>
      <c r="AS1317" s="145" t="s">
        <v>1827</v>
      </c>
      <c r="AT1317" t="s">
        <v>213</v>
      </c>
      <c r="AV1317" t="str">
        <f t="shared" si="265"/>
        <v>VPPF</v>
      </c>
      <c r="AW1317" t="str">
        <f t="shared" si="264"/>
        <v>VP AND CHIEF FINANCIAL OFFICER</v>
      </c>
    </row>
    <row r="1318" spans="1:49">
      <c r="A1318" s="59">
        <v>2018</v>
      </c>
      <c r="B1318" t="s">
        <v>137</v>
      </c>
      <c r="C1318" t="s">
        <v>80</v>
      </c>
      <c r="D1318" t="s">
        <v>904</v>
      </c>
      <c r="E1318" t="s">
        <v>907</v>
      </c>
      <c r="F1318" t="s">
        <v>228</v>
      </c>
      <c r="H1318" t="s">
        <v>908</v>
      </c>
      <c r="I1318" s="170" t="s">
        <v>78</v>
      </c>
      <c r="J1318" t="s">
        <v>79</v>
      </c>
      <c r="K1318" t="s">
        <v>214</v>
      </c>
      <c r="L1318" t="s">
        <v>385</v>
      </c>
      <c r="M1318" t="s">
        <v>386</v>
      </c>
      <c r="N1318" t="s">
        <v>217</v>
      </c>
      <c r="O1318" t="s">
        <v>263</v>
      </c>
      <c r="P1318" t="s">
        <v>387</v>
      </c>
      <c r="Q1318" t="s">
        <v>386</v>
      </c>
      <c r="R1318" t="s">
        <v>388</v>
      </c>
      <c r="S1318" t="s">
        <v>264</v>
      </c>
      <c r="T1318" t="s">
        <v>265</v>
      </c>
      <c r="U1318" s="61" t="s">
        <v>266</v>
      </c>
      <c r="V1318" t="s">
        <v>249</v>
      </c>
      <c r="W1318" t="s">
        <v>263</v>
      </c>
      <c r="X1318" s="59">
        <v>45335</v>
      </c>
      <c r="Y1318" s="59">
        <v>45335</v>
      </c>
      <c r="AA1318" s="146" t="str">
        <f t="shared" si="261"/>
        <v>EX</v>
      </c>
      <c r="AB1318" s="146">
        <f t="shared" si="263"/>
        <v>0</v>
      </c>
      <c r="AC1318" t="str">
        <f t="shared" si="266"/>
        <v>EX</v>
      </c>
      <c r="AD1318" s="74">
        <f t="shared" si="267"/>
        <v>45335</v>
      </c>
      <c r="AE1318" s="74">
        <f t="shared" si="272"/>
        <v>45335</v>
      </c>
      <c r="AF1318">
        <v>1</v>
      </c>
      <c r="AG1318">
        <v>0</v>
      </c>
      <c r="AH1318" s="74">
        <v>0</v>
      </c>
      <c r="AJ1318" s="74">
        <f t="shared" si="268"/>
        <v>0</v>
      </c>
      <c r="AK1318" s="74">
        <f t="shared" si="262"/>
        <v>45335</v>
      </c>
      <c r="AL1318" t="str">
        <f t="shared" si="269"/>
        <v>N</v>
      </c>
      <c r="AN1318" t="s">
        <v>80</v>
      </c>
      <c r="AO1318" t="s">
        <v>79</v>
      </c>
      <c r="AP1318" t="str">
        <f t="shared" si="270"/>
        <v>92</v>
      </c>
      <c r="AQ1318" s="145" t="s">
        <v>1826</v>
      </c>
      <c r="AR1318" t="str">
        <f t="shared" si="271"/>
        <v>1-Adjusted Base Budget</v>
      </c>
      <c r="AS1318" s="145" t="s">
        <v>1827</v>
      </c>
      <c r="AT1318" t="s">
        <v>213</v>
      </c>
      <c r="AV1318" t="str">
        <f t="shared" si="265"/>
        <v>VPPF</v>
      </c>
      <c r="AW1318" t="str">
        <f t="shared" si="264"/>
        <v>VP AND CHIEF FINANCIAL OFFICER</v>
      </c>
    </row>
    <row r="1319" spans="1:49">
      <c r="A1319" s="59">
        <v>2018</v>
      </c>
      <c r="B1319" t="s">
        <v>137</v>
      </c>
      <c r="C1319" t="s">
        <v>80</v>
      </c>
      <c r="D1319" t="s">
        <v>904</v>
      </c>
      <c r="E1319" t="s">
        <v>905</v>
      </c>
      <c r="F1319" t="s">
        <v>228</v>
      </c>
      <c r="H1319" t="s">
        <v>906</v>
      </c>
      <c r="I1319" s="170" t="s">
        <v>78</v>
      </c>
      <c r="J1319" t="s">
        <v>79</v>
      </c>
      <c r="K1319" t="s">
        <v>214</v>
      </c>
      <c r="L1319" t="s">
        <v>525</v>
      </c>
      <c r="M1319" t="s">
        <v>526</v>
      </c>
      <c r="N1319" t="s">
        <v>217</v>
      </c>
      <c r="O1319" t="s">
        <v>263</v>
      </c>
      <c r="P1319" t="s">
        <v>379</v>
      </c>
      <c r="Q1319" t="s">
        <v>379</v>
      </c>
      <c r="R1319" t="s">
        <v>380</v>
      </c>
      <c r="S1319" t="s">
        <v>264</v>
      </c>
      <c r="T1319" t="s">
        <v>265</v>
      </c>
      <c r="U1319" s="61" t="s">
        <v>266</v>
      </c>
      <c r="V1319" t="s">
        <v>249</v>
      </c>
      <c r="W1319" t="s">
        <v>263</v>
      </c>
      <c r="X1319" s="59">
        <v>600</v>
      </c>
      <c r="Y1319" s="59">
        <v>600</v>
      </c>
      <c r="AA1319" s="146" t="str">
        <f t="shared" si="261"/>
        <v>EX</v>
      </c>
      <c r="AB1319" s="146">
        <f t="shared" si="263"/>
        <v>0</v>
      </c>
      <c r="AC1319" t="str">
        <f t="shared" si="266"/>
        <v>EX</v>
      </c>
      <c r="AD1319" s="74">
        <f t="shared" si="267"/>
        <v>600</v>
      </c>
      <c r="AE1319" s="74">
        <f t="shared" si="272"/>
        <v>600</v>
      </c>
      <c r="AF1319">
        <v>1</v>
      </c>
      <c r="AG1319">
        <v>0</v>
      </c>
      <c r="AH1319" s="74">
        <v>0</v>
      </c>
      <c r="AJ1319" s="74">
        <f t="shared" si="268"/>
        <v>0</v>
      </c>
      <c r="AK1319" s="74">
        <f t="shared" si="262"/>
        <v>600</v>
      </c>
      <c r="AL1319" t="str">
        <f t="shared" si="269"/>
        <v>N</v>
      </c>
      <c r="AN1319" t="s">
        <v>80</v>
      </c>
      <c r="AO1319" t="s">
        <v>79</v>
      </c>
      <c r="AP1319" t="str">
        <f t="shared" si="270"/>
        <v>92</v>
      </c>
      <c r="AQ1319" s="145" t="s">
        <v>1826</v>
      </c>
      <c r="AR1319" t="str">
        <f t="shared" si="271"/>
        <v>1-Adjusted Base Budget</v>
      </c>
      <c r="AS1319" s="145" t="s">
        <v>1827</v>
      </c>
      <c r="AT1319" t="s">
        <v>213</v>
      </c>
      <c r="AV1319" t="str">
        <f t="shared" si="265"/>
        <v>VPPF</v>
      </c>
      <c r="AW1319" t="str">
        <f t="shared" si="264"/>
        <v>VP AND CHIEF FINANCIAL OFFICER</v>
      </c>
    </row>
    <row r="1320" spans="1:49">
      <c r="A1320" s="59">
        <v>2018</v>
      </c>
      <c r="B1320" t="s">
        <v>137</v>
      </c>
      <c r="C1320" t="s">
        <v>80</v>
      </c>
      <c r="D1320" t="s">
        <v>904</v>
      </c>
      <c r="E1320" t="s">
        <v>905</v>
      </c>
      <c r="F1320" t="s">
        <v>228</v>
      </c>
      <c r="H1320" t="s">
        <v>906</v>
      </c>
      <c r="I1320" s="170" t="s">
        <v>78</v>
      </c>
      <c r="J1320" t="s">
        <v>79</v>
      </c>
      <c r="K1320" t="s">
        <v>214</v>
      </c>
      <c r="L1320" t="s">
        <v>412</v>
      </c>
      <c r="M1320" t="s">
        <v>413</v>
      </c>
      <c r="N1320" t="s">
        <v>217</v>
      </c>
      <c r="O1320" t="s">
        <v>263</v>
      </c>
      <c r="P1320" t="s">
        <v>414</v>
      </c>
      <c r="Q1320" t="s">
        <v>415</v>
      </c>
      <c r="R1320" t="s">
        <v>416</v>
      </c>
      <c r="S1320" t="s">
        <v>338</v>
      </c>
      <c r="T1320" t="s">
        <v>339</v>
      </c>
      <c r="U1320" s="61" t="s">
        <v>340</v>
      </c>
      <c r="V1320" t="s">
        <v>249</v>
      </c>
      <c r="W1320" t="s">
        <v>263</v>
      </c>
      <c r="X1320" s="59">
        <v>105855</v>
      </c>
      <c r="Y1320" s="59">
        <v>105855</v>
      </c>
      <c r="AA1320" s="146" t="str">
        <f t="shared" si="261"/>
        <v>EX</v>
      </c>
      <c r="AB1320" s="146">
        <f t="shared" si="263"/>
        <v>0</v>
      </c>
      <c r="AC1320" t="str">
        <f t="shared" si="266"/>
        <v>EX</v>
      </c>
      <c r="AD1320" s="74">
        <f t="shared" si="267"/>
        <v>105855</v>
      </c>
      <c r="AE1320" s="74">
        <f t="shared" si="272"/>
        <v>105855</v>
      </c>
      <c r="AF1320">
        <v>1</v>
      </c>
      <c r="AG1320">
        <v>0</v>
      </c>
      <c r="AH1320" s="74">
        <v>0</v>
      </c>
      <c r="AJ1320" s="74">
        <f t="shared" si="268"/>
        <v>0</v>
      </c>
      <c r="AK1320" s="74">
        <f t="shared" si="262"/>
        <v>105855</v>
      </c>
      <c r="AL1320" t="str">
        <f t="shared" si="269"/>
        <v>N</v>
      </c>
      <c r="AN1320" t="s">
        <v>80</v>
      </c>
      <c r="AO1320" t="s">
        <v>79</v>
      </c>
      <c r="AP1320" t="str">
        <f t="shared" si="270"/>
        <v>92</v>
      </c>
      <c r="AQ1320" s="145" t="s">
        <v>1826</v>
      </c>
      <c r="AR1320" t="str">
        <f t="shared" si="271"/>
        <v>1-Adjusted Base Budget</v>
      </c>
      <c r="AS1320" s="145" t="s">
        <v>1827</v>
      </c>
      <c r="AT1320" t="s">
        <v>213</v>
      </c>
      <c r="AV1320" t="str">
        <f t="shared" si="265"/>
        <v>VPPF</v>
      </c>
      <c r="AW1320" t="str">
        <f t="shared" si="264"/>
        <v>VP AND CHIEF FINANCIAL OFFICER</v>
      </c>
    </row>
    <row r="1321" spans="1:49">
      <c r="A1321" s="59">
        <v>2018</v>
      </c>
      <c r="B1321" t="s">
        <v>137</v>
      </c>
      <c r="C1321" t="s">
        <v>80</v>
      </c>
      <c r="D1321" t="s">
        <v>904</v>
      </c>
      <c r="E1321" t="s">
        <v>905</v>
      </c>
      <c r="F1321" t="s">
        <v>228</v>
      </c>
      <c r="H1321" t="s">
        <v>906</v>
      </c>
      <c r="I1321" s="170" t="s">
        <v>78</v>
      </c>
      <c r="J1321" t="s">
        <v>79</v>
      </c>
      <c r="K1321" t="s">
        <v>214</v>
      </c>
      <c r="L1321" t="s">
        <v>417</v>
      </c>
      <c r="M1321" t="s">
        <v>418</v>
      </c>
      <c r="N1321" t="s">
        <v>217</v>
      </c>
      <c r="O1321" t="s">
        <v>263</v>
      </c>
      <c r="P1321" t="s">
        <v>414</v>
      </c>
      <c r="Q1321" t="s">
        <v>415</v>
      </c>
      <c r="R1321" t="s">
        <v>416</v>
      </c>
      <c r="S1321" t="s">
        <v>338</v>
      </c>
      <c r="T1321" t="s">
        <v>339</v>
      </c>
      <c r="U1321" s="61" t="s">
        <v>340</v>
      </c>
      <c r="V1321" t="s">
        <v>249</v>
      </c>
      <c r="W1321" t="s">
        <v>263</v>
      </c>
      <c r="X1321" s="59">
        <v>36075</v>
      </c>
      <c r="Y1321" s="59">
        <v>36075</v>
      </c>
      <c r="AA1321" s="146" t="str">
        <f t="shared" ref="AA1321:AA1384" si="273">IF(P1321 ="CORI","IN",IF(P1321 ="TRIN","IN",O1321))</f>
        <v>EX</v>
      </c>
      <c r="AB1321" s="146">
        <f t="shared" si="263"/>
        <v>0</v>
      </c>
      <c r="AC1321" t="str">
        <f t="shared" si="266"/>
        <v>EX</v>
      </c>
      <c r="AD1321" s="74">
        <f t="shared" si="267"/>
        <v>36075</v>
      </c>
      <c r="AE1321" s="74">
        <f t="shared" si="272"/>
        <v>36075</v>
      </c>
      <c r="AF1321">
        <v>1</v>
      </c>
      <c r="AG1321">
        <v>0</v>
      </c>
      <c r="AH1321" s="74">
        <v>0</v>
      </c>
      <c r="AJ1321" s="74">
        <f t="shared" si="268"/>
        <v>0</v>
      </c>
      <c r="AK1321" s="74">
        <f t="shared" si="262"/>
        <v>36075</v>
      </c>
      <c r="AL1321" t="str">
        <f t="shared" si="269"/>
        <v>N</v>
      </c>
      <c r="AN1321" t="s">
        <v>80</v>
      </c>
      <c r="AO1321" t="s">
        <v>79</v>
      </c>
      <c r="AP1321" t="str">
        <f t="shared" si="270"/>
        <v>92</v>
      </c>
      <c r="AQ1321" s="145" t="s">
        <v>1826</v>
      </c>
      <c r="AR1321" t="str">
        <f t="shared" si="271"/>
        <v>1-Adjusted Base Budget</v>
      </c>
      <c r="AS1321" s="145" t="s">
        <v>1827</v>
      </c>
      <c r="AT1321" t="s">
        <v>213</v>
      </c>
      <c r="AV1321" t="str">
        <f t="shared" si="265"/>
        <v>VPPF</v>
      </c>
      <c r="AW1321" t="str">
        <f t="shared" si="264"/>
        <v>VP AND CHIEF FINANCIAL OFFICER</v>
      </c>
    </row>
    <row r="1322" spans="1:49">
      <c r="A1322" s="59">
        <v>2018</v>
      </c>
      <c r="B1322" t="s">
        <v>137</v>
      </c>
      <c r="C1322" t="s">
        <v>80</v>
      </c>
      <c r="D1322" t="s">
        <v>904</v>
      </c>
      <c r="E1322" t="s">
        <v>905</v>
      </c>
      <c r="F1322" t="s">
        <v>228</v>
      </c>
      <c r="H1322" t="s">
        <v>906</v>
      </c>
      <c r="I1322" s="170" t="s">
        <v>78</v>
      </c>
      <c r="J1322" t="s">
        <v>79</v>
      </c>
      <c r="K1322" t="s">
        <v>214</v>
      </c>
      <c r="L1322" t="s">
        <v>419</v>
      </c>
      <c r="M1322" t="s">
        <v>420</v>
      </c>
      <c r="N1322" t="s">
        <v>217</v>
      </c>
      <c r="O1322" t="s">
        <v>263</v>
      </c>
      <c r="P1322" t="s">
        <v>414</v>
      </c>
      <c r="Q1322" t="s">
        <v>415</v>
      </c>
      <c r="R1322" t="s">
        <v>416</v>
      </c>
      <c r="S1322" t="s">
        <v>338</v>
      </c>
      <c r="T1322" t="s">
        <v>339</v>
      </c>
      <c r="U1322" s="61" t="s">
        <v>340</v>
      </c>
      <c r="V1322" t="s">
        <v>249</v>
      </c>
      <c r="W1322" t="s">
        <v>263</v>
      </c>
      <c r="X1322" s="59">
        <v>69938</v>
      </c>
      <c r="Y1322" s="59">
        <v>69938</v>
      </c>
      <c r="AA1322" s="146" t="str">
        <f t="shared" si="273"/>
        <v>EX</v>
      </c>
      <c r="AB1322" s="146">
        <f t="shared" si="263"/>
        <v>0</v>
      </c>
      <c r="AC1322" t="str">
        <f t="shared" si="266"/>
        <v>EX</v>
      </c>
      <c r="AD1322" s="74">
        <f t="shared" si="267"/>
        <v>69938</v>
      </c>
      <c r="AE1322" s="74">
        <f t="shared" si="272"/>
        <v>69938</v>
      </c>
      <c r="AF1322">
        <v>1</v>
      </c>
      <c r="AG1322">
        <v>0</v>
      </c>
      <c r="AH1322" s="74">
        <v>0</v>
      </c>
      <c r="AJ1322" s="74">
        <f t="shared" si="268"/>
        <v>0</v>
      </c>
      <c r="AK1322" s="74">
        <f t="shared" si="262"/>
        <v>69938</v>
      </c>
      <c r="AL1322" t="str">
        <f t="shared" si="269"/>
        <v>N</v>
      </c>
      <c r="AN1322" t="s">
        <v>80</v>
      </c>
      <c r="AO1322" t="s">
        <v>79</v>
      </c>
      <c r="AP1322" t="str">
        <f t="shared" si="270"/>
        <v>92</v>
      </c>
      <c r="AQ1322" s="145" t="s">
        <v>1826</v>
      </c>
      <c r="AR1322" t="str">
        <f t="shared" si="271"/>
        <v>1-Adjusted Base Budget</v>
      </c>
      <c r="AS1322" s="145" t="s">
        <v>1827</v>
      </c>
      <c r="AT1322" t="s">
        <v>213</v>
      </c>
      <c r="AV1322" t="str">
        <f t="shared" si="265"/>
        <v>VPPF</v>
      </c>
      <c r="AW1322" t="str">
        <f t="shared" si="264"/>
        <v>VP AND CHIEF FINANCIAL OFFICER</v>
      </c>
    </row>
    <row r="1323" spans="1:49">
      <c r="A1323" s="59">
        <v>2018</v>
      </c>
      <c r="B1323" t="s">
        <v>137</v>
      </c>
      <c r="C1323" t="s">
        <v>80</v>
      </c>
      <c r="D1323" t="s">
        <v>904</v>
      </c>
      <c r="E1323" t="s">
        <v>905</v>
      </c>
      <c r="F1323" t="s">
        <v>228</v>
      </c>
      <c r="H1323" t="s">
        <v>906</v>
      </c>
      <c r="I1323" s="170" t="s">
        <v>78</v>
      </c>
      <c r="J1323" t="s">
        <v>79</v>
      </c>
      <c r="K1323" t="s">
        <v>214</v>
      </c>
      <c r="L1323" t="s">
        <v>421</v>
      </c>
      <c r="M1323" t="s">
        <v>422</v>
      </c>
      <c r="N1323" t="s">
        <v>217</v>
      </c>
      <c r="O1323" t="s">
        <v>263</v>
      </c>
      <c r="P1323" t="s">
        <v>367</v>
      </c>
      <c r="Q1323" t="s">
        <v>368</v>
      </c>
      <c r="R1323" t="s">
        <v>369</v>
      </c>
      <c r="S1323" t="s">
        <v>370</v>
      </c>
      <c r="T1323" t="s">
        <v>368</v>
      </c>
      <c r="U1323" s="61" t="s">
        <v>371</v>
      </c>
      <c r="V1323" t="s">
        <v>249</v>
      </c>
      <c r="W1323" t="s">
        <v>263</v>
      </c>
      <c r="X1323" s="59">
        <v>5000</v>
      </c>
      <c r="Y1323" s="59">
        <v>5000</v>
      </c>
      <c r="AA1323" s="146" t="str">
        <f t="shared" si="273"/>
        <v>EX</v>
      </c>
      <c r="AB1323" s="146">
        <f t="shared" si="263"/>
        <v>0</v>
      </c>
      <c r="AC1323" t="str">
        <f t="shared" si="266"/>
        <v>EX</v>
      </c>
      <c r="AD1323" s="74">
        <f t="shared" si="267"/>
        <v>5000</v>
      </c>
      <c r="AE1323" s="74">
        <f t="shared" si="272"/>
        <v>5000</v>
      </c>
      <c r="AF1323">
        <v>1</v>
      </c>
      <c r="AG1323">
        <v>0</v>
      </c>
      <c r="AH1323" s="74">
        <v>0</v>
      </c>
      <c r="AJ1323" s="74">
        <f t="shared" si="268"/>
        <v>0</v>
      </c>
      <c r="AK1323" s="74">
        <f t="shared" si="262"/>
        <v>5000</v>
      </c>
      <c r="AL1323" t="str">
        <f t="shared" si="269"/>
        <v>N</v>
      </c>
      <c r="AN1323" t="s">
        <v>80</v>
      </c>
      <c r="AO1323" t="s">
        <v>79</v>
      </c>
      <c r="AP1323" t="str">
        <f t="shared" si="270"/>
        <v>92</v>
      </c>
      <c r="AQ1323" s="145" t="s">
        <v>1826</v>
      </c>
      <c r="AR1323" t="str">
        <f t="shared" si="271"/>
        <v>1-Adjusted Base Budget</v>
      </c>
      <c r="AS1323" s="145" t="s">
        <v>1827</v>
      </c>
      <c r="AT1323" t="s">
        <v>213</v>
      </c>
      <c r="AV1323" t="str">
        <f t="shared" si="265"/>
        <v>VPPF</v>
      </c>
      <c r="AW1323" t="str">
        <f t="shared" si="264"/>
        <v>VP AND CHIEF FINANCIAL OFFICER</v>
      </c>
    </row>
    <row r="1324" spans="1:49">
      <c r="A1324" s="59">
        <v>2018</v>
      </c>
      <c r="B1324" t="s">
        <v>137</v>
      </c>
      <c r="C1324" t="s">
        <v>80</v>
      </c>
      <c r="D1324" t="s">
        <v>904</v>
      </c>
      <c r="E1324" t="s">
        <v>905</v>
      </c>
      <c r="F1324" t="s">
        <v>228</v>
      </c>
      <c r="H1324" t="s">
        <v>906</v>
      </c>
      <c r="I1324" s="170" t="s">
        <v>78</v>
      </c>
      <c r="J1324" t="s">
        <v>79</v>
      </c>
      <c r="K1324" t="s">
        <v>214</v>
      </c>
      <c r="L1324" t="s">
        <v>425</v>
      </c>
      <c r="M1324" t="s">
        <v>426</v>
      </c>
      <c r="N1324" t="s">
        <v>217</v>
      </c>
      <c r="O1324" t="s">
        <v>263</v>
      </c>
      <c r="P1324" t="s">
        <v>367</v>
      </c>
      <c r="Q1324" t="s">
        <v>368</v>
      </c>
      <c r="R1324" t="s">
        <v>369</v>
      </c>
      <c r="S1324" t="s">
        <v>370</v>
      </c>
      <c r="T1324" t="s">
        <v>368</v>
      </c>
      <c r="U1324" s="61" t="s">
        <v>371</v>
      </c>
      <c r="V1324" t="s">
        <v>249</v>
      </c>
      <c r="W1324" t="s">
        <v>263</v>
      </c>
      <c r="X1324" s="59">
        <v>10000</v>
      </c>
      <c r="Y1324" s="59">
        <v>10000</v>
      </c>
      <c r="AA1324" s="146" t="str">
        <f t="shared" si="273"/>
        <v>EX</v>
      </c>
      <c r="AB1324" s="146">
        <f t="shared" si="263"/>
        <v>0</v>
      </c>
      <c r="AC1324" t="str">
        <f t="shared" si="266"/>
        <v>EX</v>
      </c>
      <c r="AD1324" s="74">
        <f t="shared" si="267"/>
        <v>10000</v>
      </c>
      <c r="AE1324" s="74">
        <f t="shared" si="272"/>
        <v>10000</v>
      </c>
      <c r="AF1324">
        <v>1</v>
      </c>
      <c r="AG1324">
        <v>0</v>
      </c>
      <c r="AH1324" s="74">
        <v>0</v>
      </c>
      <c r="AJ1324" s="74">
        <f t="shared" si="268"/>
        <v>0</v>
      </c>
      <c r="AK1324" s="74">
        <f t="shared" si="262"/>
        <v>10000</v>
      </c>
      <c r="AL1324" t="str">
        <f t="shared" si="269"/>
        <v>N</v>
      </c>
      <c r="AN1324" t="s">
        <v>80</v>
      </c>
      <c r="AO1324" t="s">
        <v>79</v>
      </c>
      <c r="AP1324" t="str">
        <f t="shared" si="270"/>
        <v>92</v>
      </c>
      <c r="AQ1324" s="145" t="s">
        <v>1826</v>
      </c>
      <c r="AR1324" t="str">
        <f t="shared" si="271"/>
        <v>1-Adjusted Base Budget</v>
      </c>
      <c r="AS1324" s="145" t="s">
        <v>1827</v>
      </c>
      <c r="AT1324" t="s">
        <v>213</v>
      </c>
      <c r="AV1324" t="str">
        <f t="shared" si="265"/>
        <v>VPPF</v>
      </c>
      <c r="AW1324" t="str">
        <f t="shared" si="264"/>
        <v>VP AND CHIEF FINANCIAL OFFICER</v>
      </c>
    </row>
    <row r="1325" spans="1:49">
      <c r="A1325" s="59">
        <v>2018</v>
      </c>
      <c r="B1325" t="s">
        <v>137</v>
      </c>
      <c r="C1325" t="s">
        <v>80</v>
      </c>
      <c r="D1325" t="s">
        <v>904</v>
      </c>
      <c r="E1325" t="s">
        <v>905</v>
      </c>
      <c r="F1325" t="s">
        <v>228</v>
      </c>
      <c r="H1325" t="s">
        <v>906</v>
      </c>
      <c r="I1325" s="170" t="s">
        <v>78</v>
      </c>
      <c r="J1325" t="s">
        <v>79</v>
      </c>
      <c r="K1325" t="s">
        <v>214</v>
      </c>
      <c r="L1325" t="s">
        <v>267</v>
      </c>
      <c r="M1325" t="s">
        <v>268</v>
      </c>
      <c r="N1325" t="s">
        <v>217</v>
      </c>
      <c r="O1325" t="s">
        <v>263</v>
      </c>
      <c r="P1325" t="s">
        <v>269</v>
      </c>
      <c r="Q1325" t="s">
        <v>270</v>
      </c>
      <c r="R1325" t="s">
        <v>271</v>
      </c>
      <c r="S1325" t="s">
        <v>272</v>
      </c>
      <c r="T1325" t="s">
        <v>270</v>
      </c>
      <c r="U1325" s="61" t="s">
        <v>273</v>
      </c>
      <c r="V1325" t="s">
        <v>249</v>
      </c>
      <c r="W1325" t="s">
        <v>263</v>
      </c>
      <c r="X1325" s="59">
        <v>-12516</v>
      </c>
      <c r="Y1325" s="59">
        <v>-12516</v>
      </c>
      <c r="AA1325" s="146" t="str">
        <f t="shared" si="273"/>
        <v>EX</v>
      </c>
      <c r="AB1325" s="146">
        <f t="shared" si="263"/>
        <v>0</v>
      </c>
      <c r="AC1325" t="str">
        <f t="shared" si="266"/>
        <v>EX</v>
      </c>
      <c r="AD1325" s="74">
        <f t="shared" si="267"/>
        <v>-12516</v>
      </c>
      <c r="AE1325" s="74">
        <f t="shared" si="272"/>
        <v>-12516</v>
      </c>
      <c r="AF1325">
        <v>1</v>
      </c>
      <c r="AG1325">
        <v>0</v>
      </c>
      <c r="AH1325" s="74">
        <v>0</v>
      </c>
      <c r="AJ1325" s="74">
        <f t="shared" si="268"/>
        <v>0</v>
      </c>
      <c r="AK1325" s="74">
        <f t="shared" si="262"/>
        <v>-12516</v>
      </c>
      <c r="AL1325" t="str">
        <f t="shared" si="269"/>
        <v>N</v>
      </c>
      <c r="AN1325" t="s">
        <v>80</v>
      </c>
      <c r="AO1325" t="s">
        <v>79</v>
      </c>
      <c r="AP1325" t="str">
        <f t="shared" si="270"/>
        <v>92</v>
      </c>
      <c r="AQ1325" s="145" t="s">
        <v>1826</v>
      </c>
      <c r="AR1325" t="str">
        <f t="shared" si="271"/>
        <v>1-Adjusted Base Budget</v>
      </c>
      <c r="AS1325" s="145" t="s">
        <v>1827</v>
      </c>
      <c r="AT1325" t="s">
        <v>213</v>
      </c>
      <c r="AV1325" t="str">
        <f t="shared" si="265"/>
        <v>VPPF</v>
      </c>
      <c r="AW1325" t="str">
        <f t="shared" si="264"/>
        <v>VP AND CHIEF FINANCIAL OFFICER</v>
      </c>
    </row>
    <row r="1326" spans="1:49">
      <c r="A1326" s="59">
        <v>2018</v>
      </c>
      <c r="B1326" t="s">
        <v>137</v>
      </c>
      <c r="C1326" t="s">
        <v>80</v>
      </c>
      <c r="D1326" t="s">
        <v>904</v>
      </c>
      <c r="E1326" t="s">
        <v>911</v>
      </c>
      <c r="F1326" t="s">
        <v>228</v>
      </c>
      <c r="H1326" t="s">
        <v>912</v>
      </c>
      <c r="I1326" s="170" t="s">
        <v>78</v>
      </c>
      <c r="J1326" t="s">
        <v>79</v>
      </c>
      <c r="K1326" t="s">
        <v>214</v>
      </c>
      <c r="L1326" t="s">
        <v>267</v>
      </c>
      <c r="M1326" t="s">
        <v>268</v>
      </c>
      <c r="N1326" t="s">
        <v>572</v>
      </c>
      <c r="O1326" t="s">
        <v>263</v>
      </c>
      <c r="P1326" t="s">
        <v>269</v>
      </c>
      <c r="Q1326" t="s">
        <v>270</v>
      </c>
      <c r="R1326" t="s">
        <v>271</v>
      </c>
      <c r="S1326" t="s">
        <v>272</v>
      </c>
      <c r="T1326" t="s">
        <v>270</v>
      </c>
      <c r="U1326" s="61" t="s">
        <v>273</v>
      </c>
      <c r="V1326" t="s">
        <v>249</v>
      </c>
      <c r="W1326" t="s">
        <v>263</v>
      </c>
      <c r="X1326" s="59">
        <v>219441</v>
      </c>
      <c r="Y1326" s="59">
        <v>219441</v>
      </c>
      <c r="AA1326" s="146" t="str">
        <f t="shared" si="273"/>
        <v>EX</v>
      </c>
      <c r="AB1326" s="146">
        <f t="shared" si="263"/>
        <v>0</v>
      </c>
      <c r="AC1326" t="str">
        <f t="shared" si="266"/>
        <v>EX</v>
      </c>
      <c r="AD1326" s="74">
        <f t="shared" si="267"/>
        <v>219441</v>
      </c>
      <c r="AE1326" s="74">
        <f t="shared" si="272"/>
        <v>219441</v>
      </c>
      <c r="AF1326">
        <v>1</v>
      </c>
      <c r="AG1326">
        <v>0</v>
      </c>
      <c r="AH1326" s="74">
        <v>0</v>
      </c>
      <c r="AJ1326" s="74">
        <f t="shared" si="268"/>
        <v>0</v>
      </c>
      <c r="AK1326" s="74">
        <f t="shared" si="262"/>
        <v>219441</v>
      </c>
      <c r="AL1326" t="str">
        <f t="shared" si="269"/>
        <v>N</v>
      </c>
      <c r="AN1326" t="s">
        <v>80</v>
      </c>
      <c r="AO1326" t="s">
        <v>79</v>
      </c>
      <c r="AP1326" t="str">
        <f t="shared" si="270"/>
        <v>92</v>
      </c>
      <c r="AQ1326" s="145" t="s">
        <v>1826</v>
      </c>
      <c r="AR1326" t="str">
        <f t="shared" si="271"/>
        <v>1-Adjusted Base Budget</v>
      </c>
      <c r="AS1326" s="145" t="s">
        <v>1827</v>
      </c>
      <c r="AT1326" t="s">
        <v>213</v>
      </c>
      <c r="AV1326" t="str">
        <f t="shared" si="265"/>
        <v>VPPF</v>
      </c>
      <c r="AW1326" t="str">
        <f t="shared" si="264"/>
        <v>VP AND CHIEF FINANCIAL OFFICER</v>
      </c>
    </row>
    <row r="1327" spans="1:49">
      <c r="A1327" s="59">
        <v>2018</v>
      </c>
      <c r="B1327" t="s">
        <v>137</v>
      </c>
      <c r="C1327" t="s">
        <v>80</v>
      </c>
      <c r="D1327" t="s">
        <v>904</v>
      </c>
      <c r="E1327" t="s">
        <v>905</v>
      </c>
      <c r="F1327" t="s">
        <v>228</v>
      </c>
      <c r="H1327" t="s">
        <v>906</v>
      </c>
      <c r="I1327" s="170" t="s">
        <v>78</v>
      </c>
      <c r="J1327" t="s">
        <v>79</v>
      </c>
      <c r="K1327" t="s">
        <v>214</v>
      </c>
      <c r="L1327" t="s">
        <v>574</v>
      </c>
      <c r="M1327" t="s">
        <v>575</v>
      </c>
      <c r="N1327" t="s">
        <v>576</v>
      </c>
      <c r="O1327" t="s">
        <v>263</v>
      </c>
      <c r="P1327" t="s">
        <v>379</v>
      </c>
      <c r="Q1327" t="s">
        <v>379</v>
      </c>
      <c r="R1327" t="s">
        <v>380</v>
      </c>
      <c r="S1327" t="s">
        <v>264</v>
      </c>
      <c r="T1327" t="s">
        <v>265</v>
      </c>
      <c r="U1327" s="61" t="s">
        <v>266</v>
      </c>
      <c r="V1327" t="s">
        <v>249</v>
      </c>
      <c r="W1327" t="s">
        <v>263</v>
      </c>
      <c r="X1327" s="59">
        <v>2090</v>
      </c>
      <c r="Y1327" s="59">
        <v>2090</v>
      </c>
      <c r="AA1327" s="146" t="str">
        <f t="shared" si="273"/>
        <v>EX</v>
      </c>
      <c r="AB1327" s="146">
        <f t="shared" si="263"/>
        <v>0</v>
      </c>
      <c r="AC1327" t="str">
        <f t="shared" si="266"/>
        <v>EX</v>
      </c>
      <c r="AD1327" s="74">
        <f t="shared" si="267"/>
        <v>2090</v>
      </c>
      <c r="AE1327" s="74">
        <f t="shared" si="272"/>
        <v>2090</v>
      </c>
      <c r="AF1327">
        <v>1</v>
      </c>
      <c r="AG1327">
        <v>0</v>
      </c>
      <c r="AH1327" s="74">
        <v>0</v>
      </c>
      <c r="AJ1327" s="74">
        <f t="shared" si="268"/>
        <v>0</v>
      </c>
      <c r="AK1327" s="74">
        <f t="shared" si="262"/>
        <v>2090</v>
      </c>
      <c r="AL1327" t="str">
        <f t="shared" si="269"/>
        <v>N</v>
      </c>
      <c r="AN1327" t="s">
        <v>80</v>
      </c>
      <c r="AO1327" t="s">
        <v>79</v>
      </c>
      <c r="AP1327" t="str">
        <f t="shared" si="270"/>
        <v>92</v>
      </c>
      <c r="AQ1327" s="145" t="s">
        <v>1826</v>
      </c>
      <c r="AR1327" t="str">
        <f t="shared" si="271"/>
        <v>1-Adjusted Base Budget</v>
      </c>
      <c r="AS1327" s="145" t="s">
        <v>1827</v>
      </c>
      <c r="AT1327" t="s">
        <v>213</v>
      </c>
      <c r="AV1327" t="str">
        <f t="shared" si="265"/>
        <v>VPPF</v>
      </c>
      <c r="AW1327" t="str">
        <f t="shared" si="264"/>
        <v>VP AND CHIEF FINANCIAL OFFICER</v>
      </c>
    </row>
    <row r="1328" spans="1:49">
      <c r="A1328" s="59">
        <v>2018</v>
      </c>
      <c r="B1328" t="s">
        <v>137</v>
      </c>
      <c r="C1328" t="s">
        <v>83</v>
      </c>
      <c r="D1328" t="s">
        <v>913</v>
      </c>
      <c r="E1328">
        <v>1911101</v>
      </c>
      <c r="F1328" t="s">
        <v>228</v>
      </c>
      <c r="H1328" t="s">
        <v>915</v>
      </c>
      <c r="I1328" s="170" t="s">
        <v>81</v>
      </c>
      <c r="J1328" t="s">
        <v>82</v>
      </c>
      <c r="K1328" t="s">
        <v>214</v>
      </c>
      <c r="L1328" t="s">
        <v>125</v>
      </c>
      <c r="M1328" t="s">
        <v>334</v>
      </c>
      <c r="N1328" t="s">
        <v>217</v>
      </c>
      <c r="O1328" t="s">
        <v>263</v>
      </c>
      <c r="P1328" t="s">
        <v>335</v>
      </c>
      <c r="Q1328" t="s">
        <v>336</v>
      </c>
      <c r="R1328" t="s">
        <v>337</v>
      </c>
      <c r="S1328" t="s">
        <v>338</v>
      </c>
      <c r="T1328" t="s">
        <v>339</v>
      </c>
      <c r="U1328" s="61" t="s">
        <v>340</v>
      </c>
      <c r="V1328" t="s">
        <v>25</v>
      </c>
      <c r="W1328" t="s">
        <v>263</v>
      </c>
      <c r="X1328" s="59">
        <v>293870</v>
      </c>
      <c r="Y1328" s="59">
        <v>293870</v>
      </c>
      <c r="AA1328" s="146" t="str">
        <f t="shared" si="273"/>
        <v>EX</v>
      </c>
      <c r="AB1328" s="146">
        <f t="shared" si="263"/>
        <v>0</v>
      </c>
      <c r="AC1328" t="str">
        <f t="shared" si="266"/>
        <v>EX</v>
      </c>
      <c r="AD1328" s="74">
        <f t="shared" si="267"/>
        <v>293870</v>
      </c>
      <c r="AE1328" s="74">
        <f t="shared" si="272"/>
        <v>293870</v>
      </c>
      <c r="AF1328">
        <v>1.3809</v>
      </c>
      <c r="AG1328">
        <v>8116</v>
      </c>
      <c r="AH1328" s="74">
        <v>-6288.8180000000248</v>
      </c>
      <c r="AJ1328" s="74">
        <f t="shared" si="268"/>
        <v>1827.1819999999752</v>
      </c>
      <c r="AK1328" s="74">
        <f t="shared" si="262"/>
        <v>295697.18199999997</v>
      </c>
      <c r="AL1328" t="str">
        <f t="shared" si="269"/>
        <v>Y</v>
      </c>
      <c r="AN1328" t="s">
        <v>83</v>
      </c>
      <c r="AO1328" t="s">
        <v>82</v>
      </c>
      <c r="AP1328" t="str">
        <f t="shared" si="270"/>
        <v>99</v>
      </c>
      <c r="AQ1328" s="145" t="s">
        <v>1826</v>
      </c>
      <c r="AR1328" t="str">
        <f t="shared" si="271"/>
        <v>2-Provision for Compensation Incr</v>
      </c>
      <c r="AS1328" s="145" t="s">
        <v>1827</v>
      </c>
      <c r="AT1328" t="s">
        <v>213</v>
      </c>
      <c r="AV1328" t="str">
        <f t="shared" si="265"/>
        <v>INTP</v>
      </c>
      <c r="AW1328" t="str">
        <f t="shared" si="264"/>
        <v>VP FOR INTERNATIONAL AFFAIRS</v>
      </c>
    </row>
    <row r="1329" spans="1:49">
      <c r="A1329" s="59">
        <v>2018</v>
      </c>
      <c r="B1329" t="s">
        <v>137</v>
      </c>
      <c r="C1329" t="s">
        <v>83</v>
      </c>
      <c r="D1329" t="s">
        <v>913</v>
      </c>
      <c r="E1329" t="s">
        <v>914</v>
      </c>
      <c r="F1329" t="s">
        <v>228</v>
      </c>
      <c r="H1329" t="s">
        <v>915</v>
      </c>
      <c r="I1329" s="170" t="s">
        <v>81</v>
      </c>
      <c r="J1329" t="s">
        <v>82</v>
      </c>
      <c r="K1329" t="s">
        <v>214</v>
      </c>
      <c r="L1329" t="s">
        <v>125</v>
      </c>
      <c r="M1329" t="s">
        <v>334</v>
      </c>
      <c r="N1329" t="s">
        <v>341</v>
      </c>
      <c r="O1329" t="s">
        <v>263</v>
      </c>
      <c r="P1329" t="s">
        <v>335</v>
      </c>
      <c r="Q1329" t="s">
        <v>336</v>
      </c>
      <c r="R1329" t="s">
        <v>337</v>
      </c>
      <c r="S1329" t="s">
        <v>338</v>
      </c>
      <c r="T1329" t="s">
        <v>339</v>
      </c>
      <c r="U1329" s="61" t="s">
        <v>340</v>
      </c>
      <c r="V1329" t="s">
        <v>25</v>
      </c>
      <c r="W1329" t="s">
        <v>263</v>
      </c>
      <c r="X1329" s="59">
        <v>49547</v>
      </c>
      <c r="Y1329" s="59">
        <v>49547</v>
      </c>
      <c r="AA1329" s="146" t="str">
        <f t="shared" si="273"/>
        <v>EX</v>
      </c>
      <c r="AB1329" s="146">
        <f t="shared" si="263"/>
        <v>0</v>
      </c>
      <c r="AC1329" t="str">
        <f t="shared" si="266"/>
        <v>EX</v>
      </c>
      <c r="AD1329" s="74">
        <f t="shared" si="267"/>
        <v>49547</v>
      </c>
      <c r="AE1329" s="74">
        <f t="shared" si="272"/>
        <v>49547</v>
      </c>
      <c r="AF1329">
        <v>1.3809</v>
      </c>
      <c r="AG1329">
        <v>1368</v>
      </c>
      <c r="AH1329" s="74">
        <v>-1060.3058000000042</v>
      </c>
      <c r="AJ1329" s="74">
        <f t="shared" si="268"/>
        <v>307.69419999999582</v>
      </c>
      <c r="AK1329" s="74">
        <f t="shared" si="262"/>
        <v>49854.694199999998</v>
      </c>
      <c r="AL1329" t="str">
        <f t="shared" si="269"/>
        <v>Y</v>
      </c>
      <c r="AN1329" t="s">
        <v>83</v>
      </c>
      <c r="AO1329" t="s">
        <v>82</v>
      </c>
      <c r="AP1329" t="str">
        <f t="shared" si="270"/>
        <v>99</v>
      </c>
      <c r="AQ1329" s="145" t="s">
        <v>1826</v>
      </c>
      <c r="AR1329" t="str">
        <f t="shared" si="271"/>
        <v>2-Provision for Compensation Incr</v>
      </c>
      <c r="AS1329" s="145" t="s">
        <v>1827</v>
      </c>
      <c r="AT1329" t="s">
        <v>213</v>
      </c>
      <c r="AV1329" t="str">
        <f t="shared" si="265"/>
        <v>INTP</v>
      </c>
      <c r="AW1329" t="str">
        <f t="shared" si="264"/>
        <v>VP FOR INTERNATIONAL AFFAIRS</v>
      </c>
    </row>
    <row r="1330" spans="1:49">
      <c r="A1330" s="59">
        <v>2018</v>
      </c>
      <c r="B1330" t="s">
        <v>137</v>
      </c>
      <c r="C1330" t="s">
        <v>83</v>
      </c>
      <c r="D1330" t="s">
        <v>913</v>
      </c>
      <c r="E1330" t="s">
        <v>914</v>
      </c>
      <c r="F1330" t="s">
        <v>228</v>
      </c>
      <c r="H1330" t="s">
        <v>915</v>
      </c>
      <c r="I1330" s="170" t="s">
        <v>81</v>
      </c>
      <c r="J1330" t="s">
        <v>82</v>
      </c>
      <c r="K1330" t="s">
        <v>214</v>
      </c>
      <c r="L1330" t="s">
        <v>126</v>
      </c>
      <c r="M1330" t="s">
        <v>345</v>
      </c>
      <c r="N1330" t="s">
        <v>217</v>
      </c>
      <c r="O1330" t="s">
        <v>263</v>
      </c>
      <c r="P1330" t="s">
        <v>346</v>
      </c>
      <c r="Q1330" t="s">
        <v>345</v>
      </c>
      <c r="R1330" t="s">
        <v>347</v>
      </c>
      <c r="S1330" t="s">
        <v>338</v>
      </c>
      <c r="T1330" t="s">
        <v>339</v>
      </c>
      <c r="U1330" s="61" t="s">
        <v>340</v>
      </c>
      <c r="V1330" t="s">
        <v>25</v>
      </c>
      <c r="W1330" t="s">
        <v>263</v>
      </c>
      <c r="X1330" s="59">
        <v>860561</v>
      </c>
      <c r="Y1330" s="59">
        <v>860561</v>
      </c>
      <c r="AA1330" s="146" t="str">
        <f t="shared" si="273"/>
        <v>EX</v>
      </c>
      <c r="AB1330" s="146">
        <f t="shared" si="263"/>
        <v>0</v>
      </c>
      <c r="AC1330" t="str">
        <f t="shared" si="266"/>
        <v>EX</v>
      </c>
      <c r="AD1330" s="74">
        <f t="shared" si="267"/>
        <v>860561</v>
      </c>
      <c r="AE1330" s="74">
        <f t="shared" si="272"/>
        <v>860561</v>
      </c>
      <c r="AF1330">
        <v>1.3809</v>
      </c>
      <c r="AG1330">
        <v>23767</v>
      </c>
      <c r="AH1330" s="74">
        <v>-18416.005400000075</v>
      </c>
      <c r="AJ1330" s="74">
        <f t="shared" si="268"/>
        <v>5350.9945999999254</v>
      </c>
      <c r="AK1330" s="74">
        <f t="shared" si="262"/>
        <v>865911.99459999998</v>
      </c>
      <c r="AL1330" t="str">
        <f t="shared" si="269"/>
        <v>Y</v>
      </c>
      <c r="AN1330" t="s">
        <v>83</v>
      </c>
      <c r="AO1330" t="s">
        <v>82</v>
      </c>
      <c r="AP1330" t="str">
        <f t="shared" si="270"/>
        <v>99</v>
      </c>
      <c r="AQ1330" s="145" t="s">
        <v>1826</v>
      </c>
      <c r="AR1330" t="str">
        <f t="shared" si="271"/>
        <v>2-Provision for Compensation Incr</v>
      </c>
      <c r="AS1330" s="145" t="s">
        <v>1827</v>
      </c>
      <c r="AT1330" t="s">
        <v>213</v>
      </c>
      <c r="AV1330" t="str">
        <f t="shared" si="265"/>
        <v>INTP</v>
      </c>
      <c r="AW1330" t="str">
        <f t="shared" si="264"/>
        <v>VP FOR INTERNATIONAL AFFAIRS</v>
      </c>
    </row>
    <row r="1331" spans="1:49">
      <c r="A1331" s="59">
        <v>2018</v>
      </c>
      <c r="B1331" t="s">
        <v>137</v>
      </c>
      <c r="C1331" t="s">
        <v>83</v>
      </c>
      <c r="D1331" t="s">
        <v>913</v>
      </c>
      <c r="E1331" t="s">
        <v>914</v>
      </c>
      <c r="F1331" t="s">
        <v>228</v>
      </c>
      <c r="H1331" t="s">
        <v>915</v>
      </c>
      <c r="I1331" s="170" t="s">
        <v>81</v>
      </c>
      <c r="J1331" t="s">
        <v>82</v>
      </c>
      <c r="K1331" t="s">
        <v>214</v>
      </c>
      <c r="L1331" t="s">
        <v>128</v>
      </c>
      <c r="M1331" t="s">
        <v>457</v>
      </c>
      <c r="N1331" t="s">
        <v>217</v>
      </c>
      <c r="O1331" t="s">
        <v>263</v>
      </c>
      <c r="P1331" t="s">
        <v>458</v>
      </c>
      <c r="Q1331" t="s">
        <v>459</v>
      </c>
      <c r="R1331" t="s">
        <v>460</v>
      </c>
      <c r="S1331" t="s">
        <v>338</v>
      </c>
      <c r="T1331" t="s">
        <v>339</v>
      </c>
      <c r="U1331" s="61" t="s">
        <v>340</v>
      </c>
      <c r="V1331" t="s">
        <v>25</v>
      </c>
      <c r="W1331" t="s">
        <v>263</v>
      </c>
      <c r="X1331" s="59">
        <v>82180</v>
      </c>
      <c r="Y1331" s="59">
        <v>82180</v>
      </c>
      <c r="AA1331" s="146" t="str">
        <f t="shared" si="273"/>
        <v>EX</v>
      </c>
      <c r="AB1331" s="146">
        <f t="shared" si="263"/>
        <v>0</v>
      </c>
      <c r="AC1331" t="str">
        <f t="shared" si="266"/>
        <v>EX</v>
      </c>
      <c r="AD1331" s="74">
        <f t="shared" si="267"/>
        <v>82180</v>
      </c>
      <c r="AE1331" s="74">
        <f t="shared" si="272"/>
        <v>82180</v>
      </c>
      <c r="AF1331">
        <v>1.3859999999999999</v>
      </c>
      <c r="AG1331">
        <v>2278</v>
      </c>
      <c r="AH1331" s="74">
        <v>-320.5020000000012</v>
      </c>
      <c r="AJ1331" s="74">
        <f t="shared" si="268"/>
        <v>1957.4979999999987</v>
      </c>
      <c r="AK1331" s="74">
        <f t="shared" ref="AK1331:AK1394" si="274">AE1331 +AJ1331</f>
        <v>84137.497999999992</v>
      </c>
      <c r="AL1331" t="str">
        <f t="shared" si="269"/>
        <v>Y</v>
      </c>
      <c r="AN1331" t="s">
        <v>83</v>
      </c>
      <c r="AO1331" t="s">
        <v>82</v>
      </c>
      <c r="AP1331" t="str">
        <f t="shared" si="270"/>
        <v>99</v>
      </c>
      <c r="AQ1331" s="145" t="s">
        <v>1826</v>
      </c>
      <c r="AR1331" t="str">
        <f t="shared" si="271"/>
        <v>2-Provision for Compensation Incr</v>
      </c>
      <c r="AS1331" s="145" t="s">
        <v>1827</v>
      </c>
      <c r="AT1331" t="s">
        <v>213</v>
      </c>
      <c r="AV1331" t="str">
        <f t="shared" si="265"/>
        <v>INTP</v>
      </c>
      <c r="AW1331" t="str">
        <f t="shared" si="264"/>
        <v>VP FOR INTERNATIONAL AFFAIRS</v>
      </c>
    </row>
    <row r="1332" spans="1:49">
      <c r="A1332" s="59">
        <v>2018</v>
      </c>
      <c r="B1332" t="s">
        <v>137</v>
      </c>
      <c r="C1332" t="s">
        <v>83</v>
      </c>
      <c r="D1332" t="s">
        <v>913</v>
      </c>
      <c r="E1332" t="s">
        <v>914</v>
      </c>
      <c r="F1332" t="s">
        <v>228</v>
      </c>
      <c r="H1332" t="s">
        <v>915</v>
      </c>
      <c r="I1332" s="170" t="s">
        <v>81</v>
      </c>
      <c r="J1332" t="s">
        <v>82</v>
      </c>
      <c r="K1332" t="s">
        <v>214</v>
      </c>
      <c r="L1332" t="s">
        <v>463</v>
      </c>
      <c r="M1332" t="s">
        <v>464</v>
      </c>
      <c r="N1332" t="s">
        <v>217</v>
      </c>
      <c r="O1332" t="s">
        <v>263</v>
      </c>
      <c r="P1332" t="s">
        <v>465</v>
      </c>
      <c r="Q1332" t="s">
        <v>466</v>
      </c>
      <c r="R1332" t="s">
        <v>467</v>
      </c>
      <c r="S1332" t="s">
        <v>338</v>
      </c>
      <c r="T1332" t="s">
        <v>339</v>
      </c>
      <c r="U1332" s="61" t="s">
        <v>340</v>
      </c>
      <c r="V1332" t="s">
        <v>25</v>
      </c>
      <c r="W1332" t="s">
        <v>263</v>
      </c>
      <c r="X1332" s="59">
        <v>1800</v>
      </c>
      <c r="Y1332" s="59">
        <v>1800</v>
      </c>
      <c r="AA1332" s="146" t="str">
        <f t="shared" si="273"/>
        <v>EX</v>
      </c>
      <c r="AB1332" s="146">
        <f t="shared" si="263"/>
        <v>0</v>
      </c>
      <c r="AC1332" t="str">
        <f t="shared" si="266"/>
        <v>EX</v>
      </c>
      <c r="AD1332" s="74">
        <f t="shared" si="267"/>
        <v>1800</v>
      </c>
      <c r="AE1332" s="74">
        <f t="shared" si="272"/>
        <v>1800</v>
      </c>
      <c r="AF1332">
        <v>1</v>
      </c>
      <c r="AG1332">
        <v>0</v>
      </c>
      <c r="AH1332" s="74">
        <v>0</v>
      </c>
      <c r="AJ1332" s="74">
        <f t="shared" si="268"/>
        <v>0</v>
      </c>
      <c r="AK1332" s="74">
        <f t="shared" si="274"/>
        <v>1800</v>
      </c>
      <c r="AL1332" t="str">
        <f t="shared" si="269"/>
        <v>N</v>
      </c>
      <c r="AN1332" t="s">
        <v>83</v>
      </c>
      <c r="AO1332" t="s">
        <v>82</v>
      </c>
      <c r="AP1332" t="str">
        <f t="shared" si="270"/>
        <v>93</v>
      </c>
      <c r="AQ1332" s="145" t="s">
        <v>1826</v>
      </c>
      <c r="AR1332" t="str">
        <f t="shared" si="271"/>
        <v>1-Adjusted Base Budget</v>
      </c>
      <c r="AS1332" s="145" t="s">
        <v>1827</v>
      </c>
      <c r="AT1332" t="s">
        <v>213</v>
      </c>
      <c r="AV1332" t="str">
        <f t="shared" si="265"/>
        <v>INTP</v>
      </c>
      <c r="AW1332" t="str">
        <f t="shared" si="264"/>
        <v>VP FOR INTERNATIONAL AFFAIRS</v>
      </c>
    </row>
    <row r="1333" spans="1:49">
      <c r="A1333" s="59">
        <v>2018</v>
      </c>
      <c r="B1333" t="s">
        <v>137</v>
      </c>
      <c r="C1333" t="s">
        <v>83</v>
      </c>
      <c r="D1333" t="s">
        <v>913</v>
      </c>
      <c r="E1333" t="s">
        <v>914</v>
      </c>
      <c r="F1333" t="s">
        <v>228</v>
      </c>
      <c r="H1333" t="s">
        <v>915</v>
      </c>
      <c r="I1333" s="170" t="s">
        <v>81</v>
      </c>
      <c r="J1333" t="s">
        <v>82</v>
      </c>
      <c r="K1333" t="s">
        <v>214</v>
      </c>
      <c r="L1333" t="s">
        <v>472</v>
      </c>
      <c r="M1333" t="s">
        <v>473</v>
      </c>
      <c r="N1333" t="s">
        <v>217</v>
      </c>
      <c r="O1333" t="s">
        <v>263</v>
      </c>
      <c r="P1333" t="s">
        <v>465</v>
      </c>
      <c r="Q1333" t="s">
        <v>466</v>
      </c>
      <c r="R1333" t="s">
        <v>467</v>
      </c>
      <c r="S1333" t="s">
        <v>338</v>
      </c>
      <c r="T1333" t="s">
        <v>339</v>
      </c>
      <c r="U1333" s="61" t="s">
        <v>340</v>
      </c>
      <c r="V1333" t="s">
        <v>25</v>
      </c>
      <c r="W1333" t="s">
        <v>263</v>
      </c>
      <c r="X1333" s="59">
        <v>500</v>
      </c>
      <c r="Y1333" s="59">
        <v>500</v>
      </c>
      <c r="AA1333" s="146" t="str">
        <f t="shared" si="273"/>
        <v>EX</v>
      </c>
      <c r="AB1333" s="146">
        <f t="shared" ref="AB1333:AB1396" si="275">IF(O1333 =AA1333,Z1333,"10cr")</f>
        <v>0</v>
      </c>
      <c r="AC1333" t="str">
        <f t="shared" si="266"/>
        <v>EX</v>
      </c>
      <c r="AD1333" s="74">
        <f t="shared" si="267"/>
        <v>500</v>
      </c>
      <c r="AE1333" s="74">
        <f t="shared" si="272"/>
        <v>500</v>
      </c>
      <c r="AF1333">
        <v>1</v>
      </c>
      <c r="AG1333">
        <v>0</v>
      </c>
      <c r="AH1333" s="74">
        <v>0</v>
      </c>
      <c r="AJ1333" s="74">
        <f t="shared" si="268"/>
        <v>0</v>
      </c>
      <c r="AK1333" s="74">
        <f t="shared" si="274"/>
        <v>500</v>
      </c>
      <c r="AL1333" t="str">
        <f t="shared" si="269"/>
        <v>N</v>
      </c>
      <c r="AN1333" t="s">
        <v>83</v>
      </c>
      <c r="AO1333" t="s">
        <v>82</v>
      </c>
      <c r="AP1333" t="str">
        <f t="shared" si="270"/>
        <v>93</v>
      </c>
      <c r="AQ1333" s="145" t="s">
        <v>1826</v>
      </c>
      <c r="AR1333" t="str">
        <f t="shared" si="271"/>
        <v>1-Adjusted Base Budget</v>
      </c>
      <c r="AS1333" s="145" t="s">
        <v>1827</v>
      </c>
      <c r="AT1333" t="s">
        <v>213</v>
      </c>
      <c r="AV1333" t="str">
        <f t="shared" si="265"/>
        <v>INTP</v>
      </c>
      <c r="AW1333" t="str">
        <f t="shared" si="264"/>
        <v>VP FOR INTERNATIONAL AFFAIRS</v>
      </c>
    </row>
    <row r="1334" spans="1:49">
      <c r="A1334" s="59">
        <v>2018</v>
      </c>
      <c r="B1334" t="s">
        <v>137</v>
      </c>
      <c r="C1334" t="s">
        <v>83</v>
      </c>
      <c r="D1334" t="s">
        <v>913</v>
      </c>
      <c r="E1334" t="s">
        <v>914</v>
      </c>
      <c r="F1334" t="s">
        <v>228</v>
      </c>
      <c r="H1334" t="s">
        <v>915</v>
      </c>
      <c r="I1334" s="170" t="s">
        <v>81</v>
      </c>
      <c r="J1334" t="s">
        <v>82</v>
      </c>
      <c r="K1334" t="s">
        <v>214</v>
      </c>
      <c r="L1334" t="s">
        <v>476</v>
      </c>
      <c r="M1334" t="s">
        <v>477</v>
      </c>
      <c r="N1334" t="s">
        <v>217</v>
      </c>
      <c r="O1334" t="s">
        <v>263</v>
      </c>
      <c r="P1334" t="s">
        <v>465</v>
      </c>
      <c r="Q1334" t="s">
        <v>466</v>
      </c>
      <c r="R1334" t="s">
        <v>467</v>
      </c>
      <c r="S1334" t="s">
        <v>338</v>
      </c>
      <c r="T1334" t="s">
        <v>339</v>
      </c>
      <c r="U1334" s="61" t="s">
        <v>340</v>
      </c>
      <c r="V1334" t="s">
        <v>25</v>
      </c>
      <c r="W1334" t="s">
        <v>263</v>
      </c>
      <c r="X1334" s="59">
        <v>2500</v>
      </c>
      <c r="Y1334" s="59">
        <v>2500</v>
      </c>
      <c r="AA1334" s="146" t="str">
        <f t="shared" si="273"/>
        <v>EX</v>
      </c>
      <c r="AB1334" s="146">
        <f t="shared" si="275"/>
        <v>0</v>
      </c>
      <c r="AC1334" t="str">
        <f t="shared" si="266"/>
        <v>EX</v>
      </c>
      <c r="AD1334" s="74">
        <f t="shared" si="267"/>
        <v>2500</v>
      </c>
      <c r="AE1334" s="74">
        <f t="shared" si="272"/>
        <v>2500</v>
      </c>
      <c r="AF1334">
        <v>1</v>
      </c>
      <c r="AG1334">
        <v>0</v>
      </c>
      <c r="AH1334" s="74">
        <v>0</v>
      </c>
      <c r="AJ1334" s="74">
        <f t="shared" si="268"/>
        <v>0</v>
      </c>
      <c r="AK1334" s="74">
        <f t="shared" si="274"/>
        <v>2500</v>
      </c>
      <c r="AL1334" t="str">
        <f t="shared" si="269"/>
        <v>N</v>
      </c>
      <c r="AN1334" t="s">
        <v>83</v>
      </c>
      <c r="AO1334" t="s">
        <v>82</v>
      </c>
      <c r="AP1334" t="str">
        <f t="shared" si="270"/>
        <v>93</v>
      </c>
      <c r="AQ1334" s="145" t="s">
        <v>1826</v>
      </c>
      <c r="AR1334" t="str">
        <f t="shared" si="271"/>
        <v>1-Adjusted Base Budget</v>
      </c>
      <c r="AS1334" s="145" t="s">
        <v>1827</v>
      </c>
      <c r="AT1334" t="s">
        <v>213</v>
      </c>
      <c r="AV1334" t="str">
        <f t="shared" si="265"/>
        <v>INTP</v>
      </c>
      <c r="AW1334" t="str">
        <f t="shared" si="264"/>
        <v>VP FOR INTERNATIONAL AFFAIRS</v>
      </c>
    </row>
    <row r="1335" spans="1:49">
      <c r="A1335" s="59">
        <v>2018</v>
      </c>
      <c r="B1335" t="s">
        <v>137</v>
      </c>
      <c r="C1335" t="s">
        <v>83</v>
      </c>
      <c r="D1335" t="s">
        <v>913</v>
      </c>
      <c r="E1335" t="s">
        <v>914</v>
      </c>
      <c r="F1335" t="s">
        <v>228</v>
      </c>
      <c r="H1335" t="s">
        <v>915</v>
      </c>
      <c r="I1335" s="170" t="s">
        <v>81</v>
      </c>
      <c r="J1335" t="s">
        <v>82</v>
      </c>
      <c r="K1335" t="s">
        <v>214</v>
      </c>
      <c r="L1335" t="s">
        <v>360</v>
      </c>
      <c r="M1335" t="s">
        <v>361</v>
      </c>
      <c r="N1335" t="s">
        <v>217</v>
      </c>
      <c r="O1335" t="s">
        <v>263</v>
      </c>
      <c r="P1335" t="s">
        <v>362</v>
      </c>
      <c r="Q1335" t="s">
        <v>363</v>
      </c>
      <c r="R1335" t="s">
        <v>364</v>
      </c>
      <c r="S1335" t="s">
        <v>264</v>
      </c>
      <c r="T1335" t="s">
        <v>265</v>
      </c>
      <c r="U1335" s="61" t="s">
        <v>266</v>
      </c>
      <c r="V1335" t="s">
        <v>25</v>
      </c>
      <c r="W1335" t="s">
        <v>263</v>
      </c>
      <c r="X1335" s="59">
        <v>25000</v>
      </c>
      <c r="Y1335" s="59">
        <v>25000</v>
      </c>
      <c r="AA1335" s="146" t="str">
        <f t="shared" si="273"/>
        <v>EX</v>
      </c>
      <c r="AB1335" s="146">
        <f t="shared" si="275"/>
        <v>0</v>
      </c>
      <c r="AC1335" t="str">
        <f t="shared" si="266"/>
        <v>EX</v>
      </c>
      <c r="AD1335" s="74">
        <f t="shared" si="267"/>
        <v>25000</v>
      </c>
      <c r="AE1335" s="74">
        <f t="shared" si="272"/>
        <v>25000</v>
      </c>
      <c r="AF1335">
        <v>1</v>
      </c>
      <c r="AG1335">
        <v>0</v>
      </c>
      <c r="AH1335" s="74">
        <v>0</v>
      </c>
      <c r="AJ1335" s="74">
        <f t="shared" si="268"/>
        <v>0</v>
      </c>
      <c r="AK1335" s="74">
        <f t="shared" si="274"/>
        <v>25000</v>
      </c>
      <c r="AL1335" t="str">
        <f t="shared" si="269"/>
        <v>N</v>
      </c>
      <c r="AN1335" t="s">
        <v>83</v>
      </c>
      <c r="AO1335" t="s">
        <v>82</v>
      </c>
      <c r="AP1335" t="str">
        <f t="shared" si="270"/>
        <v>93</v>
      </c>
      <c r="AQ1335" s="145" t="s">
        <v>1826</v>
      </c>
      <c r="AR1335" t="str">
        <f t="shared" si="271"/>
        <v>1-Adjusted Base Budget</v>
      </c>
      <c r="AS1335" s="145" t="s">
        <v>1827</v>
      </c>
      <c r="AT1335" t="s">
        <v>213</v>
      </c>
      <c r="AV1335" t="str">
        <f t="shared" si="265"/>
        <v>INTP</v>
      </c>
      <c r="AW1335" t="str">
        <f t="shared" si="264"/>
        <v>VP FOR INTERNATIONAL AFFAIRS</v>
      </c>
    </row>
    <row r="1336" spans="1:49">
      <c r="A1336" s="59">
        <v>2018</v>
      </c>
      <c r="B1336" t="s">
        <v>137</v>
      </c>
      <c r="C1336" t="s">
        <v>83</v>
      </c>
      <c r="D1336" t="s">
        <v>913</v>
      </c>
      <c r="E1336" t="s">
        <v>914</v>
      </c>
      <c r="F1336" t="s">
        <v>228</v>
      </c>
      <c r="H1336" t="s">
        <v>915</v>
      </c>
      <c r="I1336" s="170" t="s">
        <v>81</v>
      </c>
      <c r="J1336" t="s">
        <v>82</v>
      </c>
      <c r="K1336" t="s">
        <v>214</v>
      </c>
      <c r="L1336" t="s">
        <v>484</v>
      </c>
      <c r="M1336" t="s">
        <v>485</v>
      </c>
      <c r="N1336" t="s">
        <v>217</v>
      </c>
      <c r="O1336" t="s">
        <v>263</v>
      </c>
      <c r="P1336" t="s">
        <v>362</v>
      </c>
      <c r="Q1336" t="s">
        <v>363</v>
      </c>
      <c r="R1336" t="s">
        <v>364</v>
      </c>
      <c r="S1336" t="s">
        <v>264</v>
      </c>
      <c r="T1336" t="s">
        <v>265</v>
      </c>
      <c r="U1336" s="61" t="s">
        <v>266</v>
      </c>
      <c r="V1336" t="s">
        <v>25</v>
      </c>
      <c r="W1336" t="s">
        <v>263</v>
      </c>
      <c r="X1336" s="59">
        <v>600</v>
      </c>
      <c r="Y1336" s="59">
        <v>600</v>
      </c>
      <c r="AA1336" s="146" t="str">
        <f t="shared" si="273"/>
        <v>EX</v>
      </c>
      <c r="AB1336" s="146">
        <f t="shared" si="275"/>
        <v>0</v>
      </c>
      <c r="AC1336" t="str">
        <f t="shared" si="266"/>
        <v>EX</v>
      </c>
      <c r="AD1336" s="74">
        <f t="shared" si="267"/>
        <v>600</v>
      </c>
      <c r="AE1336" s="74">
        <f t="shared" si="272"/>
        <v>600</v>
      </c>
      <c r="AF1336">
        <v>1</v>
      </c>
      <c r="AG1336">
        <v>0</v>
      </c>
      <c r="AH1336" s="74">
        <v>0</v>
      </c>
      <c r="AJ1336" s="74">
        <f t="shared" si="268"/>
        <v>0</v>
      </c>
      <c r="AK1336" s="74">
        <f t="shared" si="274"/>
        <v>600</v>
      </c>
      <c r="AL1336" t="str">
        <f t="shared" si="269"/>
        <v>N</v>
      </c>
      <c r="AN1336" t="s">
        <v>83</v>
      </c>
      <c r="AO1336" t="s">
        <v>82</v>
      </c>
      <c r="AP1336" t="str">
        <f t="shared" si="270"/>
        <v>93</v>
      </c>
      <c r="AQ1336" s="145" t="s">
        <v>1826</v>
      </c>
      <c r="AR1336" t="str">
        <f t="shared" si="271"/>
        <v>1-Adjusted Base Budget</v>
      </c>
      <c r="AS1336" s="145" t="s">
        <v>1827</v>
      </c>
      <c r="AT1336" t="s">
        <v>213</v>
      </c>
      <c r="AV1336" t="str">
        <f t="shared" si="265"/>
        <v>INTP</v>
      </c>
      <c r="AW1336" t="str">
        <f t="shared" si="264"/>
        <v>VP FOR INTERNATIONAL AFFAIRS</v>
      </c>
    </row>
    <row r="1337" spans="1:49">
      <c r="A1337" s="59">
        <v>2018</v>
      </c>
      <c r="B1337" t="s">
        <v>137</v>
      </c>
      <c r="C1337" t="s">
        <v>83</v>
      </c>
      <c r="D1337" t="s">
        <v>913</v>
      </c>
      <c r="E1337" t="s">
        <v>914</v>
      </c>
      <c r="F1337" t="s">
        <v>228</v>
      </c>
      <c r="H1337" t="s">
        <v>915</v>
      </c>
      <c r="I1337" s="170" t="s">
        <v>81</v>
      </c>
      <c r="J1337" t="s">
        <v>82</v>
      </c>
      <c r="K1337" t="s">
        <v>214</v>
      </c>
      <c r="L1337" t="s">
        <v>486</v>
      </c>
      <c r="M1337" t="s">
        <v>487</v>
      </c>
      <c r="N1337" t="s">
        <v>217</v>
      </c>
      <c r="O1337" t="s">
        <v>263</v>
      </c>
      <c r="P1337" t="s">
        <v>488</v>
      </c>
      <c r="Q1337" t="s">
        <v>489</v>
      </c>
      <c r="R1337" t="s">
        <v>490</v>
      </c>
      <c r="S1337" t="s">
        <v>264</v>
      </c>
      <c r="T1337" t="s">
        <v>265</v>
      </c>
      <c r="U1337" s="61" t="s">
        <v>266</v>
      </c>
      <c r="V1337" t="s">
        <v>25</v>
      </c>
      <c r="W1337" t="s">
        <v>263</v>
      </c>
      <c r="X1337" s="59">
        <v>350</v>
      </c>
      <c r="Y1337" s="59">
        <v>350</v>
      </c>
      <c r="AA1337" s="146" t="str">
        <f t="shared" si="273"/>
        <v>EX</v>
      </c>
      <c r="AB1337" s="146">
        <f t="shared" si="275"/>
        <v>0</v>
      </c>
      <c r="AC1337" t="str">
        <f t="shared" si="266"/>
        <v>EX</v>
      </c>
      <c r="AD1337" s="74">
        <f t="shared" si="267"/>
        <v>350</v>
      </c>
      <c r="AE1337" s="74">
        <f t="shared" si="272"/>
        <v>350</v>
      </c>
      <c r="AF1337">
        <v>1</v>
      </c>
      <c r="AG1337">
        <v>0</v>
      </c>
      <c r="AH1337" s="74">
        <v>0</v>
      </c>
      <c r="AJ1337" s="74">
        <f t="shared" si="268"/>
        <v>0</v>
      </c>
      <c r="AK1337" s="74">
        <f t="shared" si="274"/>
        <v>350</v>
      </c>
      <c r="AL1337" t="str">
        <f t="shared" si="269"/>
        <v>N</v>
      </c>
      <c r="AN1337" t="s">
        <v>83</v>
      </c>
      <c r="AO1337" t="s">
        <v>82</v>
      </c>
      <c r="AP1337" t="str">
        <f t="shared" si="270"/>
        <v>93</v>
      </c>
      <c r="AQ1337" s="145" t="s">
        <v>1826</v>
      </c>
      <c r="AR1337" t="str">
        <f t="shared" si="271"/>
        <v>1-Adjusted Base Budget</v>
      </c>
      <c r="AS1337" s="145" t="s">
        <v>1827</v>
      </c>
      <c r="AT1337" t="s">
        <v>213</v>
      </c>
      <c r="AV1337" t="str">
        <f t="shared" si="265"/>
        <v>INTP</v>
      </c>
      <c r="AW1337" t="str">
        <f t="shared" si="264"/>
        <v>VP FOR INTERNATIONAL AFFAIRS</v>
      </c>
    </row>
    <row r="1338" spans="1:49">
      <c r="A1338" s="59">
        <v>2018</v>
      </c>
      <c r="B1338" t="s">
        <v>137</v>
      </c>
      <c r="C1338" t="s">
        <v>83</v>
      </c>
      <c r="D1338" t="s">
        <v>913</v>
      </c>
      <c r="E1338" t="s">
        <v>914</v>
      </c>
      <c r="F1338" t="s">
        <v>228</v>
      </c>
      <c r="H1338" t="s">
        <v>915</v>
      </c>
      <c r="I1338" s="170" t="s">
        <v>81</v>
      </c>
      <c r="J1338" t="s">
        <v>82</v>
      </c>
      <c r="K1338" t="s">
        <v>214</v>
      </c>
      <c r="L1338" t="s">
        <v>495</v>
      </c>
      <c r="M1338" t="s">
        <v>496</v>
      </c>
      <c r="N1338" t="s">
        <v>217</v>
      </c>
      <c r="O1338" t="s">
        <v>263</v>
      </c>
      <c r="P1338" t="s">
        <v>488</v>
      </c>
      <c r="Q1338" t="s">
        <v>489</v>
      </c>
      <c r="R1338" t="s">
        <v>490</v>
      </c>
      <c r="S1338" t="s">
        <v>264</v>
      </c>
      <c r="T1338" t="s">
        <v>265</v>
      </c>
      <c r="U1338" s="61" t="s">
        <v>266</v>
      </c>
      <c r="V1338" t="s">
        <v>25</v>
      </c>
      <c r="W1338" t="s">
        <v>263</v>
      </c>
      <c r="X1338" s="59">
        <v>75</v>
      </c>
      <c r="Y1338" s="59">
        <v>75</v>
      </c>
      <c r="AA1338" s="146" t="str">
        <f t="shared" si="273"/>
        <v>EX</v>
      </c>
      <c r="AB1338" s="146">
        <f t="shared" si="275"/>
        <v>0</v>
      </c>
      <c r="AC1338" t="str">
        <f t="shared" si="266"/>
        <v>EX</v>
      </c>
      <c r="AD1338" s="74">
        <f t="shared" si="267"/>
        <v>75</v>
      </c>
      <c r="AE1338" s="74">
        <f t="shared" si="272"/>
        <v>75</v>
      </c>
      <c r="AF1338">
        <v>1</v>
      </c>
      <c r="AG1338">
        <v>0</v>
      </c>
      <c r="AH1338" s="74">
        <v>0</v>
      </c>
      <c r="AJ1338" s="74">
        <f t="shared" si="268"/>
        <v>0</v>
      </c>
      <c r="AK1338" s="74">
        <f t="shared" si="274"/>
        <v>75</v>
      </c>
      <c r="AL1338" t="str">
        <f t="shared" si="269"/>
        <v>N</v>
      </c>
      <c r="AN1338" t="s">
        <v>83</v>
      </c>
      <c r="AO1338" t="s">
        <v>82</v>
      </c>
      <c r="AP1338" t="str">
        <f t="shared" si="270"/>
        <v>93</v>
      </c>
      <c r="AQ1338" s="145" t="s">
        <v>1826</v>
      </c>
      <c r="AR1338" t="str">
        <f t="shared" si="271"/>
        <v>1-Adjusted Base Budget</v>
      </c>
      <c r="AS1338" s="145" t="s">
        <v>1827</v>
      </c>
      <c r="AT1338" t="s">
        <v>213</v>
      </c>
      <c r="AV1338" t="str">
        <f t="shared" si="265"/>
        <v>INTP</v>
      </c>
      <c r="AW1338" t="str">
        <f t="shared" si="264"/>
        <v>VP FOR INTERNATIONAL AFFAIRS</v>
      </c>
    </row>
    <row r="1339" spans="1:49">
      <c r="A1339" s="59">
        <v>2018</v>
      </c>
      <c r="B1339" t="s">
        <v>137</v>
      </c>
      <c r="C1339" t="s">
        <v>83</v>
      </c>
      <c r="D1339" t="s">
        <v>913</v>
      </c>
      <c r="E1339" t="s">
        <v>914</v>
      </c>
      <c r="F1339" t="s">
        <v>228</v>
      </c>
      <c r="H1339" t="s">
        <v>915</v>
      </c>
      <c r="I1339" s="170" t="s">
        <v>81</v>
      </c>
      <c r="J1339" t="s">
        <v>82</v>
      </c>
      <c r="K1339" t="s">
        <v>214</v>
      </c>
      <c r="L1339" t="s">
        <v>365</v>
      </c>
      <c r="M1339" t="s">
        <v>366</v>
      </c>
      <c r="N1339" t="s">
        <v>217</v>
      </c>
      <c r="O1339" t="s">
        <v>263</v>
      </c>
      <c r="P1339" t="s">
        <v>367</v>
      </c>
      <c r="Q1339" t="s">
        <v>368</v>
      </c>
      <c r="R1339" t="s">
        <v>369</v>
      </c>
      <c r="S1339" t="s">
        <v>370</v>
      </c>
      <c r="T1339" t="s">
        <v>368</v>
      </c>
      <c r="U1339" s="61" t="s">
        <v>371</v>
      </c>
      <c r="V1339" t="s">
        <v>25</v>
      </c>
      <c r="W1339" t="s">
        <v>263</v>
      </c>
      <c r="X1339" s="59">
        <v>500</v>
      </c>
      <c r="Y1339" s="59">
        <v>500</v>
      </c>
      <c r="AA1339" s="146" t="str">
        <f t="shared" si="273"/>
        <v>EX</v>
      </c>
      <c r="AB1339" s="146">
        <f t="shared" si="275"/>
        <v>0</v>
      </c>
      <c r="AC1339" t="str">
        <f t="shared" si="266"/>
        <v>EX</v>
      </c>
      <c r="AD1339" s="74">
        <f t="shared" si="267"/>
        <v>500</v>
      </c>
      <c r="AE1339" s="74">
        <f t="shared" si="272"/>
        <v>500</v>
      </c>
      <c r="AF1339">
        <v>1</v>
      </c>
      <c r="AG1339">
        <v>0</v>
      </c>
      <c r="AH1339" s="74">
        <v>0</v>
      </c>
      <c r="AJ1339" s="74">
        <f t="shared" si="268"/>
        <v>0</v>
      </c>
      <c r="AK1339" s="74">
        <f t="shared" si="274"/>
        <v>500</v>
      </c>
      <c r="AL1339" t="str">
        <f t="shared" si="269"/>
        <v>N</v>
      </c>
      <c r="AN1339" t="s">
        <v>83</v>
      </c>
      <c r="AO1339" t="s">
        <v>82</v>
      </c>
      <c r="AP1339" t="str">
        <f t="shared" si="270"/>
        <v>93</v>
      </c>
      <c r="AQ1339" s="145" t="s">
        <v>1826</v>
      </c>
      <c r="AR1339" t="str">
        <f t="shared" si="271"/>
        <v>1-Adjusted Base Budget</v>
      </c>
      <c r="AS1339" s="145" t="s">
        <v>1827</v>
      </c>
      <c r="AT1339" t="s">
        <v>213</v>
      </c>
      <c r="AV1339" t="str">
        <f t="shared" si="265"/>
        <v>INTP</v>
      </c>
      <c r="AW1339" t="str">
        <f t="shared" si="264"/>
        <v>VP FOR INTERNATIONAL AFFAIRS</v>
      </c>
    </row>
    <row r="1340" spans="1:49">
      <c r="A1340" s="59">
        <v>2018</v>
      </c>
      <c r="B1340" t="s">
        <v>137</v>
      </c>
      <c r="C1340" t="s">
        <v>83</v>
      </c>
      <c r="D1340" t="s">
        <v>913</v>
      </c>
      <c r="E1340" t="s">
        <v>919</v>
      </c>
      <c r="F1340" t="s">
        <v>228</v>
      </c>
      <c r="H1340" t="s">
        <v>920</v>
      </c>
      <c r="I1340" s="170" t="s">
        <v>81</v>
      </c>
      <c r="J1340" t="s">
        <v>82</v>
      </c>
      <c r="K1340" t="s">
        <v>214</v>
      </c>
      <c r="L1340" t="s">
        <v>365</v>
      </c>
      <c r="M1340" t="s">
        <v>366</v>
      </c>
      <c r="N1340" t="s">
        <v>217</v>
      </c>
      <c r="O1340" t="s">
        <v>263</v>
      </c>
      <c r="P1340" t="s">
        <v>367</v>
      </c>
      <c r="Q1340" t="s">
        <v>368</v>
      </c>
      <c r="R1340" t="s">
        <v>369</v>
      </c>
      <c r="S1340" t="s">
        <v>370</v>
      </c>
      <c r="T1340" t="s">
        <v>368</v>
      </c>
      <c r="U1340" s="61" t="s">
        <v>371</v>
      </c>
      <c r="V1340" t="s">
        <v>25</v>
      </c>
      <c r="W1340" t="s">
        <v>263</v>
      </c>
      <c r="X1340" s="59">
        <v>1000</v>
      </c>
      <c r="Y1340" s="59">
        <v>1000</v>
      </c>
      <c r="AA1340" s="146" t="str">
        <f t="shared" si="273"/>
        <v>EX</v>
      </c>
      <c r="AB1340" s="146">
        <f t="shared" si="275"/>
        <v>0</v>
      </c>
      <c r="AC1340" t="str">
        <f t="shared" si="266"/>
        <v>EX</v>
      </c>
      <c r="AD1340" s="74">
        <f t="shared" si="267"/>
        <v>1000</v>
      </c>
      <c r="AE1340" s="74">
        <f t="shared" si="272"/>
        <v>1000</v>
      </c>
      <c r="AF1340">
        <v>1</v>
      </c>
      <c r="AG1340">
        <v>0</v>
      </c>
      <c r="AH1340" s="74">
        <v>0</v>
      </c>
      <c r="AJ1340" s="74">
        <f t="shared" si="268"/>
        <v>0</v>
      </c>
      <c r="AK1340" s="74">
        <f t="shared" si="274"/>
        <v>1000</v>
      </c>
      <c r="AL1340" t="str">
        <f t="shared" si="269"/>
        <v>N</v>
      </c>
      <c r="AN1340" t="s">
        <v>83</v>
      </c>
      <c r="AO1340" t="s">
        <v>82</v>
      </c>
      <c r="AP1340" t="str">
        <f t="shared" si="270"/>
        <v>93</v>
      </c>
      <c r="AQ1340" s="145" t="s">
        <v>1826</v>
      </c>
      <c r="AR1340" t="str">
        <f t="shared" si="271"/>
        <v>1-Adjusted Base Budget</v>
      </c>
      <c r="AS1340" s="145" t="s">
        <v>1827</v>
      </c>
      <c r="AT1340" t="s">
        <v>213</v>
      </c>
      <c r="AV1340" t="str">
        <f t="shared" si="265"/>
        <v>INTP</v>
      </c>
      <c r="AW1340" t="str">
        <f t="shared" si="264"/>
        <v>VP FOR INTERNATIONAL AFFAIRS</v>
      </c>
    </row>
    <row r="1341" spans="1:49">
      <c r="A1341" s="59">
        <v>2018</v>
      </c>
      <c r="B1341" t="s">
        <v>137</v>
      </c>
      <c r="C1341" t="s">
        <v>83</v>
      </c>
      <c r="D1341" t="s">
        <v>913</v>
      </c>
      <c r="E1341" t="s">
        <v>914</v>
      </c>
      <c r="F1341" t="s">
        <v>228</v>
      </c>
      <c r="H1341" t="s">
        <v>915</v>
      </c>
      <c r="I1341" s="170" t="s">
        <v>81</v>
      </c>
      <c r="J1341" t="s">
        <v>82</v>
      </c>
      <c r="K1341" t="s">
        <v>214</v>
      </c>
      <c r="L1341" t="s">
        <v>377</v>
      </c>
      <c r="M1341" t="s">
        <v>378</v>
      </c>
      <c r="N1341" t="s">
        <v>217</v>
      </c>
      <c r="O1341" t="s">
        <v>263</v>
      </c>
      <c r="P1341" t="s">
        <v>379</v>
      </c>
      <c r="Q1341" t="s">
        <v>379</v>
      </c>
      <c r="R1341" t="s">
        <v>380</v>
      </c>
      <c r="S1341" t="s">
        <v>264</v>
      </c>
      <c r="T1341" t="s">
        <v>265</v>
      </c>
      <c r="U1341" s="61" t="s">
        <v>266</v>
      </c>
      <c r="V1341" t="s">
        <v>25</v>
      </c>
      <c r="W1341" t="s">
        <v>263</v>
      </c>
      <c r="X1341" s="59">
        <v>2600</v>
      </c>
      <c r="Y1341" s="59">
        <v>2600</v>
      </c>
      <c r="AA1341" s="146" t="str">
        <f t="shared" si="273"/>
        <v>EX</v>
      </c>
      <c r="AB1341" s="146">
        <f t="shared" si="275"/>
        <v>0</v>
      </c>
      <c r="AC1341" t="str">
        <f t="shared" si="266"/>
        <v>EX</v>
      </c>
      <c r="AD1341" s="74">
        <f t="shared" si="267"/>
        <v>2600</v>
      </c>
      <c r="AE1341" s="74">
        <f t="shared" si="272"/>
        <v>2600</v>
      </c>
      <c r="AF1341">
        <v>1</v>
      </c>
      <c r="AG1341">
        <v>0</v>
      </c>
      <c r="AH1341" s="74">
        <v>0</v>
      </c>
      <c r="AJ1341" s="74">
        <f t="shared" si="268"/>
        <v>0</v>
      </c>
      <c r="AK1341" s="74">
        <f t="shared" si="274"/>
        <v>2600</v>
      </c>
      <c r="AL1341" t="str">
        <f t="shared" si="269"/>
        <v>N</v>
      </c>
      <c r="AN1341" t="s">
        <v>83</v>
      </c>
      <c r="AO1341" t="s">
        <v>82</v>
      </c>
      <c r="AP1341" t="str">
        <f t="shared" si="270"/>
        <v>93</v>
      </c>
      <c r="AQ1341" s="145" t="s">
        <v>1826</v>
      </c>
      <c r="AR1341" t="str">
        <f t="shared" si="271"/>
        <v>1-Adjusted Base Budget</v>
      </c>
      <c r="AS1341" s="145" t="s">
        <v>1827</v>
      </c>
      <c r="AT1341" t="s">
        <v>213</v>
      </c>
      <c r="AV1341" t="str">
        <f t="shared" si="265"/>
        <v>INTP</v>
      </c>
      <c r="AW1341" t="str">
        <f t="shared" si="264"/>
        <v>VP FOR INTERNATIONAL AFFAIRS</v>
      </c>
    </row>
    <row r="1342" spans="1:49">
      <c r="A1342" s="59">
        <v>2018</v>
      </c>
      <c r="B1342" t="s">
        <v>137</v>
      </c>
      <c r="C1342" t="s">
        <v>83</v>
      </c>
      <c r="D1342" t="s">
        <v>913</v>
      </c>
      <c r="E1342" t="s">
        <v>914</v>
      </c>
      <c r="F1342" t="s">
        <v>228</v>
      </c>
      <c r="H1342" t="s">
        <v>915</v>
      </c>
      <c r="I1342" s="170" t="s">
        <v>81</v>
      </c>
      <c r="J1342" t="s">
        <v>82</v>
      </c>
      <c r="K1342" t="s">
        <v>214</v>
      </c>
      <c r="L1342" t="s">
        <v>497</v>
      </c>
      <c r="M1342" t="s">
        <v>498</v>
      </c>
      <c r="N1342" t="s">
        <v>217</v>
      </c>
      <c r="O1342" t="s">
        <v>263</v>
      </c>
      <c r="P1342" t="s">
        <v>362</v>
      </c>
      <c r="Q1342" t="s">
        <v>363</v>
      </c>
      <c r="R1342" t="s">
        <v>364</v>
      </c>
      <c r="S1342" t="s">
        <v>264</v>
      </c>
      <c r="T1342" t="s">
        <v>265</v>
      </c>
      <c r="U1342" s="61" t="s">
        <v>266</v>
      </c>
      <c r="V1342" t="s">
        <v>25</v>
      </c>
      <c r="W1342" t="s">
        <v>263</v>
      </c>
      <c r="X1342" s="59">
        <v>1000</v>
      </c>
      <c r="Y1342" s="59">
        <v>1000</v>
      </c>
      <c r="AA1342" s="146" t="str">
        <f t="shared" si="273"/>
        <v>EX</v>
      </c>
      <c r="AB1342" s="146">
        <f t="shared" si="275"/>
        <v>0</v>
      </c>
      <c r="AC1342" t="str">
        <f t="shared" si="266"/>
        <v>EX</v>
      </c>
      <c r="AD1342" s="74">
        <f t="shared" si="267"/>
        <v>1000</v>
      </c>
      <c r="AE1342" s="74">
        <f t="shared" si="272"/>
        <v>1000</v>
      </c>
      <c r="AF1342">
        <v>1</v>
      </c>
      <c r="AG1342">
        <v>0</v>
      </c>
      <c r="AH1342" s="74">
        <v>0</v>
      </c>
      <c r="AJ1342" s="74">
        <f t="shared" si="268"/>
        <v>0</v>
      </c>
      <c r="AK1342" s="74">
        <f t="shared" si="274"/>
        <v>1000</v>
      </c>
      <c r="AL1342" t="str">
        <f t="shared" si="269"/>
        <v>N</v>
      </c>
      <c r="AN1342" t="s">
        <v>83</v>
      </c>
      <c r="AO1342" t="s">
        <v>82</v>
      </c>
      <c r="AP1342" t="str">
        <f t="shared" si="270"/>
        <v>93</v>
      </c>
      <c r="AQ1342" s="145" t="s">
        <v>1826</v>
      </c>
      <c r="AR1342" t="str">
        <f t="shared" si="271"/>
        <v>1-Adjusted Base Budget</v>
      </c>
      <c r="AS1342" s="145" t="s">
        <v>1827</v>
      </c>
      <c r="AT1342" t="s">
        <v>213</v>
      </c>
      <c r="AV1342" t="str">
        <f t="shared" si="265"/>
        <v>INTP</v>
      </c>
      <c r="AW1342" t="str">
        <f t="shared" si="264"/>
        <v>VP FOR INTERNATIONAL AFFAIRS</v>
      </c>
    </row>
    <row r="1343" spans="1:49">
      <c r="A1343" s="59">
        <v>2018</v>
      </c>
      <c r="B1343" t="s">
        <v>137</v>
      </c>
      <c r="C1343" t="s">
        <v>83</v>
      </c>
      <c r="D1343" t="s">
        <v>913</v>
      </c>
      <c r="E1343" t="s">
        <v>914</v>
      </c>
      <c r="F1343" t="s">
        <v>228</v>
      </c>
      <c r="H1343" t="s">
        <v>915</v>
      </c>
      <c r="I1343" s="170" t="s">
        <v>81</v>
      </c>
      <c r="J1343" t="s">
        <v>82</v>
      </c>
      <c r="K1343" t="s">
        <v>214</v>
      </c>
      <c r="L1343" t="s">
        <v>381</v>
      </c>
      <c r="M1343" t="s">
        <v>382</v>
      </c>
      <c r="N1343" t="s">
        <v>217</v>
      </c>
      <c r="O1343" t="s">
        <v>263</v>
      </c>
      <c r="P1343" t="s">
        <v>362</v>
      </c>
      <c r="Q1343" t="s">
        <v>363</v>
      </c>
      <c r="R1343" t="s">
        <v>364</v>
      </c>
      <c r="S1343" t="s">
        <v>264</v>
      </c>
      <c r="T1343" t="s">
        <v>265</v>
      </c>
      <c r="U1343" s="61" t="s">
        <v>266</v>
      </c>
      <c r="V1343" t="s">
        <v>25</v>
      </c>
      <c r="W1343" t="s">
        <v>263</v>
      </c>
      <c r="X1343" s="59">
        <v>16228</v>
      </c>
      <c r="Y1343" s="59">
        <v>16228</v>
      </c>
      <c r="AA1343" s="146" t="str">
        <f t="shared" si="273"/>
        <v>EX</v>
      </c>
      <c r="AB1343" s="146">
        <f t="shared" si="275"/>
        <v>0</v>
      </c>
      <c r="AC1343" t="str">
        <f t="shared" si="266"/>
        <v>EX</v>
      </c>
      <c r="AD1343" s="74">
        <f t="shared" si="267"/>
        <v>16228</v>
      </c>
      <c r="AE1343" s="74">
        <f t="shared" si="272"/>
        <v>16228</v>
      </c>
      <c r="AF1343">
        <v>1</v>
      </c>
      <c r="AG1343">
        <v>0</v>
      </c>
      <c r="AH1343" s="74">
        <v>0</v>
      </c>
      <c r="AJ1343" s="74">
        <f t="shared" si="268"/>
        <v>0</v>
      </c>
      <c r="AK1343" s="74">
        <f t="shared" si="274"/>
        <v>16228</v>
      </c>
      <c r="AL1343" t="str">
        <f t="shared" si="269"/>
        <v>N</v>
      </c>
      <c r="AN1343" t="s">
        <v>83</v>
      </c>
      <c r="AO1343" t="s">
        <v>82</v>
      </c>
      <c r="AP1343" t="str">
        <f t="shared" si="270"/>
        <v>93</v>
      </c>
      <c r="AQ1343" s="145" t="s">
        <v>1826</v>
      </c>
      <c r="AR1343" t="str">
        <f t="shared" si="271"/>
        <v>1-Adjusted Base Budget</v>
      </c>
      <c r="AS1343" s="145" t="s">
        <v>1827</v>
      </c>
      <c r="AT1343" t="s">
        <v>213</v>
      </c>
      <c r="AV1343" t="str">
        <f t="shared" si="265"/>
        <v>INTP</v>
      </c>
      <c r="AW1343" t="str">
        <f t="shared" si="264"/>
        <v>VP FOR INTERNATIONAL AFFAIRS</v>
      </c>
    </row>
    <row r="1344" spans="1:49">
      <c r="A1344" s="59">
        <v>2018</v>
      </c>
      <c r="B1344" t="s">
        <v>137</v>
      </c>
      <c r="C1344" t="s">
        <v>83</v>
      </c>
      <c r="D1344" t="s">
        <v>913</v>
      </c>
      <c r="E1344" t="s">
        <v>914</v>
      </c>
      <c r="F1344" t="s">
        <v>228</v>
      </c>
      <c r="H1344" t="s">
        <v>915</v>
      </c>
      <c r="I1344" s="170" t="s">
        <v>81</v>
      </c>
      <c r="J1344" t="s">
        <v>82</v>
      </c>
      <c r="K1344" t="s">
        <v>214</v>
      </c>
      <c r="L1344" t="s">
        <v>505</v>
      </c>
      <c r="M1344" t="s">
        <v>506</v>
      </c>
      <c r="N1344" t="s">
        <v>217</v>
      </c>
      <c r="O1344" t="s">
        <v>263</v>
      </c>
      <c r="P1344" t="s">
        <v>379</v>
      </c>
      <c r="Q1344" t="s">
        <v>379</v>
      </c>
      <c r="R1344" t="s">
        <v>380</v>
      </c>
      <c r="S1344" t="s">
        <v>264</v>
      </c>
      <c r="T1344" t="s">
        <v>265</v>
      </c>
      <c r="U1344" s="61" t="s">
        <v>266</v>
      </c>
      <c r="V1344" t="s">
        <v>25</v>
      </c>
      <c r="W1344" t="s">
        <v>263</v>
      </c>
      <c r="X1344" s="59">
        <v>4272</v>
      </c>
      <c r="Y1344" s="59">
        <v>4272</v>
      </c>
      <c r="AA1344" s="146" t="str">
        <f t="shared" si="273"/>
        <v>EX</v>
      </c>
      <c r="AB1344" s="146">
        <f t="shared" si="275"/>
        <v>0</v>
      </c>
      <c r="AC1344" t="str">
        <f t="shared" si="266"/>
        <v>EX</v>
      </c>
      <c r="AD1344" s="74">
        <f t="shared" si="267"/>
        <v>4272</v>
      </c>
      <c r="AE1344" s="74">
        <f t="shared" si="272"/>
        <v>4272</v>
      </c>
      <c r="AF1344">
        <v>1</v>
      </c>
      <c r="AG1344">
        <v>0</v>
      </c>
      <c r="AH1344" s="74">
        <v>0</v>
      </c>
      <c r="AJ1344" s="74">
        <f t="shared" si="268"/>
        <v>0</v>
      </c>
      <c r="AK1344" s="74">
        <f t="shared" si="274"/>
        <v>4272</v>
      </c>
      <c r="AL1344" t="str">
        <f t="shared" si="269"/>
        <v>N</v>
      </c>
      <c r="AN1344" t="s">
        <v>83</v>
      </c>
      <c r="AO1344" t="s">
        <v>82</v>
      </c>
      <c r="AP1344" t="str">
        <f t="shared" si="270"/>
        <v>93</v>
      </c>
      <c r="AQ1344" s="145" t="s">
        <v>1826</v>
      </c>
      <c r="AR1344" t="str">
        <f t="shared" si="271"/>
        <v>1-Adjusted Base Budget</v>
      </c>
      <c r="AS1344" s="145" t="s">
        <v>1827</v>
      </c>
      <c r="AT1344" t="s">
        <v>213</v>
      </c>
      <c r="AV1344" t="str">
        <f t="shared" si="265"/>
        <v>INTP</v>
      </c>
      <c r="AW1344" t="str">
        <f t="shared" si="264"/>
        <v>VP FOR INTERNATIONAL AFFAIRS</v>
      </c>
    </row>
    <row r="1345" spans="1:49">
      <c r="A1345" s="59">
        <v>2018</v>
      </c>
      <c r="B1345" t="s">
        <v>137</v>
      </c>
      <c r="C1345" t="s">
        <v>83</v>
      </c>
      <c r="D1345" t="s">
        <v>913</v>
      </c>
      <c r="E1345" t="s">
        <v>914</v>
      </c>
      <c r="F1345" t="s">
        <v>228</v>
      </c>
      <c r="H1345" t="s">
        <v>915</v>
      </c>
      <c r="I1345" s="170" t="s">
        <v>81</v>
      </c>
      <c r="J1345" t="s">
        <v>82</v>
      </c>
      <c r="K1345" t="s">
        <v>214</v>
      </c>
      <c r="L1345" t="s">
        <v>385</v>
      </c>
      <c r="M1345" t="s">
        <v>386</v>
      </c>
      <c r="N1345" t="s">
        <v>217</v>
      </c>
      <c r="O1345" t="s">
        <v>263</v>
      </c>
      <c r="P1345" t="s">
        <v>387</v>
      </c>
      <c r="Q1345" t="s">
        <v>386</v>
      </c>
      <c r="R1345" t="s">
        <v>388</v>
      </c>
      <c r="S1345" t="s">
        <v>264</v>
      </c>
      <c r="T1345" t="s">
        <v>265</v>
      </c>
      <c r="U1345" s="61" t="s">
        <v>266</v>
      </c>
      <c r="V1345" t="s">
        <v>25</v>
      </c>
      <c r="W1345" t="s">
        <v>263</v>
      </c>
      <c r="X1345" s="59">
        <v>8000</v>
      </c>
      <c r="Y1345" s="59">
        <v>8000</v>
      </c>
      <c r="AA1345" s="146" t="str">
        <f t="shared" si="273"/>
        <v>EX</v>
      </c>
      <c r="AB1345" s="146">
        <f t="shared" si="275"/>
        <v>0</v>
      </c>
      <c r="AC1345" t="str">
        <f t="shared" si="266"/>
        <v>EX</v>
      </c>
      <c r="AD1345" s="74">
        <f t="shared" si="267"/>
        <v>8000</v>
      </c>
      <c r="AE1345" s="74">
        <f t="shared" si="272"/>
        <v>8000</v>
      </c>
      <c r="AF1345">
        <v>1</v>
      </c>
      <c r="AG1345">
        <v>0</v>
      </c>
      <c r="AH1345" s="74">
        <v>0</v>
      </c>
      <c r="AJ1345" s="74">
        <f t="shared" si="268"/>
        <v>0</v>
      </c>
      <c r="AK1345" s="74">
        <f t="shared" si="274"/>
        <v>8000</v>
      </c>
      <c r="AL1345" t="str">
        <f t="shared" si="269"/>
        <v>N</v>
      </c>
      <c r="AN1345" t="s">
        <v>83</v>
      </c>
      <c r="AO1345" t="s">
        <v>82</v>
      </c>
      <c r="AP1345" t="str">
        <f t="shared" si="270"/>
        <v>93</v>
      </c>
      <c r="AQ1345" s="145" t="s">
        <v>1826</v>
      </c>
      <c r="AR1345" t="str">
        <f t="shared" si="271"/>
        <v>1-Adjusted Base Budget</v>
      </c>
      <c r="AS1345" s="145" t="s">
        <v>1827</v>
      </c>
      <c r="AT1345" t="s">
        <v>213</v>
      </c>
      <c r="AV1345" t="str">
        <f t="shared" si="265"/>
        <v>INTP</v>
      </c>
      <c r="AW1345" t="str">
        <f t="shared" si="264"/>
        <v>VP FOR INTERNATIONAL AFFAIRS</v>
      </c>
    </row>
    <row r="1346" spans="1:49">
      <c r="A1346" s="59">
        <v>2018</v>
      </c>
      <c r="B1346" t="s">
        <v>137</v>
      </c>
      <c r="C1346" t="s">
        <v>83</v>
      </c>
      <c r="D1346" t="s">
        <v>913</v>
      </c>
      <c r="E1346" t="s">
        <v>914</v>
      </c>
      <c r="F1346" t="s">
        <v>228</v>
      </c>
      <c r="H1346" t="s">
        <v>915</v>
      </c>
      <c r="I1346" s="170" t="s">
        <v>81</v>
      </c>
      <c r="J1346" t="s">
        <v>82</v>
      </c>
      <c r="K1346" t="s">
        <v>214</v>
      </c>
      <c r="L1346" t="s">
        <v>525</v>
      </c>
      <c r="M1346" t="s">
        <v>526</v>
      </c>
      <c r="N1346" t="s">
        <v>217</v>
      </c>
      <c r="O1346" t="s">
        <v>263</v>
      </c>
      <c r="P1346" t="s">
        <v>379</v>
      </c>
      <c r="Q1346" t="s">
        <v>379</v>
      </c>
      <c r="R1346" t="s">
        <v>380</v>
      </c>
      <c r="S1346" t="s">
        <v>264</v>
      </c>
      <c r="T1346" t="s">
        <v>265</v>
      </c>
      <c r="U1346" s="61" t="s">
        <v>266</v>
      </c>
      <c r="V1346" t="s">
        <v>25</v>
      </c>
      <c r="W1346" t="s">
        <v>263</v>
      </c>
      <c r="X1346" s="59">
        <v>12000</v>
      </c>
      <c r="Y1346" s="59">
        <v>12000</v>
      </c>
      <c r="AA1346" s="146" t="str">
        <f t="shared" si="273"/>
        <v>EX</v>
      </c>
      <c r="AB1346" s="146">
        <f t="shared" si="275"/>
        <v>0</v>
      </c>
      <c r="AC1346" t="str">
        <f t="shared" si="266"/>
        <v>EX</v>
      </c>
      <c r="AD1346" s="74">
        <f t="shared" si="267"/>
        <v>12000</v>
      </c>
      <c r="AE1346" s="74">
        <f t="shared" si="272"/>
        <v>12000</v>
      </c>
      <c r="AF1346">
        <v>1</v>
      </c>
      <c r="AG1346">
        <v>0</v>
      </c>
      <c r="AH1346" s="74">
        <v>0</v>
      </c>
      <c r="AJ1346" s="74">
        <f t="shared" si="268"/>
        <v>0</v>
      </c>
      <c r="AK1346" s="74">
        <f t="shared" si="274"/>
        <v>12000</v>
      </c>
      <c r="AL1346" t="str">
        <f t="shared" si="269"/>
        <v>N</v>
      </c>
      <c r="AN1346" t="s">
        <v>83</v>
      </c>
      <c r="AO1346" t="s">
        <v>82</v>
      </c>
      <c r="AP1346" t="str">
        <f t="shared" si="270"/>
        <v>93</v>
      </c>
      <c r="AQ1346" s="145" t="s">
        <v>1826</v>
      </c>
      <c r="AR1346" t="str">
        <f t="shared" si="271"/>
        <v>1-Adjusted Base Budget</v>
      </c>
      <c r="AS1346" s="145" t="s">
        <v>1827</v>
      </c>
      <c r="AT1346" t="s">
        <v>213</v>
      </c>
      <c r="AV1346" t="str">
        <f t="shared" si="265"/>
        <v>INTP</v>
      </c>
      <c r="AW1346" t="str">
        <f t="shared" si="264"/>
        <v>VP FOR INTERNATIONAL AFFAIRS</v>
      </c>
    </row>
    <row r="1347" spans="1:49">
      <c r="A1347" s="59">
        <v>2018</v>
      </c>
      <c r="B1347" t="s">
        <v>137</v>
      </c>
      <c r="C1347" t="s">
        <v>83</v>
      </c>
      <c r="D1347" t="s">
        <v>913</v>
      </c>
      <c r="E1347" t="s">
        <v>914</v>
      </c>
      <c r="F1347" t="s">
        <v>228</v>
      </c>
      <c r="H1347" t="s">
        <v>915</v>
      </c>
      <c r="I1347" s="170" t="s">
        <v>81</v>
      </c>
      <c r="J1347" t="s">
        <v>82</v>
      </c>
      <c r="K1347" t="s">
        <v>214</v>
      </c>
      <c r="L1347" t="s">
        <v>529</v>
      </c>
      <c r="M1347" t="s">
        <v>530</v>
      </c>
      <c r="N1347" t="s">
        <v>217</v>
      </c>
      <c r="O1347" t="s">
        <v>263</v>
      </c>
      <c r="P1347" t="s">
        <v>393</v>
      </c>
      <c r="Q1347" t="s">
        <v>394</v>
      </c>
      <c r="R1347" t="s">
        <v>395</v>
      </c>
      <c r="S1347" t="s">
        <v>264</v>
      </c>
      <c r="T1347" t="s">
        <v>265</v>
      </c>
      <c r="U1347" s="61" t="s">
        <v>266</v>
      </c>
      <c r="V1347" t="s">
        <v>25</v>
      </c>
      <c r="W1347" t="s">
        <v>263</v>
      </c>
      <c r="X1347" s="59">
        <v>30</v>
      </c>
      <c r="Y1347" s="59">
        <v>30</v>
      </c>
      <c r="AA1347" s="146" t="str">
        <f t="shared" si="273"/>
        <v>EX</v>
      </c>
      <c r="AB1347" s="146">
        <f t="shared" si="275"/>
        <v>0</v>
      </c>
      <c r="AC1347" t="str">
        <f t="shared" si="266"/>
        <v>EX</v>
      </c>
      <c r="AD1347" s="74">
        <f t="shared" si="267"/>
        <v>30</v>
      </c>
      <c r="AE1347" s="74">
        <f t="shared" si="272"/>
        <v>30</v>
      </c>
      <c r="AF1347">
        <v>1</v>
      </c>
      <c r="AG1347">
        <v>0</v>
      </c>
      <c r="AH1347" s="74">
        <v>0</v>
      </c>
      <c r="AJ1347" s="74">
        <f t="shared" si="268"/>
        <v>0</v>
      </c>
      <c r="AK1347" s="74">
        <f t="shared" si="274"/>
        <v>30</v>
      </c>
      <c r="AL1347" t="str">
        <f t="shared" si="269"/>
        <v>N</v>
      </c>
      <c r="AN1347" t="s">
        <v>83</v>
      </c>
      <c r="AO1347" t="s">
        <v>82</v>
      </c>
      <c r="AP1347" t="str">
        <f t="shared" si="270"/>
        <v>93</v>
      </c>
      <c r="AQ1347" s="145" t="s">
        <v>1826</v>
      </c>
      <c r="AR1347" t="str">
        <f t="shared" si="271"/>
        <v>1-Adjusted Base Budget</v>
      </c>
      <c r="AS1347" s="145" t="s">
        <v>1827</v>
      </c>
      <c r="AT1347" t="s">
        <v>213</v>
      </c>
      <c r="AV1347" t="str">
        <f t="shared" si="265"/>
        <v>INTP</v>
      </c>
      <c r="AW1347" t="str">
        <f t="shared" si="264"/>
        <v>VP FOR INTERNATIONAL AFFAIRS</v>
      </c>
    </row>
    <row r="1348" spans="1:49">
      <c r="A1348" s="59">
        <v>2018</v>
      </c>
      <c r="B1348" t="s">
        <v>137</v>
      </c>
      <c r="C1348" t="s">
        <v>83</v>
      </c>
      <c r="D1348" t="s">
        <v>913</v>
      </c>
      <c r="E1348" t="s">
        <v>919</v>
      </c>
      <c r="F1348" t="s">
        <v>228</v>
      </c>
      <c r="H1348" t="s">
        <v>920</v>
      </c>
      <c r="I1348" s="170" t="s">
        <v>81</v>
      </c>
      <c r="J1348" t="s">
        <v>82</v>
      </c>
      <c r="K1348" t="s">
        <v>214</v>
      </c>
      <c r="L1348" t="s">
        <v>529</v>
      </c>
      <c r="M1348" t="s">
        <v>530</v>
      </c>
      <c r="N1348" t="s">
        <v>217</v>
      </c>
      <c r="O1348" t="s">
        <v>263</v>
      </c>
      <c r="P1348" t="s">
        <v>393</v>
      </c>
      <c r="Q1348" t="s">
        <v>394</v>
      </c>
      <c r="R1348" t="s">
        <v>395</v>
      </c>
      <c r="S1348" t="s">
        <v>264</v>
      </c>
      <c r="T1348" t="s">
        <v>265</v>
      </c>
      <c r="U1348" s="61" t="s">
        <v>266</v>
      </c>
      <c r="V1348" t="s">
        <v>25</v>
      </c>
      <c r="W1348" t="s">
        <v>263</v>
      </c>
      <c r="X1348" s="59">
        <v>45000</v>
      </c>
      <c r="Y1348" s="59">
        <v>45000</v>
      </c>
      <c r="AA1348" s="146" t="str">
        <f t="shared" si="273"/>
        <v>EX</v>
      </c>
      <c r="AB1348" s="146">
        <f t="shared" si="275"/>
        <v>0</v>
      </c>
      <c r="AC1348" t="str">
        <f t="shared" si="266"/>
        <v>EX</v>
      </c>
      <c r="AD1348" s="74">
        <f t="shared" si="267"/>
        <v>45000</v>
      </c>
      <c r="AE1348" s="74">
        <f t="shared" si="272"/>
        <v>45000</v>
      </c>
      <c r="AF1348">
        <v>1</v>
      </c>
      <c r="AG1348">
        <v>0</v>
      </c>
      <c r="AH1348" s="74">
        <v>0</v>
      </c>
      <c r="AJ1348" s="74">
        <f t="shared" si="268"/>
        <v>0</v>
      </c>
      <c r="AK1348" s="74">
        <f t="shared" si="274"/>
        <v>45000</v>
      </c>
      <c r="AL1348" t="str">
        <f t="shared" si="269"/>
        <v>N</v>
      </c>
      <c r="AN1348" t="s">
        <v>83</v>
      </c>
      <c r="AO1348" t="s">
        <v>82</v>
      </c>
      <c r="AP1348" t="str">
        <f t="shared" si="270"/>
        <v>93</v>
      </c>
      <c r="AQ1348" s="145" t="s">
        <v>1826</v>
      </c>
      <c r="AR1348" t="str">
        <f t="shared" si="271"/>
        <v>1-Adjusted Base Budget</v>
      </c>
      <c r="AS1348" s="145" t="s">
        <v>1827</v>
      </c>
      <c r="AT1348" t="s">
        <v>213</v>
      </c>
      <c r="AV1348" t="str">
        <f t="shared" si="265"/>
        <v>INTP</v>
      </c>
      <c r="AW1348" t="str">
        <f t="shared" si="264"/>
        <v>VP FOR INTERNATIONAL AFFAIRS</v>
      </c>
    </row>
    <row r="1349" spans="1:49">
      <c r="A1349" s="59">
        <v>2018</v>
      </c>
      <c r="B1349" t="s">
        <v>137</v>
      </c>
      <c r="C1349" t="s">
        <v>83</v>
      </c>
      <c r="D1349" t="s">
        <v>913</v>
      </c>
      <c r="E1349" t="s">
        <v>919</v>
      </c>
      <c r="F1349" t="s">
        <v>228</v>
      </c>
      <c r="H1349" t="s">
        <v>920</v>
      </c>
      <c r="I1349" s="170" t="s">
        <v>81</v>
      </c>
      <c r="J1349" t="s">
        <v>82</v>
      </c>
      <c r="K1349" t="s">
        <v>214</v>
      </c>
      <c r="L1349" t="s">
        <v>921</v>
      </c>
      <c r="M1349" t="s">
        <v>922</v>
      </c>
      <c r="N1349" t="s">
        <v>217</v>
      </c>
      <c r="O1349" t="s">
        <v>263</v>
      </c>
      <c r="P1349" t="s">
        <v>352</v>
      </c>
      <c r="Q1349" t="s">
        <v>353</v>
      </c>
      <c r="R1349" t="s">
        <v>354</v>
      </c>
      <c r="S1349" t="s">
        <v>264</v>
      </c>
      <c r="T1349" t="s">
        <v>265</v>
      </c>
      <c r="U1349" s="61" t="s">
        <v>266</v>
      </c>
      <c r="V1349" t="s">
        <v>25</v>
      </c>
      <c r="W1349" t="s">
        <v>263</v>
      </c>
      <c r="X1349" s="59">
        <v>15000</v>
      </c>
      <c r="Y1349" s="59">
        <v>15000</v>
      </c>
      <c r="AA1349" s="146" t="str">
        <f t="shared" si="273"/>
        <v>EX</v>
      </c>
      <c r="AB1349" s="146">
        <f t="shared" si="275"/>
        <v>0</v>
      </c>
      <c r="AC1349" t="str">
        <f t="shared" si="266"/>
        <v>EX</v>
      </c>
      <c r="AD1349" s="74">
        <f t="shared" si="267"/>
        <v>15000</v>
      </c>
      <c r="AE1349" s="74">
        <f t="shared" si="272"/>
        <v>15000</v>
      </c>
      <c r="AF1349">
        <v>1</v>
      </c>
      <c r="AG1349">
        <v>0</v>
      </c>
      <c r="AH1349" s="74">
        <v>0</v>
      </c>
      <c r="AJ1349" s="74">
        <f t="shared" si="268"/>
        <v>0</v>
      </c>
      <c r="AK1349" s="74">
        <f t="shared" si="274"/>
        <v>15000</v>
      </c>
      <c r="AL1349" t="str">
        <f t="shared" si="269"/>
        <v>N</v>
      </c>
      <c r="AN1349" t="s">
        <v>83</v>
      </c>
      <c r="AO1349" t="s">
        <v>82</v>
      </c>
      <c r="AP1349" t="str">
        <f t="shared" si="270"/>
        <v>93</v>
      </c>
      <c r="AQ1349" s="145" t="s">
        <v>1826</v>
      </c>
      <c r="AR1349" t="str">
        <f t="shared" si="271"/>
        <v>1-Adjusted Base Budget</v>
      </c>
      <c r="AS1349" s="145" t="s">
        <v>1827</v>
      </c>
      <c r="AT1349" t="s">
        <v>213</v>
      </c>
      <c r="AV1349" t="str">
        <f t="shared" si="265"/>
        <v>INTP</v>
      </c>
      <c r="AW1349" t="str">
        <f t="shared" si="264"/>
        <v>VP FOR INTERNATIONAL AFFAIRS</v>
      </c>
    </row>
    <row r="1350" spans="1:49">
      <c r="A1350" s="59">
        <v>2018</v>
      </c>
      <c r="B1350" t="s">
        <v>137</v>
      </c>
      <c r="C1350" t="s">
        <v>83</v>
      </c>
      <c r="D1350" t="s">
        <v>913</v>
      </c>
      <c r="E1350" t="s">
        <v>914</v>
      </c>
      <c r="F1350" t="s">
        <v>228</v>
      </c>
      <c r="H1350" t="s">
        <v>915</v>
      </c>
      <c r="I1350" s="170" t="s">
        <v>81</v>
      </c>
      <c r="J1350" t="s">
        <v>82</v>
      </c>
      <c r="K1350" t="s">
        <v>214</v>
      </c>
      <c r="L1350" t="s">
        <v>546</v>
      </c>
      <c r="M1350" t="s">
        <v>547</v>
      </c>
      <c r="N1350" t="s">
        <v>217</v>
      </c>
      <c r="O1350" t="s">
        <v>263</v>
      </c>
      <c r="P1350" t="s">
        <v>379</v>
      </c>
      <c r="Q1350" t="s">
        <v>379</v>
      </c>
      <c r="R1350" t="s">
        <v>380</v>
      </c>
      <c r="S1350" t="s">
        <v>264</v>
      </c>
      <c r="T1350" t="s">
        <v>265</v>
      </c>
      <c r="U1350" s="61" t="s">
        <v>266</v>
      </c>
      <c r="V1350" t="s">
        <v>25</v>
      </c>
      <c r="W1350" t="s">
        <v>263</v>
      </c>
      <c r="X1350" s="59">
        <v>50</v>
      </c>
      <c r="Y1350" s="59">
        <v>50</v>
      </c>
      <c r="AA1350" s="146" t="str">
        <f t="shared" si="273"/>
        <v>EX</v>
      </c>
      <c r="AB1350" s="146">
        <f t="shared" si="275"/>
        <v>0</v>
      </c>
      <c r="AC1350" t="str">
        <f t="shared" si="266"/>
        <v>EX</v>
      </c>
      <c r="AD1350" s="74">
        <f t="shared" si="267"/>
        <v>50</v>
      </c>
      <c r="AE1350" s="74">
        <f t="shared" si="272"/>
        <v>50</v>
      </c>
      <c r="AF1350">
        <v>1</v>
      </c>
      <c r="AG1350">
        <v>0</v>
      </c>
      <c r="AH1350" s="74">
        <v>0</v>
      </c>
      <c r="AJ1350" s="74">
        <f t="shared" si="268"/>
        <v>0</v>
      </c>
      <c r="AK1350" s="74">
        <f t="shared" si="274"/>
        <v>50</v>
      </c>
      <c r="AL1350" t="str">
        <f t="shared" si="269"/>
        <v>N</v>
      </c>
      <c r="AN1350" t="s">
        <v>83</v>
      </c>
      <c r="AO1350" t="s">
        <v>82</v>
      </c>
      <c r="AP1350" t="str">
        <f t="shared" si="270"/>
        <v>93</v>
      </c>
      <c r="AQ1350" s="145" t="s">
        <v>1826</v>
      </c>
      <c r="AR1350" t="str">
        <f t="shared" si="271"/>
        <v>1-Adjusted Base Budget</v>
      </c>
      <c r="AS1350" s="145" t="s">
        <v>1827</v>
      </c>
      <c r="AT1350" t="s">
        <v>213</v>
      </c>
      <c r="AV1350" t="str">
        <f t="shared" si="265"/>
        <v>INTP</v>
      </c>
      <c r="AW1350" t="str">
        <f t="shared" ref="AW1350:AW1413" si="276" xml:space="preserve"> IF(AND($AN1350="UAVP",$Z1350="OE"),$AO1350 &amp; "-ONLINE EDUCATION",IF(AND($AN1350="VPIT",OR($Z1350="SS",$Z1350="IT")),$AO1350 &amp; "-SHARED SERVICES",$AO1350))</f>
        <v>VP FOR INTERNATIONAL AFFAIRS</v>
      </c>
    </row>
    <row r="1351" spans="1:49">
      <c r="A1351" s="59">
        <v>2018</v>
      </c>
      <c r="B1351" t="s">
        <v>137</v>
      </c>
      <c r="C1351" t="s">
        <v>83</v>
      </c>
      <c r="D1351" t="s">
        <v>913</v>
      </c>
      <c r="E1351" t="s">
        <v>914</v>
      </c>
      <c r="F1351" t="s">
        <v>228</v>
      </c>
      <c r="H1351" t="s">
        <v>915</v>
      </c>
      <c r="I1351" s="170" t="s">
        <v>81</v>
      </c>
      <c r="J1351" t="s">
        <v>82</v>
      </c>
      <c r="K1351" t="s">
        <v>214</v>
      </c>
      <c r="L1351" t="s">
        <v>556</v>
      </c>
      <c r="M1351" t="s">
        <v>557</v>
      </c>
      <c r="N1351" t="s">
        <v>217</v>
      </c>
      <c r="O1351" t="s">
        <v>263</v>
      </c>
      <c r="P1351" t="s">
        <v>374</v>
      </c>
      <c r="Q1351" t="s">
        <v>375</v>
      </c>
      <c r="R1351" t="s">
        <v>376</v>
      </c>
      <c r="S1351" t="s">
        <v>264</v>
      </c>
      <c r="T1351" t="s">
        <v>265</v>
      </c>
      <c r="U1351" s="61" t="s">
        <v>266</v>
      </c>
      <c r="V1351" t="s">
        <v>25</v>
      </c>
      <c r="W1351" t="s">
        <v>263</v>
      </c>
      <c r="X1351" s="59">
        <v>700</v>
      </c>
      <c r="Y1351" s="59">
        <v>700</v>
      </c>
      <c r="AA1351" s="146" t="str">
        <f t="shared" si="273"/>
        <v>EX</v>
      </c>
      <c r="AB1351" s="146">
        <f t="shared" si="275"/>
        <v>0</v>
      </c>
      <c r="AC1351" t="str">
        <f t="shared" si="266"/>
        <v>EX</v>
      </c>
      <c r="AD1351" s="74">
        <f t="shared" si="267"/>
        <v>700</v>
      </c>
      <c r="AE1351" s="74">
        <f t="shared" si="272"/>
        <v>700</v>
      </c>
      <c r="AF1351">
        <v>1</v>
      </c>
      <c r="AG1351">
        <v>0</v>
      </c>
      <c r="AH1351" s="74">
        <v>0</v>
      </c>
      <c r="AJ1351" s="74">
        <f t="shared" si="268"/>
        <v>0</v>
      </c>
      <c r="AK1351" s="74">
        <f t="shared" si="274"/>
        <v>700</v>
      </c>
      <c r="AL1351" t="str">
        <f t="shared" si="269"/>
        <v>N</v>
      </c>
      <c r="AN1351" t="s">
        <v>83</v>
      </c>
      <c r="AO1351" t="s">
        <v>82</v>
      </c>
      <c r="AP1351" t="str">
        <f t="shared" si="270"/>
        <v>93</v>
      </c>
      <c r="AQ1351" s="145" t="s">
        <v>1826</v>
      </c>
      <c r="AR1351" t="str">
        <f t="shared" si="271"/>
        <v>1-Adjusted Base Budget</v>
      </c>
      <c r="AS1351" s="145" t="s">
        <v>1827</v>
      </c>
      <c r="AT1351" t="s">
        <v>213</v>
      </c>
      <c r="AV1351" t="str">
        <f t="shared" si="265"/>
        <v>INTP</v>
      </c>
      <c r="AW1351" t="str">
        <f t="shared" si="276"/>
        <v>VP FOR INTERNATIONAL AFFAIRS</v>
      </c>
    </row>
    <row r="1352" spans="1:49">
      <c r="A1352" s="59">
        <v>2018</v>
      </c>
      <c r="B1352" t="s">
        <v>137</v>
      </c>
      <c r="C1352" t="s">
        <v>83</v>
      </c>
      <c r="D1352" t="s">
        <v>913</v>
      </c>
      <c r="E1352" t="s">
        <v>919</v>
      </c>
      <c r="F1352" t="s">
        <v>228</v>
      </c>
      <c r="H1352" t="s">
        <v>920</v>
      </c>
      <c r="I1352" s="170" t="s">
        <v>81</v>
      </c>
      <c r="J1352" t="s">
        <v>82</v>
      </c>
      <c r="K1352" t="s">
        <v>214</v>
      </c>
      <c r="L1352" t="s">
        <v>836</v>
      </c>
      <c r="M1352" t="s">
        <v>837</v>
      </c>
      <c r="N1352" t="s">
        <v>217</v>
      </c>
      <c r="O1352" t="s">
        <v>263</v>
      </c>
      <c r="P1352" t="s">
        <v>379</v>
      </c>
      <c r="Q1352" t="s">
        <v>379</v>
      </c>
      <c r="R1352" t="s">
        <v>380</v>
      </c>
      <c r="S1352" t="s">
        <v>264</v>
      </c>
      <c r="T1352" t="s">
        <v>265</v>
      </c>
      <c r="U1352" s="61" t="s">
        <v>266</v>
      </c>
      <c r="V1352" t="s">
        <v>25</v>
      </c>
      <c r="W1352" t="s">
        <v>263</v>
      </c>
      <c r="X1352" s="59">
        <v>100</v>
      </c>
      <c r="Y1352" s="59">
        <v>100</v>
      </c>
      <c r="AA1352" s="146" t="str">
        <f t="shared" si="273"/>
        <v>EX</v>
      </c>
      <c r="AB1352" s="146">
        <f t="shared" si="275"/>
        <v>0</v>
      </c>
      <c r="AC1352" t="str">
        <f t="shared" si="266"/>
        <v>EX</v>
      </c>
      <c r="AD1352" s="74">
        <f t="shared" si="267"/>
        <v>100</v>
      </c>
      <c r="AE1352" s="74">
        <f t="shared" si="272"/>
        <v>100</v>
      </c>
      <c r="AF1352">
        <v>1</v>
      </c>
      <c r="AG1352">
        <v>0</v>
      </c>
      <c r="AH1352" s="74">
        <v>0</v>
      </c>
      <c r="AJ1352" s="74">
        <f t="shared" si="268"/>
        <v>0</v>
      </c>
      <c r="AK1352" s="74">
        <f t="shared" si="274"/>
        <v>100</v>
      </c>
      <c r="AL1352" t="str">
        <f t="shared" si="269"/>
        <v>N</v>
      </c>
      <c r="AN1352" t="s">
        <v>83</v>
      </c>
      <c r="AO1352" t="s">
        <v>82</v>
      </c>
      <c r="AP1352" t="str">
        <f t="shared" si="270"/>
        <v>93</v>
      </c>
      <c r="AQ1352" s="145" t="s">
        <v>1826</v>
      </c>
      <c r="AR1352" t="str">
        <f t="shared" si="271"/>
        <v>1-Adjusted Base Budget</v>
      </c>
      <c r="AS1352" s="145" t="s">
        <v>1827</v>
      </c>
      <c r="AT1352" t="s">
        <v>213</v>
      </c>
      <c r="AV1352" t="str">
        <f t="shared" si="265"/>
        <v>INTP</v>
      </c>
      <c r="AW1352" t="str">
        <f t="shared" si="276"/>
        <v>VP FOR INTERNATIONAL AFFAIRS</v>
      </c>
    </row>
    <row r="1353" spans="1:49">
      <c r="A1353" s="59">
        <v>2018</v>
      </c>
      <c r="B1353" t="s">
        <v>137</v>
      </c>
      <c r="C1353" t="s">
        <v>83</v>
      </c>
      <c r="D1353" t="s">
        <v>913</v>
      </c>
      <c r="E1353" t="s">
        <v>914</v>
      </c>
      <c r="F1353" t="s">
        <v>228</v>
      </c>
      <c r="H1353" t="s">
        <v>915</v>
      </c>
      <c r="I1353" s="170" t="s">
        <v>81</v>
      </c>
      <c r="J1353" t="s">
        <v>82</v>
      </c>
      <c r="K1353" t="s">
        <v>214</v>
      </c>
      <c r="L1353" t="s">
        <v>406</v>
      </c>
      <c r="M1353" t="s">
        <v>407</v>
      </c>
      <c r="N1353" t="s">
        <v>217</v>
      </c>
      <c r="O1353" t="s">
        <v>263</v>
      </c>
      <c r="P1353" t="s">
        <v>379</v>
      </c>
      <c r="Q1353" t="s">
        <v>379</v>
      </c>
      <c r="R1353" t="s">
        <v>380</v>
      </c>
      <c r="S1353" t="s">
        <v>264</v>
      </c>
      <c r="T1353" t="s">
        <v>265</v>
      </c>
      <c r="U1353" s="61" t="s">
        <v>266</v>
      </c>
      <c r="V1353" t="s">
        <v>25</v>
      </c>
      <c r="W1353" t="s">
        <v>263</v>
      </c>
      <c r="X1353" s="59">
        <v>1500</v>
      </c>
      <c r="Y1353" s="59">
        <v>1500</v>
      </c>
      <c r="AA1353" s="146" t="str">
        <f t="shared" si="273"/>
        <v>EX</v>
      </c>
      <c r="AB1353" s="146">
        <f t="shared" si="275"/>
        <v>0</v>
      </c>
      <c r="AC1353" t="str">
        <f t="shared" si="266"/>
        <v>EX</v>
      </c>
      <c r="AD1353" s="74">
        <f t="shared" si="267"/>
        <v>1500</v>
      </c>
      <c r="AE1353" s="74">
        <f t="shared" si="272"/>
        <v>1500</v>
      </c>
      <c r="AF1353">
        <v>1</v>
      </c>
      <c r="AG1353">
        <v>0</v>
      </c>
      <c r="AH1353" s="74">
        <v>0</v>
      </c>
      <c r="AJ1353" s="74">
        <f t="shared" si="268"/>
        <v>0</v>
      </c>
      <c r="AK1353" s="74">
        <f t="shared" si="274"/>
        <v>1500</v>
      </c>
      <c r="AL1353" t="str">
        <f t="shared" si="269"/>
        <v>N</v>
      </c>
      <c r="AN1353" t="s">
        <v>83</v>
      </c>
      <c r="AO1353" t="s">
        <v>82</v>
      </c>
      <c r="AP1353" t="str">
        <f t="shared" si="270"/>
        <v>93</v>
      </c>
      <c r="AQ1353" s="145" t="s">
        <v>1826</v>
      </c>
      <c r="AR1353" t="str">
        <f t="shared" si="271"/>
        <v>1-Adjusted Base Budget</v>
      </c>
      <c r="AS1353" s="145" t="s">
        <v>1827</v>
      </c>
      <c r="AT1353" t="s">
        <v>213</v>
      </c>
      <c r="AV1353" t="str">
        <f t="shared" si="265"/>
        <v>INTP</v>
      </c>
      <c r="AW1353" t="str">
        <f t="shared" si="276"/>
        <v>VP FOR INTERNATIONAL AFFAIRS</v>
      </c>
    </row>
    <row r="1354" spans="1:49">
      <c r="A1354" s="59">
        <v>2018</v>
      </c>
      <c r="B1354" t="s">
        <v>137</v>
      </c>
      <c r="C1354" t="s">
        <v>83</v>
      </c>
      <c r="D1354" t="s">
        <v>913</v>
      </c>
      <c r="E1354" t="s">
        <v>919</v>
      </c>
      <c r="F1354" t="s">
        <v>228</v>
      </c>
      <c r="H1354" t="s">
        <v>920</v>
      </c>
      <c r="I1354" s="170" t="s">
        <v>81</v>
      </c>
      <c r="J1354" t="s">
        <v>82</v>
      </c>
      <c r="K1354" t="s">
        <v>214</v>
      </c>
      <c r="L1354" t="s">
        <v>923</v>
      </c>
      <c r="M1354" t="s">
        <v>924</v>
      </c>
      <c r="N1354" t="s">
        <v>217</v>
      </c>
      <c r="O1354" t="s">
        <v>263</v>
      </c>
      <c r="P1354" t="s">
        <v>925</v>
      </c>
      <c r="Q1354" t="s">
        <v>926</v>
      </c>
      <c r="R1354" t="s">
        <v>927</v>
      </c>
      <c r="S1354" t="s">
        <v>264</v>
      </c>
      <c r="T1354" t="s">
        <v>265</v>
      </c>
      <c r="U1354" s="61" t="s">
        <v>266</v>
      </c>
      <c r="V1354" t="s">
        <v>25</v>
      </c>
      <c r="W1354" t="s">
        <v>263</v>
      </c>
      <c r="X1354" s="59">
        <v>2500</v>
      </c>
      <c r="Y1354" s="59">
        <v>2500</v>
      </c>
      <c r="AA1354" s="146" t="str">
        <f t="shared" si="273"/>
        <v>EX</v>
      </c>
      <c r="AB1354" s="146">
        <f t="shared" si="275"/>
        <v>0</v>
      </c>
      <c r="AC1354" t="str">
        <f t="shared" si="266"/>
        <v>EX</v>
      </c>
      <c r="AD1354" s="74">
        <f t="shared" si="267"/>
        <v>2500</v>
      </c>
      <c r="AE1354" s="74">
        <f t="shared" si="272"/>
        <v>2500</v>
      </c>
      <c r="AF1354">
        <v>1</v>
      </c>
      <c r="AG1354">
        <v>0</v>
      </c>
      <c r="AH1354" s="74">
        <v>0</v>
      </c>
      <c r="AJ1354" s="74">
        <f t="shared" si="268"/>
        <v>0</v>
      </c>
      <c r="AK1354" s="74">
        <f t="shared" si="274"/>
        <v>2500</v>
      </c>
      <c r="AL1354" t="str">
        <f t="shared" si="269"/>
        <v>N</v>
      </c>
      <c r="AN1354" t="s">
        <v>83</v>
      </c>
      <c r="AO1354" t="s">
        <v>82</v>
      </c>
      <c r="AP1354" t="str">
        <f t="shared" si="270"/>
        <v>93</v>
      </c>
      <c r="AQ1354" s="145" t="s">
        <v>1826</v>
      </c>
      <c r="AR1354" t="str">
        <f t="shared" si="271"/>
        <v>1-Adjusted Base Budget</v>
      </c>
      <c r="AS1354" s="145" t="s">
        <v>1827</v>
      </c>
      <c r="AT1354" t="s">
        <v>213</v>
      </c>
      <c r="AV1354" t="str">
        <f t="shared" si="265"/>
        <v>INTP</v>
      </c>
      <c r="AW1354" t="str">
        <f t="shared" si="276"/>
        <v>VP FOR INTERNATIONAL AFFAIRS</v>
      </c>
    </row>
    <row r="1355" spans="1:49">
      <c r="A1355" s="59">
        <v>2018</v>
      </c>
      <c r="B1355" t="s">
        <v>137</v>
      </c>
      <c r="C1355" t="s">
        <v>83</v>
      </c>
      <c r="D1355" t="s">
        <v>913</v>
      </c>
      <c r="E1355" t="s">
        <v>914</v>
      </c>
      <c r="F1355" t="s">
        <v>228</v>
      </c>
      <c r="H1355" t="s">
        <v>915</v>
      </c>
      <c r="I1355" s="170" t="s">
        <v>81</v>
      </c>
      <c r="J1355" t="s">
        <v>82</v>
      </c>
      <c r="K1355" t="s">
        <v>214</v>
      </c>
      <c r="L1355" t="s">
        <v>408</v>
      </c>
      <c r="M1355" t="s">
        <v>409</v>
      </c>
      <c r="N1355" t="s">
        <v>217</v>
      </c>
      <c r="O1355" t="s">
        <v>263</v>
      </c>
      <c r="P1355" t="s">
        <v>352</v>
      </c>
      <c r="Q1355" t="s">
        <v>353</v>
      </c>
      <c r="R1355" t="s">
        <v>354</v>
      </c>
      <c r="S1355" t="s">
        <v>264</v>
      </c>
      <c r="T1355" t="s">
        <v>265</v>
      </c>
      <c r="U1355" s="61" t="s">
        <v>266</v>
      </c>
      <c r="V1355" t="s">
        <v>25</v>
      </c>
      <c r="W1355" t="s">
        <v>263</v>
      </c>
      <c r="X1355" s="59">
        <v>8700</v>
      </c>
      <c r="Y1355" s="59">
        <v>8700</v>
      </c>
      <c r="AA1355" s="146" t="str">
        <f t="shared" si="273"/>
        <v>EX</v>
      </c>
      <c r="AB1355" s="146">
        <f t="shared" si="275"/>
        <v>0</v>
      </c>
      <c r="AC1355" t="str">
        <f t="shared" si="266"/>
        <v>EX</v>
      </c>
      <c r="AD1355" s="74">
        <f t="shared" si="267"/>
        <v>8700</v>
      </c>
      <c r="AE1355" s="74">
        <f t="shared" si="272"/>
        <v>8700</v>
      </c>
      <c r="AF1355">
        <v>1</v>
      </c>
      <c r="AG1355">
        <v>0</v>
      </c>
      <c r="AH1355" s="74">
        <v>0</v>
      </c>
      <c r="AJ1355" s="74">
        <f t="shared" si="268"/>
        <v>0</v>
      </c>
      <c r="AK1355" s="74">
        <f t="shared" si="274"/>
        <v>8700</v>
      </c>
      <c r="AL1355" t="str">
        <f t="shared" si="269"/>
        <v>N</v>
      </c>
      <c r="AN1355" t="s">
        <v>83</v>
      </c>
      <c r="AO1355" t="s">
        <v>82</v>
      </c>
      <c r="AP1355" t="str">
        <f t="shared" si="270"/>
        <v>93</v>
      </c>
      <c r="AQ1355" s="145" t="s">
        <v>1826</v>
      </c>
      <c r="AR1355" t="str">
        <f t="shared" si="271"/>
        <v>1-Adjusted Base Budget</v>
      </c>
      <c r="AS1355" s="145" t="s">
        <v>1827</v>
      </c>
      <c r="AT1355" t="s">
        <v>213</v>
      </c>
      <c r="AV1355" t="str">
        <f t="shared" si="265"/>
        <v>INTP</v>
      </c>
      <c r="AW1355" t="str">
        <f t="shared" si="276"/>
        <v>VP FOR INTERNATIONAL AFFAIRS</v>
      </c>
    </row>
    <row r="1356" spans="1:49">
      <c r="A1356" s="59">
        <v>2018</v>
      </c>
      <c r="B1356" t="s">
        <v>137</v>
      </c>
      <c r="C1356" t="s">
        <v>83</v>
      </c>
      <c r="D1356" t="s">
        <v>913</v>
      </c>
      <c r="E1356" t="s">
        <v>914</v>
      </c>
      <c r="F1356" t="s">
        <v>228</v>
      </c>
      <c r="H1356" t="s">
        <v>915</v>
      </c>
      <c r="I1356" s="170" t="s">
        <v>81</v>
      </c>
      <c r="J1356" t="s">
        <v>82</v>
      </c>
      <c r="K1356" t="s">
        <v>214</v>
      </c>
      <c r="L1356" t="s">
        <v>564</v>
      </c>
      <c r="M1356" t="s">
        <v>565</v>
      </c>
      <c r="N1356" t="s">
        <v>217</v>
      </c>
      <c r="O1356" t="s">
        <v>263</v>
      </c>
      <c r="P1356" t="s">
        <v>379</v>
      </c>
      <c r="Q1356" t="s">
        <v>379</v>
      </c>
      <c r="R1356" t="s">
        <v>380</v>
      </c>
      <c r="S1356" t="s">
        <v>264</v>
      </c>
      <c r="T1356" t="s">
        <v>265</v>
      </c>
      <c r="U1356" s="61" t="s">
        <v>266</v>
      </c>
      <c r="V1356" t="s">
        <v>25</v>
      </c>
      <c r="W1356" t="s">
        <v>263</v>
      </c>
      <c r="X1356" s="59">
        <v>1000</v>
      </c>
      <c r="Y1356" s="59">
        <v>1000</v>
      </c>
      <c r="AA1356" s="146" t="str">
        <f t="shared" si="273"/>
        <v>EX</v>
      </c>
      <c r="AB1356" s="146">
        <f t="shared" si="275"/>
        <v>0</v>
      </c>
      <c r="AC1356" t="str">
        <f t="shared" si="266"/>
        <v>EX</v>
      </c>
      <c r="AD1356" s="74">
        <f t="shared" si="267"/>
        <v>1000</v>
      </c>
      <c r="AE1356" s="74">
        <f t="shared" si="272"/>
        <v>1000</v>
      </c>
      <c r="AF1356">
        <v>1</v>
      </c>
      <c r="AG1356">
        <v>0</v>
      </c>
      <c r="AH1356" s="74">
        <v>0</v>
      </c>
      <c r="AJ1356" s="74">
        <f t="shared" si="268"/>
        <v>0</v>
      </c>
      <c r="AK1356" s="74">
        <f t="shared" si="274"/>
        <v>1000</v>
      </c>
      <c r="AL1356" t="str">
        <f t="shared" si="269"/>
        <v>N</v>
      </c>
      <c r="AN1356" t="s">
        <v>83</v>
      </c>
      <c r="AO1356" t="s">
        <v>82</v>
      </c>
      <c r="AP1356" t="str">
        <f t="shared" si="270"/>
        <v>93</v>
      </c>
      <c r="AQ1356" s="145" t="s">
        <v>1826</v>
      </c>
      <c r="AR1356" t="str">
        <f t="shared" si="271"/>
        <v>1-Adjusted Base Budget</v>
      </c>
      <c r="AS1356" s="145" t="s">
        <v>1827</v>
      </c>
      <c r="AT1356" t="s">
        <v>213</v>
      </c>
      <c r="AV1356" t="str">
        <f t="shared" ref="AV1356:AV1419" si="277">IF(AND($AN1356="UAVP",$Z1356="OE"),$AN1356 &amp; "-OE",IF(AND($AN1356="VPIT",OR($Z1356="SS",$Z1356="IT")),$AN1356 &amp; "-SS",$AN1356))</f>
        <v>INTP</v>
      </c>
      <c r="AW1356" t="str">
        <f t="shared" si="276"/>
        <v>VP FOR INTERNATIONAL AFFAIRS</v>
      </c>
    </row>
    <row r="1357" spans="1:49">
      <c r="A1357" s="59">
        <v>2018</v>
      </c>
      <c r="B1357" t="s">
        <v>137</v>
      </c>
      <c r="C1357" t="s">
        <v>83</v>
      </c>
      <c r="D1357" t="s">
        <v>913</v>
      </c>
      <c r="E1357" t="s">
        <v>914</v>
      </c>
      <c r="F1357" t="s">
        <v>228</v>
      </c>
      <c r="H1357" t="s">
        <v>915</v>
      </c>
      <c r="I1357" s="170" t="s">
        <v>81</v>
      </c>
      <c r="J1357" t="s">
        <v>82</v>
      </c>
      <c r="K1357" t="s">
        <v>214</v>
      </c>
      <c r="L1357" t="s">
        <v>410</v>
      </c>
      <c r="M1357" t="s">
        <v>411</v>
      </c>
      <c r="N1357" t="s">
        <v>217</v>
      </c>
      <c r="O1357" t="s">
        <v>263</v>
      </c>
      <c r="P1357" t="s">
        <v>379</v>
      </c>
      <c r="Q1357" t="s">
        <v>379</v>
      </c>
      <c r="R1357" t="s">
        <v>380</v>
      </c>
      <c r="S1357" t="s">
        <v>264</v>
      </c>
      <c r="T1357" t="s">
        <v>265</v>
      </c>
      <c r="U1357" s="61" t="s">
        <v>266</v>
      </c>
      <c r="V1357" t="s">
        <v>25</v>
      </c>
      <c r="W1357" t="s">
        <v>263</v>
      </c>
      <c r="X1357" s="59">
        <v>500</v>
      </c>
      <c r="Y1357" s="59">
        <v>500</v>
      </c>
      <c r="AA1357" s="146" t="str">
        <f t="shared" si="273"/>
        <v>EX</v>
      </c>
      <c r="AB1357" s="146">
        <f t="shared" si="275"/>
        <v>0</v>
      </c>
      <c r="AC1357" t="str">
        <f t="shared" si="266"/>
        <v>EX</v>
      </c>
      <c r="AD1357" s="74">
        <f t="shared" si="267"/>
        <v>500</v>
      </c>
      <c r="AE1357" s="74">
        <f t="shared" si="272"/>
        <v>500</v>
      </c>
      <c r="AF1357">
        <v>1</v>
      </c>
      <c r="AG1357">
        <v>0</v>
      </c>
      <c r="AH1357" s="74">
        <v>0</v>
      </c>
      <c r="AJ1357" s="74">
        <f t="shared" si="268"/>
        <v>0</v>
      </c>
      <c r="AK1357" s="74">
        <f t="shared" si="274"/>
        <v>500</v>
      </c>
      <c r="AL1357" t="str">
        <f t="shared" si="269"/>
        <v>N</v>
      </c>
      <c r="AN1357" t="s">
        <v>83</v>
      </c>
      <c r="AO1357" t="s">
        <v>82</v>
      </c>
      <c r="AP1357" t="str">
        <f t="shared" si="270"/>
        <v>93</v>
      </c>
      <c r="AQ1357" s="145" t="s">
        <v>1826</v>
      </c>
      <c r="AR1357" t="str">
        <f t="shared" si="271"/>
        <v>1-Adjusted Base Budget</v>
      </c>
      <c r="AS1357" s="145" t="s">
        <v>1827</v>
      </c>
      <c r="AT1357" t="s">
        <v>213</v>
      </c>
      <c r="AV1357" t="str">
        <f t="shared" si="277"/>
        <v>INTP</v>
      </c>
      <c r="AW1357" t="str">
        <f t="shared" si="276"/>
        <v>VP FOR INTERNATIONAL AFFAIRS</v>
      </c>
    </row>
    <row r="1358" spans="1:49">
      <c r="A1358" s="59">
        <v>2018</v>
      </c>
      <c r="B1358" t="s">
        <v>137</v>
      </c>
      <c r="C1358" t="s">
        <v>83</v>
      </c>
      <c r="D1358" t="s">
        <v>913</v>
      </c>
      <c r="E1358" t="s">
        <v>916</v>
      </c>
      <c r="F1358" t="s">
        <v>228</v>
      </c>
      <c r="H1358" t="s">
        <v>917</v>
      </c>
      <c r="I1358" s="170" t="s">
        <v>81</v>
      </c>
      <c r="J1358" t="s">
        <v>82</v>
      </c>
      <c r="K1358" t="s">
        <v>214</v>
      </c>
      <c r="L1358" t="s">
        <v>566</v>
      </c>
      <c r="M1358" t="s">
        <v>567</v>
      </c>
      <c r="N1358" t="s">
        <v>217</v>
      </c>
      <c r="O1358" t="s">
        <v>263</v>
      </c>
      <c r="P1358" t="s">
        <v>414</v>
      </c>
      <c r="Q1358" t="s">
        <v>415</v>
      </c>
      <c r="R1358" t="s">
        <v>416</v>
      </c>
      <c r="S1358" t="s">
        <v>338</v>
      </c>
      <c r="T1358" t="s">
        <v>339</v>
      </c>
      <c r="U1358" s="61" t="s">
        <v>340</v>
      </c>
      <c r="V1358" t="s">
        <v>918</v>
      </c>
      <c r="W1358" t="s">
        <v>263</v>
      </c>
      <c r="X1358" s="59">
        <v>11000</v>
      </c>
      <c r="Y1358" s="59">
        <v>11000</v>
      </c>
      <c r="AA1358" s="146" t="str">
        <f t="shared" si="273"/>
        <v>EX</v>
      </c>
      <c r="AB1358" s="146">
        <f t="shared" si="275"/>
        <v>0</v>
      </c>
      <c r="AC1358" t="str">
        <f t="shared" si="266"/>
        <v>EX</v>
      </c>
      <c r="AD1358" s="74">
        <f t="shared" si="267"/>
        <v>11000</v>
      </c>
      <c r="AE1358" s="74">
        <f t="shared" si="272"/>
        <v>11000</v>
      </c>
      <c r="AF1358">
        <v>1</v>
      </c>
      <c r="AG1358">
        <v>0</v>
      </c>
      <c r="AH1358" s="74">
        <v>0</v>
      </c>
      <c r="AJ1358" s="74">
        <f t="shared" si="268"/>
        <v>0</v>
      </c>
      <c r="AK1358" s="74">
        <f t="shared" si="274"/>
        <v>11000</v>
      </c>
      <c r="AL1358" t="str">
        <f t="shared" si="269"/>
        <v>N</v>
      </c>
      <c r="AN1358" t="s">
        <v>83</v>
      </c>
      <c r="AO1358" t="s">
        <v>82</v>
      </c>
      <c r="AP1358" t="str">
        <f t="shared" si="270"/>
        <v>93</v>
      </c>
      <c r="AQ1358" s="145" t="s">
        <v>1826</v>
      </c>
      <c r="AR1358" t="str">
        <f t="shared" si="271"/>
        <v>1-Adjusted Base Budget</v>
      </c>
      <c r="AS1358" s="145" t="s">
        <v>1827</v>
      </c>
      <c r="AT1358" t="s">
        <v>213</v>
      </c>
      <c r="AV1358" t="str">
        <f t="shared" si="277"/>
        <v>INTP</v>
      </c>
      <c r="AW1358" t="str">
        <f t="shared" si="276"/>
        <v>VP FOR INTERNATIONAL AFFAIRS</v>
      </c>
    </row>
    <row r="1359" spans="1:49">
      <c r="A1359" s="59">
        <v>2018</v>
      </c>
      <c r="B1359" t="s">
        <v>137</v>
      </c>
      <c r="C1359" t="s">
        <v>83</v>
      </c>
      <c r="D1359" t="s">
        <v>913</v>
      </c>
      <c r="E1359" t="s">
        <v>914</v>
      </c>
      <c r="F1359" t="s">
        <v>228</v>
      </c>
      <c r="H1359" t="s">
        <v>915</v>
      </c>
      <c r="I1359" s="170" t="s">
        <v>81</v>
      </c>
      <c r="J1359" t="s">
        <v>82</v>
      </c>
      <c r="K1359" t="s">
        <v>214</v>
      </c>
      <c r="L1359" t="s">
        <v>412</v>
      </c>
      <c r="M1359" t="s">
        <v>413</v>
      </c>
      <c r="N1359" t="s">
        <v>217</v>
      </c>
      <c r="O1359" t="s">
        <v>263</v>
      </c>
      <c r="P1359" t="s">
        <v>414</v>
      </c>
      <c r="Q1359" t="s">
        <v>415</v>
      </c>
      <c r="R1359" t="s">
        <v>416</v>
      </c>
      <c r="S1359" t="s">
        <v>338</v>
      </c>
      <c r="T1359" t="s">
        <v>339</v>
      </c>
      <c r="U1359" s="61" t="s">
        <v>340</v>
      </c>
      <c r="V1359" t="s">
        <v>25</v>
      </c>
      <c r="W1359" t="s">
        <v>263</v>
      </c>
      <c r="X1359" s="59">
        <v>258518</v>
      </c>
      <c r="Y1359" s="59">
        <v>258518</v>
      </c>
      <c r="AA1359" s="146" t="str">
        <f t="shared" si="273"/>
        <v>EX</v>
      </c>
      <c r="AB1359" s="146">
        <f t="shared" si="275"/>
        <v>0</v>
      </c>
      <c r="AC1359" t="str">
        <f t="shared" si="266"/>
        <v>EX</v>
      </c>
      <c r="AD1359" s="74">
        <f t="shared" si="267"/>
        <v>258518</v>
      </c>
      <c r="AE1359" s="74">
        <f t="shared" si="272"/>
        <v>258518</v>
      </c>
      <c r="AF1359">
        <v>1</v>
      </c>
      <c r="AG1359">
        <v>0</v>
      </c>
      <c r="AH1359" s="74">
        <v>0</v>
      </c>
      <c r="AJ1359" s="74">
        <f t="shared" si="268"/>
        <v>0</v>
      </c>
      <c r="AK1359" s="74">
        <f t="shared" si="274"/>
        <v>258518</v>
      </c>
      <c r="AL1359" t="str">
        <f t="shared" si="269"/>
        <v>N</v>
      </c>
      <c r="AN1359" t="s">
        <v>83</v>
      </c>
      <c r="AO1359" t="s">
        <v>82</v>
      </c>
      <c r="AP1359" t="str">
        <f t="shared" si="270"/>
        <v>93</v>
      </c>
      <c r="AQ1359" s="145" t="s">
        <v>1826</v>
      </c>
      <c r="AR1359" t="str">
        <f t="shared" si="271"/>
        <v>1-Adjusted Base Budget</v>
      </c>
      <c r="AS1359" s="145" t="s">
        <v>1827</v>
      </c>
      <c r="AT1359" t="s">
        <v>213</v>
      </c>
      <c r="AV1359" t="str">
        <f t="shared" si="277"/>
        <v>INTP</v>
      </c>
      <c r="AW1359" t="str">
        <f t="shared" si="276"/>
        <v>VP FOR INTERNATIONAL AFFAIRS</v>
      </c>
    </row>
    <row r="1360" spans="1:49">
      <c r="A1360" s="59">
        <v>2018</v>
      </c>
      <c r="B1360" t="s">
        <v>137</v>
      </c>
      <c r="C1360" t="s">
        <v>83</v>
      </c>
      <c r="D1360" t="s">
        <v>913</v>
      </c>
      <c r="E1360" t="s">
        <v>914</v>
      </c>
      <c r="F1360" t="s">
        <v>228</v>
      </c>
      <c r="H1360" t="s">
        <v>915</v>
      </c>
      <c r="I1360" s="170" t="s">
        <v>81</v>
      </c>
      <c r="J1360" t="s">
        <v>82</v>
      </c>
      <c r="K1360" t="s">
        <v>214</v>
      </c>
      <c r="L1360" t="s">
        <v>417</v>
      </c>
      <c r="M1360" t="s">
        <v>418</v>
      </c>
      <c r="N1360" t="s">
        <v>217</v>
      </c>
      <c r="O1360" t="s">
        <v>263</v>
      </c>
      <c r="P1360" t="s">
        <v>414</v>
      </c>
      <c r="Q1360" t="s">
        <v>415</v>
      </c>
      <c r="R1360" t="s">
        <v>416</v>
      </c>
      <c r="S1360" t="s">
        <v>338</v>
      </c>
      <c r="T1360" t="s">
        <v>339</v>
      </c>
      <c r="U1360" s="61" t="s">
        <v>340</v>
      </c>
      <c r="V1360" t="s">
        <v>25</v>
      </c>
      <c r="W1360" t="s">
        <v>263</v>
      </c>
      <c r="X1360" s="59">
        <v>88259</v>
      </c>
      <c r="Y1360" s="59">
        <v>88259</v>
      </c>
      <c r="AA1360" s="146" t="str">
        <f t="shared" si="273"/>
        <v>EX</v>
      </c>
      <c r="AB1360" s="146">
        <f t="shared" si="275"/>
        <v>0</v>
      </c>
      <c r="AC1360" t="str">
        <f t="shared" si="266"/>
        <v>EX</v>
      </c>
      <c r="AD1360" s="74">
        <f t="shared" si="267"/>
        <v>88259</v>
      </c>
      <c r="AE1360" s="74">
        <f t="shared" si="272"/>
        <v>88259</v>
      </c>
      <c r="AF1360">
        <v>1</v>
      </c>
      <c r="AG1360">
        <v>0</v>
      </c>
      <c r="AH1360" s="74">
        <v>0</v>
      </c>
      <c r="AJ1360" s="74">
        <f t="shared" si="268"/>
        <v>0</v>
      </c>
      <c r="AK1360" s="74">
        <f t="shared" si="274"/>
        <v>88259</v>
      </c>
      <c r="AL1360" t="str">
        <f t="shared" si="269"/>
        <v>N</v>
      </c>
      <c r="AN1360" t="s">
        <v>83</v>
      </c>
      <c r="AO1360" t="s">
        <v>82</v>
      </c>
      <c r="AP1360" t="str">
        <f t="shared" si="270"/>
        <v>93</v>
      </c>
      <c r="AQ1360" s="145" t="s">
        <v>1826</v>
      </c>
      <c r="AR1360" t="str">
        <f t="shared" si="271"/>
        <v>1-Adjusted Base Budget</v>
      </c>
      <c r="AS1360" s="145" t="s">
        <v>1827</v>
      </c>
      <c r="AT1360" t="s">
        <v>213</v>
      </c>
      <c r="AV1360" t="str">
        <f t="shared" si="277"/>
        <v>INTP</v>
      </c>
      <c r="AW1360" t="str">
        <f t="shared" si="276"/>
        <v>VP FOR INTERNATIONAL AFFAIRS</v>
      </c>
    </row>
    <row r="1361" spans="1:49">
      <c r="A1361" s="59">
        <v>2018</v>
      </c>
      <c r="B1361" t="s">
        <v>137</v>
      </c>
      <c r="C1361" t="s">
        <v>83</v>
      </c>
      <c r="D1361" t="s">
        <v>913</v>
      </c>
      <c r="E1361" t="s">
        <v>914</v>
      </c>
      <c r="F1361" t="s">
        <v>228</v>
      </c>
      <c r="H1361" t="s">
        <v>915</v>
      </c>
      <c r="I1361" s="170" t="s">
        <v>81</v>
      </c>
      <c r="J1361" t="s">
        <v>82</v>
      </c>
      <c r="K1361" t="s">
        <v>214</v>
      </c>
      <c r="L1361" t="s">
        <v>419</v>
      </c>
      <c r="M1361" t="s">
        <v>420</v>
      </c>
      <c r="N1361" t="s">
        <v>217</v>
      </c>
      <c r="O1361" t="s">
        <v>263</v>
      </c>
      <c r="P1361" t="s">
        <v>414</v>
      </c>
      <c r="Q1361" t="s">
        <v>415</v>
      </c>
      <c r="R1361" t="s">
        <v>416</v>
      </c>
      <c r="S1361" t="s">
        <v>338</v>
      </c>
      <c r="T1361" t="s">
        <v>339</v>
      </c>
      <c r="U1361" s="61" t="s">
        <v>340</v>
      </c>
      <c r="V1361" t="s">
        <v>25</v>
      </c>
      <c r="W1361" t="s">
        <v>263</v>
      </c>
      <c r="X1361" s="59">
        <v>159888</v>
      </c>
      <c r="Y1361" s="59">
        <v>159888</v>
      </c>
      <c r="AA1361" s="146" t="str">
        <f t="shared" si="273"/>
        <v>EX</v>
      </c>
      <c r="AB1361" s="146">
        <f t="shared" si="275"/>
        <v>0</v>
      </c>
      <c r="AC1361" t="str">
        <f t="shared" si="266"/>
        <v>EX</v>
      </c>
      <c r="AD1361" s="74">
        <f t="shared" si="267"/>
        <v>159888</v>
      </c>
      <c r="AE1361" s="74">
        <f t="shared" si="272"/>
        <v>159888</v>
      </c>
      <c r="AF1361">
        <v>1</v>
      </c>
      <c r="AG1361">
        <v>0</v>
      </c>
      <c r="AH1361" s="74">
        <v>0</v>
      </c>
      <c r="AJ1361" s="74">
        <f t="shared" si="268"/>
        <v>0</v>
      </c>
      <c r="AK1361" s="74">
        <f t="shared" si="274"/>
        <v>159888</v>
      </c>
      <c r="AL1361" t="str">
        <f t="shared" si="269"/>
        <v>N</v>
      </c>
      <c r="AN1361" t="s">
        <v>83</v>
      </c>
      <c r="AO1361" t="s">
        <v>82</v>
      </c>
      <c r="AP1361" t="str">
        <f t="shared" si="270"/>
        <v>93</v>
      </c>
      <c r="AQ1361" s="145" t="s">
        <v>1826</v>
      </c>
      <c r="AR1361" t="str">
        <f t="shared" si="271"/>
        <v>1-Adjusted Base Budget</v>
      </c>
      <c r="AS1361" s="145" t="s">
        <v>1827</v>
      </c>
      <c r="AT1361" t="s">
        <v>213</v>
      </c>
      <c r="AV1361" t="str">
        <f t="shared" si="277"/>
        <v>INTP</v>
      </c>
      <c r="AW1361" t="str">
        <f t="shared" si="276"/>
        <v>VP FOR INTERNATIONAL AFFAIRS</v>
      </c>
    </row>
    <row r="1362" spans="1:49">
      <c r="A1362" s="59">
        <v>2018</v>
      </c>
      <c r="B1362" t="s">
        <v>137</v>
      </c>
      <c r="C1362" t="s">
        <v>83</v>
      </c>
      <c r="D1362" t="s">
        <v>913</v>
      </c>
      <c r="E1362" t="s">
        <v>914</v>
      </c>
      <c r="F1362" t="s">
        <v>228</v>
      </c>
      <c r="H1362" t="s">
        <v>915</v>
      </c>
      <c r="I1362" s="170" t="s">
        <v>81</v>
      </c>
      <c r="J1362" t="s">
        <v>82</v>
      </c>
      <c r="K1362" t="s">
        <v>214</v>
      </c>
      <c r="L1362" t="s">
        <v>568</v>
      </c>
      <c r="M1362" t="s">
        <v>569</v>
      </c>
      <c r="N1362" t="s">
        <v>217</v>
      </c>
      <c r="O1362" t="s">
        <v>263</v>
      </c>
      <c r="P1362" t="s">
        <v>414</v>
      </c>
      <c r="Q1362" t="s">
        <v>415</v>
      </c>
      <c r="R1362" t="s">
        <v>416</v>
      </c>
      <c r="S1362" t="s">
        <v>338</v>
      </c>
      <c r="T1362" t="s">
        <v>339</v>
      </c>
      <c r="U1362" s="61" t="s">
        <v>340</v>
      </c>
      <c r="V1362" t="s">
        <v>25</v>
      </c>
      <c r="W1362" t="s">
        <v>263</v>
      </c>
      <c r="X1362" s="59">
        <v>9955</v>
      </c>
      <c r="Y1362" s="59">
        <v>9955</v>
      </c>
      <c r="AA1362" s="146" t="str">
        <f t="shared" si="273"/>
        <v>EX</v>
      </c>
      <c r="AB1362" s="146">
        <f t="shared" si="275"/>
        <v>0</v>
      </c>
      <c r="AC1362" t="str">
        <f t="shared" si="266"/>
        <v>EX</v>
      </c>
      <c r="AD1362" s="74">
        <f t="shared" si="267"/>
        <v>9955</v>
      </c>
      <c r="AE1362" s="74">
        <f t="shared" si="272"/>
        <v>9955</v>
      </c>
      <c r="AF1362">
        <v>1</v>
      </c>
      <c r="AG1362">
        <v>0</v>
      </c>
      <c r="AH1362" s="74">
        <v>0</v>
      </c>
      <c r="AJ1362" s="74">
        <f t="shared" si="268"/>
        <v>0</v>
      </c>
      <c r="AK1362" s="74">
        <f t="shared" si="274"/>
        <v>9955</v>
      </c>
      <c r="AL1362" t="str">
        <f t="shared" si="269"/>
        <v>N</v>
      </c>
      <c r="AN1362" t="s">
        <v>83</v>
      </c>
      <c r="AO1362" t="s">
        <v>82</v>
      </c>
      <c r="AP1362" t="str">
        <f t="shared" si="270"/>
        <v>93</v>
      </c>
      <c r="AQ1362" s="145" t="s">
        <v>1826</v>
      </c>
      <c r="AR1362" t="str">
        <f t="shared" si="271"/>
        <v>1-Adjusted Base Budget</v>
      </c>
      <c r="AS1362" s="145" t="s">
        <v>1827</v>
      </c>
      <c r="AT1362" t="s">
        <v>213</v>
      </c>
      <c r="AV1362" t="str">
        <f t="shared" si="277"/>
        <v>INTP</v>
      </c>
      <c r="AW1362" t="str">
        <f t="shared" si="276"/>
        <v>VP FOR INTERNATIONAL AFFAIRS</v>
      </c>
    </row>
    <row r="1363" spans="1:49">
      <c r="A1363" s="59">
        <v>2018</v>
      </c>
      <c r="B1363" t="s">
        <v>137</v>
      </c>
      <c r="C1363" t="s">
        <v>83</v>
      </c>
      <c r="D1363" t="s">
        <v>913</v>
      </c>
      <c r="E1363" t="s">
        <v>916</v>
      </c>
      <c r="F1363" t="s">
        <v>228</v>
      </c>
      <c r="H1363" t="s">
        <v>917</v>
      </c>
      <c r="I1363" s="170" t="s">
        <v>81</v>
      </c>
      <c r="J1363" t="s">
        <v>82</v>
      </c>
      <c r="K1363" t="s">
        <v>214</v>
      </c>
      <c r="L1363" t="s">
        <v>666</v>
      </c>
      <c r="M1363" t="s">
        <v>667</v>
      </c>
      <c r="N1363" t="s">
        <v>217</v>
      </c>
      <c r="O1363" t="s">
        <v>263</v>
      </c>
      <c r="P1363" t="s">
        <v>668</v>
      </c>
      <c r="Q1363" t="s">
        <v>669</v>
      </c>
      <c r="R1363" t="s">
        <v>670</v>
      </c>
      <c r="S1363" t="s">
        <v>671</v>
      </c>
      <c r="T1363" t="s">
        <v>672</v>
      </c>
      <c r="U1363" s="61" t="s">
        <v>673</v>
      </c>
      <c r="V1363" t="s">
        <v>918</v>
      </c>
      <c r="W1363" t="s">
        <v>263</v>
      </c>
      <c r="X1363" s="59">
        <v>120000</v>
      </c>
      <c r="Y1363" s="59">
        <v>120000</v>
      </c>
      <c r="AA1363" s="146" t="str">
        <f t="shared" si="273"/>
        <v>EX</v>
      </c>
      <c r="AB1363" s="146">
        <f t="shared" si="275"/>
        <v>0</v>
      </c>
      <c r="AC1363" t="str">
        <f t="shared" ref="AC1363:AC1426" si="278">IF(O1363 =AA1363,W1363,"Allot/Xfer IN")</f>
        <v>EX</v>
      </c>
      <c r="AD1363" s="74">
        <f t="shared" ref="AD1363:AD1426" si="279">IF(O1363 =AA1363,Y1363,-Y1363)</f>
        <v>120000</v>
      </c>
      <c r="AE1363" s="74">
        <f t="shared" si="272"/>
        <v>120000</v>
      </c>
      <c r="AF1363">
        <v>1</v>
      </c>
      <c r="AG1363">
        <v>0</v>
      </c>
      <c r="AH1363" s="74">
        <v>0</v>
      </c>
      <c r="AJ1363" s="74">
        <f t="shared" ref="AJ1363:AJ1426" si="280">SUM(AG1363:AI1363)</f>
        <v>0</v>
      </c>
      <c r="AK1363" s="74">
        <f t="shared" si="274"/>
        <v>120000</v>
      </c>
      <c r="AL1363" t="str">
        <f t="shared" ref="AL1363:AL1426" si="281">IF(AF1363&lt;&gt;1,"Y","N")</f>
        <v>N</v>
      </c>
      <c r="AN1363" t="s">
        <v>83</v>
      </c>
      <c r="AO1363" t="s">
        <v>82</v>
      </c>
      <c r="AP1363" t="str">
        <f t="shared" ref="AP1363:AP1426" si="282">IF(AL1363 ="Y","99",I1363)</f>
        <v>93</v>
      </c>
      <c r="AQ1363" s="145" t="s">
        <v>1826</v>
      </c>
      <c r="AR1363" t="str">
        <f t="shared" ref="AR1363:AR1426" si="283">IF(AM1363 ="y",AQ1363,IF(AG1363 &lt;&gt;0,"2-Provision for Compensation Incr","1-Adjusted Base Budget"))</f>
        <v>1-Adjusted Base Budget</v>
      </c>
      <c r="AS1363" s="145" t="s">
        <v>1827</v>
      </c>
      <c r="AT1363" t="s">
        <v>213</v>
      </c>
      <c r="AV1363" t="str">
        <f t="shared" si="277"/>
        <v>INTP</v>
      </c>
      <c r="AW1363" t="str">
        <f t="shared" si="276"/>
        <v>VP FOR INTERNATIONAL AFFAIRS</v>
      </c>
    </row>
    <row r="1364" spans="1:49">
      <c r="A1364" s="59">
        <v>2018</v>
      </c>
      <c r="B1364" t="s">
        <v>137</v>
      </c>
      <c r="C1364" t="s">
        <v>83</v>
      </c>
      <c r="D1364" t="s">
        <v>913</v>
      </c>
      <c r="E1364" t="s">
        <v>916</v>
      </c>
      <c r="F1364" t="s">
        <v>228</v>
      </c>
      <c r="H1364" t="s">
        <v>917</v>
      </c>
      <c r="I1364" s="170" t="s">
        <v>81</v>
      </c>
      <c r="J1364" t="s">
        <v>82</v>
      </c>
      <c r="K1364" t="s">
        <v>214</v>
      </c>
      <c r="L1364" t="s">
        <v>928</v>
      </c>
      <c r="M1364" t="s">
        <v>929</v>
      </c>
      <c r="N1364" t="s">
        <v>217</v>
      </c>
      <c r="O1364" t="s">
        <v>263</v>
      </c>
      <c r="P1364" t="s">
        <v>668</v>
      </c>
      <c r="Q1364" t="s">
        <v>669</v>
      </c>
      <c r="R1364" t="s">
        <v>670</v>
      </c>
      <c r="S1364" t="s">
        <v>671</v>
      </c>
      <c r="T1364" t="s">
        <v>672</v>
      </c>
      <c r="U1364" s="61" t="s">
        <v>673</v>
      </c>
      <c r="V1364" t="s">
        <v>918</v>
      </c>
      <c r="W1364" t="s">
        <v>263</v>
      </c>
      <c r="X1364" s="59">
        <v>15000</v>
      </c>
      <c r="Y1364" s="59">
        <v>15000</v>
      </c>
      <c r="AA1364" s="146" t="str">
        <f t="shared" si="273"/>
        <v>EX</v>
      </c>
      <c r="AB1364" s="146">
        <f t="shared" si="275"/>
        <v>0</v>
      </c>
      <c r="AC1364" t="str">
        <f t="shared" si="278"/>
        <v>EX</v>
      </c>
      <c r="AD1364" s="74">
        <f t="shared" si="279"/>
        <v>15000</v>
      </c>
      <c r="AE1364" s="74">
        <f t="shared" ref="AE1364:AE1427" si="284">Y1364</f>
        <v>15000</v>
      </c>
      <c r="AF1364">
        <v>1</v>
      </c>
      <c r="AG1364">
        <v>0</v>
      </c>
      <c r="AH1364" s="74">
        <v>0</v>
      </c>
      <c r="AJ1364" s="74">
        <f t="shared" si="280"/>
        <v>0</v>
      </c>
      <c r="AK1364" s="74">
        <f t="shared" si="274"/>
        <v>15000</v>
      </c>
      <c r="AL1364" t="str">
        <f t="shared" si="281"/>
        <v>N</v>
      </c>
      <c r="AN1364" t="s">
        <v>83</v>
      </c>
      <c r="AO1364" t="s">
        <v>82</v>
      </c>
      <c r="AP1364" t="str">
        <f t="shared" si="282"/>
        <v>93</v>
      </c>
      <c r="AQ1364" s="145" t="s">
        <v>1826</v>
      </c>
      <c r="AR1364" t="str">
        <f t="shared" si="283"/>
        <v>1-Adjusted Base Budget</v>
      </c>
      <c r="AS1364" s="145" t="s">
        <v>1827</v>
      </c>
      <c r="AT1364" t="s">
        <v>213</v>
      </c>
      <c r="AV1364" t="str">
        <f t="shared" si="277"/>
        <v>INTP</v>
      </c>
      <c r="AW1364" t="str">
        <f t="shared" si="276"/>
        <v>VP FOR INTERNATIONAL AFFAIRS</v>
      </c>
    </row>
    <row r="1365" spans="1:49">
      <c r="A1365" s="59">
        <v>2018</v>
      </c>
      <c r="B1365" t="s">
        <v>137</v>
      </c>
      <c r="C1365" t="s">
        <v>83</v>
      </c>
      <c r="D1365" t="s">
        <v>913</v>
      </c>
      <c r="E1365" t="s">
        <v>914</v>
      </c>
      <c r="F1365" t="s">
        <v>228</v>
      </c>
      <c r="H1365" t="s">
        <v>915</v>
      </c>
      <c r="I1365" s="170" t="s">
        <v>81</v>
      </c>
      <c r="J1365" t="s">
        <v>82</v>
      </c>
      <c r="K1365" t="s">
        <v>214</v>
      </c>
      <c r="L1365" t="s">
        <v>421</v>
      </c>
      <c r="M1365" t="s">
        <v>422</v>
      </c>
      <c r="N1365" t="s">
        <v>217</v>
      </c>
      <c r="O1365" t="s">
        <v>263</v>
      </c>
      <c r="P1365" t="s">
        <v>367</v>
      </c>
      <c r="Q1365" t="s">
        <v>368</v>
      </c>
      <c r="R1365" t="s">
        <v>369</v>
      </c>
      <c r="S1365" t="s">
        <v>370</v>
      </c>
      <c r="T1365" t="s">
        <v>368</v>
      </c>
      <c r="U1365" s="61" t="s">
        <v>371</v>
      </c>
      <c r="V1365" t="s">
        <v>25</v>
      </c>
      <c r="W1365" t="s">
        <v>263</v>
      </c>
      <c r="X1365" s="59">
        <v>800</v>
      </c>
      <c r="Y1365" s="59">
        <v>800</v>
      </c>
      <c r="AA1365" s="146" t="str">
        <f t="shared" si="273"/>
        <v>EX</v>
      </c>
      <c r="AB1365" s="146">
        <f t="shared" si="275"/>
        <v>0</v>
      </c>
      <c r="AC1365" t="str">
        <f t="shared" si="278"/>
        <v>EX</v>
      </c>
      <c r="AD1365" s="74">
        <f t="shared" si="279"/>
        <v>800</v>
      </c>
      <c r="AE1365" s="74">
        <f t="shared" si="284"/>
        <v>800</v>
      </c>
      <c r="AF1365">
        <v>1</v>
      </c>
      <c r="AG1365">
        <v>0</v>
      </c>
      <c r="AH1365" s="74">
        <v>0</v>
      </c>
      <c r="AJ1365" s="74">
        <f t="shared" si="280"/>
        <v>0</v>
      </c>
      <c r="AK1365" s="74">
        <f t="shared" si="274"/>
        <v>800</v>
      </c>
      <c r="AL1365" t="str">
        <f t="shared" si="281"/>
        <v>N</v>
      </c>
      <c r="AN1365" t="s">
        <v>83</v>
      </c>
      <c r="AO1365" t="s">
        <v>82</v>
      </c>
      <c r="AP1365" t="str">
        <f t="shared" si="282"/>
        <v>93</v>
      </c>
      <c r="AQ1365" s="145" t="s">
        <v>1826</v>
      </c>
      <c r="AR1365" t="str">
        <f t="shared" si="283"/>
        <v>1-Adjusted Base Budget</v>
      </c>
      <c r="AS1365" s="145" t="s">
        <v>1827</v>
      </c>
      <c r="AT1365" t="s">
        <v>213</v>
      </c>
      <c r="AV1365" t="str">
        <f t="shared" si="277"/>
        <v>INTP</v>
      </c>
      <c r="AW1365" t="str">
        <f t="shared" si="276"/>
        <v>VP FOR INTERNATIONAL AFFAIRS</v>
      </c>
    </row>
    <row r="1366" spans="1:49">
      <c r="A1366" s="59">
        <v>2018</v>
      </c>
      <c r="B1366" t="s">
        <v>137</v>
      </c>
      <c r="C1366" t="s">
        <v>83</v>
      </c>
      <c r="D1366" t="s">
        <v>913</v>
      </c>
      <c r="E1366" t="s">
        <v>914</v>
      </c>
      <c r="F1366" t="s">
        <v>228</v>
      </c>
      <c r="H1366" t="s">
        <v>915</v>
      </c>
      <c r="I1366" s="170" t="s">
        <v>81</v>
      </c>
      <c r="J1366" t="s">
        <v>82</v>
      </c>
      <c r="K1366" t="s">
        <v>214</v>
      </c>
      <c r="L1366" t="s">
        <v>425</v>
      </c>
      <c r="M1366" t="s">
        <v>426</v>
      </c>
      <c r="N1366" t="s">
        <v>217</v>
      </c>
      <c r="O1366" t="s">
        <v>263</v>
      </c>
      <c r="P1366" t="s">
        <v>367</v>
      </c>
      <c r="Q1366" t="s">
        <v>368</v>
      </c>
      <c r="R1366" t="s">
        <v>369</v>
      </c>
      <c r="S1366" t="s">
        <v>370</v>
      </c>
      <c r="T1366" t="s">
        <v>368</v>
      </c>
      <c r="U1366" s="61" t="s">
        <v>371</v>
      </c>
      <c r="V1366" t="s">
        <v>25</v>
      </c>
      <c r="W1366" t="s">
        <v>263</v>
      </c>
      <c r="X1366" s="59">
        <v>8000</v>
      </c>
      <c r="Y1366" s="59">
        <v>8000</v>
      </c>
      <c r="AA1366" s="146" t="str">
        <f t="shared" si="273"/>
        <v>EX</v>
      </c>
      <c r="AB1366" s="146">
        <f t="shared" si="275"/>
        <v>0</v>
      </c>
      <c r="AC1366" t="str">
        <f t="shared" si="278"/>
        <v>EX</v>
      </c>
      <c r="AD1366" s="74">
        <f t="shared" si="279"/>
        <v>8000</v>
      </c>
      <c r="AE1366" s="74">
        <f t="shared" si="284"/>
        <v>8000</v>
      </c>
      <c r="AF1366">
        <v>1</v>
      </c>
      <c r="AG1366">
        <v>0</v>
      </c>
      <c r="AH1366" s="74">
        <v>0</v>
      </c>
      <c r="AJ1366" s="74">
        <f t="shared" si="280"/>
        <v>0</v>
      </c>
      <c r="AK1366" s="74">
        <f t="shared" si="274"/>
        <v>8000</v>
      </c>
      <c r="AL1366" t="str">
        <f t="shared" si="281"/>
        <v>N</v>
      </c>
      <c r="AN1366" t="s">
        <v>83</v>
      </c>
      <c r="AO1366" t="s">
        <v>82</v>
      </c>
      <c r="AP1366" t="str">
        <f t="shared" si="282"/>
        <v>93</v>
      </c>
      <c r="AQ1366" s="145" t="s">
        <v>1826</v>
      </c>
      <c r="AR1366" t="str">
        <f t="shared" si="283"/>
        <v>1-Adjusted Base Budget</v>
      </c>
      <c r="AS1366" s="145" t="s">
        <v>1827</v>
      </c>
      <c r="AT1366" t="s">
        <v>213</v>
      </c>
      <c r="AV1366" t="str">
        <f t="shared" si="277"/>
        <v>INTP</v>
      </c>
      <c r="AW1366" t="str">
        <f t="shared" si="276"/>
        <v>VP FOR INTERNATIONAL AFFAIRS</v>
      </c>
    </row>
    <row r="1367" spans="1:49">
      <c r="A1367" s="59">
        <v>2018</v>
      </c>
      <c r="B1367" t="s">
        <v>137</v>
      </c>
      <c r="C1367" t="s">
        <v>83</v>
      </c>
      <c r="D1367" t="s">
        <v>913</v>
      </c>
      <c r="E1367" t="s">
        <v>919</v>
      </c>
      <c r="F1367" t="s">
        <v>228</v>
      </c>
      <c r="H1367" t="s">
        <v>920</v>
      </c>
      <c r="I1367" s="170" t="s">
        <v>81</v>
      </c>
      <c r="J1367" t="s">
        <v>82</v>
      </c>
      <c r="K1367" t="s">
        <v>214</v>
      </c>
      <c r="L1367" t="s">
        <v>570</v>
      </c>
      <c r="M1367" t="s">
        <v>571</v>
      </c>
      <c r="N1367" t="s">
        <v>217</v>
      </c>
      <c r="O1367" t="s">
        <v>263</v>
      </c>
      <c r="P1367" t="s">
        <v>367</v>
      </c>
      <c r="Q1367" t="s">
        <v>368</v>
      </c>
      <c r="R1367" t="s">
        <v>369</v>
      </c>
      <c r="S1367" t="s">
        <v>370</v>
      </c>
      <c r="T1367" t="s">
        <v>368</v>
      </c>
      <c r="U1367" s="61" t="s">
        <v>371</v>
      </c>
      <c r="V1367" t="s">
        <v>25</v>
      </c>
      <c r="W1367" t="s">
        <v>263</v>
      </c>
      <c r="X1367" s="59">
        <v>40000</v>
      </c>
      <c r="Y1367" s="59">
        <v>40000</v>
      </c>
      <c r="AA1367" s="146" t="str">
        <f t="shared" si="273"/>
        <v>EX</v>
      </c>
      <c r="AB1367" s="146">
        <f t="shared" si="275"/>
        <v>0</v>
      </c>
      <c r="AC1367" t="str">
        <f t="shared" si="278"/>
        <v>EX</v>
      </c>
      <c r="AD1367" s="74">
        <f t="shared" si="279"/>
        <v>40000</v>
      </c>
      <c r="AE1367" s="74">
        <f t="shared" si="284"/>
        <v>40000</v>
      </c>
      <c r="AF1367">
        <v>1</v>
      </c>
      <c r="AG1367">
        <v>0</v>
      </c>
      <c r="AH1367" s="74">
        <v>0</v>
      </c>
      <c r="AJ1367" s="74">
        <f t="shared" si="280"/>
        <v>0</v>
      </c>
      <c r="AK1367" s="74">
        <f t="shared" si="274"/>
        <v>40000</v>
      </c>
      <c r="AL1367" t="str">
        <f t="shared" si="281"/>
        <v>N</v>
      </c>
      <c r="AN1367" t="s">
        <v>83</v>
      </c>
      <c r="AO1367" t="s">
        <v>82</v>
      </c>
      <c r="AP1367" t="str">
        <f t="shared" si="282"/>
        <v>93</v>
      </c>
      <c r="AQ1367" s="145" t="s">
        <v>1826</v>
      </c>
      <c r="AR1367" t="str">
        <f t="shared" si="283"/>
        <v>1-Adjusted Base Budget</v>
      </c>
      <c r="AS1367" s="145" t="s">
        <v>1827</v>
      </c>
      <c r="AT1367" t="s">
        <v>213</v>
      </c>
      <c r="AV1367" t="str">
        <f t="shared" si="277"/>
        <v>INTP</v>
      </c>
      <c r="AW1367" t="str">
        <f t="shared" si="276"/>
        <v>VP FOR INTERNATIONAL AFFAIRS</v>
      </c>
    </row>
    <row r="1368" spans="1:49">
      <c r="A1368" s="59">
        <v>2018</v>
      </c>
      <c r="B1368" t="s">
        <v>137</v>
      </c>
      <c r="C1368" t="s">
        <v>83</v>
      </c>
      <c r="D1368" t="s">
        <v>913</v>
      </c>
      <c r="E1368" t="s">
        <v>914</v>
      </c>
      <c r="F1368" t="s">
        <v>228</v>
      </c>
      <c r="H1368" t="s">
        <v>915</v>
      </c>
      <c r="I1368" s="170" t="s">
        <v>81</v>
      </c>
      <c r="J1368" t="s">
        <v>82</v>
      </c>
      <c r="K1368" t="s">
        <v>214</v>
      </c>
      <c r="L1368" t="s">
        <v>267</v>
      </c>
      <c r="M1368" t="s">
        <v>268</v>
      </c>
      <c r="N1368" t="s">
        <v>930</v>
      </c>
      <c r="O1368" t="s">
        <v>263</v>
      </c>
      <c r="P1368" t="s">
        <v>269</v>
      </c>
      <c r="Q1368" t="s">
        <v>270</v>
      </c>
      <c r="R1368" t="s">
        <v>271</v>
      </c>
      <c r="S1368" t="s">
        <v>272</v>
      </c>
      <c r="T1368" t="s">
        <v>270</v>
      </c>
      <c r="U1368" s="61" t="s">
        <v>273</v>
      </c>
      <c r="V1368" t="s">
        <v>25</v>
      </c>
      <c r="W1368" t="s">
        <v>263</v>
      </c>
      <c r="X1368" s="59">
        <v>19000</v>
      </c>
      <c r="Y1368" s="59">
        <v>19000</v>
      </c>
      <c r="AA1368" s="146" t="str">
        <f t="shared" si="273"/>
        <v>EX</v>
      </c>
      <c r="AB1368" s="146">
        <f t="shared" si="275"/>
        <v>0</v>
      </c>
      <c r="AC1368" t="str">
        <f t="shared" si="278"/>
        <v>EX</v>
      </c>
      <c r="AD1368" s="74">
        <f t="shared" si="279"/>
        <v>19000</v>
      </c>
      <c r="AE1368" s="74">
        <f t="shared" si="284"/>
        <v>19000</v>
      </c>
      <c r="AF1368">
        <v>1</v>
      </c>
      <c r="AG1368">
        <v>0</v>
      </c>
      <c r="AH1368" s="74">
        <v>0</v>
      </c>
      <c r="AJ1368" s="74">
        <f t="shared" si="280"/>
        <v>0</v>
      </c>
      <c r="AK1368" s="74">
        <f t="shared" si="274"/>
        <v>19000</v>
      </c>
      <c r="AL1368" t="str">
        <f t="shared" si="281"/>
        <v>N</v>
      </c>
      <c r="AN1368" t="s">
        <v>83</v>
      </c>
      <c r="AO1368" t="s">
        <v>82</v>
      </c>
      <c r="AP1368" t="str">
        <f t="shared" si="282"/>
        <v>93</v>
      </c>
      <c r="AQ1368" s="145" t="s">
        <v>1826</v>
      </c>
      <c r="AR1368" t="str">
        <f t="shared" si="283"/>
        <v>1-Adjusted Base Budget</v>
      </c>
      <c r="AS1368" s="145" t="s">
        <v>1827</v>
      </c>
      <c r="AT1368" t="s">
        <v>213</v>
      </c>
      <c r="AV1368" t="str">
        <f t="shared" si="277"/>
        <v>INTP</v>
      </c>
      <c r="AW1368" t="str">
        <f t="shared" si="276"/>
        <v>VP FOR INTERNATIONAL AFFAIRS</v>
      </c>
    </row>
    <row r="1369" spans="1:49">
      <c r="A1369" s="59">
        <v>2018</v>
      </c>
      <c r="B1369" t="s">
        <v>137</v>
      </c>
      <c r="C1369" t="s">
        <v>83</v>
      </c>
      <c r="D1369" t="s">
        <v>913</v>
      </c>
      <c r="E1369" t="s">
        <v>916</v>
      </c>
      <c r="F1369" t="s">
        <v>228</v>
      </c>
      <c r="H1369" t="s">
        <v>917</v>
      </c>
      <c r="I1369" s="170" t="s">
        <v>81</v>
      </c>
      <c r="J1369" t="s">
        <v>82</v>
      </c>
      <c r="K1369" t="s">
        <v>214</v>
      </c>
      <c r="L1369" t="s">
        <v>315</v>
      </c>
      <c r="M1369" t="s">
        <v>316</v>
      </c>
      <c r="N1369" t="s">
        <v>217</v>
      </c>
      <c r="O1369" t="s">
        <v>263</v>
      </c>
      <c r="P1369" t="s">
        <v>317</v>
      </c>
      <c r="Q1369" t="s">
        <v>318</v>
      </c>
      <c r="R1369" t="s">
        <v>319</v>
      </c>
      <c r="S1369" t="s">
        <v>281</v>
      </c>
      <c r="T1369" t="s">
        <v>282</v>
      </c>
      <c r="U1369" s="61" t="s">
        <v>283</v>
      </c>
      <c r="V1369" t="s">
        <v>918</v>
      </c>
      <c r="W1369" t="s">
        <v>219</v>
      </c>
      <c r="X1369" s="59">
        <v>15000</v>
      </c>
      <c r="Y1369" s="59">
        <v>15000</v>
      </c>
      <c r="AA1369" s="146" t="str">
        <f t="shared" si="273"/>
        <v>IN</v>
      </c>
      <c r="AB1369" s="146" t="str">
        <f t="shared" si="275"/>
        <v>10cr</v>
      </c>
      <c r="AC1369" t="str">
        <f t="shared" si="278"/>
        <v>Allot/Xfer IN</v>
      </c>
      <c r="AD1369" s="74">
        <f t="shared" si="279"/>
        <v>-15000</v>
      </c>
      <c r="AE1369" s="74">
        <f t="shared" si="284"/>
        <v>15000</v>
      </c>
      <c r="AF1369">
        <v>1</v>
      </c>
      <c r="AG1369">
        <v>0</v>
      </c>
      <c r="AH1369" s="74">
        <v>0</v>
      </c>
      <c r="AJ1369" s="74">
        <f t="shared" si="280"/>
        <v>0</v>
      </c>
      <c r="AK1369" s="74">
        <f t="shared" si="274"/>
        <v>15000</v>
      </c>
      <c r="AL1369" t="str">
        <f t="shared" si="281"/>
        <v>N</v>
      </c>
      <c r="AN1369" t="s">
        <v>83</v>
      </c>
      <c r="AO1369" t="s">
        <v>82</v>
      </c>
      <c r="AP1369" t="str">
        <f t="shared" si="282"/>
        <v>93</v>
      </c>
      <c r="AQ1369" s="145" t="s">
        <v>1826</v>
      </c>
      <c r="AR1369" t="str">
        <f t="shared" si="283"/>
        <v>1-Adjusted Base Budget</v>
      </c>
      <c r="AS1369" s="145" t="s">
        <v>1827</v>
      </c>
      <c r="AT1369" t="s">
        <v>213</v>
      </c>
      <c r="AV1369" t="str">
        <f t="shared" si="277"/>
        <v>INTP</v>
      </c>
      <c r="AW1369" t="str">
        <f t="shared" si="276"/>
        <v>VP FOR INTERNATIONAL AFFAIRS</v>
      </c>
    </row>
    <row r="1370" spans="1:49">
      <c r="A1370" s="59">
        <v>2018</v>
      </c>
      <c r="B1370" t="s">
        <v>137</v>
      </c>
      <c r="C1370" t="s">
        <v>83</v>
      </c>
      <c r="D1370" t="s">
        <v>913</v>
      </c>
      <c r="E1370" t="s">
        <v>914</v>
      </c>
      <c r="F1370" t="s">
        <v>228</v>
      </c>
      <c r="H1370" t="s">
        <v>915</v>
      </c>
      <c r="I1370" s="170" t="s">
        <v>81</v>
      </c>
      <c r="J1370" t="s">
        <v>82</v>
      </c>
      <c r="K1370" t="s">
        <v>214</v>
      </c>
      <c r="L1370" t="s">
        <v>574</v>
      </c>
      <c r="M1370" t="s">
        <v>575</v>
      </c>
      <c r="N1370" t="s">
        <v>576</v>
      </c>
      <c r="O1370" t="s">
        <v>263</v>
      </c>
      <c r="P1370" t="s">
        <v>379</v>
      </c>
      <c r="Q1370" t="s">
        <v>379</v>
      </c>
      <c r="R1370" t="s">
        <v>380</v>
      </c>
      <c r="S1370" t="s">
        <v>264</v>
      </c>
      <c r="T1370" t="s">
        <v>265</v>
      </c>
      <c r="U1370" s="61" t="s">
        <v>266</v>
      </c>
      <c r="V1370" t="s">
        <v>25</v>
      </c>
      <c r="W1370" t="s">
        <v>263</v>
      </c>
      <c r="X1370" s="59">
        <v>11056</v>
      </c>
      <c r="Y1370" s="59">
        <v>11056</v>
      </c>
      <c r="AA1370" s="146" t="str">
        <f t="shared" si="273"/>
        <v>EX</v>
      </c>
      <c r="AB1370" s="146">
        <f t="shared" si="275"/>
        <v>0</v>
      </c>
      <c r="AC1370" t="str">
        <f t="shared" si="278"/>
        <v>EX</v>
      </c>
      <c r="AD1370" s="74">
        <f t="shared" si="279"/>
        <v>11056</v>
      </c>
      <c r="AE1370" s="74">
        <f t="shared" si="284"/>
        <v>11056</v>
      </c>
      <c r="AF1370">
        <v>1</v>
      </c>
      <c r="AG1370">
        <v>0</v>
      </c>
      <c r="AH1370" s="74">
        <v>0</v>
      </c>
      <c r="AJ1370" s="74">
        <f t="shared" si="280"/>
        <v>0</v>
      </c>
      <c r="AK1370" s="74">
        <f t="shared" si="274"/>
        <v>11056</v>
      </c>
      <c r="AL1370" t="str">
        <f t="shared" si="281"/>
        <v>N</v>
      </c>
      <c r="AN1370" t="s">
        <v>83</v>
      </c>
      <c r="AO1370" t="s">
        <v>82</v>
      </c>
      <c r="AP1370" t="str">
        <f t="shared" si="282"/>
        <v>93</v>
      </c>
      <c r="AQ1370" s="145" t="s">
        <v>1826</v>
      </c>
      <c r="AR1370" t="str">
        <f t="shared" si="283"/>
        <v>1-Adjusted Base Budget</v>
      </c>
      <c r="AS1370" s="145" t="s">
        <v>1827</v>
      </c>
      <c r="AT1370" t="s">
        <v>213</v>
      </c>
      <c r="AV1370" t="str">
        <f t="shared" si="277"/>
        <v>INTP</v>
      </c>
      <c r="AW1370" t="str">
        <f t="shared" si="276"/>
        <v>VP FOR INTERNATIONAL AFFAIRS</v>
      </c>
    </row>
    <row r="1371" spans="1:49">
      <c r="A1371" s="59">
        <v>2018</v>
      </c>
      <c r="B1371" t="s">
        <v>137</v>
      </c>
      <c r="C1371" t="s">
        <v>83</v>
      </c>
      <c r="D1371" t="s">
        <v>913</v>
      </c>
      <c r="E1371" t="s">
        <v>914</v>
      </c>
      <c r="F1371" t="s">
        <v>228</v>
      </c>
      <c r="H1371" t="s">
        <v>915</v>
      </c>
      <c r="I1371" s="170" t="s">
        <v>81</v>
      </c>
      <c r="J1371" t="s">
        <v>82</v>
      </c>
      <c r="K1371" t="s">
        <v>214</v>
      </c>
      <c r="L1371" t="s">
        <v>839</v>
      </c>
      <c r="M1371" t="s">
        <v>840</v>
      </c>
      <c r="N1371" t="s">
        <v>217</v>
      </c>
      <c r="O1371" t="s">
        <v>263</v>
      </c>
      <c r="P1371" t="s">
        <v>841</v>
      </c>
      <c r="Q1371" t="s">
        <v>842</v>
      </c>
      <c r="R1371" t="s">
        <v>843</v>
      </c>
      <c r="S1371" t="s">
        <v>281</v>
      </c>
      <c r="T1371" t="s">
        <v>282</v>
      </c>
      <c r="U1371" s="61" t="s">
        <v>283</v>
      </c>
      <c r="V1371" t="s">
        <v>25</v>
      </c>
      <c r="W1371" t="s">
        <v>263</v>
      </c>
      <c r="X1371" s="59">
        <v>200</v>
      </c>
      <c r="Y1371" s="59">
        <v>200</v>
      </c>
      <c r="AA1371" s="146" t="str">
        <f t="shared" si="273"/>
        <v>EX</v>
      </c>
      <c r="AB1371" s="146">
        <f t="shared" si="275"/>
        <v>0</v>
      </c>
      <c r="AC1371" t="str">
        <f t="shared" si="278"/>
        <v>EX</v>
      </c>
      <c r="AD1371" s="74">
        <f t="shared" si="279"/>
        <v>200</v>
      </c>
      <c r="AE1371" s="74">
        <f t="shared" si="284"/>
        <v>200</v>
      </c>
      <c r="AF1371">
        <v>1</v>
      </c>
      <c r="AG1371">
        <v>0</v>
      </c>
      <c r="AH1371" s="74">
        <v>0</v>
      </c>
      <c r="AJ1371" s="74">
        <f t="shared" si="280"/>
        <v>0</v>
      </c>
      <c r="AK1371" s="74">
        <f t="shared" si="274"/>
        <v>200</v>
      </c>
      <c r="AL1371" t="str">
        <f t="shared" si="281"/>
        <v>N</v>
      </c>
      <c r="AN1371" t="s">
        <v>83</v>
      </c>
      <c r="AO1371" t="s">
        <v>82</v>
      </c>
      <c r="AP1371" t="str">
        <f t="shared" si="282"/>
        <v>93</v>
      </c>
      <c r="AQ1371" s="145" t="s">
        <v>1826</v>
      </c>
      <c r="AR1371" t="str">
        <f t="shared" si="283"/>
        <v>1-Adjusted Base Budget</v>
      </c>
      <c r="AS1371" s="145" t="s">
        <v>1827</v>
      </c>
      <c r="AT1371" t="s">
        <v>213</v>
      </c>
      <c r="AV1371" t="str">
        <f t="shared" si="277"/>
        <v>INTP</v>
      </c>
      <c r="AW1371" t="str">
        <f t="shared" si="276"/>
        <v>VP FOR INTERNATIONAL AFFAIRS</v>
      </c>
    </row>
    <row r="1372" spans="1:49">
      <c r="A1372" s="59">
        <v>2018</v>
      </c>
      <c r="B1372" t="s">
        <v>137</v>
      </c>
      <c r="C1372" t="s">
        <v>83</v>
      </c>
      <c r="D1372" t="s">
        <v>913</v>
      </c>
      <c r="E1372" t="s">
        <v>933</v>
      </c>
      <c r="F1372" t="s">
        <v>228</v>
      </c>
      <c r="H1372" t="s">
        <v>934</v>
      </c>
      <c r="I1372" s="170" t="s">
        <v>81</v>
      </c>
      <c r="J1372" t="s">
        <v>82</v>
      </c>
      <c r="K1372" t="s">
        <v>214</v>
      </c>
      <c r="L1372" t="s">
        <v>935</v>
      </c>
      <c r="M1372" t="s">
        <v>936</v>
      </c>
      <c r="N1372" t="s">
        <v>937</v>
      </c>
      <c r="O1372" t="s">
        <v>263</v>
      </c>
      <c r="P1372" t="s">
        <v>269</v>
      </c>
      <c r="Q1372" t="s">
        <v>270</v>
      </c>
      <c r="R1372" t="s">
        <v>271</v>
      </c>
      <c r="S1372" t="s">
        <v>272</v>
      </c>
      <c r="T1372" t="s">
        <v>270</v>
      </c>
      <c r="U1372" s="61" t="s">
        <v>273</v>
      </c>
      <c r="V1372" t="s">
        <v>25</v>
      </c>
      <c r="W1372" t="s">
        <v>263</v>
      </c>
      <c r="X1372" s="59">
        <v>7400</v>
      </c>
      <c r="Y1372" s="59">
        <v>7400</v>
      </c>
      <c r="AA1372" s="146" t="str">
        <f t="shared" si="273"/>
        <v>EX</v>
      </c>
      <c r="AB1372" s="146">
        <f t="shared" si="275"/>
        <v>0</v>
      </c>
      <c r="AC1372" t="str">
        <f t="shared" si="278"/>
        <v>EX</v>
      </c>
      <c r="AD1372" s="74">
        <f t="shared" si="279"/>
        <v>7400</v>
      </c>
      <c r="AE1372" s="74">
        <f t="shared" si="284"/>
        <v>7400</v>
      </c>
      <c r="AF1372">
        <v>1</v>
      </c>
      <c r="AG1372">
        <v>0</v>
      </c>
      <c r="AH1372" s="74">
        <v>0</v>
      </c>
      <c r="AJ1372" s="74">
        <f t="shared" si="280"/>
        <v>0</v>
      </c>
      <c r="AK1372" s="74">
        <f t="shared" si="274"/>
        <v>7400</v>
      </c>
      <c r="AL1372" t="str">
        <f t="shared" si="281"/>
        <v>N</v>
      </c>
      <c r="AN1372" t="s">
        <v>83</v>
      </c>
      <c r="AO1372" t="s">
        <v>82</v>
      </c>
      <c r="AP1372" t="str">
        <f t="shared" si="282"/>
        <v>93</v>
      </c>
      <c r="AQ1372" s="145" t="s">
        <v>1826</v>
      </c>
      <c r="AR1372" t="str">
        <f t="shared" si="283"/>
        <v>1-Adjusted Base Budget</v>
      </c>
      <c r="AS1372" s="145" t="s">
        <v>1827</v>
      </c>
      <c r="AT1372" t="s">
        <v>213</v>
      </c>
      <c r="AV1372" t="str">
        <f t="shared" si="277"/>
        <v>INTP</v>
      </c>
      <c r="AW1372" t="str">
        <f t="shared" si="276"/>
        <v>VP FOR INTERNATIONAL AFFAIRS</v>
      </c>
    </row>
    <row r="1373" spans="1:49">
      <c r="A1373" s="59">
        <v>2018</v>
      </c>
      <c r="B1373" t="s">
        <v>137</v>
      </c>
      <c r="C1373" t="s">
        <v>938</v>
      </c>
      <c r="D1373" t="s">
        <v>939</v>
      </c>
      <c r="E1373" t="s">
        <v>940</v>
      </c>
      <c r="F1373" t="s">
        <v>228</v>
      </c>
      <c r="H1373" t="s">
        <v>939</v>
      </c>
      <c r="I1373" s="170" t="s">
        <v>81</v>
      </c>
      <c r="J1373" t="s">
        <v>82</v>
      </c>
      <c r="K1373" t="s">
        <v>214</v>
      </c>
      <c r="L1373" t="s">
        <v>126</v>
      </c>
      <c r="M1373" t="s">
        <v>345</v>
      </c>
      <c r="N1373" t="s">
        <v>217</v>
      </c>
      <c r="O1373" t="s">
        <v>263</v>
      </c>
      <c r="P1373" t="s">
        <v>346</v>
      </c>
      <c r="Q1373" t="s">
        <v>345</v>
      </c>
      <c r="R1373" t="s">
        <v>347</v>
      </c>
      <c r="S1373" t="s">
        <v>338</v>
      </c>
      <c r="T1373" t="s">
        <v>339</v>
      </c>
      <c r="U1373" s="61" t="s">
        <v>340</v>
      </c>
      <c r="V1373" t="s">
        <v>25</v>
      </c>
      <c r="W1373" t="s">
        <v>263</v>
      </c>
      <c r="X1373" s="59">
        <v>550484</v>
      </c>
      <c r="Y1373" s="59">
        <v>550484</v>
      </c>
      <c r="AA1373" s="146" t="str">
        <f t="shared" si="273"/>
        <v>EX</v>
      </c>
      <c r="AB1373" s="146">
        <f t="shared" si="275"/>
        <v>0</v>
      </c>
      <c r="AC1373" t="str">
        <f t="shared" si="278"/>
        <v>EX</v>
      </c>
      <c r="AD1373" s="74">
        <f t="shared" si="279"/>
        <v>550484</v>
      </c>
      <c r="AE1373" s="74">
        <f t="shared" si="284"/>
        <v>550484</v>
      </c>
      <c r="AF1373">
        <v>1.3809</v>
      </c>
      <c r="AG1373">
        <v>15203</v>
      </c>
      <c r="AH1373" s="74">
        <v>-11780.357600000047</v>
      </c>
      <c r="AJ1373" s="74">
        <f t="shared" si="280"/>
        <v>3422.6423999999533</v>
      </c>
      <c r="AK1373" s="74">
        <f t="shared" si="274"/>
        <v>553906.64240000001</v>
      </c>
      <c r="AL1373" t="str">
        <f t="shared" si="281"/>
        <v>Y</v>
      </c>
      <c r="AN1373" t="s">
        <v>83</v>
      </c>
      <c r="AO1373" t="s">
        <v>82</v>
      </c>
      <c r="AP1373" t="str">
        <f t="shared" si="282"/>
        <v>99</v>
      </c>
      <c r="AQ1373" s="145" t="s">
        <v>1826</v>
      </c>
      <c r="AR1373" t="str">
        <f t="shared" si="283"/>
        <v>2-Provision for Compensation Incr</v>
      </c>
      <c r="AS1373" s="145" t="s">
        <v>1827</v>
      </c>
      <c r="AT1373" t="s">
        <v>213</v>
      </c>
      <c r="AV1373" t="str">
        <f t="shared" si="277"/>
        <v>INTP</v>
      </c>
      <c r="AW1373" t="str">
        <f t="shared" si="276"/>
        <v>VP FOR INTERNATIONAL AFFAIRS</v>
      </c>
    </row>
    <row r="1374" spans="1:49">
      <c r="A1374" s="59">
        <v>2018</v>
      </c>
      <c r="B1374" t="s">
        <v>137</v>
      </c>
      <c r="C1374" t="s">
        <v>938</v>
      </c>
      <c r="D1374" t="s">
        <v>939</v>
      </c>
      <c r="E1374" t="s">
        <v>940</v>
      </c>
      <c r="F1374" t="s">
        <v>228</v>
      </c>
      <c r="H1374" t="s">
        <v>939</v>
      </c>
      <c r="I1374" s="170" t="s">
        <v>81</v>
      </c>
      <c r="J1374" t="s">
        <v>82</v>
      </c>
      <c r="K1374" t="s">
        <v>214</v>
      </c>
      <c r="L1374" t="s">
        <v>127</v>
      </c>
      <c r="M1374" t="s">
        <v>455</v>
      </c>
      <c r="N1374" t="s">
        <v>217</v>
      </c>
      <c r="O1374" t="s">
        <v>263</v>
      </c>
      <c r="P1374" t="s">
        <v>346</v>
      </c>
      <c r="Q1374" t="s">
        <v>345</v>
      </c>
      <c r="R1374" t="s">
        <v>347</v>
      </c>
      <c r="S1374" t="s">
        <v>338</v>
      </c>
      <c r="T1374" t="s">
        <v>339</v>
      </c>
      <c r="U1374" s="61" t="s">
        <v>340</v>
      </c>
      <c r="V1374" t="s">
        <v>25</v>
      </c>
      <c r="W1374" t="s">
        <v>263</v>
      </c>
      <c r="X1374" s="59">
        <v>46530</v>
      </c>
      <c r="Y1374" s="59">
        <v>46530</v>
      </c>
      <c r="AA1374" s="146" t="str">
        <f t="shared" si="273"/>
        <v>EX</v>
      </c>
      <c r="AB1374" s="146">
        <f t="shared" si="275"/>
        <v>0</v>
      </c>
      <c r="AC1374" t="str">
        <f t="shared" si="278"/>
        <v>EX</v>
      </c>
      <c r="AD1374" s="74">
        <f t="shared" si="279"/>
        <v>46530</v>
      </c>
      <c r="AE1374" s="74">
        <f t="shared" si="284"/>
        <v>46530</v>
      </c>
      <c r="AF1374">
        <v>1.3809</v>
      </c>
      <c r="AG1374">
        <v>1285</v>
      </c>
      <c r="AH1374" s="74">
        <v>-995.74200000000394</v>
      </c>
      <c r="AJ1374" s="74">
        <f t="shared" si="280"/>
        <v>289.25799999999606</v>
      </c>
      <c r="AK1374" s="74">
        <f t="shared" si="274"/>
        <v>46819.257999999994</v>
      </c>
      <c r="AL1374" t="str">
        <f t="shared" si="281"/>
        <v>Y</v>
      </c>
      <c r="AN1374" t="s">
        <v>83</v>
      </c>
      <c r="AO1374" t="s">
        <v>82</v>
      </c>
      <c r="AP1374" t="str">
        <f t="shared" si="282"/>
        <v>99</v>
      </c>
      <c r="AQ1374" s="145" t="s">
        <v>1826</v>
      </c>
      <c r="AR1374" t="str">
        <f t="shared" si="283"/>
        <v>2-Provision for Compensation Incr</v>
      </c>
      <c r="AS1374" s="145" t="s">
        <v>1827</v>
      </c>
      <c r="AT1374" t="s">
        <v>213</v>
      </c>
      <c r="AV1374" t="str">
        <f t="shared" si="277"/>
        <v>INTP</v>
      </c>
      <c r="AW1374" t="str">
        <f t="shared" si="276"/>
        <v>VP FOR INTERNATIONAL AFFAIRS</v>
      </c>
    </row>
    <row r="1375" spans="1:49">
      <c r="A1375" s="59">
        <v>2018</v>
      </c>
      <c r="B1375" t="s">
        <v>137</v>
      </c>
      <c r="C1375" t="s">
        <v>938</v>
      </c>
      <c r="D1375" t="s">
        <v>939</v>
      </c>
      <c r="E1375" t="s">
        <v>940</v>
      </c>
      <c r="F1375" t="s">
        <v>228</v>
      </c>
      <c r="H1375" t="s">
        <v>939</v>
      </c>
      <c r="I1375" s="170" t="s">
        <v>81</v>
      </c>
      <c r="J1375" t="s">
        <v>82</v>
      </c>
      <c r="K1375" t="s">
        <v>214</v>
      </c>
      <c r="L1375" t="s">
        <v>385</v>
      </c>
      <c r="M1375" t="s">
        <v>386</v>
      </c>
      <c r="N1375" t="s">
        <v>217</v>
      </c>
      <c r="O1375" t="s">
        <v>263</v>
      </c>
      <c r="P1375" t="s">
        <v>387</v>
      </c>
      <c r="Q1375" t="s">
        <v>386</v>
      </c>
      <c r="R1375" t="s">
        <v>388</v>
      </c>
      <c r="S1375" t="s">
        <v>264</v>
      </c>
      <c r="T1375" t="s">
        <v>265</v>
      </c>
      <c r="U1375" s="61" t="s">
        <v>266</v>
      </c>
      <c r="V1375" t="s">
        <v>25</v>
      </c>
      <c r="W1375" t="s">
        <v>263</v>
      </c>
      <c r="X1375" s="59">
        <v>45436</v>
      </c>
      <c r="Y1375" s="59">
        <v>45436</v>
      </c>
      <c r="AA1375" s="146" t="str">
        <f t="shared" si="273"/>
        <v>EX</v>
      </c>
      <c r="AB1375" s="146">
        <f t="shared" si="275"/>
        <v>0</v>
      </c>
      <c r="AC1375" t="str">
        <f t="shared" si="278"/>
        <v>EX</v>
      </c>
      <c r="AD1375" s="74">
        <f t="shared" si="279"/>
        <v>45436</v>
      </c>
      <c r="AE1375" s="74">
        <f t="shared" si="284"/>
        <v>45436</v>
      </c>
      <c r="AF1375">
        <v>1</v>
      </c>
      <c r="AG1375">
        <v>0</v>
      </c>
      <c r="AH1375" s="74">
        <v>0</v>
      </c>
      <c r="AJ1375" s="74">
        <f t="shared" si="280"/>
        <v>0</v>
      </c>
      <c r="AK1375" s="74">
        <f t="shared" si="274"/>
        <v>45436</v>
      </c>
      <c r="AL1375" t="str">
        <f t="shared" si="281"/>
        <v>N</v>
      </c>
      <c r="AN1375" t="s">
        <v>83</v>
      </c>
      <c r="AO1375" t="s">
        <v>82</v>
      </c>
      <c r="AP1375" t="str">
        <f t="shared" si="282"/>
        <v>93</v>
      </c>
      <c r="AQ1375" s="145" t="s">
        <v>1826</v>
      </c>
      <c r="AR1375" t="str">
        <f t="shared" si="283"/>
        <v>1-Adjusted Base Budget</v>
      </c>
      <c r="AS1375" s="145" t="s">
        <v>1827</v>
      </c>
      <c r="AT1375" t="s">
        <v>213</v>
      </c>
      <c r="AV1375" t="str">
        <f t="shared" si="277"/>
        <v>INTP</v>
      </c>
      <c r="AW1375" t="str">
        <f t="shared" si="276"/>
        <v>VP FOR INTERNATIONAL AFFAIRS</v>
      </c>
    </row>
    <row r="1376" spans="1:49">
      <c r="A1376" s="59">
        <v>2018</v>
      </c>
      <c r="B1376" t="s">
        <v>137</v>
      </c>
      <c r="C1376" t="s">
        <v>938</v>
      </c>
      <c r="D1376" t="s">
        <v>939</v>
      </c>
      <c r="E1376" t="s">
        <v>940</v>
      </c>
      <c r="F1376" t="s">
        <v>228</v>
      </c>
      <c r="H1376" t="s">
        <v>939</v>
      </c>
      <c r="I1376" s="170" t="s">
        <v>81</v>
      </c>
      <c r="J1376" t="s">
        <v>82</v>
      </c>
      <c r="K1376" t="s">
        <v>214</v>
      </c>
      <c r="L1376" t="s">
        <v>529</v>
      </c>
      <c r="M1376" t="s">
        <v>530</v>
      </c>
      <c r="N1376" t="s">
        <v>217</v>
      </c>
      <c r="O1376" t="s">
        <v>263</v>
      </c>
      <c r="P1376" t="s">
        <v>393</v>
      </c>
      <c r="Q1376" t="s">
        <v>394</v>
      </c>
      <c r="R1376" t="s">
        <v>395</v>
      </c>
      <c r="S1376" t="s">
        <v>264</v>
      </c>
      <c r="T1376" t="s">
        <v>265</v>
      </c>
      <c r="U1376" s="61" t="s">
        <v>266</v>
      </c>
      <c r="V1376" t="s">
        <v>25</v>
      </c>
      <c r="W1376" t="s">
        <v>263</v>
      </c>
      <c r="X1376" s="59">
        <v>83841</v>
      </c>
      <c r="Y1376" s="59">
        <v>83841</v>
      </c>
      <c r="AA1376" s="146" t="str">
        <f t="shared" si="273"/>
        <v>EX</v>
      </c>
      <c r="AB1376" s="146">
        <f t="shared" si="275"/>
        <v>0</v>
      </c>
      <c r="AC1376" t="str">
        <f t="shared" si="278"/>
        <v>EX</v>
      </c>
      <c r="AD1376" s="74">
        <f t="shared" si="279"/>
        <v>83841</v>
      </c>
      <c r="AE1376" s="74">
        <f t="shared" si="284"/>
        <v>83841</v>
      </c>
      <c r="AF1376">
        <v>1</v>
      </c>
      <c r="AG1376">
        <v>0</v>
      </c>
      <c r="AH1376" s="74">
        <v>0</v>
      </c>
      <c r="AJ1376" s="74">
        <f t="shared" si="280"/>
        <v>0</v>
      </c>
      <c r="AK1376" s="74">
        <f t="shared" si="274"/>
        <v>83841</v>
      </c>
      <c r="AL1376" t="str">
        <f t="shared" si="281"/>
        <v>N</v>
      </c>
      <c r="AN1376" t="s">
        <v>83</v>
      </c>
      <c r="AO1376" t="s">
        <v>82</v>
      </c>
      <c r="AP1376" t="str">
        <f t="shared" si="282"/>
        <v>93</v>
      </c>
      <c r="AQ1376" s="145" t="s">
        <v>1826</v>
      </c>
      <c r="AR1376" t="str">
        <f t="shared" si="283"/>
        <v>1-Adjusted Base Budget</v>
      </c>
      <c r="AS1376" s="145" t="s">
        <v>1827</v>
      </c>
      <c r="AT1376" t="s">
        <v>213</v>
      </c>
      <c r="AV1376" t="str">
        <f t="shared" si="277"/>
        <v>INTP</v>
      </c>
      <c r="AW1376" t="str">
        <f t="shared" si="276"/>
        <v>VP FOR INTERNATIONAL AFFAIRS</v>
      </c>
    </row>
    <row r="1377" spans="1:49">
      <c r="A1377" s="59">
        <v>2018</v>
      </c>
      <c r="B1377" t="s">
        <v>137</v>
      </c>
      <c r="C1377" t="s">
        <v>938</v>
      </c>
      <c r="D1377" t="s">
        <v>939</v>
      </c>
      <c r="E1377" t="s">
        <v>940</v>
      </c>
      <c r="F1377" t="s">
        <v>228</v>
      </c>
      <c r="H1377" t="s">
        <v>939</v>
      </c>
      <c r="I1377" s="170" t="s">
        <v>81</v>
      </c>
      <c r="J1377" t="s">
        <v>82</v>
      </c>
      <c r="K1377" t="s">
        <v>214</v>
      </c>
      <c r="L1377" t="s">
        <v>412</v>
      </c>
      <c r="M1377" t="s">
        <v>413</v>
      </c>
      <c r="N1377" t="s">
        <v>217</v>
      </c>
      <c r="O1377" t="s">
        <v>263</v>
      </c>
      <c r="P1377" t="s">
        <v>414</v>
      </c>
      <c r="Q1377" t="s">
        <v>415</v>
      </c>
      <c r="R1377" t="s">
        <v>416</v>
      </c>
      <c r="S1377" t="s">
        <v>338</v>
      </c>
      <c r="T1377" t="s">
        <v>339</v>
      </c>
      <c r="U1377" s="61" t="s">
        <v>340</v>
      </c>
      <c r="V1377" t="s">
        <v>25</v>
      </c>
      <c r="W1377" t="s">
        <v>263</v>
      </c>
      <c r="X1377" s="59">
        <v>120000</v>
      </c>
      <c r="Y1377" s="59">
        <v>120000</v>
      </c>
      <c r="AA1377" s="146" t="str">
        <f t="shared" si="273"/>
        <v>EX</v>
      </c>
      <c r="AB1377" s="146">
        <f t="shared" si="275"/>
        <v>0</v>
      </c>
      <c r="AC1377" t="str">
        <f t="shared" si="278"/>
        <v>EX</v>
      </c>
      <c r="AD1377" s="74">
        <f t="shared" si="279"/>
        <v>120000</v>
      </c>
      <c r="AE1377" s="74">
        <f t="shared" si="284"/>
        <v>120000</v>
      </c>
      <c r="AF1377">
        <v>1</v>
      </c>
      <c r="AG1377">
        <v>0</v>
      </c>
      <c r="AH1377" s="74">
        <v>0</v>
      </c>
      <c r="AJ1377" s="74">
        <f t="shared" si="280"/>
        <v>0</v>
      </c>
      <c r="AK1377" s="74">
        <f t="shared" si="274"/>
        <v>120000</v>
      </c>
      <c r="AL1377" t="str">
        <f t="shared" si="281"/>
        <v>N</v>
      </c>
      <c r="AN1377" t="s">
        <v>83</v>
      </c>
      <c r="AO1377" t="s">
        <v>82</v>
      </c>
      <c r="AP1377" t="str">
        <f t="shared" si="282"/>
        <v>93</v>
      </c>
      <c r="AQ1377" s="145" t="s">
        <v>1826</v>
      </c>
      <c r="AR1377" t="str">
        <f t="shared" si="283"/>
        <v>1-Adjusted Base Budget</v>
      </c>
      <c r="AS1377" s="145" t="s">
        <v>1827</v>
      </c>
      <c r="AT1377" t="s">
        <v>213</v>
      </c>
      <c r="AV1377" t="str">
        <f t="shared" si="277"/>
        <v>INTP</v>
      </c>
      <c r="AW1377" t="str">
        <f t="shared" si="276"/>
        <v>VP FOR INTERNATIONAL AFFAIRS</v>
      </c>
    </row>
    <row r="1378" spans="1:49">
      <c r="A1378" s="59">
        <v>2018</v>
      </c>
      <c r="B1378" t="s">
        <v>137</v>
      </c>
      <c r="C1378" t="s">
        <v>938</v>
      </c>
      <c r="D1378" t="s">
        <v>939</v>
      </c>
      <c r="E1378" t="s">
        <v>940</v>
      </c>
      <c r="F1378" t="s">
        <v>228</v>
      </c>
      <c r="H1378" t="s">
        <v>939</v>
      </c>
      <c r="I1378" s="170" t="s">
        <v>81</v>
      </c>
      <c r="J1378" t="s">
        <v>82</v>
      </c>
      <c r="K1378" t="s">
        <v>214</v>
      </c>
      <c r="L1378" t="s">
        <v>417</v>
      </c>
      <c r="M1378" t="s">
        <v>418</v>
      </c>
      <c r="N1378" t="s">
        <v>217</v>
      </c>
      <c r="O1378" t="s">
        <v>263</v>
      </c>
      <c r="P1378" t="s">
        <v>414</v>
      </c>
      <c r="Q1378" t="s">
        <v>415</v>
      </c>
      <c r="R1378" t="s">
        <v>416</v>
      </c>
      <c r="S1378" t="s">
        <v>338</v>
      </c>
      <c r="T1378" t="s">
        <v>339</v>
      </c>
      <c r="U1378" s="61" t="s">
        <v>340</v>
      </c>
      <c r="V1378" t="s">
        <v>25</v>
      </c>
      <c r="W1378" t="s">
        <v>263</v>
      </c>
      <c r="X1378" s="59">
        <v>40895</v>
      </c>
      <c r="Y1378" s="59">
        <v>40895</v>
      </c>
      <c r="AA1378" s="146" t="str">
        <f t="shared" si="273"/>
        <v>EX</v>
      </c>
      <c r="AB1378" s="146">
        <f t="shared" si="275"/>
        <v>0</v>
      </c>
      <c r="AC1378" t="str">
        <f t="shared" si="278"/>
        <v>EX</v>
      </c>
      <c r="AD1378" s="74">
        <f t="shared" si="279"/>
        <v>40895</v>
      </c>
      <c r="AE1378" s="74">
        <f t="shared" si="284"/>
        <v>40895</v>
      </c>
      <c r="AF1378">
        <v>1</v>
      </c>
      <c r="AG1378">
        <v>0</v>
      </c>
      <c r="AH1378" s="74">
        <v>0</v>
      </c>
      <c r="AJ1378" s="74">
        <f t="shared" si="280"/>
        <v>0</v>
      </c>
      <c r="AK1378" s="74">
        <f t="shared" si="274"/>
        <v>40895</v>
      </c>
      <c r="AL1378" t="str">
        <f t="shared" si="281"/>
        <v>N</v>
      </c>
      <c r="AN1378" t="s">
        <v>83</v>
      </c>
      <c r="AO1378" t="s">
        <v>82</v>
      </c>
      <c r="AP1378" t="str">
        <f t="shared" si="282"/>
        <v>93</v>
      </c>
      <c r="AQ1378" s="145" t="s">
        <v>1826</v>
      </c>
      <c r="AR1378" t="str">
        <f t="shared" si="283"/>
        <v>1-Adjusted Base Budget</v>
      </c>
      <c r="AS1378" s="145" t="s">
        <v>1827</v>
      </c>
      <c r="AT1378" t="s">
        <v>213</v>
      </c>
      <c r="AV1378" t="str">
        <f t="shared" si="277"/>
        <v>INTP</v>
      </c>
      <c r="AW1378" t="str">
        <f t="shared" si="276"/>
        <v>VP FOR INTERNATIONAL AFFAIRS</v>
      </c>
    </row>
    <row r="1379" spans="1:49">
      <c r="A1379" s="59">
        <v>2018</v>
      </c>
      <c r="B1379" t="s">
        <v>137</v>
      </c>
      <c r="C1379" t="s">
        <v>938</v>
      </c>
      <c r="D1379" t="s">
        <v>939</v>
      </c>
      <c r="E1379" t="s">
        <v>940</v>
      </c>
      <c r="F1379" t="s">
        <v>228</v>
      </c>
      <c r="H1379" t="s">
        <v>939</v>
      </c>
      <c r="I1379" s="170" t="s">
        <v>81</v>
      </c>
      <c r="J1379" t="s">
        <v>82</v>
      </c>
      <c r="K1379" t="s">
        <v>214</v>
      </c>
      <c r="L1379" t="s">
        <v>419</v>
      </c>
      <c r="M1379" t="s">
        <v>420</v>
      </c>
      <c r="N1379" t="s">
        <v>217</v>
      </c>
      <c r="O1379" t="s">
        <v>263</v>
      </c>
      <c r="P1379" t="s">
        <v>414</v>
      </c>
      <c r="Q1379" t="s">
        <v>415</v>
      </c>
      <c r="R1379" t="s">
        <v>416</v>
      </c>
      <c r="S1379" t="s">
        <v>338</v>
      </c>
      <c r="T1379" t="s">
        <v>339</v>
      </c>
      <c r="U1379" s="61" t="s">
        <v>340</v>
      </c>
      <c r="V1379" t="s">
        <v>25</v>
      </c>
      <c r="W1379" t="s">
        <v>263</v>
      </c>
      <c r="X1379" s="59">
        <v>79283</v>
      </c>
      <c r="Y1379" s="59">
        <v>79283</v>
      </c>
      <c r="AA1379" s="146" t="str">
        <f t="shared" si="273"/>
        <v>EX</v>
      </c>
      <c r="AB1379" s="146">
        <f t="shared" si="275"/>
        <v>0</v>
      </c>
      <c r="AC1379" t="str">
        <f t="shared" si="278"/>
        <v>EX</v>
      </c>
      <c r="AD1379" s="74">
        <f t="shared" si="279"/>
        <v>79283</v>
      </c>
      <c r="AE1379" s="74">
        <f t="shared" si="284"/>
        <v>79283</v>
      </c>
      <c r="AF1379">
        <v>1</v>
      </c>
      <c r="AG1379">
        <v>0</v>
      </c>
      <c r="AH1379" s="74">
        <v>0</v>
      </c>
      <c r="AJ1379" s="74">
        <f t="shared" si="280"/>
        <v>0</v>
      </c>
      <c r="AK1379" s="74">
        <f t="shared" si="274"/>
        <v>79283</v>
      </c>
      <c r="AL1379" t="str">
        <f t="shared" si="281"/>
        <v>N</v>
      </c>
      <c r="AN1379" t="s">
        <v>83</v>
      </c>
      <c r="AO1379" t="s">
        <v>82</v>
      </c>
      <c r="AP1379" t="str">
        <f t="shared" si="282"/>
        <v>93</v>
      </c>
      <c r="AQ1379" s="145" t="s">
        <v>1826</v>
      </c>
      <c r="AR1379" t="str">
        <f t="shared" si="283"/>
        <v>1-Adjusted Base Budget</v>
      </c>
      <c r="AS1379" s="145" t="s">
        <v>1827</v>
      </c>
      <c r="AT1379" t="s">
        <v>213</v>
      </c>
      <c r="AV1379" t="str">
        <f t="shared" si="277"/>
        <v>INTP</v>
      </c>
      <c r="AW1379" t="str">
        <f t="shared" si="276"/>
        <v>VP FOR INTERNATIONAL AFFAIRS</v>
      </c>
    </row>
    <row r="1380" spans="1:49">
      <c r="A1380" s="59">
        <v>2018</v>
      </c>
      <c r="B1380" t="s">
        <v>137</v>
      </c>
      <c r="C1380" t="s">
        <v>941</v>
      </c>
      <c r="D1380" t="s">
        <v>942</v>
      </c>
      <c r="E1380" t="s">
        <v>943</v>
      </c>
      <c r="F1380" t="s">
        <v>228</v>
      </c>
      <c r="H1380" t="s">
        <v>944</v>
      </c>
      <c r="I1380" s="170" t="s">
        <v>81</v>
      </c>
      <c r="J1380" t="s">
        <v>82</v>
      </c>
      <c r="K1380" t="s">
        <v>214</v>
      </c>
      <c r="L1380" t="s">
        <v>126</v>
      </c>
      <c r="M1380" t="s">
        <v>345</v>
      </c>
      <c r="N1380" t="s">
        <v>217</v>
      </c>
      <c r="O1380" t="s">
        <v>263</v>
      </c>
      <c r="P1380" t="s">
        <v>346</v>
      </c>
      <c r="Q1380" t="s">
        <v>345</v>
      </c>
      <c r="R1380" t="s">
        <v>347</v>
      </c>
      <c r="S1380" t="s">
        <v>338</v>
      </c>
      <c r="T1380" t="s">
        <v>339</v>
      </c>
      <c r="U1380" s="61" t="s">
        <v>340</v>
      </c>
      <c r="V1380" t="s">
        <v>22</v>
      </c>
      <c r="W1380" t="s">
        <v>263</v>
      </c>
      <c r="X1380" s="59">
        <v>316192</v>
      </c>
      <c r="Y1380" s="59">
        <v>316192</v>
      </c>
      <c r="AA1380" s="146" t="str">
        <f t="shared" si="273"/>
        <v>EX</v>
      </c>
      <c r="AB1380" s="146">
        <f t="shared" si="275"/>
        <v>0</v>
      </c>
      <c r="AC1380" t="str">
        <f t="shared" si="278"/>
        <v>EX</v>
      </c>
      <c r="AD1380" s="74">
        <f t="shared" si="279"/>
        <v>316192</v>
      </c>
      <c r="AE1380" s="74">
        <f t="shared" si="284"/>
        <v>316192</v>
      </c>
      <c r="AF1380">
        <v>1.3809</v>
      </c>
      <c r="AG1380">
        <v>8733</v>
      </c>
      <c r="AH1380" s="74">
        <v>-6766.5088000000269</v>
      </c>
      <c r="AJ1380" s="74">
        <f t="shared" si="280"/>
        <v>1966.4911999999731</v>
      </c>
      <c r="AK1380" s="74">
        <f t="shared" si="274"/>
        <v>318158.49119999999</v>
      </c>
      <c r="AL1380" t="str">
        <f t="shared" si="281"/>
        <v>Y</v>
      </c>
      <c r="AN1380" t="s">
        <v>83</v>
      </c>
      <c r="AO1380" t="s">
        <v>82</v>
      </c>
      <c r="AP1380" t="str">
        <f t="shared" si="282"/>
        <v>99</v>
      </c>
      <c r="AQ1380" s="145" t="s">
        <v>1826</v>
      </c>
      <c r="AR1380" t="str">
        <f t="shared" si="283"/>
        <v>2-Provision for Compensation Incr</v>
      </c>
      <c r="AS1380" s="145" t="s">
        <v>1827</v>
      </c>
      <c r="AT1380" t="s">
        <v>213</v>
      </c>
      <c r="AV1380" t="str">
        <f t="shared" si="277"/>
        <v>INTP</v>
      </c>
      <c r="AW1380" t="str">
        <f t="shared" si="276"/>
        <v>VP FOR INTERNATIONAL AFFAIRS</v>
      </c>
    </row>
    <row r="1381" spans="1:49">
      <c r="A1381" s="59">
        <v>2018</v>
      </c>
      <c r="B1381" t="s">
        <v>137</v>
      </c>
      <c r="C1381" t="s">
        <v>941</v>
      </c>
      <c r="D1381" t="s">
        <v>942</v>
      </c>
      <c r="E1381" t="s">
        <v>943</v>
      </c>
      <c r="F1381" t="s">
        <v>228</v>
      </c>
      <c r="H1381" t="s">
        <v>944</v>
      </c>
      <c r="I1381" s="170" t="s">
        <v>81</v>
      </c>
      <c r="J1381" t="s">
        <v>82</v>
      </c>
      <c r="K1381" t="s">
        <v>214</v>
      </c>
      <c r="L1381" t="s">
        <v>128</v>
      </c>
      <c r="M1381" t="s">
        <v>457</v>
      </c>
      <c r="N1381" t="s">
        <v>217</v>
      </c>
      <c r="O1381" t="s">
        <v>263</v>
      </c>
      <c r="P1381" t="s">
        <v>458</v>
      </c>
      <c r="Q1381" t="s">
        <v>459</v>
      </c>
      <c r="R1381" t="s">
        <v>460</v>
      </c>
      <c r="S1381" t="s">
        <v>338</v>
      </c>
      <c r="T1381" t="s">
        <v>339</v>
      </c>
      <c r="U1381" s="61" t="s">
        <v>340</v>
      </c>
      <c r="V1381" t="s">
        <v>22</v>
      </c>
      <c r="W1381" t="s">
        <v>263</v>
      </c>
      <c r="X1381" s="59">
        <v>100963</v>
      </c>
      <c r="Y1381" s="59">
        <v>100963</v>
      </c>
      <c r="AA1381" s="146" t="str">
        <f t="shared" si="273"/>
        <v>EX</v>
      </c>
      <c r="AB1381" s="146">
        <f t="shared" si="275"/>
        <v>0</v>
      </c>
      <c r="AC1381" t="str">
        <f t="shared" si="278"/>
        <v>EX</v>
      </c>
      <c r="AD1381" s="74">
        <f t="shared" si="279"/>
        <v>100963</v>
      </c>
      <c r="AE1381" s="74">
        <f t="shared" si="284"/>
        <v>100963</v>
      </c>
      <c r="AF1381">
        <v>1.3859999999999999</v>
      </c>
      <c r="AG1381">
        <v>2799</v>
      </c>
      <c r="AH1381" s="74">
        <v>-393.75570000000147</v>
      </c>
      <c r="AJ1381" s="74">
        <f t="shared" si="280"/>
        <v>2405.2442999999985</v>
      </c>
      <c r="AK1381" s="74">
        <f t="shared" si="274"/>
        <v>103368.24429999999</v>
      </c>
      <c r="AL1381" t="str">
        <f t="shared" si="281"/>
        <v>Y</v>
      </c>
      <c r="AN1381" t="s">
        <v>83</v>
      </c>
      <c r="AO1381" t="s">
        <v>82</v>
      </c>
      <c r="AP1381" t="str">
        <f t="shared" si="282"/>
        <v>99</v>
      </c>
      <c r="AQ1381" s="145" t="s">
        <v>1826</v>
      </c>
      <c r="AR1381" t="str">
        <f t="shared" si="283"/>
        <v>2-Provision for Compensation Incr</v>
      </c>
      <c r="AS1381" s="145" t="s">
        <v>1827</v>
      </c>
      <c r="AT1381" t="s">
        <v>213</v>
      </c>
      <c r="AV1381" t="str">
        <f t="shared" si="277"/>
        <v>INTP</v>
      </c>
      <c r="AW1381" t="str">
        <f t="shared" si="276"/>
        <v>VP FOR INTERNATIONAL AFFAIRS</v>
      </c>
    </row>
    <row r="1382" spans="1:49">
      <c r="A1382" s="59">
        <v>2018</v>
      </c>
      <c r="B1382" t="s">
        <v>137</v>
      </c>
      <c r="C1382" t="s">
        <v>941</v>
      </c>
      <c r="D1382" t="s">
        <v>942</v>
      </c>
      <c r="E1382" t="s">
        <v>943</v>
      </c>
      <c r="F1382" t="s">
        <v>228</v>
      </c>
      <c r="H1382" t="s">
        <v>944</v>
      </c>
      <c r="I1382" s="170" t="s">
        <v>81</v>
      </c>
      <c r="J1382" t="s">
        <v>82</v>
      </c>
      <c r="K1382" t="s">
        <v>214</v>
      </c>
      <c r="L1382" t="s">
        <v>493</v>
      </c>
      <c r="M1382" t="s">
        <v>494</v>
      </c>
      <c r="N1382" t="s">
        <v>217</v>
      </c>
      <c r="O1382" t="s">
        <v>263</v>
      </c>
      <c r="P1382" t="s">
        <v>488</v>
      </c>
      <c r="Q1382" t="s">
        <v>489</v>
      </c>
      <c r="R1382" t="s">
        <v>490</v>
      </c>
      <c r="S1382" t="s">
        <v>264</v>
      </c>
      <c r="T1382" t="s">
        <v>265</v>
      </c>
      <c r="U1382" s="61" t="s">
        <v>266</v>
      </c>
      <c r="V1382" t="s">
        <v>22</v>
      </c>
      <c r="W1382" t="s">
        <v>263</v>
      </c>
      <c r="X1382" s="59">
        <v>60</v>
      </c>
      <c r="Y1382" s="59">
        <v>60</v>
      </c>
      <c r="AA1382" s="146" t="str">
        <f t="shared" si="273"/>
        <v>EX</v>
      </c>
      <c r="AB1382" s="146">
        <f t="shared" si="275"/>
        <v>0</v>
      </c>
      <c r="AC1382" t="str">
        <f t="shared" si="278"/>
        <v>EX</v>
      </c>
      <c r="AD1382" s="74">
        <f t="shared" si="279"/>
        <v>60</v>
      </c>
      <c r="AE1382" s="74">
        <f t="shared" si="284"/>
        <v>60</v>
      </c>
      <c r="AF1382">
        <v>1</v>
      </c>
      <c r="AG1382">
        <v>0</v>
      </c>
      <c r="AH1382" s="74">
        <v>0</v>
      </c>
      <c r="AJ1382" s="74">
        <f t="shared" si="280"/>
        <v>0</v>
      </c>
      <c r="AK1382" s="74">
        <f t="shared" si="274"/>
        <v>60</v>
      </c>
      <c r="AL1382" t="str">
        <f t="shared" si="281"/>
        <v>N</v>
      </c>
      <c r="AN1382" t="s">
        <v>83</v>
      </c>
      <c r="AO1382" t="s">
        <v>82</v>
      </c>
      <c r="AP1382" t="str">
        <f t="shared" si="282"/>
        <v>93</v>
      </c>
      <c r="AQ1382" s="145" t="s">
        <v>1826</v>
      </c>
      <c r="AR1382" t="str">
        <f t="shared" si="283"/>
        <v>1-Adjusted Base Budget</v>
      </c>
      <c r="AS1382" s="145" t="s">
        <v>1827</v>
      </c>
      <c r="AT1382" t="s">
        <v>213</v>
      </c>
      <c r="AV1382" t="str">
        <f t="shared" si="277"/>
        <v>INTP</v>
      </c>
      <c r="AW1382" t="str">
        <f t="shared" si="276"/>
        <v>VP FOR INTERNATIONAL AFFAIRS</v>
      </c>
    </row>
    <row r="1383" spans="1:49">
      <c r="A1383" s="59">
        <v>2018</v>
      </c>
      <c r="B1383" t="s">
        <v>137</v>
      </c>
      <c r="C1383" t="s">
        <v>941</v>
      </c>
      <c r="D1383" t="s">
        <v>942</v>
      </c>
      <c r="E1383" t="s">
        <v>943</v>
      </c>
      <c r="F1383" t="s">
        <v>228</v>
      </c>
      <c r="H1383" t="s">
        <v>944</v>
      </c>
      <c r="I1383" s="170" t="s">
        <v>81</v>
      </c>
      <c r="J1383" t="s">
        <v>82</v>
      </c>
      <c r="K1383" t="s">
        <v>214</v>
      </c>
      <c r="L1383" t="s">
        <v>495</v>
      </c>
      <c r="M1383" t="s">
        <v>496</v>
      </c>
      <c r="N1383" t="s">
        <v>217</v>
      </c>
      <c r="O1383" t="s">
        <v>263</v>
      </c>
      <c r="P1383" t="s">
        <v>488</v>
      </c>
      <c r="Q1383" t="s">
        <v>489</v>
      </c>
      <c r="R1383" t="s">
        <v>490</v>
      </c>
      <c r="S1383" t="s">
        <v>264</v>
      </c>
      <c r="T1383" t="s">
        <v>265</v>
      </c>
      <c r="U1383" s="61" t="s">
        <v>266</v>
      </c>
      <c r="V1383" t="s">
        <v>22</v>
      </c>
      <c r="W1383" t="s">
        <v>263</v>
      </c>
      <c r="X1383" s="59">
        <v>20</v>
      </c>
      <c r="Y1383" s="59">
        <v>20</v>
      </c>
      <c r="AA1383" s="146" t="str">
        <f t="shared" si="273"/>
        <v>EX</v>
      </c>
      <c r="AB1383" s="146">
        <f t="shared" si="275"/>
        <v>0</v>
      </c>
      <c r="AC1383" t="str">
        <f t="shared" si="278"/>
        <v>EX</v>
      </c>
      <c r="AD1383" s="74">
        <f t="shared" si="279"/>
        <v>20</v>
      </c>
      <c r="AE1383" s="74">
        <f t="shared" si="284"/>
        <v>20</v>
      </c>
      <c r="AF1383">
        <v>1</v>
      </c>
      <c r="AG1383">
        <v>0</v>
      </c>
      <c r="AH1383" s="74">
        <v>0</v>
      </c>
      <c r="AJ1383" s="74">
        <f t="shared" si="280"/>
        <v>0</v>
      </c>
      <c r="AK1383" s="74">
        <f t="shared" si="274"/>
        <v>20</v>
      </c>
      <c r="AL1383" t="str">
        <f t="shared" si="281"/>
        <v>N</v>
      </c>
      <c r="AN1383" t="s">
        <v>83</v>
      </c>
      <c r="AO1383" t="s">
        <v>82</v>
      </c>
      <c r="AP1383" t="str">
        <f t="shared" si="282"/>
        <v>93</v>
      </c>
      <c r="AQ1383" s="145" t="s">
        <v>1826</v>
      </c>
      <c r="AR1383" t="str">
        <f t="shared" si="283"/>
        <v>1-Adjusted Base Budget</v>
      </c>
      <c r="AS1383" s="145" t="s">
        <v>1827</v>
      </c>
      <c r="AT1383" t="s">
        <v>213</v>
      </c>
      <c r="AV1383" t="str">
        <f t="shared" si="277"/>
        <v>INTP</v>
      </c>
      <c r="AW1383" t="str">
        <f t="shared" si="276"/>
        <v>VP FOR INTERNATIONAL AFFAIRS</v>
      </c>
    </row>
    <row r="1384" spans="1:49">
      <c r="A1384" s="59">
        <v>2018</v>
      </c>
      <c r="B1384" t="s">
        <v>137</v>
      </c>
      <c r="C1384" t="s">
        <v>941</v>
      </c>
      <c r="D1384" t="s">
        <v>942</v>
      </c>
      <c r="E1384" t="s">
        <v>943</v>
      </c>
      <c r="F1384" t="s">
        <v>228</v>
      </c>
      <c r="H1384" t="s">
        <v>944</v>
      </c>
      <c r="I1384" s="170" t="s">
        <v>81</v>
      </c>
      <c r="J1384" t="s">
        <v>82</v>
      </c>
      <c r="K1384" t="s">
        <v>214</v>
      </c>
      <c r="L1384" t="s">
        <v>638</v>
      </c>
      <c r="M1384" t="s">
        <v>639</v>
      </c>
      <c r="N1384" t="s">
        <v>217</v>
      </c>
      <c r="O1384" t="s">
        <v>263</v>
      </c>
      <c r="P1384" t="s">
        <v>379</v>
      </c>
      <c r="Q1384" t="s">
        <v>379</v>
      </c>
      <c r="R1384" t="s">
        <v>380</v>
      </c>
      <c r="S1384" t="s">
        <v>264</v>
      </c>
      <c r="T1384" t="s">
        <v>265</v>
      </c>
      <c r="U1384" s="61" t="s">
        <v>266</v>
      </c>
      <c r="V1384" t="s">
        <v>22</v>
      </c>
      <c r="W1384" t="s">
        <v>263</v>
      </c>
      <c r="X1384" s="59">
        <v>3150</v>
      </c>
      <c r="Y1384" s="59">
        <v>3150</v>
      </c>
      <c r="AA1384" s="146" t="str">
        <f t="shared" si="273"/>
        <v>EX</v>
      </c>
      <c r="AB1384" s="146">
        <f t="shared" si="275"/>
        <v>0</v>
      </c>
      <c r="AC1384" t="str">
        <f t="shared" si="278"/>
        <v>EX</v>
      </c>
      <c r="AD1384" s="74">
        <f t="shared" si="279"/>
        <v>3150</v>
      </c>
      <c r="AE1384" s="74">
        <f t="shared" si="284"/>
        <v>3150</v>
      </c>
      <c r="AF1384">
        <v>1</v>
      </c>
      <c r="AG1384">
        <v>0</v>
      </c>
      <c r="AH1384" s="74">
        <v>0</v>
      </c>
      <c r="AJ1384" s="74">
        <f t="shared" si="280"/>
        <v>0</v>
      </c>
      <c r="AK1384" s="74">
        <f t="shared" si="274"/>
        <v>3150</v>
      </c>
      <c r="AL1384" t="str">
        <f t="shared" si="281"/>
        <v>N</v>
      </c>
      <c r="AN1384" t="s">
        <v>83</v>
      </c>
      <c r="AO1384" t="s">
        <v>82</v>
      </c>
      <c r="AP1384" t="str">
        <f t="shared" si="282"/>
        <v>93</v>
      </c>
      <c r="AQ1384" s="145" t="s">
        <v>1826</v>
      </c>
      <c r="AR1384" t="str">
        <f t="shared" si="283"/>
        <v>1-Adjusted Base Budget</v>
      </c>
      <c r="AS1384" s="145" t="s">
        <v>1827</v>
      </c>
      <c r="AT1384" t="s">
        <v>213</v>
      </c>
      <c r="AV1384" t="str">
        <f t="shared" si="277"/>
        <v>INTP</v>
      </c>
      <c r="AW1384" t="str">
        <f t="shared" si="276"/>
        <v>VP FOR INTERNATIONAL AFFAIRS</v>
      </c>
    </row>
    <row r="1385" spans="1:49">
      <c r="A1385" s="59">
        <v>2018</v>
      </c>
      <c r="B1385" t="s">
        <v>137</v>
      </c>
      <c r="C1385" t="s">
        <v>941</v>
      </c>
      <c r="D1385" t="s">
        <v>942</v>
      </c>
      <c r="E1385" t="s">
        <v>943</v>
      </c>
      <c r="F1385" t="s">
        <v>228</v>
      </c>
      <c r="H1385" t="s">
        <v>944</v>
      </c>
      <c r="I1385" s="170" t="s">
        <v>81</v>
      </c>
      <c r="J1385" t="s">
        <v>82</v>
      </c>
      <c r="K1385" t="s">
        <v>214</v>
      </c>
      <c r="L1385" t="s">
        <v>412</v>
      </c>
      <c r="M1385" t="s">
        <v>413</v>
      </c>
      <c r="N1385" t="s">
        <v>217</v>
      </c>
      <c r="O1385" t="s">
        <v>263</v>
      </c>
      <c r="P1385" t="s">
        <v>414</v>
      </c>
      <c r="Q1385" t="s">
        <v>415</v>
      </c>
      <c r="R1385" t="s">
        <v>416</v>
      </c>
      <c r="S1385" t="s">
        <v>338</v>
      </c>
      <c r="T1385" t="s">
        <v>339</v>
      </c>
      <c r="U1385" s="61" t="s">
        <v>340</v>
      </c>
      <c r="V1385" t="s">
        <v>22</v>
      </c>
      <c r="W1385" t="s">
        <v>263</v>
      </c>
      <c r="X1385" s="59">
        <v>83848</v>
      </c>
      <c r="Y1385" s="59">
        <v>83848</v>
      </c>
      <c r="AA1385" s="146" t="str">
        <f t="shared" ref="AA1385:AA1448" si="285">IF(P1385 ="CORI","IN",IF(P1385 ="TRIN","IN",O1385))</f>
        <v>EX</v>
      </c>
      <c r="AB1385" s="146">
        <f t="shared" si="275"/>
        <v>0</v>
      </c>
      <c r="AC1385" t="str">
        <f t="shared" si="278"/>
        <v>EX</v>
      </c>
      <c r="AD1385" s="74">
        <f t="shared" si="279"/>
        <v>83848</v>
      </c>
      <c r="AE1385" s="74">
        <f t="shared" si="284"/>
        <v>83848</v>
      </c>
      <c r="AF1385">
        <v>1</v>
      </c>
      <c r="AG1385">
        <v>0</v>
      </c>
      <c r="AH1385" s="74">
        <v>0</v>
      </c>
      <c r="AJ1385" s="74">
        <f t="shared" si="280"/>
        <v>0</v>
      </c>
      <c r="AK1385" s="74">
        <f t="shared" si="274"/>
        <v>83848</v>
      </c>
      <c r="AL1385" t="str">
        <f t="shared" si="281"/>
        <v>N</v>
      </c>
      <c r="AN1385" t="s">
        <v>83</v>
      </c>
      <c r="AO1385" t="s">
        <v>82</v>
      </c>
      <c r="AP1385" t="str">
        <f t="shared" si="282"/>
        <v>93</v>
      </c>
      <c r="AQ1385" s="145" t="s">
        <v>1826</v>
      </c>
      <c r="AR1385" t="str">
        <f t="shared" si="283"/>
        <v>1-Adjusted Base Budget</v>
      </c>
      <c r="AS1385" s="145" t="s">
        <v>1827</v>
      </c>
      <c r="AT1385" t="s">
        <v>213</v>
      </c>
      <c r="AV1385" t="str">
        <f t="shared" si="277"/>
        <v>INTP</v>
      </c>
      <c r="AW1385" t="str">
        <f t="shared" si="276"/>
        <v>VP FOR INTERNATIONAL AFFAIRS</v>
      </c>
    </row>
    <row r="1386" spans="1:49">
      <c r="A1386" s="59">
        <v>2018</v>
      </c>
      <c r="B1386" t="s">
        <v>137</v>
      </c>
      <c r="C1386" t="s">
        <v>941</v>
      </c>
      <c r="D1386" t="s">
        <v>942</v>
      </c>
      <c r="E1386" t="s">
        <v>943</v>
      </c>
      <c r="F1386" t="s">
        <v>228</v>
      </c>
      <c r="H1386" t="s">
        <v>944</v>
      </c>
      <c r="I1386" s="170" t="s">
        <v>81</v>
      </c>
      <c r="J1386" t="s">
        <v>82</v>
      </c>
      <c r="K1386" t="s">
        <v>214</v>
      </c>
      <c r="L1386" t="s">
        <v>417</v>
      </c>
      <c r="M1386" t="s">
        <v>418</v>
      </c>
      <c r="N1386" t="s">
        <v>217</v>
      </c>
      <c r="O1386" t="s">
        <v>263</v>
      </c>
      <c r="P1386" t="s">
        <v>414</v>
      </c>
      <c r="Q1386" t="s">
        <v>415</v>
      </c>
      <c r="R1386" t="s">
        <v>416</v>
      </c>
      <c r="S1386" t="s">
        <v>338</v>
      </c>
      <c r="T1386" t="s">
        <v>339</v>
      </c>
      <c r="U1386" s="61" t="s">
        <v>340</v>
      </c>
      <c r="V1386" t="s">
        <v>22</v>
      </c>
      <c r="W1386" t="s">
        <v>263</v>
      </c>
      <c r="X1386" s="59">
        <v>28575</v>
      </c>
      <c r="Y1386" s="59">
        <v>28575</v>
      </c>
      <c r="AA1386" s="146" t="str">
        <f t="shared" si="285"/>
        <v>EX</v>
      </c>
      <c r="AB1386" s="146">
        <f t="shared" si="275"/>
        <v>0</v>
      </c>
      <c r="AC1386" t="str">
        <f t="shared" si="278"/>
        <v>EX</v>
      </c>
      <c r="AD1386" s="74">
        <f t="shared" si="279"/>
        <v>28575</v>
      </c>
      <c r="AE1386" s="74">
        <f t="shared" si="284"/>
        <v>28575</v>
      </c>
      <c r="AF1386">
        <v>1</v>
      </c>
      <c r="AG1386">
        <v>0</v>
      </c>
      <c r="AH1386" s="74">
        <v>0</v>
      </c>
      <c r="AJ1386" s="74">
        <f t="shared" si="280"/>
        <v>0</v>
      </c>
      <c r="AK1386" s="74">
        <f t="shared" si="274"/>
        <v>28575</v>
      </c>
      <c r="AL1386" t="str">
        <f t="shared" si="281"/>
        <v>N</v>
      </c>
      <c r="AN1386" t="s">
        <v>83</v>
      </c>
      <c r="AO1386" t="s">
        <v>82</v>
      </c>
      <c r="AP1386" t="str">
        <f t="shared" si="282"/>
        <v>93</v>
      </c>
      <c r="AQ1386" s="145" t="s">
        <v>1826</v>
      </c>
      <c r="AR1386" t="str">
        <f t="shared" si="283"/>
        <v>1-Adjusted Base Budget</v>
      </c>
      <c r="AS1386" s="145" t="s">
        <v>1827</v>
      </c>
      <c r="AT1386" t="s">
        <v>213</v>
      </c>
      <c r="AV1386" t="str">
        <f t="shared" si="277"/>
        <v>INTP</v>
      </c>
      <c r="AW1386" t="str">
        <f t="shared" si="276"/>
        <v>VP FOR INTERNATIONAL AFFAIRS</v>
      </c>
    </row>
    <row r="1387" spans="1:49">
      <c r="A1387" s="59">
        <v>2018</v>
      </c>
      <c r="B1387" t="s">
        <v>137</v>
      </c>
      <c r="C1387" t="s">
        <v>941</v>
      </c>
      <c r="D1387" t="s">
        <v>942</v>
      </c>
      <c r="E1387" t="s">
        <v>943</v>
      </c>
      <c r="F1387" t="s">
        <v>228</v>
      </c>
      <c r="H1387" t="s">
        <v>944</v>
      </c>
      <c r="I1387" s="170" t="s">
        <v>81</v>
      </c>
      <c r="J1387" t="s">
        <v>82</v>
      </c>
      <c r="K1387" t="s">
        <v>214</v>
      </c>
      <c r="L1387" t="s">
        <v>419</v>
      </c>
      <c r="M1387" t="s">
        <v>420</v>
      </c>
      <c r="N1387" t="s">
        <v>217</v>
      </c>
      <c r="O1387" t="s">
        <v>263</v>
      </c>
      <c r="P1387" t="s">
        <v>414</v>
      </c>
      <c r="Q1387" t="s">
        <v>415</v>
      </c>
      <c r="R1387" t="s">
        <v>416</v>
      </c>
      <c r="S1387" t="s">
        <v>338</v>
      </c>
      <c r="T1387" t="s">
        <v>339</v>
      </c>
      <c r="U1387" s="61" t="s">
        <v>340</v>
      </c>
      <c r="V1387" t="s">
        <v>22</v>
      </c>
      <c r="W1387" t="s">
        <v>263</v>
      </c>
      <c r="X1387" s="59">
        <v>41990</v>
      </c>
      <c r="Y1387" s="59">
        <v>41990</v>
      </c>
      <c r="AA1387" s="146" t="str">
        <f t="shared" si="285"/>
        <v>EX</v>
      </c>
      <c r="AB1387" s="146">
        <f t="shared" si="275"/>
        <v>0</v>
      </c>
      <c r="AC1387" t="str">
        <f t="shared" si="278"/>
        <v>EX</v>
      </c>
      <c r="AD1387" s="74">
        <f t="shared" si="279"/>
        <v>41990</v>
      </c>
      <c r="AE1387" s="74">
        <f t="shared" si="284"/>
        <v>41990</v>
      </c>
      <c r="AF1387">
        <v>1</v>
      </c>
      <c r="AG1387">
        <v>0</v>
      </c>
      <c r="AH1387" s="74">
        <v>0</v>
      </c>
      <c r="AJ1387" s="74">
        <f t="shared" si="280"/>
        <v>0</v>
      </c>
      <c r="AK1387" s="74">
        <f t="shared" si="274"/>
        <v>41990</v>
      </c>
      <c r="AL1387" t="str">
        <f t="shared" si="281"/>
        <v>N</v>
      </c>
      <c r="AN1387" t="s">
        <v>83</v>
      </c>
      <c r="AO1387" t="s">
        <v>82</v>
      </c>
      <c r="AP1387" t="str">
        <f t="shared" si="282"/>
        <v>93</v>
      </c>
      <c r="AQ1387" s="145" t="s">
        <v>1826</v>
      </c>
      <c r="AR1387" t="str">
        <f t="shared" si="283"/>
        <v>1-Adjusted Base Budget</v>
      </c>
      <c r="AS1387" s="145" t="s">
        <v>1827</v>
      </c>
      <c r="AT1387" t="s">
        <v>213</v>
      </c>
      <c r="AV1387" t="str">
        <f t="shared" si="277"/>
        <v>INTP</v>
      </c>
      <c r="AW1387" t="str">
        <f t="shared" si="276"/>
        <v>VP FOR INTERNATIONAL AFFAIRS</v>
      </c>
    </row>
    <row r="1388" spans="1:49">
      <c r="A1388" s="59">
        <v>2018</v>
      </c>
      <c r="B1388" t="s">
        <v>137</v>
      </c>
      <c r="C1388" t="s">
        <v>941</v>
      </c>
      <c r="D1388" t="s">
        <v>942</v>
      </c>
      <c r="E1388" t="s">
        <v>943</v>
      </c>
      <c r="F1388" t="s">
        <v>228</v>
      </c>
      <c r="H1388" t="s">
        <v>944</v>
      </c>
      <c r="I1388" s="170" t="s">
        <v>81</v>
      </c>
      <c r="J1388" t="s">
        <v>82</v>
      </c>
      <c r="K1388" t="s">
        <v>214</v>
      </c>
      <c r="L1388" t="s">
        <v>568</v>
      </c>
      <c r="M1388" t="s">
        <v>569</v>
      </c>
      <c r="N1388" t="s">
        <v>217</v>
      </c>
      <c r="O1388" t="s">
        <v>263</v>
      </c>
      <c r="P1388" t="s">
        <v>414</v>
      </c>
      <c r="Q1388" t="s">
        <v>415</v>
      </c>
      <c r="R1388" t="s">
        <v>416</v>
      </c>
      <c r="S1388" t="s">
        <v>338</v>
      </c>
      <c r="T1388" t="s">
        <v>339</v>
      </c>
      <c r="U1388" s="61" t="s">
        <v>340</v>
      </c>
      <c r="V1388" t="s">
        <v>22</v>
      </c>
      <c r="W1388" t="s">
        <v>263</v>
      </c>
      <c r="X1388" s="59">
        <v>12156</v>
      </c>
      <c r="Y1388" s="59">
        <v>12156</v>
      </c>
      <c r="AA1388" s="146" t="str">
        <f t="shared" si="285"/>
        <v>EX</v>
      </c>
      <c r="AB1388" s="146">
        <f t="shared" si="275"/>
        <v>0</v>
      </c>
      <c r="AC1388" t="str">
        <f t="shared" si="278"/>
        <v>EX</v>
      </c>
      <c r="AD1388" s="74">
        <f t="shared" si="279"/>
        <v>12156</v>
      </c>
      <c r="AE1388" s="74">
        <f t="shared" si="284"/>
        <v>12156</v>
      </c>
      <c r="AF1388">
        <v>1</v>
      </c>
      <c r="AG1388">
        <v>0</v>
      </c>
      <c r="AH1388" s="74">
        <v>0</v>
      </c>
      <c r="AJ1388" s="74">
        <f t="shared" si="280"/>
        <v>0</v>
      </c>
      <c r="AK1388" s="74">
        <f t="shared" si="274"/>
        <v>12156</v>
      </c>
      <c r="AL1388" t="str">
        <f t="shared" si="281"/>
        <v>N</v>
      </c>
      <c r="AN1388" t="s">
        <v>83</v>
      </c>
      <c r="AO1388" t="s">
        <v>82</v>
      </c>
      <c r="AP1388" t="str">
        <f t="shared" si="282"/>
        <v>93</v>
      </c>
      <c r="AQ1388" s="145" t="s">
        <v>1826</v>
      </c>
      <c r="AR1388" t="str">
        <f t="shared" si="283"/>
        <v>1-Adjusted Base Budget</v>
      </c>
      <c r="AS1388" s="145" t="s">
        <v>1827</v>
      </c>
      <c r="AT1388" t="s">
        <v>213</v>
      </c>
      <c r="AV1388" t="str">
        <f t="shared" si="277"/>
        <v>INTP</v>
      </c>
      <c r="AW1388" t="str">
        <f t="shared" si="276"/>
        <v>VP FOR INTERNATIONAL AFFAIRS</v>
      </c>
    </row>
    <row r="1389" spans="1:49">
      <c r="A1389" s="59">
        <v>2018</v>
      </c>
      <c r="B1389" t="s">
        <v>137</v>
      </c>
      <c r="C1389" t="s">
        <v>945</v>
      </c>
      <c r="D1389" t="s">
        <v>946</v>
      </c>
      <c r="E1389" t="s">
        <v>947</v>
      </c>
      <c r="F1389" t="s">
        <v>961</v>
      </c>
      <c r="G1389" t="s">
        <v>962</v>
      </c>
      <c r="H1389" t="s">
        <v>948</v>
      </c>
      <c r="I1389" s="170" t="s">
        <v>84</v>
      </c>
      <c r="J1389" t="s">
        <v>85</v>
      </c>
      <c r="K1389" t="s">
        <v>214</v>
      </c>
      <c r="L1389" t="s">
        <v>719</v>
      </c>
      <c r="M1389" t="s">
        <v>720</v>
      </c>
      <c r="N1389" t="s">
        <v>217</v>
      </c>
      <c r="O1389" t="s">
        <v>219</v>
      </c>
      <c r="P1389" t="s">
        <v>721</v>
      </c>
      <c r="Q1389" t="s">
        <v>722</v>
      </c>
      <c r="R1389" t="s">
        <v>723</v>
      </c>
      <c r="S1389" t="s">
        <v>223</v>
      </c>
      <c r="T1389" t="s">
        <v>224</v>
      </c>
      <c r="U1389" s="61" t="s">
        <v>225</v>
      </c>
      <c r="V1389" t="s">
        <v>249</v>
      </c>
      <c r="W1389" t="s">
        <v>219</v>
      </c>
      <c r="X1389" s="59">
        <v>10826</v>
      </c>
      <c r="Y1389" s="59">
        <v>10826</v>
      </c>
      <c r="AA1389" s="146" t="str">
        <f t="shared" si="285"/>
        <v>IN</v>
      </c>
      <c r="AB1389" s="146">
        <f t="shared" si="275"/>
        <v>0</v>
      </c>
      <c r="AC1389" t="str">
        <f t="shared" si="278"/>
        <v>IN</v>
      </c>
      <c r="AD1389" s="74">
        <f t="shared" si="279"/>
        <v>10826</v>
      </c>
      <c r="AE1389" s="74">
        <f t="shared" si="284"/>
        <v>10826</v>
      </c>
      <c r="AF1389">
        <v>1</v>
      </c>
      <c r="AG1389">
        <v>0</v>
      </c>
      <c r="AH1389" s="74">
        <v>0</v>
      </c>
      <c r="AJ1389" s="74">
        <f t="shared" si="280"/>
        <v>0</v>
      </c>
      <c r="AK1389" s="74">
        <f t="shared" si="274"/>
        <v>10826</v>
      </c>
      <c r="AL1389" t="str">
        <f t="shared" si="281"/>
        <v>N</v>
      </c>
      <c r="AN1389" t="s">
        <v>86</v>
      </c>
      <c r="AO1389" t="s">
        <v>85</v>
      </c>
      <c r="AP1389" t="str">
        <f t="shared" si="282"/>
        <v>94</v>
      </c>
      <c r="AQ1389" s="145" t="s">
        <v>1826</v>
      </c>
      <c r="AR1389" t="str">
        <f t="shared" si="283"/>
        <v>1-Adjusted Base Budget</v>
      </c>
      <c r="AS1389" s="145" t="s">
        <v>1827</v>
      </c>
      <c r="AT1389" t="s">
        <v>213</v>
      </c>
      <c r="AV1389" t="str">
        <f t="shared" si="277"/>
        <v>VPIT</v>
      </c>
      <c r="AW1389" t="str">
        <f t="shared" si="276"/>
        <v>VP FOR INFORMATION TECHNOLOGY</v>
      </c>
    </row>
    <row r="1390" spans="1:49">
      <c r="A1390" s="59">
        <v>2018</v>
      </c>
      <c r="B1390" t="s">
        <v>137</v>
      </c>
      <c r="C1390" t="s">
        <v>945</v>
      </c>
      <c r="D1390" t="s">
        <v>946</v>
      </c>
      <c r="E1390" t="s">
        <v>947</v>
      </c>
      <c r="F1390" t="s">
        <v>952</v>
      </c>
      <c r="G1390" t="s">
        <v>953</v>
      </c>
      <c r="H1390" t="s">
        <v>948</v>
      </c>
      <c r="I1390" s="170" t="s">
        <v>84</v>
      </c>
      <c r="J1390" t="s">
        <v>85</v>
      </c>
      <c r="K1390" t="s">
        <v>214</v>
      </c>
      <c r="L1390" t="s">
        <v>125</v>
      </c>
      <c r="M1390" t="s">
        <v>334</v>
      </c>
      <c r="N1390" t="s">
        <v>217</v>
      </c>
      <c r="O1390" t="s">
        <v>263</v>
      </c>
      <c r="P1390" t="s">
        <v>335</v>
      </c>
      <c r="Q1390" t="s">
        <v>336</v>
      </c>
      <c r="R1390" t="s">
        <v>337</v>
      </c>
      <c r="S1390" t="s">
        <v>338</v>
      </c>
      <c r="T1390" t="s">
        <v>339</v>
      </c>
      <c r="U1390" s="61" t="s">
        <v>340</v>
      </c>
      <c r="V1390" t="s">
        <v>249</v>
      </c>
      <c r="W1390" t="s">
        <v>263</v>
      </c>
      <c r="X1390" s="59">
        <v>63359</v>
      </c>
      <c r="Y1390" s="59">
        <v>63359</v>
      </c>
      <c r="AA1390" s="146" t="str">
        <f t="shared" si="285"/>
        <v>EX</v>
      </c>
      <c r="AB1390" s="146">
        <f t="shared" si="275"/>
        <v>0</v>
      </c>
      <c r="AC1390" t="str">
        <f t="shared" si="278"/>
        <v>EX</v>
      </c>
      <c r="AD1390" s="74">
        <f t="shared" si="279"/>
        <v>63359</v>
      </c>
      <c r="AE1390" s="74">
        <f t="shared" si="284"/>
        <v>63359</v>
      </c>
      <c r="AF1390">
        <v>1.3809</v>
      </c>
      <c r="AG1390">
        <v>1750</v>
      </c>
      <c r="AH1390" s="74">
        <v>-1355.8826000000054</v>
      </c>
      <c r="AJ1390" s="74">
        <f t="shared" si="280"/>
        <v>394.11739999999463</v>
      </c>
      <c r="AK1390" s="74">
        <f t="shared" si="274"/>
        <v>63753.117399999996</v>
      </c>
      <c r="AL1390" t="str">
        <f t="shared" si="281"/>
        <v>Y</v>
      </c>
      <c r="AN1390" t="s">
        <v>86</v>
      </c>
      <c r="AO1390" t="s">
        <v>85</v>
      </c>
      <c r="AP1390" t="str">
        <f t="shared" si="282"/>
        <v>99</v>
      </c>
      <c r="AQ1390" s="145" t="s">
        <v>1826</v>
      </c>
      <c r="AR1390" t="str">
        <f t="shared" si="283"/>
        <v>2-Provision for Compensation Incr</v>
      </c>
      <c r="AS1390" s="145" t="s">
        <v>1827</v>
      </c>
      <c r="AT1390" t="s">
        <v>213</v>
      </c>
      <c r="AV1390" t="str">
        <f t="shared" si="277"/>
        <v>VPIT</v>
      </c>
      <c r="AW1390" t="str">
        <f t="shared" si="276"/>
        <v>VP FOR INFORMATION TECHNOLOGY</v>
      </c>
    </row>
    <row r="1391" spans="1:49">
      <c r="A1391" s="59">
        <v>2018</v>
      </c>
      <c r="B1391" t="s">
        <v>137</v>
      </c>
      <c r="C1391" t="s">
        <v>945</v>
      </c>
      <c r="D1391" t="s">
        <v>946</v>
      </c>
      <c r="E1391" t="s">
        <v>947</v>
      </c>
      <c r="F1391" t="s">
        <v>984</v>
      </c>
      <c r="G1391" t="s">
        <v>985</v>
      </c>
      <c r="H1391" t="s">
        <v>948</v>
      </c>
      <c r="I1391" s="170" t="s">
        <v>84</v>
      </c>
      <c r="J1391" t="s">
        <v>85</v>
      </c>
      <c r="K1391" t="s">
        <v>214</v>
      </c>
      <c r="L1391" t="s">
        <v>125</v>
      </c>
      <c r="M1391" t="s">
        <v>334</v>
      </c>
      <c r="N1391" t="s">
        <v>217</v>
      </c>
      <c r="O1391" t="s">
        <v>263</v>
      </c>
      <c r="P1391" t="s">
        <v>335</v>
      </c>
      <c r="Q1391" t="s">
        <v>336</v>
      </c>
      <c r="R1391" t="s">
        <v>337</v>
      </c>
      <c r="S1391" t="s">
        <v>338</v>
      </c>
      <c r="T1391" t="s">
        <v>339</v>
      </c>
      <c r="U1391" s="61" t="s">
        <v>340</v>
      </c>
      <c r="V1391" t="s">
        <v>249</v>
      </c>
      <c r="W1391" t="s">
        <v>263</v>
      </c>
      <c r="X1391" s="59">
        <v>5957</v>
      </c>
      <c r="Y1391" s="59">
        <v>5957</v>
      </c>
      <c r="AA1391" s="146" t="str">
        <f t="shared" si="285"/>
        <v>EX</v>
      </c>
      <c r="AB1391" s="146">
        <f t="shared" si="275"/>
        <v>0</v>
      </c>
      <c r="AC1391" t="str">
        <f t="shared" si="278"/>
        <v>EX</v>
      </c>
      <c r="AD1391" s="74">
        <f t="shared" si="279"/>
        <v>5957</v>
      </c>
      <c r="AE1391" s="74">
        <f t="shared" si="284"/>
        <v>5957</v>
      </c>
      <c r="AF1391">
        <v>1.3809</v>
      </c>
      <c r="AG1391">
        <v>165</v>
      </c>
      <c r="AH1391" s="74">
        <v>-127.47980000000051</v>
      </c>
      <c r="AJ1391" s="74">
        <f t="shared" si="280"/>
        <v>37.520199999999491</v>
      </c>
      <c r="AK1391" s="74">
        <f t="shared" si="274"/>
        <v>5994.5201999999999</v>
      </c>
      <c r="AL1391" t="str">
        <f t="shared" si="281"/>
        <v>Y</v>
      </c>
      <c r="AN1391" t="s">
        <v>86</v>
      </c>
      <c r="AO1391" t="s">
        <v>85</v>
      </c>
      <c r="AP1391" t="str">
        <f t="shared" si="282"/>
        <v>99</v>
      </c>
      <c r="AQ1391" s="145" t="s">
        <v>1826</v>
      </c>
      <c r="AR1391" t="str">
        <f t="shared" si="283"/>
        <v>2-Provision for Compensation Incr</v>
      </c>
      <c r="AS1391" s="145" t="s">
        <v>1827</v>
      </c>
      <c r="AT1391" t="s">
        <v>213</v>
      </c>
      <c r="AV1391" t="str">
        <f t="shared" si="277"/>
        <v>VPIT</v>
      </c>
      <c r="AW1391" t="str">
        <f t="shared" si="276"/>
        <v>VP FOR INFORMATION TECHNOLOGY</v>
      </c>
    </row>
    <row r="1392" spans="1:49">
      <c r="A1392" s="59">
        <v>2018</v>
      </c>
      <c r="B1392" t="s">
        <v>137</v>
      </c>
      <c r="C1392" t="s">
        <v>945</v>
      </c>
      <c r="D1392" t="s">
        <v>946</v>
      </c>
      <c r="E1392" t="s">
        <v>947</v>
      </c>
      <c r="F1392" t="s">
        <v>949</v>
      </c>
      <c r="G1392" t="s">
        <v>950</v>
      </c>
      <c r="H1392" t="s">
        <v>948</v>
      </c>
      <c r="I1392" s="170" t="s">
        <v>84</v>
      </c>
      <c r="J1392" t="s">
        <v>85</v>
      </c>
      <c r="K1392" t="s">
        <v>214</v>
      </c>
      <c r="L1392" t="s">
        <v>125</v>
      </c>
      <c r="M1392" t="s">
        <v>334</v>
      </c>
      <c r="N1392" t="s">
        <v>217</v>
      </c>
      <c r="O1392" t="s">
        <v>263</v>
      </c>
      <c r="P1392" t="s">
        <v>335</v>
      </c>
      <c r="Q1392" t="s">
        <v>336</v>
      </c>
      <c r="R1392" t="s">
        <v>337</v>
      </c>
      <c r="S1392" t="s">
        <v>338</v>
      </c>
      <c r="T1392" t="s">
        <v>339</v>
      </c>
      <c r="U1392" s="61" t="s">
        <v>340</v>
      </c>
      <c r="V1392" t="s">
        <v>249</v>
      </c>
      <c r="W1392" t="s">
        <v>263</v>
      </c>
      <c r="X1392" s="59">
        <v>290069</v>
      </c>
      <c r="Y1392" s="59">
        <v>290069</v>
      </c>
      <c r="AA1392" s="146" t="str">
        <f t="shared" si="285"/>
        <v>EX</v>
      </c>
      <c r="AB1392" s="146">
        <f t="shared" si="275"/>
        <v>0</v>
      </c>
      <c r="AC1392" t="str">
        <f t="shared" si="278"/>
        <v>EX</v>
      </c>
      <c r="AD1392" s="74">
        <f t="shared" si="279"/>
        <v>290069</v>
      </c>
      <c r="AE1392" s="74">
        <f t="shared" si="284"/>
        <v>290069</v>
      </c>
      <c r="AF1392">
        <v>1.3809</v>
      </c>
      <c r="AG1392">
        <v>8011</v>
      </c>
      <c r="AH1392" s="74">
        <v>-6207.4766000000245</v>
      </c>
      <c r="AJ1392" s="74">
        <f t="shared" si="280"/>
        <v>1803.5233999999755</v>
      </c>
      <c r="AK1392" s="74">
        <f t="shared" si="274"/>
        <v>291872.52339999995</v>
      </c>
      <c r="AL1392" t="str">
        <f t="shared" si="281"/>
        <v>Y</v>
      </c>
      <c r="AN1392" t="s">
        <v>86</v>
      </c>
      <c r="AO1392" t="s">
        <v>85</v>
      </c>
      <c r="AP1392" t="str">
        <f t="shared" si="282"/>
        <v>99</v>
      </c>
      <c r="AQ1392" s="145" t="s">
        <v>1826</v>
      </c>
      <c r="AR1392" t="str">
        <f t="shared" si="283"/>
        <v>2-Provision for Compensation Incr</v>
      </c>
      <c r="AS1392" s="145" t="s">
        <v>1827</v>
      </c>
      <c r="AT1392" t="s">
        <v>213</v>
      </c>
      <c r="AV1392" t="str">
        <f t="shared" si="277"/>
        <v>VPIT</v>
      </c>
      <c r="AW1392" t="str">
        <f t="shared" si="276"/>
        <v>VP FOR INFORMATION TECHNOLOGY</v>
      </c>
    </row>
    <row r="1393" spans="1:49">
      <c r="A1393" s="59">
        <v>2018</v>
      </c>
      <c r="B1393" t="s">
        <v>137</v>
      </c>
      <c r="C1393" t="s">
        <v>945</v>
      </c>
      <c r="D1393" t="s">
        <v>946</v>
      </c>
      <c r="E1393" t="s">
        <v>967</v>
      </c>
      <c r="F1393" t="s">
        <v>952</v>
      </c>
      <c r="G1393" t="s">
        <v>953</v>
      </c>
      <c r="H1393" t="s">
        <v>146</v>
      </c>
      <c r="I1393" s="170" t="s">
        <v>84</v>
      </c>
      <c r="J1393" t="s">
        <v>85</v>
      </c>
      <c r="K1393" t="s">
        <v>214</v>
      </c>
      <c r="L1393" t="s">
        <v>125</v>
      </c>
      <c r="M1393" t="s">
        <v>334</v>
      </c>
      <c r="N1393" t="s">
        <v>217</v>
      </c>
      <c r="O1393" t="s">
        <v>263</v>
      </c>
      <c r="P1393" t="s">
        <v>335</v>
      </c>
      <c r="Q1393" t="s">
        <v>336</v>
      </c>
      <c r="R1393" t="s">
        <v>337</v>
      </c>
      <c r="S1393" t="s">
        <v>338</v>
      </c>
      <c r="T1393" t="s">
        <v>339</v>
      </c>
      <c r="U1393" s="61" t="s">
        <v>340</v>
      </c>
      <c r="V1393" t="s">
        <v>24</v>
      </c>
      <c r="W1393" t="s">
        <v>263</v>
      </c>
      <c r="X1393" s="59">
        <v>58534</v>
      </c>
      <c r="Y1393" s="59">
        <v>58534</v>
      </c>
      <c r="Z1393" t="s">
        <v>141</v>
      </c>
      <c r="AA1393" s="146" t="str">
        <f t="shared" si="285"/>
        <v>EX</v>
      </c>
      <c r="AB1393" s="146" t="str">
        <f t="shared" si="275"/>
        <v>IT</v>
      </c>
      <c r="AC1393" t="str">
        <f t="shared" si="278"/>
        <v>EX</v>
      </c>
      <c r="AD1393" s="74">
        <f t="shared" si="279"/>
        <v>58534</v>
      </c>
      <c r="AE1393" s="74">
        <f t="shared" si="284"/>
        <v>58534</v>
      </c>
      <c r="AF1393">
        <v>1.3809</v>
      </c>
      <c r="AG1393">
        <v>1617</v>
      </c>
      <c r="AH1393" s="74">
        <v>-1252.627600000005</v>
      </c>
      <c r="AJ1393" s="74">
        <f t="shared" si="280"/>
        <v>364.37239999999497</v>
      </c>
      <c r="AK1393" s="74">
        <f t="shared" si="274"/>
        <v>58898.372399999993</v>
      </c>
      <c r="AL1393" t="str">
        <f t="shared" si="281"/>
        <v>Y</v>
      </c>
      <c r="AN1393" t="s">
        <v>86</v>
      </c>
      <c r="AO1393" t="s">
        <v>85</v>
      </c>
      <c r="AP1393" t="str">
        <f t="shared" si="282"/>
        <v>99</v>
      </c>
      <c r="AQ1393" s="145" t="s">
        <v>1826</v>
      </c>
      <c r="AR1393" t="str">
        <f t="shared" si="283"/>
        <v>2-Provision for Compensation Incr</v>
      </c>
      <c r="AS1393" s="145" t="s">
        <v>1827</v>
      </c>
      <c r="AT1393" t="s">
        <v>213</v>
      </c>
      <c r="AV1393" t="str">
        <f t="shared" si="277"/>
        <v>VPIT-SS</v>
      </c>
      <c r="AW1393" t="str">
        <f t="shared" si="276"/>
        <v>VP FOR INFORMATION TECHNOLOGY-SHARED SERVICES</v>
      </c>
    </row>
    <row r="1394" spans="1:49">
      <c r="A1394" s="59">
        <v>2018</v>
      </c>
      <c r="B1394" t="s">
        <v>137</v>
      </c>
      <c r="C1394" t="s">
        <v>945</v>
      </c>
      <c r="D1394" t="s">
        <v>946</v>
      </c>
      <c r="E1394" t="s">
        <v>967</v>
      </c>
      <c r="F1394" t="s">
        <v>986</v>
      </c>
      <c r="G1394" t="s">
        <v>987</v>
      </c>
      <c r="H1394" t="s">
        <v>146</v>
      </c>
      <c r="I1394" s="170" t="s">
        <v>84</v>
      </c>
      <c r="J1394" t="s">
        <v>85</v>
      </c>
      <c r="K1394" t="s">
        <v>214</v>
      </c>
      <c r="L1394" t="s">
        <v>125</v>
      </c>
      <c r="M1394" t="s">
        <v>334</v>
      </c>
      <c r="N1394" t="s">
        <v>217</v>
      </c>
      <c r="O1394" t="s">
        <v>263</v>
      </c>
      <c r="P1394" t="s">
        <v>335</v>
      </c>
      <c r="Q1394" t="s">
        <v>336</v>
      </c>
      <c r="R1394" t="s">
        <v>337</v>
      </c>
      <c r="S1394" t="s">
        <v>338</v>
      </c>
      <c r="T1394" t="s">
        <v>339</v>
      </c>
      <c r="U1394" s="61" t="s">
        <v>340</v>
      </c>
      <c r="V1394" t="s">
        <v>24</v>
      </c>
      <c r="W1394" t="s">
        <v>263</v>
      </c>
      <c r="X1394" s="59">
        <v>75310</v>
      </c>
      <c r="Y1394" s="59">
        <v>75310</v>
      </c>
      <c r="Z1394" t="s">
        <v>141</v>
      </c>
      <c r="AA1394" s="146" t="str">
        <f t="shared" si="285"/>
        <v>EX</v>
      </c>
      <c r="AB1394" s="146" t="str">
        <f t="shared" si="275"/>
        <v>IT</v>
      </c>
      <c r="AC1394" t="str">
        <f t="shared" si="278"/>
        <v>EX</v>
      </c>
      <c r="AD1394" s="74">
        <f t="shared" si="279"/>
        <v>75310</v>
      </c>
      <c r="AE1394" s="74">
        <f t="shared" si="284"/>
        <v>75310</v>
      </c>
      <c r="AF1394">
        <v>1.3809</v>
      </c>
      <c r="AG1394">
        <v>2080</v>
      </c>
      <c r="AH1394" s="74">
        <v>-1611.6340000000064</v>
      </c>
      <c r="AJ1394" s="74">
        <f t="shared" si="280"/>
        <v>468.36599999999362</v>
      </c>
      <c r="AK1394" s="74">
        <f t="shared" si="274"/>
        <v>75778.365999999995</v>
      </c>
      <c r="AL1394" t="str">
        <f t="shared" si="281"/>
        <v>Y</v>
      </c>
      <c r="AN1394" t="s">
        <v>86</v>
      </c>
      <c r="AO1394" t="s">
        <v>85</v>
      </c>
      <c r="AP1394" t="str">
        <f t="shared" si="282"/>
        <v>99</v>
      </c>
      <c r="AQ1394" s="145" t="s">
        <v>1826</v>
      </c>
      <c r="AR1394" t="str">
        <f t="shared" si="283"/>
        <v>2-Provision for Compensation Incr</v>
      </c>
      <c r="AS1394" s="145" t="s">
        <v>1827</v>
      </c>
      <c r="AT1394" t="s">
        <v>213</v>
      </c>
      <c r="AV1394" t="str">
        <f t="shared" si="277"/>
        <v>VPIT-SS</v>
      </c>
      <c r="AW1394" t="str">
        <f t="shared" si="276"/>
        <v>VP FOR INFORMATION TECHNOLOGY-SHARED SERVICES</v>
      </c>
    </row>
    <row r="1395" spans="1:49">
      <c r="A1395" s="59">
        <v>2018</v>
      </c>
      <c r="B1395" t="s">
        <v>137</v>
      </c>
      <c r="C1395" t="s">
        <v>945</v>
      </c>
      <c r="D1395" t="s">
        <v>946</v>
      </c>
      <c r="E1395" t="s">
        <v>967</v>
      </c>
      <c r="F1395" t="s">
        <v>988</v>
      </c>
      <c r="G1395" t="s">
        <v>989</v>
      </c>
      <c r="H1395" t="s">
        <v>146</v>
      </c>
      <c r="I1395" s="170" t="s">
        <v>84</v>
      </c>
      <c r="J1395" t="s">
        <v>85</v>
      </c>
      <c r="K1395" t="s">
        <v>214</v>
      </c>
      <c r="L1395" t="s">
        <v>125</v>
      </c>
      <c r="M1395" t="s">
        <v>334</v>
      </c>
      <c r="N1395" t="s">
        <v>217</v>
      </c>
      <c r="O1395" t="s">
        <v>263</v>
      </c>
      <c r="P1395" t="s">
        <v>335</v>
      </c>
      <c r="Q1395" t="s">
        <v>336</v>
      </c>
      <c r="R1395" t="s">
        <v>337</v>
      </c>
      <c r="S1395" t="s">
        <v>338</v>
      </c>
      <c r="T1395" t="s">
        <v>339</v>
      </c>
      <c r="U1395" s="61" t="s">
        <v>340</v>
      </c>
      <c r="V1395" t="s">
        <v>24</v>
      </c>
      <c r="W1395" t="s">
        <v>263</v>
      </c>
      <c r="X1395" s="59">
        <v>41216</v>
      </c>
      <c r="Y1395" s="59">
        <v>41216</v>
      </c>
      <c r="Z1395" t="s">
        <v>141</v>
      </c>
      <c r="AA1395" s="146" t="str">
        <f t="shared" si="285"/>
        <v>EX</v>
      </c>
      <c r="AB1395" s="146" t="str">
        <f t="shared" si="275"/>
        <v>IT</v>
      </c>
      <c r="AC1395" t="str">
        <f t="shared" si="278"/>
        <v>EX</v>
      </c>
      <c r="AD1395" s="74">
        <f t="shared" si="279"/>
        <v>41216</v>
      </c>
      <c r="AE1395" s="74">
        <f t="shared" si="284"/>
        <v>41216</v>
      </c>
      <c r="AF1395">
        <v>1.3809</v>
      </c>
      <c r="AG1395">
        <v>1138</v>
      </c>
      <c r="AH1395" s="74">
        <v>-882.02240000000347</v>
      </c>
      <c r="AJ1395" s="74">
        <f t="shared" si="280"/>
        <v>255.97759999999653</v>
      </c>
      <c r="AK1395" s="74">
        <f t="shared" ref="AK1395:AK1458" si="286">AE1395 +AJ1395</f>
        <v>41471.977599999998</v>
      </c>
      <c r="AL1395" t="str">
        <f t="shared" si="281"/>
        <v>Y</v>
      </c>
      <c r="AN1395" t="s">
        <v>86</v>
      </c>
      <c r="AO1395" t="s">
        <v>85</v>
      </c>
      <c r="AP1395" t="str">
        <f t="shared" si="282"/>
        <v>99</v>
      </c>
      <c r="AQ1395" s="145" t="s">
        <v>1826</v>
      </c>
      <c r="AR1395" t="str">
        <f t="shared" si="283"/>
        <v>2-Provision for Compensation Incr</v>
      </c>
      <c r="AS1395" s="145" t="s">
        <v>1827</v>
      </c>
      <c r="AT1395" t="s">
        <v>213</v>
      </c>
      <c r="AV1395" t="str">
        <f t="shared" si="277"/>
        <v>VPIT-SS</v>
      </c>
      <c r="AW1395" t="str">
        <f t="shared" si="276"/>
        <v>VP FOR INFORMATION TECHNOLOGY-SHARED SERVICES</v>
      </c>
    </row>
    <row r="1396" spans="1:49">
      <c r="A1396" s="59">
        <v>2018</v>
      </c>
      <c r="B1396" t="s">
        <v>137</v>
      </c>
      <c r="C1396" t="s">
        <v>945</v>
      </c>
      <c r="D1396" t="s">
        <v>946</v>
      </c>
      <c r="E1396" t="s">
        <v>951</v>
      </c>
      <c r="F1396" t="s">
        <v>952</v>
      </c>
      <c r="G1396" t="s">
        <v>953</v>
      </c>
      <c r="H1396" t="s">
        <v>154</v>
      </c>
      <c r="I1396" s="170" t="s">
        <v>84</v>
      </c>
      <c r="J1396" t="s">
        <v>85</v>
      </c>
      <c r="K1396" t="s">
        <v>214</v>
      </c>
      <c r="L1396" t="s">
        <v>125</v>
      </c>
      <c r="M1396" t="s">
        <v>334</v>
      </c>
      <c r="N1396" t="s">
        <v>217</v>
      </c>
      <c r="O1396" t="s">
        <v>263</v>
      </c>
      <c r="P1396" t="s">
        <v>335</v>
      </c>
      <c r="Q1396" t="s">
        <v>336</v>
      </c>
      <c r="R1396" t="s">
        <v>337</v>
      </c>
      <c r="S1396" t="s">
        <v>338</v>
      </c>
      <c r="T1396" t="s">
        <v>339</v>
      </c>
      <c r="U1396" s="61" t="s">
        <v>340</v>
      </c>
      <c r="V1396" t="s">
        <v>24</v>
      </c>
      <c r="W1396" t="s">
        <v>263</v>
      </c>
      <c r="X1396" s="59">
        <v>64825</v>
      </c>
      <c r="Y1396" s="59">
        <v>64825</v>
      </c>
      <c r="Z1396" t="s">
        <v>141</v>
      </c>
      <c r="AA1396" s="146" t="str">
        <f t="shared" si="285"/>
        <v>EX</v>
      </c>
      <c r="AB1396" s="146" t="str">
        <f t="shared" si="275"/>
        <v>IT</v>
      </c>
      <c r="AC1396" t="str">
        <f t="shared" si="278"/>
        <v>EX</v>
      </c>
      <c r="AD1396" s="74">
        <f t="shared" si="279"/>
        <v>64825</v>
      </c>
      <c r="AE1396" s="74">
        <f t="shared" si="284"/>
        <v>64825</v>
      </c>
      <c r="AF1396">
        <v>1.3809</v>
      </c>
      <c r="AG1396">
        <v>1790</v>
      </c>
      <c r="AH1396" s="74">
        <v>-1387.2550000000056</v>
      </c>
      <c r="AJ1396" s="74">
        <f t="shared" si="280"/>
        <v>402.74499999999443</v>
      </c>
      <c r="AK1396" s="74">
        <f t="shared" si="286"/>
        <v>65227.744999999995</v>
      </c>
      <c r="AL1396" t="str">
        <f t="shared" si="281"/>
        <v>Y</v>
      </c>
      <c r="AN1396" t="s">
        <v>86</v>
      </c>
      <c r="AO1396" t="s">
        <v>85</v>
      </c>
      <c r="AP1396" t="str">
        <f t="shared" si="282"/>
        <v>99</v>
      </c>
      <c r="AQ1396" s="145" t="s">
        <v>1826</v>
      </c>
      <c r="AR1396" t="str">
        <f t="shared" si="283"/>
        <v>2-Provision for Compensation Incr</v>
      </c>
      <c r="AS1396" s="145" t="s">
        <v>1827</v>
      </c>
      <c r="AT1396" t="s">
        <v>213</v>
      </c>
      <c r="AV1396" t="str">
        <f t="shared" si="277"/>
        <v>VPIT-SS</v>
      </c>
      <c r="AW1396" t="str">
        <f t="shared" si="276"/>
        <v>VP FOR INFORMATION TECHNOLOGY-SHARED SERVICES</v>
      </c>
    </row>
    <row r="1397" spans="1:49">
      <c r="A1397" s="59">
        <v>2018</v>
      </c>
      <c r="B1397" t="s">
        <v>137</v>
      </c>
      <c r="C1397" t="s">
        <v>945</v>
      </c>
      <c r="D1397" t="s">
        <v>946</v>
      </c>
      <c r="E1397" t="s">
        <v>951</v>
      </c>
      <c r="F1397" t="s">
        <v>990</v>
      </c>
      <c r="G1397" t="s">
        <v>991</v>
      </c>
      <c r="H1397" t="s">
        <v>154</v>
      </c>
      <c r="I1397" s="170" t="s">
        <v>84</v>
      </c>
      <c r="J1397" t="s">
        <v>85</v>
      </c>
      <c r="K1397" t="s">
        <v>214</v>
      </c>
      <c r="L1397" t="s">
        <v>125</v>
      </c>
      <c r="M1397" t="s">
        <v>334</v>
      </c>
      <c r="N1397" t="s">
        <v>217</v>
      </c>
      <c r="O1397" t="s">
        <v>263</v>
      </c>
      <c r="P1397" t="s">
        <v>335</v>
      </c>
      <c r="Q1397" t="s">
        <v>336</v>
      </c>
      <c r="R1397" t="s">
        <v>337</v>
      </c>
      <c r="S1397" t="s">
        <v>338</v>
      </c>
      <c r="T1397" t="s">
        <v>339</v>
      </c>
      <c r="U1397" s="61" t="s">
        <v>340</v>
      </c>
      <c r="V1397" t="s">
        <v>24</v>
      </c>
      <c r="W1397" t="s">
        <v>263</v>
      </c>
      <c r="X1397" s="59">
        <v>122815</v>
      </c>
      <c r="Y1397" s="59">
        <v>122815</v>
      </c>
      <c r="Z1397" t="s">
        <v>141</v>
      </c>
      <c r="AA1397" s="146" t="str">
        <f t="shared" si="285"/>
        <v>EX</v>
      </c>
      <c r="AB1397" s="146" t="str">
        <f t="shared" ref="AB1397:AB1460" si="287">IF(O1397 =AA1397,Z1397,"10cr")</f>
        <v>IT</v>
      </c>
      <c r="AC1397" t="str">
        <f t="shared" si="278"/>
        <v>EX</v>
      </c>
      <c r="AD1397" s="74">
        <f t="shared" si="279"/>
        <v>122815</v>
      </c>
      <c r="AE1397" s="74">
        <f t="shared" si="284"/>
        <v>122815</v>
      </c>
      <c r="AF1397">
        <v>1.3809</v>
      </c>
      <c r="AG1397">
        <v>3392</v>
      </c>
      <c r="AH1397" s="74">
        <v>-2628.2410000000104</v>
      </c>
      <c r="AJ1397" s="74">
        <f t="shared" si="280"/>
        <v>763.75899999998956</v>
      </c>
      <c r="AK1397" s="74">
        <f t="shared" si="286"/>
        <v>123578.75899999999</v>
      </c>
      <c r="AL1397" t="str">
        <f t="shared" si="281"/>
        <v>Y</v>
      </c>
      <c r="AN1397" t="s">
        <v>86</v>
      </c>
      <c r="AO1397" t="s">
        <v>85</v>
      </c>
      <c r="AP1397" t="str">
        <f t="shared" si="282"/>
        <v>99</v>
      </c>
      <c r="AQ1397" s="145" t="s">
        <v>1826</v>
      </c>
      <c r="AR1397" t="str">
        <f t="shared" si="283"/>
        <v>2-Provision for Compensation Incr</v>
      </c>
      <c r="AS1397" s="145" t="s">
        <v>1827</v>
      </c>
      <c r="AT1397" t="s">
        <v>213</v>
      </c>
      <c r="AV1397" t="str">
        <f t="shared" si="277"/>
        <v>VPIT-SS</v>
      </c>
      <c r="AW1397" t="str">
        <f t="shared" si="276"/>
        <v>VP FOR INFORMATION TECHNOLOGY-SHARED SERVICES</v>
      </c>
    </row>
    <row r="1398" spans="1:49">
      <c r="A1398" s="59">
        <v>2018</v>
      </c>
      <c r="B1398" t="s">
        <v>137</v>
      </c>
      <c r="C1398" t="s">
        <v>945</v>
      </c>
      <c r="D1398" t="s">
        <v>946</v>
      </c>
      <c r="E1398" t="s">
        <v>947</v>
      </c>
      <c r="F1398" t="s">
        <v>949</v>
      </c>
      <c r="G1398" t="s">
        <v>950</v>
      </c>
      <c r="H1398" t="s">
        <v>948</v>
      </c>
      <c r="I1398" s="170" t="s">
        <v>84</v>
      </c>
      <c r="J1398" t="s">
        <v>85</v>
      </c>
      <c r="K1398" t="s">
        <v>214</v>
      </c>
      <c r="L1398" t="s">
        <v>125</v>
      </c>
      <c r="M1398" t="s">
        <v>334</v>
      </c>
      <c r="N1398" t="s">
        <v>341</v>
      </c>
      <c r="O1398" t="s">
        <v>263</v>
      </c>
      <c r="P1398" t="s">
        <v>335</v>
      </c>
      <c r="Q1398" t="s">
        <v>336</v>
      </c>
      <c r="R1398" t="s">
        <v>337</v>
      </c>
      <c r="S1398" t="s">
        <v>338</v>
      </c>
      <c r="T1398" t="s">
        <v>339</v>
      </c>
      <c r="U1398" s="61" t="s">
        <v>340</v>
      </c>
      <c r="V1398" t="s">
        <v>249</v>
      </c>
      <c r="W1398" t="s">
        <v>263</v>
      </c>
      <c r="X1398" s="59">
        <v>60388</v>
      </c>
      <c r="Y1398" s="59">
        <v>60388</v>
      </c>
      <c r="AA1398" s="146" t="str">
        <f t="shared" si="285"/>
        <v>EX</v>
      </c>
      <c r="AB1398" s="146">
        <f t="shared" si="287"/>
        <v>0</v>
      </c>
      <c r="AC1398" t="str">
        <f t="shared" si="278"/>
        <v>EX</v>
      </c>
      <c r="AD1398" s="74">
        <f t="shared" si="279"/>
        <v>60388</v>
      </c>
      <c r="AE1398" s="74">
        <f t="shared" si="284"/>
        <v>60388</v>
      </c>
      <c r="AF1398">
        <v>1.3809</v>
      </c>
      <c r="AG1398">
        <v>1668</v>
      </c>
      <c r="AH1398" s="74">
        <v>-1292.3032000000051</v>
      </c>
      <c r="AJ1398" s="74">
        <f t="shared" si="280"/>
        <v>375.69679999999494</v>
      </c>
      <c r="AK1398" s="74">
        <f t="shared" si="286"/>
        <v>60763.696799999998</v>
      </c>
      <c r="AL1398" t="str">
        <f t="shared" si="281"/>
        <v>Y</v>
      </c>
      <c r="AN1398" t="s">
        <v>86</v>
      </c>
      <c r="AO1398" t="s">
        <v>85</v>
      </c>
      <c r="AP1398" t="str">
        <f t="shared" si="282"/>
        <v>99</v>
      </c>
      <c r="AQ1398" s="145" t="s">
        <v>1826</v>
      </c>
      <c r="AR1398" t="str">
        <f t="shared" si="283"/>
        <v>2-Provision for Compensation Incr</v>
      </c>
      <c r="AS1398" s="145" t="s">
        <v>1827</v>
      </c>
      <c r="AT1398" t="s">
        <v>213</v>
      </c>
      <c r="AV1398" t="str">
        <f t="shared" si="277"/>
        <v>VPIT</v>
      </c>
      <c r="AW1398" t="str">
        <f t="shared" si="276"/>
        <v>VP FOR INFORMATION TECHNOLOGY</v>
      </c>
    </row>
    <row r="1399" spans="1:49">
      <c r="A1399" s="59">
        <v>2018</v>
      </c>
      <c r="B1399" t="s">
        <v>137</v>
      </c>
      <c r="C1399" t="s">
        <v>945</v>
      </c>
      <c r="D1399" t="s">
        <v>946</v>
      </c>
      <c r="E1399" t="s">
        <v>967</v>
      </c>
      <c r="F1399" t="s">
        <v>952</v>
      </c>
      <c r="G1399" t="s">
        <v>953</v>
      </c>
      <c r="H1399" t="s">
        <v>146</v>
      </c>
      <c r="I1399" s="170" t="s">
        <v>84</v>
      </c>
      <c r="J1399" t="s">
        <v>85</v>
      </c>
      <c r="K1399" t="s">
        <v>214</v>
      </c>
      <c r="L1399" t="s">
        <v>125</v>
      </c>
      <c r="M1399" t="s">
        <v>334</v>
      </c>
      <c r="N1399" t="s">
        <v>341</v>
      </c>
      <c r="O1399" t="s">
        <v>263</v>
      </c>
      <c r="P1399" t="s">
        <v>335</v>
      </c>
      <c r="Q1399" t="s">
        <v>336</v>
      </c>
      <c r="R1399" t="s">
        <v>337</v>
      </c>
      <c r="S1399" t="s">
        <v>338</v>
      </c>
      <c r="T1399" t="s">
        <v>339</v>
      </c>
      <c r="U1399" s="61" t="s">
        <v>340</v>
      </c>
      <c r="V1399" t="s">
        <v>24</v>
      </c>
      <c r="W1399" t="s">
        <v>263</v>
      </c>
      <c r="X1399" s="59">
        <v>15123</v>
      </c>
      <c r="Y1399" s="59">
        <v>15123</v>
      </c>
      <c r="Z1399" t="s">
        <v>141</v>
      </c>
      <c r="AA1399" s="146" t="str">
        <f t="shared" si="285"/>
        <v>EX</v>
      </c>
      <c r="AB1399" s="146" t="str">
        <f t="shared" si="287"/>
        <v>IT</v>
      </c>
      <c r="AC1399" t="str">
        <f t="shared" si="278"/>
        <v>EX</v>
      </c>
      <c r="AD1399" s="74">
        <f t="shared" si="279"/>
        <v>15123</v>
      </c>
      <c r="AE1399" s="74">
        <f t="shared" si="284"/>
        <v>15123</v>
      </c>
      <c r="AF1399">
        <v>1.3809</v>
      </c>
      <c r="AG1399">
        <v>418</v>
      </c>
      <c r="AH1399" s="74">
        <v>-323.63220000000132</v>
      </c>
      <c r="AJ1399" s="74">
        <f t="shared" si="280"/>
        <v>94.367799999998681</v>
      </c>
      <c r="AK1399" s="74">
        <f t="shared" si="286"/>
        <v>15217.367799999998</v>
      </c>
      <c r="AL1399" t="str">
        <f t="shared" si="281"/>
        <v>Y</v>
      </c>
      <c r="AN1399" t="s">
        <v>86</v>
      </c>
      <c r="AO1399" t="s">
        <v>85</v>
      </c>
      <c r="AP1399" t="str">
        <f t="shared" si="282"/>
        <v>99</v>
      </c>
      <c r="AQ1399" s="145" t="s">
        <v>1826</v>
      </c>
      <c r="AR1399" t="str">
        <f t="shared" si="283"/>
        <v>2-Provision for Compensation Incr</v>
      </c>
      <c r="AS1399" s="145" t="s">
        <v>1827</v>
      </c>
      <c r="AT1399" t="s">
        <v>213</v>
      </c>
      <c r="AV1399" t="str">
        <f t="shared" si="277"/>
        <v>VPIT-SS</v>
      </c>
      <c r="AW1399" t="str">
        <f t="shared" si="276"/>
        <v>VP FOR INFORMATION TECHNOLOGY-SHARED SERVICES</v>
      </c>
    </row>
    <row r="1400" spans="1:49">
      <c r="A1400" s="59">
        <v>2018</v>
      </c>
      <c r="B1400" t="s">
        <v>137</v>
      </c>
      <c r="C1400" t="s">
        <v>945</v>
      </c>
      <c r="D1400" t="s">
        <v>946</v>
      </c>
      <c r="E1400" t="s">
        <v>951</v>
      </c>
      <c r="F1400" t="s">
        <v>952</v>
      </c>
      <c r="G1400" t="s">
        <v>953</v>
      </c>
      <c r="H1400" t="s">
        <v>154</v>
      </c>
      <c r="I1400" s="170" t="s">
        <v>84</v>
      </c>
      <c r="J1400" t="s">
        <v>85</v>
      </c>
      <c r="K1400" t="s">
        <v>214</v>
      </c>
      <c r="L1400" t="s">
        <v>125</v>
      </c>
      <c r="M1400" t="s">
        <v>334</v>
      </c>
      <c r="N1400" t="s">
        <v>341</v>
      </c>
      <c r="O1400" t="s">
        <v>263</v>
      </c>
      <c r="P1400" t="s">
        <v>335</v>
      </c>
      <c r="Q1400" t="s">
        <v>336</v>
      </c>
      <c r="R1400" t="s">
        <v>337</v>
      </c>
      <c r="S1400" t="s">
        <v>338</v>
      </c>
      <c r="T1400" t="s">
        <v>339</v>
      </c>
      <c r="U1400" s="61" t="s">
        <v>340</v>
      </c>
      <c r="V1400" t="s">
        <v>24</v>
      </c>
      <c r="W1400" t="s">
        <v>263</v>
      </c>
      <c r="X1400" s="59">
        <v>15123</v>
      </c>
      <c r="Y1400" s="59">
        <v>15123</v>
      </c>
      <c r="Z1400" t="s">
        <v>141</v>
      </c>
      <c r="AA1400" s="146" t="str">
        <f t="shared" si="285"/>
        <v>EX</v>
      </c>
      <c r="AB1400" s="146" t="str">
        <f t="shared" si="287"/>
        <v>IT</v>
      </c>
      <c r="AC1400" t="str">
        <f t="shared" si="278"/>
        <v>EX</v>
      </c>
      <c r="AD1400" s="74">
        <f t="shared" si="279"/>
        <v>15123</v>
      </c>
      <c r="AE1400" s="74">
        <f t="shared" si="284"/>
        <v>15123</v>
      </c>
      <c r="AF1400">
        <v>1.3809</v>
      </c>
      <c r="AG1400">
        <v>418</v>
      </c>
      <c r="AH1400" s="74">
        <v>-323.63220000000132</v>
      </c>
      <c r="AJ1400" s="74">
        <f t="shared" si="280"/>
        <v>94.367799999998681</v>
      </c>
      <c r="AK1400" s="74">
        <f t="shared" si="286"/>
        <v>15217.367799999998</v>
      </c>
      <c r="AL1400" t="str">
        <f t="shared" si="281"/>
        <v>Y</v>
      </c>
      <c r="AN1400" t="s">
        <v>86</v>
      </c>
      <c r="AO1400" t="s">
        <v>85</v>
      </c>
      <c r="AP1400" t="str">
        <f t="shared" si="282"/>
        <v>99</v>
      </c>
      <c r="AQ1400" s="145" t="s">
        <v>1826</v>
      </c>
      <c r="AR1400" t="str">
        <f t="shared" si="283"/>
        <v>2-Provision for Compensation Incr</v>
      </c>
      <c r="AS1400" s="145" t="s">
        <v>1827</v>
      </c>
      <c r="AT1400" t="s">
        <v>213</v>
      </c>
      <c r="AV1400" t="str">
        <f t="shared" si="277"/>
        <v>VPIT-SS</v>
      </c>
      <c r="AW1400" t="str">
        <f t="shared" si="276"/>
        <v>VP FOR INFORMATION TECHNOLOGY-SHARED SERVICES</v>
      </c>
    </row>
    <row r="1401" spans="1:49">
      <c r="A1401" s="59">
        <v>2018</v>
      </c>
      <c r="B1401" t="s">
        <v>137</v>
      </c>
      <c r="C1401" t="s">
        <v>945</v>
      </c>
      <c r="D1401" t="s">
        <v>946</v>
      </c>
      <c r="E1401" t="s">
        <v>947</v>
      </c>
      <c r="F1401" t="s">
        <v>994</v>
      </c>
      <c r="G1401" t="s">
        <v>995</v>
      </c>
      <c r="H1401" t="s">
        <v>948</v>
      </c>
      <c r="I1401" s="170" t="s">
        <v>84</v>
      </c>
      <c r="J1401" t="s">
        <v>85</v>
      </c>
      <c r="K1401" t="s">
        <v>214</v>
      </c>
      <c r="L1401" t="s">
        <v>444</v>
      </c>
      <c r="M1401" t="s">
        <v>445</v>
      </c>
      <c r="N1401" t="s">
        <v>217</v>
      </c>
      <c r="O1401" t="s">
        <v>263</v>
      </c>
      <c r="P1401" t="s">
        <v>446</v>
      </c>
      <c r="Q1401" t="s">
        <v>447</v>
      </c>
      <c r="R1401" t="s">
        <v>448</v>
      </c>
      <c r="S1401" t="s">
        <v>338</v>
      </c>
      <c r="T1401" t="s">
        <v>339</v>
      </c>
      <c r="U1401" s="61" t="s">
        <v>340</v>
      </c>
      <c r="V1401" t="s">
        <v>249</v>
      </c>
      <c r="W1401" t="s">
        <v>263</v>
      </c>
      <c r="X1401" s="59">
        <v>13200</v>
      </c>
      <c r="Y1401" s="59">
        <v>13200</v>
      </c>
      <c r="AA1401" s="146" t="str">
        <f t="shared" si="285"/>
        <v>EX</v>
      </c>
      <c r="AB1401" s="146">
        <f t="shared" si="287"/>
        <v>0</v>
      </c>
      <c r="AC1401" t="str">
        <f t="shared" si="278"/>
        <v>EX</v>
      </c>
      <c r="AD1401" s="74">
        <f t="shared" si="279"/>
        <v>13200</v>
      </c>
      <c r="AE1401" s="74">
        <f t="shared" si="284"/>
        <v>13200</v>
      </c>
      <c r="AF1401">
        <v>1</v>
      </c>
      <c r="AG1401">
        <v>0</v>
      </c>
      <c r="AH1401" s="74">
        <v>0</v>
      </c>
      <c r="AJ1401" s="74">
        <f t="shared" si="280"/>
        <v>0</v>
      </c>
      <c r="AK1401" s="74">
        <f t="shared" si="286"/>
        <v>13200</v>
      </c>
      <c r="AL1401" t="str">
        <f t="shared" si="281"/>
        <v>N</v>
      </c>
      <c r="AN1401" t="s">
        <v>86</v>
      </c>
      <c r="AO1401" t="s">
        <v>85</v>
      </c>
      <c r="AP1401" t="str">
        <f t="shared" si="282"/>
        <v>94</v>
      </c>
      <c r="AQ1401" s="145" t="s">
        <v>1826</v>
      </c>
      <c r="AR1401" t="str">
        <f t="shared" si="283"/>
        <v>1-Adjusted Base Budget</v>
      </c>
      <c r="AS1401" s="145" t="s">
        <v>1827</v>
      </c>
      <c r="AT1401" t="s">
        <v>213</v>
      </c>
      <c r="AV1401" t="str">
        <f t="shared" si="277"/>
        <v>VPIT</v>
      </c>
      <c r="AW1401" t="str">
        <f t="shared" si="276"/>
        <v>VP FOR INFORMATION TECHNOLOGY</v>
      </c>
    </row>
    <row r="1402" spans="1:49">
      <c r="A1402" s="59">
        <v>2018</v>
      </c>
      <c r="B1402" t="s">
        <v>137</v>
      </c>
      <c r="C1402" t="s">
        <v>945</v>
      </c>
      <c r="D1402" t="s">
        <v>946</v>
      </c>
      <c r="E1402" t="s">
        <v>947</v>
      </c>
      <c r="F1402" t="s">
        <v>1133</v>
      </c>
      <c r="G1402" t="s">
        <v>1134</v>
      </c>
      <c r="H1402" t="s">
        <v>948</v>
      </c>
      <c r="I1402" s="170" t="s">
        <v>84</v>
      </c>
      <c r="J1402" t="s">
        <v>85</v>
      </c>
      <c r="K1402" t="s">
        <v>214</v>
      </c>
      <c r="L1402" t="s">
        <v>444</v>
      </c>
      <c r="M1402" t="s">
        <v>445</v>
      </c>
      <c r="N1402" t="s">
        <v>217</v>
      </c>
      <c r="O1402" t="s">
        <v>263</v>
      </c>
      <c r="P1402" t="s">
        <v>446</v>
      </c>
      <c r="Q1402" t="s">
        <v>447</v>
      </c>
      <c r="R1402" t="s">
        <v>448</v>
      </c>
      <c r="S1402" t="s">
        <v>338</v>
      </c>
      <c r="T1402" t="s">
        <v>339</v>
      </c>
      <c r="U1402" s="61" t="s">
        <v>340</v>
      </c>
      <c r="V1402" t="s">
        <v>249</v>
      </c>
      <c r="W1402" t="s">
        <v>263</v>
      </c>
      <c r="X1402" s="59">
        <v>10000</v>
      </c>
      <c r="Y1402" s="59">
        <v>10000</v>
      </c>
      <c r="AA1402" s="146" t="str">
        <f t="shared" si="285"/>
        <v>EX</v>
      </c>
      <c r="AB1402" s="146">
        <f t="shared" si="287"/>
        <v>0</v>
      </c>
      <c r="AC1402" t="str">
        <f t="shared" si="278"/>
        <v>EX</v>
      </c>
      <c r="AD1402" s="74">
        <f t="shared" si="279"/>
        <v>10000</v>
      </c>
      <c r="AE1402" s="74">
        <f t="shared" si="284"/>
        <v>10000</v>
      </c>
      <c r="AF1402">
        <v>1</v>
      </c>
      <c r="AG1402">
        <v>0</v>
      </c>
      <c r="AH1402" s="74">
        <v>0</v>
      </c>
      <c r="AJ1402" s="74">
        <f t="shared" si="280"/>
        <v>0</v>
      </c>
      <c r="AK1402" s="74">
        <f t="shared" si="286"/>
        <v>10000</v>
      </c>
      <c r="AL1402" t="str">
        <f t="shared" si="281"/>
        <v>N</v>
      </c>
      <c r="AN1402" t="s">
        <v>86</v>
      </c>
      <c r="AO1402" t="s">
        <v>85</v>
      </c>
      <c r="AP1402" t="str">
        <f t="shared" si="282"/>
        <v>94</v>
      </c>
      <c r="AQ1402" s="145" t="s">
        <v>1826</v>
      </c>
      <c r="AR1402" t="str">
        <f t="shared" si="283"/>
        <v>1-Adjusted Base Budget</v>
      </c>
      <c r="AS1402" s="145" t="s">
        <v>1827</v>
      </c>
      <c r="AT1402" t="s">
        <v>213</v>
      </c>
      <c r="AV1402" t="str">
        <f t="shared" si="277"/>
        <v>VPIT</v>
      </c>
      <c r="AW1402" t="str">
        <f t="shared" si="276"/>
        <v>VP FOR INFORMATION TECHNOLOGY</v>
      </c>
    </row>
    <row r="1403" spans="1:49">
      <c r="A1403" s="59">
        <v>2018</v>
      </c>
      <c r="B1403" t="s">
        <v>137</v>
      </c>
      <c r="C1403" t="s">
        <v>945</v>
      </c>
      <c r="D1403" t="s">
        <v>946</v>
      </c>
      <c r="E1403" t="s">
        <v>967</v>
      </c>
      <c r="F1403" t="s">
        <v>996</v>
      </c>
      <c r="G1403" t="s">
        <v>997</v>
      </c>
      <c r="H1403" t="s">
        <v>146</v>
      </c>
      <c r="I1403" s="170" t="s">
        <v>84</v>
      </c>
      <c r="J1403" t="s">
        <v>85</v>
      </c>
      <c r="K1403" t="s">
        <v>214</v>
      </c>
      <c r="L1403" t="s">
        <v>444</v>
      </c>
      <c r="M1403" t="s">
        <v>445</v>
      </c>
      <c r="N1403" t="s">
        <v>217</v>
      </c>
      <c r="O1403" t="s">
        <v>263</v>
      </c>
      <c r="P1403" t="s">
        <v>446</v>
      </c>
      <c r="Q1403" t="s">
        <v>447</v>
      </c>
      <c r="R1403" t="s">
        <v>448</v>
      </c>
      <c r="S1403" t="s">
        <v>338</v>
      </c>
      <c r="T1403" t="s">
        <v>339</v>
      </c>
      <c r="U1403" s="61" t="s">
        <v>340</v>
      </c>
      <c r="V1403" t="s">
        <v>24</v>
      </c>
      <c r="W1403" t="s">
        <v>263</v>
      </c>
      <c r="X1403" s="59">
        <v>20481</v>
      </c>
      <c r="Y1403" s="59">
        <v>20481</v>
      </c>
      <c r="Z1403" t="s">
        <v>141</v>
      </c>
      <c r="AA1403" s="146" t="str">
        <f t="shared" si="285"/>
        <v>EX</v>
      </c>
      <c r="AB1403" s="146" t="str">
        <f t="shared" si="287"/>
        <v>IT</v>
      </c>
      <c r="AC1403" t="str">
        <f t="shared" si="278"/>
        <v>EX</v>
      </c>
      <c r="AD1403" s="74">
        <f t="shared" si="279"/>
        <v>20481</v>
      </c>
      <c r="AE1403" s="74">
        <f t="shared" si="284"/>
        <v>20481</v>
      </c>
      <c r="AF1403">
        <v>1</v>
      </c>
      <c r="AG1403">
        <v>0</v>
      </c>
      <c r="AH1403" s="74">
        <v>0</v>
      </c>
      <c r="AJ1403" s="74">
        <f t="shared" si="280"/>
        <v>0</v>
      </c>
      <c r="AK1403" s="74">
        <f t="shared" si="286"/>
        <v>20481</v>
      </c>
      <c r="AL1403" t="str">
        <f t="shared" si="281"/>
        <v>N</v>
      </c>
      <c r="AN1403" t="s">
        <v>86</v>
      </c>
      <c r="AO1403" t="s">
        <v>85</v>
      </c>
      <c r="AP1403" t="str">
        <f t="shared" si="282"/>
        <v>94</v>
      </c>
      <c r="AQ1403" s="145" t="s">
        <v>1826</v>
      </c>
      <c r="AR1403" t="str">
        <f t="shared" si="283"/>
        <v>1-Adjusted Base Budget</v>
      </c>
      <c r="AS1403" s="145" t="s">
        <v>1827</v>
      </c>
      <c r="AT1403" t="s">
        <v>213</v>
      </c>
      <c r="AV1403" t="str">
        <f t="shared" si="277"/>
        <v>VPIT-SS</v>
      </c>
      <c r="AW1403" t="str">
        <f t="shared" si="276"/>
        <v>VP FOR INFORMATION TECHNOLOGY-SHARED SERVICES</v>
      </c>
    </row>
    <row r="1404" spans="1:49">
      <c r="A1404" s="59">
        <v>2018</v>
      </c>
      <c r="B1404" t="s">
        <v>137</v>
      </c>
      <c r="C1404" t="s">
        <v>945</v>
      </c>
      <c r="D1404" t="s">
        <v>946</v>
      </c>
      <c r="E1404" t="s">
        <v>967</v>
      </c>
      <c r="F1404" t="s">
        <v>992</v>
      </c>
      <c r="G1404" t="s">
        <v>993</v>
      </c>
      <c r="H1404" t="s">
        <v>146</v>
      </c>
      <c r="I1404" s="170" t="s">
        <v>84</v>
      </c>
      <c r="J1404" t="s">
        <v>85</v>
      </c>
      <c r="K1404" t="s">
        <v>214</v>
      </c>
      <c r="L1404" t="s">
        <v>444</v>
      </c>
      <c r="M1404" t="s">
        <v>445</v>
      </c>
      <c r="N1404" t="s">
        <v>217</v>
      </c>
      <c r="O1404" t="s">
        <v>263</v>
      </c>
      <c r="P1404" t="s">
        <v>446</v>
      </c>
      <c r="Q1404" t="s">
        <v>447</v>
      </c>
      <c r="R1404" t="s">
        <v>448</v>
      </c>
      <c r="S1404" t="s">
        <v>338</v>
      </c>
      <c r="T1404" t="s">
        <v>339</v>
      </c>
      <c r="U1404" s="61" t="s">
        <v>340</v>
      </c>
      <c r="V1404" t="s">
        <v>24</v>
      </c>
      <c r="W1404" t="s">
        <v>263</v>
      </c>
      <c r="X1404" s="59">
        <v>16052</v>
      </c>
      <c r="Y1404" s="59">
        <v>16052</v>
      </c>
      <c r="Z1404" t="s">
        <v>141</v>
      </c>
      <c r="AA1404" s="146" t="str">
        <f t="shared" si="285"/>
        <v>EX</v>
      </c>
      <c r="AB1404" s="146" t="str">
        <f t="shared" si="287"/>
        <v>IT</v>
      </c>
      <c r="AC1404" t="str">
        <f t="shared" si="278"/>
        <v>EX</v>
      </c>
      <c r="AD1404" s="74">
        <f t="shared" si="279"/>
        <v>16052</v>
      </c>
      <c r="AE1404" s="74">
        <f t="shared" si="284"/>
        <v>16052</v>
      </c>
      <c r="AF1404">
        <v>1</v>
      </c>
      <c r="AG1404">
        <v>0</v>
      </c>
      <c r="AH1404" s="74">
        <v>0</v>
      </c>
      <c r="AJ1404" s="74">
        <f t="shared" si="280"/>
        <v>0</v>
      </c>
      <c r="AK1404" s="74">
        <f t="shared" si="286"/>
        <v>16052</v>
      </c>
      <c r="AL1404" t="str">
        <f t="shared" si="281"/>
        <v>N</v>
      </c>
      <c r="AN1404" t="s">
        <v>86</v>
      </c>
      <c r="AO1404" t="s">
        <v>85</v>
      </c>
      <c r="AP1404" t="str">
        <f t="shared" si="282"/>
        <v>94</v>
      </c>
      <c r="AQ1404" s="145" t="s">
        <v>1826</v>
      </c>
      <c r="AR1404" t="str">
        <f t="shared" si="283"/>
        <v>1-Adjusted Base Budget</v>
      </c>
      <c r="AS1404" s="145" t="s">
        <v>1827</v>
      </c>
      <c r="AT1404" t="s">
        <v>213</v>
      </c>
      <c r="AV1404" t="str">
        <f t="shared" si="277"/>
        <v>VPIT-SS</v>
      </c>
      <c r="AW1404" t="str">
        <f t="shared" si="276"/>
        <v>VP FOR INFORMATION TECHNOLOGY-SHARED SERVICES</v>
      </c>
    </row>
    <row r="1405" spans="1:49">
      <c r="A1405" s="59">
        <v>2018</v>
      </c>
      <c r="B1405" t="s">
        <v>137</v>
      </c>
      <c r="C1405" t="s">
        <v>945</v>
      </c>
      <c r="D1405" t="s">
        <v>946</v>
      </c>
      <c r="E1405" t="s">
        <v>951</v>
      </c>
      <c r="F1405" t="s">
        <v>998</v>
      </c>
      <c r="G1405" t="s">
        <v>999</v>
      </c>
      <c r="H1405" t="s">
        <v>154</v>
      </c>
      <c r="I1405" s="170" t="s">
        <v>84</v>
      </c>
      <c r="J1405" t="s">
        <v>85</v>
      </c>
      <c r="K1405" t="s">
        <v>214</v>
      </c>
      <c r="L1405" t="s">
        <v>444</v>
      </c>
      <c r="M1405" t="s">
        <v>445</v>
      </c>
      <c r="N1405" t="s">
        <v>217</v>
      </c>
      <c r="O1405" t="s">
        <v>263</v>
      </c>
      <c r="P1405" t="s">
        <v>446</v>
      </c>
      <c r="Q1405" t="s">
        <v>447</v>
      </c>
      <c r="R1405" t="s">
        <v>448</v>
      </c>
      <c r="S1405" t="s">
        <v>338</v>
      </c>
      <c r="T1405" t="s">
        <v>339</v>
      </c>
      <c r="U1405" s="61" t="s">
        <v>340</v>
      </c>
      <c r="V1405" t="s">
        <v>24</v>
      </c>
      <c r="W1405" t="s">
        <v>263</v>
      </c>
      <c r="X1405" s="59">
        <v>20000</v>
      </c>
      <c r="Y1405" s="59">
        <v>20000</v>
      </c>
      <c r="Z1405" t="s">
        <v>141</v>
      </c>
      <c r="AA1405" s="146" t="str">
        <f t="shared" si="285"/>
        <v>EX</v>
      </c>
      <c r="AB1405" s="146" t="str">
        <f t="shared" si="287"/>
        <v>IT</v>
      </c>
      <c r="AC1405" t="str">
        <f t="shared" si="278"/>
        <v>EX</v>
      </c>
      <c r="AD1405" s="74">
        <f t="shared" si="279"/>
        <v>20000</v>
      </c>
      <c r="AE1405" s="74">
        <f t="shared" si="284"/>
        <v>20000</v>
      </c>
      <c r="AF1405">
        <v>1</v>
      </c>
      <c r="AG1405">
        <v>0</v>
      </c>
      <c r="AH1405" s="74">
        <v>0</v>
      </c>
      <c r="AJ1405" s="74">
        <f t="shared" si="280"/>
        <v>0</v>
      </c>
      <c r="AK1405" s="74">
        <f t="shared" si="286"/>
        <v>20000</v>
      </c>
      <c r="AL1405" t="str">
        <f t="shared" si="281"/>
        <v>N</v>
      </c>
      <c r="AN1405" t="s">
        <v>86</v>
      </c>
      <c r="AO1405" t="s">
        <v>85</v>
      </c>
      <c r="AP1405" t="str">
        <f t="shared" si="282"/>
        <v>94</v>
      </c>
      <c r="AQ1405" s="145" t="s">
        <v>1826</v>
      </c>
      <c r="AR1405" t="str">
        <f t="shared" si="283"/>
        <v>1-Adjusted Base Budget</v>
      </c>
      <c r="AS1405" s="145" t="s">
        <v>1827</v>
      </c>
      <c r="AT1405" t="s">
        <v>213</v>
      </c>
      <c r="AV1405" t="str">
        <f t="shared" si="277"/>
        <v>VPIT-SS</v>
      </c>
      <c r="AW1405" t="str">
        <f t="shared" si="276"/>
        <v>VP FOR INFORMATION TECHNOLOGY-SHARED SERVICES</v>
      </c>
    </row>
    <row r="1406" spans="1:49">
      <c r="A1406" s="59">
        <v>2018</v>
      </c>
      <c r="B1406" t="s">
        <v>137</v>
      </c>
      <c r="C1406" t="s">
        <v>945</v>
      </c>
      <c r="D1406" t="s">
        <v>946</v>
      </c>
      <c r="E1406" t="s">
        <v>947</v>
      </c>
      <c r="F1406" t="s">
        <v>1000</v>
      </c>
      <c r="G1406" t="s">
        <v>1001</v>
      </c>
      <c r="H1406" t="s">
        <v>948</v>
      </c>
      <c r="I1406" s="170" t="s">
        <v>84</v>
      </c>
      <c r="J1406" t="s">
        <v>85</v>
      </c>
      <c r="K1406" t="s">
        <v>214</v>
      </c>
      <c r="L1406" t="s">
        <v>126</v>
      </c>
      <c r="M1406" t="s">
        <v>345</v>
      </c>
      <c r="N1406" t="s">
        <v>217</v>
      </c>
      <c r="O1406" t="s">
        <v>263</v>
      </c>
      <c r="P1406" t="s">
        <v>346</v>
      </c>
      <c r="Q1406" t="s">
        <v>345</v>
      </c>
      <c r="R1406" t="s">
        <v>347</v>
      </c>
      <c r="S1406" t="s">
        <v>338</v>
      </c>
      <c r="T1406" t="s">
        <v>339</v>
      </c>
      <c r="U1406" s="61" t="s">
        <v>340</v>
      </c>
      <c r="V1406" t="s">
        <v>249</v>
      </c>
      <c r="W1406" t="s">
        <v>263</v>
      </c>
      <c r="X1406" s="59">
        <v>344486</v>
      </c>
      <c r="Y1406" s="59">
        <v>270215</v>
      </c>
      <c r="AA1406" s="146" t="str">
        <f t="shared" si="285"/>
        <v>EX</v>
      </c>
      <c r="AB1406" s="146">
        <f t="shared" si="287"/>
        <v>0</v>
      </c>
      <c r="AC1406" t="str">
        <f t="shared" si="278"/>
        <v>EX</v>
      </c>
      <c r="AD1406" s="74">
        <f t="shared" si="279"/>
        <v>270215</v>
      </c>
      <c r="AE1406" s="74">
        <f t="shared" si="284"/>
        <v>270215</v>
      </c>
      <c r="AF1406">
        <v>1.3809</v>
      </c>
      <c r="AG1406">
        <v>7463</v>
      </c>
      <c r="AH1406" s="74">
        <v>-5782.6010000000233</v>
      </c>
      <c r="AJ1406" s="74">
        <f t="shared" si="280"/>
        <v>1680.3989999999767</v>
      </c>
      <c r="AK1406" s="74">
        <f t="shared" si="286"/>
        <v>271895.39899999998</v>
      </c>
      <c r="AL1406" t="str">
        <f t="shared" si="281"/>
        <v>Y</v>
      </c>
      <c r="AN1406" t="s">
        <v>86</v>
      </c>
      <c r="AO1406" t="s">
        <v>85</v>
      </c>
      <c r="AP1406" t="str">
        <f t="shared" si="282"/>
        <v>99</v>
      </c>
      <c r="AQ1406" s="145" t="s">
        <v>1826</v>
      </c>
      <c r="AR1406" t="str">
        <f t="shared" si="283"/>
        <v>2-Provision for Compensation Incr</v>
      </c>
      <c r="AS1406" s="145" t="s">
        <v>1827</v>
      </c>
      <c r="AT1406" t="s">
        <v>213</v>
      </c>
      <c r="AV1406" t="str">
        <f t="shared" si="277"/>
        <v>VPIT</v>
      </c>
      <c r="AW1406" t="str">
        <f t="shared" si="276"/>
        <v>VP FOR INFORMATION TECHNOLOGY</v>
      </c>
    </row>
    <row r="1407" spans="1:49">
      <c r="A1407" s="59">
        <v>2018</v>
      </c>
      <c r="B1407" t="s">
        <v>137</v>
      </c>
      <c r="C1407" t="s">
        <v>945</v>
      </c>
      <c r="D1407" t="s">
        <v>946</v>
      </c>
      <c r="E1407" t="s">
        <v>947</v>
      </c>
      <c r="F1407" t="s">
        <v>1006</v>
      </c>
      <c r="G1407" t="s">
        <v>1007</v>
      </c>
      <c r="H1407" t="s">
        <v>948</v>
      </c>
      <c r="I1407" s="170" t="s">
        <v>84</v>
      </c>
      <c r="J1407" t="s">
        <v>85</v>
      </c>
      <c r="K1407" t="s">
        <v>214</v>
      </c>
      <c r="L1407" t="s">
        <v>126</v>
      </c>
      <c r="M1407" t="s">
        <v>345</v>
      </c>
      <c r="N1407" t="s">
        <v>217</v>
      </c>
      <c r="O1407" t="s">
        <v>263</v>
      </c>
      <c r="P1407" t="s">
        <v>346</v>
      </c>
      <c r="Q1407" t="s">
        <v>345</v>
      </c>
      <c r="R1407" t="s">
        <v>347</v>
      </c>
      <c r="S1407" t="s">
        <v>338</v>
      </c>
      <c r="T1407" t="s">
        <v>339</v>
      </c>
      <c r="U1407" s="61" t="s">
        <v>340</v>
      </c>
      <c r="V1407" t="s">
        <v>249</v>
      </c>
      <c r="W1407" t="s">
        <v>263</v>
      </c>
      <c r="X1407" s="59">
        <v>146250</v>
      </c>
      <c r="Y1407" s="59">
        <v>146250</v>
      </c>
      <c r="AA1407" s="146" t="str">
        <f t="shared" si="285"/>
        <v>EX</v>
      </c>
      <c r="AB1407" s="146">
        <f t="shared" si="287"/>
        <v>0</v>
      </c>
      <c r="AC1407" t="str">
        <f t="shared" si="278"/>
        <v>EX</v>
      </c>
      <c r="AD1407" s="74">
        <f t="shared" si="279"/>
        <v>146250</v>
      </c>
      <c r="AE1407" s="74">
        <f t="shared" si="284"/>
        <v>146250</v>
      </c>
      <c r="AF1407">
        <v>1.3809</v>
      </c>
      <c r="AG1407">
        <v>4039</v>
      </c>
      <c r="AH1407" s="74">
        <v>-3129.7500000000127</v>
      </c>
      <c r="AJ1407" s="74">
        <f t="shared" si="280"/>
        <v>909.24999999998727</v>
      </c>
      <c r="AK1407" s="74">
        <f t="shared" si="286"/>
        <v>147159.25</v>
      </c>
      <c r="AL1407" t="str">
        <f t="shared" si="281"/>
        <v>Y</v>
      </c>
      <c r="AN1407" t="s">
        <v>86</v>
      </c>
      <c r="AO1407" t="s">
        <v>85</v>
      </c>
      <c r="AP1407" t="str">
        <f t="shared" si="282"/>
        <v>99</v>
      </c>
      <c r="AQ1407" s="145" t="s">
        <v>1826</v>
      </c>
      <c r="AR1407" t="str">
        <f t="shared" si="283"/>
        <v>2-Provision for Compensation Incr</v>
      </c>
      <c r="AS1407" s="145" t="s">
        <v>1827</v>
      </c>
      <c r="AT1407" t="s">
        <v>213</v>
      </c>
      <c r="AV1407" t="str">
        <f t="shared" si="277"/>
        <v>VPIT</v>
      </c>
      <c r="AW1407" t="str">
        <f t="shared" si="276"/>
        <v>VP FOR INFORMATION TECHNOLOGY</v>
      </c>
    </row>
    <row r="1408" spans="1:49">
      <c r="A1408" s="59">
        <v>2018</v>
      </c>
      <c r="B1408" t="s">
        <v>137</v>
      </c>
      <c r="C1408" t="s">
        <v>945</v>
      </c>
      <c r="D1408" t="s">
        <v>946</v>
      </c>
      <c r="E1408" t="s">
        <v>947</v>
      </c>
      <c r="F1408" t="s">
        <v>1010</v>
      </c>
      <c r="G1408" t="s">
        <v>1011</v>
      </c>
      <c r="H1408" t="s">
        <v>948</v>
      </c>
      <c r="I1408" s="170" t="s">
        <v>84</v>
      </c>
      <c r="J1408" t="s">
        <v>85</v>
      </c>
      <c r="K1408" t="s">
        <v>214</v>
      </c>
      <c r="L1408" t="s">
        <v>126</v>
      </c>
      <c r="M1408" t="s">
        <v>345</v>
      </c>
      <c r="N1408" t="s">
        <v>217</v>
      </c>
      <c r="O1408" t="s">
        <v>263</v>
      </c>
      <c r="P1408" t="s">
        <v>346</v>
      </c>
      <c r="Q1408" t="s">
        <v>345</v>
      </c>
      <c r="R1408" t="s">
        <v>347</v>
      </c>
      <c r="S1408" t="s">
        <v>338</v>
      </c>
      <c r="T1408" t="s">
        <v>339</v>
      </c>
      <c r="U1408" s="61" t="s">
        <v>340</v>
      </c>
      <c r="V1408" t="s">
        <v>249</v>
      </c>
      <c r="W1408" t="s">
        <v>263</v>
      </c>
      <c r="X1408" s="59">
        <v>215981</v>
      </c>
      <c r="Y1408" s="59">
        <v>215981</v>
      </c>
      <c r="AA1408" s="146" t="str">
        <f t="shared" si="285"/>
        <v>EX</v>
      </c>
      <c r="AB1408" s="146">
        <f t="shared" si="287"/>
        <v>0</v>
      </c>
      <c r="AC1408" t="str">
        <f t="shared" si="278"/>
        <v>EX</v>
      </c>
      <c r="AD1408" s="74">
        <f t="shared" si="279"/>
        <v>215981</v>
      </c>
      <c r="AE1408" s="74">
        <f t="shared" si="284"/>
        <v>215981</v>
      </c>
      <c r="AF1408">
        <v>1.3809</v>
      </c>
      <c r="AG1408">
        <v>5965</v>
      </c>
      <c r="AH1408" s="74">
        <v>-4621.9934000000185</v>
      </c>
      <c r="AJ1408" s="74">
        <f t="shared" si="280"/>
        <v>1343.0065999999815</v>
      </c>
      <c r="AK1408" s="74">
        <f t="shared" si="286"/>
        <v>217324.00659999999</v>
      </c>
      <c r="AL1408" t="str">
        <f t="shared" si="281"/>
        <v>Y</v>
      </c>
      <c r="AN1408" t="s">
        <v>86</v>
      </c>
      <c r="AO1408" t="s">
        <v>85</v>
      </c>
      <c r="AP1408" t="str">
        <f t="shared" si="282"/>
        <v>99</v>
      </c>
      <c r="AQ1408" s="145" t="s">
        <v>1826</v>
      </c>
      <c r="AR1408" t="str">
        <f t="shared" si="283"/>
        <v>2-Provision for Compensation Incr</v>
      </c>
      <c r="AS1408" s="145" t="s">
        <v>1827</v>
      </c>
      <c r="AT1408" t="s">
        <v>213</v>
      </c>
      <c r="AV1408" t="str">
        <f t="shared" si="277"/>
        <v>VPIT</v>
      </c>
      <c r="AW1408" t="str">
        <f t="shared" si="276"/>
        <v>VP FOR INFORMATION TECHNOLOGY</v>
      </c>
    </row>
    <row r="1409" spans="1:49">
      <c r="A1409" s="59">
        <v>2018</v>
      </c>
      <c r="B1409" t="s">
        <v>137</v>
      </c>
      <c r="C1409" t="s">
        <v>945</v>
      </c>
      <c r="D1409" t="s">
        <v>946</v>
      </c>
      <c r="E1409" t="s">
        <v>947</v>
      </c>
      <c r="F1409" t="s">
        <v>1012</v>
      </c>
      <c r="G1409" t="s">
        <v>1013</v>
      </c>
      <c r="H1409" t="s">
        <v>948</v>
      </c>
      <c r="I1409" s="170" t="s">
        <v>84</v>
      </c>
      <c r="J1409" t="s">
        <v>85</v>
      </c>
      <c r="K1409" t="s">
        <v>214</v>
      </c>
      <c r="L1409" t="s">
        <v>126</v>
      </c>
      <c r="M1409" t="s">
        <v>345</v>
      </c>
      <c r="N1409" t="s">
        <v>217</v>
      </c>
      <c r="O1409" t="s">
        <v>263</v>
      </c>
      <c r="P1409" t="s">
        <v>346</v>
      </c>
      <c r="Q1409" t="s">
        <v>345</v>
      </c>
      <c r="R1409" t="s">
        <v>347</v>
      </c>
      <c r="S1409" t="s">
        <v>338</v>
      </c>
      <c r="T1409" t="s">
        <v>339</v>
      </c>
      <c r="U1409" s="61" t="s">
        <v>340</v>
      </c>
      <c r="V1409" t="s">
        <v>249</v>
      </c>
      <c r="W1409" t="s">
        <v>263</v>
      </c>
      <c r="X1409" s="59">
        <v>288186</v>
      </c>
      <c r="Y1409" s="59">
        <v>288186</v>
      </c>
      <c r="AA1409" s="146" t="str">
        <f t="shared" si="285"/>
        <v>EX</v>
      </c>
      <c r="AB1409" s="146">
        <f t="shared" si="287"/>
        <v>0</v>
      </c>
      <c r="AC1409" t="str">
        <f t="shared" si="278"/>
        <v>EX</v>
      </c>
      <c r="AD1409" s="74">
        <f t="shared" si="279"/>
        <v>288186</v>
      </c>
      <c r="AE1409" s="74">
        <f t="shared" si="284"/>
        <v>288186</v>
      </c>
      <c r="AF1409">
        <v>1.3809</v>
      </c>
      <c r="AG1409">
        <v>7959</v>
      </c>
      <c r="AH1409" s="74">
        <v>-6167.1804000000247</v>
      </c>
      <c r="AJ1409" s="74">
        <f t="shared" si="280"/>
        <v>1791.8195999999753</v>
      </c>
      <c r="AK1409" s="74">
        <f t="shared" si="286"/>
        <v>289977.81959999999</v>
      </c>
      <c r="AL1409" t="str">
        <f t="shared" si="281"/>
        <v>Y</v>
      </c>
      <c r="AN1409" t="s">
        <v>86</v>
      </c>
      <c r="AO1409" t="s">
        <v>85</v>
      </c>
      <c r="AP1409" t="str">
        <f t="shared" si="282"/>
        <v>99</v>
      </c>
      <c r="AQ1409" s="145" t="s">
        <v>1826</v>
      </c>
      <c r="AR1409" t="str">
        <f t="shared" si="283"/>
        <v>2-Provision for Compensation Incr</v>
      </c>
      <c r="AS1409" s="145" t="s">
        <v>1827</v>
      </c>
      <c r="AT1409" t="s">
        <v>213</v>
      </c>
      <c r="AV1409" t="str">
        <f t="shared" si="277"/>
        <v>VPIT</v>
      </c>
      <c r="AW1409" t="str">
        <f t="shared" si="276"/>
        <v>VP FOR INFORMATION TECHNOLOGY</v>
      </c>
    </row>
    <row r="1410" spans="1:49">
      <c r="A1410" s="59">
        <v>2018</v>
      </c>
      <c r="B1410" t="s">
        <v>137</v>
      </c>
      <c r="C1410" t="s">
        <v>945</v>
      </c>
      <c r="D1410" t="s">
        <v>946</v>
      </c>
      <c r="E1410" t="s">
        <v>947</v>
      </c>
      <c r="F1410" t="s">
        <v>1014</v>
      </c>
      <c r="G1410" t="s">
        <v>1015</v>
      </c>
      <c r="H1410" t="s">
        <v>948</v>
      </c>
      <c r="I1410" s="170" t="s">
        <v>84</v>
      </c>
      <c r="J1410" t="s">
        <v>85</v>
      </c>
      <c r="K1410" t="s">
        <v>214</v>
      </c>
      <c r="L1410" t="s">
        <v>126</v>
      </c>
      <c r="M1410" t="s">
        <v>345</v>
      </c>
      <c r="N1410" t="s">
        <v>217</v>
      </c>
      <c r="O1410" t="s">
        <v>263</v>
      </c>
      <c r="P1410" t="s">
        <v>346</v>
      </c>
      <c r="Q1410" t="s">
        <v>345</v>
      </c>
      <c r="R1410" t="s">
        <v>347</v>
      </c>
      <c r="S1410" t="s">
        <v>338</v>
      </c>
      <c r="T1410" t="s">
        <v>339</v>
      </c>
      <c r="U1410" s="61" t="s">
        <v>340</v>
      </c>
      <c r="V1410" t="s">
        <v>249</v>
      </c>
      <c r="W1410" t="s">
        <v>263</v>
      </c>
      <c r="X1410" s="59">
        <v>541989</v>
      </c>
      <c r="Y1410" s="59">
        <v>456745</v>
      </c>
      <c r="AA1410" s="146" t="str">
        <f t="shared" si="285"/>
        <v>EX</v>
      </c>
      <c r="AB1410" s="146">
        <f t="shared" si="287"/>
        <v>0</v>
      </c>
      <c r="AC1410" t="str">
        <f t="shared" si="278"/>
        <v>EX</v>
      </c>
      <c r="AD1410" s="74">
        <f t="shared" si="279"/>
        <v>456745</v>
      </c>
      <c r="AE1410" s="74">
        <f t="shared" si="284"/>
        <v>456745</v>
      </c>
      <c r="AF1410">
        <v>1.3809</v>
      </c>
      <c r="AG1410">
        <v>12614</v>
      </c>
      <c r="AH1410" s="74">
        <v>-9774.343000000039</v>
      </c>
      <c r="AJ1410" s="74">
        <f t="shared" si="280"/>
        <v>2839.656999999961</v>
      </c>
      <c r="AK1410" s="74">
        <f t="shared" si="286"/>
        <v>459584.65699999995</v>
      </c>
      <c r="AL1410" t="str">
        <f t="shared" si="281"/>
        <v>Y</v>
      </c>
      <c r="AN1410" t="s">
        <v>86</v>
      </c>
      <c r="AO1410" t="s">
        <v>85</v>
      </c>
      <c r="AP1410" t="str">
        <f t="shared" si="282"/>
        <v>99</v>
      </c>
      <c r="AQ1410" s="145" t="s">
        <v>1826</v>
      </c>
      <c r="AR1410" t="str">
        <f t="shared" si="283"/>
        <v>2-Provision for Compensation Incr</v>
      </c>
      <c r="AS1410" s="145" t="s">
        <v>1827</v>
      </c>
      <c r="AT1410" t="s">
        <v>213</v>
      </c>
      <c r="AV1410" t="str">
        <f t="shared" si="277"/>
        <v>VPIT</v>
      </c>
      <c r="AW1410" t="str">
        <f t="shared" si="276"/>
        <v>VP FOR INFORMATION TECHNOLOGY</v>
      </c>
    </row>
    <row r="1411" spans="1:49">
      <c r="A1411" s="59">
        <v>2018</v>
      </c>
      <c r="B1411" t="s">
        <v>137</v>
      </c>
      <c r="C1411" t="s">
        <v>945</v>
      </c>
      <c r="D1411" t="s">
        <v>946</v>
      </c>
      <c r="E1411" t="s">
        <v>947</v>
      </c>
      <c r="F1411" t="s">
        <v>1713</v>
      </c>
      <c r="G1411" t="s">
        <v>1714</v>
      </c>
      <c r="H1411" t="s">
        <v>948</v>
      </c>
      <c r="I1411" s="170" t="s">
        <v>84</v>
      </c>
      <c r="J1411" t="s">
        <v>85</v>
      </c>
      <c r="K1411" t="s">
        <v>214</v>
      </c>
      <c r="L1411" t="s">
        <v>126</v>
      </c>
      <c r="M1411" t="s">
        <v>345</v>
      </c>
      <c r="N1411" t="s">
        <v>217</v>
      </c>
      <c r="O1411" t="s">
        <v>263</v>
      </c>
      <c r="P1411" t="s">
        <v>346</v>
      </c>
      <c r="Q1411" t="s">
        <v>345</v>
      </c>
      <c r="R1411" t="s">
        <v>347</v>
      </c>
      <c r="S1411" t="s">
        <v>338</v>
      </c>
      <c r="T1411" t="s">
        <v>339</v>
      </c>
      <c r="U1411" s="61" t="s">
        <v>340</v>
      </c>
      <c r="V1411" t="s">
        <v>249</v>
      </c>
      <c r="W1411" t="s">
        <v>263</v>
      </c>
      <c r="X1411" s="59">
        <v>0</v>
      </c>
      <c r="Y1411" s="59">
        <v>219250</v>
      </c>
      <c r="AA1411" s="146" t="str">
        <f t="shared" si="285"/>
        <v>EX</v>
      </c>
      <c r="AB1411" s="146">
        <f t="shared" si="287"/>
        <v>0</v>
      </c>
      <c r="AC1411" t="str">
        <f t="shared" si="278"/>
        <v>EX</v>
      </c>
      <c r="AD1411" s="74">
        <f t="shared" si="279"/>
        <v>219250</v>
      </c>
      <c r="AE1411" s="74">
        <f t="shared" si="284"/>
        <v>219250</v>
      </c>
      <c r="AF1411">
        <v>1.3809</v>
      </c>
      <c r="AG1411">
        <v>6055</v>
      </c>
      <c r="AH1411" s="74">
        <v>-4691.9500000000189</v>
      </c>
      <c r="AJ1411" s="74">
        <f t="shared" si="280"/>
        <v>1363.0499999999811</v>
      </c>
      <c r="AK1411" s="74">
        <f t="shared" si="286"/>
        <v>220613.05</v>
      </c>
      <c r="AL1411" t="str">
        <f t="shared" si="281"/>
        <v>Y</v>
      </c>
      <c r="AN1411" t="s">
        <v>86</v>
      </c>
      <c r="AO1411" t="s">
        <v>85</v>
      </c>
      <c r="AP1411" t="str">
        <f t="shared" si="282"/>
        <v>99</v>
      </c>
      <c r="AQ1411" s="145" t="s">
        <v>1826</v>
      </c>
      <c r="AR1411" t="str">
        <f t="shared" si="283"/>
        <v>2-Provision for Compensation Incr</v>
      </c>
      <c r="AS1411" s="145" t="s">
        <v>1827</v>
      </c>
      <c r="AT1411" t="s">
        <v>213</v>
      </c>
      <c r="AV1411" t="str">
        <f t="shared" si="277"/>
        <v>VPIT</v>
      </c>
      <c r="AW1411" t="str">
        <f t="shared" si="276"/>
        <v>VP FOR INFORMATION TECHNOLOGY</v>
      </c>
    </row>
    <row r="1412" spans="1:49">
      <c r="A1412" s="59">
        <v>2018</v>
      </c>
      <c r="B1412" t="s">
        <v>137</v>
      </c>
      <c r="C1412" t="s">
        <v>945</v>
      </c>
      <c r="D1412" t="s">
        <v>946</v>
      </c>
      <c r="E1412" t="s">
        <v>947</v>
      </c>
      <c r="F1412" t="s">
        <v>1016</v>
      </c>
      <c r="G1412" t="s">
        <v>1017</v>
      </c>
      <c r="H1412" t="s">
        <v>948</v>
      </c>
      <c r="I1412" s="170" t="s">
        <v>84</v>
      </c>
      <c r="J1412" t="s">
        <v>85</v>
      </c>
      <c r="K1412" t="s">
        <v>214</v>
      </c>
      <c r="L1412" t="s">
        <v>126</v>
      </c>
      <c r="M1412" t="s">
        <v>345</v>
      </c>
      <c r="N1412" t="s">
        <v>217</v>
      </c>
      <c r="O1412" t="s">
        <v>263</v>
      </c>
      <c r="P1412" t="s">
        <v>346</v>
      </c>
      <c r="Q1412" t="s">
        <v>345</v>
      </c>
      <c r="R1412" t="s">
        <v>347</v>
      </c>
      <c r="S1412" t="s">
        <v>338</v>
      </c>
      <c r="T1412" t="s">
        <v>339</v>
      </c>
      <c r="U1412" s="61" t="s">
        <v>340</v>
      </c>
      <c r="V1412" t="s">
        <v>249</v>
      </c>
      <c r="W1412" t="s">
        <v>263</v>
      </c>
      <c r="X1412" s="59">
        <v>151000</v>
      </c>
      <c r="Y1412" s="59">
        <v>151000</v>
      </c>
      <c r="AA1412" s="146" t="str">
        <f t="shared" si="285"/>
        <v>EX</v>
      </c>
      <c r="AB1412" s="146">
        <f t="shared" si="287"/>
        <v>0</v>
      </c>
      <c r="AC1412" t="str">
        <f t="shared" si="278"/>
        <v>EX</v>
      </c>
      <c r="AD1412" s="74">
        <f t="shared" si="279"/>
        <v>151000</v>
      </c>
      <c r="AE1412" s="74">
        <f t="shared" si="284"/>
        <v>151000</v>
      </c>
      <c r="AF1412">
        <v>1.3809</v>
      </c>
      <c r="AG1412">
        <v>4170</v>
      </c>
      <c r="AH1412" s="74">
        <v>-3231.4000000000128</v>
      </c>
      <c r="AJ1412" s="74">
        <f t="shared" si="280"/>
        <v>938.59999999998718</v>
      </c>
      <c r="AK1412" s="74">
        <f t="shared" si="286"/>
        <v>151938.59999999998</v>
      </c>
      <c r="AL1412" t="str">
        <f t="shared" si="281"/>
        <v>Y</v>
      </c>
      <c r="AN1412" t="s">
        <v>86</v>
      </c>
      <c r="AO1412" t="s">
        <v>85</v>
      </c>
      <c r="AP1412" t="str">
        <f t="shared" si="282"/>
        <v>99</v>
      </c>
      <c r="AQ1412" s="145" t="s">
        <v>1826</v>
      </c>
      <c r="AR1412" t="str">
        <f t="shared" si="283"/>
        <v>2-Provision for Compensation Incr</v>
      </c>
      <c r="AS1412" s="145" t="s">
        <v>1827</v>
      </c>
      <c r="AT1412" t="s">
        <v>213</v>
      </c>
      <c r="AV1412" t="str">
        <f t="shared" si="277"/>
        <v>VPIT</v>
      </c>
      <c r="AW1412" t="str">
        <f t="shared" si="276"/>
        <v>VP FOR INFORMATION TECHNOLOGY</v>
      </c>
    </row>
    <row r="1413" spans="1:49">
      <c r="A1413" s="59">
        <v>2018</v>
      </c>
      <c r="B1413" t="s">
        <v>137</v>
      </c>
      <c r="C1413" t="s">
        <v>945</v>
      </c>
      <c r="D1413" t="s">
        <v>946</v>
      </c>
      <c r="E1413" t="s">
        <v>947</v>
      </c>
      <c r="F1413" t="s">
        <v>1020</v>
      </c>
      <c r="G1413" t="s">
        <v>1021</v>
      </c>
      <c r="H1413" t="s">
        <v>948</v>
      </c>
      <c r="I1413" s="170" t="s">
        <v>84</v>
      </c>
      <c r="J1413" t="s">
        <v>85</v>
      </c>
      <c r="K1413" t="s">
        <v>214</v>
      </c>
      <c r="L1413" t="s">
        <v>126</v>
      </c>
      <c r="M1413" t="s">
        <v>345</v>
      </c>
      <c r="N1413" t="s">
        <v>217</v>
      </c>
      <c r="O1413" t="s">
        <v>263</v>
      </c>
      <c r="P1413" t="s">
        <v>346</v>
      </c>
      <c r="Q1413" t="s">
        <v>345</v>
      </c>
      <c r="R1413" t="s">
        <v>347</v>
      </c>
      <c r="S1413" t="s">
        <v>338</v>
      </c>
      <c r="T1413" t="s">
        <v>339</v>
      </c>
      <c r="U1413" s="61" t="s">
        <v>340</v>
      </c>
      <c r="V1413" t="s">
        <v>249</v>
      </c>
      <c r="W1413" t="s">
        <v>263</v>
      </c>
      <c r="X1413" s="59">
        <v>514582</v>
      </c>
      <c r="Y1413" s="59">
        <v>514582</v>
      </c>
      <c r="AA1413" s="146" t="str">
        <f t="shared" si="285"/>
        <v>EX</v>
      </c>
      <c r="AB1413" s="146">
        <f t="shared" si="287"/>
        <v>0</v>
      </c>
      <c r="AC1413" t="str">
        <f t="shared" si="278"/>
        <v>EX</v>
      </c>
      <c r="AD1413" s="74">
        <f t="shared" si="279"/>
        <v>514582</v>
      </c>
      <c r="AE1413" s="74">
        <f t="shared" si="284"/>
        <v>514582</v>
      </c>
      <c r="AF1413">
        <v>1.3809</v>
      </c>
      <c r="AG1413">
        <v>14212</v>
      </c>
      <c r="AH1413" s="74">
        <v>-11012.054800000044</v>
      </c>
      <c r="AJ1413" s="74">
        <f t="shared" si="280"/>
        <v>3199.9451999999565</v>
      </c>
      <c r="AK1413" s="74">
        <f t="shared" si="286"/>
        <v>517781.94519999996</v>
      </c>
      <c r="AL1413" t="str">
        <f t="shared" si="281"/>
        <v>Y</v>
      </c>
      <c r="AN1413" t="s">
        <v>86</v>
      </c>
      <c r="AO1413" t="s">
        <v>85</v>
      </c>
      <c r="AP1413" t="str">
        <f t="shared" si="282"/>
        <v>99</v>
      </c>
      <c r="AQ1413" s="145" t="s">
        <v>1826</v>
      </c>
      <c r="AR1413" t="str">
        <f t="shared" si="283"/>
        <v>2-Provision for Compensation Incr</v>
      </c>
      <c r="AS1413" s="145" t="s">
        <v>1827</v>
      </c>
      <c r="AT1413" t="s">
        <v>213</v>
      </c>
      <c r="AV1413" t="str">
        <f t="shared" si="277"/>
        <v>VPIT</v>
      </c>
      <c r="AW1413" t="str">
        <f t="shared" si="276"/>
        <v>VP FOR INFORMATION TECHNOLOGY</v>
      </c>
    </row>
    <row r="1414" spans="1:49">
      <c r="A1414" s="59">
        <v>2018</v>
      </c>
      <c r="B1414" t="s">
        <v>137</v>
      </c>
      <c r="C1414" t="s">
        <v>945</v>
      </c>
      <c r="D1414" t="s">
        <v>946</v>
      </c>
      <c r="E1414" t="s">
        <v>947</v>
      </c>
      <c r="F1414" t="s">
        <v>1135</v>
      </c>
      <c r="G1414" t="s">
        <v>1136</v>
      </c>
      <c r="H1414" t="s">
        <v>948</v>
      </c>
      <c r="I1414" s="170" t="s">
        <v>84</v>
      </c>
      <c r="J1414" t="s">
        <v>85</v>
      </c>
      <c r="K1414" t="s">
        <v>214</v>
      </c>
      <c r="L1414" t="s">
        <v>126</v>
      </c>
      <c r="M1414" t="s">
        <v>345</v>
      </c>
      <c r="N1414" t="s">
        <v>217</v>
      </c>
      <c r="O1414" t="s">
        <v>263</v>
      </c>
      <c r="P1414" t="s">
        <v>346</v>
      </c>
      <c r="Q1414" t="s">
        <v>345</v>
      </c>
      <c r="R1414" t="s">
        <v>347</v>
      </c>
      <c r="S1414" t="s">
        <v>338</v>
      </c>
      <c r="T1414" t="s">
        <v>339</v>
      </c>
      <c r="U1414" s="61" t="s">
        <v>340</v>
      </c>
      <c r="V1414" t="s">
        <v>249</v>
      </c>
      <c r="W1414" t="s">
        <v>263</v>
      </c>
      <c r="X1414" s="59">
        <v>0</v>
      </c>
      <c r="Y1414" s="59">
        <v>788999</v>
      </c>
      <c r="AA1414" s="146" t="str">
        <f t="shared" si="285"/>
        <v>EX</v>
      </c>
      <c r="AB1414" s="146">
        <f t="shared" si="287"/>
        <v>0</v>
      </c>
      <c r="AC1414" t="str">
        <f t="shared" si="278"/>
        <v>EX</v>
      </c>
      <c r="AD1414" s="74">
        <f t="shared" si="279"/>
        <v>788999</v>
      </c>
      <c r="AE1414" s="74">
        <f t="shared" si="284"/>
        <v>788999</v>
      </c>
      <c r="AF1414">
        <v>1.3809</v>
      </c>
      <c r="AG1414">
        <v>21791</v>
      </c>
      <c r="AH1414" s="74">
        <v>-16884.578600000066</v>
      </c>
      <c r="AJ1414" s="74">
        <f t="shared" si="280"/>
        <v>4906.4213999999338</v>
      </c>
      <c r="AK1414" s="74">
        <f t="shared" si="286"/>
        <v>793905.42139999988</v>
      </c>
      <c r="AL1414" t="str">
        <f t="shared" si="281"/>
        <v>Y</v>
      </c>
      <c r="AN1414" t="s">
        <v>86</v>
      </c>
      <c r="AO1414" t="s">
        <v>85</v>
      </c>
      <c r="AP1414" t="str">
        <f t="shared" si="282"/>
        <v>99</v>
      </c>
      <c r="AQ1414" s="145" t="s">
        <v>1826</v>
      </c>
      <c r="AR1414" t="str">
        <f t="shared" si="283"/>
        <v>2-Provision for Compensation Incr</v>
      </c>
      <c r="AS1414" s="145" t="s">
        <v>1827</v>
      </c>
      <c r="AT1414" t="s">
        <v>213</v>
      </c>
      <c r="AV1414" t="str">
        <f t="shared" si="277"/>
        <v>VPIT</v>
      </c>
      <c r="AW1414" t="str">
        <f t="shared" ref="AW1414:AW1477" si="288" xml:space="preserve"> IF(AND($AN1414="UAVP",$Z1414="OE"),$AO1414 &amp; "-ONLINE EDUCATION",IF(AND($AN1414="VPIT",OR($Z1414="SS",$Z1414="IT")),$AO1414 &amp; "-SHARED SERVICES",$AO1414))</f>
        <v>VP FOR INFORMATION TECHNOLOGY</v>
      </c>
    </row>
    <row r="1415" spans="1:49">
      <c r="A1415" s="59">
        <v>2018</v>
      </c>
      <c r="B1415" t="s">
        <v>137</v>
      </c>
      <c r="C1415" t="s">
        <v>945</v>
      </c>
      <c r="D1415" t="s">
        <v>946</v>
      </c>
      <c r="E1415" t="s">
        <v>947</v>
      </c>
      <c r="F1415" t="s">
        <v>973</v>
      </c>
      <c r="G1415" t="s">
        <v>974</v>
      </c>
      <c r="H1415" t="s">
        <v>948</v>
      </c>
      <c r="I1415" s="170" t="s">
        <v>84</v>
      </c>
      <c r="J1415" t="s">
        <v>85</v>
      </c>
      <c r="K1415" t="s">
        <v>214</v>
      </c>
      <c r="L1415" t="s">
        <v>126</v>
      </c>
      <c r="M1415" t="s">
        <v>345</v>
      </c>
      <c r="N1415" t="s">
        <v>217</v>
      </c>
      <c r="O1415" t="s">
        <v>263</v>
      </c>
      <c r="P1415" t="s">
        <v>346</v>
      </c>
      <c r="Q1415" t="s">
        <v>345</v>
      </c>
      <c r="R1415" t="s">
        <v>347</v>
      </c>
      <c r="S1415" t="s">
        <v>338</v>
      </c>
      <c r="T1415" t="s">
        <v>339</v>
      </c>
      <c r="U1415" s="61" t="s">
        <v>340</v>
      </c>
      <c r="V1415" t="s">
        <v>249</v>
      </c>
      <c r="W1415" t="s">
        <v>263</v>
      </c>
      <c r="X1415" s="59">
        <v>247199</v>
      </c>
      <c r="Y1415" s="59">
        <v>247199</v>
      </c>
      <c r="AA1415" s="146" t="str">
        <f t="shared" si="285"/>
        <v>EX</v>
      </c>
      <c r="AB1415" s="146">
        <f t="shared" si="287"/>
        <v>0</v>
      </c>
      <c r="AC1415" t="str">
        <f t="shared" si="278"/>
        <v>EX</v>
      </c>
      <c r="AD1415" s="74">
        <f t="shared" si="279"/>
        <v>247199</v>
      </c>
      <c r="AE1415" s="74">
        <f t="shared" si="284"/>
        <v>247199</v>
      </c>
      <c r="AF1415">
        <v>1.3809</v>
      </c>
      <c r="AG1415">
        <v>6827</v>
      </c>
      <c r="AH1415" s="74">
        <v>-5290.0586000000212</v>
      </c>
      <c r="AJ1415" s="74">
        <f t="shared" si="280"/>
        <v>1536.9413999999788</v>
      </c>
      <c r="AK1415" s="74">
        <f t="shared" si="286"/>
        <v>248735.94139999998</v>
      </c>
      <c r="AL1415" t="str">
        <f t="shared" si="281"/>
        <v>Y</v>
      </c>
      <c r="AN1415" t="s">
        <v>86</v>
      </c>
      <c r="AO1415" t="s">
        <v>85</v>
      </c>
      <c r="AP1415" t="str">
        <f t="shared" si="282"/>
        <v>99</v>
      </c>
      <c r="AQ1415" s="145" t="s">
        <v>1826</v>
      </c>
      <c r="AR1415" t="str">
        <f t="shared" si="283"/>
        <v>2-Provision for Compensation Incr</v>
      </c>
      <c r="AS1415" s="145" t="s">
        <v>1827</v>
      </c>
      <c r="AT1415" t="s">
        <v>213</v>
      </c>
      <c r="AV1415" t="str">
        <f t="shared" si="277"/>
        <v>VPIT</v>
      </c>
      <c r="AW1415" t="str">
        <f t="shared" si="288"/>
        <v>VP FOR INFORMATION TECHNOLOGY</v>
      </c>
    </row>
    <row r="1416" spans="1:49">
      <c r="A1416" s="59">
        <v>2018</v>
      </c>
      <c r="B1416" t="s">
        <v>137</v>
      </c>
      <c r="C1416" t="s">
        <v>945</v>
      </c>
      <c r="D1416" t="s">
        <v>946</v>
      </c>
      <c r="E1416" t="s">
        <v>947</v>
      </c>
      <c r="F1416" t="s">
        <v>1715</v>
      </c>
      <c r="G1416" t="s">
        <v>1716</v>
      </c>
      <c r="H1416" t="s">
        <v>948</v>
      </c>
      <c r="I1416" s="170" t="s">
        <v>84</v>
      </c>
      <c r="J1416" t="s">
        <v>85</v>
      </c>
      <c r="K1416" t="s">
        <v>214</v>
      </c>
      <c r="L1416" t="s">
        <v>126</v>
      </c>
      <c r="M1416" t="s">
        <v>345</v>
      </c>
      <c r="N1416" t="s">
        <v>217</v>
      </c>
      <c r="O1416" t="s">
        <v>263</v>
      </c>
      <c r="P1416" t="s">
        <v>346</v>
      </c>
      <c r="Q1416" t="s">
        <v>345</v>
      </c>
      <c r="R1416" t="s">
        <v>347</v>
      </c>
      <c r="S1416" t="s">
        <v>338</v>
      </c>
      <c r="T1416" t="s">
        <v>339</v>
      </c>
      <c r="U1416" s="61" t="s">
        <v>340</v>
      </c>
      <c r="V1416" t="s">
        <v>249</v>
      </c>
      <c r="W1416" t="s">
        <v>263</v>
      </c>
      <c r="X1416" s="59">
        <v>520630</v>
      </c>
      <c r="Y1416" s="59">
        <v>520630</v>
      </c>
      <c r="AA1416" s="146" t="str">
        <f t="shared" si="285"/>
        <v>EX</v>
      </c>
      <c r="AB1416" s="146">
        <f t="shared" si="287"/>
        <v>0</v>
      </c>
      <c r="AC1416" t="str">
        <f t="shared" si="278"/>
        <v>EX</v>
      </c>
      <c r="AD1416" s="74">
        <f t="shared" si="279"/>
        <v>520630</v>
      </c>
      <c r="AE1416" s="74">
        <f t="shared" si="284"/>
        <v>520630</v>
      </c>
      <c r="AF1416">
        <v>1.3809</v>
      </c>
      <c r="AG1416">
        <v>14379</v>
      </c>
      <c r="AH1416" s="74">
        <v>-11141.482000000045</v>
      </c>
      <c r="AJ1416" s="74">
        <f t="shared" si="280"/>
        <v>3237.5179999999546</v>
      </c>
      <c r="AK1416" s="74">
        <f t="shared" si="286"/>
        <v>523867.51799999998</v>
      </c>
      <c r="AL1416" t="str">
        <f t="shared" si="281"/>
        <v>Y</v>
      </c>
      <c r="AN1416" t="s">
        <v>86</v>
      </c>
      <c r="AO1416" t="s">
        <v>85</v>
      </c>
      <c r="AP1416" t="str">
        <f t="shared" si="282"/>
        <v>99</v>
      </c>
      <c r="AQ1416" s="145" t="s">
        <v>1826</v>
      </c>
      <c r="AR1416" t="str">
        <f t="shared" si="283"/>
        <v>2-Provision for Compensation Incr</v>
      </c>
      <c r="AS1416" s="145" t="s">
        <v>1827</v>
      </c>
      <c r="AT1416" t="s">
        <v>213</v>
      </c>
      <c r="AV1416" t="str">
        <f t="shared" si="277"/>
        <v>VPIT</v>
      </c>
      <c r="AW1416" t="str">
        <f t="shared" si="288"/>
        <v>VP FOR INFORMATION TECHNOLOGY</v>
      </c>
    </row>
    <row r="1417" spans="1:49">
      <c r="A1417" s="59">
        <v>2018</v>
      </c>
      <c r="B1417" t="s">
        <v>137</v>
      </c>
      <c r="C1417" t="s">
        <v>945</v>
      </c>
      <c r="D1417" t="s">
        <v>946</v>
      </c>
      <c r="E1417" t="s">
        <v>947</v>
      </c>
      <c r="F1417" t="s">
        <v>1022</v>
      </c>
      <c r="G1417" t="s">
        <v>1023</v>
      </c>
      <c r="H1417" t="s">
        <v>948</v>
      </c>
      <c r="I1417" s="170" t="s">
        <v>84</v>
      </c>
      <c r="J1417" t="s">
        <v>85</v>
      </c>
      <c r="K1417" t="s">
        <v>214</v>
      </c>
      <c r="L1417" t="s">
        <v>126</v>
      </c>
      <c r="M1417" t="s">
        <v>345</v>
      </c>
      <c r="N1417" t="s">
        <v>217</v>
      </c>
      <c r="O1417" t="s">
        <v>263</v>
      </c>
      <c r="P1417" t="s">
        <v>346</v>
      </c>
      <c r="Q1417" t="s">
        <v>345</v>
      </c>
      <c r="R1417" t="s">
        <v>347</v>
      </c>
      <c r="S1417" t="s">
        <v>338</v>
      </c>
      <c r="T1417" t="s">
        <v>339</v>
      </c>
      <c r="U1417" s="61" t="s">
        <v>340</v>
      </c>
      <c r="V1417" t="s">
        <v>249</v>
      </c>
      <c r="W1417" t="s">
        <v>263</v>
      </c>
      <c r="X1417" s="59">
        <v>234369</v>
      </c>
      <c r="Y1417" s="59">
        <v>237869</v>
      </c>
      <c r="AA1417" s="146" t="str">
        <f t="shared" si="285"/>
        <v>EX</v>
      </c>
      <c r="AB1417" s="146">
        <f t="shared" si="287"/>
        <v>0</v>
      </c>
      <c r="AC1417" t="str">
        <f t="shared" si="278"/>
        <v>EX</v>
      </c>
      <c r="AD1417" s="74">
        <f t="shared" si="279"/>
        <v>237869</v>
      </c>
      <c r="AE1417" s="74">
        <f t="shared" si="284"/>
        <v>237869</v>
      </c>
      <c r="AF1417">
        <v>1.3809</v>
      </c>
      <c r="AG1417">
        <v>6569</v>
      </c>
      <c r="AH1417" s="74">
        <v>-5090.39660000002</v>
      </c>
      <c r="AJ1417" s="74">
        <f t="shared" si="280"/>
        <v>1478.60339999998</v>
      </c>
      <c r="AK1417" s="74">
        <f t="shared" si="286"/>
        <v>239347.60339999999</v>
      </c>
      <c r="AL1417" t="str">
        <f t="shared" si="281"/>
        <v>Y</v>
      </c>
      <c r="AN1417" t="s">
        <v>86</v>
      </c>
      <c r="AO1417" t="s">
        <v>85</v>
      </c>
      <c r="AP1417" t="str">
        <f t="shared" si="282"/>
        <v>99</v>
      </c>
      <c r="AQ1417" s="145" t="s">
        <v>1826</v>
      </c>
      <c r="AR1417" t="str">
        <f t="shared" si="283"/>
        <v>2-Provision for Compensation Incr</v>
      </c>
      <c r="AS1417" s="145" t="s">
        <v>1827</v>
      </c>
      <c r="AT1417" t="s">
        <v>213</v>
      </c>
      <c r="AV1417" t="str">
        <f t="shared" si="277"/>
        <v>VPIT</v>
      </c>
      <c r="AW1417" t="str">
        <f t="shared" si="288"/>
        <v>VP FOR INFORMATION TECHNOLOGY</v>
      </c>
    </row>
    <row r="1418" spans="1:49">
      <c r="A1418" s="59">
        <v>2018</v>
      </c>
      <c r="B1418" t="s">
        <v>137</v>
      </c>
      <c r="C1418" t="s">
        <v>945</v>
      </c>
      <c r="D1418" t="s">
        <v>946</v>
      </c>
      <c r="E1418" t="s">
        <v>947</v>
      </c>
      <c r="F1418" t="s">
        <v>456</v>
      </c>
      <c r="G1418" t="s">
        <v>1024</v>
      </c>
      <c r="H1418" t="s">
        <v>948</v>
      </c>
      <c r="I1418" s="170" t="s">
        <v>84</v>
      </c>
      <c r="J1418" t="s">
        <v>85</v>
      </c>
      <c r="K1418" t="s">
        <v>214</v>
      </c>
      <c r="L1418" t="s">
        <v>126</v>
      </c>
      <c r="M1418" t="s">
        <v>345</v>
      </c>
      <c r="N1418" t="s">
        <v>217</v>
      </c>
      <c r="O1418" t="s">
        <v>263</v>
      </c>
      <c r="P1418" t="s">
        <v>346</v>
      </c>
      <c r="Q1418" t="s">
        <v>345</v>
      </c>
      <c r="R1418" t="s">
        <v>347</v>
      </c>
      <c r="S1418" t="s">
        <v>338</v>
      </c>
      <c r="T1418" t="s">
        <v>339</v>
      </c>
      <c r="U1418" s="61" t="s">
        <v>340</v>
      </c>
      <c r="V1418" t="s">
        <v>249</v>
      </c>
      <c r="W1418" t="s">
        <v>263</v>
      </c>
      <c r="X1418" s="59">
        <v>34800</v>
      </c>
      <c r="Y1418" s="59">
        <v>0</v>
      </c>
      <c r="AA1418" s="146" t="str">
        <f t="shared" si="285"/>
        <v>EX</v>
      </c>
      <c r="AB1418" s="146">
        <f t="shared" si="287"/>
        <v>0</v>
      </c>
      <c r="AC1418" t="str">
        <f t="shared" si="278"/>
        <v>EX</v>
      </c>
      <c r="AD1418" s="74">
        <f t="shared" si="279"/>
        <v>0</v>
      </c>
      <c r="AE1418" s="74">
        <f t="shared" si="284"/>
        <v>0</v>
      </c>
      <c r="AF1418">
        <v>1.3809</v>
      </c>
      <c r="AG1418">
        <v>0</v>
      </c>
      <c r="AH1418" s="74">
        <v>0</v>
      </c>
      <c r="AJ1418" s="74">
        <f t="shared" si="280"/>
        <v>0</v>
      </c>
      <c r="AK1418" s="74">
        <f t="shared" si="286"/>
        <v>0</v>
      </c>
      <c r="AL1418" t="str">
        <f t="shared" si="281"/>
        <v>Y</v>
      </c>
      <c r="AN1418" t="s">
        <v>86</v>
      </c>
      <c r="AO1418" t="s">
        <v>85</v>
      </c>
      <c r="AP1418" t="str">
        <f t="shared" si="282"/>
        <v>99</v>
      </c>
      <c r="AQ1418" s="145" t="s">
        <v>1826</v>
      </c>
      <c r="AR1418" t="str">
        <f t="shared" si="283"/>
        <v>1-Adjusted Base Budget</v>
      </c>
      <c r="AS1418" s="145" t="s">
        <v>1827</v>
      </c>
      <c r="AT1418" t="s">
        <v>213</v>
      </c>
      <c r="AV1418" t="str">
        <f t="shared" si="277"/>
        <v>VPIT</v>
      </c>
      <c r="AW1418" t="str">
        <f t="shared" si="288"/>
        <v>VP FOR INFORMATION TECHNOLOGY</v>
      </c>
    </row>
    <row r="1419" spans="1:49">
      <c r="A1419" s="59">
        <v>2018</v>
      </c>
      <c r="B1419" t="s">
        <v>137</v>
      </c>
      <c r="C1419" t="s">
        <v>945</v>
      </c>
      <c r="D1419" t="s">
        <v>946</v>
      </c>
      <c r="E1419" t="s">
        <v>947</v>
      </c>
      <c r="F1419" t="s">
        <v>1025</v>
      </c>
      <c r="G1419" t="s">
        <v>1026</v>
      </c>
      <c r="H1419" t="s">
        <v>948</v>
      </c>
      <c r="I1419" s="170" t="s">
        <v>84</v>
      </c>
      <c r="J1419" t="s">
        <v>85</v>
      </c>
      <c r="K1419" t="s">
        <v>214</v>
      </c>
      <c r="L1419" t="s">
        <v>126</v>
      </c>
      <c r="M1419" t="s">
        <v>345</v>
      </c>
      <c r="N1419" t="s">
        <v>217</v>
      </c>
      <c r="O1419" t="s">
        <v>263</v>
      </c>
      <c r="P1419" t="s">
        <v>346</v>
      </c>
      <c r="Q1419" t="s">
        <v>345</v>
      </c>
      <c r="R1419" t="s">
        <v>347</v>
      </c>
      <c r="S1419" t="s">
        <v>338</v>
      </c>
      <c r="T1419" t="s">
        <v>339</v>
      </c>
      <c r="U1419" s="61" t="s">
        <v>340</v>
      </c>
      <c r="V1419" t="s">
        <v>249</v>
      </c>
      <c r="W1419" t="s">
        <v>263</v>
      </c>
      <c r="X1419" s="59">
        <v>788999</v>
      </c>
      <c r="Y1419" s="59">
        <v>0</v>
      </c>
      <c r="AA1419" s="146" t="str">
        <f t="shared" si="285"/>
        <v>EX</v>
      </c>
      <c r="AB1419" s="146">
        <f t="shared" si="287"/>
        <v>0</v>
      </c>
      <c r="AC1419" t="str">
        <f t="shared" si="278"/>
        <v>EX</v>
      </c>
      <c r="AD1419" s="74">
        <f t="shared" si="279"/>
        <v>0</v>
      </c>
      <c r="AE1419" s="74">
        <f t="shared" si="284"/>
        <v>0</v>
      </c>
      <c r="AF1419">
        <v>1.3809</v>
      </c>
      <c r="AG1419">
        <v>0</v>
      </c>
      <c r="AH1419" s="74">
        <v>0</v>
      </c>
      <c r="AJ1419" s="74">
        <f t="shared" si="280"/>
        <v>0</v>
      </c>
      <c r="AK1419" s="74">
        <f t="shared" si="286"/>
        <v>0</v>
      </c>
      <c r="AL1419" t="str">
        <f t="shared" si="281"/>
        <v>Y</v>
      </c>
      <c r="AN1419" t="s">
        <v>86</v>
      </c>
      <c r="AO1419" t="s">
        <v>85</v>
      </c>
      <c r="AP1419" t="str">
        <f t="shared" si="282"/>
        <v>99</v>
      </c>
      <c r="AQ1419" s="145" t="s">
        <v>1826</v>
      </c>
      <c r="AR1419" t="str">
        <f t="shared" si="283"/>
        <v>1-Adjusted Base Budget</v>
      </c>
      <c r="AS1419" s="145" t="s">
        <v>1827</v>
      </c>
      <c r="AT1419" t="s">
        <v>213</v>
      </c>
      <c r="AV1419" t="str">
        <f t="shared" si="277"/>
        <v>VPIT</v>
      </c>
      <c r="AW1419" t="str">
        <f t="shared" si="288"/>
        <v>VP FOR INFORMATION TECHNOLOGY</v>
      </c>
    </row>
    <row r="1420" spans="1:49">
      <c r="A1420" s="59">
        <v>2018</v>
      </c>
      <c r="B1420" t="s">
        <v>137</v>
      </c>
      <c r="C1420" t="s">
        <v>945</v>
      </c>
      <c r="D1420" t="s">
        <v>946</v>
      </c>
      <c r="E1420" t="s">
        <v>947</v>
      </c>
      <c r="F1420" t="s">
        <v>1027</v>
      </c>
      <c r="G1420" t="s">
        <v>1028</v>
      </c>
      <c r="H1420" t="s">
        <v>948</v>
      </c>
      <c r="I1420" s="170" t="s">
        <v>84</v>
      </c>
      <c r="J1420" t="s">
        <v>85</v>
      </c>
      <c r="K1420" t="s">
        <v>214</v>
      </c>
      <c r="L1420" t="s">
        <v>126</v>
      </c>
      <c r="M1420" t="s">
        <v>345</v>
      </c>
      <c r="N1420" t="s">
        <v>217</v>
      </c>
      <c r="O1420" t="s">
        <v>263</v>
      </c>
      <c r="P1420" t="s">
        <v>346</v>
      </c>
      <c r="Q1420" t="s">
        <v>345</v>
      </c>
      <c r="R1420" t="s">
        <v>347</v>
      </c>
      <c r="S1420" t="s">
        <v>338</v>
      </c>
      <c r="T1420" t="s">
        <v>339</v>
      </c>
      <c r="U1420" s="61" t="s">
        <v>340</v>
      </c>
      <c r="V1420" t="s">
        <v>249</v>
      </c>
      <c r="W1420" t="s">
        <v>263</v>
      </c>
      <c r="X1420" s="59">
        <v>770646</v>
      </c>
      <c r="Y1420" s="59">
        <v>646991</v>
      </c>
      <c r="AA1420" s="146" t="str">
        <f t="shared" si="285"/>
        <v>EX</v>
      </c>
      <c r="AB1420" s="146">
        <f t="shared" si="287"/>
        <v>0</v>
      </c>
      <c r="AC1420" t="str">
        <f t="shared" si="278"/>
        <v>EX</v>
      </c>
      <c r="AD1420" s="74">
        <f t="shared" si="279"/>
        <v>646991</v>
      </c>
      <c r="AE1420" s="74">
        <f t="shared" si="284"/>
        <v>646991</v>
      </c>
      <c r="AF1420">
        <v>1.3809</v>
      </c>
      <c r="AG1420">
        <v>17869</v>
      </c>
      <c r="AH1420" s="74">
        <v>-13845.607400000055</v>
      </c>
      <c r="AJ1420" s="74">
        <f t="shared" si="280"/>
        <v>4023.3925999999447</v>
      </c>
      <c r="AK1420" s="74">
        <f t="shared" si="286"/>
        <v>651014.3925999999</v>
      </c>
      <c r="AL1420" t="str">
        <f t="shared" si="281"/>
        <v>Y</v>
      </c>
      <c r="AN1420" t="s">
        <v>86</v>
      </c>
      <c r="AO1420" t="s">
        <v>85</v>
      </c>
      <c r="AP1420" t="str">
        <f t="shared" si="282"/>
        <v>99</v>
      </c>
      <c r="AQ1420" s="145" t="s">
        <v>1826</v>
      </c>
      <c r="AR1420" t="str">
        <f t="shared" si="283"/>
        <v>2-Provision for Compensation Incr</v>
      </c>
      <c r="AS1420" s="145" t="s">
        <v>1827</v>
      </c>
      <c r="AT1420" t="s">
        <v>213</v>
      </c>
      <c r="AV1420" t="str">
        <f t="shared" ref="AV1420:AV1483" si="289">IF(AND($AN1420="UAVP",$Z1420="OE"),$AN1420 &amp; "-OE",IF(AND($AN1420="VPIT",OR($Z1420="SS",$Z1420="IT")),$AN1420 &amp; "-SS",$AN1420))</f>
        <v>VPIT</v>
      </c>
      <c r="AW1420" t="str">
        <f t="shared" si="288"/>
        <v>VP FOR INFORMATION TECHNOLOGY</v>
      </c>
    </row>
    <row r="1421" spans="1:49">
      <c r="A1421" s="59">
        <v>2018</v>
      </c>
      <c r="B1421" t="s">
        <v>137</v>
      </c>
      <c r="C1421" t="s">
        <v>945</v>
      </c>
      <c r="D1421" t="s">
        <v>946</v>
      </c>
      <c r="E1421" t="s">
        <v>947</v>
      </c>
      <c r="F1421" t="s">
        <v>1717</v>
      </c>
      <c r="G1421" t="s">
        <v>1718</v>
      </c>
      <c r="H1421" t="s">
        <v>948</v>
      </c>
      <c r="I1421" s="170" t="s">
        <v>84</v>
      </c>
      <c r="J1421" t="s">
        <v>85</v>
      </c>
      <c r="K1421" t="s">
        <v>214</v>
      </c>
      <c r="L1421" t="s">
        <v>126</v>
      </c>
      <c r="M1421" t="s">
        <v>345</v>
      </c>
      <c r="N1421" t="s">
        <v>217</v>
      </c>
      <c r="O1421" t="s">
        <v>263</v>
      </c>
      <c r="P1421" t="s">
        <v>346</v>
      </c>
      <c r="Q1421" t="s">
        <v>345</v>
      </c>
      <c r="R1421" t="s">
        <v>347</v>
      </c>
      <c r="S1421" t="s">
        <v>338</v>
      </c>
      <c r="T1421" t="s">
        <v>339</v>
      </c>
      <c r="U1421" s="61" t="s">
        <v>340</v>
      </c>
      <c r="V1421" t="s">
        <v>249</v>
      </c>
      <c r="W1421" t="s">
        <v>263</v>
      </c>
      <c r="X1421" s="59">
        <v>446417</v>
      </c>
      <c r="Y1421" s="59">
        <v>588626</v>
      </c>
      <c r="AA1421" s="146" t="str">
        <f t="shared" si="285"/>
        <v>EX</v>
      </c>
      <c r="AB1421" s="146">
        <f t="shared" si="287"/>
        <v>0</v>
      </c>
      <c r="AC1421" t="str">
        <f t="shared" si="278"/>
        <v>EX</v>
      </c>
      <c r="AD1421" s="74">
        <f t="shared" si="279"/>
        <v>588626</v>
      </c>
      <c r="AE1421" s="74">
        <f t="shared" si="284"/>
        <v>588626</v>
      </c>
      <c r="AF1421">
        <v>1.3809</v>
      </c>
      <c r="AG1421">
        <v>16257</v>
      </c>
      <c r="AH1421" s="74">
        <v>-12596.596400000051</v>
      </c>
      <c r="AJ1421" s="74">
        <f t="shared" si="280"/>
        <v>3660.4035999999487</v>
      </c>
      <c r="AK1421" s="74">
        <f t="shared" si="286"/>
        <v>592286.40359999996</v>
      </c>
      <c r="AL1421" t="str">
        <f t="shared" si="281"/>
        <v>Y</v>
      </c>
      <c r="AN1421" t="s">
        <v>86</v>
      </c>
      <c r="AO1421" t="s">
        <v>85</v>
      </c>
      <c r="AP1421" t="str">
        <f t="shared" si="282"/>
        <v>99</v>
      </c>
      <c r="AQ1421" s="145" t="s">
        <v>1826</v>
      </c>
      <c r="AR1421" t="str">
        <f t="shared" si="283"/>
        <v>2-Provision for Compensation Incr</v>
      </c>
      <c r="AS1421" s="145" t="s">
        <v>1827</v>
      </c>
      <c r="AT1421" t="s">
        <v>213</v>
      </c>
      <c r="AV1421" t="str">
        <f t="shared" si="289"/>
        <v>VPIT</v>
      </c>
      <c r="AW1421" t="str">
        <f t="shared" si="288"/>
        <v>VP FOR INFORMATION TECHNOLOGY</v>
      </c>
    </row>
    <row r="1422" spans="1:49">
      <c r="A1422" s="59">
        <v>2018</v>
      </c>
      <c r="B1422" t="s">
        <v>137</v>
      </c>
      <c r="C1422" t="s">
        <v>945</v>
      </c>
      <c r="D1422" t="s">
        <v>946</v>
      </c>
      <c r="E1422" t="s">
        <v>947</v>
      </c>
      <c r="F1422" t="s">
        <v>1029</v>
      </c>
      <c r="G1422" t="s">
        <v>1030</v>
      </c>
      <c r="H1422" t="s">
        <v>948</v>
      </c>
      <c r="I1422" s="170" t="s">
        <v>84</v>
      </c>
      <c r="J1422" t="s">
        <v>85</v>
      </c>
      <c r="K1422" t="s">
        <v>214</v>
      </c>
      <c r="L1422" t="s">
        <v>126</v>
      </c>
      <c r="M1422" t="s">
        <v>345</v>
      </c>
      <c r="N1422" t="s">
        <v>217</v>
      </c>
      <c r="O1422" t="s">
        <v>263</v>
      </c>
      <c r="P1422" t="s">
        <v>346</v>
      </c>
      <c r="Q1422" t="s">
        <v>345</v>
      </c>
      <c r="R1422" t="s">
        <v>347</v>
      </c>
      <c r="S1422" t="s">
        <v>338</v>
      </c>
      <c r="T1422" t="s">
        <v>339</v>
      </c>
      <c r="U1422" s="61" t="s">
        <v>340</v>
      </c>
      <c r="V1422" t="s">
        <v>249</v>
      </c>
      <c r="W1422" t="s">
        <v>263</v>
      </c>
      <c r="X1422" s="59">
        <v>633932</v>
      </c>
      <c r="Y1422" s="59">
        <v>633932</v>
      </c>
      <c r="AA1422" s="146" t="str">
        <f t="shared" si="285"/>
        <v>EX</v>
      </c>
      <c r="AB1422" s="146">
        <f t="shared" si="287"/>
        <v>0</v>
      </c>
      <c r="AC1422" t="str">
        <f t="shared" si="278"/>
        <v>EX</v>
      </c>
      <c r="AD1422" s="74">
        <f t="shared" si="279"/>
        <v>633932</v>
      </c>
      <c r="AE1422" s="74">
        <f t="shared" si="284"/>
        <v>633932</v>
      </c>
      <c r="AF1422">
        <v>1.3809</v>
      </c>
      <c r="AG1422">
        <v>17508</v>
      </c>
      <c r="AH1422" s="74">
        <v>-13566.144800000055</v>
      </c>
      <c r="AJ1422" s="74">
        <f t="shared" si="280"/>
        <v>3941.8551999999454</v>
      </c>
      <c r="AK1422" s="74">
        <f t="shared" si="286"/>
        <v>637873.85519999999</v>
      </c>
      <c r="AL1422" t="str">
        <f t="shared" si="281"/>
        <v>Y</v>
      </c>
      <c r="AN1422" t="s">
        <v>86</v>
      </c>
      <c r="AO1422" t="s">
        <v>85</v>
      </c>
      <c r="AP1422" t="str">
        <f t="shared" si="282"/>
        <v>99</v>
      </c>
      <c r="AQ1422" s="145" t="s">
        <v>1826</v>
      </c>
      <c r="AR1422" t="str">
        <f t="shared" si="283"/>
        <v>2-Provision for Compensation Incr</v>
      </c>
      <c r="AS1422" s="145" t="s">
        <v>1827</v>
      </c>
      <c r="AT1422" t="s">
        <v>213</v>
      </c>
      <c r="AV1422" t="str">
        <f t="shared" si="289"/>
        <v>VPIT</v>
      </c>
      <c r="AW1422" t="str">
        <f t="shared" si="288"/>
        <v>VP FOR INFORMATION TECHNOLOGY</v>
      </c>
    </row>
    <row r="1423" spans="1:49">
      <c r="A1423" s="59">
        <v>2018</v>
      </c>
      <c r="B1423" t="s">
        <v>137</v>
      </c>
      <c r="C1423" t="s">
        <v>945</v>
      </c>
      <c r="D1423" t="s">
        <v>946</v>
      </c>
      <c r="E1423" t="s">
        <v>947</v>
      </c>
      <c r="F1423" t="s">
        <v>961</v>
      </c>
      <c r="G1423" t="s">
        <v>962</v>
      </c>
      <c r="H1423" t="s">
        <v>948</v>
      </c>
      <c r="I1423" s="170" t="s">
        <v>84</v>
      </c>
      <c r="J1423" t="s">
        <v>85</v>
      </c>
      <c r="K1423" t="s">
        <v>214</v>
      </c>
      <c r="L1423" t="s">
        <v>126</v>
      </c>
      <c r="M1423" t="s">
        <v>345</v>
      </c>
      <c r="N1423" t="s">
        <v>217</v>
      </c>
      <c r="O1423" t="s">
        <v>263</v>
      </c>
      <c r="P1423" t="s">
        <v>346</v>
      </c>
      <c r="Q1423" t="s">
        <v>345</v>
      </c>
      <c r="R1423" t="s">
        <v>347</v>
      </c>
      <c r="S1423" t="s">
        <v>338</v>
      </c>
      <c r="T1423" t="s">
        <v>339</v>
      </c>
      <c r="U1423" s="61" t="s">
        <v>340</v>
      </c>
      <c r="V1423" t="s">
        <v>249</v>
      </c>
      <c r="W1423" t="s">
        <v>263</v>
      </c>
      <c r="X1423" s="59">
        <v>241610</v>
      </c>
      <c r="Y1423" s="59">
        <v>19591</v>
      </c>
      <c r="AA1423" s="146" t="str">
        <f t="shared" si="285"/>
        <v>EX</v>
      </c>
      <c r="AB1423" s="146">
        <f t="shared" si="287"/>
        <v>0</v>
      </c>
      <c r="AC1423" t="str">
        <f t="shared" si="278"/>
        <v>EX</v>
      </c>
      <c r="AD1423" s="74">
        <f t="shared" si="279"/>
        <v>19591</v>
      </c>
      <c r="AE1423" s="74">
        <f t="shared" si="284"/>
        <v>19591</v>
      </c>
      <c r="AF1423">
        <v>1.3809</v>
      </c>
      <c r="AG1423">
        <v>541</v>
      </c>
      <c r="AH1423" s="74">
        <v>-419.24740000000168</v>
      </c>
      <c r="AJ1423" s="74">
        <f t="shared" si="280"/>
        <v>121.75259999999832</v>
      </c>
      <c r="AK1423" s="74">
        <f t="shared" si="286"/>
        <v>19712.7526</v>
      </c>
      <c r="AL1423" t="str">
        <f t="shared" si="281"/>
        <v>Y</v>
      </c>
      <c r="AN1423" t="s">
        <v>86</v>
      </c>
      <c r="AO1423" t="s">
        <v>85</v>
      </c>
      <c r="AP1423" t="str">
        <f t="shared" si="282"/>
        <v>99</v>
      </c>
      <c r="AQ1423" s="145" t="s">
        <v>1826</v>
      </c>
      <c r="AR1423" t="str">
        <f t="shared" si="283"/>
        <v>2-Provision for Compensation Incr</v>
      </c>
      <c r="AS1423" s="145" t="s">
        <v>1827</v>
      </c>
      <c r="AT1423" t="s">
        <v>213</v>
      </c>
      <c r="AV1423" t="str">
        <f t="shared" si="289"/>
        <v>VPIT</v>
      </c>
      <c r="AW1423" t="str">
        <f t="shared" si="288"/>
        <v>VP FOR INFORMATION TECHNOLOGY</v>
      </c>
    </row>
    <row r="1424" spans="1:49">
      <c r="A1424" s="59">
        <v>2018</v>
      </c>
      <c r="B1424" t="s">
        <v>137</v>
      </c>
      <c r="C1424" t="s">
        <v>945</v>
      </c>
      <c r="D1424" t="s">
        <v>946</v>
      </c>
      <c r="E1424" t="s">
        <v>947</v>
      </c>
      <c r="F1424" t="s">
        <v>1031</v>
      </c>
      <c r="G1424" t="s">
        <v>1032</v>
      </c>
      <c r="H1424" t="s">
        <v>948</v>
      </c>
      <c r="I1424" s="170" t="s">
        <v>84</v>
      </c>
      <c r="J1424" t="s">
        <v>85</v>
      </c>
      <c r="K1424" t="s">
        <v>214</v>
      </c>
      <c r="L1424" t="s">
        <v>126</v>
      </c>
      <c r="M1424" t="s">
        <v>345</v>
      </c>
      <c r="N1424" t="s">
        <v>217</v>
      </c>
      <c r="O1424" t="s">
        <v>263</v>
      </c>
      <c r="P1424" t="s">
        <v>346</v>
      </c>
      <c r="Q1424" t="s">
        <v>345</v>
      </c>
      <c r="R1424" t="s">
        <v>347</v>
      </c>
      <c r="S1424" t="s">
        <v>338</v>
      </c>
      <c r="T1424" t="s">
        <v>339</v>
      </c>
      <c r="U1424" s="61" t="s">
        <v>340</v>
      </c>
      <c r="V1424" t="s">
        <v>249</v>
      </c>
      <c r="W1424" t="s">
        <v>263</v>
      </c>
      <c r="X1424" s="59">
        <v>723361</v>
      </c>
      <c r="Y1424" s="59">
        <v>720250</v>
      </c>
      <c r="AA1424" s="146" t="str">
        <f t="shared" si="285"/>
        <v>EX</v>
      </c>
      <c r="AB1424" s="146">
        <f t="shared" si="287"/>
        <v>0</v>
      </c>
      <c r="AC1424" t="str">
        <f t="shared" si="278"/>
        <v>EX</v>
      </c>
      <c r="AD1424" s="74">
        <f t="shared" si="279"/>
        <v>720250</v>
      </c>
      <c r="AE1424" s="74">
        <f t="shared" si="284"/>
        <v>720250</v>
      </c>
      <c r="AF1424">
        <v>1.3809</v>
      </c>
      <c r="AG1424">
        <v>19892</v>
      </c>
      <c r="AH1424" s="74">
        <v>-15413.350000000062</v>
      </c>
      <c r="AJ1424" s="74">
        <f t="shared" si="280"/>
        <v>4478.6499999999378</v>
      </c>
      <c r="AK1424" s="74">
        <f t="shared" si="286"/>
        <v>724728.64999999991</v>
      </c>
      <c r="AL1424" t="str">
        <f t="shared" si="281"/>
        <v>Y</v>
      </c>
      <c r="AN1424" t="s">
        <v>86</v>
      </c>
      <c r="AO1424" t="s">
        <v>85</v>
      </c>
      <c r="AP1424" t="str">
        <f t="shared" si="282"/>
        <v>99</v>
      </c>
      <c r="AQ1424" s="145" t="s">
        <v>1826</v>
      </c>
      <c r="AR1424" t="str">
        <f t="shared" si="283"/>
        <v>2-Provision for Compensation Incr</v>
      </c>
      <c r="AS1424" s="145" t="s">
        <v>1827</v>
      </c>
      <c r="AT1424" t="s">
        <v>213</v>
      </c>
      <c r="AV1424" t="str">
        <f t="shared" si="289"/>
        <v>VPIT</v>
      </c>
      <c r="AW1424" t="str">
        <f t="shared" si="288"/>
        <v>VP FOR INFORMATION TECHNOLOGY</v>
      </c>
    </row>
    <row r="1425" spans="1:49">
      <c r="A1425" s="59">
        <v>2018</v>
      </c>
      <c r="B1425" t="s">
        <v>137</v>
      </c>
      <c r="C1425" t="s">
        <v>945</v>
      </c>
      <c r="D1425" t="s">
        <v>946</v>
      </c>
      <c r="E1425" t="s">
        <v>947</v>
      </c>
      <c r="F1425" t="s">
        <v>1033</v>
      </c>
      <c r="G1425" t="s">
        <v>1034</v>
      </c>
      <c r="H1425" t="s">
        <v>948</v>
      </c>
      <c r="I1425" s="170" t="s">
        <v>84</v>
      </c>
      <c r="J1425" t="s">
        <v>85</v>
      </c>
      <c r="K1425" t="s">
        <v>214</v>
      </c>
      <c r="L1425" t="s">
        <v>126</v>
      </c>
      <c r="M1425" t="s">
        <v>345</v>
      </c>
      <c r="N1425" t="s">
        <v>217</v>
      </c>
      <c r="O1425" t="s">
        <v>263</v>
      </c>
      <c r="P1425" t="s">
        <v>346</v>
      </c>
      <c r="Q1425" t="s">
        <v>345</v>
      </c>
      <c r="R1425" t="s">
        <v>347</v>
      </c>
      <c r="S1425" t="s">
        <v>338</v>
      </c>
      <c r="T1425" t="s">
        <v>339</v>
      </c>
      <c r="U1425" s="61" t="s">
        <v>340</v>
      </c>
      <c r="V1425" t="s">
        <v>249</v>
      </c>
      <c r="W1425" t="s">
        <v>263</v>
      </c>
      <c r="X1425" s="59">
        <v>598602</v>
      </c>
      <c r="Y1425" s="59">
        <v>540043</v>
      </c>
      <c r="AA1425" s="146" t="str">
        <f t="shared" si="285"/>
        <v>EX</v>
      </c>
      <c r="AB1425" s="146">
        <f t="shared" si="287"/>
        <v>0</v>
      </c>
      <c r="AC1425" t="str">
        <f t="shared" si="278"/>
        <v>EX</v>
      </c>
      <c r="AD1425" s="74">
        <f t="shared" si="279"/>
        <v>540043</v>
      </c>
      <c r="AE1425" s="74">
        <f t="shared" si="284"/>
        <v>540043</v>
      </c>
      <c r="AF1425">
        <v>1.3809</v>
      </c>
      <c r="AG1425">
        <v>14915</v>
      </c>
      <c r="AH1425" s="74">
        <v>-11556.920200000046</v>
      </c>
      <c r="AJ1425" s="74">
        <f t="shared" si="280"/>
        <v>3358.079799999954</v>
      </c>
      <c r="AK1425" s="74">
        <f t="shared" si="286"/>
        <v>543401.07979999995</v>
      </c>
      <c r="AL1425" t="str">
        <f t="shared" si="281"/>
        <v>Y</v>
      </c>
      <c r="AN1425" t="s">
        <v>86</v>
      </c>
      <c r="AO1425" t="s">
        <v>85</v>
      </c>
      <c r="AP1425" t="str">
        <f t="shared" si="282"/>
        <v>99</v>
      </c>
      <c r="AQ1425" s="145" t="s">
        <v>1826</v>
      </c>
      <c r="AR1425" t="str">
        <f t="shared" si="283"/>
        <v>2-Provision for Compensation Incr</v>
      </c>
      <c r="AS1425" s="145" t="s">
        <v>1827</v>
      </c>
      <c r="AT1425" t="s">
        <v>213</v>
      </c>
      <c r="AV1425" t="str">
        <f t="shared" si="289"/>
        <v>VPIT</v>
      </c>
      <c r="AW1425" t="str">
        <f t="shared" si="288"/>
        <v>VP FOR INFORMATION TECHNOLOGY</v>
      </c>
    </row>
    <row r="1426" spans="1:49">
      <c r="A1426" s="59">
        <v>2018</v>
      </c>
      <c r="B1426" t="s">
        <v>137</v>
      </c>
      <c r="C1426" t="s">
        <v>945</v>
      </c>
      <c r="D1426" t="s">
        <v>946</v>
      </c>
      <c r="E1426" t="s">
        <v>947</v>
      </c>
      <c r="F1426" t="s">
        <v>1191</v>
      </c>
      <c r="G1426" t="s">
        <v>1192</v>
      </c>
      <c r="H1426" t="s">
        <v>948</v>
      </c>
      <c r="I1426" s="170" t="s">
        <v>84</v>
      </c>
      <c r="J1426" t="s">
        <v>85</v>
      </c>
      <c r="K1426" t="s">
        <v>214</v>
      </c>
      <c r="L1426" t="s">
        <v>126</v>
      </c>
      <c r="M1426" t="s">
        <v>345</v>
      </c>
      <c r="N1426" t="s">
        <v>217</v>
      </c>
      <c r="O1426" t="s">
        <v>263</v>
      </c>
      <c r="P1426" t="s">
        <v>346</v>
      </c>
      <c r="Q1426" t="s">
        <v>345</v>
      </c>
      <c r="R1426" t="s">
        <v>347</v>
      </c>
      <c r="S1426" t="s">
        <v>338</v>
      </c>
      <c r="T1426" t="s">
        <v>339</v>
      </c>
      <c r="U1426" s="61" t="s">
        <v>340</v>
      </c>
      <c r="V1426" t="s">
        <v>249</v>
      </c>
      <c r="W1426" t="s">
        <v>263</v>
      </c>
      <c r="X1426" s="59">
        <v>183165</v>
      </c>
      <c r="Y1426" s="59">
        <v>183165</v>
      </c>
      <c r="AA1426" s="146" t="str">
        <f t="shared" si="285"/>
        <v>EX</v>
      </c>
      <c r="AB1426" s="146">
        <f t="shared" si="287"/>
        <v>0</v>
      </c>
      <c r="AC1426" t="str">
        <f t="shared" si="278"/>
        <v>EX</v>
      </c>
      <c r="AD1426" s="74">
        <f t="shared" si="279"/>
        <v>183165</v>
      </c>
      <c r="AE1426" s="74">
        <f t="shared" si="284"/>
        <v>183165</v>
      </c>
      <c r="AF1426">
        <v>1.3809</v>
      </c>
      <c r="AG1426">
        <v>5059</v>
      </c>
      <c r="AH1426" s="74">
        <v>-3919.7310000000157</v>
      </c>
      <c r="AJ1426" s="74">
        <f t="shared" si="280"/>
        <v>1139.2689999999843</v>
      </c>
      <c r="AK1426" s="74">
        <f t="shared" si="286"/>
        <v>184304.26899999997</v>
      </c>
      <c r="AL1426" t="str">
        <f t="shared" si="281"/>
        <v>Y</v>
      </c>
      <c r="AN1426" t="s">
        <v>86</v>
      </c>
      <c r="AO1426" t="s">
        <v>85</v>
      </c>
      <c r="AP1426" t="str">
        <f t="shared" si="282"/>
        <v>99</v>
      </c>
      <c r="AQ1426" s="145" t="s">
        <v>1826</v>
      </c>
      <c r="AR1426" t="str">
        <f t="shared" si="283"/>
        <v>2-Provision for Compensation Incr</v>
      </c>
      <c r="AS1426" s="145" t="s">
        <v>1827</v>
      </c>
      <c r="AT1426" t="s">
        <v>213</v>
      </c>
      <c r="AV1426" t="str">
        <f t="shared" si="289"/>
        <v>VPIT</v>
      </c>
      <c r="AW1426" t="str">
        <f t="shared" si="288"/>
        <v>VP FOR INFORMATION TECHNOLOGY</v>
      </c>
    </row>
    <row r="1427" spans="1:49">
      <c r="A1427" s="59">
        <v>2018</v>
      </c>
      <c r="B1427" t="s">
        <v>137</v>
      </c>
      <c r="C1427" t="s">
        <v>945</v>
      </c>
      <c r="D1427" t="s">
        <v>946</v>
      </c>
      <c r="E1427" t="s">
        <v>947</v>
      </c>
      <c r="F1427" t="s">
        <v>1035</v>
      </c>
      <c r="G1427" t="s">
        <v>1036</v>
      </c>
      <c r="H1427" t="s">
        <v>948</v>
      </c>
      <c r="I1427" s="170" t="s">
        <v>84</v>
      </c>
      <c r="J1427" t="s">
        <v>85</v>
      </c>
      <c r="K1427" t="s">
        <v>214</v>
      </c>
      <c r="L1427" t="s">
        <v>126</v>
      </c>
      <c r="M1427" t="s">
        <v>345</v>
      </c>
      <c r="N1427" t="s">
        <v>217</v>
      </c>
      <c r="O1427" t="s">
        <v>263</v>
      </c>
      <c r="P1427" t="s">
        <v>346</v>
      </c>
      <c r="Q1427" t="s">
        <v>345</v>
      </c>
      <c r="R1427" t="s">
        <v>347</v>
      </c>
      <c r="S1427" t="s">
        <v>338</v>
      </c>
      <c r="T1427" t="s">
        <v>339</v>
      </c>
      <c r="U1427" s="61" t="s">
        <v>340</v>
      </c>
      <c r="V1427" t="s">
        <v>249</v>
      </c>
      <c r="W1427" t="s">
        <v>263</v>
      </c>
      <c r="X1427" s="59">
        <v>89174</v>
      </c>
      <c r="Y1427" s="59">
        <v>80675</v>
      </c>
      <c r="AA1427" s="146" t="str">
        <f t="shared" si="285"/>
        <v>EX</v>
      </c>
      <c r="AB1427" s="146">
        <f t="shared" si="287"/>
        <v>0</v>
      </c>
      <c r="AC1427" t="str">
        <f t="shared" ref="AC1427:AC1490" si="290">IF(O1427 =AA1427,W1427,"Allot/Xfer IN")</f>
        <v>EX</v>
      </c>
      <c r="AD1427" s="74">
        <f t="shared" ref="AD1427:AD1490" si="291">IF(O1427 =AA1427,Y1427,-Y1427)</f>
        <v>80675</v>
      </c>
      <c r="AE1427" s="74">
        <f t="shared" si="284"/>
        <v>80675</v>
      </c>
      <c r="AF1427">
        <v>1.3809</v>
      </c>
      <c r="AG1427">
        <v>2228</v>
      </c>
      <c r="AH1427" s="74">
        <v>-1726.445000000007</v>
      </c>
      <c r="AJ1427" s="74">
        <f t="shared" ref="AJ1427:AJ1490" si="292">SUM(AG1427:AI1427)</f>
        <v>501.55499999999302</v>
      </c>
      <c r="AK1427" s="74">
        <f t="shared" si="286"/>
        <v>81176.554999999993</v>
      </c>
      <c r="AL1427" t="str">
        <f t="shared" ref="AL1427:AL1490" si="293">IF(AF1427&lt;&gt;1,"Y","N")</f>
        <v>Y</v>
      </c>
      <c r="AN1427" t="s">
        <v>86</v>
      </c>
      <c r="AO1427" t="s">
        <v>85</v>
      </c>
      <c r="AP1427" t="str">
        <f t="shared" ref="AP1427:AP1490" si="294">IF(AL1427 ="Y","99",I1427)</f>
        <v>99</v>
      </c>
      <c r="AQ1427" s="145" t="s">
        <v>1826</v>
      </c>
      <c r="AR1427" t="str">
        <f t="shared" ref="AR1427:AR1490" si="295">IF(AM1427 ="y",AQ1427,IF(AG1427 &lt;&gt;0,"2-Provision for Compensation Incr","1-Adjusted Base Budget"))</f>
        <v>2-Provision for Compensation Incr</v>
      </c>
      <c r="AS1427" s="145" t="s">
        <v>1827</v>
      </c>
      <c r="AT1427" t="s">
        <v>213</v>
      </c>
      <c r="AV1427" t="str">
        <f t="shared" si="289"/>
        <v>VPIT</v>
      </c>
      <c r="AW1427" t="str">
        <f t="shared" si="288"/>
        <v>VP FOR INFORMATION TECHNOLOGY</v>
      </c>
    </row>
    <row r="1428" spans="1:49">
      <c r="A1428" s="59">
        <v>2018</v>
      </c>
      <c r="B1428" t="s">
        <v>137</v>
      </c>
      <c r="C1428" t="s">
        <v>945</v>
      </c>
      <c r="D1428" t="s">
        <v>946</v>
      </c>
      <c r="E1428" t="s">
        <v>947</v>
      </c>
      <c r="F1428" t="s">
        <v>984</v>
      </c>
      <c r="G1428" t="s">
        <v>985</v>
      </c>
      <c r="H1428" t="s">
        <v>948</v>
      </c>
      <c r="I1428" s="170" t="s">
        <v>84</v>
      </c>
      <c r="J1428" t="s">
        <v>85</v>
      </c>
      <c r="K1428" t="s">
        <v>214</v>
      </c>
      <c r="L1428" t="s">
        <v>126</v>
      </c>
      <c r="M1428" t="s">
        <v>345</v>
      </c>
      <c r="N1428" t="s">
        <v>217</v>
      </c>
      <c r="O1428" t="s">
        <v>263</v>
      </c>
      <c r="P1428" t="s">
        <v>346</v>
      </c>
      <c r="Q1428" t="s">
        <v>345</v>
      </c>
      <c r="R1428" t="s">
        <v>347</v>
      </c>
      <c r="S1428" t="s">
        <v>338</v>
      </c>
      <c r="T1428" t="s">
        <v>339</v>
      </c>
      <c r="U1428" s="61" t="s">
        <v>340</v>
      </c>
      <c r="V1428" t="s">
        <v>249</v>
      </c>
      <c r="W1428" t="s">
        <v>263</v>
      </c>
      <c r="X1428" s="59">
        <v>69031</v>
      </c>
      <c r="Y1428" s="59">
        <v>215773</v>
      </c>
      <c r="AA1428" s="146" t="str">
        <f t="shared" si="285"/>
        <v>EX</v>
      </c>
      <c r="AB1428" s="146">
        <f t="shared" si="287"/>
        <v>0</v>
      </c>
      <c r="AC1428" t="str">
        <f t="shared" si="290"/>
        <v>EX</v>
      </c>
      <c r="AD1428" s="74">
        <f t="shared" si="291"/>
        <v>215773</v>
      </c>
      <c r="AE1428" s="74">
        <f t="shared" ref="AE1428:AE1491" si="296">Y1428</f>
        <v>215773</v>
      </c>
      <c r="AF1428">
        <v>1.3809</v>
      </c>
      <c r="AG1428">
        <v>5959</v>
      </c>
      <c r="AH1428" s="74">
        <v>-4617.5422000000181</v>
      </c>
      <c r="AJ1428" s="74">
        <f t="shared" si="292"/>
        <v>1341.4577999999819</v>
      </c>
      <c r="AK1428" s="74">
        <f t="shared" si="286"/>
        <v>217114.45779999997</v>
      </c>
      <c r="AL1428" t="str">
        <f t="shared" si="293"/>
        <v>Y</v>
      </c>
      <c r="AN1428" t="s">
        <v>86</v>
      </c>
      <c r="AO1428" t="s">
        <v>85</v>
      </c>
      <c r="AP1428" t="str">
        <f t="shared" si="294"/>
        <v>99</v>
      </c>
      <c r="AQ1428" s="145" t="s">
        <v>1826</v>
      </c>
      <c r="AR1428" t="str">
        <f t="shared" si="295"/>
        <v>2-Provision for Compensation Incr</v>
      </c>
      <c r="AS1428" s="145" t="s">
        <v>1827</v>
      </c>
      <c r="AT1428" t="s">
        <v>213</v>
      </c>
      <c r="AV1428" t="str">
        <f t="shared" si="289"/>
        <v>VPIT</v>
      </c>
      <c r="AW1428" t="str">
        <f t="shared" si="288"/>
        <v>VP FOR INFORMATION TECHNOLOGY</v>
      </c>
    </row>
    <row r="1429" spans="1:49">
      <c r="A1429" s="59">
        <v>2018</v>
      </c>
      <c r="B1429" t="s">
        <v>137</v>
      </c>
      <c r="C1429" t="s">
        <v>945</v>
      </c>
      <c r="D1429" t="s">
        <v>946</v>
      </c>
      <c r="E1429" t="s">
        <v>947</v>
      </c>
      <c r="F1429" t="s">
        <v>1037</v>
      </c>
      <c r="G1429" t="s">
        <v>1038</v>
      </c>
      <c r="H1429" t="s">
        <v>948</v>
      </c>
      <c r="I1429" s="170" t="s">
        <v>84</v>
      </c>
      <c r="J1429" t="s">
        <v>85</v>
      </c>
      <c r="K1429" t="s">
        <v>214</v>
      </c>
      <c r="L1429" t="s">
        <v>126</v>
      </c>
      <c r="M1429" t="s">
        <v>345</v>
      </c>
      <c r="N1429" t="s">
        <v>217</v>
      </c>
      <c r="O1429" t="s">
        <v>263</v>
      </c>
      <c r="P1429" t="s">
        <v>346</v>
      </c>
      <c r="Q1429" t="s">
        <v>345</v>
      </c>
      <c r="R1429" t="s">
        <v>347</v>
      </c>
      <c r="S1429" t="s">
        <v>338</v>
      </c>
      <c r="T1429" t="s">
        <v>339</v>
      </c>
      <c r="U1429" s="61" t="s">
        <v>340</v>
      </c>
      <c r="V1429" t="s">
        <v>249</v>
      </c>
      <c r="W1429" t="s">
        <v>263</v>
      </c>
      <c r="X1429" s="59">
        <v>256613</v>
      </c>
      <c r="Y1429" s="59">
        <v>0</v>
      </c>
      <c r="AA1429" s="146" t="str">
        <f t="shared" si="285"/>
        <v>EX</v>
      </c>
      <c r="AB1429" s="146">
        <f t="shared" si="287"/>
        <v>0</v>
      </c>
      <c r="AC1429" t="str">
        <f t="shared" si="290"/>
        <v>EX</v>
      </c>
      <c r="AD1429" s="74">
        <f t="shared" si="291"/>
        <v>0</v>
      </c>
      <c r="AE1429" s="74">
        <f t="shared" si="296"/>
        <v>0</v>
      </c>
      <c r="AF1429">
        <v>1.3809</v>
      </c>
      <c r="AG1429">
        <v>0</v>
      </c>
      <c r="AH1429" s="74">
        <v>0</v>
      </c>
      <c r="AJ1429" s="74">
        <f t="shared" si="292"/>
        <v>0</v>
      </c>
      <c r="AK1429" s="74">
        <f t="shared" si="286"/>
        <v>0</v>
      </c>
      <c r="AL1429" t="str">
        <f t="shared" si="293"/>
        <v>Y</v>
      </c>
      <c r="AN1429" t="s">
        <v>86</v>
      </c>
      <c r="AO1429" t="s">
        <v>85</v>
      </c>
      <c r="AP1429" t="str">
        <f t="shared" si="294"/>
        <v>99</v>
      </c>
      <c r="AQ1429" s="145" t="s">
        <v>1826</v>
      </c>
      <c r="AR1429" t="str">
        <f t="shared" si="295"/>
        <v>1-Adjusted Base Budget</v>
      </c>
      <c r="AS1429" s="145" t="s">
        <v>1827</v>
      </c>
      <c r="AT1429" t="s">
        <v>213</v>
      </c>
      <c r="AV1429" t="str">
        <f t="shared" si="289"/>
        <v>VPIT</v>
      </c>
      <c r="AW1429" t="str">
        <f t="shared" si="288"/>
        <v>VP FOR INFORMATION TECHNOLOGY</v>
      </c>
    </row>
    <row r="1430" spans="1:49">
      <c r="A1430" s="59">
        <v>2018</v>
      </c>
      <c r="B1430" t="s">
        <v>137</v>
      </c>
      <c r="C1430" t="s">
        <v>945</v>
      </c>
      <c r="D1430" t="s">
        <v>946</v>
      </c>
      <c r="E1430" t="s">
        <v>947</v>
      </c>
      <c r="F1430" t="s">
        <v>1267</v>
      </c>
      <c r="G1430" t="s">
        <v>1268</v>
      </c>
      <c r="H1430" t="s">
        <v>948</v>
      </c>
      <c r="I1430" s="170" t="s">
        <v>84</v>
      </c>
      <c r="J1430" t="s">
        <v>85</v>
      </c>
      <c r="K1430" t="s">
        <v>214</v>
      </c>
      <c r="L1430" t="s">
        <v>126</v>
      </c>
      <c r="M1430" t="s">
        <v>345</v>
      </c>
      <c r="N1430" t="s">
        <v>217</v>
      </c>
      <c r="O1430" t="s">
        <v>263</v>
      </c>
      <c r="P1430" t="s">
        <v>346</v>
      </c>
      <c r="Q1430" t="s">
        <v>345</v>
      </c>
      <c r="R1430" t="s">
        <v>347</v>
      </c>
      <c r="S1430" t="s">
        <v>338</v>
      </c>
      <c r="T1430" t="s">
        <v>339</v>
      </c>
      <c r="U1430" s="61" t="s">
        <v>340</v>
      </c>
      <c r="V1430" t="s">
        <v>249</v>
      </c>
      <c r="W1430" t="s">
        <v>263</v>
      </c>
      <c r="X1430" s="59">
        <v>218691</v>
      </c>
      <c r="Y1430" s="59">
        <v>218691</v>
      </c>
      <c r="AA1430" s="146" t="str">
        <f t="shared" si="285"/>
        <v>EX</v>
      </c>
      <c r="AB1430" s="146">
        <f t="shared" si="287"/>
        <v>0</v>
      </c>
      <c r="AC1430" t="str">
        <f t="shared" si="290"/>
        <v>EX</v>
      </c>
      <c r="AD1430" s="74">
        <f t="shared" si="291"/>
        <v>218691</v>
      </c>
      <c r="AE1430" s="74">
        <f t="shared" si="296"/>
        <v>218691</v>
      </c>
      <c r="AF1430">
        <v>1.3809</v>
      </c>
      <c r="AG1430">
        <v>6040</v>
      </c>
      <c r="AH1430" s="74">
        <v>-4679.9874000000191</v>
      </c>
      <c r="AJ1430" s="74">
        <f t="shared" si="292"/>
        <v>1360.0125999999809</v>
      </c>
      <c r="AK1430" s="74">
        <f t="shared" si="286"/>
        <v>220051.01259999999</v>
      </c>
      <c r="AL1430" t="str">
        <f t="shared" si="293"/>
        <v>Y</v>
      </c>
      <c r="AN1430" t="s">
        <v>86</v>
      </c>
      <c r="AO1430" t="s">
        <v>85</v>
      </c>
      <c r="AP1430" t="str">
        <f t="shared" si="294"/>
        <v>99</v>
      </c>
      <c r="AQ1430" s="145" t="s">
        <v>1826</v>
      </c>
      <c r="AR1430" t="str">
        <f t="shared" si="295"/>
        <v>2-Provision for Compensation Incr</v>
      </c>
      <c r="AS1430" s="145" t="s">
        <v>1827</v>
      </c>
      <c r="AT1430" t="s">
        <v>213</v>
      </c>
      <c r="AV1430" t="str">
        <f t="shared" si="289"/>
        <v>VPIT</v>
      </c>
      <c r="AW1430" t="str">
        <f t="shared" si="288"/>
        <v>VP FOR INFORMATION TECHNOLOGY</v>
      </c>
    </row>
    <row r="1431" spans="1:49">
      <c r="A1431" s="59">
        <v>2018</v>
      </c>
      <c r="B1431" t="s">
        <v>137</v>
      </c>
      <c r="C1431" t="s">
        <v>945</v>
      </c>
      <c r="D1431" t="s">
        <v>946</v>
      </c>
      <c r="E1431" t="s">
        <v>947</v>
      </c>
      <c r="F1431" t="s">
        <v>1039</v>
      </c>
      <c r="G1431" t="s">
        <v>1040</v>
      </c>
      <c r="H1431" t="s">
        <v>948</v>
      </c>
      <c r="I1431" s="170" t="s">
        <v>84</v>
      </c>
      <c r="J1431" t="s">
        <v>85</v>
      </c>
      <c r="K1431" t="s">
        <v>214</v>
      </c>
      <c r="L1431" t="s">
        <v>126</v>
      </c>
      <c r="M1431" t="s">
        <v>345</v>
      </c>
      <c r="N1431" t="s">
        <v>217</v>
      </c>
      <c r="O1431" t="s">
        <v>263</v>
      </c>
      <c r="P1431" t="s">
        <v>346</v>
      </c>
      <c r="Q1431" t="s">
        <v>345</v>
      </c>
      <c r="R1431" t="s">
        <v>347</v>
      </c>
      <c r="S1431" t="s">
        <v>338</v>
      </c>
      <c r="T1431" t="s">
        <v>339</v>
      </c>
      <c r="U1431" s="61" t="s">
        <v>340</v>
      </c>
      <c r="V1431" t="s">
        <v>249</v>
      </c>
      <c r="W1431" t="s">
        <v>263</v>
      </c>
      <c r="X1431" s="59">
        <v>73216</v>
      </c>
      <c r="Y1431" s="59">
        <v>73216</v>
      </c>
      <c r="AA1431" s="146" t="str">
        <f t="shared" si="285"/>
        <v>EX</v>
      </c>
      <c r="AB1431" s="146">
        <f t="shared" si="287"/>
        <v>0</v>
      </c>
      <c r="AC1431" t="str">
        <f t="shared" si="290"/>
        <v>EX</v>
      </c>
      <c r="AD1431" s="74">
        <f t="shared" si="291"/>
        <v>73216</v>
      </c>
      <c r="AE1431" s="74">
        <f t="shared" si="296"/>
        <v>73216</v>
      </c>
      <c r="AF1431">
        <v>1.3809</v>
      </c>
      <c r="AG1431">
        <v>2022</v>
      </c>
      <c r="AH1431" s="74">
        <v>-1566.8224000000064</v>
      </c>
      <c r="AJ1431" s="74">
        <f t="shared" si="292"/>
        <v>455.17759999999362</v>
      </c>
      <c r="AK1431" s="74">
        <f t="shared" si="286"/>
        <v>73671.177599999995</v>
      </c>
      <c r="AL1431" t="str">
        <f t="shared" si="293"/>
        <v>Y</v>
      </c>
      <c r="AN1431" t="s">
        <v>86</v>
      </c>
      <c r="AO1431" t="s">
        <v>85</v>
      </c>
      <c r="AP1431" t="str">
        <f t="shared" si="294"/>
        <v>99</v>
      </c>
      <c r="AQ1431" s="145" t="s">
        <v>1826</v>
      </c>
      <c r="AR1431" t="str">
        <f t="shared" si="295"/>
        <v>2-Provision for Compensation Incr</v>
      </c>
      <c r="AS1431" s="145" t="s">
        <v>1827</v>
      </c>
      <c r="AT1431" t="s">
        <v>213</v>
      </c>
      <c r="AV1431" t="str">
        <f t="shared" si="289"/>
        <v>VPIT</v>
      </c>
      <c r="AW1431" t="str">
        <f t="shared" si="288"/>
        <v>VP FOR INFORMATION TECHNOLOGY</v>
      </c>
    </row>
    <row r="1432" spans="1:49">
      <c r="A1432" s="59">
        <v>2018</v>
      </c>
      <c r="B1432" t="s">
        <v>137</v>
      </c>
      <c r="C1432" t="s">
        <v>945</v>
      </c>
      <c r="D1432" t="s">
        <v>946</v>
      </c>
      <c r="E1432" t="s">
        <v>947</v>
      </c>
      <c r="F1432" t="s">
        <v>1041</v>
      </c>
      <c r="G1432" t="s">
        <v>1042</v>
      </c>
      <c r="H1432" t="s">
        <v>948</v>
      </c>
      <c r="I1432" s="170" t="s">
        <v>84</v>
      </c>
      <c r="J1432" t="s">
        <v>85</v>
      </c>
      <c r="K1432" t="s">
        <v>214</v>
      </c>
      <c r="L1432" t="s">
        <v>126</v>
      </c>
      <c r="M1432" t="s">
        <v>345</v>
      </c>
      <c r="N1432" t="s">
        <v>217</v>
      </c>
      <c r="O1432" t="s">
        <v>263</v>
      </c>
      <c r="P1432" t="s">
        <v>346</v>
      </c>
      <c r="Q1432" t="s">
        <v>345</v>
      </c>
      <c r="R1432" t="s">
        <v>347</v>
      </c>
      <c r="S1432" t="s">
        <v>338</v>
      </c>
      <c r="T1432" t="s">
        <v>339</v>
      </c>
      <c r="U1432" s="61" t="s">
        <v>340</v>
      </c>
      <c r="V1432" t="s">
        <v>249</v>
      </c>
      <c r="W1432" t="s">
        <v>263</v>
      </c>
      <c r="X1432" s="59">
        <v>434796</v>
      </c>
      <c r="Y1432" s="59">
        <v>434796</v>
      </c>
      <c r="AA1432" s="146" t="str">
        <f t="shared" si="285"/>
        <v>EX</v>
      </c>
      <c r="AB1432" s="146">
        <f t="shared" si="287"/>
        <v>0</v>
      </c>
      <c r="AC1432" t="str">
        <f t="shared" si="290"/>
        <v>EX</v>
      </c>
      <c r="AD1432" s="74">
        <f t="shared" si="291"/>
        <v>434796</v>
      </c>
      <c r="AE1432" s="74">
        <f t="shared" si="296"/>
        <v>434796</v>
      </c>
      <c r="AF1432">
        <v>1.3809</v>
      </c>
      <c r="AG1432">
        <v>12008</v>
      </c>
      <c r="AH1432" s="74">
        <v>-9304.6344000000372</v>
      </c>
      <c r="AJ1432" s="74">
        <f t="shared" si="292"/>
        <v>2703.3655999999628</v>
      </c>
      <c r="AK1432" s="74">
        <f t="shared" si="286"/>
        <v>437499.36559999996</v>
      </c>
      <c r="AL1432" t="str">
        <f t="shared" si="293"/>
        <v>Y</v>
      </c>
      <c r="AN1432" t="s">
        <v>86</v>
      </c>
      <c r="AO1432" t="s">
        <v>85</v>
      </c>
      <c r="AP1432" t="str">
        <f t="shared" si="294"/>
        <v>99</v>
      </c>
      <c r="AQ1432" s="145" t="s">
        <v>1826</v>
      </c>
      <c r="AR1432" t="str">
        <f t="shared" si="295"/>
        <v>2-Provision for Compensation Incr</v>
      </c>
      <c r="AS1432" s="145" t="s">
        <v>1827</v>
      </c>
      <c r="AT1432" t="s">
        <v>213</v>
      </c>
      <c r="AV1432" t="str">
        <f t="shared" si="289"/>
        <v>VPIT</v>
      </c>
      <c r="AW1432" t="str">
        <f t="shared" si="288"/>
        <v>VP FOR INFORMATION TECHNOLOGY</v>
      </c>
    </row>
    <row r="1433" spans="1:49">
      <c r="A1433" s="59">
        <v>2018</v>
      </c>
      <c r="B1433" t="s">
        <v>137</v>
      </c>
      <c r="C1433" t="s">
        <v>945</v>
      </c>
      <c r="D1433" t="s">
        <v>946</v>
      </c>
      <c r="E1433" t="s">
        <v>947</v>
      </c>
      <c r="F1433" t="s">
        <v>1043</v>
      </c>
      <c r="G1433" t="s">
        <v>1044</v>
      </c>
      <c r="H1433" t="s">
        <v>948</v>
      </c>
      <c r="I1433" s="170" t="s">
        <v>84</v>
      </c>
      <c r="J1433" t="s">
        <v>85</v>
      </c>
      <c r="K1433" t="s">
        <v>214</v>
      </c>
      <c r="L1433" t="s">
        <v>126</v>
      </c>
      <c r="M1433" t="s">
        <v>345</v>
      </c>
      <c r="N1433" t="s">
        <v>217</v>
      </c>
      <c r="O1433" t="s">
        <v>263</v>
      </c>
      <c r="P1433" t="s">
        <v>346</v>
      </c>
      <c r="Q1433" t="s">
        <v>345</v>
      </c>
      <c r="R1433" t="s">
        <v>347</v>
      </c>
      <c r="S1433" t="s">
        <v>338</v>
      </c>
      <c r="T1433" t="s">
        <v>339</v>
      </c>
      <c r="U1433" s="61" t="s">
        <v>340</v>
      </c>
      <c r="V1433" t="s">
        <v>249</v>
      </c>
      <c r="W1433" t="s">
        <v>263</v>
      </c>
      <c r="X1433" s="59">
        <v>1185444</v>
      </c>
      <c r="Y1433" s="59">
        <v>1129949</v>
      </c>
      <c r="AA1433" s="146" t="str">
        <f t="shared" si="285"/>
        <v>EX</v>
      </c>
      <c r="AB1433" s="146">
        <f t="shared" si="287"/>
        <v>0</v>
      </c>
      <c r="AC1433" t="str">
        <f t="shared" si="290"/>
        <v>EX</v>
      </c>
      <c r="AD1433" s="74">
        <f t="shared" si="291"/>
        <v>1129949</v>
      </c>
      <c r="AE1433" s="74">
        <f t="shared" si="296"/>
        <v>1129949</v>
      </c>
      <c r="AF1433">
        <v>1.3809</v>
      </c>
      <c r="AG1433">
        <v>31207</v>
      </c>
      <c r="AH1433" s="74">
        <v>-24180.908600000097</v>
      </c>
      <c r="AJ1433" s="74">
        <f t="shared" si="292"/>
        <v>7026.0913999999029</v>
      </c>
      <c r="AK1433" s="74">
        <f t="shared" si="286"/>
        <v>1136975.0913999998</v>
      </c>
      <c r="AL1433" t="str">
        <f t="shared" si="293"/>
        <v>Y</v>
      </c>
      <c r="AN1433" t="s">
        <v>86</v>
      </c>
      <c r="AO1433" t="s">
        <v>85</v>
      </c>
      <c r="AP1433" t="str">
        <f t="shared" si="294"/>
        <v>99</v>
      </c>
      <c r="AQ1433" s="145" t="s">
        <v>1826</v>
      </c>
      <c r="AR1433" t="str">
        <f t="shared" si="295"/>
        <v>2-Provision for Compensation Incr</v>
      </c>
      <c r="AS1433" s="145" t="s">
        <v>1827</v>
      </c>
      <c r="AT1433" t="s">
        <v>213</v>
      </c>
      <c r="AV1433" t="str">
        <f t="shared" si="289"/>
        <v>VPIT</v>
      </c>
      <c r="AW1433" t="str">
        <f t="shared" si="288"/>
        <v>VP FOR INFORMATION TECHNOLOGY</v>
      </c>
    </row>
    <row r="1434" spans="1:49">
      <c r="A1434" s="59">
        <v>2018</v>
      </c>
      <c r="B1434" t="s">
        <v>137</v>
      </c>
      <c r="C1434" t="s">
        <v>945</v>
      </c>
      <c r="D1434" t="s">
        <v>946</v>
      </c>
      <c r="E1434" t="s">
        <v>947</v>
      </c>
      <c r="F1434" t="s">
        <v>994</v>
      </c>
      <c r="G1434" t="s">
        <v>995</v>
      </c>
      <c r="H1434" t="s">
        <v>948</v>
      </c>
      <c r="I1434" s="170" t="s">
        <v>84</v>
      </c>
      <c r="J1434" t="s">
        <v>85</v>
      </c>
      <c r="K1434" t="s">
        <v>214</v>
      </c>
      <c r="L1434" t="s">
        <v>126</v>
      </c>
      <c r="M1434" t="s">
        <v>345</v>
      </c>
      <c r="N1434" t="s">
        <v>217</v>
      </c>
      <c r="O1434" t="s">
        <v>263</v>
      </c>
      <c r="P1434" t="s">
        <v>346</v>
      </c>
      <c r="Q1434" t="s">
        <v>345</v>
      </c>
      <c r="R1434" t="s">
        <v>347</v>
      </c>
      <c r="S1434" t="s">
        <v>338</v>
      </c>
      <c r="T1434" t="s">
        <v>339</v>
      </c>
      <c r="U1434" s="61" t="s">
        <v>340</v>
      </c>
      <c r="V1434" t="s">
        <v>249</v>
      </c>
      <c r="W1434" t="s">
        <v>263</v>
      </c>
      <c r="X1434" s="59">
        <v>551386</v>
      </c>
      <c r="Y1434" s="59">
        <v>551386</v>
      </c>
      <c r="AA1434" s="146" t="str">
        <f t="shared" si="285"/>
        <v>EX</v>
      </c>
      <c r="AB1434" s="146">
        <f t="shared" si="287"/>
        <v>0</v>
      </c>
      <c r="AC1434" t="str">
        <f t="shared" si="290"/>
        <v>EX</v>
      </c>
      <c r="AD1434" s="74">
        <f t="shared" si="291"/>
        <v>551386</v>
      </c>
      <c r="AE1434" s="74">
        <f t="shared" si="296"/>
        <v>551386</v>
      </c>
      <c r="AF1434">
        <v>1.3809</v>
      </c>
      <c r="AG1434">
        <v>15228</v>
      </c>
      <c r="AH1434" s="74">
        <v>-11799.660400000048</v>
      </c>
      <c r="AJ1434" s="74">
        <f t="shared" si="292"/>
        <v>3428.339599999952</v>
      </c>
      <c r="AK1434" s="74">
        <f t="shared" si="286"/>
        <v>554814.33959999995</v>
      </c>
      <c r="AL1434" t="str">
        <f t="shared" si="293"/>
        <v>Y</v>
      </c>
      <c r="AN1434" t="s">
        <v>86</v>
      </c>
      <c r="AO1434" t="s">
        <v>85</v>
      </c>
      <c r="AP1434" t="str">
        <f t="shared" si="294"/>
        <v>99</v>
      </c>
      <c r="AQ1434" s="145" t="s">
        <v>1826</v>
      </c>
      <c r="AR1434" t="str">
        <f t="shared" si="295"/>
        <v>2-Provision for Compensation Incr</v>
      </c>
      <c r="AS1434" s="145" t="s">
        <v>1827</v>
      </c>
      <c r="AT1434" t="s">
        <v>213</v>
      </c>
      <c r="AV1434" t="str">
        <f t="shared" si="289"/>
        <v>VPIT</v>
      </c>
      <c r="AW1434" t="str">
        <f t="shared" si="288"/>
        <v>VP FOR INFORMATION TECHNOLOGY</v>
      </c>
    </row>
    <row r="1435" spans="1:49">
      <c r="A1435" s="59">
        <v>2018</v>
      </c>
      <c r="B1435" t="s">
        <v>137</v>
      </c>
      <c r="C1435" t="s">
        <v>945</v>
      </c>
      <c r="D1435" t="s">
        <v>946</v>
      </c>
      <c r="E1435" t="s">
        <v>947</v>
      </c>
      <c r="F1435" t="s">
        <v>1045</v>
      </c>
      <c r="G1435" t="s">
        <v>1046</v>
      </c>
      <c r="H1435" t="s">
        <v>948</v>
      </c>
      <c r="I1435" s="170" t="s">
        <v>84</v>
      </c>
      <c r="J1435" t="s">
        <v>85</v>
      </c>
      <c r="K1435" t="s">
        <v>214</v>
      </c>
      <c r="L1435" t="s">
        <v>126</v>
      </c>
      <c r="M1435" t="s">
        <v>345</v>
      </c>
      <c r="N1435" t="s">
        <v>217</v>
      </c>
      <c r="O1435" t="s">
        <v>263</v>
      </c>
      <c r="P1435" t="s">
        <v>346</v>
      </c>
      <c r="Q1435" t="s">
        <v>345</v>
      </c>
      <c r="R1435" t="s">
        <v>347</v>
      </c>
      <c r="S1435" t="s">
        <v>338</v>
      </c>
      <c r="T1435" t="s">
        <v>339</v>
      </c>
      <c r="U1435" s="61" t="s">
        <v>340</v>
      </c>
      <c r="V1435" t="s">
        <v>249</v>
      </c>
      <c r="W1435" t="s">
        <v>263</v>
      </c>
      <c r="X1435" s="59">
        <v>558824</v>
      </c>
      <c r="Y1435" s="59">
        <v>415745</v>
      </c>
      <c r="AA1435" s="146" t="str">
        <f t="shared" si="285"/>
        <v>EX</v>
      </c>
      <c r="AB1435" s="146">
        <f t="shared" si="287"/>
        <v>0</v>
      </c>
      <c r="AC1435" t="str">
        <f t="shared" si="290"/>
        <v>EX</v>
      </c>
      <c r="AD1435" s="74">
        <f t="shared" si="291"/>
        <v>415745</v>
      </c>
      <c r="AE1435" s="74">
        <f t="shared" si="296"/>
        <v>415745</v>
      </c>
      <c r="AF1435">
        <v>1.3809</v>
      </c>
      <c r="AG1435">
        <v>11482</v>
      </c>
      <c r="AH1435" s="74">
        <v>-8896.9430000000357</v>
      </c>
      <c r="AJ1435" s="74">
        <f t="shared" si="292"/>
        <v>2585.0569999999643</v>
      </c>
      <c r="AK1435" s="74">
        <f t="shared" si="286"/>
        <v>418330.05699999997</v>
      </c>
      <c r="AL1435" t="str">
        <f t="shared" si="293"/>
        <v>Y</v>
      </c>
      <c r="AN1435" t="s">
        <v>86</v>
      </c>
      <c r="AO1435" t="s">
        <v>85</v>
      </c>
      <c r="AP1435" t="str">
        <f t="shared" si="294"/>
        <v>99</v>
      </c>
      <c r="AQ1435" s="145" t="s">
        <v>1826</v>
      </c>
      <c r="AR1435" t="str">
        <f t="shared" si="295"/>
        <v>2-Provision for Compensation Incr</v>
      </c>
      <c r="AS1435" s="145" t="s">
        <v>1827</v>
      </c>
      <c r="AT1435" t="s">
        <v>213</v>
      </c>
      <c r="AV1435" t="str">
        <f t="shared" si="289"/>
        <v>VPIT</v>
      </c>
      <c r="AW1435" t="str">
        <f t="shared" si="288"/>
        <v>VP FOR INFORMATION TECHNOLOGY</v>
      </c>
    </row>
    <row r="1436" spans="1:49">
      <c r="A1436" s="59">
        <v>2018</v>
      </c>
      <c r="B1436" t="s">
        <v>137</v>
      </c>
      <c r="C1436" t="s">
        <v>945</v>
      </c>
      <c r="D1436" t="s">
        <v>946</v>
      </c>
      <c r="E1436" t="s">
        <v>947</v>
      </c>
      <c r="F1436" t="s">
        <v>1133</v>
      </c>
      <c r="G1436" t="s">
        <v>1134</v>
      </c>
      <c r="H1436" t="s">
        <v>948</v>
      </c>
      <c r="I1436" s="170" t="s">
        <v>84</v>
      </c>
      <c r="J1436" t="s">
        <v>85</v>
      </c>
      <c r="K1436" t="s">
        <v>214</v>
      </c>
      <c r="L1436" t="s">
        <v>126</v>
      </c>
      <c r="M1436" t="s">
        <v>345</v>
      </c>
      <c r="N1436" t="s">
        <v>217</v>
      </c>
      <c r="O1436" t="s">
        <v>263</v>
      </c>
      <c r="P1436" t="s">
        <v>346</v>
      </c>
      <c r="Q1436" t="s">
        <v>345</v>
      </c>
      <c r="R1436" t="s">
        <v>347</v>
      </c>
      <c r="S1436" t="s">
        <v>338</v>
      </c>
      <c r="T1436" t="s">
        <v>339</v>
      </c>
      <c r="U1436" s="61" t="s">
        <v>340</v>
      </c>
      <c r="V1436" t="s">
        <v>249</v>
      </c>
      <c r="W1436" t="s">
        <v>263</v>
      </c>
      <c r="X1436" s="59">
        <v>400690</v>
      </c>
      <c r="Y1436" s="59">
        <v>479328</v>
      </c>
      <c r="AA1436" s="146" t="str">
        <f t="shared" si="285"/>
        <v>EX</v>
      </c>
      <c r="AB1436" s="146">
        <f t="shared" si="287"/>
        <v>0</v>
      </c>
      <c r="AC1436" t="str">
        <f t="shared" si="290"/>
        <v>EX</v>
      </c>
      <c r="AD1436" s="74">
        <f t="shared" si="291"/>
        <v>479328</v>
      </c>
      <c r="AE1436" s="74">
        <f t="shared" si="296"/>
        <v>479328</v>
      </c>
      <c r="AF1436">
        <v>1.3809</v>
      </c>
      <c r="AG1436">
        <v>13238</v>
      </c>
      <c r="AH1436" s="74">
        <v>-10257.619200000041</v>
      </c>
      <c r="AJ1436" s="74">
        <f t="shared" si="292"/>
        <v>2980.380799999959</v>
      </c>
      <c r="AK1436" s="74">
        <f t="shared" si="286"/>
        <v>482308.38079999998</v>
      </c>
      <c r="AL1436" t="str">
        <f t="shared" si="293"/>
        <v>Y</v>
      </c>
      <c r="AN1436" t="s">
        <v>86</v>
      </c>
      <c r="AO1436" t="s">
        <v>85</v>
      </c>
      <c r="AP1436" t="str">
        <f t="shared" si="294"/>
        <v>99</v>
      </c>
      <c r="AQ1436" s="145" t="s">
        <v>1826</v>
      </c>
      <c r="AR1436" t="str">
        <f t="shared" si="295"/>
        <v>2-Provision for Compensation Incr</v>
      </c>
      <c r="AS1436" s="145" t="s">
        <v>1827</v>
      </c>
      <c r="AT1436" t="s">
        <v>213</v>
      </c>
      <c r="AV1436" t="str">
        <f t="shared" si="289"/>
        <v>VPIT</v>
      </c>
      <c r="AW1436" t="str">
        <f t="shared" si="288"/>
        <v>VP FOR INFORMATION TECHNOLOGY</v>
      </c>
    </row>
    <row r="1437" spans="1:49">
      <c r="A1437" s="59">
        <v>2018</v>
      </c>
      <c r="B1437" t="s">
        <v>137</v>
      </c>
      <c r="C1437" t="s">
        <v>945</v>
      </c>
      <c r="D1437" t="s">
        <v>946</v>
      </c>
      <c r="E1437" t="s">
        <v>947</v>
      </c>
      <c r="F1437" t="s">
        <v>949</v>
      </c>
      <c r="G1437" t="s">
        <v>950</v>
      </c>
      <c r="H1437" t="s">
        <v>948</v>
      </c>
      <c r="I1437" s="170" t="s">
        <v>84</v>
      </c>
      <c r="J1437" t="s">
        <v>85</v>
      </c>
      <c r="K1437" t="s">
        <v>214</v>
      </c>
      <c r="L1437" t="s">
        <v>126</v>
      </c>
      <c r="M1437" t="s">
        <v>345</v>
      </c>
      <c r="N1437" t="s">
        <v>217</v>
      </c>
      <c r="O1437" t="s">
        <v>263</v>
      </c>
      <c r="P1437" t="s">
        <v>346</v>
      </c>
      <c r="Q1437" t="s">
        <v>345</v>
      </c>
      <c r="R1437" t="s">
        <v>347</v>
      </c>
      <c r="S1437" t="s">
        <v>338</v>
      </c>
      <c r="T1437" t="s">
        <v>339</v>
      </c>
      <c r="U1437" s="61" t="s">
        <v>340</v>
      </c>
      <c r="V1437" t="s">
        <v>249</v>
      </c>
      <c r="W1437" t="s">
        <v>263</v>
      </c>
      <c r="X1437" s="59">
        <v>473955</v>
      </c>
      <c r="Y1437" s="59">
        <v>473955</v>
      </c>
      <c r="AA1437" s="146" t="str">
        <f t="shared" si="285"/>
        <v>EX</v>
      </c>
      <c r="AB1437" s="146">
        <f t="shared" si="287"/>
        <v>0</v>
      </c>
      <c r="AC1437" t="str">
        <f t="shared" si="290"/>
        <v>EX</v>
      </c>
      <c r="AD1437" s="74">
        <f t="shared" si="291"/>
        <v>473955</v>
      </c>
      <c r="AE1437" s="74">
        <f t="shared" si="296"/>
        <v>473955</v>
      </c>
      <c r="AF1437">
        <v>1.3809</v>
      </c>
      <c r="AG1437">
        <v>13090</v>
      </c>
      <c r="AH1437" s="74">
        <v>-10142.637000000041</v>
      </c>
      <c r="AJ1437" s="74">
        <f t="shared" si="292"/>
        <v>2947.3629999999594</v>
      </c>
      <c r="AK1437" s="74">
        <f t="shared" si="286"/>
        <v>476902.36299999995</v>
      </c>
      <c r="AL1437" t="str">
        <f t="shared" si="293"/>
        <v>Y</v>
      </c>
      <c r="AN1437" t="s">
        <v>86</v>
      </c>
      <c r="AO1437" t="s">
        <v>85</v>
      </c>
      <c r="AP1437" t="str">
        <f t="shared" si="294"/>
        <v>99</v>
      </c>
      <c r="AQ1437" s="145" t="s">
        <v>1826</v>
      </c>
      <c r="AR1437" t="str">
        <f t="shared" si="295"/>
        <v>2-Provision for Compensation Incr</v>
      </c>
      <c r="AS1437" s="145" t="s">
        <v>1827</v>
      </c>
      <c r="AT1437" t="s">
        <v>213</v>
      </c>
      <c r="AV1437" t="str">
        <f t="shared" si="289"/>
        <v>VPIT</v>
      </c>
      <c r="AW1437" t="str">
        <f t="shared" si="288"/>
        <v>VP FOR INFORMATION TECHNOLOGY</v>
      </c>
    </row>
    <row r="1438" spans="1:49">
      <c r="A1438" s="59">
        <v>2018</v>
      </c>
      <c r="B1438" t="s">
        <v>137</v>
      </c>
      <c r="C1438" t="s">
        <v>945</v>
      </c>
      <c r="D1438" t="s">
        <v>946</v>
      </c>
      <c r="E1438" t="s">
        <v>947</v>
      </c>
      <c r="F1438" t="s">
        <v>1047</v>
      </c>
      <c r="G1438" t="s">
        <v>1048</v>
      </c>
      <c r="H1438" t="s">
        <v>948</v>
      </c>
      <c r="I1438" s="170" t="s">
        <v>84</v>
      </c>
      <c r="J1438" t="s">
        <v>85</v>
      </c>
      <c r="K1438" t="s">
        <v>214</v>
      </c>
      <c r="L1438" t="s">
        <v>126</v>
      </c>
      <c r="M1438" t="s">
        <v>345</v>
      </c>
      <c r="N1438" t="s">
        <v>217</v>
      </c>
      <c r="O1438" t="s">
        <v>263</v>
      </c>
      <c r="P1438" t="s">
        <v>346</v>
      </c>
      <c r="Q1438" t="s">
        <v>345</v>
      </c>
      <c r="R1438" t="s">
        <v>347</v>
      </c>
      <c r="S1438" t="s">
        <v>338</v>
      </c>
      <c r="T1438" t="s">
        <v>339</v>
      </c>
      <c r="U1438" s="61" t="s">
        <v>340</v>
      </c>
      <c r="V1438" t="s">
        <v>249</v>
      </c>
      <c r="W1438" t="s">
        <v>263</v>
      </c>
      <c r="X1438" s="59">
        <v>20191</v>
      </c>
      <c r="Y1438" s="59">
        <v>20191</v>
      </c>
      <c r="AA1438" s="146" t="str">
        <f t="shared" si="285"/>
        <v>EX</v>
      </c>
      <c r="AB1438" s="146">
        <f t="shared" si="287"/>
        <v>0</v>
      </c>
      <c r="AC1438" t="str">
        <f t="shared" si="290"/>
        <v>EX</v>
      </c>
      <c r="AD1438" s="74">
        <f t="shared" si="291"/>
        <v>20191</v>
      </c>
      <c r="AE1438" s="74">
        <f t="shared" si="296"/>
        <v>20191</v>
      </c>
      <c r="AF1438">
        <v>1.3809</v>
      </c>
      <c r="AG1438">
        <v>558</v>
      </c>
      <c r="AH1438" s="74">
        <v>-432.08740000000171</v>
      </c>
      <c r="AJ1438" s="74">
        <f t="shared" si="292"/>
        <v>125.91259999999829</v>
      </c>
      <c r="AK1438" s="74">
        <f t="shared" si="286"/>
        <v>20316.9126</v>
      </c>
      <c r="AL1438" t="str">
        <f t="shared" si="293"/>
        <v>Y</v>
      </c>
      <c r="AN1438" t="s">
        <v>86</v>
      </c>
      <c r="AO1438" t="s">
        <v>85</v>
      </c>
      <c r="AP1438" t="str">
        <f t="shared" si="294"/>
        <v>99</v>
      </c>
      <c r="AQ1438" s="145" t="s">
        <v>1826</v>
      </c>
      <c r="AR1438" t="str">
        <f t="shared" si="295"/>
        <v>2-Provision for Compensation Incr</v>
      </c>
      <c r="AS1438" s="145" t="s">
        <v>1827</v>
      </c>
      <c r="AT1438" t="s">
        <v>213</v>
      </c>
      <c r="AV1438" t="str">
        <f t="shared" si="289"/>
        <v>VPIT</v>
      </c>
      <c r="AW1438" t="str">
        <f t="shared" si="288"/>
        <v>VP FOR INFORMATION TECHNOLOGY</v>
      </c>
    </row>
    <row r="1439" spans="1:49">
      <c r="A1439" s="59">
        <v>2018</v>
      </c>
      <c r="B1439" t="s">
        <v>137</v>
      </c>
      <c r="C1439" t="s">
        <v>945</v>
      </c>
      <c r="D1439" t="s">
        <v>946</v>
      </c>
      <c r="E1439" t="s">
        <v>956</v>
      </c>
      <c r="F1439" t="s">
        <v>957</v>
      </c>
      <c r="G1439" t="s">
        <v>958</v>
      </c>
      <c r="H1439" t="s">
        <v>140</v>
      </c>
      <c r="I1439" s="170" t="s">
        <v>84</v>
      </c>
      <c r="J1439" t="s">
        <v>85</v>
      </c>
      <c r="K1439" t="s">
        <v>214</v>
      </c>
      <c r="L1439" t="s">
        <v>126</v>
      </c>
      <c r="M1439" t="s">
        <v>345</v>
      </c>
      <c r="N1439" t="s">
        <v>217</v>
      </c>
      <c r="O1439" t="s">
        <v>263</v>
      </c>
      <c r="P1439" t="s">
        <v>346</v>
      </c>
      <c r="Q1439" t="s">
        <v>345</v>
      </c>
      <c r="R1439" t="s">
        <v>347</v>
      </c>
      <c r="S1439" t="s">
        <v>338</v>
      </c>
      <c r="T1439" t="s">
        <v>339</v>
      </c>
      <c r="U1439" s="61" t="s">
        <v>340</v>
      </c>
      <c r="V1439" t="s">
        <v>24</v>
      </c>
      <c r="W1439" t="s">
        <v>263</v>
      </c>
      <c r="X1439" s="59">
        <v>440113</v>
      </c>
      <c r="Y1439" s="59">
        <v>440113</v>
      </c>
      <c r="Z1439" t="s">
        <v>141</v>
      </c>
      <c r="AA1439" s="146" t="str">
        <f t="shared" si="285"/>
        <v>EX</v>
      </c>
      <c r="AB1439" s="146" t="str">
        <f t="shared" si="287"/>
        <v>IT</v>
      </c>
      <c r="AC1439" t="str">
        <f t="shared" si="290"/>
        <v>EX</v>
      </c>
      <c r="AD1439" s="74">
        <f t="shared" si="291"/>
        <v>440113</v>
      </c>
      <c r="AE1439" s="74">
        <f t="shared" si="296"/>
        <v>440113</v>
      </c>
      <c r="AF1439">
        <v>1.3809</v>
      </c>
      <c r="AG1439">
        <v>12155</v>
      </c>
      <c r="AH1439" s="74">
        <v>-9418.4182000000383</v>
      </c>
      <c r="AJ1439" s="74">
        <f t="shared" si="292"/>
        <v>2736.5817999999617</v>
      </c>
      <c r="AK1439" s="74">
        <f t="shared" si="286"/>
        <v>442849.58179999999</v>
      </c>
      <c r="AL1439" t="str">
        <f t="shared" si="293"/>
        <v>Y</v>
      </c>
      <c r="AN1439" t="s">
        <v>86</v>
      </c>
      <c r="AO1439" t="s">
        <v>85</v>
      </c>
      <c r="AP1439" t="str">
        <f t="shared" si="294"/>
        <v>99</v>
      </c>
      <c r="AQ1439" s="145" t="s">
        <v>1826</v>
      </c>
      <c r="AR1439" t="str">
        <f t="shared" si="295"/>
        <v>2-Provision for Compensation Incr</v>
      </c>
      <c r="AS1439" s="145" t="s">
        <v>1827</v>
      </c>
      <c r="AT1439" t="s">
        <v>213</v>
      </c>
      <c r="AV1439" t="str">
        <f t="shared" si="289"/>
        <v>VPIT-SS</v>
      </c>
      <c r="AW1439" t="str">
        <f t="shared" si="288"/>
        <v>VP FOR INFORMATION TECHNOLOGY-SHARED SERVICES</v>
      </c>
    </row>
    <row r="1440" spans="1:49">
      <c r="A1440" s="59">
        <v>2018</v>
      </c>
      <c r="B1440" t="s">
        <v>137</v>
      </c>
      <c r="C1440" t="s">
        <v>945</v>
      </c>
      <c r="D1440" t="s">
        <v>946</v>
      </c>
      <c r="E1440" t="s">
        <v>978</v>
      </c>
      <c r="F1440" t="s">
        <v>957</v>
      </c>
      <c r="G1440" t="s">
        <v>958</v>
      </c>
      <c r="H1440" t="s">
        <v>143</v>
      </c>
      <c r="I1440" s="170" t="s">
        <v>84</v>
      </c>
      <c r="J1440" t="s">
        <v>85</v>
      </c>
      <c r="K1440" t="s">
        <v>214</v>
      </c>
      <c r="L1440" t="s">
        <v>126</v>
      </c>
      <c r="M1440" t="s">
        <v>345</v>
      </c>
      <c r="N1440" t="s">
        <v>217</v>
      </c>
      <c r="O1440" t="s">
        <v>263</v>
      </c>
      <c r="P1440" t="s">
        <v>346</v>
      </c>
      <c r="Q1440" t="s">
        <v>345</v>
      </c>
      <c r="R1440" t="s">
        <v>347</v>
      </c>
      <c r="S1440" t="s">
        <v>338</v>
      </c>
      <c r="T1440" t="s">
        <v>339</v>
      </c>
      <c r="U1440" s="61" t="s">
        <v>340</v>
      </c>
      <c r="V1440" t="s">
        <v>24</v>
      </c>
      <c r="W1440" t="s">
        <v>263</v>
      </c>
      <c r="X1440" s="59">
        <v>109516</v>
      </c>
      <c r="Y1440" s="59">
        <v>109516</v>
      </c>
      <c r="Z1440" t="s">
        <v>141</v>
      </c>
      <c r="AA1440" s="146" t="str">
        <f t="shared" si="285"/>
        <v>EX</v>
      </c>
      <c r="AB1440" s="146" t="str">
        <f t="shared" si="287"/>
        <v>IT</v>
      </c>
      <c r="AC1440" t="str">
        <f t="shared" si="290"/>
        <v>EX</v>
      </c>
      <c r="AD1440" s="74">
        <f t="shared" si="291"/>
        <v>109516</v>
      </c>
      <c r="AE1440" s="74">
        <f t="shared" si="296"/>
        <v>109516</v>
      </c>
      <c r="AF1440">
        <v>1.3809</v>
      </c>
      <c r="AG1440">
        <v>3025</v>
      </c>
      <c r="AH1440" s="74">
        <v>-2343.6424000000093</v>
      </c>
      <c r="AJ1440" s="74">
        <f t="shared" si="292"/>
        <v>681.35759999999073</v>
      </c>
      <c r="AK1440" s="74">
        <f t="shared" si="286"/>
        <v>110197.35759999999</v>
      </c>
      <c r="AL1440" t="str">
        <f t="shared" si="293"/>
        <v>Y</v>
      </c>
      <c r="AN1440" t="s">
        <v>86</v>
      </c>
      <c r="AO1440" t="s">
        <v>85</v>
      </c>
      <c r="AP1440" t="str">
        <f t="shared" si="294"/>
        <v>99</v>
      </c>
      <c r="AQ1440" s="145" t="s">
        <v>1826</v>
      </c>
      <c r="AR1440" t="str">
        <f t="shared" si="295"/>
        <v>2-Provision for Compensation Incr</v>
      </c>
      <c r="AS1440" s="145" t="s">
        <v>1827</v>
      </c>
      <c r="AT1440" t="s">
        <v>213</v>
      </c>
      <c r="AV1440" t="str">
        <f t="shared" si="289"/>
        <v>VPIT-SS</v>
      </c>
      <c r="AW1440" t="str">
        <f t="shared" si="288"/>
        <v>VP FOR INFORMATION TECHNOLOGY-SHARED SERVICES</v>
      </c>
    </row>
    <row r="1441" spans="1:49">
      <c r="A1441" s="59">
        <v>2018</v>
      </c>
      <c r="B1441" t="s">
        <v>137</v>
      </c>
      <c r="C1441" t="s">
        <v>945</v>
      </c>
      <c r="D1441" t="s">
        <v>946</v>
      </c>
      <c r="E1441" t="s">
        <v>967</v>
      </c>
      <c r="F1441" t="s">
        <v>1049</v>
      </c>
      <c r="G1441" t="s">
        <v>1050</v>
      </c>
      <c r="H1441" t="s">
        <v>146</v>
      </c>
      <c r="I1441" s="170" t="s">
        <v>84</v>
      </c>
      <c r="J1441" t="s">
        <v>85</v>
      </c>
      <c r="K1441" t="s">
        <v>214</v>
      </c>
      <c r="L1441" t="s">
        <v>126</v>
      </c>
      <c r="M1441" t="s">
        <v>345</v>
      </c>
      <c r="N1441" t="s">
        <v>217</v>
      </c>
      <c r="O1441" t="s">
        <v>263</v>
      </c>
      <c r="P1441" t="s">
        <v>346</v>
      </c>
      <c r="Q1441" t="s">
        <v>345</v>
      </c>
      <c r="R1441" t="s">
        <v>347</v>
      </c>
      <c r="S1441" t="s">
        <v>338</v>
      </c>
      <c r="T1441" t="s">
        <v>339</v>
      </c>
      <c r="U1441" s="61" t="s">
        <v>340</v>
      </c>
      <c r="V1441" t="s">
        <v>24</v>
      </c>
      <c r="W1441" t="s">
        <v>263</v>
      </c>
      <c r="X1441" s="59">
        <v>164581</v>
      </c>
      <c r="Y1441" s="59">
        <v>106857</v>
      </c>
      <c r="Z1441" t="s">
        <v>141</v>
      </c>
      <c r="AA1441" s="146" t="str">
        <f t="shared" si="285"/>
        <v>EX</v>
      </c>
      <c r="AB1441" s="146" t="str">
        <f t="shared" si="287"/>
        <v>IT</v>
      </c>
      <c r="AC1441" t="str">
        <f t="shared" si="290"/>
        <v>EX</v>
      </c>
      <c r="AD1441" s="74">
        <f t="shared" si="291"/>
        <v>106857</v>
      </c>
      <c r="AE1441" s="74">
        <f t="shared" si="296"/>
        <v>106857</v>
      </c>
      <c r="AF1441">
        <v>1.3809</v>
      </c>
      <c r="AG1441">
        <v>2951</v>
      </c>
      <c r="AH1441" s="74">
        <v>-2286.7398000000089</v>
      </c>
      <c r="AJ1441" s="74">
        <f t="shared" si="292"/>
        <v>664.26019999999107</v>
      </c>
      <c r="AK1441" s="74">
        <f t="shared" si="286"/>
        <v>107521.26019999999</v>
      </c>
      <c r="AL1441" t="str">
        <f t="shared" si="293"/>
        <v>Y</v>
      </c>
      <c r="AN1441" t="s">
        <v>86</v>
      </c>
      <c r="AO1441" t="s">
        <v>85</v>
      </c>
      <c r="AP1441" t="str">
        <f t="shared" si="294"/>
        <v>99</v>
      </c>
      <c r="AQ1441" s="145" t="s">
        <v>1826</v>
      </c>
      <c r="AR1441" t="str">
        <f t="shared" si="295"/>
        <v>2-Provision for Compensation Incr</v>
      </c>
      <c r="AS1441" s="145" t="s">
        <v>1827</v>
      </c>
      <c r="AT1441" t="s">
        <v>213</v>
      </c>
      <c r="AV1441" t="str">
        <f t="shared" si="289"/>
        <v>VPIT-SS</v>
      </c>
      <c r="AW1441" t="str">
        <f t="shared" si="288"/>
        <v>VP FOR INFORMATION TECHNOLOGY-SHARED SERVICES</v>
      </c>
    </row>
    <row r="1442" spans="1:49">
      <c r="A1442" s="59">
        <v>2018</v>
      </c>
      <c r="B1442" t="s">
        <v>137</v>
      </c>
      <c r="C1442" t="s">
        <v>945</v>
      </c>
      <c r="D1442" t="s">
        <v>946</v>
      </c>
      <c r="E1442" t="s">
        <v>967</v>
      </c>
      <c r="F1442" t="s">
        <v>1051</v>
      </c>
      <c r="G1442" t="s">
        <v>1052</v>
      </c>
      <c r="H1442" t="s">
        <v>146</v>
      </c>
      <c r="I1442" s="170" t="s">
        <v>84</v>
      </c>
      <c r="J1442" t="s">
        <v>85</v>
      </c>
      <c r="K1442" t="s">
        <v>214</v>
      </c>
      <c r="L1442" t="s">
        <v>126</v>
      </c>
      <c r="M1442" t="s">
        <v>345</v>
      </c>
      <c r="N1442" t="s">
        <v>217</v>
      </c>
      <c r="O1442" t="s">
        <v>263</v>
      </c>
      <c r="P1442" t="s">
        <v>346</v>
      </c>
      <c r="Q1442" t="s">
        <v>345</v>
      </c>
      <c r="R1442" t="s">
        <v>347</v>
      </c>
      <c r="S1442" t="s">
        <v>338</v>
      </c>
      <c r="T1442" t="s">
        <v>339</v>
      </c>
      <c r="U1442" s="61" t="s">
        <v>340</v>
      </c>
      <c r="V1442" t="s">
        <v>24</v>
      </c>
      <c r="W1442" t="s">
        <v>263</v>
      </c>
      <c r="X1442" s="59">
        <v>102495</v>
      </c>
      <c r="Y1442" s="59">
        <v>102495</v>
      </c>
      <c r="Z1442" t="s">
        <v>141</v>
      </c>
      <c r="AA1442" s="146" t="str">
        <f t="shared" si="285"/>
        <v>EX</v>
      </c>
      <c r="AB1442" s="146" t="str">
        <f t="shared" si="287"/>
        <v>IT</v>
      </c>
      <c r="AC1442" t="str">
        <f t="shared" si="290"/>
        <v>EX</v>
      </c>
      <c r="AD1442" s="74">
        <f t="shared" si="291"/>
        <v>102495</v>
      </c>
      <c r="AE1442" s="74">
        <f t="shared" si="296"/>
        <v>102495</v>
      </c>
      <c r="AF1442">
        <v>1.3809</v>
      </c>
      <c r="AG1442">
        <v>2831</v>
      </c>
      <c r="AH1442" s="74">
        <v>-2193.3930000000087</v>
      </c>
      <c r="AJ1442" s="74">
        <f t="shared" si="292"/>
        <v>637.60699999999133</v>
      </c>
      <c r="AK1442" s="74">
        <f t="shared" si="286"/>
        <v>103132.60699999999</v>
      </c>
      <c r="AL1442" t="str">
        <f t="shared" si="293"/>
        <v>Y</v>
      </c>
      <c r="AN1442" t="s">
        <v>86</v>
      </c>
      <c r="AO1442" t="s">
        <v>85</v>
      </c>
      <c r="AP1442" t="str">
        <f t="shared" si="294"/>
        <v>99</v>
      </c>
      <c r="AQ1442" s="145" t="s">
        <v>1826</v>
      </c>
      <c r="AR1442" t="str">
        <f t="shared" si="295"/>
        <v>2-Provision for Compensation Incr</v>
      </c>
      <c r="AS1442" s="145" t="s">
        <v>1827</v>
      </c>
      <c r="AT1442" t="s">
        <v>213</v>
      </c>
      <c r="AV1442" t="str">
        <f t="shared" si="289"/>
        <v>VPIT-SS</v>
      </c>
      <c r="AW1442" t="str">
        <f t="shared" si="288"/>
        <v>VP FOR INFORMATION TECHNOLOGY-SHARED SERVICES</v>
      </c>
    </row>
    <row r="1443" spans="1:49">
      <c r="A1443" s="59">
        <v>2018</v>
      </c>
      <c r="B1443" t="s">
        <v>137</v>
      </c>
      <c r="C1443" t="s">
        <v>945</v>
      </c>
      <c r="D1443" t="s">
        <v>946</v>
      </c>
      <c r="E1443" t="s">
        <v>967</v>
      </c>
      <c r="F1443" t="s">
        <v>998</v>
      </c>
      <c r="G1443" t="s">
        <v>999</v>
      </c>
      <c r="H1443" t="s">
        <v>146</v>
      </c>
      <c r="I1443" s="170" t="s">
        <v>84</v>
      </c>
      <c r="J1443" t="s">
        <v>85</v>
      </c>
      <c r="K1443" t="s">
        <v>214</v>
      </c>
      <c r="L1443" t="s">
        <v>126</v>
      </c>
      <c r="M1443" t="s">
        <v>345</v>
      </c>
      <c r="N1443" t="s">
        <v>217</v>
      </c>
      <c r="O1443" t="s">
        <v>263</v>
      </c>
      <c r="P1443" t="s">
        <v>346</v>
      </c>
      <c r="Q1443" t="s">
        <v>345</v>
      </c>
      <c r="R1443" t="s">
        <v>347</v>
      </c>
      <c r="S1443" t="s">
        <v>338</v>
      </c>
      <c r="T1443" t="s">
        <v>339</v>
      </c>
      <c r="U1443" s="61" t="s">
        <v>340</v>
      </c>
      <c r="V1443" t="s">
        <v>24</v>
      </c>
      <c r="W1443" t="s">
        <v>263</v>
      </c>
      <c r="X1443" s="59">
        <v>78922</v>
      </c>
      <c r="Y1443" s="59">
        <v>78922</v>
      </c>
      <c r="Z1443" t="s">
        <v>141</v>
      </c>
      <c r="AA1443" s="146" t="str">
        <f t="shared" si="285"/>
        <v>EX</v>
      </c>
      <c r="AB1443" s="146" t="str">
        <f t="shared" si="287"/>
        <v>IT</v>
      </c>
      <c r="AC1443" t="str">
        <f t="shared" si="290"/>
        <v>EX</v>
      </c>
      <c r="AD1443" s="74">
        <f t="shared" si="291"/>
        <v>78922</v>
      </c>
      <c r="AE1443" s="74">
        <f t="shared" si="296"/>
        <v>78922</v>
      </c>
      <c r="AF1443">
        <v>1.3809</v>
      </c>
      <c r="AG1443">
        <v>2180</v>
      </c>
      <c r="AH1443" s="74">
        <v>-1688.9308000000067</v>
      </c>
      <c r="AJ1443" s="74">
        <f t="shared" si="292"/>
        <v>491.06919999999332</v>
      </c>
      <c r="AK1443" s="74">
        <f t="shared" si="286"/>
        <v>79413.069199999998</v>
      </c>
      <c r="AL1443" t="str">
        <f t="shared" si="293"/>
        <v>Y</v>
      </c>
      <c r="AN1443" t="s">
        <v>86</v>
      </c>
      <c r="AO1443" t="s">
        <v>85</v>
      </c>
      <c r="AP1443" t="str">
        <f t="shared" si="294"/>
        <v>99</v>
      </c>
      <c r="AQ1443" s="145" t="s">
        <v>1826</v>
      </c>
      <c r="AR1443" t="str">
        <f t="shared" si="295"/>
        <v>2-Provision for Compensation Incr</v>
      </c>
      <c r="AS1443" s="145" t="s">
        <v>1827</v>
      </c>
      <c r="AT1443" t="s">
        <v>213</v>
      </c>
      <c r="AV1443" t="str">
        <f t="shared" si="289"/>
        <v>VPIT-SS</v>
      </c>
      <c r="AW1443" t="str">
        <f t="shared" si="288"/>
        <v>VP FOR INFORMATION TECHNOLOGY-SHARED SERVICES</v>
      </c>
    </row>
    <row r="1444" spans="1:49">
      <c r="A1444" s="59">
        <v>2018</v>
      </c>
      <c r="B1444" t="s">
        <v>137</v>
      </c>
      <c r="C1444" t="s">
        <v>945</v>
      </c>
      <c r="D1444" t="s">
        <v>946</v>
      </c>
      <c r="E1444" t="s">
        <v>967</v>
      </c>
      <c r="F1444" t="s">
        <v>1053</v>
      </c>
      <c r="G1444" t="s">
        <v>1054</v>
      </c>
      <c r="H1444" t="s">
        <v>146</v>
      </c>
      <c r="I1444" s="170" t="s">
        <v>84</v>
      </c>
      <c r="J1444" t="s">
        <v>85</v>
      </c>
      <c r="K1444" t="s">
        <v>214</v>
      </c>
      <c r="L1444" t="s">
        <v>126</v>
      </c>
      <c r="M1444" t="s">
        <v>345</v>
      </c>
      <c r="N1444" t="s">
        <v>217</v>
      </c>
      <c r="O1444" t="s">
        <v>263</v>
      </c>
      <c r="P1444" t="s">
        <v>346</v>
      </c>
      <c r="Q1444" t="s">
        <v>345</v>
      </c>
      <c r="R1444" t="s">
        <v>347</v>
      </c>
      <c r="S1444" t="s">
        <v>338</v>
      </c>
      <c r="T1444" t="s">
        <v>339</v>
      </c>
      <c r="U1444" s="61" t="s">
        <v>340</v>
      </c>
      <c r="V1444" t="s">
        <v>24</v>
      </c>
      <c r="W1444" t="s">
        <v>263</v>
      </c>
      <c r="X1444" s="59">
        <v>80075</v>
      </c>
      <c r="Y1444" s="59">
        <v>80075</v>
      </c>
      <c r="Z1444" t="s">
        <v>141</v>
      </c>
      <c r="AA1444" s="146" t="str">
        <f t="shared" si="285"/>
        <v>EX</v>
      </c>
      <c r="AB1444" s="146" t="str">
        <f t="shared" si="287"/>
        <v>IT</v>
      </c>
      <c r="AC1444" t="str">
        <f t="shared" si="290"/>
        <v>EX</v>
      </c>
      <c r="AD1444" s="74">
        <f t="shared" si="291"/>
        <v>80075</v>
      </c>
      <c r="AE1444" s="74">
        <f t="shared" si="296"/>
        <v>80075</v>
      </c>
      <c r="AF1444">
        <v>1.3809</v>
      </c>
      <c r="AG1444">
        <v>2212</v>
      </c>
      <c r="AH1444" s="74">
        <v>-1713.6050000000068</v>
      </c>
      <c r="AJ1444" s="74">
        <f t="shared" si="292"/>
        <v>498.39499999999316</v>
      </c>
      <c r="AK1444" s="74">
        <f t="shared" si="286"/>
        <v>80573.39499999999</v>
      </c>
      <c r="AL1444" t="str">
        <f t="shared" si="293"/>
        <v>Y</v>
      </c>
      <c r="AN1444" t="s">
        <v>86</v>
      </c>
      <c r="AO1444" t="s">
        <v>85</v>
      </c>
      <c r="AP1444" t="str">
        <f t="shared" si="294"/>
        <v>99</v>
      </c>
      <c r="AQ1444" s="145" t="s">
        <v>1826</v>
      </c>
      <c r="AR1444" t="str">
        <f t="shared" si="295"/>
        <v>2-Provision for Compensation Incr</v>
      </c>
      <c r="AS1444" s="145" t="s">
        <v>1827</v>
      </c>
      <c r="AT1444" t="s">
        <v>213</v>
      </c>
      <c r="AV1444" t="str">
        <f t="shared" si="289"/>
        <v>VPIT-SS</v>
      </c>
      <c r="AW1444" t="str">
        <f t="shared" si="288"/>
        <v>VP FOR INFORMATION TECHNOLOGY-SHARED SERVICES</v>
      </c>
    </row>
    <row r="1445" spans="1:49">
      <c r="A1445" s="59">
        <v>2018</v>
      </c>
      <c r="B1445" t="s">
        <v>137</v>
      </c>
      <c r="C1445" t="s">
        <v>945</v>
      </c>
      <c r="D1445" t="s">
        <v>946</v>
      </c>
      <c r="E1445" t="s">
        <v>967</v>
      </c>
      <c r="F1445" t="s">
        <v>1002</v>
      </c>
      <c r="G1445" t="s">
        <v>1003</v>
      </c>
      <c r="H1445" t="s">
        <v>146</v>
      </c>
      <c r="I1445" s="170" t="s">
        <v>84</v>
      </c>
      <c r="J1445" t="s">
        <v>85</v>
      </c>
      <c r="K1445" t="s">
        <v>214</v>
      </c>
      <c r="L1445" t="s">
        <v>126</v>
      </c>
      <c r="M1445" t="s">
        <v>345</v>
      </c>
      <c r="N1445" t="s">
        <v>217</v>
      </c>
      <c r="O1445" t="s">
        <v>263</v>
      </c>
      <c r="P1445" t="s">
        <v>346</v>
      </c>
      <c r="Q1445" t="s">
        <v>345</v>
      </c>
      <c r="R1445" t="s">
        <v>347</v>
      </c>
      <c r="S1445" t="s">
        <v>338</v>
      </c>
      <c r="T1445" t="s">
        <v>339</v>
      </c>
      <c r="U1445" s="61" t="s">
        <v>340</v>
      </c>
      <c r="V1445" t="s">
        <v>24</v>
      </c>
      <c r="W1445" t="s">
        <v>263</v>
      </c>
      <c r="X1445" s="59">
        <v>232561</v>
      </c>
      <c r="Y1445" s="59">
        <v>232561</v>
      </c>
      <c r="Z1445" t="s">
        <v>141</v>
      </c>
      <c r="AA1445" s="146" t="str">
        <f t="shared" si="285"/>
        <v>EX</v>
      </c>
      <c r="AB1445" s="146" t="str">
        <f t="shared" si="287"/>
        <v>IT</v>
      </c>
      <c r="AC1445" t="str">
        <f t="shared" si="290"/>
        <v>EX</v>
      </c>
      <c r="AD1445" s="74">
        <f t="shared" si="291"/>
        <v>232561</v>
      </c>
      <c r="AE1445" s="74">
        <f t="shared" si="296"/>
        <v>232561</v>
      </c>
      <c r="AF1445">
        <v>1.3809</v>
      </c>
      <c r="AG1445">
        <v>6423</v>
      </c>
      <c r="AH1445" s="74">
        <v>-4976.8054000000202</v>
      </c>
      <c r="AJ1445" s="74">
        <f t="shared" si="292"/>
        <v>1446.1945999999798</v>
      </c>
      <c r="AK1445" s="74">
        <f t="shared" si="286"/>
        <v>234007.19459999999</v>
      </c>
      <c r="AL1445" t="str">
        <f t="shared" si="293"/>
        <v>Y</v>
      </c>
      <c r="AN1445" t="s">
        <v>86</v>
      </c>
      <c r="AO1445" t="s">
        <v>85</v>
      </c>
      <c r="AP1445" t="str">
        <f t="shared" si="294"/>
        <v>99</v>
      </c>
      <c r="AQ1445" s="145" t="s">
        <v>1826</v>
      </c>
      <c r="AR1445" t="str">
        <f t="shared" si="295"/>
        <v>2-Provision for Compensation Incr</v>
      </c>
      <c r="AS1445" s="145" t="s">
        <v>1827</v>
      </c>
      <c r="AT1445" t="s">
        <v>213</v>
      </c>
      <c r="AV1445" t="str">
        <f t="shared" si="289"/>
        <v>VPIT-SS</v>
      </c>
      <c r="AW1445" t="str">
        <f t="shared" si="288"/>
        <v>VP FOR INFORMATION TECHNOLOGY-SHARED SERVICES</v>
      </c>
    </row>
    <row r="1446" spans="1:49">
      <c r="A1446" s="59">
        <v>2018</v>
      </c>
      <c r="B1446" t="s">
        <v>137</v>
      </c>
      <c r="C1446" t="s">
        <v>945</v>
      </c>
      <c r="D1446" t="s">
        <v>946</v>
      </c>
      <c r="E1446" t="s">
        <v>967</v>
      </c>
      <c r="F1446" t="s">
        <v>1055</v>
      </c>
      <c r="G1446" t="s">
        <v>1056</v>
      </c>
      <c r="H1446" t="s">
        <v>146</v>
      </c>
      <c r="I1446" s="170" t="s">
        <v>84</v>
      </c>
      <c r="J1446" t="s">
        <v>85</v>
      </c>
      <c r="K1446" t="s">
        <v>214</v>
      </c>
      <c r="L1446" t="s">
        <v>126</v>
      </c>
      <c r="M1446" t="s">
        <v>345</v>
      </c>
      <c r="N1446" t="s">
        <v>217</v>
      </c>
      <c r="O1446" t="s">
        <v>263</v>
      </c>
      <c r="P1446" t="s">
        <v>346</v>
      </c>
      <c r="Q1446" t="s">
        <v>345</v>
      </c>
      <c r="R1446" t="s">
        <v>347</v>
      </c>
      <c r="S1446" t="s">
        <v>338</v>
      </c>
      <c r="T1446" t="s">
        <v>339</v>
      </c>
      <c r="U1446" s="61" t="s">
        <v>340</v>
      </c>
      <c r="V1446" t="s">
        <v>24</v>
      </c>
      <c r="W1446" t="s">
        <v>263</v>
      </c>
      <c r="X1446" s="59">
        <v>136504</v>
      </c>
      <c r="Y1446" s="59">
        <v>136504</v>
      </c>
      <c r="Z1446" t="s">
        <v>141</v>
      </c>
      <c r="AA1446" s="146" t="str">
        <f t="shared" si="285"/>
        <v>EX</v>
      </c>
      <c r="AB1446" s="146" t="str">
        <f t="shared" si="287"/>
        <v>IT</v>
      </c>
      <c r="AC1446" t="str">
        <f t="shared" si="290"/>
        <v>EX</v>
      </c>
      <c r="AD1446" s="74">
        <f t="shared" si="291"/>
        <v>136504</v>
      </c>
      <c r="AE1446" s="74">
        <f t="shared" si="296"/>
        <v>136504</v>
      </c>
      <c r="AF1446">
        <v>1.3809</v>
      </c>
      <c r="AG1446">
        <v>3770</v>
      </c>
      <c r="AH1446" s="74">
        <v>-2921.1856000000116</v>
      </c>
      <c r="AJ1446" s="74">
        <f t="shared" si="292"/>
        <v>848.81439999998838</v>
      </c>
      <c r="AK1446" s="74">
        <f t="shared" si="286"/>
        <v>137352.81439999997</v>
      </c>
      <c r="AL1446" t="str">
        <f t="shared" si="293"/>
        <v>Y</v>
      </c>
      <c r="AN1446" t="s">
        <v>86</v>
      </c>
      <c r="AO1446" t="s">
        <v>85</v>
      </c>
      <c r="AP1446" t="str">
        <f t="shared" si="294"/>
        <v>99</v>
      </c>
      <c r="AQ1446" s="145" t="s">
        <v>1826</v>
      </c>
      <c r="AR1446" t="str">
        <f t="shared" si="295"/>
        <v>2-Provision for Compensation Incr</v>
      </c>
      <c r="AS1446" s="145" t="s">
        <v>1827</v>
      </c>
      <c r="AT1446" t="s">
        <v>213</v>
      </c>
      <c r="AV1446" t="str">
        <f t="shared" si="289"/>
        <v>VPIT-SS</v>
      </c>
      <c r="AW1446" t="str">
        <f t="shared" si="288"/>
        <v>VP FOR INFORMATION TECHNOLOGY-SHARED SERVICES</v>
      </c>
    </row>
    <row r="1447" spans="1:49">
      <c r="A1447" s="59">
        <v>2018</v>
      </c>
      <c r="B1447" t="s">
        <v>137</v>
      </c>
      <c r="C1447" t="s">
        <v>945</v>
      </c>
      <c r="D1447" t="s">
        <v>946</v>
      </c>
      <c r="E1447" t="s">
        <v>967</v>
      </c>
      <c r="F1447" t="s">
        <v>986</v>
      </c>
      <c r="G1447" t="s">
        <v>987</v>
      </c>
      <c r="H1447" t="s">
        <v>146</v>
      </c>
      <c r="I1447" s="170" t="s">
        <v>84</v>
      </c>
      <c r="J1447" t="s">
        <v>85</v>
      </c>
      <c r="K1447" t="s">
        <v>214</v>
      </c>
      <c r="L1447" t="s">
        <v>126</v>
      </c>
      <c r="M1447" t="s">
        <v>345</v>
      </c>
      <c r="N1447" t="s">
        <v>217</v>
      </c>
      <c r="O1447" t="s">
        <v>263</v>
      </c>
      <c r="P1447" t="s">
        <v>346</v>
      </c>
      <c r="Q1447" t="s">
        <v>345</v>
      </c>
      <c r="R1447" t="s">
        <v>347</v>
      </c>
      <c r="S1447" t="s">
        <v>338</v>
      </c>
      <c r="T1447" t="s">
        <v>339</v>
      </c>
      <c r="U1447" s="61" t="s">
        <v>340</v>
      </c>
      <c r="V1447" t="s">
        <v>24</v>
      </c>
      <c r="W1447" t="s">
        <v>263</v>
      </c>
      <c r="X1447" s="59">
        <v>60901</v>
      </c>
      <c r="Y1447" s="59">
        <v>60901</v>
      </c>
      <c r="Z1447" t="s">
        <v>141</v>
      </c>
      <c r="AA1447" s="146" t="str">
        <f t="shared" si="285"/>
        <v>EX</v>
      </c>
      <c r="AB1447" s="146" t="str">
        <f t="shared" si="287"/>
        <v>IT</v>
      </c>
      <c r="AC1447" t="str">
        <f t="shared" si="290"/>
        <v>EX</v>
      </c>
      <c r="AD1447" s="74">
        <f t="shared" si="291"/>
        <v>60901</v>
      </c>
      <c r="AE1447" s="74">
        <f t="shared" si="296"/>
        <v>60901</v>
      </c>
      <c r="AF1447">
        <v>1.3809</v>
      </c>
      <c r="AG1447">
        <v>1682</v>
      </c>
      <c r="AH1447" s="74">
        <v>-1303.2814000000053</v>
      </c>
      <c r="AJ1447" s="74">
        <f t="shared" si="292"/>
        <v>378.71859999999469</v>
      </c>
      <c r="AK1447" s="74">
        <f t="shared" si="286"/>
        <v>61279.718599999993</v>
      </c>
      <c r="AL1447" t="str">
        <f t="shared" si="293"/>
        <v>Y</v>
      </c>
      <c r="AN1447" t="s">
        <v>86</v>
      </c>
      <c r="AO1447" t="s">
        <v>85</v>
      </c>
      <c r="AP1447" t="str">
        <f t="shared" si="294"/>
        <v>99</v>
      </c>
      <c r="AQ1447" s="145" t="s">
        <v>1826</v>
      </c>
      <c r="AR1447" t="str">
        <f t="shared" si="295"/>
        <v>2-Provision for Compensation Incr</v>
      </c>
      <c r="AS1447" s="145" t="s">
        <v>1827</v>
      </c>
      <c r="AT1447" t="s">
        <v>213</v>
      </c>
      <c r="AV1447" t="str">
        <f t="shared" si="289"/>
        <v>VPIT-SS</v>
      </c>
      <c r="AW1447" t="str">
        <f t="shared" si="288"/>
        <v>VP FOR INFORMATION TECHNOLOGY-SHARED SERVICES</v>
      </c>
    </row>
    <row r="1448" spans="1:49">
      <c r="A1448" s="59">
        <v>2018</v>
      </c>
      <c r="B1448" t="s">
        <v>137</v>
      </c>
      <c r="C1448" t="s">
        <v>945</v>
      </c>
      <c r="D1448" t="s">
        <v>946</v>
      </c>
      <c r="E1448" t="s">
        <v>967</v>
      </c>
      <c r="F1448" t="s">
        <v>1057</v>
      </c>
      <c r="G1448" t="s">
        <v>1058</v>
      </c>
      <c r="H1448" t="s">
        <v>146</v>
      </c>
      <c r="I1448" s="170" t="s">
        <v>84</v>
      </c>
      <c r="J1448" t="s">
        <v>85</v>
      </c>
      <c r="K1448" t="s">
        <v>214</v>
      </c>
      <c r="L1448" t="s">
        <v>126</v>
      </c>
      <c r="M1448" t="s">
        <v>345</v>
      </c>
      <c r="N1448" t="s">
        <v>217</v>
      </c>
      <c r="O1448" t="s">
        <v>263</v>
      </c>
      <c r="P1448" t="s">
        <v>346</v>
      </c>
      <c r="Q1448" t="s">
        <v>345</v>
      </c>
      <c r="R1448" t="s">
        <v>347</v>
      </c>
      <c r="S1448" t="s">
        <v>338</v>
      </c>
      <c r="T1448" t="s">
        <v>339</v>
      </c>
      <c r="U1448" s="61" t="s">
        <v>340</v>
      </c>
      <c r="V1448" t="s">
        <v>24</v>
      </c>
      <c r="W1448" t="s">
        <v>263</v>
      </c>
      <c r="X1448" s="59">
        <v>340427</v>
      </c>
      <c r="Y1448" s="59">
        <v>337242</v>
      </c>
      <c r="Z1448" t="s">
        <v>141</v>
      </c>
      <c r="AA1448" s="146" t="str">
        <f t="shared" si="285"/>
        <v>EX</v>
      </c>
      <c r="AB1448" s="146" t="str">
        <f t="shared" si="287"/>
        <v>IT</v>
      </c>
      <c r="AC1448" t="str">
        <f t="shared" si="290"/>
        <v>EX</v>
      </c>
      <c r="AD1448" s="74">
        <f t="shared" si="291"/>
        <v>337242</v>
      </c>
      <c r="AE1448" s="74">
        <f t="shared" si="296"/>
        <v>337242</v>
      </c>
      <c r="AF1448">
        <v>1.3809</v>
      </c>
      <c r="AG1448">
        <v>9314</v>
      </c>
      <c r="AH1448" s="74">
        <v>-7216.978800000029</v>
      </c>
      <c r="AJ1448" s="74">
        <f t="shared" si="292"/>
        <v>2097.021199999971</v>
      </c>
      <c r="AK1448" s="74">
        <f t="shared" si="286"/>
        <v>339339.02119999996</v>
      </c>
      <c r="AL1448" t="str">
        <f t="shared" si="293"/>
        <v>Y</v>
      </c>
      <c r="AN1448" t="s">
        <v>86</v>
      </c>
      <c r="AO1448" t="s">
        <v>85</v>
      </c>
      <c r="AP1448" t="str">
        <f t="shared" si="294"/>
        <v>99</v>
      </c>
      <c r="AQ1448" s="145" t="s">
        <v>1826</v>
      </c>
      <c r="AR1448" t="str">
        <f t="shared" si="295"/>
        <v>2-Provision for Compensation Incr</v>
      </c>
      <c r="AS1448" s="145" t="s">
        <v>1827</v>
      </c>
      <c r="AT1448" t="s">
        <v>213</v>
      </c>
      <c r="AV1448" t="str">
        <f t="shared" si="289"/>
        <v>VPIT-SS</v>
      </c>
      <c r="AW1448" t="str">
        <f t="shared" si="288"/>
        <v>VP FOR INFORMATION TECHNOLOGY-SHARED SERVICES</v>
      </c>
    </row>
    <row r="1449" spans="1:49">
      <c r="A1449" s="59">
        <v>2018</v>
      </c>
      <c r="B1449" t="s">
        <v>137</v>
      </c>
      <c r="C1449" t="s">
        <v>945</v>
      </c>
      <c r="D1449" t="s">
        <v>946</v>
      </c>
      <c r="E1449" t="s">
        <v>967</v>
      </c>
      <c r="F1449" t="s">
        <v>1296</v>
      </c>
      <c r="G1449" t="s">
        <v>1297</v>
      </c>
      <c r="H1449" t="s">
        <v>146</v>
      </c>
      <c r="I1449" s="170" t="s">
        <v>84</v>
      </c>
      <c r="J1449" t="s">
        <v>85</v>
      </c>
      <c r="K1449" t="s">
        <v>214</v>
      </c>
      <c r="L1449" t="s">
        <v>126</v>
      </c>
      <c r="M1449" t="s">
        <v>345</v>
      </c>
      <c r="N1449" t="s">
        <v>217</v>
      </c>
      <c r="O1449" t="s">
        <v>263</v>
      </c>
      <c r="P1449" t="s">
        <v>346</v>
      </c>
      <c r="Q1449" t="s">
        <v>345</v>
      </c>
      <c r="R1449" t="s">
        <v>347</v>
      </c>
      <c r="S1449" t="s">
        <v>338</v>
      </c>
      <c r="T1449" t="s">
        <v>339</v>
      </c>
      <c r="U1449" s="61" t="s">
        <v>340</v>
      </c>
      <c r="V1449" t="s">
        <v>24</v>
      </c>
      <c r="W1449" t="s">
        <v>263</v>
      </c>
      <c r="X1449" s="59">
        <v>0</v>
      </c>
      <c r="Y1449" s="59">
        <v>14995</v>
      </c>
      <c r="Z1449" t="s">
        <v>141</v>
      </c>
      <c r="AA1449" s="146" t="str">
        <f t="shared" ref="AA1449:AA1512" si="297">IF(P1449 ="CORI","IN",IF(P1449 ="TRIN","IN",O1449))</f>
        <v>EX</v>
      </c>
      <c r="AB1449" s="146" t="str">
        <f t="shared" si="287"/>
        <v>IT</v>
      </c>
      <c r="AC1449" t="str">
        <f t="shared" si="290"/>
        <v>EX</v>
      </c>
      <c r="AD1449" s="74">
        <f t="shared" si="291"/>
        <v>14995</v>
      </c>
      <c r="AE1449" s="74">
        <f t="shared" si="296"/>
        <v>14995</v>
      </c>
      <c r="AF1449">
        <v>1.3809</v>
      </c>
      <c r="AG1449">
        <v>414</v>
      </c>
      <c r="AH1449" s="74">
        <v>-320.89300000000128</v>
      </c>
      <c r="AJ1449" s="74">
        <f t="shared" si="292"/>
        <v>93.10699999999872</v>
      </c>
      <c r="AK1449" s="74">
        <f t="shared" si="286"/>
        <v>15088.106999999998</v>
      </c>
      <c r="AL1449" t="str">
        <f t="shared" si="293"/>
        <v>Y</v>
      </c>
      <c r="AN1449" t="s">
        <v>86</v>
      </c>
      <c r="AO1449" t="s">
        <v>85</v>
      </c>
      <c r="AP1449" t="str">
        <f t="shared" si="294"/>
        <v>99</v>
      </c>
      <c r="AQ1449" s="145" t="s">
        <v>1826</v>
      </c>
      <c r="AR1449" t="str">
        <f t="shared" si="295"/>
        <v>2-Provision for Compensation Incr</v>
      </c>
      <c r="AS1449" s="145" t="s">
        <v>1827</v>
      </c>
      <c r="AT1449" t="s">
        <v>213</v>
      </c>
      <c r="AV1449" t="str">
        <f t="shared" si="289"/>
        <v>VPIT-SS</v>
      </c>
      <c r="AW1449" t="str">
        <f t="shared" si="288"/>
        <v>VP FOR INFORMATION TECHNOLOGY-SHARED SERVICES</v>
      </c>
    </row>
    <row r="1450" spans="1:49">
      <c r="A1450" s="59">
        <v>2018</v>
      </c>
      <c r="B1450" t="s">
        <v>137</v>
      </c>
      <c r="C1450" t="s">
        <v>945</v>
      </c>
      <c r="D1450" t="s">
        <v>946</v>
      </c>
      <c r="E1450" t="s">
        <v>967</v>
      </c>
      <c r="F1450" t="s">
        <v>1059</v>
      </c>
      <c r="G1450" t="s">
        <v>1060</v>
      </c>
      <c r="H1450" t="s">
        <v>146</v>
      </c>
      <c r="I1450" s="170" t="s">
        <v>84</v>
      </c>
      <c r="J1450" t="s">
        <v>85</v>
      </c>
      <c r="K1450" t="s">
        <v>214</v>
      </c>
      <c r="L1450" t="s">
        <v>126</v>
      </c>
      <c r="M1450" t="s">
        <v>345</v>
      </c>
      <c r="N1450" t="s">
        <v>217</v>
      </c>
      <c r="O1450" t="s">
        <v>263</v>
      </c>
      <c r="P1450" t="s">
        <v>346</v>
      </c>
      <c r="Q1450" t="s">
        <v>345</v>
      </c>
      <c r="R1450" t="s">
        <v>347</v>
      </c>
      <c r="S1450" t="s">
        <v>338</v>
      </c>
      <c r="T1450" t="s">
        <v>339</v>
      </c>
      <c r="U1450" s="61" t="s">
        <v>340</v>
      </c>
      <c r="V1450" t="s">
        <v>24</v>
      </c>
      <c r="W1450" t="s">
        <v>263</v>
      </c>
      <c r="X1450" s="59">
        <v>223196</v>
      </c>
      <c r="Y1450" s="59">
        <v>185688</v>
      </c>
      <c r="Z1450" t="s">
        <v>141</v>
      </c>
      <c r="AA1450" s="146" t="str">
        <f t="shared" si="297"/>
        <v>EX</v>
      </c>
      <c r="AB1450" s="146" t="str">
        <f t="shared" si="287"/>
        <v>IT</v>
      </c>
      <c r="AC1450" t="str">
        <f t="shared" si="290"/>
        <v>EX</v>
      </c>
      <c r="AD1450" s="74">
        <f t="shared" si="291"/>
        <v>185688</v>
      </c>
      <c r="AE1450" s="74">
        <f t="shared" si="296"/>
        <v>185688</v>
      </c>
      <c r="AF1450">
        <v>1.3809</v>
      </c>
      <c r="AG1450">
        <v>5128</v>
      </c>
      <c r="AH1450" s="74">
        <v>-3973.7232000000158</v>
      </c>
      <c r="AJ1450" s="74">
        <f t="shared" si="292"/>
        <v>1154.2767999999842</v>
      </c>
      <c r="AK1450" s="74">
        <f t="shared" si="286"/>
        <v>186842.27679999999</v>
      </c>
      <c r="AL1450" t="str">
        <f t="shared" si="293"/>
        <v>Y</v>
      </c>
      <c r="AN1450" t="s">
        <v>86</v>
      </c>
      <c r="AO1450" t="s">
        <v>85</v>
      </c>
      <c r="AP1450" t="str">
        <f t="shared" si="294"/>
        <v>99</v>
      </c>
      <c r="AQ1450" s="145" t="s">
        <v>1826</v>
      </c>
      <c r="AR1450" t="str">
        <f t="shared" si="295"/>
        <v>2-Provision for Compensation Incr</v>
      </c>
      <c r="AS1450" s="145" t="s">
        <v>1827</v>
      </c>
      <c r="AT1450" t="s">
        <v>213</v>
      </c>
      <c r="AV1450" t="str">
        <f t="shared" si="289"/>
        <v>VPIT-SS</v>
      </c>
      <c r="AW1450" t="str">
        <f t="shared" si="288"/>
        <v>VP FOR INFORMATION TECHNOLOGY-SHARED SERVICES</v>
      </c>
    </row>
    <row r="1451" spans="1:49">
      <c r="A1451" s="59">
        <v>2018</v>
      </c>
      <c r="B1451" t="s">
        <v>137</v>
      </c>
      <c r="C1451" t="s">
        <v>945</v>
      </c>
      <c r="D1451" t="s">
        <v>946</v>
      </c>
      <c r="E1451" t="s">
        <v>967</v>
      </c>
      <c r="F1451" t="s">
        <v>1061</v>
      </c>
      <c r="G1451" t="s">
        <v>1062</v>
      </c>
      <c r="H1451" t="s">
        <v>146</v>
      </c>
      <c r="I1451" s="170" t="s">
        <v>84</v>
      </c>
      <c r="J1451" t="s">
        <v>85</v>
      </c>
      <c r="K1451" t="s">
        <v>214</v>
      </c>
      <c r="L1451" t="s">
        <v>126</v>
      </c>
      <c r="M1451" t="s">
        <v>345</v>
      </c>
      <c r="N1451" t="s">
        <v>217</v>
      </c>
      <c r="O1451" t="s">
        <v>263</v>
      </c>
      <c r="P1451" t="s">
        <v>346</v>
      </c>
      <c r="Q1451" t="s">
        <v>345</v>
      </c>
      <c r="R1451" t="s">
        <v>347</v>
      </c>
      <c r="S1451" t="s">
        <v>338</v>
      </c>
      <c r="T1451" t="s">
        <v>339</v>
      </c>
      <c r="U1451" s="61" t="s">
        <v>340</v>
      </c>
      <c r="V1451" t="s">
        <v>24</v>
      </c>
      <c r="W1451" t="s">
        <v>263</v>
      </c>
      <c r="X1451" s="59">
        <v>122267</v>
      </c>
      <c r="Y1451" s="59">
        <v>122267</v>
      </c>
      <c r="Z1451" t="s">
        <v>141</v>
      </c>
      <c r="AA1451" s="146" t="str">
        <f t="shared" si="297"/>
        <v>EX</v>
      </c>
      <c r="AB1451" s="146" t="str">
        <f t="shared" si="287"/>
        <v>IT</v>
      </c>
      <c r="AC1451" t="str">
        <f t="shared" si="290"/>
        <v>EX</v>
      </c>
      <c r="AD1451" s="74">
        <f t="shared" si="291"/>
        <v>122267</v>
      </c>
      <c r="AE1451" s="74">
        <f t="shared" si="296"/>
        <v>122267</v>
      </c>
      <c r="AF1451">
        <v>1.3809</v>
      </c>
      <c r="AG1451">
        <v>3377</v>
      </c>
      <c r="AH1451" s="74">
        <v>-2616.5138000000106</v>
      </c>
      <c r="AJ1451" s="74">
        <f t="shared" si="292"/>
        <v>760.48619999998937</v>
      </c>
      <c r="AK1451" s="74">
        <f t="shared" si="286"/>
        <v>123027.48619999998</v>
      </c>
      <c r="AL1451" t="str">
        <f t="shared" si="293"/>
        <v>Y</v>
      </c>
      <c r="AN1451" t="s">
        <v>86</v>
      </c>
      <c r="AO1451" t="s">
        <v>85</v>
      </c>
      <c r="AP1451" t="str">
        <f t="shared" si="294"/>
        <v>99</v>
      </c>
      <c r="AQ1451" s="145" t="s">
        <v>1826</v>
      </c>
      <c r="AR1451" t="str">
        <f t="shared" si="295"/>
        <v>2-Provision for Compensation Incr</v>
      </c>
      <c r="AS1451" s="145" t="s">
        <v>1827</v>
      </c>
      <c r="AT1451" t="s">
        <v>213</v>
      </c>
      <c r="AV1451" t="str">
        <f t="shared" si="289"/>
        <v>VPIT-SS</v>
      </c>
      <c r="AW1451" t="str">
        <f t="shared" si="288"/>
        <v>VP FOR INFORMATION TECHNOLOGY-SHARED SERVICES</v>
      </c>
    </row>
    <row r="1452" spans="1:49">
      <c r="A1452" s="59">
        <v>2018</v>
      </c>
      <c r="B1452" t="s">
        <v>137</v>
      </c>
      <c r="C1452" t="s">
        <v>945</v>
      </c>
      <c r="D1452" t="s">
        <v>946</v>
      </c>
      <c r="E1452" t="s">
        <v>967</v>
      </c>
      <c r="F1452" t="s">
        <v>1719</v>
      </c>
      <c r="G1452" t="s">
        <v>1720</v>
      </c>
      <c r="H1452" t="s">
        <v>146</v>
      </c>
      <c r="I1452" s="170" t="s">
        <v>84</v>
      </c>
      <c r="J1452" t="s">
        <v>85</v>
      </c>
      <c r="K1452" t="s">
        <v>214</v>
      </c>
      <c r="L1452" t="s">
        <v>126</v>
      </c>
      <c r="M1452" t="s">
        <v>345</v>
      </c>
      <c r="N1452" t="s">
        <v>217</v>
      </c>
      <c r="O1452" t="s">
        <v>263</v>
      </c>
      <c r="P1452" t="s">
        <v>346</v>
      </c>
      <c r="Q1452" t="s">
        <v>345</v>
      </c>
      <c r="R1452" t="s">
        <v>347</v>
      </c>
      <c r="S1452" t="s">
        <v>338</v>
      </c>
      <c r="T1452" t="s">
        <v>339</v>
      </c>
      <c r="U1452" s="61" t="s">
        <v>340</v>
      </c>
      <c r="V1452" t="s">
        <v>24</v>
      </c>
      <c r="W1452" t="s">
        <v>263</v>
      </c>
      <c r="X1452" s="59">
        <v>0</v>
      </c>
      <c r="Y1452" s="59">
        <v>99756</v>
      </c>
      <c r="Z1452" t="s">
        <v>141</v>
      </c>
      <c r="AA1452" s="146" t="str">
        <f t="shared" si="297"/>
        <v>EX</v>
      </c>
      <c r="AB1452" s="146" t="str">
        <f t="shared" si="287"/>
        <v>IT</v>
      </c>
      <c r="AC1452" t="str">
        <f t="shared" si="290"/>
        <v>EX</v>
      </c>
      <c r="AD1452" s="74">
        <f t="shared" si="291"/>
        <v>99756</v>
      </c>
      <c r="AE1452" s="74">
        <f t="shared" si="296"/>
        <v>99756</v>
      </c>
      <c r="AF1452">
        <v>1.3809</v>
      </c>
      <c r="AG1452">
        <v>2755</v>
      </c>
      <c r="AH1452" s="74">
        <v>-2134.7784000000083</v>
      </c>
      <c r="AJ1452" s="74">
        <f t="shared" si="292"/>
        <v>620.22159999999167</v>
      </c>
      <c r="AK1452" s="74">
        <f t="shared" si="286"/>
        <v>100376.22159999999</v>
      </c>
      <c r="AL1452" t="str">
        <f t="shared" si="293"/>
        <v>Y</v>
      </c>
      <c r="AN1452" t="s">
        <v>86</v>
      </c>
      <c r="AO1452" t="s">
        <v>85</v>
      </c>
      <c r="AP1452" t="str">
        <f t="shared" si="294"/>
        <v>99</v>
      </c>
      <c r="AQ1452" s="145" t="s">
        <v>1826</v>
      </c>
      <c r="AR1452" t="str">
        <f t="shared" si="295"/>
        <v>2-Provision for Compensation Incr</v>
      </c>
      <c r="AS1452" s="145" t="s">
        <v>1827</v>
      </c>
      <c r="AT1452" t="s">
        <v>213</v>
      </c>
      <c r="AV1452" t="str">
        <f t="shared" si="289"/>
        <v>VPIT-SS</v>
      </c>
      <c r="AW1452" t="str">
        <f t="shared" si="288"/>
        <v>VP FOR INFORMATION TECHNOLOGY-SHARED SERVICES</v>
      </c>
    </row>
    <row r="1453" spans="1:49">
      <c r="A1453" s="59">
        <v>2018</v>
      </c>
      <c r="B1453" t="s">
        <v>137</v>
      </c>
      <c r="C1453" t="s">
        <v>945</v>
      </c>
      <c r="D1453" t="s">
        <v>946</v>
      </c>
      <c r="E1453" t="s">
        <v>967</v>
      </c>
      <c r="F1453" t="s">
        <v>1063</v>
      </c>
      <c r="G1453" t="s">
        <v>1064</v>
      </c>
      <c r="H1453" t="s">
        <v>146</v>
      </c>
      <c r="I1453" s="170" t="s">
        <v>84</v>
      </c>
      <c r="J1453" t="s">
        <v>85</v>
      </c>
      <c r="K1453" t="s">
        <v>214</v>
      </c>
      <c r="L1453" t="s">
        <v>126</v>
      </c>
      <c r="M1453" t="s">
        <v>345</v>
      </c>
      <c r="N1453" t="s">
        <v>217</v>
      </c>
      <c r="O1453" t="s">
        <v>263</v>
      </c>
      <c r="P1453" t="s">
        <v>346</v>
      </c>
      <c r="Q1453" t="s">
        <v>345</v>
      </c>
      <c r="R1453" t="s">
        <v>347</v>
      </c>
      <c r="S1453" t="s">
        <v>338</v>
      </c>
      <c r="T1453" t="s">
        <v>339</v>
      </c>
      <c r="U1453" s="61" t="s">
        <v>340</v>
      </c>
      <c r="V1453" t="s">
        <v>24</v>
      </c>
      <c r="W1453" t="s">
        <v>263</v>
      </c>
      <c r="X1453" s="59">
        <v>266319</v>
      </c>
      <c r="Y1453" s="59">
        <v>222895</v>
      </c>
      <c r="Z1453" t="s">
        <v>141</v>
      </c>
      <c r="AA1453" s="146" t="str">
        <f t="shared" si="297"/>
        <v>EX</v>
      </c>
      <c r="AB1453" s="146" t="str">
        <f t="shared" si="287"/>
        <v>IT</v>
      </c>
      <c r="AC1453" t="str">
        <f t="shared" si="290"/>
        <v>EX</v>
      </c>
      <c r="AD1453" s="74">
        <f t="shared" si="291"/>
        <v>222895</v>
      </c>
      <c r="AE1453" s="74">
        <f t="shared" si="296"/>
        <v>222895</v>
      </c>
      <c r="AF1453">
        <v>1.3809</v>
      </c>
      <c r="AG1453">
        <v>6156</v>
      </c>
      <c r="AH1453" s="74">
        <v>-4769.9530000000195</v>
      </c>
      <c r="AJ1453" s="74">
        <f t="shared" si="292"/>
        <v>1386.0469999999805</v>
      </c>
      <c r="AK1453" s="74">
        <f t="shared" si="286"/>
        <v>224281.04699999999</v>
      </c>
      <c r="AL1453" t="str">
        <f t="shared" si="293"/>
        <v>Y</v>
      </c>
      <c r="AN1453" t="s">
        <v>86</v>
      </c>
      <c r="AO1453" t="s">
        <v>85</v>
      </c>
      <c r="AP1453" t="str">
        <f t="shared" si="294"/>
        <v>99</v>
      </c>
      <c r="AQ1453" s="145" t="s">
        <v>1826</v>
      </c>
      <c r="AR1453" t="str">
        <f t="shared" si="295"/>
        <v>2-Provision for Compensation Incr</v>
      </c>
      <c r="AS1453" s="145" t="s">
        <v>1827</v>
      </c>
      <c r="AT1453" t="s">
        <v>213</v>
      </c>
      <c r="AV1453" t="str">
        <f t="shared" si="289"/>
        <v>VPIT-SS</v>
      </c>
      <c r="AW1453" t="str">
        <f t="shared" si="288"/>
        <v>VP FOR INFORMATION TECHNOLOGY-SHARED SERVICES</v>
      </c>
    </row>
    <row r="1454" spans="1:49">
      <c r="A1454" s="59">
        <v>2018</v>
      </c>
      <c r="B1454" t="s">
        <v>137</v>
      </c>
      <c r="C1454" t="s">
        <v>945</v>
      </c>
      <c r="D1454" t="s">
        <v>946</v>
      </c>
      <c r="E1454" t="s">
        <v>967</v>
      </c>
      <c r="F1454" t="s">
        <v>1721</v>
      </c>
      <c r="G1454" t="s">
        <v>1722</v>
      </c>
      <c r="H1454" t="s">
        <v>146</v>
      </c>
      <c r="I1454" s="170" t="s">
        <v>84</v>
      </c>
      <c r="J1454" t="s">
        <v>85</v>
      </c>
      <c r="K1454" t="s">
        <v>214</v>
      </c>
      <c r="L1454" t="s">
        <v>126</v>
      </c>
      <c r="M1454" t="s">
        <v>345</v>
      </c>
      <c r="N1454" t="s">
        <v>217</v>
      </c>
      <c r="O1454" t="s">
        <v>263</v>
      </c>
      <c r="P1454" t="s">
        <v>346</v>
      </c>
      <c r="Q1454" t="s">
        <v>345</v>
      </c>
      <c r="R1454" t="s">
        <v>347</v>
      </c>
      <c r="S1454" t="s">
        <v>338</v>
      </c>
      <c r="T1454" t="s">
        <v>339</v>
      </c>
      <c r="U1454" s="61" t="s">
        <v>340</v>
      </c>
      <c r="V1454" t="s">
        <v>24</v>
      </c>
      <c r="W1454" t="s">
        <v>263</v>
      </c>
      <c r="X1454" s="59">
        <v>0</v>
      </c>
      <c r="Y1454" s="59">
        <v>50000</v>
      </c>
      <c r="Z1454" t="s">
        <v>141</v>
      </c>
      <c r="AA1454" s="146" t="str">
        <f t="shared" si="297"/>
        <v>EX</v>
      </c>
      <c r="AB1454" s="146" t="str">
        <f t="shared" si="287"/>
        <v>IT</v>
      </c>
      <c r="AC1454" t="str">
        <f t="shared" si="290"/>
        <v>EX</v>
      </c>
      <c r="AD1454" s="74">
        <f t="shared" si="291"/>
        <v>50000</v>
      </c>
      <c r="AE1454" s="74">
        <f t="shared" si="296"/>
        <v>50000</v>
      </c>
      <c r="AF1454">
        <v>1.3809</v>
      </c>
      <c r="AG1454">
        <v>1381</v>
      </c>
      <c r="AH1454" s="74">
        <v>-1070.0000000000043</v>
      </c>
      <c r="AJ1454" s="74">
        <f t="shared" si="292"/>
        <v>310.99999999999568</v>
      </c>
      <c r="AK1454" s="74">
        <f t="shared" si="286"/>
        <v>50310.999999999993</v>
      </c>
      <c r="AL1454" t="str">
        <f t="shared" si="293"/>
        <v>Y</v>
      </c>
      <c r="AN1454" t="s">
        <v>86</v>
      </c>
      <c r="AO1454" t="s">
        <v>85</v>
      </c>
      <c r="AP1454" t="str">
        <f t="shared" si="294"/>
        <v>99</v>
      </c>
      <c r="AQ1454" s="145" t="s">
        <v>1826</v>
      </c>
      <c r="AR1454" t="str">
        <f t="shared" si="295"/>
        <v>2-Provision for Compensation Incr</v>
      </c>
      <c r="AS1454" s="145" t="s">
        <v>1827</v>
      </c>
      <c r="AT1454" t="s">
        <v>213</v>
      </c>
      <c r="AV1454" t="str">
        <f t="shared" si="289"/>
        <v>VPIT-SS</v>
      </c>
      <c r="AW1454" t="str">
        <f t="shared" si="288"/>
        <v>VP FOR INFORMATION TECHNOLOGY-SHARED SERVICES</v>
      </c>
    </row>
    <row r="1455" spans="1:49">
      <c r="A1455" s="59">
        <v>2018</v>
      </c>
      <c r="B1455" t="s">
        <v>137</v>
      </c>
      <c r="C1455" t="s">
        <v>945</v>
      </c>
      <c r="D1455" t="s">
        <v>946</v>
      </c>
      <c r="E1455" t="s">
        <v>967</v>
      </c>
      <c r="F1455" t="s">
        <v>1723</v>
      </c>
      <c r="G1455" t="s">
        <v>1724</v>
      </c>
      <c r="H1455" t="s">
        <v>146</v>
      </c>
      <c r="I1455" s="170" t="s">
        <v>84</v>
      </c>
      <c r="J1455" t="s">
        <v>85</v>
      </c>
      <c r="K1455" t="s">
        <v>214</v>
      </c>
      <c r="L1455" t="s">
        <v>126</v>
      </c>
      <c r="M1455" t="s">
        <v>345</v>
      </c>
      <c r="N1455" t="s">
        <v>217</v>
      </c>
      <c r="O1455" t="s">
        <v>263</v>
      </c>
      <c r="P1455" t="s">
        <v>346</v>
      </c>
      <c r="Q1455" t="s">
        <v>345</v>
      </c>
      <c r="R1455" t="s">
        <v>347</v>
      </c>
      <c r="S1455" t="s">
        <v>338</v>
      </c>
      <c r="T1455" t="s">
        <v>339</v>
      </c>
      <c r="U1455" s="61" t="s">
        <v>340</v>
      </c>
      <c r="V1455" t="s">
        <v>24</v>
      </c>
      <c r="W1455" t="s">
        <v>263</v>
      </c>
      <c r="X1455" s="59">
        <v>56238</v>
      </c>
      <c r="Y1455" s="59">
        <v>56238</v>
      </c>
      <c r="Z1455" t="s">
        <v>141</v>
      </c>
      <c r="AA1455" s="146" t="str">
        <f t="shared" si="297"/>
        <v>EX</v>
      </c>
      <c r="AB1455" s="146" t="str">
        <f t="shared" si="287"/>
        <v>IT</v>
      </c>
      <c r="AC1455" t="str">
        <f t="shared" si="290"/>
        <v>EX</v>
      </c>
      <c r="AD1455" s="74">
        <f t="shared" si="291"/>
        <v>56238</v>
      </c>
      <c r="AE1455" s="74">
        <f t="shared" si="296"/>
        <v>56238</v>
      </c>
      <c r="AF1455">
        <v>1.3809</v>
      </c>
      <c r="AG1455">
        <v>1553</v>
      </c>
      <c r="AH1455" s="74">
        <v>-1203.4932000000049</v>
      </c>
      <c r="AJ1455" s="74">
        <f t="shared" si="292"/>
        <v>349.50679999999511</v>
      </c>
      <c r="AK1455" s="74">
        <f t="shared" si="286"/>
        <v>56587.506799999996</v>
      </c>
      <c r="AL1455" t="str">
        <f t="shared" si="293"/>
        <v>Y</v>
      </c>
      <c r="AN1455" t="s">
        <v>86</v>
      </c>
      <c r="AO1455" t="s">
        <v>85</v>
      </c>
      <c r="AP1455" t="str">
        <f t="shared" si="294"/>
        <v>99</v>
      </c>
      <c r="AQ1455" s="145" t="s">
        <v>1826</v>
      </c>
      <c r="AR1455" t="str">
        <f t="shared" si="295"/>
        <v>2-Provision for Compensation Incr</v>
      </c>
      <c r="AS1455" s="145" t="s">
        <v>1827</v>
      </c>
      <c r="AT1455" t="s">
        <v>213</v>
      </c>
      <c r="AV1455" t="str">
        <f t="shared" si="289"/>
        <v>VPIT-SS</v>
      </c>
      <c r="AW1455" t="str">
        <f t="shared" si="288"/>
        <v>VP FOR INFORMATION TECHNOLOGY-SHARED SERVICES</v>
      </c>
    </row>
    <row r="1456" spans="1:49">
      <c r="A1456" s="59">
        <v>2018</v>
      </c>
      <c r="B1456" t="s">
        <v>137</v>
      </c>
      <c r="C1456" t="s">
        <v>945</v>
      </c>
      <c r="D1456" t="s">
        <v>946</v>
      </c>
      <c r="E1456" t="s">
        <v>967</v>
      </c>
      <c r="F1456" t="s">
        <v>968</v>
      </c>
      <c r="G1456" t="s">
        <v>969</v>
      </c>
      <c r="H1456" t="s">
        <v>146</v>
      </c>
      <c r="I1456" s="170" t="s">
        <v>84</v>
      </c>
      <c r="J1456" t="s">
        <v>85</v>
      </c>
      <c r="K1456" t="s">
        <v>214</v>
      </c>
      <c r="L1456" t="s">
        <v>126</v>
      </c>
      <c r="M1456" t="s">
        <v>345</v>
      </c>
      <c r="N1456" t="s">
        <v>217</v>
      </c>
      <c r="O1456" t="s">
        <v>263</v>
      </c>
      <c r="P1456" t="s">
        <v>346</v>
      </c>
      <c r="Q1456" t="s">
        <v>345</v>
      </c>
      <c r="R1456" t="s">
        <v>347</v>
      </c>
      <c r="S1456" t="s">
        <v>338</v>
      </c>
      <c r="T1456" t="s">
        <v>339</v>
      </c>
      <c r="U1456" s="61" t="s">
        <v>340</v>
      </c>
      <c r="V1456" t="s">
        <v>24</v>
      </c>
      <c r="W1456" t="s">
        <v>263</v>
      </c>
      <c r="X1456" s="59">
        <v>149814</v>
      </c>
      <c r="Y1456" s="59">
        <v>149814</v>
      </c>
      <c r="Z1456" t="s">
        <v>141</v>
      </c>
      <c r="AA1456" s="146" t="str">
        <f t="shared" si="297"/>
        <v>EX</v>
      </c>
      <c r="AB1456" s="146" t="str">
        <f t="shared" si="287"/>
        <v>IT</v>
      </c>
      <c r="AC1456" t="str">
        <f t="shared" si="290"/>
        <v>EX</v>
      </c>
      <c r="AD1456" s="74">
        <f t="shared" si="291"/>
        <v>149814</v>
      </c>
      <c r="AE1456" s="74">
        <f t="shared" si="296"/>
        <v>149814</v>
      </c>
      <c r="AF1456">
        <v>1.3809</v>
      </c>
      <c r="AG1456">
        <v>4138</v>
      </c>
      <c r="AH1456" s="74">
        <v>-3206.0196000000128</v>
      </c>
      <c r="AJ1456" s="74">
        <f t="shared" si="292"/>
        <v>931.98039999998718</v>
      </c>
      <c r="AK1456" s="74">
        <f t="shared" si="286"/>
        <v>150745.9804</v>
      </c>
      <c r="AL1456" t="str">
        <f t="shared" si="293"/>
        <v>Y</v>
      </c>
      <c r="AN1456" t="s">
        <v>86</v>
      </c>
      <c r="AO1456" t="s">
        <v>85</v>
      </c>
      <c r="AP1456" t="str">
        <f t="shared" si="294"/>
        <v>99</v>
      </c>
      <c r="AQ1456" s="145" t="s">
        <v>1826</v>
      </c>
      <c r="AR1456" t="str">
        <f t="shared" si="295"/>
        <v>2-Provision for Compensation Incr</v>
      </c>
      <c r="AS1456" s="145" t="s">
        <v>1827</v>
      </c>
      <c r="AT1456" t="s">
        <v>213</v>
      </c>
      <c r="AV1456" t="str">
        <f t="shared" si="289"/>
        <v>VPIT-SS</v>
      </c>
      <c r="AW1456" t="str">
        <f t="shared" si="288"/>
        <v>VP FOR INFORMATION TECHNOLOGY-SHARED SERVICES</v>
      </c>
    </row>
    <row r="1457" spans="1:49">
      <c r="A1457" s="59">
        <v>2018</v>
      </c>
      <c r="B1457" t="s">
        <v>137</v>
      </c>
      <c r="C1457" t="s">
        <v>945</v>
      </c>
      <c r="D1457" t="s">
        <v>946</v>
      </c>
      <c r="E1457" t="s">
        <v>967</v>
      </c>
      <c r="F1457" t="s">
        <v>1065</v>
      </c>
      <c r="G1457" t="s">
        <v>1066</v>
      </c>
      <c r="H1457" t="s">
        <v>146</v>
      </c>
      <c r="I1457" s="170" t="s">
        <v>84</v>
      </c>
      <c r="J1457" t="s">
        <v>85</v>
      </c>
      <c r="K1457" t="s">
        <v>214</v>
      </c>
      <c r="L1457" t="s">
        <v>126</v>
      </c>
      <c r="M1457" t="s">
        <v>345</v>
      </c>
      <c r="N1457" t="s">
        <v>217</v>
      </c>
      <c r="O1457" t="s">
        <v>263</v>
      </c>
      <c r="P1457" t="s">
        <v>346</v>
      </c>
      <c r="Q1457" t="s">
        <v>345</v>
      </c>
      <c r="R1457" t="s">
        <v>347</v>
      </c>
      <c r="S1457" t="s">
        <v>338</v>
      </c>
      <c r="T1457" t="s">
        <v>339</v>
      </c>
      <c r="U1457" s="61" t="s">
        <v>340</v>
      </c>
      <c r="V1457" t="s">
        <v>24</v>
      </c>
      <c r="W1457" t="s">
        <v>263</v>
      </c>
      <c r="X1457" s="59">
        <v>171501</v>
      </c>
      <c r="Y1457" s="59">
        <v>57336</v>
      </c>
      <c r="Z1457" t="s">
        <v>141</v>
      </c>
      <c r="AA1457" s="146" t="str">
        <f t="shared" si="297"/>
        <v>EX</v>
      </c>
      <c r="AB1457" s="146" t="str">
        <f t="shared" si="287"/>
        <v>IT</v>
      </c>
      <c r="AC1457" t="str">
        <f t="shared" si="290"/>
        <v>EX</v>
      </c>
      <c r="AD1457" s="74">
        <f t="shared" si="291"/>
        <v>57336</v>
      </c>
      <c r="AE1457" s="74">
        <f t="shared" si="296"/>
        <v>57336</v>
      </c>
      <c r="AF1457">
        <v>1.3809</v>
      </c>
      <c r="AG1457">
        <v>1584</v>
      </c>
      <c r="AH1457" s="74">
        <v>-1226.9904000000049</v>
      </c>
      <c r="AJ1457" s="74">
        <f t="shared" si="292"/>
        <v>357.00959999999509</v>
      </c>
      <c r="AK1457" s="74">
        <f t="shared" si="286"/>
        <v>57693.009599999998</v>
      </c>
      <c r="AL1457" t="str">
        <f t="shared" si="293"/>
        <v>Y</v>
      </c>
      <c r="AN1457" t="s">
        <v>86</v>
      </c>
      <c r="AO1457" t="s">
        <v>85</v>
      </c>
      <c r="AP1457" t="str">
        <f t="shared" si="294"/>
        <v>99</v>
      </c>
      <c r="AQ1457" s="145" t="s">
        <v>1826</v>
      </c>
      <c r="AR1457" t="str">
        <f t="shared" si="295"/>
        <v>2-Provision for Compensation Incr</v>
      </c>
      <c r="AS1457" s="145" t="s">
        <v>1827</v>
      </c>
      <c r="AT1457" t="s">
        <v>213</v>
      </c>
      <c r="AV1457" t="str">
        <f t="shared" si="289"/>
        <v>VPIT-SS</v>
      </c>
      <c r="AW1457" t="str">
        <f t="shared" si="288"/>
        <v>VP FOR INFORMATION TECHNOLOGY-SHARED SERVICES</v>
      </c>
    </row>
    <row r="1458" spans="1:49">
      <c r="A1458" s="59">
        <v>2018</v>
      </c>
      <c r="B1458" t="s">
        <v>137</v>
      </c>
      <c r="C1458" t="s">
        <v>945</v>
      </c>
      <c r="D1458" t="s">
        <v>946</v>
      </c>
      <c r="E1458" t="s">
        <v>967</v>
      </c>
      <c r="F1458" t="s">
        <v>1067</v>
      </c>
      <c r="G1458" t="s">
        <v>1068</v>
      </c>
      <c r="H1458" t="s">
        <v>146</v>
      </c>
      <c r="I1458" s="170" t="s">
        <v>84</v>
      </c>
      <c r="J1458" t="s">
        <v>85</v>
      </c>
      <c r="K1458" t="s">
        <v>214</v>
      </c>
      <c r="L1458" t="s">
        <v>126</v>
      </c>
      <c r="M1458" t="s">
        <v>345</v>
      </c>
      <c r="N1458" t="s">
        <v>217</v>
      </c>
      <c r="O1458" t="s">
        <v>263</v>
      </c>
      <c r="P1458" t="s">
        <v>346</v>
      </c>
      <c r="Q1458" t="s">
        <v>345</v>
      </c>
      <c r="R1458" t="s">
        <v>347</v>
      </c>
      <c r="S1458" t="s">
        <v>338</v>
      </c>
      <c r="T1458" t="s">
        <v>339</v>
      </c>
      <c r="U1458" s="61" t="s">
        <v>340</v>
      </c>
      <c r="V1458" t="s">
        <v>24</v>
      </c>
      <c r="W1458" t="s">
        <v>263</v>
      </c>
      <c r="X1458" s="59">
        <v>97870</v>
      </c>
      <c r="Y1458" s="59">
        <v>118900</v>
      </c>
      <c r="Z1458" t="s">
        <v>141</v>
      </c>
      <c r="AA1458" s="146" t="str">
        <f t="shared" si="297"/>
        <v>EX</v>
      </c>
      <c r="AB1458" s="146" t="str">
        <f t="shared" si="287"/>
        <v>IT</v>
      </c>
      <c r="AC1458" t="str">
        <f t="shared" si="290"/>
        <v>EX</v>
      </c>
      <c r="AD1458" s="74">
        <f t="shared" si="291"/>
        <v>118900</v>
      </c>
      <c r="AE1458" s="74">
        <f t="shared" si="296"/>
        <v>118900</v>
      </c>
      <c r="AF1458">
        <v>1.3809</v>
      </c>
      <c r="AG1458">
        <v>3284</v>
      </c>
      <c r="AH1458" s="74">
        <v>-2544.46000000001</v>
      </c>
      <c r="AJ1458" s="74">
        <f t="shared" si="292"/>
        <v>739.53999999998996</v>
      </c>
      <c r="AK1458" s="74">
        <f t="shared" si="286"/>
        <v>119639.54</v>
      </c>
      <c r="AL1458" t="str">
        <f t="shared" si="293"/>
        <v>Y</v>
      </c>
      <c r="AN1458" t="s">
        <v>86</v>
      </c>
      <c r="AO1458" t="s">
        <v>85</v>
      </c>
      <c r="AP1458" t="str">
        <f t="shared" si="294"/>
        <v>99</v>
      </c>
      <c r="AQ1458" s="145" t="s">
        <v>1826</v>
      </c>
      <c r="AR1458" t="str">
        <f t="shared" si="295"/>
        <v>2-Provision for Compensation Incr</v>
      </c>
      <c r="AS1458" s="145" t="s">
        <v>1827</v>
      </c>
      <c r="AT1458" t="s">
        <v>213</v>
      </c>
      <c r="AV1458" t="str">
        <f t="shared" si="289"/>
        <v>VPIT-SS</v>
      </c>
      <c r="AW1458" t="str">
        <f t="shared" si="288"/>
        <v>VP FOR INFORMATION TECHNOLOGY-SHARED SERVICES</v>
      </c>
    </row>
    <row r="1459" spans="1:49">
      <c r="A1459" s="59">
        <v>2018</v>
      </c>
      <c r="B1459" t="s">
        <v>137</v>
      </c>
      <c r="C1459" t="s">
        <v>945</v>
      </c>
      <c r="D1459" t="s">
        <v>946</v>
      </c>
      <c r="E1459" t="s">
        <v>967</v>
      </c>
      <c r="F1459" t="s">
        <v>1018</v>
      </c>
      <c r="G1459" t="s">
        <v>1019</v>
      </c>
      <c r="H1459" t="s">
        <v>146</v>
      </c>
      <c r="I1459" s="170" t="s">
        <v>84</v>
      </c>
      <c r="J1459" t="s">
        <v>85</v>
      </c>
      <c r="K1459" t="s">
        <v>214</v>
      </c>
      <c r="L1459" t="s">
        <v>126</v>
      </c>
      <c r="M1459" t="s">
        <v>345</v>
      </c>
      <c r="N1459" t="s">
        <v>217</v>
      </c>
      <c r="O1459" t="s">
        <v>263</v>
      </c>
      <c r="P1459" t="s">
        <v>346</v>
      </c>
      <c r="Q1459" t="s">
        <v>345</v>
      </c>
      <c r="R1459" t="s">
        <v>347</v>
      </c>
      <c r="S1459" t="s">
        <v>338</v>
      </c>
      <c r="T1459" t="s">
        <v>339</v>
      </c>
      <c r="U1459" s="61" t="s">
        <v>340</v>
      </c>
      <c r="V1459" t="s">
        <v>24</v>
      </c>
      <c r="W1459" t="s">
        <v>263</v>
      </c>
      <c r="X1459" s="59">
        <v>58624</v>
      </c>
      <c r="Y1459" s="59">
        <v>0</v>
      </c>
      <c r="Z1459" t="s">
        <v>141</v>
      </c>
      <c r="AA1459" s="146" t="str">
        <f t="shared" si="297"/>
        <v>EX</v>
      </c>
      <c r="AB1459" s="146" t="str">
        <f t="shared" si="287"/>
        <v>IT</v>
      </c>
      <c r="AC1459" t="str">
        <f t="shared" si="290"/>
        <v>EX</v>
      </c>
      <c r="AD1459" s="74">
        <f t="shared" si="291"/>
        <v>0</v>
      </c>
      <c r="AE1459" s="74">
        <f t="shared" si="296"/>
        <v>0</v>
      </c>
      <c r="AF1459">
        <v>1.3809</v>
      </c>
      <c r="AG1459">
        <v>0</v>
      </c>
      <c r="AH1459" s="74">
        <v>0</v>
      </c>
      <c r="AJ1459" s="74">
        <f t="shared" si="292"/>
        <v>0</v>
      </c>
      <c r="AK1459" s="74">
        <f t="shared" ref="AK1459:AK1522" si="298">AE1459 +AJ1459</f>
        <v>0</v>
      </c>
      <c r="AL1459" t="str">
        <f t="shared" si="293"/>
        <v>Y</v>
      </c>
      <c r="AN1459" t="s">
        <v>86</v>
      </c>
      <c r="AO1459" t="s">
        <v>85</v>
      </c>
      <c r="AP1459" t="str">
        <f t="shared" si="294"/>
        <v>99</v>
      </c>
      <c r="AQ1459" s="145" t="s">
        <v>1826</v>
      </c>
      <c r="AR1459" t="str">
        <f t="shared" si="295"/>
        <v>1-Adjusted Base Budget</v>
      </c>
      <c r="AS1459" s="145" t="s">
        <v>1827</v>
      </c>
      <c r="AT1459" t="s">
        <v>213</v>
      </c>
      <c r="AV1459" t="str">
        <f t="shared" si="289"/>
        <v>VPIT-SS</v>
      </c>
      <c r="AW1459" t="str">
        <f t="shared" si="288"/>
        <v>VP FOR INFORMATION TECHNOLOGY-SHARED SERVICES</v>
      </c>
    </row>
    <row r="1460" spans="1:49">
      <c r="A1460" s="59">
        <v>2018</v>
      </c>
      <c r="B1460" t="s">
        <v>137</v>
      </c>
      <c r="C1460" t="s">
        <v>945</v>
      </c>
      <c r="D1460" t="s">
        <v>946</v>
      </c>
      <c r="E1460" t="s">
        <v>967</v>
      </c>
      <c r="F1460" t="s">
        <v>1069</v>
      </c>
      <c r="G1460" t="s">
        <v>1070</v>
      </c>
      <c r="H1460" t="s">
        <v>146</v>
      </c>
      <c r="I1460" s="170" t="s">
        <v>84</v>
      </c>
      <c r="J1460" t="s">
        <v>85</v>
      </c>
      <c r="K1460" t="s">
        <v>214</v>
      </c>
      <c r="L1460" t="s">
        <v>126</v>
      </c>
      <c r="M1460" t="s">
        <v>345</v>
      </c>
      <c r="N1460" t="s">
        <v>217</v>
      </c>
      <c r="O1460" t="s">
        <v>263</v>
      </c>
      <c r="P1460" t="s">
        <v>346</v>
      </c>
      <c r="Q1460" t="s">
        <v>345</v>
      </c>
      <c r="R1460" t="s">
        <v>347</v>
      </c>
      <c r="S1460" t="s">
        <v>338</v>
      </c>
      <c r="T1460" t="s">
        <v>339</v>
      </c>
      <c r="U1460" s="61" t="s">
        <v>340</v>
      </c>
      <c r="V1460" t="s">
        <v>24</v>
      </c>
      <c r="W1460" t="s">
        <v>263</v>
      </c>
      <c r="X1460" s="59">
        <v>18817</v>
      </c>
      <c r="Y1460" s="59">
        <v>18817</v>
      </c>
      <c r="Z1460" t="s">
        <v>141</v>
      </c>
      <c r="AA1460" s="146" t="str">
        <f t="shared" si="297"/>
        <v>EX</v>
      </c>
      <c r="AB1460" s="146" t="str">
        <f t="shared" si="287"/>
        <v>IT</v>
      </c>
      <c r="AC1460" t="str">
        <f t="shared" si="290"/>
        <v>EX</v>
      </c>
      <c r="AD1460" s="74">
        <f t="shared" si="291"/>
        <v>18817</v>
      </c>
      <c r="AE1460" s="74">
        <f t="shared" si="296"/>
        <v>18817</v>
      </c>
      <c r="AF1460">
        <v>1.3809</v>
      </c>
      <c r="AG1460">
        <v>520</v>
      </c>
      <c r="AH1460" s="74">
        <v>-402.68380000000161</v>
      </c>
      <c r="AJ1460" s="74">
        <f t="shared" si="292"/>
        <v>117.31619999999839</v>
      </c>
      <c r="AK1460" s="74">
        <f t="shared" si="298"/>
        <v>18934.316199999997</v>
      </c>
      <c r="AL1460" t="str">
        <f t="shared" si="293"/>
        <v>Y</v>
      </c>
      <c r="AN1460" t="s">
        <v>86</v>
      </c>
      <c r="AO1460" t="s">
        <v>85</v>
      </c>
      <c r="AP1460" t="str">
        <f t="shared" si="294"/>
        <v>99</v>
      </c>
      <c r="AQ1460" s="145" t="s">
        <v>1826</v>
      </c>
      <c r="AR1460" t="str">
        <f t="shared" si="295"/>
        <v>2-Provision for Compensation Incr</v>
      </c>
      <c r="AS1460" s="145" t="s">
        <v>1827</v>
      </c>
      <c r="AT1460" t="s">
        <v>213</v>
      </c>
      <c r="AV1460" t="str">
        <f t="shared" si="289"/>
        <v>VPIT-SS</v>
      </c>
      <c r="AW1460" t="str">
        <f t="shared" si="288"/>
        <v>VP FOR INFORMATION TECHNOLOGY-SHARED SERVICES</v>
      </c>
    </row>
    <row r="1461" spans="1:49">
      <c r="A1461" s="59">
        <v>2018</v>
      </c>
      <c r="B1461" t="s">
        <v>137</v>
      </c>
      <c r="C1461" t="s">
        <v>945</v>
      </c>
      <c r="D1461" t="s">
        <v>946</v>
      </c>
      <c r="E1461" t="s">
        <v>967</v>
      </c>
      <c r="F1461" t="s">
        <v>1071</v>
      </c>
      <c r="G1461" t="s">
        <v>1072</v>
      </c>
      <c r="H1461" t="s">
        <v>146</v>
      </c>
      <c r="I1461" s="170" t="s">
        <v>84</v>
      </c>
      <c r="J1461" t="s">
        <v>85</v>
      </c>
      <c r="K1461" t="s">
        <v>214</v>
      </c>
      <c r="L1461" t="s">
        <v>126</v>
      </c>
      <c r="M1461" t="s">
        <v>345</v>
      </c>
      <c r="N1461" t="s">
        <v>217</v>
      </c>
      <c r="O1461" t="s">
        <v>263</v>
      </c>
      <c r="P1461" t="s">
        <v>346</v>
      </c>
      <c r="Q1461" t="s">
        <v>345</v>
      </c>
      <c r="R1461" t="s">
        <v>347</v>
      </c>
      <c r="S1461" t="s">
        <v>338</v>
      </c>
      <c r="T1461" t="s">
        <v>339</v>
      </c>
      <c r="U1461" s="61" t="s">
        <v>340</v>
      </c>
      <c r="V1461" t="s">
        <v>24</v>
      </c>
      <c r="W1461" t="s">
        <v>263</v>
      </c>
      <c r="X1461" s="59">
        <v>72161</v>
      </c>
      <c r="Y1461" s="59">
        <v>72161</v>
      </c>
      <c r="Z1461" t="s">
        <v>141</v>
      </c>
      <c r="AA1461" s="146" t="str">
        <f t="shared" si="297"/>
        <v>EX</v>
      </c>
      <c r="AB1461" s="146" t="str">
        <f t="shared" ref="AB1461:AB1524" si="299">IF(O1461 =AA1461,Z1461,"10cr")</f>
        <v>IT</v>
      </c>
      <c r="AC1461" t="str">
        <f t="shared" si="290"/>
        <v>EX</v>
      </c>
      <c r="AD1461" s="74">
        <f t="shared" si="291"/>
        <v>72161</v>
      </c>
      <c r="AE1461" s="74">
        <f t="shared" si="296"/>
        <v>72161</v>
      </c>
      <c r="AF1461">
        <v>1.3809</v>
      </c>
      <c r="AG1461">
        <v>1993</v>
      </c>
      <c r="AH1461" s="74">
        <v>-1544.2454000000062</v>
      </c>
      <c r="AJ1461" s="74">
        <f t="shared" si="292"/>
        <v>448.75459999999384</v>
      </c>
      <c r="AK1461" s="74">
        <f t="shared" si="298"/>
        <v>72609.7546</v>
      </c>
      <c r="AL1461" t="str">
        <f t="shared" si="293"/>
        <v>Y</v>
      </c>
      <c r="AN1461" t="s">
        <v>86</v>
      </c>
      <c r="AO1461" t="s">
        <v>85</v>
      </c>
      <c r="AP1461" t="str">
        <f t="shared" si="294"/>
        <v>99</v>
      </c>
      <c r="AQ1461" s="145" t="s">
        <v>1826</v>
      </c>
      <c r="AR1461" t="str">
        <f t="shared" si="295"/>
        <v>2-Provision for Compensation Incr</v>
      </c>
      <c r="AS1461" s="145" t="s">
        <v>1827</v>
      </c>
      <c r="AT1461" t="s">
        <v>213</v>
      </c>
      <c r="AV1461" t="str">
        <f t="shared" si="289"/>
        <v>VPIT-SS</v>
      </c>
      <c r="AW1461" t="str">
        <f t="shared" si="288"/>
        <v>VP FOR INFORMATION TECHNOLOGY-SHARED SERVICES</v>
      </c>
    </row>
    <row r="1462" spans="1:49">
      <c r="A1462" s="59">
        <v>2018</v>
      </c>
      <c r="B1462" t="s">
        <v>137</v>
      </c>
      <c r="C1462" t="s">
        <v>945</v>
      </c>
      <c r="D1462" t="s">
        <v>946</v>
      </c>
      <c r="E1462" t="s">
        <v>967</v>
      </c>
      <c r="F1462" t="s">
        <v>1073</v>
      </c>
      <c r="G1462" t="s">
        <v>1074</v>
      </c>
      <c r="H1462" t="s">
        <v>146</v>
      </c>
      <c r="I1462" s="170" t="s">
        <v>84</v>
      </c>
      <c r="J1462" t="s">
        <v>85</v>
      </c>
      <c r="K1462" t="s">
        <v>214</v>
      </c>
      <c r="L1462" t="s">
        <v>126</v>
      </c>
      <c r="M1462" t="s">
        <v>345</v>
      </c>
      <c r="N1462" t="s">
        <v>217</v>
      </c>
      <c r="O1462" t="s">
        <v>263</v>
      </c>
      <c r="P1462" t="s">
        <v>346</v>
      </c>
      <c r="Q1462" t="s">
        <v>345</v>
      </c>
      <c r="R1462" t="s">
        <v>347</v>
      </c>
      <c r="S1462" t="s">
        <v>338</v>
      </c>
      <c r="T1462" t="s">
        <v>339</v>
      </c>
      <c r="U1462" s="61" t="s">
        <v>340</v>
      </c>
      <c r="V1462" t="s">
        <v>24</v>
      </c>
      <c r="W1462" t="s">
        <v>263</v>
      </c>
      <c r="X1462" s="59">
        <v>57977</v>
      </c>
      <c r="Y1462" s="59">
        <v>57977</v>
      </c>
      <c r="Z1462" t="s">
        <v>141</v>
      </c>
      <c r="AA1462" s="146" t="str">
        <f t="shared" si="297"/>
        <v>EX</v>
      </c>
      <c r="AB1462" s="146" t="str">
        <f t="shared" si="299"/>
        <v>IT</v>
      </c>
      <c r="AC1462" t="str">
        <f t="shared" si="290"/>
        <v>EX</v>
      </c>
      <c r="AD1462" s="74">
        <f t="shared" si="291"/>
        <v>57977</v>
      </c>
      <c r="AE1462" s="74">
        <f t="shared" si="296"/>
        <v>57977</v>
      </c>
      <c r="AF1462">
        <v>1.3809</v>
      </c>
      <c r="AG1462">
        <v>1601</v>
      </c>
      <c r="AH1462" s="74">
        <v>-1240.7078000000049</v>
      </c>
      <c r="AJ1462" s="74">
        <f t="shared" si="292"/>
        <v>360.29219999999509</v>
      </c>
      <c r="AK1462" s="74">
        <f t="shared" si="298"/>
        <v>58337.292199999996</v>
      </c>
      <c r="AL1462" t="str">
        <f t="shared" si="293"/>
        <v>Y</v>
      </c>
      <c r="AN1462" t="s">
        <v>86</v>
      </c>
      <c r="AO1462" t="s">
        <v>85</v>
      </c>
      <c r="AP1462" t="str">
        <f t="shared" si="294"/>
        <v>99</v>
      </c>
      <c r="AQ1462" s="145" t="s">
        <v>1826</v>
      </c>
      <c r="AR1462" t="str">
        <f t="shared" si="295"/>
        <v>2-Provision for Compensation Incr</v>
      </c>
      <c r="AS1462" s="145" t="s">
        <v>1827</v>
      </c>
      <c r="AT1462" t="s">
        <v>213</v>
      </c>
      <c r="AV1462" t="str">
        <f t="shared" si="289"/>
        <v>VPIT-SS</v>
      </c>
      <c r="AW1462" t="str">
        <f t="shared" si="288"/>
        <v>VP FOR INFORMATION TECHNOLOGY-SHARED SERVICES</v>
      </c>
    </row>
    <row r="1463" spans="1:49">
      <c r="A1463" s="59">
        <v>2018</v>
      </c>
      <c r="B1463" t="s">
        <v>137</v>
      </c>
      <c r="C1463" t="s">
        <v>945</v>
      </c>
      <c r="D1463" t="s">
        <v>946</v>
      </c>
      <c r="E1463" t="s">
        <v>967</v>
      </c>
      <c r="F1463" t="s">
        <v>961</v>
      </c>
      <c r="G1463" t="s">
        <v>977</v>
      </c>
      <c r="H1463" t="s">
        <v>146</v>
      </c>
      <c r="I1463" s="170" t="s">
        <v>84</v>
      </c>
      <c r="J1463" t="s">
        <v>85</v>
      </c>
      <c r="K1463" t="s">
        <v>214</v>
      </c>
      <c r="L1463" t="s">
        <v>126</v>
      </c>
      <c r="M1463" t="s">
        <v>345</v>
      </c>
      <c r="N1463" t="s">
        <v>217</v>
      </c>
      <c r="O1463" t="s">
        <v>263</v>
      </c>
      <c r="P1463" t="s">
        <v>346</v>
      </c>
      <c r="Q1463" t="s">
        <v>345</v>
      </c>
      <c r="R1463" t="s">
        <v>347</v>
      </c>
      <c r="S1463" t="s">
        <v>338</v>
      </c>
      <c r="T1463" t="s">
        <v>339</v>
      </c>
      <c r="U1463" s="61" t="s">
        <v>340</v>
      </c>
      <c r="V1463" t="s">
        <v>24</v>
      </c>
      <c r="W1463" t="s">
        <v>263</v>
      </c>
      <c r="X1463" s="59">
        <v>427475</v>
      </c>
      <c r="Y1463" s="59">
        <v>500318</v>
      </c>
      <c r="Z1463" t="s">
        <v>141</v>
      </c>
      <c r="AA1463" s="146" t="str">
        <f t="shared" si="297"/>
        <v>EX</v>
      </c>
      <c r="AB1463" s="146" t="str">
        <f t="shared" si="299"/>
        <v>IT</v>
      </c>
      <c r="AC1463" t="str">
        <f t="shared" si="290"/>
        <v>EX</v>
      </c>
      <c r="AD1463" s="74">
        <f t="shared" si="291"/>
        <v>500318</v>
      </c>
      <c r="AE1463" s="74">
        <f t="shared" si="296"/>
        <v>500318</v>
      </c>
      <c r="AF1463">
        <v>1.3809</v>
      </c>
      <c r="AG1463">
        <v>13818</v>
      </c>
      <c r="AH1463" s="74">
        <v>-10706.805200000043</v>
      </c>
      <c r="AJ1463" s="74">
        <f t="shared" si="292"/>
        <v>3111.1947999999575</v>
      </c>
      <c r="AK1463" s="74">
        <f t="shared" si="298"/>
        <v>503429.19479999994</v>
      </c>
      <c r="AL1463" t="str">
        <f t="shared" si="293"/>
        <v>Y</v>
      </c>
      <c r="AN1463" t="s">
        <v>86</v>
      </c>
      <c r="AO1463" t="s">
        <v>85</v>
      </c>
      <c r="AP1463" t="str">
        <f t="shared" si="294"/>
        <v>99</v>
      </c>
      <c r="AQ1463" s="145" t="s">
        <v>1826</v>
      </c>
      <c r="AR1463" t="str">
        <f t="shared" si="295"/>
        <v>2-Provision for Compensation Incr</v>
      </c>
      <c r="AS1463" s="145" t="s">
        <v>1827</v>
      </c>
      <c r="AT1463" t="s">
        <v>213</v>
      </c>
      <c r="AV1463" t="str">
        <f t="shared" si="289"/>
        <v>VPIT-SS</v>
      </c>
      <c r="AW1463" t="str">
        <f t="shared" si="288"/>
        <v>VP FOR INFORMATION TECHNOLOGY-SHARED SERVICES</v>
      </c>
    </row>
    <row r="1464" spans="1:49">
      <c r="A1464" s="59">
        <v>2018</v>
      </c>
      <c r="B1464" t="s">
        <v>137</v>
      </c>
      <c r="C1464" t="s">
        <v>945</v>
      </c>
      <c r="D1464" t="s">
        <v>946</v>
      </c>
      <c r="E1464" t="s">
        <v>967</v>
      </c>
      <c r="F1464" t="s">
        <v>1075</v>
      </c>
      <c r="G1464" t="s">
        <v>1076</v>
      </c>
      <c r="H1464" t="s">
        <v>146</v>
      </c>
      <c r="I1464" s="170" t="s">
        <v>84</v>
      </c>
      <c r="J1464" t="s">
        <v>85</v>
      </c>
      <c r="K1464" t="s">
        <v>214</v>
      </c>
      <c r="L1464" t="s">
        <v>126</v>
      </c>
      <c r="M1464" t="s">
        <v>345</v>
      </c>
      <c r="N1464" t="s">
        <v>217</v>
      </c>
      <c r="O1464" t="s">
        <v>263</v>
      </c>
      <c r="P1464" t="s">
        <v>346</v>
      </c>
      <c r="Q1464" t="s">
        <v>345</v>
      </c>
      <c r="R1464" t="s">
        <v>347</v>
      </c>
      <c r="S1464" t="s">
        <v>338</v>
      </c>
      <c r="T1464" t="s">
        <v>339</v>
      </c>
      <c r="U1464" s="61" t="s">
        <v>340</v>
      </c>
      <c r="V1464" t="s">
        <v>24</v>
      </c>
      <c r="W1464" t="s">
        <v>263</v>
      </c>
      <c r="X1464" s="59">
        <v>142962</v>
      </c>
      <c r="Y1464" s="59">
        <v>142962</v>
      </c>
      <c r="Z1464" t="s">
        <v>141</v>
      </c>
      <c r="AA1464" s="146" t="str">
        <f t="shared" si="297"/>
        <v>EX</v>
      </c>
      <c r="AB1464" s="146" t="str">
        <f t="shared" si="299"/>
        <v>IT</v>
      </c>
      <c r="AC1464" t="str">
        <f t="shared" si="290"/>
        <v>EX</v>
      </c>
      <c r="AD1464" s="74">
        <f t="shared" si="291"/>
        <v>142962</v>
      </c>
      <c r="AE1464" s="74">
        <f t="shared" si="296"/>
        <v>142962</v>
      </c>
      <c r="AF1464">
        <v>1.3809</v>
      </c>
      <c r="AG1464">
        <v>3948</v>
      </c>
      <c r="AH1464" s="74">
        <v>-3059.386800000012</v>
      </c>
      <c r="AJ1464" s="74">
        <f t="shared" si="292"/>
        <v>888.61319999998796</v>
      </c>
      <c r="AK1464" s="74">
        <f t="shared" si="298"/>
        <v>143850.61319999999</v>
      </c>
      <c r="AL1464" t="str">
        <f t="shared" si="293"/>
        <v>Y</v>
      </c>
      <c r="AN1464" t="s">
        <v>86</v>
      </c>
      <c r="AO1464" t="s">
        <v>85</v>
      </c>
      <c r="AP1464" t="str">
        <f t="shared" si="294"/>
        <v>99</v>
      </c>
      <c r="AQ1464" s="145" t="s">
        <v>1826</v>
      </c>
      <c r="AR1464" t="str">
        <f t="shared" si="295"/>
        <v>2-Provision for Compensation Incr</v>
      </c>
      <c r="AS1464" s="145" t="s">
        <v>1827</v>
      </c>
      <c r="AT1464" t="s">
        <v>213</v>
      </c>
      <c r="AV1464" t="str">
        <f t="shared" si="289"/>
        <v>VPIT-SS</v>
      </c>
      <c r="AW1464" t="str">
        <f t="shared" si="288"/>
        <v>VP FOR INFORMATION TECHNOLOGY-SHARED SERVICES</v>
      </c>
    </row>
    <row r="1465" spans="1:49">
      <c r="A1465" s="59">
        <v>2018</v>
      </c>
      <c r="B1465" t="s">
        <v>137</v>
      </c>
      <c r="C1465" t="s">
        <v>945</v>
      </c>
      <c r="D1465" t="s">
        <v>946</v>
      </c>
      <c r="E1465" t="s">
        <v>967</v>
      </c>
      <c r="F1465" t="s">
        <v>1077</v>
      </c>
      <c r="G1465" t="s">
        <v>1078</v>
      </c>
      <c r="H1465" t="s">
        <v>146</v>
      </c>
      <c r="I1465" s="170" t="s">
        <v>84</v>
      </c>
      <c r="J1465" t="s">
        <v>85</v>
      </c>
      <c r="K1465" t="s">
        <v>214</v>
      </c>
      <c r="L1465" t="s">
        <v>126</v>
      </c>
      <c r="M1465" t="s">
        <v>345</v>
      </c>
      <c r="N1465" t="s">
        <v>217</v>
      </c>
      <c r="O1465" t="s">
        <v>263</v>
      </c>
      <c r="P1465" t="s">
        <v>346</v>
      </c>
      <c r="Q1465" t="s">
        <v>345</v>
      </c>
      <c r="R1465" t="s">
        <v>347</v>
      </c>
      <c r="S1465" t="s">
        <v>338</v>
      </c>
      <c r="T1465" t="s">
        <v>339</v>
      </c>
      <c r="U1465" s="61" t="s">
        <v>340</v>
      </c>
      <c r="V1465" t="s">
        <v>24</v>
      </c>
      <c r="W1465" t="s">
        <v>263</v>
      </c>
      <c r="X1465" s="59">
        <v>213722</v>
      </c>
      <c r="Y1465" s="59">
        <v>213722</v>
      </c>
      <c r="Z1465" t="s">
        <v>141</v>
      </c>
      <c r="AA1465" s="146" t="str">
        <f t="shared" si="297"/>
        <v>EX</v>
      </c>
      <c r="AB1465" s="146" t="str">
        <f t="shared" si="299"/>
        <v>IT</v>
      </c>
      <c r="AC1465" t="str">
        <f t="shared" si="290"/>
        <v>EX</v>
      </c>
      <c r="AD1465" s="74">
        <f t="shared" si="291"/>
        <v>213722</v>
      </c>
      <c r="AE1465" s="74">
        <f t="shared" si="296"/>
        <v>213722</v>
      </c>
      <c r="AF1465">
        <v>1.3809</v>
      </c>
      <c r="AG1465">
        <v>5903</v>
      </c>
      <c r="AH1465" s="74">
        <v>-4573.6508000000185</v>
      </c>
      <c r="AJ1465" s="74">
        <f t="shared" si="292"/>
        <v>1329.3491999999815</v>
      </c>
      <c r="AK1465" s="74">
        <f t="shared" si="298"/>
        <v>215051.34919999997</v>
      </c>
      <c r="AL1465" t="str">
        <f t="shared" si="293"/>
        <v>Y</v>
      </c>
      <c r="AN1465" t="s">
        <v>86</v>
      </c>
      <c r="AO1465" t="s">
        <v>85</v>
      </c>
      <c r="AP1465" t="str">
        <f t="shared" si="294"/>
        <v>99</v>
      </c>
      <c r="AQ1465" s="145" t="s">
        <v>1826</v>
      </c>
      <c r="AR1465" t="str">
        <f t="shared" si="295"/>
        <v>2-Provision for Compensation Incr</v>
      </c>
      <c r="AS1465" s="145" t="s">
        <v>1827</v>
      </c>
      <c r="AT1465" t="s">
        <v>213</v>
      </c>
      <c r="AV1465" t="str">
        <f t="shared" si="289"/>
        <v>VPIT-SS</v>
      </c>
      <c r="AW1465" t="str">
        <f t="shared" si="288"/>
        <v>VP FOR INFORMATION TECHNOLOGY-SHARED SERVICES</v>
      </c>
    </row>
    <row r="1466" spans="1:49">
      <c r="A1466" s="59">
        <v>2018</v>
      </c>
      <c r="B1466" t="s">
        <v>137</v>
      </c>
      <c r="C1466" t="s">
        <v>945</v>
      </c>
      <c r="D1466" t="s">
        <v>946</v>
      </c>
      <c r="E1466" t="s">
        <v>967</v>
      </c>
      <c r="F1466" t="s">
        <v>1079</v>
      </c>
      <c r="G1466" t="s">
        <v>1080</v>
      </c>
      <c r="H1466" t="s">
        <v>146</v>
      </c>
      <c r="I1466" s="170" t="s">
        <v>84</v>
      </c>
      <c r="J1466" t="s">
        <v>85</v>
      </c>
      <c r="K1466" t="s">
        <v>214</v>
      </c>
      <c r="L1466" t="s">
        <v>126</v>
      </c>
      <c r="M1466" t="s">
        <v>345</v>
      </c>
      <c r="N1466" t="s">
        <v>217</v>
      </c>
      <c r="O1466" t="s">
        <v>263</v>
      </c>
      <c r="P1466" t="s">
        <v>346</v>
      </c>
      <c r="Q1466" t="s">
        <v>345</v>
      </c>
      <c r="R1466" t="s">
        <v>347</v>
      </c>
      <c r="S1466" t="s">
        <v>338</v>
      </c>
      <c r="T1466" t="s">
        <v>339</v>
      </c>
      <c r="U1466" s="61" t="s">
        <v>340</v>
      </c>
      <c r="V1466" t="s">
        <v>24</v>
      </c>
      <c r="W1466" t="s">
        <v>263</v>
      </c>
      <c r="X1466" s="59">
        <v>196846</v>
      </c>
      <c r="Y1466" s="59">
        <v>196846</v>
      </c>
      <c r="Z1466" t="s">
        <v>141</v>
      </c>
      <c r="AA1466" s="146" t="str">
        <f t="shared" si="297"/>
        <v>EX</v>
      </c>
      <c r="AB1466" s="146" t="str">
        <f t="shared" si="299"/>
        <v>IT</v>
      </c>
      <c r="AC1466" t="str">
        <f t="shared" si="290"/>
        <v>EX</v>
      </c>
      <c r="AD1466" s="74">
        <f t="shared" si="291"/>
        <v>196846</v>
      </c>
      <c r="AE1466" s="74">
        <f t="shared" si="296"/>
        <v>196846</v>
      </c>
      <c r="AF1466">
        <v>1.3809</v>
      </c>
      <c r="AG1466">
        <v>5436</v>
      </c>
      <c r="AH1466" s="74">
        <v>-4212.5044000000171</v>
      </c>
      <c r="AJ1466" s="74">
        <f t="shared" si="292"/>
        <v>1223.4955999999829</v>
      </c>
      <c r="AK1466" s="74">
        <f t="shared" si="298"/>
        <v>198069.49559999999</v>
      </c>
      <c r="AL1466" t="str">
        <f t="shared" si="293"/>
        <v>Y</v>
      </c>
      <c r="AN1466" t="s">
        <v>86</v>
      </c>
      <c r="AO1466" t="s">
        <v>85</v>
      </c>
      <c r="AP1466" t="str">
        <f t="shared" si="294"/>
        <v>99</v>
      </c>
      <c r="AQ1466" s="145" t="s">
        <v>1826</v>
      </c>
      <c r="AR1466" t="str">
        <f t="shared" si="295"/>
        <v>2-Provision for Compensation Incr</v>
      </c>
      <c r="AS1466" s="145" t="s">
        <v>1827</v>
      </c>
      <c r="AT1466" t="s">
        <v>213</v>
      </c>
      <c r="AV1466" t="str">
        <f t="shared" si="289"/>
        <v>VPIT-SS</v>
      </c>
      <c r="AW1466" t="str">
        <f t="shared" si="288"/>
        <v>VP FOR INFORMATION TECHNOLOGY-SHARED SERVICES</v>
      </c>
    </row>
    <row r="1467" spans="1:49">
      <c r="A1467" s="59">
        <v>2018</v>
      </c>
      <c r="B1467" t="s">
        <v>137</v>
      </c>
      <c r="C1467" t="s">
        <v>945</v>
      </c>
      <c r="D1467" t="s">
        <v>946</v>
      </c>
      <c r="E1467" t="s">
        <v>967</v>
      </c>
      <c r="F1467" t="s">
        <v>1262</v>
      </c>
      <c r="G1467" t="s">
        <v>1263</v>
      </c>
      <c r="H1467" t="s">
        <v>146</v>
      </c>
      <c r="I1467" s="170" t="s">
        <v>84</v>
      </c>
      <c r="J1467" t="s">
        <v>85</v>
      </c>
      <c r="K1467" t="s">
        <v>214</v>
      </c>
      <c r="L1467" t="s">
        <v>126</v>
      </c>
      <c r="M1467" t="s">
        <v>345</v>
      </c>
      <c r="N1467" t="s">
        <v>217</v>
      </c>
      <c r="O1467" t="s">
        <v>263</v>
      </c>
      <c r="P1467" t="s">
        <v>346</v>
      </c>
      <c r="Q1467" t="s">
        <v>345</v>
      </c>
      <c r="R1467" t="s">
        <v>347</v>
      </c>
      <c r="S1467" t="s">
        <v>338</v>
      </c>
      <c r="T1467" t="s">
        <v>339</v>
      </c>
      <c r="U1467" s="61" t="s">
        <v>340</v>
      </c>
      <c r="V1467" t="s">
        <v>24</v>
      </c>
      <c r="W1467" t="s">
        <v>263</v>
      </c>
      <c r="X1467" s="59">
        <v>78448</v>
      </c>
      <c r="Y1467" s="59">
        <v>156896</v>
      </c>
      <c r="Z1467" t="s">
        <v>141</v>
      </c>
      <c r="AA1467" s="146" t="str">
        <f t="shared" si="297"/>
        <v>EX</v>
      </c>
      <c r="AB1467" s="146" t="str">
        <f t="shared" si="299"/>
        <v>IT</v>
      </c>
      <c r="AC1467" t="str">
        <f t="shared" si="290"/>
        <v>EX</v>
      </c>
      <c r="AD1467" s="74">
        <f t="shared" si="291"/>
        <v>156896</v>
      </c>
      <c r="AE1467" s="74">
        <f t="shared" si="296"/>
        <v>156896</v>
      </c>
      <c r="AF1467">
        <v>1.3809</v>
      </c>
      <c r="AG1467">
        <v>4333</v>
      </c>
      <c r="AH1467" s="74">
        <v>-3357.5744000000136</v>
      </c>
      <c r="AJ1467" s="74">
        <f t="shared" si="292"/>
        <v>975.42559999998639</v>
      </c>
      <c r="AK1467" s="74">
        <f t="shared" si="298"/>
        <v>157871.42559999999</v>
      </c>
      <c r="AL1467" t="str">
        <f t="shared" si="293"/>
        <v>Y</v>
      </c>
      <c r="AN1467" t="s">
        <v>86</v>
      </c>
      <c r="AO1467" t="s">
        <v>85</v>
      </c>
      <c r="AP1467" t="str">
        <f t="shared" si="294"/>
        <v>99</v>
      </c>
      <c r="AQ1467" s="145" t="s">
        <v>1826</v>
      </c>
      <c r="AR1467" t="str">
        <f t="shared" si="295"/>
        <v>2-Provision for Compensation Incr</v>
      </c>
      <c r="AS1467" s="145" t="s">
        <v>1827</v>
      </c>
      <c r="AT1467" t="s">
        <v>213</v>
      </c>
      <c r="AV1467" t="str">
        <f t="shared" si="289"/>
        <v>VPIT-SS</v>
      </c>
      <c r="AW1467" t="str">
        <f t="shared" si="288"/>
        <v>VP FOR INFORMATION TECHNOLOGY-SHARED SERVICES</v>
      </c>
    </row>
    <row r="1468" spans="1:49">
      <c r="A1468" s="59">
        <v>2018</v>
      </c>
      <c r="B1468" t="s">
        <v>137</v>
      </c>
      <c r="C1468" t="s">
        <v>945</v>
      </c>
      <c r="D1468" t="s">
        <v>946</v>
      </c>
      <c r="E1468" t="s">
        <v>967</v>
      </c>
      <c r="F1468" t="s">
        <v>1081</v>
      </c>
      <c r="G1468" t="s">
        <v>1082</v>
      </c>
      <c r="H1468" t="s">
        <v>146</v>
      </c>
      <c r="I1468" s="170" t="s">
        <v>84</v>
      </c>
      <c r="J1468" t="s">
        <v>85</v>
      </c>
      <c r="K1468" t="s">
        <v>214</v>
      </c>
      <c r="L1468" t="s">
        <v>126</v>
      </c>
      <c r="M1468" t="s">
        <v>345</v>
      </c>
      <c r="N1468" t="s">
        <v>217</v>
      </c>
      <c r="O1468" t="s">
        <v>263</v>
      </c>
      <c r="P1468" t="s">
        <v>346</v>
      </c>
      <c r="Q1468" t="s">
        <v>345</v>
      </c>
      <c r="R1468" t="s">
        <v>347</v>
      </c>
      <c r="S1468" t="s">
        <v>338</v>
      </c>
      <c r="T1468" t="s">
        <v>339</v>
      </c>
      <c r="U1468" s="61" t="s">
        <v>340</v>
      </c>
      <c r="V1468" t="s">
        <v>24</v>
      </c>
      <c r="W1468" t="s">
        <v>263</v>
      </c>
      <c r="X1468" s="59">
        <v>217405</v>
      </c>
      <c r="Y1468" s="59">
        <v>217405</v>
      </c>
      <c r="Z1468" t="s">
        <v>141</v>
      </c>
      <c r="AA1468" s="146" t="str">
        <f t="shared" si="297"/>
        <v>EX</v>
      </c>
      <c r="AB1468" s="146" t="str">
        <f t="shared" si="299"/>
        <v>IT</v>
      </c>
      <c r="AC1468" t="str">
        <f t="shared" si="290"/>
        <v>EX</v>
      </c>
      <c r="AD1468" s="74">
        <f t="shared" si="291"/>
        <v>217405</v>
      </c>
      <c r="AE1468" s="74">
        <f t="shared" si="296"/>
        <v>217405</v>
      </c>
      <c r="AF1468">
        <v>1.3809</v>
      </c>
      <c r="AG1468">
        <v>6004</v>
      </c>
      <c r="AH1468" s="74">
        <v>-4652.4670000000187</v>
      </c>
      <c r="AJ1468" s="74">
        <f t="shared" si="292"/>
        <v>1351.5329999999813</v>
      </c>
      <c r="AK1468" s="74">
        <f t="shared" si="298"/>
        <v>218756.533</v>
      </c>
      <c r="AL1468" t="str">
        <f t="shared" si="293"/>
        <v>Y</v>
      </c>
      <c r="AN1468" t="s">
        <v>86</v>
      </c>
      <c r="AO1468" t="s">
        <v>85</v>
      </c>
      <c r="AP1468" t="str">
        <f t="shared" si="294"/>
        <v>99</v>
      </c>
      <c r="AQ1468" s="145" t="s">
        <v>1826</v>
      </c>
      <c r="AR1468" t="str">
        <f t="shared" si="295"/>
        <v>2-Provision for Compensation Incr</v>
      </c>
      <c r="AS1468" s="145" t="s">
        <v>1827</v>
      </c>
      <c r="AT1468" t="s">
        <v>213</v>
      </c>
      <c r="AV1468" t="str">
        <f t="shared" si="289"/>
        <v>VPIT-SS</v>
      </c>
      <c r="AW1468" t="str">
        <f t="shared" si="288"/>
        <v>VP FOR INFORMATION TECHNOLOGY-SHARED SERVICES</v>
      </c>
    </row>
    <row r="1469" spans="1:49">
      <c r="A1469" s="59">
        <v>2018</v>
      </c>
      <c r="B1469" t="s">
        <v>137</v>
      </c>
      <c r="C1469" t="s">
        <v>945</v>
      </c>
      <c r="D1469" t="s">
        <v>946</v>
      </c>
      <c r="E1469" t="s">
        <v>967</v>
      </c>
      <c r="F1469" t="s">
        <v>1083</v>
      </c>
      <c r="G1469" t="s">
        <v>1084</v>
      </c>
      <c r="H1469" t="s">
        <v>146</v>
      </c>
      <c r="I1469" s="170" t="s">
        <v>84</v>
      </c>
      <c r="J1469" t="s">
        <v>85</v>
      </c>
      <c r="K1469" t="s">
        <v>214</v>
      </c>
      <c r="L1469" t="s">
        <v>126</v>
      </c>
      <c r="M1469" t="s">
        <v>345</v>
      </c>
      <c r="N1469" t="s">
        <v>217</v>
      </c>
      <c r="O1469" t="s">
        <v>263</v>
      </c>
      <c r="P1469" t="s">
        <v>346</v>
      </c>
      <c r="Q1469" t="s">
        <v>345</v>
      </c>
      <c r="R1469" t="s">
        <v>347</v>
      </c>
      <c r="S1469" t="s">
        <v>338</v>
      </c>
      <c r="T1469" t="s">
        <v>339</v>
      </c>
      <c r="U1469" s="61" t="s">
        <v>340</v>
      </c>
      <c r="V1469" t="s">
        <v>24</v>
      </c>
      <c r="W1469" t="s">
        <v>263</v>
      </c>
      <c r="X1469" s="59">
        <v>242370</v>
      </c>
      <c r="Y1469" s="59">
        <v>242370</v>
      </c>
      <c r="Z1469" t="s">
        <v>141</v>
      </c>
      <c r="AA1469" s="146" t="str">
        <f t="shared" si="297"/>
        <v>EX</v>
      </c>
      <c r="AB1469" s="146" t="str">
        <f t="shared" si="299"/>
        <v>IT</v>
      </c>
      <c r="AC1469" t="str">
        <f t="shared" si="290"/>
        <v>EX</v>
      </c>
      <c r="AD1469" s="74">
        <f t="shared" si="291"/>
        <v>242370</v>
      </c>
      <c r="AE1469" s="74">
        <f t="shared" si="296"/>
        <v>242370</v>
      </c>
      <c r="AF1469">
        <v>1.3809</v>
      </c>
      <c r="AG1469">
        <v>6694</v>
      </c>
      <c r="AH1469" s="74">
        <v>-5186.7180000000208</v>
      </c>
      <c r="AJ1469" s="74">
        <f t="shared" si="292"/>
        <v>1507.2819999999792</v>
      </c>
      <c r="AK1469" s="74">
        <f t="shared" si="298"/>
        <v>243877.28199999998</v>
      </c>
      <c r="AL1469" t="str">
        <f t="shared" si="293"/>
        <v>Y</v>
      </c>
      <c r="AN1469" t="s">
        <v>86</v>
      </c>
      <c r="AO1469" t="s">
        <v>85</v>
      </c>
      <c r="AP1469" t="str">
        <f t="shared" si="294"/>
        <v>99</v>
      </c>
      <c r="AQ1469" s="145" t="s">
        <v>1826</v>
      </c>
      <c r="AR1469" t="str">
        <f t="shared" si="295"/>
        <v>2-Provision for Compensation Incr</v>
      </c>
      <c r="AS1469" s="145" t="s">
        <v>1827</v>
      </c>
      <c r="AT1469" t="s">
        <v>213</v>
      </c>
      <c r="AV1469" t="str">
        <f t="shared" si="289"/>
        <v>VPIT-SS</v>
      </c>
      <c r="AW1469" t="str">
        <f t="shared" si="288"/>
        <v>VP FOR INFORMATION TECHNOLOGY-SHARED SERVICES</v>
      </c>
    </row>
    <row r="1470" spans="1:49">
      <c r="A1470" s="59">
        <v>2018</v>
      </c>
      <c r="B1470" t="s">
        <v>137</v>
      </c>
      <c r="C1470" t="s">
        <v>945</v>
      </c>
      <c r="D1470" t="s">
        <v>946</v>
      </c>
      <c r="E1470" t="s">
        <v>967</v>
      </c>
      <c r="F1470" t="s">
        <v>1035</v>
      </c>
      <c r="G1470" t="s">
        <v>1036</v>
      </c>
      <c r="H1470" t="s">
        <v>146</v>
      </c>
      <c r="I1470" s="170" t="s">
        <v>84</v>
      </c>
      <c r="J1470" t="s">
        <v>85</v>
      </c>
      <c r="K1470" t="s">
        <v>214</v>
      </c>
      <c r="L1470" t="s">
        <v>126</v>
      </c>
      <c r="M1470" t="s">
        <v>345</v>
      </c>
      <c r="N1470" t="s">
        <v>217</v>
      </c>
      <c r="O1470" t="s">
        <v>263</v>
      </c>
      <c r="P1470" t="s">
        <v>346</v>
      </c>
      <c r="Q1470" t="s">
        <v>345</v>
      </c>
      <c r="R1470" t="s">
        <v>347</v>
      </c>
      <c r="S1470" t="s">
        <v>338</v>
      </c>
      <c r="T1470" t="s">
        <v>339</v>
      </c>
      <c r="U1470" s="61" t="s">
        <v>340</v>
      </c>
      <c r="V1470" t="s">
        <v>24</v>
      </c>
      <c r="W1470" t="s">
        <v>263</v>
      </c>
      <c r="X1470" s="59">
        <v>214530</v>
      </c>
      <c r="Y1470" s="59">
        <v>214530</v>
      </c>
      <c r="Z1470" t="s">
        <v>141</v>
      </c>
      <c r="AA1470" s="146" t="str">
        <f t="shared" si="297"/>
        <v>EX</v>
      </c>
      <c r="AB1470" s="146" t="str">
        <f t="shared" si="299"/>
        <v>IT</v>
      </c>
      <c r="AC1470" t="str">
        <f t="shared" si="290"/>
        <v>EX</v>
      </c>
      <c r="AD1470" s="74">
        <f t="shared" si="291"/>
        <v>214530</v>
      </c>
      <c r="AE1470" s="74">
        <f t="shared" si="296"/>
        <v>214530</v>
      </c>
      <c r="AF1470">
        <v>1.3809</v>
      </c>
      <c r="AG1470">
        <v>5925</v>
      </c>
      <c r="AH1470" s="74">
        <v>-4590.9420000000182</v>
      </c>
      <c r="AJ1470" s="74">
        <f t="shared" si="292"/>
        <v>1334.0579999999818</v>
      </c>
      <c r="AK1470" s="74">
        <f t="shared" si="298"/>
        <v>215864.05799999999</v>
      </c>
      <c r="AL1470" t="str">
        <f t="shared" si="293"/>
        <v>Y</v>
      </c>
      <c r="AN1470" t="s">
        <v>86</v>
      </c>
      <c r="AO1470" t="s">
        <v>85</v>
      </c>
      <c r="AP1470" t="str">
        <f t="shared" si="294"/>
        <v>99</v>
      </c>
      <c r="AQ1470" s="145" t="s">
        <v>1826</v>
      </c>
      <c r="AR1470" t="str">
        <f t="shared" si="295"/>
        <v>2-Provision for Compensation Incr</v>
      </c>
      <c r="AS1470" s="145" t="s">
        <v>1827</v>
      </c>
      <c r="AT1470" t="s">
        <v>213</v>
      </c>
      <c r="AV1470" t="str">
        <f t="shared" si="289"/>
        <v>VPIT-SS</v>
      </c>
      <c r="AW1470" t="str">
        <f t="shared" si="288"/>
        <v>VP FOR INFORMATION TECHNOLOGY-SHARED SERVICES</v>
      </c>
    </row>
    <row r="1471" spans="1:49">
      <c r="A1471" s="59">
        <v>2018</v>
      </c>
      <c r="B1471" t="s">
        <v>137</v>
      </c>
      <c r="C1471" t="s">
        <v>945</v>
      </c>
      <c r="D1471" t="s">
        <v>946</v>
      </c>
      <c r="E1471" t="s">
        <v>967</v>
      </c>
      <c r="F1471" t="s">
        <v>1085</v>
      </c>
      <c r="G1471" t="s">
        <v>1086</v>
      </c>
      <c r="H1471" t="s">
        <v>146</v>
      </c>
      <c r="I1471" s="170" t="s">
        <v>84</v>
      </c>
      <c r="J1471" t="s">
        <v>85</v>
      </c>
      <c r="K1471" t="s">
        <v>214</v>
      </c>
      <c r="L1471" t="s">
        <v>126</v>
      </c>
      <c r="M1471" t="s">
        <v>345</v>
      </c>
      <c r="N1471" t="s">
        <v>217</v>
      </c>
      <c r="O1471" t="s">
        <v>263</v>
      </c>
      <c r="P1471" t="s">
        <v>346</v>
      </c>
      <c r="Q1471" t="s">
        <v>345</v>
      </c>
      <c r="R1471" t="s">
        <v>347</v>
      </c>
      <c r="S1471" t="s">
        <v>338</v>
      </c>
      <c r="T1471" t="s">
        <v>339</v>
      </c>
      <c r="U1471" s="61" t="s">
        <v>340</v>
      </c>
      <c r="V1471" t="s">
        <v>24</v>
      </c>
      <c r="W1471" t="s">
        <v>263</v>
      </c>
      <c r="X1471" s="59">
        <v>34102</v>
      </c>
      <c r="Y1471" s="59">
        <v>34102</v>
      </c>
      <c r="Z1471" t="s">
        <v>141</v>
      </c>
      <c r="AA1471" s="146" t="str">
        <f t="shared" si="297"/>
        <v>EX</v>
      </c>
      <c r="AB1471" s="146" t="str">
        <f t="shared" si="299"/>
        <v>IT</v>
      </c>
      <c r="AC1471" t="str">
        <f t="shared" si="290"/>
        <v>EX</v>
      </c>
      <c r="AD1471" s="74">
        <f t="shared" si="291"/>
        <v>34102</v>
      </c>
      <c r="AE1471" s="74">
        <f t="shared" si="296"/>
        <v>34102</v>
      </c>
      <c r="AF1471">
        <v>1.3809</v>
      </c>
      <c r="AG1471">
        <v>942</v>
      </c>
      <c r="AH1471" s="74">
        <v>-729.78280000000291</v>
      </c>
      <c r="AJ1471" s="74">
        <f t="shared" si="292"/>
        <v>212.21719999999709</v>
      </c>
      <c r="AK1471" s="74">
        <f t="shared" si="298"/>
        <v>34314.217199999999</v>
      </c>
      <c r="AL1471" t="str">
        <f t="shared" si="293"/>
        <v>Y</v>
      </c>
      <c r="AN1471" t="s">
        <v>86</v>
      </c>
      <c r="AO1471" t="s">
        <v>85</v>
      </c>
      <c r="AP1471" t="str">
        <f t="shared" si="294"/>
        <v>99</v>
      </c>
      <c r="AQ1471" s="145" t="s">
        <v>1826</v>
      </c>
      <c r="AR1471" t="str">
        <f t="shared" si="295"/>
        <v>2-Provision for Compensation Incr</v>
      </c>
      <c r="AS1471" s="145" t="s">
        <v>1827</v>
      </c>
      <c r="AT1471" t="s">
        <v>213</v>
      </c>
      <c r="AV1471" t="str">
        <f t="shared" si="289"/>
        <v>VPIT-SS</v>
      </c>
      <c r="AW1471" t="str">
        <f t="shared" si="288"/>
        <v>VP FOR INFORMATION TECHNOLOGY-SHARED SERVICES</v>
      </c>
    </row>
    <row r="1472" spans="1:49">
      <c r="A1472" s="59">
        <v>2018</v>
      </c>
      <c r="B1472" t="s">
        <v>137</v>
      </c>
      <c r="C1472" t="s">
        <v>945</v>
      </c>
      <c r="D1472" t="s">
        <v>946</v>
      </c>
      <c r="E1472" t="s">
        <v>967</v>
      </c>
      <c r="F1472" t="s">
        <v>1087</v>
      </c>
      <c r="G1472" t="s">
        <v>1088</v>
      </c>
      <c r="H1472" t="s">
        <v>146</v>
      </c>
      <c r="I1472" s="170" t="s">
        <v>84</v>
      </c>
      <c r="J1472" t="s">
        <v>85</v>
      </c>
      <c r="K1472" t="s">
        <v>214</v>
      </c>
      <c r="L1472" t="s">
        <v>126</v>
      </c>
      <c r="M1472" t="s">
        <v>345</v>
      </c>
      <c r="N1472" t="s">
        <v>217</v>
      </c>
      <c r="O1472" t="s">
        <v>263</v>
      </c>
      <c r="P1472" t="s">
        <v>346</v>
      </c>
      <c r="Q1472" t="s">
        <v>345</v>
      </c>
      <c r="R1472" t="s">
        <v>347</v>
      </c>
      <c r="S1472" t="s">
        <v>338</v>
      </c>
      <c r="T1472" t="s">
        <v>339</v>
      </c>
      <c r="U1472" s="61" t="s">
        <v>340</v>
      </c>
      <c r="V1472" t="s">
        <v>24</v>
      </c>
      <c r="W1472" t="s">
        <v>263</v>
      </c>
      <c r="X1472" s="59">
        <v>63338</v>
      </c>
      <c r="Y1472" s="59">
        <v>63338</v>
      </c>
      <c r="Z1472" t="s">
        <v>141</v>
      </c>
      <c r="AA1472" s="146" t="str">
        <f t="shared" si="297"/>
        <v>EX</v>
      </c>
      <c r="AB1472" s="146" t="str">
        <f t="shared" si="299"/>
        <v>IT</v>
      </c>
      <c r="AC1472" t="str">
        <f t="shared" si="290"/>
        <v>EX</v>
      </c>
      <c r="AD1472" s="74">
        <f t="shared" si="291"/>
        <v>63338</v>
      </c>
      <c r="AE1472" s="74">
        <f t="shared" si="296"/>
        <v>63338</v>
      </c>
      <c r="AF1472">
        <v>1.3809</v>
      </c>
      <c r="AG1472">
        <v>1749</v>
      </c>
      <c r="AH1472" s="74">
        <v>-1355.4332000000054</v>
      </c>
      <c r="AJ1472" s="74">
        <f t="shared" si="292"/>
        <v>393.5667999999946</v>
      </c>
      <c r="AK1472" s="74">
        <f t="shared" si="298"/>
        <v>63731.566799999993</v>
      </c>
      <c r="AL1472" t="str">
        <f t="shared" si="293"/>
        <v>Y</v>
      </c>
      <c r="AN1472" t="s">
        <v>86</v>
      </c>
      <c r="AO1472" t="s">
        <v>85</v>
      </c>
      <c r="AP1472" t="str">
        <f t="shared" si="294"/>
        <v>99</v>
      </c>
      <c r="AQ1472" s="145" t="s">
        <v>1826</v>
      </c>
      <c r="AR1472" t="str">
        <f t="shared" si="295"/>
        <v>2-Provision for Compensation Incr</v>
      </c>
      <c r="AS1472" s="145" t="s">
        <v>1827</v>
      </c>
      <c r="AT1472" t="s">
        <v>213</v>
      </c>
      <c r="AV1472" t="str">
        <f t="shared" si="289"/>
        <v>VPIT-SS</v>
      </c>
      <c r="AW1472" t="str">
        <f t="shared" si="288"/>
        <v>VP FOR INFORMATION TECHNOLOGY-SHARED SERVICES</v>
      </c>
    </row>
    <row r="1473" spans="1:49">
      <c r="A1473" s="59">
        <v>2018</v>
      </c>
      <c r="B1473" t="s">
        <v>137</v>
      </c>
      <c r="C1473" t="s">
        <v>945</v>
      </c>
      <c r="D1473" t="s">
        <v>946</v>
      </c>
      <c r="E1473" t="s">
        <v>967</v>
      </c>
      <c r="F1473" t="s">
        <v>1089</v>
      </c>
      <c r="G1473" t="s">
        <v>1090</v>
      </c>
      <c r="H1473" t="s">
        <v>146</v>
      </c>
      <c r="I1473" s="170" t="s">
        <v>84</v>
      </c>
      <c r="J1473" t="s">
        <v>85</v>
      </c>
      <c r="K1473" t="s">
        <v>214</v>
      </c>
      <c r="L1473" t="s">
        <v>126</v>
      </c>
      <c r="M1473" t="s">
        <v>345</v>
      </c>
      <c r="N1473" t="s">
        <v>217</v>
      </c>
      <c r="O1473" t="s">
        <v>263</v>
      </c>
      <c r="P1473" t="s">
        <v>346</v>
      </c>
      <c r="Q1473" t="s">
        <v>345</v>
      </c>
      <c r="R1473" t="s">
        <v>347</v>
      </c>
      <c r="S1473" t="s">
        <v>338</v>
      </c>
      <c r="T1473" t="s">
        <v>339</v>
      </c>
      <c r="U1473" s="61" t="s">
        <v>340</v>
      </c>
      <c r="V1473" t="s">
        <v>24</v>
      </c>
      <c r="W1473" t="s">
        <v>263</v>
      </c>
      <c r="X1473" s="59">
        <v>441190</v>
      </c>
      <c r="Y1473" s="59">
        <v>272651</v>
      </c>
      <c r="Z1473" t="s">
        <v>141</v>
      </c>
      <c r="AA1473" s="146" t="str">
        <f t="shared" si="297"/>
        <v>EX</v>
      </c>
      <c r="AB1473" s="146" t="str">
        <f t="shared" si="299"/>
        <v>IT</v>
      </c>
      <c r="AC1473" t="str">
        <f t="shared" si="290"/>
        <v>EX</v>
      </c>
      <c r="AD1473" s="74">
        <f t="shared" si="291"/>
        <v>272651</v>
      </c>
      <c r="AE1473" s="74">
        <f t="shared" si="296"/>
        <v>272651</v>
      </c>
      <c r="AF1473">
        <v>1.3809</v>
      </c>
      <c r="AG1473">
        <v>7530</v>
      </c>
      <c r="AH1473" s="74">
        <v>-5834.7314000000233</v>
      </c>
      <c r="AJ1473" s="74">
        <f t="shared" si="292"/>
        <v>1695.2685999999767</v>
      </c>
      <c r="AK1473" s="74">
        <f t="shared" si="298"/>
        <v>274346.26859999995</v>
      </c>
      <c r="AL1473" t="str">
        <f t="shared" si="293"/>
        <v>Y</v>
      </c>
      <c r="AN1473" t="s">
        <v>86</v>
      </c>
      <c r="AO1473" t="s">
        <v>85</v>
      </c>
      <c r="AP1473" t="str">
        <f t="shared" si="294"/>
        <v>99</v>
      </c>
      <c r="AQ1473" s="145" t="s">
        <v>1826</v>
      </c>
      <c r="AR1473" t="str">
        <f t="shared" si="295"/>
        <v>2-Provision for Compensation Incr</v>
      </c>
      <c r="AS1473" s="145" t="s">
        <v>1827</v>
      </c>
      <c r="AT1473" t="s">
        <v>213</v>
      </c>
      <c r="AV1473" t="str">
        <f t="shared" si="289"/>
        <v>VPIT-SS</v>
      </c>
      <c r="AW1473" t="str">
        <f t="shared" si="288"/>
        <v>VP FOR INFORMATION TECHNOLOGY-SHARED SERVICES</v>
      </c>
    </row>
    <row r="1474" spans="1:49">
      <c r="A1474" s="59">
        <v>2018</v>
      </c>
      <c r="B1474" t="s">
        <v>137</v>
      </c>
      <c r="C1474" t="s">
        <v>945</v>
      </c>
      <c r="D1474" t="s">
        <v>946</v>
      </c>
      <c r="E1474" t="s">
        <v>967</v>
      </c>
      <c r="F1474" t="s">
        <v>1091</v>
      </c>
      <c r="G1474" t="s">
        <v>1092</v>
      </c>
      <c r="H1474" t="s">
        <v>146</v>
      </c>
      <c r="I1474" s="170" t="s">
        <v>84</v>
      </c>
      <c r="J1474" t="s">
        <v>85</v>
      </c>
      <c r="K1474" t="s">
        <v>214</v>
      </c>
      <c r="L1474" t="s">
        <v>126</v>
      </c>
      <c r="M1474" t="s">
        <v>345</v>
      </c>
      <c r="N1474" t="s">
        <v>217</v>
      </c>
      <c r="O1474" t="s">
        <v>263</v>
      </c>
      <c r="P1474" t="s">
        <v>346</v>
      </c>
      <c r="Q1474" t="s">
        <v>345</v>
      </c>
      <c r="R1474" t="s">
        <v>347</v>
      </c>
      <c r="S1474" t="s">
        <v>338</v>
      </c>
      <c r="T1474" t="s">
        <v>339</v>
      </c>
      <c r="U1474" s="61" t="s">
        <v>340</v>
      </c>
      <c r="V1474" t="s">
        <v>24</v>
      </c>
      <c r="W1474" t="s">
        <v>263</v>
      </c>
      <c r="X1474" s="59">
        <v>110065</v>
      </c>
      <c r="Y1474" s="59">
        <v>110065</v>
      </c>
      <c r="Z1474" t="s">
        <v>141</v>
      </c>
      <c r="AA1474" s="146" t="str">
        <f t="shared" si="297"/>
        <v>EX</v>
      </c>
      <c r="AB1474" s="146" t="str">
        <f t="shared" si="299"/>
        <v>IT</v>
      </c>
      <c r="AC1474" t="str">
        <f t="shared" si="290"/>
        <v>EX</v>
      </c>
      <c r="AD1474" s="74">
        <f t="shared" si="291"/>
        <v>110065</v>
      </c>
      <c r="AE1474" s="74">
        <f t="shared" si="296"/>
        <v>110065</v>
      </c>
      <c r="AF1474">
        <v>1.3809</v>
      </c>
      <c r="AG1474">
        <v>3040</v>
      </c>
      <c r="AH1474" s="74">
        <v>-2355.3910000000096</v>
      </c>
      <c r="AJ1474" s="74">
        <f t="shared" si="292"/>
        <v>684.60899999999037</v>
      </c>
      <c r="AK1474" s="74">
        <f t="shared" si="298"/>
        <v>110749.609</v>
      </c>
      <c r="AL1474" t="str">
        <f t="shared" si="293"/>
        <v>Y</v>
      </c>
      <c r="AN1474" t="s">
        <v>86</v>
      </c>
      <c r="AO1474" t="s">
        <v>85</v>
      </c>
      <c r="AP1474" t="str">
        <f t="shared" si="294"/>
        <v>99</v>
      </c>
      <c r="AQ1474" s="145" t="s">
        <v>1826</v>
      </c>
      <c r="AR1474" t="str">
        <f t="shared" si="295"/>
        <v>2-Provision for Compensation Incr</v>
      </c>
      <c r="AS1474" s="145" t="s">
        <v>1827</v>
      </c>
      <c r="AT1474" t="s">
        <v>213</v>
      </c>
      <c r="AV1474" t="str">
        <f t="shared" si="289"/>
        <v>VPIT-SS</v>
      </c>
      <c r="AW1474" t="str">
        <f t="shared" si="288"/>
        <v>VP FOR INFORMATION TECHNOLOGY-SHARED SERVICES</v>
      </c>
    </row>
    <row r="1475" spans="1:49">
      <c r="A1475" s="59">
        <v>2018</v>
      </c>
      <c r="B1475" t="s">
        <v>137</v>
      </c>
      <c r="C1475" t="s">
        <v>945</v>
      </c>
      <c r="D1475" t="s">
        <v>946</v>
      </c>
      <c r="E1475" t="s">
        <v>967</v>
      </c>
      <c r="F1475" t="s">
        <v>1093</v>
      </c>
      <c r="G1475" t="s">
        <v>1094</v>
      </c>
      <c r="H1475" t="s">
        <v>146</v>
      </c>
      <c r="I1475" s="170" t="s">
        <v>84</v>
      </c>
      <c r="J1475" t="s">
        <v>85</v>
      </c>
      <c r="K1475" t="s">
        <v>214</v>
      </c>
      <c r="L1475" t="s">
        <v>126</v>
      </c>
      <c r="M1475" t="s">
        <v>345</v>
      </c>
      <c r="N1475" t="s">
        <v>217</v>
      </c>
      <c r="O1475" t="s">
        <v>263</v>
      </c>
      <c r="P1475" t="s">
        <v>346</v>
      </c>
      <c r="Q1475" t="s">
        <v>345</v>
      </c>
      <c r="R1475" t="s">
        <v>347</v>
      </c>
      <c r="S1475" t="s">
        <v>338</v>
      </c>
      <c r="T1475" t="s">
        <v>339</v>
      </c>
      <c r="U1475" s="61" t="s">
        <v>340</v>
      </c>
      <c r="V1475" t="s">
        <v>24</v>
      </c>
      <c r="W1475" t="s">
        <v>263</v>
      </c>
      <c r="X1475" s="59">
        <v>209850</v>
      </c>
      <c r="Y1475" s="59">
        <v>352497</v>
      </c>
      <c r="Z1475" t="s">
        <v>141</v>
      </c>
      <c r="AA1475" s="146" t="str">
        <f t="shared" si="297"/>
        <v>EX</v>
      </c>
      <c r="AB1475" s="146" t="str">
        <f t="shared" si="299"/>
        <v>IT</v>
      </c>
      <c r="AC1475" t="str">
        <f t="shared" si="290"/>
        <v>EX</v>
      </c>
      <c r="AD1475" s="74">
        <f t="shared" si="291"/>
        <v>352497</v>
      </c>
      <c r="AE1475" s="74">
        <f t="shared" si="296"/>
        <v>352497</v>
      </c>
      <c r="AF1475">
        <v>1.3809</v>
      </c>
      <c r="AG1475">
        <v>9735</v>
      </c>
      <c r="AH1475" s="74">
        <v>-7543.4358000000302</v>
      </c>
      <c r="AJ1475" s="74">
        <f t="shared" si="292"/>
        <v>2191.5641999999698</v>
      </c>
      <c r="AK1475" s="74">
        <f t="shared" si="298"/>
        <v>354688.56419999996</v>
      </c>
      <c r="AL1475" t="str">
        <f t="shared" si="293"/>
        <v>Y</v>
      </c>
      <c r="AN1475" t="s">
        <v>86</v>
      </c>
      <c r="AO1475" t="s">
        <v>85</v>
      </c>
      <c r="AP1475" t="str">
        <f t="shared" si="294"/>
        <v>99</v>
      </c>
      <c r="AQ1475" s="145" t="s">
        <v>1826</v>
      </c>
      <c r="AR1475" t="str">
        <f t="shared" si="295"/>
        <v>2-Provision for Compensation Incr</v>
      </c>
      <c r="AS1475" s="145" t="s">
        <v>1827</v>
      </c>
      <c r="AT1475" t="s">
        <v>213</v>
      </c>
      <c r="AV1475" t="str">
        <f t="shared" si="289"/>
        <v>VPIT-SS</v>
      </c>
      <c r="AW1475" t="str">
        <f t="shared" si="288"/>
        <v>VP FOR INFORMATION TECHNOLOGY-SHARED SERVICES</v>
      </c>
    </row>
    <row r="1476" spans="1:49">
      <c r="A1476" s="59">
        <v>2018</v>
      </c>
      <c r="B1476" t="s">
        <v>137</v>
      </c>
      <c r="C1476" t="s">
        <v>945</v>
      </c>
      <c r="D1476" t="s">
        <v>946</v>
      </c>
      <c r="E1476" t="s">
        <v>967</v>
      </c>
      <c r="F1476" t="s">
        <v>1095</v>
      </c>
      <c r="G1476" t="s">
        <v>1096</v>
      </c>
      <c r="H1476" t="s">
        <v>146</v>
      </c>
      <c r="I1476" s="170" t="s">
        <v>84</v>
      </c>
      <c r="J1476" t="s">
        <v>85</v>
      </c>
      <c r="K1476" t="s">
        <v>214</v>
      </c>
      <c r="L1476" t="s">
        <v>126</v>
      </c>
      <c r="M1476" t="s">
        <v>345</v>
      </c>
      <c r="N1476" t="s">
        <v>217</v>
      </c>
      <c r="O1476" t="s">
        <v>263</v>
      </c>
      <c r="P1476" t="s">
        <v>346</v>
      </c>
      <c r="Q1476" t="s">
        <v>345</v>
      </c>
      <c r="R1476" t="s">
        <v>347</v>
      </c>
      <c r="S1476" t="s">
        <v>338</v>
      </c>
      <c r="T1476" t="s">
        <v>339</v>
      </c>
      <c r="U1476" s="61" t="s">
        <v>340</v>
      </c>
      <c r="V1476" t="s">
        <v>24</v>
      </c>
      <c r="W1476" t="s">
        <v>263</v>
      </c>
      <c r="X1476" s="59">
        <v>136688</v>
      </c>
      <c r="Y1476" s="59">
        <v>0</v>
      </c>
      <c r="Z1476" t="s">
        <v>141</v>
      </c>
      <c r="AA1476" s="146" t="str">
        <f t="shared" si="297"/>
        <v>EX</v>
      </c>
      <c r="AB1476" s="146" t="str">
        <f t="shared" si="299"/>
        <v>IT</v>
      </c>
      <c r="AC1476" t="str">
        <f t="shared" si="290"/>
        <v>EX</v>
      </c>
      <c r="AD1476" s="74">
        <f t="shared" si="291"/>
        <v>0</v>
      </c>
      <c r="AE1476" s="74">
        <f t="shared" si="296"/>
        <v>0</v>
      </c>
      <c r="AF1476">
        <v>1.3809</v>
      </c>
      <c r="AG1476">
        <v>0</v>
      </c>
      <c r="AH1476" s="74">
        <v>0</v>
      </c>
      <c r="AJ1476" s="74">
        <f t="shared" si="292"/>
        <v>0</v>
      </c>
      <c r="AK1476" s="74">
        <f t="shared" si="298"/>
        <v>0</v>
      </c>
      <c r="AL1476" t="str">
        <f t="shared" si="293"/>
        <v>Y</v>
      </c>
      <c r="AN1476" t="s">
        <v>86</v>
      </c>
      <c r="AO1476" t="s">
        <v>85</v>
      </c>
      <c r="AP1476" t="str">
        <f t="shared" si="294"/>
        <v>99</v>
      </c>
      <c r="AQ1476" s="145" t="s">
        <v>1826</v>
      </c>
      <c r="AR1476" t="str">
        <f t="shared" si="295"/>
        <v>1-Adjusted Base Budget</v>
      </c>
      <c r="AS1476" s="145" t="s">
        <v>1827</v>
      </c>
      <c r="AT1476" t="s">
        <v>213</v>
      </c>
      <c r="AV1476" t="str">
        <f t="shared" si="289"/>
        <v>VPIT-SS</v>
      </c>
      <c r="AW1476" t="str">
        <f t="shared" si="288"/>
        <v>VP FOR INFORMATION TECHNOLOGY-SHARED SERVICES</v>
      </c>
    </row>
    <row r="1477" spans="1:49">
      <c r="A1477" s="59">
        <v>2018</v>
      </c>
      <c r="B1477" t="s">
        <v>137</v>
      </c>
      <c r="C1477" t="s">
        <v>945</v>
      </c>
      <c r="D1477" t="s">
        <v>946</v>
      </c>
      <c r="E1477" t="s">
        <v>967</v>
      </c>
      <c r="F1477" t="s">
        <v>988</v>
      </c>
      <c r="G1477" t="s">
        <v>989</v>
      </c>
      <c r="H1477" t="s">
        <v>146</v>
      </c>
      <c r="I1477" s="170" t="s">
        <v>84</v>
      </c>
      <c r="J1477" t="s">
        <v>85</v>
      </c>
      <c r="K1477" t="s">
        <v>214</v>
      </c>
      <c r="L1477" t="s">
        <v>126</v>
      </c>
      <c r="M1477" t="s">
        <v>345</v>
      </c>
      <c r="N1477" t="s">
        <v>217</v>
      </c>
      <c r="O1477" t="s">
        <v>263</v>
      </c>
      <c r="P1477" t="s">
        <v>346</v>
      </c>
      <c r="Q1477" t="s">
        <v>345</v>
      </c>
      <c r="R1477" t="s">
        <v>347</v>
      </c>
      <c r="S1477" t="s">
        <v>338</v>
      </c>
      <c r="T1477" t="s">
        <v>339</v>
      </c>
      <c r="U1477" s="61" t="s">
        <v>340</v>
      </c>
      <c r="V1477" t="s">
        <v>24</v>
      </c>
      <c r="W1477" t="s">
        <v>263</v>
      </c>
      <c r="X1477" s="59">
        <v>126000</v>
      </c>
      <c r="Y1477" s="59">
        <v>126000</v>
      </c>
      <c r="Z1477" t="s">
        <v>141</v>
      </c>
      <c r="AA1477" s="146" t="str">
        <f t="shared" si="297"/>
        <v>EX</v>
      </c>
      <c r="AB1477" s="146" t="str">
        <f t="shared" si="299"/>
        <v>IT</v>
      </c>
      <c r="AC1477" t="str">
        <f t="shared" si="290"/>
        <v>EX</v>
      </c>
      <c r="AD1477" s="74">
        <f t="shared" si="291"/>
        <v>126000</v>
      </c>
      <c r="AE1477" s="74">
        <f t="shared" si="296"/>
        <v>126000</v>
      </c>
      <c r="AF1477">
        <v>1.3809</v>
      </c>
      <c r="AG1477">
        <v>3480</v>
      </c>
      <c r="AH1477" s="74">
        <v>-2696.400000000011</v>
      </c>
      <c r="AJ1477" s="74">
        <f t="shared" si="292"/>
        <v>783.599999999989</v>
      </c>
      <c r="AK1477" s="74">
        <f t="shared" si="298"/>
        <v>126783.59999999999</v>
      </c>
      <c r="AL1477" t="str">
        <f t="shared" si="293"/>
        <v>Y</v>
      </c>
      <c r="AN1477" t="s">
        <v>86</v>
      </c>
      <c r="AO1477" t="s">
        <v>85</v>
      </c>
      <c r="AP1477" t="str">
        <f t="shared" si="294"/>
        <v>99</v>
      </c>
      <c r="AQ1477" s="145" t="s">
        <v>1826</v>
      </c>
      <c r="AR1477" t="str">
        <f t="shared" si="295"/>
        <v>2-Provision for Compensation Incr</v>
      </c>
      <c r="AS1477" s="145" t="s">
        <v>1827</v>
      </c>
      <c r="AT1477" t="s">
        <v>213</v>
      </c>
      <c r="AV1477" t="str">
        <f t="shared" si="289"/>
        <v>VPIT-SS</v>
      </c>
      <c r="AW1477" t="str">
        <f t="shared" si="288"/>
        <v>VP FOR INFORMATION TECHNOLOGY-SHARED SERVICES</v>
      </c>
    </row>
    <row r="1478" spans="1:49">
      <c r="A1478" s="59">
        <v>2018</v>
      </c>
      <c r="B1478" t="s">
        <v>137</v>
      </c>
      <c r="C1478" t="s">
        <v>945</v>
      </c>
      <c r="D1478" t="s">
        <v>946</v>
      </c>
      <c r="E1478" t="s">
        <v>967</v>
      </c>
      <c r="F1478" t="s">
        <v>1725</v>
      </c>
      <c r="G1478" t="s">
        <v>1726</v>
      </c>
      <c r="H1478" t="s">
        <v>146</v>
      </c>
      <c r="I1478" s="170" t="s">
        <v>84</v>
      </c>
      <c r="J1478" t="s">
        <v>85</v>
      </c>
      <c r="K1478" t="s">
        <v>214</v>
      </c>
      <c r="L1478" t="s">
        <v>126</v>
      </c>
      <c r="M1478" t="s">
        <v>345</v>
      </c>
      <c r="N1478" t="s">
        <v>217</v>
      </c>
      <c r="O1478" t="s">
        <v>263</v>
      </c>
      <c r="P1478" t="s">
        <v>346</v>
      </c>
      <c r="Q1478" t="s">
        <v>345</v>
      </c>
      <c r="R1478" t="s">
        <v>347</v>
      </c>
      <c r="S1478" t="s">
        <v>338</v>
      </c>
      <c r="T1478" t="s">
        <v>339</v>
      </c>
      <c r="U1478" s="61" t="s">
        <v>340</v>
      </c>
      <c r="V1478" t="s">
        <v>24</v>
      </c>
      <c r="W1478" t="s">
        <v>263</v>
      </c>
      <c r="X1478" s="59">
        <v>272100</v>
      </c>
      <c r="Y1478" s="59">
        <v>353635</v>
      </c>
      <c r="Z1478" t="s">
        <v>141</v>
      </c>
      <c r="AA1478" s="146" t="str">
        <f t="shared" si="297"/>
        <v>EX</v>
      </c>
      <c r="AB1478" s="146" t="str">
        <f t="shared" si="299"/>
        <v>IT</v>
      </c>
      <c r="AC1478" t="str">
        <f t="shared" si="290"/>
        <v>EX</v>
      </c>
      <c r="AD1478" s="74">
        <f t="shared" si="291"/>
        <v>353635</v>
      </c>
      <c r="AE1478" s="74">
        <f t="shared" si="296"/>
        <v>353635</v>
      </c>
      <c r="AF1478">
        <v>1.3809</v>
      </c>
      <c r="AG1478">
        <v>9767</v>
      </c>
      <c r="AH1478" s="74">
        <v>-7567.7890000000307</v>
      </c>
      <c r="AJ1478" s="74">
        <f t="shared" si="292"/>
        <v>2199.2109999999693</v>
      </c>
      <c r="AK1478" s="74">
        <f t="shared" si="298"/>
        <v>355834.21099999995</v>
      </c>
      <c r="AL1478" t="str">
        <f t="shared" si="293"/>
        <v>Y</v>
      </c>
      <c r="AN1478" t="s">
        <v>86</v>
      </c>
      <c r="AO1478" t="s">
        <v>85</v>
      </c>
      <c r="AP1478" t="str">
        <f t="shared" si="294"/>
        <v>99</v>
      </c>
      <c r="AQ1478" s="145" t="s">
        <v>1826</v>
      </c>
      <c r="AR1478" t="str">
        <f t="shared" si="295"/>
        <v>2-Provision for Compensation Incr</v>
      </c>
      <c r="AS1478" s="145" t="s">
        <v>1827</v>
      </c>
      <c r="AT1478" t="s">
        <v>213</v>
      </c>
      <c r="AV1478" t="str">
        <f t="shared" si="289"/>
        <v>VPIT-SS</v>
      </c>
      <c r="AW1478" t="str">
        <f t="shared" ref="AW1478:AW1541" si="300" xml:space="preserve"> IF(AND($AN1478="UAVP",$Z1478="OE"),$AO1478 &amp; "-ONLINE EDUCATION",IF(AND($AN1478="VPIT",OR($Z1478="SS",$Z1478="IT")),$AO1478 &amp; "-SHARED SERVICES",$AO1478))</f>
        <v>VP FOR INFORMATION TECHNOLOGY-SHARED SERVICES</v>
      </c>
    </row>
    <row r="1479" spans="1:49">
      <c r="A1479" s="59">
        <v>2018</v>
      </c>
      <c r="B1479" t="s">
        <v>137</v>
      </c>
      <c r="C1479" t="s">
        <v>945</v>
      </c>
      <c r="D1479" t="s">
        <v>946</v>
      </c>
      <c r="E1479" t="s">
        <v>967</v>
      </c>
      <c r="F1479" t="s">
        <v>1097</v>
      </c>
      <c r="G1479" t="s">
        <v>1098</v>
      </c>
      <c r="H1479" t="s">
        <v>146</v>
      </c>
      <c r="I1479" s="170" t="s">
        <v>84</v>
      </c>
      <c r="J1479" t="s">
        <v>85</v>
      </c>
      <c r="K1479" t="s">
        <v>214</v>
      </c>
      <c r="L1479" t="s">
        <v>126</v>
      </c>
      <c r="M1479" t="s">
        <v>345</v>
      </c>
      <c r="N1479" t="s">
        <v>217</v>
      </c>
      <c r="O1479" t="s">
        <v>263</v>
      </c>
      <c r="P1479" t="s">
        <v>346</v>
      </c>
      <c r="Q1479" t="s">
        <v>345</v>
      </c>
      <c r="R1479" t="s">
        <v>347</v>
      </c>
      <c r="S1479" t="s">
        <v>338</v>
      </c>
      <c r="T1479" t="s">
        <v>339</v>
      </c>
      <c r="U1479" s="61" t="s">
        <v>340</v>
      </c>
      <c r="V1479" t="s">
        <v>24</v>
      </c>
      <c r="W1479" t="s">
        <v>263</v>
      </c>
      <c r="X1479" s="59">
        <v>29472</v>
      </c>
      <c r="Y1479" s="59">
        <v>29472</v>
      </c>
      <c r="Z1479" t="s">
        <v>141</v>
      </c>
      <c r="AA1479" s="146" t="str">
        <f t="shared" si="297"/>
        <v>EX</v>
      </c>
      <c r="AB1479" s="146" t="str">
        <f t="shared" si="299"/>
        <v>IT</v>
      </c>
      <c r="AC1479" t="str">
        <f t="shared" si="290"/>
        <v>EX</v>
      </c>
      <c r="AD1479" s="74">
        <f t="shared" si="291"/>
        <v>29472</v>
      </c>
      <c r="AE1479" s="74">
        <f t="shared" si="296"/>
        <v>29472</v>
      </c>
      <c r="AF1479">
        <v>1.3809</v>
      </c>
      <c r="AG1479">
        <v>814</v>
      </c>
      <c r="AH1479" s="74">
        <v>-630.70080000000257</v>
      </c>
      <c r="AJ1479" s="74">
        <f t="shared" si="292"/>
        <v>183.29919999999743</v>
      </c>
      <c r="AK1479" s="74">
        <f t="shared" si="298"/>
        <v>29655.299199999998</v>
      </c>
      <c r="AL1479" t="str">
        <f t="shared" si="293"/>
        <v>Y</v>
      </c>
      <c r="AN1479" t="s">
        <v>86</v>
      </c>
      <c r="AO1479" t="s">
        <v>85</v>
      </c>
      <c r="AP1479" t="str">
        <f t="shared" si="294"/>
        <v>99</v>
      </c>
      <c r="AQ1479" s="145" t="s">
        <v>1826</v>
      </c>
      <c r="AR1479" t="str">
        <f t="shared" si="295"/>
        <v>2-Provision for Compensation Incr</v>
      </c>
      <c r="AS1479" s="145" t="s">
        <v>1827</v>
      </c>
      <c r="AT1479" t="s">
        <v>213</v>
      </c>
      <c r="AV1479" t="str">
        <f t="shared" si="289"/>
        <v>VPIT-SS</v>
      </c>
      <c r="AW1479" t="str">
        <f t="shared" si="300"/>
        <v>VP FOR INFORMATION TECHNOLOGY-SHARED SERVICES</v>
      </c>
    </row>
    <row r="1480" spans="1:49">
      <c r="A1480" s="59">
        <v>2018</v>
      </c>
      <c r="B1480" t="s">
        <v>137</v>
      </c>
      <c r="C1480" t="s">
        <v>945</v>
      </c>
      <c r="D1480" t="s">
        <v>946</v>
      </c>
      <c r="E1480" t="s">
        <v>967</v>
      </c>
      <c r="F1480" t="s">
        <v>1099</v>
      </c>
      <c r="G1480" t="s">
        <v>1100</v>
      </c>
      <c r="H1480" t="s">
        <v>146</v>
      </c>
      <c r="I1480" s="170" t="s">
        <v>84</v>
      </c>
      <c r="J1480" t="s">
        <v>85</v>
      </c>
      <c r="K1480" t="s">
        <v>214</v>
      </c>
      <c r="L1480" t="s">
        <v>126</v>
      </c>
      <c r="M1480" t="s">
        <v>345</v>
      </c>
      <c r="N1480" t="s">
        <v>217</v>
      </c>
      <c r="O1480" t="s">
        <v>263</v>
      </c>
      <c r="P1480" t="s">
        <v>346</v>
      </c>
      <c r="Q1480" t="s">
        <v>345</v>
      </c>
      <c r="R1480" t="s">
        <v>347</v>
      </c>
      <c r="S1480" t="s">
        <v>338</v>
      </c>
      <c r="T1480" t="s">
        <v>339</v>
      </c>
      <c r="U1480" s="61" t="s">
        <v>340</v>
      </c>
      <c r="V1480" t="s">
        <v>24</v>
      </c>
      <c r="W1480" t="s">
        <v>263</v>
      </c>
      <c r="X1480" s="59">
        <v>107141</v>
      </c>
      <c r="Y1480" s="59">
        <v>107141</v>
      </c>
      <c r="Z1480" t="s">
        <v>141</v>
      </c>
      <c r="AA1480" s="146" t="str">
        <f t="shared" si="297"/>
        <v>EX</v>
      </c>
      <c r="AB1480" s="146" t="str">
        <f t="shared" si="299"/>
        <v>IT</v>
      </c>
      <c r="AC1480" t="str">
        <f t="shared" si="290"/>
        <v>EX</v>
      </c>
      <c r="AD1480" s="74">
        <f t="shared" si="291"/>
        <v>107141</v>
      </c>
      <c r="AE1480" s="74">
        <f t="shared" si="296"/>
        <v>107141</v>
      </c>
      <c r="AF1480">
        <v>1.3809</v>
      </c>
      <c r="AG1480">
        <v>2959</v>
      </c>
      <c r="AH1480" s="74">
        <v>-2292.817400000009</v>
      </c>
      <c r="AJ1480" s="74">
        <f t="shared" si="292"/>
        <v>666.182599999991</v>
      </c>
      <c r="AK1480" s="74">
        <f t="shared" si="298"/>
        <v>107807.18259999999</v>
      </c>
      <c r="AL1480" t="str">
        <f t="shared" si="293"/>
        <v>Y</v>
      </c>
      <c r="AN1480" t="s">
        <v>86</v>
      </c>
      <c r="AO1480" t="s">
        <v>85</v>
      </c>
      <c r="AP1480" t="str">
        <f t="shared" si="294"/>
        <v>99</v>
      </c>
      <c r="AQ1480" s="145" t="s">
        <v>1826</v>
      </c>
      <c r="AR1480" t="str">
        <f t="shared" si="295"/>
        <v>2-Provision for Compensation Incr</v>
      </c>
      <c r="AS1480" s="145" t="s">
        <v>1827</v>
      </c>
      <c r="AT1480" t="s">
        <v>213</v>
      </c>
      <c r="AV1480" t="str">
        <f t="shared" si="289"/>
        <v>VPIT-SS</v>
      </c>
      <c r="AW1480" t="str">
        <f t="shared" si="300"/>
        <v>VP FOR INFORMATION TECHNOLOGY-SHARED SERVICES</v>
      </c>
    </row>
    <row r="1481" spans="1:49">
      <c r="A1481" s="59">
        <v>2018</v>
      </c>
      <c r="B1481" t="s">
        <v>137</v>
      </c>
      <c r="C1481" t="s">
        <v>945</v>
      </c>
      <c r="D1481" t="s">
        <v>946</v>
      </c>
      <c r="E1481" t="s">
        <v>967</v>
      </c>
      <c r="F1481" t="s">
        <v>1101</v>
      </c>
      <c r="G1481" t="s">
        <v>1102</v>
      </c>
      <c r="H1481" t="s">
        <v>146</v>
      </c>
      <c r="I1481" s="170" t="s">
        <v>84</v>
      </c>
      <c r="J1481" t="s">
        <v>85</v>
      </c>
      <c r="K1481" t="s">
        <v>214</v>
      </c>
      <c r="L1481" t="s">
        <v>126</v>
      </c>
      <c r="M1481" t="s">
        <v>345</v>
      </c>
      <c r="N1481" t="s">
        <v>217</v>
      </c>
      <c r="O1481" t="s">
        <v>263</v>
      </c>
      <c r="P1481" t="s">
        <v>346</v>
      </c>
      <c r="Q1481" t="s">
        <v>345</v>
      </c>
      <c r="R1481" t="s">
        <v>347</v>
      </c>
      <c r="S1481" t="s">
        <v>338</v>
      </c>
      <c r="T1481" t="s">
        <v>339</v>
      </c>
      <c r="U1481" s="61" t="s">
        <v>340</v>
      </c>
      <c r="V1481" t="s">
        <v>24</v>
      </c>
      <c r="W1481" t="s">
        <v>263</v>
      </c>
      <c r="X1481" s="59">
        <v>345581</v>
      </c>
      <c r="Y1481" s="59">
        <v>350078</v>
      </c>
      <c r="Z1481" t="s">
        <v>141</v>
      </c>
      <c r="AA1481" s="146" t="str">
        <f t="shared" si="297"/>
        <v>EX</v>
      </c>
      <c r="AB1481" s="146" t="str">
        <f t="shared" si="299"/>
        <v>IT</v>
      </c>
      <c r="AC1481" t="str">
        <f t="shared" si="290"/>
        <v>EX</v>
      </c>
      <c r="AD1481" s="74">
        <f t="shared" si="291"/>
        <v>350078</v>
      </c>
      <c r="AE1481" s="74">
        <f t="shared" si="296"/>
        <v>350078</v>
      </c>
      <c r="AF1481">
        <v>1.3809</v>
      </c>
      <c r="AG1481">
        <v>9668</v>
      </c>
      <c r="AH1481" s="74">
        <v>-7491.6692000000303</v>
      </c>
      <c r="AJ1481" s="74">
        <f t="shared" si="292"/>
        <v>2176.3307999999697</v>
      </c>
      <c r="AK1481" s="74">
        <f t="shared" si="298"/>
        <v>352254.3308</v>
      </c>
      <c r="AL1481" t="str">
        <f t="shared" si="293"/>
        <v>Y</v>
      </c>
      <c r="AN1481" t="s">
        <v>86</v>
      </c>
      <c r="AO1481" t="s">
        <v>85</v>
      </c>
      <c r="AP1481" t="str">
        <f t="shared" si="294"/>
        <v>99</v>
      </c>
      <c r="AQ1481" s="145" t="s">
        <v>1826</v>
      </c>
      <c r="AR1481" t="str">
        <f t="shared" si="295"/>
        <v>2-Provision for Compensation Incr</v>
      </c>
      <c r="AS1481" s="145" t="s">
        <v>1827</v>
      </c>
      <c r="AT1481" t="s">
        <v>213</v>
      </c>
      <c r="AV1481" t="str">
        <f t="shared" si="289"/>
        <v>VPIT-SS</v>
      </c>
      <c r="AW1481" t="str">
        <f t="shared" si="300"/>
        <v>VP FOR INFORMATION TECHNOLOGY-SHARED SERVICES</v>
      </c>
    </row>
    <row r="1482" spans="1:49">
      <c r="A1482" s="59">
        <v>2018</v>
      </c>
      <c r="B1482" t="s">
        <v>137</v>
      </c>
      <c r="C1482" t="s">
        <v>945</v>
      </c>
      <c r="D1482" t="s">
        <v>946</v>
      </c>
      <c r="E1482" t="s">
        <v>967</v>
      </c>
      <c r="F1482" t="s">
        <v>1103</v>
      </c>
      <c r="G1482" t="s">
        <v>1104</v>
      </c>
      <c r="H1482" t="s">
        <v>146</v>
      </c>
      <c r="I1482" s="170" t="s">
        <v>84</v>
      </c>
      <c r="J1482" t="s">
        <v>85</v>
      </c>
      <c r="K1482" t="s">
        <v>214</v>
      </c>
      <c r="L1482" t="s">
        <v>126</v>
      </c>
      <c r="M1482" t="s">
        <v>345</v>
      </c>
      <c r="N1482" t="s">
        <v>217</v>
      </c>
      <c r="O1482" t="s">
        <v>263</v>
      </c>
      <c r="P1482" t="s">
        <v>346</v>
      </c>
      <c r="Q1482" t="s">
        <v>345</v>
      </c>
      <c r="R1482" t="s">
        <v>347</v>
      </c>
      <c r="S1482" t="s">
        <v>338</v>
      </c>
      <c r="T1482" t="s">
        <v>339</v>
      </c>
      <c r="U1482" s="61" t="s">
        <v>340</v>
      </c>
      <c r="V1482" t="s">
        <v>24</v>
      </c>
      <c r="W1482" t="s">
        <v>263</v>
      </c>
      <c r="X1482" s="59">
        <v>82606</v>
      </c>
      <c r="Y1482" s="59">
        <v>82606</v>
      </c>
      <c r="Z1482" t="s">
        <v>141</v>
      </c>
      <c r="AA1482" s="146" t="str">
        <f t="shared" si="297"/>
        <v>EX</v>
      </c>
      <c r="AB1482" s="146" t="str">
        <f t="shared" si="299"/>
        <v>IT</v>
      </c>
      <c r="AC1482" t="str">
        <f t="shared" si="290"/>
        <v>EX</v>
      </c>
      <c r="AD1482" s="74">
        <f t="shared" si="291"/>
        <v>82606</v>
      </c>
      <c r="AE1482" s="74">
        <f t="shared" si="296"/>
        <v>82606</v>
      </c>
      <c r="AF1482">
        <v>1.3809</v>
      </c>
      <c r="AG1482">
        <v>2281</v>
      </c>
      <c r="AH1482" s="74">
        <v>-1767.768400000007</v>
      </c>
      <c r="AJ1482" s="74">
        <f t="shared" si="292"/>
        <v>513.23159999999302</v>
      </c>
      <c r="AK1482" s="74">
        <f t="shared" si="298"/>
        <v>83119.231599999999</v>
      </c>
      <c r="AL1482" t="str">
        <f t="shared" si="293"/>
        <v>Y</v>
      </c>
      <c r="AN1482" t="s">
        <v>86</v>
      </c>
      <c r="AO1482" t="s">
        <v>85</v>
      </c>
      <c r="AP1482" t="str">
        <f t="shared" si="294"/>
        <v>99</v>
      </c>
      <c r="AQ1482" s="145" t="s">
        <v>1826</v>
      </c>
      <c r="AR1482" t="str">
        <f t="shared" si="295"/>
        <v>2-Provision for Compensation Incr</v>
      </c>
      <c r="AS1482" s="145" t="s">
        <v>1827</v>
      </c>
      <c r="AT1482" t="s">
        <v>213</v>
      </c>
      <c r="AV1482" t="str">
        <f t="shared" si="289"/>
        <v>VPIT-SS</v>
      </c>
      <c r="AW1482" t="str">
        <f t="shared" si="300"/>
        <v>VP FOR INFORMATION TECHNOLOGY-SHARED SERVICES</v>
      </c>
    </row>
    <row r="1483" spans="1:49">
      <c r="A1483" s="59">
        <v>2018</v>
      </c>
      <c r="B1483" t="s">
        <v>137</v>
      </c>
      <c r="C1483" t="s">
        <v>945</v>
      </c>
      <c r="D1483" t="s">
        <v>946</v>
      </c>
      <c r="E1483" t="s">
        <v>967</v>
      </c>
      <c r="F1483" t="s">
        <v>992</v>
      </c>
      <c r="G1483" t="s">
        <v>993</v>
      </c>
      <c r="H1483" t="s">
        <v>146</v>
      </c>
      <c r="I1483" s="170" t="s">
        <v>84</v>
      </c>
      <c r="J1483" t="s">
        <v>85</v>
      </c>
      <c r="K1483" t="s">
        <v>214</v>
      </c>
      <c r="L1483" t="s">
        <v>126</v>
      </c>
      <c r="M1483" t="s">
        <v>345</v>
      </c>
      <c r="N1483" t="s">
        <v>217</v>
      </c>
      <c r="O1483" t="s">
        <v>263</v>
      </c>
      <c r="P1483" t="s">
        <v>346</v>
      </c>
      <c r="Q1483" t="s">
        <v>345</v>
      </c>
      <c r="R1483" t="s">
        <v>347</v>
      </c>
      <c r="S1483" t="s">
        <v>338</v>
      </c>
      <c r="T1483" t="s">
        <v>339</v>
      </c>
      <c r="U1483" s="61" t="s">
        <v>340</v>
      </c>
      <c r="V1483" t="s">
        <v>24</v>
      </c>
      <c r="W1483" t="s">
        <v>263</v>
      </c>
      <c r="X1483" s="59">
        <v>163890</v>
      </c>
      <c r="Y1483" s="59">
        <v>163890</v>
      </c>
      <c r="Z1483" t="s">
        <v>141</v>
      </c>
      <c r="AA1483" s="146" t="str">
        <f t="shared" si="297"/>
        <v>EX</v>
      </c>
      <c r="AB1483" s="146" t="str">
        <f t="shared" si="299"/>
        <v>IT</v>
      </c>
      <c r="AC1483" t="str">
        <f t="shared" si="290"/>
        <v>EX</v>
      </c>
      <c r="AD1483" s="74">
        <f t="shared" si="291"/>
        <v>163890</v>
      </c>
      <c r="AE1483" s="74">
        <f t="shared" si="296"/>
        <v>163890</v>
      </c>
      <c r="AF1483">
        <v>1.3809</v>
      </c>
      <c r="AG1483">
        <v>4526</v>
      </c>
      <c r="AH1483" s="74">
        <v>-3507.2460000000142</v>
      </c>
      <c r="AJ1483" s="74">
        <f t="shared" si="292"/>
        <v>1018.7539999999858</v>
      </c>
      <c r="AK1483" s="74">
        <f t="shared" si="298"/>
        <v>164908.75399999999</v>
      </c>
      <c r="AL1483" t="str">
        <f t="shared" si="293"/>
        <v>Y</v>
      </c>
      <c r="AN1483" t="s">
        <v>86</v>
      </c>
      <c r="AO1483" t="s">
        <v>85</v>
      </c>
      <c r="AP1483" t="str">
        <f t="shared" si="294"/>
        <v>99</v>
      </c>
      <c r="AQ1483" s="145" t="s">
        <v>1826</v>
      </c>
      <c r="AR1483" t="str">
        <f t="shared" si="295"/>
        <v>2-Provision for Compensation Incr</v>
      </c>
      <c r="AS1483" s="145" t="s">
        <v>1827</v>
      </c>
      <c r="AT1483" t="s">
        <v>213</v>
      </c>
      <c r="AV1483" t="str">
        <f t="shared" si="289"/>
        <v>VPIT-SS</v>
      </c>
      <c r="AW1483" t="str">
        <f t="shared" si="300"/>
        <v>VP FOR INFORMATION TECHNOLOGY-SHARED SERVICES</v>
      </c>
    </row>
    <row r="1484" spans="1:49">
      <c r="A1484" s="59">
        <v>2018</v>
      </c>
      <c r="B1484" t="s">
        <v>137</v>
      </c>
      <c r="C1484" t="s">
        <v>945</v>
      </c>
      <c r="D1484" t="s">
        <v>946</v>
      </c>
      <c r="E1484" t="s">
        <v>967</v>
      </c>
      <c r="F1484" t="s">
        <v>1105</v>
      </c>
      <c r="G1484" t="s">
        <v>1106</v>
      </c>
      <c r="H1484" t="s">
        <v>146</v>
      </c>
      <c r="I1484" s="170" t="s">
        <v>84</v>
      </c>
      <c r="J1484" t="s">
        <v>85</v>
      </c>
      <c r="K1484" t="s">
        <v>214</v>
      </c>
      <c r="L1484" t="s">
        <v>126</v>
      </c>
      <c r="M1484" t="s">
        <v>345</v>
      </c>
      <c r="N1484" t="s">
        <v>217</v>
      </c>
      <c r="O1484" t="s">
        <v>263</v>
      </c>
      <c r="P1484" t="s">
        <v>346</v>
      </c>
      <c r="Q1484" t="s">
        <v>345</v>
      </c>
      <c r="R1484" t="s">
        <v>347</v>
      </c>
      <c r="S1484" t="s">
        <v>338</v>
      </c>
      <c r="T1484" t="s">
        <v>339</v>
      </c>
      <c r="U1484" s="61" t="s">
        <v>340</v>
      </c>
      <c r="V1484" t="s">
        <v>24</v>
      </c>
      <c r="W1484" t="s">
        <v>263</v>
      </c>
      <c r="X1484" s="59">
        <v>75200</v>
      </c>
      <c r="Y1484" s="59">
        <v>77518</v>
      </c>
      <c r="Z1484" t="s">
        <v>141</v>
      </c>
      <c r="AA1484" s="146" t="str">
        <f t="shared" si="297"/>
        <v>EX</v>
      </c>
      <c r="AB1484" s="146" t="str">
        <f t="shared" si="299"/>
        <v>IT</v>
      </c>
      <c r="AC1484" t="str">
        <f t="shared" si="290"/>
        <v>EX</v>
      </c>
      <c r="AD1484" s="74">
        <f t="shared" si="291"/>
        <v>77518</v>
      </c>
      <c r="AE1484" s="74">
        <f t="shared" si="296"/>
        <v>77518</v>
      </c>
      <c r="AF1484">
        <v>1.3809</v>
      </c>
      <c r="AG1484">
        <v>2141</v>
      </c>
      <c r="AH1484" s="74">
        <v>-1658.8852000000065</v>
      </c>
      <c r="AJ1484" s="74">
        <f t="shared" si="292"/>
        <v>482.11479999999347</v>
      </c>
      <c r="AK1484" s="74">
        <f t="shared" si="298"/>
        <v>78000.114799999996</v>
      </c>
      <c r="AL1484" t="str">
        <f t="shared" si="293"/>
        <v>Y</v>
      </c>
      <c r="AN1484" t="s">
        <v>86</v>
      </c>
      <c r="AO1484" t="s">
        <v>85</v>
      </c>
      <c r="AP1484" t="str">
        <f t="shared" si="294"/>
        <v>99</v>
      </c>
      <c r="AQ1484" s="145" t="s">
        <v>1826</v>
      </c>
      <c r="AR1484" t="str">
        <f t="shared" si="295"/>
        <v>2-Provision for Compensation Incr</v>
      </c>
      <c r="AS1484" s="145" t="s">
        <v>1827</v>
      </c>
      <c r="AT1484" t="s">
        <v>213</v>
      </c>
      <c r="AV1484" t="str">
        <f t="shared" ref="AV1484:AV1547" si="301">IF(AND($AN1484="UAVP",$Z1484="OE"),$AN1484 &amp; "-OE",IF(AND($AN1484="VPIT",OR($Z1484="SS",$Z1484="IT")),$AN1484 &amp; "-SS",$AN1484))</f>
        <v>VPIT-SS</v>
      </c>
      <c r="AW1484" t="str">
        <f t="shared" si="300"/>
        <v>VP FOR INFORMATION TECHNOLOGY-SHARED SERVICES</v>
      </c>
    </row>
    <row r="1485" spans="1:49">
      <c r="A1485" s="59">
        <v>2018</v>
      </c>
      <c r="B1485" t="s">
        <v>137</v>
      </c>
      <c r="C1485" t="s">
        <v>945</v>
      </c>
      <c r="D1485" t="s">
        <v>946</v>
      </c>
      <c r="E1485" t="s">
        <v>967</v>
      </c>
      <c r="F1485" t="s">
        <v>1107</v>
      </c>
      <c r="G1485" t="s">
        <v>1108</v>
      </c>
      <c r="H1485" t="s">
        <v>146</v>
      </c>
      <c r="I1485" s="170" t="s">
        <v>84</v>
      </c>
      <c r="J1485" t="s">
        <v>85</v>
      </c>
      <c r="K1485" t="s">
        <v>214</v>
      </c>
      <c r="L1485" t="s">
        <v>126</v>
      </c>
      <c r="M1485" t="s">
        <v>345</v>
      </c>
      <c r="N1485" t="s">
        <v>217</v>
      </c>
      <c r="O1485" t="s">
        <v>263</v>
      </c>
      <c r="P1485" t="s">
        <v>346</v>
      </c>
      <c r="Q1485" t="s">
        <v>345</v>
      </c>
      <c r="R1485" t="s">
        <v>347</v>
      </c>
      <c r="S1485" t="s">
        <v>338</v>
      </c>
      <c r="T1485" t="s">
        <v>339</v>
      </c>
      <c r="U1485" s="61" t="s">
        <v>340</v>
      </c>
      <c r="V1485" t="s">
        <v>24</v>
      </c>
      <c r="W1485" t="s">
        <v>263</v>
      </c>
      <c r="X1485" s="59">
        <v>63501</v>
      </c>
      <c r="Y1485" s="59">
        <v>62601</v>
      </c>
      <c r="Z1485" t="s">
        <v>141</v>
      </c>
      <c r="AA1485" s="146" t="str">
        <f t="shared" si="297"/>
        <v>EX</v>
      </c>
      <c r="AB1485" s="146" t="str">
        <f t="shared" si="299"/>
        <v>IT</v>
      </c>
      <c r="AC1485" t="str">
        <f t="shared" si="290"/>
        <v>EX</v>
      </c>
      <c r="AD1485" s="74">
        <f t="shared" si="291"/>
        <v>62601</v>
      </c>
      <c r="AE1485" s="74">
        <f t="shared" si="296"/>
        <v>62601</v>
      </c>
      <c r="AF1485">
        <v>1.3809</v>
      </c>
      <c r="AG1485">
        <v>1729</v>
      </c>
      <c r="AH1485" s="74">
        <v>-1339.6614000000054</v>
      </c>
      <c r="AJ1485" s="74">
        <f t="shared" si="292"/>
        <v>389.33859999999459</v>
      </c>
      <c r="AK1485" s="74">
        <f t="shared" si="298"/>
        <v>62990.338599999995</v>
      </c>
      <c r="AL1485" t="str">
        <f t="shared" si="293"/>
        <v>Y</v>
      </c>
      <c r="AN1485" t="s">
        <v>86</v>
      </c>
      <c r="AO1485" t="s">
        <v>85</v>
      </c>
      <c r="AP1485" t="str">
        <f t="shared" si="294"/>
        <v>99</v>
      </c>
      <c r="AQ1485" s="145" t="s">
        <v>1826</v>
      </c>
      <c r="AR1485" t="str">
        <f t="shared" si="295"/>
        <v>2-Provision for Compensation Incr</v>
      </c>
      <c r="AS1485" s="145" t="s">
        <v>1827</v>
      </c>
      <c r="AT1485" t="s">
        <v>213</v>
      </c>
      <c r="AV1485" t="str">
        <f t="shared" si="301"/>
        <v>VPIT-SS</v>
      </c>
      <c r="AW1485" t="str">
        <f t="shared" si="300"/>
        <v>VP FOR INFORMATION TECHNOLOGY-SHARED SERVICES</v>
      </c>
    </row>
    <row r="1486" spans="1:49">
      <c r="A1486" s="59">
        <v>2018</v>
      </c>
      <c r="B1486" t="s">
        <v>137</v>
      </c>
      <c r="C1486" t="s">
        <v>945</v>
      </c>
      <c r="D1486" t="s">
        <v>946</v>
      </c>
      <c r="E1486" t="s">
        <v>967</v>
      </c>
      <c r="F1486" t="s">
        <v>1109</v>
      </c>
      <c r="G1486" t="s">
        <v>1110</v>
      </c>
      <c r="H1486" t="s">
        <v>146</v>
      </c>
      <c r="I1486" s="170" t="s">
        <v>84</v>
      </c>
      <c r="J1486" t="s">
        <v>85</v>
      </c>
      <c r="K1486" t="s">
        <v>214</v>
      </c>
      <c r="L1486" t="s">
        <v>126</v>
      </c>
      <c r="M1486" t="s">
        <v>345</v>
      </c>
      <c r="N1486" t="s">
        <v>217</v>
      </c>
      <c r="O1486" t="s">
        <v>263</v>
      </c>
      <c r="P1486" t="s">
        <v>346</v>
      </c>
      <c r="Q1486" t="s">
        <v>345</v>
      </c>
      <c r="R1486" t="s">
        <v>347</v>
      </c>
      <c r="S1486" t="s">
        <v>338</v>
      </c>
      <c r="T1486" t="s">
        <v>339</v>
      </c>
      <c r="U1486" s="61" t="s">
        <v>340</v>
      </c>
      <c r="V1486" t="s">
        <v>24</v>
      </c>
      <c r="W1486" t="s">
        <v>263</v>
      </c>
      <c r="X1486" s="59">
        <v>175230</v>
      </c>
      <c r="Y1486" s="59">
        <v>155230</v>
      </c>
      <c r="Z1486" t="s">
        <v>141</v>
      </c>
      <c r="AA1486" s="146" t="str">
        <f t="shared" si="297"/>
        <v>EX</v>
      </c>
      <c r="AB1486" s="146" t="str">
        <f t="shared" si="299"/>
        <v>IT</v>
      </c>
      <c r="AC1486" t="str">
        <f t="shared" si="290"/>
        <v>EX</v>
      </c>
      <c r="AD1486" s="74">
        <f t="shared" si="291"/>
        <v>155230</v>
      </c>
      <c r="AE1486" s="74">
        <f t="shared" si="296"/>
        <v>155230</v>
      </c>
      <c r="AF1486">
        <v>1.3809</v>
      </c>
      <c r="AG1486">
        <v>4287</v>
      </c>
      <c r="AH1486" s="74">
        <v>-3321.9220000000132</v>
      </c>
      <c r="AJ1486" s="74">
        <f t="shared" si="292"/>
        <v>965.07799999998679</v>
      </c>
      <c r="AK1486" s="74">
        <f t="shared" si="298"/>
        <v>156195.07799999998</v>
      </c>
      <c r="AL1486" t="str">
        <f t="shared" si="293"/>
        <v>Y</v>
      </c>
      <c r="AN1486" t="s">
        <v>86</v>
      </c>
      <c r="AO1486" t="s">
        <v>85</v>
      </c>
      <c r="AP1486" t="str">
        <f t="shared" si="294"/>
        <v>99</v>
      </c>
      <c r="AQ1486" s="145" t="s">
        <v>1826</v>
      </c>
      <c r="AR1486" t="str">
        <f t="shared" si="295"/>
        <v>2-Provision for Compensation Incr</v>
      </c>
      <c r="AS1486" s="145" t="s">
        <v>1827</v>
      </c>
      <c r="AT1486" t="s">
        <v>213</v>
      </c>
      <c r="AV1486" t="str">
        <f t="shared" si="301"/>
        <v>VPIT-SS</v>
      </c>
      <c r="AW1486" t="str">
        <f t="shared" si="300"/>
        <v>VP FOR INFORMATION TECHNOLOGY-SHARED SERVICES</v>
      </c>
    </row>
    <row r="1487" spans="1:49">
      <c r="A1487" s="59">
        <v>2018</v>
      </c>
      <c r="B1487" t="s">
        <v>137</v>
      </c>
      <c r="C1487" t="s">
        <v>945</v>
      </c>
      <c r="D1487" t="s">
        <v>946</v>
      </c>
      <c r="E1487" t="s">
        <v>967</v>
      </c>
      <c r="F1487" t="s">
        <v>1111</v>
      </c>
      <c r="G1487" t="s">
        <v>1112</v>
      </c>
      <c r="H1487" t="s">
        <v>146</v>
      </c>
      <c r="I1487" s="170" t="s">
        <v>84</v>
      </c>
      <c r="J1487" t="s">
        <v>85</v>
      </c>
      <c r="K1487" t="s">
        <v>214</v>
      </c>
      <c r="L1487" t="s">
        <v>126</v>
      </c>
      <c r="M1487" t="s">
        <v>345</v>
      </c>
      <c r="N1487" t="s">
        <v>217</v>
      </c>
      <c r="O1487" t="s">
        <v>263</v>
      </c>
      <c r="P1487" t="s">
        <v>346</v>
      </c>
      <c r="Q1487" t="s">
        <v>345</v>
      </c>
      <c r="R1487" t="s">
        <v>347</v>
      </c>
      <c r="S1487" t="s">
        <v>338</v>
      </c>
      <c r="T1487" t="s">
        <v>339</v>
      </c>
      <c r="U1487" s="61" t="s">
        <v>340</v>
      </c>
      <c r="V1487" t="s">
        <v>24</v>
      </c>
      <c r="W1487" t="s">
        <v>263</v>
      </c>
      <c r="X1487" s="59">
        <v>477976</v>
      </c>
      <c r="Y1487" s="59">
        <v>412227</v>
      </c>
      <c r="Z1487" t="s">
        <v>141</v>
      </c>
      <c r="AA1487" s="146" t="str">
        <f t="shared" si="297"/>
        <v>EX</v>
      </c>
      <c r="AB1487" s="146" t="str">
        <f t="shared" si="299"/>
        <v>IT</v>
      </c>
      <c r="AC1487" t="str">
        <f t="shared" si="290"/>
        <v>EX</v>
      </c>
      <c r="AD1487" s="74">
        <f t="shared" si="291"/>
        <v>412227</v>
      </c>
      <c r="AE1487" s="74">
        <f t="shared" si="296"/>
        <v>412227</v>
      </c>
      <c r="AF1487">
        <v>1.3809</v>
      </c>
      <c r="AG1487">
        <v>11385</v>
      </c>
      <c r="AH1487" s="74">
        <v>-8821.6578000000354</v>
      </c>
      <c r="AJ1487" s="74">
        <f t="shared" si="292"/>
        <v>2563.3421999999646</v>
      </c>
      <c r="AK1487" s="74">
        <f t="shared" si="298"/>
        <v>414790.34219999996</v>
      </c>
      <c r="AL1487" t="str">
        <f t="shared" si="293"/>
        <v>Y</v>
      </c>
      <c r="AN1487" t="s">
        <v>86</v>
      </c>
      <c r="AO1487" t="s">
        <v>85</v>
      </c>
      <c r="AP1487" t="str">
        <f t="shared" si="294"/>
        <v>99</v>
      </c>
      <c r="AQ1487" s="145" t="s">
        <v>1826</v>
      </c>
      <c r="AR1487" t="str">
        <f t="shared" si="295"/>
        <v>2-Provision for Compensation Incr</v>
      </c>
      <c r="AS1487" s="145" t="s">
        <v>1827</v>
      </c>
      <c r="AT1487" t="s">
        <v>213</v>
      </c>
      <c r="AV1487" t="str">
        <f t="shared" si="301"/>
        <v>VPIT-SS</v>
      </c>
      <c r="AW1487" t="str">
        <f t="shared" si="300"/>
        <v>VP FOR INFORMATION TECHNOLOGY-SHARED SERVICES</v>
      </c>
    </row>
    <row r="1488" spans="1:49">
      <c r="A1488" s="59">
        <v>2018</v>
      </c>
      <c r="B1488" t="s">
        <v>137</v>
      </c>
      <c r="C1488" t="s">
        <v>945</v>
      </c>
      <c r="D1488" t="s">
        <v>946</v>
      </c>
      <c r="E1488" t="s">
        <v>1113</v>
      </c>
      <c r="F1488" t="s">
        <v>957</v>
      </c>
      <c r="G1488" t="s">
        <v>958</v>
      </c>
      <c r="H1488" t="s">
        <v>150</v>
      </c>
      <c r="I1488" s="170" t="s">
        <v>84</v>
      </c>
      <c r="J1488" t="s">
        <v>85</v>
      </c>
      <c r="K1488" t="s">
        <v>214</v>
      </c>
      <c r="L1488" t="s">
        <v>126</v>
      </c>
      <c r="M1488" t="s">
        <v>345</v>
      </c>
      <c r="N1488" t="s">
        <v>217</v>
      </c>
      <c r="O1488" t="s">
        <v>263</v>
      </c>
      <c r="P1488" t="s">
        <v>346</v>
      </c>
      <c r="Q1488" t="s">
        <v>345</v>
      </c>
      <c r="R1488" t="s">
        <v>347</v>
      </c>
      <c r="S1488" t="s">
        <v>338</v>
      </c>
      <c r="T1488" t="s">
        <v>339</v>
      </c>
      <c r="U1488" s="61" t="s">
        <v>340</v>
      </c>
      <c r="V1488" t="s">
        <v>24</v>
      </c>
      <c r="W1488" t="s">
        <v>263</v>
      </c>
      <c r="X1488" s="59">
        <v>219797</v>
      </c>
      <c r="Y1488" s="59">
        <v>219797</v>
      </c>
      <c r="Z1488" t="s">
        <v>141</v>
      </c>
      <c r="AA1488" s="146" t="str">
        <f t="shared" si="297"/>
        <v>EX</v>
      </c>
      <c r="AB1488" s="146" t="str">
        <f t="shared" si="299"/>
        <v>IT</v>
      </c>
      <c r="AC1488" t="str">
        <f t="shared" si="290"/>
        <v>EX</v>
      </c>
      <c r="AD1488" s="74">
        <f t="shared" si="291"/>
        <v>219797</v>
      </c>
      <c r="AE1488" s="74">
        <f t="shared" si="296"/>
        <v>219797</v>
      </c>
      <c r="AF1488">
        <v>1.3809</v>
      </c>
      <c r="AG1488">
        <v>6070</v>
      </c>
      <c r="AH1488" s="74">
        <v>-4703.6558000000186</v>
      </c>
      <c r="AJ1488" s="74">
        <f t="shared" si="292"/>
        <v>1366.3441999999814</v>
      </c>
      <c r="AK1488" s="74">
        <f t="shared" si="298"/>
        <v>221163.34419999999</v>
      </c>
      <c r="AL1488" t="str">
        <f t="shared" si="293"/>
        <v>Y</v>
      </c>
      <c r="AN1488" t="s">
        <v>86</v>
      </c>
      <c r="AO1488" t="s">
        <v>85</v>
      </c>
      <c r="AP1488" t="str">
        <f t="shared" si="294"/>
        <v>99</v>
      </c>
      <c r="AQ1488" s="145" t="s">
        <v>1826</v>
      </c>
      <c r="AR1488" t="str">
        <f t="shared" si="295"/>
        <v>2-Provision for Compensation Incr</v>
      </c>
      <c r="AS1488" s="145" t="s">
        <v>1827</v>
      </c>
      <c r="AT1488" t="s">
        <v>213</v>
      </c>
      <c r="AV1488" t="str">
        <f t="shared" si="301"/>
        <v>VPIT-SS</v>
      </c>
      <c r="AW1488" t="str">
        <f t="shared" si="300"/>
        <v>VP FOR INFORMATION TECHNOLOGY-SHARED SERVICES</v>
      </c>
    </row>
    <row r="1489" spans="1:49">
      <c r="A1489" s="59">
        <v>2018</v>
      </c>
      <c r="B1489" t="s">
        <v>137</v>
      </c>
      <c r="C1489" t="s">
        <v>945</v>
      </c>
      <c r="D1489" t="s">
        <v>946</v>
      </c>
      <c r="E1489" t="s">
        <v>979</v>
      </c>
      <c r="F1489" t="s">
        <v>957</v>
      </c>
      <c r="G1489" t="s">
        <v>958</v>
      </c>
      <c r="H1489" t="s">
        <v>152</v>
      </c>
      <c r="I1489" s="170" t="s">
        <v>84</v>
      </c>
      <c r="J1489" t="s">
        <v>85</v>
      </c>
      <c r="K1489" t="s">
        <v>214</v>
      </c>
      <c r="L1489" t="s">
        <v>126</v>
      </c>
      <c r="M1489" t="s">
        <v>345</v>
      </c>
      <c r="N1489" t="s">
        <v>217</v>
      </c>
      <c r="O1489" t="s">
        <v>263</v>
      </c>
      <c r="P1489" t="s">
        <v>346</v>
      </c>
      <c r="Q1489" t="s">
        <v>345</v>
      </c>
      <c r="R1489" t="s">
        <v>347</v>
      </c>
      <c r="S1489" t="s">
        <v>338</v>
      </c>
      <c r="T1489" t="s">
        <v>339</v>
      </c>
      <c r="U1489" s="61" t="s">
        <v>340</v>
      </c>
      <c r="V1489" t="s">
        <v>24</v>
      </c>
      <c r="W1489" t="s">
        <v>263</v>
      </c>
      <c r="X1489" s="59">
        <v>585204</v>
      </c>
      <c r="Y1489" s="59">
        <v>542658</v>
      </c>
      <c r="Z1489" t="s">
        <v>141</v>
      </c>
      <c r="AA1489" s="146" t="str">
        <f t="shared" si="297"/>
        <v>EX</v>
      </c>
      <c r="AB1489" s="146" t="str">
        <f t="shared" si="299"/>
        <v>IT</v>
      </c>
      <c r="AC1489" t="str">
        <f t="shared" si="290"/>
        <v>EX</v>
      </c>
      <c r="AD1489" s="74">
        <f t="shared" si="291"/>
        <v>542658</v>
      </c>
      <c r="AE1489" s="74">
        <f t="shared" si="296"/>
        <v>542658</v>
      </c>
      <c r="AF1489">
        <v>1.3809</v>
      </c>
      <c r="AG1489">
        <v>14987</v>
      </c>
      <c r="AH1489" s="74">
        <v>-11612.881200000047</v>
      </c>
      <c r="AJ1489" s="74">
        <f t="shared" si="292"/>
        <v>3374.1187999999529</v>
      </c>
      <c r="AK1489" s="74">
        <f t="shared" si="298"/>
        <v>546032.11879999994</v>
      </c>
      <c r="AL1489" t="str">
        <f t="shared" si="293"/>
        <v>Y</v>
      </c>
      <c r="AN1489" t="s">
        <v>86</v>
      </c>
      <c r="AO1489" t="s">
        <v>85</v>
      </c>
      <c r="AP1489" t="str">
        <f t="shared" si="294"/>
        <v>99</v>
      </c>
      <c r="AQ1489" s="145" t="s">
        <v>1826</v>
      </c>
      <c r="AR1489" t="str">
        <f t="shared" si="295"/>
        <v>2-Provision for Compensation Incr</v>
      </c>
      <c r="AS1489" s="145" t="s">
        <v>1827</v>
      </c>
      <c r="AT1489" t="s">
        <v>213</v>
      </c>
      <c r="AV1489" t="str">
        <f t="shared" si="301"/>
        <v>VPIT-SS</v>
      </c>
      <c r="AW1489" t="str">
        <f t="shared" si="300"/>
        <v>VP FOR INFORMATION TECHNOLOGY-SHARED SERVICES</v>
      </c>
    </row>
    <row r="1490" spans="1:49">
      <c r="A1490" s="59">
        <v>2018</v>
      </c>
      <c r="B1490" t="s">
        <v>137</v>
      </c>
      <c r="C1490" t="s">
        <v>945</v>
      </c>
      <c r="D1490" t="s">
        <v>946</v>
      </c>
      <c r="E1490" t="s">
        <v>951</v>
      </c>
      <c r="F1490" t="s">
        <v>1049</v>
      </c>
      <c r="G1490" t="s">
        <v>1050</v>
      </c>
      <c r="H1490" t="s">
        <v>154</v>
      </c>
      <c r="I1490" s="170" t="s">
        <v>84</v>
      </c>
      <c r="J1490" t="s">
        <v>85</v>
      </c>
      <c r="K1490" t="s">
        <v>214</v>
      </c>
      <c r="L1490" t="s">
        <v>126</v>
      </c>
      <c r="M1490" t="s">
        <v>345</v>
      </c>
      <c r="N1490" t="s">
        <v>217</v>
      </c>
      <c r="O1490" t="s">
        <v>263</v>
      </c>
      <c r="P1490" t="s">
        <v>346</v>
      </c>
      <c r="Q1490" t="s">
        <v>345</v>
      </c>
      <c r="R1490" t="s">
        <v>347</v>
      </c>
      <c r="S1490" t="s">
        <v>338</v>
      </c>
      <c r="T1490" t="s">
        <v>339</v>
      </c>
      <c r="U1490" s="61" t="s">
        <v>340</v>
      </c>
      <c r="V1490" t="s">
        <v>24</v>
      </c>
      <c r="W1490" t="s">
        <v>263</v>
      </c>
      <c r="X1490" s="59">
        <v>36015</v>
      </c>
      <c r="Y1490" s="59">
        <v>36015</v>
      </c>
      <c r="Z1490" t="s">
        <v>141</v>
      </c>
      <c r="AA1490" s="146" t="str">
        <f t="shared" si="297"/>
        <v>EX</v>
      </c>
      <c r="AB1490" s="146" t="str">
        <f t="shared" si="299"/>
        <v>IT</v>
      </c>
      <c r="AC1490" t="str">
        <f t="shared" si="290"/>
        <v>EX</v>
      </c>
      <c r="AD1490" s="74">
        <f t="shared" si="291"/>
        <v>36015</v>
      </c>
      <c r="AE1490" s="74">
        <f t="shared" si="296"/>
        <v>36015</v>
      </c>
      <c r="AF1490">
        <v>1.3809</v>
      </c>
      <c r="AG1490">
        <v>995</v>
      </c>
      <c r="AH1490" s="74">
        <v>-770.72100000000307</v>
      </c>
      <c r="AJ1490" s="74">
        <f t="shared" si="292"/>
        <v>224.27899999999693</v>
      </c>
      <c r="AK1490" s="74">
        <f t="shared" si="298"/>
        <v>36239.278999999995</v>
      </c>
      <c r="AL1490" t="str">
        <f t="shared" si="293"/>
        <v>Y</v>
      </c>
      <c r="AN1490" t="s">
        <v>86</v>
      </c>
      <c r="AO1490" t="s">
        <v>85</v>
      </c>
      <c r="AP1490" t="str">
        <f t="shared" si="294"/>
        <v>99</v>
      </c>
      <c r="AQ1490" s="145" t="s">
        <v>1826</v>
      </c>
      <c r="AR1490" t="str">
        <f t="shared" si="295"/>
        <v>2-Provision for Compensation Incr</v>
      </c>
      <c r="AS1490" s="145" t="s">
        <v>1827</v>
      </c>
      <c r="AT1490" t="s">
        <v>213</v>
      </c>
      <c r="AV1490" t="str">
        <f t="shared" si="301"/>
        <v>VPIT-SS</v>
      </c>
      <c r="AW1490" t="str">
        <f t="shared" si="300"/>
        <v>VP FOR INFORMATION TECHNOLOGY-SHARED SERVICES</v>
      </c>
    </row>
    <row r="1491" spans="1:49">
      <c r="A1491" s="59">
        <v>2018</v>
      </c>
      <c r="B1491" t="s">
        <v>137</v>
      </c>
      <c r="C1491" t="s">
        <v>945</v>
      </c>
      <c r="D1491" t="s">
        <v>946</v>
      </c>
      <c r="E1491" t="s">
        <v>951</v>
      </c>
      <c r="F1491" t="s">
        <v>1053</v>
      </c>
      <c r="G1491" t="s">
        <v>1054</v>
      </c>
      <c r="H1491" t="s">
        <v>154</v>
      </c>
      <c r="I1491" s="170" t="s">
        <v>84</v>
      </c>
      <c r="J1491" t="s">
        <v>85</v>
      </c>
      <c r="K1491" t="s">
        <v>214</v>
      </c>
      <c r="L1491" t="s">
        <v>126</v>
      </c>
      <c r="M1491" t="s">
        <v>345</v>
      </c>
      <c r="N1491" t="s">
        <v>217</v>
      </c>
      <c r="O1491" t="s">
        <v>263</v>
      </c>
      <c r="P1491" t="s">
        <v>346</v>
      </c>
      <c r="Q1491" t="s">
        <v>345</v>
      </c>
      <c r="R1491" t="s">
        <v>347</v>
      </c>
      <c r="S1491" t="s">
        <v>338</v>
      </c>
      <c r="T1491" t="s">
        <v>339</v>
      </c>
      <c r="U1491" s="61" t="s">
        <v>340</v>
      </c>
      <c r="V1491" t="s">
        <v>24</v>
      </c>
      <c r="W1491" t="s">
        <v>263</v>
      </c>
      <c r="X1491" s="59">
        <v>211472</v>
      </c>
      <c r="Y1491" s="59">
        <v>211472</v>
      </c>
      <c r="Z1491" t="s">
        <v>141</v>
      </c>
      <c r="AA1491" s="146" t="str">
        <f t="shared" si="297"/>
        <v>EX</v>
      </c>
      <c r="AB1491" s="146" t="str">
        <f t="shared" si="299"/>
        <v>IT</v>
      </c>
      <c r="AC1491" t="str">
        <f t="shared" ref="AC1491:AC1554" si="302">IF(O1491 =AA1491,W1491,"Allot/Xfer IN")</f>
        <v>EX</v>
      </c>
      <c r="AD1491" s="74">
        <f t="shared" ref="AD1491:AD1554" si="303">IF(O1491 =AA1491,Y1491,-Y1491)</f>
        <v>211472</v>
      </c>
      <c r="AE1491" s="74">
        <f t="shared" si="296"/>
        <v>211472</v>
      </c>
      <c r="AF1491">
        <v>1.3809</v>
      </c>
      <c r="AG1491">
        <v>5840</v>
      </c>
      <c r="AH1491" s="74">
        <v>-4525.500800000018</v>
      </c>
      <c r="AJ1491" s="74">
        <f t="shared" ref="AJ1491:AJ1554" si="304">SUM(AG1491:AI1491)</f>
        <v>1314.499199999982</v>
      </c>
      <c r="AK1491" s="74">
        <f t="shared" si="298"/>
        <v>212786.49919999999</v>
      </c>
      <c r="AL1491" t="str">
        <f t="shared" ref="AL1491:AL1554" si="305">IF(AF1491&lt;&gt;1,"Y","N")</f>
        <v>Y</v>
      </c>
      <c r="AN1491" t="s">
        <v>86</v>
      </c>
      <c r="AO1491" t="s">
        <v>85</v>
      </c>
      <c r="AP1491" t="str">
        <f t="shared" ref="AP1491:AP1554" si="306">IF(AL1491 ="Y","99",I1491)</f>
        <v>99</v>
      </c>
      <c r="AQ1491" s="145" t="s">
        <v>1826</v>
      </c>
      <c r="AR1491" t="str">
        <f t="shared" ref="AR1491:AR1554" si="307">IF(AM1491 ="y",AQ1491,IF(AG1491 &lt;&gt;0,"2-Provision for Compensation Incr","1-Adjusted Base Budget"))</f>
        <v>2-Provision for Compensation Incr</v>
      </c>
      <c r="AS1491" s="145" t="s">
        <v>1827</v>
      </c>
      <c r="AT1491" t="s">
        <v>213</v>
      </c>
      <c r="AV1491" t="str">
        <f t="shared" si="301"/>
        <v>VPIT-SS</v>
      </c>
      <c r="AW1491" t="str">
        <f t="shared" si="300"/>
        <v>VP FOR INFORMATION TECHNOLOGY-SHARED SERVICES</v>
      </c>
    </row>
    <row r="1492" spans="1:49">
      <c r="A1492" s="59">
        <v>2018</v>
      </c>
      <c r="B1492" t="s">
        <v>137</v>
      </c>
      <c r="C1492" t="s">
        <v>945</v>
      </c>
      <c r="D1492" t="s">
        <v>946</v>
      </c>
      <c r="E1492" t="s">
        <v>951</v>
      </c>
      <c r="F1492" t="s">
        <v>1002</v>
      </c>
      <c r="G1492" t="s">
        <v>1003</v>
      </c>
      <c r="H1492" t="s">
        <v>154</v>
      </c>
      <c r="I1492" s="170" t="s">
        <v>84</v>
      </c>
      <c r="J1492" t="s">
        <v>85</v>
      </c>
      <c r="K1492" t="s">
        <v>214</v>
      </c>
      <c r="L1492" t="s">
        <v>126</v>
      </c>
      <c r="M1492" t="s">
        <v>345</v>
      </c>
      <c r="N1492" t="s">
        <v>217</v>
      </c>
      <c r="O1492" t="s">
        <v>263</v>
      </c>
      <c r="P1492" t="s">
        <v>346</v>
      </c>
      <c r="Q1492" t="s">
        <v>345</v>
      </c>
      <c r="R1492" t="s">
        <v>347</v>
      </c>
      <c r="S1492" t="s">
        <v>338</v>
      </c>
      <c r="T1492" t="s">
        <v>339</v>
      </c>
      <c r="U1492" s="61" t="s">
        <v>340</v>
      </c>
      <c r="V1492" t="s">
        <v>24</v>
      </c>
      <c r="W1492" t="s">
        <v>263</v>
      </c>
      <c r="X1492" s="59">
        <v>328963</v>
      </c>
      <c r="Y1492" s="59">
        <v>328963</v>
      </c>
      <c r="Z1492" t="s">
        <v>141</v>
      </c>
      <c r="AA1492" s="146" t="str">
        <f t="shared" si="297"/>
        <v>EX</v>
      </c>
      <c r="AB1492" s="146" t="str">
        <f t="shared" si="299"/>
        <v>IT</v>
      </c>
      <c r="AC1492" t="str">
        <f t="shared" si="302"/>
        <v>EX</v>
      </c>
      <c r="AD1492" s="74">
        <f t="shared" si="303"/>
        <v>328963</v>
      </c>
      <c r="AE1492" s="74">
        <f t="shared" ref="AE1492:AE1555" si="308">Y1492</f>
        <v>328963</v>
      </c>
      <c r="AF1492">
        <v>1.3809</v>
      </c>
      <c r="AG1492">
        <v>9085</v>
      </c>
      <c r="AH1492" s="74">
        <v>-7039.8082000000286</v>
      </c>
      <c r="AJ1492" s="74">
        <f t="shared" si="304"/>
        <v>2045.1917999999714</v>
      </c>
      <c r="AK1492" s="74">
        <f t="shared" si="298"/>
        <v>331008.19179999997</v>
      </c>
      <c r="AL1492" t="str">
        <f t="shared" si="305"/>
        <v>Y</v>
      </c>
      <c r="AN1492" t="s">
        <v>86</v>
      </c>
      <c r="AO1492" t="s">
        <v>85</v>
      </c>
      <c r="AP1492" t="str">
        <f t="shared" si="306"/>
        <v>99</v>
      </c>
      <c r="AQ1492" s="145" t="s">
        <v>1826</v>
      </c>
      <c r="AR1492" t="str">
        <f t="shared" si="307"/>
        <v>2-Provision for Compensation Incr</v>
      </c>
      <c r="AS1492" s="145" t="s">
        <v>1827</v>
      </c>
      <c r="AT1492" t="s">
        <v>213</v>
      </c>
      <c r="AV1492" t="str">
        <f t="shared" si="301"/>
        <v>VPIT-SS</v>
      </c>
      <c r="AW1492" t="str">
        <f t="shared" si="300"/>
        <v>VP FOR INFORMATION TECHNOLOGY-SHARED SERVICES</v>
      </c>
    </row>
    <row r="1493" spans="1:49">
      <c r="A1493" s="59">
        <v>2018</v>
      </c>
      <c r="B1493" t="s">
        <v>137</v>
      </c>
      <c r="C1493" t="s">
        <v>945</v>
      </c>
      <c r="D1493" t="s">
        <v>946</v>
      </c>
      <c r="E1493" t="s">
        <v>951</v>
      </c>
      <c r="F1493" t="s">
        <v>1057</v>
      </c>
      <c r="G1493" t="s">
        <v>1058</v>
      </c>
      <c r="H1493" t="s">
        <v>154</v>
      </c>
      <c r="I1493" s="170" t="s">
        <v>84</v>
      </c>
      <c r="J1493" t="s">
        <v>85</v>
      </c>
      <c r="K1493" t="s">
        <v>214</v>
      </c>
      <c r="L1493" t="s">
        <v>126</v>
      </c>
      <c r="M1493" t="s">
        <v>345</v>
      </c>
      <c r="N1493" t="s">
        <v>217</v>
      </c>
      <c r="O1493" t="s">
        <v>263</v>
      </c>
      <c r="P1493" t="s">
        <v>346</v>
      </c>
      <c r="Q1493" t="s">
        <v>345</v>
      </c>
      <c r="R1493" t="s">
        <v>347</v>
      </c>
      <c r="S1493" t="s">
        <v>338</v>
      </c>
      <c r="T1493" t="s">
        <v>339</v>
      </c>
      <c r="U1493" s="61" t="s">
        <v>340</v>
      </c>
      <c r="V1493" t="s">
        <v>24</v>
      </c>
      <c r="W1493" t="s">
        <v>263</v>
      </c>
      <c r="X1493" s="59">
        <v>263297</v>
      </c>
      <c r="Y1493" s="59">
        <v>258836</v>
      </c>
      <c r="Z1493" t="s">
        <v>141</v>
      </c>
      <c r="AA1493" s="146" t="str">
        <f t="shared" si="297"/>
        <v>EX</v>
      </c>
      <c r="AB1493" s="146" t="str">
        <f t="shared" si="299"/>
        <v>IT</v>
      </c>
      <c r="AC1493" t="str">
        <f t="shared" si="302"/>
        <v>EX</v>
      </c>
      <c r="AD1493" s="74">
        <f t="shared" si="303"/>
        <v>258836</v>
      </c>
      <c r="AE1493" s="74">
        <f t="shared" si="308"/>
        <v>258836</v>
      </c>
      <c r="AF1493">
        <v>1.3809</v>
      </c>
      <c r="AG1493">
        <v>7149</v>
      </c>
      <c r="AH1493" s="74">
        <v>-5539.0904000000219</v>
      </c>
      <c r="AJ1493" s="74">
        <f t="shared" si="304"/>
        <v>1609.9095999999781</v>
      </c>
      <c r="AK1493" s="74">
        <f t="shared" si="298"/>
        <v>260445.90959999998</v>
      </c>
      <c r="AL1493" t="str">
        <f t="shared" si="305"/>
        <v>Y</v>
      </c>
      <c r="AN1493" t="s">
        <v>86</v>
      </c>
      <c r="AO1493" t="s">
        <v>85</v>
      </c>
      <c r="AP1493" t="str">
        <f t="shared" si="306"/>
        <v>99</v>
      </c>
      <c r="AQ1493" s="145" t="s">
        <v>1826</v>
      </c>
      <c r="AR1493" t="str">
        <f t="shared" si="307"/>
        <v>2-Provision for Compensation Incr</v>
      </c>
      <c r="AS1493" s="145" t="s">
        <v>1827</v>
      </c>
      <c r="AT1493" t="s">
        <v>213</v>
      </c>
      <c r="AV1493" t="str">
        <f t="shared" si="301"/>
        <v>VPIT-SS</v>
      </c>
      <c r="AW1493" t="str">
        <f t="shared" si="300"/>
        <v>VP FOR INFORMATION TECHNOLOGY-SHARED SERVICES</v>
      </c>
    </row>
    <row r="1494" spans="1:49">
      <c r="A1494" s="59">
        <v>2018</v>
      </c>
      <c r="B1494" t="s">
        <v>137</v>
      </c>
      <c r="C1494" t="s">
        <v>945</v>
      </c>
      <c r="D1494" t="s">
        <v>946</v>
      </c>
      <c r="E1494" t="s">
        <v>951</v>
      </c>
      <c r="F1494" t="s">
        <v>1061</v>
      </c>
      <c r="G1494" t="s">
        <v>1062</v>
      </c>
      <c r="H1494" t="s">
        <v>154</v>
      </c>
      <c r="I1494" s="170" t="s">
        <v>84</v>
      </c>
      <c r="J1494" t="s">
        <v>85</v>
      </c>
      <c r="K1494" t="s">
        <v>214</v>
      </c>
      <c r="L1494" t="s">
        <v>126</v>
      </c>
      <c r="M1494" t="s">
        <v>345</v>
      </c>
      <c r="N1494" t="s">
        <v>217</v>
      </c>
      <c r="O1494" t="s">
        <v>263</v>
      </c>
      <c r="P1494" t="s">
        <v>346</v>
      </c>
      <c r="Q1494" t="s">
        <v>345</v>
      </c>
      <c r="R1494" t="s">
        <v>347</v>
      </c>
      <c r="S1494" t="s">
        <v>338</v>
      </c>
      <c r="T1494" t="s">
        <v>339</v>
      </c>
      <c r="U1494" s="61" t="s">
        <v>340</v>
      </c>
      <c r="V1494" t="s">
        <v>24</v>
      </c>
      <c r="W1494" t="s">
        <v>263</v>
      </c>
      <c r="X1494" s="59">
        <v>121272</v>
      </c>
      <c r="Y1494" s="59">
        <v>121272</v>
      </c>
      <c r="Z1494" t="s">
        <v>141</v>
      </c>
      <c r="AA1494" s="146" t="str">
        <f t="shared" si="297"/>
        <v>EX</v>
      </c>
      <c r="AB1494" s="146" t="str">
        <f t="shared" si="299"/>
        <v>IT</v>
      </c>
      <c r="AC1494" t="str">
        <f t="shared" si="302"/>
        <v>EX</v>
      </c>
      <c r="AD1494" s="74">
        <f t="shared" si="303"/>
        <v>121272</v>
      </c>
      <c r="AE1494" s="74">
        <f t="shared" si="308"/>
        <v>121272</v>
      </c>
      <c r="AF1494">
        <v>1.3809</v>
      </c>
      <c r="AG1494">
        <v>3349</v>
      </c>
      <c r="AH1494" s="74">
        <v>-2595.2208000000105</v>
      </c>
      <c r="AJ1494" s="74">
        <f t="shared" si="304"/>
        <v>753.77919999998949</v>
      </c>
      <c r="AK1494" s="74">
        <f t="shared" si="298"/>
        <v>122025.77919999999</v>
      </c>
      <c r="AL1494" t="str">
        <f t="shared" si="305"/>
        <v>Y</v>
      </c>
      <c r="AN1494" t="s">
        <v>86</v>
      </c>
      <c r="AO1494" t="s">
        <v>85</v>
      </c>
      <c r="AP1494" t="str">
        <f t="shared" si="306"/>
        <v>99</v>
      </c>
      <c r="AQ1494" s="145" t="s">
        <v>1826</v>
      </c>
      <c r="AR1494" t="str">
        <f t="shared" si="307"/>
        <v>2-Provision for Compensation Incr</v>
      </c>
      <c r="AS1494" s="145" t="s">
        <v>1827</v>
      </c>
      <c r="AT1494" t="s">
        <v>213</v>
      </c>
      <c r="AV1494" t="str">
        <f t="shared" si="301"/>
        <v>VPIT-SS</v>
      </c>
      <c r="AW1494" t="str">
        <f t="shared" si="300"/>
        <v>VP FOR INFORMATION TECHNOLOGY-SHARED SERVICES</v>
      </c>
    </row>
    <row r="1495" spans="1:49">
      <c r="A1495" s="59">
        <v>2018</v>
      </c>
      <c r="B1495" t="s">
        <v>137</v>
      </c>
      <c r="C1495" t="s">
        <v>945</v>
      </c>
      <c r="D1495" t="s">
        <v>946</v>
      </c>
      <c r="E1495" t="s">
        <v>951</v>
      </c>
      <c r="F1495" t="s">
        <v>1719</v>
      </c>
      <c r="G1495" t="s">
        <v>1720</v>
      </c>
      <c r="H1495" t="s">
        <v>154</v>
      </c>
      <c r="I1495" s="170" t="s">
        <v>84</v>
      </c>
      <c r="J1495" t="s">
        <v>85</v>
      </c>
      <c r="K1495" t="s">
        <v>214</v>
      </c>
      <c r="L1495" t="s">
        <v>126</v>
      </c>
      <c r="M1495" t="s">
        <v>345</v>
      </c>
      <c r="N1495" t="s">
        <v>217</v>
      </c>
      <c r="O1495" t="s">
        <v>263</v>
      </c>
      <c r="P1495" t="s">
        <v>346</v>
      </c>
      <c r="Q1495" t="s">
        <v>345</v>
      </c>
      <c r="R1495" t="s">
        <v>347</v>
      </c>
      <c r="S1495" t="s">
        <v>338</v>
      </c>
      <c r="T1495" t="s">
        <v>339</v>
      </c>
      <c r="U1495" s="61" t="s">
        <v>340</v>
      </c>
      <c r="V1495" t="s">
        <v>24</v>
      </c>
      <c r="W1495" t="s">
        <v>263</v>
      </c>
      <c r="X1495" s="59">
        <v>0</v>
      </c>
      <c r="Y1495" s="59">
        <v>104479</v>
      </c>
      <c r="Z1495" t="s">
        <v>141</v>
      </c>
      <c r="AA1495" s="146" t="str">
        <f t="shared" si="297"/>
        <v>EX</v>
      </c>
      <c r="AB1495" s="146" t="str">
        <f t="shared" si="299"/>
        <v>IT</v>
      </c>
      <c r="AC1495" t="str">
        <f t="shared" si="302"/>
        <v>EX</v>
      </c>
      <c r="AD1495" s="74">
        <f t="shared" si="303"/>
        <v>104479</v>
      </c>
      <c r="AE1495" s="74">
        <f t="shared" si="308"/>
        <v>104479</v>
      </c>
      <c r="AF1495">
        <v>1.3809</v>
      </c>
      <c r="AG1495">
        <v>2886</v>
      </c>
      <c r="AH1495" s="74">
        <v>-2235.8506000000089</v>
      </c>
      <c r="AJ1495" s="74">
        <f t="shared" si="304"/>
        <v>650.14939999999115</v>
      </c>
      <c r="AK1495" s="74">
        <f t="shared" si="298"/>
        <v>105129.14939999999</v>
      </c>
      <c r="AL1495" t="str">
        <f t="shared" si="305"/>
        <v>Y</v>
      </c>
      <c r="AN1495" t="s">
        <v>86</v>
      </c>
      <c r="AO1495" t="s">
        <v>85</v>
      </c>
      <c r="AP1495" t="str">
        <f t="shared" si="306"/>
        <v>99</v>
      </c>
      <c r="AQ1495" s="145" t="s">
        <v>1826</v>
      </c>
      <c r="AR1495" t="str">
        <f t="shared" si="307"/>
        <v>2-Provision for Compensation Incr</v>
      </c>
      <c r="AS1495" s="145" t="s">
        <v>1827</v>
      </c>
      <c r="AT1495" t="s">
        <v>213</v>
      </c>
      <c r="AV1495" t="str">
        <f t="shared" si="301"/>
        <v>VPIT-SS</v>
      </c>
      <c r="AW1495" t="str">
        <f t="shared" si="300"/>
        <v>VP FOR INFORMATION TECHNOLOGY-SHARED SERVICES</v>
      </c>
    </row>
    <row r="1496" spans="1:49">
      <c r="A1496" s="59">
        <v>2018</v>
      </c>
      <c r="B1496" t="s">
        <v>137</v>
      </c>
      <c r="C1496" t="s">
        <v>945</v>
      </c>
      <c r="D1496" t="s">
        <v>946</v>
      </c>
      <c r="E1496" t="s">
        <v>951</v>
      </c>
      <c r="F1496" t="s">
        <v>1063</v>
      </c>
      <c r="G1496" t="s">
        <v>1064</v>
      </c>
      <c r="H1496" t="s">
        <v>154</v>
      </c>
      <c r="I1496" s="170" t="s">
        <v>84</v>
      </c>
      <c r="J1496" t="s">
        <v>85</v>
      </c>
      <c r="K1496" t="s">
        <v>214</v>
      </c>
      <c r="L1496" t="s">
        <v>126</v>
      </c>
      <c r="M1496" t="s">
        <v>345</v>
      </c>
      <c r="N1496" t="s">
        <v>217</v>
      </c>
      <c r="O1496" t="s">
        <v>263</v>
      </c>
      <c r="P1496" t="s">
        <v>346</v>
      </c>
      <c r="Q1496" t="s">
        <v>345</v>
      </c>
      <c r="R1496" t="s">
        <v>347</v>
      </c>
      <c r="S1496" t="s">
        <v>338</v>
      </c>
      <c r="T1496" t="s">
        <v>339</v>
      </c>
      <c r="U1496" s="61" t="s">
        <v>340</v>
      </c>
      <c r="V1496" t="s">
        <v>24</v>
      </c>
      <c r="W1496" t="s">
        <v>263</v>
      </c>
      <c r="X1496" s="59">
        <v>134146</v>
      </c>
      <c r="Y1496" s="59">
        <v>91500</v>
      </c>
      <c r="Z1496" t="s">
        <v>141</v>
      </c>
      <c r="AA1496" s="146" t="str">
        <f t="shared" si="297"/>
        <v>EX</v>
      </c>
      <c r="AB1496" s="146" t="str">
        <f t="shared" si="299"/>
        <v>IT</v>
      </c>
      <c r="AC1496" t="str">
        <f t="shared" si="302"/>
        <v>EX</v>
      </c>
      <c r="AD1496" s="74">
        <f t="shared" si="303"/>
        <v>91500</v>
      </c>
      <c r="AE1496" s="74">
        <f t="shared" si="308"/>
        <v>91500</v>
      </c>
      <c r="AF1496">
        <v>1.3809</v>
      </c>
      <c r="AG1496">
        <v>2527</v>
      </c>
      <c r="AH1496" s="74">
        <v>-1958.1000000000079</v>
      </c>
      <c r="AJ1496" s="74">
        <f t="shared" si="304"/>
        <v>568.89999999999213</v>
      </c>
      <c r="AK1496" s="74">
        <f t="shared" si="298"/>
        <v>92068.9</v>
      </c>
      <c r="AL1496" t="str">
        <f t="shared" si="305"/>
        <v>Y</v>
      </c>
      <c r="AN1496" t="s">
        <v>86</v>
      </c>
      <c r="AO1496" t="s">
        <v>85</v>
      </c>
      <c r="AP1496" t="str">
        <f t="shared" si="306"/>
        <v>99</v>
      </c>
      <c r="AQ1496" s="145" t="s">
        <v>1826</v>
      </c>
      <c r="AR1496" t="str">
        <f t="shared" si="307"/>
        <v>2-Provision for Compensation Incr</v>
      </c>
      <c r="AS1496" s="145" t="s">
        <v>1827</v>
      </c>
      <c r="AT1496" t="s">
        <v>213</v>
      </c>
      <c r="AV1496" t="str">
        <f t="shared" si="301"/>
        <v>VPIT-SS</v>
      </c>
      <c r="AW1496" t="str">
        <f t="shared" si="300"/>
        <v>VP FOR INFORMATION TECHNOLOGY-SHARED SERVICES</v>
      </c>
    </row>
    <row r="1497" spans="1:49">
      <c r="A1497" s="59">
        <v>2018</v>
      </c>
      <c r="B1497" t="s">
        <v>137</v>
      </c>
      <c r="C1497" t="s">
        <v>945</v>
      </c>
      <c r="D1497" t="s">
        <v>946</v>
      </c>
      <c r="E1497" t="s">
        <v>951</v>
      </c>
      <c r="F1497" t="s">
        <v>1727</v>
      </c>
      <c r="G1497" t="s">
        <v>1728</v>
      </c>
      <c r="H1497" t="s">
        <v>154</v>
      </c>
      <c r="I1497" s="170" t="s">
        <v>84</v>
      </c>
      <c r="J1497" t="s">
        <v>85</v>
      </c>
      <c r="K1497" t="s">
        <v>214</v>
      </c>
      <c r="L1497" t="s">
        <v>126</v>
      </c>
      <c r="M1497" t="s">
        <v>345</v>
      </c>
      <c r="N1497" t="s">
        <v>217</v>
      </c>
      <c r="O1497" t="s">
        <v>263</v>
      </c>
      <c r="P1497" t="s">
        <v>346</v>
      </c>
      <c r="Q1497" t="s">
        <v>345</v>
      </c>
      <c r="R1497" t="s">
        <v>347</v>
      </c>
      <c r="S1497" t="s">
        <v>338</v>
      </c>
      <c r="T1497" t="s">
        <v>339</v>
      </c>
      <c r="U1497" s="61" t="s">
        <v>340</v>
      </c>
      <c r="V1497" t="s">
        <v>24</v>
      </c>
      <c r="W1497" t="s">
        <v>263</v>
      </c>
      <c r="X1497" s="59">
        <v>42269</v>
      </c>
      <c r="Y1497" s="59">
        <v>42269</v>
      </c>
      <c r="Z1497" t="s">
        <v>141</v>
      </c>
      <c r="AA1497" s="146" t="str">
        <f t="shared" si="297"/>
        <v>EX</v>
      </c>
      <c r="AB1497" s="146" t="str">
        <f t="shared" si="299"/>
        <v>IT</v>
      </c>
      <c r="AC1497" t="str">
        <f t="shared" si="302"/>
        <v>EX</v>
      </c>
      <c r="AD1497" s="74">
        <f t="shared" si="303"/>
        <v>42269</v>
      </c>
      <c r="AE1497" s="74">
        <f t="shared" si="308"/>
        <v>42269</v>
      </c>
      <c r="AF1497">
        <v>1.3809</v>
      </c>
      <c r="AG1497">
        <v>1167</v>
      </c>
      <c r="AH1497" s="74">
        <v>-904.55660000000364</v>
      </c>
      <c r="AJ1497" s="74">
        <f t="shared" si="304"/>
        <v>262.44339999999636</v>
      </c>
      <c r="AK1497" s="74">
        <f t="shared" si="298"/>
        <v>42531.443399999996</v>
      </c>
      <c r="AL1497" t="str">
        <f t="shared" si="305"/>
        <v>Y</v>
      </c>
      <c r="AN1497" t="s">
        <v>86</v>
      </c>
      <c r="AO1497" t="s">
        <v>85</v>
      </c>
      <c r="AP1497" t="str">
        <f t="shared" si="306"/>
        <v>99</v>
      </c>
      <c r="AQ1497" s="145" t="s">
        <v>1826</v>
      </c>
      <c r="AR1497" t="str">
        <f t="shared" si="307"/>
        <v>2-Provision for Compensation Incr</v>
      </c>
      <c r="AS1497" s="145" t="s">
        <v>1827</v>
      </c>
      <c r="AT1497" t="s">
        <v>213</v>
      </c>
      <c r="AV1497" t="str">
        <f t="shared" si="301"/>
        <v>VPIT-SS</v>
      </c>
      <c r="AW1497" t="str">
        <f t="shared" si="300"/>
        <v>VP FOR INFORMATION TECHNOLOGY-SHARED SERVICES</v>
      </c>
    </row>
    <row r="1498" spans="1:49">
      <c r="A1498" s="59">
        <v>2018</v>
      </c>
      <c r="B1498" t="s">
        <v>137</v>
      </c>
      <c r="C1498" t="s">
        <v>945</v>
      </c>
      <c r="D1498" t="s">
        <v>946</v>
      </c>
      <c r="E1498" t="s">
        <v>951</v>
      </c>
      <c r="F1498" t="s">
        <v>1729</v>
      </c>
      <c r="G1498" t="s">
        <v>1730</v>
      </c>
      <c r="H1498" t="s">
        <v>154</v>
      </c>
      <c r="I1498" s="170" t="s">
        <v>84</v>
      </c>
      <c r="J1498" t="s">
        <v>85</v>
      </c>
      <c r="K1498" t="s">
        <v>214</v>
      </c>
      <c r="L1498" t="s">
        <v>126</v>
      </c>
      <c r="M1498" t="s">
        <v>345</v>
      </c>
      <c r="N1498" t="s">
        <v>217</v>
      </c>
      <c r="O1498" t="s">
        <v>263</v>
      </c>
      <c r="P1498" t="s">
        <v>346</v>
      </c>
      <c r="Q1498" t="s">
        <v>345</v>
      </c>
      <c r="R1498" t="s">
        <v>347</v>
      </c>
      <c r="S1498" t="s">
        <v>338</v>
      </c>
      <c r="T1498" t="s">
        <v>339</v>
      </c>
      <c r="U1498" s="61" t="s">
        <v>340</v>
      </c>
      <c r="V1498" t="s">
        <v>24</v>
      </c>
      <c r="W1498" t="s">
        <v>263</v>
      </c>
      <c r="X1498" s="59">
        <v>47000</v>
      </c>
      <c r="Y1498" s="59">
        <v>47000</v>
      </c>
      <c r="Z1498" t="s">
        <v>141</v>
      </c>
      <c r="AA1498" s="146" t="str">
        <f t="shared" si="297"/>
        <v>EX</v>
      </c>
      <c r="AB1498" s="146" t="str">
        <f t="shared" si="299"/>
        <v>IT</v>
      </c>
      <c r="AC1498" t="str">
        <f t="shared" si="302"/>
        <v>EX</v>
      </c>
      <c r="AD1498" s="74">
        <f t="shared" si="303"/>
        <v>47000</v>
      </c>
      <c r="AE1498" s="74">
        <f t="shared" si="308"/>
        <v>47000</v>
      </c>
      <c r="AF1498">
        <v>1.3809</v>
      </c>
      <c r="AG1498">
        <v>1298</v>
      </c>
      <c r="AH1498" s="74">
        <v>-1005.800000000004</v>
      </c>
      <c r="AJ1498" s="74">
        <f t="shared" si="304"/>
        <v>292.19999999999595</v>
      </c>
      <c r="AK1498" s="74">
        <f t="shared" si="298"/>
        <v>47292.2</v>
      </c>
      <c r="AL1498" t="str">
        <f t="shared" si="305"/>
        <v>Y</v>
      </c>
      <c r="AN1498" t="s">
        <v>86</v>
      </c>
      <c r="AO1498" t="s">
        <v>85</v>
      </c>
      <c r="AP1498" t="str">
        <f t="shared" si="306"/>
        <v>99</v>
      </c>
      <c r="AQ1498" s="145" t="s">
        <v>1826</v>
      </c>
      <c r="AR1498" t="str">
        <f t="shared" si="307"/>
        <v>2-Provision for Compensation Incr</v>
      </c>
      <c r="AS1498" s="145" t="s">
        <v>1827</v>
      </c>
      <c r="AT1498" t="s">
        <v>213</v>
      </c>
      <c r="AV1498" t="str">
        <f t="shared" si="301"/>
        <v>VPIT-SS</v>
      </c>
      <c r="AW1498" t="str">
        <f t="shared" si="300"/>
        <v>VP FOR INFORMATION TECHNOLOGY-SHARED SERVICES</v>
      </c>
    </row>
    <row r="1499" spans="1:49">
      <c r="A1499" s="59">
        <v>2018</v>
      </c>
      <c r="B1499" t="s">
        <v>137</v>
      </c>
      <c r="C1499" t="s">
        <v>945</v>
      </c>
      <c r="D1499" t="s">
        <v>946</v>
      </c>
      <c r="E1499" t="s">
        <v>951</v>
      </c>
      <c r="F1499" t="s">
        <v>954</v>
      </c>
      <c r="G1499" t="s">
        <v>955</v>
      </c>
      <c r="H1499" t="s">
        <v>154</v>
      </c>
      <c r="I1499" s="170" t="s">
        <v>84</v>
      </c>
      <c r="J1499" t="s">
        <v>85</v>
      </c>
      <c r="K1499" t="s">
        <v>214</v>
      </c>
      <c r="L1499" t="s">
        <v>126</v>
      </c>
      <c r="M1499" t="s">
        <v>345</v>
      </c>
      <c r="N1499" t="s">
        <v>217</v>
      </c>
      <c r="O1499" t="s">
        <v>263</v>
      </c>
      <c r="P1499" t="s">
        <v>346</v>
      </c>
      <c r="Q1499" t="s">
        <v>345</v>
      </c>
      <c r="R1499" t="s">
        <v>347</v>
      </c>
      <c r="S1499" t="s">
        <v>338</v>
      </c>
      <c r="T1499" t="s">
        <v>339</v>
      </c>
      <c r="U1499" s="61" t="s">
        <v>340</v>
      </c>
      <c r="V1499" t="s">
        <v>24</v>
      </c>
      <c r="W1499" t="s">
        <v>263</v>
      </c>
      <c r="X1499" s="59">
        <v>313280</v>
      </c>
      <c r="Y1499" s="59">
        <v>313280</v>
      </c>
      <c r="Z1499" t="s">
        <v>141</v>
      </c>
      <c r="AA1499" s="146" t="str">
        <f t="shared" si="297"/>
        <v>EX</v>
      </c>
      <c r="AB1499" s="146" t="str">
        <f t="shared" si="299"/>
        <v>IT</v>
      </c>
      <c r="AC1499" t="str">
        <f t="shared" si="302"/>
        <v>EX</v>
      </c>
      <c r="AD1499" s="74">
        <f t="shared" si="303"/>
        <v>313280</v>
      </c>
      <c r="AE1499" s="74">
        <f t="shared" si="308"/>
        <v>313280</v>
      </c>
      <c r="AF1499">
        <v>1.3809</v>
      </c>
      <c r="AG1499">
        <v>8652</v>
      </c>
      <c r="AH1499" s="74">
        <v>-6704.1920000000264</v>
      </c>
      <c r="AJ1499" s="74">
        <f t="shared" si="304"/>
        <v>1947.8079999999736</v>
      </c>
      <c r="AK1499" s="74">
        <f t="shared" si="298"/>
        <v>315227.80799999996</v>
      </c>
      <c r="AL1499" t="str">
        <f t="shared" si="305"/>
        <v>Y</v>
      </c>
      <c r="AN1499" t="s">
        <v>86</v>
      </c>
      <c r="AO1499" t="s">
        <v>85</v>
      </c>
      <c r="AP1499" t="str">
        <f t="shared" si="306"/>
        <v>99</v>
      </c>
      <c r="AQ1499" s="145" t="s">
        <v>1826</v>
      </c>
      <c r="AR1499" t="str">
        <f t="shared" si="307"/>
        <v>2-Provision for Compensation Incr</v>
      </c>
      <c r="AS1499" s="145" t="s">
        <v>1827</v>
      </c>
      <c r="AT1499" t="s">
        <v>213</v>
      </c>
      <c r="AV1499" t="str">
        <f t="shared" si="301"/>
        <v>VPIT-SS</v>
      </c>
      <c r="AW1499" t="str">
        <f t="shared" si="300"/>
        <v>VP FOR INFORMATION TECHNOLOGY-SHARED SERVICES</v>
      </c>
    </row>
    <row r="1500" spans="1:49">
      <c r="A1500" s="59">
        <v>2018</v>
      </c>
      <c r="B1500" t="s">
        <v>137</v>
      </c>
      <c r="C1500" t="s">
        <v>945</v>
      </c>
      <c r="D1500" t="s">
        <v>946</v>
      </c>
      <c r="E1500" t="s">
        <v>951</v>
      </c>
      <c r="F1500" t="s">
        <v>1117</v>
      </c>
      <c r="G1500" t="s">
        <v>1118</v>
      </c>
      <c r="H1500" t="s">
        <v>154</v>
      </c>
      <c r="I1500" s="170" t="s">
        <v>84</v>
      </c>
      <c r="J1500" t="s">
        <v>85</v>
      </c>
      <c r="K1500" t="s">
        <v>214</v>
      </c>
      <c r="L1500" t="s">
        <v>126</v>
      </c>
      <c r="M1500" t="s">
        <v>345</v>
      </c>
      <c r="N1500" t="s">
        <v>217</v>
      </c>
      <c r="O1500" t="s">
        <v>263</v>
      </c>
      <c r="P1500" t="s">
        <v>346</v>
      </c>
      <c r="Q1500" t="s">
        <v>345</v>
      </c>
      <c r="R1500" t="s">
        <v>347</v>
      </c>
      <c r="S1500" t="s">
        <v>338</v>
      </c>
      <c r="T1500" t="s">
        <v>339</v>
      </c>
      <c r="U1500" s="61" t="s">
        <v>340</v>
      </c>
      <c r="V1500" t="s">
        <v>24</v>
      </c>
      <c r="W1500" t="s">
        <v>263</v>
      </c>
      <c r="X1500" s="59">
        <v>100000</v>
      </c>
      <c r="Y1500" s="59">
        <v>100000</v>
      </c>
      <c r="Z1500" t="s">
        <v>141</v>
      </c>
      <c r="AA1500" s="146" t="str">
        <f t="shared" si="297"/>
        <v>EX</v>
      </c>
      <c r="AB1500" s="146" t="str">
        <f t="shared" si="299"/>
        <v>IT</v>
      </c>
      <c r="AC1500" t="str">
        <f t="shared" si="302"/>
        <v>EX</v>
      </c>
      <c r="AD1500" s="74">
        <f t="shared" si="303"/>
        <v>100000</v>
      </c>
      <c r="AE1500" s="74">
        <f t="shared" si="308"/>
        <v>100000</v>
      </c>
      <c r="AF1500">
        <v>1.3809</v>
      </c>
      <c r="AG1500">
        <v>2762</v>
      </c>
      <c r="AH1500" s="74">
        <v>-2140.0000000000086</v>
      </c>
      <c r="AJ1500" s="74">
        <f t="shared" si="304"/>
        <v>621.99999999999136</v>
      </c>
      <c r="AK1500" s="74">
        <f t="shared" si="298"/>
        <v>100621.99999999999</v>
      </c>
      <c r="AL1500" t="str">
        <f t="shared" si="305"/>
        <v>Y</v>
      </c>
      <c r="AN1500" t="s">
        <v>86</v>
      </c>
      <c r="AO1500" t="s">
        <v>85</v>
      </c>
      <c r="AP1500" t="str">
        <f t="shared" si="306"/>
        <v>99</v>
      </c>
      <c r="AQ1500" s="145" t="s">
        <v>1826</v>
      </c>
      <c r="AR1500" t="str">
        <f t="shared" si="307"/>
        <v>2-Provision for Compensation Incr</v>
      </c>
      <c r="AS1500" s="145" t="s">
        <v>1827</v>
      </c>
      <c r="AT1500" t="s">
        <v>213</v>
      </c>
      <c r="AV1500" t="str">
        <f t="shared" si="301"/>
        <v>VPIT-SS</v>
      </c>
      <c r="AW1500" t="str">
        <f t="shared" si="300"/>
        <v>VP FOR INFORMATION TECHNOLOGY-SHARED SERVICES</v>
      </c>
    </row>
    <row r="1501" spans="1:49">
      <c r="A1501" s="59">
        <v>2018</v>
      </c>
      <c r="B1501" t="s">
        <v>137</v>
      </c>
      <c r="C1501" t="s">
        <v>945</v>
      </c>
      <c r="D1501" t="s">
        <v>946</v>
      </c>
      <c r="E1501" t="s">
        <v>951</v>
      </c>
      <c r="F1501" t="s">
        <v>990</v>
      </c>
      <c r="G1501" t="s">
        <v>991</v>
      </c>
      <c r="H1501" t="s">
        <v>154</v>
      </c>
      <c r="I1501" s="170" t="s">
        <v>84</v>
      </c>
      <c r="J1501" t="s">
        <v>85</v>
      </c>
      <c r="K1501" t="s">
        <v>214</v>
      </c>
      <c r="L1501" t="s">
        <v>126</v>
      </c>
      <c r="M1501" t="s">
        <v>345</v>
      </c>
      <c r="N1501" t="s">
        <v>217</v>
      </c>
      <c r="O1501" t="s">
        <v>263</v>
      </c>
      <c r="P1501" t="s">
        <v>346</v>
      </c>
      <c r="Q1501" t="s">
        <v>345</v>
      </c>
      <c r="R1501" t="s">
        <v>347</v>
      </c>
      <c r="S1501" t="s">
        <v>338</v>
      </c>
      <c r="T1501" t="s">
        <v>339</v>
      </c>
      <c r="U1501" s="61" t="s">
        <v>340</v>
      </c>
      <c r="V1501" t="s">
        <v>24</v>
      </c>
      <c r="W1501" t="s">
        <v>263</v>
      </c>
      <c r="X1501" s="59">
        <v>134624</v>
      </c>
      <c r="Y1501" s="59">
        <v>97116</v>
      </c>
      <c r="Z1501" t="s">
        <v>141</v>
      </c>
      <c r="AA1501" s="146" t="str">
        <f t="shared" si="297"/>
        <v>EX</v>
      </c>
      <c r="AB1501" s="146" t="str">
        <f t="shared" si="299"/>
        <v>IT</v>
      </c>
      <c r="AC1501" t="str">
        <f t="shared" si="302"/>
        <v>EX</v>
      </c>
      <c r="AD1501" s="74">
        <f t="shared" si="303"/>
        <v>97116</v>
      </c>
      <c r="AE1501" s="74">
        <f t="shared" si="308"/>
        <v>97116</v>
      </c>
      <c r="AF1501">
        <v>1.3809</v>
      </c>
      <c r="AG1501">
        <v>2682</v>
      </c>
      <c r="AH1501" s="74">
        <v>-2078.2824000000082</v>
      </c>
      <c r="AJ1501" s="74">
        <f t="shared" si="304"/>
        <v>603.71759999999176</v>
      </c>
      <c r="AK1501" s="74">
        <f t="shared" si="298"/>
        <v>97719.717599999989</v>
      </c>
      <c r="AL1501" t="str">
        <f t="shared" si="305"/>
        <v>Y</v>
      </c>
      <c r="AN1501" t="s">
        <v>86</v>
      </c>
      <c r="AO1501" t="s">
        <v>85</v>
      </c>
      <c r="AP1501" t="str">
        <f t="shared" si="306"/>
        <v>99</v>
      </c>
      <c r="AQ1501" s="145" t="s">
        <v>1826</v>
      </c>
      <c r="AR1501" t="str">
        <f t="shared" si="307"/>
        <v>2-Provision for Compensation Incr</v>
      </c>
      <c r="AS1501" s="145" t="s">
        <v>1827</v>
      </c>
      <c r="AT1501" t="s">
        <v>213</v>
      </c>
      <c r="AV1501" t="str">
        <f t="shared" si="301"/>
        <v>VPIT-SS</v>
      </c>
      <c r="AW1501" t="str">
        <f t="shared" si="300"/>
        <v>VP FOR INFORMATION TECHNOLOGY-SHARED SERVICES</v>
      </c>
    </row>
    <row r="1502" spans="1:49">
      <c r="A1502" s="59">
        <v>2018</v>
      </c>
      <c r="B1502" t="s">
        <v>137</v>
      </c>
      <c r="C1502" t="s">
        <v>945</v>
      </c>
      <c r="D1502" t="s">
        <v>946</v>
      </c>
      <c r="E1502" t="s">
        <v>951</v>
      </c>
      <c r="F1502" t="s">
        <v>968</v>
      </c>
      <c r="G1502" t="s">
        <v>969</v>
      </c>
      <c r="H1502" t="s">
        <v>154</v>
      </c>
      <c r="I1502" s="170" t="s">
        <v>84</v>
      </c>
      <c r="J1502" t="s">
        <v>85</v>
      </c>
      <c r="K1502" t="s">
        <v>214</v>
      </c>
      <c r="L1502" t="s">
        <v>126</v>
      </c>
      <c r="M1502" t="s">
        <v>345</v>
      </c>
      <c r="N1502" t="s">
        <v>217</v>
      </c>
      <c r="O1502" t="s">
        <v>263</v>
      </c>
      <c r="P1502" t="s">
        <v>346</v>
      </c>
      <c r="Q1502" t="s">
        <v>345</v>
      </c>
      <c r="R1502" t="s">
        <v>347</v>
      </c>
      <c r="S1502" t="s">
        <v>338</v>
      </c>
      <c r="T1502" t="s">
        <v>339</v>
      </c>
      <c r="U1502" s="61" t="s">
        <v>340</v>
      </c>
      <c r="V1502" t="s">
        <v>24</v>
      </c>
      <c r="W1502" t="s">
        <v>263</v>
      </c>
      <c r="X1502" s="59">
        <v>135712</v>
      </c>
      <c r="Y1502" s="59">
        <v>210712</v>
      </c>
      <c r="Z1502" t="s">
        <v>141</v>
      </c>
      <c r="AA1502" s="146" t="str">
        <f t="shared" si="297"/>
        <v>EX</v>
      </c>
      <c r="AB1502" s="146" t="str">
        <f t="shared" si="299"/>
        <v>IT</v>
      </c>
      <c r="AC1502" t="str">
        <f t="shared" si="302"/>
        <v>EX</v>
      </c>
      <c r="AD1502" s="74">
        <f t="shared" si="303"/>
        <v>210712</v>
      </c>
      <c r="AE1502" s="74">
        <f t="shared" si="308"/>
        <v>210712</v>
      </c>
      <c r="AF1502">
        <v>1.3809</v>
      </c>
      <c r="AG1502">
        <v>5819</v>
      </c>
      <c r="AH1502" s="74">
        <v>-4509.2368000000179</v>
      </c>
      <c r="AJ1502" s="74">
        <f t="shared" si="304"/>
        <v>1309.7631999999821</v>
      </c>
      <c r="AK1502" s="74">
        <f t="shared" si="298"/>
        <v>212021.76319999999</v>
      </c>
      <c r="AL1502" t="str">
        <f t="shared" si="305"/>
        <v>Y</v>
      </c>
      <c r="AN1502" t="s">
        <v>86</v>
      </c>
      <c r="AO1502" t="s">
        <v>85</v>
      </c>
      <c r="AP1502" t="str">
        <f t="shared" si="306"/>
        <v>99</v>
      </c>
      <c r="AQ1502" s="145" t="s">
        <v>1826</v>
      </c>
      <c r="AR1502" t="str">
        <f t="shared" si="307"/>
        <v>2-Provision for Compensation Incr</v>
      </c>
      <c r="AS1502" s="145" t="s">
        <v>1827</v>
      </c>
      <c r="AT1502" t="s">
        <v>213</v>
      </c>
      <c r="AV1502" t="str">
        <f t="shared" si="301"/>
        <v>VPIT-SS</v>
      </c>
      <c r="AW1502" t="str">
        <f t="shared" si="300"/>
        <v>VP FOR INFORMATION TECHNOLOGY-SHARED SERVICES</v>
      </c>
    </row>
    <row r="1503" spans="1:49">
      <c r="A1503" s="59">
        <v>2018</v>
      </c>
      <c r="B1503" t="s">
        <v>137</v>
      </c>
      <c r="C1503" t="s">
        <v>945</v>
      </c>
      <c r="D1503" t="s">
        <v>946</v>
      </c>
      <c r="E1503" t="s">
        <v>951</v>
      </c>
      <c r="F1503" t="s">
        <v>971</v>
      </c>
      <c r="G1503" t="s">
        <v>972</v>
      </c>
      <c r="H1503" t="s">
        <v>154</v>
      </c>
      <c r="I1503" s="170" t="s">
        <v>84</v>
      </c>
      <c r="J1503" t="s">
        <v>85</v>
      </c>
      <c r="K1503" t="s">
        <v>214</v>
      </c>
      <c r="L1503" t="s">
        <v>126</v>
      </c>
      <c r="M1503" t="s">
        <v>345</v>
      </c>
      <c r="N1503" t="s">
        <v>217</v>
      </c>
      <c r="O1503" t="s">
        <v>263</v>
      </c>
      <c r="P1503" t="s">
        <v>346</v>
      </c>
      <c r="Q1503" t="s">
        <v>345</v>
      </c>
      <c r="R1503" t="s">
        <v>347</v>
      </c>
      <c r="S1503" t="s">
        <v>338</v>
      </c>
      <c r="T1503" t="s">
        <v>339</v>
      </c>
      <c r="U1503" s="61" t="s">
        <v>340</v>
      </c>
      <c r="V1503" t="s">
        <v>24</v>
      </c>
      <c r="W1503" t="s">
        <v>263</v>
      </c>
      <c r="X1503" s="59">
        <v>19008</v>
      </c>
      <c r="Y1503" s="59">
        <v>19008</v>
      </c>
      <c r="Z1503" t="s">
        <v>141</v>
      </c>
      <c r="AA1503" s="146" t="str">
        <f t="shared" si="297"/>
        <v>EX</v>
      </c>
      <c r="AB1503" s="146" t="str">
        <f t="shared" si="299"/>
        <v>IT</v>
      </c>
      <c r="AC1503" t="str">
        <f t="shared" si="302"/>
        <v>EX</v>
      </c>
      <c r="AD1503" s="74">
        <f t="shared" si="303"/>
        <v>19008</v>
      </c>
      <c r="AE1503" s="74">
        <f t="shared" si="308"/>
        <v>19008</v>
      </c>
      <c r="AF1503">
        <v>1.3809</v>
      </c>
      <c r="AG1503">
        <v>525</v>
      </c>
      <c r="AH1503" s="74">
        <v>-406.77120000000161</v>
      </c>
      <c r="AJ1503" s="74">
        <f t="shared" si="304"/>
        <v>118.22879999999839</v>
      </c>
      <c r="AK1503" s="74">
        <f t="shared" si="298"/>
        <v>19126.228799999997</v>
      </c>
      <c r="AL1503" t="str">
        <f t="shared" si="305"/>
        <v>Y</v>
      </c>
      <c r="AN1503" t="s">
        <v>86</v>
      </c>
      <c r="AO1503" t="s">
        <v>85</v>
      </c>
      <c r="AP1503" t="str">
        <f t="shared" si="306"/>
        <v>99</v>
      </c>
      <c r="AQ1503" s="145" t="s">
        <v>1826</v>
      </c>
      <c r="AR1503" t="str">
        <f t="shared" si="307"/>
        <v>2-Provision for Compensation Incr</v>
      </c>
      <c r="AS1503" s="145" t="s">
        <v>1827</v>
      </c>
      <c r="AT1503" t="s">
        <v>213</v>
      </c>
      <c r="AV1503" t="str">
        <f t="shared" si="301"/>
        <v>VPIT-SS</v>
      </c>
      <c r="AW1503" t="str">
        <f t="shared" si="300"/>
        <v>VP FOR INFORMATION TECHNOLOGY-SHARED SERVICES</v>
      </c>
    </row>
    <row r="1504" spans="1:49">
      <c r="A1504" s="59">
        <v>2018</v>
      </c>
      <c r="B1504" t="s">
        <v>137</v>
      </c>
      <c r="C1504" t="s">
        <v>945</v>
      </c>
      <c r="D1504" t="s">
        <v>946</v>
      </c>
      <c r="E1504" t="s">
        <v>951</v>
      </c>
      <c r="F1504" t="s">
        <v>961</v>
      </c>
      <c r="G1504" t="s">
        <v>977</v>
      </c>
      <c r="H1504" t="s">
        <v>154</v>
      </c>
      <c r="I1504" s="170" t="s">
        <v>84</v>
      </c>
      <c r="J1504" t="s">
        <v>85</v>
      </c>
      <c r="K1504" t="s">
        <v>214</v>
      </c>
      <c r="L1504" t="s">
        <v>126</v>
      </c>
      <c r="M1504" t="s">
        <v>345</v>
      </c>
      <c r="N1504" t="s">
        <v>217</v>
      </c>
      <c r="O1504" t="s">
        <v>263</v>
      </c>
      <c r="P1504" t="s">
        <v>346</v>
      </c>
      <c r="Q1504" t="s">
        <v>345</v>
      </c>
      <c r="R1504" t="s">
        <v>347</v>
      </c>
      <c r="S1504" t="s">
        <v>338</v>
      </c>
      <c r="T1504" t="s">
        <v>339</v>
      </c>
      <c r="U1504" s="61" t="s">
        <v>340</v>
      </c>
      <c r="V1504" t="s">
        <v>24</v>
      </c>
      <c r="W1504" t="s">
        <v>263</v>
      </c>
      <c r="X1504" s="59">
        <v>220863</v>
      </c>
      <c r="Y1504" s="59">
        <v>320098</v>
      </c>
      <c r="Z1504" t="s">
        <v>141</v>
      </c>
      <c r="AA1504" s="146" t="str">
        <f t="shared" si="297"/>
        <v>EX</v>
      </c>
      <c r="AB1504" s="146" t="str">
        <f t="shared" si="299"/>
        <v>IT</v>
      </c>
      <c r="AC1504" t="str">
        <f t="shared" si="302"/>
        <v>EX</v>
      </c>
      <c r="AD1504" s="74">
        <f t="shared" si="303"/>
        <v>320098</v>
      </c>
      <c r="AE1504" s="74">
        <f t="shared" si="308"/>
        <v>320098</v>
      </c>
      <c r="AF1504">
        <v>1.3809</v>
      </c>
      <c r="AG1504">
        <v>8840</v>
      </c>
      <c r="AH1504" s="74">
        <v>-6850.0972000000274</v>
      </c>
      <c r="AJ1504" s="74">
        <f t="shared" si="304"/>
        <v>1989.9027999999726</v>
      </c>
      <c r="AK1504" s="74">
        <f t="shared" si="298"/>
        <v>322087.90279999998</v>
      </c>
      <c r="AL1504" t="str">
        <f t="shared" si="305"/>
        <v>Y</v>
      </c>
      <c r="AN1504" t="s">
        <v>86</v>
      </c>
      <c r="AO1504" t="s">
        <v>85</v>
      </c>
      <c r="AP1504" t="str">
        <f t="shared" si="306"/>
        <v>99</v>
      </c>
      <c r="AQ1504" s="145" t="s">
        <v>1826</v>
      </c>
      <c r="AR1504" t="str">
        <f t="shared" si="307"/>
        <v>2-Provision for Compensation Incr</v>
      </c>
      <c r="AS1504" s="145" t="s">
        <v>1827</v>
      </c>
      <c r="AT1504" t="s">
        <v>213</v>
      </c>
      <c r="AV1504" t="str">
        <f t="shared" si="301"/>
        <v>VPIT-SS</v>
      </c>
      <c r="AW1504" t="str">
        <f t="shared" si="300"/>
        <v>VP FOR INFORMATION TECHNOLOGY-SHARED SERVICES</v>
      </c>
    </row>
    <row r="1505" spans="1:49">
      <c r="A1505" s="59">
        <v>2018</v>
      </c>
      <c r="B1505" t="s">
        <v>137</v>
      </c>
      <c r="C1505" t="s">
        <v>945</v>
      </c>
      <c r="D1505" t="s">
        <v>946</v>
      </c>
      <c r="E1505" t="s">
        <v>951</v>
      </c>
      <c r="F1505" t="s">
        <v>1075</v>
      </c>
      <c r="G1505" t="s">
        <v>1076</v>
      </c>
      <c r="H1505" t="s">
        <v>154</v>
      </c>
      <c r="I1505" s="170" t="s">
        <v>84</v>
      </c>
      <c r="J1505" t="s">
        <v>85</v>
      </c>
      <c r="K1505" t="s">
        <v>214</v>
      </c>
      <c r="L1505" t="s">
        <v>126</v>
      </c>
      <c r="M1505" t="s">
        <v>345</v>
      </c>
      <c r="N1505" t="s">
        <v>217</v>
      </c>
      <c r="O1505" t="s">
        <v>263</v>
      </c>
      <c r="P1505" t="s">
        <v>346</v>
      </c>
      <c r="Q1505" t="s">
        <v>345</v>
      </c>
      <c r="R1505" t="s">
        <v>347</v>
      </c>
      <c r="S1505" t="s">
        <v>338</v>
      </c>
      <c r="T1505" t="s">
        <v>339</v>
      </c>
      <c r="U1505" s="61" t="s">
        <v>340</v>
      </c>
      <c r="V1505" t="s">
        <v>24</v>
      </c>
      <c r="W1505" t="s">
        <v>263</v>
      </c>
      <c r="X1505" s="59">
        <v>17912</v>
      </c>
      <c r="Y1505" s="59">
        <v>87113</v>
      </c>
      <c r="Z1505" t="s">
        <v>141</v>
      </c>
      <c r="AA1505" s="146" t="str">
        <f t="shared" si="297"/>
        <v>EX</v>
      </c>
      <c r="AB1505" s="146" t="str">
        <f t="shared" si="299"/>
        <v>IT</v>
      </c>
      <c r="AC1505" t="str">
        <f t="shared" si="302"/>
        <v>EX</v>
      </c>
      <c r="AD1505" s="74">
        <f t="shared" si="303"/>
        <v>87113</v>
      </c>
      <c r="AE1505" s="74">
        <f t="shared" si="308"/>
        <v>87113</v>
      </c>
      <c r="AF1505">
        <v>1.3809</v>
      </c>
      <c r="AG1505">
        <v>2406</v>
      </c>
      <c r="AH1505" s="74">
        <v>-1864.2182000000075</v>
      </c>
      <c r="AJ1505" s="74">
        <f t="shared" si="304"/>
        <v>541.78179999999247</v>
      </c>
      <c r="AK1505" s="74">
        <f t="shared" si="298"/>
        <v>87654.781799999997</v>
      </c>
      <c r="AL1505" t="str">
        <f t="shared" si="305"/>
        <v>Y</v>
      </c>
      <c r="AN1505" t="s">
        <v>86</v>
      </c>
      <c r="AO1505" t="s">
        <v>85</v>
      </c>
      <c r="AP1505" t="str">
        <f t="shared" si="306"/>
        <v>99</v>
      </c>
      <c r="AQ1505" s="145" t="s">
        <v>1826</v>
      </c>
      <c r="AR1505" t="str">
        <f t="shared" si="307"/>
        <v>2-Provision for Compensation Incr</v>
      </c>
      <c r="AS1505" s="145" t="s">
        <v>1827</v>
      </c>
      <c r="AT1505" t="s">
        <v>213</v>
      </c>
      <c r="AV1505" t="str">
        <f t="shared" si="301"/>
        <v>VPIT-SS</v>
      </c>
      <c r="AW1505" t="str">
        <f t="shared" si="300"/>
        <v>VP FOR INFORMATION TECHNOLOGY-SHARED SERVICES</v>
      </c>
    </row>
    <row r="1506" spans="1:49">
      <c r="A1506" s="59">
        <v>2018</v>
      </c>
      <c r="B1506" t="s">
        <v>137</v>
      </c>
      <c r="C1506" t="s">
        <v>945</v>
      </c>
      <c r="D1506" t="s">
        <v>946</v>
      </c>
      <c r="E1506" t="s">
        <v>951</v>
      </c>
      <c r="F1506" t="s">
        <v>1035</v>
      </c>
      <c r="G1506" t="s">
        <v>1036</v>
      </c>
      <c r="H1506" t="s">
        <v>154</v>
      </c>
      <c r="I1506" s="170" t="s">
        <v>84</v>
      </c>
      <c r="J1506" t="s">
        <v>85</v>
      </c>
      <c r="K1506" t="s">
        <v>214</v>
      </c>
      <c r="L1506" t="s">
        <v>126</v>
      </c>
      <c r="M1506" t="s">
        <v>345</v>
      </c>
      <c r="N1506" t="s">
        <v>217</v>
      </c>
      <c r="O1506" t="s">
        <v>263</v>
      </c>
      <c r="P1506" t="s">
        <v>346</v>
      </c>
      <c r="Q1506" t="s">
        <v>345</v>
      </c>
      <c r="R1506" t="s">
        <v>347</v>
      </c>
      <c r="S1506" t="s">
        <v>338</v>
      </c>
      <c r="T1506" t="s">
        <v>339</v>
      </c>
      <c r="U1506" s="61" t="s">
        <v>340</v>
      </c>
      <c r="V1506" t="s">
        <v>24</v>
      </c>
      <c r="W1506" t="s">
        <v>263</v>
      </c>
      <c r="X1506" s="59">
        <v>136530</v>
      </c>
      <c r="Y1506" s="59">
        <v>128031</v>
      </c>
      <c r="Z1506" t="s">
        <v>141</v>
      </c>
      <c r="AA1506" s="146" t="str">
        <f t="shared" si="297"/>
        <v>EX</v>
      </c>
      <c r="AB1506" s="146" t="str">
        <f t="shared" si="299"/>
        <v>IT</v>
      </c>
      <c r="AC1506" t="str">
        <f t="shared" si="302"/>
        <v>EX</v>
      </c>
      <c r="AD1506" s="74">
        <f t="shared" si="303"/>
        <v>128031</v>
      </c>
      <c r="AE1506" s="74">
        <f t="shared" si="308"/>
        <v>128031</v>
      </c>
      <c r="AF1506">
        <v>1.3809</v>
      </c>
      <c r="AG1506">
        <v>3536</v>
      </c>
      <c r="AH1506" s="74">
        <v>-2739.8634000000111</v>
      </c>
      <c r="AJ1506" s="74">
        <f t="shared" si="304"/>
        <v>796.1365999999889</v>
      </c>
      <c r="AK1506" s="74">
        <f t="shared" si="298"/>
        <v>128827.13659999998</v>
      </c>
      <c r="AL1506" t="str">
        <f t="shared" si="305"/>
        <v>Y</v>
      </c>
      <c r="AN1506" t="s">
        <v>86</v>
      </c>
      <c r="AO1506" t="s">
        <v>85</v>
      </c>
      <c r="AP1506" t="str">
        <f t="shared" si="306"/>
        <v>99</v>
      </c>
      <c r="AQ1506" s="145" t="s">
        <v>1826</v>
      </c>
      <c r="AR1506" t="str">
        <f t="shared" si="307"/>
        <v>2-Provision for Compensation Incr</v>
      </c>
      <c r="AS1506" s="145" t="s">
        <v>1827</v>
      </c>
      <c r="AT1506" t="s">
        <v>213</v>
      </c>
      <c r="AV1506" t="str">
        <f t="shared" si="301"/>
        <v>VPIT-SS</v>
      </c>
      <c r="AW1506" t="str">
        <f t="shared" si="300"/>
        <v>VP FOR INFORMATION TECHNOLOGY-SHARED SERVICES</v>
      </c>
    </row>
    <row r="1507" spans="1:49">
      <c r="A1507" s="59">
        <v>2018</v>
      </c>
      <c r="B1507" t="s">
        <v>137</v>
      </c>
      <c r="C1507" t="s">
        <v>945</v>
      </c>
      <c r="D1507" t="s">
        <v>946</v>
      </c>
      <c r="E1507" t="s">
        <v>951</v>
      </c>
      <c r="F1507" t="s">
        <v>1123</v>
      </c>
      <c r="G1507" t="s">
        <v>1124</v>
      </c>
      <c r="H1507" t="s">
        <v>154</v>
      </c>
      <c r="I1507" s="170" t="s">
        <v>84</v>
      </c>
      <c r="J1507" t="s">
        <v>85</v>
      </c>
      <c r="K1507" t="s">
        <v>214</v>
      </c>
      <c r="L1507" t="s">
        <v>126</v>
      </c>
      <c r="M1507" t="s">
        <v>345</v>
      </c>
      <c r="N1507" t="s">
        <v>217</v>
      </c>
      <c r="O1507" t="s">
        <v>263</v>
      </c>
      <c r="P1507" t="s">
        <v>346</v>
      </c>
      <c r="Q1507" t="s">
        <v>345</v>
      </c>
      <c r="R1507" t="s">
        <v>347</v>
      </c>
      <c r="S1507" t="s">
        <v>338</v>
      </c>
      <c r="T1507" t="s">
        <v>339</v>
      </c>
      <c r="U1507" s="61" t="s">
        <v>340</v>
      </c>
      <c r="V1507" t="s">
        <v>24</v>
      </c>
      <c r="W1507" t="s">
        <v>263</v>
      </c>
      <c r="X1507" s="59">
        <v>72000</v>
      </c>
      <c r="Y1507" s="59">
        <v>72000</v>
      </c>
      <c r="Z1507" t="s">
        <v>141</v>
      </c>
      <c r="AA1507" s="146" t="str">
        <f t="shared" si="297"/>
        <v>EX</v>
      </c>
      <c r="AB1507" s="146" t="str">
        <f t="shared" si="299"/>
        <v>IT</v>
      </c>
      <c r="AC1507" t="str">
        <f t="shared" si="302"/>
        <v>EX</v>
      </c>
      <c r="AD1507" s="74">
        <f t="shared" si="303"/>
        <v>72000</v>
      </c>
      <c r="AE1507" s="74">
        <f t="shared" si="308"/>
        <v>72000</v>
      </c>
      <c r="AF1507">
        <v>1.3809</v>
      </c>
      <c r="AG1507">
        <v>1988</v>
      </c>
      <c r="AH1507" s="74">
        <v>-1540.8000000000061</v>
      </c>
      <c r="AJ1507" s="74">
        <f t="shared" si="304"/>
        <v>447.19999999999391</v>
      </c>
      <c r="AK1507" s="74">
        <f t="shared" si="298"/>
        <v>72447.199999999997</v>
      </c>
      <c r="AL1507" t="str">
        <f t="shared" si="305"/>
        <v>Y</v>
      </c>
      <c r="AN1507" t="s">
        <v>86</v>
      </c>
      <c r="AO1507" t="s">
        <v>85</v>
      </c>
      <c r="AP1507" t="str">
        <f t="shared" si="306"/>
        <v>99</v>
      </c>
      <c r="AQ1507" s="145" t="s">
        <v>1826</v>
      </c>
      <c r="AR1507" t="str">
        <f t="shared" si="307"/>
        <v>2-Provision for Compensation Incr</v>
      </c>
      <c r="AS1507" s="145" t="s">
        <v>1827</v>
      </c>
      <c r="AT1507" t="s">
        <v>213</v>
      </c>
      <c r="AV1507" t="str">
        <f t="shared" si="301"/>
        <v>VPIT-SS</v>
      </c>
      <c r="AW1507" t="str">
        <f t="shared" si="300"/>
        <v>VP FOR INFORMATION TECHNOLOGY-SHARED SERVICES</v>
      </c>
    </row>
    <row r="1508" spans="1:49">
      <c r="A1508" s="59">
        <v>2018</v>
      </c>
      <c r="B1508" t="s">
        <v>137</v>
      </c>
      <c r="C1508" t="s">
        <v>945</v>
      </c>
      <c r="D1508" t="s">
        <v>946</v>
      </c>
      <c r="E1508" t="s">
        <v>951</v>
      </c>
      <c r="F1508" t="s">
        <v>1125</v>
      </c>
      <c r="G1508" t="s">
        <v>1126</v>
      </c>
      <c r="H1508" t="s">
        <v>154</v>
      </c>
      <c r="I1508" s="170" t="s">
        <v>84</v>
      </c>
      <c r="J1508" t="s">
        <v>85</v>
      </c>
      <c r="K1508" t="s">
        <v>214</v>
      </c>
      <c r="L1508" t="s">
        <v>126</v>
      </c>
      <c r="M1508" t="s">
        <v>345</v>
      </c>
      <c r="N1508" t="s">
        <v>217</v>
      </c>
      <c r="O1508" t="s">
        <v>263</v>
      </c>
      <c r="P1508" t="s">
        <v>346</v>
      </c>
      <c r="Q1508" t="s">
        <v>345</v>
      </c>
      <c r="R1508" t="s">
        <v>347</v>
      </c>
      <c r="S1508" t="s">
        <v>338</v>
      </c>
      <c r="T1508" t="s">
        <v>339</v>
      </c>
      <c r="U1508" s="61" t="s">
        <v>340</v>
      </c>
      <c r="V1508" t="s">
        <v>24</v>
      </c>
      <c r="W1508" t="s">
        <v>263</v>
      </c>
      <c r="X1508" s="59">
        <v>69564</v>
      </c>
      <c r="Y1508" s="59">
        <v>69564</v>
      </c>
      <c r="Z1508" t="s">
        <v>141</v>
      </c>
      <c r="AA1508" s="146" t="str">
        <f t="shared" si="297"/>
        <v>EX</v>
      </c>
      <c r="AB1508" s="146" t="str">
        <f t="shared" si="299"/>
        <v>IT</v>
      </c>
      <c r="AC1508" t="str">
        <f t="shared" si="302"/>
        <v>EX</v>
      </c>
      <c r="AD1508" s="74">
        <f t="shared" si="303"/>
        <v>69564</v>
      </c>
      <c r="AE1508" s="74">
        <f t="shared" si="308"/>
        <v>69564</v>
      </c>
      <c r="AF1508">
        <v>1.3809</v>
      </c>
      <c r="AG1508">
        <v>1921</v>
      </c>
      <c r="AH1508" s="74">
        <v>-1488.6696000000059</v>
      </c>
      <c r="AJ1508" s="74">
        <f t="shared" si="304"/>
        <v>432.33039999999414</v>
      </c>
      <c r="AK1508" s="74">
        <f t="shared" si="298"/>
        <v>69996.330399999992</v>
      </c>
      <c r="AL1508" t="str">
        <f t="shared" si="305"/>
        <v>Y</v>
      </c>
      <c r="AN1508" t="s">
        <v>86</v>
      </c>
      <c r="AO1508" t="s">
        <v>85</v>
      </c>
      <c r="AP1508" t="str">
        <f t="shared" si="306"/>
        <v>99</v>
      </c>
      <c r="AQ1508" s="145" t="s">
        <v>1826</v>
      </c>
      <c r="AR1508" t="str">
        <f t="shared" si="307"/>
        <v>2-Provision for Compensation Incr</v>
      </c>
      <c r="AS1508" s="145" t="s">
        <v>1827</v>
      </c>
      <c r="AT1508" t="s">
        <v>213</v>
      </c>
      <c r="AV1508" t="str">
        <f t="shared" si="301"/>
        <v>VPIT-SS</v>
      </c>
      <c r="AW1508" t="str">
        <f t="shared" si="300"/>
        <v>VP FOR INFORMATION TECHNOLOGY-SHARED SERVICES</v>
      </c>
    </row>
    <row r="1509" spans="1:49">
      <c r="A1509" s="59">
        <v>2018</v>
      </c>
      <c r="B1509" t="s">
        <v>137</v>
      </c>
      <c r="C1509" t="s">
        <v>945</v>
      </c>
      <c r="D1509" t="s">
        <v>946</v>
      </c>
      <c r="E1509" t="s">
        <v>951</v>
      </c>
      <c r="F1509" t="s">
        <v>1037</v>
      </c>
      <c r="G1509" t="s">
        <v>1038</v>
      </c>
      <c r="H1509" t="s">
        <v>154</v>
      </c>
      <c r="I1509" s="170" t="s">
        <v>84</v>
      </c>
      <c r="J1509" t="s">
        <v>85</v>
      </c>
      <c r="K1509" t="s">
        <v>214</v>
      </c>
      <c r="L1509" t="s">
        <v>126</v>
      </c>
      <c r="M1509" t="s">
        <v>345</v>
      </c>
      <c r="N1509" t="s">
        <v>217</v>
      </c>
      <c r="O1509" t="s">
        <v>263</v>
      </c>
      <c r="P1509" t="s">
        <v>346</v>
      </c>
      <c r="Q1509" t="s">
        <v>345</v>
      </c>
      <c r="R1509" t="s">
        <v>347</v>
      </c>
      <c r="S1509" t="s">
        <v>338</v>
      </c>
      <c r="T1509" t="s">
        <v>339</v>
      </c>
      <c r="U1509" s="61" t="s">
        <v>340</v>
      </c>
      <c r="V1509" t="s">
        <v>24</v>
      </c>
      <c r="W1509" t="s">
        <v>263</v>
      </c>
      <c r="X1509" s="59">
        <v>255912</v>
      </c>
      <c r="Y1509" s="59">
        <v>0</v>
      </c>
      <c r="Z1509" t="s">
        <v>141</v>
      </c>
      <c r="AA1509" s="146" t="str">
        <f t="shared" si="297"/>
        <v>EX</v>
      </c>
      <c r="AB1509" s="146" t="str">
        <f t="shared" si="299"/>
        <v>IT</v>
      </c>
      <c r="AC1509" t="str">
        <f t="shared" si="302"/>
        <v>EX</v>
      </c>
      <c r="AD1509" s="74">
        <f t="shared" si="303"/>
        <v>0</v>
      </c>
      <c r="AE1509" s="74">
        <f t="shared" si="308"/>
        <v>0</v>
      </c>
      <c r="AF1509">
        <v>1.3809</v>
      </c>
      <c r="AG1509">
        <v>0</v>
      </c>
      <c r="AH1509" s="74">
        <v>0</v>
      </c>
      <c r="AJ1509" s="74">
        <f t="shared" si="304"/>
        <v>0</v>
      </c>
      <c r="AK1509" s="74">
        <f t="shared" si="298"/>
        <v>0</v>
      </c>
      <c r="AL1509" t="str">
        <f t="shared" si="305"/>
        <v>Y</v>
      </c>
      <c r="AN1509" t="s">
        <v>86</v>
      </c>
      <c r="AO1509" t="s">
        <v>85</v>
      </c>
      <c r="AP1509" t="str">
        <f t="shared" si="306"/>
        <v>99</v>
      </c>
      <c r="AQ1509" s="145" t="s">
        <v>1826</v>
      </c>
      <c r="AR1509" t="str">
        <f t="shared" si="307"/>
        <v>1-Adjusted Base Budget</v>
      </c>
      <c r="AS1509" s="145" t="s">
        <v>1827</v>
      </c>
      <c r="AT1509" t="s">
        <v>213</v>
      </c>
      <c r="AV1509" t="str">
        <f t="shared" si="301"/>
        <v>VPIT-SS</v>
      </c>
      <c r="AW1509" t="str">
        <f t="shared" si="300"/>
        <v>VP FOR INFORMATION TECHNOLOGY-SHARED SERVICES</v>
      </c>
    </row>
    <row r="1510" spans="1:49">
      <c r="A1510" s="59">
        <v>2018</v>
      </c>
      <c r="B1510" t="s">
        <v>137</v>
      </c>
      <c r="C1510" t="s">
        <v>945</v>
      </c>
      <c r="D1510" t="s">
        <v>946</v>
      </c>
      <c r="E1510" t="s">
        <v>951</v>
      </c>
      <c r="F1510" t="s">
        <v>1087</v>
      </c>
      <c r="G1510" t="s">
        <v>1088</v>
      </c>
      <c r="H1510" t="s">
        <v>154</v>
      </c>
      <c r="I1510" s="170" t="s">
        <v>84</v>
      </c>
      <c r="J1510" t="s">
        <v>85</v>
      </c>
      <c r="K1510" t="s">
        <v>214</v>
      </c>
      <c r="L1510" t="s">
        <v>126</v>
      </c>
      <c r="M1510" t="s">
        <v>345</v>
      </c>
      <c r="N1510" t="s">
        <v>217</v>
      </c>
      <c r="O1510" t="s">
        <v>263</v>
      </c>
      <c r="P1510" t="s">
        <v>346</v>
      </c>
      <c r="Q1510" t="s">
        <v>345</v>
      </c>
      <c r="R1510" t="s">
        <v>347</v>
      </c>
      <c r="S1510" t="s">
        <v>338</v>
      </c>
      <c r="T1510" t="s">
        <v>339</v>
      </c>
      <c r="U1510" s="61" t="s">
        <v>340</v>
      </c>
      <c r="V1510" t="s">
        <v>24</v>
      </c>
      <c r="W1510" t="s">
        <v>263</v>
      </c>
      <c r="X1510" s="59">
        <v>17945</v>
      </c>
      <c r="Y1510" s="59">
        <v>72005</v>
      </c>
      <c r="Z1510" t="s">
        <v>141</v>
      </c>
      <c r="AA1510" s="146" t="str">
        <f t="shared" si="297"/>
        <v>EX</v>
      </c>
      <c r="AB1510" s="146" t="str">
        <f t="shared" si="299"/>
        <v>IT</v>
      </c>
      <c r="AC1510" t="str">
        <f t="shared" si="302"/>
        <v>EX</v>
      </c>
      <c r="AD1510" s="74">
        <f t="shared" si="303"/>
        <v>72005</v>
      </c>
      <c r="AE1510" s="74">
        <f t="shared" si="308"/>
        <v>72005</v>
      </c>
      <c r="AF1510">
        <v>1.3809</v>
      </c>
      <c r="AG1510">
        <v>1989</v>
      </c>
      <c r="AH1510" s="74">
        <v>-1540.9070000000061</v>
      </c>
      <c r="AJ1510" s="74">
        <f t="shared" si="304"/>
        <v>448.09299999999394</v>
      </c>
      <c r="AK1510" s="74">
        <f t="shared" si="298"/>
        <v>72453.092999999993</v>
      </c>
      <c r="AL1510" t="str">
        <f t="shared" si="305"/>
        <v>Y</v>
      </c>
      <c r="AN1510" t="s">
        <v>86</v>
      </c>
      <c r="AO1510" t="s">
        <v>85</v>
      </c>
      <c r="AP1510" t="str">
        <f t="shared" si="306"/>
        <v>99</v>
      </c>
      <c r="AQ1510" s="145" t="s">
        <v>1826</v>
      </c>
      <c r="AR1510" t="str">
        <f t="shared" si="307"/>
        <v>2-Provision for Compensation Incr</v>
      </c>
      <c r="AS1510" s="145" t="s">
        <v>1827</v>
      </c>
      <c r="AT1510" t="s">
        <v>213</v>
      </c>
      <c r="AV1510" t="str">
        <f t="shared" si="301"/>
        <v>VPIT-SS</v>
      </c>
      <c r="AW1510" t="str">
        <f t="shared" si="300"/>
        <v>VP FOR INFORMATION TECHNOLOGY-SHARED SERVICES</v>
      </c>
    </row>
    <row r="1511" spans="1:49">
      <c r="A1511" s="59">
        <v>2018</v>
      </c>
      <c r="B1511" t="s">
        <v>137</v>
      </c>
      <c r="C1511" t="s">
        <v>945</v>
      </c>
      <c r="D1511" t="s">
        <v>946</v>
      </c>
      <c r="E1511" t="s">
        <v>951</v>
      </c>
      <c r="F1511" t="s">
        <v>1089</v>
      </c>
      <c r="G1511" t="s">
        <v>1127</v>
      </c>
      <c r="H1511" t="s">
        <v>154</v>
      </c>
      <c r="I1511" s="170" t="s">
        <v>84</v>
      </c>
      <c r="J1511" t="s">
        <v>85</v>
      </c>
      <c r="K1511" t="s">
        <v>214</v>
      </c>
      <c r="L1511" t="s">
        <v>126</v>
      </c>
      <c r="M1511" t="s">
        <v>345</v>
      </c>
      <c r="N1511" t="s">
        <v>217</v>
      </c>
      <c r="O1511" t="s">
        <v>263</v>
      </c>
      <c r="P1511" t="s">
        <v>346</v>
      </c>
      <c r="Q1511" t="s">
        <v>345</v>
      </c>
      <c r="R1511" t="s">
        <v>347</v>
      </c>
      <c r="S1511" t="s">
        <v>338</v>
      </c>
      <c r="T1511" t="s">
        <v>339</v>
      </c>
      <c r="U1511" s="61" t="s">
        <v>340</v>
      </c>
      <c r="V1511" t="s">
        <v>24</v>
      </c>
      <c r="W1511" t="s">
        <v>263</v>
      </c>
      <c r="X1511" s="59">
        <v>353022</v>
      </c>
      <c r="Y1511" s="59">
        <v>353022</v>
      </c>
      <c r="Z1511" t="s">
        <v>141</v>
      </c>
      <c r="AA1511" s="146" t="str">
        <f t="shared" si="297"/>
        <v>EX</v>
      </c>
      <c r="AB1511" s="146" t="str">
        <f t="shared" si="299"/>
        <v>IT</v>
      </c>
      <c r="AC1511" t="str">
        <f t="shared" si="302"/>
        <v>EX</v>
      </c>
      <c r="AD1511" s="74">
        <f t="shared" si="303"/>
        <v>353022</v>
      </c>
      <c r="AE1511" s="74">
        <f t="shared" si="308"/>
        <v>353022</v>
      </c>
      <c r="AF1511">
        <v>1.3809</v>
      </c>
      <c r="AG1511">
        <v>9750</v>
      </c>
      <c r="AH1511" s="74">
        <v>-7554.6708000000299</v>
      </c>
      <c r="AJ1511" s="74">
        <f t="shared" si="304"/>
        <v>2195.3291999999701</v>
      </c>
      <c r="AK1511" s="74">
        <f t="shared" si="298"/>
        <v>355217.32919999998</v>
      </c>
      <c r="AL1511" t="str">
        <f t="shared" si="305"/>
        <v>Y</v>
      </c>
      <c r="AN1511" t="s">
        <v>86</v>
      </c>
      <c r="AO1511" t="s">
        <v>85</v>
      </c>
      <c r="AP1511" t="str">
        <f t="shared" si="306"/>
        <v>99</v>
      </c>
      <c r="AQ1511" s="145" t="s">
        <v>1826</v>
      </c>
      <c r="AR1511" t="str">
        <f t="shared" si="307"/>
        <v>2-Provision for Compensation Incr</v>
      </c>
      <c r="AS1511" s="145" t="s">
        <v>1827</v>
      </c>
      <c r="AT1511" t="s">
        <v>213</v>
      </c>
      <c r="AV1511" t="str">
        <f t="shared" si="301"/>
        <v>VPIT-SS</v>
      </c>
      <c r="AW1511" t="str">
        <f t="shared" si="300"/>
        <v>VP FOR INFORMATION TECHNOLOGY-SHARED SERVICES</v>
      </c>
    </row>
    <row r="1512" spans="1:49">
      <c r="A1512" s="59">
        <v>2018</v>
      </c>
      <c r="B1512" t="s">
        <v>137</v>
      </c>
      <c r="C1512" t="s">
        <v>945</v>
      </c>
      <c r="D1512" t="s">
        <v>946</v>
      </c>
      <c r="E1512" t="s">
        <v>951</v>
      </c>
      <c r="F1512" t="s">
        <v>1099</v>
      </c>
      <c r="G1512" t="s">
        <v>1100</v>
      </c>
      <c r="H1512" t="s">
        <v>154</v>
      </c>
      <c r="I1512" s="170" t="s">
        <v>84</v>
      </c>
      <c r="J1512" t="s">
        <v>85</v>
      </c>
      <c r="K1512" t="s">
        <v>214</v>
      </c>
      <c r="L1512" t="s">
        <v>126</v>
      </c>
      <c r="M1512" t="s">
        <v>345</v>
      </c>
      <c r="N1512" t="s">
        <v>217</v>
      </c>
      <c r="O1512" t="s">
        <v>263</v>
      </c>
      <c r="P1512" t="s">
        <v>346</v>
      </c>
      <c r="Q1512" t="s">
        <v>345</v>
      </c>
      <c r="R1512" t="s">
        <v>347</v>
      </c>
      <c r="S1512" t="s">
        <v>338</v>
      </c>
      <c r="T1512" t="s">
        <v>339</v>
      </c>
      <c r="U1512" s="61" t="s">
        <v>340</v>
      </c>
      <c r="V1512" t="s">
        <v>24</v>
      </c>
      <c r="W1512" t="s">
        <v>263</v>
      </c>
      <c r="X1512" s="59">
        <v>82859</v>
      </c>
      <c r="Y1512" s="59">
        <v>82859</v>
      </c>
      <c r="Z1512" t="s">
        <v>141</v>
      </c>
      <c r="AA1512" s="146" t="str">
        <f t="shared" si="297"/>
        <v>EX</v>
      </c>
      <c r="AB1512" s="146" t="str">
        <f t="shared" si="299"/>
        <v>IT</v>
      </c>
      <c r="AC1512" t="str">
        <f t="shared" si="302"/>
        <v>EX</v>
      </c>
      <c r="AD1512" s="74">
        <f t="shared" si="303"/>
        <v>82859</v>
      </c>
      <c r="AE1512" s="74">
        <f t="shared" si="308"/>
        <v>82859</v>
      </c>
      <c r="AF1512">
        <v>1.3809</v>
      </c>
      <c r="AG1512">
        <v>2288</v>
      </c>
      <c r="AH1512" s="74">
        <v>-1773.1826000000071</v>
      </c>
      <c r="AJ1512" s="74">
        <f t="shared" si="304"/>
        <v>514.81739999999286</v>
      </c>
      <c r="AK1512" s="74">
        <f t="shared" si="298"/>
        <v>83373.8174</v>
      </c>
      <c r="AL1512" t="str">
        <f t="shared" si="305"/>
        <v>Y</v>
      </c>
      <c r="AN1512" t="s">
        <v>86</v>
      </c>
      <c r="AO1512" t="s">
        <v>85</v>
      </c>
      <c r="AP1512" t="str">
        <f t="shared" si="306"/>
        <v>99</v>
      </c>
      <c r="AQ1512" s="145" t="s">
        <v>1826</v>
      </c>
      <c r="AR1512" t="str">
        <f t="shared" si="307"/>
        <v>2-Provision for Compensation Incr</v>
      </c>
      <c r="AS1512" s="145" t="s">
        <v>1827</v>
      </c>
      <c r="AT1512" t="s">
        <v>213</v>
      </c>
      <c r="AV1512" t="str">
        <f t="shared" si="301"/>
        <v>VPIT-SS</v>
      </c>
      <c r="AW1512" t="str">
        <f t="shared" si="300"/>
        <v>VP FOR INFORMATION TECHNOLOGY-SHARED SERVICES</v>
      </c>
    </row>
    <row r="1513" spans="1:49">
      <c r="A1513" s="59">
        <v>2018</v>
      </c>
      <c r="B1513" t="s">
        <v>137</v>
      </c>
      <c r="C1513" t="s">
        <v>945</v>
      </c>
      <c r="D1513" t="s">
        <v>946</v>
      </c>
      <c r="E1513" t="s">
        <v>951</v>
      </c>
      <c r="F1513" t="s">
        <v>1101</v>
      </c>
      <c r="G1513" t="s">
        <v>1128</v>
      </c>
      <c r="H1513" t="s">
        <v>154</v>
      </c>
      <c r="I1513" s="170" t="s">
        <v>84</v>
      </c>
      <c r="J1513" t="s">
        <v>85</v>
      </c>
      <c r="K1513" t="s">
        <v>214</v>
      </c>
      <c r="L1513" t="s">
        <v>126</v>
      </c>
      <c r="M1513" t="s">
        <v>345</v>
      </c>
      <c r="N1513" t="s">
        <v>217</v>
      </c>
      <c r="O1513" t="s">
        <v>263</v>
      </c>
      <c r="P1513" t="s">
        <v>346</v>
      </c>
      <c r="Q1513" t="s">
        <v>345</v>
      </c>
      <c r="R1513" t="s">
        <v>347</v>
      </c>
      <c r="S1513" t="s">
        <v>338</v>
      </c>
      <c r="T1513" t="s">
        <v>339</v>
      </c>
      <c r="U1513" s="61" t="s">
        <v>340</v>
      </c>
      <c r="V1513" t="s">
        <v>24</v>
      </c>
      <c r="W1513" t="s">
        <v>263</v>
      </c>
      <c r="X1513" s="59">
        <v>243002</v>
      </c>
      <c r="Y1513" s="59">
        <v>243002</v>
      </c>
      <c r="Z1513" t="s">
        <v>141</v>
      </c>
      <c r="AA1513" s="146" t="str">
        <f t="shared" ref="AA1513:AA1576" si="309">IF(P1513 ="CORI","IN",IF(P1513 ="TRIN","IN",O1513))</f>
        <v>EX</v>
      </c>
      <c r="AB1513" s="146" t="str">
        <f t="shared" si="299"/>
        <v>IT</v>
      </c>
      <c r="AC1513" t="str">
        <f t="shared" si="302"/>
        <v>EX</v>
      </c>
      <c r="AD1513" s="74">
        <f t="shared" si="303"/>
        <v>243002</v>
      </c>
      <c r="AE1513" s="74">
        <f t="shared" si="308"/>
        <v>243002</v>
      </c>
      <c r="AF1513">
        <v>1.3809</v>
      </c>
      <c r="AG1513">
        <v>6711</v>
      </c>
      <c r="AH1513" s="74">
        <v>-5200.2428000000209</v>
      </c>
      <c r="AJ1513" s="74">
        <f t="shared" si="304"/>
        <v>1510.7571999999791</v>
      </c>
      <c r="AK1513" s="74">
        <f t="shared" si="298"/>
        <v>244512.75719999999</v>
      </c>
      <c r="AL1513" t="str">
        <f t="shared" si="305"/>
        <v>Y</v>
      </c>
      <c r="AN1513" t="s">
        <v>86</v>
      </c>
      <c r="AO1513" t="s">
        <v>85</v>
      </c>
      <c r="AP1513" t="str">
        <f t="shared" si="306"/>
        <v>99</v>
      </c>
      <c r="AQ1513" s="145" t="s">
        <v>1826</v>
      </c>
      <c r="AR1513" t="str">
        <f t="shared" si="307"/>
        <v>2-Provision for Compensation Incr</v>
      </c>
      <c r="AS1513" s="145" t="s">
        <v>1827</v>
      </c>
      <c r="AT1513" t="s">
        <v>213</v>
      </c>
      <c r="AV1513" t="str">
        <f t="shared" si="301"/>
        <v>VPIT-SS</v>
      </c>
      <c r="AW1513" t="str">
        <f t="shared" si="300"/>
        <v>VP FOR INFORMATION TECHNOLOGY-SHARED SERVICES</v>
      </c>
    </row>
    <row r="1514" spans="1:49">
      <c r="A1514" s="59">
        <v>2018</v>
      </c>
      <c r="B1514" t="s">
        <v>137</v>
      </c>
      <c r="C1514" t="s">
        <v>945</v>
      </c>
      <c r="D1514" t="s">
        <v>946</v>
      </c>
      <c r="E1514" t="s">
        <v>951</v>
      </c>
      <c r="F1514" t="s">
        <v>1129</v>
      </c>
      <c r="G1514" t="s">
        <v>1130</v>
      </c>
      <c r="H1514" t="s">
        <v>154</v>
      </c>
      <c r="I1514" s="170" t="s">
        <v>84</v>
      </c>
      <c r="J1514" t="s">
        <v>85</v>
      </c>
      <c r="K1514" t="s">
        <v>214</v>
      </c>
      <c r="L1514" t="s">
        <v>126</v>
      </c>
      <c r="M1514" t="s">
        <v>345</v>
      </c>
      <c r="N1514" t="s">
        <v>217</v>
      </c>
      <c r="O1514" t="s">
        <v>263</v>
      </c>
      <c r="P1514" t="s">
        <v>346</v>
      </c>
      <c r="Q1514" t="s">
        <v>345</v>
      </c>
      <c r="R1514" t="s">
        <v>347</v>
      </c>
      <c r="S1514" t="s">
        <v>338</v>
      </c>
      <c r="T1514" t="s">
        <v>339</v>
      </c>
      <c r="U1514" s="61" t="s">
        <v>340</v>
      </c>
      <c r="V1514" t="s">
        <v>24</v>
      </c>
      <c r="W1514" t="s">
        <v>263</v>
      </c>
      <c r="X1514" s="59">
        <v>153773</v>
      </c>
      <c r="Y1514" s="59">
        <v>0</v>
      </c>
      <c r="Z1514" t="s">
        <v>141</v>
      </c>
      <c r="AA1514" s="146" t="str">
        <f t="shared" si="309"/>
        <v>EX</v>
      </c>
      <c r="AB1514" s="146" t="str">
        <f t="shared" si="299"/>
        <v>IT</v>
      </c>
      <c r="AC1514" t="str">
        <f t="shared" si="302"/>
        <v>EX</v>
      </c>
      <c r="AD1514" s="74">
        <f t="shared" si="303"/>
        <v>0</v>
      </c>
      <c r="AE1514" s="74">
        <f t="shared" si="308"/>
        <v>0</v>
      </c>
      <c r="AF1514">
        <v>1.3809</v>
      </c>
      <c r="AG1514">
        <v>0</v>
      </c>
      <c r="AH1514" s="74">
        <v>0</v>
      </c>
      <c r="AJ1514" s="74">
        <f t="shared" si="304"/>
        <v>0</v>
      </c>
      <c r="AK1514" s="74">
        <f t="shared" si="298"/>
        <v>0</v>
      </c>
      <c r="AL1514" t="str">
        <f t="shared" si="305"/>
        <v>Y</v>
      </c>
      <c r="AN1514" t="s">
        <v>86</v>
      </c>
      <c r="AO1514" t="s">
        <v>85</v>
      </c>
      <c r="AP1514" t="str">
        <f t="shared" si="306"/>
        <v>99</v>
      </c>
      <c r="AQ1514" s="145" t="s">
        <v>1826</v>
      </c>
      <c r="AR1514" t="str">
        <f t="shared" si="307"/>
        <v>1-Adjusted Base Budget</v>
      </c>
      <c r="AS1514" s="145" t="s">
        <v>1827</v>
      </c>
      <c r="AT1514" t="s">
        <v>213</v>
      </c>
      <c r="AV1514" t="str">
        <f t="shared" si="301"/>
        <v>VPIT-SS</v>
      </c>
      <c r="AW1514" t="str">
        <f t="shared" si="300"/>
        <v>VP FOR INFORMATION TECHNOLOGY-SHARED SERVICES</v>
      </c>
    </row>
    <row r="1515" spans="1:49">
      <c r="A1515" s="59">
        <v>2018</v>
      </c>
      <c r="B1515" t="s">
        <v>137</v>
      </c>
      <c r="C1515" t="s">
        <v>945</v>
      </c>
      <c r="D1515" t="s">
        <v>946</v>
      </c>
      <c r="E1515" t="s">
        <v>951</v>
      </c>
      <c r="F1515" t="s">
        <v>1131</v>
      </c>
      <c r="G1515" t="s">
        <v>1132</v>
      </c>
      <c r="H1515" t="s">
        <v>154</v>
      </c>
      <c r="I1515" s="170" t="s">
        <v>84</v>
      </c>
      <c r="J1515" t="s">
        <v>85</v>
      </c>
      <c r="K1515" t="s">
        <v>214</v>
      </c>
      <c r="L1515" t="s">
        <v>126</v>
      </c>
      <c r="M1515" t="s">
        <v>345</v>
      </c>
      <c r="N1515" t="s">
        <v>217</v>
      </c>
      <c r="O1515" t="s">
        <v>263</v>
      </c>
      <c r="P1515" t="s">
        <v>346</v>
      </c>
      <c r="Q1515" t="s">
        <v>345</v>
      </c>
      <c r="R1515" t="s">
        <v>347</v>
      </c>
      <c r="S1515" t="s">
        <v>338</v>
      </c>
      <c r="T1515" t="s">
        <v>339</v>
      </c>
      <c r="U1515" s="61" t="s">
        <v>340</v>
      </c>
      <c r="V1515" t="s">
        <v>24</v>
      </c>
      <c r="W1515" t="s">
        <v>263</v>
      </c>
      <c r="X1515" s="59">
        <v>121249</v>
      </c>
      <c r="Y1515" s="59">
        <v>121249</v>
      </c>
      <c r="Z1515" t="s">
        <v>141</v>
      </c>
      <c r="AA1515" s="146" t="str">
        <f t="shared" si="309"/>
        <v>EX</v>
      </c>
      <c r="AB1515" s="146" t="str">
        <f t="shared" si="299"/>
        <v>IT</v>
      </c>
      <c r="AC1515" t="str">
        <f t="shared" si="302"/>
        <v>EX</v>
      </c>
      <c r="AD1515" s="74">
        <f t="shared" si="303"/>
        <v>121249</v>
      </c>
      <c r="AE1515" s="74">
        <f t="shared" si="308"/>
        <v>121249</v>
      </c>
      <c r="AF1515">
        <v>1.3809</v>
      </c>
      <c r="AG1515">
        <v>3349</v>
      </c>
      <c r="AH1515" s="74">
        <v>-2594.7286000000104</v>
      </c>
      <c r="AJ1515" s="74">
        <f t="shared" si="304"/>
        <v>754.27139999998963</v>
      </c>
      <c r="AK1515" s="74">
        <f t="shared" si="298"/>
        <v>122003.27139999998</v>
      </c>
      <c r="AL1515" t="str">
        <f t="shared" si="305"/>
        <v>Y</v>
      </c>
      <c r="AN1515" t="s">
        <v>86</v>
      </c>
      <c r="AO1515" t="s">
        <v>85</v>
      </c>
      <c r="AP1515" t="str">
        <f t="shared" si="306"/>
        <v>99</v>
      </c>
      <c r="AQ1515" s="145" t="s">
        <v>1826</v>
      </c>
      <c r="AR1515" t="str">
        <f t="shared" si="307"/>
        <v>2-Provision for Compensation Incr</v>
      </c>
      <c r="AS1515" s="145" t="s">
        <v>1827</v>
      </c>
      <c r="AT1515" t="s">
        <v>213</v>
      </c>
      <c r="AV1515" t="str">
        <f t="shared" si="301"/>
        <v>VPIT-SS</v>
      </c>
      <c r="AW1515" t="str">
        <f t="shared" si="300"/>
        <v>VP FOR INFORMATION TECHNOLOGY-SHARED SERVICES</v>
      </c>
    </row>
    <row r="1516" spans="1:49">
      <c r="A1516" s="59">
        <v>2018</v>
      </c>
      <c r="B1516" t="s">
        <v>137</v>
      </c>
      <c r="C1516" t="s">
        <v>945</v>
      </c>
      <c r="D1516" t="s">
        <v>946</v>
      </c>
      <c r="E1516" t="s">
        <v>951</v>
      </c>
      <c r="F1516" t="s">
        <v>992</v>
      </c>
      <c r="G1516" t="s">
        <v>993</v>
      </c>
      <c r="H1516" t="s">
        <v>154</v>
      </c>
      <c r="I1516" s="170" t="s">
        <v>84</v>
      </c>
      <c r="J1516" t="s">
        <v>85</v>
      </c>
      <c r="K1516" t="s">
        <v>214</v>
      </c>
      <c r="L1516" t="s">
        <v>126</v>
      </c>
      <c r="M1516" t="s">
        <v>345</v>
      </c>
      <c r="N1516" t="s">
        <v>217</v>
      </c>
      <c r="O1516" t="s">
        <v>263</v>
      </c>
      <c r="P1516" t="s">
        <v>346</v>
      </c>
      <c r="Q1516" t="s">
        <v>345</v>
      </c>
      <c r="R1516" t="s">
        <v>347</v>
      </c>
      <c r="S1516" t="s">
        <v>338</v>
      </c>
      <c r="T1516" t="s">
        <v>339</v>
      </c>
      <c r="U1516" s="61" t="s">
        <v>340</v>
      </c>
      <c r="V1516" t="s">
        <v>24</v>
      </c>
      <c r="W1516" t="s">
        <v>263</v>
      </c>
      <c r="X1516" s="59">
        <v>21697</v>
      </c>
      <c r="Y1516" s="59">
        <v>21697</v>
      </c>
      <c r="Z1516" t="s">
        <v>141</v>
      </c>
      <c r="AA1516" s="146" t="str">
        <f t="shared" si="309"/>
        <v>EX</v>
      </c>
      <c r="AB1516" s="146" t="str">
        <f t="shared" si="299"/>
        <v>IT</v>
      </c>
      <c r="AC1516" t="str">
        <f t="shared" si="302"/>
        <v>EX</v>
      </c>
      <c r="AD1516" s="74">
        <f t="shared" si="303"/>
        <v>21697</v>
      </c>
      <c r="AE1516" s="74">
        <f t="shared" si="308"/>
        <v>21697</v>
      </c>
      <c r="AF1516">
        <v>1.3809</v>
      </c>
      <c r="AG1516">
        <v>599</v>
      </c>
      <c r="AH1516" s="74">
        <v>-464.31580000000184</v>
      </c>
      <c r="AJ1516" s="74">
        <f t="shared" si="304"/>
        <v>134.68419999999816</v>
      </c>
      <c r="AK1516" s="74">
        <f t="shared" si="298"/>
        <v>21831.6842</v>
      </c>
      <c r="AL1516" t="str">
        <f t="shared" si="305"/>
        <v>Y</v>
      </c>
      <c r="AN1516" t="s">
        <v>86</v>
      </c>
      <c r="AO1516" t="s">
        <v>85</v>
      </c>
      <c r="AP1516" t="str">
        <f t="shared" si="306"/>
        <v>99</v>
      </c>
      <c r="AQ1516" s="145" t="s">
        <v>1826</v>
      </c>
      <c r="AR1516" t="str">
        <f t="shared" si="307"/>
        <v>2-Provision for Compensation Incr</v>
      </c>
      <c r="AS1516" s="145" t="s">
        <v>1827</v>
      </c>
      <c r="AT1516" t="s">
        <v>213</v>
      </c>
      <c r="AV1516" t="str">
        <f t="shared" si="301"/>
        <v>VPIT-SS</v>
      </c>
      <c r="AW1516" t="str">
        <f t="shared" si="300"/>
        <v>VP FOR INFORMATION TECHNOLOGY-SHARED SERVICES</v>
      </c>
    </row>
    <row r="1517" spans="1:49">
      <c r="A1517" s="59">
        <v>2018</v>
      </c>
      <c r="B1517" t="s">
        <v>137</v>
      </c>
      <c r="C1517" t="s">
        <v>945</v>
      </c>
      <c r="D1517" t="s">
        <v>946</v>
      </c>
      <c r="E1517" t="s">
        <v>951</v>
      </c>
      <c r="F1517" t="s">
        <v>1105</v>
      </c>
      <c r="G1517" t="s">
        <v>1106</v>
      </c>
      <c r="H1517" t="s">
        <v>154</v>
      </c>
      <c r="I1517" s="170" t="s">
        <v>84</v>
      </c>
      <c r="J1517" t="s">
        <v>85</v>
      </c>
      <c r="K1517" t="s">
        <v>214</v>
      </c>
      <c r="L1517" t="s">
        <v>126</v>
      </c>
      <c r="M1517" t="s">
        <v>345</v>
      </c>
      <c r="N1517" t="s">
        <v>217</v>
      </c>
      <c r="O1517" t="s">
        <v>263</v>
      </c>
      <c r="P1517" t="s">
        <v>346</v>
      </c>
      <c r="Q1517" t="s">
        <v>345</v>
      </c>
      <c r="R1517" t="s">
        <v>347</v>
      </c>
      <c r="S1517" t="s">
        <v>338</v>
      </c>
      <c r="T1517" t="s">
        <v>339</v>
      </c>
      <c r="U1517" s="61" t="s">
        <v>340</v>
      </c>
      <c r="V1517" t="s">
        <v>24</v>
      </c>
      <c r="W1517" t="s">
        <v>263</v>
      </c>
      <c r="X1517" s="59">
        <v>49800</v>
      </c>
      <c r="Y1517" s="59">
        <v>49800</v>
      </c>
      <c r="Z1517" t="s">
        <v>141</v>
      </c>
      <c r="AA1517" s="146" t="str">
        <f t="shared" si="309"/>
        <v>EX</v>
      </c>
      <c r="AB1517" s="146" t="str">
        <f t="shared" si="299"/>
        <v>IT</v>
      </c>
      <c r="AC1517" t="str">
        <f t="shared" si="302"/>
        <v>EX</v>
      </c>
      <c r="AD1517" s="74">
        <f t="shared" si="303"/>
        <v>49800</v>
      </c>
      <c r="AE1517" s="74">
        <f t="shared" si="308"/>
        <v>49800</v>
      </c>
      <c r="AF1517">
        <v>1.3809</v>
      </c>
      <c r="AG1517">
        <v>1375</v>
      </c>
      <c r="AH1517" s="74">
        <v>-1065.7200000000043</v>
      </c>
      <c r="AJ1517" s="74">
        <f t="shared" si="304"/>
        <v>309.27999999999565</v>
      </c>
      <c r="AK1517" s="74">
        <f t="shared" si="298"/>
        <v>50109.279999999999</v>
      </c>
      <c r="AL1517" t="str">
        <f t="shared" si="305"/>
        <v>Y</v>
      </c>
      <c r="AN1517" t="s">
        <v>86</v>
      </c>
      <c r="AO1517" t="s">
        <v>85</v>
      </c>
      <c r="AP1517" t="str">
        <f t="shared" si="306"/>
        <v>99</v>
      </c>
      <c r="AQ1517" s="145" t="s">
        <v>1826</v>
      </c>
      <c r="AR1517" t="str">
        <f t="shared" si="307"/>
        <v>2-Provision for Compensation Incr</v>
      </c>
      <c r="AS1517" s="145" t="s">
        <v>1827</v>
      </c>
      <c r="AT1517" t="s">
        <v>213</v>
      </c>
      <c r="AV1517" t="str">
        <f t="shared" si="301"/>
        <v>VPIT-SS</v>
      </c>
      <c r="AW1517" t="str">
        <f t="shared" si="300"/>
        <v>VP FOR INFORMATION TECHNOLOGY-SHARED SERVICES</v>
      </c>
    </row>
    <row r="1518" spans="1:49">
      <c r="A1518" s="59">
        <v>2018</v>
      </c>
      <c r="B1518" t="s">
        <v>137</v>
      </c>
      <c r="C1518" t="s">
        <v>945</v>
      </c>
      <c r="D1518" t="s">
        <v>946</v>
      </c>
      <c r="E1518" t="s">
        <v>951</v>
      </c>
      <c r="F1518" t="s">
        <v>1107</v>
      </c>
      <c r="G1518" t="s">
        <v>1108</v>
      </c>
      <c r="H1518" t="s">
        <v>154</v>
      </c>
      <c r="I1518" s="170" t="s">
        <v>84</v>
      </c>
      <c r="J1518" t="s">
        <v>85</v>
      </c>
      <c r="K1518" t="s">
        <v>214</v>
      </c>
      <c r="L1518" t="s">
        <v>126</v>
      </c>
      <c r="M1518" t="s">
        <v>345</v>
      </c>
      <c r="N1518" t="s">
        <v>217</v>
      </c>
      <c r="O1518" t="s">
        <v>263</v>
      </c>
      <c r="P1518" t="s">
        <v>346</v>
      </c>
      <c r="Q1518" t="s">
        <v>345</v>
      </c>
      <c r="R1518" t="s">
        <v>347</v>
      </c>
      <c r="S1518" t="s">
        <v>338</v>
      </c>
      <c r="T1518" t="s">
        <v>339</v>
      </c>
      <c r="U1518" s="61" t="s">
        <v>340</v>
      </c>
      <c r="V1518" t="s">
        <v>24</v>
      </c>
      <c r="W1518" t="s">
        <v>263</v>
      </c>
      <c r="X1518" s="59">
        <v>63997</v>
      </c>
      <c r="Y1518" s="59">
        <v>63091</v>
      </c>
      <c r="Z1518" t="s">
        <v>141</v>
      </c>
      <c r="AA1518" s="146" t="str">
        <f t="shared" si="309"/>
        <v>EX</v>
      </c>
      <c r="AB1518" s="146" t="str">
        <f t="shared" si="299"/>
        <v>IT</v>
      </c>
      <c r="AC1518" t="str">
        <f t="shared" si="302"/>
        <v>EX</v>
      </c>
      <c r="AD1518" s="74">
        <f t="shared" si="303"/>
        <v>63091</v>
      </c>
      <c r="AE1518" s="74">
        <f t="shared" si="308"/>
        <v>63091</v>
      </c>
      <c r="AF1518">
        <v>1.3809</v>
      </c>
      <c r="AG1518">
        <v>1742</v>
      </c>
      <c r="AH1518" s="74">
        <v>-1350.1474000000053</v>
      </c>
      <c r="AJ1518" s="74">
        <f t="shared" si="304"/>
        <v>391.85259999999471</v>
      </c>
      <c r="AK1518" s="74">
        <f t="shared" si="298"/>
        <v>63482.852599999998</v>
      </c>
      <c r="AL1518" t="str">
        <f t="shared" si="305"/>
        <v>Y</v>
      </c>
      <c r="AN1518" t="s">
        <v>86</v>
      </c>
      <c r="AO1518" t="s">
        <v>85</v>
      </c>
      <c r="AP1518" t="str">
        <f t="shared" si="306"/>
        <v>99</v>
      </c>
      <c r="AQ1518" s="145" t="s">
        <v>1826</v>
      </c>
      <c r="AR1518" t="str">
        <f t="shared" si="307"/>
        <v>2-Provision for Compensation Incr</v>
      </c>
      <c r="AS1518" s="145" t="s">
        <v>1827</v>
      </c>
      <c r="AT1518" t="s">
        <v>213</v>
      </c>
      <c r="AV1518" t="str">
        <f t="shared" si="301"/>
        <v>VPIT-SS</v>
      </c>
      <c r="AW1518" t="str">
        <f t="shared" si="300"/>
        <v>VP FOR INFORMATION TECHNOLOGY-SHARED SERVICES</v>
      </c>
    </row>
    <row r="1519" spans="1:49">
      <c r="A1519" s="59">
        <v>2018</v>
      </c>
      <c r="B1519" t="s">
        <v>137</v>
      </c>
      <c r="C1519" t="s">
        <v>945</v>
      </c>
      <c r="D1519" t="s">
        <v>946</v>
      </c>
      <c r="E1519" t="s">
        <v>951</v>
      </c>
      <c r="F1519" t="s">
        <v>1109</v>
      </c>
      <c r="G1519" t="s">
        <v>1110</v>
      </c>
      <c r="H1519" t="s">
        <v>154</v>
      </c>
      <c r="I1519" s="170" t="s">
        <v>84</v>
      </c>
      <c r="J1519" t="s">
        <v>85</v>
      </c>
      <c r="K1519" t="s">
        <v>214</v>
      </c>
      <c r="L1519" t="s">
        <v>126</v>
      </c>
      <c r="M1519" t="s">
        <v>345</v>
      </c>
      <c r="N1519" t="s">
        <v>217</v>
      </c>
      <c r="O1519" t="s">
        <v>263</v>
      </c>
      <c r="P1519" t="s">
        <v>346</v>
      </c>
      <c r="Q1519" t="s">
        <v>345</v>
      </c>
      <c r="R1519" t="s">
        <v>347</v>
      </c>
      <c r="S1519" t="s">
        <v>338</v>
      </c>
      <c r="T1519" t="s">
        <v>339</v>
      </c>
      <c r="U1519" s="61" t="s">
        <v>340</v>
      </c>
      <c r="V1519" t="s">
        <v>24</v>
      </c>
      <c r="W1519" t="s">
        <v>263</v>
      </c>
      <c r="X1519" s="59">
        <v>77648</v>
      </c>
      <c r="Y1519" s="59">
        <v>77648</v>
      </c>
      <c r="Z1519" t="s">
        <v>141</v>
      </c>
      <c r="AA1519" s="146" t="str">
        <f t="shared" si="309"/>
        <v>EX</v>
      </c>
      <c r="AB1519" s="146" t="str">
        <f t="shared" si="299"/>
        <v>IT</v>
      </c>
      <c r="AC1519" t="str">
        <f t="shared" si="302"/>
        <v>EX</v>
      </c>
      <c r="AD1519" s="74">
        <f t="shared" si="303"/>
        <v>77648</v>
      </c>
      <c r="AE1519" s="74">
        <f t="shared" si="308"/>
        <v>77648</v>
      </c>
      <c r="AF1519">
        <v>1.3809</v>
      </c>
      <c r="AG1519">
        <v>2144</v>
      </c>
      <c r="AH1519" s="74">
        <v>-1661.6672000000067</v>
      </c>
      <c r="AJ1519" s="74">
        <f t="shared" si="304"/>
        <v>482.33279999999331</v>
      </c>
      <c r="AK1519" s="74">
        <f t="shared" si="298"/>
        <v>78130.332799999989</v>
      </c>
      <c r="AL1519" t="str">
        <f t="shared" si="305"/>
        <v>Y</v>
      </c>
      <c r="AN1519" t="s">
        <v>86</v>
      </c>
      <c r="AO1519" t="s">
        <v>85</v>
      </c>
      <c r="AP1519" t="str">
        <f t="shared" si="306"/>
        <v>99</v>
      </c>
      <c r="AQ1519" s="145" t="s">
        <v>1826</v>
      </c>
      <c r="AR1519" t="str">
        <f t="shared" si="307"/>
        <v>2-Provision for Compensation Incr</v>
      </c>
      <c r="AS1519" s="145" t="s">
        <v>1827</v>
      </c>
      <c r="AT1519" t="s">
        <v>213</v>
      </c>
      <c r="AV1519" t="str">
        <f t="shared" si="301"/>
        <v>VPIT-SS</v>
      </c>
      <c r="AW1519" t="str">
        <f t="shared" si="300"/>
        <v>VP FOR INFORMATION TECHNOLOGY-SHARED SERVICES</v>
      </c>
    </row>
    <row r="1520" spans="1:49">
      <c r="A1520" s="59">
        <v>2018</v>
      </c>
      <c r="B1520" t="s">
        <v>137</v>
      </c>
      <c r="C1520" t="s">
        <v>945</v>
      </c>
      <c r="D1520" t="s">
        <v>946</v>
      </c>
      <c r="E1520" t="s">
        <v>951</v>
      </c>
      <c r="F1520" t="s">
        <v>1111</v>
      </c>
      <c r="G1520" t="s">
        <v>1112</v>
      </c>
      <c r="H1520" t="s">
        <v>154</v>
      </c>
      <c r="I1520" s="170" t="s">
        <v>84</v>
      </c>
      <c r="J1520" t="s">
        <v>85</v>
      </c>
      <c r="K1520" t="s">
        <v>214</v>
      </c>
      <c r="L1520" t="s">
        <v>126</v>
      </c>
      <c r="M1520" t="s">
        <v>345</v>
      </c>
      <c r="N1520" t="s">
        <v>217</v>
      </c>
      <c r="O1520" t="s">
        <v>263</v>
      </c>
      <c r="P1520" t="s">
        <v>346</v>
      </c>
      <c r="Q1520" t="s">
        <v>345</v>
      </c>
      <c r="R1520" t="s">
        <v>347</v>
      </c>
      <c r="S1520" t="s">
        <v>338</v>
      </c>
      <c r="T1520" t="s">
        <v>339</v>
      </c>
      <c r="U1520" s="61" t="s">
        <v>340</v>
      </c>
      <c r="V1520" t="s">
        <v>24</v>
      </c>
      <c r="W1520" t="s">
        <v>263</v>
      </c>
      <c r="X1520" s="59">
        <v>0</v>
      </c>
      <c r="Y1520" s="59">
        <v>186637</v>
      </c>
      <c r="Z1520" t="s">
        <v>141</v>
      </c>
      <c r="AA1520" s="146" t="str">
        <f t="shared" si="309"/>
        <v>EX</v>
      </c>
      <c r="AB1520" s="146" t="str">
        <f t="shared" si="299"/>
        <v>IT</v>
      </c>
      <c r="AC1520" t="str">
        <f t="shared" si="302"/>
        <v>EX</v>
      </c>
      <c r="AD1520" s="74">
        <f t="shared" si="303"/>
        <v>186637</v>
      </c>
      <c r="AE1520" s="74">
        <f t="shared" si="308"/>
        <v>186637</v>
      </c>
      <c r="AF1520">
        <v>1.3809</v>
      </c>
      <c r="AG1520">
        <v>5155</v>
      </c>
      <c r="AH1520" s="74">
        <v>-3994.0318000000161</v>
      </c>
      <c r="AJ1520" s="74">
        <f t="shared" si="304"/>
        <v>1160.9681999999839</v>
      </c>
      <c r="AK1520" s="74">
        <f t="shared" si="298"/>
        <v>187797.96819999997</v>
      </c>
      <c r="AL1520" t="str">
        <f t="shared" si="305"/>
        <v>Y</v>
      </c>
      <c r="AN1520" t="s">
        <v>86</v>
      </c>
      <c r="AO1520" t="s">
        <v>85</v>
      </c>
      <c r="AP1520" t="str">
        <f t="shared" si="306"/>
        <v>99</v>
      </c>
      <c r="AQ1520" s="145" t="s">
        <v>1826</v>
      </c>
      <c r="AR1520" t="str">
        <f t="shared" si="307"/>
        <v>2-Provision for Compensation Incr</v>
      </c>
      <c r="AS1520" s="145" t="s">
        <v>1827</v>
      </c>
      <c r="AT1520" t="s">
        <v>213</v>
      </c>
      <c r="AV1520" t="str">
        <f t="shared" si="301"/>
        <v>VPIT-SS</v>
      </c>
      <c r="AW1520" t="str">
        <f t="shared" si="300"/>
        <v>VP FOR INFORMATION TECHNOLOGY-SHARED SERVICES</v>
      </c>
    </row>
    <row r="1521" spans="1:49">
      <c r="A1521" s="59">
        <v>2018</v>
      </c>
      <c r="B1521" t="s">
        <v>137</v>
      </c>
      <c r="C1521" t="s">
        <v>945</v>
      </c>
      <c r="D1521" t="s">
        <v>946</v>
      </c>
      <c r="E1521" t="s">
        <v>981</v>
      </c>
      <c r="F1521" t="s">
        <v>957</v>
      </c>
      <c r="G1521" t="s">
        <v>958</v>
      </c>
      <c r="H1521" t="s">
        <v>157</v>
      </c>
      <c r="I1521" s="170" t="s">
        <v>84</v>
      </c>
      <c r="J1521" t="s">
        <v>85</v>
      </c>
      <c r="K1521" t="s">
        <v>214</v>
      </c>
      <c r="L1521" t="s">
        <v>126</v>
      </c>
      <c r="M1521" t="s">
        <v>345</v>
      </c>
      <c r="N1521" t="s">
        <v>217</v>
      </c>
      <c r="O1521" t="s">
        <v>263</v>
      </c>
      <c r="P1521" t="s">
        <v>346</v>
      </c>
      <c r="Q1521" t="s">
        <v>345</v>
      </c>
      <c r="R1521" t="s">
        <v>347</v>
      </c>
      <c r="S1521" t="s">
        <v>338</v>
      </c>
      <c r="T1521" t="s">
        <v>339</v>
      </c>
      <c r="U1521" s="61" t="s">
        <v>340</v>
      </c>
      <c r="V1521" t="s">
        <v>24</v>
      </c>
      <c r="W1521" t="s">
        <v>263</v>
      </c>
      <c r="X1521" s="59">
        <v>653011</v>
      </c>
      <c r="Y1521" s="59">
        <v>653011</v>
      </c>
      <c r="Z1521" t="s">
        <v>141</v>
      </c>
      <c r="AA1521" s="146" t="str">
        <f t="shared" si="309"/>
        <v>EX</v>
      </c>
      <c r="AB1521" s="146" t="str">
        <f t="shared" si="299"/>
        <v>IT</v>
      </c>
      <c r="AC1521" t="str">
        <f t="shared" si="302"/>
        <v>EX</v>
      </c>
      <c r="AD1521" s="74">
        <f t="shared" si="303"/>
        <v>653011</v>
      </c>
      <c r="AE1521" s="74">
        <f t="shared" si="308"/>
        <v>653011</v>
      </c>
      <c r="AF1521">
        <v>1.3809</v>
      </c>
      <c r="AG1521">
        <v>18035</v>
      </c>
      <c r="AH1521" s="74">
        <v>-13974.435400000057</v>
      </c>
      <c r="AJ1521" s="74">
        <f t="shared" si="304"/>
        <v>4060.5645999999433</v>
      </c>
      <c r="AK1521" s="74">
        <f t="shared" si="298"/>
        <v>657071.56459999993</v>
      </c>
      <c r="AL1521" t="str">
        <f t="shared" si="305"/>
        <v>Y</v>
      </c>
      <c r="AN1521" t="s">
        <v>86</v>
      </c>
      <c r="AO1521" t="s">
        <v>85</v>
      </c>
      <c r="AP1521" t="str">
        <f t="shared" si="306"/>
        <v>99</v>
      </c>
      <c r="AQ1521" s="145" t="s">
        <v>1826</v>
      </c>
      <c r="AR1521" t="str">
        <f t="shared" si="307"/>
        <v>2-Provision for Compensation Incr</v>
      </c>
      <c r="AS1521" s="145" t="s">
        <v>1827</v>
      </c>
      <c r="AT1521" t="s">
        <v>213</v>
      </c>
      <c r="AV1521" t="str">
        <f t="shared" si="301"/>
        <v>VPIT-SS</v>
      </c>
      <c r="AW1521" t="str">
        <f t="shared" si="300"/>
        <v>VP FOR INFORMATION TECHNOLOGY-SHARED SERVICES</v>
      </c>
    </row>
    <row r="1522" spans="1:49">
      <c r="A1522" s="59">
        <v>2018</v>
      </c>
      <c r="B1522" t="s">
        <v>137</v>
      </c>
      <c r="C1522" t="s">
        <v>945</v>
      </c>
      <c r="D1522" t="s">
        <v>946</v>
      </c>
      <c r="E1522" t="s">
        <v>983</v>
      </c>
      <c r="F1522" t="s">
        <v>957</v>
      </c>
      <c r="G1522" t="s">
        <v>958</v>
      </c>
      <c r="H1522" t="s">
        <v>159</v>
      </c>
      <c r="I1522" s="170" t="s">
        <v>84</v>
      </c>
      <c r="J1522" t="s">
        <v>85</v>
      </c>
      <c r="K1522" t="s">
        <v>214</v>
      </c>
      <c r="L1522" t="s">
        <v>126</v>
      </c>
      <c r="M1522" t="s">
        <v>345</v>
      </c>
      <c r="N1522" t="s">
        <v>217</v>
      </c>
      <c r="O1522" t="s">
        <v>263</v>
      </c>
      <c r="P1522" t="s">
        <v>346</v>
      </c>
      <c r="Q1522" t="s">
        <v>345</v>
      </c>
      <c r="R1522" t="s">
        <v>347</v>
      </c>
      <c r="S1522" t="s">
        <v>338</v>
      </c>
      <c r="T1522" t="s">
        <v>339</v>
      </c>
      <c r="U1522" s="61" t="s">
        <v>340</v>
      </c>
      <c r="V1522" t="s">
        <v>24</v>
      </c>
      <c r="W1522" t="s">
        <v>263</v>
      </c>
      <c r="X1522" s="59">
        <v>233200</v>
      </c>
      <c r="Y1522" s="59">
        <v>233200</v>
      </c>
      <c r="Z1522" t="s">
        <v>141</v>
      </c>
      <c r="AA1522" s="146" t="str">
        <f t="shared" si="309"/>
        <v>EX</v>
      </c>
      <c r="AB1522" s="146" t="str">
        <f t="shared" si="299"/>
        <v>IT</v>
      </c>
      <c r="AC1522" t="str">
        <f t="shared" si="302"/>
        <v>EX</v>
      </c>
      <c r="AD1522" s="74">
        <f t="shared" si="303"/>
        <v>233200</v>
      </c>
      <c r="AE1522" s="74">
        <f t="shared" si="308"/>
        <v>233200</v>
      </c>
      <c r="AF1522">
        <v>1.3809</v>
      </c>
      <c r="AG1522">
        <v>6441</v>
      </c>
      <c r="AH1522" s="74">
        <v>-4990.4800000000196</v>
      </c>
      <c r="AJ1522" s="74">
        <f t="shared" si="304"/>
        <v>1450.5199999999804</v>
      </c>
      <c r="AK1522" s="74">
        <f t="shared" si="298"/>
        <v>234650.52</v>
      </c>
      <c r="AL1522" t="str">
        <f t="shared" si="305"/>
        <v>Y</v>
      </c>
      <c r="AN1522" t="s">
        <v>86</v>
      </c>
      <c r="AO1522" t="s">
        <v>85</v>
      </c>
      <c r="AP1522" t="str">
        <f t="shared" si="306"/>
        <v>99</v>
      </c>
      <c r="AQ1522" s="145" t="s">
        <v>1826</v>
      </c>
      <c r="AR1522" t="str">
        <f t="shared" si="307"/>
        <v>2-Provision for Compensation Incr</v>
      </c>
      <c r="AS1522" s="145" t="s">
        <v>1827</v>
      </c>
      <c r="AT1522" t="s">
        <v>213</v>
      </c>
      <c r="AV1522" t="str">
        <f t="shared" si="301"/>
        <v>VPIT-SS</v>
      </c>
      <c r="AW1522" t="str">
        <f t="shared" si="300"/>
        <v>VP FOR INFORMATION TECHNOLOGY-SHARED SERVICES</v>
      </c>
    </row>
    <row r="1523" spans="1:49">
      <c r="A1523" s="59">
        <v>2018</v>
      </c>
      <c r="B1523" t="s">
        <v>137</v>
      </c>
      <c r="C1523" t="s">
        <v>945</v>
      </c>
      <c r="D1523" t="s">
        <v>946</v>
      </c>
      <c r="E1523" t="s">
        <v>947</v>
      </c>
      <c r="F1523" t="s">
        <v>1713</v>
      </c>
      <c r="G1523" t="s">
        <v>1714</v>
      </c>
      <c r="H1523" t="s">
        <v>948</v>
      </c>
      <c r="I1523" s="170" t="s">
        <v>84</v>
      </c>
      <c r="J1523" t="s">
        <v>85</v>
      </c>
      <c r="K1523" t="s">
        <v>214</v>
      </c>
      <c r="L1523" t="s">
        <v>847</v>
      </c>
      <c r="M1523" t="s">
        <v>848</v>
      </c>
      <c r="N1523" t="s">
        <v>217</v>
      </c>
      <c r="O1523" t="s">
        <v>263</v>
      </c>
      <c r="P1523" t="s">
        <v>346</v>
      </c>
      <c r="Q1523" t="s">
        <v>345</v>
      </c>
      <c r="R1523" t="s">
        <v>347</v>
      </c>
      <c r="S1523" t="s">
        <v>338</v>
      </c>
      <c r="T1523" t="s">
        <v>339</v>
      </c>
      <c r="U1523" s="61" t="s">
        <v>340</v>
      </c>
      <c r="V1523" t="s">
        <v>249</v>
      </c>
      <c r="W1523" t="s">
        <v>263</v>
      </c>
      <c r="X1523" s="59">
        <v>0</v>
      </c>
      <c r="Y1523" s="59">
        <v>-7640</v>
      </c>
      <c r="AA1523" s="146" t="str">
        <f t="shared" si="309"/>
        <v>EX</v>
      </c>
      <c r="AB1523" s="146">
        <f t="shared" si="299"/>
        <v>0</v>
      </c>
      <c r="AC1523" t="str">
        <f t="shared" si="302"/>
        <v>EX</v>
      </c>
      <c r="AD1523" s="74">
        <f t="shared" si="303"/>
        <v>-7640</v>
      </c>
      <c r="AE1523" s="74">
        <f t="shared" si="308"/>
        <v>-7640</v>
      </c>
      <c r="AF1523">
        <v>1</v>
      </c>
      <c r="AG1523">
        <v>0</v>
      </c>
      <c r="AH1523" s="74">
        <v>0</v>
      </c>
      <c r="AJ1523" s="74">
        <f t="shared" si="304"/>
        <v>0</v>
      </c>
      <c r="AK1523" s="74">
        <f t="shared" ref="AK1523:AK1586" si="310">AE1523 +AJ1523</f>
        <v>-7640</v>
      </c>
      <c r="AL1523" t="str">
        <f t="shared" si="305"/>
        <v>N</v>
      </c>
      <c r="AN1523" t="s">
        <v>86</v>
      </c>
      <c r="AO1523" t="s">
        <v>85</v>
      </c>
      <c r="AP1523" t="str">
        <f t="shared" si="306"/>
        <v>94</v>
      </c>
      <c r="AQ1523" s="145" t="s">
        <v>1826</v>
      </c>
      <c r="AR1523" t="str">
        <f t="shared" si="307"/>
        <v>1-Adjusted Base Budget</v>
      </c>
      <c r="AS1523" s="145" t="s">
        <v>1827</v>
      </c>
      <c r="AT1523" t="s">
        <v>213</v>
      </c>
      <c r="AV1523" t="str">
        <f t="shared" si="301"/>
        <v>VPIT</v>
      </c>
      <c r="AW1523" t="str">
        <f t="shared" si="300"/>
        <v>VP FOR INFORMATION TECHNOLOGY</v>
      </c>
    </row>
    <row r="1524" spans="1:49">
      <c r="A1524" s="59">
        <v>2018</v>
      </c>
      <c r="B1524" t="s">
        <v>137</v>
      </c>
      <c r="C1524" t="s">
        <v>945</v>
      </c>
      <c r="D1524" t="s">
        <v>946</v>
      </c>
      <c r="E1524" t="s">
        <v>947</v>
      </c>
      <c r="F1524" t="s">
        <v>456</v>
      </c>
      <c r="G1524" t="s">
        <v>1024</v>
      </c>
      <c r="H1524" t="s">
        <v>948</v>
      </c>
      <c r="I1524" s="170" t="s">
        <v>84</v>
      </c>
      <c r="J1524" t="s">
        <v>85</v>
      </c>
      <c r="K1524" t="s">
        <v>214</v>
      </c>
      <c r="L1524" t="s">
        <v>847</v>
      </c>
      <c r="M1524" t="s">
        <v>848</v>
      </c>
      <c r="N1524" t="s">
        <v>217</v>
      </c>
      <c r="O1524" t="s">
        <v>263</v>
      </c>
      <c r="P1524" t="s">
        <v>346</v>
      </c>
      <c r="Q1524" t="s">
        <v>345</v>
      </c>
      <c r="R1524" t="s">
        <v>347</v>
      </c>
      <c r="S1524" t="s">
        <v>338</v>
      </c>
      <c r="T1524" t="s">
        <v>339</v>
      </c>
      <c r="U1524" s="61" t="s">
        <v>340</v>
      </c>
      <c r="V1524" t="s">
        <v>249</v>
      </c>
      <c r="W1524" t="s">
        <v>263</v>
      </c>
      <c r="X1524" s="59">
        <v>-34800</v>
      </c>
      <c r="Y1524" s="59">
        <v>0</v>
      </c>
      <c r="AA1524" s="146" t="str">
        <f t="shared" si="309"/>
        <v>EX</v>
      </c>
      <c r="AB1524" s="146">
        <f t="shared" si="299"/>
        <v>0</v>
      </c>
      <c r="AC1524" t="str">
        <f t="shared" si="302"/>
        <v>EX</v>
      </c>
      <c r="AD1524" s="74">
        <f t="shared" si="303"/>
        <v>0</v>
      </c>
      <c r="AE1524" s="74">
        <f t="shared" si="308"/>
        <v>0</v>
      </c>
      <c r="AF1524">
        <v>1</v>
      </c>
      <c r="AG1524">
        <v>0</v>
      </c>
      <c r="AH1524" s="74">
        <v>0</v>
      </c>
      <c r="AJ1524" s="74">
        <f t="shared" si="304"/>
        <v>0</v>
      </c>
      <c r="AK1524" s="74">
        <f t="shared" si="310"/>
        <v>0</v>
      </c>
      <c r="AL1524" t="str">
        <f t="shared" si="305"/>
        <v>N</v>
      </c>
      <c r="AN1524" t="s">
        <v>86</v>
      </c>
      <c r="AO1524" t="s">
        <v>85</v>
      </c>
      <c r="AP1524" t="str">
        <f t="shared" si="306"/>
        <v>94</v>
      </c>
      <c r="AQ1524" s="145" t="s">
        <v>1826</v>
      </c>
      <c r="AR1524" t="str">
        <f t="shared" si="307"/>
        <v>1-Adjusted Base Budget</v>
      </c>
      <c r="AS1524" s="145" t="s">
        <v>1827</v>
      </c>
      <c r="AT1524" t="s">
        <v>213</v>
      </c>
      <c r="AV1524" t="str">
        <f t="shared" si="301"/>
        <v>VPIT</v>
      </c>
      <c r="AW1524" t="str">
        <f t="shared" si="300"/>
        <v>VP FOR INFORMATION TECHNOLOGY</v>
      </c>
    </row>
    <row r="1525" spans="1:49">
      <c r="A1525" s="59">
        <v>2018</v>
      </c>
      <c r="B1525" t="s">
        <v>137</v>
      </c>
      <c r="C1525" t="s">
        <v>945</v>
      </c>
      <c r="D1525" t="s">
        <v>946</v>
      </c>
      <c r="E1525" t="s">
        <v>947</v>
      </c>
      <c r="F1525" t="s">
        <v>984</v>
      </c>
      <c r="G1525" t="s">
        <v>985</v>
      </c>
      <c r="H1525" t="s">
        <v>948</v>
      </c>
      <c r="I1525" s="170" t="s">
        <v>84</v>
      </c>
      <c r="J1525" t="s">
        <v>85</v>
      </c>
      <c r="K1525" t="s">
        <v>214</v>
      </c>
      <c r="L1525" t="s">
        <v>847</v>
      </c>
      <c r="M1525" t="s">
        <v>848</v>
      </c>
      <c r="N1525" t="s">
        <v>217</v>
      </c>
      <c r="O1525" t="s">
        <v>263</v>
      </c>
      <c r="P1525" t="s">
        <v>346</v>
      </c>
      <c r="Q1525" t="s">
        <v>345</v>
      </c>
      <c r="R1525" t="s">
        <v>347</v>
      </c>
      <c r="S1525" t="s">
        <v>338</v>
      </c>
      <c r="T1525" t="s">
        <v>339</v>
      </c>
      <c r="U1525" s="61" t="s">
        <v>340</v>
      </c>
      <c r="V1525" t="s">
        <v>249</v>
      </c>
      <c r="W1525" t="s">
        <v>263</v>
      </c>
      <c r="X1525" s="59">
        <v>0</v>
      </c>
      <c r="Y1525" s="59">
        <v>-153773</v>
      </c>
      <c r="AA1525" s="146" t="str">
        <f t="shared" si="309"/>
        <v>EX</v>
      </c>
      <c r="AB1525" s="146">
        <f t="shared" ref="AB1525:AB1588" si="311">IF(O1525 =AA1525,Z1525,"10cr")</f>
        <v>0</v>
      </c>
      <c r="AC1525" t="str">
        <f t="shared" si="302"/>
        <v>EX</v>
      </c>
      <c r="AD1525" s="74">
        <f t="shared" si="303"/>
        <v>-153773</v>
      </c>
      <c r="AE1525" s="74">
        <f t="shared" si="308"/>
        <v>-153773</v>
      </c>
      <c r="AF1525">
        <v>1</v>
      </c>
      <c r="AG1525">
        <v>0</v>
      </c>
      <c r="AH1525" s="74">
        <v>0</v>
      </c>
      <c r="AJ1525" s="74">
        <f t="shared" si="304"/>
        <v>0</v>
      </c>
      <c r="AK1525" s="74">
        <f t="shared" si="310"/>
        <v>-153773</v>
      </c>
      <c r="AL1525" t="str">
        <f t="shared" si="305"/>
        <v>N</v>
      </c>
      <c r="AN1525" t="s">
        <v>86</v>
      </c>
      <c r="AO1525" t="s">
        <v>85</v>
      </c>
      <c r="AP1525" t="str">
        <f t="shared" si="306"/>
        <v>94</v>
      </c>
      <c r="AQ1525" s="145" t="s">
        <v>1826</v>
      </c>
      <c r="AR1525" t="str">
        <f t="shared" si="307"/>
        <v>1-Adjusted Base Budget</v>
      </c>
      <c r="AS1525" s="145" t="s">
        <v>1827</v>
      </c>
      <c r="AT1525" t="s">
        <v>213</v>
      </c>
      <c r="AV1525" t="str">
        <f t="shared" si="301"/>
        <v>VPIT</v>
      </c>
      <c r="AW1525" t="str">
        <f t="shared" si="300"/>
        <v>VP FOR INFORMATION TECHNOLOGY</v>
      </c>
    </row>
    <row r="1526" spans="1:49">
      <c r="A1526" s="59">
        <v>2018</v>
      </c>
      <c r="B1526" t="s">
        <v>137</v>
      </c>
      <c r="C1526" t="s">
        <v>945</v>
      </c>
      <c r="D1526" t="s">
        <v>946</v>
      </c>
      <c r="E1526" t="s">
        <v>947</v>
      </c>
      <c r="F1526" t="s">
        <v>1137</v>
      </c>
      <c r="G1526" t="s">
        <v>1138</v>
      </c>
      <c r="H1526" t="s">
        <v>948</v>
      </c>
      <c r="I1526" s="170" t="s">
        <v>84</v>
      </c>
      <c r="J1526" t="s">
        <v>85</v>
      </c>
      <c r="K1526" t="s">
        <v>214</v>
      </c>
      <c r="L1526" t="s">
        <v>847</v>
      </c>
      <c r="M1526" t="s">
        <v>848</v>
      </c>
      <c r="N1526" t="s">
        <v>217</v>
      </c>
      <c r="O1526" t="s">
        <v>263</v>
      </c>
      <c r="P1526" t="s">
        <v>346</v>
      </c>
      <c r="Q1526" t="s">
        <v>345</v>
      </c>
      <c r="R1526" t="s">
        <v>347</v>
      </c>
      <c r="S1526" t="s">
        <v>338</v>
      </c>
      <c r="T1526" t="s">
        <v>339</v>
      </c>
      <c r="U1526" s="61" t="s">
        <v>340</v>
      </c>
      <c r="V1526" t="s">
        <v>249</v>
      </c>
      <c r="W1526" t="s">
        <v>263</v>
      </c>
      <c r="X1526" s="59">
        <v>-359454</v>
      </c>
      <c r="Y1526" s="59">
        <v>-359454</v>
      </c>
      <c r="AA1526" s="146" t="str">
        <f t="shared" si="309"/>
        <v>EX</v>
      </c>
      <c r="AB1526" s="146">
        <f t="shared" si="311"/>
        <v>0</v>
      </c>
      <c r="AC1526" t="str">
        <f t="shared" si="302"/>
        <v>EX</v>
      </c>
      <c r="AD1526" s="74">
        <f t="shared" si="303"/>
        <v>-359454</v>
      </c>
      <c r="AE1526" s="74">
        <f t="shared" si="308"/>
        <v>-359454</v>
      </c>
      <c r="AF1526">
        <v>1</v>
      </c>
      <c r="AG1526">
        <v>0</v>
      </c>
      <c r="AH1526" s="74">
        <v>0</v>
      </c>
      <c r="AJ1526" s="74">
        <f t="shared" si="304"/>
        <v>0</v>
      </c>
      <c r="AK1526" s="74">
        <f t="shared" si="310"/>
        <v>-359454</v>
      </c>
      <c r="AL1526" t="str">
        <f t="shared" si="305"/>
        <v>N</v>
      </c>
      <c r="AN1526" t="s">
        <v>86</v>
      </c>
      <c r="AO1526" t="s">
        <v>85</v>
      </c>
      <c r="AP1526" t="str">
        <f t="shared" si="306"/>
        <v>94</v>
      </c>
      <c r="AQ1526" s="145" t="s">
        <v>1826</v>
      </c>
      <c r="AR1526" t="str">
        <f t="shared" si="307"/>
        <v>1-Adjusted Base Budget</v>
      </c>
      <c r="AS1526" s="145" t="s">
        <v>1827</v>
      </c>
      <c r="AT1526" t="s">
        <v>213</v>
      </c>
      <c r="AV1526" t="str">
        <f t="shared" si="301"/>
        <v>VPIT</v>
      </c>
      <c r="AW1526" t="str">
        <f t="shared" si="300"/>
        <v>VP FOR INFORMATION TECHNOLOGY</v>
      </c>
    </row>
    <row r="1527" spans="1:49">
      <c r="A1527" s="59">
        <v>2018</v>
      </c>
      <c r="B1527" t="s">
        <v>137</v>
      </c>
      <c r="C1527" t="s">
        <v>945</v>
      </c>
      <c r="D1527" t="s">
        <v>946</v>
      </c>
      <c r="E1527" t="s">
        <v>947</v>
      </c>
      <c r="F1527" t="s">
        <v>1043</v>
      </c>
      <c r="G1527" t="s">
        <v>1044</v>
      </c>
      <c r="H1527" t="s">
        <v>948</v>
      </c>
      <c r="I1527" s="170" t="s">
        <v>84</v>
      </c>
      <c r="J1527" t="s">
        <v>85</v>
      </c>
      <c r="K1527" t="s">
        <v>214</v>
      </c>
      <c r="L1527" t="s">
        <v>847</v>
      </c>
      <c r="M1527" t="s">
        <v>848</v>
      </c>
      <c r="N1527" t="s">
        <v>217</v>
      </c>
      <c r="O1527" t="s">
        <v>263</v>
      </c>
      <c r="P1527" t="s">
        <v>346</v>
      </c>
      <c r="Q1527" t="s">
        <v>345</v>
      </c>
      <c r="R1527" t="s">
        <v>347</v>
      </c>
      <c r="S1527" t="s">
        <v>338</v>
      </c>
      <c r="T1527" t="s">
        <v>339</v>
      </c>
      <c r="U1527" s="61" t="s">
        <v>340</v>
      </c>
      <c r="V1527" t="s">
        <v>249</v>
      </c>
      <c r="W1527" t="s">
        <v>263</v>
      </c>
      <c r="X1527" s="59">
        <v>-123320</v>
      </c>
      <c r="Y1527" s="59">
        <v>0</v>
      </c>
      <c r="AA1527" s="146" t="str">
        <f t="shared" si="309"/>
        <v>EX</v>
      </c>
      <c r="AB1527" s="146">
        <f t="shared" si="311"/>
        <v>0</v>
      </c>
      <c r="AC1527" t="str">
        <f t="shared" si="302"/>
        <v>EX</v>
      </c>
      <c r="AD1527" s="74">
        <f t="shared" si="303"/>
        <v>0</v>
      </c>
      <c r="AE1527" s="74">
        <f t="shared" si="308"/>
        <v>0</v>
      </c>
      <c r="AF1527">
        <v>1</v>
      </c>
      <c r="AG1527">
        <v>0</v>
      </c>
      <c r="AH1527" s="74">
        <v>0</v>
      </c>
      <c r="AJ1527" s="74">
        <f t="shared" si="304"/>
        <v>0</v>
      </c>
      <c r="AK1527" s="74">
        <f t="shared" si="310"/>
        <v>0</v>
      </c>
      <c r="AL1527" t="str">
        <f t="shared" si="305"/>
        <v>N</v>
      </c>
      <c r="AN1527" t="s">
        <v>86</v>
      </c>
      <c r="AO1527" t="s">
        <v>85</v>
      </c>
      <c r="AP1527" t="str">
        <f t="shared" si="306"/>
        <v>94</v>
      </c>
      <c r="AQ1527" s="145" t="s">
        <v>1826</v>
      </c>
      <c r="AR1527" t="str">
        <f t="shared" si="307"/>
        <v>1-Adjusted Base Budget</v>
      </c>
      <c r="AS1527" s="145" t="s">
        <v>1827</v>
      </c>
      <c r="AT1527" t="s">
        <v>213</v>
      </c>
      <c r="AV1527" t="str">
        <f t="shared" si="301"/>
        <v>VPIT</v>
      </c>
      <c r="AW1527" t="str">
        <f t="shared" si="300"/>
        <v>VP FOR INFORMATION TECHNOLOGY</v>
      </c>
    </row>
    <row r="1528" spans="1:49">
      <c r="A1528" s="59">
        <v>2018</v>
      </c>
      <c r="B1528" t="s">
        <v>137</v>
      </c>
      <c r="C1528" t="s">
        <v>945</v>
      </c>
      <c r="D1528" t="s">
        <v>946</v>
      </c>
      <c r="E1528" t="s">
        <v>947</v>
      </c>
      <c r="F1528" t="s">
        <v>1045</v>
      </c>
      <c r="G1528" t="s">
        <v>1046</v>
      </c>
      <c r="H1528" t="s">
        <v>948</v>
      </c>
      <c r="I1528" s="170" t="s">
        <v>84</v>
      </c>
      <c r="J1528" t="s">
        <v>85</v>
      </c>
      <c r="K1528" t="s">
        <v>214</v>
      </c>
      <c r="L1528" t="s">
        <v>847</v>
      </c>
      <c r="M1528" t="s">
        <v>848</v>
      </c>
      <c r="N1528" t="s">
        <v>217</v>
      </c>
      <c r="O1528" t="s">
        <v>263</v>
      </c>
      <c r="P1528" t="s">
        <v>346</v>
      </c>
      <c r="Q1528" t="s">
        <v>345</v>
      </c>
      <c r="R1528" t="s">
        <v>347</v>
      </c>
      <c r="S1528" t="s">
        <v>338</v>
      </c>
      <c r="T1528" t="s">
        <v>339</v>
      </c>
      <c r="U1528" s="61" t="s">
        <v>340</v>
      </c>
      <c r="V1528" t="s">
        <v>249</v>
      </c>
      <c r="W1528" t="s">
        <v>263</v>
      </c>
      <c r="X1528" s="59">
        <v>-75712</v>
      </c>
      <c r="Y1528" s="59">
        <v>0</v>
      </c>
      <c r="AA1528" s="146" t="str">
        <f t="shared" si="309"/>
        <v>EX</v>
      </c>
      <c r="AB1528" s="146">
        <f t="shared" si="311"/>
        <v>0</v>
      </c>
      <c r="AC1528" t="str">
        <f t="shared" si="302"/>
        <v>EX</v>
      </c>
      <c r="AD1528" s="74">
        <f t="shared" si="303"/>
        <v>0</v>
      </c>
      <c r="AE1528" s="74">
        <f t="shared" si="308"/>
        <v>0</v>
      </c>
      <c r="AF1528">
        <v>1</v>
      </c>
      <c r="AG1528">
        <v>0</v>
      </c>
      <c r="AH1528" s="74">
        <v>0</v>
      </c>
      <c r="AJ1528" s="74">
        <f t="shared" si="304"/>
        <v>0</v>
      </c>
      <c r="AK1528" s="74">
        <f t="shared" si="310"/>
        <v>0</v>
      </c>
      <c r="AL1528" t="str">
        <f t="shared" si="305"/>
        <v>N</v>
      </c>
      <c r="AN1528" t="s">
        <v>86</v>
      </c>
      <c r="AO1528" t="s">
        <v>85</v>
      </c>
      <c r="AP1528" t="str">
        <f t="shared" si="306"/>
        <v>94</v>
      </c>
      <c r="AQ1528" s="145" t="s">
        <v>1826</v>
      </c>
      <c r="AR1528" t="str">
        <f t="shared" si="307"/>
        <v>1-Adjusted Base Budget</v>
      </c>
      <c r="AS1528" s="145" t="s">
        <v>1827</v>
      </c>
      <c r="AT1528" t="s">
        <v>213</v>
      </c>
      <c r="AV1528" t="str">
        <f t="shared" si="301"/>
        <v>VPIT</v>
      </c>
      <c r="AW1528" t="str">
        <f t="shared" si="300"/>
        <v>VP FOR INFORMATION TECHNOLOGY</v>
      </c>
    </row>
    <row r="1529" spans="1:49">
      <c r="A1529" s="59">
        <v>2018</v>
      </c>
      <c r="B1529" t="s">
        <v>137</v>
      </c>
      <c r="C1529" t="s">
        <v>945</v>
      </c>
      <c r="D1529" t="s">
        <v>946</v>
      </c>
      <c r="E1529" t="s">
        <v>967</v>
      </c>
      <c r="F1529" t="s">
        <v>1049</v>
      </c>
      <c r="G1529" t="s">
        <v>1050</v>
      </c>
      <c r="H1529" t="s">
        <v>146</v>
      </c>
      <c r="I1529" s="170" t="s">
        <v>84</v>
      </c>
      <c r="J1529" t="s">
        <v>85</v>
      </c>
      <c r="K1529" t="s">
        <v>214</v>
      </c>
      <c r="L1529" t="s">
        <v>847</v>
      </c>
      <c r="M1529" t="s">
        <v>848</v>
      </c>
      <c r="N1529" t="s">
        <v>217</v>
      </c>
      <c r="O1529" t="s">
        <v>263</v>
      </c>
      <c r="P1529" t="s">
        <v>346</v>
      </c>
      <c r="Q1529" t="s">
        <v>345</v>
      </c>
      <c r="R1529" t="s">
        <v>347</v>
      </c>
      <c r="S1529" t="s">
        <v>338</v>
      </c>
      <c r="T1529" t="s">
        <v>339</v>
      </c>
      <c r="U1529" s="61" t="s">
        <v>340</v>
      </c>
      <c r="V1529" t="s">
        <v>24</v>
      </c>
      <c r="W1529" t="s">
        <v>263</v>
      </c>
      <c r="X1529" s="59">
        <v>-164581</v>
      </c>
      <c r="Y1529" s="59">
        <v>-106857</v>
      </c>
      <c r="Z1529" t="s">
        <v>141</v>
      </c>
      <c r="AA1529" s="146" t="str">
        <f t="shared" si="309"/>
        <v>EX</v>
      </c>
      <c r="AB1529" s="146" t="str">
        <f t="shared" si="311"/>
        <v>IT</v>
      </c>
      <c r="AC1529" t="str">
        <f t="shared" si="302"/>
        <v>EX</v>
      </c>
      <c r="AD1529" s="74">
        <f t="shared" si="303"/>
        <v>-106857</v>
      </c>
      <c r="AE1529" s="74">
        <f t="shared" si="308"/>
        <v>-106857</v>
      </c>
      <c r="AF1529">
        <v>1</v>
      </c>
      <c r="AG1529">
        <v>0</v>
      </c>
      <c r="AH1529" s="74">
        <v>0</v>
      </c>
      <c r="AJ1529" s="74">
        <f t="shared" si="304"/>
        <v>0</v>
      </c>
      <c r="AK1529" s="74">
        <f t="shared" si="310"/>
        <v>-106857</v>
      </c>
      <c r="AL1529" t="str">
        <f t="shared" si="305"/>
        <v>N</v>
      </c>
      <c r="AN1529" t="s">
        <v>86</v>
      </c>
      <c r="AO1529" t="s">
        <v>85</v>
      </c>
      <c r="AP1529" t="str">
        <f t="shared" si="306"/>
        <v>94</v>
      </c>
      <c r="AQ1529" s="145" t="s">
        <v>1826</v>
      </c>
      <c r="AR1529" t="str">
        <f t="shared" si="307"/>
        <v>1-Adjusted Base Budget</v>
      </c>
      <c r="AS1529" s="145" t="s">
        <v>1827</v>
      </c>
      <c r="AT1529" t="s">
        <v>213</v>
      </c>
      <c r="AV1529" t="str">
        <f t="shared" si="301"/>
        <v>VPIT-SS</v>
      </c>
      <c r="AW1529" t="str">
        <f t="shared" si="300"/>
        <v>VP FOR INFORMATION TECHNOLOGY-SHARED SERVICES</v>
      </c>
    </row>
    <row r="1530" spans="1:49">
      <c r="A1530" s="59">
        <v>2018</v>
      </c>
      <c r="B1530" t="s">
        <v>137</v>
      </c>
      <c r="C1530" t="s">
        <v>945</v>
      </c>
      <c r="D1530" t="s">
        <v>946</v>
      </c>
      <c r="E1530" t="s">
        <v>967</v>
      </c>
      <c r="F1530" t="s">
        <v>1063</v>
      </c>
      <c r="G1530" t="s">
        <v>1064</v>
      </c>
      <c r="H1530" t="s">
        <v>146</v>
      </c>
      <c r="I1530" s="170" t="s">
        <v>84</v>
      </c>
      <c r="J1530" t="s">
        <v>85</v>
      </c>
      <c r="K1530" t="s">
        <v>214</v>
      </c>
      <c r="L1530" t="s">
        <v>847</v>
      </c>
      <c r="M1530" t="s">
        <v>848</v>
      </c>
      <c r="N1530" t="s">
        <v>217</v>
      </c>
      <c r="O1530" t="s">
        <v>263</v>
      </c>
      <c r="P1530" t="s">
        <v>346</v>
      </c>
      <c r="Q1530" t="s">
        <v>345</v>
      </c>
      <c r="R1530" t="s">
        <v>347</v>
      </c>
      <c r="S1530" t="s">
        <v>338</v>
      </c>
      <c r="T1530" t="s">
        <v>339</v>
      </c>
      <c r="U1530" s="61" t="s">
        <v>340</v>
      </c>
      <c r="V1530" t="s">
        <v>24</v>
      </c>
      <c r="W1530" t="s">
        <v>263</v>
      </c>
      <c r="X1530" s="59">
        <v>-6576</v>
      </c>
      <c r="Y1530" s="59">
        <v>-6576</v>
      </c>
      <c r="Z1530" t="s">
        <v>141</v>
      </c>
      <c r="AA1530" s="146" t="str">
        <f t="shared" si="309"/>
        <v>EX</v>
      </c>
      <c r="AB1530" s="146" t="str">
        <f t="shared" si="311"/>
        <v>IT</v>
      </c>
      <c r="AC1530" t="str">
        <f t="shared" si="302"/>
        <v>EX</v>
      </c>
      <c r="AD1530" s="74">
        <f t="shared" si="303"/>
        <v>-6576</v>
      </c>
      <c r="AE1530" s="74">
        <f t="shared" si="308"/>
        <v>-6576</v>
      </c>
      <c r="AF1530">
        <v>1</v>
      </c>
      <c r="AG1530">
        <v>0</v>
      </c>
      <c r="AH1530" s="74">
        <v>0</v>
      </c>
      <c r="AJ1530" s="74">
        <f t="shared" si="304"/>
        <v>0</v>
      </c>
      <c r="AK1530" s="74">
        <f t="shared" si="310"/>
        <v>-6576</v>
      </c>
      <c r="AL1530" t="str">
        <f t="shared" si="305"/>
        <v>N</v>
      </c>
      <c r="AN1530" t="s">
        <v>86</v>
      </c>
      <c r="AO1530" t="s">
        <v>85</v>
      </c>
      <c r="AP1530" t="str">
        <f t="shared" si="306"/>
        <v>94</v>
      </c>
      <c r="AQ1530" s="145" t="s">
        <v>1826</v>
      </c>
      <c r="AR1530" t="str">
        <f t="shared" si="307"/>
        <v>1-Adjusted Base Budget</v>
      </c>
      <c r="AS1530" s="145" t="s">
        <v>1827</v>
      </c>
      <c r="AT1530" t="s">
        <v>213</v>
      </c>
      <c r="AV1530" t="str">
        <f t="shared" si="301"/>
        <v>VPIT-SS</v>
      </c>
      <c r="AW1530" t="str">
        <f t="shared" si="300"/>
        <v>VP FOR INFORMATION TECHNOLOGY-SHARED SERVICES</v>
      </c>
    </row>
    <row r="1531" spans="1:49">
      <c r="A1531" s="59">
        <v>2018</v>
      </c>
      <c r="B1531" t="s">
        <v>137</v>
      </c>
      <c r="C1531" t="s">
        <v>945</v>
      </c>
      <c r="D1531" t="s">
        <v>946</v>
      </c>
      <c r="E1531" t="s">
        <v>967</v>
      </c>
      <c r="F1531" t="s">
        <v>1721</v>
      </c>
      <c r="G1531" t="s">
        <v>1722</v>
      </c>
      <c r="H1531" t="s">
        <v>146</v>
      </c>
      <c r="I1531" s="170" t="s">
        <v>84</v>
      </c>
      <c r="J1531" t="s">
        <v>85</v>
      </c>
      <c r="K1531" t="s">
        <v>214</v>
      </c>
      <c r="L1531" t="s">
        <v>847</v>
      </c>
      <c r="M1531" t="s">
        <v>848</v>
      </c>
      <c r="N1531" t="s">
        <v>217</v>
      </c>
      <c r="O1531" t="s">
        <v>263</v>
      </c>
      <c r="P1531" t="s">
        <v>346</v>
      </c>
      <c r="Q1531" t="s">
        <v>345</v>
      </c>
      <c r="R1531" t="s">
        <v>347</v>
      </c>
      <c r="S1531" t="s">
        <v>338</v>
      </c>
      <c r="T1531" t="s">
        <v>339</v>
      </c>
      <c r="U1531" s="61" t="s">
        <v>340</v>
      </c>
      <c r="V1531" t="s">
        <v>24</v>
      </c>
      <c r="W1531" t="s">
        <v>263</v>
      </c>
      <c r="X1531" s="59">
        <v>0</v>
      </c>
      <c r="Y1531" s="59">
        <v>-50000</v>
      </c>
      <c r="Z1531" t="s">
        <v>141</v>
      </c>
      <c r="AA1531" s="146" t="str">
        <f t="shared" si="309"/>
        <v>EX</v>
      </c>
      <c r="AB1531" s="146" t="str">
        <f t="shared" si="311"/>
        <v>IT</v>
      </c>
      <c r="AC1531" t="str">
        <f t="shared" si="302"/>
        <v>EX</v>
      </c>
      <c r="AD1531" s="74">
        <f t="shared" si="303"/>
        <v>-50000</v>
      </c>
      <c r="AE1531" s="74">
        <f t="shared" si="308"/>
        <v>-50000</v>
      </c>
      <c r="AF1531">
        <v>1</v>
      </c>
      <c r="AG1531">
        <v>0</v>
      </c>
      <c r="AH1531" s="74">
        <v>0</v>
      </c>
      <c r="AJ1531" s="74">
        <f t="shared" si="304"/>
        <v>0</v>
      </c>
      <c r="AK1531" s="74">
        <f t="shared" si="310"/>
        <v>-50000</v>
      </c>
      <c r="AL1531" t="str">
        <f t="shared" si="305"/>
        <v>N</v>
      </c>
      <c r="AN1531" t="s">
        <v>86</v>
      </c>
      <c r="AO1531" t="s">
        <v>85</v>
      </c>
      <c r="AP1531" t="str">
        <f t="shared" si="306"/>
        <v>94</v>
      </c>
      <c r="AQ1531" s="145" t="s">
        <v>1826</v>
      </c>
      <c r="AR1531" t="str">
        <f t="shared" si="307"/>
        <v>1-Adjusted Base Budget</v>
      </c>
      <c r="AS1531" s="145" t="s">
        <v>1827</v>
      </c>
      <c r="AT1531" t="s">
        <v>213</v>
      </c>
      <c r="AV1531" t="str">
        <f t="shared" si="301"/>
        <v>VPIT-SS</v>
      </c>
      <c r="AW1531" t="str">
        <f t="shared" si="300"/>
        <v>VP FOR INFORMATION TECHNOLOGY-SHARED SERVICES</v>
      </c>
    </row>
    <row r="1532" spans="1:49">
      <c r="A1532" s="59">
        <v>2018</v>
      </c>
      <c r="B1532" t="s">
        <v>137</v>
      </c>
      <c r="C1532" t="s">
        <v>945</v>
      </c>
      <c r="D1532" t="s">
        <v>946</v>
      </c>
      <c r="E1532" t="s">
        <v>967</v>
      </c>
      <c r="F1532" t="s">
        <v>1723</v>
      </c>
      <c r="G1532" t="s">
        <v>1724</v>
      </c>
      <c r="H1532" t="s">
        <v>146</v>
      </c>
      <c r="I1532" s="170" t="s">
        <v>84</v>
      </c>
      <c r="J1532" t="s">
        <v>85</v>
      </c>
      <c r="K1532" t="s">
        <v>214</v>
      </c>
      <c r="L1532" t="s">
        <v>847</v>
      </c>
      <c r="M1532" t="s">
        <v>848</v>
      </c>
      <c r="N1532" t="s">
        <v>217</v>
      </c>
      <c r="O1532" t="s">
        <v>263</v>
      </c>
      <c r="P1532" t="s">
        <v>346</v>
      </c>
      <c r="Q1532" t="s">
        <v>345</v>
      </c>
      <c r="R1532" t="s">
        <v>347</v>
      </c>
      <c r="S1532" t="s">
        <v>338</v>
      </c>
      <c r="T1532" t="s">
        <v>339</v>
      </c>
      <c r="U1532" s="61" t="s">
        <v>340</v>
      </c>
      <c r="V1532" t="s">
        <v>24</v>
      </c>
      <c r="W1532" t="s">
        <v>263</v>
      </c>
      <c r="X1532" s="59">
        <v>-56238</v>
      </c>
      <c r="Y1532" s="59">
        <v>-56238</v>
      </c>
      <c r="Z1532" t="s">
        <v>141</v>
      </c>
      <c r="AA1532" s="146" t="str">
        <f t="shared" si="309"/>
        <v>EX</v>
      </c>
      <c r="AB1532" s="146" t="str">
        <f t="shared" si="311"/>
        <v>IT</v>
      </c>
      <c r="AC1532" t="str">
        <f t="shared" si="302"/>
        <v>EX</v>
      </c>
      <c r="AD1532" s="74">
        <f t="shared" si="303"/>
        <v>-56238</v>
      </c>
      <c r="AE1532" s="74">
        <f t="shared" si="308"/>
        <v>-56238</v>
      </c>
      <c r="AF1532">
        <v>1</v>
      </c>
      <c r="AG1532">
        <v>0</v>
      </c>
      <c r="AH1532" s="74">
        <v>0</v>
      </c>
      <c r="AJ1532" s="74">
        <f t="shared" si="304"/>
        <v>0</v>
      </c>
      <c r="AK1532" s="74">
        <f t="shared" si="310"/>
        <v>-56238</v>
      </c>
      <c r="AL1532" t="str">
        <f t="shared" si="305"/>
        <v>N</v>
      </c>
      <c r="AN1532" t="s">
        <v>86</v>
      </c>
      <c r="AO1532" t="s">
        <v>85</v>
      </c>
      <c r="AP1532" t="str">
        <f t="shared" si="306"/>
        <v>94</v>
      </c>
      <c r="AQ1532" s="145" t="s">
        <v>1826</v>
      </c>
      <c r="AR1532" t="str">
        <f t="shared" si="307"/>
        <v>1-Adjusted Base Budget</v>
      </c>
      <c r="AS1532" s="145" t="s">
        <v>1827</v>
      </c>
      <c r="AT1532" t="s">
        <v>213</v>
      </c>
      <c r="AV1532" t="str">
        <f t="shared" si="301"/>
        <v>VPIT-SS</v>
      </c>
      <c r="AW1532" t="str">
        <f t="shared" si="300"/>
        <v>VP FOR INFORMATION TECHNOLOGY-SHARED SERVICES</v>
      </c>
    </row>
    <row r="1533" spans="1:49">
      <c r="A1533" s="59">
        <v>2018</v>
      </c>
      <c r="B1533" t="s">
        <v>137</v>
      </c>
      <c r="C1533" t="s">
        <v>945</v>
      </c>
      <c r="D1533" t="s">
        <v>946</v>
      </c>
      <c r="E1533" t="s">
        <v>967</v>
      </c>
      <c r="F1533" t="s">
        <v>1731</v>
      </c>
      <c r="G1533" t="s">
        <v>1732</v>
      </c>
      <c r="H1533" t="s">
        <v>146</v>
      </c>
      <c r="I1533" s="170" t="s">
        <v>84</v>
      </c>
      <c r="J1533" t="s">
        <v>85</v>
      </c>
      <c r="K1533" t="s">
        <v>214</v>
      </c>
      <c r="L1533" t="s">
        <v>847</v>
      </c>
      <c r="M1533" t="s">
        <v>848</v>
      </c>
      <c r="N1533" t="s">
        <v>217</v>
      </c>
      <c r="O1533" t="s">
        <v>263</v>
      </c>
      <c r="P1533" t="s">
        <v>346</v>
      </c>
      <c r="Q1533" t="s">
        <v>345</v>
      </c>
      <c r="R1533" t="s">
        <v>347</v>
      </c>
      <c r="S1533" t="s">
        <v>338</v>
      </c>
      <c r="T1533" t="s">
        <v>339</v>
      </c>
      <c r="U1533" s="61" t="s">
        <v>340</v>
      </c>
      <c r="V1533" t="s">
        <v>24</v>
      </c>
      <c r="W1533" t="s">
        <v>263</v>
      </c>
      <c r="X1533" s="59">
        <v>-60000</v>
      </c>
      <c r="Y1533" s="59">
        <v>0</v>
      </c>
      <c r="Z1533" t="s">
        <v>141</v>
      </c>
      <c r="AA1533" s="146" t="str">
        <f t="shared" si="309"/>
        <v>EX</v>
      </c>
      <c r="AB1533" s="146" t="str">
        <f t="shared" si="311"/>
        <v>IT</v>
      </c>
      <c r="AC1533" t="str">
        <f t="shared" si="302"/>
        <v>EX</v>
      </c>
      <c r="AD1533" s="74">
        <f t="shared" si="303"/>
        <v>0</v>
      </c>
      <c r="AE1533" s="74">
        <f t="shared" si="308"/>
        <v>0</v>
      </c>
      <c r="AF1533">
        <v>1</v>
      </c>
      <c r="AG1533">
        <v>0</v>
      </c>
      <c r="AH1533" s="74">
        <v>0</v>
      </c>
      <c r="AJ1533" s="74">
        <f t="shared" si="304"/>
        <v>0</v>
      </c>
      <c r="AK1533" s="74">
        <f t="shared" si="310"/>
        <v>0</v>
      </c>
      <c r="AL1533" t="str">
        <f t="shared" si="305"/>
        <v>N</v>
      </c>
      <c r="AN1533" t="s">
        <v>86</v>
      </c>
      <c r="AO1533" t="s">
        <v>85</v>
      </c>
      <c r="AP1533" t="str">
        <f t="shared" si="306"/>
        <v>94</v>
      </c>
      <c r="AQ1533" s="145" t="s">
        <v>1826</v>
      </c>
      <c r="AR1533" t="str">
        <f t="shared" si="307"/>
        <v>1-Adjusted Base Budget</v>
      </c>
      <c r="AS1533" s="145" t="s">
        <v>1827</v>
      </c>
      <c r="AT1533" t="s">
        <v>213</v>
      </c>
      <c r="AV1533" t="str">
        <f t="shared" si="301"/>
        <v>VPIT-SS</v>
      </c>
      <c r="AW1533" t="str">
        <f t="shared" si="300"/>
        <v>VP FOR INFORMATION TECHNOLOGY-SHARED SERVICES</v>
      </c>
    </row>
    <row r="1534" spans="1:49">
      <c r="A1534" s="59">
        <v>2018</v>
      </c>
      <c r="B1534" t="s">
        <v>137</v>
      </c>
      <c r="C1534" t="s">
        <v>945</v>
      </c>
      <c r="D1534" t="s">
        <v>946</v>
      </c>
      <c r="E1534" t="s">
        <v>967</v>
      </c>
      <c r="F1534" t="s">
        <v>1140</v>
      </c>
      <c r="G1534" t="s">
        <v>1141</v>
      </c>
      <c r="H1534" t="s">
        <v>146</v>
      </c>
      <c r="I1534" s="170" t="s">
        <v>84</v>
      </c>
      <c r="J1534" t="s">
        <v>85</v>
      </c>
      <c r="K1534" t="s">
        <v>214</v>
      </c>
      <c r="L1534" t="s">
        <v>847</v>
      </c>
      <c r="M1534" t="s">
        <v>848</v>
      </c>
      <c r="N1534" t="s">
        <v>217</v>
      </c>
      <c r="O1534" t="s">
        <v>263</v>
      </c>
      <c r="P1534" t="s">
        <v>346</v>
      </c>
      <c r="Q1534" t="s">
        <v>345</v>
      </c>
      <c r="R1534" t="s">
        <v>347</v>
      </c>
      <c r="S1534" t="s">
        <v>338</v>
      </c>
      <c r="T1534" t="s">
        <v>339</v>
      </c>
      <c r="U1534" s="61" t="s">
        <v>340</v>
      </c>
      <c r="V1534" t="s">
        <v>24</v>
      </c>
      <c r="W1534" t="s">
        <v>263</v>
      </c>
      <c r="X1534" s="59">
        <v>0</v>
      </c>
      <c r="Y1534" s="59">
        <v>-11332</v>
      </c>
      <c r="Z1534" t="s">
        <v>141</v>
      </c>
      <c r="AA1534" s="146" t="str">
        <f t="shared" si="309"/>
        <v>EX</v>
      </c>
      <c r="AB1534" s="146" t="str">
        <f t="shared" si="311"/>
        <v>IT</v>
      </c>
      <c r="AC1534" t="str">
        <f t="shared" si="302"/>
        <v>EX</v>
      </c>
      <c r="AD1534" s="74">
        <f t="shared" si="303"/>
        <v>-11332</v>
      </c>
      <c r="AE1534" s="74">
        <f t="shared" si="308"/>
        <v>-11332</v>
      </c>
      <c r="AF1534">
        <v>1</v>
      </c>
      <c r="AG1534">
        <v>0</v>
      </c>
      <c r="AH1534" s="74">
        <v>0</v>
      </c>
      <c r="AJ1534" s="74">
        <f t="shared" si="304"/>
        <v>0</v>
      </c>
      <c r="AK1534" s="74">
        <f t="shared" si="310"/>
        <v>-11332</v>
      </c>
      <c r="AL1534" t="str">
        <f t="shared" si="305"/>
        <v>N</v>
      </c>
      <c r="AN1534" t="s">
        <v>86</v>
      </c>
      <c r="AO1534" t="s">
        <v>85</v>
      </c>
      <c r="AP1534" t="str">
        <f t="shared" si="306"/>
        <v>94</v>
      </c>
      <c r="AQ1534" s="145" t="s">
        <v>1826</v>
      </c>
      <c r="AR1534" t="str">
        <f t="shared" si="307"/>
        <v>1-Adjusted Base Budget</v>
      </c>
      <c r="AS1534" s="145" t="s">
        <v>1827</v>
      </c>
      <c r="AT1534" t="s">
        <v>213</v>
      </c>
      <c r="AV1534" t="str">
        <f t="shared" si="301"/>
        <v>VPIT-SS</v>
      </c>
      <c r="AW1534" t="str">
        <f t="shared" si="300"/>
        <v>VP FOR INFORMATION TECHNOLOGY-SHARED SERVICES</v>
      </c>
    </row>
    <row r="1535" spans="1:49">
      <c r="A1535" s="59">
        <v>2018</v>
      </c>
      <c r="B1535" t="s">
        <v>137</v>
      </c>
      <c r="C1535" t="s">
        <v>945</v>
      </c>
      <c r="D1535" t="s">
        <v>946</v>
      </c>
      <c r="E1535" t="s">
        <v>967</v>
      </c>
      <c r="F1535" t="s">
        <v>1079</v>
      </c>
      <c r="G1535" t="s">
        <v>1080</v>
      </c>
      <c r="H1535" t="s">
        <v>146</v>
      </c>
      <c r="I1535" s="170" t="s">
        <v>84</v>
      </c>
      <c r="J1535" t="s">
        <v>85</v>
      </c>
      <c r="K1535" t="s">
        <v>214</v>
      </c>
      <c r="L1535" t="s">
        <v>847</v>
      </c>
      <c r="M1535" t="s">
        <v>848</v>
      </c>
      <c r="N1535" t="s">
        <v>217</v>
      </c>
      <c r="O1535" t="s">
        <v>263</v>
      </c>
      <c r="P1535" t="s">
        <v>346</v>
      </c>
      <c r="Q1535" t="s">
        <v>345</v>
      </c>
      <c r="R1535" t="s">
        <v>347</v>
      </c>
      <c r="S1535" t="s">
        <v>338</v>
      </c>
      <c r="T1535" t="s">
        <v>339</v>
      </c>
      <c r="U1535" s="61" t="s">
        <v>340</v>
      </c>
      <c r="V1535" t="s">
        <v>24</v>
      </c>
      <c r="W1535" t="s">
        <v>263</v>
      </c>
      <c r="X1535" s="59">
        <v>-5990</v>
      </c>
      <c r="Y1535" s="59">
        <v>0</v>
      </c>
      <c r="Z1535" t="s">
        <v>141</v>
      </c>
      <c r="AA1535" s="146" t="str">
        <f t="shared" si="309"/>
        <v>EX</v>
      </c>
      <c r="AB1535" s="146" t="str">
        <f t="shared" si="311"/>
        <v>IT</v>
      </c>
      <c r="AC1535" t="str">
        <f t="shared" si="302"/>
        <v>EX</v>
      </c>
      <c r="AD1535" s="74">
        <f t="shared" si="303"/>
        <v>0</v>
      </c>
      <c r="AE1535" s="74">
        <f t="shared" si="308"/>
        <v>0</v>
      </c>
      <c r="AF1535">
        <v>1</v>
      </c>
      <c r="AG1535">
        <v>0</v>
      </c>
      <c r="AH1535" s="74">
        <v>0</v>
      </c>
      <c r="AJ1535" s="74">
        <f t="shared" si="304"/>
        <v>0</v>
      </c>
      <c r="AK1535" s="74">
        <f t="shared" si="310"/>
        <v>0</v>
      </c>
      <c r="AL1535" t="str">
        <f t="shared" si="305"/>
        <v>N</v>
      </c>
      <c r="AN1535" t="s">
        <v>86</v>
      </c>
      <c r="AO1535" t="s">
        <v>85</v>
      </c>
      <c r="AP1535" t="str">
        <f t="shared" si="306"/>
        <v>94</v>
      </c>
      <c r="AQ1535" s="145" t="s">
        <v>1826</v>
      </c>
      <c r="AR1535" t="str">
        <f t="shared" si="307"/>
        <v>1-Adjusted Base Budget</v>
      </c>
      <c r="AS1535" s="145" t="s">
        <v>1827</v>
      </c>
      <c r="AT1535" t="s">
        <v>213</v>
      </c>
      <c r="AV1535" t="str">
        <f t="shared" si="301"/>
        <v>VPIT-SS</v>
      </c>
      <c r="AW1535" t="str">
        <f t="shared" si="300"/>
        <v>VP FOR INFORMATION TECHNOLOGY-SHARED SERVICES</v>
      </c>
    </row>
    <row r="1536" spans="1:49">
      <c r="A1536" s="59">
        <v>2018</v>
      </c>
      <c r="B1536" t="s">
        <v>137</v>
      </c>
      <c r="C1536" t="s">
        <v>945</v>
      </c>
      <c r="D1536" t="s">
        <v>946</v>
      </c>
      <c r="E1536" t="s">
        <v>967</v>
      </c>
      <c r="F1536" t="s">
        <v>1262</v>
      </c>
      <c r="G1536" t="s">
        <v>1263</v>
      </c>
      <c r="H1536" t="s">
        <v>146</v>
      </c>
      <c r="I1536" s="170" t="s">
        <v>84</v>
      </c>
      <c r="J1536" t="s">
        <v>85</v>
      </c>
      <c r="K1536" t="s">
        <v>214</v>
      </c>
      <c r="L1536" t="s">
        <v>847</v>
      </c>
      <c r="M1536" t="s">
        <v>848</v>
      </c>
      <c r="N1536" t="s">
        <v>217</v>
      </c>
      <c r="O1536" t="s">
        <v>263</v>
      </c>
      <c r="P1536" t="s">
        <v>346</v>
      </c>
      <c r="Q1536" t="s">
        <v>345</v>
      </c>
      <c r="R1536" t="s">
        <v>347</v>
      </c>
      <c r="S1536" t="s">
        <v>338</v>
      </c>
      <c r="T1536" t="s">
        <v>339</v>
      </c>
      <c r="U1536" s="61" t="s">
        <v>340</v>
      </c>
      <c r="V1536" t="s">
        <v>24</v>
      </c>
      <c r="W1536" t="s">
        <v>263</v>
      </c>
      <c r="X1536" s="59">
        <v>0</v>
      </c>
      <c r="Y1536" s="59">
        <v>-78448</v>
      </c>
      <c r="Z1536" t="s">
        <v>141</v>
      </c>
      <c r="AA1536" s="146" t="str">
        <f t="shared" si="309"/>
        <v>EX</v>
      </c>
      <c r="AB1536" s="146" t="str">
        <f t="shared" si="311"/>
        <v>IT</v>
      </c>
      <c r="AC1536" t="str">
        <f t="shared" si="302"/>
        <v>EX</v>
      </c>
      <c r="AD1536" s="74">
        <f t="shared" si="303"/>
        <v>-78448</v>
      </c>
      <c r="AE1536" s="74">
        <f t="shared" si="308"/>
        <v>-78448</v>
      </c>
      <c r="AF1536">
        <v>1</v>
      </c>
      <c r="AG1536">
        <v>0</v>
      </c>
      <c r="AH1536" s="74">
        <v>0</v>
      </c>
      <c r="AJ1536" s="74">
        <f t="shared" si="304"/>
        <v>0</v>
      </c>
      <c r="AK1536" s="74">
        <f t="shared" si="310"/>
        <v>-78448</v>
      </c>
      <c r="AL1536" t="str">
        <f t="shared" si="305"/>
        <v>N</v>
      </c>
      <c r="AN1536" t="s">
        <v>86</v>
      </c>
      <c r="AO1536" t="s">
        <v>85</v>
      </c>
      <c r="AP1536" t="str">
        <f t="shared" si="306"/>
        <v>94</v>
      </c>
      <c r="AQ1536" s="145" t="s">
        <v>1826</v>
      </c>
      <c r="AR1536" t="str">
        <f t="shared" si="307"/>
        <v>1-Adjusted Base Budget</v>
      </c>
      <c r="AS1536" s="145" t="s">
        <v>1827</v>
      </c>
      <c r="AT1536" t="s">
        <v>213</v>
      </c>
      <c r="AV1536" t="str">
        <f t="shared" si="301"/>
        <v>VPIT-SS</v>
      </c>
      <c r="AW1536" t="str">
        <f t="shared" si="300"/>
        <v>VP FOR INFORMATION TECHNOLOGY-SHARED SERVICES</v>
      </c>
    </row>
    <row r="1537" spans="1:49">
      <c r="A1537" s="59">
        <v>2018</v>
      </c>
      <c r="B1537" t="s">
        <v>137</v>
      </c>
      <c r="C1537" t="s">
        <v>945</v>
      </c>
      <c r="D1537" t="s">
        <v>946</v>
      </c>
      <c r="E1537" t="s">
        <v>967</v>
      </c>
      <c r="F1537" t="s">
        <v>1085</v>
      </c>
      <c r="G1537" t="s">
        <v>1086</v>
      </c>
      <c r="H1537" t="s">
        <v>146</v>
      </c>
      <c r="I1537" s="170" t="s">
        <v>84</v>
      </c>
      <c r="J1537" t="s">
        <v>85</v>
      </c>
      <c r="K1537" t="s">
        <v>214</v>
      </c>
      <c r="L1537" t="s">
        <v>847</v>
      </c>
      <c r="M1537" t="s">
        <v>848</v>
      </c>
      <c r="N1537" t="s">
        <v>217</v>
      </c>
      <c r="O1537" t="s">
        <v>263</v>
      </c>
      <c r="P1537" t="s">
        <v>346</v>
      </c>
      <c r="Q1537" t="s">
        <v>345</v>
      </c>
      <c r="R1537" t="s">
        <v>347</v>
      </c>
      <c r="S1537" t="s">
        <v>338</v>
      </c>
      <c r="T1537" t="s">
        <v>339</v>
      </c>
      <c r="U1537" s="61" t="s">
        <v>340</v>
      </c>
      <c r="V1537" t="s">
        <v>24</v>
      </c>
      <c r="W1537" t="s">
        <v>263</v>
      </c>
      <c r="X1537" s="59">
        <v>-34102</v>
      </c>
      <c r="Y1537" s="59">
        <v>-34102</v>
      </c>
      <c r="Z1537" t="s">
        <v>141</v>
      </c>
      <c r="AA1537" s="146" t="str">
        <f t="shared" si="309"/>
        <v>EX</v>
      </c>
      <c r="AB1537" s="146" t="str">
        <f t="shared" si="311"/>
        <v>IT</v>
      </c>
      <c r="AC1537" t="str">
        <f t="shared" si="302"/>
        <v>EX</v>
      </c>
      <c r="AD1537" s="74">
        <f t="shared" si="303"/>
        <v>-34102</v>
      </c>
      <c r="AE1537" s="74">
        <f t="shared" si="308"/>
        <v>-34102</v>
      </c>
      <c r="AF1537">
        <v>1</v>
      </c>
      <c r="AG1537">
        <v>0</v>
      </c>
      <c r="AH1537" s="74">
        <v>0</v>
      </c>
      <c r="AJ1537" s="74">
        <f t="shared" si="304"/>
        <v>0</v>
      </c>
      <c r="AK1537" s="74">
        <f t="shared" si="310"/>
        <v>-34102</v>
      </c>
      <c r="AL1537" t="str">
        <f t="shared" si="305"/>
        <v>N</v>
      </c>
      <c r="AN1537" t="s">
        <v>86</v>
      </c>
      <c r="AO1537" t="s">
        <v>85</v>
      </c>
      <c r="AP1537" t="str">
        <f t="shared" si="306"/>
        <v>94</v>
      </c>
      <c r="AQ1537" s="145" t="s">
        <v>1826</v>
      </c>
      <c r="AR1537" t="str">
        <f t="shared" si="307"/>
        <v>1-Adjusted Base Budget</v>
      </c>
      <c r="AS1537" s="145" t="s">
        <v>1827</v>
      </c>
      <c r="AT1537" t="s">
        <v>213</v>
      </c>
      <c r="AV1537" t="str">
        <f t="shared" si="301"/>
        <v>VPIT-SS</v>
      </c>
      <c r="AW1537" t="str">
        <f t="shared" si="300"/>
        <v>VP FOR INFORMATION TECHNOLOGY-SHARED SERVICES</v>
      </c>
    </row>
    <row r="1538" spans="1:49">
      <c r="A1538" s="59">
        <v>2018</v>
      </c>
      <c r="B1538" t="s">
        <v>137</v>
      </c>
      <c r="C1538" t="s">
        <v>945</v>
      </c>
      <c r="D1538" t="s">
        <v>946</v>
      </c>
      <c r="E1538" t="s">
        <v>967</v>
      </c>
      <c r="F1538" t="s">
        <v>1089</v>
      </c>
      <c r="G1538" t="s">
        <v>1090</v>
      </c>
      <c r="H1538" t="s">
        <v>146</v>
      </c>
      <c r="I1538" s="170" t="s">
        <v>84</v>
      </c>
      <c r="J1538" t="s">
        <v>85</v>
      </c>
      <c r="K1538" t="s">
        <v>214</v>
      </c>
      <c r="L1538" t="s">
        <v>847</v>
      </c>
      <c r="M1538" t="s">
        <v>848</v>
      </c>
      <c r="N1538" t="s">
        <v>217</v>
      </c>
      <c r="O1538" t="s">
        <v>263</v>
      </c>
      <c r="P1538" t="s">
        <v>346</v>
      </c>
      <c r="Q1538" t="s">
        <v>345</v>
      </c>
      <c r="R1538" t="s">
        <v>347</v>
      </c>
      <c r="S1538" t="s">
        <v>338</v>
      </c>
      <c r="T1538" t="s">
        <v>339</v>
      </c>
      <c r="U1538" s="61" t="s">
        <v>340</v>
      </c>
      <c r="V1538" t="s">
        <v>24</v>
      </c>
      <c r="W1538" t="s">
        <v>263</v>
      </c>
      <c r="X1538" s="59">
        <v>-80255</v>
      </c>
      <c r="Y1538" s="59">
        <v>0</v>
      </c>
      <c r="Z1538" t="s">
        <v>141</v>
      </c>
      <c r="AA1538" s="146" t="str">
        <f t="shared" si="309"/>
        <v>EX</v>
      </c>
      <c r="AB1538" s="146" t="str">
        <f t="shared" si="311"/>
        <v>IT</v>
      </c>
      <c r="AC1538" t="str">
        <f t="shared" si="302"/>
        <v>EX</v>
      </c>
      <c r="AD1538" s="74">
        <f t="shared" si="303"/>
        <v>0</v>
      </c>
      <c r="AE1538" s="74">
        <f t="shared" si="308"/>
        <v>0</v>
      </c>
      <c r="AF1538">
        <v>1</v>
      </c>
      <c r="AG1538">
        <v>0</v>
      </c>
      <c r="AH1538" s="74">
        <v>0</v>
      </c>
      <c r="AJ1538" s="74">
        <f t="shared" si="304"/>
        <v>0</v>
      </c>
      <c r="AK1538" s="74">
        <f t="shared" si="310"/>
        <v>0</v>
      </c>
      <c r="AL1538" t="str">
        <f t="shared" si="305"/>
        <v>N</v>
      </c>
      <c r="AN1538" t="s">
        <v>86</v>
      </c>
      <c r="AO1538" t="s">
        <v>85</v>
      </c>
      <c r="AP1538" t="str">
        <f t="shared" si="306"/>
        <v>94</v>
      </c>
      <c r="AQ1538" s="145" t="s">
        <v>1826</v>
      </c>
      <c r="AR1538" t="str">
        <f t="shared" si="307"/>
        <v>1-Adjusted Base Budget</v>
      </c>
      <c r="AS1538" s="145" t="s">
        <v>1827</v>
      </c>
      <c r="AT1538" t="s">
        <v>213</v>
      </c>
      <c r="AV1538" t="str">
        <f t="shared" si="301"/>
        <v>VPIT-SS</v>
      </c>
      <c r="AW1538" t="str">
        <f t="shared" si="300"/>
        <v>VP FOR INFORMATION TECHNOLOGY-SHARED SERVICES</v>
      </c>
    </row>
    <row r="1539" spans="1:49">
      <c r="A1539" s="59">
        <v>2018</v>
      </c>
      <c r="B1539" t="s">
        <v>137</v>
      </c>
      <c r="C1539" t="s">
        <v>945</v>
      </c>
      <c r="D1539" t="s">
        <v>946</v>
      </c>
      <c r="E1539" t="s">
        <v>967</v>
      </c>
      <c r="F1539" t="s">
        <v>1197</v>
      </c>
      <c r="G1539" t="s">
        <v>1198</v>
      </c>
      <c r="H1539" t="s">
        <v>146</v>
      </c>
      <c r="I1539" s="170" t="s">
        <v>84</v>
      </c>
      <c r="J1539" t="s">
        <v>85</v>
      </c>
      <c r="K1539" t="s">
        <v>214</v>
      </c>
      <c r="L1539" t="s">
        <v>847</v>
      </c>
      <c r="M1539" t="s">
        <v>848</v>
      </c>
      <c r="N1539" t="s">
        <v>217</v>
      </c>
      <c r="O1539" t="s">
        <v>263</v>
      </c>
      <c r="P1539" t="s">
        <v>346</v>
      </c>
      <c r="Q1539" t="s">
        <v>345</v>
      </c>
      <c r="R1539" t="s">
        <v>347</v>
      </c>
      <c r="S1539" t="s">
        <v>338</v>
      </c>
      <c r="T1539" t="s">
        <v>339</v>
      </c>
      <c r="U1539" s="61" t="s">
        <v>340</v>
      </c>
      <c r="V1539" t="s">
        <v>24</v>
      </c>
      <c r="W1539" t="s">
        <v>263</v>
      </c>
      <c r="X1539" s="59">
        <v>0</v>
      </c>
      <c r="Y1539" s="59">
        <v>-81535</v>
      </c>
      <c r="Z1539" t="s">
        <v>141</v>
      </c>
      <c r="AA1539" s="146" t="str">
        <f t="shared" si="309"/>
        <v>EX</v>
      </c>
      <c r="AB1539" s="146" t="str">
        <f t="shared" si="311"/>
        <v>IT</v>
      </c>
      <c r="AC1539" t="str">
        <f t="shared" si="302"/>
        <v>EX</v>
      </c>
      <c r="AD1539" s="74">
        <f t="shared" si="303"/>
        <v>-81535</v>
      </c>
      <c r="AE1539" s="74">
        <f t="shared" si="308"/>
        <v>-81535</v>
      </c>
      <c r="AF1539">
        <v>1</v>
      </c>
      <c r="AG1539">
        <v>0</v>
      </c>
      <c r="AH1539" s="74">
        <v>0</v>
      </c>
      <c r="AJ1539" s="74">
        <f t="shared" si="304"/>
        <v>0</v>
      </c>
      <c r="AK1539" s="74">
        <f t="shared" si="310"/>
        <v>-81535</v>
      </c>
      <c r="AL1539" t="str">
        <f t="shared" si="305"/>
        <v>N</v>
      </c>
      <c r="AN1539" t="s">
        <v>86</v>
      </c>
      <c r="AO1539" t="s">
        <v>85</v>
      </c>
      <c r="AP1539" t="str">
        <f t="shared" si="306"/>
        <v>94</v>
      </c>
      <c r="AQ1539" s="145" t="s">
        <v>1826</v>
      </c>
      <c r="AR1539" t="str">
        <f t="shared" si="307"/>
        <v>1-Adjusted Base Budget</v>
      </c>
      <c r="AS1539" s="145" t="s">
        <v>1827</v>
      </c>
      <c r="AT1539" t="s">
        <v>213</v>
      </c>
      <c r="AV1539" t="str">
        <f t="shared" si="301"/>
        <v>VPIT-SS</v>
      </c>
      <c r="AW1539" t="str">
        <f t="shared" si="300"/>
        <v>VP FOR INFORMATION TECHNOLOGY-SHARED SERVICES</v>
      </c>
    </row>
    <row r="1540" spans="1:49">
      <c r="A1540" s="59">
        <v>2018</v>
      </c>
      <c r="B1540" t="s">
        <v>137</v>
      </c>
      <c r="C1540" t="s">
        <v>945</v>
      </c>
      <c r="D1540" t="s">
        <v>946</v>
      </c>
      <c r="E1540" t="s">
        <v>967</v>
      </c>
      <c r="F1540" t="s">
        <v>1137</v>
      </c>
      <c r="G1540" t="s">
        <v>1139</v>
      </c>
      <c r="H1540" t="s">
        <v>146</v>
      </c>
      <c r="I1540" s="170" t="s">
        <v>84</v>
      </c>
      <c r="J1540" t="s">
        <v>85</v>
      </c>
      <c r="K1540" t="s">
        <v>214</v>
      </c>
      <c r="L1540" t="s">
        <v>847</v>
      </c>
      <c r="M1540" t="s">
        <v>848</v>
      </c>
      <c r="N1540" t="s">
        <v>217</v>
      </c>
      <c r="O1540" t="s">
        <v>263</v>
      </c>
      <c r="P1540" t="s">
        <v>346</v>
      </c>
      <c r="Q1540" t="s">
        <v>345</v>
      </c>
      <c r="R1540" t="s">
        <v>347</v>
      </c>
      <c r="S1540" t="s">
        <v>338</v>
      </c>
      <c r="T1540" t="s">
        <v>339</v>
      </c>
      <c r="U1540" s="61" t="s">
        <v>340</v>
      </c>
      <c r="V1540" t="s">
        <v>24</v>
      </c>
      <c r="W1540" t="s">
        <v>263</v>
      </c>
      <c r="X1540" s="59">
        <v>-125000</v>
      </c>
      <c r="Y1540" s="59">
        <v>-125000</v>
      </c>
      <c r="Z1540" t="s">
        <v>141</v>
      </c>
      <c r="AA1540" s="146" t="str">
        <f t="shared" si="309"/>
        <v>EX</v>
      </c>
      <c r="AB1540" s="146" t="str">
        <f t="shared" si="311"/>
        <v>IT</v>
      </c>
      <c r="AC1540" t="str">
        <f t="shared" si="302"/>
        <v>EX</v>
      </c>
      <c r="AD1540" s="74">
        <f t="shared" si="303"/>
        <v>-125000</v>
      </c>
      <c r="AE1540" s="74">
        <f t="shared" si="308"/>
        <v>-125000</v>
      </c>
      <c r="AF1540">
        <v>1</v>
      </c>
      <c r="AG1540">
        <v>0</v>
      </c>
      <c r="AH1540" s="74">
        <v>0</v>
      </c>
      <c r="AJ1540" s="74">
        <f t="shared" si="304"/>
        <v>0</v>
      </c>
      <c r="AK1540" s="74">
        <f t="shared" si="310"/>
        <v>-125000</v>
      </c>
      <c r="AL1540" t="str">
        <f t="shared" si="305"/>
        <v>N</v>
      </c>
      <c r="AN1540" t="s">
        <v>86</v>
      </c>
      <c r="AO1540" t="s">
        <v>85</v>
      </c>
      <c r="AP1540" t="str">
        <f t="shared" si="306"/>
        <v>94</v>
      </c>
      <c r="AQ1540" s="145" t="s">
        <v>1826</v>
      </c>
      <c r="AR1540" t="str">
        <f t="shared" si="307"/>
        <v>1-Adjusted Base Budget</v>
      </c>
      <c r="AS1540" s="145" t="s">
        <v>1827</v>
      </c>
      <c r="AT1540" t="s">
        <v>213</v>
      </c>
      <c r="AV1540" t="str">
        <f t="shared" si="301"/>
        <v>VPIT-SS</v>
      </c>
      <c r="AW1540" t="str">
        <f t="shared" si="300"/>
        <v>VP FOR INFORMATION TECHNOLOGY-SHARED SERVICES</v>
      </c>
    </row>
    <row r="1541" spans="1:49">
      <c r="A1541" s="59">
        <v>2018</v>
      </c>
      <c r="B1541" t="s">
        <v>137</v>
      </c>
      <c r="C1541" t="s">
        <v>945</v>
      </c>
      <c r="D1541" t="s">
        <v>946</v>
      </c>
      <c r="E1541" t="s">
        <v>967</v>
      </c>
      <c r="F1541" t="s">
        <v>1111</v>
      </c>
      <c r="G1541" t="s">
        <v>1112</v>
      </c>
      <c r="H1541" t="s">
        <v>146</v>
      </c>
      <c r="I1541" s="170" t="s">
        <v>84</v>
      </c>
      <c r="J1541" t="s">
        <v>85</v>
      </c>
      <c r="K1541" t="s">
        <v>214</v>
      </c>
      <c r="L1541" t="s">
        <v>847</v>
      </c>
      <c r="M1541" t="s">
        <v>848</v>
      </c>
      <c r="N1541" t="s">
        <v>217</v>
      </c>
      <c r="O1541" t="s">
        <v>263</v>
      </c>
      <c r="P1541" t="s">
        <v>346</v>
      </c>
      <c r="Q1541" t="s">
        <v>345</v>
      </c>
      <c r="R1541" t="s">
        <v>347</v>
      </c>
      <c r="S1541" t="s">
        <v>338</v>
      </c>
      <c r="T1541" t="s">
        <v>339</v>
      </c>
      <c r="U1541" s="61" t="s">
        <v>340</v>
      </c>
      <c r="V1541" t="s">
        <v>24</v>
      </c>
      <c r="W1541" t="s">
        <v>263</v>
      </c>
      <c r="X1541" s="59">
        <v>-109055</v>
      </c>
      <c r="Y1541" s="59">
        <v>0</v>
      </c>
      <c r="Z1541" t="s">
        <v>141</v>
      </c>
      <c r="AA1541" s="146" t="str">
        <f t="shared" si="309"/>
        <v>EX</v>
      </c>
      <c r="AB1541" s="146" t="str">
        <f t="shared" si="311"/>
        <v>IT</v>
      </c>
      <c r="AC1541" t="str">
        <f t="shared" si="302"/>
        <v>EX</v>
      </c>
      <c r="AD1541" s="74">
        <f t="shared" si="303"/>
        <v>0</v>
      </c>
      <c r="AE1541" s="74">
        <f t="shared" si="308"/>
        <v>0</v>
      </c>
      <c r="AF1541">
        <v>1</v>
      </c>
      <c r="AG1541">
        <v>0</v>
      </c>
      <c r="AH1541" s="74">
        <v>0</v>
      </c>
      <c r="AJ1541" s="74">
        <f t="shared" si="304"/>
        <v>0</v>
      </c>
      <c r="AK1541" s="74">
        <f t="shared" si="310"/>
        <v>0</v>
      </c>
      <c r="AL1541" t="str">
        <f t="shared" si="305"/>
        <v>N</v>
      </c>
      <c r="AN1541" t="s">
        <v>86</v>
      </c>
      <c r="AO1541" t="s">
        <v>85</v>
      </c>
      <c r="AP1541" t="str">
        <f t="shared" si="306"/>
        <v>94</v>
      </c>
      <c r="AQ1541" s="145" t="s">
        <v>1826</v>
      </c>
      <c r="AR1541" t="str">
        <f t="shared" si="307"/>
        <v>1-Adjusted Base Budget</v>
      </c>
      <c r="AS1541" s="145" t="s">
        <v>1827</v>
      </c>
      <c r="AT1541" t="s">
        <v>213</v>
      </c>
      <c r="AV1541" t="str">
        <f t="shared" si="301"/>
        <v>VPIT-SS</v>
      </c>
      <c r="AW1541" t="str">
        <f t="shared" si="300"/>
        <v>VP FOR INFORMATION TECHNOLOGY-SHARED SERVICES</v>
      </c>
    </row>
    <row r="1542" spans="1:49">
      <c r="A1542" s="59">
        <v>2018</v>
      </c>
      <c r="B1542" t="s">
        <v>137</v>
      </c>
      <c r="C1542" t="s">
        <v>945</v>
      </c>
      <c r="D1542" t="s">
        <v>946</v>
      </c>
      <c r="E1542" t="s">
        <v>951</v>
      </c>
      <c r="F1542" t="s">
        <v>1049</v>
      </c>
      <c r="G1542" t="s">
        <v>1050</v>
      </c>
      <c r="H1542" t="s">
        <v>154</v>
      </c>
      <c r="I1542" s="170" t="s">
        <v>84</v>
      </c>
      <c r="J1542" t="s">
        <v>85</v>
      </c>
      <c r="K1542" t="s">
        <v>214</v>
      </c>
      <c r="L1542" t="s">
        <v>847</v>
      </c>
      <c r="M1542" t="s">
        <v>848</v>
      </c>
      <c r="N1542" t="s">
        <v>217</v>
      </c>
      <c r="O1542" t="s">
        <v>263</v>
      </c>
      <c r="P1542" t="s">
        <v>346</v>
      </c>
      <c r="Q1542" t="s">
        <v>345</v>
      </c>
      <c r="R1542" t="s">
        <v>347</v>
      </c>
      <c r="S1542" t="s">
        <v>338</v>
      </c>
      <c r="T1542" t="s">
        <v>339</v>
      </c>
      <c r="U1542" s="61" t="s">
        <v>340</v>
      </c>
      <c r="V1542" t="s">
        <v>24</v>
      </c>
      <c r="W1542" t="s">
        <v>263</v>
      </c>
      <c r="X1542" s="59">
        <v>-36015</v>
      </c>
      <c r="Y1542" s="59">
        <v>-36015</v>
      </c>
      <c r="Z1542" t="s">
        <v>141</v>
      </c>
      <c r="AA1542" s="146" t="str">
        <f t="shared" si="309"/>
        <v>EX</v>
      </c>
      <c r="AB1542" s="146" t="str">
        <f t="shared" si="311"/>
        <v>IT</v>
      </c>
      <c r="AC1542" t="str">
        <f t="shared" si="302"/>
        <v>EX</v>
      </c>
      <c r="AD1542" s="74">
        <f t="shared" si="303"/>
        <v>-36015</v>
      </c>
      <c r="AE1542" s="74">
        <f t="shared" si="308"/>
        <v>-36015</v>
      </c>
      <c r="AF1542">
        <v>1</v>
      </c>
      <c r="AG1542">
        <v>0</v>
      </c>
      <c r="AH1542" s="74">
        <v>0</v>
      </c>
      <c r="AJ1542" s="74">
        <f t="shared" si="304"/>
        <v>0</v>
      </c>
      <c r="AK1542" s="74">
        <f t="shared" si="310"/>
        <v>-36015</v>
      </c>
      <c r="AL1542" t="str">
        <f t="shared" si="305"/>
        <v>N</v>
      </c>
      <c r="AN1542" t="s">
        <v>86</v>
      </c>
      <c r="AO1542" t="s">
        <v>85</v>
      </c>
      <c r="AP1542" t="str">
        <f t="shared" si="306"/>
        <v>94</v>
      </c>
      <c r="AQ1542" s="145" t="s">
        <v>1826</v>
      </c>
      <c r="AR1542" t="str">
        <f t="shared" si="307"/>
        <v>1-Adjusted Base Budget</v>
      </c>
      <c r="AS1542" s="145" t="s">
        <v>1827</v>
      </c>
      <c r="AT1542" t="s">
        <v>213</v>
      </c>
      <c r="AV1542" t="str">
        <f t="shared" si="301"/>
        <v>VPIT-SS</v>
      </c>
      <c r="AW1542" t="str">
        <f t="shared" ref="AW1542:AW1605" si="312" xml:space="preserve"> IF(AND($AN1542="UAVP",$Z1542="OE"),$AO1542 &amp; "-ONLINE EDUCATION",IF(AND($AN1542="VPIT",OR($Z1542="SS",$Z1542="IT")),$AO1542 &amp; "-SHARED SERVICES",$AO1542))</f>
        <v>VP FOR INFORMATION TECHNOLOGY-SHARED SERVICES</v>
      </c>
    </row>
    <row r="1543" spans="1:49">
      <c r="A1543" s="59">
        <v>2018</v>
      </c>
      <c r="B1543" t="s">
        <v>137</v>
      </c>
      <c r="C1543" t="s">
        <v>945</v>
      </c>
      <c r="D1543" t="s">
        <v>946</v>
      </c>
      <c r="E1543" t="s">
        <v>951</v>
      </c>
      <c r="F1543" t="s">
        <v>1727</v>
      </c>
      <c r="G1543" t="s">
        <v>1728</v>
      </c>
      <c r="H1543" t="s">
        <v>154</v>
      </c>
      <c r="I1543" s="170" t="s">
        <v>84</v>
      </c>
      <c r="J1543" t="s">
        <v>85</v>
      </c>
      <c r="K1543" t="s">
        <v>214</v>
      </c>
      <c r="L1543" t="s">
        <v>847</v>
      </c>
      <c r="M1543" t="s">
        <v>848</v>
      </c>
      <c r="N1543" t="s">
        <v>217</v>
      </c>
      <c r="O1543" t="s">
        <v>263</v>
      </c>
      <c r="P1543" t="s">
        <v>346</v>
      </c>
      <c r="Q1543" t="s">
        <v>345</v>
      </c>
      <c r="R1543" t="s">
        <v>347</v>
      </c>
      <c r="S1543" t="s">
        <v>338</v>
      </c>
      <c r="T1543" t="s">
        <v>339</v>
      </c>
      <c r="U1543" s="61" t="s">
        <v>340</v>
      </c>
      <c r="V1543" t="s">
        <v>24</v>
      </c>
      <c r="W1543" t="s">
        <v>263</v>
      </c>
      <c r="X1543" s="59">
        <v>-42269</v>
      </c>
      <c r="Y1543" s="59">
        <v>-42269</v>
      </c>
      <c r="Z1543" t="s">
        <v>141</v>
      </c>
      <c r="AA1543" s="146" t="str">
        <f t="shared" si="309"/>
        <v>EX</v>
      </c>
      <c r="AB1543" s="146" t="str">
        <f t="shared" si="311"/>
        <v>IT</v>
      </c>
      <c r="AC1543" t="str">
        <f t="shared" si="302"/>
        <v>EX</v>
      </c>
      <c r="AD1543" s="74">
        <f t="shared" si="303"/>
        <v>-42269</v>
      </c>
      <c r="AE1543" s="74">
        <f t="shared" si="308"/>
        <v>-42269</v>
      </c>
      <c r="AF1543">
        <v>1</v>
      </c>
      <c r="AG1543">
        <v>0</v>
      </c>
      <c r="AH1543" s="74">
        <v>0</v>
      </c>
      <c r="AJ1543" s="74">
        <f t="shared" si="304"/>
        <v>0</v>
      </c>
      <c r="AK1543" s="74">
        <f t="shared" si="310"/>
        <v>-42269</v>
      </c>
      <c r="AL1543" t="str">
        <f t="shared" si="305"/>
        <v>N</v>
      </c>
      <c r="AN1543" t="s">
        <v>86</v>
      </c>
      <c r="AO1543" t="s">
        <v>85</v>
      </c>
      <c r="AP1543" t="str">
        <f t="shared" si="306"/>
        <v>94</v>
      </c>
      <c r="AQ1543" s="145" t="s">
        <v>1826</v>
      </c>
      <c r="AR1543" t="str">
        <f t="shared" si="307"/>
        <v>1-Adjusted Base Budget</v>
      </c>
      <c r="AS1543" s="145" t="s">
        <v>1827</v>
      </c>
      <c r="AT1543" t="s">
        <v>213</v>
      </c>
      <c r="AV1543" t="str">
        <f t="shared" si="301"/>
        <v>VPIT-SS</v>
      </c>
      <c r="AW1543" t="str">
        <f t="shared" si="312"/>
        <v>VP FOR INFORMATION TECHNOLOGY-SHARED SERVICES</v>
      </c>
    </row>
    <row r="1544" spans="1:49">
      <c r="A1544" s="59">
        <v>2018</v>
      </c>
      <c r="B1544" t="s">
        <v>137</v>
      </c>
      <c r="C1544" t="s">
        <v>945</v>
      </c>
      <c r="D1544" t="s">
        <v>946</v>
      </c>
      <c r="E1544" t="s">
        <v>951</v>
      </c>
      <c r="F1544" t="s">
        <v>1729</v>
      </c>
      <c r="G1544" t="s">
        <v>1730</v>
      </c>
      <c r="H1544" t="s">
        <v>154</v>
      </c>
      <c r="I1544" s="170" t="s">
        <v>84</v>
      </c>
      <c r="J1544" t="s">
        <v>85</v>
      </c>
      <c r="K1544" t="s">
        <v>214</v>
      </c>
      <c r="L1544" t="s">
        <v>847</v>
      </c>
      <c r="M1544" t="s">
        <v>848</v>
      </c>
      <c r="N1544" t="s">
        <v>217</v>
      </c>
      <c r="O1544" t="s">
        <v>263</v>
      </c>
      <c r="P1544" t="s">
        <v>346</v>
      </c>
      <c r="Q1544" t="s">
        <v>345</v>
      </c>
      <c r="R1544" t="s">
        <v>347</v>
      </c>
      <c r="S1544" t="s">
        <v>338</v>
      </c>
      <c r="T1544" t="s">
        <v>339</v>
      </c>
      <c r="U1544" s="61" t="s">
        <v>340</v>
      </c>
      <c r="V1544" t="s">
        <v>24</v>
      </c>
      <c r="W1544" t="s">
        <v>263</v>
      </c>
      <c r="X1544" s="59">
        <v>0</v>
      </c>
      <c r="Y1544" s="59">
        <v>-47000</v>
      </c>
      <c r="Z1544" t="s">
        <v>141</v>
      </c>
      <c r="AA1544" s="146" t="str">
        <f t="shared" si="309"/>
        <v>EX</v>
      </c>
      <c r="AB1544" s="146" t="str">
        <f t="shared" si="311"/>
        <v>IT</v>
      </c>
      <c r="AC1544" t="str">
        <f t="shared" si="302"/>
        <v>EX</v>
      </c>
      <c r="AD1544" s="74">
        <f t="shared" si="303"/>
        <v>-47000</v>
      </c>
      <c r="AE1544" s="74">
        <f t="shared" si="308"/>
        <v>-47000</v>
      </c>
      <c r="AF1544">
        <v>1</v>
      </c>
      <c r="AG1544">
        <v>0</v>
      </c>
      <c r="AH1544" s="74">
        <v>0</v>
      </c>
      <c r="AJ1544" s="74">
        <f t="shared" si="304"/>
        <v>0</v>
      </c>
      <c r="AK1544" s="74">
        <f t="shared" si="310"/>
        <v>-47000</v>
      </c>
      <c r="AL1544" t="str">
        <f t="shared" si="305"/>
        <v>N</v>
      </c>
      <c r="AN1544" t="s">
        <v>86</v>
      </c>
      <c r="AO1544" t="s">
        <v>85</v>
      </c>
      <c r="AP1544" t="str">
        <f t="shared" si="306"/>
        <v>94</v>
      </c>
      <c r="AQ1544" s="145" t="s">
        <v>1826</v>
      </c>
      <c r="AR1544" t="str">
        <f t="shared" si="307"/>
        <v>1-Adjusted Base Budget</v>
      </c>
      <c r="AS1544" s="145" t="s">
        <v>1827</v>
      </c>
      <c r="AT1544" t="s">
        <v>213</v>
      </c>
      <c r="AV1544" t="str">
        <f t="shared" si="301"/>
        <v>VPIT-SS</v>
      </c>
      <c r="AW1544" t="str">
        <f t="shared" si="312"/>
        <v>VP FOR INFORMATION TECHNOLOGY-SHARED SERVICES</v>
      </c>
    </row>
    <row r="1545" spans="1:49">
      <c r="A1545" s="59">
        <v>2018</v>
      </c>
      <c r="B1545" t="s">
        <v>137</v>
      </c>
      <c r="C1545" t="s">
        <v>945</v>
      </c>
      <c r="D1545" t="s">
        <v>946</v>
      </c>
      <c r="E1545" t="s">
        <v>951</v>
      </c>
      <c r="F1545" t="s">
        <v>1140</v>
      </c>
      <c r="G1545" t="s">
        <v>1141</v>
      </c>
      <c r="H1545" t="s">
        <v>154</v>
      </c>
      <c r="I1545" s="170" t="s">
        <v>84</v>
      </c>
      <c r="J1545" t="s">
        <v>85</v>
      </c>
      <c r="K1545" t="s">
        <v>214</v>
      </c>
      <c r="L1545" t="s">
        <v>847</v>
      </c>
      <c r="M1545" t="s">
        <v>848</v>
      </c>
      <c r="N1545" t="s">
        <v>217</v>
      </c>
      <c r="O1545" t="s">
        <v>263</v>
      </c>
      <c r="P1545" t="s">
        <v>346</v>
      </c>
      <c r="Q1545" t="s">
        <v>345</v>
      </c>
      <c r="R1545" t="s">
        <v>347</v>
      </c>
      <c r="S1545" t="s">
        <v>338</v>
      </c>
      <c r="T1545" t="s">
        <v>339</v>
      </c>
      <c r="U1545" s="61" t="s">
        <v>340</v>
      </c>
      <c r="V1545" t="s">
        <v>24</v>
      </c>
      <c r="W1545" t="s">
        <v>263</v>
      </c>
      <c r="X1545" s="59">
        <v>0</v>
      </c>
      <c r="Y1545" s="59">
        <v>-108113</v>
      </c>
      <c r="Z1545" t="s">
        <v>141</v>
      </c>
      <c r="AA1545" s="146" t="str">
        <f t="shared" si="309"/>
        <v>EX</v>
      </c>
      <c r="AB1545" s="146" t="str">
        <f t="shared" si="311"/>
        <v>IT</v>
      </c>
      <c r="AC1545" t="str">
        <f t="shared" si="302"/>
        <v>EX</v>
      </c>
      <c r="AD1545" s="74">
        <f t="shared" si="303"/>
        <v>-108113</v>
      </c>
      <c r="AE1545" s="74">
        <f t="shared" si="308"/>
        <v>-108113</v>
      </c>
      <c r="AF1545">
        <v>1</v>
      </c>
      <c r="AG1545">
        <v>0</v>
      </c>
      <c r="AH1545" s="74">
        <v>0</v>
      </c>
      <c r="AJ1545" s="74">
        <f t="shared" si="304"/>
        <v>0</v>
      </c>
      <c r="AK1545" s="74">
        <f t="shared" si="310"/>
        <v>-108113</v>
      </c>
      <c r="AL1545" t="str">
        <f t="shared" si="305"/>
        <v>N</v>
      </c>
      <c r="AN1545" t="s">
        <v>86</v>
      </c>
      <c r="AO1545" t="s">
        <v>85</v>
      </c>
      <c r="AP1545" t="str">
        <f t="shared" si="306"/>
        <v>94</v>
      </c>
      <c r="AQ1545" s="145" t="s">
        <v>1826</v>
      </c>
      <c r="AR1545" t="str">
        <f t="shared" si="307"/>
        <v>1-Adjusted Base Budget</v>
      </c>
      <c r="AS1545" s="145" t="s">
        <v>1827</v>
      </c>
      <c r="AT1545" t="s">
        <v>213</v>
      </c>
      <c r="AV1545" t="str">
        <f t="shared" si="301"/>
        <v>VPIT-SS</v>
      </c>
      <c r="AW1545" t="str">
        <f t="shared" si="312"/>
        <v>VP FOR INFORMATION TECHNOLOGY-SHARED SERVICES</v>
      </c>
    </row>
    <row r="1546" spans="1:49">
      <c r="A1546" s="59">
        <v>2018</v>
      </c>
      <c r="B1546" t="s">
        <v>137</v>
      </c>
      <c r="C1546" t="s">
        <v>945</v>
      </c>
      <c r="D1546" t="s">
        <v>946</v>
      </c>
      <c r="E1546" t="s">
        <v>951</v>
      </c>
      <c r="F1546" t="s">
        <v>1137</v>
      </c>
      <c r="G1546" t="s">
        <v>1139</v>
      </c>
      <c r="H1546" t="s">
        <v>154</v>
      </c>
      <c r="I1546" s="170" t="s">
        <v>84</v>
      </c>
      <c r="J1546" t="s">
        <v>85</v>
      </c>
      <c r="K1546" t="s">
        <v>214</v>
      </c>
      <c r="L1546" t="s">
        <v>847</v>
      </c>
      <c r="M1546" t="s">
        <v>848</v>
      </c>
      <c r="N1546" t="s">
        <v>217</v>
      </c>
      <c r="O1546" t="s">
        <v>263</v>
      </c>
      <c r="P1546" t="s">
        <v>346</v>
      </c>
      <c r="Q1546" t="s">
        <v>345</v>
      </c>
      <c r="R1546" t="s">
        <v>347</v>
      </c>
      <c r="S1546" t="s">
        <v>338</v>
      </c>
      <c r="T1546" t="s">
        <v>339</v>
      </c>
      <c r="U1546" s="61" t="s">
        <v>340</v>
      </c>
      <c r="V1546" t="s">
        <v>24</v>
      </c>
      <c r="W1546" t="s">
        <v>263</v>
      </c>
      <c r="X1546" s="59">
        <v>-268000</v>
      </c>
      <c r="Y1546" s="59">
        <v>-268000</v>
      </c>
      <c r="Z1546" t="s">
        <v>141</v>
      </c>
      <c r="AA1546" s="146" t="str">
        <f t="shared" si="309"/>
        <v>EX</v>
      </c>
      <c r="AB1546" s="146" t="str">
        <f t="shared" si="311"/>
        <v>IT</v>
      </c>
      <c r="AC1546" t="str">
        <f t="shared" si="302"/>
        <v>EX</v>
      </c>
      <c r="AD1546" s="74">
        <f t="shared" si="303"/>
        <v>-268000</v>
      </c>
      <c r="AE1546" s="74">
        <f t="shared" si="308"/>
        <v>-268000</v>
      </c>
      <c r="AF1546">
        <v>1</v>
      </c>
      <c r="AG1546">
        <v>0</v>
      </c>
      <c r="AH1546" s="74">
        <v>0</v>
      </c>
      <c r="AJ1546" s="74">
        <f t="shared" si="304"/>
        <v>0</v>
      </c>
      <c r="AK1546" s="74">
        <f t="shared" si="310"/>
        <v>-268000</v>
      </c>
      <c r="AL1546" t="str">
        <f t="shared" si="305"/>
        <v>N</v>
      </c>
      <c r="AN1546" t="s">
        <v>86</v>
      </c>
      <c r="AO1546" t="s">
        <v>85</v>
      </c>
      <c r="AP1546" t="str">
        <f t="shared" si="306"/>
        <v>94</v>
      </c>
      <c r="AQ1546" s="145" t="s">
        <v>1826</v>
      </c>
      <c r="AR1546" t="str">
        <f t="shared" si="307"/>
        <v>1-Adjusted Base Budget</v>
      </c>
      <c r="AS1546" s="145" t="s">
        <v>1827</v>
      </c>
      <c r="AT1546" t="s">
        <v>213</v>
      </c>
      <c r="AV1546" t="str">
        <f t="shared" si="301"/>
        <v>VPIT-SS</v>
      </c>
      <c r="AW1546" t="str">
        <f t="shared" si="312"/>
        <v>VP FOR INFORMATION TECHNOLOGY-SHARED SERVICES</v>
      </c>
    </row>
    <row r="1547" spans="1:49">
      <c r="A1547" s="59">
        <v>2018</v>
      </c>
      <c r="B1547" t="s">
        <v>137</v>
      </c>
      <c r="C1547" t="s">
        <v>945</v>
      </c>
      <c r="D1547" t="s">
        <v>946</v>
      </c>
      <c r="E1547" t="s">
        <v>951</v>
      </c>
      <c r="F1547" t="s">
        <v>1129</v>
      </c>
      <c r="G1547" t="s">
        <v>1130</v>
      </c>
      <c r="H1547" t="s">
        <v>154</v>
      </c>
      <c r="I1547" s="170" t="s">
        <v>84</v>
      </c>
      <c r="J1547" t="s">
        <v>85</v>
      </c>
      <c r="K1547" t="s">
        <v>214</v>
      </c>
      <c r="L1547" t="s">
        <v>847</v>
      </c>
      <c r="M1547" t="s">
        <v>848</v>
      </c>
      <c r="N1547" t="s">
        <v>217</v>
      </c>
      <c r="O1547" t="s">
        <v>263</v>
      </c>
      <c r="P1547" t="s">
        <v>346</v>
      </c>
      <c r="Q1547" t="s">
        <v>345</v>
      </c>
      <c r="R1547" t="s">
        <v>347</v>
      </c>
      <c r="S1547" t="s">
        <v>338</v>
      </c>
      <c r="T1547" t="s">
        <v>339</v>
      </c>
      <c r="U1547" s="61" t="s">
        <v>340</v>
      </c>
      <c r="V1547" t="s">
        <v>24</v>
      </c>
      <c r="W1547" t="s">
        <v>263</v>
      </c>
      <c r="X1547" s="59">
        <v>-153773</v>
      </c>
      <c r="Y1547" s="59">
        <v>0</v>
      </c>
      <c r="Z1547" t="s">
        <v>141</v>
      </c>
      <c r="AA1547" s="146" t="str">
        <f t="shared" si="309"/>
        <v>EX</v>
      </c>
      <c r="AB1547" s="146" t="str">
        <f t="shared" si="311"/>
        <v>IT</v>
      </c>
      <c r="AC1547" t="str">
        <f t="shared" si="302"/>
        <v>EX</v>
      </c>
      <c r="AD1547" s="74">
        <f t="shared" si="303"/>
        <v>0</v>
      </c>
      <c r="AE1547" s="74">
        <f t="shared" si="308"/>
        <v>0</v>
      </c>
      <c r="AF1547">
        <v>1</v>
      </c>
      <c r="AG1547">
        <v>0</v>
      </c>
      <c r="AH1547" s="74">
        <v>0</v>
      </c>
      <c r="AJ1547" s="74">
        <f t="shared" si="304"/>
        <v>0</v>
      </c>
      <c r="AK1547" s="74">
        <f t="shared" si="310"/>
        <v>0</v>
      </c>
      <c r="AL1547" t="str">
        <f t="shared" si="305"/>
        <v>N</v>
      </c>
      <c r="AN1547" t="s">
        <v>86</v>
      </c>
      <c r="AO1547" t="s">
        <v>85</v>
      </c>
      <c r="AP1547" t="str">
        <f t="shared" si="306"/>
        <v>94</v>
      </c>
      <c r="AQ1547" s="145" t="s">
        <v>1826</v>
      </c>
      <c r="AR1547" t="str">
        <f t="shared" si="307"/>
        <v>1-Adjusted Base Budget</v>
      </c>
      <c r="AS1547" s="145" t="s">
        <v>1827</v>
      </c>
      <c r="AT1547" t="s">
        <v>213</v>
      </c>
      <c r="AV1547" t="str">
        <f t="shared" si="301"/>
        <v>VPIT-SS</v>
      </c>
      <c r="AW1547" t="str">
        <f t="shared" si="312"/>
        <v>VP FOR INFORMATION TECHNOLOGY-SHARED SERVICES</v>
      </c>
    </row>
    <row r="1548" spans="1:49">
      <c r="A1548" s="59">
        <v>2018</v>
      </c>
      <c r="B1548" t="s">
        <v>137</v>
      </c>
      <c r="C1548" t="s">
        <v>945</v>
      </c>
      <c r="D1548" t="s">
        <v>946</v>
      </c>
      <c r="E1548" t="s">
        <v>947</v>
      </c>
      <c r="F1548" t="s">
        <v>1000</v>
      </c>
      <c r="G1548" t="s">
        <v>1001</v>
      </c>
      <c r="H1548" t="s">
        <v>948</v>
      </c>
      <c r="I1548" s="170" t="s">
        <v>84</v>
      </c>
      <c r="J1548" t="s">
        <v>85</v>
      </c>
      <c r="K1548" t="s">
        <v>214</v>
      </c>
      <c r="L1548" t="s">
        <v>614</v>
      </c>
      <c r="M1548" t="s">
        <v>615</v>
      </c>
      <c r="N1548" t="s">
        <v>217</v>
      </c>
      <c r="O1548" t="s">
        <v>263</v>
      </c>
      <c r="P1548" t="s">
        <v>346</v>
      </c>
      <c r="Q1548" t="s">
        <v>345</v>
      </c>
      <c r="R1548" t="s">
        <v>347</v>
      </c>
      <c r="S1548" t="s">
        <v>338</v>
      </c>
      <c r="T1548" t="s">
        <v>339</v>
      </c>
      <c r="U1548" s="61" t="s">
        <v>340</v>
      </c>
      <c r="V1548" t="s">
        <v>249</v>
      </c>
      <c r="W1548" t="s">
        <v>263</v>
      </c>
      <c r="X1548" s="59">
        <v>0</v>
      </c>
      <c r="Y1548" s="59">
        <v>74271</v>
      </c>
      <c r="AA1548" s="146" t="str">
        <f t="shared" si="309"/>
        <v>EX</v>
      </c>
      <c r="AB1548" s="146">
        <f t="shared" si="311"/>
        <v>0</v>
      </c>
      <c r="AC1548" t="str">
        <f t="shared" si="302"/>
        <v>EX</v>
      </c>
      <c r="AD1548" s="74">
        <f t="shared" si="303"/>
        <v>74271</v>
      </c>
      <c r="AE1548" s="74">
        <f t="shared" si="308"/>
        <v>74271</v>
      </c>
      <c r="AF1548">
        <v>1</v>
      </c>
      <c r="AG1548">
        <v>0</v>
      </c>
      <c r="AH1548" s="74">
        <v>0</v>
      </c>
      <c r="AJ1548" s="74">
        <f t="shared" si="304"/>
        <v>0</v>
      </c>
      <c r="AK1548" s="74">
        <f t="shared" si="310"/>
        <v>74271</v>
      </c>
      <c r="AL1548" t="str">
        <f t="shared" si="305"/>
        <v>N</v>
      </c>
      <c r="AN1548" t="s">
        <v>86</v>
      </c>
      <c r="AO1548" t="s">
        <v>85</v>
      </c>
      <c r="AP1548" t="str">
        <f t="shared" si="306"/>
        <v>94</v>
      </c>
      <c r="AQ1548" s="145" t="s">
        <v>1826</v>
      </c>
      <c r="AR1548" t="str">
        <f t="shared" si="307"/>
        <v>1-Adjusted Base Budget</v>
      </c>
      <c r="AS1548" s="145" t="s">
        <v>1827</v>
      </c>
      <c r="AT1548" t="s">
        <v>213</v>
      </c>
      <c r="AV1548" t="str">
        <f t="shared" ref="AV1548:AV1611" si="313">IF(AND($AN1548="UAVP",$Z1548="OE"),$AN1548 &amp; "-OE",IF(AND($AN1548="VPIT",OR($Z1548="SS",$Z1548="IT")),$AN1548 &amp; "-SS",$AN1548))</f>
        <v>VPIT</v>
      </c>
      <c r="AW1548" t="str">
        <f t="shared" si="312"/>
        <v>VP FOR INFORMATION TECHNOLOGY</v>
      </c>
    </row>
    <row r="1549" spans="1:49">
      <c r="A1549" s="59">
        <v>2018</v>
      </c>
      <c r="B1549" t="s">
        <v>137</v>
      </c>
      <c r="C1549" t="s">
        <v>945</v>
      </c>
      <c r="D1549" t="s">
        <v>946</v>
      </c>
      <c r="E1549" t="s">
        <v>947</v>
      </c>
      <c r="F1549" t="s">
        <v>1014</v>
      </c>
      <c r="G1549" t="s">
        <v>1015</v>
      </c>
      <c r="H1549" t="s">
        <v>948</v>
      </c>
      <c r="I1549" s="170" t="s">
        <v>84</v>
      </c>
      <c r="J1549" t="s">
        <v>85</v>
      </c>
      <c r="K1549" t="s">
        <v>214</v>
      </c>
      <c r="L1549" t="s">
        <v>614</v>
      </c>
      <c r="M1549" t="s">
        <v>615</v>
      </c>
      <c r="N1549" t="s">
        <v>217</v>
      </c>
      <c r="O1549" t="s">
        <v>263</v>
      </c>
      <c r="P1549" t="s">
        <v>346</v>
      </c>
      <c r="Q1549" t="s">
        <v>345</v>
      </c>
      <c r="R1549" t="s">
        <v>347</v>
      </c>
      <c r="S1549" t="s">
        <v>338</v>
      </c>
      <c r="T1549" t="s">
        <v>339</v>
      </c>
      <c r="U1549" s="61" t="s">
        <v>340</v>
      </c>
      <c r="V1549" t="s">
        <v>249</v>
      </c>
      <c r="W1549" t="s">
        <v>263</v>
      </c>
      <c r="X1549" s="59">
        <v>4950</v>
      </c>
      <c r="Y1549" s="59">
        <v>0</v>
      </c>
      <c r="AA1549" s="146" t="str">
        <f t="shared" si="309"/>
        <v>EX</v>
      </c>
      <c r="AB1549" s="146">
        <f t="shared" si="311"/>
        <v>0</v>
      </c>
      <c r="AC1549" t="str">
        <f t="shared" si="302"/>
        <v>EX</v>
      </c>
      <c r="AD1549" s="74">
        <f t="shared" si="303"/>
        <v>0</v>
      </c>
      <c r="AE1549" s="74">
        <f t="shared" si="308"/>
        <v>0</v>
      </c>
      <c r="AF1549">
        <v>1</v>
      </c>
      <c r="AG1549">
        <v>0</v>
      </c>
      <c r="AH1549" s="74">
        <v>0</v>
      </c>
      <c r="AJ1549" s="74">
        <f t="shared" si="304"/>
        <v>0</v>
      </c>
      <c r="AK1549" s="74">
        <f t="shared" si="310"/>
        <v>0</v>
      </c>
      <c r="AL1549" t="str">
        <f t="shared" si="305"/>
        <v>N</v>
      </c>
      <c r="AN1549" t="s">
        <v>86</v>
      </c>
      <c r="AO1549" t="s">
        <v>85</v>
      </c>
      <c r="AP1549" t="str">
        <f t="shared" si="306"/>
        <v>94</v>
      </c>
      <c r="AQ1549" s="145" t="s">
        <v>1826</v>
      </c>
      <c r="AR1549" t="str">
        <f t="shared" si="307"/>
        <v>1-Adjusted Base Budget</v>
      </c>
      <c r="AS1549" s="145" t="s">
        <v>1827</v>
      </c>
      <c r="AT1549" t="s">
        <v>213</v>
      </c>
      <c r="AV1549" t="str">
        <f t="shared" si="313"/>
        <v>VPIT</v>
      </c>
      <c r="AW1549" t="str">
        <f t="shared" si="312"/>
        <v>VP FOR INFORMATION TECHNOLOGY</v>
      </c>
    </row>
    <row r="1550" spans="1:49">
      <c r="A1550" s="59">
        <v>2018</v>
      </c>
      <c r="B1550" t="s">
        <v>137</v>
      </c>
      <c r="C1550" t="s">
        <v>945</v>
      </c>
      <c r="D1550" t="s">
        <v>946</v>
      </c>
      <c r="E1550" t="s">
        <v>947</v>
      </c>
      <c r="F1550" t="s">
        <v>1135</v>
      </c>
      <c r="G1550" t="s">
        <v>1136</v>
      </c>
      <c r="H1550" t="s">
        <v>948</v>
      </c>
      <c r="I1550" s="170" t="s">
        <v>84</v>
      </c>
      <c r="J1550" t="s">
        <v>85</v>
      </c>
      <c r="K1550" t="s">
        <v>214</v>
      </c>
      <c r="L1550" t="s">
        <v>614</v>
      </c>
      <c r="M1550" t="s">
        <v>615</v>
      </c>
      <c r="N1550" t="s">
        <v>217</v>
      </c>
      <c r="O1550" t="s">
        <v>263</v>
      </c>
      <c r="P1550" t="s">
        <v>346</v>
      </c>
      <c r="Q1550" t="s">
        <v>345</v>
      </c>
      <c r="R1550" t="s">
        <v>347</v>
      </c>
      <c r="S1550" t="s">
        <v>338</v>
      </c>
      <c r="T1550" t="s">
        <v>339</v>
      </c>
      <c r="U1550" s="61" t="s">
        <v>340</v>
      </c>
      <c r="V1550" t="s">
        <v>249</v>
      </c>
      <c r="W1550" t="s">
        <v>263</v>
      </c>
      <c r="X1550" s="59">
        <v>0</v>
      </c>
      <c r="Y1550" s="59">
        <v>736</v>
      </c>
      <c r="AA1550" s="146" t="str">
        <f t="shared" si="309"/>
        <v>EX</v>
      </c>
      <c r="AB1550" s="146">
        <f t="shared" si="311"/>
        <v>0</v>
      </c>
      <c r="AC1550" t="str">
        <f t="shared" si="302"/>
        <v>EX</v>
      </c>
      <c r="AD1550" s="74">
        <f t="shared" si="303"/>
        <v>736</v>
      </c>
      <c r="AE1550" s="74">
        <f t="shared" si="308"/>
        <v>736</v>
      </c>
      <c r="AF1550">
        <v>1</v>
      </c>
      <c r="AG1550">
        <v>0</v>
      </c>
      <c r="AH1550" s="74">
        <v>0</v>
      </c>
      <c r="AJ1550" s="74">
        <f t="shared" si="304"/>
        <v>0</v>
      </c>
      <c r="AK1550" s="74">
        <f t="shared" si="310"/>
        <v>736</v>
      </c>
      <c r="AL1550" t="str">
        <f t="shared" si="305"/>
        <v>N</v>
      </c>
      <c r="AN1550" t="s">
        <v>86</v>
      </c>
      <c r="AO1550" t="s">
        <v>85</v>
      </c>
      <c r="AP1550" t="str">
        <f t="shared" si="306"/>
        <v>94</v>
      </c>
      <c r="AQ1550" s="145" t="s">
        <v>1826</v>
      </c>
      <c r="AR1550" t="str">
        <f t="shared" si="307"/>
        <v>1-Adjusted Base Budget</v>
      </c>
      <c r="AS1550" s="145" t="s">
        <v>1827</v>
      </c>
      <c r="AT1550" t="s">
        <v>213</v>
      </c>
      <c r="AV1550" t="str">
        <f t="shared" si="313"/>
        <v>VPIT</v>
      </c>
      <c r="AW1550" t="str">
        <f t="shared" si="312"/>
        <v>VP FOR INFORMATION TECHNOLOGY</v>
      </c>
    </row>
    <row r="1551" spans="1:49">
      <c r="A1551" s="59">
        <v>2018</v>
      </c>
      <c r="B1551" t="s">
        <v>137</v>
      </c>
      <c r="C1551" t="s">
        <v>945</v>
      </c>
      <c r="D1551" t="s">
        <v>946</v>
      </c>
      <c r="E1551" t="s">
        <v>947</v>
      </c>
      <c r="F1551" t="s">
        <v>1022</v>
      </c>
      <c r="G1551" t="s">
        <v>1023</v>
      </c>
      <c r="H1551" t="s">
        <v>948</v>
      </c>
      <c r="I1551" s="170" t="s">
        <v>84</v>
      </c>
      <c r="J1551" t="s">
        <v>85</v>
      </c>
      <c r="K1551" t="s">
        <v>214</v>
      </c>
      <c r="L1551" t="s">
        <v>614</v>
      </c>
      <c r="M1551" t="s">
        <v>615</v>
      </c>
      <c r="N1551" t="s">
        <v>217</v>
      </c>
      <c r="O1551" t="s">
        <v>263</v>
      </c>
      <c r="P1551" t="s">
        <v>346</v>
      </c>
      <c r="Q1551" t="s">
        <v>345</v>
      </c>
      <c r="R1551" t="s">
        <v>347</v>
      </c>
      <c r="S1551" t="s">
        <v>338</v>
      </c>
      <c r="T1551" t="s">
        <v>339</v>
      </c>
      <c r="U1551" s="61" t="s">
        <v>340</v>
      </c>
      <c r="V1551" t="s">
        <v>249</v>
      </c>
      <c r="W1551" t="s">
        <v>263</v>
      </c>
      <c r="X1551" s="59">
        <v>0</v>
      </c>
      <c r="Y1551" s="59">
        <v>19403</v>
      </c>
      <c r="AA1551" s="146" t="str">
        <f t="shared" si="309"/>
        <v>EX</v>
      </c>
      <c r="AB1551" s="146">
        <f t="shared" si="311"/>
        <v>0</v>
      </c>
      <c r="AC1551" t="str">
        <f t="shared" si="302"/>
        <v>EX</v>
      </c>
      <c r="AD1551" s="74">
        <f t="shared" si="303"/>
        <v>19403</v>
      </c>
      <c r="AE1551" s="74">
        <f t="shared" si="308"/>
        <v>19403</v>
      </c>
      <c r="AF1551">
        <v>1</v>
      </c>
      <c r="AG1551">
        <v>0</v>
      </c>
      <c r="AH1551" s="74">
        <v>0</v>
      </c>
      <c r="AJ1551" s="74">
        <f t="shared" si="304"/>
        <v>0</v>
      </c>
      <c r="AK1551" s="74">
        <f t="shared" si="310"/>
        <v>19403</v>
      </c>
      <c r="AL1551" t="str">
        <f t="shared" si="305"/>
        <v>N</v>
      </c>
      <c r="AN1551" t="s">
        <v>86</v>
      </c>
      <c r="AO1551" t="s">
        <v>85</v>
      </c>
      <c r="AP1551" t="str">
        <f t="shared" si="306"/>
        <v>94</v>
      </c>
      <c r="AQ1551" s="145" t="s">
        <v>1826</v>
      </c>
      <c r="AR1551" t="str">
        <f t="shared" si="307"/>
        <v>1-Adjusted Base Budget</v>
      </c>
      <c r="AS1551" s="145" t="s">
        <v>1827</v>
      </c>
      <c r="AT1551" t="s">
        <v>213</v>
      </c>
      <c r="AV1551" t="str">
        <f t="shared" si="313"/>
        <v>VPIT</v>
      </c>
      <c r="AW1551" t="str">
        <f t="shared" si="312"/>
        <v>VP FOR INFORMATION TECHNOLOGY</v>
      </c>
    </row>
    <row r="1552" spans="1:49">
      <c r="A1552" s="59">
        <v>2018</v>
      </c>
      <c r="B1552" t="s">
        <v>137</v>
      </c>
      <c r="C1552" t="s">
        <v>945</v>
      </c>
      <c r="D1552" t="s">
        <v>946</v>
      </c>
      <c r="E1552" t="s">
        <v>947</v>
      </c>
      <c r="F1552" t="s">
        <v>1025</v>
      </c>
      <c r="G1552" t="s">
        <v>1026</v>
      </c>
      <c r="H1552" t="s">
        <v>948</v>
      </c>
      <c r="I1552" s="170" t="s">
        <v>84</v>
      </c>
      <c r="J1552" t="s">
        <v>85</v>
      </c>
      <c r="K1552" t="s">
        <v>214</v>
      </c>
      <c r="L1552" t="s">
        <v>614</v>
      </c>
      <c r="M1552" t="s">
        <v>615</v>
      </c>
      <c r="N1552" t="s">
        <v>217</v>
      </c>
      <c r="O1552" t="s">
        <v>263</v>
      </c>
      <c r="P1552" t="s">
        <v>346</v>
      </c>
      <c r="Q1552" t="s">
        <v>345</v>
      </c>
      <c r="R1552" t="s">
        <v>347</v>
      </c>
      <c r="S1552" t="s">
        <v>338</v>
      </c>
      <c r="T1552" t="s">
        <v>339</v>
      </c>
      <c r="U1552" s="61" t="s">
        <v>340</v>
      </c>
      <c r="V1552" t="s">
        <v>249</v>
      </c>
      <c r="W1552" t="s">
        <v>263</v>
      </c>
      <c r="X1552" s="59">
        <v>736</v>
      </c>
      <c r="Y1552" s="59">
        <v>0</v>
      </c>
      <c r="AA1552" s="146" t="str">
        <f t="shared" si="309"/>
        <v>EX</v>
      </c>
      <c r="AB1552" s="146">
        <f t="shared" si="311"/>
        <v>0</v>
      </c>
      <c r="AC1552" t="str">
        <f t="shared" si="302"/>
        <v>EX</v>
      </c>
      <c r="AD1552" s="74">
        <f t="shared" si="303"/>
        <v>0</v>
      </c>
      <c r="AE1552" s="74">
        <f t="shared" si="308"/>
        <v>0</v>
      </c>
      <c r="AF1552">
        <v>1</v>
      </c>
      <c r="AG1552">
        <v>0</v>
      </c>
      <c r="AH1552" s="74">
        <v>0</v>
      </c>
      <c r="AJ1552" s="74">
        <f t="shared" si="304"/>
        <v>0</v>
      </c>
      <c r="AK1552" s="74">
        <f t="shared" si="310"/>
        <v>0</v>
      </c>
      <c r="AL1552" t="str">
        <f t="shared" si="305"/>
        <v>N</v>
      </c>
      <c r="AN1552" t="s">
        <v>86</v>
      </c>
      <c r="AO1552" t="s">
        <v>85</v>
      </c>
      <c r="AP1552" t="str">
        <f t="shared" si="306"/>
        <v>94</v>
      </c>
      <c r="AQ1552" s="145" t="s">
        <v>1826</v>
      </c>
      <c r="AR1552" t="str">
        <f t="shared" si="307"/>
        <v>1-Adjusted Base Budget</v>
      </c>
      <c r="AS1552" s="145" t="s">
        <v>1827</v>
      </c>
      <c r="AT1552" t="s">
        <v>213</v>
      </c>
      <c r="AV1552" t="str">
        <f t="shared" si="313"/>
        <v>VPIT</v>
      </c>
      <c r="AW1552" t="str">
        <f t="shared" si="312"/>
        <v>VP FOR INFORMATION TECHNOLOGY</v>
      </c>
    </row>
    <row r="1553" spans="1:49">
      <c r="A1553" s="59">
        <v>2018</v>
      </c>
      <c r="B1553" t="s">
        <v>137</v>
      </c>
      <c r="C1553" t="s">
        <v>945</v>
      </c>
      <c r="D1553" t="s">
        <v>946</v>
      </c>
      <c r="E1553" t="s">
        <v>947</v>
      </c>
      <c r="F1553" t="s">
        <v>1027</v>
      </c>
      <c r="G1553" t="s">
        <v>1028</v>
      </c>
      <c r="H1553" t="s">
        <v>948</v>
      </c>
      <c r="I1553" s="170" t="s">
        <v>84</v>
      </c>
      <c r="J1553" t="s">
        <v>85</v>
      </c>
      <c r="K1553" t="s">
        <v>214</v>
      </c>
      <c r="L1553" t="s">
        <v>614</v>
      </c>
      <c r="M1553" t="s">
        <v>615</v>
      </c>
      <c r="N1553" t="s">
        <v>217</v>
      </c>
      <c r="O1553" t="s">
        <v>263</v>
      </c>
      <c r="P1553" t="s">
        <v>346</v>
      </c>
      <c r="Q1553" t="s">
        <v>345</v>
      </c>
      <c r="R1553" t="s">
        <v>347</v>
      </c>
      <c r="S1553" t="s">
        <v>338</v>
      </c>
      <c r="T1553" t="s">
        <v>339</v>
      </c>
      <c r="U1553" s="61" t="s">
        <v>340</v>
      </c>
      <c r="V1553" t="s">
        <v>249</v>
      </c>
      <c r="W1553" t="s">
        <v>263</v>
      </c>
      <c r="X1553" s="59">
        <v>5500</v>
      </c>
      <c r="Y1553" s="59">
        <v>237</v>
      </c>
      <c r="AA1553" s="146" t="str">
        <f t="shared" si="309"/>
        <v>EX</v>
      </c>
      <c r="AB1553" s="146">
        <f t="shared" si="311"/>
        <v>0</v>
      </c>
      <c r="AC1553" t="str">
        <f t="shared" si="302"/>
        <v>EX</v>
      </c>
      <c r="AD1553" s="74">
        <f t="shared" si="303"/>
        <v>237</v>
      </c>
      <c r="AE1553" s="74">
        <f t="shared" si="308"/>
        <v>237</v>
      </c>
      <c r="AF1553">
        <v>1</v>
      </c>
      <c r="AG1553">
        <v>0</v>
      </c>
      <c r="AH1553" s="74">
        <v>0</v>
      </c>
      <c r="AJ1553" s="74">
        <f t="shared" si="304"/>
        <v>0</v>
      </c>
      <c r="AK1553" s="74">
        <f t="shared" si="310"/>
        <v>237</v>
      </c>
      <c r="AL1553" t="str">
        <f t="shared" si="305"/>
        <v>N</v>
      </c>
      <c r="AN1553" t="s">
        <v>86</v>
      </c>
      <c r="AO1553" t="s">
        <v>85</v>
      </c>
      <c r="AP1553" t="str">
        <f t="shared" si="306"/>
        <v>94</v>
      </c>
      <c r="AQ1553" s="145" t="s">
        <v>1826</v>
      </c>
      <c r="AR1553" t="str">
        <f t="shared" si="307"/>
        <v>1-Adjusted Base Budget</v>
      </c>
      <c r="AS1553" s="145" t="s">
        <v>1827</v>
      </c>
      <c r="AT1553" t="s">
        <v>213</v>
      </c>
      <c r="AV1553" t="str">
        <f t="shared" si="313"/>
        <v>VPIT</v>
      </c>
      <c r="AW1553" t="str">
        <f t="shared" si="312"/>
        <v>VP FOR INFORMATION TECHNOLOGY</v>
      </c>
    </row>
    <row r="1554" spans="1:49">
      <c r="A1554" s="59">
        <v>2018</v>
      </c>
      <c r="B1554" t="s">
        <v>137</v>
      </c>
      <c r="C1554" t="s">
        <v>945</v>
      </c>
      <c r="D1554" t="s">
        <v>946</v>
      </c>
      <c r="E1554" t="s">
        <v>947</v>
      </c>
      <c r="F1554" t="s">
        <v>1029</v>
      </c>
      <c r="G1554" t="s">
        <v>1030</v>
      </c>
      <c r="H1554" t="s">
        <v>948</v>
      </c>
      <c r="I1554" s="170" t="s">
        <v>84</v>
      </c>
      <c r="J1554" t="s">
        <v>85</v>
      </c>
      <c r="K1554" t="s">
        <v>214</v>
      </c>
      <c r="L1554" t="s">
        <v>614</v>
      </c>
      <c r="M1554" t="s">
        <v>615</v>
      </c>
      <c r="N1554" t="s">
        <v>217</v>
      </c>
      <c r="O1554" t="s">
        <v>263</v>
      </c>
      <c r="P1554" t="s">
        <v>346</v>
      </c>
      <c r="Q1554" t="s">
        <v>345</v>
      </c>
      <c r="R1554" t="s">
        <v>347</v>
      </c>
      <c r="S1554" t="s">
        <v>338</v>
      </c>
      <c r="T1554" t="s">
        <v>339</v>
      </c>
      <c r="U1554" s="61" t="s">
        <v>340</v>
      </c>
      <c r="V1554" t="s">
        <v>249</v>
      </c>
      <c r="W1554" t="s">
        <v>263</v>
      </c>
      <c r="X1554" s="59">
        <v>16503</v>
      </c>
      <c r="Y1554" s="59">
        <v>13016</v>
      </c>
      <c r="AA1554" s="146" t="str">
        <f t="shared" si="309"/>
        <v>EX</v>
      </c>
      <c r="AB1554" s="146">
        <f t="shared" si="311"/>
        <v>0</v>
      </c>
      <c r="AC1554" t="str">
        <f t="shared" si="302"/>
        <v>EX</v>
      </c>
      <c r="AD1554" s="74">
        <f t="shared" si="303"/>
        <v>13016</v>
      </c>
      <c r="AE1554" s="74">
        <f t="shared" si="308"/>
        <v>13016</v>
      </c>
      <c r="AF1554">
        <v>1</v>
      </c>
      <c r="AG1554">
        <v>0</v>
      </c>
      <c r="AH1554" s="74">
        <v>0</v>
      </c>
      <c r="AJ1554" s="74">
        <f t="shared" si="304"/>
        <v>0</v>
      </c>
      <c r="AK1554" s="74">
        <f t="shared" si="310"/>
        <v>13016</v>
      </c>
      <c r="AL1554" t="str">
        <f t="shared" si="305"/>
        <v>N</v>
      </c>
      <c r="AN1554" t="s">
        <v>86</v>
      </c>
      <c r="AO1554" t="s">
        <v>85</v>
      </c>
      <c r="AP1554" t="str">
        <f t="shared" si="306"/>
        <v>94</v>
      </c>
      <c r="AQ1554" s="145" t="s">
        <v>1826</v>
      </c>
      <c r="AR1554" t="str">
        <f t="shared" si="307"/>
        <v>1-Adjusted Base Budget</v>
      </c>
      <c r="AS1554" s="145" t="s">
        <v>1827</v>
      </c>
      <c r="AT1554" t="s">
        <v>213</v>
      </c>
      <c r="AV1554" t="str">
        <f t="shared" si="313"/>
        <v>VPIT</v>
      </c>
      <c r="AW1554" t="str">
        <f t="shared" si="312"/>
        <v>VP FOR INFORMATION TECHNOLOGY</v>
      </c>
    </row>
    <row r="1555" spans="1:49">
      <c r="A1555" s="59">
        <v>2018</v>
      </c>
      <c r="B1555" t="s">
        <v>137</v>
      </c>
      <c r="C1555" t="s">
        <v>945</v>
      </c>
      <c r="D1555" t="s">
        <v>946</v>
      </c>
      <c r="E1555" t="s">
        <v>947</v>
      </c>
      <c r="F1555" t="s">
        <v>1031</v>
      </c>
      <c r="G1555" t="s">
        <v>1032</v>
      </c>
      <c r="H1555" t="s">
        <v>948</v>
      </c>
      <c r="I1555" s="170" t="s">
        <v>84</v>
      </c>
      <c r="J1555" t="s">
        <v>85</v>
      </c>
      <c r="K1555" t="s">
        <v>214</v>
      </c>
      <c r="L1555" t="s">
        <v>614</v>
      </c>
      <c r="M1555" t="s">
        <v>615</v>
      </c>
      <c r="N1555" t="s">
        <v>217</v>
      </c>
      <c r="O1555" t="s">
        <v>263</v>
      </c>
      <c r="P1555" t="s">
        <v>346</v>
      </c>
      <c r="Q1555" t="s">
        <v>345</v>
      </c>
      <c r="R1555" t="s">
        <v>347</v>
      </c>
      <c r="S1555" t="s">
        <v>338</v>
      </c>
      <c r="T1555" t="s">
        <v>339</v>
      </c>
      <c r="U1555" s="61" t="s">
        <v>340</v>
      </c>
      <c r="V1555" t="s">
        <v>249</v>
      </c>
      <c r="W1555" t="s">
        <v>263</v>
      </c>
      <c r="X1555" s="59">
        <v>0</v>
      </c>
      <c r="Y1555" s="59">
        <v>3111</v>
      </c>
      <c r="AA1555" s="146" t="str">
        <f t="shared" si="309"/>
        <v>EX</v>
      </c>
      <c r="AB1555" s="146">
        <f t="shared" si="311"/>
        <v>0</v>
      </c>
      <c r="AC1555" t="str">
        <f t="shared" ref="AC1555:AC1618" si="314">IF(O1555 =AA1555,W1555,"Allot/Xfer IN")</f>
        <v>EX</v>
      </c>
      <c r="AD1555" s="74">
        <f t="shared" ref="AD1555:AD1618" si="315">IF(O1555 =AA1555,Y1555,-Y1555)</f>
        <v>3111</v>
      </c>
      <c r="AE1555" s="74">
        <f t="shared" si="308"/>
        <v>3111</v>
      </c>
      <c r="AF1555">
        <v>1</v>
      </c>
      <c r="AG1555">
        <v>0</v>
      </c>
      <c r="AH1555" s="74">
        <v>0</v>
      </c>
      <c r="AJ1555" s="74">
        <f t="shared" ref="AJ1555:AJ1618" si="316">SUM(AG1555:AI1555)</f>
        <v>0</v>
      </c>
      <c r="AK1555" s="74">
        <f t="shared" si="310"/>
        <v>3111</v>
      </c>
      <c r="AL1555" t="str">
        <f t="shared" ref="AL1555:AL1618" si="317">IF(AF1555&lt;&gt;1,"Y","N")</f>
        <v>N</v>
      </c>
      <c r="AN1555" t="s">
        <v>86</v>
      </c>
      <c r="AO1555" t="s">
        <v>85</v>
      </c>
      <c r="AP1555" t="str">
        <f t="shared" ref="AP1555:AP1618" si="318">IF(AL1555 ="Y","99",I1555)</f>
        <v>94</v>
      </c>
      <c r="AQ1555" s="145" t="s">
        <v>1826</v>
      </c>
      <c r="AR1555" t="str">
        <f t="shared" ref="AR1555:AR1618" si="319">IF(AM1555 ="y",AQ1555,IF(AG1555 &lt;&gt;0,"2-Provision for Compensation Incr","1-Adjusted Base Budget"))</f>
        <v>1-Adjusted Base Budget</v>
      </c>
      <c r="AS1555" s="145" t="s">
        <v>1827</v>
      </c>
      <c r="AT1555" t="s">
        <v>213</v>
      </c>
      <c r="AV1555" t="str">
        <f t="shared" si="313"/>
        <v>VPIT</v>
      </c>
      <c r="AW1555" t="str">
        <f t="shared" si="312"/>
        <v>VP FOR INFORMATION TECHNOLOGY</v>
      </c>
    </row>
    <row r="1556" spans="1:49">
      <c r="A1556" s="59">
        <v>2018</v>
      </c>
      <c r="B1556" t="s">
        <v>137</v>
      </c>
      <c r="C1556" t="s">
        <v>945</v>
      </c>
      <c r="D1556" t="s">
        <v>946</v>
      </c>
      <c r="E1556" t="s">
        <v>947</v>
      </c>
      <c r="F1556" t="s">
        <v>1140</v>
      </c>
      <c r="G1556" t="s">
        <v>1141</v>
      </c>
      <c r="H1556" t="s">
        <v>948</v>
      </c>
      <c r="I1556" s="170" t="s">
        <v>84</v>
      </c>
      <c r="J1556" t="s">
        <v>85</v>
      </c>
      <c r="K1556" t="s">
        <v>214</v>
      </c>
      <c r="L1556" t="s">
        <v>614</v>
      </c>
      <c r="M1556" t="s">
        <v>615</v>
      </c>
      <c r="N1556" t="s">
        <v>217</v>
      </c>
      <c r="O1556" t="s">
        <v>263</v>
      </c>
      <c r="P1556" t="s">
        <v>346</v>
      </c>
      <c r="Q1556" t="s">
        <v>345</v>
      </c>
      <c r="R1556" t="s">
        <v>347</v>
      </c>
      <c r="S1556" t="s">
        <v>338</v>
      </c>
      <c r="T1556" t="s">
        <v>339</v>
      </c>
      <c r="U1556" s="61" t="s">
        <v>340</v>
      </c>
      <c r="V1556" t="s">
        <v>249</v>
      </c>
      <c r="W1556" t="s">
        <v>263</v>
      </c>
      <c r="X1556" s="59">
        <v>24300</v>
      </c>
      <c r="Y1556" s="59">
        <v>611218</v>
      </c>
      <c r="AA1556" s="146" t="str">
        <f t="shared" si="309"/>
        <v>EX</v>
      </c>
      <c r="AB1556" s="146">
        <f t="shared" si="311"/>
        <v>0</v>
      </c>
      <c r="AC1556" t="str">
        <f t="shared" si="314"/>
        <v>EX</v>
      </c>
      <c r="AD1556" s="74">
        <f t="shared" si="315"/>
        <v>611218</v>
      </c>
      <c r="AE1556" s="74">
        <f t="shared" ref="AE1556:AE1619" si="320">Y1556</f>
        <v>611218</v>
      </c>
      <c r="AF1556">
        <v>1</v>
      </c>
      <c r="AG1556">
        <v>0</v>
      </c>
      <c r="AH1556" s="74">
        <v>0</v>
      </c>
      <c r="AJ1556" s="74">
        <f t="shared" si="316"/>
        <v>0</v>
      </c>
      <c r="AK1556" s="74">
        <f t="shared" si="310"/>
        <v>611218</v>
      </c>
      <c r="AL1556" t="str">
        <f t="shared" si="317"/>
        <v>N</v>
      </c>
      <c r="AN1556" t="s">
        <v>86</v>
      </c>
      <c r="AO1556" t="s">
        <v>85</v>
      </c>
      <c r="AP1556" t="str">
        <f t="shared" si="318"/>
        <v>94</v>
      </c>
      <c r="AQ1556" s="145" t="s">
        <v>1826</v>
      </c>
      <c r="AR1556" t="str">
        <f t="shared" si="319"/>
        <v>1-Adjusted Base Budget</v>
      </c>
      <c r="AS1556" s="145" t="s">
        <v>1827</v>
      </c>
      <c r="AT1556" t="s">
        <v>213</v>
      </c>
      <c r="AV1556" t="str">
        <f t="shared" si="313"/>
        <v>VPIT</v>
      </c>
      <c r="AW1556" t="str">
        <f t="shared" si="312"/>
        <v>VP FOR INFORMATION TECHNOLOGY</v>
      </c>
    </row>
    <row r="1557" spans="1:49">
      <c r="A1557" s="59">
        <v>2018</v>
      </c>
      <c r="B1557" t="s">
        <v>137</v>
      </c>
      <c r="C1557" t="s">
        <v>945</v>
      </c>
      <c r="D1557" t="s">
        <v>946</v>
      </c>
      <c r="E1557" t="s">
        <v>947</v>
      </c>
      <c r="F1557" t="s">
        <v>1035</v>
      </c>
      <c r="G1557" t="s">
        <v>1036</v>
      </c>
      <c r="H1557" t="s">
        <v>948</v>
      </c>
      <c r="I1557" s="170" t="s">
        <v>84</v>
      </c>
      <c r="J1557" t="s">
        <v>85</v>
      </c>
      <c r="K1557" t="s">
        <v>214</v>
      </c>
      <c r="L1557" t="s">
        <v>614</v>
      </c>
      <c r="M1557" t="s">
        <v>615</v>
      </c>
      <c r="N1557" t="s">
        <v>217</v>
      </c>
      <c r="O1557" t="s">
        <v>263</v>
      </c>
      <c r="P1557" t="s">
        <v>346</v>
      </c>
      <c r="Q1557" t="s">
        <v>345</v>
      </c>
      <c r="R1557" t="s">
        <v>347</v>
      </c>
      <c r="S1557" t="s">
        <v>338</v>
      </c>
      <c r="T1557" t="s">
        <v>339</v>
      </c>
      <c r="U1557" s="61" t="s">
        <v>340</v>
      </c>
      <c r="V1557" t="s">
        <v>249</v>
      </c>
      <c r="W1557" t="s">
        <v>263</v>
      </c>
      <c r="X1557" s="59">
        <v>12246</v>
      </c>
      <c r="Y1557" s="59">
        <v>19749</v>
      </c>
      <c r="AA1557" s="146" t="str">
        <f t="shared" si="309"/>
        <v>EX</v>
      </c>
      <c r="AB1557" s="146">
        <f t="shared" si="311"/>
        <v>0</v>
      </c>
      <c r="AC1557" t="str">
        <f t="shared" si="314"/>
        <v>EX</v>
      </c>
      <c r="AD1557" s="74">
        <f t="shared" si="315"/>
        <v>19749</v>
      </c>
      <c r="AE1557" s="74">
        <f t="shared" si="320"/>
        <v>19749</v>
      </c>
      <c r="AF1557">
        <v>1</v>
      </c>
      <c r="AG1557">
        <v>0</v>
      </c>
      <c r="AH1557" s="74">
        <v>0</v>
      </c>
      <c r="AJ1557" s="74">
        <f t="shared" si="316"/>
        <v>0</v>
      </c>
      <c r="AK1557" s="74">
        <f t="shared" si="310"/>
        <v>19749</v>
      </c>
      <c r="AL1557" t="str">
        <f t="shared" si="317"/>
        <v>N</v>
      </c>
      <c r="AN1557" t="s">
        <v>86</v>
      </c>
      <c r="AO1557" t="s">
        <v>85</v>
      </c>
      <c r="AP1557" t="str">
        <f t="shared" si="318"/>
        <v>94</v>
      </c>
      <c r="AQ1557" s="145" t="s">
        <v>1826</v>
      </c>
      <c r="AR1557" t="str">
        <f t="shared" si="319"/>
        <v>1-Adjusted Base Budget</v>
      </c>
      <c r="AS1557" s="145" t="s">
        <v>1827</v>
      </c>
      <c r="AT1557" t="s">
        <v>213</v>
      </c>
      <c r="AV1557" t="str">
        <f t="shared" si="313"/>
        <v>VPIT</v>
      </c>
      <c r="AW1557" t="str">
        <f t="shared" si="312"/>
        <v>VP FOR INFORMATION TECHNOLOGY</v>
      </c>
    </row>
    <row r="1558" spans="1:49">
      <c r="A1558" s="59">
        <v>2018</v>
      </c>
      <c r="B1558" t="s">
        <v>137</v>
      </c>
      <c r="C1558" t="s">
        <v>945</v>
      </c>
      <c r="D1558" t="s">
        <v>946</v>
      </c>
      <c r="E1558" t="s">
        <v>947</v>
      </c>
      <c r="F1558" t="s">
        <v>984</v>
      </c>
      <c r="G1558" t="s">
        <v>985</v>
      </c>
      <c r="H1558" t="s">
        <v>948</v>
      </c>
      <c r="I1558" s="170" t="s">
        <v>84</v>
      </c>
      <c r="J1558" t="s">
        <v>85</v>
      </c>
      <c r="K1558" t="s">
        <v>214</v>
      </c>
      <c r="L1558" t="s">
        <v>614</v>
      </c>
      <c r="M1558" t="s">
        <v>615</v>
      </c>
      <c r="N1558" t="s">
        <v>217</v>
      </c>
      <c r="O1558" t="s">
        <v>263</v>
      </c>
      <c r="P1558" t="s">
        <v>346</v>
      </c>
      <c r="Q1558" t="s">
        <v>345</v>
      </c>
      <c r="R1558" t="s">
        <v>347</v>
      </c>
      <c r="S1558" t="s">
        <v>338</v>
      </c>
      <c r="T1558" t="s">
        <v>339</v>
      </c>
      <c r="U1558" s="61" t="s">
        <v>340</v>
      </c>
      <c r="V1558" t="s">
        <v>249</v>
      </c>
      <c r="W1558" t="s">
        <v>263</v>
      </c>
      <c r="X1558" s="59">
        <v>0</v>
      </c>
      <c r="Y1558" s="59">
        <v>7031</v>
      </c>
      <c r="AA1558" s="146" t="str">
        <f t="shared" si="309"/>
        <v>EX</v>
      </c>
      <c r="AB1558" s="146">
        <f t="shared" si="311"/>
        <v>0</v>
      </c>
      <c r="AC1558" t="str">
        <f t="shared" si="314"/>
        <v>EX</v>
      </c>
      <c r="AD1558" s="74">
        <f t="shared" si="315"/>
        <v>7031</v>
      </c>
      <c r="AE1558" s="74">
        <f t="shared" si="320"/>
        <v>7031</v>
      </c>
      <c r="AF1558">
        <v>1</v>
      </c>
      <c r="AG1558">
        <v>0</v>
      </c>
      <c r="AH1558" s="74">
        <v>0</v>
      </c>
      <c r="AJ1558" s="74">
        <f t="shared" si="316"/>
        <v>0</v>
      </c>
      <c r="AK1558" s="74">
        <f t="shared" si="310"/>
        <v>7031</v>
      </c>
      <c r="AL1558" t="str">
        <f t="shared" si="317"/>
        <v>N</v>
      </c>
      <c r="AN1558" t="s">
        <v>86</v>
      </c>
      <c r="AO1558" t="s">
        <v>85</v>
      </c>
      <c r="AP1558" t="str">
        <f t="shared" si="318"/>
        <v>94</v>
      </c>
      <c r="AQ1558" s="145" t="s">
        <v>1826</v>
      </c>
      <c r="AR1558" t="str">
        <f t="shared" si="319"/>
        <v>1-Adjusted Base Budget</v>
      </c>
      <c r="AS1558" s="145" t="s">
        <v>1827</v>
      </c>
      <c r="AT1558" t="s">
        <v>213</v>
      </c>
      <c r="AV1558" t="str">
        <f t="shared" si="313"/>
        <v>VPIT</v>
      </c>
      <c r="AW1558" t="str">
        <f t="shared" si="312"/>
        <v>VP FOR INFORMATION TECHNOLOGY</v>
      </c>
    </row>
    <row r="1559" spans="1:49">
      <c r="A1559" s="59">
        <v>2018</v>
      </c>
      <c r="B1559" t="s">
        <v>137</v>
      </c>
      <c r="C1559" t="s">
        <v>945</v>
      </c>
      <c r="D1559" t="s">
        <v>946</v>
      </c>
      <c r="E1559" t="s">
        <v>947</v>
      </c>
      <c r="F1559" t="s">
        <v>1037</v>
      </c>
      <c r="G1559" t="s">
        <v>1038</v>
      </c>
      <c r="H1559" t="s">
        <v>948</v>
      </c>
      <c r="I1559" s="170" t="s">
        <v>84</v>
      </c>
      <c r="J1559" t="s">
        <v>85</v>
      </c>
      <c r="K1559" t="s">
        <v>214</v>
      </c>
      <c r="L1559" t="s">
        <v>614</v>
      </c>
      <c r="M1559" t="s">
        <v>615</v>
      </c>
      <c r="N1559" t="s">
        <v>217</v>
      </c>
      <c r="O1559" t="s">
        <v>263</v>
      </c>
      <c r="P1559" t="s">
        <v>346</v>
      </c>
      <c r="Q1559" t="s">
        <v>345</v>
      </c>
      <c r="R1559" t="s">
        <v>347</v>
      </c>
      <c r="S1559" t="s">
        <v>338</v>
      </c>
      <c r="T1559" t="s">
        <v>339</v>
      </c>
      <c r="U1559" s="61" t="s">
        <v>340</v>
      </c>
      <c r="V1559" t="s">
        <v>249</v>
      </c>
      <c r="W1559" t="s">
        <v>263</v>
      </c>
      <c r="X1559" s="59">
        <v>8144</v>
      </c>
      <c r="Y1559" s="59">
        <v>0</v>
      </c>
      <c r="AA1559" s="146" t="str">
        <f t="shared" si="309"/>
        <v>EX</v>
      </c>
      <c r="AB1559" s="146">
        <f t="shared" si="311"/>
        <v>0</v>
      </c>
      <c r="AC1559" t="str">
        <f t="shared" si="314"/>
        <v>EX</v>
      </c>
      <c r="AD1559" s="74">
        <f t="shared" si="315"/>
        <v>0</v>
      </c>
      <c r="AE1559" s="74">
        <f t="shared" si="320"/>
        <v>0</v>
      </c>
      <c r="AF1559">
        <v>1</v>
      </c>
      <c r="AG1559">
        <v>0</v>
      </c>
      <c r="AH1559" s="74">
        <v>0</v>
      </c>
      <c r="AJ1559" s="74">
        <f t="shared" si="316"/>
        <v>0</v>
      </c>
      <c r="AK1559" s="74">
        <f t="shared" si="310"/>
        <v>0</v>
      </c>
      <c r="AL1559" t="str">
        <f t="shared" si="317"/>
        <v>N</v>
      </c>
      <c r="AN1559" t="s">
        <v>86</v>
      </c>
      <c r="AO1559" t="s">
        <v>85</v>
      </c>
      <c r="AP1559" t="str">
        <f t="shared" si="318"/>
        <v>94</v>
      </c>
      <c r="AQ1559" s="145" t="s">
        <v>1826</v>
      </c>
      <c r="AR1559" t="str">
        <f t="shared" si="319"/>
        <v>1-Adjusted Base Budget</v>
      </c>
      <c r="AS1559" s="145" t="s">
        <v>1827</v>
      </c>
      <c r="AT1559" t="s">
        <v>213</v>
      </c>
      <c r="AV1559" t="str">
        <f t="shared" si="313"/>
        <v>VPIT</v>
      </c>
      <c r="AW1559" t="str">
        <f t="shared" si="312"/>
        <v>VP FOR INFORMATION TECHNOLOGY</v>
      </c>
    </row>
    <row r="1560" spans="1:49">
      <c r="A1560" s="59">
        <v>2018</v>
      </c>
      <c r="B1560" t="s">
        <v>137</v>
      </c>
      <c r="C1560" t="s">
        <v>945</v>
      </c>
      <c r="D1560" t="s">
        <v>946</v>
      </c>
      <c r="E1560" t="s">
        <v>947</v>
      </c>
      <c r="F1560" t="s">
        <v>1267</v>
      </c>
      <c r="G1560" t="s">
        <v>1268</v>
      </c>
      <c r="H1560" t="s">
        <v>948</v>
      </c>
      <c r="I1560" s="170" t="s">
        <v>84</v>
      </c>
      <c r="J1560" t="s">
        <v>85</v>
      </c>
      <c r="K1560" t="s">
        <v>214</v>
      </c>
      <c r="L1560" t="s">
        <v>614</v>
      </c>
      <c r="M1560" t="s">
        <v>615</v>
      </c>
      <c r="N1560" t="s">
        <v>217</v>
      </c>
      <c r="O1560" t="s">
        <v>263</v>
      </c>
      <c r="P1560" t="s">
        <v>346</v>
      </c>
      <c r="Q1560" t="s">
        <v>345</v>
      </c>
      <c r="R1560" t="s">
        <v>347</v>
      </c>
      <c r="S1560" t="s">
        <v>338</v>
      </c>
      <c r="T1560" t="s">
        <v>339</v>
      </c>
      <c r="U1560" s="61" t="s">
        <v>340</v>
      </c>
      <c r="V1560" t="s">
        <v>249</v>
      </c>
      <c r="W1560" t="s">
        <v>263</v>
      </c>
      <c r="X1560" s="59">
        <v>2971</v>
      </c>
      <c r="Y1560" s="59">
        <v>0</v>
      </c>
      <c r="AA1560" s="146" t="str">
        <f t="shared" si="309"/>
        <v>EX</v>
      </c>
      <c r="AB1560" s="146">
        <f t="shared" si="311"/>
        <v>0</v>
      </c>
      <c r="AC1560" t="str">
        <f t="shared" si="314"/>
        <v>EX</v>
      </c>
      <c r="AD1560" s="74">
        <f t="shared" si="315"/>
        <v>0</v>
      </c>
      <c r="AE1560" s="74">
        <f t="shared" si="320"/>
        <v>0</v>
      </c>
      <c r="AF1560">
        <v>1</v>
      </c>
      <c r="AG1560">
        <v>0</v>
      </c>
      <c r="AH1560" s="74">
        <v>0</v>
      </c>
      <c r="AJ1560" s="74">
        <f t="shared" si="316"/>
        <v>0</v>
      </c>
      <c r="AK1560" s="74">
        <f t="shared" si="310"/>
        <v>0</v>
      </c>
      <c r="AL1560" t="str">
        <f t="shared" si="317"/>
        <v>N</v>
      </c>
      <c r="AN1560" t="s">
        <v>86</v>
      </c>
      <c r="AO1560" t="s">
        <v>85</v>
      </c>
      <c r="AP1560" t="str">
        <f t="shared" si="318"/>
        <v>94</v>
      </c>
      <c r="AQ1560" s="145" t="s">
        <v>1826</v>
      </c>
      <c r="AR1560" t="str">
        <f t="shared" si="319"/>
        <v>1-Adjusted Base Budget</v>
      </c>
      <c r="AS1560" s="145" t="s">
        <v>1827</v>
      </c>
      <c r="AT1560" t="s">
        <v>213</v>
      </c>
      <c r="AV1560" t="str">
        <f t="shared" si="313"/>
        <v>VPIT</v>
      </c>
      <c r="AW1560" t="str">
        <f t="shared" si="312"/>
        <v>VP FOR INFORMATION TECHNOLOGY</v>
      </c>
    </row>
    <row r="1561" spans="1:49">
      <c r="A1561" s="59">
        <v>2018</v>
      </c>
      <c r="B1561" t="s">
        <v>137</v>
      </c>
      <c r="C1561" t="s">
        <v>945</v>
      </c>
      <c r="D1561" t="s">
        <v>946</v>
      </c>
      <c r="E1561" t="s">
        <v>947</v>
      </c>
      <c r="F1561" t="s">
        <v>1043</v>
      </c>
      <c r="G1561" t="s">
        <v>1044</v>
      </c>
      <c r="H1561" t="s">
        <v>948</v>
      </c>
      <c r="I1561" s="170" t="s">
        <v>84</v>
      </c>
      <c r="J1561" t="s">
        <v>85</v>
      </c>
      <c r="K1561" t="s">
        <v>214</v>
      </c>
      <c r="L1561" t="s">
        <v>614</v>
      </c>
      <c r="M1561" t="s">
        <v>615</v>
      </c>
      <c r="N1561" t="s">
        <v>217</v>
      </c>
      <c r="O1561" t="s">
        <v>263</v>
      </c>
      <c r="P1561" t="s">
        <v>346</v>
      </c>
      <c r="Q1561" t="s">
        <v>345</v>
      </c>
      <c r="R1561" t="s">
        <v>347</v>
      </c>
      <c r="S1561" t="s">
        <v>338</v>
      </c>
      <c r="T1561" t="s">
        <v>339</v>
      </c>
      <c r="U1561" s="61" t="s">
        <v>340</v>
      </c>
      <c r="V1561" t="s">
        <v>249</v>
      </c>
      <c r="W1561" t="s">
        <v>263</v>
      </c>
      <c r="X1561" s="59">
        <v>18666</v>
      </c>
      <c r="Y1561" s="59">
        <v>0</v>
      </c>
      <c r="AA1561" s="146" t="str">
        <f t="shared" si="309"/>
        <v>EX</v>
      </c>
      <c r="AB1561" s="146">
        <f t="shared" si="311"/>
        <v>0</v>
      </c>
      <c r="AC1561" t="str">
        <f t="shared" si="314"/>
        <v>EX</v>
      </c>
      <c r="AD1561" s="74">
        <f t="shared" si="315"/>
        <v>0</v>
      </c>
      <c r="AE1561" s="74">
        <f t="shared" si="320"/>
        <v>0</v>
      </c>
      <c r="AF1561">
        <v>1</v>
      </c>
      <c r="AG1561">
        <v>0</v>
      </c>
      <c r="AH1561" s="74">
        <v>0</v>
      </c>
      <c r="AJ1561" s="74">
        <f t="shared" si="316"/>
        <v>0</v>
      </c>
      <c r="AK1561" s="74">
        <f t="shared" si="310"/>
        <v>0</v>
      </c>
      <c r="AL1561" t="str">
        <f t="shared" si="317"/>
        <v>N</v>
      </c>
      <c r="AN1561" t="s">
        <v>86</v>
      </c>
      <c r="AO1561" t="s">
        <v>85</v>
      </c>
      <c r="AP1561" t="str">
        <f t="shared" si="318"/>
        <v>94</v>
      </c>
      <c r="AQ1561" s="145" t="s">
        <v>1826</v>
      </c>
      <c r="AR1561" t="str">
        <f t="shared" si="319"/>
        <v>1-Adjusted Base Budget</v>
      </c>
      <c r="AS1561" s="145" t="s">
        <v>1827</v>
      </c>
      <c r="AT1561" t="s">
        <v>213</v>
      </c>
      <c r="AV1561" t="str">
        <f t="shared" si="313"/>
        <v>VPIT</v>
      </c>
      <c r="AW1561" t="str">
        <f t="shared" si="312"/>
        <v>VP FOR INFORMATION TECHNOLOGY</v>
      </c>
    </row>
    <row r="1562" spans="1:49">
      <c r="A1562" s="59">
        <v>2018</v>
      </c>
      <c r="B1562" t="s">
        <v>137</v>
      </c>
      <c r="C1562" t="s">
        <v>945</v>
      </c>
      <c r="D1562" t="s">
        <v>946</v>
      </c>
      <c r="E1562" t="s">
        <v>947</v>
      </c>
      <c r="F1562" t="s">
        <v>1045</v>
      </c>
      <c r="G1562" t="s">
        <v>1046</v>
      </c>
      <c r="H1562" t="s">
        <v>948</v>
      </c>
      <c r="I1562" s="170" t="s">
        <v>84</v>
      </c>
      <c r="J1562" t="s">
        <v>85</v>
      </c>
      <c r="K1562" t="s">
        <v>214</v>
      </c>
      <c r="L1562" t="s">
        <v>614</v>
      </c>
      <c r="M1562" t="s">
        <v>615</v>
      </c>
      <c r="N1562" t="s">
        <v>217</v>
      </c>
      <c r="O1562" t="s">
        <v>263</v>
      </c>
      <c r="P1562" t="s">
        <v>346</v>
      </c>
      <c r="Q1562" t="s">
        <v>345</v>
      </c>
      <c r="R1562" t="s">
        <v>347</v>
      </c>
      <c r="S1562" t="s">
        <v>338</v>
      </c>
      <c r="T1562" t="s">
        <v>339</v>
      </c>
      <c r="U1562" s="61" t="s">
        <v>340</v>
      </c>
      <c r="V1562" t="s">
        <v>249</v>
      </c>
      <c r="W1562" t="s">
        <v>263</v>
      </c>
      <c r="X1562" s="59">
        <v>0</v>
      </c>
      <c r="Y1562" s="59">
        <v>14197</v>
      </c>
      <c r="AA1562" s="146" t="str">
        <f t="shared" si="309"/>
        <v>EX</v>
      </c>
      <c r="AB1562" s="146">
        <f t="shared" si="311"/>
        <v>0</v>
      </c>
      <c r="AC1562" t="str">
        <f t="shared" si="314"/>
        <v>EX</v>
      </c>
      <c r="AD1562" s="74">
        <f t="shared" si="315"/>
        <v>14197</v>
      </c>
      <c r="AE1562" s="74">
        <f t="shared" si="320"/>
        <v>14197</v>
      </c>
      <c r="AF1562">
        <v>1</v>
      </c>
      <c r="AG1562">
        <v>0</v>
      </c>
      <c r="AH1562" s="74">
        <v>0</v>
      </c>
      <c r="AJ1562" s="74">
        <f t="shared" si="316"/>
        <v>0</v>
      </c>
      <c r="AK1562" s="74">
        <f t="shared" si="310"/>
        <v>14197</v>
      </c>
      <c r="AL1562" t="str">
        <f t="shared" si="317"/>
        <v>N</v>
      </c>
      <c r="AN1562" t="s">
        <v>86</v>
      </c>
      <c r="AO1562" t="s">
        <v>85</v>
      </c>
      <c r="AP1562" t="str">
        <f t="shared" si="318"/>
        <v>94</v>
      </c>
      <c r="AQ1562" s="145" t="s">
        <v>1826</v>
      </c>
      <c r="AR1562" t="str">
        <f t="shared" si="319"/>
        <v>1-Adjusted Base Budget</v>
      </c>
      <c r="AS1562" s="145" t="s">
        <v>1827</v>
      </c>
      <c r="AT1562" t="s">
        <v>213</v>
      </c>
      <c r="AV1562" t="str">
        <f t="shared" si="313"/>
        <v>VPIT</v>
      </c>
      <c r="AW1562" t="str">
        <f t="shared" si="312"/>
        <v>VP FOR INFORMATION TECHNOLOGY</v>
      </c>
    </row>
    <row r="1563" spans="1:49">
      <c r="A1563" s="59">
        <v>2018</v>
      </c>
      <c r="B1563" t="s">
        <v>137</v>
      </c>
      <c r="C1563" t="s">
        <v>945</v>
      </c>
      <c r="D1563" t="s">
        <v>946</v>
      </c>
      <c r="E1563" t="s">
        <v>947</v>
      </c>
      <c r="F1563" t="s">
        <v>1133</v>
      </c>
      <c r="G1563" t="s">
        <v>1134</v>
      </c>
      <c r="H1563" t="s">
        <v>948</v>
      </c>
      <c r="I1563" s="170" t="s">
        <v>84</v>
      </c>
      <c r="J1563" t="s">
        <v>85</v>
      </c>
      <c r="K1563" t="s">
        <v>214</v>
      </c>
      <c r="L1563" t="s">
        <v>614</v>
      </c>
      <c r="M1563" t="s">
        <v>615</v>
      </c>
      <c r="N1563" t="s">
        <v>217</v>
      </c>
      <c r="O1563" t="s">
        <v>263</v>
      </c>
      <c r="P1563" t="s">
        <v>346</v>
      </c>
      <c r="Q1563" t="s">
        <v>345</v>
      </c>
      <c r="R1563" t="s">
        <v>347</v>
      </c>
      <c r="S1563" t="s">
        <v>338</v>
      </c>
      <c r="T1563" t="s">
        <v>339</v>
      </c>
      <c r="U1563" s="61" t="s">
        <v>340</v>
      </c>
      <c r="V1563" t="s">
        <v>249</v>
      </c>
      <c r="W1563" t="s">
        <v>263</v>
      </c>
      <c r="X1563" s="59">
        <v>103378</v>
      </c>
      <c r="Y1563" s="59">
        <v>67900</v>
      </c>
      <c r="AA1563" s="146" t="str">
        <f t="shared" si="309"/>
        <v>EX</v>
      </c>
      <c r="AB1563" s="146">
        <f t="shared" si="311"/>
        <v>0</v>
      </c>
      <c r="AC1563" t="str">
        <f t="shared" si="314"/>
        <v>EX</v>
      </c>
      <c r="AD1563" s="74">
        <f t="shared" si="315"/>
        <v>67900</v>
      </c>
      <c r="AE1563" s="74">
        <f t="shared" si="320"/>
        <v>67900</v>
      </c>
      <c r="AF1563">
        <v>1</v>
      </c>
      <c r="AG1563">
        <v>0</v>
      </c>
      <c r="AH1563" s="74">
        <v>0</v>
      </c>
      <c r="AJ1563" s="74">
        <f t="shared" si="316"/>
        <v>0</v>
      </c>
      <c r="AK1563" s="74">
        <f t="shared" si="310"/>
        <v>67900</v>
      </c>
      <c r="AL1563" t="str">
        <f t="shared" si="317"/>
        <v>N</v>
      </c>
      <c r="AN1563" t="s">
        <v>86</v>
      </c>
      <c r="AO1563" t="s">
        <v>85</v>
      </c>
      <c r="AP1563" t="str">
        <f t="shared" si="318"/>
        <v>94</v>
      </c>
      <c r="AQ1563" s="145" t="s">
        <v>1826</v>
      </c>
      <c r="AR1563" t="str">
        <f t="shared" si="319"/>
        <v>1-Adjusted Base Budget</v>
      </c>
      <c r="AS1563" s="145" t="s">
        <v>1827</v>
      </c>
      <c r="AT1563" t="s">
        <v>213</v>
      </c>
      <c r="AV1563" t="str">
        <f t="shared" si="313"/>
        <v>VPIT</v>
      </c>
      <c r="AW1563" t="str">
        <f t="shared" si="312"/>
        <v>VP FOR INFORMATION TECHNOLOGY</v>
      </c>
    </row>
    <row r="1564" spans="1:49">
      <c r="A1564" s="59">
        <v>2018</v>
      </c>
      <c r="B1564" t="s">
        <v>137</v>
      </c>
      <c r="C1564" t="s">
        <v>945</v>
      </c>
      <c r="D1564" t="s">
        <v>946</v>
      </c>
      <c r="E1564" t="s">
        <v>947</v>
      </c>
      <c r="F1564" t="s">
        <v>1733</v>
      </c>
      <c r="G1564" t="s">
        <v>1734</v>
      </c>
      <c r="H1564" t="s">
        <v>948</v>
      </c>
      <c r="I1564" s="170" t="s">
        <v>84</v>
      </c>
      <c r="J1564" t="s">
        <v>85</v>
      </c>
      <c r="K1564" t="s">
        <v>214</v>
      </c>
      <c r="L1564" t="s">
        <v>614</v>
      </c>
      <c r="M1564" t="s">
        <v>615</v>
      </c>
      <c r="N1564" t="s">
        <v>217</v>
      </c>
      <c r="O1564" t="s">
        <v>263</v>
      </c>
      <c r="P1564" t="s">
        <v>346</v>
      </c>
      <c r="Q1564" t="s">
        <v>345</v>
      </c>
      <c r="R1564" t="s">
        <v>347</v>
      </c>
      <c r="S1564" t="s">
        <v>338</v>
      </c>
      <c r="T1564" t="s">
        <v>339</v>
      </c>
      <c r="U1564" s="61" t="s">
        <v>340</v>
      </c>
      <c r="V1564" t="s">
        <v>249</v>
      </c>
      <c r="W1564" t="s">
        <v>263</v>
      </c>
      <c r="X1564" s="59">
        <v>12469</v>
      </c>
      <c r="Y1564" s="59">
        <v>0</v>
      </c>
      <c r="AA1564" s="146" t="str">
        <f t="shared" si="309"/>
        <v>EX</v>
      </c>
      <c r="AB1564" s="146">
        <f t="shared" si="311"/>
        <v>0</v>
      </c>
      <c r="AC1564" t="str">
        <f t="shared" si="314"/>
        <v>EX</v>
      </c>
      <c r="AD1564" s="74">
        <f t="shared" si="315"/>
        <v>0</v>
      </c>
      <c r="AE1564" s="74">
        <f t="shared" si="320"/>
        <v>0</v>
      </c>
      <c r="AF1564">
        <v>1</v>
      </c>
      <c r="AG1564">
        <v>0</v>
      </c>
      <c r="AH1564" s="74">
        <v>0</v>
      </c>
      <c r="AJ1564" s="74">
        <f t="shared" si="316"/>
        <v>0</v>
      </c>
      <c r="AK1564" s="74">
        <f t="shared" si="310"/>
        <v>0</v>
      </c>
      <c r="AL1564" t="str">
        <f t="shared" si="317"/>
        <v>N</v>
      </c>
      <c r="AN1564" t="s">
        <v>86</v>
      </c>
      <c r="AO1564" t="s">
        <v>85</v>
      </c>
      <c r="AP1564" t="str">
        <f t="shared" si="318"/>
        <v>94</v>
      </c>
      <c r="AQ1564" s="145" t="s">
        <v>1826</v>
      </c>
      <c r="AR1564" t="str">
        <f t="shared" si="319"/>
        <v>1-Adjusted Base Budget</v>
      </c>
      <c r="AS1564" s="145" t="s">
        <v>1827</v>
      </c>
      <c r="AT1564" t="s">
        <v>213</v>
      </c>
      <c r="AV1564" t="str">
        <f t="shared" si="313"/>
        <v>VPIT</v>
      </c>
      <c r="AW1564" t="str">
        <f t="shared" si="312"/>
        <v>VP FOR INFORMATION TECHNOLOGY</v>
      </c>
    </row>
    <row r="1565" spans="1:49">
      <c r="A1565" s="59">
        <v>2018</v>
      </c>
      <c r="B1565" t="s">
        <v>137</v>
      </c>
      <c r="C1565" t="s">
        <v>945</v>
      </c>
      <c r="D1565" t="s">
        <v>946</v>
      </c>
      <c r="E1565" t="s">
        <v>947</v>
      </c>
      <c r="F1565" t="s">
        <v>1047</v>
      </c>
      <c r="G1565" t="s">
        <v>1048</v>
      </c>
      <c r="H1565" t="s">
        <v>948</v>
      </c>
      <c r="I1565" s="170" t="s">
        <v>84</v>
      </c>
      <c r="J1565" t="s">
        <v>85</v>
      </c>
      <c r="K1565" t="s">
        <v>214</v>
      </c>
      <c r="L1565" t="s">
        <v>614</v>
      </c>
      <c r="M1565" t="s">
        <v>615</v>
      </c>
      <c r="N1565" t="s">
        <v>217</v>
      </c>
      <c r="O1565" t="s">
        <v>263</v>
      </c>
      <c r="P1565" t="s">
        <v>346</v>
      </c>
      <c r="Q1565" t="s">
        <v>345</v>
      </c>
      <c r="R1565" t="s">
        <v>347</v>
      </c>
      <c r="S1565" t="s">
        <v>338</v>
      </c>
      <c r="T1565" t="s">
        <v>339</v>
      </c>
      <c r="U1565" s="61" t="s">
        <v>340</v>
      </c>
      <c r="V1565" t="s">
        <v>249</v>
      </c>
      <c r="W1565" t="s">
        <v>263</v>
      </c>
      <c r="X1565" s="59">
        <v>9404</v>
      </c>
      <c r="Y1565" s="59">
        <v>2765</v>
      </c>
      <c r="AA1565" s="146" t="str">
        <f t="shared" si="309"/>
        <v>EX</v>
      </c>
      <c r="AB1565" s="146">
        <f t="shared" si="311"/>
        <v>0</v>
      </c>
      <c r="AC1565" t="str">
        <f t="shared" si="314"/>
        <v>EX</v>
      </c>
      <c r="AD1565" s="74">
        <f t="shared" si="315"/>
        <v>2765</v>
      </c>
      <c r="AE1565" s="74">
        <f t="shared" si="320"/>
        <v>2765</v>
      </c>
      <c r="AF1565">
        <v>1</v>
      </c>
      <c r="AG1565">
        <v>0</v>
      </c>
      <c r="AH1565" s="74">
        <v>0</v>
      </c>
      <c r="AJ1565" s="74">
        <f t="shared" si="316"/>
        <v>0</v>
      </c>
      <c r="AK1565" s="74">
        <f t="shared" si="310"/>
        <v>2765</v>
      </c>
      <c r="AL1565" t="str">
        <f t="shared" si="317"/>
        <v>N</v>
      </c>
      <c r="AN1565" t="s">
        <v>86</v>
      </c>
      <c r="AO1565" t="s">
        <v>85</v>
      </c>
      <c r="AP1565" t="str">
        <f t="shared" si="318"/>
        <v>94</v>
      </c>
      <c r="AQ1565" s="145" t="s">
        <v>1826</v>
      </c>
      <c r="AR1565" t="str">
        <f t="shared" si="319"/>
        <v>1-Adjusted Base Budget</v>
      </c>
      <c r="AS1565" s="145" t="s">
        <v>1827</v>
      </c>
      <c r="AT1565" t="s">
        <v>213</v>
      </c>
      <c r="AV1565" t="str">
        <f t="shared" si="313"/>
        <v>VPIT</v>
      </c>
      <c r="AW1565" t="str">
        <f t="shared" si="312"/>
        <v>VP FOR INFORMATION TECHNOLOGY</v>
      </c>
    </row>
    <row r="1566" spans="1:49">
      <c r="A1566" s="59">
        <v>2018</v>
      </c>
      <c r="B1566" t="s">
        <v>137</v>
      </c>
      <c r="C1566" t="s">
        <v>945</v>
      </c>
      <c r="D1566" t="s">
        <v>946</v>
      </c>
      <c r="E1566" t="s">
        <v>956</v>
      </c>
      <c r="F1566" t="s">
        <v>957</v>
      </c>
      <c r="G1566" t="s">
        <v>958</v>
      </c>
      <c r="H1566" t="s">
        <v>140</v>
      </c>
      <c r="I1566" s="170" t="s">
        <v>84</v>
      </c>
      <c r="J1566" t="s">
        <v>85</v>
      </c>
      <c r="K1566" t="s">
        <v>214</v>
      </c>
      <c r="L1566" t="s">
        <v>614</v>
      </c>
      <c r="M1566" t="s">
        <v>615</v>
      </c>
      <c r="N1566" t="s">
        <v>217</v>
      </c>
      <c r="O1566" t="s">
        <v>263</v>
      </c>
      <c r="P1566" t="s">
        <v>346</v>
      </c>
      <c r="Q1566" t="s">
        <v>345</v>
      </c>
      <c r="R1566" t="s">
        <v>347</v>
      </c>
      <c r="S1566" t="s">
        <v>338</v>
      </c>
      <c r="T1566" t="s">
        <v>339</v>
      </c>
      <c r="U1566" s="61" t="s">
        <v>340</v>
      </c>
      <c r="V1566" t="s">
        <v>24</v>
      </c>
      <c r="W1566" t="s">
        <v>263</v>
      </c>
      <c r="X1566" s="59">
        <v>47499</v>
      </c>
      <c r="Y1566" s="59">
        <v>27677</v>
      </c>
      <c r="Z1566" t="s">
        <v>141</v>
      </c>
      <c r="AA1566" s="146" t="str">
        <f t="shared" si="309"/>
        <v>EX</v>
      </c>
      <c r="AB1566" s="146" t="str">
        <f t="shared" si="311"/>
        <v>IT</v>
      </c>
      <c r="AC1566" t="str">
        <f t="shared" si="314"/>
        <v>EX</v>
      </c>
      <c r="AD1566" s="74">
        <f t="shared" si="315"/>
        <v>27677</v>
      </c>
      <c r="AE1566" s="74">
        <f t="shared" si="320"/>
        <v>27677</v>
      </c>
      <c r="AF1566">
        <v>1</v>
      </c>
      <c r="AG1566">
        <v>0</v>
      </c>
      <c r="AH1566" s="74">
        <v>0</v>
      </c>
      <c r="AJ1566" s="74">
        <f t="shared" si="316"/>
        <v>0</v>
      </c>
      <c r="AK1566" s="74">
        <f t="shared" si="310"/>
        <v>27677</v>
      </c>
      <c r="AL1566" t="str">
        <f t="shared" si="317"/>
        <v>N</v>
      </c>
      <c r="AN1566" t="s">
        <v>86</v>
      </c>
      <c r="AO1566" t="s">
        <v>85</v>
      </c>
      <c r="AP1566" t="str">
        <f t="shared" si="318"/>
        <v>94</v>
      </c>
      <c r="AQ1566" s="145" t="s">
        <v>1826</v>
      </c>
      <c r="AR1566" t="str">
        <f t="shared" si="319"/>
        <v>1-Adjusted Base Budget</v>
      </c>
      <c r="AS1566" s="145" t="s">
        <v>1827</v>
      </c>
      <c r="AT1566" t="s">
        <v>213</v>
      </c>
      <c r="AV1566" t="str">
        <f t="shared" si="313"/>
        <v>VPIT-SS</v>
      </c>
      <c r="AW1566" t="str">
        <f t="shared" si="312"/>
        <v>VP FOR INFORMATION TECHNOLOGY-SHARED SERVICES</v>
      </c>
    </row>
    <row r="1567" spans="1:49">
      <c r="A1567" s="59">
        <v>2018</v>
      </c>
      <c r="B1567" t="s">
        <v>137</v>
      </c>
      <c r="C1567" t="s">
        <v>945</v>
      </c>
      <c r="D1567" t="s">
        <v>946</v>
      </c>
      <c r="E1567" t="s">
        <v>978</v>
      </c>
      <c r="F1567" t="s">
        <v>957</v>
      </c>
      <c r="G1567" t="s">
        <v>958</v>
      </c>
      <c r="H1567" t="s">
        <v>143</v>
      </c>
      <c r="I1567" s="170" t="s">
        <v>84</v>
      </c>
      <c r="J1567" t="s">
        <v>85</v>
      </c>
      <c r="K1567" t="s">
        <v>214</v>
      </c>
      <c r="L1567" t="s">
        <v>614</v>
      </c>
      <c r="M1567" t="s">
        <v>615</v>
      </c>
      <c r="N1567" t="s">
        <v>217</v>
      </c>
      <c r="O1567" t="s">
        <v>263</v>
      </c>
      <c r="P1567" t="s">
        <v>346</v>
      </c>
      <c r="Q1567" t="s">
        <v>345</v>
      </c>
      <c r="R1567" t="s">
        <v>347</v>
      </c>
      <c r="S1567" t="s">
        <v>338</v>
      </c>
      <c r="T1567" t="s">
        <v>339</v>
      </c>
      <c r="U1567" s="61" t="s">
        <v>340</v>
      </c>
      <c r="V1567" t="s">
        <v>24</v>
      </c>
      <c r="W1567" t="s">
        <v>263</v>
      </c>
      <c r="X1567" s="59">
        <v>2312</v>
      </c>
      <c r="Y1567" s="59">
        <v>2312</v>
      </c>
      <c r="Z1567" t="s">
        <v>141</v>
      </c>
      <c r="AA1567" s="146" t="str">
        <f t="shared" si="309"/>
        <v>EX</v>
      </c>
      <c r="AB1567" s="146" t="str">
        <f t="shared" si="311"/>
        <v>IT</v>
      </c>
      <c r="AC1567" t="str">
        <f t="shared" si="314"/>
        <v>EX</v>
      </c>
      <c r="AD1567" s="74">
        <f t="shared" si="315"/>
        <v>2312</v>
      </c>
      <c r="AE1567" s="74">
        <f t="shared" si="320"/>
        <v>2312</v>
      </c>
      <c r="AF1567">
        <v>1</v>
      </c>
      <c r="AG1567">
        <v>0</v>
      </c>
      <c r="AH1567" s="74">
        <v>0</v>
      </c>
      <c r="AJ1567" s="74">
        <f t="shared" si="316"/>
        <v>0</v>
      </c>
      <c r="AK1567" s="74">
        <f t="shared" si="310"/>
        <v>2312</v>
      </c>
      <c r="AL1567" t="str">
        <f t="shared" si="317"/>
        <v>N</v>
      </c>
      <c r="AN1567" t="s">
        <v>86</v>
      </c>
      <c r="AO1567" t="s">
        <v>85</v>
      </c>
      <c r="AP1567" t="str">
        <f t="shared" si="318"/>
        <v>94</v>
      </c>
      <c r="AQ1567" s="145" t="s">
        <v>1826</v>
      </c>
      <c r="AR1567" t="str">
        <f t="shared" si="319"/>
        <v>1-Adjusted Base Budget</v>
      </c>
      <c r="AS1567" s="145" t="s">
        <v>1827</v>
      </c>
      <c r="AT1567" t="s">
        <v>213</v>
      </c>
      <c r="AV1567" t="str">
        <f t="shared" si="313"/>
        <v>VPIT-SS</v>
      </c>
      <c r="AW1567" t="str">
        <f t="shared" si="312"/>
        <v>VP FOR INFORMATION TECHNOLOGY-SHARED SERVICES</v>
      </c>
    </row>
    <row r="1568" spans="1:49">
      <c r="A1568" s="59">
        <v>2018</v>
      </c>
      <c r="B1568" t="s">
        <v>137</v>
      </c>
      <c r="C1568" t="s">
        <v>945</v>
      </c>
      <c r="D1568" t="s">
        <v>946</v>
      </c>
      <c r="E1568" t="s">
        <v>967</v>
      </c>
      <c r="F1568" t="s">
        <v>1053</v>
      </c>
      <c r="G1568" t="s">
        <v>1054</v>
      </c>
      <c r="H1568" t="s">
        <v>146</v>
      </c>
      <c r="I1568" s="170" t="s">
        <v>84</v>
      </c>
      <c r="J1568" t="s">
        <v>85</v>
      </c>
      <c r="K1568" t="s">
        <v>214</v>
      </c>
      <c r="L1568" t="s">
        <v>614</v>
      </c>
      <c r="M1568" t="s">
        <v>615</v>
      </c>
      <c r="N1568" t="s">
        <v>217</v>
      </c>
      <c r="O1568" t="s">
        <v>263</v>
      </c>
      <c r="P1568" t="s">
        <v>346</v>
      </c>
      <c r="Q1568" t="s">
        <v>345</v>
      </c>
      <c r="R1568" t="s">
        <v>347</v>
      </c>
      <c r="S1568" t="s">
        <v>338</v>
      </c>
      <c r="T1568" t="s">
        <v>339</v>
      </c>
      <c r="U1568" s="61" t="s">
        <v>340</v>
      </c>
      <c r="V1568" t="s">
        <v>24</v>
      </c>
      <c r="W1568" t="s">
        <v>263</v>
      </c>
      <c r="X1568" s="59">
        <v>16500</v>
      </c>
      <c r="Y1568" s="59">
        <v>16500</v>
      </c>
      <c r="Z1568" t="s">
        <v>141</v>
      </c>
      <c r="AA1568" s="146" t="str">
        <f t="shared" si="309"/>
        <v>EX</v>
      </c>
      <c r="AB1568" s="146" t="str">
        <f t="shared" si="311"/>
        <v>IT</v>
      </c>
      <c r="AC1568" t="str">
        <f t="shared" si="314"/>
        <v>EX</v>
      </c>
      <c r="AD1568" s="74">
        <f t="shared" si="315"/>
        <v>16500</v>
      </c>
      <c r="AE1568" s="74">
        <f t="shared" si="320"/>
        <v>16500</v>
      </c>
      <c r="AF1568">
        <v>1</v>
      </c>
      <c r="AG1568">
        <v>0</v>
      </c>
      <c r="AH1568" s="74">
        <v>0</v>
      </c>
      <c r="AJ1568" s="74">
        <f t="shared" si="316"/>
        <v>0</v>
      </c>
      <c r="AK1568" s="74">
        <f t="shared" si="310"/>
        <v>16500</v>
      </c>
      <c r="AL1568" t="str">
        <f t="shared" si="317"/>
        <v>N</v>
      </c>
      <c r="AN1568" t="s">
        <v>86</v>
      </c>
      <c r="AO1568" t="s">
        <v>85</v>
      </c>
      <c r="AP1568" t="str">
        <f t="shared" si="318"/>
        <v>94</v>
      </c>
      <c r="AQ1568" s="145" t="s">
        <v>1826</v>
      </c>
      <c r="AR1568" t="str">
        <f t="shared" si="319"/>
        <v>1-Adjusted Base Budget</v>
      </c>
      <c r="AS1568" s="145" t="s">
        <v>1827</v>
      </c>
      <c r="AT1568" t="s">
        <v>213</v>
      </c>
      <c r="AV1568" t="str">
        <f t="shared" si="313"/>
        <v>VPIT-SS</v>
      </c>
      <c r="AW1568" t="str">
        <f t="shared" si="312"/>
        <v>VP FOR INFORMATION TECHNOLOGY-SHARED SERVICES</v>
      </c>
    </row>
    <row r="1569" spans="1:49">
      <c r="A1569" s="59">
        <v>2018</v>
      </c>
      <c r="B1569" t="s">
        <v>137</v>
      </c>
      <c r="C1569" t="s">
        <v>945</v>
      </c>
      <c r="D1569" t="s">
        <v>946</v>
      </c>
      <c r="E1569" t="s">
        <v>967</v>
      </c>
      <c r="F1569" t="s">
        <v>1057</v>
      </c>
      <c r="G1569" t="s">
        <v>1058</v>
      </c>
      <c r="H1569" t="s">
        <v>146</v>
      </c>
      <c r="I1569" s="170" t="s">
        <v>84</v>
      </c>
      <c r="J1569" t="s">
        <v>85</v>
      </c>
      <c r="K1569" t="s">
        <v>214</v>
      </c>
      <c r="L1569" t="s">
        <v>614</v>
      </c>
      <c r="M1569" t="s">
        <v>615</v>
      </c>
      <c r="N1569" t="s">
        <v>217</v>
      </c>
      <c r="O1569" t="s">
        <v>263</v>
      </c>
      <c r="P1569" t="s">
        <v>346</v>
      </c>
      <c r="Q1569" t="s">
        <v>345</v>
      </c>
      <c r="R1569" t="s">
        <v>347</v>
      </c>
      <c r="S1569" t="s">
        <v>338</v>
      </c>
      <c r="T1569" t="s">
        <v>339</v>
      </c>
      <c r="U1569" s="61" t="s">
        <v>340</v>
      </c>
      <c r="V1569" t="s">
        <v>24</v>
      </c>
      <c r="W1569" t="s">
        <v>263</v>
      </c>
      <c r="X1569" s="59">
        <v>0</v>
      </c>
      <c r="Y1569" s="59">
        <v>3185</v>
      </c>
      <c r="Z1569" t="s">
        <v>141</v>
      </c>
      <c r="AA1569" s="146" t="str">
        <f t="shared" si="309"/>
        <v>EX</v>
      </c>
      <c r="AB1569" s="146" t="str">
        <f t="shared" si="311"/>
        <v>IT</v>
      </c>
      <c r="AC1569" t="str">
        <f t="shared" si="314"/>
        <v>EX</v>
      </c>
      <c r="AD1569" s="74">
        <f t="shared" si="315"/>
        <v>3185</v>
      </c>
      <c r="AE1569" s="74">
        <f t="shared" si="320"/>
        <v>3185</v>
      </c>
      <c r="AF1569">
        <v>1</v>
      </c>
      <c r="AG1569">
        <v>0</v>
      </c>
      <c r="AH1569" s="74">
        <v>0</v>
      </c>
      <c r="AJ1569" s="74">
        <f t="shared" si="316"/>
        <v>0</v>
      </c>
      <c r="AK1569" s="74">
        <f t="shared" si="310"/>
        <v>3185</v>
      </c>
      <c r="AL1569" t="str">
        <f t="shared" si="317"/>
        <v>N</v>
      </c>
      <c r="AN1569" t="s">
        <v>86</v>
      </c>
      <c r="AO1569" t="s">
        <v>85</v>
      </c>
      <c r="AP1569" t="str">
        <f t="shared" si="318"/>
        <v>94</v>
      </c>
      <c r="AQ1569" s="145" t="s">
        <v>1826</v>
      </c>
      <c r="AR1569" t="str">
        <f t="shared" si="319"/>
        <v>1-Adjusted Base Budget</v>
      </c>
      <c r="AS1569" s="145" t="s">
        <v>1827</v>
      </c>
      <c r="AT1569" t="s">
        <v>213</v>
      </c>
      <c r="AV1569" t="str">
        <f t="shared" si="313"/>
        <v>VPIT-SS</v>
      </c>
      <c r="AW1569" t="str">
        <f t="shared" si="312"/>
        <v>VP FOR INFORMATION TECHNOLOGY-SHARED SERVICES</v>
      </c>
    </row>
    <row r="1570" spans="1:49">
      <c r="A1570" s="59">
        <v>2018</v>
      </c>
      <c r="B1570" t="s">
        <v>137</v>
      </c>
      <c r="C1570" t="s">
        <v>945</v>
      </c>
      <c r="D1570" t="s">
        <v>946</v>
      </c>
      <c r="E1570" t="s">
        <v>967</v>
      </c>
      <c r="F1570" t="s">
        <v>1059</v>
      </c>
      <c r="G1570" t="s">
        <v>1060</v>
      </c>
      <c r="H1570" t="s">
        <v>146</v>
      </c>
      <c r="I1570" s="170" t="s">
        <v>84</v>
      </c>
      <c r="J1570" t="s">
        <v>85</v>
      </c>
      <c r="K1570" t="s">
        <v>214</v>
      </c>
      <c r="L1570" t="s">
        <v>614</v>
      </c>
      <c r="M1570" t="s">
        <v>615</v>
      </c>
      <c r="N1570" t="s">
        <v>217</v>
      </c>
      <c r="O1570" t="s">
        <v>263</v>
      </c>
      <c r="P1570" t="s">
        <v>346</v>
      </c>
      <c r="Q1570" t="s">
        <v>345</v>
      </c>
      <c r="R1570" t="s">
        <v>347</v>
      </c>
      <c r="S1570" t="s">
        <v>338</v>
      </c>
      <c r="T1570" t="s">
        <v>339</v>
      </c>
      <c r="U1570" s="61" t="s">
        <v>340</v>
      </c>
      <c r="V1570" t="s">
        <v>24</v>
      </c>
      <c r="W1570" t="s">
        <v>263</v>
      </c>
      <c r="X1570" s="59">
        <v>0</v>
      </c>
      <c r="Y1570" s="59">
        <v>37508</v>
      </c>
      <c r="Z1570" t="s">
        <v>141</v>
      </c>
      <c r="AA1570" s="146" t="str">
        <f t="shared" si="309"/>
        <v>EX</v>
      </c>
      <c r="AB1570" s="146" t="str">
        <f t="shared" si="311"/>
        <v>IT</v>
      </c>
      <c r="AC1570" t="str">
        <f t="shared" si="314"/>
        <v>EX</v>
      </c>
      <c r="AD1570" s="74">
        <f t="shared" si="315"/>
        <v>37508</v>
      </c>
      <c r="AE1570" s="74">
        <f t="shared" si="320"/>
        <v>37508</v>
      </c>
      <c r="AF1570">
        <v>1</v>
      </c>
      <c r="AG1570">
        <v>0</v>
      </c>
      <c r="AH1570" s="74">
        <v>0</v>
      </c>
      <c r="AJ1570" s="74">
        <f t="shared" si="316"/>
        <v>0</v>
      </c>
      <c r="AK1570" s="74">
        <f t="shared" si="310"/>
        <v>37508</v>
      </c>
      <c r="AL1570" t="str">
        <f t="shared" si="317"/>
        <v>N</v>
      </c>
      <c r="AN1570" t="s">
        <v>86</v>
      </c>
      <c r="AO1570" t="s">
        <v>85</v>
      </c>
      <c r="AP1570" t="str">
        <f t="shared" si="318"/>
        <v>94</v>
      </c>
      <c r="AQ1570" s="145" t="s">
        <v>1826</v>
      </c>
      <c r="AR1570" t="str">
        <f t="shared" si="319"/>
        <v>1-Adjusted Base Budget</v>
      </c>
      <c r="AS1570" s="145" t="s">
        <v>1827</v>
      </c>
      <c r="AT1570" t="s">
        <v>213</v>
      </c>
      <c r="AV1570" t="str">
        <f t="shared" si="313"/>
        <v>VPIT-SS</v>
      </c>
      <c r="AW1570" t="str">
        <f t="shared" si="312"/>
        <v>VP FOR INFORMATION TECHNOLOGY-SHARED SERVICES</v>
      </c>
    </row>
    <row r="1571" spans="1:49">
      <c r="A1571" s="59">
        <v>2018</v>
      </c>
      <c r="B1571" t="s">
        <v>137</v>
      </c>
      <c r="C1571" t="s">
        <v>945</v>
      </c>
      <c r="D1571" t="s">
        <v>946</v>
      </c>
      <c r="E1571" t="s">
        <v>967</v>
      </c>
      <c r="F1571" t="s">
        <v>1063</v>
      </c>
      <c r="G1571" t="s">
        <v>1064</v>
      </c>
      <c r="H1571" t="s">
        <v>146</v>
      </c>
      <c r="I1571" s="170" t="s">
        <v>84</v>
      </c>
      <c r="J1571" t="s">
        <v>85</v>
      </c>
      <c r="K1571" t="s">
        <v>214</v>
      </c>
      <c r="L1571" t="s">
        <v>614</v>
      </c>
      <c r="M1571" t="s">
        <v>615</v>
      </c>
      <c r="N1571" t="s">
        <v>217</v>
      </c>
      <c r="O1571" t="s">
        <v>263</v>
      </c>
      <c r="P1571" t="s">
        <v>346</v>
      </c>
      <c r="Q1571" t="s">
        <v>345</v>
      </c>
      <c r="R1571" t="s">
        <v>347</v>
      </c>
      <c r="S1571" t="s">
        <v>338</v>
      </c>
      <c r="T1571" t="s">
        <v>339</v>
      </c>
      <c r="U1571" s="61" t="s">
        <v>340</v>
      </c>
      <c r="V1571" t="s">
        <v>24</v>
      </c>
      <c r="W1571" t="s">
        <v>263</v>
      </c>
      <c r="X1571" s="59">
        <v>-50000</v>
      </c>
      <c r="Y1571" s="59">
        <v>0</v>
      </c>
      <c r="Z1571" t="s">
        <v>141</v>
      </c>
      <c r="AA1571" s="146" t="str">
        <f t="shared" si="309"/>
        <v>EX</v>
      </c>
      <c r="AB1571" s="146" t="str">
        <f t="shared" si="311"/>
        <v>IT</v>
      </c>
      <c r="AC1571" t="str">
        <f t="shared" si="314"/>
        <v>EX</v>
      </c>
      <c r="AD1571" s="74">
        <f t="shared" si="315"/>
        <v>0</v>
      </c>
      <c r="AE1571" s="74">
        <f t="shared" si="320"/>
        <v>0</v>
      </c>
      <c r="AF1571">
        <v>1</v>
      </c>
      <c r="AG1571">
        <v>0</v>
      </c>
      <c r="AH1571" s="74">
        <v>0</v>
      </c>
      <c r="AJ1571" s="74">
        <f t="shared" si="316"/>
        <v>0</v>
      </c>
      <c r="AK1571" s="74">
        <f t="shared" si="310"/>
        <v>0</v>
      </c>
      <c r="AL1571" t="str">
        <f t="shared" si="317"/>
        <v>N</v>
      </c>
      <c r="AN1571" t="s">
        <v>86</v>
      </c>
      <c r="AO1571" t="s">
        <v>85</v>
      </c>
      <c r="AP1571" t="str">
        <f t="shared" si="318"/>
        <v>94</v>
      </c>
      <c r="AQ1571" s="145" t="s">
        <v>1826</v>
      </c>
      <c r="AR1571" t="str">
        <f t="shared" si="319"/>
        <v>1-Adjusted Base Budget</v>
      </c>
      <c r="AS1571" s="145" t="s">
        <v>1827</v>
      </c>
      <c r="AT1571" t="s">
        <v>213</v>
      </c>
      <c r="AV1571" t="str">
        <f t="shared" si="313"/>
        <v>VPIT-SS</v>
      </c>
      <c r="AW1571" t="str">
        <f t="shared" si="312"/>
        <v>VP FOR INFORMATION TECHNOLOGY-SHARED SERVICES</v>
      </c>
    </row>
    <row r="1572" spans="1:49">
      <c r="A1572" s="59">
        <v>2018</v>
      </c>
      <c r="B1572" t="s">
        <v>137</v>
      </c>
      <c r="C1572" t="s">
        <v>945</v>
      </c>
      <c r="D1572" t="s">
        <v>946</v>
      </c>
      <c r="E1572" t="s">
        <v>967</v>
      </c>
      <c r="F1572" t="s">
        <v>1731</v>
      </c>
      <c r="G1572" t="s">
        <v>1732</v>
      </c>
      <c r="H1572" t="s">
        <v>146</v>
      </c>
      <c r="I1572" s="170" t="s">
        <v>84</v>
      </c>
      <c r="J1572" t="s">
        <v>85</v>
      </c>
      <c r="K1572" t="s">
        <v>214</v>
      </c>
      <c r="L1572" t="s">
        <v>614</v>
      </c>
      <c r="M1572" t="s">
        <v>615</v>
      </c>
      <c r="N1572" t="s">
        <v>217</v>
      </c>
      <c r="O1572" t="s">
        <v>263</v>
      </c>
      <c r="P1572" t="s">
        <v>346</v>
      </c>
      <c r="Q1572" t="s">
        <v>345</v>
      </c>
      <c r="R1572" t="s">
        <v>347</v>
      </c>
      <c r="S1572" t="s">
        <v>338</v>
      </c>
      <c r="T1572" t="s">
        <v>339</v>
      </c>
      <c r="U1572" s="61" t="s">
        <v>340</v>
      </c>
      <c r="V1572" t="s">
        <v>24</v>
      </c>
      <c r="W1572" t="s">
        <v>263</v>
      </c>
      <c r="X1572" s="59">
        <v>60000</v>
      </c>
      <c r="Y1572" s="59">
        <v>0</v>
      </c>
      <c r="Z1572" t="s">
        <v>141</v>
      </c>
      <c r="AA1572" s="146" t="str">
        <f t="shared" si="309"/>
        <v>EX</v>
      </c>
      <c r="AB1572" s="146" t="str">
        <f t="shared" si="311"/>
        <v>IT</v>
      </c>
      <c r="AC1572" t="str">
        <f t="shared" si="314"/>
        <v>EX</v>
      </c>
      <c r="AD1572" s="74">
        <f t="shared" si="315"/>
        <v>0</v>
      </c>
      <c r="AE1572" s="74">
        <f t="shared" si="320"/>
        <v>0</v>
      </c>
      <c r="AF1572">
        <v>1</v>
      </c>
      <c r="AG1572">
        <v>0</v>
      </c>
      <c r="AH1572" s="74">
        <v>0</v>
      </c>
      <c r="AJ1572" s="74">
        <f t="shared" si="316"/>
        <v>0</v>
      </c>
      <c r="AK1572" s="74">
        <f t="shared" si="310"/>
        <v>0</v>
      </c>
      <c r="AL1572" t="str">
        <f t="shared" si="317"/>
        <v>N</v>
      </c>
      <c r="AN1572" t="s">
        <v>86</v>
      </c>
      <c r="AO1572" t="s">
        <v>85</v>
      </c>
      <c r="AP1572" t="str">
        <f t="shared" si="318"/>
        <v>94</v>
      </c>
      <c r="AQ1572" s="145" t="s">
        <v>1826</v>
      </c>
      <c r="AR1572" t="str">
        <f t="shared" si="319"/>
        <v>1-Adjusted Base Budget</v>
      </c>
      <c r="AS1572" s="145" t="s">
        <v>1827</v>
      </c>
      <c r="AT1572" t="s">
        <v>213</v>
      </c>
      <c r="AV1572" t="str">
        <f t="shared" si="313"/>
        <v>VPIT-SS</v>
      </c>
      <c r="AW1572" t="str">
        <f t="shared" si="312"/>
        <v>VP FOR INFORMATION TECHNOLOGY-SHARED SERVICES</v>
      </c>
    </row>
    <row r="1573" spans="1:49">
      <c r="A1573" s="59">
        <v>2018</v>
      </c>
      <c r="B1573" t="s">
        <v>137</v>
      </c>
      <c r="C1573" t="s">
        <v>945</v>
      </c>
      <c r="D1573" t="s">
        <v>946</v>
      </c>
      <c r="E1573" t="s">
        <v>967</v>
      </c>
      <c r="F1573" t="s">
        <v>1018</v>
      </c>
      <c r="G1573" t="s">
        <v>1019</v>
      </c>
      <c r="H1573" t="s">
        <v>146</v>
      </c>
      <c r="I1573" s="170" t="s">
        <v>84</v>
      </c>
      <c r="J1573" t="s">
        <v>85</v>
      </c>
      <c r="K1573" t="s">
        <v>214</v>
      </c>
      <c r="L1573" t="s">
        <v>614</v>
      </c>
      <c r="M1573" t="s">
        <v>615</v>
      </c>
      <c r="N1573" t="s">
        <v>217</v>
      </c>
      <c r="O1573" t="s">
        <v>263</v>
      </c>
      <c r="P1573" t="s">
        <v>346</v>
      </c>
      <c r="Q1573" t="s">
        <v>345</v>
      </c>
      <c r="R1573" t="s">
        <v>347</v>
      </c>
      <c r="S1573" t="s">
        <v>338</v>
      </c>
      <c r="T1573" t="s">
        <v>339</v>
      </c>
      <c r="U1573" s="61" t="s">
        <v>340</v>
      </c>
      <c r="V1573" t="s">
        <v>24</v>
      </c>
      <c r="W1573" t="s">
        <v>263</v>
      </c>
      <c r="X1573" s="59">
        <v>-58624</v>
      </c>
      <c r="Y1573" s="59">
        <v>0</v>
      </c>
      <c r="Z1573" t="s">
        <v>141</v>
      </c>
      <c r="AA1573" s="146" t="str">
        <f t="shared" si="309"/>
        <v>EX</v>
      </c>
      <c r="AB1573" s="146" t="str">
        <f t="shared" si="311"/>
        <v>IT</v>
      </c>
      <c r="AC1573" t="str">
        <f t="shared" si="314"/>
        <v>EX</v>
      </c>
      <c r="AD1573" s="74">
        <f t="shared" si="315"/>
        <v>0</v>
      </c>
      <c r="AE1573" s="74">
        <f t="shared" si="320"/>
        <v>0</v>
      </c>
      <c r="AF1573">
        <v>1</v>
      </c>
      <c r="AG1573">
        <v>0</v>
      </c>
      <c r="AH1573" s="74">
        <v>0</v>
      </c>
      <c r="AJ1573" s="74">
        <f t="shared" si="316"/>
        <v>0</v>
      </c>
      <c r="AK1573" s="74">
        <f t="shared" si="310"/>
        <v>0</v>
      </c>
      <c r="AL1573" t="str">
        <f t="shared" si="317"/>
        <v>N</v>
      </c>
      <c r="AN1573" t="s">
        <v>86</v>
      </c>
      <c r="AO1573" t="s">
        <v>85</v>
      </c>
      <c r="AP1573" t="str">
        <f t="shared" si="318"/>
        <v>94</v>
      </c>
      <c r="AQ1573" s="145" t="s">
        <v>1826</v>
      </c>
      <c r="AR1573" t="str">
        <f t="shared" si="319"/>
        <v>1-Adjusted Base Budget</v>
      </c>
      <c r="AS1573" s="145" t="s">
        <v>1827</v>
      </c>
      <c r="AT1573" t="s">
        <v>213</v>
      </c>
      <c r="AV1573" t="str">
        <f t="shared" si="313"/>
        <v>VPIT-SS</v>
      </c>
      <c r="AW1573" t="str">
        <f t="shared" si="312"/>
        <v>VP FOR INFORMATION TECHNOLOGY-SHARED SERVICES</v>
      </c>
    </row>
    <row r="1574" spans="1:49">
      <c r="A1574" s="59">
        <v>2018</v>
      </c>
      <c r="B1574" t="s">
        <v>137</v>
      </c>
      <c r="C1574" t="s">
        <v>945</v>
      </c>
      <c r="D1574" t="s">
        <v>946</v>
      </c>
      <c r="E1574" t="s">
        <v>967</v>
      </c>
      <c r="F1574" t="s">
        <v>1073</v>
      </c>
      <c r="G1574" t="s">
        <v>1074</v>
      </c>
      <c r="H1574" t="s">
        <v>146</v>
      </c>
      <c r="I1574" s="170" t="s">
        <v>84</v>
      </c>
      <c r="J1574" t="s">
        <v>85</v>
      </c>
      <c r="K1574" t="s">
        <v>214</v>
      </c>
      <c r="L1574" t="s">
        <v>614</v>
      </c>
      <c r="M1574" t="s">
        <v>615</v>
      </c>
      <c r="N1574" t="s">
        <v>217</v>
      </c>
      <c r="O1574" t="s">
        <v>263</v>
      </c>
      <c r="P1574" t="s">
        <v>346</v>
      </c>
      <c r="Q1574" t="s">
        <v>345</v>
      </c>
      <c r="R1574" t="s">
        <v>347</v>
      </c>
      <c r="S1574" t="s">
        <v>338</v>
      </c>
      <c r="T1574" t="s">
        <v>339</v>
      </c>
      <c r="U1574" s="61" t="s">
        <v>340</v>
      </c>
      <c r="V1574" t="s">
        <v>24</v>
      </c>
      <c r="W1574" t="s">
        <v>263</v>
      </c>
      <c r="X1574" s="59">
        <v>6703</v>
      </c>
      <c r="Y1574" s="59">
        <v>6703</v>
      </c>
      <c r="Z1574" t="s">
        <v>141</v>
      </c>
      <c r="AA1574" s="146" t="str">
        <f t="shared" si="309"/>
        <v>EX</v>
      </c>
      <c r="AB1574" s="146" t="str">
        <f t="shared" si="311"/>
        <v>IT</v>
      </c>
      <c r="AC1574" t="str">
        <f t="shared" si="314"/>
        <v>EX</v>
      </c>
      <c r="AD1574" s="74">
        <f t="shared" si="315"/>
        <v>6703</v>
      </c>
      <c r="AE1574" s="74">
        <f t="shared" si="320"/>
        <v>6703</v>
      </c>
      <c r="AF1574">
        <v>1</v>
      </c>
      <c r="AG1574">
        <v>0</v>
      </c>
      <c r="AH1574" s="74">
        <v>0</v>
      </c>
      <c r="AJ1574" s="74">
        <f t="shared" si="316"/>
        <v>0</v>
      </c>
      <c r="AK1574" s="74">
        <f t="shared" si="310"/>
        <v>6703</v>
      </c>
      <c r="AL1574" t="str">
        <f t="shared" si="317"/>
        <v>N</v>
      </c>
      <c r="AN1574" t="s">
        <v>86</v>
      </c>
      <c r="AO1574" t="s">
        <v>85</v>
      </c>
      <c r="AP1574" t="str">
        <f t="shared" si="318"/>
        <v>94</v>
      </c>
      <c r="AQ1574" s="145" t="s">
        <v>1826</v>
      </c>
      <c r="AR1574" t="str">
        <f t="shared" si="319"/>
        <v>1-Adjusted Base Budget</v>
      </c>
      <c r="AS1574" s="145" t="s">
        <v>1827</v>
      </c>
      <c r="AT1574" t="s">
        <v>213</v>
      </c>
      <c r="AV1574" t="str">
        <f t="shared" si="313"/>
        <v>VPIT-SS</v>
      </c>
      <c r="AW1574" t="str">
        <f t="shared" si="312"/>
        <v>VP FOR INFORMATION TECHNOLOGY-SHARED SERVICES</v>
      </c>
    </row>
    <row r="1575" spans="1:49">
      <c r="A1575" s="59">
        <v>2018</v>
      </c>
      <c r="B1575" t="s">
        <v>137</v>
      </c>
      <c r="C1575" t="s">
        <v>945</v>
      </c>
      <c r="D1575" t="s">
        <v>946</v>
      </c>
      <c r="E1575" t="s">
        <v>967</v>
      </c>
      <c r="F1575" t="s">
        <v>961</v>
      </c>
      <c r="G1575" t="s">
        <v>977</v>
      </c>
      <c r="H1575" t="s">
        <v>146</v>
      </c>
      <c r="I1575" s="170" t="s">
        <v>84</v>
      </c>
      <c r="J1575" t="s">
        <v>85</v>
      </c>
      <c r="K1575" t="s">
        <v>214</v>
      </c>
      <c r="L1575" t="s">
        <v>614</v>
      </c>
      <c r="M1575" t="s">
        <v>615</v>
      </c>
      <c r="N1575" t="s">
        <v>217</v>
      </c>
      <c r="O1575" t="s">
        <v>263</v>
      </c>
      <c r="P1575" t="s">
        <v>346</v>
      </c>
      <c r="Q1575" t="s">
        <v>345</v>
      </c>
      <c r="R1575" t="s">
        <v>347</v>
      </c>
      <c r="S1575" t="s">
        <v>338</v>
      </c>
      <c r="T1575" t="s">
        <v>339</v>
      </c>
      <c r="U1575" s="61" t="s">
        <v>340</v>
      </c>
      <c r="V1575" t="s">
        <v>24</v>
      </c>
      <c r="W1575" t="s">
        <v>263</v>
      </c>
      <c r="X1575" s="59">
        <v>3192</v>
      </c>
      <c r="Y1575" s="59">
        <v>61314</v>
      </c>
      <c r="Z1575" t="s">
        <v>141</v>
      </c>
      <c r="AA1575" s="146" t="str">
        <f t="shared" si="309"/>
        <v>EX</v>
      </c>
      <c r="AB1575" s="146" t="str">
        <f t="shared" si="311"/>
        <v>IT</v>
      </c>
      <c r="AC1575" t="str">
        <f t="shared" si="314"/>
        <v>EX</v>
      </c>
      <c r="AD1575" s="74">
        <f t="shared" si="315"/>
        <v>61314</v>
      </c>
      <c r="AE1575" s="74">
        <f t="shared" si="320"/>
        <v>61314</v>
      </c>
      <c r="AF1575">
        <v>1</v>
      </c>
      <c r="AG1575">
        <v>0</v>
      </c>
      <c r="AH1575" s="74">
        <v>0</v>
      </c>
      <c r="AJ1575" s="74">
        <f t="shared" si="316"/>
        <v>0</v>
      </c>
      <c r="AK1575" s="74">
        <f t="shared" si="310"/>
        <v>61314</v>
      </c>
      <c r="AL1575" t="str">
        <f t="shared" si="317"/>
        <v>N</v>
      </c>
      <c r="AN1575" t="s">
        <v>86</v>
      </c>
      <c r="AO1575" t="s">
        <v>85</v>
      </c>
      <c r="AP1575" t="str">
        <f t="shared" si="318"/>
        <v>94</v>
      </c>
      <c r="AQ1575" s="145" t="s">
        <v>1826</v>
      </c>
      <c r="AR1575" t="str">
        <f t="shared" si="319"/>
        <v>1-Adjusted Base Budget</v>
      </c>
      <c r="AS1575" s="145" t="s">
        <v>1827</v>
      </c>
      <c r="AT1575" t="s">
        <v>213</v>
      </c>
      <c r="AV1575" t="str">
        <f t="shared" si="313"/>
        <v>VPIT-SS</v>
      </c>
      <c r="AW1575" t="str">
        <f t="shared" si="312"/>
        <v>VP FOR INFORMATION TECHNOLOGY-SHARED SERVICES</v>
      </c>
    </row>
    <row r="1576" spans="1:49">
      <c r="A1576" s="59">
        <v>2018</v>
      </c>
      <c r="B1576" t="s">
        <v>137</v>
      </c>
      <c r="C1576" t="s">
        <v>945</v>
      </c>
      <c r="D1576" t="s">
        <v>946</v>
      </c>
      <c r="E1576" t="s">
        <v>967</v>
      </c>
      <c r="F1576" t="s">
        <v>1140</v>
      </c>
      <c r="G1576" t="s">
        <v>1141</v>
      </c>
      <c r="H1576" t="s">
        <v>146</v>
      </c>
      <c r="I1576" s="170" t="s">
        <v>84</v>
      </c>
      <c r="J1576" t="s">
        <v>85</v>
      </c>
      <c r="K1576" t="s">
        <v>214</v>
      </c>
      <c r="L1576" t="s">
        <v>614</v>
      </c>
      <c r="M1576" t="s">
        <v>615</v>
      </c>
      <c r="N1576" t="s">
        <v>217</v>
      </c>
      <c r="O1576" t="s">
        <v>263</v>
      </c>
      <c r="P1576" t="s">
        <v>346</v>
      </c>
      <c r="Q1576" t="s">
        <v>345</v>
      </c>
      <c r="R1576" t="s">
        <v>347</v>
      </c>
      <c r="S1576" t="s">
        <v>338</v>
      </c>
      <c r="T1576" t="s">
        <v>339</v>
      </c>
      <c r="U1576" s="61" t="s">
        <v>340</v>
      </c>
      <c r="V1576" t="s">
        <v>24</v>
      </c>
      <c r="W1576" t="s">
        <v>263</v>
      </c>
      <c r="X1576" s="59">
        <v>360908</v>
      </c>
      <c r="Y1576" s="59">
        <v>534577</v>
      </c>
      <c r="Z1576" t="s">
        <v>141</v>
      </c>
      <c r="AA1576" s="146" t="str">
        <f t="shared" si="309"/>
        <v>EX</v>
      </c>
      <c r="AB1576" s="146" t="str">
        <f t="shared" si="311"/>
        <v>IT</v>
      </c>
      <c r="AC1576" t="str">
        <f t="shared" si="314"/>
        <v>EX</v>
      </c>
      <c r="AD1576" s="74">
        <f t="shared" si="315"/>
        <v>534577</v>
      </c>
      <c r="AE1576" s="74">
        <f t="shared" si="320"/>
        <v>534577</v>
      </c>
      <c r="AF1576">
        <v>1</v>
      </c>
      <c r="AG1576">
        <v>0</v>
      </c>
      <c r="AH1576" s="74">
        <v>0</v>
      </c>
      <c r="AJ1576" s="74">
        <f t="shared" si="316"/>
        <v>0</v>
      </c>
      <c r="AK1576" s="74">
        <f t="shared" si="310"/>
        <v>534577</v>
      </c>
      <c r="AL1576" t="str">
        <f t="shared" si="317"/>
        <v>N</v>
      </c>
      <c r="AN1576" t="s">
        <v>86</v>
      </c>
      <c r="AO1576" t="s">
        <v>85</v>
      </c>
      <c r="AP1576" t="str">
        <f t="shared" si="318"/>
        <v>94</v>
      </c>
      <c r="AQ1576" s="145" t="s">
        <v>1826</v>
      </c>
      <c r="AR1576" t="str">
        <f t="shared" si="319"/>
        <v>1-Adjusted Base Budget</v>
      </c>
      <c r="AS1576" s="145" t="s">
        <v>1827</v>
      </c>
      <c r="AT1576" t="s">
        <v>213</v>
      </c>
      <c r="AV1576" t="str">
        <f t="shared" si="313"/>
        <v>VPIT-SS</v>
      </c>
      <c r="AW1576" t="str">
        <f t="shared" si="312"/>
        <v>VP FOR INFORMATION TECHNOLOGY-SHARED SERVICES</v>
      </c>
    </row>
    <row r="1577" spans="1:49">
      <c r="A1577" s="59">
        <v>2018</v>
      </c>
      <c r="B1577" t="s">
        <v>137</v>
      </c>
      <c r="C1577" t="s">
        <v>945</v>
      </c>
      <c r="D1577" t="s">
        <v>946</v>
      </c>
      <c r="E1577" t="s">
        <v>967</v>
      </c>
      <c r="F1577" t="s">
        <v>1075</v>
      </c>
      <c r="G1577" t="s">
        <v>1076</v>
      </c>
      <c r="H1577" t="s">
        <v>146</v>
      </c>
      <c r="I1577" s="170" t="s">
        <v>84</v>
      </c>
      <c r="J1577" t="s">
        <v>85</v>
      </c>
      <c r="K1577" t="s">
        <v>214</v>
      </c>
      <c r="L1577" t="s">
        <v>614</v>
      </c>
      <c r="M1577" t="s">
        <v>615</v>
      </c>
      <c r="N1577" t="s">
        <v>217</v>
      </c>
      <c r="O1577" t="s">
        <v>263</v>
      </c>
      <c r="P1577" t="s">
        <v>346</v>
      </c>
      <c r="Q1577" t="s">
        <v>345</v>
      </c>
      <c r="R1577" t="s">
        <v>347</v>
      </c>
      <c r="S1577" t="s">
        <v>338</v>
      </c>
      <c r="T1577" t="s">
        <v>339</v>
      </c>
      <c r="U1577" s="61" t="s">
        <v>340</v>
      </c>
      <c r="V1577" t="s">
        <v>24</v>
      </c>
      <c r="W1577" t="s">
        <v>263</v>
      </c>
      <c r="X1577" s="59">
        <v>12954</v>
      </c>
      <c r="Y1577" s="59">
        <v>12954</v>
      </c>
      <c r="Z1577" t="s">
        <v>141</v>
      </c>
      <c r="AA1577" s="146" t="str">
        <f t="shared" ref="AA1577:AA1640" si="321">IF(P1577 ="CORI","IN",IF(P1577 ="TRIN","IN",O1577))</f>
        <v>EX</v>
      </c>
      <c r="AB1577" s="146" t="str">
        <f t="shared" si="311"/>
        <v>IT</v>
      </c>
      <c r="AC1577" t="str">
        <f t="shared" si="314"/>
        <v>EX</v>
      </c>
      <c r="AD1577" s="74">
        <f t="shared" si="315"/>
        <v>12954</v>
      </c>
      <c r="AE1577" s="74">
        <f t="shared" si="320"/>
        <v>12954</v>
      </c>
      <c r="AF1577">
        <v>1</v>
      </c>
      <c r="AG1577">
        <v>0</v>
      </c>
      <c r="AH1577" s="74">
        <v>0</v>
      </c>
      <c r="AJ1577" s="74">
        <f t="shared" si="316"/>
        <v>0</v>
      </c>
      <c r="AK1577" s="74">
        <f t="shared" si="310"/>
        <v>12954</v>
      </c>
      <c r="AL1577" t="str">
        <f t="shared" si="317"/>
        <v>N</v>
      </c>
      <c r="AN1577" t="s">
        <v>86</v>
      </c>
      <c r="AO1577" t="s">
        <v>85</v>
      </c>
      <c r="AP1577" t="str">
        <f t="shared" si="318"/>
        <v>94</v>
      </c>
      <c r="AQ1577" s="145" t="s">
        <v>1826</v>
      </c>
      <c r="AR1577" t="str">
        <f t="shared" si="319"/>
        <v>1-Adjusted Base Budget</v>
      </c>
      <c r="AS1577" s="145" t="s">
        <v>1827</v>
      </c>
      <c r="AT1577" t="s">
        <v>213</v>
      </c>
      <c r="AV1577" t="str">
        <f t="shared" si="313"/>
        <v>VPIT-SS</v>
      </c>
      <c r="AW1577" t="str">
        <f t="shared" si="312"/>
        <v>VP FOR INFORMATION TECHNOLOGY-SHARED SERVICES</v>
      </c>
    </row>
    <row r="1578" spans="1:49">
      <c r="A1578" s="59">
        <v>2018</v>
      </c>
      <c r="B1578" t="s">
        <v>137</v>
      </c>
      <c r="C1578" t="s">
        <v>945</v>
      </c>
      <c r="D1578" t="s">
        <v>946</v>
      </c>
      <c r="E1578" t="s">
        <v>967</v>
      </c>
      <c r="F1578" t="s">
        <v>1077</v>
      </c>
      <c r="G1578" t="s">
        <v>1078</v>
      </c>
      <c r="H1578" t="s">
        <v>146</v>
      </c>
      <c r="I1578" s="170" t="s">
        <v>84</v>
      </c>
      <c r="J1578" t="s">
        <v>85</v>
      </c>
      <c r="K1578" t="s">
        <v>214</v>
      </c>
      <c r="L1578" t="s">
        <v>614</v>
      </c>
      <c r="M1578" t="s">
        <v>615</v>
      </c>
      <c r="N1578" t="s">
        <v>217</v>
      </c>
      <c r="O1578" t="s">
        <v>263</v>
      </c>
      <c r="P1578" t="s">
        <v>346</v>
      </c>
      <c r="Q1578" t="s">
        <v>345</v>
      </c>
      <c r="R1578" t="s">
        <v>347</v>
      </c>
      <c r="S1578" t="s">
        <v>338</v>
      </c>
      <c r="T1578" t="s">
        <v>339</v>
      </c>
      <c r="U1578" s="61" t="s">
        <v>340</v>
      </c>
      <c r="V1578" t="s">
        <v>24</v>
      </c>
      <c r="W1578" t="s">
        <v>263</v>
      </c>
      <c r="X1578" s="59">
        <v>20226</v>
      </c>
      <c r="Y1578" s="59">
        <v>5231</v>
      </c>
      <c r="Z1578" t="s">
        <v>141</v>
      </c>
      <c r="AA1578" s="146" t="str">
        <f t="shared" si="321"/>
        <v>EX</v>
      </c>
      <c r="AB1578" s="146" t="str">
        <f t="shared" si="311"/>
        <v>IT</v>
      </c>
      <c r="AC1578" t="str">
        <f t="shared" si="314"/>
        <v>EX</v>
      </c>
      <c r="AD1578" s="74">
        <f t="shared" si="315"/>
        <v>5231</v>
      </c>
      <c r="AE1578" s="74">
        <f t="shared" si="320"/>
        <v>5231</v>
      </c>
      <c r="AF1578">
        <v>1</v>
      </c>
      <c r="AG1578">
        <v>0</v>
      </c>
      <c r="AH1578" s="74">
        <v>0</v>
      </c>
      <c r="AJ1578" s="74">
        <f t="shared" si="316"/>
        <v>0</v>
      </c>
      <c r="AK1578" s="74">
        <f t="shared" si="310"/>
        <v>5231</v>
      </c>
      <c r="AL1578" t="str">
        <f t="shared" si="317"/>
        <v>N</v>
      </c>
      <c r="AN1578" t="s">
        <v>86</v>
      </c>
      <c r="AO1578" t="s">
        <v>85</v>
      </c>
      <c r="AP1578" t="str">
        <f t="shared" si="318"/>
        <v>94</v>
      </c>
      <c r="AQ1578" s="145" t="s">
        <v>1826</v>
      </c>
      <c r="AR1578" t="str">
        <f t="shared" si="319"/>
        <v>1-Adjusted Base Budget</v>
      </c>
      <c r="AS1578" s="145" t="s">
        <v>1827</v>
      </c>
      <c r="AT1578" t="s">
        <v>213</v>
      </c>
      <c r="AV1578" t="str">
        <f t="shared" si="313"/>
        <v>VPIT-SS</v>
      </c>
      <c r="AW1578" t="str">
        <f t="shared" si="312"/>
        <v>VP FOR INFORMATION TECHNOLOGY-SHARED SERVICES</v>
      </c>
    </row>
    <row r="1579" spans="1:49">
      <c r="A1579" s="59">
        <v>2018</v>
      </c>
      <c r="B1579" t="s">
        <v>137</v>
      </c>
      <c r="C1579" t="s">
        <v>945</v>
      </c>
      <c r="D1579" t="s">
        <v>946</v>
      </c>
      <c r="E1579" t="s">
        <v>967</v>
      </c>
      <c r="F1579" t="s">
        <v>1262</v>
      </c>
      <c r="G1579" t="s">
        <v>1263</v>
      </c>
      <c r="H1579" t="s">
        <v>146</v>
      </c>
      <c r="I1579" s="170" t="s">
        <v>84</v>
      </c>
      <c r="J1579" t="s">
        <v>85</v>
      </c>
      <c r="K1579" t="s">
        <v>214</v>
      </c>
      <c r="L1579" t="s">
        <v>614</v>
      </c>
      <c r="M1579" t="s">
        <v>615</v>
      </c>
      <c r="N1579" t="s">
        <v>217</v>
      </c>
      <c r="O1579" t="s">
        <v>263</v>
      </c>
      <c r="P1579" t="s">
        <v>346</v>
      </c>
      <c r="Q1579" t="s">
        <v>345</v>
      </c>
      <c r="R1579" t="s">
        <v>347</v>
      </c>
      <c r="S1579" t="s">
        <v>338</v>
      </c>
      <c r="T1579" t="s">
        <v>339</v>
      </c>
      <c r="U1579" s="61" t="s">
        <v>340</v>
      </c>
      <c r="V1579" t="s">
        <v>24</v>
      </c>
      <c r="W1579" t="s">
        <v>263</v>
      </c>
      <c r="X1579" s="59">
        <v>-78448</v>
      </c>
      <c r="Y1579" s="59">
        <v>0</v>
      </c>
      <c r="Z1579" t="s">
        <v>141</v>
      </c>
      <c r="AA1579" s="146" t="str">
        <f t="shared" si="321"/>
        <v>EX</v>
      </c>
      <c r="AB1579" s="146" t="str">
        <f t="shared" si="311"/>
        <v>IT</v>
      </c>
      <c r="AC1579" t="str">
        <f t="shared" si="314"/>
        <v>EX</v>
      </c>
      <c r="AD1579" s="74">
        <f t="shared" si="315"/>
        <v>0</v>
      </c>
      <c r="AE1579" s="74">
        <f t="shared" si="320"/>
        <v>0</v>
      </c>
      <c r="AF1579">
        <v>1</v>
      </c>
      <c r="AG1579">
        <v>0</v>
      </c>
      <c r="AH1579" s="74">
        <v>0</v>
      </c>
      <c r="AJ1579" s="74">
        <f t="shared" si="316"/>
        <v>0</v>
      </c>
      <c r="AK1579" s="74">
        <f t="shared" si="310"/>
        <v>0</v>
      </c>
      <c r="AL1579" t="str">
        <f t="shared" si="317"/>
        <v>N</v>
      </c>
      <c r="AN1579" t="s">
        <v>86</v>
      </c>
      <c r="AO1579" t="s">
        <v>85</v>
      </c>
      <c r="AP1579" t="str">
        <f t="shared" si="318"/>
        <v>94</v>
      </c>
      <c r="AQ1579" s="145" t="s">
        <v>1826</v>
      </c>
      <c r="AR1579" t="str">
        <f t="shared" si="319"/>
        <v>1-Adjusted Base Budget</v>
      </c>
      <c r="AS1579" s="145" t="s">
        <v>1827</v>
      </c>
      <c r="AT1579" t="s">
        <v>213</v>
      </c>
      <c r="AV1579" t="str">
        <f t="shared" si="313"/>
        <v>VPIT-SS</v>
      </c>
      <c r="AW1579" t="str">
        <f t="shared" si="312"/>
        <v>VP FOR INFORMATION TECHNOLOGY-SHARED SERVICES</v>
      </c>
    </row>
    <row r="1580" spans="1:49">
      <c r="A1580" s="59">
        <v>2018</v>
      </c>
      <c r="B1580" t="s">
        <v>137</v>
      </c>
      <c r="C1580" t="s">
        <v>945</v>
      </c>
      <c r="D1580" t="s">
        <v>946</v>
      </c>
      <c r="E1580" t="s">
        <v>967</v>
      </c>
      <c r="F1580" t="s">
        <v>1089</v>
      </c>
      <c r="G1580" t="s">
        <v>1090</v>
      </c>
      <c r="H1580" t="s">
        <v>146</v>
      </c>
      <c r="I1580" s="170" t="s">
        <v>84</v>
      </c>
      <c r="J1580" t="s">
        <v>85</v>
      </c>
      <c r="K1580" t="s">
        <v>214</v>
      </c>
      <c r="L1580" t="s">
        <v>614</v>
      </c>
      <c r="M1580" t="s">
        <v>615</v>
      </c>
      <c r="N1580" t="s">
        <v>217</v>
      </c>
      <c r="O1580" t="s">
        <v>263</v>
      </c>
      <c r="P1580" t="s">
        <v>346</v>
      </c>
      <c r="Q1580" t="s">
        <v>345</v>
      </c>
      <c r="R1580" t="s">
        <v>347</v>
      </c>
      <c r="S1580" t="s">
        <v>338</v>
      </c>
      <c r="T1580" t="s">
        <v>339</v>
      </c>
      <c r="U1580" s="61" t="s">
        <v>340</v>
      </c>
      <c r="V1580" t="s">
        <v>24</v>
      </c>
      <c r="W1580" t="s">
        <v>263</v>
      </c>
      <c r="X1580" s="59">
        <v>17418</v>
      </c>
      <c r="Y1580" s="59">
        <v>13013</v>
      </c>
      <c r="Z1580" t="s">
        <v>141</v>
      </c>
      <c r="AA1580" s="146" t="str">
        <f t="shared" si="321"/>
        <v>EX</v>
      </c>
      <c r="AB1580" s="146" t="str">
        <f t="shared" si="311"/>
        <v>IT</v>
      </c>
      <c r="AC1580" t="str">
        <f t="shared" si="314"/>
        <v>EX</v>
      </c>
      <c r="AD1580" s="74">
        <f t="shared" si="315"/>
        <v>13013</v>
      </c>
      <c r="AE1580" s="74">
        <f t="shared" si="320"/>
        <v>13013</v>
      </c>
      <c r="AF1580">
        <v>1</v>
      </c>
      <c r="AG1580">
        <v>0</v>
      </c>
      <c r="AH1580" s="74">
        <v>0</v>
      </c>
      <c r="AJ1580" s="74">
        <f t="shared" si="316"/>
        <v>0</v>
      </c>
      <c r="AK1580" s="74">
        <f t="shared" si="310"/>
        <v>13013</v>
      </c>
      <c r="AL1580" t="str">
        <f t="shared" si="317"/>
        <v>N</v>
      </c>
      <c r="AN1580" t="s">
        <v>86</v>
      </c>
      <c r="AO1580" t="s">
        <v>85</v>
      </c>
      <c r="AP1580" t="str">
        <f t="shared" si="318"/>
        <v>94</v>
      </c>
      <c r="AQ1580" s="145" t="s">
        <v>1826</v>
      </c>
      <c r="AR1580" t="str">
        <f t="shared" si="319"/>
        <v>1-Adjusted Base Budget</v>
      </c>
      <c r="AS1580" s="145" t="s">
        <v>1827</v>
      </c>
      <c r="AT1580" t="s">
        <v>213</v>
      </c>
      <c r="AV1580" t="str">
        <f t="shared" si="313"/>
        <v>VPIT-SS</v>
      </c>
      <c r="AW1580" t="str">
        <f t="shared" si="312"/>
        <v>VP FOR INFORMATION TECHNOLOGY-SHARED SERVICES</v>
      </c>
    </row>
    <row r="1581" spans="1:49">
      <c r="A1581" s="59">
        <v>2018</v>
      </c>
      <c r="B1581" t="s">
        <v>137</v>
      </c>
      <c r="C1581" t="s">
        <v>945</v>
      </c>
      <c r="D1581" t="s">
        <v>946</v>
      </c>
      <c r="E1581" t="s">
        <v>967</v>
      </c>
      <c r="F1581" t="s">
        <v>1197</v>
      </c>
      <c r="G1581" t="s">
        <v>1198</v>
      </c>
      <c r="H1581" t="s">
        <v>146</v>
      </c>
      <c r="I1581" s="170" t="s">
        <v>84</v>
      </c>
      <c r="J1581" t="s">
        <v>85</v>
      </c>
      <c r="K1581" t="s">
        <v>214</v>
      </c>
      <c r="L1581" t="s">
        <v>614</v>
      </c>
      <c r="M1581" t="s">
        <v>615</v>
      </c>
      <c r="N1581" t="s">
        <v>217</v>
      </c>
      <c r="O1581" t="s">
        <v>263</v>
      </c>
      <c r="P1581" t="s">
        <v>346</v>
      </c>
      <c r="Q1581" t="s">
        <v>345</v>
      </c>
      <c r="R1581" t="s">
        <v>347</v>
      </c>
      <c r="S1581" t="s">
        <v>338</v>
      </c>
      <c r="T1581" t="s">
        <v>339</v>
      </c>
      <c r="U1581" s="61" t="s">
        <v>340</v>
      </c>
      <c r="V1581" t="s">
        <v>24</v>
      </c>
      <c r="W1581" t="s">
        <v>263</v>
      </c>
      <c r="X1581" s="59">
        <v>350138</v>
      </c>
      <c r="Y1581" s="59">
        <v>0</v>
      </c>
      <c r="Z1581" t="s">
        <v>141</v>
      </c>
      <c r="AA1581" s="146" t="str">
        <f t="shared" si="321"/>
        <v>EX</v>
      </c>
      <c r="AB1581" s="146" t="str">
        <f t="shared" si="311"/>
        <v>IT</v>
      </c>
      <c r="AC1581" t="str">
        <f t="shared" si="314"/>
        <v>EX</v>
      </c>
      <c r="AD1581" s="74">
        <f t="shared" si="315"/>
        <v>0</v>
      </c>
      <c r="AE1581" s="74">
        <f t="shared" si="320"/>
        <v>0</v>
      </c>
      <c r="AF1581">
        <v>1</v>
      </c>
      <c r="AG1581">
        <v>0</v>
      </c>
      <c r="AH1581" s="74">
        <v>0</v>
      </c>
      <c r="AJ1581" s="74">
        <f t="shared" si="316"/>
        <v>0</v>
      </c>
      <c r="AK1581" s="74">
        <f t="shared" si="310"/>
        <v>0</v>
      </c>
      <c r="AL1581" t="str">
        <f t="shared" si="317"/>
        <v>N</v>
      </c>
      <c r="AN1581" t="s">
        <v>86</v>
      </c>
      <c r="AO1581" t="s">
        <v>85</v>
      </c>
      <c r="AP1581" t="str">
        <f t="shared" si="318"/>
        <v>94</v>
      </c>
      <c r="AQ1581" s="145" t="s">
        <v>1826</v>
      </c>
      <c r="AR1581" t="str">
        <f t="shared" si="319"/>
        <v>1-Adjusted Base Budget</v>
      </c>
      <c r="AS1581" s="145" t="s">
        <v>1827</v>
      </c>
      <c r="AT1581" t="s">
        <v>213</v>
      </c>
      <c r="AV1581" t="str">
        <f t="shared" si="313"/>
        <v>VPIT-SS</v>
      </c>
      <c r="AW1581" t="str">
        <f t="shared" si="312"/>
        <v>VP FOR INFORMATION TECHNOLOGY-SHARED SERVICES</v>
      </c>
    </row>
    <row r="1582" spans="1:49">
      <c r="A1582" s="59">
        <v>2018</v>
      </c>
      <c r="B1582" t="s">
        <v>137</v>
      </c>
      <c r="C1582" t="s">
        <v>945</v>
      </c>
      <c r="D1582" t="s">
        <v>946</v>
      </c>
      <c r="E1582" t="s">
        <v>967</v>
      </c>
      <c r="F1582" t="s">
        <v>1093</v>
      </c>
      <c r="G1582" t="s">
        <v>1094</v>
      </c>
      <c r="H1582" t="s">
        <v>146</v>
      </c>
      <c r="I1582" s="170" t="s">
        <v>84</v>
      </c>
      <c r="J1582" t="s">
        <v>85</v>
      </c>
      <c r="K1582" t="s">
        <v>214</v>
      </c>
      <c r="L1582" t="s">
        <v>614</v>
      </c>
      <c r="M1582" t="s">
        <v>615</v>
      </c>
      <c r="N1582" t="s">
        <v>217</v>
      </c>
      <c r="O1582" t="s">
        <v>263</v>
      </c>
      <c r="P1582" t="s">
        <v>346</v>
      </c>
      <c r="Q1582" t="s">
        <v>345</v>
      </c>
      <c r="R1582" t="s">
        <v>347</v>
      </c>
      <c r="S1582" t="s">
        <v>338</v>
      </c>
      <c r="T1582" t="s">
        <v>339</v>
      </c>
      <c r="U1582" s="61" t="s">
        <v>340</v>
      </c>
      <c r="V1582" t="s">
        <v>24</v>
      </c>
      <c r="W1582" t="s">
        <v>263</v>
      </c>
      <c r="X1582" s="59">
        <v>59822</v>
      </c>
      <c r="Y1582" s="59">
        <v>32833</v>
      </c>
      <c r="Z1582" t="s">
        <v>141</v>
      </c>
      <c r="AA1582" s="146" t="str">
        <f t="shared" si="321"/>
        <v>EX</v>
      </c>
      <c r="AB1582" s="146" t="str">
        <f t="shared" si="311"/>
        <v>IT</v>
      </c>
      <c r="AC1582" t="str">
        <f t="shared" si="314"/>
        <v>EX</v>
      </c>
      <c r="AD1582" s="74">
        <f t="shared" si="315"/>
        <v>32833</v>
      </c>
      <c r="AE1582" s="74">
        <f t="shared" si="320"/>
        <v>32833</v>
      </c>
      <c r="AF1582">
        <v>1</v>
      </c>
      <c r="AG1582">
        <v>0</v>
      </c>
      <c r="AH1582" s="74">
        <v>0</v>
      </c>
      <c r="AJ1582" s="74">
        <f t="shared" si="316"/>
        <v>0</v>
      </c>
      <c r="AK1582" s="74">
        <f t="shared" si="310"/>
        <v>32833</v>
      </c>
      <c r="AL1582" t="str">
        <f t="shared" si="317"/>
        <v>N</v>
      </c>
      <c r="AN1582" t="s">
        <v>86</v>
      </c>
      <c r="AO1582" t="s">
        <v>85</v>
      </c>
      <c r="AP1582" t="str">
        <f t="shared" si="318"/>
        <v>94</v>
      </c>
      <c r="AQ1582" s="145" t="s">
        <v>1826</v>
      </c>
      <c r="AR1582" t="str">
        <f t="shared" si="319"/>
        <v>1-Adjusted Base Budget</v>
      </c>
      <c r="AS1582" s="145" t="s">
        <v>1827</v>
      </c>
      <c r="AT1582" t="s">
        <v>213</v>
      </c>
      <c r="AV1582" t="str">
        <f t="shared" si="313"/>
        <v>VPIT-SS</v>
      </c>
      <c r="AW1582" t="str">
        <f t="shared" si="312"/>
        <v>VP FOR INFORMATION TECHNOLOGY-SHARED SERVICES</v>
      </c>
    </row>
    <row r="1583" spans="1:49">
      <c r="A1583" s="59">
        <v>2018</v>
      </c>
      <c r="B1583" t="s">
        <v>137</v>
      </c>
      <c r="C1583" t="s">
        <v>945</v>
      </c>
      <c r="D1583" t="s">
        <v>946</v>
      </c>
      <c r="E1583" t="s">
        <v>967</v>
      </c>
      <c r="F1583" t="s">
        <v>1101</v>
      </c>
      <c r="G1583" t="s">
        <v>1102</v>
      </c>
      <c r="H1583" t="s">
        <v>146</v>
      </c>
      <c r="I1583" s="170" t="s">
        <v>84</v>
      </c>
      <c r="J1583" t="s">
        <v>85</v>
      </c>
      <c r="K1583" t="s">
        <v>214</v>
      </c>
      <c r="L1583" t="s">
        <v>614</v>
      </c>
      <c r="M1583" t="s">
        <v>615</v>
      </c>
      <c r="N1583" t="s">
        <v>217</v>
      </c>
      <c r="O1583" t="s">
        <v>263</v>
      </c>
      <c r="P1583" t="s">
        <v>346</v>
      </c>
      <c r="Q1583" t="s">
        <v>345</v>
      </c>
      <c r="R1583" t="s">
        <v>347</v>
      </c>
      <c r="S1583" t="s">
        <v>338</v>
      </c>
      <c r="T1583" t="s">
        <v>339</v>
      </c>
      <c r="U1583" s="61" t="s">
        <v>340</v>
      </c>
      <c r="V1583" t="s">
        <v>24</v>
      </c>
      <c r="W1583" t="s">
        <v>263</v>
      </c>
      <c r="X1583" s="59">
        <v>30750</v>
      </c>
      <c r="Y1583" s="59">
        <v>0</v>
      </c>
      <c r="Z1583" t="s">
        <v>141</v>
      </c>
      <c r="AA1583" s="146" t="str">
        <f t="shared" si="321"/>
        <v>EX</v>
      </c>
      <c r="AB1583" s="146" t="str">
        <f t="shared" si="311"/>
        <v>IT</v>
      </c>
      <c r="AC1583" t="str">
        <f t="shared" si="314"/>
        <v>EX</v>
      </c>
      <c r="AD1583" s="74">
        <f t="shared" si="315"/>
        <v>0</v>
      </c>
      <c r="AE1583" s="74">
        <f t="shared" si="320"/>
        <v>0</v>
      </c>
      <c r="AF1583">
        <v>1</v>
      </c>
      <c r="AG1583">
        <v>0</v>
      </c>
      <c r="AH1583" s="74">
        <v>0</v>
      </c>
      <c r="AJ1583" s="74">
        <f t="shared" si="316"/>
        <v>0</v>
      </c>
      <c r="AK1583" s="74">
        <f t="shared" si="310"/>
        <v>0</v>
      </c>
      <c r="AL1583" t="str">
        <f t="shared" si="317"/>
        <v>N</v>
      </c>
      <c r="AN1583" t="s">
        <v>86</v>
      </c>
      <c r="AO1583" t="s">
        <v>85</v>
      </c>
      <c r="AP1583" t="str">
        <f t="shared" si="318"/>
        <v>94</v>
      </c>
      <c r="AQ1583" s="145" t="s">
        <v>1826</v>
      </c>
      <c r="AR1583" t="str">
        <f t="shared" si="319"/>
        <v>1-Adjusted Base Budget</v>
      </c>
      <c r="AS1583" s="145" t="s">
        <v>1827</v>
      </c>
      <c r="AT1583" t="s">
        <v>213</v>
      </c>
      <c r="AV1583" t="str">
        <f t="shared" si="313"/>
        <v>VPIT-SS</v>
      </c>
      <c r="AW1583" t="str">
        <f t="shared" si="312"/>
        <v>VP FOR INFORMATION TECHNOLOGY-SHARED SERVICES</v>
      </c>
    </row>
    <row r="1584" spans="1:49">
      <c r="A1584" s="59">
        <v>2018</v>
      </c>
      <c r="B1584" t="s">
        <v>137</v>
      </c>
      <c r="C1584" t="s">
        <v>945</v>
      </c>
      <c r="D1584" t="s">
        <v>946</v>
      </c>
      <c r="E1584" t="s">
        <v>967</v>
      </c>
      <c r="F1584" t="s">
        <v>1105</v>
      </c>
      <c r="G1584" t="s">
        <v>1106</v>
      </c>
      <c r="H1584" t="s">
        <v>146</v>
      </c>
      <c r="I1584" s="170" t="s">
        <v>84</v>
      </c>
      <c r="J1584" t="s">
        <v>85</v>
      </c>
      <c r="K1584" t="s">
        <v>214</v>
      </c>
      <c r="L1584" t="s">
        <v>614</v>
      </c>
      <c r="M1584" t="s">
        <v>615</v>
      </c>
      <c r="N1584" t="s">
        <v>217</v>
      </c>
      <c r="O1584" t="s">
        <v>263</v>
      </c>
      <c r="P1584" t="s">
        <v>346</v>
      </c>
      <c r="Q1584" t="s">
        <v>345</v>
      </c>
      <c r="R1584" t="s">
        <v>347</v>
      </c>
      <c r="S1584" t="s">
        <v>338</v>
      </c>
      <c r="T1584" t="s">
        <v>339</v>
      </c>
      <c r="U1584" s="61" t="s">
        <v>340</v>
      </c>
      <c r="V1584" t="s">
        <v>24</v>
      </c>
      <c r="W1584" t="s">
        <v>263</v>
      </c>
      <c r="X1584" s="59">
        <v>5000</v>
      </c>
      <c r="Y1584" s="59">
        <v>2682</v>
      </c>
      <c r="Z1584" t="s">
        <v>141</v>
      </c>
      <c r="AA1584" s="146" t="str">
        <f t="shared" si="321"/>
        <v>EX</v>
      </c>
      <c r="AB1584" s="146" t="str">
        <f t="shared" si="311"/>
        <v>IT</v>
      </c>
      <c r="AC1584" t="str">
        <f t="shared" si="314"/>
        <v>EX</v>
      </c>
      <c r="AD1584" s="74">
        <f t="shared" si="315"/>
        <v>2682</v>
      </c>
      <c r="AE1584" s="74">
        <f t="shared" si="320"/>
        <v>2682</v>
      </c>
      <c r="AF1584">
        <v>1</v>
      </c>
      <c r="AG1584">
        <v>0</v>
      </c>
      <c r="AH1584" s="74">
        <v>0</v>
      </c>
      <c r="AJ1584" s="74">
        <f t="shared" si="316"/>
        <v>0</v>
      </c>
      <c r="AK1584" s="74">
        <f t="shared" si="310"/>
        <v>2682</v>
      </c>
      <c r="AL1584" t="str">
        <f t="shared" si="317"/>
        <v>N</v>
      </c>
      <c r="AN1584" t="s">
        <v>86</v>
      </c>
      <c r="AO1584" t="s">
        <v>85</v>
      </c>
      <c r="AP1584" t="str">
        <f t="shared" si="318"/>
        <v>94</v>
      </c>
      <c r="AQ1584" s="145" t="s">
        <v>1826</v>
      </c>
      <c r="AR1584" t="str">
        <f t="shared" si="319"/>
        <v>1-Adjusted Base Budget</v>
      </c>
      <c r="AS1584" s="145" t="s">
        <v>1827</v>
      </c>
      <c r="AT1584" t="s">
        <v>213</v>
      </c>
      <c r="AV1584" t="str">
        <f t="shared" si="313"/>
        <v>VPIT-SS</v>
      </c>
      <c r="AW1584" t="str">
        <f t="shared" si="312"/>
        <v>VP FOR INFORMATION TECHNOLOGY-SHARED SERVICES</v>
      </c>
    </row>
    <row r="1585" spans="1:49">
      <c r="A1585" s="59">
        <v>2018</v>
      </c>
      <c r="B1585" t="s">
        <v>137</v>
      </c>
      <c r="C1585" t="s">
        <v>945</v>
      </c>
      <c r="D1585" t="s">
        <v>946</v>
      </c>
      <c r="E1585" t="s">
        <v>967</v>
      </c>
      <c r="F1585" t="s">
        <v>1107</v>
      </c>
      <c r="G1585" t="s">
        <v>1108</v>
      </c>
      <c r="H1585" t="s">
        <v>146</v>
      </c>
      <c r="I1585" s="170" t="s">
        <v>84</v>
      </c>
      <c r="J1585" t="s">
        <v>85</v>
      </c>
      <c r="K1585" t="s">
        <v>214</v>
      </c>
      <c r="L1585" t="s">
        <v>614</v>
      </c>
      <c r="M1585" t="s">
        <v>615</v>
      </c>
      <c r="N1585" t="s">
        <v>217</v>
      </c>
      <c r="O1585" t="s">
        <v>263</v>
      </c>
      <c r="P1585" t="s">
        <v>346</v>
      </c>
      <c r="Q1585" t="s">
        <v>345</v>
      </c>
      <c r="R1585" t="s">
        <v>347</v>
      </c>
      <c r="S1585" t="s">
        <v>338</v>
      </c>
      <c r="T1585" t="s">
        <v>339</v>
      </c>
      <c r="U1585" s="61" t="s">
        <v>340</v>
      </c>
      <c r="V1585" t="s">
        <v>24</v>
      </c>
      <c r="W1585" t="s">
        <v>263</v>
      </c>
      <c r="X1585" s="59">
        <v>0</v>
      </c>
      <c r="Y1585" s="59">
        <v>900</v>
      </c>
      <c r="Z1585" t="s">
        <v>141</v>
      </c>
      <c r="AA1585" s="146" t="str">
        <f t="shared" si="321"/>
        <v>EX</v>
      </c>
      <c r="AB1585" s="146" t="str">
        <f t="shared" si="311"/>
        <v>IT</v>
      </c>
      <c r="AC1585" t="str">
        <f t="shared" si="314"/>
        <v>EX</v>
      </c>
      <c r="AD1585" s="74">
        <f t="shared" si="315"/>
        <v>900</v>
      </c>
      <c r="AE1585" s="74">
        <f t="shared" si="320"/>
        <v>900</v>
      </c>
      <c r="AF1585">
        <v>1</v>
      </c>
      <c r="AG1585">
        <v>0</v>
      </c>
      <c r="AH1585" s="74">
        <v>0</v>
      </c>
      <c r="AJ1585" s="74">
        <f t="shared" si="316"/>
        <v>0</v>
      </c>
      <c r="AK1585" s="74">
        <f t="shared" si="310"/>
        <v>900</v>
      </c>
      <c r="AL1585" t="str">
        <f t="shared" si="317"/>
        <v>N</v>
      </c>
      <c r="AN1585" t="s">
        <v>86</v>
      </c>
      <c r="AO1585" t="s">
        <v>85</v>
      </c>
      <c r="AP1585" t="str">
        <f t="shared" si="318"/>
        <v>94</v>
      </c>
      <c r="AQ1585" s="145" t="s">
        <v>1826</v>
      </c>
      <c r="AR1585" t="str">
        <f t="shared" si="319"/>
        <v>1-Adjusted Base Budget</v>
      </c>
      <c r="AS1585" s="145" t="s">
        <v>1827</v>
      </c>
      <c r="AT1585" t="s">
        <v>213</v>
      </c>
      <c r="AV1585" t="str">
        <f t="shared" si="313"/>
        <v>VPIT-SS</v>
      </c>
      <c r="AW1585" t="str">
        <f t="shared" si="312"/>
        <v>VP FOR INFORMATION TECHNOLOGY-SHARED SERVICES</v>
      </c>
    </row>
    <row r="1586" spans="1:49">
      <c r="A1586" s="59">
        <v>2018</v>
      </c>
      <c r="B1586" t="s">
        <v>137</v>
      </c>
      <c r="C1586" t="s">
        <v>945</v>
      </c>
      <c r="D1586" t="s">
        <v>946</v>
      </c>
      <c r="E1586" t="s">
        <v>967</v>
      </c>
      <c r="F1586" t="s">
        <v>1109</v>
      </c>
      <c r="G1586" t="s">
        <v>1110</v>
      </c>
      <c r="H1586" t="s">
        <v>146</v>
      </c>
      <c r="I1586" s="170" t="s">
        <v>84</v>
      </c>
      <c r="J1586" t="s">
        <v>85</v>
      </c>
      <c r="K1586" t="s">
        <v>214</v>
      </c>
      <c r="L1586" t="s">
        <v>614</v>
      </c>
      <c r="M1586" t="s">
        <v>615</v>
      </c>
      <c r="N1586" t="s">
        <v>217</v>
      </c>
      <c r="O1586" t="s">
        <v>263</v>
      </c>
      <c r="P1586" t="s">
        <v>346</v>
      </c>
      <c r="Q1586" t="s">
        <v>345</v>
      </c>
      <c r="R1586" t="s">
        <v>347</v>
      </c>
      <c r="S1586" t="s">
        <v>338</v>
      </c>
      <c r="T1586" t="s">
        <v>339</v>
      </c>
      <c r="U1586" s="61" t="s">
        <v>340</v>
      </c>
      <c r="V1586" t="s">
        <v>24</v>
      </c>
      <c r="W1586" t="s">
        <v>263</v>
      </c>
      <c r="X1586" s="59">
        <v>6967</v>
      </c>
      <c r="Y1586" s="59">
        <v>6000</v>
      </c>
      <c r="Z1586" t="s">
        <v>141</v>
      </c>
      <c r="AA1586" s="146" t="str">
        <f t="shared" si="321"/>
        <v>EX</v>
      </c>
      <c r="AB1586" s="146" t="str">
        <f t="shared" si="311"/>
        <v>IT</v>
      </c>
      <c r="AC1586" t="str">
        <f t="shared" si="314"/>
        <v>EX</v>
      </c>
      <c r="AD1586" s="74">
        <f t="shared" si="315"/>
        <v>6000</v>
      </c>
      <c r="AE1586" s="74">
        <f t="shared" si="320"/>
        <v>6000</v>
      </c>
      <c r="AF1586">
        <v>1</v>
      </c>
      <c r="AG1586">
        <v>0</v>
      </c>
      <c r="AH1586" s="74">
        <v>0</v>
      </c>
      <c r="AJ1586" s="74">
        <f t="shared" si="316"/>
        <v>0</v>
      </c>
      <c r="AK1586" s="74">
        <f t="shared" si="310"/>
        <v>6000</v>
      </c>
      <c r="AL1586" t="str">
        <f t="shared" si="317"/>
        <v>N</v>
      </c>
      <c r="AN1586" t="s">
        <v>86</v>
      </c>
      <c r="AO1586" t="s">
        <v>85</v>
      </c>
      <c r="AP1586" t="str">
        <f t="shared" si="318"/>
        <v>94</v>
      </c>
      <c r="AQ1586" s="145" t="s">
        <v>1826</v>
      </c>
      <c r="AR1586" t="str">
        <f t="shared" si="319"/>
        <v>1-Adjusted Base Budget</v>
      </c>
      <c r="AS1586" s="145" t="s">
        <v>1827</v>
      </c>
      <c r="AT1586" t="s">
        <v>213</v>
      </c>
      <c r="AV1586" t="str">
        <f t="shared" si="313"/>
        <v>VPIT-SS</v>
      </c>
      <c r="AW1586" t="str">
        <f t="shared" si="312"/>
        <v>VP FOR INFORMATION TECHNOLOGY-SHARED SERVICES</v>
      </c>
    </row>
    <row r="1587" spans="1:49">
      <c r="A1587" s="59">
        <v>2018</v>
      </c>
      <c r="B1587" t="s">
        <v>137</v>
      </c>
      <c r="C1587" t="s">
        <v>945</v>
      </c>
      <c r="D1587" t="s">
        <v>946</v>
      </c>
      <c r="E1587" t="s">
        <v>1113</v>
      </c>
      <c r="F1587" t="s">
        <v>957</v>
      </c>
      <c r="G1587" t="s">
        <v>958</v>
      </c>
      <c r="H1587" t="s">
        <v>150</v>
      </c>
      <c r="I1587" s="170" t="s">
        <v>84</v>
      </c>
      <c r="J1587" t="s">
        <v>85</v>
      </c>
      <c r="K1587" t="s">
        <v>214</v>
      </c>
      <c r="L1587" t="s">
        <v>614</v>
      </c>
      <c r="M1587" t="s">
        <v>615</v>
      </c>
      <c r="N1587" t="s">
        <v>217</v>
      </c>
      <c r="O1587" t="s">
        <v>263</v>
      </c>
      <c r="P1587" t="s">
        <v>346</v>
      </c>
      <c r="Q1587" t="s">
        <v>345</v>
      </c>
      <c r="R1587" t="s">
        <v>347</v>
      </c>
      <c r="S1587" t="s">
        <v>338</v>
      </c>
      <c r="T1587" t="s">
        <v>339</v>
      </c>
      <c r="U1587" s="61" t="s">
        <v>340</v>
      </c>
      <c r="V1587" t="s">
        <v>24</v>
      </c>
      <c r="W1587" t="s">
        <v>263</v>
      </c>
      <c r="X1587" s="59">
        <v>14510</v>
      </c>
      <c r="Y1587" s="59">
        <v>4962</v>
      </c>
      <c r="Z1587" t="s">
        <v>141</v>
      </c>
      <c r="AA1587" s="146" t="str">
        <f t="shared" si="321"/>
        <v>EX</v>
      </c>
      <c r="AB1587" s="146" t="str">
        <f t="shared" si="311"/>
        <v>IT</v>
      </c>
      <c r="AC1587" t="str">
        <f t="shared" si="314"/>
        <v>EX</v>
      </c>
      <c r="AD1587" s="74">
        <f t="shared" si="315"/>
        <v>4962</v>
      </c>
      <c r="AE1587" s="74">
        <f t="shared" si="320"/>
        <v>4962</v>
      </c>
      <c r="AF1587">
        <v>1</v>
      </c>
      <c r="AG1587">
        <v>0</v>
      </c>
      <c r="AH1587" s="74">
        <v>0</v>
      </c>
      <c r="AJ1587" s="74">
        <f t="shared" si="316"/>
        <v>0</v>
      </c>
      <c r="AK1587" s="74">
        <f t="shared" ref="AK1587:AK1650" si="322">AE1587 +AJ1587</f>
        <v>4962</v>
      </c>
      <c r="AL1587" t="str">
        <f t="shared" si="317"/>
        <v>N</v>
      </c>
      <c r="AN1587" t="s">
        <v>86</v>
      </c>
      <c r="AO1587" t="s">
        <v>85</v>
      </c>
      <c r="AP1587" t="str">
        <f t="shared" si="318"/>
        <v>94</v>
      </c>
      <c r="AQ1587" s="145" t="s">
        <v>1826</v>
      </c>
      <c r="AR1587" t="str">
        <f t="shared" si="319"/>
        <v>1-Adjusted Base Budget</v>
      </c>
      <c r="AS1587" s="145" t="s">
        <v>1827</v>
      </c>
      <c r="AT1587" t="s">
        <v>213</v>
      </c>
      <c r="AV1587" t="str">
        <f t="shared" si="313"/>
        <v>VPIT-SS</v>
      </c>
      <c r="AW1587" t="str">
        <f t="shared" si="312"/>
        <v>VP FOR INFORMATION TECHNOLOGY-SHARED SERVICES</v>
      </c>
    </row>
    <row r="1588" spans="1:49">
      <c r="A1588" s="59">
        <v>2018</v>
      </c>
      <c r="B1588" t="s">
        <v>137</v>
      </c>
      <c r="C1588" t="s">
        <v>945</v>
      </c>
      <c r="D1588" t="s">
        <v>946</v>
      </c>
      <c r="E1588" t="s">
        <v>979</v>
      </c>
      <c r="F1588" t="s">
        <v>957</v>
      </c>
      <c r="G1588" t="s">
        <v>958</v>
      </c>
      <c r="H1588" t="s">
        <v>152</v>
      </c>
      <c r="I1588" s="170" t="s">
        <v>84</v>
      </c>
      <c r="J1588" t="s">
        <v>85</v>
      </c>
      <c r="K1588" t="s">
        <v>214</v>
      </c>
      <c r="L1588" t="s">
        <v>614</v>
      </c>
      <c r="M1588" t="s">
        <v>615</v>
      </c>
      <c r="N1588" t="s">
        <v>217</v>
      </c>
      <c r="O1588" t="s">
        <v>263</v>
      </c>
      <c r="P1588" t="s">
        <v>346</v>
      </c>
      <c r="Q1588" t="s">
        <v>345</v>
      </c>
      <c r="R1588" t="s">
        <v>347</v>
      </c>
      <c r="S1588" t="s">
        <v>338</v>
      </c>
      <c r="T1588" t="s">
        <v>339</v>
      </c>
      <c r="U1588" s="61" t="s">
        <v>340</v>
      </c>
      <c r="V1588" t="s">
        <v>24</v>
      </c>
      <c r="W1588" t="s">
        <v>263</v>
      </c>
      <c r="X1588" s="59">
        <v>12370</v>
      </c>
      <c r="Y1588" s="59">
        <v>14917</v>
      </c>
      <c r="Z1588" t="s">
        <v>141</v>
      </c>
      <c r="AA1588" s="146" t="str">
        <f t="shared" si="321"/>
        <v>EX</v>
      </c>
      <c r="AB1588" s="146" t="str">
        <f t="shared" si="311"/>
        <v>IT</v>
      </c>
      <c r="AC1588" t="str">
        <f t="shared" si="314"/>
        <v>EX</v>
      </c>
      <c r="AD1588" s="74">
        <f t="shared" si="315"/>
        <v>14917</v>
      </c>
      <c r="AE1588" s="74">
        <f t="shared" si="320"/>
        <v>14917</v>
      </c>
      <c r="AF1588">
        <v>1</v>
      </c>
      <c r="AG1588">
        <v>0</v>
      </c>
      <c r="AH1588" s="74">
        <v>0</v>
      </c>
      <c r="AJ1588" s="74">
        <f t="shared" si="316"/>
        <v>0</v>
      </c>
      <c r="AK1588" s="74">
        <f t="shared" si="322"/>
        <v>14917</v>
      </c>
      <c r="AL1588" t="str">
        <f t="shared" si="317"/>
        <v>N</v>
      </c>
      <c r="AN1588" t="s">
        <v>86</v>
      </c>
      <c r="AO1588" t="s">
        <v>85</v>
      </c>
      <c r="AP1588" t="str">
        <f t="shared" si="318"/>
        <v>94</v>
      </c>
      <c r="AQ1588" s="145" t="s">
        <v>1826</v>
      </c>
      <c r="AR1588" t="str">
        <f t="shared" si="319"/>
        <v>1-Adjusted Base Budget</v>
      </c>
      <c r="AS1588" s="145" t="s">
        <v>1827</v>
      </c>
      <c r="AT1588" t="s">
        <v>213</v>
      </c>
      <c r="AV1588" t="str">
        <f t="shared" si="313"/>
        <v>VPIT-SS</v>
      </c>
      <c r="AW1588" t="str">
        <f t="shared" si="312"/>
        <v>VP FOR INFORMATION TECHNOLOGY-SHARED SERVICES</v>
      </c>
    </row>
    <row r="1589" spans="1:49">
      <c r="A1589" s="59">
        <v>2018</v>
      </c>
      <c r="B1589" t="s">
        <v>137</v>
      </c>
      <c r="C1589" t="s">
        <v>945</v>
      </c>
      <c r="D1589" t="s">
        <v>946</v>
      </c>
      <c r="E1589" t="s">
        <v>951</v>
      </c>
      <c r="F1589" t="s">
        <v>1063</v>
      </c>
      <c r="G1589" t="s">
        <v>1064</v>
      </c>
      <c r="H1589" t="s">
        <v>154</v>
      </c>
      <c r="I1589" s="170" t="s">
        <v>84</v>
      </c>
      <c r="J1589" t="s">
        <v>85</v>
      </c>
      <c r="K1589" t="s">
        <v>214</v>
      </c>
      <c r="L1589" t="s">
        <v>614</v>
      </c>
      <c r="M1589" t="s">
        <v>615</v>
      </c>
      <c r="N1589" t="s">
        <v>217</v>
      </c>
      <c r="O1589" t="s">
        <v>263</v>
      </c>
      <c r="P1589" t="s">
        <v>346</v>
      </c>
      <c r="Q1589" t="s">
        <v>345</v>
      </c>
      <c r="R1589" t="s">
        <v>347</v>
      </c>
      <c r="S1589" t="s">
        <v>338</v>
      </c>
      <c r="T1589" t="s">
        <v>339</v>
      </c>
      <c r="U1589" s="61" t="s">
        <v>340</v>
      </c>
      <c r="V1589" t="s">
        <v>24</v>
      </c>
      <c r="W1589" t="s">
        <v>263</v>
      </c>
      <c r="X1589" s="59">
        <v>6423</v>
      </c>
      <c r="Y1589" s="59">
        <v>12150</v>
      </c>
      <c r="Z1589" t="s">
        <v>141</v>
      </c>
      <c r="AA1589" s="146" t="str">
        <f t="shared" si="321"/>
        <v>EX</v>
      </c>
      <c r="AB1589" s="146" t="str">
        <f t="shared" ref="AB1589:AB1652" si="323">IF(O1589 =AA1589,Z1589,"10cr")</f>
        <v>IT</v>
      </c>
      <c r="AC1589" t="str">
        <f t="shared" si="314"/>
        <v>EX</v>
      </c>
      <c r="AD1589" s="74">
        <f t="shared" si="315"/>
        <v>12150</v>
      </c>
      <c r="AE1589" s="74">
        <f t="shared" si="320"/>
        <v>12150</v>
      </c>
      <c r="AF1589">
        <v>1</v>
      </c>
      <c r="AG1589">
        <v>0</v>
      </c>
      <c r="AH1589" s="74">
        <v>0</v>
      </c>
      <c r="AJ1589" s="74">
        <f t="shared" si="316"/>
        <v>0</v>
      </c>
      <c r="AK1589" s="74">
        <f t="shared" si="322"/>
        <v>12150</v>
      </c>
      <c r="AL1589" t="str">
        <f t="shared" si="317"/>
        <v>N</v>
      </c>
      <c r="AN1589" t="s">
        <v>86</v>
      </c>
      <c r="AO1589" t="s">
        <v>85</v>
      </c>
      <c r="AP1589" t="str">
        <f t="shared" si="318"/>
        <v>94</v>
      </c>
      <c r="AQ1589" s="145" t="s">
        <v>1826</v>
      </c>
      <c r="AR1589" t="str">
        <f t="shared" si="319"/>
        <v>1-Adjusted Base Budget</v>
      </c>
      <c r="AS1589" s="145" t="s">
        <v>1827</v>
      </c>
      <c r="AT1589" t="s">
        <v>213</v>
      </c>
      <c r="AV1589" t="str">
        <f t="shared" si="313"/>
        <v>VPIT-SS</v>
      </c>
      <c r="AW1589" t="str">
        <f t="shared" si="312"/>
        <v>VP FOR INFORMATION TECHNOLOGY-SHARED SERVICES</v>
      </c>
    </row>
    <row r="1590" spans="1:49">
      <c r="A1590" s="59">
        <v>2018</v>
      </c>
      <c r="B1590" t="s">
        <v>137</v>
      </c>
      <c r="C1590" t="s">
        <v>945</v>
      </c>
      <c r="D1590" t="s">
        <v>946</v>
      </c>
      <c r="E1590" t="s">
        <v>951</v>
      </c>
      <c r="F1590" t="s">
        <v>1729</v>
      </c>
      <c r="G1590" t="s">
        <v>1730</v>
      </c>
      <c r="H1590" t="s">
        <v>154</v>
      </c>
      <c r="I1590" s="170" t="s">
        <v>84</v>
      </c>
      <c r="J1590" t="s">
        <v>85</v>
      </c>
      <c r="K1590" t="s">
        <v>214</v>
      </c>
      <c r="L1590" t="s">
        <v>614</v>
      </c>
      <c r="M1590" t="s">
        <v>615</v>
      </c>
      <c r="N1590" t="s">
        <v>217</v>
      </c>
      <c r="O1590" t="s">
        <v>263</v>
      </c>
      <c r="P1590" t="s">
        <v>346</v>
      </c>
      <c r="Q1590" t="s">
        <v>345</v>
      </c>
      <c r="R1590" t="s">
        <v>347</v>
      </c>
      <c r="S1590" t="s">
        <v>338</v>
      </c>
      <c r="T1590" t="s">
        <v>339</v>
      </c>
      <c r="U1590" s="61" t="s">
        <v>340</v>
      </c>
      <c r="V1590" t="s">
        <v>24</v>
      </c>
      <c r="W1590" t="s">
        <v>263</v>
      </c>
      <c r="X1590" s="59">
        <v>-47000</v>
      </c>
      <c r="Y1590" s="59">
        <v>0</v>
      </c>
      <c r="Z1590" t="s">
        <v>141</v>
      </c>
      <c r="AA1590" s="146" t="str">
        <f t="shared" si="321"/>
        <v>EX</v>
      </c>
      <c r="AB1590" s="146" t="str">
        <f t="shared" si="323"/>
        <v>IT</v>
      </c>
      <c r="AC1590" t="str">
        <f t="shared" si="314"/>
        <v>EX</v>
      </c>
      <c r="AD1590" s="74">
        <f t="shared" si="315"/>
        <v>0</v>
      </c>
      <c r="AE1590" s="74">
        <f t="shared" si="320"/>
        <v>0</v>
      </c>
      <c r="AF1590">
        <v>1</v>
      </c>
      <c r="AG1590">
        <v>0</v>
      </c>
      <c r="AH1590" s="74">
        <v>0</v>
      </c>
      <c r="AJ1590" s="74">
        <f t="shared" si="316"/>
        <v>0</v>
      </c>
      <c r="AK1590" s="74">
        <f t="shared" si="322"/>
        <v>0</v>
      </c>
      <c r="AL1590" t="str">
        <f t="shared" si="317"/>
        <v>N</v>
      </c>
      <c r="AN1590" t="s">
        <v>86</v>
      </c>
      <c r="AO1590" t="s">
        <v>85</v>
      </c>
      <c r="AP1590" t="str">
        <f t="shared" si="318"/>
        <v>94</v>
      </c>
      <c r="AQ1590" s="145" t="s">
        <v>1826</v>
      </c>
      <c r="AR1590" t="str">
        <f t="shared" si="319"/>
        <v>1-Adjusted Base Budget</v>
      </c>
      <c r="AS1590" s="145" t="s">
        <v>1827</v>
      </c>
      <c r="AT1590" t="s">
        <v>213</v>
      </c>
      <c r="AV1590" t="str">
        <f t="shared" si="313"/>
        <v>VPIT-SS</v>
      </c>
      <c r="AW1590" t="str">
        <f t="shared" si="312"/>
        <v>VP FOR INFORMATION TECHNOLOGY-SHARED SERVICES</v>
      </c>
    </row>
    <row r="1591" spans="1:49">
      <c r="A1591" s="59">
        <v>2018</v>
      </c>
      <c r="B1591" t="s">
        <v>137</v>
      </c>
      <c r="C1591" t="s">
        <v>945</v>
      </c>
      <c r="D1591" t="s">
        <v>946</v>
      </c>
      <c r="E1591" t="s">
        <v>951</v>
      </c>
      <c r="F1591" t="s">
        <v>990</v>
      </c>
      <c r="G1591" t="s">
        <v>991</v>
      </c>
      <c r="H1591" t="s">
        <v>154</v>
      </c>
      <c r="I1591" s="170" t="s">
        <v>84</v>
      </c>
      <c r="J1591" t="s">
        <v>85</v>
      </c>
      <c r="K1591" t="s">
        <v>214</v>
      </c>
      <c r="L1591" t="s">
        <v>614</v>
      </c>
      <c r="M1591" t="s">
        <v>615</v>
      </c>
      <c r="N1591" t="s">
        <v>217</v>
      </c>
      <c r="O1591" t="s">
        <v>263</v>
      </c>
      <c r="P1591" t="s">
        <v>346</v>
      </c>
      <c r="Q1591" t="s">
        <v>345</v>
      </c>
      <c r="R1591" t="s">
        <v>347</v>
      </c>
      <c r="S1591" t="s">
        <v>338</v>
      </c>
      <c r="T1591" t="s">
        <v>339</v>
      </c>
      <c r="U1591" s="61" t="s">
        <v>340</v>
      </c>
      <c r="V1591" t="s">
        <v>24</v>
      </c>
      <c r="W1591" t="s">
        <v>263</v>
      </c>
      <c r="X1591" s="59">
        <v>0</v>
      </c>
      <c r="Y1591" s="59">
        <v>37508</v>
      </c>
      <c r="Z1591" t="s">
        <v>141</v>
      </c>
      <c r="AA1591" s="146" t="str">
        <f t="shared" si="321"/>
        <v>EX</v>
      </c>
      <c r="AB1591" s="146" t="str">
        <f t="shared" si="323"/>
        <v>IT</v>
      </c>
      <c r="AC1591" t="str">
        <f t="shared" si="314"/>
        <v>EX</v>
      </c>
      <c r="AD1591" s="74">
        <f t="shared" si="315"/>
        <v>37508</v>
      </c>
      <c r="AE1591" s="74">
        <f t="shared" si="320"/>
        <v>37508</v>
      </c>
      <c r="AF1591">
        <v>1</v>
      </c>
      <c r="AG1591">
        <v>0</v>
      </c>
      <c r="AH1591" s="74">
        <v>0</v>
      </c>
      <c r="AJ1591" s="74">
        <f t="shared" si="316"/>
        <v>0</v>
      </c>
      <c r="AK1591" s="74">
        <f t="shared" si="322"/>
        <v>37508</v>
      </c>
      <c r="AL1591" t="str">
        <f t="shared" si="317"/>
        <v>N</v>
      </c>
      <c r="AN1591" t="s">
        <v>86</v>
      </c>
      <c r="AO1591" t="s">
        <v>85</v>
      </c>
      <c r="AP1591" t="str">
        <f t="shared" si="318"/>
        <v>94</v>
      </c>
      <c r="AQ1591" s="145" t="s">
        <v>1826</v>
      </c>
      <c r="AR1591" t="str">
        <f t="shared" si="319"/>
        <v>1-Adjusted Base Budget</v>
      </c>
      <c r="AS1591" s="145" t="s">
        <v>1827</v>
      </c>
      <c r="AT1591" t="s">
        <v>213</v>
      </c>
      <c r="AV1591" t="str">
        <f t="shared" si="313"/>
        <v>VPIT-SS</v>
      </c>
      <c r="AW1591" t="str">
        <f t="shared" si="312"/>
        <v>VP FOR INFORMATION TECHNOLOGY-SHARED SERVICES</v>
      </c>
    </row>
    <row r="1592" spans="1:49">
      <c r="A1592" s="59">
        <v>2018</v>
      </c>
      <c r="B1592" t="s">
        <v>137</v>
      </c>
      <c r="C1592" t="s">
        <v>945</v>
      </c>
      <c r="D1592" t="s">
        <v>946</v>
      </c>
      <c r="E1592" t="s">
        <v>951</v>
      </c>
      <c r="F1592" t="s">
        <v>968</v>
      </c>
      <c r="G1592" t="s">
        <v>969</v>
      </c>
      <c r="H1592" t="s">
        <v>154</v>
      </c>
      <c r="I1592" s="170" t="s">
        <v>84</v>
      </c>
      <c r="J1592" t="s">
        <v>85</v>
      </c>
      <c r="K1592" t="s">
        <v>214</v>
      </c>
      <c r="L1592" t="s">
        <v>614</v>
      </c>
      <c r="M1592" t="s">
        <v>615</v>
      </c>
      <c r="N1592" t="s">
        <v>217</v>
      </c>
      <c r="O1592" t="s">
        <v>263</v>
      </c>
      <c r="P1592" t="s">
        <v>346</v>
      </c>
      <c r="Q1592" t="s">
        <v>345</v>
      </c>
      <c r="R1592" t="s">
        <v>347</v>
      </c>
      <c r="S1592" t="s">
        <v>338</v>
      </c>
      <c r="T1592" t="s">
        <v>339</v>
      </c>
      <c r="U1592" s="61" t="s">
        <v>340</v>
      </c>
      <c r="V1592" t="s">
        <v>24</v>
      </c>
      <c r="W1592" t="s">
        <v>263</v>
      </c>
      <c r="X1592" s="59">
        <v>47964</v>
      </c>
      <c r="Y1592" s="59">
        <v>11708</v>
      </c>
      <c r="Z1592" t="s">
        <v>141</v>
      </c>
      <c r="AA1592" s="146" t="str">
        <f t="shared" si="321"/>
        <v>EX</v>
      </c>
      <c r="AB1592" s="146" t="str">
        <f t="shared" si="323"/>
        <v>IT</v>
      </c>
      <c r="AC1592" t="str">
        <f t="shared" si="314"/>
        <v>EX</v>
      </c>
      <c r="AD1592" s="74">
        <f t="shared" si="315"/>
        <v>11708</v>
      </c>
      <c r="AE1592" s="74">
        <f t="shared" si="320"/>
        <v>11708</v>
      </c>
      <c r="AF1592">
        <v>1</v>
      </c>
      <c r="AG1592">
        <v>0</v>
      </c>
      <c r="AH1592" s="74">
        <v>0</v>
      </c>
      <c r="AJ1592" s="74">
        <f t="shared" si="316"/>
        <v>0</v>
      </c>
      <c r="AK1592" s="74">
        <f t="shared" si="322"/>
        <v>11708</v>
      </c>
      <c r="AL1592" t="str">
        <f t="shared" si="317"/>
        <v>N</v>
      </c>
      <c r="AN1592" t="s">
        <v>86</v>
      </c>
      <c r="AO1592" t="s">
        <v>85</v>
      </c>
      <c r="AP1592" t="str">
        <f t="shared" si="318"/>
        <v>94</v>
      </c>
      <c r="AQ1592" s="145" t="s">
        <v>1826</v>
      </c>
      <c r="AR1592" t="str">
        <f t="shared" si="319"/>
        <v>1-Adjusted Base Budget</v>
      </c>
      <c r="AS1592" s="145" t="s">
        <v>1827</v>
      </c>
      <c r="AT1592" t="s">
        <v>213</v>
      </c>
      <c r="AV1592" t="str">
        <f t="shared" si="313"/>
        <v>VPIT-SS</v>
      </c>
      <c r="AW1592" t="str">
        <f t="shared" si="312"/>
        <v>VP FOR INFORMATION TECHNOLOGY-SHARED SERVICES</v>
      </c>
    </row>
    <row r="1593" spans="1:49">
      <c r="A1593" s="59">
        <v>2018</v>
      </c>
      <c r="B1593" t="s">
        <v>137</v>
      </c>
      <c r="C1593" t="s">
        <v>945</v>
      </c>
      <c r="D1593" t="s">
        <v>946</v>
      </c>
      <c r="E1593" t="s">
        <v>951</v>
      </c>
      <c r="F1593" t="s">
        <v>1073</v>
      </c>
      <c r="G1593" t="s">
        <v>1074</v>
      </c>
      <c r="H1593" t="s">
        <v>154</v>
      </c>
      <c r="I1593" s="170" t="s">
        <v>84</v>
      </c>
      <c r="J1593" t="s">
        <v>85</v>
      </c>
      <c r="K1593" t="s">
        <v>214</v>
      </c>
      <c r="L1593" t="s">
        <v>614</v>
      </c>
      <c r="M1593" t="s">
        <v>615</v>
      </c>
      <c r="N1593" t="s">
        <v>217</v>
      </c>
      <c r="O1593" t="s">
        <v>263</v>
      </c>
      <c r="P1593" t="s">
        <v>346</v>
      </c>
      <c r="Q1593" t="s">
        <v>345</v>
      </c>
      <c r="R1593" t="s">
        <v>347</v>
      </c>
      <c r="S1593" t="s">
        <v>338</v>
      </c>
      <c r="T1593" t="s">
        <v>339</v>
      </c>
      <c r="U1593" s="61" t="s">
        <v>340</v>
      </c>
      <c r="V1593" t="s">
        <v>24</v>
      </c>
      <c r="W1593" t="s">
        <v>263</v>
      </c>
      <c r="X1593" s="59">
        <v>13079</v>
      </c>
      <c r="Y1593" s="59">
        <v>13079</v>
      </c>
      <c r="Z1593" t="s">
        <v>141</v>
      </c>
      <c r="AA1593" s="146" t="str">
        <f t="shared" si="321"/>
        <v>EX</v>
      </c>
      <c r="AB1593" s="146" t="str">
        <f t="shared" si="323"/>
        <v>IT</v>
      </c>
      <c r="AC1593" t="str">
        <f t="shared" si="314"/>
        <v>EX</v>
      </c>
      <c r="AD1593" s="74">
        <f t="shared" si="315"/>
        <v>13079</v>
      </c>
      <c r="AE1593" s="74">
        <f t="shared" si="320"/>
        <v>13079</v>
      </c>
      <c r="AF1593">
        <v>1</v>
      </c>
      <c r="AG1593">
        <v>0</v>
      </c>
      <c r="AH1593" s="74">
        <v>0</v>
      </c>
      <c r="AJ1593" s="74">
        <f t="shared" si="316"/>
        <v>0</v>
      </c>
      <c r="AK1593" s="74">
        <f t="shared" si="322"/>
        <v>13079</v>
      </c>
      <c r="AL1593" t="str">
        <f t="shared" si="317"/>
        <v>N</v>
      </c>
      <c r="AN1593" t="s">
        <v>86</v>
      </c>
      <c r="AO1593" t="s">
        <v>85</v>
      </c>
      <c r="AP1593" t="str">
        <f t="shared" si="318"/>
        <v>94</v>
      </c>
      <c r="AQ1593" s="145" t="s">
        <v>1826</v>
      </c>
      <c r="AR1593" t="str">
        <f t="shared" si="319"/>
        <v>1-Adjusted Base Budget</v>
      </c>
      <c r="AS1593" s="145" t="s">
        <v>1827</v>
      </c>
      <c r="AT1593" t="s">
        <v>213</v>
      </c>
      <c r="AV1593" t="str">
        <f t="shared" si="313"/>
        <v>VPIT-SS</v>
      </c>
      <c r="AW1593" t="str">
        <f t="shared" si="312"/>
        <v>VP FOR INFORMATION TECHNOLOGY-SHARED SERVICES</v>
      </c>
    </row>
    <row r="1594" spans="1:49">
      <c r="A1594" s="59">
        <v>2018</v>
      </c>
      <c r="B1594" t="s">
        <v>137</v>
      </c>
      <c r="C1594" t="s">
        <v>945</v>
      </c>
      <c r="D1594" t="s">
        <v>946</v>
      </c>
      <c r="E1594" t="s">
        <v>951</v>
      </c>
      <c r="F1594" t="s">
        <v>1140</v>
      </c>
      <c r="G1594" t="s">
        <v>1141</v>
      </c>
      <c r="H1594" t="s">
        <v>154</v>
      </c>
      <c r="I1594" s="170" t="s">
        <v>84</v>
      </c>
      <c r="J1594" t="s">
        <v>85</v>
      </c>
      <c r="K1594" t="s">
        <v>214</v>
      </c>
      <c r="L1594" t="s">
        <v>614</v>
      </c>
      <c r="M1594" t="s">
        <v>615</v>
      </c>
      <c r="N1594" t="s">
        <v>217</v>
      </c>
      <c r="O1594" t="s">
        <v>263</v>
      </c>
      <c r="P1594" t="s">
        <v>346</v>
      </c>
      <c r="Q1594" t="s">
        <v>345</v>
      </c>
      <c r="R1594" t="s">
        <v>347</v>
      </c>
      <c r="S1594" t="s">
        <v>338</v>
      </c>
      <c r="T1594" t="s">
        <v>339</v>
      </c>
      <c r="U1594" s="61" t="s">
        <v>340</v>
      </c>
      <c r="V1594" t="s">
        <v>24</v>
      </c>
      <c r="W1594" t="s">
        <v>263</v>
      </c>
      <c r="X1594" s="59">
        <v>4431</v>
      </c>
      <c r="Y1594" s="59">
        <v>-36079</v>
      </c>
      <c r="Z1594" t="s">
        <v>141</v>
      </c>
      <c r="AA1594" s="146" t="str">
        <f t="shared" si="321"/>
        <v>EX</v>
      </c>
      <c r="AB1594" s="146" t="str">
        <f t="shared" si="323"/>
        <v>IT</v>
      </c>
      <c r="AC1594" t="str">
        <f t="shared" si="314"/>
        <v>EX</v>
      </c>
      <c r="AD1594" s="74">
        <f t="shared" si="315"/>
        <v>-36079</v>
      </c>
      <c r="AE1594" s="74">
        <f t="shared" si="320"/>
        <v>-36079</v>
      </c>
      <c r="AF1594">
        <v>1</v>
      </c>
      <c r="AG1594">
        <v>0</v>
      </c>
      <c r="AH1594" s="74">
        <v>0</v>
      </c>
      <c r="AJ1594" s="74">
        <f t="shared" si="316"/>
        <v>0</v>
      </c>
      <c r="AK1594" s="74">
        <f t="shared" si="322"/>
        <v>-36079</v>
      </c>
      <c r="AL1594" t="str">
        <f t="shared" si="317"/>
        <v>N</v>
      </c>
      <c r="AN1594" t="s">
        <v>86</v>
      </c>
      <c r="AO1594" t="s">
        <v>85</v>
      </c>
      <c r="AP1594" t="str">
        <f t="shared" si="318"/>
        <v>94</v>
      </c>
      <c r="AQ1594" s="145" t="s">
        <v>1826</v>
      </c>
      <c r="AR1594" t="str">
        <f t="shared" si="319"/>
        <v>1-Adjusted Base Budget</v>
      </c>
      <c r="AS1594" s="145" t="s">
        <v>1827</v>
      </c>
      <c r="AT1594" t="s">
        <v>213</v>
      </c>
      <c r="AV1594" t="str">
        <f t="shared" si="313"/>
        <v>VPIT-SS</v>
      </c>
      <c r="AW1594" t="str">
        <f t="shared" si="312"/>
        <v>VP FOR INFORMATION TECHNOLOGY-SHARED SERVICES</v>
      </c>
    </row>
    <row r="1595" spans="1:49">
      <c r="A1595" s="59">
        <v>2018</v>
      </c>
      <c r="B1595" t="s">
        <v>137</v>
      </c>
      <c r="C1595" t="s">
        <v>945</v>
      </c>
      <c r="D1595" t="s">
        <v>946</v>
      </c>
      <c r="E1595" t="s">
        <v>951</v>
      </c>
      <c r="F1595" t="s">
        <v>1075</v>
      </c>
      <c r="G1595" t="s">
        <v>1076</v>
      </c>
      <c r="H1595" t="s">
        <v>154</v>
      </c>
      <c r="I1595" s="170" t="s">
        <v>84</v>
      </c>
      <c r="J1595" t="s">
        <v>85</v>
      </c>
      <c r="K1595" t="s">
        <v>214</v>
      </c>
      <c r="L1595" t="s">
        <v>614</v>
      </c>
      <c r="M1595" t="s">
        <v>615</v>
      </c>
      <c r="N1595" t="s">
        <v>217</v>
      </c>
      <c r="O1595" t="s">
        <v>263</v>
      </c>
      <c r="P1595" t="s">
        <v>346</v>
      </c>
      <c r="Q1595" t="s">
        <v>345</v>
      </c>
      <c r="R1595" t="s">
        <v>347</v>
      </c>
      <c r="S1595" t="s">
        <v>338</v>
      </c>
      <c r="T1595" t="s">
        <v>339</v>
      </c>
      <c r="U1595" s="61" t="s">
        <v>340</v>
      </c>
      <c r="V1595" t="s">
        <v>24</v>
      </c>
      <c r="W1595" t="s">
        <v>263</v>
      </c>
      <c r="X1595" s="59">
        <v>658</v>
      </c>
      <c r="Y1595" s="59">
        <v>658</v>
      </c>
      <c r="Z1595" t="s">
        <v>141</v>
      </c>
      <c r="AA1595" s="146" t="str">
        <f t="shared" si="321"/>
        <v>EX</v>
      </c>
      <c r="AB1595" s="146" t="str">
        <f t="shared" si="323"/>
        <v>IT</v>
      </c>
      <c r="AC1595" t="str">
        <f t="shared" si="314"/>
        <v>EX</v>
      </c>
      <c r="AD1595" s="74">
        <f t="shared" si="315"/>
        <v>658</v>
      </c>
      <c r="AE1595" s="74">
        <f t="shared" si="320"/>
        <v>658</v>
      </c>
      <c r="AF1595">
        <v>1</v>
      </c>
      <c r="AG1595">
        <v>0</v>
      </c>
      <c r="AH1595" s="74">
        <v>0</v>
      </c>
      <c r="AJ1595" s="74">
        <f t="shared" si="316"/>
        <v>0</v>
      </c>
      <c r="AK1595" s="74">
        <f t="shared" si="322"/>
        <v>658</v>
      </c>
      <c r="AL1595" t="str">
        <f t="shared" si="317"/>
        <v>N</v>
      </c>
      <c r="AN1595" t="s">
        <v>86</v>
      </c>
      <c r="AO1595" t="s">
        <v>85</v>
      </c>
      <c r="AP1595" t="str">
        <f t="shared" si="318"/>
        <v>94</v>
      </c>
      <c r="AQ1595" s="145" t="s">
        <v>1826</v>
      </c>
      <c r="AR1595" t="str">
        <f t="shared" si="319"/>
        <v>1-Adjusted Base Budget</v>
      </c>
      <c r="AS1595" s="145" t="s">
        <v>1827</v>
      </c>
      <c r="AT1595" t="s">
        <v>213</v>
      </c>
      <c r="AV1595" t="str">
        <f t="shared" si="313"/>
        <v>VPIT-SS</v>
      </c>
      <c r="AW1595" t="str">
        <f t="shared" si="312"/>
        <v>VP FOR INFORMATION TECHNOLOGY-SHARED SERVICES</v>
      </c>
    </row>
    <row r="1596" spans="1:49">
      <c r="A1596" s="59">
        <v>2018</v>
      </c>
      <c r="B1596" t="s">
        <v>137</v>
      </c>
      <c r="C1596" t="s">
        <v>945</v>
      </c>
      <c r="D1596" t="s">
        <v>946</v>
      </c>
      <c r="E1596" t="s">
        <v>951</v>
      </c>
      <c r="F1596" t="s">
        <v>1035</v>
      </c>
      <c r="G1596" t="s">
        <v>1036</v>
      </c>
      <c r="H1596" t="s">
        <v>154</v>
      </c>
      <c r="I1596" s="170" t="s">
        <v>84</v>
      </c>
      <c r="J1596" t="s">
        <v>85</v>
      </c>
      <c r="K1596" t="s">
        <v>214</v>
      </c>
      <c r="L1596" t="s">
        <v>614</v>
      </c>
      <c r="M1596" t="s">
        <v>615</v>
      </c>
      <c r="N1596" t="s">
        <v>217</v>
      </c>
      <c r="O1596" t="s">
        <v>263</v>
      </c>
      <c r="P1596" t="s">
        <v>346</v>
      </c>
      <c r="Q1596" t="s">
        <v>345</v>
      </c>
      <c r="R1596" t="s">
        <v>347</v>
      </c>
      <c r="S1596" t="s">
        <v>338</v>
      </c>
      <c r="T1596" t="s">
        <v>339</v>
      </c>
      <c r="U1596" s="61" t="s">
        <v>340</v>
      </c>
      <c r="V1596" t="s">
        <v>24</v>
      </c>
      <c r="W1596" t="s">
        <v>263</v>
      </c>
      <c r="X1596" s="59">
        <v>22521</v>
      </c>
      <c r="Y1596" s="59">
        <v>31020</v>
      </c>
      <c r="Z1596" t="s">
        <v>141</v>
      </c>
      <c r="AA1596" s="146" t="str">
        <f t="shared" si="321"/>
        <v>EX</v>
      </c>
      <c r="AB1596" s="146" t="str">
        <f t="shared" si="323"/>
        <v>IT</v>
      </c>
      <c r="AC1596" t="str">
        <f t="shared" si="314"/>
        <v>EX</v>
      </c>
      <c r="AD1596" s="74">
        <f t="shared" si="315"/>
        <v>31020</v>
      </c>
      <c r="AE1596" s="74">
        <f t="shared" si="320"/>
        <v>31020</v>
      </c>
      <c r="AF1596">
        <v>1</v>
      </c>
      <c r="AG1596">
        <v>0</v>
      </c>
      <c r="AH1596" s="74">
        <v>0</v>
      </c>
      <c r="AJ1596" s="74">
        <f t="shared" si="316"/>
        <v>0</v>
      </c>
      <c r="AK1596" s="74">
        <f t="shared" si="322"/>
        <v>31020</v>
      </c>
      <c r="AL1596" t="str">
        <f t="shared" si="317"/>
        <v>N</v>
      </c>
      <c r="AN1596" t="s">
        <v>86</v>
      </c>
      <c r="AO1596" t="s">
        <v>85</v>
      </c>
      <c r="AP1596" t="str">
        <f t="shared" si="318"/>
        <v>94</v>
      </c>
      <c r="AQ1596" s="145" t="s">
        <v>1826</v>
      </c>
      <c r="AR1596" t="str">
        <f t="shared" si="319"/>
        <v>1-Adjusted Base Budget</v>
      </c>
      <c r="AS1596" s="145" t="s">
        <v>1827</v>
      </c>
      <c r="AT1596" t="s">
        <v>213</v>
      </c>
      <c r="AV1596" t="str">
        <f t="shared" si="313"/>
        <v>VPIT-SS</v>
      </c>
      <c r="AW1596" t="str">
        <f t="shared" si="312"/>
        <v>VP FOR INFORMATION TECHNOLOGY-SHARED SERVICES</v>
      </c>
    </row>
    <row r="1597" spans="1:49">
      <c r="A1597" s="59">
        <v>2018</v>
      </c>
      <c r="B1597" t="s">
        <v>137</v>
      </c>
      <c r="C1597" t="s">
        <v>945</v>
      </c>
      <c r="D1597" t="s">
        <v>946</v>
      </c>
      <c r="E1597" t="s">
        <v>951</v>
      </c>
      <c r="F1597" t="s">
        <v>1197</v>
      </c>
      <c r="G1597" t="s">
        <v>1198</v>
      </c>
      <c r="H1597" t="s">
        <v>154</v>
      </c>
      <c r="I1597" s="170" t="s">
        <v>84</v>
      </c>
      <c r="J1597" t="s">
        <v>85</v>
      </c>
      <c r="K1597" t="s">
        <v>214</v>
      </c>
      <c r="L1597" t="s">
        <v>614</v>
      </c>
      <c r="M1597" t="s">
        <v>615</v>
      </c>
      <c r="N1597" t="s">
        <v>217</v>
      </c>
      <c r="O1597" t="s">
        <v>263</v>
      </c>
      <c r="P1597" t="s">
        <v>346</v>
      </c>
      <c r="Q1597" t="s">
        <v>345</v>
      </c>
      <c r="R1597" t="s">
        <v>347</v>
      </c>
      <c r="S1597" t="s">
        <v>338</v>
      </c>
      <c r="T1597" t="s">
        <v>339</v>
      </c>
      <c r="U1597" s="61" t="s">
        <v>340</v>
      </c>
      <c r="V1597" t="s">
        <v>24</v>
      </c>
      <c r="W1597" t="s">
        <v>263</v>
      </c>
      <c r="X1597" s="59">
        <v>154830</v>
      </c>
      <c r="Y1597" s="59">
        <v>0</v>
      </c>
      <c r="Z1597" t="s">
        <v>141</v>
      </c>
      <c r="AA1597" s="146" t="str">
        <f t="shared" si="321"/>
        <v>EX</v>
      </c>
      <c r="AB1597" s="146" t="str">
        <f t="shared" si="323"/>
        <v>IT</v>
      </c>
      <c r="AC1597" t="str">
        <f t="shared" si="314"/>
        <v>EX</v>
      </c>
      <c r="AD1597" s="74">
        <f t="shared" si="315"/>
        <v>0</v>
      </c>
      <c r="AE1597" s="74">
        <f t="shared" si="320"/>
        <v>0</v>
      </c>
      <c r="AF1597">
        <v>1</v>
      </c>
      <c r="AG1597">
        <v>0</v>
      </c>
      <c r="AH1597" s="74">
        <v>0</v>
      </c>
      <c r="AJ1597" s="74">
        <f t="shared" si="316"/>
        <v>0</v>
      </c>
      <c r="AK1597" s="74">
        <f t="shared" si="322"/>
        <v>0</v>
      </c>
      <c r="AL1597" t="str">
        <f t="shared" si="317"/>
        <v>N</v>
      </c>
      <c r="AN1597" t="s">
        <v>86</v>
      </c>
      <c r="AO1597" t="s">
        <v>85</v>
      </c>
      <c r="AP1597" t="str">
        <f t="shared" si="318"/>
        <v>94</v>
      </c>
      <c r="AQ1597" s="145" t="s">
        <v>1826</v>
      </c>
      <c r="AR1597" t="str">
        <f t="shared" si="319"/>
        <v>1-Adjusted Base Budget</v>
      </c>
      <c r="AS1597" s="145" t="s">
        <v>1827</v>
      </c>
      <c r="AT1597" t="s">
        <v>213</v>
      </c>
      <c r="AV1597" t="str">
        <f t="shared" si="313"/>
        <v>VPIT-SS</v>
      </c>
      <c r="AW1597" t="str">
        <f t="shared" si="312"/>
        <v>VP FOR INFORMATION TECHNOLOGY-SHARED SERVICES</v>
      </c>
    </row>
    <row r="1598" spans="1:49">
      <c r="A1598" s="59">
        <v>2018</v>
      </c>
      <c r="B1598" t="s">
        <v>137</v>
      </c>
      <c r="C1598" t="s">
        <v>945</v>
      </c>
      <c r="D1598" t="s">
        <v>946</v>
      </c>
      <c r="E1598" t="s">
        <v>951</v>
      </c>
      <c r="F1598" t="s">
        <v>1101</v>
      </c>
      <c r="G1598" t="s">
        <v>1128</v>
      </c>
      <c r="H1598" t="s">
        <v>154</v>
      </c>
      <c r="I1598" s="170" t="s">
        <v>84</v>
      </c>
      <c r="J1598" t="s">
        <v>85</v>
      </c>
      <c r="K1598" t="s">
        <v>214</v>
      </c>
      <c r="L1598" t="s">
        <v>614</v>
      </c>
      <c r="M1598" t="s">
        <v>615</v>
      </c>
      <c r="N1598" t="s">
        <v>217</v>
      </c>
      <c r="O1598" t="s">
        <v>263</v>
      </c>
      <c r="P1598" t="s">
        <v>346</v>
      </c>
      <c r="Q1598" t="s">
        <v>345</v>
      </c>
      <c r="R1598" t="s">
        <v>347</v>
      </c>
      <c r="S1598" t="s">
        <v>338</v>
      </c>
      <c r="T1598" t="s">
        <v>339</v>
      </c>
      <c r="U1598" s="61" t="s">
        <v>340</v>
      </c>
      <c r="V1598" t="s">
        <v>24</v>
      </c>
      <c r="W1598" t="s">
        <v>263</v>
      </c>
      <c r="X1598" s="59">
        <v>1086</v>
      </c>
      <c r="Y1598" s="59">
        <v>0</v>
      </c>
      <c r="Z1598" t="s">
        <v>141</v>
      </c>
      <c r="AA1598" s="146" t="str">
        <f t="shared" si="321"/>
        <v>EX</v>
      </c>
      <c r="AB1598" s="146" t="str">
        <f t="shared" si="323"/>
        <v>IT</v>
      </c>
      <c r="AC1598" t="str">
        <f t="shared" si="314"/>
        <v>EX</v>
      </c>
      <c r="AD1598" s="74">
        <f t="shared" si="315"/>
        <v>0</v>
      </c>
      <c r="AE1598" s="74">
        <f t="shared" si="320"/>
        <v>0</v>
      </c>
      <c r="AF1598">
        <v>1</v>
      </c>
      <c r="AG1598">
        <v>0</v>
      </c>
      <c r="AH1598" s="74">
        <v>0</v>
      </c>
      <c r="AJ1598" s="74">
        <f t="shared" si="316"/>
        <v>0</v>
      </c>
      <c r="AK1598" s="74">
        <f t="shared" si="322"/>
        <v>0</v>
      </c>
      <c r="AL1598" t="str">
        <f t="shared" si="317"/>
        <v>N</v>
      </c>
      <c r="AN1598" t="s">
        <v>86</v>
      </c>
      <c r="AO1598" t="s">
        <v>85</v>
      </c>
      <c r="AP1598" t="str">
        <f t="shared" si="318"/>
        <v>94</v>
      </c>
      <c r="AQ1598" s="145" t="s">
        <v>1826</v>
      </c>
      <c r="AR1598" t="str">
        <f t="shared" si="319"/>
        <v>1-Adjusted Base Budget</v>
      </c>
      <c r="AS1598" s="145" t="s">
        <v>1827</v>
      </c>
      <c r="AT1598" t="s">
        <v>213</v>
      </c>
      <c r="AV1598" t="str">
        <f t="shared" si="313"/>
        <v>VPIT-SS</v>
      </c>
      <c r="AW1598" t="str">
        <f t="shared" si="312"/>
        <v>VP FOR INFORMATION TECHNOLOGY-SHARED SERVICES</v>
      </c>
    </row>
    <row r="1599" spans="1:49">
      <c r="A1599" s="59">
        <v>2018</v>
      </c>
      <c r="B1599" t="s">
        <v>137</v>
      </c>
      <c r="C1599" t="s">
        <v>945</v>
      </c>
      <c r="D1599" t="s">
        <v>946</v>
      </c>
      <c r="E1599" t="s">
        <v>951</v>
      </c>
      <c r="F1599" t="s">
        <v>1107</v>
      </c>
      <c r="G1599" t="s">
        <v>1108</v>
      </c>
      <c r="H1599" t="s">
        <v>154</v>
      </c>
      <c r="I1599" s="170" t="s">
        <v>84</v>
      </c>
      <c r="J1599" t="s">
        <v>85</v>
      </c>
      <c r="K1599" t="s">
        <v>214</v>
      </c>
      <c r="L1599" t="s">
        <v>614</v>
      </c>
      <c r="M1599" t="s">
        <v>615</v>
      </c>
      <c r="N1599" t="s">
        <v>217</v>
      </c>
      <c r="O1599" t="s">
        <v>263</v>
      </c>
      <c r="P1599" t="s">
        <v>346</v>
      </c>
      <c r="Q1599" t="s">
        <v>345</v>
      </c>
      <c r="R1599" t="s">
        <v>347</v>
      </c>
      <c r="S1599" t="s">
        <v>338</v>
      </c>
      <c r="T1599" t="s">
        <v>339</v>
      </c>
      <c r="U1599" s="61" t="s">
        <v>340</v>
      </c>
      <c r="V1599" t="s">
        <v>24</v>
      </c>
      <c r="W1599" t="s">
        <v>263</v>
      </c>
      <c r="X1599" s="59">
        <v>0</v>
      </c>
      <c r="Y1599" s="59">
        <v>906</v>
      </c>
      <c r="Z1599" t="s">
        <v>141</v>
      </c>
      <c r="AA1599" s="146" t="str">
        <f t="shared" si="321"/>
        <v>EX</v>
      </c>
      <c r="AB1599" s="146" t="str">
        <f t="shared" si="323"/>
        <v>IT</v>
      </c>
      <c r="AC1599" t="str">
        <f t="shared" si="314"/>
        <v>EX</v>
      </c>
      <c r="AD1599" s="74">
        <f t="shared" si="315"/>
        <v>906</v>
      </c>
      <c r="AE1599" s="74">
        <f t="shared" si="320"/>
        <v>906</v>
      </c>
      <c r="AF1599">
        <v>1</v>
      </c>
      <c r="AG1599">
        <v>0</v>
      </c>
      <c r="AH1599" s="74">
        <v>0</v>
      </c>
      <c r="AJ1599" s="74">
        <f t="shared" si="316"/>
        <v>0</v>
      </c>
      <c r="AK1599" s="74">
        <f t="shared" si="322"/>
        <v>906</v>
      </c>
      <c r="AL1599" t="str">
        <f t="shared" si="317"/>
        <v>N</v>
      </c>
      <c r="AN1599" t="s">
        <v>86</v>
      </c>
      <c r="AO1599" t="s">
        <v>85</v>
      </c>
      <c r="AP1599" t="str">
        <f t="shared" si="318"/>
        <v>94</v>
      </c>
      <c r="AQ1599" s="145" t="s">
        <v>1826</v>
      </c>
      <c r="AR1599" t="str">
        <f t="shared" si="319"/>
        <v>1-Adjusted Base Budget</v>
      </c>
      <c r="AS1599" s="145" t="s">
        <v>1827</v>
      </c>
      <c r="AT1599" t="s">
        <v>213</v>
      </c>
      <c r="AV1599" t="str">
        <f t="shared" si="313"/>
        <v>VPIT-SS</v>
      </c>
      <c r="AW1599" t="str">
        <f t="shared" si="312"/>
        <v>VP FOR INFORMATION TECHNOLOGY-SHARED SERVICES</v>
      </c>
    </row>
    <row r="1600" spans="1:49">
      <c r="A1600" s="59">
        <v>2018</v>
      </c>
      <c r="B1600" t="s">
        <v>137</v>
      </c>
      <c r="C1600" t="s">
        <v>945</v>
      </c>
      <c r="D1600" t="s">
        <v>946</v>
      </c>
      <c r="E1600" t="s">
        <v>981</v>
      </c>
      <c r="F1600" t="s">
        <v>957</v>
      </c>
      <c r="G1600" t="s">
        <v>958</v>
      </c>
      <c r="H1600" t="s">
        <v>157</v>
      </c>
      <c r="I1600" s="170" t="s">
        <v>84</v>
      </c>
      <c r="J1600" t="s">
        <v>85</v>
      </c>
      <c r="K1600" t="s">
        <v>214</v>
      </c>
      <c r="L1600" t="s">
        <v>614</v>
      </c>
      <c r="M1600" t="s">
        <v>615</v>
      </c>
      <c r="N1600" t="s">
        <v>217</v>
      </c>
      <c r="O1600" t="s">
        <v>263</v>
      </c>
      <c r="P1600" t="s">
        <v>346</v>
      </c>
      <c r="Q1600" t="s">
        <v>345</v>
      </c>
      <c r="R1600" t="s">
        <v>347</v>
      </c>
      <c r="S1600" t="s">
        <v>338</v>
      </c>
      <c r="T1600" t="s">
        <v>339</v>
      </c>
      <c r="U1600" s="61" t="s">
        <v>340</v>
      </c>
      <c r="V1600" t="s">
        <v>24</v>
      </c>
      <c r="W1600" t="s">
        <v>263</v>
      </c>
      <c r="X1600" s="59">
        <v>4870</v>
      </c>
      <c r="Y1600" s="59">
        <v>4870</v>
      </c>
      <c r="Z1600" t="s">
        <v>141</v>
      </c>
      <c r="AA1600" s="146" t="str">
        <f t="shared" si="321"/>
        <v>EX</v>
      </c>
      <c r="AB1600" s="146" t="str">
        <f t="shared" si="323"/>
        <v>IT</v>
      </c>
      <c r="AC1600" t="str">
        <f t="shared" si="314"/>
        <v>EX</v>
      </c>
      <c r="AD1600" s="74">
        <f t="shared" si="315"/>
        <v>4870</v>
      </c>
      <c r="AE1600" s="74">
        <f t="shared" si="320"/>
        <v>4870</v>
      </c>
      <c r="AF1600">
        <v>1</v>
      </c>
      <c r="AG1600">
        <v>0</v>
      </c>
      <c r="AH1600" s="74">
        <v>0</v>
      </c>
      <c r="AJ1600" s="74">
        <f t="shared" si="316"/>
        <v>0</v>
      </c>
      <c r="AK1600" s="74">
        <f t="shared" si="322"/>
        <v>4870</v>
      </c>
      <c r="AL1600" t="str">
        <f t="shared" si="317"/>
        <v>N</v>
      </c>
      <c r="AN1600" t="s">
        <v>86</v>
      </c>
      <c r="AO1600" t="s">
        <v>85</v>
      </c>
      <c r="AP1600" t="str">
        <f t="shared" si="318"/>
        <v>94</v>
      </c>
      <c r="AQ1600" s="145" t="s">
        <v>1826</v>
      </c>
      <c r="AR1600" t="str">
        <f t="shared" si="319"/>
        <v>1-Adjusted Base Budget</v>
      </c>
      <c r="AS1600" s="145" t="s">
        <v>1827</v>
      </c>
      <c r="AT1600" t="s">
        <v>213</v>
      </c>
      <c r="AV1600" t="str">
        <f t="shared" si="313"/>
        <v>VPIT-SS</v>
      </c>
      <c r="AW1600" t="str">
        <f t="shared" si="312"/>
        <v>VP FOR INFORMATION TECHNOLOGY-SHARED SERVICES</v>
      </c>
    </row>
    <row r="1601" spans="1:49">
      <c r="A1601" s="59">
        <v>2018</v>
      </c>
      <c r="B1601" t="s">
        <v>137</v>
      </c>
      <c r="C1601" t="s">
        <v>945</v>
      </c>
      <c r="D1601" t="s">
        <v>946</v>
      </c>
      <c r="E1601" t="s">
        <v>947</v>
      </c>
      <c r="F1601" t="s">
        <v>1037</v>
      </c>
      <c r="G1601" t="s">
        <v>1038</v>
      </c>
      <c r="H1601" t="s">
        <v>948</v>
      </c>
      <c r="I1601" s="170" t="s">
        <v>84</v>
      </c>
      <c r="J1601" t="s">
        <v>85</v>
      </c>
      <c r="K1601" t="s">
        <v>214</v>
      </c>
      <c r="L1601" t="s">
        <v>614</v>
      </c>
      <c r="M1601" t="s">
        <v>615</v>
      </c>
      <c r="N1601" t="s">
        <v>1144</v>
      </c>
      <c r="O1601" t="s">
        <v>263</v>
      </c>
      <c r="P1601" t="s">
        <v>346</v>
      </c>
      <c r="Q1601" t="s">
        <v>345</v>
      </c>
      <c r="R1601" t="s">
        <v>347</v>
      </c>
      <c r="S1601" t="s">
        <v>338</v>
      </c>
      <c r="T1601" t="s">
        <v>339</v>
      </c>
      <c r="U1601" s="61" t="s">
        <v>340</v>
      </c>
      <c r="V1601" t="s">
        <v>249</v>
      </c>
      <c r="W1601" t="s">
        <v>263</v>
      </c>
      <c r="X1601" s="59">
        <v>71825</v>
      </c>
      <c r="Y1601" s="59">
        <v>0</v>
      </c>
      <c r="AA1601" s="146" t="str">
        <f t="shared" si="321"/>
        <v>EX</v>
      </c>
      <c r="AB1601" s="146">
        <f t="shared" si="323"/>
        <v>0</v>
      </c>
      <c r="AC1601" t="str">
        <f t="shared" si="314"/>
        <v>EX</v>
      </c>
      <c r="AD1601" s="74">
        <f t="shared" si="315"/>
        <v>0</v>
      </c>
      <c r="AE1601" s="74">
        <f t="shared" si="320"/>
        <v>0</v>
      </c>
      <c r="AF1601">
        <v>1</v>
      </c>
      <c r="AG1601">
        <v>0</v>
      </c>
      <c r="AH1601" s="74">
        <v>0</v>
      </c>
      <c r="AJ1601" s="74">
        <f t="shared" si="316"/>
        <v>0</v>
      </c>
      <c r="AK1601" s="74">
        <f t="shared" si="322"/>
        <v>0</v>
      </c>
      <c r="AL1601" t="str">
        <f t="shared" si="317"/>
        <v>N</v>
      </c>
      <c r="AN1601" t="s">
        <v>86</v>
      </c>
      <c r="AO1601" t="s">
        <v>85</v>
      </c>
      <c r="AP1601" t="str">
        <f t="shared" si="318"/>
        <v>94</v>
      </c>
      <c r="AQ1601" s="145" t="s">
        <v>1826</v>
      </c>
      <c r="AR1601" t="str">
        <f t="shared" si="319"/>
        <v>1-Adjusted Base Budget</v>
      </c>
      <c r="AS1601" s="145" t="s">
        <v>1827</v>
      </c>
      <c r="AT1601" t="s">
        <v>213</v>
      </c>
      <c r="AV1601" t="str">
        <f t="shared" si="313"/>
        <v>VPIT</v>
      </c>
      <c r="AW1601" t="str">
        <f t="shared" si="312"/>
        <v>VP FOR INFORMATION TECHNOLOGY</v>
      </c>
    </row>
    <row r="1602" spans="1:49">
      <c r="A1602" s="59">
        <v>2018</v>
      </c>
      <c r="B1602" t="s">
        <v>137</v>
      </c>
      <c r="C1602" t="s">
        <v>945</v>
      </c>
      <c r="D1602" t="s">
        <v>946</v>
      </c>
      <c r="E1602" t="s">
        <v>967</v>
      </c>
      <c r="F1602" t="s">
        <v>1101</v>
      </c>
      <c r="G1602" t="s">
        <v>1102</v>
      </c>
      <c r="H1602" t="s">
        <v>146</v>
      </c>
      <c r="I1602" s="170" t="s">
        <v>84</v>
      </c>
      <c r="J1602" t="s">
        <v>85</v>
      </c>
      <c r="K1602" t="s">
        <v>214</v>
      </c>
      <c r="L1602" t="s">
        <v>453</v>
      </c>
      <c r="M1602" t="s">
        <v>454</v>
      </c>
      <c r="N1602" t="s">
        <v>217</v>
      </c>
      <c r="O1602" t="s">
        <v>263</v>
      </c>
      <c r="P1602" t="s">
        <v>346</v>
      </c>
      <c r="Q1602" t="s">
        <v>345</v>
      </c>
      <c r="R1602" t="s">
        <v>347</v>
      </c>
      <c r="S1602" t="s">
        <v>338</v>
      </c>
      <c r="T1602" t="s">
        <v>339</v>
      </c>
      <c r="U1602" s="61" t="s">
        <v>340</v>
      </c>
      <c r="V1602" t="s">
        <v>24</v>
      </c>
      <c r="W1602" t="s">
        <v>263</v>
      </c>
      <c r="X1602" s="59">
        <v>1098</v>
      </c>
      <c r="Y1602" s="59">
        <v>1098</v>
      </c>
      <c r="Z1602" t="s">
        <v>141</v>
      </c>
      <c r="AA1602" s="146" t="str">
        <f t="shared" si="321"/>
        <v>EX</v>
      </c>
      <c r="AB1602" s="146" t="str">
        <f t="shared" si="323"/>
        <v>IT</v>
      </c>
      <c r="AC1602" t="str">
        <f t="shared" si="314"/>
        <v>EX</v>
      </c>
      <c r="AD1602" s="74">
        <f t="shared" si="315"/>
        <v>1098</v>
      </c>
      <c r="AE1602" s="74">
        <f t="shared" si="320"/>
        <v>1098</v>
      </c>
      <c r="AF1602">
        <v>1</v>
      </c>
      <c r="AG1602">
        <v>0</v>
      </c>
      <c r="AH1602" s="74">
        <v>0</v>
      </c>
      <c r="AJ1602" s="74">
        <f t="shared" si="316"/>
        <v>0</v>
      </c>
      <c r="AK1602" s="74">
        <f t="shared" si="322"/>
        <v>1098</v>
      </c>
      <c r="AL1602" t="str">
        <f t="shared" si="317"/>
        <v>N</v>
      </c>
      <c r="AN1602" t="s">
        <v>86</v>
      </c>
      <c r="AO1602" t="s">
        <v>85</v>
      </c>
      <c r="AP1602" t="str">
        <f t="shared" si="318"/>
        <v>94</v>
      </c>
      <c r="AQ1602" s="145" t="s">
        <v>1826</v>
      </c>
      <c r="AR1602" t="str">
        <f t="shared" si="319"/>
        <v>1-Adjusted Base Budget</v>
      </c>
      <c r="AS1602" s="145" t="s">
        <v>1827</v>
      </c>
      <c r="AT1602" t="s">
        <v>213</v>
      </c>
      <c r="AV1602" t="str">
        <f t="shared" si="313"/>
        <v>VPIT-SS</v>
      </c>
      <c r="AW1602" t="str">
        <f t="shared" si="312"/>
        <v>VP FOR INFORMATION TECHNOLOGY-SHARED SERVICES</v>
      </c>
    </row>
    <row r="1603" spans="1:49">
      <c r="A1603" s="59">
        <v>2018</v>
      </c>
      <c r="B1603" t="s">
        <v>137</v>
      </c>
      <c r="C1603" t="s">
        <v>945</v>
      </c>
      <c r="D1603" t="s">
        <v>946</v>
      </c>
      <c r="E1603" t="s">
        <v>947</v>
      </c>
      <c r="F1603" t="s">
        <v>1133</v>
      </c>
      <c r="G1603" t="s">
        <v>1134</v>
      </c>
      <c r="H1603" t="s">
        <v>948</v>
      </c>
      <c r="I1603" s="170" t="s">
        <v>84</v>
      </c>
      <c r="J1603" t="s">
        <v>85</v>
      </c>
      <c r="K1603" t="s">
        <v>214</v>
      </c>
      <c r="L1603" t="s">
        <v>127</v>
      </c>
      <c r="M1603" t="s">
        <v>455</v>
      </c>
      <c r="N1603" t="s">
        <v>217</v>
      </c>
      <c r="O1603" t="s">
        <v>263</v>
      </c>
      <c r="P1603" t="s">
        <v>346</v>
      </c>
      <c r="Q1603" t="s">
        <v>345</v>
      </c>
      <c r="R1603" t="s">
        <v>347</v>
      </c>
      <c r="S1603" t="s">
        <v>338</v>
      </c>
      <c r="T1603" t="s">
        <v>339</v>
      </c>
      <c r="U1603" s="61" t="s">
        <v>340</v>
      </c>
      <c r="V1603" t="s">
        <v>249</v>
      </c>
      <c r="W1603" t="s">
        <v>263</v>
      </c>
      <c r="X1603" s="59">
        <v>43160</v>
      </c>
      <c r="Y1603" s="59">
        <v>0</v>
      </c>
      <c r="AA1603" s="146" t="str">
        <f t="shared" si="321"/>
        <v>EX</v>
      </c>
      <c r="AB1603" s="146">
        <f t="shared" si="323"/>
        <v>0</v>
      </c>
      <c r="AC1603" t="str">
        <f t="shared" si="314"/>
        <v>EX</v>
      </c>
      <c r="AD1603" s="74">
        <f t="shared" si="315"/>
        <v>0</v>
      </c>
      <c r="AE1603" s="74">
        <f t="shared" si="320"/>
        <v>0</v>
      </c>
      <c r="AF1603">
        <v>1.3809</v>
      </c>
      <c r="AG1603">
        <v>0</v>
      </c>
      <c r="AH1603" s="74">
        <v>0</v>
      </c>
      <c r="AJ1603" s="74">
        <f t="shared" si="316"/>
        <v>0</v>
      </c>
      <c r="AK1603" s="74">
        <f t="shared" si="322"/>
        <v>0</v>
      </c>
      <c r="AL1603" t="str">
        <f t="shared" si="317"/>
        <v>Y</v>
      </c>
      <c r="AN1603" t="s">
        <v>86</v>
      </c>
      <c r="AO1603" t="s">
        <v>85</v>
      </c>
      <c r="AP1603" t="str">
        <f t="shared" si="318"/>
        <v>99</v>
      </c>
      <c r="AQ1603" s="145" t="s">
        <v>1826</v>
      </c>
      <c r="AR1603" t="str">
        <f t="shared" si="319"/>
        <v>1-Adjusted Base Budget</v>
      </c>
      <c r="AS1603" s="145" t="s">
        <v>1827</v>
      </c>
      <c r="AT1603" t="s">
        <v>213</v>
      </c>
      <c r="AV1603" t="str">
        <f t="shared" si="313"/>
        <v>VPIT</v>
      </c>
      <c r="AW1603" t="str">
        <f t="shared" si="312"/>
        <v>VP FOR INFORMATION TECHNOLOGY</v>
      </c>
    </row>
    <row r="1604" spans="1:49">
      <c r="A1604" s="59">
        <v>2018</v>
      </c>
      <c r="B1604" t="s">
        <v>137</v>
      </c>
      <c r="C1604" t="s">
        <v>945</v>
      </c>
      <c r="D1604" t="s">
        <v>946</v>
      </c>
      <c r="E1604" t="s">
        <v>947</v>
      </c>
      <c r="F1604" t="s">
        <v>949</v>
      </c>
      <c r="G1604" t="s">
        <v>950</v>
      </c>
      <c r="H1604" t="s">
        <v>948</v>
      </c>
      <c r="I1604" s="170" t="s">
        <v>84</v>
      </c>
      <c r="J1604" t="s">
        <v>85</v>
      </c>
      <c r="K1604" t="s">
        <v>214</v>
      </c>
      <c r="L1604" t="s">
        <v>127</v>
      </c>
      <c r="M1604" t="s">
        <v>455</v>
      </c>
      <c r="N1604" t="s">
        <v>217</v>
      </c>
      <c r="O1604" t="s">
        <v>263</v>
      </c>
      <c r="P1604" t="s">
        <v>346</v>
      </c>
      <c r="Q1604" t="s">
        <v>345</v>
      </c>
      <c r="R1604" t="s">
        <v>347</v>
      </c>
      <c r="S1604" t="s">
        <v>338</v>
      </c>
      <c r="T1604" t="s">
        <v>339</v>
      </c>
      <c r="U1604" s="61" t="s">
        <v>340</v>
      </c>
      <c r="V1604" t="s">
        <v>249</v>
      </c>
      <c r="W1604" t="s">
        <v>263</v>
      </c>
      <c r="X1604" s="59">
        <v>40248</v>
      </c>
      <c r="Y1604" s="59">
        <v>40248</v>
      </c>
      <c r="AA1604" s="146" t="str">
        <f t="shared" si="321"/>
        <v>EX</v>
      </c>
      <c r="AB1604" s="146">
        <f t="shared" si="323"/>
        <v>0</v>
      </c>
      <c r="AC1604" t="str">
        <f t="shared" si="314"/>
        <v>EX</v>
      </c>
      <c r="AD1604" s="74">
        <f t="shared" si="315"/>
        <v>40248</v>
      </c>
      <c r="AE1604" s="74">
        <f t="shared" si="320"/>
        <v>40248</v>
      </c>
      <c r="AF1604">
        <v>1.3809</v>
      </c>
      <c r="AG1604">
        <v>1112</v>
      </c>
      <c r="AH1604" s="74">
        <v>-861.30720000000349</v>
      </c>
      <c r="AJ1604" s="74">
        <f t="shared" si="316"/>
        <v>250.69279999999651</v>
      </c>
      <c r="AK1604" s="74">
        <f t="shared" si="322"/>
        <v>40498.692799999997</v>
      </c>
      <c r="AL1604" t="str">
        <f t="shared" si="317"/>
        <v>Y</v>
      </c>
      <c r="AN1604" t="s">
        <v>86</v>
      </c>
      <c r="AO1604" t="s">
        <v>85</v>
      </c>
      <c r="AP1604" t="str">
        <f t="shared" si="318"/>
        <v>99</v>
      </c>
      <c r="AQ1604" s="145" t="s">
        <v>1826</v>
      </c>
      <c r="AR1604" t="str">
        <f t="shared" si="319"/>
        <v>2-Provision for Compensation Incr</v>
      </c>
      <c r="AS1604" s="145" t="s">
        <v>1827</v>
      </c>
      <c r="AT1604" t="s">
        <v>213</v>
      </c>
      <c r="AV1604" t="str">
        <f t="shared" si="313"/>
        <v>VPIT</v>
      </c>
      <c r="AW1604" t="str">
        <f t="shared" si="312"/>
        <v>VP FOR INFORMATION TECHNOLOGY</v>
      </c>
    </row>
    <row r="1605" spans="1:49">
      <c r="A1605" s="59">
        <v>2018</v>
      </c>
      <c r="B1605" t="s">
        <v>137</v>
      </c>
      <c r="C1605" t="s">
        <v>945</v>
      </c>
      <c r="D1605" t="s">
        <v>946</v>
      </c>
      <c r="E1605" t="s">
        <v>956</v>
      </c>
      <c r="F1605" t="s">
        <v>957</v>
      </c>
      <c r="G1605" t="s">
        <v>958</v>
      </c>
      <c r="H1605" t="s">
        <v>140</v>
      </c>
      <c r="I1605" s="170" t="s">
        <v>84</v>
      </c>
      <c r="J1605" t="s">
        <v>85</v>
      </c>
      <c r="K1605" t="s">
        <v>214</v>
      </c>
      <c r="L1605" t="s">
        <v>127</v>
      </c>
      <c r="M1605" t="s">
        <v>455</v>
      </c>
      <c r="N1605" t="s">
        <v>217</v>
      </c>
      <c r="O1605" t="s">
        <v>263</v>
      </c>
      <c r="P1605" t="s">
        <v>346</v>
      </c>
      <c r="Q1605" t="s">
        <v>345</v>
      </c>
      <c r="R1605" t="s">
        <v>347</v>
      </c>
      <c r="S1605" t="s">
        <v>338</v>
      </c>
      <c r="T1605" t="s">
        <v>339</v>
      </c>
      <c r="U1605" s="61" t="s">
        <v>340</v>
      </c>
      <c r="V1605" t="s">
        <v>24</v>
      </c>
      <c r="W1605" t="s">
        <v>263</v>
      </c>
      <c r="X1605" s="59">
        <v>128023</v>
      </c>
      <c r="Y1605" s="59">
        <v>128023</v>
      </c>
      <c r="Z1605" t="s">
        <v>141</v>
      </c>
      <c r="AA1605" s="146" t="str">
        <f t="shared" si="321"/>
        <v>EX</v>
      </c>
      <c r="AB1605" s="146" t="str">
        <f t="shared" si="323"/>
        <v>IT</v>
      </c>
      <c r="AC1605" t="str">
        <f t="shared" si="314"/>
        <v>EX</v>
      </c>
      <c r="AD1605" s="74">
        <f t="shared" si="315"/>
        <v>128023</v>
      </c>
      <c r="AE1605" s="74">
        <f t="shared" si="320"/>
        <v>128023</v>
      </c>
      <c r="AF1605">
        <v>1.3809</v>
      </c>
      <c r="AG1605">
        <v>3536</v>
      </c>
      <c r="AH1605" s="74">
        <v>-2739.6922000000109</v>
      </c>
      <c r="AJ1605" s="74">
        <f t="shared" si="316"/>
        <v>796.30779999998913</v>
      </c>
      <c r="AK1605" s="74">
        <f t="shared" si="322"/>
        <v>128819.3078</v>
      </c>
      <c r="AL1605" t="str">
        <f t="shared" si="317"/>
        <v>Y</v>
      </c>
      <c r="AN1605" t="s">
        <v>86</v>
      </c>
      <c r="AO1605" t="s">
        <v>85</v>
      </c>
      <c r="AP1605" t="str">
        <f t="shared" si="318"/>
        <v>99</v>
      </c>
      <c r="AQ1605" s="145" t="s">
        <v>1826</v>
      </c>
      <c r="AR1605" t="str">
        <f t="shared" si="319"/>
        <v>2-Provision for Compensation Incr</v>
      </c>
      <c r="AS1605" s="145" t="s">
        <v>1827</v>
      </c>
      <c r="AT1605" t="s">
        <v>213</v>
      </c>
      <c r="AV1605" t="str">
        <f t="shared" si="313"/>
        <v>VPIT-SS</v>
      </c>
      <c r="AW1605" t="str">
        <f t="shared" si="312"/>
        <v>VP FOR INFORMATION TECHNOLOGY-SHARED SERVICES</v>
      </c>
    </row>
    <row r="1606" spans="1:49">
      <c r="A1606" s="59">
        <v>2018</v>
      </c>
      <c r="B1606" t="s">
        <v>137</v>
      </c>
      <c r="C1606" t="s">
        <v>945</v>
      </c>
      <c r="D1606" t="s">
        <v>946</v>
      </c>
      <c r="E1606" t="s">
        <v>978</v>
      </c>
      <c r="F1606" t="s">
        <v>957</v>
      </c>
      <c r="G1606" t="s">
        <v>958</v>
      </c>
      <c r="H1606" t="s">
        <v>143</v>
      </c>
      <c r="I1606" s="170" t="s">
        <v>84</v>
      </c>
      <c r="J1606" t="s">
        <v>85</v>
      </c>
      <c r="K1606" t="s">
        <v>214</v>
      </c>
      <c r="L1606" t="s">
        <v>127</v>
      </c>
      <c r="M1606" t="s">
        <v>455</v>
      </c>
      <c r="N1606" t="s">
        <v>217</v>
      </c>
      <c r="O1606" t="s">
        <v>263</v>
      </c>
      <c r="P1606" t="s">
        <v>346</v>
      </c>
      <c r="Q1606" t="s">
        <v>345</v>
      </c>
      <c r="R1606" t="s">
        <v>347</v>
      </c>
      <c r="S1606" t="s">
        <v>338</v>
      </c>
      <c r="T1606" t="s">
        <v>339</v>
      </c>
      <c r="U1606" s="61" t="s">
        <v>340</v>
      </c>
      <c r="V1606" t="s">
        <v>24</v>
      </c>
      <c r="W1606" t="s">
        <v>263</v>
      </c>
      <c r="X1606" s="59">
        <v>61643</v>
      </c>
      <c r="Y1606" s="59">
        <v>61643</v>
      </c>
      <c r="Z1606" t="s">
        <v>141</v>
      </c>
      <c r="AA1606" s="146" t="str">
        <f t="shared" si="321"/>
        <v>EX</v>
      </c>
      <c r="AB1606" s="146" t="str">
        <f t="shared" si="323"/>
        <v>IT</v>
      </c>
      <c r="AC1606" t="str">
        <f t="shared" si="314"/>
        <v>EX</v>
      </c>
      <c r="AD1606" s="74">
        <f t="shared" si="315"/>
        <v>61643</v>
      </c>
      <c r="AE1606" s="74">
        <f t="shared" si="320"/>
        <v>61643</v>
      </c>
      <c r="AF1606">
        <v>1.3809</v>
      </c>
      <c r="AG1606">
        <v>1702</v>
      </c>
      <c r="AH1606" s="74">
        <v>-1319.1602000000053</v>
      </c>
      <c r="AJ1606" s="74">
        <f t="shared" si="316"/>
        <v>382.83979999999474</v>
      </c>
      <c r="AK1606" s="74">
        <f t="shared" si="322"/>
        <v>62025.839799999994</v>
      </c>
      <c r="AL1606" t="str">
        <f t="shared" si="317"/>
        <v>Y</v>
      </c>
      <c r="AN1606" t="s">
        <v>86</v>
      </c>
      <c r="AO1606" t="s">
        <v>85</v>
      </c>
      <c r="AP1606" t="str">
        <f t="shared" si="318"/>
        <v>99</v>
      </c>
      <c r="AQ1606" s="145" t="s">
        <v>1826</v>
      </c>
      <c r="AR1606" t="str">
        <f t="shared" si="319"/>
        <v>2-Provision for Compensation Incr</v>
      </c>
      <c r="AS1606" s="145" t="s">
        <v>1827</v>
      </c>
      <c r="AT1606" t="s">
        <v>213</v>
      </c>
      <c r="AV1606" t="str">
        <f t="shared" si="313"/>
        <v>VPIT-SS</v>
      </c>
      <c r="AW1606" t="str">
        <f t="shared" ref="AW1606:AW1669" si="324" xml:space="preserve"> IF(AND($AN1606="UAVP",$Z1606="OE"),$AO1606 &amp; "-ONLINE EDUCATION",IF(AND($AN1606="VPIT",OR($Z1606="SS",$Z1606="IT")),$AO1606 &amp; "-SHARED SERVICES",$AO1606))</f>
        <v>VP FOR INFORMATION TECHNOLOGY-SHARED SERVICES</v>
      </c>
    </row>
    <row r="1607" spans="1:49">
      <c r="A1607" s="59">
        <v>2018</v>
      </c>
      <c r="B1607" t="s">
        <v>137</v>
      </c>
      <c r="C1607" t="s">
        <v>945</v>
      </c>
      <c r="D1607" t="s">
        <v>946</v>
      </c>
      <c r="E1607" t="s">
        <v>967</v>
      </c>
      <c r="F1607" t="s">
        <v>1719</v>
      </c>
      <c r="G1607" t="s">
        <v>1720</v>
      </c>
      <c r="H1607" t="s">
        <v>146</v>
      </c>
      <c r="I1607" s="170" t="s">
        <v>84</v>
      </c>
      <c r="J1607" t="s">
        <v>85</v>
      </c>
      <c r="K1607" t="s">
        <v>214</v>
      </c>
      <c r="L1607" t="s">
        <v>127</v>
      </c>
      <c r="M1607" t="s">
        <v>455</v>
      </c>
      <c r="N1607" t="s">
        <v>217</v>
      </c>
      <c r="O1607" t="s">
        <v>263</v>
      </c>
      <c r="P1607" t="s">
        <v>346</v>
      </c>
      <c r="Q1607" t="s">
        <v>345</v>
      </c>
      <c r="R1607" t="s">
        <v>347</v>
      </c>
      <c r="S1607" t="s">
        <v>338</v>
      </c>
      <c r="T1607" t="s">
        <v>339</v>
      </c>
      <c r="U1607" s="61" t="s">
        <v>340</v>
      </c>
      <c r="V1607" t="s">
        <v>24</v>
      </c>
      <c r="W1607" t="s">
        <v>263</v>
      </c>
      <c r="X1607" s="59">
        <v>0</v>
      </c>
      <c r="Y1607" s="59">
        <v>38708</v>
      </c>
      <c r="Z1607" t="s">
        <v>141</v>
      </c>
      <c r="AA1607" s="146" t="str">
        <f t="shared" si="321"/>
        <v>EX</v>
      </c>
      <c r="AB1607" s="146" t="str">
        <f t="shared" si="323"/>
        <v>IT</v>
      </c>
      <c r="AC1607" t="str">
        <f t="shared" si="314"/>
        <v>EX</v>
      </c>
      <c r="AD1607" s="74">
        <f t="shared" si="315"/>
        <v>38708</v>
      </c>
      <c r="AE1607" s="74">
        <f t="shared" si="320"/>
        <v>38708</v>
      </c>
      <c r="AF1607">
        <v>1.3809</v>
      </c>
      <c r="AG1607">
        <v>1069</v>
      </c>
      <c r="AH1607" s="74">
        <v>-828.35120000000336</v>
      </c>
      <c r="AJ1607" s="74">
        <f t="shared" si="316"/>
        <v>240.64879999999664</v>
      </c>
      <c r="AK1607" s="74">
        <f t="shared" si="322"/>
        <v>38948.648799999995</v>
      </c>
      <c r="AL1607" t="str">
        <f t="shared" si="317"/>
        <v>Y</v>
      </c>
      <c r="AN1607" t="s">
        <v>86</v>
      </c>
      <c r="AO1607" t="s">
        <v>85</v>
      </c>
      <c r="AP1607" t="str">
        <f t="shared" si="318"/>
        <v>99</v>
      </c>
      <c r="AQ1607" s="145" t="s">
        <v>1826</v>
      </c>
      <c r="AR1607" t="str">
        <f t="shared" si="319"/>
        <v>2-Provision for Compensation Incr</v>
      </c>
      <c r="AS1607" s="145" t="s">
        <v>1827</v>
      </c>
      <c r="AT1607" t="s">
        <v>213</v>
      </c>
      <c r="AV1607" t="str">
        <f t="shared" si="313"/>
        <v>VPIT-SS</v>
      </c>
      <c r="AW1607" t="str">
        <f t="shared" si="324"/>
        <v>VP FOR INFORMATION TECHNOLOGY-SHARED SERVICES</v>
      </c>
    </row>
    <row r="1608" spans="1:49">
      <c r="A1608" s="59">
        <v>2018</v>
      </c>
      <c r="B1608" t="s">
        <v>137</v>
      </c>
      <c r="C1608" t="s">
        <v>945</v>
      </c>
      <c r="D1608" t="s">
        <v>946</v>
      </c>
      <c r="E1608" t="s">
        <v>967</v>
      </c>
      <c r="F1608" t="s">
        <v>968</v>
      </c>
      <c r="G1608" t="s">
        <v>969</v>
      </c>
      <c r="H1608" t="s">
        <v>146</v>
      </c>
      <c r="I1608" s="170" t="s">
        <v>84</v>
      </c>
      <c r="J1608" t="s">
        <v>85</v>
      </c>
      <c r="K1608" t="s">
        <v>214</v>
      </c>
      <c r="L1608" t="s">
        <v>127</v>
      </c>
      <c r="M1608" t="s">
        <v>455</v>
      </c>
      <c r="N1608" t="s">
        <v>217</v>
      </c>
      <c r="O1608" t="s">
        <v>263</v>
      </c>
      <c r="P1608" t="s">
        <v>346</v>
      </c>
      <c r="Q1608" t="s">
        <v>345</v>
      </c>
      <c r="R1608" t="s">
        <v>347</v>
      </c>
      <c r="S1608" t="s">
        <v>338</v>
      </c>
      <c r="T1608" t="s">
        <v>339</v>
      </c>
      <c r="U1608" s="61" t="s">
        <v>340</v>
      </c>
      <c r="V1608" t="s">
        <v>24</v>
      </c>
      <c r="W1608" t="s">
        <v>263</v>
      </c>
      <c r="X1608" s="59">
        <v>141773</v>
      </c>
      <c r="Y1608" s="59">
        <v>141773</v>
      </c>
      <c r="Z1608" t="s">
        <v>141</v>
      </c>
      <c r="AA1608" s="146" t="str">
        <f t="shared" si="321"/>
        <v>EX</v>
      </c>
      <c r="AB1608" s="146" t="str">
        <f t="shared" si="323"/>
        <v>IT</v>
      </c>
      <c r="AC1608" t="str">
        <f t="shared" si="314"/>
        <v>EX</v>
      </c>
      <c r="AD1608" s="74">
        <f t="shared" si="315"/>
        <v>141773</v>
      </c>
      <c r="AE1608" s="74">
        <f t="shared" si="320"/>
        <v>141773</v>
      </c>
      <c r="AF1608">
        <v>1.3809</v>
      </c>
      <c r="AG1608">
        <v>3915</v>
      </c>
      <c r="AH1608" s="74">
        <v>-3033.9422000000122</v>
      </c>
      <c r="AJ1608" s="74">
        <f t="shared" si="316"/>
        <v>881.05779999998776</v>
      </c>
      <c r="AK1608" s="74">
        <f t="shared" si="322"/>
        <v>142654.05779999998</v>
      </c>
      <c r="AL1608" t="str">
        <f t="shared" si="317"/>
        <v>Y</v>
      </c>
      <c r="AN1608" t="s">
        <v>86</v>
      </c>
      <c r="AO1608" t="s">
        <v>85</v>
      </c>
      <c r="AP1608" t="str">
        <f t="shared" si="318"/>
        <v>99</v>
      </c>
      <c r="AQ1608" s="145" t="s">
        <v>1826</v>
      </c>
      <c r="AR1608" t="str">
        <f t="shared" si="319"/>
        <v>2-Provision for Compensation Incr</v>
      </c>
      <c r="AS1608" s="145" t="s">
        <v>1827</v>
      </c>
      <c r="AT1608" t="s">
        <v>213</v>
      </c>
      <c r="AV1608" t="str">
        <f t="shared" si="313"/>
        <v>VPIT-SS</v>
      </c>
      <c r="AW1608" t="str">
        <f t="shared" si="324"/>
        <v>VP FOR INFORMATION TECHNOLOGY-SHARED SERVICES</v>
      </c>
    </row>
    <row r="1609" spans="1:49">
      <c r="A1609" s="59">
        <v>2018</v>
      </c>
      <c r="B1609" t="s">
        <v>137</v>
      </c>
      <c r="C1609" t="s">
        <v>945</v>
      </c>
      <c r="D1609" t="s">
        <v>946</v>
      </c>
      <c r="E1609" t="s">
        <v>967</v>
      </c>
      <c r="F1609" t="s">
        <v>1073</v>
      </c>
      <c r="G1609" t="s">
        <v>1074</v>
      </c>
      <c r="H1609" t="s">
        <v>146</v>
      </c>
      <c r="I1609" s="170" t="s">
        <v>84</v>
      </c>
      <c r="J1609" t="s">
        <v>85</v>
      </c>
      <c r="K1609" t="s">
        <v>214</v>
      </c>
      <c r="L1609" t="s">
        <v>127</v>
      </c>
      <c r="M1609" t="s">
        <v>455</v>
      </c>
      <c r="N1609" t="s">
        <v>217</v>
      </c>
      <c r="O1609" t="s">
        <v>263</v>
      </c>
      <c r="P1609" t="s">
        <v>346</v>
      </c>
      <c r="Q1609" t="s">
        <v>345</v>
      </c>
      <c r="R1609" t="s">
        <v>347</v>
      </c>
      <c r="S1609" t="s">
        <v>338</v>
      </c>
      <c r="T1609" t="s">
        <v>339</v>
      </c>
      <c r="U1609" s="61" t="s">
        <v>340</v>
      </c>
      <c r="V1609" t="s">
        <v>24</v>
      </c>
      <c r="W1609" t="s">
        <v>263</v>
      </c>
      <c r="X1609" s="59">
        <v>45094</v>
      </c>
      <c r="Y1609" s="59">
        <v>45094</v>
      </c>
      <c r="Z1609" t="s">
        <v>141</v>
      </c>
      <c r="AA1609" s="146" t="str">
        <f t="shared" si="321"/>
        <v>EX</v>
      </c>
      <c r="AB1609" s="146" t="str">
        <f t="shared" si="323"/>
        <v>IT</v>
      </c>
      <c r="AC1609" t="str">
        <f t="shared" si="314"/>
        <v>EX</v>
      </c>
      <c r="AD1609" s="74">
        <f t="shared" si="315"/>
        <v>45094</v>
      </c>
      <c r="AE1609" s="74">
        <f t="shared" si="320"/>
        <v>45094</v>
      </c>
      <c r="AF1609">
        <v>1.3809</v>
      </c>
      <c r="AG1609">
        <v>1245</v>
      </c>
      <c r="AH1609" s="74">
        <v>-965.01160000000391</v>
      </c>
      <c r="AJ1609" s="74">
        <f t="shared" si="316"/>
        <v>279.98839999999609</v>
      </c>
      <c r="AK1609" s="74">
        <f t="shared" si="322"/>
        <v>45373.988399999995</v>
      </c>
      <c r="AL1609" t="str">
        <f t="shared" si="317"/>
        <v>Y</v>
      </c>
      <c r="AN1609" t="s">
        <v>86</v>
      </c>
      <c r="AO1609" t="s">
        <v>85</v>
      </c>
      <c r="AP1609" t="str">
        <f t="shared" si="318"/>
        <v>99</v>
      </c>
      <c r="AQ1609" s="145" t="s">
        <v>1826</v>
      </c>
      <c r="AR1609" t="str">
        <f t="shared" si="319"/>
        <v>2-Provision for Compensation Incr</v>
      </c>
      <c r="AS1609" s="145" t="s">
        <v>1827</v>
      </c>
      <c r="AT1609" t="s">
        <v>213</v>
      </c>
      <c r="AV1609" t="str">
        <f t="shared" si="313"/>
        <v>VPIT-SS</v>
      </c>
      <c r="AW1609" t="str">
        <f t="shared" si="324"/>
        <v>VP FOR INFORMATION TECHNOLOGY-SHARED SERVICES</v>
      </c>
    </row>
    <row r="1610" spans="1:49">
      <c r="A1610" s="59">
        <v>2018</v>
      </c>
      <c r="B1610" t="s">
        <v>137</v>
      </c>
      <c r="C1610" t="s">
        <v>945</v>
      </c>
      <c r="D1610" t="s">
        <v>946</v>
      </c>
      <c r="E1610" t="s">
        <v>967</v>
      </c>
      <c r="F1610" t="s">
        <v>1079</v>
      </c>
      <c r="G1610" t="s">
        <v>1080</v>
      </c>
      <c r="H1610" t="s">
        <v>146</v>
      </c>
      <c r="I1610" s="170" t="s">
        <v>84</v>
      </c>
      <c r="J1610" t="s">
        <v>85</v>
      </c>
      <c r="K1610" t="s">
        <v>214</v>
      </c>
      <c r="L1610" t="s">
        <v>127</v>
      </c>
      <c r="M1610" t="s">
        <v>455</v>
      </c>
      <c r="N1610" t="s">
        <v>217</v>
      </c>
      <c r="O1610" t="s">
        <v>263</v>
      </c>
      <c r="P1610" t="s">
        <v>346</v>
      </c>
      <c r="Q1610" t="s">
        <v>345</v>
      </c>
      <c r="R1610" t="s">
        <v>347</v>
      </c>
      <c r="S1610" t="s">
        <v>338</v>
      </c>
      <c r="T1610" t="s">
        <v>339</v>
      </c>
      <c r="U1610" s="61" t="s">
        <v>340</v>
      </c>
      <c r="V1610" t="s">
        <v>24</v>
      </c>
      <c r="W1610" t="s">
        <v>263</v>
      </c>
      <c r="X1610" s="59">
        <v>1225</v>
      </c>
      <c r="Y1610" s="59">
        <v>1225</v>
      </c>
      <c r="Z1610" t="s">
        <v>141</v>
      </c>
      <c r="AA1610" s="146" t="str">
        <f t="shared" si="321"/>
        <v>EX</v>
      </c>
      <c r="AB1610" s="146" t="str">
        <f t="shared" si="323"/>
        <v>IT</v>
      </c>
      <c r="AC1610" t="str">
        <f t="shared" si="314"/>
        <v>EX</v>
      </c>
      <c r="AD1610" s="74">
        <f t="shared" si="315"/>
        <v>1225</v>
      </c>
      <c r="AE1610" s="74">
        <f t="shared" si="320"/>
        <v>1225</v>
      </c>
      <c r="AF1610">
        <v>1.3809</v>
      </c>
      <c r="AG1610">
        <v>34</v>
      </c>
      <c r="AH1610" s="74">
        <v>-26.215000000000106</v>
      </c>
      <c r="AJ1610" s="74">
        <f t="shared" si="316"/>
        <v>7.7849999999998936</v>
      </c>
      <c r="AK1610" s="74">
        <f t="shared" si="322"/>
        <v>1232.7849999999999</v>
      </c>
      <c r="AL1610" t="str">
        <f t="shared" si="317"/>
        <v>Y</v>
      </c>
      <c r="AN1610" t="s">
        <v>86</v>
      </c>
      <c r="AO1610" t="s">
        <v>85</v>
      </c>
      <c r="AP1610" t="str">
        <f t="shared" si="318"/>
        <v>99</v>
      </c>
      <c r="AQ1610" s="145" t="s">
        <v>1826</v>
      </c>
      <c r="AR1610" t="str">
        <f t="shared" si="319"/>
        <v>2-Provision for Compensation Incr</v>
      </c>
      <c r="AS1610" s="145" t="s">
        <v>1827</v>
      </c>
      <c r="AT1610" t="s">
        <v>213</v>
      </c>
      <c r="AV1610" t="str">
        <f t="shared" si="313"/>
        <v>VPIT-SS</v>
      </c>
      <c r="AW1610" t="str">
        <f t="shared" si="324"/>
        <v>VP FOR INFORMATION TECHNOLOGY-SHARED SERVICES</v>
      </c>
    </row>
    <row r="1611" spans="1:49">
      <c r="A1611" s="59">
        <v>2018</v>
      </c>
      <c r="B1611" t="s">
        <v>137</v>
      </c>
      <c r="C1611" t="s">
        <v>945</v>
      </c>
      <c r="D1611" t="s">
        <v>946</v>
      </c>
      <c r="E1611" t="s">
        <v>967</v>
      </c>
      <c r="F1611" t="s">
        <v>1101</v>
      </c>
      <c r="G1611" t="s">
        <v>1102</v>
      </c>
      <c r="H1611" t="s">
        <v>146</v>
      </c>
      <c r="I1611" s="170" t="s">
        <v>84</v>
      </c>
      <c r="J1611" t="s">
        <v>85</v>
      </c>
      <c r="K1611" t="s">
        <v>214</v>
      </c>
      <c r="L1611" t="s">
        <v>127</v>
      </c>
      <c r="M1611" t="s">
        <v>455</v>
      </c>
      <c r="N1611" t="s">
        <v>217</v>
      </c>
      <c r="O1611" t="s">
        <v>263</v>
      </c>
      <c r="P1611" t="s">
        <v>346</v>
      </c>
      <c r="Q1611" t="s">
        <v>345</v>
      </c>
      <c r="R1611" t="s">
        <v>347</v>
      </c>
      <c r="S1611" t="s">
        <v>338</v>
      </c>
      <c r="T1611" t="s">
        <v>339</v>
      </c>
      <c r="U1611" s="61" t="s">
        <v>340</v>
      </c>
      <c r="V1611" t="s">
        <v>24</v>
      </c>
      <c r="W1611" t="s">
        <v>263</v>
      </c>
      <c r="X1611" s="59">
        <v>423429</v>
      </c>
      <c r="Y1611" s="59">
        <v>423429</v>
      </c>
      <c r="Z1611" t="s">
        <v>141</v>
      </c>
      <c r="AA1611" s="146" t="str">
        <f t="shared" si="321"/>
        <v>EX</v>
      </c>
      <c r="AB1611" s="146" t="str">
        <f t="shared" si="323"/>
        <v>IT</v>
      </c>
      <c r="AC1611" t="str">
        <f t="shared" si="314"/>
        <v>EX</v>
      </c>
      <c r="AD1611" s="74">
        <f t="shared" si="315"/>
        <v>423429</v>
      </c>
      <c r="AE1611" s="74">
        <f t="shared" si="320"/>
        <v>423429</v>
      </c>
      <c r="AF1611">
        <v>1.3809</v>
      </c>
      <c r="AG1611">
        <v>11694</v>
      </c>
      <c r="AH1611" s="74">
        <v>-9061.3806000000368</v>
      </c>
      <c r="AJ1611" s="74">
        <f t="shared" si="316"/>
        <v>2632.6193999999632</v>
      </c>
      <c r="AK1611" s="74">
        <f t="shared" si="322"/>
        <v>426061.61939999997</v>
      </c>
      <c r="AL1611" t="str">
        <f t="shared" si="317"/>
        <v>Y</v>
      </c>
      <c r="AN1611" t="s">
        <v>86</v>
      </c>
      <c r="AO1611" t="s">
        <v>85</v>
      </c>
      <c r="AP1611" t="str">
        <f t="shared" si="318"/>
        <v>99</v>
      </c>
      <c r="AQ1611" s="145" t="s">
        <v>1826</v>
      </c>
      <c r="AR1611" t="str">
        <f t="shared" si="319"/>
        <v>2-Provision for Compensation Incr</v>
      </c>
      <c r="AS1611" s="145" t="s">
        <v>1827</v>
      </c>
      <c r="AT1611" t="s">
        <v>213</v>
      </c>
      <c r="AV1611" t="str">
        <f t="shared" si="313"/>
        <v>VPIT-SS</v>
      </c>
      <c r="AW1611" t="str">
        <f t="shared" si="324"/>
        <v>VP FOR INFORMATION TECHNOLOGY-SHARED SERVICES</v>
      </c>
    </row>
    <row r="1612" spans="1:49">
      <c r="A1612" s="59">
        <v>2018</v>
      </c>
      <c r="B1612" t="s">
        <v>137</v>
      </c>
      <c r="C1612" t="s">
        <v>945</v>
      </c>
      <c r="D1612" t="s">
        <v>946</v>
      </c>
      <c r="E1612" t="s">
        <v>967</v>
      </c>
      <c r="F1612" t="s">
        <v>1103</v>
      </c>
      <c r="G1612" t="s">
        <v>1104</v>
      </c>
      <c r="H1612" t="s">
        <v>146</v>
      </c>
      <c r="I1612" s="170" t="s">
        <v>84</v>
      </c>
      <c r="J1612" t="s">
        <v>85</v>
      </c>
      <c r="K1612" t="s">
        <v>214</v>
      </c>
      <c r="L1612" t="s">
        <v>127</v>
      </c>
      <c r="M1612" t="s">
        <v>455</v>
      </c>
      <c r="N1612" t="s">
        <v>217</v>
      </c>
      <c r="O1612" t="s">
        <v>263</v>
      </c>
      <c r="P1612" t="s">
        <v>346</v>
      </c>
      <c r="Q1612" t="s">
        <v>345</v>
      </c>
      <c r="R1612" t="s">
        <v>347</v>
      </c>
      <c r="S1612" t="s">
        <v>338</v>
      </c>
      <c r="T1612" t="s">
        <v>339</v>
      </c>
      <c r="U1612" s="61" t="s">
        <v>340</v>
      </c>
      <c r="V1612" t="s">
        <v>24</v>
      </c>
      <c r="W1612" t="s">
        <v>263</v>
      </c>
      <c r="X1612" s="59">
        <v>21143</v>
      </c>
      <c r="Y1612" s="59">
        <v>21143</v>
      </c>
      <c r="Z1612" t="s">
        <v>141</v>
      </c>
      <c r="AA1612" s="146" t="str">
        <f t="shared" si="321"/>
        <v>EX</v>
      </c>
      <c r="AB1612" s="146" t="str">
        <f t="shared" si="323"/>
        <v>IT</v>
      </c>
      <c r="AC1612" t="str">
        <f t="shared" si="314"/>
        <v>EX</v>
      </c>
      <c r="AD1612" s="74">
        <f t="shared" si="315"/>
        <v>21143</v>
      </c>
      <c r="AE1612" s="74">
        <f t="shared" si="320"/>
        <v>21143</v>
      </c>
      <c r="AF1612">
        <v>1.3809</v>
      </c>
      <c r="AG1612">
        <v>584</v>
      </c>
      <c r="AH1612" s="74">
        <v>-452.46020000000181</v>
      </c>
      <c r="AJ1612" s="74">
        <f t="shared" si="316"/>
        <v>131.53979999999819</v>
      </c>
      <c r="AK1612" s="74">
        <f t="shared" si="322"/>
        <v>21274.539799999999</v>
      </c>
      <c r="AL1612" t="str">
        <f t="shared" si="317"/>
        <v>Y</v>
      </c>
      <c r="AN1612" t="s">
        <v>86</v>
      </c>
      <c r="AO1612" t="s">
        <v>85</v>
      </c>
      <c r="AP1612" t="str">
        <f t="shared" si="318"/>
        <v>99</v>
      </c>
      <c r="AQ1612" s="145" t="s">
        <v>1826</v>
      </c>
      <c r="AR1612" t="str">
        <f t="shared" si="319"/>
        <v>2-Provision for Compensation Incr</v>
      </c>
      <c r="AS1612" s="145" t="s">
        <v>1827</v>
      </c>
      <c r="AT1612" t="s">
        <v>213</v>
      </c>
      <c r="AV1612" t="str">
        <f t="shared" ref="AV1612:AV1675" si="325">IF(AND($AN1612="UAVP",$Z1612="OE"),$AN1612 &amp; "-OE",IF(AND($AN1612="VPIT",OR($Z1612="SS",$Z1612="IT")),$AN1612 &amp; "-SS",$AN1612))</f>
        <v>VPIT-SS</v>
      </c>
      <c r="AW1612" t="str">
        <f t="shared" si="324"/>
        <v>VP FOR INFORMATION TECHNOLOGY-SHARED SERVICES</v>
      </c>
    </row>
    <row r="1613" spans="1:49">
      <c r="A1613" s="59">
        <v>2018</v>
      </c>
      <c r="B1613" t="s">
        <v>137</v>
      </c>
      <c r="C1613" t="s">
        <v>945</v>
      </c>
      <c r="D1613" t="s">
        <v>946</v>
      </c>
      <c r="E1613" t="s">
        <v>1113</v>
      </c>
      <c r="F1613" t="s">
        <v>957</v>
      </c>
      <c r="G1613" t="s">
        <v>958</v>
      </c>
      <c r="H1613" t="s">
        <v>150</v>
      </c>
      <c r="I1613" s="170" t="s">
        <v>84</v>
      </c>
      <c r="J1613" t="s">
        <v>85</v>
      </c>
      <c r="K1613" t="s">
        <v>214</v>
      </c>
      <c r="L1613" t="s">
        <v>127</v>
      </c>
      <c r="M1613" t="s">
        <v>455</v>
      </c>
      <c r="N1613" t="s">
        <v>217</v>
      </c>
      <c r="O1613" t="s">
        <v>263</v>
      </c>
      <c r="P1613" t="s">
        <v>346</v>
      </c>
      <c r="Q1613" t="s">
        <v>345</v>
      </c>
      <c r="R1613" t="s">
        <v>347</v>
      </c>
      <c r="S1613" t="s">
        <v>338</v>
      </c>
      <c r="T1613" t="s">
        <v>339</v>
      </c>
      <c r="U1613" s="61" t="s">
        <v>340</v>
      </c>
      <c r="V1613" t="s">
        <v>24</v>
      </c>
      <c r="W1613" t="s">
        <v>263</v>
      </c>
      <c r="X1613" s="59">
        <v>40115</v>
      </c>
      <c r="Y1613" s="59">
        <v>40115</v>
      </c>
      <c r="Z1613" t="s">
        <v>141</v>
      </c>
      <c r="AA1613" s="146" t="str">
        <f t="shared" si="321"/>
        <v>EX</v>
      </c>
      <c r="AB1613" s="146" t="str">
        <f t="shared" si="323"/>
        <v>IT</v>
      </c>
      <c r="AC1613" t="str">
        <f t="shared" si="314"/>
        <v>EX</v>
      </c>
      <c r="AD1613" s="74">
        <f t="shared" si="315"/>
        <v>40115</v>
      </c>
      <c r="AE1613" s="74">
        <f t="shared" si="320"/>
        <v>40115</v>
      </c>
      <c r="AF1613">
        <v>1.3809</v>
      </c>
      <c r="AG1613">
        <v>1108</v>
      </c>
      <c r="AH1613" s="74">
        <v>-858.46100000000342</v>
      </c>
      <c r="AJ1613" s="74">
        <f t="shared" si="316"/>
        <v>249.53899999999658</v>
      </c>
      <c r="AK1613" s="74">
        <f t="shared" si="322"/>
        <v>40364.538999999997</v>
      </c>
      <c r="AL1613" t="str">
        <f t="shared" si="317"/>
        <v>Y</v>
      </c>
      <c r="AN1613" t="s">
        <v>86</v>
      </c>
      <c r="AO1613" t="s">
        <v>85</v>
      </c>
      <c r="AP1613" t="str">
        <f t="shared" si="318"/>
        <v>99</v>
      </c>
      <c r="AQ1613" s="145" t="s">
        <v>1826</v>
      </c>
      <c r="AR1613" t="str">
        <f t="shared" si="319"/>
        <v>2-Provision for Compensation Incr</v>
      </c>
      <c r="AS1613" s="145" t="s">
        <v>1827</v>
      </c>
      <c r="AT1613" t="s">
        <v>213</v>
      </c>
      <c r="AV1613" t="str">
        <f t="shared" si="325"/>
        <v>VPIT-SS</v>
      </c>
      <c r="AW1613" t="str">
        <f t="shared" si="324"/>
        <v>VP FOR INFORMATION TECHNOLOGY-SHARED SERVICES</v>
      </c>
    </row>
    <row r="1614" spans="1:49">
      <c r="A1614" s="59">
        <v>2018</v>
      </c>
      <c r="B1614" t="s">
        <v>137</v>
      </c>
      <c r="C1614" t="s">
        <v>945</v>
      </c>
      <c r="D1614" t="s">
        <v>946</v>
      </c>
      <c r="E1614" t="s">
        <v>979</v>
      </c>
      <c r="F1614" t="s">
        <v>957</v>
      </c>
      <c r="G1614" t="s">
        <v>958</v>
      </c>
      <c r="H1614" t="s">
        <v>152</v>
      </c>
      <c r="I1614" s="170" t="s">
        <v>84</v>
      </c>
      <c r="J1614" t="s">
        <v>85</v>
      </c>
      <c r="K1614" t="s">
        <v>214</v>
      </c>
      <c r="L1614" t="s">
        <v>127</v>
      </c>
      <c r="M1614" t="s">
        <v>455</v>
      </c>
      <c r="N1614" t="s">
        <v>217</v>
      </c>
      <c r="O1614" t="s">
        <v>263</v>
      </c>
      <c r="P1614" t="s">
        <v>346</v>
      </c>
      <c r="Q1614" t="s">
        <v>345</v>
      </c>
      <c r="R1614" t="s">
        <v>347</v>
      </c>
      <c r="S1614" t="s">
        <v>338</v>
      </c>
      <c r="T1614" t="s">
        <v>339</v>
      </c>
      <c r="U1614" s="61" t="s">
        <v>340</v>
      </c>
      <c r="V1614" t="s">
        <v>24</v>
      </c>
      <c r="W1614" t="s">
        <v>263</v>
      </c>
      <c r="X1614" s="59">
        <v>0</v>
      </c>
      <c r="Y1614" s="59">
        <v>39999</v>
      </c>
      <c r="Z1614" t="s">
        <v>141</v>
      </c>
      <c r="AA1614" s="146" t="str">
        <f t="shared" si="321"/>
        <v>EX</v>
      </c>
      <c r="AB1614" s="146" t="str">
        <f t="shared" si="323"/>
        <v>IT</v>
      </c>
      <c r="AC1614" t="str">
        <f t="shared" si="314"/>
        <v>EX</v>
      </c>
      <c r="AD1614" s="74">
        <f t="shared" si="315"/>
        <v>39999</v>
      </c>
      <c r="AE1614" s="74">
        <f t="shared" si="320"/>
        <v>39999</v>
      </c>
      <c r="AF1614">
        <v>1.3809</v>
      </c>
      <c r="AG1614">
        <v>1105</v>
      </c>
      <c r="AH1614" s="74">
        <v>-855.97860000000344</v>
      </c>
      <c r="AJ1614" s="74">
        <f t="shared" si="316"/>
        <v>249.02139999999656</v>
      </c>
      <c r="AK1614" s="74">
        <f t="shared" si="322"/>
        <v>40248.021399999998</v>
      </c>
      <c r="AL1614" t="str">
        <f t="shared" si="317"/>
        <v>Y</v>
      </c>
      <c r="AN1614" t="s">
        <v>86</v>
      </c>
      <c r="AO1614" t="s">
        <v>85</v>
      </c>
      <c r="AP1614" t="str">
        <f t="shared" si="318"/>
        <v>99</v>
      </c>
      <c r="AQ1614" s="145" t="s">
        <v>1826</v>
      </c>
      <c r="AR1614" t="str">
        <f t="shared" si="319"/>
        <v>2-Provision for Compensation Incr</v>
      </c>
      <c r="AS1614" s="145" t="s">
        <v>1827</v>
      </c>
      <c r="AT1614" t="s">
        <v>213</v>
      </c>
      <c r="AV1614" t="str">
        <f t="shared" si="325"/>
        <v>VPIT-SS</v>
      </c>
      <c r="AW1614" t="str">
        <f t="shared" si="324"/>
        <v>VP FOR INFORMATION TECHNOLOGY-SHARED SERVICES</v>
      </c>
    </row>
    <row r="1615" spans="1:49">
      <c r="A1615" s="59">
        <v>2018</v>
      </c>
      <c r="B1615" t="s">
        <v>137</v>
      </c>
      <c r="C1615" t="s">
        <v>945</v>
      </c>
      <c r="D1615" t="s">
        <v>946</v>
      </c>
      <c r="E1615" t="s">
        <v>951</v>
      </c>
      <c r="F1615" t="s">
        <v>1063</v>
      </c>
      <c r="G1615" t="s">
        <v>1064</v>
      </c>
      <c r="H1615" t="s">
        <v>154</v>
      </c>
      <c r="I1615" s="170" t="s">
        <v>84</v>
      </c>
      <c r="J1615" t="s">
        <v>85</v>
      </c>
      <c r="K1615" t="s">
        <v>214</v>
      </c>
      <c r="L1615" t="s">
        <v>127</v>
      </c>
      <c r="M1615" t="s">
        <v>455</v>
      </c>
      <c r="N1615" t="s">
        <v>217</v>
      </c>
      <c r="O1615" t="s">
        <v>263</v>
      </c>
      <c r="P1615" t="s">
        <v>346</v>
      </c>
      <c r="Q1615" t="s">
        <v>345</v>
      </c>
      <c r="R1615" t="s">
        <v>347</v>
      </c>
      <c r="S1615" t="s">
        <v>338</v>
      </c>
      <c r="T1615" t="s">
        <v>339</v>
      </c>
      <c r="U1615" s="61" t="s">
        <v>340</v>
      </c>
      <c r="V1615" t="s">
        <v>24</v>
      </c>
      <c r="W1615" t="s">
        <v>263</v>
      </c>
      <c r="X1615" s="59">
        <v>0</v>
      </c>
      <c r="Y1615" s="59">
        <v>36005</v>
      </c>
      <c r="Z1615" t="s">
        <v>141</v>
      </c>
      <c r="AA1615" s="146" t="str">
        <f t="shared" si="321"/>
        <v>EX</v>
      </c>
      <c r="AB1615" s="146" t="str">
        <f t="shared" si="323"/>
        <v>IT</v>
      </c>
      <c r="AC1615" t="str">
        <f t="shared" si="314"/>
        <v>EX</v>
      </c>
      <c r="AD1615" s="74">
        <f t="shared" si="315"/>
        <v>36005</v>
      </c>
      <c r="AE1615" s="74">
        <f t="shared" si="320"/>
        <v>36005</v>
      </c>
      <c r="AF1615">
        <v>1.3809</v>
      </c>
      <c r="AG1615">
        <v>994</v>
      </c>
      <c r="AH1615" s="74">
        <v>-770.50700000000313</v>
      </c>
      <c r="AJ1615" s="74">
        <f t="shared" si="316"/>
        <v>223.49299999999687</v>
      </c>
      <c r="AK1615" s="74">
        <f t="shared" si="322"/>
        <v>36228.492999999995</v>
      </c>
      <c r="AL1615" t="str">
        <f t="shared" si="317"/>
        <v>Y</v>
      </c>
      <c r="AN1615" t="s">
        <v>86</v>
      </c>
      <c r="AO1615" t="s">
        <v>85</v>
      </c>
      <c r="AP1615" t="str">
        <f t="shared" si="318"/>
        <v>99</v>
      </c>
      <c r="AQ1615" s="145" t="s">
        <v>1826</v>
      </c>
      <c r="AR1615" t="str">
        <f t="shared" si="319"/>
        <v>2-Provision for Compensation Incr</v>
      </c>
      <c r="AS1615" s="145" t="s">
        <v>1827</v>
      </c>
      <c r="AT1615" t="s">
        <v>213</v>
      </c>
      <c r="AV1615" t="str">
        <f t="shared" si="325"/>
        <v>VPIT-SS</v>
      </c>
      <c r="AW1615" t="str">
        <f t="shared" si="324"/>
        <v>VP FOR INFORMATION TECHNOLOGY-SHARED SERVICES</v>
      </c>
    </row>
    <row r="1616" spans="1:49">
      <c r="A1616" s="59">
        <v>2018</v>
      </c>
      <c r="B1616" t="s">
        <v>137</v>
      </c>
      <c r="C1616" t="s">
        <v>945</v>
      </c>
      <c r="D1616" t="s">
        <v>946</v>
      </c>
      <c r="E1616" t="s">
        <v>951</v>
      </c>
      <c r="F1616" t="s">
        <v>954</v>
      </c>
      <c r="G1616" t="s">
        <v>955</v>
      </c>
      <c r="H1616" t="s">
        <v>154</v>
      </c>
      <c r="I1616" s="170" t="s">
        <v>84</v>
      </c>
      <c r="J1616" t="s">
        <v>85</v>
      </c>
      <c r="K1616" t="s">
        <v>214</v>
      </c>
      <c r="L1616" t="s">
        <v>127</v>
      </c>
      <c r="M1616" t="s">
        <v>455</v>
      </c>
      <c r="N1616" t="s">
        <v>217</v>
      </c>
      <c r="O1616" t="s">
        <v>263</v>
      </c>
      <c r="P1616" t="s">
        <v>346</v>
      </c>
      <c r="Q1616" t="s">
        <v>345</v>
      </c>
      <c r="R1616" t="s">
        <v>347</v>
      </c>
      <c r="S1616" t="s">
        <v>338</v>
      </c>
      <c r="T1616" t="s">
        <v>339</v>
      </c>
      <c r="U1616" s="61" t="s">
        <v>340</v>
      </c>
      <c r="V1616" t="s">
        <v>24</v>
      </c>
      <c r="W1616" t="s">
        <v>263</v>
      </c>
      <c r="X1616" s="59">
        <v>51854</v>
      </c>
      <c r="Y1616" s="59">
        <v>51854</v>
      </c>
      <c r="Z1616" t="s">
        <v>141</v>
      </c>
      <c r="AA1616" s="146" t="str">
        <f t="shared" si="321"/>
        <v>EX</v>
      </c>
      <c r="AB1616" s="146" t="str">
        <f t="shared" si="323"/>
        <v>IT</v>
      </c>
      <c r="AC1616" t="str">
        <f t="shared" si="314"/>
        <v>EX</v>
      </c>
      <c r="AD1616" s="74">
        <f t="shared" si="315"/>
        <v>51854</v>
      </c>
      <c r="AE1616" s="74">
        <f t="shared" si="320"/>
        <v>51854</v>
      </c>
      <c r="AF1616">
        <v>1.3809</v>
      </c>
      <c r="AG1616">
        <v>1432</v>
      </c>
      <c r="AH1616" s="74">
        <v>-1109.6756000000044</v>
      </c>
      <c r="AJ1616" s="74">
        <f t="shared" si="316"/>
        <v>322.32439999999565</v>
      </c>
      <c r="AK1616" s="74">
        <f t="shared" si="322"/>
        <v>52176.324399999998</v>
      </c>
      <c r="AL1616" t="str">
        <f t="shared" si="317"/>
        <v>Y</v>
      </c>
      <c r="AN1616" t="s">
        <v>86</v>
      </c>
      <c r="AO1616" t="s">
        <v>85</v>
      </c>
      <c r="AP1616" t="str">
        <f t="shared" si="318"/>
        <v>99</v>
      </c>
      <c r="AQ1616" s="145" t="s">
        <v>1826</v>
      </c>
      <c r="AR1616" t="str">
        <f t="shared" si="319"/>
        <v>2-Provision for Compensation Incr</v>
      </c>
      <c r="AS1616" s="145" t="s">
        <v>1827</v>
      </c>
      <c r="AT1616" t="s">
        <v>213</v>
      </c>
      <c r="AV1616" t="str">
        <f t="shared" si="325"/>
        <v>VPIT-SS</v>
      </c>
      <c r="AW1616" t="str">
        <f t="shared" si="324"/>
        <v>VP FOR INFORMATION TECHNOLOGY-SHARED SERVICES</v>
      </c>
    </row>
    <row r="1617" spans="1:49">
      <c r="A1617" s="59">
        <v>2018</v>
      </c>
      <c r="B1617" t="s">
        <v>137</v>
      </c>
      <c r="C1617" t="s">
        <v>945</v>
      </c>
      <c r="D1617" t="s">
        <v>946</v>
      </c>
      <c r="E1617" t="s">
        <v>951</v>
      </c>
      <c r="F1617" t="s">
        <v>968</v>
      </c>
      <c r="G1617" t="s">
        <v>969</v>
      </c>
      <c r="H1617" t="s">
        <v>154</v>
      </c>
      <c r="I1617" s="170" t="s">
        <v>84</v>
      </c>
      <c r="J1617" t="s">
        <v>85</v>
      </c>
      <c r="K1617" t="s">
        <v>214</v>
      </c>
      <c r="L1617" t="s">
        <v>127</v>
      </c>
      <c r="M1617" t="s">
        <v>455</v>
      </c>
      <c r="N1617" t="s">
        <v>217</v>
      </c>
      <c r="O1617" t="s">
        <v>263</v>
      </c>
      <c r="P1617" t="s">
        <v>346</v>
      </c>
      <c r="Q1617" t="s">
        <v>345</v>
      </c>
      <c r="R1617" t="s">
        <v>347</v>
      </c>
      <c r="S1617" t="s">
        <v>338</v>
      </c>
      <c r="T1617" t="s">
        <v>339</v>
      </c>
      <c r="U1617" s="61" t="s">
        <v>340</v>
      </c>
      <c r="V1617" t="s">
        <v>24</v>
      </c>
      <c r="W1617" t="s">
        <v>263</v>
      </c>
      <c r="X1617" s="59">
        <v>183207</v>
      </c>
      <c r="Y1617" s="59">
        <v>139298</v>
      </c>
      <c r="Z1617" t="s">
        <v>141</v>
      </c>
      <c r="AA1617" s="146" t="str">
        <f t="shared" si="321"/>
        <v>EX</v>
      </c>
      <c r="AB1617" s="146" t="str">
        <f t="shared" si="323"/>
        <v>IT</v>
      </c>
      <c r="AC1617" t="str">
        <f t="shared" si="314"/>
        <v>EX</v>
      </c>
      <c r="AD1617" s="74">
        <f t="shared" si="315"/>
        <v>139298</v>
      </c>
      <c r="AE1617" s="74">
        <f t="shared" si="320"/>
        <v>139298</v>
      </c>
      <c r="AF1617">
        <v>1.3809</v>
      </c>
      <c r="AG1617">
        <v>3847</v>
      </c>
      <c r="AH1617" s="74">
        <v>-2980.9772000000121</v>
      </c>
      <c r="AJ1617" s="74">
        <f t="shared" si="316"/>
        <v>866.02279999998791</v>
      </c>
      <c r="AK1617" s="74">
        <f t="shared" si="322"/>
        <v>140164.02279999998</v>
      </c>
      <c r="AL1617" t="str">
        <f t="shared" si="317"/>
        <v>Y</v>
      </c>
      <c r="AN1617" t="s">
        <v>86</v>
      </c>
      <c r="AO1617" t="s">
        <v>85</v>
      </c>
      <c r="AP1617" t="str">
        <f t="shared" si="318"/>
        <v>99</v>
      </c>
      <c r="AQ1617" s="145" t="s">
        <v>1826</v>
      </c>
      <c r="AR1617" t="str">
        <f t="shared" si="319"/>
        <v>2-Provision for Compensation Incr</v>
      </c>
      <c r="AS1617" s="145" t="s">
        <v>1827</v>
      </c>
      <c r="AT1617" t="s">
        <v>213</v>
      </c>
      <c r="AV1617" t="str">
        <f t="shared" si="325"/>
        <v>VPIT-SS</v>
      </c>
      <c r="AW1617" t="str">
        <f t="shared" si="324"/>
        <v>VP FOR INFORMATION TECHNOLOGY-SHARED SERVICES</v>
      </c>
    </row>
    <row r="1618" spans="1:49">
      <c r="A1618" s="59">
        <v>2018</v>
      </c>
      <c r="B1618" t="s">
        <v>137</v>
      </c>
      <c r="C1618" t="s">
        <v>945</v>
      </c>
      <c r="D1618" t="s">
        <v>946</v>
      </c>
      <c r="E1618" t="s">
        <v>951</v>
      </c>
      <c r="F1618" t="s">
        <v>1073</v>
      </c>
      <c r="G1618" t="s">
        <v>1074</v>
      </c>
      <c r="H1618" t="s">
        <v>154</v>
      </c>
      <c r="I1618" s="170" t="s">
        <v>84</v>
      </c>
      <c r="J1618" t="s">
        <v>85</v>
      </c>
      <c r="K1618" t="s">
        <v>214</v>
      </c>
      <c r="L1618" t="s">
        <v>127</v>
      </c>
      <c r="M1618" t="s">
        <v>455</v>
      </c>
      <c r="N1618" t="s">
        <v>217</v>
      </c>
      <c r="O1618" t="s">
        <v>263</v>
      </c>
      <c r="P1618" t="s">
        <v>346</v>
      </c>
      <c r="Q1618" t="s">
        <v>345</v>
      </c>
      <c r="R1618" t="s">
        <v>347</v>
      </c>
      <c r="S1618" t="s">
        <v>338</v>
      </c>
      <c r="T1618" t="s">
        <v>339</v>
      </c>
      <c r="U1618" s="61" t="s">
        <v>340</v>
      </c>
      <c r="V1618" t="s">
        <v>24</v>
      </c>
      <c r="W1618" t="s">
        <v>263</v>
      </c>
      <c r="X1618" s="59">
        <v>44013</v>
      </c>
      <c r="Y1618" s="59">
        <v>44013</v>
      </c>
      <c r="Z1618" t="s">
        <v>141</v>
      </c>
      <c r="AA1618" s="146" t="str">
        <f t="shared" si="321"/>
        <v>EX</v>
      </c>
      <c r="AB1618" s="146" t="str">
        <f t="shared" si="323"/>
        <v>IT</v>
      </c>
      <c r="AC1618" t="str">
        <f t="shared" si="314"/>
        <v>EX</v>
      </c>
      <c r="AD1618" s="74">
        <f t="shared" si="315"/>
        <v>44013</v>
      </c>
      <c r="AE1618" s="74">
        <f t="shared" si="320"/>
        <v>44013</v>
      </c>
      <c r="AF1618">
        <v>1.3809</v>
      </c>
      <c r="AG1618">
        <v>1216</v>
      </c>
      <c r="AH1618" s="74">
        <v>-941.87820000000374</v>
      </c>
      <c r="AJ1618" s="74">
        <f t="shared" si="316"/>
        <v>274.12179999999626</v>
      </c>
      <c r="AK1618" s="74">
        <f t="shared" si="322"/>
        <v>44287.121799999994</v>
      </c>
      <c r="AL1618" t="str">
        <f t="shared" si="317"/>
        <v>Y</v>
      </c>
      <c r="AN1618" t="s">
        <v>86</v>
      </c>
      <c r="AO1618" t="s">
        <v>85</v>
      </c>
      <c r="AP1618" t="str">
        <f t="shared" si="318"/>
        <v>99</v>
      </c>
      <c r="AQ1618" s="145" t="s">
        <v>1826</v>
      </c>
      <c r="AR1618" t="str">
        <f t="shared" si="319"/>
        <v>2-Provision for Compensation Incr</v>
      </c>
      <c r="AS1618" s="145" t="s">
        <v>1827</v>
      </c>
      <c r="AT1618" t="s">
        <v>213</v>
      </c>
      <c r="AV1618" t="str">
        <f t="shared" si="325"/>
        <v>VPIT-SS</v>
      </c>
      <c r="AW1618" t="str">
        <f t="shared" si="324"/>
        <v>VP FOR INFORMATION TECHNOLOGY-SHARED SERVICES</v>
      </c>
    </row>
    <row r="1619" spans="1:49">
      <c r="A1619" s="59">
        <v>2018</v>
      </c>
      <c r="B1619" t="s">
        <v>137</v>
      </c>
      <c r="C1619" t="s">
        <v>945</v>
      </c>
      <c r="D1619" t="s">
        <v>946</v>
      </c>
      <c r="E1619" t="s">
        <v>951</v>
      </c>
      <c r="F1619" t="s">
        <v>961</v>
      </c>
      <c r="G1619" t="s">
        <v>977</v>
      </c>
      <c r="H1619" t="s">
        <v>154</v>
      </c>
      <c r="I1619" s="170" t="s">
        <v>84</v>
      </c>
      <c r="J1619" t="s">
        <v>85</v>
      </c>
      <c r="K1619" t="s">
        <v>214</v>
      </c>
      <c r="L1619" t="s">
        <v>127</v>
      </c>
      <c r="M1619" t="s">
        <v>455</v>
      </c>
      <c r="N1619" t="s">
        <v>217</v>
      </c>
      <c r="O1619" t="s">
        <v>263</v>
      </c>
      <c r="P1619" t="s">
        <v>346</v>
      </c>
      <c r="Q1619" t="s">
        <v>345</v>
      </c>
      <c r="R1619" t="s">
        <v>347</v>
      </c>
      <c r="S1619" t="s">
        <v>338</v>
      </c>
      <c r="T1619" t="s">
        <v>339</v>
      </c>
      <c r="U1619" s="61" t="s">
        <v>340</v>
      </c>
      <c r="V1619" t="s">
        <v>24</v>
      </c>
      <c r="W1619" t="s">
        <v>263</v>
      </c>
      <c r="X1619" s="59">
        <v>52624</v>
      </c>
      <c r="Y1619" s="59">
        <v>52624</v>
      </c>
      <c r="Z1619" t="s">
        <v>141</v>
      </c>
      <c r="AA1619" s="146" t="str">
        <f t="shared" si="321"/>
        <v>EX</v>
      </c>
      <c r="AB1619" s="146" t="str">
        <f t="shared" si="323"/>
        <v>IT</v>
      </c>
      <c r="AC1619" t="str">
        <f t="shared" ref="AC1619:AC1682" si="326">IF(O1619 =AA1619,W1619,"Allot/Xfer IN")</f>
        <v>EX</v>
      </c>
      <c r="AD1619" s="74">
        <f t="shared" ref="AD1619:AD1682" si="327">IF(O1619 =AA1619,Y1619,-Y1619)</f>
        <v>52624</v>
      </c>
      <c r="AE1619" s="74">
        <f t="shared" si="320"/>
        <v>52624</v>
      </c>
      <c r="AF1619">
        <v>1.3809</v>
      </c>
      <c r="AG1619">
        <v>1453</v>
      </c>
      <c r="AH1619" s="74">
        <v>-1126.1536000000044</v>
      </c>
      <c r="AJ1619" s="74">
        <f t="shared" ref="AJ1619:AJ1682" si="328">SUM(AG1619:AI1619)</f>
        <v>326.84639999999558</v>
      </c>
      <c r="AK1619" s="74">
        <f t="shared" si="322"/>
        <v>52950.846399999995</v>
      </c>
      <c r="AL1619" t="str">
        <f t="shared" ref="AL1619:AL1682" si="329">IF(AF1619&lt;&gt;1,"Y","N")</f>
        <v>Y</v>
      </c>
      <c r="AN1619" t="s">
        <v>86</v>
      </c>
      <c r="AO1619" t="s">
        <v>85</v>
      </c>
      <c r="AP1619" t="str">
        <f t="shared" ref="AP1619:AP1682" si="330">IF(AL1619 ="Y","99",I1619)</f>
        <v>99</v>
      </c>
      <c r="AQ1619" s="145" t="s">
        <v>1826</v>
      </c>
      <c r="AR1619" t="str">
        <f t="shared" ref="AR1619:AR1682" si="331">IF(AM1619 ="y",AQ1619,IF(AG1619 &lt;&gt;0,"2-Provision for Compensation Incr","1-Adjusted Base Budget"))</f>
        <v>2-Provision for Compensation Incr</v>
      </c>
      <c r="AS1619" s="145" t="s">
        <v>1827</v>
      </c>
      <c r="AT1619" t="s">
        <v>213</v>
      </c>
      <c r="AV1619" t="str">
        <f t="shared" si="325"/>
        <v>VPIT-SS</v>
      </c>
      <c r="AW1619" t="str">
        <f t="shared" si="324"/>
        <v>VP FOR INFORMATION TECHNOLOGY-SHARED SERVICES</v>
      </c>
    </row>
    <row r="1620" spans="1:49">
      <c r="A1620" s="59">
        <v>2018</v>
      </c>
      <c r="B1620" t="s">
        <v>137</v>
      </c>
      <c r="C1620" t="s">
        <v>945</v>
      </c>
      <c r="D1620" t="s">
        <v>946</v>
      </c>
      <c r="E1620" t="s">
        <v>951</v>
      </c>
      <c r="F1620" t="s">
        <v>1079</v>
      </c>
      <c r="G1620" t="s">
        <v>1080</v>
      </c>
      <c r="H1620" t="s">
        <v>154</v>
      </c>
      <c r="I1620" s="170" t="s">
        <v>84</v>
      </c>
      <c r="J1620" t="s">
        <v>85</v>
      </c>
      <c r="K1620" t="s">
        <v>214</v>
      </c>
      <c r="L1620" t="s">
        <v>127</v>
      </c>
      <c r="M1620" t="s">
        <v>455</v>
      </c>
      <c r="N1620" t="s">
        <v>217</v>
      </c>
      <c r="O1620" t="s">
        <v>263</v>
      </c>
      <c r="P1620" t="s">
        <v>346</v>
      </c>
      <c r="Q1620" t="s">
        <v>345</v>
      </c>
      <c r="R1620" t="s">
        <v>347</v>
      </c>
      <c r="S1620" t="s">
        <v>338</v>
      </c>
      <c r="T1620" t="s">
        <v>339</v>
      </c>
      <c r="U1620" s="61" t="s">
        <v>340</v>
      </c>
      <c r="V1620" t="s">
        <v>24</v>
      </c>
      <c r="W1620" t="s">
        <v>263</v>
      </c>
      <c r="X1620" s="59">
        <v>38986</v>
      </c>
      <c r="Y1620" s="59">
        <v>38986</v>
      </c>
      <c r="Z1620" t="s">
        <v>141</v>
      </c>
      <c r="AA1620" s="146" t="str">
        <f t="shared" si="321"/>
        <v>EX</v>
      </c>
      <c r="AB1620" s="146" t="str">
        <f t="shared" si="323"/>
        <v>IT</v>
      </c>
      <c r="AC1620" t="str">
        <f t="shared" si="326"/>
        <v>EX</v>
      </c>
      <c r="AD1620" s="74">
        <f t="shared" si="327"/>
        <v>38986</v>
      </c>
      <c r="AE1620" s="74">
        <f t="shared" ref="AE1620:AE1683" si="332">Y1620</f>
        <v>38986</v>
      </c>
      <c r="AF1620">
        <v>1.3809</v>
      </c>
      <c r="AG1620">
        <v>1077</v>
      </c>
      <c r="AH1620" s="74">
        <v>-834.30040000000338</v>
      </c>
      <c r="AJ1620" s="74">
        <f t="shared" si="328"/>
        <v>242.69959999999662</v>
      </c>
      <c r="AK1620" s="74">
        <f t="shared" si="322"/>
        <v>39228.6996</v>
      </c>
      <c r="AL1620" t="str">
        <f t="shared" si="329"/>
        <v>Y</v>
      </c>
      <c r="AN1620" t="s">
        <v>86</v>
      </c>
      <c r="AO1620" t="s">
        <v>85</v>
      </c>
      <c r="AP1620" t="str">
        <f t="shared" si="330"/>
        <v>99</v>
      </c>
      <c r="AQ1620" s="145" t="s">
        <v>1826</v>
      </c>
      <c r="AR1620" t="str">
        <f t="shared" si="331"/>
        <v>2-Provision for Compensation Incr</v>
      </c>
      <c r="AS1620" s="145" t="s">
        <v>1827</v>
      </c>
      <c r="AT1620" t="s">
        <v>213</v>
      </c>
      <c r="AV1620" t="str">
        <f t="shared" si="325"/>
        <v>VPIT-SS</v>
      </c>
      <c r="AW1620" t="str">
        <f t="shared" si="324"/>
        <v>VP FOR INFORMATION TECHNOLOGY-SHARED SERVICES</v>
      </c>
    </row>
    <row r="1621" spans="1:49">
      <c r="A1621" s="59">
        <v>2018</v>
      </c>
      <c r="B1621" t="s">
        <v>137</v>
      </c>
      <c r="C1621" t="s">
        <v>945</v>
      </c>
      <c r="D1621" t="s">
        <v>946</v>
      </c>
      <c r="E1621" t="s">
        <v>981</v>
      </c>
      <c r="F1621" t="s">
        <v>957</v>
      </c>
      <c r="G1621" t="s">
        <v>958</v>
      </c>
      <c r="H1621" t="s">
        <v>157</v>
      </c>
      <c r="I1621" s="170" t="s">
        <v>84</v>
      </c>
      <c r="J1621" t="s">
        <v>85</v>
      </c>
      <c r="K1621" t="s">
        <v>214</v>
      </c>
      <c r="L1621" t="s">
        <v>127</v>
      </c>
      <c r="M1621" t="s">
        <v>455</v>
      </c>
      <c r="N1621" t="s">
        <v>217</v>
      </c>
      <c r="O1621" t="s">
        <v>263</v>
      </c>
      <c r="P1621" t="s">
        <v>346</v>
      </c>
      <c r="Q1621" t="s">
        <v>345</v>
      </c>
      <c r="R1621" t="s">
        <v>347</v>
      </c>
      <c r="S1621" t="s">
        <v>338</v>
      </c>
      <c r="T1621" t="s">
        <v>339</v>
      </c>
      <c r="U1621" s="61" t="s">
        <v>340</v>
      </c>
      <c r="V1621" t="s">
        <v>24</v>
      </c>
      <c r="W1621" t="s">
        <v>263</v>
      </c>
      <c r="X1621" s="59">
        <v>32833</v>
      </c>
      <c r="Y1621" s="59">
        <v>32833</v>
      </c>
      <c r="Z1621" t="s">
        <v>141</v>
      </c>
      <c r="AA1621" s="146" t="str">
        <f t="shared" si="321"/>
        <v>EX</v>
      </c>
      <c r="AB1621" s="146" t="str">
        <f t="shared" si="323"/>
        <v>IT</v>
      </c>
      <c r="AC1621" t="str">
        <f t="shared" si="326"/>
        <v>EX</v>
      </c>
      <c r="AD1621" s="74">
        <f t="shared" si="327"/>
        <v>32833</v>
      </c>
      <c r="AE1621" s="74">
        <f t="shared" si="332"/>
        <v>32833</v>
      </c>
      <c r="AF1621">
        <v>1.3809</v>
      </c>
      <c r="AG1621">
        <v>907</v>
      </c>
      <c r="AH1621" s="74">
        <v>-702.62620000000277</v>
      </c>
      <c r="AJ1621" s="74">
        <f t="shared" si="328"/>
        <v>204.37379999999723</v>
      </c>
      <c r="AK1621" s="74">
        <f t="shared" si="322"/>
        <v>33037.373799999994</v>
      </c>
      <c r="AL1621" t="str">
        <f t="shared" si="329"/>
        <v>Y</v>
      </c>
      <c r="AN1621" t="s">
        <v>86</v>
      </c>
      <c r="AO1621" t="s">
        <v>85</v>
      </c>
      <c r="AP1621" t="str">
        <f t="shared" si="330"/>
        <v>99</v>
      </c>
      <c r="AQ1621" s="145" t="s">
        <v>1826</v>
      </c>
      <c r="AR1621" t="str">
        <f t="shared" si="331"/>
        <v>2-Provision for Compensation Incr</v>
      </c>
      <c r="AS1621" s="145" t="s">
        <v>1827</v>
      </c>
      <c r="AT1621" t="s">
        <v>213</v>
      </c>
      <c r="AV1621" t="str">
        <f t="shared" si="325"/>
        <v>VPIT-SS</v>
      </c>
      <c r="AW1621" t="str">
        <f t="shared" si="324"/>
        <v>VP FOR INFORMATION TECHNOLOGY-SHARED SERVICES</v>
      </c>
    </row>
    <row r="1622" spans="1:49">
      <c r="A1622" s="59">
        <v>2018</v>
      </c>
      <c r="B1622" t="s">
        <v>137</v>
      </c>
      <c r="C1622" t="s">
        <v>945</v>
      </c>
      <c r="D1622" t="s">
        <v>946</v>
      </c>
      <c r="E1622" t="s">
        <v>983</v>
      </c>
      <c r="F1622" t="s">
        <v>957</v>
      </c>
      <c r="G1622" t="s">
        <v>958</v>
      </c>
      <c r="H1622" t="s">
        <v>159</v>
      </c>
      <c r="I1622" s="170" t="s">
        <v>84</v>
      </c>
      <c r="J1622" t="s">
        <v>85</v>
      </c>
      <c r="K1622" t="s">
        <v>214</v>
      </c>
      <c r="L1622" t="s">
        <v>127</v>
      </c>
      <c r="M1622" t="s">
        <v>455</v>
      </c>
      <c r="N1622" t="s">
        <v>217</v>
      </c>
      <c r="O1622" t="s">
        <v>263</v>
      </c>
      <c r="P1622" t="s">
        <v>346</v>
      </c>
      <c r="Q1622" t="s">
        <v>345</v>
      </c>
      <c r="R1622" t="s">
        <v>347</v>
      </c>
      <c r="S1622" t="s">
        <v>338</v>
      </c>
      <c r="T1622" t="s">
        <v>339</v>
      </c>
      <c r="U1622" s="61" t="s">
        <v>340</v>
      </c>
      <c r="V1622" t="s">
        <v>24</v>
      </c>
      <c r="W1622" t="s">
        <v>263</v>
      </c>
      <c r="X1622" s="59">
        <v>44470</v>
      </c>
      <c r="Y1622" s="59">
        <v>44470</v>
      </c>
      <c r="Z1622" t="s">
        <v>141</v>
      </c>
      <c r="AA1622" s="146" t="str">
        <f t="shared" si="321"/>
        <v>EX</v>
      </c>
      <c r="AB1622" s="146" t="str">
        <f t="shared" si="323"/>
        <v>IT</v>
      </c>
      <c r="AC1622" t="str">
        <f t="shared" si="326"/>
        <v>EX</v>
      </c>
      <c r="AD1622" s="74">
        <f t="shared" si="327"/>
        <v>44470</v>
      </c>
      <c r="AE1622" s="74">
        <f t="shared" si="332"/>
        <v>44470</v>
      </c>
      <c r="AF1622">
        <v>1.3809</v>
      </c>
      <c r="AG1622">
        <v>1228</v>
      </c>
      <c r="AH1622" s="74">
        <v>-951.65800000000377</v>
      </c>
      <c r="AJ1622" s="74">
        <f t="shared" si="328"/>
        <v>276.34199999999623</v>
      </c>
      <c r="AK1622" s="74">
        <f t="shared" si="322"/>
        <v>44746.341999999997</v>
      </c>
      <c r="AL1622" t="str">
        <f t="shared" si="329"/>
        <v>Y</v>
      </c>
      <c r="AN1622" t="s">
        <v>86</v>
      </c>
      <c r="AO1622" t="s">
        <v>85</v>
      </c>
      <c r="AP1622" t="str">
        <f t="shared" si="330"/>
        <v>99</v>
      </c>
      <c r="AQ1622" s="145" t="s">
        <v>1826</v>
      </c>
      <c r="AR1622" t="str">
        <f t="shared" si="331"/>
        <v>2-Provision for Compensation Incr</v>
      </c>
      <c r="AS1622" s="145" t="s">
        <v>1827</v>
      </c>
      <c r="AT1622" t="s">
        <v>213</v>
      </c>
      <c r="AV1622" t="str">
        <f t="shared" si="325"/>
        <v>VPIT-SS</v>
      </c>
      <c r="AW1622" t="str">
        <f t="shared" si="324"/>
        <v>VP FOR INFORMATION TECHNOLOGY-SHARED SERVICES</v>
      </c>
    </row>
    <row r="1623" spans="1:49">
      <c r="A1623" s="59">
        <v>2018</v>
      </c>
      <c r="B1623" t="s">
        <v>137</v>
      </c>
      <c r="C1623" t="s">
        <v>945</v>
      </c>
      <c r="D1623" t="s">
        <v>946</v>
      </c>
      <c r="E1623" t="s">
        <v>947</v>
      </c>
      <c r="F1623" t="s">
        <v>961</v>
      </c>
      <c r="G1623" t="s">
        <v>962</v>
      </c>
      <c r="H1623" t="s">
        <v>948</v>
      </c>
      <c r="I1623" s="170" t="s">
        <v>84</v>
      </c>
      <c r="J1623" t="s">
        <v>85</v>
      </c>
      <c r="K1623" t="s">
        <v>214</v>
      </c>
      <c r="L1623" t="s">
        <v>128</v>
      </c>
      <c r="M1623" t="s">
        <v>457</v>
      </c>
      <c r="N1623" t="s">
        <v>217</v>
      </c>
      <c r="O1623" t="s">
        <v>263</v>
      </c>
      <c r="P1623" t="s">
        <v>458</v>
      </c>
      <c r="Q1623" t="s">
        <v>459</v>
      </c>
      <c r="R1623" t="s">
        <v>460</v>
      </c>
      <c r="S1623" t="s">
        <v>338</v>
      </c>
      <c r="T1623" t="s">
        <v>339</v>
      </c>
      <c r="U1623" s="61" t="s">
        <v>340</v>
      </c>
      <c r="V1623" t="s">
        <v>249</v>
      </c>
      <c r="W1623" t="s">
        <v>263</v>
      </c>
      <c r="X1623" s="59">
        <v>79267</v>
      </c>
      <c r="Y1623" s="59">
        <v>0</v>
      </c>
      <c r="AA1623" s="146" t="str">
        <f t="shared" si="321"/>
        <v>EX</v>
      </c>
      <c r="AB1623" s="146">
        <f t="shared" si="323"/>
        <v>0</v>
      </c>
      <c r="AC1623" t="str">
        <f t="shared" si="326"/>
        <v>EX</v>
      </c>
      <c r="AD1623" s="74">
        <f t="shared" si="327"/>
        <v>0</v>
      </c>
      <c r="AE1623" s="74">
        <f t="shared" si="332"/>
        <v>0</v>
      </c>
      <c r="AF1623">
        <v>1.3859999999999999</v>
      </c>
      <c r="AG1623">
        <v>0</v>
      </c>
      <c r="AH1623" s="74">
        <v>0</v>
      </c>
      <c r="AJ1623" s="74">
        <f t="shared" si="328"/>
        <v>0</v>
      </c>
      <c r="AK1623" s="74">
        <f t="shared" si="322"/>
        <v>0</v>
      </c>
      <c r="AL1623" t="str">
        <f t="shared" si="329"/>
        <v>Y</v>
      </c>
      <c r="AN1623" t="s">
        <v>86</v>
      </c>
      <c r="AO1623" t="s">
        <v>85</v>
      </c>
      <c r="AP1623" t="str">
        <f t="shared" si="330"/>
        <v>99</v>
      </c>
      <c r="AQ1623" s="145" t="s">
        <v>1826</v>
      </c>
      <c r="AR1623" t="str">
        <f t="shared" si="331"/>
        <v>1-Adjusted Base Budget</v>
      </c>
      <c r="AS1623" s="145" t="s">
        <v>1827</v>
      </c>
      <c r="AT1623" t="s">
        <v>213</v>
      </c>
      <c r="AV1623" t="str">
        <f t="shared" si="325"/>
        <v>VPIT</v>
      </c>
      <c r="AW1623" t="str">
        <f t="shared" si="324"/>
        <v>VP FOR INFORMATION TECHNOLOGY</v>
      </c>
    </row>
    <row r="1624" spans="1:49">
      <c r="A1624" s="59">
        <v>2018</v>
      </c>
      <c r="B1624" t="s">
        <v>137</v>
      </c>
      <c r="C1624" t="s">
        <v>945</v>
      </c>
      <c r="D1624" t="s">
        <v>946</v>
      </c>
      <c r="E1624" t="s">
        <v>956</v>
      </c>
      <c r="F1624" t="s">
        <v>957</v>
      </c>
      <c r="G1624" t="s">
        <v>958</v>
      </c>
      <c r="H1624" t="s">
        <v>140</v>
      </c>
      <c r="I1624" s="170" t="s">
        <v>84</v>
      </c>
      <c r="J1624" t="s">
        <v>85</v>
      </c>
      <c r="K1624" t="s">
        <v>214</v>
      </c>
      <c r="L1624" t="s">
        <v>128</v>
      </c>
      <c r="M1624" t="s">
        <v>457</v>
      </c>
      <c r="N1624" t="s">
        <v>217</v>
      </c>
      <c r="O1624" t="s">
        <v>263</v>
      </c>
      <c r="P1624" t="s">
        <v>458</v>
      </c>
      <c r="Q1624" t="s">
        <v>459</v>
      </c>
      <c r="R1624" t="s">
        <v>460</v>
      </c>
      <c r="S1624" t="s">
        <v>338</v>
      </c>
      <c r="T1624" t="s">
        <v>339</v>
      </c>
      <c r="U1624" s="61" t="s">
        <v>340</v>
      </c>
      <c r="V1624" t="s">
        <v>24</v>
      </c>
      <c r="W1624" t="s">
        <v>263</v>
      </c>
      <c r="X1624" s="59">
        <v>36483</v>
      </c>
      <c r="Y1624" s="59">
        <v>56482</v>
      </c>
      <c r="Z1624" t="s">
        <v>141</v>
      </c>
      <c r="AA1624" s="146" t="str">
        <f t="shared" si="321"/>
        <v>EX</v>
      </c>
      <c r="AB1624" s="146" t="str">
        <f t="shared" si="323"/>
        <v>IT</v>
      </c>
      <c r="AC1624" t="str">
        <f t="shared" si="326"/>
        <v>EX</v>
      </c>
      <c r="AD1624" s="74">
        <f t="shared" si="327"/>
        <v>56482</v>
      </c>
      <c r="AE1624" s="74">
        <f t="shared" si="332"/>
        <v>56482</v>
      </c>
      <c r="AF1624">
        <v>1.3859999999999999</v>
      </c>
      <c r="AG1624">
        <v>1566</v>
      </c>
      <c r="AH1624" s="74">
        <v>-220.27980000000082</v>
      </c>
      <c r="AJ1624" s="74">
        <f t="shared" si="328"/>
        <v>1345.7201999999993</v>
      </c>
      <c r="AK1624" s="74">
        <f t="shared" si="322"/>
        <v>57827.720199999996</v>
      </c>
      <c r="AL1624" t="str">
        <f t="shared" si="329"/>
        <v>Y</v>
      </c>
      <c r="AN1624" t="s">
        <v>86</v>
      </c>
      <c r="AO1624" t="s">
        <v>85</v>
      </c>
      <c r="AP1624" t="str">
        <f t="shared" si="330"/>
        <v>99</v>
      </c>
      <c r="AQ1624" s="145" t="s">
        <v>1826</v>
      </c>
      <c r="AR1624" t="str">
        <f t="shared" si="331"/>
        <v>2-Provision for Compensation Incr</v>
      </c>
      <c r="AS1624" s="145" t="s">
        <v>1827</v>
      </c>
      <c r="AT1624" t="s">
        <v>213</v>
      </c>
      <c r="AV1624" t="str">
        <f t="shared" si="325"/>
        <v>VPIT-SS</v>
      </c>
      <c r="AW1624" t="str">
        <f t="shared" si="324"/>
        <v>VP FOR INFORMATION TECHNOLOGY-SHARED SERVICES</v>
      </c>
    </row>
    <row r="1625" spans="1:49">
      <c r="A1625" s="59">
        <v>2018</v>
      </c>
      <c r="B1625" t="s">
        <v>137</v>
      </c>
      <c r="C1625" t="s">
        <v>945</v>
      </c>
      <c r="D1625" t="s">
        <v>946</v>
      </c>
      <c r="E1625" t="s">
        <v>978</v>
      </c>
      <c r="F1625" t="s">
        <v>957</v>
      </c>
      <c r="G1625" t="s">
        <v>958</v>
      </c>
      <c r="H1625" t="s">
        <v>143</v>
      </c>
      <c r="I1625" s="170" t="s">
        <v>84</v>
      </c>
      <c r="J1625" t="s">
        <v>85</v>
      </c>
      <c r="K1625" t="s">
        <v>214</v>
      </c>
      <c r="L1625" t="s">
        <v>128</v>
      </c>
      <c r="M1625" t="s">
        <v>457</v>
      </c>
      <c r="N1625" t="s">
        <v>217</v>
      </c>
      <c r="O1625" t="s">
        <v>263</v>
      </c>
      <c r="P1625" t="s">
        <v>458</v>
      </c>
      <c r="Q1625" t="s">
        <v>459</v>
      </c>
      <c r="R1625" t="s">
        <v>460</v>
      </c>
      <c r="S1625" t="s">
        <v>338</v>
      </c>
      <c r="T1625" t="s">
        <v>339</v>
      </c>
      <c r="U1625" s="61" t="s">
        <v>340</v>
      </c>
      <c r="V1625" t="s">
        <v>24</v>
      </c>
      <c r="W1625" t="s">
        <v>263</v>
      </c>
      <c r="X1625" s="59">
        <v>64914</v>
      </c>
      <c r="Y1625" s="59">
        <v>64914</v>
      </c>
      <c r="Z1625" t="s">
        <v>141</v>
      </c>
      <c r="AA1625" s="146" t="str">
        <f t="shared" si="321"/>
        <v>EX</v>
      </c>
      <c r="AB1625" s="146" t="str">
        <f t="shared" si="323"/>
        <v>IT</v>
      </c>
      <c r="AC1625" t="str">
        <f t="shared" si="326"/>
        <v>EX</v>
      </c>
      <c r="AD1625" s="74">
        <f t="shared" si="327"/>
        <v>64914</v>
      </c>
      <c r="AE1625" s="74">
        <f t="shared" si="332"/>
        <v>64914</v>
      </c>
      <c r="AF1625">
        <v>1.3859999999999999</v>
      </c>
      <c r="AG1625">
        <v>1799</v>
      </c>
      <c r="AH1625" s="74">
        <v>-253.16460000000095</v>
      </c>
      <c r="AJ1625" s="74">
        <f t="shared" si="328"/>
        <v>1545.835399999999</v>
      </c>
      <c r="AK1625" s="74">
        <f t="shared" si="322"/>
        <v>66459.835399999996</v>
      </c>
      <c r="AL1625" t="str">
        <f t="shared" si="329"/>
        <v>Y</v>
      </c>
      <c r="AN1625" t="s">
        <v>86</v>
      </c>
      <c r="AO1625" t="s">
        <v>85</v>
      </c>
      <c r="AP1625" t="str">
        <f t="shared" si="330"/>
        <v>99</v>
      </c>
      <c r="AQ1625" s="145" t="s">
        <v>1826</v>
      </c>
      <c r="AR1625" t="str">
        <f t="shared" si="331"/>
        <v>2-Provision for Compensation Incr</v>
      </c>
      <c r="AS1625" s="145" t="s">
        <v>1827</v>
      </c>
      <c r="AT1625" t="s">
        <v>213</v>
      </c>
      <c r="AV1625" t="str">
        <f t="shared" si="325"/>
        <v>VPIT-SS</v>
      </c>
      <c r="AW1625" t="str">
        <f t="shared" si="324"/>
        <v>VP FOR INFORMATION TECHNOLOGY-SHARED SERVICES</v>
      </c>
    </row>
    <row r="1626" spans="1:49">
      <c r="A1626" s="59">
        <v>2018</v>
      </c>
      <c r="B1626" t="s">
        <v>137</v>
      </c>
      <c r="C1626" t="s">
        <v>945</v>
      </c>
      <c r="D1626" t="s">
        <v>946</v>
      </c>
      <c r="E1626" t="s">
        <v>967</v>
      </c>
      <c r="F1626" t="s">
        <v>1146</v>
      </c>
      <c r="G1626" t="s">
        <v>1145</v>
      </c>
      <c r="H1626" t="s">
        <v>146</v>
      </c>
      <c r="I1626" s="170" t="s">
        <v>84</v>
      </c>
      <c r="J1626" t="s">
        <v>85</v>
      </c>
      <c r="K1626" t="s">
        <v>214</v>
      </c>
      <c r="L1626" t="s">
        <v>128</v>
      </c>
      <c r="M1626" t="s">
        <v>457</v>
      </c>
      <c r="N1626" t="s">
        <v>217</v>
      </c>
      <c r="O1626" t="s">
        <v>263</v>
      </c>
      <c r="P1626" t="s">
        <v>458</v>
      </c>
      <c r="Q1626" t="s">
        <v>459</v>
      </c>
      <c r="R1626" t="s">
        <v>460</v>
      </c>
      <c r="S1626" t="s">
        <v>338</v>
      </c>
      <c r="T1626" t="s">
        <v>339</v>
      </c>
      <c r="U1626" s="61" t="s">
        <v>340</v>
      </c>
      <c r="V1626" t="s">
        <v>24</v>
      </c>
      <c r="W1626" t="s">
        <v>263</v>
      </c>
      <c r="X1626" s="59">
        <v>360418</v>
      </c>
      <c r="Y1626" s="59">
        <v>356695</v>
      </c>
      <c r="Z1626" t="s">
        <v>141</v>
      </c>
      <c r="AA1626" s="146" t="str">
        <f t="shared" si="321"/>
        <v>EX</v>
      </c>
      <c r="AB1626" s="146" t="str">
        <f t="shared" si="323"/>
        <v>IT</v>
      </c>
      <c r="AC1626" t="str">
        <f t="shared" si="326"/>
        <v>EX</v>
      </c>
      <c r="AD1626" s="74">
        <f t="shared" si="327"/>
        <v>356695</v>
      </c>
      <c r="AE1626" s="74">
        <f t="shared" si="332"/>
        <v>356695</v>
      </c>
      <c r="AF1626">
        <v>1.3859999999999999</v>
      </c>
      <c r="AG1626">
        <v>9888</v>
      </c>
      <c r="AH1626" s="74">
        <v>-1391.1105000000052</v>
      </c>
      <c r="AJ1626" s="74">
        <f t="shared" si="328"/>
        <v>8496.8894999999939</v>
      </c>
      <c r="AK1626" s="74">
        <f t="shared" si="322"/>
        <v>365191.88949999999</v>
      </c>
      <c r="AL1626" t="str">
        <f t="shared" si="329"/>
        <v>Y</v>
      </c>
      <c r="AN1626" t="s">
        <v>86</v>
      </c>
      <c r="AO1626" t="s">
        <v>85</v>
      </c>
      <c r="AP1626" t="str">
        <f t="shared" si="330"/>
        <v>99</v>
      </c>
      <c r="AQ1626" s="145" t="s">
        <v>1826</v>
      </c>
      <c r="AR1626" t="str">
        <f t="shared" si="331"/>
        <v>2-Provision for Compensation Incr</v>
      </c>
      <c r="AS1626" s="145" t="s">
        <v>1827</v>
      </c>
      <c r="AT1626" t="s">
        <v>213</v>
      </c>
      <c r="AV1626" t="str">
        <f t="shared" si="325"/>
        <v>VPIT-SS</v>
      </c>
      <c r="AW1626" t="str">
        <f t="shared" si="324"/>
        <v>VP FOR INFORMATION TECHNOLOGY-SHARED SERVICES</v>
      </c>
    </row>
    <row r="1627" spans="1:49">
      <c r="A1627" s="59">
        <v>2018</v>
      </c>
      <c r="B1627" t="s">
        <v>137</v>
      </c>
      <c r="C1627" t="s">
        <v>945</v>
      </c>
      <c r="D1627" t="s">
        <v>946</v>
      </c>
      <c r="E1627" t="s">
        <v>967</v>
      </c>
      <c r="F1627" t="s">
        <v>1049</v>
      </c>
      <c r="G1627" t="s">
        <v>1050</v>
      </c>
      <c r="H1627" t="s">
        <v>146</v>
      </c>
      <c r="I1627" s="170" t="s">
        <v>84</v>
      </c>
      <c r="J1627" t="s">
        <v>85</v>
      </c>
      <c r="K1627" t="s">
        <v>214</v>
      </c>
      <c r="L1627" t="s">
        <v>128</v>
      </c>
      <c r="M1627" t="s">
        <v>457</v>
      </c>
      <c r="N1627" t="s">
        <v>217</v>
      </c>
      <c r="O1627" t="s">
        <v>263</v>
      </c>
      <c r="P1627" t="s">
        <v>458</v>
      </c>
      <c r="Q1627" t="s">
        <v>459</v>
      </c>
      <c r="R1627" t="s">
        <v>460</v>
      </c>
      <c r="S1627" t="s">
        <v>338</v>
      </c>
      <c r="T1627" t="s">
        <v>339</v>
      </c>
      <c r="U1627" s="61" t="s">
        <v>340</v>
      </c>
      <c r="V1627" t="s">
        <v>24</v>
      </c>
      <c r="W1627" t="s">
        <v>263</v>
      </c>
      <c r="X1627" s="59">
        <v>12818</v>
      </c>
      <c r="Y1627" s="59">
        <v>12818</v>
      </c>
      <c r="Z1627" t="s">
        <v>141</v>
      </c>
      <c r="AA1627" s="146" t="str">
        <f t="shared" si="321"/>
        <v>EX</v>
      </c>
      <c r="AB1627" s="146" t="str">
        <f t="shared" si="323"/>
        <v>IT</v>
      </c>
      <c r="AC1627" t="str">
        <f t="shared" si="326"/>
        <v>EX</v>
      </c>
      <c r="AD1627" s="74">
        <f t="shared" si="327"/>
        <v>12818</v>
      </c>
      <c r="AE1627" s="74">
        <f t="shared" si="332"/>
        <v>12818</v>
      </c>
      <c r="AF1627">
        <v>1.3859999999999999</v>
      </c>
      <c r="AG1627">
        <v>355</v>
      </c>
      <c r="AH1627" s="74">
        <v>-49.990200000000186</v>
      </c>
      <c r="AJ1627" s="74">
        <f t="shared" si="328"/>
        <v>305.00979999999981</v>
      </c>
      <c r="AK1627" s="74">
        <f t="shared" si="322"/>
        <v>13123.0098</v>
      </c>
      <c r="AL1627" t="str">
        <f t="shared" si="329"/>
        <v>Y</v>
      </c>
      <c r="AN1627" t="s">
        <v>86</v>
      </c>
      <c r="AO1627" t="s">
        <v>85</v>
      </c>
      <c r="AP1627" t="str">
        <f t="shared" si="330"/>
        <v>99</v>
      </c>
      <c r="AQ1627" s="145" t="s">
        <v>1826</v>
      </c>
      <c r="AR1627" t="str">
        <f t="shared" si="331"/>
        <v>2-Provision for Compensation Incr</v>
      </c>
      <c r="AS1627" s="145" t="s">
        <v>1827</v>
      </c>
      <c r="AT1627" t="s">
        <v>213</v>
      </c>
      <c r="AV1627" t="str">
        <f t="shared" si="325"/>
        <v>VPIT-SS</v>
      </c>
      <c r="AW1627" t="str">
        <f t="shared" si="324"/>
        <v>VP FOR INFORMATION TECHNOLOGY-SHARED SERVICES</v>
      </c>
    </row>
    <row r="1628" spans="1:49">
      <c r="A1628" s="59">
        <v>2018</v>
      </c>
      <c r="B1628" t="s">
        <v>137</v>
      </c>
      <c r="C1628" t="s">
        <v>945</v>
      </c>
      <c r="D1628" t="s">
        <v>946</v>
      </c>
      <c r="E1628" t="s">
        <v>967</v>
      </c>
      <c r="F1628" t="s">
        <v>1061</v>
      </c>
      <c r="G1628" t="s">
        <v>1062</v>
      </c>
      <c r="H1628" t="s">
        <v>146</v>
      </c>
      <c r="I1628" s="170" t="s">
        <v>84</v>
      </c>
      <c r="J1628" t="s">
        <v>85</v>
      </c>
      <c r="K1628" t="s">
        <v>214</v>
      </c>
      <c r="L1628" t="s">
        <v>128</v>
      </c>
      <c r="M1628" t="s">
        <v>457</v>
      </c>
      <c r="N1628" t="s">
        <v>217</v>
      </c>
      <c r="O1628" t="s">
        <v>263</v>
      </c>
      <c r="P1628" t="s">
        <v>458</v>
      </c>
      <c r="Q1628" t="s">
        <v>459</v>
      </c>
      <c r="R1628" t="s">
        <v>460</v>
      </c>
      <c r="S1628" t="s">
        <v>338</v>
      </c>
      <c r="T1628" t="s">
        <v>339</v>
      </c>
      <c r="U1628" s="61" t="s">
        <v>340</v>
      </c>
      <c r="V1628" t="s">
        <v>24</v>
      </c>
      <c r="W1628" t="s">
        <v>263</v>
      </c>
      <c r="X1628" s="59">
        <v>117145</v>
      </c>
      <c r="Y1628" s="59">
        <v>115627</v>
      </c>
      <c r="Z1628" t="s">
        <v>141</v>
      </c>
      <c r="AA1628" s="146" t="str">
        <f t="shared" si="321"/>
        <v>EX</v>
      </c>
      <c r="AB1628" s="146" t="str">
        <f t="shared" si="323"/>
        <v>IT</v>
      </c>
      <c r="AC1628" t="str">
        <f t="shared" si="326"/>
        <v>EX</v>
      </c>
      <c r="AD1628" s="74">
        <f t="shared" si="327"/>
        <v>115627</v>
      </c>
      <c r="AE1628" s="74">
        <f t="shared" si="332"/>
        <v>115627</v>
      </c>
      <c r="AF1628">
        <v>1.3859999999999999</v>
      </c>
      <c r="AG1628">
        <v>3205</v>
      </c>
      <c r="AH1628" s="74">
        <v>-450.94530000000168</v>
      </c>
      <c r="AJ1628" s="74">
        <f t="shared" si="328"/>
        <v>2754.0546999999983</v>
      </c>
      <c r="AK1628" s="74">
        <f t="shared" si="322"/>
        <v>118381.05469999999</v>
      </c>
      <c r="AL1628" t="str">
        <f t="shared" si="329"/>
        <v>Y</v>
      </c>
      <c r="AN1628" t="s">
        <v>86</v>
      </c>
      <c r="AO1628" t="s">
        <v>85</v>
      </c>
      <c r="AP1628" t="str">
        <f t="shared" si="330"/>
        <v>99</v>
      </c>
      <c r="AQ1628" s="145" t="s">
        <v>1826</v>
      </c>
      <c r="AR1628" t="str">
        <f t="shared" si="331"/>
        <v>2-Provision for Compensation Incr</v>
      </c>
      <c r="AS1628" s="145" t="s">
        <v>1827</v>
      </c>
      <c r="AT1628" t="s">
        <v>213</v>
      </c>
      <c r="AV1628" t="str">
        <f t="shared" si="325"/>
        <v>VPIT-SS</v>
      </c>
      <c r="AW1628" t="str">
        <f t="shared" si="324"/>
        <v>VP FOR INFORMATION TECHNOLOGY-SHARED SERVICES</v>
      </c>
    </row>
    <row r="1629" spans="1:49">
      <c r="A1629" s="59">
        <v>2018</v>
      </c>
      <c r="B1629" t="s">
        <v>137</v>
      </c>
      <c r="C1629" t="s">
        <v>945</v>
      </c>
      <c r="D1629" t="s">
        <v>946</v>
      </c>
      <c r="E1629" t="s">
        <v>967</v>
      </c>
      <c r="F1629" t="s">
        <v>1719</v>
      </c>
      <c r="G1629" t="s">
        <v>1720</v>
      </c>
      <c r="H1629" t="s">
        <v>146</v>
      </c>
      <c r="I1629" s="170" t="s">
        <v>84</v>
      </c>
      <c r="J1629" t="s">
        <v>85</v>
      </c>
      <c r="K1629" t="s">
        <v>214</v>
      </c>
      <c r="L1629" t="s">
        <v>128</v>
      </c>
      <c r="M1629" t="s">
        <v>457</v>
      </c>
      <c r="N1629" t="s">
        <v>217</v>
      </c>
      <c r="O1629" t="s">
        <v>263</v>
      </c>
      <c r="P1629" t="s">
        <v>458</v>
      </c>
      <c r="Q1629" t="s">
        <v>459</v>
      </c>
      <c r="R1629" t="s">
        <v>460</v>
      </c>
      <c r="S1629" t="s">
        <v>338</v>
      </c>
      <c r="T1629" t="s">
        <v>339</v>
      </c>
      <c r="U1629" s="61" t="s">
        <v>340</v>
      </c>
      <c r="V1629" t="s">
        <v>24</v>
      </c>
      <c r="W1629" t="s">
        <v>263</v>
      </c>
      <c r="X1629" s="59">
        <v>0</v>
      </c>
      <c r="Y1629" s="59">
        <v>121742</v>
      </c>
      <c r="Z1629" t="s">
        <v>141</v>
      </c>
      <c r="AA1629" s="146" t="str">
        <f t="shared" si="321"/>
        <v>EX</v>
      </c>
      <c r="AB1629" s="146" t="str">
        <f t="shared" si="323"/>
        <v>IT</v>
      </c>
      <c r="AC1629" t="str">
        <f t="shared" si="326"/>
        <v>EX</v>
      </c>
      <c r="AD1629" s="74">
        <f t="shared" si="327"/>
        <v>121742</v>
      </c>
      <c r="AE1629" s="74">
        <f t="shared" si="332"/>
        <v>121742</v>
      </c>
      <c r="AF1629">
        <v>1.3859999999999999</v>
      </c>
      <c r="AG1629">
        <v>3375</v>
      </c>
      <c r="AH1629" s="74">
        <v>-474.7938000000018</v>
      </c>
      <c r="AJ1629" s="74">
        <f t="shared" si="328"/>
        <v>2900.2061999999983</v>
      </c>
      <c r="AK1629" s="74">
        <f t="shared" si="322"/>
        <v>124642.2062</v>
      </c>
      <c r="AL1629" t="str">
        <f t="shared" si="329"/>
        <v>Y</v>
      </c>
      <c r="AN1629" t="s">
        <v>86</v>
      </c>
      <c r="AO1629" t="s">
        <v>85</v>
      </c>
      <c r="AP1629" t="str">
        <f t="shared" si="330"/>
        <v>99</v>
      </c>
      <c r="AQ1629" s="145" t="s">
        <v>1826</v>
      </c>
      <c r="AR1629" t="str">
        <f t="shared" si="331"/>
        <v>2-Provision for Compensation Incr</v>
      </c>
      <c r="AS1629" s="145" t="s">
        <v>1827</v>
      </c>
      <c r="AT1629" t="s">
        <v>213</v>
      </c>
      <c r="AV1629" t="str">
        <f t="shared" si="325"/>
        <v>VPIT-SS</v>
      </c>
      <c r="AW1629" t="str">
        <f t="shared" si="324"/>
        <v>VP FOR INFORMATION TECHNOLOGY-SHARED SERVICES</v>
      </c>
    </row>
    <row r="1630" spans="1:49">
      <c r="A1630" s="59">
        <v>2018</v>
      </c>
      <c r="B1630" t="s">
        <v>137</v>
      </c>
      <c r="C1630" t="s">
        <v>945</v>
      </c>
      <c r="D1630" t="s">
        <v>946</v>
      </c>
      <c r="E1630" t="s">
        <v>967</v>
      </c>
      <c r="F1630" t="s">
        <v>961</v>
      </c>
      <c r="G1630" t="s">
        <v>977</v>
      </c>
      <c r="H1630" t="s">
        <v>146</v>
      </c>
      <c r="I1630" s="170" t="s">
        <v>84</v>
      </c>
      <c r="J1630" t="s">
        <v>85</v>
      </c>
      <c r="K1630" t="s">
        <v>214</v>
      </c>
      <c r="L1630" t="s">
        <v>128</v>
      </c>
      <c r="M1630" t="s">
        <v>457</v>
      </c>
      <c r="N1630" t="s">
        <v>217</v>
      </c>
      <c r="O1630" t="s">
        <v>263</v>
      </c>
      <c r="P1630" t="s">
        <v>458</v>
      </c>
      <c r="Q1630" t="s">
        <v>459</v>
      </c>
      <c r="R1630" t="s">
        <v>460</v>
      </c>
      <c r="S1630" t="s">
        <v>338</v>
      </c>
      <c r="T1630" t="s">
        <v>339</v>
      </c>
      <c r="U1630" s="61" t="s">
        <v>340</v>
      </c>
      <c r="V1630" t="s">
        <v>24</v>
      </c>
      <c r="W1630" t="s">
        <v>263</v>
      </c>
      <c r="X1630" s="59">
        <v>119608</v>
      </c>
      <c r="Y1630" s="59">
        <v>193607</v>
      </c>
      <c r="Z1630" t="s">
        <v>141</v>
      </c>
      <c r="AA1630" s="146" t="str">
        <f t="shared" si="321"/>
        <v>EX</v>
      </c>
      <c r="AB1630" s="146" t="str">
        <f t="shared" si="323"/>
        <v>IT</v>
      </c>
      <c r="AC1630" t="str">
        <f t="shared" si="326"/>
        <v>EX</v>
      </c>
      <c r="AD1630" s="74">
        <f t="shared" si="327"/>
        <v>193607</v>
      </c>
      <c r="AE1630" s="74">
        <f t="shared" si="332"/>
        <v>193607</v>
      </c>
      <c r="AF1630">
        <v>1.3859999999999999</v>
      </c>
      <c r="AG1630">
        <v>5367</v>
      </c>
      <c r="AH1630" s="74">
        <v>-755.06730000000277</v>
      </c>
      <c r="AJ1630" s="74">
        <f t="shared" si="328"/>
        <v>4611.9326999999976</v>
      </c>
      <c r="AK1630" s="74">
        <f t="shared" si="322"/>
        <v>198218.9327</v>
      </c>
      <c r="AL1630" t="str">
        <f t="shared" si="329"/>
        <v>Y</v>
      </c>
      <c r="AN1630" t="s">
        <v>86</v>
      </c>
      <c r="AO1630" t="s">
        <v>85</v>
      </c>
      <c r="AP1630" t="str">
        <f t="shared" si="330"/>
        <v>99</v>
      </c>
      <c r="AQ1630" s="145" t="s">
        <v>1826</v>
      </c>
      <c r="AR1630" t="str">
        <f t="shared" si="331"/>
        <v>2-Provision for Compensation Incr</v>
      </c>
      <c r="AS1630" s="145" t="s">
        <v>1827</v>
      </c>
      <c r="AT1630" t="s">
        <v>213</v>
      </c>
      <c r="AV1630" t="str">
        <f t="shared" si="325"/>
        <v>VPIT-SS</v>
      </c>
      <c r="AW1630" t="str">
        <f t="shared" si="324"/>
        <v>VP FOR INFORMATION TECHNOLOGY-SHARED SERVICES</v>
      </c>
    </row>
    <row r="1631" spans="1:49">
      <c r="A1631" s="59">
        <v>2018</v>
      </c>
      <c r="B1631" t="s">
        <v>137</v>
      </c>
      <c r="C1631" t="s">
        <v>945</v>
      </c>
      <c r="D1631" t="s">
        <v>946</v>
      </c>
      <c r="E1631" t="s">
        <v>1113</v>
      </c>
      <c r="F1631" t="s">
        <v>957</v>
      </c>
      <c r="G1631" t="s">
        <v>958</v>
      </c>
      <c r="H1631" t="s">
        <v>150</v>
      </c>
      <c r="I1631" s="170" t="s">
        <v>84</v>
      </c>
      <c r="J1631" t="s">
        <v>85</v>
      </c>
      <c r="K1631" t="s">
        <v>214</v>
      </c>
      <c r="L1631" t="s">
        <v>128</v>
      </c>
      <c r="M1631" t="s">
        <v>457</v>
      </c>
      <c r="N1631" t="s">
        <v>217</v>
      </c>
      <c r="O1631" t="s">
        <v>263</v>
      </c>
      <c r="P1631" t="s">
        <v>458</v>
      </c>
      <c r="Q1631" t="s">
        <v>459</v>
      </c>
      <c r="R1631" t="s">
        <v>460</v>
      </c>
      <c r="S1631" t="s">
        <v>338</v>
      </c>
      <c r="T1631" t="s">
        <v>339</v>
      </c>
      <c r="U1631" s="61" t="s">
        <v>340</v>
      </c>
      <c r="V1631" t="s">
        <v>24</v>
      </c>
      <c r="W1631" t="s">
        <v>263</v>
      </c>
      <c r="X1631" s="59">
        <v>64377</v>
      </c>
      <c r="Y1631" s="59">
        <v>74010</v>
      </c>
      <c r="Z1631" t="s">
        <v>141</v>
      </c>
      <c r="AA1631" s="146" t="str">
        <f t="shared" si="321"/>
        <v>EX</v>
      </c>
      <c r="AB1631" s="146" t="str">
        <f t="shared" si="323"/>
        <v>IT</v>
      </c>
      <c r="AC1631" t="str">
        <f t="shared" si="326"/>
        <v>EX</v>
      </c>
      <c r="AD1631" s="74">
        <f t="shared" si="327"/>
        <v>74010</v>
      </c>
      <c r="AE1631" s="74">
        <f t="shared" si="332"/>
        <v>74010</v>
      </c>
      <c r="AF1631">
        <v>1.3859999999999999</v>
      </c>
      <c r="AG1631">
        <v>2052</v>
      </c>
      <c r="AH1631" s="74">
        <v>-288.63900000000109</v>
      </c>
      <c r="AJ1631" s="74">
        <f t="shared" si="328"/>
        <v>1763.360999999999</v>
      </c>
      <c r="AK1631" s="74">
        <f t="shared" si="322"/>
        <v>75773.361000000004</v>
      </c>
      <c r="AL1631" t="str">
        <f t="shared" si="329"/>
        <v>Y</v>
      </c>
      <c r="AN1631" t="s">
        <v>86</v>
      </c>
      <c r="AO1631" t="s">
        <v>85</v>
      </c>
      <c r="AP1631" t="str">
        <f t="shared" si="330"/>
        <v>99</v>
      </c>
      <c r="AQ1631" s="145" t="s">
        <v>1826</v>
      </c>
      <c r="AR1631" t="str">
        <f t="shared" si="331"/>
        <v>2-Provision for Compensation Incr</v>
      </c>
      <c r="AS1631" s="145" t="s">
        <v>1827</v>
      </c>
      <c r="AT1631" t="s">
        <v>213</v>
      </c>
      <c r="AV1631" t="str">
        <f t="shared" si="325"/>
        <v>VPIT-SS</v>
      </c>
      <c r="AW1631" t="str">
        <f t="shared" si="324"/>
        <v>VP FOR INFORMATION TECHNOLOGY-SHARED SERVICES</v>
      </c>
    </row>
    <row r="1632" spans="1:49">
      <c r="A1632" s="59">
        <v>2018</v>
      </c>
      <c r="B1632" t="s">
        <v>137</v>
      </c>
      <c r="C1632" t="s">
        <v>945</v>
      </c>
      <c r="D1632" t="s">
        <v>946</v>
      </c>
      <c r="E1632" t="s">
        <v>979</v>
      </c>
      <c r="F1632" t="s">
        <v>957</v>
      </c>
      <c r="G1632" t="s">
        <v>958</v>
      </c>
      <c r="H1632" t="s">
        <v>152</v>
      </c>
      <c r="I1632" s="170" t="s">
        <v>84</v>
      </c>
      <c r="J1632" t="s">
        <v>85</v>
      </c>
      <c r="K1632" t="s">
        <v>214</v>
      </c>
      <c r="L1632" t="s">
        <v>128</v>
      </c>
      <c r="M1632" t="s">
        <v>457</v>
      </c>
      <c r="N1632" t="s">
        <v>217</v>
      </c>
      <c r="O1632" t="s">
        <v>263</v>
      </c>
      <c r="P1632" t="s">
        <v>458</v>
      </c>
      <c r="Q1632" t="s">
        <v>459</v>
      </c>
      <c r="R1632" t="s">
        <v>460</v>
      </c>
      <c r="S1632" t="s">
        <v>338</v>
      </c>
      <c r="T1632" t="s">
        <v>339</v>
      </c>
      <c r="U1632" s="61" t="s">
        <v>340</v>
      </c>
      <c r="V1632" t="s">
        <v>24</v>
      </c>
      <c r="W1632" t="s">
        <v>263</v>
      </c>
      <c r="X1632" s="59">
        <v>134440</v>
      </c>
      <c r="Y1632" s="59">
        <v>134440</v>
      </c>
      <c r="Z1632" t="s">
        <v>141</v>
      </c>
      <c r="AA1632" s="146" t="str">
        <f t="shared" si="321"/>
        <v>EX</v>
      </c>
      <c r="AB1632" s="146" t="str">
        <f t="shared" si="323"/>
        <v>IT</v>
      </c>
      <c r="AC1632" t="str">
        <f t="shared" si="326"/>
        <v>EX</v>
      </c>
      <c r="AD1632" s="74">
        <f t="shared" si="327"/>
        <v>134440</v>
      </c>
      <c r="AE1632" s="74">
        <f t="shared" si="332"/>
        <v>134440</v>
      </c>
      <c r="AF1632">
        <v>1.3859999999999999</v>
      </c>
      <c r="AG1632">
        <v>3727</v>
      </c>
      <c r="AH1632" s="74">
        <v>-524.31600000000196</v>
      </c>
      <c r="AJ1632" s="74">
        <f t="shared" si="328"/>
        <v>3202.6839999999979</v>
      </c>
      <c r="AK1632" s="74">
        <f t="shared" si="322"/>
        <v>137642.68400000001</v>
      </c>
      <c r="AL1632" t="str">
        <f t="shared" si="329"/>
        <v>Y</v>
      </c>
      <c r="AN1632" t="s">
        <v>86</v>
      </c>
      <c r="AO1632" t="s">
        <v>85</v>
      </c>
      <c r="AP1632" t="str">
        <f t="shared" si="330"/>
        <v>99</v>
      </c>
      <c r="AQ1632" s="145" t="s">
        <v>1826</v>
      </c>
      <c r="AR1632" t="str">
        <f t="shared" si="331"/>
        <v>2-Provision for Compensation Incr</v>
      </c>
      <c r="AS1632" s="145" t="s">
        <v>1827</v>
      </c>
      <c r="AT1632" t="s">
        <v>213</v>
      </c>
      <c r="AV1632" t="str">
        <f t="shared" si="325"/>
        <v>VPIT-SS</v>
      </c>
      <c r="AW1632" t="str">
        <f t="shared" si="324"/>
        <v>VP FOR INFORMATION TECHNOLOGY-SHARED SERVICES</v>
      </c>
    </row>
    <row r="1633" spans="1:49">
      <c r="A1633" s="59">
        <v>2018</v>
      </c>
      <c r="B1633" t="s">
        <v>137</v>
      </c>
      <c r="C1633" t="s">
        <v>945</v>
      </c>
      <c r="D1633" t="s">
        <v>946</v>
      </c>
      <c r="E1633" t="s">
        <v>951</v>
      </c>
      <c r="F1633" t="s">
        <v>1146</v>
      </c>
      <c r="G1633" t="s">
        <v>1145</v>
      </c>
      <c r="H1633" t="s">
        <v>154</v>
      </c>
      <c r="I1633" s="170" t="s">
        <v>84</v>
      </c>
      <c r="J1633" t="s">
        <v>85</v>
      </c>
      <c r="K1633" t="s">
        <v>214</v>
      </c>
      <c r="L1633" t="s">
        <v>128</v>
      </c>
      <c r="M1633" t="s">
        <v>457</v>
      </c>
      <c r="N1633" t="s">
        <v>217</v>
      </c>
      <c r="O1633" t="s">
        <v>263</v>
      </c>
      <c r="P1633" t="s">
        <v>458</v>
      </c>
      <c r="Q1633" t="s">
        <v>459</v>
      </c>
      <c r="R1633" t="s">
        <v>460</v>
      </c>
      <c r="S1633" t="s">
        <v>338</v>
      </c>
      <c r="T1633" t="s">
        <v>339</v>
      </c>
      <c r="U1633" s="61" t="s">
        <v>340</v>
      </c>
      <c r="V1633" t="s">
        <v>24</v>
      </c>
      <c r="W1633" t="s">
        <v>263</v>
      </c>
      <c r="X1633" s="59">
        <v>109828</v>
      </c>
      <c r="Y1633" s="59">
        <v>109828</v>
      </c>
      <c r="Z1633" t="s">
        <v>141</v>
      </c>
      <c r="AA1633" s="146" t="str">
        <f t="shared" si="321"/>
        <v>EX</v>
      </c>
      <c r="AB1633" s="146" t="str">
        <f t="shared" si="323"/>
        <v>IT</v>
      </c>
      <c r="AC1633" t="str">
        <f t="shared" si="326"/>
        <v>EX</v>
      </c>
      <c r="AD1633" s="74">
        <f t="shared" si="327"/>
        <v>109828</v>
      </c>
      <c r="AE1633" s="74">
        <f t="shared" si="332"/>
        <v>109828</v>
      </c>
      <c r="AF1633">
        <v>1.3859999999999999</v>
      </c>
      <c r="AG1633">
        <v>3044</v>
      </c>
      <c r="AH1633" s="74">
        <v>-428.32920000000161</v>
      </c>
      <c r="AJ1633" s="74">
        <f t="shared" si="328"/>
        <v>2615.6707999999985</v>
      </c>
      <c r="AK1633" s="74">
        <f t="shared" si="322"/>
        <v>112443.67079999999</v>
      </c>
      <c r="AL1633" t="str">
        <f t="shared" si="329"/>
        <v>Y</v>
      </c>
      <c r="AN1633" t="s">
        <v>86</v>
      </c>
      <c r="AO1633" t="s">
        <v>85</v>
      </c>
      <c r="AP1633" t="str">
        <f t="shared" si="330"/>
        <v>99</v>
      </c>
      <c r="AQ1633" s="145" t="s">
        <v>1826</v>
      </c>
      <c r="AR1633" t="str">
        <f t="shared" si="331"/>
        <v>2-Provision for Compensation Incr</v>
      </c>
      <c r="AS1633" s="145" t="s">
        <v>1827</v>
      </c>
      <c r="AT1633" t="s">
        <v>213</v>
      </c>
      <c r="AV1633" t="str">
        <f t="shared" si="325"/>
        <v>VPIT-SS</v>
      </c>
      <c r="AW1633" t="str">
        <f t="shared" si="324"/>
        <v>VP FOR INFORMATION TECHNOLOGY-SHARED SERVICES</v>
      </c>
    </row>
    <row r="1634" spans="1:49">
      <c r="A1634" s="59">
        <v>2018</v>
      </c>
      <c r="B1634" t="s">
        <v>137</v>
      </c>
      <c r="C1634" t="s">
        <v>945</v>
      </c>
      <c r="D1634" t="s">
        <v>946</v>
      </c>
      <c r="E1634" t="s">
        <v>951</v>
      </c>
      <c r="F1634" t="s">
        <v>1061</v>
      </c>
      <c r="G1634" t="s">
        <v>1062</v>
      </c>
      <c r="H1634" t="s">
        <v>154</v>
      </c>
      <c r="I1634" s="170" t="s">
        <v>84</v>
      </c>
      <c r="J1634" t="s">
        <v>85</v>
      </c>
      <c r="K1634" t="s">
        <v>214</v>
      </c>
      <c r="L1634" t="s">
        <v>128</v>
      </c>
      <c r="M1634" t="s">
        <v>457</v>
      </c>
      <c r="N1634" t="s">
        <v>217</v>
      </c>
      <c r="O1634" t="s">
        <v>263</v>
      </c>
      <c r="P1634" t="s">
        <v>458</v>
      </c>
      <c r="Q1634" t="s">
        <v>459</v>
      </c>
      <c r="R1634" t="s">
        <v>460</v>
      </c>
      <c r="S1634" t="s">
        <v>338</v>
      </c>
      <c r="T1634" t="s">
        <v>339</v>
      </c>
      <c r="U1634" s="61" t="s">
        <v>340</v>
      </c>
      <c r="V1634" t="s">
        <v>24</v>
      </c>
      <c r="W1634" t="s">
        <v>263</v>
      </c>
      <c r="X1634" s="59">
        <v>117833</v>
      </c>
      <c r="Y1634" s="59">
        <v>117542</v>
      </c>
      <c r="Z1634" t="s">
        <v>141</v>
      </c>
      <c r="AA1634" s="146" t="str">
        <f t="shared" si="321"/>
        <v>EX</v>
      </c>
      <c r="AB1634" s="146" t="str">
        <f t="shared" si="323"/>
        <v>IT</v>
      </c>
      <c r="AC1634" t="str">
        <f t="shared" si="326"/>
        <v>EX</v>
      </c>
      <c r="AD1634" s="74">
        <f t="shared" si="327"/>
        <v>117542</v>
      </c>
      <c r="AE1634" s="74">
        <f t="shared" si="332"/>
        <v>117542</v>
      </c>
      <c r="AF1634">
        <v>1.3859999999999999</v>
      </c>
      <c r="AG1634">
        <v>3258</v>
      </c>
      <c r="AH1634" s="74">
        <v>-458.41380000000169</v>
      </c>
      <c r="AJ1634" s="74">
        <f t="shared" si="328"/>
        <v>2799.5861999999984</v>
      </c>
      <c r="AK1634" s="74">
        <f t="shared" si="322"/>
        <v>120341.58620000001</v>
      </c>
      <c r="AL1634" t="str">
        <f t="shared" si="329"/>
        <v>Y</v>
      </c>
      <c r="AN1634" t="s">
        <v>86</v>
      </c>
      <c r="AO1634" t="s">
        <v>85</v>
      </c>
      <c r="AP1634" t="str">
        <f t="shared" si="330"/>
        <v>99</v>
      </c>
      <c r="AQ1634" s="145" t="s">
        <v>1826</v>
      </c>
      <c r="AR1634" t="str">
        <f t="shared" si="331"/>
        <v>2-Provision for Compensation Incr</v>
      </c>
      <c r="AS1634" s="145" t="s">
        <v>1827</v>
      </c>
      <c r="AT1634" t="s">
        <v>213</v>
      </c>
      <c r="AV1634" t="str">
        <f t="shared" si="325"/>
        <v>VPIT-SS</v>
      </c>
      <c r="AW1634" t="str">
        <f t="shared" si="324"/>
        <v>VP FOR INFORMATION TECHNOLOGY-SHARED SERVICES</v>
      </c>
    </row>
    <row r="1635" spans="1:49">
      <c r="A1635" s="59">
        <v>2018</v>
      </c>
      <c r="B1635" t="s">
        <v>137</v>
      </c>
      <c r="C1635" t="s">
        <v>945</v>
      </c>
      <c r="D1635" t="s">
        <v>946</v>
      </c>
      <c r="E1635" t="s">
        <v>951</v>
      </c>
      <c r="F1635" t="s">
        <v>1719</v>
      </c>
      <c r="G1635" t="s">
        <v>1720</v>
      </c>
      <c r="H1635" t="s">
        <v>154</v>
      </c>
      <c r="I1635" s="170" t="s">
        <v>84</v>
      </c>
      <c r="J1635" t="s">
        <v>85</v>
      </c>
      <c r="K1635" t="s">
        <v>214</v>
      </c>
      <c r="L1635" t="s">
        <v>128</v>
      </c>
      <c r="M1635" t="s">
        <v>457</v>
      </c>
      <c r="N1635" t="s">
        <v>217</v>
      </c>
      <c r="O1635" t="s">
        <v>263</v>
      </c>
      <c r="P1635" t="s">
        <v>458</v>
      </c>
      <c r="Q1635" t="s">
        <v>459</v>
      </c>
      <c r="R1635" t="s">
        <v>460</v>
      </c>
      <c r="S1635" t="s">
        <v>338</v>
      </c>
      <c r="T1635" t="s">
        <v>339</v>
      </c>
      <c r="U1635" s="61" t="s">
        <v>340</v>
      </c>
      <c r="V1635" t="s">
        <v>24</v>
      </c>
      <c r="W1635" t="s">
        <v>263</v>
      </c>
      <c r="X1635" s="59">
        <v>0</v>
      </c>
      <c r="Y1635" s="59">
        <v>134771</v>
      </c>
      <c r="Z1635" t="s">
        <v>141</v>
      </c>
      <c r="AA1635" s="146" t="str">
        <f t="shared" si="321"/>
        <v>EX</v>
      </c>
      <c r="AB1635" s="146" t="str">
        <f t="shared" si="323"/>
        <v>IT</v>
      </c>
      <c r="AC1635" t="str">
        <f t="shared" si="326"/>
        <v>EX</v>
      </c>
      <c r="AD1635" s="74">
        <f t="shared" si="327"/>
        <v>134771</v>
      </c>
      <c r="AE1635" s="74">
        <f t="shared" si="332"/>
        <v>134771</v>
      </c>
      <c r="AF1635">
        <v>1.3859999999999999</v>
      </c>
      <c r="AG1635">
        <v>3736</v>
      </c>
      <c r="AH1635" s="74">
        <v>-525.60690000000193</v>
      </c>
      <c r="AJ1635" s="74">
        <f t="shared" si="328"/>
        <v>3210.393099999998</v>
      </c>
      <c r="AK1635" s="74">
        <f t="shared" si="322"/>
        <v>137981.39309999999</v>
      </c>
      <c r="AL1635" t="str">
        <f t="shared" si="329"/>
        <v>Y</v>
      </c>
      <c r="AN1635" t="s">
        <v>86</v>
      </c>
      <c r="AO1635" t="s">
        <v>85</v>
      </c>
      <c r="AP1635" t="str">
        <f t="shared" si="330"/>
        <v>99</v>
      </c>
      <c r="AQ1635" s="145" t="s">
        <v>1826</v>
      </c>
      <c r="AR1635" t="str">
        <f t="shared" si="331"/>
        <v>2-Provision for Compensation Incr</v>
      </c>
      <c r="AS1635" s="145" t="s">
        <v>1827</v>
      </c>
      <c r="AT1635" t="s">
        <v>213</v>
      </c>
      <c r="AV1635" t="str">
        <f t="shared" si="325"/>
        <v>VPIT-SS</v>
      </c>
      <c r="AW1635" t="str">
        <f t="shared" si="324"/>
        <v>VP FOR INFORMATION TECHNOLOGY-SHARED SERVICES</v>
      </c>
    </row>
    <row r="1636" spans="1:49">
      <c r="A1636" s="59">
        <v>2018</v>
      </c>
      <c r="B1636" t="s">
        <v>137</v>
      </c>
      <c r="C1636" t="s">
        <v>945</v>
      </c>
      <c r="D1636" t="s">
        <v>946</v>
      </c>
      <c r="E1636" t="s">
        <v>951</v>
      </c>
      <c r="F1636" t="s">
        <v>961</v>
      </c>
      <c r="G1636" t="s">
        <v>977</v>
      </c>
      <c r="H1636" t="s">
        <v>154</v>
      </c>
      <c r="I1636" s="170" t="s">
        <v>84</v>
      </c>
      <c r="J1636" t="s">
        <v>85</v>
      </c>
      <c r="K1636" t="s">
        <v>214</v>
      </c>
      <c r="L1636" t="s">
        <v>128</v>
      </c>
      <c r="M1636" t="s">
        <v>457</v>
      </c>
      <c r="N1636" t="s">
        <v>217</v>
      </c>
      <c r="O1636" t="s">
        <v>263</v>
      </c>
      <c r="P1636" t="s">
        <v>458</v>
      </c>
      <c r="Q1636" t="s">
        <v>459</v>
      </c>
      <c r="R1636" t="s">
        <v>460</v>
      </c>
      <c r="S1636" t="s">
        <v>338</v>
      </c>
      <c r="T1636" t="s">
        <v>339</v>
      </c>
      <c r="U1636" s="61" t="s">
        <v>340</v>
      </c>
      <c r="V1636" t="s">
        <v>24</v>
      </c>
      <c r="W1636" t="s">
        <v>263</v>
      </c>
      <c r="X1636" s="59">
        <v>70200</v>
      </c>
      <c r="Y1636" s="59">
        <v>108347</v>
      </c>
      <c r="Z1636" t="s">
        <v>141</v>
      </c>
      <c r="AA1636" s="146" t="str">
        <f t="shared" si="321"/>
        <v>EX</v>
      </c>
      <c r="AB1636" s="146" t="str">
        <f t="shared" si="323"/>
        <v>IT</v>
      </c>
      <c r="AC1636" t="str">
        <f t="shared" si="326"/>
        <v>EX</v>
      </c>
      <c r="AD1636" s="74">
        <f t="shared" si="327"/>
        <v>108347</v>
      </c>
      <c r="AE1636" s="74">
        <f t="shared" si="332"/>
        <v>108347</v>
      </c>
      <c r="AF1636">
        <v>1.3859999999999999</v>
      </c>
      <c r="AG1636">
        <v>3003</v>
      </c>
      <c r="AH1636" s="74">
        <v>-422.55330000000157</v>
      </c>
      <c r="AJ1636" s="74">
        <f t="shared" si="328"/>
        <v>2580.4466999999986</v>
      </c>
      <c r="AK1636" s="74">
        <f t="shared" si="322"/>
        <v>110927.4467</v>
      </c>
      <c r="AL1636" t="str">
        <f t="shared" si="329"/>
        <v>Y</v>
      </c>
      <c r="AN1636" t="s">
        <v>86</v>
      </c>
      <c r="AO1636" t="s">
        <v>85</v>
      </c>
      <c r="AP1636" t="str">
        <f t="shared" si="330"/>
        <v>99</v>
      </c>
      <c r="AQ1636" s="145" t="s">
        <v>1826</v>
      </c>
      <c r="AR1636" t="str">
        <f t="shared" si="331"/>
        <v>2-Provision for Compensation Incr</v>
      </c>
      <c r="AS1636" s="145" t="s">
        <v>1827</v>
      </c>
      <c r="AT1636" t="s">
        <v>213</v>
      </c>
      <c r="AV1636" t="str">
        <f t="shared" si="325"/>
        <v>VPIT-SS</v>
      </c>
      <c r="AW1636" t="str">
        <f t="shared" si="324"/>
        <v>VP FOR INFORMATION TECHNOLOGY-SHARED SERVICES</v>
      </c>
    </row>
    <row r="1637" spans="1:49">
      <c r="A1637" s="59">
        <v>2018</v>
      </c>
      <c r="B1637" t="s">
        <v>137</v>
      </c>
      <c r="C1637" t="s">
        <v>945</v>
      </c>
      <c r="D1637" t="s">
        <v>946</v>
      </c>
      <c r="E1637" t="s">
        <v>951</v>
      </c>
      <c r="F1637" t="s">
        <v>1101</v>
      </c>
      <c r="G1637" t="s">
        <v>1128</v>
      </c>
      <c r="H1637" t="s">
        <v>154</v>
      </c>
      <c r="I1637" s="170" t="s">
        <v>84</v>
      </c>
      <c r="J1637" t="s">
        <v>85</v>
      </c>
      <c r="K1637" t="s">
        <v>214</v>
      </c>
      <c r="L1637" t="s">
        <v>128</v>
      </c>
      <c r="M1637" t="s">
        <v>457</v>
      </c>
      <c r="N1637" t="s">
        <v>217</v>
      </c>
      <c r="O1637" t="s">
        <v>263</v>
      </c>
      <c r="P1637" t="s">
        <v>458</v>
      </c>
      <c r="Q1637" t="s">
        <v>459</v>
      </c>
      <c r="R1637" t="s">
        <v>460</v>
      </c>
      <c r="S1637" t="s">
        <v>338</v>
      </c>
      <c r="T1637" t="s">
        <v>339</v>
      </c>
      <c r="U1637" s="61" t="s">
        <v>340</v>
      </c>
      <c r="V1637" t="s">
        <v>24</v>
      </c>
      <c r="W1637" t="s">
        <v>263</v>
      </c>
      <c r="X1637" s="59">
        <v>252950</v>
      </c>
      <c r="Y1637" s="59">
        <v>259349</v>
      </c>
      <c r="Z1637" t="s">
        <v>141</v>
      </c>
      <c r="AA1637" s="146" t="str">
        <f t="shared" si="321"/>
        <v>EX</v>
      </c>
      <c r="AB1637" s="146" t="str">
        <f t="shared" si="323"/>
        <v>IT</v>
      </c>
      <c r="AC1637" t="str">
        <f t="shared" si="326"/>
        <v>EX</v>
      </c>
      <c r="AD1637" s="74">
        <f t="shared" si="327"/>
        <v>259349</v>
      </c>
      <c r="AE1637" s="74">
        <f t="shared" si="332"/>
        <v>259349</v>
      </c>
      <c r="AF1637">
        <v>1.3859999999999999</v>
      </c>
      <c r="AG1637">
        <v>7189</v>
      </c>
      <c r="AH1637" s="74">
        <v>-1011.4611000000037</v>
      </c>
      <c r="AJ1637" s="74">
        <f t="shared" si="328"/>
        <v>6177.5388999999959</v>
      </c>
      <c r="AK1637" s="74">
        <f t="shared" si="322"/>
        <v>265526.53889999999</v>
      </c>
      <c r="AL1637" t="str">
        <f t="shared" si="329"/>
        <v>Y</v>
      </c>
      <c r="AN1637" t="s">
        <v>86</v>
      </c>
      <c r="AO1637" t="s">
        <v>85</v>
      </c>
      <c r="AP1637" t="str">
        <f t="shared" si="330"/>
        <v>99</v>
      </c>
      <c r="AQ1637" s="145" t="s">
        <v>1826</v>
      </c>
      <c r="AR1637" t="str">
        <f t="shared" si="331"/>
        <v>2-Provision for Compensation Incr</v>
      </c>
      <c r="AS1637" s="145" t="s">
        <v>1827</v>
      </c>
      <c r="AT1637" t="s">
        <v>213</v>
      </c>
      <c r="AV1637" t="str">
        <f t="shared" si="325"/>
        <v>VPIT-SS</v>
      </c>
      <c r="AW1637" t="str">
        <f t="shared" si="324"/>
        <v>VP FOR INFORMATION TECHNOLOGY-SHARED SERVICES</v>
      </c>
    </row>
    <row r="1638" spans="1:49">
      <c r="A1638" s="59">
        <v>2018</v>
      </c>
      <c r="B1638" t="s">
        <v>137</v>
      </c>
      <c r="C1638" t="s">
        <v>945</v>
      </c>
      <c r="D1638" t="s">
        <v>946</v>
      </c>
      <c r="E1638" t="s">
        <v>981</v>
      </c>
      <c r="F1638" t="s">
        <v>957</v>
      </c>
      <c r="G1638" t="s">
        <v>958</v>
      </c>
      <c r="H1638" t="s">
        <v>157</v>
      </c>
      <c r="I1638" s="170" t="s">
        <v>84</v>
      </c>
      <c r="J1638" t="s">
        <v>85</v>
      </c>
      <c r="K1638" t="s">
        <v>214</v>
      </c>
      <c r="L1638" t="s">
        <v>128</v>
      </c>
      <c r="M1638" t="s">
        <v>457</v>
      </c>
      <c r="N1638" t="s">
        <v>217</v>
      </c>
      <c r="O1638" t="s">
        <v>263</v>
      </c>
      <c r="P1638" t="s">
        <v>458</v>
      </c>
      <c r="Q1638" t="s">
        <v>459</v>
      </c>
      <c r="R1638" t="s">
        <v>460</v>
      </c>
      <c r="S1638" t="s">
        <v>338</v>
      </c>
      <c r="T1638" t="s">
        <v>339</v>
      </c>
      <c r="U1638" s="61" t="s">
        <v>340</v>
      </c>
      <c r="V1638" t="s">
        <v>24</v>
      </c>
      <c r="W1638" t="s">
        <v>263</v>
      </c>
      <c r="X1638" s="59">
        <v>182714</v>
      </c>
      <c r="Y1638" s="59">
        <v>182714</v>
      </c>
      <c r="Z1638" t="s">
        <v>141</v>
      </c>
      <c r="AA1638" s="146" t="str">
        <f t="shared" si="321"/>
        <v>EX</v>
      </c>
      <c r="AB1638" s="146" t="str">
        <f t="shared" si="323"/>
        <v>IT</v>
      </c>
      <c r="AC1638" t="str">
        <f t="shared" si="326"/>
        <v>EX</v>
      </c>
      <c r="AD1638" s="74">
        <f t="shared" si="327"/>
        <v>182714</v>
      </c>
      <c r="AE1638" s="74">
        <f t="shared" si="332"/>
        <v>182714</v>
      </c>
      <c r="AF1638">
        <v>1.3859999999999999</v>
      </c>
      <c r="AG1638">
        <v>5065</v>
      </c>
      <c r="AH1638" s="74">
        <v>-712.58460000000264</v>
      </c>
      <c r="AJ1638" s="74">
        <f t="shared" si="328"/>
        <v>4352.4153999999971</v>
      </c>
      <c r="AK1638" s="74">
        <f t="shared" si="322"/>
        <v>187066.4154</v>
      </c>
      <c r="AL1638" t="str">
        <f t="shared" si="329"/>
        <v>Y</v>
      </c>
      <c r="AN1638" t="s">
        <v>86</v>
      </c>
      <c r="AO1638" t="s">
        <v>85</v>
      </c>
      <c r="AP1638" t="str">
        <f t="shared" si="330"/>
        <v>99</v>
      </c>
      <c r="AQ1638" s="145" t="s">
        <v>1826</v>
      </c>
      <c r="AR1638" t="str">
        <f t="shared" si="331"/>
        <v>2-Provision for Compensation Incr</v>
      </c>
      <c r="AS1638" s="145" t="s">
        <v>1827</v>
      </c>
      <c r="AT1638" t="s">
        <v>213</v>
      </c>
      <c r="AV1638" t="str">
        <f t="shared" si="325"/>
        <v>VPIT-SS</v>
      </c>
      <c r="AW1638" t="str">
        <f t="shared" si="324"/>
        <v>VP FOR INFORMATION TECHNOLOGY-SHARED SERVICES</v>
      </c>
    </row>
    <row r="1639" spans="1:49">
      <c r="A1639" s="59">
        <v>2018</v>
      </c>
      <c r="B1639" t="s">
        <v>137</v>
      </c>
      <c r="C1639" t="s">
        <v>945</v>
      </c>
      <c r="D1639" t="s">
        <v>946</v>
      </c>
      <c r="E1639" t="s">
        <v>983</v>
      </c>
      <c r="F1639" t="s">
        <v>957</v>
      </c>
      <c r="G1639" t="s">
        <v>958</v>
      </c>
      <c r="H1639" t="s">
        <v>159</v>
      </c>
      <c r="I1639" s="170" t="s">
        <v>84</v>
      </c>
      <c r="J1639" t="s">
        <v>85</v>
      </c>
      <c r="K1639" t="s">
        <v>214</v>
      </c>
      <c r="L1639" t="s">
        <v>128</v>
      </c>
      <c r="M1639" t="s">
        <v>457</v>
      </c>
      <c r="N1639" t="s">
        <v>217</v>
      </c>
      <c r="O1639" t="s">
        <v>263</v>
      </c>
      <c r="P1639" t="s">
        <v>458</v>
      </c>
      <c r="Q1639" t="s">
        <v>459</v>
      </c>
      <c r="R1639" t="s">
        <v>460</v>
      </c>
      <c r="S1639" t="s">
        <v>338</v>
      </c>
      <c r="T1639" t="s">
        <v>339</v>
      </c>
      <c r="U1639" s="61" t="s">
        <v>340</v>
      </c>
      <c r="V1639" t="s">
        <v>24</v>
      </c>
      <c r="W1639" t="s">
        <v>263</v>
      </c>
      <c r="X1639" s="59">
        <v>6034</v>
      </c>
      <c r="Y1639" s="59">
        <v>6034</v>
      </c>
      <c r="Z1639" t="s">
        <v>141</v>
      </c>
      <c r="AA1639" s="146" t="str">
        <f t="shared" si="321"/>
        <v>EX</v>
      </c>
      <c r="AB1639" s="146" t="str">
        <f t="shared" si="323"/>
        <v>IT</v>
      </c>
      <c r="AC1639" t="str">
        <f t="shared" si="326"/>
        <v>EX</v>
      </c>
      <c r="AD1639" s="74">
        <f t="shared" si="327"/>
        <v>6034</v>
      </c>
      <c r="AE1639" s="74">
        <f t="shared" si="332"/>
        <v>6034</v>
      </c>
      <c r="AF1639">
        <v>1.3859999999999999</v>
      </c>
      <c r="AG1639">
        <v>167</v>
      </c>
      <c r="AH1639" s="74">
        <v>-23.532600000000087</v>
      </c>
      <c r="AJ1639" s="74">
        <f t="shared" si="328"/>
        <v>143.46739999999991</v>
      </c>
      <c r="AK1639" s="74">
        <f t="shared" si="322"/>
        <v>6177.4673999999995</v>
      </c>
      <c r="AL1639" t="str">
        <f t="shared" si="329"/>
        <v>Y</v>
      </c>
      <c r="AN1639" t="s">
        <v>86</v>
      </c>
      <c r="AO1639" t="s">
        <v>85</v>
      </c>
      <c r="AP1639" t="str">
        <f t="shared" si="330"/>
        <v>99</v>
      </c>
      <c r="AQ1639" s="145" t="s">
        <v>1826</v>
      </c>
      <c r="AR1639" t="str">
        <f t="shared" si="331"/>
        <v>2-Provision for Compensation Incr</v>
      </c>
      <c r="AS1639" s="145" t="s">
        <v>1827</v>
      </c>
      <c r="AT1639" t="s">
        <v>213</v>
      </c>
      <c r="AV1639" t="str">
        <f t="shared" si="325"/>
        <v>VPIT-SS</v>
      </c>
      <c r="AW1639" t="str">
        <f t="shared" si="324"/>
        <v>VP FOR INFORMATION TECHNOLOGY-SHARED SERVICES</v>
      </c>
    </row>
    <row r="1640" spans="1:49">
      <c r="A1640" s="59">
        <v>2018</v>
      </c>
      <c r="B1640" t="s">
        <v>137</v>
      </c>
      <c r="C1640" t="s">
        <v>945</v>
      </c>
      <c r="D1640" t="s">
        <v>946</v>
      </c>
      <c r="E1640" t="s">
        <v>947</v>
      </c>
      <c r="F1640" t="s">
        <v>961</v>
      </c>
      <c r="G1640" t="s">
        <v>962</v>
      </c>
      <c r="H1640" t="s">
        <v>948</v>
      </c>
      <c r="I1640" s="170" t="s">
        <v>84</v>
      </c>
      <c r="J1640" t="s">
        <v>85</v>
      </c>
      <c r="K1640" t="s">
        <v>214</v>
      </c>
      <c r="L1640" t="s">
        <v>461</v>
      </c>
      <c r="M1640" t="s">
        <v>462</v>
      </c>
      <c r="N1640" t="s">
        <v>217</v>
      </c>
      <c r="O1640" t="s">
        <v>263</v>
      </c>
      <c r="P1640" t="s">
        <v>458</v>
      </c>
      <c r="Q1640" t="s">
        <v>459</v>
      </c>
      <c r="R1640" t="s">
        <v>460</v>
      </c>
      <c r="S1640" t="s">
        <v>338</v>
      </c>
      <c r="T1640" t="s">
        <v>339</v>
      </c>
      <c r="U1640" s="61" t="s">
        <v>340</v>
      </c>
      <c r="V1640" t="s">
        <v>249</v>
      </c>
      <c r="W1640" t="s">
        <v>263</v>
      </c>
      <c r="X1640" s="59">
        <v>-15</v>
      </c>
      <c r="Y1640" s="59">
        <v>0</v>
      </c>
      <c r="AA1640" s="146" t="str">
        <f t="shared" si="321"/>
        <v>EX</v>
      </c>
      <c r="AB1640" s="146">
        <f t="shared" si="323"/>
        <v>0</v>
      </c>
      <c r="AC1640" t="str">
        <f t="shared" si="326"/>
        <v>EX</v>
      </c>
      <c r="AD1640" s="74">
        <f t="shared" si="327"/>
        <v>0</v>
      </c>
      <c r="AE1640" s="74">
        <f t="shared" si="332"/>
        <v>0</v>
      </c>
      <c r="AF1640">
        <v>1</v>
      </c>
      <c r="AG1640">
        <v>0</v>
      </c>
      <c r="AH1640" s="74">
        <v>0</v>
      </c>
      <c r="AJ1640" s="74">
        <f t="shared" si="328"/>
        <v>0</v>
      </c>
      <c r="AK1640" s="74">
        <f t="shared" si="322"/>
        <v>0</v>
      </c>
      <c r="AL1640" t="str">
        <f t="shared" si="329"/>
        <v>N</v>
      </c>
      <c r="AN1640" t="s">
        <v>86</v>
      </c>
      <c r="AO1640" t="s">
        <v>85</v>
      </c>
      <c r="AP1640" t="str">
        <f t="shared" si="330"/>
        <v>94</v>
      </c>
      <c r="AQ1640" s="145" t="s">
        <v>1826</v>
      </c>
      <c r="AR1640" t="str">
        <f t="shared" si="331"/>
        <v>1-Adjusted Base Budget</v>
      </c>
      <c r="AS1640" s="145" t="s">
        <v>1827</v>
      </c>
      <c r="AT1640" t="s">
        <v>213</v>
      </c>
      <c r="AV1640" t="str">
        <f t="shared" si="325"/>
        <v>VPIT</v>
      </c>
      <c r="AW1640" t="str">
        <f t="shared" si="324"/>
        <v>VP FOR INFORMATION TECHNOLOGY</v>
      </c>
    </row>
    <row r="1641" spans="1:49">
      <c r="A1641" s="59">
        <v>2018</v>
      </c>
      <c r="B1641" t="s">
        <v>137</v>
      </c>
      <c r="C1641" t="s">
        <v>945</v>
      </c>
      <c r="D1641" t="s">
        <v>946</v>
      </c>
      <c r="E1641" t="s">
        <v>947</v>
      </c>
      <c r="F1641" t="s">
        <v>1140</v>
      </c>
      <c r="G1641" t="s">
        <v>1141</v>
      </c>
      <c r="H1641" t="s">
        <v>948</v>
      </c>
      <c r="I1641" s="170" t="s">
        <v>84</v>
      </c>
      <c r="J1641" t="s">
        <v>85</v>
      </c>
      <c r="K1641" t="s">
        <v>214</v>
      </c>
      <c r="L1641" t="s">
        <v>461</v>
      </c>
      <c r="M1641" t="s">
        <v>462</v>
      </c>
      <c r="N1641" t="s">
        <v>217</v>
      </c>
      <c r="O1641" t="s">
        <v>263</v>
      </c>
      <c r="P1641" t="s">
        <v>458</v>
      </c>
      <c r="Q1641" t="s">
        <v>459</v>
      </c>
      <c r="R1641" t="s">
        <v>460</v>
      </c>
      <c r="S1641" t="s">
        <v>338</v>
      </c>
      <c r="T1641" t="s">
        <v>339</v>
      </c>
      <c r="U1641" s="61" t="s">
        <v>340</v>
      </c>
      <c r="V1641" t="s">
        <v>249</v>
      </c>
      <c r="W1641" t="s">
        <v>263</v>
      </c>
      <c r="X1641" s="59">
        <v>0</v>
      </c>
      <c r="Y1641" s="59">
        <v>79252</v>
      </c>
      <c r="AA1641" s="146" t="str">
        <f t="shared" ref="AA1641:AA1704" si="333">IF(P1641 ="CORI","IN",IF(P1641 ="TRIN","IN",O1641))</f>
        <v>EX</v>
      </c>
      <c r="AB1641" s="146">
        <f t="shared" si="323"/>
        <v>0</v>
      </c>
      <c r="AC1641" t="str">
        <f t="shared" si="326"/>
        <v>EX</v>
      </c>
      <c r="AD1641" s="74">
        <f t="shared" si="327"/>
        <v>79252</v>
      </c>
      <c r="AE1641" s="74">
        <f t="shared" si="332"/>
        <v>79252</v>
      </c>
      <c r="AF1641">
        <v>1</v>
      </c>
      <c r="AG1641">
        <v>0</v>
      </c>
      <c r="AH1641" s="74">
        <v>0</v>
      </c>
      <c r="AJ1641" s="74">
        <f t="shared" si="328"/>
        <v>0</v>
      </c>
      <c r="AK1641" s="74">
        <f t="shared" si="322"/>
        <v>79252</v>
      </c>
      <c r="AL1641" t="str">
        <f t="shared" si="329"/>
        <v>N</v>
      </c>
      <c r="AN1641" t="s">
        <v>86</v>
      </c>
      <c r="AO1641" t="s">
        <v>85</v>
      </c>
      <c r="AP1641" t="str">
        <f t="shared" si="330"/>
        <v>94</v>
      </c>
      <c r="AQ1641" s="145" t="s">
        <v>1826</v>
      </c>
      <c r="AR1641" t="str">
        <f t="shared" si="331"/>
        <v>1-Adjusted Base Budget</v>
      </c>
      <c r="AS1641" s="145" t="s">
        <v>1827</v>
      </c>
      <c r="AT1641" t="s">
        <v>213</v>
      </c>
      <c r="AV1641" t="str">
        <f t="shared" si="325"/>
        <v>VPIT</v>
      </c>
      <c r="AW1641" t="str">
        <f t="shared" si="324"/>
        <v>VP FOR INFORMATION TECHNOLOGY</v>
      </c>
    </row>
    <row r="1642" spans="1:49">
      <c r="A1642" s="59">
        <v>2018</v>
      </c>
      <c r="B1642" t="s">
        <v>137</v>
      </c>
      <c r="C1642" t="s">
        <v>945</v>
      </c>
      <c r="D1642" t="s">
        <v>946</v>
      </c>
      <c r="E1642" t="s">
        <v>967</v>
      </c>
      <c r="F1642" t="s">
        <v>1146</v>
      </c>
      <c r="G1642" t="s">
        <v>1145</v>
      </c>
      <c r="H1642" t="s">
        <v>146</v>
      </c>
      <c r="I1642" s="170" t="s">
        <v>84</v>
      </c>
      <c r="J1642" t="s">
        <v>85</v>
      </c>
      <c r="K1642" t="s">
        <v>214</v>
      </c>
      <c r="L1642" t="s">
        <v>461</v>
      </c>
      <c r="M1642" t="s">
        <v>462</v>
      </c>
      <c r="N1642" t="s">
        <v>217</v>
      </c>
      <c r="O1642" t="s">
        <v>263</v>
      </c>
      <c r="P1642" t="s">
        <v>458</v>
      </c>
      <c r="Q1642" t="s">
        <v>459</v>
      </c>
      <c r="R1642" t="s">
        <v>460</v>
      </c>
      <c r="S1642" t="s">
        <v>338</v>
      </c>
      <c r="T1642" t="s">
        <v>339</v>
      </c>
      <c r="U1642" s="61" t="s">
        <v>340</v>
      </c>
      <c r="V1642" t="s">
        <v>24</v>
      </c>
      <c r="W1642" t="s">
        <v>263</v>
      </c>
      <c r="X1642" s="59">
        <v>-11</v>
      </c>
      <c r="Y1642" s="59">
        <v>3930</v>
      </c>
      <c r="Z1642" t="s">
        <v>141</v>
      </c>
      <c r="AA1642" s="146" t="str">
        <f t="shared" si="333"/>
        <v>EX</v>
      </c>
      <c r="AB1642" s="146" t="str">
        <f t="shared" si="323"/>
        <v>IT</v>
      </c>
      <c r="AC1642" t="str">
        <f t="shared" si="326"/>
        <v>EX</v>
      </c>
      <c r="AD1642" s="74">
        <f t="shared" si="327"/>
        <v>3930</v>
      </c>
      <c r="AE1642" s="74">
        <f t="shared" si="332"/>
        <v>3930</v>
      </c>
      <c r="AF1642">
        <v>1</v>
      </c>
      <c r="AG1642">
        <v>0</v>
      </c>
      <c r="AH1642" s="74">
        <v>0</v>
      </c>
      <c r="AJ1642" s="74">
        <f t="shared" si="328"/>
        <v>0</v>
      </c>
      <c r="AK1642" s="74">
        <f t="shared" si="322"/>
        <v>3930</v>
      </c>
      <c r="AL1642" t="str">
        <f t="shared" si="329"/>
        <v>N</v>
      </c>
      <c r="AN1642" t="s">
        <v>86</v>
      </c>
      <c r="AO1642" t="s">
        <v>85</v>
      </c>
      <c r="AP1642" t="str">
        <f t="shared" si="330"/>
        <v>94</v>
      </c>
      <c r="AQ1642" s="145" t="s">
        <v>1826</v>
      </c>
      <c r="AR1642" t="str">
        <f t="shared" si="331"/>
        <v>1-Adjusted Base Budget</v>
      </c>
      <c r="AS1642" s="145" t="s">
        <v>1827</v>
      </c>
      <c r="AT1642" t="s">
        <v>213</v>
      </c>
      <c r="AV1642" t="str">
        <f t="shared" si="325"/>
        <v>VPIT-SS</v>
      </c>
      <c r="AW1642" t="str">
        <f t="shared" si="324"/>
        <v>VP FOR INFORMATION TECHNOLOGY-SHARED SERVICES</v>
      </c>
    </row>
    <row r="1643" spans="1:49">
      <c r="A1643" s="59">
        <v>2018</v>
      </c>
      <c r="B1643" t="s">
        <v>137</v>
      </c>
      <c r="C1643" t="s">
        <v>945</v>
      </c>
      <c r="D1643" t="s">
        <v>946</v>
      </c>
      <c r="E1643" t="s">
        <v>967</v>
      </c>
      <c r="F1643" t="s">
        <v>1049</v>
      </c>
      <c r="G1643" t="s">
        <v>1050</v>
      </c>
      <c r="H1643" t="s">
        <v>146</v>
      </c>
      <c r="I1643" s="170" t="s">
        <v>84</v>
      </c>
      <c r="J1643" t="s">
        <v>85</v>
      </c>
      <c r="K1643" t="s">
        <v>214</v>
      </c>
      <c r="L1643" t="s">
        <v>461</v>
      </c>
      <c r="M1643" t="s">
        <v>462</v>
      </c>
      <c r="N1643" t="s">
        <v>217</v>
      </c>
      <c r="O1643" t="s">
        <v>263</v>
      </c>
      <c r="P1643" t="s">
        <v>458</v>
      </c>
      <c r="Q1643" t="s">
        <v>459</v>
      </c>
      <c r="R1643" t="s">
        <v>460</v>
      </c>
      <c r="S1643" t="s">
        <v>338</v>
      </c>
      <c r="T1643" t="s">
        <v>339</v>
      </c>
      <c r="U1643" s="61" t="s">
        <v>340</v>
      </c>
      <c r="V1643" t="s">
        <v>24</v>
      </c>
      <c r="W1643" t="s">
        <v>263</v>
      </c>
      <c r="X1643" s="59">
        <v>-12818</v>
      </c>
      <c r="Y1643" s="59">
        <v>-12818</v>
      </c>
      <c r="Z1643" t="s">
        <v>141</v>
      </c>
      <c r="AA1643" s="146" t="str">
        <f t="shared" si="333"/>
        <v>EX</v>
      </c>
      <c r="AB1643" s="146" t="str">
        <f t="shared" si="323"/>
        <v>IT</v>
      </c>
      <c r="AC1643" t="str">
        <f t="shared" si="326"/>
        <v>EX</v>
      </c>
      <c r="AD1643" s="74">
        <f t="shared" si="327"/>
        <v>-12818</v>
      </c>
      <c r="AE1643" s="74">
        <f t="shared" si="332"/>
        <v>-12818</v>
      </c>
      <c r="AF1643">
        <v>1</v>
      </c>
      <c r="AG1643">
        <v>0</v>
      </c>
      <c r="AH1643" s="74">
        <v>0</v>
      </c>
      <c r="AJ1643" s="74">
        <f t="shared" si="328"/>
        <v>0</v>
      </c>
      <c r="AK1643" s="74">
        <f t="shared" si="322"/>
        <v>-12818</v>
      </c>
      <c r="AL1643" t="str">
        <f t="shared" si="329"/>
        <v>N</v>
      </c>
      <c r="AN1643" t="s">
        <v>86</v>
      </c>
      <c r="AO1643" t="s">
        <v>85</v>
      </c>
      <c r="AP1643" t="str">
        <f t="shared" si="330"/>
        <v>94</v>
      </c>
      <c r="AQ1643" s="145" t="s">
        <v>1826</v>
      </c>
      <c r="AR1643" t="str">
        <f t="shared" si="331"/>
        <v>1-Adjusted Base Budget</v>
      </c>
      <c r="AS1643" s="145" t="s">
        <v>1827</v>
      </c>
      <c r="AT1643" t="s">
        <v>213</v>
      </c>
      <c r="AV1643" t="str">
        <f t="shared" si="325"/>
        <v>VPIT-SS</v>
      </c>
      <c r="AW1643" t="str">
        <f t="shared" si="324"/>
        <v>VP FOR INFORMATION TECHNOLOGY-SHARED SERVICES</v>
      </c>
    </row>
    <row r="1644" spans="1:49">
      <c r="A1644" s="59">
        <v>2018</v>
      </c>
      <c r="B1644" t="s">
        <v>137</v>
      </c>
      <c r="C1644" t="s">
        <v>945</v>
      </c>
      <c r="D1644" t="s">
        <v>946</v>
      </c>
      <c r="E1644" t="s">
        <v>967</v>
      </c>
      <c r="F1644" t="s">
        <v>1061</v>
      </c>
      <c r="G1644" t="s">
        <v>1062</v>
      </c>
      <c r="H1644" t="s">
        <v>146</v>
      </c>
      <c r="I1644" s="170" t="s">
        <v>84</v>
      </c>
      <c r="J1644" t="s">
        <v>85</v>
      </c>
      <c r="K1644" t="s">
        <v>214</v>
      </c>
      <c r="L1644" t="s">
        <v>461</v>
      </c>
      <c r="M1644" t="s">
        <v>462</v>
      </c>
      <c r="N1644" t="s">
        <v>217</v>
      </c>
      <c r="O1644" t="s">
        <v>263</v>
      </c>
      <c r="P1644" t="s">
        <v>458</v>
      </c>
      <c r="Q1644" t="s">
        <v>459</v>
      </c>
      <c r="R1644" t="s">
        <v>460</v>
      </c>
      <c r="S1644" t="s">
        <v>338</v>
      </c>
      <c r="T1644" t="s">
        <v>339</v>
      </c>
      <c r="U1644" s="61" t="s">
        <v>340</v>
      </c>
      <c r="V1644" t="s">
        <v>24</v>
      </c>
      <c r="W1644" t="s">
        <v>263</v>
      </c>
      <c r="X1644" s="59">
        <v>-11</v>
      </c>
      <c r="Y1644" s="59">
        <v>1518</v>
      </c>
      <c r="Z1644" t="s">
        <v>141</v>
      </c>
      <c r="AA1644" s="146" t="str">
        <f t="shared" si="333"/>
        <v>EX</v>
      </c>
      <c r="AB1644" s="146" t="str">
        <f t="shared" si="323"/>
        <v>IT</v>
      </c>
      <c r="AC1644" t="str">
        <f t="shared" si="326"/>
        <v>EX</v>
      </c>
      <c r="AD1644" s="74">
        <f t="shared" si="327"/>
        <v>1518</v>
      </c>
      <c r="AE1644" s="74">
        <f t="shared" si="332"/>
        <v>1518</v>
      </c>
      <c r="AF1644">
        <v>1</v>
      </c>
      <c r="AG1644">
        <v>0</v>
      </c>
      <c r="AH1644" s="74">
        <v>0</v>
      </c>
      <c r="AJ1644" s="74">
        <f t="shared" si="328"/>
        <v>0</v>
      </c>
      <c r="AK1644" s="74">
        <f t="shared" si="322"/>
        <v>1518</v>
      </c>
      <c r="AL1644" t="str">
        <f t="shared" si="329"/>
        <v>N</v>
      </c>
      <c r="AN1644" t="s">
        <v>86</v>
      </c>
      <c r="AO1644" t="s">
        <v>85</v>
      </c>
      <c r="AP1644" t="str">
        <f t="shared" si="330"/>
        <v>94</v>
      </c>
      <c r="AQ1644" s="145" t="s">
        <v>1826</v>
      </c>
      <c r="AR1644" t="str">
        <f t="shared" si="331"/>
        <v>1-Adjusted Base Budget</v>
      </c>
      <c r="AS1644" s="145" t="s">
        <v>1827</v>
      </c>
      <c r="AT1644" t="s">
        <v>213</v>
      </c>
      <c r="AV1644" t="str">
        <f t="shared" si="325"/>
        <v>VPIT-SS</v>
      </c>
      <c r="AW1644" t="str">
        <f t="shared" si="324"/>
        <v>VP FOR INFORMATION TECHNOLOGY-SHARED SERVICES</v>
      </c>
    </row>
    <row r="1645" spans="1:49">
      <c r="A1645" s="59">
        <v>2018</v>
      </c>
      <c r="B1645" t="s">
        <v>137</v>
      </c>
      <c r="C1645" t="s">
        <v>945</v>
      </c>
      <c r="D1645" t="s">
        <v>946</v>
      </c>
      <c r="E1645" t="s">
        <v>967</v>
      </c>
      <c r="F1645" t="s">
        <v>961</v>
      </c>
      <c r="G1645" t="s">
        <v>977</v>
      </c>
      <c r="H1645" t="s">
        <v>146</v>
      </c>
      <c r="I1645" s="170" t="s">
        <v>84</v>
      </c>
      <c r="J1645" t="s">
        <v>85</v>
      </c>
      <c r="K1645" t="s">
        <v>214</v>
      </c>
      <c r="L1645" t="s">
        <v>461</v>
      </c>
      <c r="M1645" t="s">
        <v>462</v>
      </c>
      <c r="N1645" t="s">
        <v>217</v>
      </c>
      <c r="O1645" t="s">
        <v>263</v>
      </c>
      <c r="P1645" t="s">
        <v>458</v>
      </c>
      <c r="Q1645" t="s">
        <v>459</v>
      </c>
      <c r="R1645" t="s">
        <v>460</v>
      </c>
      <c r="S1645" t="s">
        <v>338</v>
      </c>
      <c r="T1645" t="s">
        <v>339</v>
      </c>
      <c r="U1645" s="61" t="s">
        <v>340</v>
      </c>
      <c r="V1645" t="s">
        <v>24</v>
      </c>
      <c r="W1645" t="s">
        <v>263</v>
      </c>
      <c r="X1645" s="59">
        <v>-15</v>
      </c>
      <c r="Y1645" s="59">
        <v>0</v>
      </c>
      <c r="Z1645" t="s">
        <v>141</v>
      </c>
      <c r="AA1645" s="146" t="str">
        <f t="shared" si="333"/>
        <v>EX</v>
      </c>
      <c r="AB1645" s="146" t="str">
        <f t="shared" si="323"/>
        <v>IT</v>
      </c>
      <c r="AC1645" t="str">
        <f t="shared" si="326"/>
        <v>EX</v>
      </c>
      <c r="AD1645" s="74">
        <f t="shared" si="327"/>
        <v>0</v>
      </c>
      <c r="AE1645" s="74">
        <f t="shared" si="332"/>
        <v>0</v>
      </c>
      <c r="AF1645">
        <v>1</v>
      </c>
      <c r="AG1645">
        <v>0</v>
      </c>
      <c r="AH1645" s="74">
        <v>0</v>
      </c>
      <c r="AJ1645" s="74">
        <f t="shared" si="328"/>
        <v>0</v>
      </c>
      <c r="AK1645" s="74">
        <f t="shared" si="322"/>
        <v>0</v>
      </c>
      <c r="AL1645" t="str">
        <f t="shared" si="329"/>
        <v>N</v>
      </c>
      <c r="AN1645" t="s">
        <v>86</v>
      </c>
      <c r="AO1645" t="s">
        <v>85</v>
      </c>
      <c r="AP1645" t="str">
        <f t="shared" si="330"/>
        <v>94</v>
      </c>
      <c r="AQ1645" s="145" t="s">
        <v>1826</v>
      </c>
      <c r="AR1645" t="str">
        <f t="shared" si="331"/>
        <v>1-Adjusted Base Budget</v>
      </c>
      <c r="AS1645" s="145" t="s">
        <v>1827</v>
      </c>
      <c r="AT1645" t="s">
        <v>213</v>
      </c>
      <c r="AV1645" t="str">
        <f t="shared" si="325"/>
        <v>VPIT-SS</v>
      </c>
      <c r="AW1645" t="str">
        <f t="shared" si="324"/>
        <v>VP FOR INFORMATION TECHNOLOGY-SHARED SERVICES</v>
      </c>
    </row>
    <row r="1646" spans="1:49">
      <c r="A1646" s="59">
        <v>2018</v>
      </c>
      <c r="B1646" t="s">
        <v>137</v>
      </c>
      <c r="C1646" t="s">
        <v>945</v>
      </c>
      <c r="D1646" t="s">
        <v>946</v>
      </c>
      <c r="E1646" t="s">
        <v>967</v>
      </c>
      <c r="F1646" t="s">
        <v>1140</v>
      </c>
      <c r="G1646" t="s">
        <v>1141</v>
      </c>
      <c r="H1646" t="s">
        <v>146</v>
      </c>
      <c r="I1646" s="170" t="s">
        <v>84</v>
      </c>
      <c r="J1646" t="s">
        <v>85</v>
      </c>
      <c r="K1646" t="s">
        <v>214</v>
      </c>
      <c r="L1646" t="s">
        <v>461</v>
      </c>
      <c r="M1646" t="s">
        <v>462</v>
      </c>
      <c r="N1646" t="s">
        <v>217</v>
      </c>
      <c r="O1646" t="s">
        <v>263</v>
      </c>
      <c r="P1646" t="s">
        <v>458</v>
      </c>
      <c r="Q1646" t="s">
        <v>459</v>
      </c>
      <c r="R1646" t="s">
        <v>460</v>
      </c>
      <c r="S1646" t="s">
        <v>338</v>
      </c>
      <c r="T1646" t="s">
        <v>339</v>
      </c>
      <c r="U1646" s="61" t="s">
        <v>340</v>
      </c>
      <c r="V1646" t="s">
        <v>24</v>
      </c>
      <c r="W1646" t="s">
        <v>263</v>
      </c>
      <c r="X1646" s="59">
        <v>0</v>
      </c>
      <c r="Y1646" s="59">
        <v>-190785</v>
      </c>
      <c r="Z1646" t="s">
        <v>141</v>
      </c>
      <c r="AA1646" s="146" t="str">
        <f t="shared" si="333"/>
        <v>EX</v>
      </c>
      <c r="AB1646" s="146" t="str">
        <f t="shared" si="323"/>
        <v>IT</v>
      </c>
      <c r="AC1646" t="str">
        <f t="shared" si="326"/>
        <v>EX</v>
      </c>
      <c r="AD1646" s="74">
        <f t="shared" si="327"/>
        <v>-190785</v>
      </c>
      <c r="AE1646" s="74">
        <f t="shared" si="332"/>
        <v>-190785</v>
      </c>
      <c r="AF1646">
        <v>1</v>
      </c>
      <c r="AG1646">
        <v>0</v>
      </c>
      <c r="AH1646" s="74">
        <v>0</v>
      </c>
      <c r="AJ1646" s="74">
        <f t="shared" si="328"/>
        <v>0</v>
      </c>
      <c r="AK1646" s="74">
        <f t="shared" si="322"/>
        <v>-190785</v>
      </c>
      <c r="AL1646" t="str">
        <f t="shared" si="329"/>
        <v>N</v>
      </c>
      <c r="AN1646" t="s">
        <v>86</v>
      </c>
      <c r="AO1646" t="s">
        <v>85</v>
      </c>
      <c r="AP1646" t="str">
        <f t="shared" si="330"/>
        <v>94</v>
      </c>
      <c r="AQ1646" s="145" t="s">
        <v>1826</v>
      </c>
      <c r="AR1646" t="str">
        <f t="shared" si="331"/>
        <v>1-Adjusted Base Budget</v>
      </c>
      <c r="AS1646" s="145" t="s">
        <v>1827</v>
      </c>
      <c r="AT1646" t="s">
        <v>213</v>
      </c>
      <c r="AV1646" t="str">
        <f t="shared" si="325"/>
        <v>VPIT-SS</v>
      </c>
      <c r="AW1646" t="str">
        <f t="shared" si="324"/>
        <v>VP FOR INFORMATION TECHNOLOGY-SHARED SERVICES</v>
      </c>
    </row>
    <row r="1647" spans="1:49">
      <c r="A1647" s="59">
        <v>2018</v>
      </c>
      <c r="B1647" t="s">
        <v>137</v>
      </c>
      <c r="C1647" t="s">
        <v>945</v>
      </c>
      <c r="D1647" t="s">
        <v>946</v>
      </c>
      <c r="E1647" t="s">
        <v>979</v>
      </c>
      <c r="F1647" t="s">
        <v>957</v>
      </c>
      <c r="G1647" t="s">
        <v>958</v>
      </c>
      <c r="H1647" t="s">
        <v>152</v>
      </c>
      <c r="I1647" s="170" t="s">
        <v>84</v>
      </c>
      <c r="J1647" t="s">
        <v>85</v>
      </c>
      <c r="K1647" t="s">
        <v>214</v>
      </c>
      <c r="L1647" t="s">
        <v>461</v>
      </c>
      <c r="M1647" t="s">
        <v>462</v>
      </c>
      <c r="N1647" t="s">
        <v>217</v>
      </c>
      <c r="O1647" t="s">
        <v>263</v>
      </c>
      <c r="P1647" t="s">
        <v>458</v>
      </c>
      <c r="Q1647" t="s">
        <v>459</v>
      </c>
      <c r="R1647" t="s">
        <v>460</v>
      </c>
      <c r="S1647" t="s">
        <v>338</v>
      </c>
      <c r="T1647" t="s">
        <v>339</v>
      </c>
      <c r="U1647" s="61" t="s">
        <v>340</v>
      </c>
      <c r="V1647" t="s">
        <v>24</v>
      </c>
      <c r="W1647" t="s">
        <v>263</v>
      </c>
      <c r="X1647" s="59">
        <v>13</v>
      </c>
      <c r="Y1647" s="59">
        <v>13</v>
      </c>
      <c r="Z1647" t="s">
        <v>141</v>
      </c>
      <c r="AA1647" s="146" t="str">
        <f t="shared" si="333"/>
        <v>EX</v>
      </c>
      <c r="AB1647" s="146" t="str">
        <f t="shared" si="323"/>
        <v>IT</v>
      </c>
      <c r="AC1647" t="str">
        <f t="shared" si="326"/>
        <v>EX</v>
      </c>
      <c r="AD1647" s="74">
        <f t="shared" si="327"/>
        <v>13</v>
      </c>
      <c r="AE1647" s="74">
        <f t="shared" si="332"/>
        <v>13</v>
      </c>
      <c r="AF1647">
        <v>1</v>
      </c>
      <c r="AG1647">
        <v>0</v>
      </c>
      <c r="AH1647" s="74">
        <v>0</v>
      </c>
      <c r="AJ1647" s="74">
        <f t="shared" si="328"/>
        <v>0</v>
      </c>
      <c r="AK1647" s="74">
        <f t="shared" si="322"/>
        <v>13</v>
      </c>
      <c r="AL1647" t="str">
        <f t="shared" si="329"/>
        <v>N</v>
      </c>
      <c r="AN1647" t="s">
        <v>86</v>
      </c>
      <c r="AO1647" t="s">
        <v>85</v>
      </c>
      <c r="AP1647" t="str">
        <f t="shared" si="330"/>
        <v>94</v>
      </c>
      <c r="AQ1647" s="145" t="s">
        <v>1826</v>
      </c>
      <c r="AR1647" t="str">
        <f t="shared" si="331"/>
        <v>1-Adjusted Base Budget</v>
      </c>
      <c r="AS1647" s="145" t="s">
        <v>1827</v>
      </c>
      <c r="AT1647" t="s">
        <v>213</v>
      </c>
      <c r="AV1647" t="str">
        <f t="shared" si="325"/>
        <v>VPIT-SS</v>
      </c>
      <c r="AW1647" t="str">
        <f t="shared" si="324"/>
        <v>VP FOR INFORMATION TECHNOLOGY-SHARED SERVICES</v>
      </c>
    </row>
    <row r="1648" spans="1:49">
      <c r="A1648" s="59">
        <v>2018</v>
      </c>
      <c r="B1648" t="s">
        <v>137</v>
      </c>
      <c r="C1648" t="s">
        <v>945</v>
      </c>
      <c r="D1648" t="s">
        <v>946</v>
      </c>
      <c r="E1648" t="s">
        <v>951</v>
      </c>
      <c r="F1648" t="s">
        <v>1146</v>
      </c>
      <c r="G1648" t="s">
        <v>1145</v>
      </c>
      <c r="H1648" t="s">
        <v>154</v>
      </c>
      <c r="I1648" s="170" t="s">
        <v>84</v>
      </c>
      <c r="J1648" t="s">
        <v>85</v>
      </c>
      <c r="K1648" t="s">
        <v>214</v>
      </c>
      <c r="L1648" t="s">
        <v>461</v>
      </c>
      <c r="M1648" t="s">
        <v>462</v>
      </c>
      <c r="N1648" t="s">
        <v>217</v>
      </c>
      <c r="O1648" t="s">
        <v>263</v>
      </c>
      <c r="P1648" t="s">
        <v>458</v>
      </c>
      <c r="Q1648" t="s">
        <v>459</v>
      </c>
      <c r="R1648" t="s">
        <v>460</v>
      </c>
      <c r="S1648" t="s">
        <v>338</v>
      </c>
      <c r="T1648" t="s">
        <v>339</v>
      </c>
      <c r="U1648" s="61" t="s">
        <v>340</v>
      </c>
      <c r="V1648" t="s">
        <v>24</v>
      </c>
      <c r="W1648" t="s">
        <v>263</v>
      </c>
      <c r="X1648" s="59">
        <v>7</v>
      </c>
      <c r="Y1648" s="59">
        <v>0</v>
      </c>
      <c r="Z1648" t="s">
        <v>141</v>
      </c>
      <c r="AA1648" s="146" t="str">
        <f t="shared" si="333"/>
        <v>EX</v>
      </c>
      <c r="AB1648" s="146" t="str">
        <f t="shared" si="323"/>
        <v>IT</v>
      </c>
      <c r="AC1648" t="str">
        <f t="shared" si="326"/>
        <v>EX</v>
      </c>
      <c r="AD1648" s="74">
        <f t="shared" si="327"/>
        <v>0</v>
      </c>
      <c r="AE1648" s="74">
        <f t="shared" si="332"/>
        <v>0</v>
      </c>
      <c r="AF1648">
        <v>1</v>
      </c>
      <c r="AG1648">
        <v>0</v>
      </c>
      <c r="AH1648" s="74">
        <v>0</v>
      </c>
      <c r="AJ1648" s="74">
        <f t="shared" si="328"/>
        <v>0</v>
      </c>
      <c r="AK1648" s="74">
        <f t="shared" si="322"/>
        <v>0</v>
      </c>
      <c r="AL1648" t="str">
        <f t="shared" si="329"/>
        <v>N</v>
      </c>
      <c r="AN1648" t="s">
        <v>86</v>
      </c>
      <c r="AO1648" t="s">
        <v>85</v>
      </c>
      <c r="AP1648" t="str">
        <f t="shared" si="330"/>
        <v>94</v>
      </c>
      <c r="AQ1648" s="145" t="s">
        <v>1826</v>
      </c>
      <c r="AR1648" t="str">
        <f t="shared" si="331"/>
        <v>1-Adjusted Base Budget</v>
      </c>
      <c r="AS1648" s="145" t="s">
        <v>1827</v>
      </c>
      <c r="AT1648" t="s">
        <v>213</v>
      </c>
      <c r="AV1648" t="str">
        <f t="shared" si="325"/>
        <v>VPIT-SS</v>
      </c>
      <c r="AW1648" t="str">
        <f t="shared" si="324"/>
        <v>VP FOR INFORMATION TECHNOLOGY-SHARED SERVICES</v>
      </c>
    </row>
    <row r="1649" spans="1:49">
      <c r="A1649" s="59">
        <v>2018</v>
      </c>
      <c r="B1649" t="s">
        <v>137</v>
      </c>
      <c r="C1649" t="s">
        <v>945</v>
      </c>
      <c r="D1649" t="s">
        <v>946</v>
      </c>
      <c r="E1649" t="s">
        <v>951</v>
      </c>
      <c r="F1649" t="s">
        <v>1061</v>
      </c>
      <c r="G1649" t="s">
        <v>1062</v>
      </c>
      <c r="H1649" t="s">
        <v>154</v>
      </c>
      <c r="I1649" s="170" t="s">
        <v>84</v>
      </c>
      <c r="J1649" t="s">
        <v>85</v>
      </c>
      <c r="K1649" t="s">
        <v>214</v>
      </c>
      <c r="L1649" t="s">
        <v>461</v>
      </c>
      <c r="M1649" t="s">
        <v>462</v>
      </c>
      <c r="N1649" t="s">
        <v>217</v>
      </c>
      <c r="O1649" t="s">
        <v>263</v>
      </c>
      <c r="P1649" t="s">
        <v>458</v>
      </c>
      <c r="Q1649" t="s">
        <v>459</v>
      </c>
      <c r="R1649" t="s">
        <v>460</v>
      </c>
      <c r="S1649" t="s">
        <v>338</v>
      </c>
      <c r="T1649" t="s">
        <v>339</v>
      </c>
      <c r="U1649" s="61" t="s">
        <v>340</v>
      </c>
      <c r="V1649" t="s">
        <v>24</v>
      </c>
      <c r="W1649" t="s">
        <v>263</v>
      </c>
      <c r="X1649" s="59">
        <v>0</v>
      </c>
      <c r="Y1649" s="59">
        <v>291</v>
      </c>
      <c r="Z1649" t="s">
        <v>141</v>
      </c>
      <c r="AA1649" s="146" t="str">
        <f t="shared" si="333"/>
        <v>EX</v>
      </c>
      <c r="AB1649" s="146" t="str">
        <f t="shared" si="323"/>
        <v>IT</v>
      </c>
      <c r="AC1649" t="str">
        <f t="shared" si="326"/>
        <v>EX</v>
      </c>
      <c r="AD1649" s="74">
        <f t="shared" si="327"/>
        <v>291</v>
      </c>
      <c r="AE1649" s="74">
        <f t="shared" si="332"/>
        <v>291</v>
      </c>
      <c r="AF1649">
        <v>1</v>
      </c>
      <c r="AG1649">
        <v>0</v>
      </c>
      <c r="AH1649" s="74">
        <v>0</v>
      </c>
      <c r="AJ1649" s="74">
        <f t="shared" si="328"/>
        <v>0</v>
      </c>
      <c r="AK1649" s="74">
        <f t="shared" si="322"/>
        <v>291</v>
      </c>
      <c r="AL1649" t="str">
        <f t="shared" si="329"/>
        <v>N</v>
      </c>
      <c r="AN1649" t="s">
        <v>86</v>
      </c>
      <c r="AO1649" t="s">
        <v>85</v>
      </c>
      <c r="AP1649" t="str">
        <f t="shared" si="330"/>
        <v>94</v>
      </c>
      <c r="AQ1649" s="145" t="s">
        <v>1826</v>
      </c>
      <c r="AR1649" t="str">
        <f t="shared" si="331"/>
        <v>1-Adjusted Base Budget</v>
      </c>
      <c r="AS1649" s="145" t="s">
        <v>1827</v>
      </c>
      <c r="AT1649" t="s">
        <v>213</v>
      </c>
      <c r="AV1649" t="str">
        <f t="shared" si="325"/>
        <v>VPIT-SS</v>
      </c>
      <c r="AW1649" t="str">
        <f t="shared" si="324"/>
        <v>VP FOR INFORMATION TECHNOLOGY-SHARED SERVICES</v>
      </c>
    </row>
    <row r="1650" spans="1:49">
      <c r="A1650" s="59">
        <v>2018</v>
      </c>
      <c r="B1650" t="s">
        <v>137</v>
      </c>
      <c r="C1650" t="s">
        <v>945</v>
      </c>
      <c r="D1650" t="s">
        <v>946</v>
      </c>
      <c r="E1650" t="s">
        <v>951</v>
      </c>
      <c r="F1650" t="s">
        <v>1719</v>
      </c>
      <c r="G1650" t="s">
        <v>1720</v>
      </c>
      <c r="H1650" t="s">
        <v>154</v>
      </c>
      <c r="I1650" s="170" t="s">
        <v>84</v>
      </c>
      <c r="J1650" t="s">
        <v>85</v>
      </c>
      <c r="K1650" t="s">
        <v>214</v>
      </c>
      <c r="L1650" t="s">
        <v>461</v>
      </c>
      <c r="M1650" t="s">
        <v>462</v>
      </c>
      <c r="N1650" t="s">
        <v>217</v>
      </c>
      <c r="O1650" t="s">
        <v>263</v>
      </c>
      <c r="P1650" t="s">
        <v>458</v>
      </c>
      <c r="Q1650" t="s">
        <v>459</v>
      </c>
      <c r="R1650" t="s">
        <v>460</v>
      </c>
      <c r="S1650" t="s">
        <v>338</v>
      </c>
      <c r="T1650" t="s">
        <v>339</v>
      </c>
      <c r="U1650" s="61" t="s">
        <v>340</v>
      </c>
      <c r="V1650" t="s">
        <v>24</v>
      </c>
      <c r="W1650" t="s">
        <v>263</v>
      </c>
      <c r="X1650" s="59">
        <v>0</v>
      </c>
      <c r="Y1650" s="59">
        <v>24852</v>
      </c>
      <c r="Z1650" t="s">
        <v>141</v>
      </c>
      <c r="AA1650" s="146" t="str">
        <f t="shared" si="333"/>
        <v>EX</v>
      </c>
      <c r="AB1650" s="146" t="str">
        <f t="shared" si="323"/>
        <v>IT</v>
      </c>
      <c r="AC1650" t="str">
        <f t="shared" si="326"/>
        <v>EX</v>
      </c>
      <c r="AD1650" s="74">
        <f t="shared" si="327"/>
        <v>24852</v>
      </c>
      <c r="AE1650" s="74">
        <f t="shared" si="332"/>
        <v>24852</v>
      </c>
      <c r="AF1650">
        <v>1</v>
      </c>
      <c r="AG1650">
        <v>0</v>
      </c>
      <c r="AH1650" s="74">
        <v>0</v>
      </c>
      <c r="AJ1650" s="74">
        <f t="shared" si="328"/>
        <v>0</v>
      </c>
      <c r="AK1650" s="74">
        <f t="shared" si="322"/>
        <v>24852</v>
      </c>
      <c r="AL1650" t="str">
        <f t="shared" si="329"/>
        <v>N</v>
      </c>
      <c r="AN1650" t="s">
        <v>86</v>
      </c>
      <c r="AO1650" t="s">
        <v>85</v>
      </c>
      <c r="AP1650" t="str">
        <f t="shared" si="330"/>
        <v>94</v>
      </c>
      <c r="AQ1650" s="145" t="s">
        <v>1826</v>
      </c>
      <c r="AR1650" t="str">
        <f t="shared" si="331"/>
        <v>1-Adjusted Base Budget</v>
      </c>
      <c r="AS1650" s="145" t="s">
        <v>1827</v>
      </c>
      <c r="AT1650" t="s">
        <v>213</v>
      </c>
      <c r="AV1650" t="str">
        <f t="shared" si="325"/>
        <v>VPIT-SS</v>
      </c>
      <c r="AW1650" t="str">
        <f t="shared" si="324"/>
        <v>VP FOR INFORMATION TECHNOLOGY-SHARED SERVICES</v>
      </c>
    </row>
    <row r="1651" spans="1:49">
      <c r="A1651" s="59">
        <v>2018</v>
      </c>
      <c r="B1651" t="s">
        <v>137</v>
      </c>
      <c r="C1651" t="s">
        <v>945</v>
      </c>
      <c r="D1651" t="s">
        <v>946</v>
      </c>
      <c r="E1651" t="s">
        <v>951</v>
      </c>
      <c r="F1651" t="s">
        <v>961</v>
      </c>
      <c r="G1651" t="s">
        <v>977</v>
      </c>
      <c r="H1651" t="s">
        <v>154</v>
      </c>
      <c r="I1651" s="170" t="s">
        <v>84</v>
      </c>
      <c r="J1651" t="s">
        <v>85</v>
      </c>
      <c r="K1651" t="s">
        <v>214</v>
      </c>
      <c r="L1651" t="s">
        <v>461</v>
      </c>
      <c r="M1651" t="s">
        <v>462</v>
      </c>
      <c r="N1651" t="s">
        <v>217</v>
      </c>
      <c r="O1651" t="s">
        <v>263</v>
      </c>
      <c r="P1651" t="s">
        <v>458</v>
      </c>
      <c r="Q1651" t="s">
        <v>459</v>
      </c>
      <c r="R1651" t="s">
        <v>460</v>
      </c>
      <c r="S1651" t="s">
        <v>338</v>
      </c>
      <c r="T1651" t="s">
        <v>339</v>
      </c>
      <c r="U1651" s="61" t="s">
        <v>340</v>
      </c>
      <c r="V1651" t="s">
        <v>24</v>
      </c>
      <c r="W1651" t="s">
        <v>263</v>
      </c>
      <c r="X1651" s="59">
        <v>-9</v>
      </c>
      <c r="Y1651" s="59">
        <v>0</v>
      </c>
      <c r="Z1651" t="s">
        <v>141</v>
      </c>
      <c r="AA1651" s="146" t="str">
        <f t="shared" si="333"/>
        <v>EX</v>
      </c>
      <c r="AB1651" s="146" t="str">
        <f t="shared" si="323"/>
        <v>IT</v>
      </c>
      <c r="AC1651" t="str">
        <f t="shared" si="326"/>
        <v>EX</v>
      </c>
      <c r="AD1651" s="74">
        <f t="shared" si="327"/>
        <v>0</v>
      </c>
      <c r="AE1651" s="74">
        <f t="shared" si="332"/>
        <v>0</v>
      </c>
      <c r="AF1651">
        <v>1</v>
      </c>
      <c r="AG1651">
        <v>0</v>
      </c>
      <c r="AH1651" s="74">
        <v>0</v>
      </c>
      <c r="AJ1651" s="74">
        <f t="shared" si="328"/>
        <v>0</v>
      </c>
      <c r="AK1651" s="74">
        <f t="shared" ref="AK1651:AK1714" si="334">AE1651 +AJ1651</f>
        <v>0</v>
      </c>
      <c r="AL1651" t="str">
        <f t="shared" si="329"/>
        <v>N</v>
      </c>
      <c r="AN1651" t="s">
        <v>86</v>
      </c>
      <c r="AO1651" t="s">
        <v>85</v>
      </c>
      <c r="AP1651" t="str">
        <f t="shared" si="330"/>
        <v>94</v>
      </c>
      <c r="AQ1651" s="145" t="s">
        <v>1826</v>
      </c>
      <c r="AR1651" t="str">
        <f t="shared" si="331"/>
        <v>1-Adjusted Base Budget</v>
      </c>
      <c r="AS1651" s="145" t="s">
        <v>1827</v>
      </c>
      <c r="AT1651" t="s">
        <v>213</v>
      </c>
      <c r="AV1651" t="str">
        <f t="shared" si="325"/>
        <v>VPIT-SS</v>
      </c>
      <c r="AW1651" t="str">
        <f t="shared" si="324"/>
        <v>VP FOR INFORMATION TECHNOLOGY-SHARED SERVICES</v>
      </c>
    </row>
    <row r="1652" spans="1:49">
      <c r="A1652" s="59">
        <v>2018</v>
      </c>
      <c r="B1652" t="s">
        <v>137</v>
      </c>
      <c r="C1652" t="s">
        <v>945</v>
      </c>
      <c r="D1652" t="s">
        <v>946</v>
      </c>
      <c r="E1652" t="s">
        <v>951</v>
      </c>
      <c r="F1652" t="s">
        <v>1140</v>
      </c>
      <c r="G1652" t="s">
        <v>1141</v>
      </c>
      <c r="H1652" t="s">
        <v>154</v>
      </c>
      <c r="I1652" s="170" t="s">
        <v>84</v>
      </c>
      <c r="J1652" t="s">
        <v>85</v>
      </c>
      <c r="K1652" t="s">
        <v>214</v>
      </c>
      <c r="L1652" t="s">
        <v>461</v>
      </c>
      <c r="M1652" t="s">
        <v>462</v>
      </c>
      <c r="N1652" t="s">
        <v>217</v>
      </c>
      <c r="O1652" t="s">
        <v>263</v>
      </c>
      <c r="P1652" t="s">
        <v>458</v>
      </c>
      <c r="Q1652" t="s">
        <v>459</v>
      </c>
      <c r="R1652" t="s">
        <v>460</v>
      </c>
      <c r="S1652" t="s">
        <v>338</v>
      </c>
      <c r="T1652" t="s">
        <v>339</v>
      </c>
      <c r="U1652" s="61" t="s">
        <v>340</v>
      </c>
      <c r="V1652" t="s">
        <v>24</v>
      </c>
      <c r="W1652" t="s">
        <v>263</v>
      </c>
      <c r="X1652" s="59">
        <v>0</v>
      </c>
      <c r="Y1652" s="59">
        <v>-173768</v>
      </c>
      <c r="Z1652" t="s">
        <v>141</v>
      </c>
      <c r="AA1652" s="146" t="str">
        <f t="shared" si="333"/>
        <v>EX</v>
      </c>
      <c r="AB1652" s="146" t="str">
        <f t="shared" si="323"/>
        <v>IT</v>
      </c>
      <c r="AC1652" t="str">
        <f t="shared" si="326"/>
        <v>EX</v>
      </c>
      <c r="AD1652" s="74">
        <f t="shared" si="327"/>
        <v>-173768</v>
      </c>
      <c r="AE1652" s="74">
        <f t="shared" si="332"/>
        <v>-173768</v>
      </c>
      <c r="AF1652">
        <v>1</v>
      </c>
      <c r="AG1652">
        <v>0</v>
      </c>
      <c r="AH1652" s="74">
        <v>0</v>
      </c>
      <c r="AJ1652" s="74">
        <f t="shared" si="328"/>
        <v>0</v>
      </c>
      <c r="AK1652" s="74">
        <f t="shared" si="334"/>
        <v>-173768</v>
      </c>
      <c r="AL1652" t="str">
        <f t="shared" si="329"/>
        <v>N</v>
      </c>
      <c r="AN1652" t="s">
        <v>86</v>
      </c>
      <c r="AO1652" t="s">
        <v>85</v>
      </c>
      <c r="AP1652" t="str">
        <f t="shared" si="330"/>
        <v>94</v>
      </c>
      <c r="AQ1652" s="145" t="s">
        <v>1826</v>
      </c>
      <c r="AR1652" t="str">
        <f t="shared" si="331"/>
        <v>1-Adjusted Base Budget</v>
      </c>
      <c r="AS1652" s="145" t="s">
        <v>1827</v>
      </c>
      <c r="AT1652" t="s">
        <v>213</v>
      </c>
      <c r="AV1652" t="str">
        <f t="shared" si="325"/>
        <v>VPIT-SS</v>
      </c>
      <c r="AW1652" t="str">
        <f t="shared" si="324"/>
        <v>VP FOR INFORMATION TECHNOLOGY-SHARED SERVICES</v>
      </c>
    </row>
    <row r="1653" spans="1:49">
      <c r="A1653" s="59">
        <v>2018</v>
      </c>
      <c r="B1653" t="s">
        <v>137</v>
      </c>
      <c r="C1653" t="s">
        <v>945</v>
      </c>
      <c r="D1653" t="s">
        <v>946</v>
      </c>
      <c r="E1653" t="s">
        <v>951</v>
      </c>
      <c r="F1653" t="s">
        <v>1101</v>
      </c>
      <c r="G1653" t="s">
        <v>1128</v>
      </c>
      <c r="H1653" t="s">
        <v>154</v>
      </c>
      <c r="I1653" s="170" t="s">
        <v>84</v>
      </c>
      <c r="J1653" t="s">
        <v>85</v>
      </c>
      <c r="K1653" t="s">
        <v>214</v>
      </c>
      <c r="L1653" t="s">
        <v>461</v>
      </c>
      <c r="M1653" t="s">
        <v>462</v>
      </c>
      <c r="N1653" t="s">
        <v>217</v>
      </c>
      <c r="O1653" t="s">
        <v>263</v>
      </c>
      <c r="P1653" t="s">
        <v>458</v>
      </c>
      <c r="Q1653" t="s">
        <v>459</v>
      </c>
      <c r="R1653" t="s">
        <v>460</v>
      </c>
      <c r="S1653" t="s">
        <v>338</v>
      </c>
      <c r="T1653" t="s">
        <v>339</v>
      </c>
      <c r="U1653" s="61" t="s">
        <v>340</v>
      </c>
      <c r="V1653" t="s">
        <v>24</v>
      </c>
      <c r="W1653" t="s">
        <v>263</v>
      </c>
      <c r="X1653" s="59">
        <v>6446</v>
      </c>
      <c r="Y1653" s="59">
        <v>0</v>
      </c>
      <c r="Z1653" t="s">
        <v>141</v>
      </c>
      <c r="AA1653" s="146" t="str">
        <f t="shared" si="333"/>
        <v>EX</v>
      </c>
      <c r="AB1653" s="146" t="str">
        <f t="shared" ref="AB1653:AB1716" si="335">IF(O1653 =AA1653,Z1653,"10cr")</f>
        <v>IT</v>
      </c>
      <c r="AC1653" t="str">
        <f t="shared" si="326"/>
        <v>EX</v>
      </c>
      <c r="AD1653" s="74">
        <f t="shared" si="327"/>
        <v>0</v>
      </c>
      <c r="AE1653" s="74">
        <f t="shared" si="332"/>
        <v>0</v>
      </c>
      <c r="AF1653">
        <v>1</v>
      </c>
      <c r="AG1653">
        <v>0</v>
      </c>
      <c r="AH1653" s="74">
        <v>0</v>
      </c>
      <c r="AJ1653" s="74">
        <f t="shared" si="328"/>
        <v>0</v>
      </c>
      <c r="AK1653" s="74">
        <f t="shared" si="334"/>
        <v>0</v>
      </c>
      <c r="AL1653" t="str">
        <f t="shared" si="329"/>
        <v>N</v>
      </c>
      <c r="AN1653" t="s">
        <v>86</v>
      </c>
      <c r="AO1653" t="s">
        <v>85</v>
      </c>
      <c r="AP1653" t="str">
        <f t="shared" si="330"/>
        <v>94</v>
      </c>
      <c r="AQ1653" s="145" t="s">
        <v>1826</v>
      </c>
      <c r="AR1653" t="str">
        <f t="shared" si="331"/>
        <v>1-Adjusted Base Budget</v>
      </c>
      <c r="AS1653" s="145" t="s">
        <v>1827</v>
      </c>
      <c r="AT1653" t="s">
        <v>213</v>
      </c>
      <c r="AV1653" t="str">
        <f t="shared" si="325"/>
        <v>VPIT-SS</v>
      </c>
      <c r="AW1653" t="str">
        <f t="shared" si="324"/>
        <v>VP FOR INFORMATION TECHNOLOGY-SHARED SERVICES</v>
      </c>
    </row>
    <row r="1654" spans="1:49">
      <c r="A1654" s="59">
        <v>2018</v>
      </c>
      <c r="B1654" t="s">
        <v>137</v>
      </c>
      <c r="C1654" t="s">
        <v>945</v>
      </c>
      <c r="D1654" t="s">
        <v>946</v>
      </c>
      <c r="E1654" t="s">
        <v>981</v>
      </c>
      <c r="F1654" t="s">
        <v>957</v>
      </c>
      <c r="G1654" t="s">
        <v>958</v>
      </c>
      <c r="H1654" t="s">
        <v>157</v>
      </c>
      <c r="I1654" s="170" t="s">
        <v>84</v>
      </c>
      <c r="J1654" t="s">
        <v>85</v>
      </c>
      <c r="K1654" t="s">
        <v>214</v>
      </c>
      <c r="L1654" t="s">
        <v>461</v>
      </c>
      <c r="M1654" t="s">
        <v>462</v>
      </c>
      <c r="N1654" t="s">
        <v>217</v>
      </c>
      <c r="O1654" t="s">
        <v>263</v>
      </c>
      <c r="P1654" t="s">
        <v>458</v>
      </c>
      <c r="Q1654" t="s">
        <v>459</v>
      </c>
      <c r="R1654" t="s">
        <v>460</v>
      </c>
      <c r="S1654" t="s">
        <v>338</v>
      </c>
      <c r="T1654" t="s">
        <v>339</v>
      </c>
      <c r="U1654" s="61" t="s">
        <v>340</v>
      </c>
      <c r="V1654" t="s">
        <v>24</v>
      </c>
      <c r="W1654" t="s">
        <v>263</v>
      </c>
      <c r="X1654" s="59">
        <v>-9</v>
      </c>
      <c r="Y1654" s="59">
        <v>-9</v>
      </c>
      <c r="Z1654" t="s">
        <v>141</v>
      </c>
      <c r="AA1654" s="146" t="str">
        <f t="shared" si="333"/>
        <v>EX</v>
      </c>
      <c r="AB1654" s="146" t="str">
        <f t="shared" si="335"/>
        <v>IT</v>
      </c>
      <c r="AC1654" t="str">
        <f t="shared" si="326"/>
        <v>EX</v>
      </c>
      <c r="AD1654" s="74">
        <f t="shared" si="327"/>
        <v>-9</v>
      </c>
      <c r="AE1654" s="74">
        <f t="shared" si="332"/>
        <v>-9</v>
      </c>
      <c r="AF1654">
        <v>1</v>
      </c>
      <c r="AG1654">
        <v>0</v>
      </c>
      <c r="AH1654" s="74">
        <v>0</v>
      </c>
      <c r="AJ1654" s="74">
        <f t="shared" si="328"/>
        <v>0</v>
      </c>
      <c r="AK1654" s="74">
        <f t="shared" si="334"/>
        <v>-9</v>
      </c>
      <c r="AL1654" t="str">
        <f t="shared" si="329"/>
        <v>N</v>
      </c>
      <c r="AN1654" t="s">
        <v>86</v>
      </c>
      <c r="AO1654" t="s">
        <v>85</v>
      </c>
      <c r="AP1654" t="str">
        <f t="shared" si="330"/>
        <v>94</v>
      </c>
      <c r="AQ1654" s="145" t="s">
        <v>1826</v>
      </c>
      <c r="AR1654" t="str">
        <f t="shared" si="331"/>
        <v>1-Adjusted Base Budget</v>
      </c>
      <c r="AS1654" s="145" t="s">
        <v>1827</v>
      </c>
      <c r="AT1654" t="s">
        <v>213</v>
      </c>
      <c r="AV1654" t="str">
        <f t="shared" si="325"/>
        <v>VPIT-SS</v>
      </c>
      <c r="AW1654" t="str">
        <f t="shared" si="324"/>
        <v>VP FOR INFORMATION TECHNOLOGY-SHARED SERVICES</v>
      </c>
    </row>
    <row r="1655" spans="1:49">
      <c r="A1655" s="59">
        <v>2018</v>
      </c>
      <c r="B1655" t="s">
        <v>137</v>
      </c>
      <c r="C1655" t="s">
        <v>945</v>
      </c>
      <c r="D1655" t="s">
        <v>946</v>
      </c>
      <c r="E1655" t="s">
        <v>983</v>
      </c>
      <c r="F1655" t="s">
        <v>957</v>
      </c>
      <c r="G1655" t="s">
        <v>958</v>
      </c>
      <c r="H1655" t="s">
        <v>159</v>
      </c>
      <c r="I1655" s="170" t="s">
        <v>84</v>
      </c>
      <c r="J1655" t="s">
        <v>85</v>
      </c>
      <c r="K1655" t="s">
        <v>214</v>
      </c>
      <c r="L1655" t="s">
        <v>461</v>
      </c>
      <c r="M1655" t="s">
        <v>462</v>
      </c>
      <c r="N1655" t="s">
        <v>217</v>
      </c>
      <c r="O1655" t="s">
        <v>263</v>
      </c>
      <c r="P1655" t="s">
        <v>458</v>
      </c>
      <c r="Q1655" t="s">
        <v>459</v>
      </c>
      <c r="R1655" t="s">
        <v>460</v>
      </c>
      <c r="S1655" t="s">
        <v>338</v>
      </c>
      <c r="T1655" t="s">
        <v>339</v>
      </c>
      <c r="U1655" s="61" t="s">
        <v>340</v>
      </c>
      <c r="V1655" t="s">
        <v>24</v>
      </c>
      <c r="W1655" t="s">
        <v>263</v>
      </c>
      <c r="X1655" s="59">
        <v>178</v>
      </c>
      <c r="Y1655" s="59">
        <v>178</v>
      </c>
      <c r="Z1655" t="s">
        <v>141</v>
      </c>
      <c r="AA1655" s="146" t="str">
        <f t="shared" si="333"/>
        <v>EX</v>
      </c>
      <c r="AB1655" s="146" t="str">
        <f t="shared" si="335"/>
        <v>IT</v>
      </c>
      <c r="AC1655" t="str">
        <f t="shared" si="326"/>
        <v>EX</v>
      </c>
      <c r="AD1655" s="74">
        <f t="shared" si="327"/>
        <v>178</v>
      </c>
      <c r="AE1655" s="74">
        <f t="shared" si="332"/>
        <v>178</v>
      </c>
      <c r="AF1655">
        <v>1</v>
      </c>
      <c r="AG1655">
        <v>0</v>
      </c>
      <c r="AH1655" s="74">
        <v>0</v>
      </c>
      <c r="AJ1655" s="74">
        <f t="shared" si="328"/>
        <v>0</v>
      </c>
      <c r="AK1655" s="74">
        <f t="shared" si="334"/>
        <v>178</v>
      </c>
      <c r="AL1655" t="str">
        <f t="shared" si="329"/>
        <v>N</v>
      </c>
      <c r="AN1655" t="s">
        <v>86</v>
      </c>
      <c r="AO1655" t="s">
        <v>85</v>
      </c>
      <c r="AP1655" t="str">
        <f t="shared" si="330"/>
        <v>94</v>
      </c>
      <c r="AQ1655" s="145" t="s">
        <v>1826</v>
      </c>
      <c r="AR1655" t="str">
        <f t="shared" si="331"/>
        <v>1-Adjusted Base Budget</v>
      </c>
      <c r="AS1655" s="145" t="s">
        <v>1827</v>
      </c>
      <c r="AT1655" t="s">
        <v>213</v>
      </c>
      <c r="AV1655" t="str">
        <f t="shared" si="325"/>
        <v>VPIT-SS</v>
      </c>
      <c r="AW1655" t="str">
        <f t="shared" si="324"/>
        <v>VP FOR INFORMATION TECHNOLOGY-SHARED SERVICES</v>
      </c>
    </row>
    <row r="1656" spans="1:49">
      <c r="A1656" s="59">
        <v>2018</v>
      </c>
      <c r="B1656" t="s">
        <v>137</v>
      </c>
      <c r="C1656" t="s">
        <v>945</v>
      </c>
      <c r="D1656" t="s">
        <v>946</v>
      </c>
      <c r="E1656" t="s">
        <v>967</v>
      </c>
      <c r="F1656" t="s">
        <v>1719</v>
      </c>
      <c r="G1656" t="s">
        <v>1720</v>
      </c>
      <c r="H1656" t="s">
        <v>146</v>
      </c>
      <c r="I1656" s="170" t="s">
        <v>84</v>
      </c>
      <c r="J1656" t="s">
        <v>85</v>
      </c>
      <c r="K1656" t="s">
        <v>214</v>
      </c>
      <c r="L1656" t="s">
        <v>616</v>
      </c>
      <c r="M1656" t="s">
        <v>617</v>
      </c>
      <c r="N1656" t="s">
        <v>217</v>
      </c>
      <c r="O1656" t="s">
        <v>263</v>
      </c>
      <c r="P1656" t="s">
        <v>458</v>
      </c>
      <c r="Q1656" t="s">
        <v>459</v>
      </c>
      <c r="R1656" t="s">
        <v>460</v>
      </c>
      <c r="S1656" t="s">
        <v>338</v>
      </c>
      <c r="T1656" t="s">
        <v>339</v>
      </c>
      <c r="U1656" s="61" t="s">
        <v>340</v>
      </c>
      <c r="V1656" t="s">
        <v>24</v>
      </c>
      <c r="W1656" t="s">
        <v>263</v>
      </c>
      <c r="X1656" s="59">
        <v>0</v>
      </c>
      <c r="Y1656" s="59">
        <v>100</v>
      </c>
      <c r="Z1656" t="s">
        <v>141</v>
      </c>
      <c r="AA1656" s="146" t="str">
        <f t="shared" si="333"/>
        <v>EX</v>
      </c>
      <c r="AB1656" s="146" t="str">
        <f t="shared" si="335"/>
        <v>IT</v>
      </c>
      <c r="AC1656" t="str">
        <f t="shared" si="326"/>
        <v>EX</v>
      </c>
      <c r="AD1656" s="74">
        <f t="shared" si="327"/>
        <v>100</v>
      </c>
      <c r="AE1656" s="74">
        <f t="shared" si="332"/>
        <v>100</v>
      </c>
      <c r="AF1656">
        <v>1</v>
      </c>
      <c r="AG1656">
        <v>0</v>
      </c>
      <c r="AH1656" s="74">
        <v>0</v>
      </c>
      <c r="AJ1656" s="74">
        <f t="shared" si="328"/>
        <v>0</v>
      </c>
      <c r="AK1656" s="74">
        <f t="shared" si="334"/>
        <v>100</v>
      </c>
      <c r="AL1656" t="str">
        <f t="shared" si="329"/>
        <v>N</v>
      </c>
      <c r="AN1656" t="s">
        <v>86</v>
      </c>
      <c r="AO1656" t="s">
        <v>85</v>
      </c>
      <c r="AP1656" t="str">
        <f t="shared" si="330"/>
        <v>94</v>
      </c>
      <c r="AQ1656" s="145" t="s">
        <v>1826</v>
      </c>
      <c r="AR1656" t="str">
        <f t="shared" si="331"/>
        <v>1-Adjusted Base Budget</v>
      </c>
      <c r="AS1656" s="145" t="s">
        <v>1827</v>
      </c>
      <c r="AT1656" t="s">
        <v>213</v>
      </c>
      <c r="AV1656" t="str">
        <f t="shared" si="325"/>
        <v>VPIT-SS</v>
      </c>
      <c r="AW1656" t="str">
        <f t="shared" si="324"/>
        <v>VP FOR INFORMATION TECHNOLOGY-SHARED SERVICES</v>
      </c>
    </row>
    <row r="1657" spans="1:49">
      <c r="A1657" s="59">
        <v>2018</v>
      </c>
      <c r="B1657" t="s">
        <v>137</v>
      </c>
      <c r="C1657" t="s">
        <v>945</v>
      </c>
      <c r="D1657" t="s">
        <v>946</v>
      </c>
      <c r="E1657" t="s">
        <v>951</v>
      </c>
      <c r="F1657" t="s">
        <v>1719</v>
      </c>
      <c r="G1657" t="s">
        <v>1720</v>
      </c>
      <c r="H1657" t="s">
        <v>154</v>
      </c>
      <c r="I1657" s="170" t="s">
        <v>84</v>
      </c>
      <c r="J1657" t="s">
        <v>85</v>
      </c>
      <c r="K1657" t="s">
        <v>214</v>
      </c>
      <c r="L1657" t="s">
        <v>616</v>
      </c>
      <c r="M1657" t="s">
        <v>617</v>
      </c>
      <c r="N1657" t="s">
        <v>217</v>
      </c>
      <c r="O1657" t="s">
        <v>263</v>
      </c>
      <c r="P1657" t="s">
        <v>458</v>
      </c>
      <c r="Q1657" t="s">
        <v>459</v>
      </c>
      <c r="R1657" t="s">
        <v>460</v>
      </c>
      <c r="S1657" t="s">
        <v>338</v>
      </c>
      <c r="T1657" t="s">
        <v>339</v>
      </c>
      <c r="U1657" s="61" t="s">
        <v>340</v>
      </c>
      <c r="V1657" t="s">
        <v>24</v>
      </c>
      <c r="W1657" t="s">
        <v>263</v>
      </c>
      <c r="X1657" s="59">
        <v>0</v>
      </c>
      <c r="Y1657" s="59">
        <v>7000</v>
      </c>
      <c r="Z1657" t="s">
        <v>141</v>
      </c>
      <c r="AA1657" s="146" t="str">
        <f t="shared" si="333"/>
        <v>EX</v>
      </c>
      <c r="AB1657" s="146" t="str">
        <f t="shared" si="335"/>
        <v>IT</v>
      </c>
      <c r="AC1657" t="str">
        <f t="shared" si="326"/>
        <v>EX</v>
      </c>
      <c r="AD1657" s="74">
        <f t="shared" si="327"/>
        <v>7000</v>
      </c>
      <c r="AE1657" s="74">
        <f t="shared" si="332"/>
        <v>7000</v>
      </c>
      <c r="AF1657">
        <v>1</v>
      </c>
      <c r="AG1657">
        <v>0</v>
      </c>
      <c r="AH1657" s="74">
        <v>0</v>
      </c>
      <c r="AJ1657" s="74">
        <f t="shared" si="328"/>
        <v>0</v>
      </c>
      <c r="AK1657" s="74">
        <f t="shared" si="334"/>
        <v>7000</v>
      </c>
      <c r="AL1657" t="str">
        <f t="shared" si="329"/>
        <v>N</v>
      </c>
      <c r="AN1657" t="s">
        <v>86</v>
      </c>
      <c r="AO1657" t="s">
        <v>85</v>
      </c>
      <c r="AP1657" t="str">
        <f t="shared" si="330"/>
        <v>94</v>
      </c>
      <c r="AQ1657" s="145" t="s">
        <v>1826</v>
      </c>
      <c r="AR1657" t="str">
        <f t="shared" si="331"/>
        <v>1-Adjusted Base Budget</v>
      </c>
      <c r="AS1657" s="145" t="s">
        <v>1827</v>
      </c>
      <c r="AT1657" t="s">
        <v>213</v>
      </c>
      <c r="AV1657" t="str">
        <f t="shared" si="325"/>
        <v>VPIT-SS</v>
      </c>
      <c r="AW1657" t="str">
        <f t="shared" si="324"/>
        <v>VP FOR INFORMATION TECHNOLOGY-SHARED SERVICES</v>
      </c>
    </row>
    <row r="1658" spans="1:49">
      <c r="A1658" s="59">
        <v>2018</v>
      </c>
      <c r="B1658" t="s">
        <v>137</v>
      </c>
      <c r="C1658" t="s">
        <v>945</v>
      </c>
      <c r="D1658" t="s">
        <v>946</v>
      </c>
      <c r="E1658" t="s">
        <v>951</v>
      </c>
      <c r="F1658" t="s">
        <v>1101</v>
      </c>
      <c r="G1658" t="s">
        <v>1128</v>
      </c>
      <c r="H1658" t="s">
        <v>154</v>
      </c>
      <c r="I1658" s="170" t="s">
        <v>84</v>
      </c>
      <c r="J1658" t="s">
        <v>85</v>
      </c>
      <c r="K1658" t="s">
        <v>214</v>
      </c>
      <c r="L1658" t="s">
        <v>616</v>
      </c>
      <c r="M1658" t="s">
        <v>617</v>
      </c>
      <c r="N1658" t="s">
        <v>217</v>
      </c>
      <c r="O1658" t="s">
        <v>263</v>
      </c>
      <c r="P1658" t="s">
        <v>458</v>
      </c>
      <c r="Q1658" t="s">
        <v>459</v>
      </c>
      <c r="R1658" t="s">
        <v>460</v>
      </c>
      <c r="S1658" t="s">
        <v>338</v>
      </c>
      <c r="T1658" t="s">
        <v>339</v>
      </c>
      <c r="U1658" s="61" t="s">
        <v>340</v>
      </c>
      <c r="V1658" t="s">
        <v>24</v>
      </c>
      <c r="W1658" t="s">
        <v>263</v>
      </c>
      <c r="X1658" s="59">
        <v>1000</v>
      </c>
      <c r="Y1658" s="59">
        <v>1000</v>
      </c>
      <c r="Z1658" t="s">
        <v>141</v>
      </c>
      <c r="AA1658" s="146" t="str">
        <f t="shared" si="333"/>
        <v>EX</v>
      </c>
      <c r="AB1658" s="146" t="str">
        <f t="shared" si="335"/>
        <v>IT</v>
      </c>
      <c r="AC1658" t="str">
        <f t="shared" si="326"/>
        <v>EX</v>
      </c>
      <c r="AD1658" s="74">
        <f t="shared" si="327"/>
        <v>1000</v>
      </c>
      <c r="AE1658" s="74">
        <f t="shared" si="332"/>
        <v>1000</v>
      </c>
      <c r="AF1658">
        <v>1</v>
      </c>
      <c r="AG1658">
        <v>0</v>
      </c>
      <c r="AH1658" s="74">
        <v>0</v>
      </c>
      <c r="AJ1658" s="74">
        <f t="shared" si="328"/>
        <v>0</v>
      </c>
      <c r="AK1658" s="74">
        <f t="shared" si="334"/>
        <v>1000</v>
      </c>
      <c r="AL1658" t="str">
        <f t="shared" si="329"/>
        <v>N</v>
      </c>
      <c r="AN1658" t="s">
        <v>86</v>
      </c>
      <c r="AO1658" t="s">
        <v>85</v>
      </c>
      <c r="AP1658" t="str">
        <f t="shared" si="330"/>
        <v>94</v>
      </c>
      <c r="AQ1658" s="145" t="s">
        <v>1826</v>
      </c>
      <c r="AR1658" t="str">
        <f t="shared" si="331"/>
        <v>1-Adjusted Base Budget</v>
      </c>
      <c r="AS1658" s="145" t="s">
        <v>1827</v>
      </c>
      <c r="AT1658" t="s">
        <v>213</v>
      </c>
      <c r="AV1658" t="str">
        <f t="shared" si="325"/>
        <v>VPIT-SS</v>
      </c>
      <c r="AW1658" t="str">
        <f t="shared" si="324"/>
        <v>VP FOR INFORMATION TECHNOLOGY-SHARED SERVICES</v>
      </c>
    </row>
    <row r="1659" spans="1:49">
      <c r="A1659" s="59">
        <v>2018</v>
      </c>
      <c r="B1659" t="s">
        <v>137</v>
      </c>
      <c r="C1659" t="s">
        <v>945</v>
      </c>
      <c r="D1659" t="s">
        <v>946</v>
      </c>
      <c r="E1659" t="s">
        <v>981</v>
      </c>
      <c r="F1659" t="s">
        <v>957</v>
      </c>
      <c r="G1659" t="s">
        <v>958</v>
      </c>
      <c r="H1659" t="s">
        <v>157</v>
      </c>
      <c r="I1659" s="170" t="s">
        <v>84</v>
      </c>
      <c r="J1659" t="s">
        <v>85</v>
      </c>
      <c r="K1659" t="s">
        <v>214</v>
      </c>
      <c r="L1659" t="s">
        <v>616</v>
      </c>
      <c r="M1659" t="s">
        <v>617</v>
      </c>
      <c r="N1659" t="s">
        <v>217</v>
      </c>
      <c r="O1659" t="s">
        <v>263</v>
      </c>
      <c r="P1659" t="s">
        <v>458</v>
      </c>
      <c r="Q1659" t="s">
        <v>459</v>
      </c>
      <c r="R1659" t="s">
        <v>460</v>
      </c>
      <c r="S1659" t="s">
        <v>338</v>
      </c>
      <c r="T1659" t="s">
        <v>339</v>
      </c>
      <c r="U1659" s="61" t="s">
        <v>340</v>
      </c>
      <c r="V1659" t="s">
        <v>24</v>
      </c>
      <c r="W1659" t="s">
        <v>263</v>
      </c>
      <c r="X1659" s="59">
        <v>2525</v>
      </c>
      <c r="Y1659" s="59">
        <v>2525</v>
      </c>
      <c r="Z1659" t="s">
        <v>141</v>
      </c>
      <c r="AA1659" s="146" t="str">
        <f t="shared" si="333"/>
        <v>EX</v>
      </c>
      <c r="AB1659" s="146" t="str">
        <f t="shared" si="335"/>
        <v>IT</v>
      </c>
      <c r="AC1659" t="str">
        <f t="shared" si="326"/>
        <v>EX</v>
      </c>
      <c r="AD1659" s="74">
        <f t="shared" si="327"/>
        <v>2525</v>
      </c>
      <c r="AE1659" s="74">
        <f t="shared" si="332"/>
        <v>2525</v>
      </c>
      <c r="AF1659">
        <v>1</v>
      </c>
      <c r="AG1659">
        <v>0</v>
      </c>
      <c r="AH1659" s="74">
        <v>0</v>
      </c>
      <c r="AJ1659" s="74">
        <f t="shared" si="328"/>
        <v>0</v>
      </c>
      <c r="AK1659" s="74">
        <f t="shared" si="334"/>
        <v>2525</v>
      </c>
      <c r="AL1659" t="str">
        <f t="shared" si="329"/>
        <v>N</v>
      </c>
      <c r="AN1659" t="s">
        <v>86</v>
      </c>
      <c r="AO1659" t="s">
        <v>85</v>
      </c>
      <c r="AP1659" t="str">
        <f t="shared" si="330"/>
        <v>94</v>
      </c>
      <c r="AQ1659" s="145" t="s">
        <v>1826</v>
      </c>
      <c r="AR1659" t="str">
        <f t="shared" si="331"/>
        <v>1-Adjusted Base Budget</v>
      </c>
      <c r="AS1659" s="145" t="s">
        <v>1827</v>
      </c>
      <c r="AT1659" t="s">
        <v>213</v>
      </c>
      <c r="AV1659" t="str">
        <f t="shared" si="325"/>
        <v>VPIT-SS</v>
      </c>
      <c r="AW1659" t="str">
        <f t="shared" si="324"/>
        <v>VP FOR INFORMATION TECHNOLOGY-SHARED SERVICES</v>
      </c>
    </row>
    <row r="1660" spans="1:49">
      <c r="A1660" s="59">
        <v>2018</v>
      </c>
      <c r="B1660" t="s">
        <v>137</v>
      </c>
      <c r="C1660" t="s">
        <v>945</v>
      </c>
      <c r="D1660" t="s">
        <v>946</v>
      </c>
      <c r="E1660" t="s">
        <v>947</v>
      </c>
      <c r="F1660" t="s">
        <v>1000</v>
      </c>
      <c r="G1660" t="s">
        <v>1001</v>
      </c>
      <c r="H1660" t="s">
        <v>948</v>
      </c>
      <c r="I1660" s="170" t="s">
        <v>84</v>
      </c>
      <c r="J1660" t="s">
        <v>85</v>
      </c>
      <c r="K1660" t="s">
        <v>214</v>
      </c>
      <c r="L1660" t="s">
        <v>463</v>
      </c>
      <c r="M1660" t="s">
        <v>464</v>
      </c>
      <c r="N1660" t="s">
        <v>217</v>
      </c>
      <c r="O1660" t="s">
        <v>263</v>
      </c>
      <c r="P1660" t="s">
        <v>465</v>
      </c>
      <c r="Q1660" t="s">
        <v>466</v>
      </c>
      <c r="R1660" t="s">
        <v>467</v>
      </c>
      <c r="S1660" t="s">
        <v>338</v>
      </c>
      <c r="T1660" t="s">
        <v>339</v>
      </c>
      <c r="U1660" s="61" t="s">
        <v>340</v>
      </c>
      <c r="V1660" t="s">
        <v>249</v>
      </c>
      <c r="W1660" t="s">
        <v>263</v>
      </c>
      <c r="X1660" s="59">
        <v>3000</v>
      </c>
      <c r="Y1660" s="59">
        <v>3000</v>
      </c>
      <c r="AA1660" s="146" t="str">
        <f t="shared" si="333"/>
        <v>EX</v>
      </c>
      <c r="AB1660" s="146">
        <f t="shared" si="335"/>
        <v>0</v>
      </c>
      <c r="AC1660" t="str">
        <f t="shared" si="326"/>
        <v>EX</v>
      </c>
      <c r="AD1660" s="74">
        <f t="shared" si="327"/>
        <v>3000</v>
      </c>
      <c r="AE1660" s="74">
        <f t="shared" si="332"/>
        <v>3000</v>
      </c>
      <c r="AF1660">
        <v>1</v>
      </c>
      <c r="AG1660">
        <v>0</v>
      </c>
      <c r="AH1660" s="74">
        <v>0</v>
      </c>
      <c r="AJ1660" s="74">
        <f t="shared" si="328"/>
        <v>0</v>
      </c>
      <c r="AK1660" s="74">
        <f t="shared" si="334"/>
        <v>3000</v>
      </c>
      <c r="AL1660" t="str">
        <f t="shared" si="329"/>
        <v>N</v>
      </c>
      <c r="AN1660" t="s">
        <v>86</v>
      </c>
      <c r="AO1660" t="s">
        <v>85</v>
      </c>
      <c r="AP1660" t="str">
        <f t="shared" si="330"/>
        <v>94</v>
      </c>
      <c r="AQ1660" s="145" t="s">
        <v>1826</v>
      </c>
      <c r="AR1660" t="str">
        <f t="shared" si="331"/>
        <v>1-Adjusted Base Budget</v>
      </c>
      <c r="AS1660" s="145" t="s">
        <v>1827</v>
      </c>
      <c r="AT1660" t="s">
        <v>213</v>
      </c>
      <c r="AV1660" t="str">
        <f t="shared" si="325"/>
        <v>VPIT</v>
      </c>
      <c r="AW1660" t="str">
        <f t="shared" si="324"/>
        <v>VP FOR INFORMATION TECHNOLOGY</v>
      </c>
    </row>
    <row r="1661" spans="1:49">
      <c r="A1661" s="59">
        <v>2018</v>
      </c>
      <c r="B1661" t="s">
        <v>137</v>
      </c>
      <c r="C1661" t="s">
        <v>945</v>
      </c>
      <c r="D1661" t="s">
        <v>946</v>
      </c>
      <c r="E1661" t="s">
        <v>947</v>
      </c>
      <c r="F1661" t="s">
        <v>1029</v>
      </c>
      <c r="G1661" t="s">
        <v>1030</v>
      </c>
      <c r="H1661" t="s">
        <v>948</v>
      </c>
      <c r="I1661" s="170" t="s">
        <v>84</v>
      </c>
      <c r="J1661" t="s">
        <v>85</v>
      </c>
      <c r="K1661" t="s">
        <v>214</v>
      </c>
      <c r="L1661" t="s">
        <v>463</v>
      </c>
      <c r="M1661" t="s">
        <v>464</v>
      </c>
      <c r="N1661" t="s">
        <v>217</v>
      </c>
      <c r="O1661" t="s">
        <v>263</v>
      </c>
      <c r="P1661" t="s">
        <v>465</v>
      </c>
      <c r="Q1661" t="s">
        <v>466</v>
      </c>
      <c r="R1661" t="s">
        <v>467</v>
      </c>
      <c r="S1661" t="s">
        <v>338</v>
      </c>
      <c r="T1661" t="s">
        <v>339</v>
      </c>
      <c r="U1661" s="61" t="s">
        <v>340</v>
      </c>
      <c r="V1661" t="s">
        <v>249</v>
      </c>
      <c r="W1661" t="s">
        <v>263</v>
      </c>
      <c r="X1661" s="59">
        <v>3070</v>
      </c>
      <c r="Y1661" s="59">
        <v>3070</v>
      </c>
      <c r="AA1661" s="146" t="str">
        <f t="shared" si="333"/>
        <v>EX</v>
      </c>
      <c r="AB1661" s="146">
        <f t="shared" si="335"/>
        <v>0</v>
      </c>
      <c r="AC1661" t="str">
        <f t="shared" si="326"/>
        <v>EX</v>
      </c>
      <c r="AD1661" s="74">
        <f t="shared" si="327"/>
        <v>3070</v>
      </c>
      <c r="AE1661" s="74">
        <f t="shared" si="332"/>
        <v>3070</v>
      </c>
      <c r="AF1661">
        <v>1</v>
      </c>
      <c r="AG1661">
        <v>0</v>
      </c>
      <c r="AH1661" s="74">
        <v>0</v>
      </c>
      <c r="AJ1661" s="74">
        <f t="shared" si="328"/>
        <v>0</v>
      </c>
      <c r="AK1661" s="74">
        <f t="shared" si="334"/>
        <v>3070</v>
      </c>
      <c r="AL1661" t="str">
        <f t="shared" si="329"/>
        <v>N</v>
      </c>
      <c r="AN1661" t="s">
        <v>86</v>
      </c>
      <c r="AO1661" t="s">
        <v>85</v>
      </c>
      <c r="AP1661" t="str">
        <f t="shared" si="330"/>
        <v>94</v>
      </c>
      <c r="AQ1661" s="145" t="s">
        <v>1826</v>
      </c>
      <c r="AR1661" t="str">
        <f t="shared" si="331"/>
        <v>1-Adjusted Base Budget</v>
      </c>
      <c r="AS1661" s="145" t="s">
        <v>1827</v>
      </c>
      <c r="AT1661" t="s">
        <v>213</v>
      </c>
      <c r="AV1661" t="str">
        <f t="shared" si="325"/>
        <v>VPIT</v>
      </c>
      <c r="AW1661" t="str">
        <f t="shared" si="324"/>
        <v>VP FOR INFORMATION TECHNOLOGY</v>
      </c>
    </row>
    <row r="1662" spans="1:49">
      <c r="A1662" s="59">
        <v>2018</v>
      </c>
      <c r="B1662" t="s">
        <v>137</v>
      </c>
      <c r="C1662" t="s">
        <v>945</v>
      </c>
      <c r="D1662" t="s">
        <v>946</v>
      </c>
      <c r="E1662" t="s">
        <v>947</v>
      </c>
      <c r="F1662" t="s">
        <v>1140</v>
      </c>
      <c r="G1662" t="s">
        <v>1141</v>
      </c>
      <c r="H1662" t="s">
        <v>948</v>
      </c>
      <c r="I1662" s="170" t="s">
        <v>84</v>
      </c>
      <c r="J1662" t="s">
        <v>85</v>
      </c>
      <c r="K1662" t="s">
        <v>214</v>
      </c>
      <c r="L1662" t="s">
        <v>463</v>
      </c>
      <c r="M1662" t="s">
        <v>464</v>
      </c>
      <c r="N1662" t="s">
        <v>217</v>
      </c>
      <c r="O1662" t="s">
        <v>263</v>
      </c>
      <c r="P1662" t="s">
        <v>465</v>
      </c>
      <c r="Q1662" t="s">
        <v>466</v>
      </c>
      <c r="R1662" t="s">
        <v>467</v>
      </c>
      <c r="S1662" t="s">
        <v>338</v>
      </c>
      <c r="T1662" t="s">
        <v>339</v>
      </c>
      <c r="U1662" s="61" t="s">
        <v>340</v>
      </c>
      <c r="V1662" t="s">
        <v>249</v>
      </c>
      <c r="W1662" t="s">
        <v>263</v>
      </c>
      <c r="X1662" s="59">
        <v>0</v>
      </c>
      <c r="Y1662" s="59">
        <v>60787</v>
      </c>
      <c r="AA1662" s="146" t="str">
        <f t="shared" si="333"/>
        <v>EX</v>
      </c>
      <c r="AB1662" s="146">
        <f t="shared" si="335"/>
        <v>0</v>
      </c>
      <c r="AC1662" t="str">
        <f t="shared" si="326"/>
        <v>EX</v>
      </c>
      <c r="AD1662" s="74">
        <f t="shared" si="327"/>
        <v>60787</v>
      </c>
      <c r="AE1662" s="74">
        <f t="shared" si="332"/>
        <v>60787</v>
      </c>
      <c r="AF1662">
        <v>1</v>
      </c>
      <c r="AG1662">
        <v>0</v>
      </c>
      <c r="AH1662" s="74">
        <v>0</v>
      </c>
      <c r="AJ1662" s="74">
        <f t="shared" si="328"/>
        <v>0</v>
      </c>
      <c r="AK1662" s="74">
        <f t="shared" si="334"/>
        <v>60787</v>
      </c>
      <c r="AL1662" t="str">
        <f t="shared" si="329"/>
        <v>N</v>
      </c>
      <c r="AN1662" t="s">
        <v>86</v>
      </c>
      <c r="AO1662" t="s">
        <v>85</v>
      </c>
      <c r="AP1662" t="str">
        <f t="shared" si="330"/>
        <v>94</v>
      </c>
      <c r="AQ1662" s="145" t="s">
        <v>1826</v>
      </c>
      <c r="AR1662" t="str">
        <f t="shared" si="331"/>
        <v>1-Adjusted Base Budget</v>
      </c>
      <c r="AS1662" s="145" t="s">
        <v>1827</v>
      </c>
      <c r="AT1662" t="s">
        <v>213</v>
      </c>
      <c r="AV1662" t="str">
        <f t="shared" si="325"/>
        <v>VPIT</v>
      </c>
      <c r="AW1662" t="str">
        <f t="shared" si="324"/>
        <v>VP FOR INFORMATION TECHNOLOGY</v>
      </c>
    </row>
    <row r="1663" spans="1:49">
      <c r="A1663" s="59">
        <v>2018</v>
      </c>
      <c r="B1663" t="s">
        <v>137</v>
      </c>
      <c r="C1663" t="s">
        <v>945</v>
      </c>
      <c r="D1663" t="s">
        <v>946</v>
      </c>
      <c r="E1663" t="s">
        <v>947</v>
      </c>
      <c r="F1663" t="s">
        <v>1197</v>
      </c>
      <c r="G1663" t="s">
        <v>1198</v>
      </c>
      <c r="H1663" t="s">
        <v>948</v>
      </c>
      <c r="I1663" s="170" t="s">
        <v>84</v>
      </c>
      <c r="J1663" t="s">
        <v>85</v>
      </c>
      <c r="K1663" t="s">
        <v>214</v>
      </c>
      <c r="L1663" t="s">
        <v>463</v>
      </c>
      <c r="M1663" t="s">
        <v>464</v>
      </c>
      <c r="N1663" t="s">
        <v>217</v>
      </c>
      <c r="O1663" t="s">
        <v>263</v>
      </c>
      <c r="P1663" t="s">
        <v>465</v>
      </c>
      <c r="Q1663" t="s">
        <v>466</v>
      </c>
      <c r="R1663" t="s">
        <v>467</v>
      </c>
      <c r="S1663" t="s">
        <v>338</v>
      </c>
      <c r="T1663" t="s">
        <v>339</v>
      </c>
      <c r="U1663" s="61" t="s">
        <v>340</v>
      </c>
      <c r="V1663" t="s">
        <v>249</v>
      </c>
      <c r="W1663" t="s">
        <v>263</v>
      </c>
      <c r="X1663" s="59">
        <v>60787</v>
      </c>
      <c r="Y1663" s="59">
        <v>0</v>
      </c>
      <c r="AA1663" s="146" t="str">
        <f t="shared" si="333"/>
        <v>EX</v>
      </c>
      <c r="AB1663" s="146">
        <f t="shared" si="335"/>
        <v>0</v>
      </c>
      <c r="AC1663" t="str">
        <f t="shared" si="326"/>
        <v>EX</v>
      </c>
      <c r="AD1663" s="74">
        <f t="shared" si="327"/>
        <v>0</v>
      </c>
      <c r="AE1663" s="74">
        <f t="shared" si="332"/>
        <v>0</v>
      </c>
      <c r="AF1663">
        <v>1</v>
      </c>
      <c r="AG1663">
        <v>0</v>
      </c>
      <c r="AH1663" s="74">
        <v>0</v>
      </c>
      <c r="AJ1663" s="74">
        <f t="shared" si="328"/>
        <v>0</v>
      </c>
      <c r="AK1663" s="74">
        <f t="shared" si="334"/>
        <v>0</v>
      </c>
      <c r="AL1663" t="str">
        <f t="shared" si="329"/>
        <v>N</v>
      </c>
      <c r="AN1663" t="s">
        <v>86</v>
      </c>
      <c r="AO1663" t="s">
        <v>85</v>
      </c>
      <c r="AP1663" t="str">
        <f t="shared" si="330"/>
        <v>94</v>
      </c>
      <c r="AQ1663" s="145" t="s">
        <v>1826</v>
      </c>
      <c r="AR1663" t="str">
        <f t="shared" si="331"/>
        <v>1-Adjusted Base Budget</v>
      </c>
      <c r="AS1663" s="145" t="s">
        <v>1827</v>
      </c>
      <c r="AT1663" t="s">
        <v>213</v>
      </c>
      <c r="AV1663" t="str">
        <f t="shared" si="325"/>
        <v>VPIT</v>
      </c>
      <c r="AW1663" t="str">
        <f t="shared" si="324"/>
        <v>VP FOR INFORMATION TECHNOLOGY</v>
      </c>
    </row>
    <row r="1664" spans="1:49">
      <c r="A1664" s="59">
        <v>2018</v>
      </c>
      <c r="B1664" t="s">
        <v>137</v>
      </c>
      <c r="C1664" t="s">
        <v>945</v>
      </c>
      <c r="D1664" t="s">
        <v>946</v>
      </c>
      <c r="E1664" t="s">
        <v>947</v>
      </c>
      <c r="F1664" t="s">
        <v>1041</v>
      </c>
      <c r="G1664" t="s">
        <v>1042</v>
      </c>
      <c r="H1664" t="s">
        <v>948</v>
      </c>
      <c r="I1664" s="170" t="s">
        <v>84</v>
      </c>
      <c r="J1664" t="s">
        <v>85</v>
      </c>
      <c r="K1664" t="s">
        <v>214</v>
      </c>
      <c r="L1664" t="s">
        <v>463</v>
      </c>
      <c r="M1664" t="s">
        <v>464</v>
      </c>
      <c r="N1664" t="s">
        <v>217</v>
      </c>
      <c r="O1664" t="s">
        <v>263</v>
      </c>
      <c r="P1664" t="s">
        <v>465</v>
      </c>
      <c r="Q1664" t="s">
        <v>466</v>
      </c>
      <c r="R1664" t="s">
        <v>467</v>
      </c>
      <c r="S1664" t="s">
        <v>338</v>
      </c>
      <c r="T1664" t="s">
        <v>339</v>
      </c>
      <c r="U1664" s="61" t="s">
        <v>340</v>
      </c>
      <c r="V1664" t="s">
        <v>249</v>
      </c>
      <c r="W1664" t="s">
        <v>263</v>
      </c>
      <c r="X1664" s="59">
        <v>36600</v>
      </c>
      <c r="Y1664" s="59">
        <v>36600</v>
      </c>
      <c r="AA1664" s="146" t="str">
        <f t="shared" si="333"/>
        <v>EX</v>
      </c>
      <c r="AB1664" s="146">
        <f t="shared" si="335"/>
        <v>0</v>
      </c>
      <c r="AC1664" t="str">
        <f t="shared" si="326"/>
        <v>EX</v>
      </c>
      <c r="AD1664" s="74">
        <f t="shared" si="327"/>
        <v>36600</v>
      </c>
      <c r="AE1664" s="74">
        <f t="shared" si="332"/>
        <v>36600</v>
      </c>
      <c r="AF1664">
        <v>1</v>
      </c>
      <c r="AG1664">
        <v>0</v>
      </c>
      <c r="AH1664" s="74">
        <v>0</v>
      </c>
      <c r="AJ1664" s="74">
        <f t="shared" si="328"/>
        <v>0</v>
      </c>
      <c r="AK1664" s="74">
        <f t="shared" si="334"/>
        <v>36600</v>
      </c>
      <c r="AL1664" t="str">
        <f t="shared" si="329"/>
        <v>N</v>
      </c>
      <c r="AN1664" t="s">
        <v>86</v>
      </c>
      <c r="AO1664" t="s">
        <v>85</v>
      </c>
      <c r="AP1664" t="str">
        <f t="shared" si="330"/>
        <v>94</v>
      </c>
      <c r="AQ1664" s="145" t="s">
        <v>1826</v>
      </c>
      <c r="AR1664" t="str">
        <f t="shared" si="331"/>
        <v>1-Adjusted Base Budget</v>
      </c>
      <c r="AS1664" s="145" t="s">
        <v>1827</v>
      </c>
      <c r="AT1664" t="s">
        <v>213</v>
      </c>
      <c r="AV1664" t="str">
        <f t="shared" si="325"/>
        <v>VPIT</v>
      </c>
      <c r="AW1664" t="str">
        <f t="shared" si="324"/>
        <v>VP FOR INFORMATION TECHNOLOGY</v>
      </c>
    </row>
    <row r="1665" spans="1:49">
      <c r="A1665" s="59">
        <v>2018</v>
      </c>
      <c r="B1665" t="s">
        <v>137</v>
      </c>
      <c r="C1665" t="s">
        <v>945</v>
      </c>
      <c r="D1665" t="s">
        <v>946</v>
      </c>
      <c r="E1665" t="s">
        <v>947</v>
      </c>
      <c r="F1665" t="s">
        <v>1133</v>
      </c>
      <c r="G1665" t="s">
        <v>1134</v>
      </c>
      <c r="H1665" t="s">
        <v>948</v>
      </c>
      <c r="I1665" s="170" t="s">
        <v>84</v>
      </c>
      <c r="J1665" t="s">
        <v>85</v>
      </c>
      <c r="K1665" t="s">
        <v>214</v>
      </c>
      <c r="L1665" t="s">
        <v>463</v>
      </c>
      <c r="M1665" t="s">
        <v>464</v>
      </c>
      <c r="N1665" t="s">
        <v>217</v>
      </c>
      <c r="O1665" t="s">
        <v>263</v>
      </c>
      <c r="P1665" t="s">
        <v>465</v>
      </c>
      <c r="Q1665" t="s">
        <v>466</v>
      </c>
      <c r="R1665" t="s">
        <v>467</v>
      </c>
      <c r="S1665" t="s">
        <v>338</v>
      </c>
      <c r="T1665" t="s">
        <v>339</v>
      </c>
      <c r="U1665" s="61" t="s">
        <v>340</v>
      </c>
      <c r="V1665" t="s">
        <v>249</v>
      </c>
      <c r="W1665" t="s">
        <v>263</v>
      </c>
      <c r="X1665" s="59">
        <v>68000</v>
      </c>
      <c r="Y1665" s="59">
        <v>68000</v>
      </c>
      <c r="AA1665" s="146" t="str">
        <f t="shared" si="333"/>
        <v>EX</v>
      </c>
      <c r="AB1665" s="146">
        <f t="shared" si="335"/>
        <v>0</v>
      </c>
      <c r="AC1665" t="str">
        <f t="shared" si="326"/>
        <v>EX</v>
      </c>
      <c r="AD1665" s="74">
        <f t="shared" si="327"/>
        <v>68000</v>
      </c>
      <c r="AE1665" s="74">
        <f t="shared" si="332"/>
        <v>68000</v>
      </c>
      <c r="AF1665">
        <v>1</v>
      </c>
      <c r="AG1665">
        <v>0</v>
      </c>
      <c r="AH1665" s="74">
        <v>0</v>
      </c>
      <c r="AJ1665" s="74">
        <f t="shared" si="328"/>
        <v>0</v>
      </c>
      <c r="AK1665" s="74">
        <f t="shared" si="334"/>
        <v>68000</v>
      </c>
      <c r="AL1665" t="str">
        <f t="shared" si="329"/>
        <v>N</v>
      </c>
      <c r="AN1665" t="s">
        <v>86</v>
      </c>
      <c r="AO1665" t="s">
        <v>85</v>
      </c>
      <c r="AP1665" t="str">
        <f t="shared" si="330"/>
        <v>94</v>
      </c>
      <c r="AQ1665" s="145" t="s">
        <v>1826</v>
      </c>
      <c r="AR1665" t="str">
        <f t="shared" si="331"/>
        <v>1-Adjusted Base Budget</v>
      </c>
      <c r="AS1665" s="145" t="s">
        <v>1827</v>
      </c>
      <c r="AT1665" t="s">
        <v>213</v>
      </c>
      <c r="AV1665" t="str">
        <f t="shared" si="325"/>
        <v>VPIT</v>
      </c>
      <c r="AW1665" t="str">
        <f t="shared" si="324"/>
        <v>VP FOR INFORMATION TECHNOLOGY</v>
      </c>
    </row>
    <row r="1666" spans="1:49">
      <c r="A1666" s="59">
        <v>2018</v>
      </c>
      <c r="B1666" t="s">
        <v>137</v>
      </c>
      <c r="C1666" t="s">
        <v>945</v>
      </c>
      <c r="D1666" t="s">
        <v>946</v>
      </c>
      <c r="E1666" t="s">
        <v>947</v>
      </c>
      <c r="F1666" t="s">
        <v>1047</v>
      </c>
      <c r="G1666" t="s">
        <v>1048</v>
      </c>
      <c r="H1666" t="s">
        <v>948</v>
      </c>
      <c r="I1666" s="170" t="s">
        <v>84</v>
      </c>
      <c r="J1666" t="s">
        <v>85</v>
      </c>
      <c r="K1666" t="s">
        <v>214</v>
      </c>
      <c r="L1666" t="s">
        <v>463</v>
      </c>
      <c r="M1666" t="s">
        <v>464</v>
      </c>
      <c r="N1666" t="s">
        <v>217</v>
      </c>
      <c r="O1666" t="s">
        <v>263</v>
      </c>
      <c r="P1666" t="s">
        <v>465</v>
      </c>
      <c r="Q1666" t="s">
        <v>466</v>
      </c>
      <c r="R1666" t="s">
        <v>467</v>
      </c>
      <c r="S1666" t="s">
        <v>338</v>
      </c>
      <c r="T1666" t="s">
        <v>339</v>
      </c>
      <c r="U1666" s="61" t="s">
        <v>340</v>
      </c>
      <c r="V1666" t="s">
        <v>249</v>
      </c>
      <c r="W1666" t="s">
        <v>263</v>
      </c>
      <c r="X1666" s="59">
        <v>2900</v>
      </c>
      <c r="Y1666" s="59">
        <v>2900</v>
      </c>
      <c r="AA1666" s="146" t="str">
        <f t="shared" si="333"/>
        <v>EX</v>
      </c>
      <c r="AB1666" s="146">
        <f t="shared" si="335"/>
        <v>0</v>
      </c>
      <c r="AC1666" t="str">
        <f t="shared" si="326"/>
        <v>EX</v>
      </c>
      <c r="AD1666" s="74">
        <f t="shared" si="327"/>
        <v>2900</v>
      </c>
      <c r="AE1666" s="74">
        <f t="shared" si="332"/>
        <v>2900</v>
      </c>
      <c r="AF1666">
        <v>1</v>
      </c>
      <c r="AG1666">
        <v>0</v>
      </c>
      <c r="AH1666" s="74">
        <v>0</v>
      </c>
      <c r="AJ1666" s="74">
        <f t="shared" si="328"/>
        <v>0</v>
      </c>
      <c r="AK1666" s="74">
        <f t="shared" si="334"/>
        <v>2900</v>
      </c>
      <c r="AL1666" t="str">
        <f t="shared" si="329"/>
        <v>N</v>
      </c>
      <c r="AN1666" t="s">
        <v>86</v>
      </c>
      <c r="AO1666" t="s">
        <v>85</v>
      </c>
      <c r="AP1666" t="str">
        <f t="shared" si="330"/>
        <v>94</v>
      </c>
      <c r="AQ1666" s="145" t="s">
        <v>1826</v>
      </c>
      <c r="AR1666" t="str">
        <f t="shared" si="331"/>
        <v>1-Adjusted Base Budget</v>
      </c>
      <c r="AS1666" s="145" t="s">
        <v>1827</v>
      </c>
      <c r="AT1666" t="s">
        <v>213</v>
      </c>
      <c r="AV1666" t="str">
        <f t="shared" si="325"/>
        <v>VPIT</v>
      </c>
      <c r="AW1666" t="str">
        <f t="shared" si="324"/>
        <v>VP FOR INFORMATION TECHNOLOGY</v>
      </c>
    </row>
    <row r="1667" spans="1:49">
      <c r="A1667" s="59">
        <v>2018</v>
      </c>
      <c r="B1667" t="s">
        <v>137</v>
      </c>
      <c r="C1667" t="s">
        <v>945</v>
      </c>
      <c r="D1667" t="s">
        <v>946</v>
      </c>
      <c r="E1667" t="s">
        <v>956</v>
      </c>
      <c r="F1667" t="s">
        <v>957</v>
      </c>
      <c r="G1667" t="s">
        <v>958</v>
      </c>
      <c r="H1667" t="s">
        <v>140</v>
      </c>
      <c r="I1667" s="170" t="s">
        <v>84</v>
      </c>
      <c r="J1667" t="s">
        <v>85</v>
      </c>
      <c r="K1667" t="s">
        <v>214</v>
      </c>
      <c r="L1667" t="s">
        <v>463</v>
      </c>
      <c r="M1667" t="s">
        <v>464</v>
      </c>
      <c r="N1667" t="s">
        <v>217</v>
      </c>
      <c r="O1667" t="s">
        <v>263</v>
      </c>
      <c r="P1667" t="s">
        <v>465</v>
      </c>
      <c r="Q1667" t="s">
        <v>466</v>
      </c>
      <c r="R1667" t="s">
        <v>467</v>
      </c>
      <c r="S1667" t="s">
        <v>338</v>
      </c>
      <c r="T1667" t="s">
        <v>339</v>
      </c>
      <c r="U1667" s="61" t="s">
        <v>340</v>
      </c>
      <c r="V1667" t="s">
        <v>24</v>
      </c>
      <c r="W1667" t="s">
        <v>263</v>
      </c>
      <c r="X1667" s="59">
        <v>15400</v>
      </c>
      <c r="Y1667" s="59">
        <v>15400</v>
      </c>
      <c r="Z1667" t="s">
        <v>141</v>
      </c>
      <c r="AA1667" s="146" t="str">
        <f t="shared" si="333"/>
        <v>EX</v>
      </c>
      <c r="AB1667" s="146" t="str">
        <f t="shared" si="335"/>
        <v>IT</v>
      </c>
      <c r="AC1667" t="str">
        <f t="shared" si="326"/>
        <v>EX</v>
      </c>
      <c r="AD1667" s="74">
        <f t="shared" si="327"/>
        <v>15400</v>
      </c>
      <c r="AE1667" s="74">
        <f t="shared" si="332"/>
        <v>15400</v>
      </c>
      <c r="AF1667">
        <v>1</v>
      </c>
      <c r="AG1667">
        <v>0</v>
      </c>
      <c r="AH1667" s="74">
        <v>0</v>
      </c>
      <c r="AJ1667" s="74">
        <f t="shared" si="328"/>
        <v>0</v>
      </c>
      <c r="AK1667" s="74">
        <f t="shared" si="334"/>
        <v>15400</v>
      </c>
      <c r="AL1667" t="str">
        <f t="shared" si="329"/>
        <v>N</v>
      </c>
      <c r="AN1667" t="s">
        <v>86</v>
      </c>
      <c r="AO1667" t="s">
        <v>85</v>
      </c>
      <c r="AP1667" t="str">
        <f t="shared" si="330"/>
        <v>94</v>
      </c>
      <c r="AQ1667" s="145" t="s">
        <v>1826</v>
      </c>
      <c r="AR1667" t="str">
        <f t="shared" si="331"/>
        <v>1-Adjusted Base Budget</v>
      </c>
      <c r="AS1667" s="145" t="s">
        <v>1827</v>
      </c>
      <c r="AT1667" t="s">
        <v>213</v>
      </c>
      <c r="AV1667" t="str">
        <f t="shared" si="325"/>
        <v>VPIT-SS</v>
      </c>
      <c r="AW1667" t="str">
        <f t="shared" si="324"/>
        <v>VP FOR INFORMATION TECHNOLOGY-SHARED SERVICES</v>
      </c>
    </row>
    <row r="1668" spans="1:49">
      <c r="A1668" s="59">
        <v>2018</v>
      </c>
      <c r="B1668" t="s">
        <v>137</v>
      </c>
      <c r="C1668" t="s">
        <v>945</v>
      </c>
      <c r="D1668" t="s">
        <v>946</v>
      </c>
      <c r="E1668" t="s">
        <v>967</v>
      </c>
      <c r="F1668" t="s">
        <v>1061</v>
      </c>
      <c r="G1668" t="s">
        <v>1062</v>
      </c>
      <c r="H1668" t="s">
        <v>146</v>
      </c>
      <c r="I1668" s="170" t="s">
        <v>84</v>
      </c>
      <c r="J1668" t="s">
        <v>85</v>
      </c>
      <c r="K1668" t="s">
        <v>214</v>
      </c>
      <c r="L1668" t="s">
        <v>463</v>
      </c>
      <c r="M1668" t="s">
        <v>464</v>
      </c>
      <c r="N1668" t="s">
        <v>217</v>
      </c>
      <c r="O1668" t="s">
        <v>263</v>
      </c>
      <c r="P1668" t="s">
        <v>465</v>
      </c>
      <c r="Q1668" t="s">
        <v>466</v>
      </c>
      <c r="R1668" t="s">
        <v>467</v>
      </c>
      <c r="S1668" t="s">
        <v>338</v>
      </c>
      <c r="T1668" t="s">
        <v>339</v>
      </c>
      <c r="U1668" s="61" t="s">
        <v>340</v>
      </c>
      <c r="V1668" t="s">
        <v>24</v>
      </c>
      <c r="W1668" t="s">
        <v>263</v>
      </c>
      <c r="X1668" s="59">
        <v>2000</v>
      </c>
      <c r="Y1668" s="59">
        <v>2000</v>
      </c>
      <c r="Z1668" t="s">
        <v>141</v>
      </c>
      <c r="AA1668" s="146" t="str">
        <f t="shared" si="333"/>
        <v>EX</v>
      </c>
      <c r="AB1668" s="146" t="str">
        <f t="shared" si="335"/>
        <v>IT</v>
      </c>
      <c r="AC1668" t="str">
        <f t="shared" si="326"/>
        <v>EX</v>
      </c>
      <c r="AD1668" s="74">
        <f t="shared" si="327"/>
        <v>2000</v>
      </c>
      <c r="AE1668" s="74">
        <f t="shared" si="332"/>
        <v>2000</v>
      </c>
      <c r="AF1668">
        <v>1</v>
      </c>
      <c r="AG1668">
        <v>0</v>
      </c>
      <c r="AH1668" s="74">
        <v>0</v>
      </c>
      <c r="AJ1668" s="74">
        <f t="shared" si="328"/>
        <v>0</v>
      </c>
      <c r="AK1668" s="74">
        <f t="shared" si="334"/>
        <v>2000</v>
      </c>
      <c r="AL1668" t="str">
        <f t="shared" si="329"/>
        <v>N</v>
      </c>
      <c r="AN1668" t="s">
        <v>86</v>
      </c>
      <c r="AO1668" t="s">
        <v>85</v>
      </c>
      <c r="AP1668" t="str">
        <f t="shared" si="330"/>
        <v>94</v>
      </c>
      <c r="AQ1668" s="145" t="s">
        <v>1826</v>
      </c>
      <c r="AR1668" t="str">
        <f t="shared" si="331"/>
        <v>1-Adjusted Base Budget</v>
      </c>
      <c r="AS1668" s="145" t="s">
        <v>1827</v>
      </c>
      <c r="AT1668" t="s">
        <v>213</v>
      </c>
      <c r="AV1668" t="str">
        <f t="shared" si="325"/>
        <v>VPIT-SS</v>
      </c>
      <c r="AW1668" t="str">
        <f t="shared" si="324"/>
        <v>VP FOR INFORMATION TECHNOLOGY-SHARED SERVICES</v>
      </c>
    </row>
    <row r="1669" spans="1:49">
      <c r="A1669" s="59">
        <v>2018</v>
      </c>
      <c r="B1669" t="s">
        <v>137</v>
      </c>
      <c r="C1669" t="s">
        <v>945</v>
      </c>
      <c r="D1669" t="s">
        <v>946</v>
      </c>
      <c r="E1669" t="s">
        <v>967</v>
      </c>
      <c r="F1669" t="s">
        <v>1719</v>
      </c>
      <c r="G1669" t="s">
        <v>1720</v>
      </c>
      <c r="H1669" t="s">
        <v>146</v>
      </c>
      <c r="I1669" s="170" t="s">
        <v>84</v>
      </c>
      <c r="J1669" t="s">
        <v>85</v>
      </c>
      <c r="K1669" t="s">
        <v>214</v>
      </c>
      <c r="L1669" t="s">
        <v>463</v>
      </c>
      <c r="M1669" t="s">
        <v>464</v>
      </c>
      <c r="N1669" t="s">
        <v>217</v>
      </c>
      <c r="O1669" t="s">
        <v>263</v>
      </c>
      <c r="P1669" t="s">
        <v>465</v>
      </c>
      <c r="Q1669" t="s">
        <v>466</v>
      </c>
      <c r="R1669" t="s">
        <v>467</v>
      </c>
      <c r="S1669" t="s">
        <v>338</v>
      </c>
      <c r="T1669" t="s">
        <v>339</v>
      </c>
      <c r="U1669" s="61" t="s">
        <v>340</v>
      </c>
      <c r="V1669" t="s">
        <v>24</v>
      </c>
      <c r="W1669" t="s">
        <v>263</v>
      </c>
      <c r="X1669" s="59">
        <v>0</v>
      </c>
      <c r="Y1669" s="59">
        <v>30000</v>
      </c>
      <c r="Z1669" t="s">
        <v>141</v>
      </c>
      <c r="AA1669" s="146" t="str">
        <f t="shared" si="333"/>
        <v>EX</v>
      </c>
      <c r="AB1669" s="146" t="str">
        <f t="shared" si="335"/>
        <v>IT</v>
      </c>
      <c r="AC1669" t="str">
        <f t="shared" si="326"/>
        <v>EX</v>
      </c>
      <c r="AD1669" s="74">
        <f t="shared" si="327"/>
        <v>30000</v>
      </c>
      <c r="AE1669" s="74">
        <f t="shared" si="332"/>
        <v>30000</v>
      </c>
      <c r="AF1669">
        <v>1</v>
      </c>
      <c r="AG1669">
        <v>0</v>
      </c>
      <c r="AH1669" s="74">
        <v>0</v>
      </c>
      <c r="AJ1669" s="74">
        <f t="shared" si="328"/>
        <v>0</v>
      </c>
      <c r="AK1669" s="74">
        <f t="shared" si="334"/>
        <v>30000</v>
      </c>
      <c r="AL1669" t="str">
        <f t="shared" si="329"/>
        <v>N</v>
      </c>
      <c r="AN1669" t="s">
        <v>86</v>
      </c>
      <c r="AO1669" t="s">
        <v>85</v>
      </c>
      <c r="AP1669" t="str">
        <f t="shared" si="330"/>
        <v>94</v>
      </c>
      <c r="AQ1669" s="145" t="s">
        <v>1826</v>
      </c>
      <c r="AR1669" t="str">
        <f t="shared" si="331"/>
        <v>1-Adjusted Base Budget</v>
      </c>
      <c r="AS1669" s="145" t="s">
        <v>1827</v>
      </c>
      <c r="AT1669" t="s">
        <v>213</v>
      </c>
      <c r="AV1669" t="str">
        <f t="shared" si="325"/>
        <v>VPIT-SS</v>
      </c>
      <c r="AW1669" t="str">
        <f t="shared" si="324"/>
        <v>VP FOR INFORMATION TECHNOLOGY-SHARED SERVICES</v>
      </c>
    </row>
    <row r="1670" spans="1:49">
      <c r="A1670" s="59">
        <v>2018</v>
      </c>
      <c r="B1670" t="s">
        <v>137</v>
      </c>
      <c r="C1670" t="s">
        <v>945</v>
      </c>
      <c r="D1670" t="s">
        <v>946</v>
      </c>
      <c r="E1670" t="s">
        <v>967</v>
      </c>
      <c r="F1670" t="s">
        <v>1091</v>
      </c>
      <c r="G1670" t="s">
        <v>1092</v>
      </c>
      <c r="H1670" t="s">
        <v>146</v>
      </c>
      <c r="I1670" s="170" t="s">
        <v>84</v>
      </c>
      <c r="J1670" t="s">
        <v>85</v>
      </c>
      <c r="K1670" t="s">
        <v>214</v>
      </c>
      <c r="L1670" t="s">
        <v>463</v>
      </c>
      <c r="M1670" t="s">
        <v>464</v>
      </c>
      <c r="N1670" t="s">
        <v>217</v>
      </c>
      <c r="O1670" t="s">
        <v>263</v>
      </c>
      <c r="P1670" t="s">
        <v>465</v>
      </c>
      <c r="Q1670" t="s">
        <v>466</v>
      </c>
      <c r="R1670" t="s">
        <v>467</v>
      </c>
      <c r="S1670" t="s">
        <v>338</v>
      </c>
      <c r="T1670" t="s">
        <v>339</v>
      </c>
      <c r="U1670" s="61" t="s">
        <v>340</v>
      </c>
      <c r="V1670" t="s">
        <v>24</v>
      </c>
      <c r="W1670" t="s">
        <v>263</v>
      </c>
      <c r="X1670" s="59">
        <v>3000</v>
      </c>
      <c r="Y1670" s="59">
        <v>3000</v>
      </c>
      <c r="Z1670" t="s">
        <v>141</v>
      </c>
      <c r="AA1670" s="146" t="str">
        <f t="shared" si="333"/>
        <v>EX</v>
      </c>
      <c r="AB1670" s="146" t="str">
        <f t="shared" si="335"/>
        <v>IT</v>
      </c>
      <c r="AC1670" t="str">
        <f t="shared" si="326"/>
        <v>EX</v>
      </c>
      <c r="AD1670" s="74">
        <f t="shared" si="327"/>
        <v>3000</v>
      </c>
      <c r="AE1670" s="74">
        <f t="shared" si="332"/>
        <v>3000</v>
      </c>
      <c r="AF1670">
        <v>1</v>
      </c>
      <c r="AG1670">
        <v>0</v>
      </c>
      <c r="AH1670" s="74">
        <v>0</v>
      </c>
      <c r="AJ1670" s="74">
        <f t="shared" si="328"/>
        <v>0</v>
      </c>
      <c r="AK1670" s="74">
        <f t="shared" si="334"/>
        <v>3000</v>
      </c>
      <c r="AL1670" t="str">
        <f t="shared" si="329"/>
        <v>N</v>
      </c>
      <c r="AN1670" t="s">
        <v>86</v>
      </c>
      <c r="AO1670" t="s">
        <v>85</v>
      </c>
      <c r="AP1670" t="str">
        <f t="shared" si="330"/>
        <v>94</v>
      </c>
      <c r="AQ1670" s="145" t="s">
        <v>1826</v>
      </c>
      <c r="AR1670" t="str">
        <f t="shared" si="331"/>
        <v>1-Adjusted Base Budget</v>
      </c>
      <c r="AS1670" s="145" t="s">
        <v>1827</v>
      </c>
      <c r="AT1670" t="s">
        <v>213</v>
      </c>
      <c r="AV1670" t="str">
        <f t="shared" si="325"/>
        <v>VPIT-SS</v>
      </c>
      <c r="AW1670" t="str">
        <f t="shared" ref="AW1670:AW1733" si="336" xml:space="preserve"> IF(AND($AN1670="UAVP",$Z1670="OE"),$AO1670 &amp; "-ONLINE EDUCATION",IF(AND($AN1670="VPIT",OR($Z1670="SS",$Z1670="IT")),$AO1670 &amp; "-SHARED SERVICES",$AO1670))</f>
        <v>VP FOR INFORMATION TECHNOLOGY-SHARED SERVICES</v>
      </c>
    </row>
    <row r="1671" spans="1:49">
      <c r="A1671" s="59">
        <v>2018</v>
      </c>
      <c r="B1671" t="s">
        <v>137</v>
      </c>
      <c r="C1671" t="s">
        <v>945</v>
      </c>
      <c r="D1671" t="s">
        <v>946</v>
      </c>
      <c r="E1671" t="s">
        <v>979</v>
      </c>
      <c r="F1671" t="s">
        <v>957</v>
      </c>
      <c r="G1671" t="s">
        <v>958</v>
      </c>
      <c r="H1671" t="s">
        <v>152</v>
      </c>
      <c r="I1671" s="170" t="s">
        <v>84</v>
      </c>
      <c r="J1671" t="s">
        <v>85</v>
      </c>
      <c r="K1671" t="s">
        <v>214</v>
      </c>
      <c r="L1671" t="s">
        <v>463</v>
      </c>
      <c r="M1671" t="s">
        <v>464</v>
      </c>
      <c r="N1671" t="s">
        <v>217</v>
      </c>
      <c r="O1671" t="s">
        <v>263</v>
      </c>
      <c r="P1671" t="s">
        <v>465</v>
      </c>
      <c r="Q1671" t="s">
        <v>466</v>
      </c>
      <c r="R1671" t="s">
        <v>467</v>
      </c>
      <c r="S1671" t="s">
        <v>338</v>
      </c>
      <c r="T1671" t="s">
        <v>339</v>
      </c>
      <c r="U1671" s="61" t="s">
        <v>340</v>
      </c>
      <c r="V1671" t="s">
        <v>24</v>
      </c>
      <c r="W1671" t="s">
        <v>263</v>
      </c>
      <c r="X1671" s="59">
        <v>2204</v>
      </c>
      <c r="Y1671" s="59">
        <v>2204</v>
      </c>
      <c r="Z1671" t="s">
        <v>141</v>
      </c>
      <c r="AA1671" s="146" t="str">
        <f t="shared" si="333"/>
        <v>EX</v>
      </c>
      <c r="AB1671" s="146" t="str">
        <f t="shared" si="335"/>
        <v>IT</v>
      </c>
      <c r="AC1671" t="str">
        <f t="shared" si="326"/>
        <v>EX</v>
      </c>
      <c r="AD1671" s="74">
        <f t="shared" si="327"/>
        <v>2204</v>
      </c>
      <c r="AE1671" s="74">
        <f t="shared" si="332"/>
        <v>2204</v>
      </c>
      <c r="AF1671">
        <v>1</v>
      </c>
      <c r="AG1671">
        <v>0</v>
      </c>
      <c r="AH1671" s="74">
        <v>0</v>
      </c>
      <c r="AJ1671" s="74">
        <f t="shared" si="328"/>
        <v>0</v>
      </c>
      <c r="AK1671" s="74">
        <f t="shared" si="334"/>
        <v>2204</v>
      </c>
      <c r="AL1671" t="str">
        <f t="shared" si="329"/>
        <v>N</v>
      </c>
      <c r="AN1671" t="s">
        <v>86</v>
      </c>
      <c r="AO1671" t="s">
        <v>85</v>
      </c>
      <c r="AP1671" t="str">
        <f t="shared" si="330"/>
        <v>94</v>
      </c>
      <c r="AQ1671" s="145" t="s">
        <v>1826</v>
      </c>
      <c r="AR1671" t="str">
        <f t="shared" si="331"/>
        <v>1-Adjusted Base Budget</v>
      </c>
      <c r="AS1671" s="145" t="s">
        <v>1827</v>
      </c>
      <c r="AT1671" t="s">
        <v>213</v>
      </c>
      <c r="AV1671" t="str">
        <f t="shared" si="325"/>
        <v>VPIT-SS</v>
      </c>
      <c r="AW1671" t="str">
        <f t="shared" si="336"/>
        <v>VP FOR INFORMATION TECHNOLOGY-SHARED SERVICES</v>
      </c>
    </row>
    <row r="1672" spans="1:49">
      <c r="A1672" s="59">
        <v>2018</v>
      </c>
      <c r="B1672" t="s">
        <v>137</v>
      </c>
      <c r="C1672" t="s">
        <v>945</v>
      </c>
      <c r="D1672" t="s">
        <v>946</v>
      </c>
      <c r="E1672" t="s">
        <v>951</v>
      </c>
      <c r="F1672" t="s">
        <v>1061</v>
      </c>
      <c r="G1672" t="s">
        <v>1062</v>
      </c>
      <c r="H1672" t="s">
        <v>154</v>
      </c>
      <c r="I1672" s="170" t="s">
        <v>84</v>
      </c>
      <c r="J1672" t="s">
        <v>85</v>
      </c>
      <c r="K1672" t="s">
        <v>214</v>
      </c>
      <c r="L1672" t="s">
        <v>463</v>
      </c>
      <c r="M1672" t="s">
        <v>464</v>
      </c>
      <c r="N1672" t="s">
        <v>217</v>
      </c>
      <c r="O1672" t="s">
        <v>263</v>
      </c>
      <c r="P1672" t="s">
        <v>465</v>
      </c>
      <c r="Q1672" t="s">
        <v>466</v>
      </c>
      <c r="R1672" t="s">
        <v>467</v>
      </c>
      <c r="S1672" t="s">
        <v>338</v>
      </c>
      <c r="T1672" t="s">
        <v>339</v>
      </c>
      <c r="U1672" s="61" t="s">
        <v>340</v>
      </c>
      <c r="V1672" t="s">
        <v>24</v>
      </c>
      <c r="W1672" t="s">
        <v>263</v>
      </c>
      <c r="X1672" s="59">
        <v>4500</v>
      </c>
      <c r="Y1672" s="59">
        <v>4500</v>
      </c>
      <c r="Z1672" t="s">
        <v>141</v>
      </c>
      <c r="AA1672" s="146" t="str">
        <f t="shared" si="333"/>
        <v>EX</v>
      </c>
      <c r="AB1672" s="146" t="str">
        <f t="shared" si="335"/>
        <v>IT</v>
      </c>
      <c r="AC1672" t="str">
        <f t="shared" si="326"/>
        <v>EX</v>
      </c>
      <c r="AD1672" s="74">
        <f t="shared" si="327"/>
        <v>4500</v>
      </c>
      <c r="AE1672" s="74">
        <f t="shared" si="332"/>
        <v>4500</v>
      </c>
      <c r="AF1672">
        <v>1</v>
      </c>
      <c r="AG1672">
        <v>0</v>
      </c>
      <c r="AH1672" s="74">
        <v>0</v>
      </c>
      <c r="AJ1672" s="74">
        <f t="shared" si="328"/>
        <v>0</v>
      </c>
      <c r="AK1672" s="74">
        <f t="shared" si="334"/>
        <v>4500</v>
      </c>
      <c r="AL1672" t="str">
        <f t="shared" si="329"/>
        <v>N</v>
      </c>
      <c r="AN1672" t="s">
        <v>86</v>
      </c>
      <c r="AO1672" t="s">
        <v>85</v>
      </c>
      <c r="AP1672" t="str">
        <f t="shared" si="330"/>
        <v>94</v>
      </c>
      <c r="AQ1672" s="145" t="s">
        <v>1826</v>
      </c>
      <c r="AR1672" t="str">
        <f t="shared" si="331"/>
        <v>1-Adjusted Base Budget</v>
      </c>
      <c r="AS1672" s="145" t="s">
        <v>1827</v>
      </c>
      <c r="AT1672" t="s">
        <v>213</v>
      </c>
      <c r="AV1672" t="str">
        <f t="shared" si="325"/>
        <v>VPIT-SS</v>
      </c>
      <c r="AW1672" t="str">
        <f t="shared" si="336"/>
        <v>VP FOR INFORMATION TECHNOLOGY-SHARED SERVICES</v>
      </c>
    </row>
    <row r="1673" spans="1:49">
      <c r="A1673" s="59">
        <v>2018</v>
      </c>
      <c r="B1673" t="s">
        <v>137</v>
      </c>
      <c r="C1673" t="s">
        <v>945</v>
      </c>
      <c r="D1673" t="s">
        <v>946</v>
      </c>
      <c r="E1673" t="s">
        <v>951</v>
      </c>
      <c r="F1673" t="s">
        <v>1719</v>
      </c>
      <c r="G1673" t="s">
        <v>1720</v>
      </c>
      <c r="H1673" t="s">
        <v>154</v>
      </c>
      <c r="I1673" s="170" t="s">
        <v>84</v>
      </c>
      <c r="J1673" t="s">
        <v>85</v>
      </c>
      <c r="K1673" t="s">
        <v>214</v>
      </c>
      <c r="L1673" t="s">
        <v>463</v>
      </c>
      <c r="M1673" t="s">
        <v>464</v>
      </c>
      <c r="N1673" t="s">
        <v>217</v>
      </c>
      <c r="O1673" t="s">
        <v>263</v>
      </c>
      <c r="P1673" t="s">
        <v>465</v>
      </c>
      <c r="Q1673" t="s">
        <v>466</v>
      </c>
      <c r="R1673" t="s">
        <v>467</v>
      </c>
      <c r="S1673" t="s">
        <v>338</v>
      </c>
      <c r="T1673" t="s">
        <v>339</v>
      </c>
      <c r="U1673" s="61" t="s">
        <v>340</v>
      </c>
      <c r="V1673" t="s">
        <v>24</v>
      </c>
      <c r="W1673" t="s">
        <v>263</v>
      </c>
      <c r="X1673" s="59">
        <v>0</v>
      </c>
      <c r="Y1673" s="59">
        <v>44000</v>
      </c>
      <c r="Z1673" t="s">
        <v>141</v>
      </c>
      <c r="AA1673" s="146" t="str">
        <f t="shared" si="333"/>
        <v>EX</v>
      </c>
      <c r="AB1673" s="146" t="str">
        <f t="shared" si="335"/>
        <v>IT</v>
      </c>
      <c r="AC1673" t="str">
        <f t="shared" si="326"/>
        <v>EX</v>
      </c>
      <c r="AD1673" s="74">
        <f t="shared" si="327"/>
        <v>44000</v>
      </c>
      <c r="AE1673" s="74">
        <f t="shared" si="332"/>
        <v>44000</v>
      </c>
      <c r="AF1673">
        <v>1</v>
      </c>
      <c r="AG1673">
        <v>0</v>
      </c>
      <c r="AH1673" s="74">
        <v>0</v>
      </c>
      <c r="AJ1673" s="74">
        <f t="shared" si="328"/>
        <v>0</v>
      </c>
      <c r="AK1673" s="74">
        <f t="shared" si="334"/>
        <v>44000</v>
      </c>
      <c r="AL1673" t="str">
        <f t="shared" si="329"/>
        <v>N</v>
      </c>
      <c r="AN1673" t="s">
        <v>86</v>
      </c>
      <c r="AO1673" t="s">
        <v>85</v>
      </c>
      <c r="AP1673" t="str">
        <f t="shared" si="330"/>
        <v>94</v>
      </c>
      <c r="AQ1673" s="145" t="s">
        <v>1826</v>
      </c>
      <c r="AR1673" t="str">
        <f t="shared" si="331"/>
        <v>1-Adjusted Base Budget</v>
      </c>
      <c r="AS1673" s="145" t="s">
        <v>1827</v>
      </c>
      <c r="AT1673" t="s">
        <v>213</v>
      </c>
      <c r="AV1673" t="str">
        <f t="shared" si="325"/>
        <v>VPIT-SS</v>
      </c>
      <c r="AW1673" t="str">
        <f t="shared" si="336"/>
        <v>VP FOR INFORMATION TECHNOLOGY-SHARED SERVICES</v>
      </c>
    </row>
    <row r="1674" spans="1:49">
      <c r="A1674" s="59">
        <v>2018</v>
      </c>
      <c r="B1674" t="s">
        <v>137</v>
      </c>
      <c r="C1674" t="s">
        <v>945</v>
      </c>
      <c r="D1674" t="s">
        <v>946</v>
      </c>
      <c r="E1674" t="s">
        <v>951</v>
      </c>
      <c r="F1674" t="s">
        <v>1101</v>
      </c>
      <c r="G1674" t="s">
        <v>1128</v>
      </c>
      <c r="H1674" t="s">
        <v>154</v>
      </c>
      <c r="I1674" s="170" t="s">
        <v>84</v>
      </c>
      <c r="J1674" t="s">
        <v>85</v>
      </c>
      <c r="K1674" t="s">
        <v>214</v>
      </c>
      <c r="L1674" t="s">
        <v>463</v>
      </c>
      <c r="M1674" t="s">
        <v>464</v>
      </c>
      <c r="N1674" t="s">
        <v>217</v>
      </c>
      <c r="O1674" t="s">
        <v>263</v>
      </c>
      <c r="P1674" t="s">
        <v>465</v>
      </c>
      <c r="Q1674" t="s">
        <v>466</v>
      </c>
      <c r="R1674" t="s">
        <v>467</v>
      </c>
      <c r="S1674" t="s">
        <v>338</v>
      </c>
      <c r="T1674" t="s">
        <v>339</v>
      </c>
      <c r="U1674" s="61" t="s">
        <v>340</v>
      </c>
      <c r="V1674" t="s">
        <v>24</v>
      </c>
      <c r="W1674" t="s">
        <v>263</v>
      </c>
      <c r="X1674" s="59">
        <v>103000</v>
      </c>
      <c r="Y1674" s="59">
        <v>103000</v>
      </c>
      <c r="Z1674" t="s">
        <v>141</v>
      </c>
      <c r="AA1674" s="146" t="str">
        <f t="shared" si="333"/>
        <v>EX</v>
      </c>
      <c r="AB1674" s="146" t="str">
        <f t="shared" si="335"/>
        <v>IT</v>
      </c>
      <c r="AC1674" t="str">
        <f t="shared" si="326"/>
        <v>EX</v>
      </c>
      <c r="AD1674" s="74">
        <f t="shared" si="327"/>
        <v>103000</v>
      </c>
      <c r="AE1674" s="74">
        <f t="shared" si="332"/>
        <v>103000</v>
      </c>
      <c r="AF1674">
        <v>1</v>
      </c>
      <c r="AG1674">
        <v>0</v>
      </c>
      <c r="AH1674" s="74">
        <v>0</v>
      </c>
      <c r="AJ1674" s="74">
        <f t="shared" si="328"/>
        <v>0</v>
      </c>
      <c r="AK1674" s="74">
        <f t="shared" si="334"/>
        <v>103000</v>
      </c>
      <c r="AL1674" t="str">
        <f t="shared" si="329"/>
        <v>N</v>
      </c>
      <c r="AN1674" t="s">
        <v>86</v>
      </c>
      <c r="AO1674" t="s">
        <v>85</v>
      </c>
      <c r="AP1674" t="str">
        <f t="shared" si="330"/>
        <v>94</v>
      </c>
      <c r="AQ1674" s="145" t="s">
        <v>1826</v>
      </c>
      <c r="AR1674" t="str">
        <f t="shared" si="331"/>
        <v>1-Adjusted Base Budget</v>
      </c>
      <c r="AS1674" s="145" t="s">
        <v>1827</v>
      </c>
      <c r="AT1674" t="s">
        <v>213</v>
      </c>
      <c r="AV1674" t="str">
        <f t="shared" si="325"/>
        <v>VPIT-SS</v>
      </c>
      <c r="AW1674" t="str">
        <f t="shared" si="336"/>
        <v>VP FOR INFORMATION TECHNOLOGY-SHARED SERVICES</v>
      </c>
    </row>
    <row r="1675" spans="1:49">
      <c r="A1675" s="59">
        <v>2018</v>
      </c>
      <c r="B1675" t="s">
        <v>137</v>
      </c>
      <c r="C1675" t="s">
        <v>945</v>
      </c>
      <c r="D1675" t="s">
        <v>946</v>
      </c>
      <c r="E1675" t="s">
        <v>981</v>
      </c>
      <c r="F1675" t="s">
        <v>957</v>
      </c>
      <c r="G1675" t="s">
        <v>958</v>
      </c>
      <c r="H1675" t="s">
        <v>157</v>
      </c>
      <c r="I1675" s="170" t="s">
        <v>84</v>
      </c>
      <c r="J1675" t="s">
        <v>85</v>
      </c>
      <c r="K1675" t="s">
        <v>214</v>
      </c>
      <c r="L1675" t="s">
        <v>463</v>
      </c>
      <c r="M1675" t="s">
        <v>464</v>
      </c>
      <c r="N1675" t="s">
        <v>1151</v>
      </c>
      <c r="O1675" t="s">
        <v>263</v>
      </c>
      <c r="P1675" t="s">
        <v>465</v>
      </c>
      <c r="Q1675" t="s">
        <v>466</v>
      </c>
      <c r="R1675" t="s">
        <v>467</v>
      </c>
      <c r="S1675" t="s">
        <v>338</v>
      </c>
      <c r="T1675" t="s">
        <v>339</v>
      </c>
      <c r="U1675" s="61" t="s">
        <v>340</v>
      </c>
      <c r="V1675" t="s">
        <v>24</v>
      </c>
      <c r="W1675" t="s">
        <v>263</v>
      </c>
      <c r="X1675" s="59">
        <v>2789</v>
      </c>
      <c r="Y1675" s="59">
        <v>2789</v>
      </c>
      <c r="Z1675" t="s">
        <v>141</v>
      </c>
      <c r="AA1675" s="146" t="str">
        <f t="shared" si="333"/>
        <v>EX</v>
      </c>
      <c r="AB1675" s="146" t="str">
        <f t="shared" si="335"/>
        <v>IT</v>
      </c>
      <c r="AC1675" t="str">
        <f t="shared" si="326"/>
        <v>EX</v>
      </c>
      <c r="AD1675" s="74">
        <f t="shared" si="327"/>
        <v>2789</v>
      </c>
      <c r="AE1675" s="74">
        <f t="shared" si="332"/>
        <v>2789</v>
      </c>
      <c r="AF1675">
        <v>1</v>
      </c>
      <c r="AG1675">
        <v>0</v>
      </c>
      <c r="AH1675" s="74">
        <v>0</v>
      </c>
      <c r="AJ1675" s="74">
        <f t="shared" si="328"/>
        <v>0</v>
      </c>
      <c r="AK1675" s="74">
        <f t="shared" si="334"/>
        <v>2789</v>
      </c>
      <c r="AL1675" t="str">
        <f t="shared" si="329"/>
        <v>N</v>
      </c>
      <c r="AN1675" t="s">
        <v>86</v>
      </c>
      <c r="AO1675" t="s">
        <v>85</v>
      </c>
      <c r="AP1675" t="str">
        <f t="shared" si="330"/>
        <v>94</v>
      </c>
      <c r="AQ1675" s="145" t="s">
        <v>1826</v>
      </c>
      <c r="AR1675" t="str">
        <f t="shared" si="331"/>
        <v>1-Adjusted Base Budget</v>
      </c>
      <c r="AS1675" s="145" t="s">
        <v>1827</v>
      </c>
      <c r="AT1675" t="s">
        <v>213</v>
      </c>
      <c r="AV1675" t="str">
        <f t="shared" si="325"/>
        <v>VPIT-SS</v>
      </c>
      <c r="AW1675" t="str">
        <f t="shared" si="336"/>
        <v>VP FOR INFORMATION TECHNOLOGY-SHARED SERVICES</v>
      </c>
    </row>
    <row r="1676" spans="1:49">
      <c r="A1676" s="59">
        <v>2018</v>
      </c>
      <c r="B1676" t="s">
        <v>137</v>
      </c>
      <c r="C1676" t="s">
        <v>945</v>
      </c>
      <c r="D1676" t="s">
        <v>946</v>
      </c>
      <c r="E1676" t="s">
        <v>967</v>
      </c>
      <c r="F1676" t="s">
        <v>1719</v>
      </c>
      <c r="G1676" t="s">
        <v>1720</v>
      </c>
      <c r="H1676" t="s">
        <v>146</v>
      </c>
      <c r="I1676" s="170" t="s">
        <v>84</v>
      </c>
      <c r="J1676" t="s">
        <v>85</v>
      </c>
      <c r="K1676" t="s">
        <v>214</v>
      </c>
      <c r="L1676" t="s">
        <v>468</v>
      </c>
      <c r="M1676" t="s">
        <v>469</v>
      </c>
      <c r="N1676" t="s">
        <v>217</v>
      </c>
      <c r="O1676" t="s">
        <v>263</v>
      </c>
      <c r="P1676" t="s">
        <v>465</v>
      </c>
      <c r="Q1676" t="s">
        <v>466</v>
      </c>
      <c r="R1676" t="s">
        <v>467</v>
      </c>
      <c r="S1676" t="s">
        <v>338</v>
      </c>
      <c r="T1676" t="s">
        <v>339</v>
      </c>
      <c r="U1676" s="61" t="s">
        <v>340</v>
      </c>
      <c r="V1676" t="s">
        <v>24</v>
      </c>
      <c r="W1676" t="s">
        <v>263</v>
      </c>
      <c r="X1676" s="59">
        <v>0</v>
      </c>
      <c r="Y1676" s="59">
        <v>500</v>
      </c>
      <c r="Z1676" t="s">
        <v>141</v>
      </c>
      <c r="AA1676" s="146" t="str">
        <f t="shared" si="333"/>
        <v>EX</v>
      </c>
      <c r="AB1676" s="146" t="str">
        <f t="shared" si="335"/>
        <v>IT</v>
      </c>
      <c r="AC1676" t="str">
        <f t="shared" si="326"/>
        <v>EX</v>
      </c>
      <c r="AD1676" s="74">
        <f t="shared" si="327"/>
        <v>500</v>
      </c>
      <c r="AE1676" s="74">
        <f t="shared" si="332"/>
        <v>500</v>
      </c>
      <c r="AF1676">
        <v>1</v>
      </c>
      <c r="AG1676">
        <v>0</v>
      </c>
      <c r="AH1676" s="74">
        <v>0</v>
      </c>
      <c r="AJ1676" s="74">
        <f t="shared" si="328"/>
        <v>0</v>
      </c>
      <c r="AK1676" s="74">
        <f t="shared" si="334"/>
        <v>500</v>
      </c>
      <c r="AL1676" t="str">
        <f t="shared" si="329"/>
        <v>N</v>
      </c>
      <c r="AN1676" t="s">
        <v>86</v>
      </c>
      <c r="AO1676" t="s">
        <v>85</v>
      </c>
      <c r="AP1676" t="str">
        <f t="shared" si="330"/>
        <v>94</v>
      </c>
      <c r="AQ1676" s="145" t="s">
        <v>1826</v>
      </c>
      <c r="AR1676" t="str">
        <f t="shared" si="331"/>
        <v>1-Adjusted Base Budget</v>
      </c>
      <c r="AS1676" s="145" t="s">
        <v>1827</v>
      </c>
      <c r="AT1676" t="s">
        <v>213</v>
      </c>
      <c r="AV1676" t="str">
        <f t="shared" ref="AV1676:AV1739" si="337">IF(AND($AN1676="UAVP",$Z1676="OE"),$AN1676 &amp; "-OE",IF(AND($AN1676="VPIT",OR($Z1676="SS",$Z1676="IT")),$AN1676 &amp; "-SS",$AN1676))</f>
        <v>VPIT-SS</v>
      </c>
      <c r="AW1676" t="str">
        <f t="shared" si="336"/>
        <v>VP FOR INFORMATION TECHNOLOGY-SHARED SERVICES</v>
      </c>
    </row>
    <row r="1677" spans="1:49">
      <c r="A1677" s="59">
        <v>2018</v>
      </c>
      <c r="B1677" t="s">
        <v>137</v>
      </c>
      <c r="C1677" t="s">
        <v>945</v>
      </c>
      <c r="D1677" t="s">
        <v>946</v>
      </c>
      <c r="E1677" t="s">
        <v>951</v>
      </c>
      <c r="F1677" t="s">
        <v>1061</v>
      </c>
      <c r="G1677" t="s">
        <v>1062</v>
      </c>
      <c r="H1677" t="s">
        <v>154</v>
      </c>
      <c r="I1677" s="170" t="s">
        <v>84</v>
      </c>
      <c r="J1677" t="s">
        <v>85</v>
      </c>
      <c r="K1677" t="s">
        <v>214</v>
      </c>
      <c r="L1677" t="s">
        <v>468</v>
      </c>
      <c r="M1677" t="s">
        <v>469</v>
      </c>
      <c r="N1677" t="s">
        <v>217</v>
      </c>
      <c r="O1677" t="s">
        <v>263</v>
      </c>
      <c r="P1677" t="s">
        <v>465</v>
      </c>
      <c r="Q1677" t="s">
        <v>466</v>
      </c>
      <c r="R1677" t="s">
        <v>467</v>
      </c>
      <c r="S1677" t="s">
        <v>338</v>
      </c>
      <c r="T1677" t="s">
        <v>339</v>
      </c>
      <c r="U1677" s="61" t="s">
        <v>340</v>
      </c>
      <c r="V1677" t="s">
        <v>24</v>
      </c>
      <c r="W1677" t="s">
        <v>263</v>
      </c>
      <c r="X1677" s="59">
        <v>12500</v>
      </c>
      <c r="Y1677" s="59">
        <v>12500</v>
      </c>
      <c r="Z1677" t="s">
        <v>141</v>
      </c>
      <c r="AA1677" s="146" t="str">
        <f t="shared" si="333"/>
        <v>EX</v>
      </c>
      <c r="AB1677" s="146" t="str">
        <f t="shared" si="335"/>
        <v>IT</v>
      </c>
      <c r="AC1677" t="str">
        <f t="shared" si="326"/>
        <v>EX</v>
      </c>
      <c r="AD1677" s="74">
        <f t="shared" si="327"/>
        <v>12500</v>
      </c>
      <c r="AE1677" s="74">
        <f t="shared" si="332"/>
        <v>12500</v>
      </c>
      <c r="AF1677">
        <v>1</v>
      </c>
      <c r="AG1677">
        <v>0</v>
      </c>
      <c r="AH1677" s="74">
        <v>0</v>
      </c>
      <c r="AJ1677" s="74">
        <f t="shared" si="328"/>
        <v>0</v>
      </c>
      <c r="AK1677" s="74">
        <f t="shared" si="334"/>
        <v>12500</v>
      </c>
      <c r="AL1677" t="str">
        <f t="shared" si="329"/>
        <v>N</v>
      </c>
      <c r="AN1677" t="s">
        <v>86</v>
      </c>
      <c r="AO1677" t="s">
        <v>85</v>
      </c>
      <c r="AP1677" t="str">
        <f t="shared" si="330"/>
        <v>94</v>
      </c>
      <c r="AQ1677" s="145" t="s">
        <v>1826</v>
      </c>
      <c r="AR1677" t="str">
        <f t="shared" si="331"/>
        <v>1-Adjusted Base Budget</v>
      </c>
      <c r="AS1677" s="145" t="s">
        <v>1827</v>
      </c>
      <c r="AT1677" t="s">
        <v>213</v>
      </c>
      <c r="AV1677" t="str">
        <f t="shared" si="337"/>
        <v>VPIT-SS</v>
      </c>
      <c r="AW1677" t="str">
        <f t="shared" si="336"/>
        <v>VP FOR INFORMATION TECHNOLOGY-SHARED SERVICES</v>
      </c>
    </row>
    <row r="1678" spans="1:49">
      <c r="A1678" s="59">
        <v>2018</v>
      </c>
      <c r="B1678" t="s">
        <v>137</v>
      </c>
      <c r="C1678" t="s">
        <v>945</v>
      </c>
      <c r="D1678" t="s">
        <v>946</v>
      </c>
      <c r="E1678" t="s">
        <v>951</v>
      </c>
      <c r="F1678" t="s">
        <v>1101</v>
      </c>
      <c r="G1678" t="s">
        <v>1128</v>
      </c>
      <c r="H1678" t="s">
        <v>154</v>
      </c>
      <c r="I1678" s="170" t="s">
        <v>84</v>
      </c>
      <c r="J1678" t="s">
        <v>85</v>
      </c>
      <c r="K1678" t="s">
        <v>214</v>
      </c>
      <c r="L1678" t="s">
        <v>468</v>
      </c>
      <c r="M1678" t="s">
        <v>469</v>
      </c>
      <c r="N1678" t="s">
        <v>217</v>
      </c>
      <c r="O1678" t="s">
        <v>263</v>
      </c>
      <c r="P1678" t="s">
        <v>465</v>
      </c>
      <c r="Q1678" t="s">
        <v>466</v>
      </c>
      <c r="R1678" t="s">
        <v>467</v>
      </c>
      <c r="S1678" t="s">
        <v>338</v>
      </c>
      <c r="T1678" t="s">
        <v>339</v>
      </c>
      <c r="U1678" s="61" t="s">
        <v>340</v>
      </c>
      <c r="V1678" t="s">
        <v>24</v>
      </c>
      <c r="W1678" t="s">
        <v>263</v>
      </c>
      <c r="X1678" s="59">
        <v>115000</v>
      </c>
      <c r="Y1678" s="59">
        <v>115000</v>
      </c>
      <c r="Z1678" t="s">
        <v>141</v>
      </c>
      <c r="AA1678" s="146" t="str">
        <f t="shared" si="333"/>
        <v>EX</v>
      </c>
      <c r="AB1678" s="146" t="str">
        <f t="shared" si="335"/>
        <v>IT</v>
      </c>
      <c r="AC1678" t="str">
        <f t="shared" si="326"/>
        <v>EX</v>
      </c>
      <c r="AD1678" s="74">
        <f t="shared" si="327"/>
        <v>115000</v>
      </c>
      <c r="AE1678" s="74">
        <f t="shared" si="332"/>
        <v>115000</v>
      </c>
      <c r="AF1678">
        <v>1</v>
      </c>
      <c r="AG1678">
        <v>0</v>
      </c>
      <c r="AH1678" s="74">
        <v>0</v>
      </c>
      <c r="AJ1678" s="74">
        <f t="shared" si="328"/>
        <v>0</v>
      </c>
      <c r="AK1678" s="74">
        <f t="shared" si="334"/>
        <v>115000</v>
      </c>
      <c r="AL1678" t="str">
        <f t="shared" si="329"/>
        <v>N</v>
      </c>
      <c r="AN1678" t="s">
        <v>86</v>
      </c>
      <c r="AO1678" t="s">
        <v>85</v>
      </c>
      <c r="AP1678" t="str">
        <f t="shared" si="330"/>
        <v>94</v>
      </c>
      <c r="AQ1678" s="145" t="s">
        <v>1826</v>
      </c>
      <c r="AR1678" t="str">
        <f t="shared" si="331"/>
        <v>1-Adjusted Base Budget</v>
      </c>
      <c r="AS1678" s="145" t="s">
        <v>1827</v>
      </c>
      <c r="AT1678" t="s">
        <v>213</v>
      </c>
      <c r="AV1678" t="str">
        <f t="shared" si="337"/>
        <v>VPIT-SS</v>
      </c>
      <c r="AW1678" t="str">
        <f t="shared" si="336"/>
        <v>VP FOR INFORMATION TECHNOLOGY-SHARED SERVICES</v>
      </c>
    </row>
    <row r="1679" spans="1:49">
      <c r="A1679" s="59">
        <v>2018</v>
      </c>
      <c r="B1679" t="s">
        <v>137</v>
      </c>
      <c r="C1679" t="s">
        <v>945</v>
      </c>
      <c r="D1679" t="s">
        <v>946</v>
      </c>
      <c r="E1679" t="s">
        <v>967</v>
      </c>
      <c r="F1679" t="s">
        <v>1719</v>
      </c>
      <c r="G1679" t="s">
        <v>1720</v>
      </c>
      <c r="H1679" t="s">
        <v>146</v>
      </c>
      <c r="I1679" s="170" t="s">
        <v>84</v>
      </c>
      <c r="J1679" t="s">
        <v>85</v>
      </c>
      <c r="K1679" t="s">
        <v>214</v>
      </c>
      <c r="L1679" t="s">
        <v>470</v>
      </c>
      <c r="M1679" t="s">
        <v>471</v>
      </c>
      <c r="N1679" t="s">
        <v>217</v>
      </c>
      <c r="O1679" t="s">
        <v>263</v>
      </c>
      <c r="P1679" t="s">
        <v>465</v>
      </c>
      <c r="Q1679" t="s">
        <v>466</v>
      </c>
      <c r="R1679" t="s">
        <v>467</v>
      </c>
      <c r="S1679" t="s">
        <v>338</v>
      </c>
      <c r="T1679" t="s">
        <v>339</v>
      </c>
      <c r="U1679" s="61" t="s">
        <v>340</v>
      </c>
      <c r="V1679" t="s">
        <v>24</v>
      </c>
      <c r="W1679" t="s">
        <v>263</v>
      </c>
      <c r="X1679" s="59">
        <v>0</v>
      </c>
      <c r="Y1679" s="59">
        <v>3330</v>
      </c>
      <c r="Z1679" t="s">
        <v>141</v>
      </c>
      <c r="AA1679" s="146" t="str">
        <f t="shared" si="333"/>
        <v>EX</v>
      </c>
      <c r="AB1679" s="146" t="str">
        <f t="shared" si="335"/>
        <v>IT</v>
      </c>
      <c r="AC1679" t="str">
        <f t="shared" si="326"/>
        <v>EX</v>
      </c>
      <c r="AD1679" s="74">
        <f t="shared" si="327"/>
        <v>3330</v>
      </c>
      <c r="AE1679" s="74">
        <f t="shared" si="332"/>
        <v>3330</v>
      </c>
      <c r="AF1679">
        <v>1</v>
      </c>
      <c r="AG1679">
        <v>0</v>
      </c>
      <c r="AH1679" s="74">
        <v>0</v>
      </c>
      <c r="AJ1679" s="74">
        <f t="shared" si="328"/>
        <v>0</v>
      </c>
      <c r="AK1679" s="74">
        <f t="shared" si="334"/>
        <v>3330</v>
      </c>
      <c r="AL1679" t="str">
        <f t="shared" si="329"/>
        <v>N</v>
      </c>
      <c r="AN1679" t="s">
        <v>86</v>
      </c>
      <c r="AO1679" t="s">
        <v>85</v>
      </c>
      <c r="AP1679" t="str">
        <f t="shared" si="330"/>
        <v>94</v>
      </c>
      <c r="AQ1679" s="145" t="s">
        <v>1826</v>
      </c>
      <c r="AR1679" t="str">
        <f t="shared" si="331"/>
        <v>1-Adjusted Base Budget</v>
      </c>
      <c r="AS1679" s="145" t="s">
        <v>1827</v>
      </c>
      <c r="AT1679" t="s">
        <v>213</v>
      </c>
      <c r="AV1679" t="str">
        <f t="shared" si="337"/>
        <v>VPIT-SS</v>
      </c>
      <c r="AW1679" t="str">
        <f t="shared" si="336"/>
        <v>VP FOR INFORMATION TECHNOLOGY-SHARED SERVICES</v>
      </c>
    </row>
    <row r="1680" spans="1:49">
      <c r="A1680" s="59">
        <v>2018</v>
      </c>
      <c r="B1680" t="s">
        <v>137</v>
      </c>
      <c r="C1680" t="s">
        <v>945</v>
      </c>
      <c r="D1680" t="s">
        <v>946</v>
      </c>
      <c r="E1680" t="s">
        <v>951</v>
      </c>
      <c r="F1680" t="s">
        <v>1719</v>
      </c>
      <c r="G1680" t="s">
        <v>1720</v>
      </c>
      <c r="H1680" t="s">
        <v>154</v>
      </c>
      <c r="I1680" s="170" t="s">
        <v>84</v>
      </c>
      <c r="J1680" t="s">
        <v>85</v>
      </c>
      <c r="K1680" t="s">
        <v>214</v>
      </c>
      <c r="L1680" t="s">
        <v>470</v>
      </c>
      <c r="M1680" t="s">
        <v>471</v>
      </c>
      <c r="N1680" t="s">
        <v>217</v>
      </c>
      <c r="O1680" t="s">
        <v>263</v>
      </c>
      <c r="P1680" t="s">
        <v>465</v>
      </c>
      <c r="Q1680" t="s">
        <v>466</v>
      </c>
      <c r="R1680" t="s">
        <v>467</v>
      </c>
      <c r="S1680" t="s">
        <v>338</v>
      </c>
      <c r="T1680" t="s">
        <v>339</v>
      </c>
      <c r="U1680" s="61" t="s">
        <v>340</v>
      </c>
      <c r="V1680" t="s">
        <v>24</v>
      </c>
      <c r="W1680" t="s">
        <v>263</v>
      </c>
      <c r="X1680" s="59">
        <v>0</v>
      </c>
      <c r="Y1680" s="59">
        <v>15000</v>
      </c>
      <c r="Z1680" t="s">
        <v>141</v>
      </c>
      <c r="AA1680" s="146" t="str">
        <f t="shared" si="333"/>
        <v>EX</v>
      </c>
      <c r="AB1680" s="146" t="str">
        <f t="shared" si="335"/>
        <v>IT</v>
      </c>
      <c r="AC1680" t="str">
        <f t="shared" si="326"/>
        <v>EX</v>
      </c>
      <c r="AD1680" s="74">
        <f t="shared" si="327"/>
        <v>15000</v>
      </c>
      <c r="AE1680" s="74">
        <f t="shared" si="332"/>
        <v>15000</v>
      </c>
      <c r="AF1680">
        <v>1</v>
      </c>
      <c r="AG1680">
        <v>0</v>
      </c>
      <c r="AH1680" s="74">
        <v>0</v>
      </c>
      <c r="AJ1680" s="74">
        <f t="shared" si="328"/>
        <v>0</v>
      </c>
      <c r="AK1680" s="74">
        <f t="shared" si="334"/>
        <v>15000</v>
      </c>
      <c r="AL1680" t="str">
        <f t="shared" si="329"/>
        <v>N</v>
      </c>
      <c r="AN1680" t="s">
        <v>86</v>
      </c>
      <c r="AO1680" t="s">
        <v>85</v>
      </c>
      <c r="AP1680" t="str">
        <f t="shared" si="330"/>
        <v>94</v>
      </c>
      <c r="AQ1680" s="145" t="s">
        <v>1826</v>
      </c>
      <c r="AR1680" t="str">
        <f t="shared" si="331"/>
        <v>1-Adjusted Base Budget</v>
      </c>
      <c r="AS1680" s="145" t="s">
        <v>1827</v>
      </c>
      <c r="AT1680" t="s">
        <v>213</v>
      </c>
      <c r="AV1680" t="str">
        <f t="shared" si="337"/>
        <v>VPIT-SS</v>
      </c>
      <c r="AW1680" t="str">
        <f t="shared" si="336"/>
        <v>VP FOR INFORMATION TECHNOLOGY-SHARED SERVICES</v>
      </c>
    </row>
    <row r="1681" spans="1:49">
      <c r="A1681" s="59">
        <v>2018</v>
      </c>
      <c r="B1681" t="s">
        <v>137</v>
      </c>
      <c r="C1681" t="s">
        <v>945</v>
      </c>
      <c r="D1681" t="s">
        <v>946</v>
      </c>
      <c r="E1681" t="s">
        <v>951</v>
      </c>
      <c r="F1681" t="s">
        <v>1101</v>
      </c>
      <c r="G1681" t="s">
        <v>1128</v>
      </c>
      <c r="H1681" t="s">
        <v>154</v>
      </c>
      <c r="I1681" s="170" t="s">
        <v>84</v>
      </c>
      <c r="J1681" t="s">
        <v>85</v>
      </c>
      <c r="K1681" t="s">
        <v>214</v>
      </c>
      <c r="L1681" t="s">
        <v>470</v>
      </c>
      <c r="M1681" t="s">
        <v>471</v>
      </c>
      <c r="N1681" t="s">
        <v>217</v>
      </c>
      <c r="O1681" t="s">
        <v>263</v>
      </c>
      <c r="P1681" t="s">
        <v>465</v>
      </c>
      <c r="Q1681" t="s">
        <v>466</v>
      </c>
      <c r="R1681" t="s">
        <v>467</v>
      </c>
      <c r="S1681" t="s">
        <v>338</v>
      </c>
      <c r="T1681" t="s">
        <v>339</v>
      </c>
      <c r="U1681" s="61" t="s">
        <v>340</v>
      </c>
      <c r="V1681" t="s">
        <v>24</v>
      </c>
      <c r="W1681" t="s">
        <v>263</v>
      </c>
      <c r="X1681" s="59">
        <v>2500</v>
      </c>
      <c r="Y1681" s="59">
        <v>2500</v>
      </c>
      <c r="Z1681" t="s">
        <v>141</v>
      </c>
      <c r="AA1681" s="146" t="str">
        <f t="shared" si="333"/>
        <v>EX</v>
      </c>
      <c r="AB1681" s="146" t="str">
        <f t="shared" si="335"/>
        <v>IT</v>
      </c>
      <c r="AC1681" t="str">
        <f t="shared" si="326"/>
        <v>EX</v>
      </c>
      <c r="AD1681" s="74">
        <f t="shared" si="327"/>
        <v>2500</v>
      </c>
      <c r="AE1681" s="74">
        <f t="shared" si="332"/>
        <v>2500</v>
      </c>
      <c r="AF1681">
        <v>1</v>
      </c>
      <c r="AG1681">
        <v>0</v>
      </c>
      <c r="AH1681" s="74">
        <v>0</v>
      </c>
      <c r="AJ1681" s="74">
        <f t="shared" si="328"/>
        <v>0</v>
      </c>
      <c r="AK1681" s="74">
        <f t="shared" si="334"/>
        <v>2500</v>
      </c>
      <c r="AL1681" t="str">
        <f t="shared" si="329"/>
        <v>N</v>
      </c>
      <c r="AN1681" t="s">
        <v>86</v>
      </c>
      <c r="AO1681" t="s">
        <v>85</v>
      </c>
      <c r="AP1681" t="str">
        <f t="shared" si="330"/>
        <v>94</v>
      </c>
      <c r="AQ1681" s="145" t="s">
        <v>1826</v>
      </c>
      <c r="AR1681" t="str">
        <f t="shared" si="331"/>
        <v>1-Adjusted Base Budget</v>
      </c>
      <c r="AS1681" s="145" t="s">
        <v>1827</v>
      </c>
      <c r="AT1681" t="s">
        <v>213</v>
      </c>
      <c r="AV1681" t="str">
        <f t="shared" si="337"/>
        <v>VPIT-SS</v>
      </c>
      <c r="AW1681" t="str">
        <f t="shared" si="336"/>
        <v>VP FOR INFORMATION TECHNOLOGY-SHARED SERVICES</v>
      </c>
    </row>
    <row r="1682" spans="1:49">
      <c r="A1682" s="59">
        <v>2018</v>
      </c>
      <c r="B1682" t="s">
        <v>137</v>
      </c>
      <c r="C1682" t="s">
        <v>945</v>
      </c>
      <c r="D1682" t="s">
        <v>946</v>
      </c>
      <c r="E1682" t="s">
        <v>967</v>
      </c>
      <c r="F1682" t="s">
        <v>1719</v>
      </c>
      <c r="G1682" t="s">
        <v>1720</v>
      </c>
      <c r="H1682" t="s">
        <v>146</v>
      </c>
      <c r="I1682" s="170" t="s">
        <v>84</v>
      </c>
      <c r="J1682" t="s">
        <v>85</v>
      </c>
      <c r="K1682" t="s">
        <v>214</v>
      </c>
      <c r="L1682" t="s">
        <v>472</v>
      </c>
      <c r="M1682" t="s">
        <v>473</v>
      </c>
      <c r="N1682" t="s">
        <v>217</v>
      </c>
      <c r="O1682" t="s">
        <v>263</v>
      </c>
      <c r="P1682" t="s">
        <v>465</v>
      </c>
      <c r="Q1682" t="s">
        <v>466</v>
      </c>
      <c r="R1682" t="s">
        <v>467</v>
      </c>
      <c r="S1682" t="s">
        <v>338</v>
      </c>
      <c r="T1682" t="s">
        <v>339</v>
      </c>
      <c r="U1682" s="61" t="s">
        <v>340</v>
      </c>
      <c r="V1682" t="s">
        <v>24</v>
      </c>
      <c r="W1682" t="s">
        <v>263</v>
      </c>
      <c r="X1682" s="59">
        <v>0</v>
      </c>
      <c r="Y1682" s="59">
        <v>6250</v>
      </c>
      <c r="Z1682" t="s">
        <v>141</v>
      </c>
      <c r="AA1682" s="146" t="str">
        <f t="shared" si="333"/>
        <v>EX</v>
      </c>
      <c r="AB1682" s="146" t="str">
        <f t="shared" si="335"/>
        <v>IT</v>
      </c>
      <c r="AC1682" t="str">
        <f t="shared" si="326"/>
        <v>EX</v>
      </c>
      <c r="AD1682" s="74">
        <f t="shared" si="327"/>
        <v>6250</v>
      </c>
      <c r="AE1682" s="74">
        <f t="shared" si="332"/>
        <v>6250</v>
      </c>
      <c r="AF1682">
        <v>1</v>
      </c>
      <c r="AG1682">
        <v>0</v>
      </c>
      <c r="AH1682" s="74">
        <v>0</v>
      </c>
      <c r="AJ1682" s="74">
        <f t="shared" si="328"/>
        <v>0</v>
      </c>
      <c r="AK1682" s="74">
        <f t="shared" si="334"/>
        <v>6250</v>
      </c>
      <c r="AL1682" t="str">
        <f t="shared" si="329"/>
        <v>N</v>
      </c>
      <c r="AN1682" t="s">
        <v>86</v>
      </c>
      <c r="AO1682" t="s">
        <v>85</v>
      </c>
      <c r="AP1682" t="str">
        <f t="shared" si="330"/>
        <v>94</v>
      </c>
      <c r="AQ1682" s="145" t="s">
        <v>1826</v>
      </c>
      <c r="AR1682" t="str">
        <f t="shared" si="331"/>
        <v>1-Adjusted Base Budget</v>
      </c>
      <c r="AS1682" s="145" t="s">
        <v>1827</v>
      </c>
      <c r="AT1682" t="s">
        <v>213</v>
      </c>
      <c r="AV1682" t="str">
        <f t="shared" si="337"/>
        <v>VPIT-SS</v>
      </c>
      <c r="AW1682" t="str">
        <f t="shared" si="336"/>
        <v>VP FOR INFORMATION TECHNOLOGY-SHARED SERVICES</v>
      </c>
    </row>
    <row r="1683" spans="1:49">
      <c r="A1683" s="59">
        <v>2018</v>
      </c>
      <c r="B1683" t="s">
        <v>137</v>
      </c>
      <c r="C1683" t="s">
        <v>945</v>
      </c>
      <c r="D1683" t="s">
        <v>946</v>
      </c>
      <c r="E1683" t="s">
        <v>967</v>
      </c>
      <c r="F1683" t="s">
        <v>1101</v>
      </c>
      <c r="G1683" t="s">
        <v>1102</v>
      </c>
      <c r="H1683" t="s">
        <v>146</v>
      </c>
      <c r="I1683" s="170" t="s">
        <v>84</v>
      </c>
      <c r="J1683" t="s">
        <v>85</v>
      </c>
      <c r="K1683" t="s">
        <v>214</v>
      </c>
      <c r="L1683" t="s">
        <v>472</v>
      </c>
      <c r="M1683" t="s">
        <v>473</v>
      </c>
      <c r="N1683" t="s">
        <v>217</v>
      </c>
      <c r="O1683" t="s">
        <v>263</v>
      </c>
      <c r="P1683" t="s">
        <v>465</v>
      </c>
      <c r="Q1683" t="s">
        <v>466</v>
      </c>
      <c r="R1683" t="s">
        <v>467</v>
      </c>
      <c r="S1683" t="s">
        <v>338</v>
      </c>
      <c r="T1683" t="s">
        <v>339</v>
      </c>
      <c r="U1683" s="61" t="s">
        <v>340</v>
      </c>
      <c r="V1683" t="s">
        <v>24</v>
      </c>
      <c r="W1683" t="s">
        <v>263</v>
      </c>
      <c r="X1683" s="59">
        <v>6712</v>
      </c>
      <c r="Y1683" s="59">
        <v>6712</v>
      </c>
      <c r="Z1683" t="s">
        <v>141</v>
      </c>
      <c r="AA1683" s="146" t="str">
        <f t="shared" si="333"/>
        <v>EX</v>
      </c>
      <c r="AB1683" s="146" t="str">
        <f t="shared" si="335"/>
        <v>IT</v>
      </c>
      <c r="AC1683" t="str">
        <f t="shared" ref="AC1683:AC1746" si="338">IF(O1683 =AA1683,W1683,"Allot/Xfer IN")</f>
        <v>EX</v>
      </c>
      <c r="AD1683" s="74">
        <f t="shared" ref="AD1683:AD1746" si="339">IF(O1683 =AA1683,Y1683,-Y1683)</f>
        <v>6712</v>
      </c>
      <c r="AE1683" s="74">
        <f t="shared" si="332"/>
        <v>6712</v>
      </c>
      <c r="AF1683">
        <v>1</v>
      </c>
      <c r="AG1683">
        <v>0</v>
      </c>
      <c r="AH1683" s="74">
        <v>0</v>
      </c>
      <c r="AJ1683" s="74">
        <f t="shared" ref="AJ1683:AJ1746" si="340">SUM(AG1683:AI1683)</f>
        <v>0</v>
      </c>
      <c r="AK1683" s="74">
        <f t="shared" si="334"/>
        <v>6712</v>
      </c>
      <c r="AL1683" t="str">
        <f t="shared" ref="AL1683:AL1746" si="341">IF(AF1683&lt;&gt;1,"Y","N")</f>
        <v>N</v>
      </c>
      <c r="AN1683" t="s">
        <v>86</v>
      </c>
      <c r="AO1683" t="s">
        <v>85</v>
      </c>
      <c r="AP1683" t="str">
        <f t="shared" ref="AP1683:AP1746" si="342">IF(AL1683 ="Y","99",I1683)</f>
        <v>94</v>
      </c>
      <c r="AQ1683" s="145" t="s">
        <v>1826</v>
      </c>
      <c r="AR1683" t="str">
        <f t="shared" ref="AR1683:AR1746" si="343">IF(AM1683 ="y",AQ1683,IF(AG1683 &lt;&gt;0,"2-Provision for Compensation Incr","1-Adjusted Base Budget"))</f>
        <v>1-Adjusted Base Budget</v>
      </c>
      <c r="AS1683" s="145" t="s">
        <v>1827</v>
      </c>
      <c r="AT1683" t="s">
        <v>213</v>
      </c>
      <c r="AV1683" t="str">
        <f t="shared" si="337"/>
        <v>VPIT-SS</v>
      </c>
      <c r="AW1683" t="str">
        <f t="shared" si="336"/>
        <v>VP FOR INFORMATION TECHNOLOGY-SHARED SERVICES</v>
      </c>
    </row>
    <row r="1684" spans="1:49">
      <c r="A1684" s="59">
        <v>2018</v>
      </c>
      <c r="B1684" t="s">
        <v>137</v>
      </c>
      <c r="C1684" t="s">
        <v>945</v>
      </c>
      <c r="D1684" t="s">
        <v>946</v>
      </c>
      <c r="E1684" t="s">
        <v>951</v>
      </c>
      <c r="F1684" t="s">
        <v>1061</v>
      </c>
      <c r="G1684" t="s">
        <v>1062</v>
      </c>
      <c r="H1684" t="s">
        <v>154</v>
      </c>
      <c r="I1684" s="170" t="s">
        <v>84</v>
      </c>
      <c r="J1684" t="s">
        <v>85</v>
      </c>
      <c r="K1684" t="s">
        <v>214</v>
      </c>
      <c r="L1684" t="s">
        <v>472</v>
      </c>
      <c r="M1684" t="s">
        <v>473</v>
      </c>
      <c r="N1684" t="s">
        <v>217</v>
      </c>
      <c r="O1684" t="s">
        <v>263</v>
      </c>
      <c r="P1684" t="s">
        <v>465</v>
      </c>
      <c r="Q1684" t="s">
        <v>466</v>
      </c>
      <c r="R1684" t="s">
        <v>467</v>
      </c>
      <c r="S1684" t="s">
        <v>338</v>
      </c>
      <c r="T1684" t="s">
        <v>339</v>
      </c>
      <c r="U1684" s="61" t="s">
        <v>340</v>
      </c>
      <c r="V1684" t="s">
        <v>24</v>
      </c>
      <c r="W1684" t="s">
        <v>263</v>
      </c>
      <c r="X1684" s="59">
        <v>250</v>
      </c>
      <c r="Y1684" s="59">
        <v>250</v>
      </c>
      <c r="Z1684" t="s">
        <v>141</v>
      </c>
      <c r="AA1684" s="146" t="str">
        <f t="shared" si="333"/>
        <v>EX</v>
      </c>
      <c r="AB1684" s="146" t="str">
        <f t="shared" si="335"/>
        <v>IT</v>
      </c>
      <c r="AC1684" t="str">
        <f t="shared" si="338"/>
        <v>EX</v>
      </c>
      <c r="AD1684" s="74">
        <f t="shared" si="339"/>
        <v>250</v>
      </c>
      <c r="AE1684" s="74">
        <f t="shared" ref="AE1684:AE1747" si="344">Y1684</f>
        <v>250</v>
      </c>
      <c r="AF1684">
        <v>1</v>
      </c>
      <c r="AG1684">
        <v>0</v>
      </c>
      <c r="AH1684" s="74">
        <v>0</v>
      </c>
      <c r="AJ1684" s="74">
        <f t="shared" si="340"/>
        <v>0</v>
      </c>
      <c r="AK1684" s="74">
        <f t="shared" si="334"/>
        <v>250</v>
      </c>
      <c r="AL1684" t="str">
        <f t="shared" si="341"/>
        <v>N</v>
      </c>
      <c r="AN1684" t="s">
        <v>86</v>
      </c>
      <c r="AO1684" t="s">
        <v>85</v>
      </c>
      <c r="AP1684" t="str">
        <f t="shared" si="342"/>
        <v>94</v>
      </c>
      <c r="AQ1684" s="145" t="s">
        <v>1826</v>
      </c>
      <c r="AR1684" t="str">
        <f t="shared" si="343"/>
        <v>1-Adjusted Base Budget</v>
      </c>
      <c r="AS1684" s="145" t="s">
        <v>1827</v>
      </c>
      <c r="AT1684" t="s">
        <v>213</v>
      </c>
      <c r="AV1684" t="str">
        <f t="shared" si="337"/>
        <v>VPIT-SS</v>
      </c>
      <c r="AW1684" t="str">
        <f t="shared" si="336"/>
        <v>VP FOR INFORMATION TECHNOLOGY-SHARED SERVICES</v>
      </c>
    </row>
    <row r="1685" spans="1:49">
      <c r="A1685" s="59">
        <v>2018</v>
      </c>
      <c r="B1685" t="s">
        <v>137</v>
      </c>
      <c r="C1685" t="s">
        <v>945</v>
      </c>
      <c r="D1685" t="s">
        <v>946</v>
      </c>
      <c r="E1685" t="s">
        <v>951</v>
      </c>
      <c r="F1685" t="s">
        <v>1719</v>
      </c>
      <c r="G1685" t="s">
        <v>1720</v>
      </c>
      <c r="H1685" t="s">
        <v>154</v>
      </c>
      <c r="I1685" s="170" t="s">
        <v>84</v>
      </c>
      <c r="J1685" t="s">
        <v>85</v>
      </c>
      <c r="K1685" t="s">
        <v>214</v>
      </c>
      <c r="L1685" t="s">
        <v>472</v>
      </c>
      <c r="M1685" t="s">
        <v>473</v>
      </c>
      <c r="N1685" t="s">
        <v>217</v>
      </c>
      <c r="O1685" t="s">
        <v>263</v>
      </c>
      <c r="P1685" t="s">
        <v>465</v>
      </c>
      <c r="Q1685" t="s">
        <v>466</v>
      </c>
      <c r="R1685" t="s">
        <v>467</v>
      </c>
      <c r="S1685" t="s">
        <v>338</v>
      </c>
      <c r="T1685" t="s">
        <v>339</v>
      </c>
      <c r="U1685" s="61" t="s">
        <v>340</v>
      </c>
      <c r="V1685" t="s">
        <v>24</v>
      </c>
      <c r="W1685" t="s">
        <v>263</v>
      </c>
      <c r="X1685" s="59">
        <v>0</v>
      </c>
      <c r="Y1685" s="59">
        <v>8000</v>
      </c>
      <c r="Z1685" t="s">
        <v>141</v>
      </c>
      <c r="AA1685" s="146" t="str">
        <f t="shared" si="333"/>
        <v>EX</v>
      </c>
      <c r="AB1685" s="146" t="str">
        <f t="shared" si="335"/>
        <v>IT</v>
      </c>
      <c r="AC1685" t="str">
        <f t="shared" si="338"/>
        <v>EX</v>
      </c>
      <c r="AD1685" s="74">
        <f t="shared" si="339"/>
        <v>8000</v>
      </c>
      <c r="AE1685" s="74">
        <f t="shared" si="344"/>
        <v>8000</v>
      </c>
      <c r="AF1685">
        <v>1</v>
      </c>
      <c r="AG1685">
        <v>0</v>
      </c>
      <c r="AH1685" s="74">
        <v>0</v>
      </c>
      <c r="AJ1685" s="74">
        <f t="shared" si="340"/>
        <v>0</v>
      </c>
      <c r="AK1685" s="74">
        <f t="shared" si="334"/>
        <v>8000</v>
      </c>
      <c r="AL1685" t="str">
        <f t="shared" si="341"/>
        <v>N</v>
      </c>
      <c r="AN1685" t="s">
        <v>86</v>
      </c>
      <c r="AO1685" t="s">
        <v>85</v>
      </c>
      <c r="AP1685" t="str">
        <f t="shared" si="342"/>
        <v>94</v>
      </c>
      <c r="AQ1685" s="145" t="s">
        <v>1826</v>
      </c>
      <c r="AR1685" t="str">
        <f t="shared" si="343"/>
        <v>1-Adjusted Base Budget</v>
      </c>
      <c r="AS1685" s="145" t="s">
        <v>1827</v>
      </c>
      <c r="AT1685" t="s">
        <v>213</v>
      </c>
      <c r="AV1685" t="str">
        <f t="shared" si="337"/>
        <v>VPIT-SS</v>
      </c>
      <c r="AW1685" t="str">
        <f t="shared" si="336"/>
        <v>VP FOR INFORMATION TECHNOLOGY-SHARED SERVICES</v>
      </c>
    </row>
    <row r="1686" spans="1:49">
      <c r="A1686" s="59">
        <v>2018</v>
      </c>
      <c r="B1686" t="s">
        <v>137</v>
      </c>
      <c r="C1686" t="s">
        <v>945</v>
      </c>
      <c r="D1686" t="s">
        <v>946</v>
      </c>
      <c r="E1686" t="s">
        <v>951</v>
      </c>
      <c r="F1686" t="s">
        <v>968</v>
      </c>
      <c r="G1686" t="s">
        <v>969</v>
      </c>
      <c r="H1686" t="s">
        <v>154</v>
      </c>
      <c r="I1686" s="170" t="s">
        <v>84</v>
      </c>
      <c r="J1686" t="s">
        <v>85</v>
      </c>
      <c r="K1686" t="s">
        <v>214</v>
      </c>
      <c r="L1686" t="s">
        <v>472</v>
      </c>
      <c r="M1686" t="s">
        <v>473</v>
      </c>
      <c r="N1686" t="s">
        <v>217</v>
      </c>
      <c r="O1686" t="s">
        <v>263</v>
      </c>
      <c r="P1686" t="s">
        <v>465</v>
      </c>
      <c r="Q1686" t="s">
        <v>466</v>
      </c>
      <c r="R1686" t="s">
        <v>467</v>
      </c>
      <c r="S1686" t="s">
        <v>338</v>
      </c>
      <c r="T1686" t="s">
        <v>339</v>
      </c>
      <c r="U1686" s="61" t="s">
        <v>340</v>
      </c>
      <c r="V1686" t="s">
        <v>24</v>
      </c>
      <c r="W1686" t="s">
        <v>263</v>
      </c>
      <c r="X1686" s="59">
        <v>1000</v>
      </c>
      <c r="Y1686" s="59">
        <v>1000</v>
      </c>
      <c r="Z1686" t="s">
        <v>141</v>
      </c>
      <c r="AA1686" s="146" t="str">
        <f t="shared" si="333"/>
        <v>EX</v>
      </c>
      <c r="AB1686" s="146" t="str">
        <f t="shared" si="335"/>
        <v>IT</v>
      </c>
      <c r="AC1686" t="str">
        <f t="shared" si="338"/>
        <v>EX</v>
      </c>
      <c r="AD1686" s="74">
        <f t="shared" si="339"/>
        <v>1000</v>
      </c>
      <c r="AE1686" s="74">
        <f t="shared" si="344"/>
        <v>1000</v>
      </c>
      <c r="AF1686">
        <v>1</v>
      </c>
      <c r="AG1686">
        <v>0</v>
      </c>
      <c r="AH1686" s="74">
        <v>0</v>
      </c>
      <c r="AJ1686" s="74">
        <f t="shared" si="340"/>
        <v>0</v>
      </c>
      <c r="AK1686" s="74">
        <f t="shared" si="334"/>
        <v>1000</v>
      </c>
      <c r="AL1686" t="str">
        <f t="shared" si="341"/>
        <v>N</v>
      </c>
      <c r="AN1686" t="s">
        <v>86</v>
      </c>
      <c r="AO1686" t="s">
        <v>85</v>
      </c>
      <c r="AP1686" t="str">
        <f t="shared" si="342"/>
        <v>94</v>
      </c>
      <c r="AQ1686" s="145" t="s">
        <v>1826</v>
      </c>
      <c r="AR1686" t="str">
        <f t="shared" si="343"/>
        <v>1-Adjusted Base Budget</v>
      </c>
      <c r="AS1686" s="145" t="s">
        <v>1827</v>
      </c>
      <c r="AT1686" t="s">
        <v>213</v>
      </c>
      <c r="AV1686" t="str">
        <f t="shared" si="337"/>
        <v>VPIT-SS</v>
      </c>
      <c r="AW1686" t="str">
        <f t="shared" si="336"/>
        <v>VP FOR INFORMATION TECHNOLOGY-SHARED SERVICES</v>
      </c>
    </row>
    <row r="1687" spans="1:49">
      <c r="A1687" s="59">
        <v>2018</v>
      </c>
      <c r="B1687" t="s">
        <v>137</v>
      </c>
      <c r="C1687" t="s">
        <v>945</v>
      </c>
      <c r="D1687" t="s">
        <v>946</v>
      </c>
      <c r="E1687" t="s">
        <v>951</v>
      </c>
      <c r="F1687" t="s">
        <v>1089</v>
      </c>
      <c r="G1687" t="s">
        <v>1127</v>
      </c>
      <c r="H1687" t="s">
        <v>154</v>
      </c>
      <c r="I1687" s="170" t="s">
        <v>84</v>
      </c>
      <c r="J1687" t="s">
        <v>85</v>
      </c>
      <c r="K1687" t="s">
        <v>214</v>
      </c>
      <c r="L1687" t="s">
        <v>472</v>
      </c>
      <c r="M1687" t="s">
        <v>473</v>
      </c>
      <c r="N1687" t="s">
        <v>217</v>
      </c>
      <c r="O1687" t="s">
        <v>263</v>
      </c>
      <c r="P1687" t="s">
        <v>465</v>
      </c>
      <c r="Q1687" t="s">
        <v>466</v>
      </c>
      <c r="R1687" t="s">
        <v>467</v>
      </c>
      <c r="S1687" t="s">
        <v>338</v>
      </c>
      <c r="T1687" t="s">
        <v>339</v>
      </c>
      <c r="U1687" s="61" t="s">
        <v>340</v>
      </c>
      <c r="V1687" t="s">
        <v>24</v>
      </c>
      <c r="W1687" t="s">
        <v>263</v>
      </c>
      <c r="X1687" s="59">
        <v>5500</v>
      </c>
      <c r="Y1687" s="59">
        <v>5500</v>
      </c>
      <c r="Z1687" t="s">
        <v>141</v>
      </c>
      <c r="AA1687" s="146" t="str">
        <f t="shared" si="333"/>
        <v>EX</v>
      </c>
      <c r="AB1687" s="146" t="str">
        <f t="shared" si="335"/>
        <v>IT</v>
      </c>
      <c r="AC1687" t="str">
        <f t="shared" si="338"/>
        <v>EX</v>
      </c>
      <c r="AD1687" s="74">
        <f t="shared" si="339"/>
        <v>5500</v>
      </c>
      <c r="AE1687" s="74">
        <f t="shared" si="344"/>
        <v>5500</v>
      </c>
      <c r="AF1687">
        <v>1</v>
      </c>
      <c r="AG1687">
        <v>0</v>
      </c>
      <c r="AH1687" s="74">
        <v>0</v>
      </c>
      <c r="AJ1687" s="74">
        <f t="shared" si="340"/>
        <v>0</v>
      </c>
      <c r="AK1687" s="74">
        <f t="shared" si="334"/>
        <v>5500</v>
      </c>
      <c r="AL1687" t="str">
        <f t="shared" si="341"/>
        <v>N</v>
      </c>
      <c r="AN1687" t="s">
        <v>86</v>
      </c>
      <c r="AO1687" t="s">
        <v>85</v>
      </c>
      <c r="AP1687" t="str">
        <f t="shared" si="342"/>
        <v>94</v>
      </c>
      <c r="AQ1687" s="145" t="s">
        <v>1826</v>
      </c>
      <c r="AR1687" t="str">
        <f t="shared" si="343"/>
        <v>1-Adjusted Base Budget</v>
      </c>
      <c r="AS1687" s="145" t="s">
        <v>1827</v>
      </c>
      <c r="AT1687" t="s">
        <v>213</v>
      </c>
      <c r="AV1687" t="str">
        <f t="shared" si="337"/>
        <v>VPIT-SS</v>
      </c>
      <c r="AW1687" t="str">
        <f t="shared" si="336"/>
        <v>VP FOR INFORMATION TECHNOLOGY-SHARED SERVICES</v>
      </c>
    </row>
    <row r="1688" spans="1:49">
      <c r="A1688" s="59">
        <v>2018</v>
      </c>
      <c r="B1688" t="s">
        <v>137</v>
      </c>
      <c r="C1688" t="s">
        <v>945</v>
      </c>
      <c r="D1688" t="s">
        <v>946</v>
      </c>
      <c r="E1688" t="s">
        <v>951</v>
      </c>
      <c r="F1688" t="s">
        <v>1101</v>
      </c>
      <c r="G1688" t="s">
        <v>1128</v>
      </c>
      <c r="H1688" t="s">
        <v>154</v>
      </c>
      <c r="I1688" s="170" t="s">
        <v>84</v>
      </c>
      <c r="J1688" t="s">
        <v>85</v>
      </c>
      <c r="K1688" t="s">
        <v>214</v>
      </c>
      <c r="L1688" t="s">
        <v>472</v>
      </c>
      <c r="M1688" t="s">
        <v>473</v>
      </c>
      <c r="N1688" t="s">
        <v>217</v>
      </c>
      <c r="O1688" t="s">
        <v>263</v>
      </c>
      <c r="P1688" t="s">
        <v>465</v>
      </c>
      <c r="Q1688" t="s">
        <v>466</v>
      </c>
      <c r="R1688" t="s">
        <v>467</v>
      </c>
      <c r="S1688" t="s">
        <v>338</v>
      </c>
      <c r="T1688" t="s">
        <v>339</v>
      </c>
      <c r="U1688" s="61" t="s">
        <v>340</v>
      </c>
      <c r="V1688" t="s">
        <v>24</v>
      </c>
      <c r="W1688" t="s">
        <v>263</v>
      </c>
      <c r="X1688" s="59">
        <v>4400</v>
      </c>
      <c r="Y1688" s="59">
        <v>4400</v>
      </c>
      <c r="Z1688" t="s">
        <v>141</v>
      </c>
      <c r="AA1688" s="146" t="str">
        <f t="shared" si="333"/>
        <v>EX</v>
      </c>
      <c r="AB1688" s="146" t="str">
        <f t="shared" si="335"/>
        <v>IT</v>
      </c>
      <c r="AC1688" t="str">
        <f t="shared" si="338"/>
        <v>EX</v>
      </c>
      <c r="AD1688" s="74">
        <f t="shared" si="339"/>
        <v>4400</v>
      </c>
      <c r="AE1688" s="74">
        <f t="shared" si="344"/>
        <v>4400</v>
      </c>
      <c r="AF1688">
        <v>1</v>
      </c>
      <c r="AG1688">
        <v>0</v>
      </c>
      <c r="AH1688" s="74">
        <v>0</v>
      </c>
      <c r="AJ1688" s="74">
        <f t="shared" si="340"/>
        <v>0</v>
      </c>
      <c r="AK1688" s="74">
        <f t="shared" si="334"/>
        <v>4400</v>
      </c>
      <c r="AL1688" t="str">
        <f t="shared" si="341"/>
        <v>N</v>
      </c>
      <c r="AN1688" t="s">
        <v>86</v>
      </c>
      <c r="AO1688" t="s">
        <v>85</v>
      </c>
      <c r="AP1688" t="str">
        <f t="shared" si="342"/>
        <v>94</v>
      </c>
      <c r="AQ1688" s="145" t="s">
        <v>1826</v>
      </c>
      <c r="AR1688" t="str">
        <f t="shared" si="343"/>
        <v>1-Adjusted Base Budget</v>
      </c>
      <c r="AS1688" s="145" t="s">
        <v>1827</v>
      </c>
      <c r="AT1688" t="s">
        <v>213</v>
      </c>
      <c r="AV1688" t="str">
        <f t="shared" si="337"/>
        <v>VPIT-SS</v>
      </c>
      <c r="AW1688" t="str">
        <f t="shared" si="336"/>
        <v>VP FOR INFORMATION TECHNOLOGY-SHARED SERVICES</v>
      </c>
    </row>
    <row r="1689" spans="1:49">
      <c r="A1689" s="59">
        <v>2018</v>
      </c>
      <c r="B1689" t="s">
        <v>137</v>
      </c>
      <c r="C1689" t="s">
        <v>945</v>
      </c>
      <c r="D1689" t="s">
        <v>946</v>
      </c>
      <c r="E1689" t="s">
        <v>981</v>
      </c>
      <c r="F1689" t="s">
        <v>957</v>
      </c>
      <c r="G1689" t="s">
        <v>958</v>
      </c>
      <c r="H1689" t="s">
        <v>157</v>
      </c>
      <c r="I1689" s="170" t="s">
        <v>84</v>
      </c>
      <c r="J1689" t="s">
        <v>85</v>
      </c>
      <c r="K1689" t="s">
        <v>214</v>
      </c>
      <c r="L1689" t="s">
        <v>472</v>
      </c>
      <c r="M1689" t="s">
        <v>473</v>
      </c>
      <c r="N1689" t="s">
        <v>217</v>
      </c>
      <c r="O1689" t="s">
        <v>263</v>
      </c>
      <c r="P1689" t="s">
        <v>465</v>
      </c>
      <c r="Q1689" t="s">
        <v>466</v>
      </c>
      <c r="R1689" t="s">
        <v>467</v>
      </c>
      <c r="S1689" t="s">
        <v>338</v>
      </c>
      <c r="T1689" t="s">
        <v>339</v>
      </c>
      <c r="U1689" s="61" t="s">
        <v>340</v>
      </c>
      <c r="V1689" t="s">
        <v>24</v>
      </c>
      <c r="W1689" t="s">
        <v>263</v>
      </c>
      <c r="X1689" s="59">
        <v>2955</v>
      </c>
      <c r="Y1689" s="59">
        <v>2955</v>
      </c>
      <c r="Z1689" t="s">
        <v>141</v>
      </c>
      <c r="AA1689" s="146" t="str">
        <f t="shared" si="333"/>
        <v>EX</v>
      </c>
      <c r="AB1689" s="146" t="str">
        <f t="shared" si="335"/>
        <v>IT</v>
      </c>
      <c r="AC1689" t="str">
        <f t="shared" si="338"/>
        <v>EX</v>
      </c>
      <c r="AD1689" s="74">
        <f t="shared" si="339"/>
        <v>2955</v>
      </c>
      <c r="AE1689" s="74">
        <f t="shared" si="344"/>
        <v>2955</v>
      </c>
      <c r="AF1689">
        <v>1</v>
      </c>
      <c r="AG1689">
        <v>0</v>
      </c>
      <c r="AH1689" s="74">
        <v>0</v>
      </c>
      <c r="AJ1689" s="74">
        <f t="shared" si="340"/>
        <v>0</v>
      </c>
      <c r="AK1689" s="74">
        <f t="shared" si="334"/>
        <v>2955</v>
      </c>
      <c r="AL1689" t="str">
        <f t="shared" si="341"/>
        <v>N</v>
      </c>
      <c r="AN1689" t="s">
        <v>86</v>
      </c>
      <c r="AO1689" t="s">
        <v>85</v>
      </c>
      <c r="AP1689" t="str">
        <f t="shared" si="342"/>
        <v>94</v>
      </c>
      <c r="AQ1689" s="145" t="s">
        <v>1826</v>
      </c>
      <c r="AR1689" t="str">
        <f t="shared" si="343"/>
        <v>1-Adjusted Base Budget</v>
      </c>
      <c r="AS1689" s="145" t="s">
        <v>1827</v>
      </c>
      <c r="AT1689" t="s">
        <v>213</v>
      </c>
      <c r="AV1689" t="str">
        <f t="shared" si="337"/>
        <v>VPIT-SS</v>
      </c>
      <c r="AW1689" t="str">
        <f t="shared" si="336"/>
        <v>VP FOR INFORMATION TECHNOLOGY-SHARED SERVICES</v>
      </c>
    </row>
    <row r="1690" spans="1:49">
      <c r="A1690" s="59">
        <v>2018</v>
      </c>
      <c r="B1690" t="s">
        <v>137</v>
      </c>
      <c r="C1690" t="s">
        <v>945</v>
      </c>
      <c r="D1690" t="s">
        <v>946</v>
      </c>
      <c r="E1690" t="s">
        <v>967</v>
      </c>
      <c r="F1690" t="s">
        <v>1719</v>
      </c>
      <c r="G1690" t="s">
        <v>1720</v>
      </c>
      <c r="H1690" t="s">
        <v>146</v>
      </c>
      <c r="I1690" s="170" t="s">
        <v>84</v>
      </c>
      <c r="J1690" t="s">
        <v>85</v>
      </c>
      <c r="K1690" t="s">
        <v>214</v>
      </c>
      <c r="L1690" t="s">
        <v>474</v>
      </c>
      <c r="M1690" t="s">
        <v>475</v>
      </c>
      <c r="N1690" t="s">
        <v>217</v>
      </c>
      <c r="O1690" t="s">
        <v>263</v>
      </c>
      <c r="P1690" t="s">
        <v>465</v>
      </c>
      <c r="Q1690" t="s">
        <v>466</v>
      </c>
      <c r="R1690" t="s">
        <v>467</v>
      </c>
      <c r="S1690" t="s">
        <v>338</v>
      </c>
      <c r="T1690" t="s">
        <v>339</v>
      </c>
      <c r="U1690" s="61" t="s">
        <v>340</v>
      </c>
      <c r="V1690" t="s">
        <v>24</v>
      </c>
      <c r="W1690" t="s">
        <v>263</v>
      </c>
      <c r="X1690" s="59">
        <v>0</v>
      </c>
      <c r="Y1690" s="59">
        <v>700</v>
      </c>
      <c r="Z1690" t="s">
        <v>141</v>
      </c>
      <c r="AA1690" s="146" t="str">
        <f t="shared" si="333"/>
        <v>EX</v>
      </c>
      <c r="AB1690" s="146" t="str">
        <f t="shared" si="335"/>
        <v>IT</v>
      </c>
      <c r="AC1690" t="str">
        <f t="shared" si="338"/>
        <v>EX</v>
      </c>
      <c r="AD1690" s="74">
        <f t="shared" si="339"/>
        <v>700</v>
      </c>
      <c r="AE1690" s="74">
        <f t="shared" si="344"/>
        <v>700</v>
      </c>
      <c r="AF1690">
        <v>1</v>
      </c>
      <c r="AG1690">
        <v>0</v>
      </c>
      <c r="AH1690" s="74">
        <v>0</v>
      </c>
      <c r="AJ1690" s="74">
        <f t="shared" si="340"/>
        <v>0</v>
      </c>
      <c r="AK1690" s="74">
        <f t="shared" si="334"/>
        <v>700</v>
      </c>
      <c r="AL1690" t="str">
        <f t="shared" si="341"/>
        <v>N</v>
      </c>
      <c r="AN1690" t="s">
        <v>86</v>
      </c>
      <c r="AO1690" t="s">
        <v>85</v>
      </c>
      <c r="AP1690" t="str">
        <f t="shared" si="342"/>
        <v>94</v>
      </c>
      <c r="AQ1690" s="145" t="s">
        <v>1826</v>
      </c>
      <c r="AR1690" t="str">
        <f t="shared" si="343"/>
        <v>1-Adjusted Base Budget</v>
      </c>
      <c r="AS1690" s="145" t="s">
        <v>1827</v>
      </c>
      <c r="AT1690" t="s">
        <v>213</v>
      </c>
      <c r="AV1690" t="str">
        <f t="shared" si="337"/>
        <v>VPIT-SS</v>
      </c>
      <c r="AW1690" t="str">
        <f t="shared" si="336"/>
        <v>VP FOR INFORMATION TECHNOLOGY-SHARED SERVICES</v>
      </c>
    </row>
    <row r="1691" spans="1:49">
      <c r="A1691" s="59">
        <v>2018</v>
      </c>
      <c r="B1691" t="s">
        <v>137</v>
      </c>
      <c r="C1691" t="s">
        <v>945</v>
      </c>
      <c r="D1691" t="s">
        <v>946</v>
      </c>
      <c r="E1691" t="s">
        <v>951</v>
      </c>
      <c r="F1691" t="s">
        <v>1061</v>
      </c>
      <c r="G1691" t="s">
        <v>1062</v>
      </c>
      <c r="H1691" t="s">
        <v>154</v>
      </c>
      <c r="I1691" s="170" t="s">
        <v>84</v>
      </c>
      <c r="J1691" t="s">
        <v>85</v>
      </c>
      <c r="K1691" t="s">
        <v>214</v>
      </c>
      <c r="L1691" t="s">
        <v>474</v>
      </c>
      <c r="M1691" t="s">
        <v>475</v>
      </c>
      <c r="N1691" t="s">
        <v>217</v>
      </c>
      <c r="O1691" t="s">
        <v>263</v>
      </c>
      <c r="P1691" t="s">
        <v>465</v>
      </c>
      <c r="Q1691" t="s">
        <v>466</v>
      </c>
      <c r="R1691" t="s">
        <v>467</v>
      </c>
      <c r="S1691" t="s">
        <v>338</v>
      </c>
      <c r="T1691" t="s">
        <v>339</v>
      </c>
      <c r="U1691" s="61" t="s">
        <v>340</v>
      </c>
      <c r="V1691" t="s">
        <v>24</v>
      </c>
      <c r="W1691" t="s">
        <v>263</v>
      </c>
      <c r="X1691" s="59">
        <v>100</v>
      </c>
      <c r="Y1691" s="59">
        <v>100</v>
      </c>
      <c r="Z1691" t="s">
        <v>141</v>
      </c>
      <c r="AA1691" s="146" t="str">
        <f t="shared" si="333"/>
        <v>EX</v>
      </c>
      <c r="AB1691" s="146" t="str">
        <f t="shared" si="335"/>
        <v>IT</v>
      </c>
      <c r="AC1691" t="str">
        <f t="shared" si="338"/>
        <v>EX</v>
      </c>
      <c r="AD1691" s="74">
        <f t="shared" si="339"/>
        <v>100</v>
      </c>
      <c r="AE1691" s="74">
        <f t="shared" si="344"/>
        <v>100</v>
      </c>
      <c r="AF1691">
        <v>1</v>
      </c>
      <c r="AG1691">
        <v>0</v>
      </c>
      <c r="AH1691" s="74">
        <v>0</v>
      </c>
      <c r="AJ1691" s="74">
        <f t="shared" si="340"/>
        <v>0</v>
      </c>
      <c r="AK1691" s="74">
        <f t="shared" si="334"/>
        <v>100</v>
      </c>
      <c r="AL1691" t="str">
        <f t="shared" si="341"/>
        <v>N</v>
      </c>
      <c r="AN1691" t="s">
        <v>86</v>
      </c>
      <c r="AO1691" t="s">
        <v>85</v>
      </c>
      <c r="AP1691" t="str">
        <f t="shared" si="342"/>
        <v>94</v>
      </c>
      <c r="AQ1691" s="145" t="s">
        <v>1826</v>
      </c>
      <c r="AR1691" t="str">
        <f t="shared" si="343"/>
        <v>1-Adjusted Base Budget</v>
      </c>
      <c r="AS1691" s="145" t="s">
        <v>1827</v>
      </c>
      <c r="AT1691" t="s">
        <v>213</v>
      </c>
      <c r="AV1691" t="str">
        <f t="shared" si="337"/>
        <v>VPIT-SS</v>
      </c>
      <c r="AW1691" t="str">
        <f t="shared" si="336"/>
        <v>VP FOR INFORMATION TECHNOLOGY-SHARED SERVICES</v>
      </c>
    </row>
    <row r="1692" spans="1:49">
      <c r="A1692" s="59">
        <v>2018</v>
      </c>
      <c r="B1692" t="s">
        <v>137</v>
      </c>
      <c r="C1692" t="s">
        <v>945</v>
      </c>
      <c r="D1692" t="s">
        <v>946</v>
      </c>
      <c r="E1692" t="s">
        <v>951</v>
      </c>
      <c r="F1692" t="s">
        <v>1719</v>
      </c>
      <c r="G1692" t="s">
        <v>1720</v>
      </c>
      <c r="H1692" t="s">
        <v>154</v>
      </c>
      <c r="I1692" s="170" t="s">
        <v>84</v>
      </c>
      <c r="J1692" t="s">
        <v>85</v>
      </c>
      <c r="K1692" t="s">
        <v>214</v>
      </c>
      <c r="L1692" t="s">
        <v>474</v>
      </c>
      <c r="M1692" t="s">
        <v>475</v>
      </c>
      <c r="N1692" t="s">
        <v>217</v>
      </c>
      <c r="O1692" t="s">
        <v>263</v>
      </c>
      <c r="P1692" t="s">
        <v>465</v>
      </c>
      <c r="Q1692" t="s">
        <v>466</v>
      </c>
      <c r="R1692" t="s">
        <v>467</v>
      </c>
      <c r="S1692" t="s">
        <v>338</v>
      </c>
      <c r="T1692" t="s">
        <v>339</v>
      </c>
      <c r="U1692" s="61" t="s">
        <v>340</v>
      </c>
      <c r="V1692" t="s">
        <v>24</v>
      </c>
      <c r="W1692" t="s">
        <v>263</v>
      </c>
      <c r="X1692" s="59">
        <v>0</v>
      </c>
      <c r="Y1692" s="59">
        <v>3000</v>
      </c>
      <c r="Z1692" t="s">
        <v>141</v>
      </c>
      <c r="AA1692" s="146" t="str">
        <f t="shared" si="333"/>
        <v>EX</v>
      </c>
      <c r="AB1692" s="146" t="str">
        <f t="shared" si="335"/>
        <v>IT</v>
      </c>
      <c r="AC1692" t="str">
        <f t="shared" si="338"/>
        <v>EX</v>
      </c>
      <c r="AD1692" s="74">
        <f t="shared" si="339"/>
        <v>3000</v>
      </c>
      <c r="AE1692" s="74">
        <f t="shared" si="344"/>
        <v>3000</v>
      </c>
      <c r="AF1692">
        <v>1</v>
      </c>
      <c r="AG1692">
        <v>0</v>
      </c>
      <c r="AH1692" s="74">
        <v>0</v>
      </c>
      <c r="AJ1692" s="74">
        <f t="shared" si="340"/>
        <v>0</v>
      </c>
      <c r="AK1692" s="74">
        <f t="shared" si="334"/>
        <v>3000</v>
      </c>
      <c r="AL1692" t="str">
        <f t="shared" si="341"/>
        <v>N</v>
      </c>
      <c r="AN1692" t="s">
        <v>86</v>
      </c>
      <c r="AO1692" t="s">
        <v>85</v>
      </c>
      <c r="AP1692" t="str">
        <f t="shared" si="342"/>
        <v>94</v>
      </c>
      <c r="AQ1692" s="145" t="s">
        <v>1826</v>
      </c>
      <c r="AR1692" t="str">
        <f t="shared" si="343"/>
        <v>1-Adjusted Base Budget</v>
      </c>
      <c r="AS1692" s="145" t="s">
        <v>1827</v>
      </c>
      <c r="AT1692" t="s">
        <v>213</v>
      </c>
      <c r="AV1692" t="str">
        <f t="shared" si="337"/>
        <v>VPIT-SS</v>
      </c>
      <c r="AW1692" t="str">
        <f t="shared" si="336"/>
        <v>VP FOR INFORMATION TECHNOLOGY-SHARED SERVICES</v>
      </c>
    </row>
    <row r="1693" spans="1:49">
      <c r="A1693" s="59">
        <v>2018</v>
      </c>
      <c r="B1693" t="s">
        <v>137</v>
      </c>
      <c r="C1693" t="s">
        <v>945</v>
      </c>
      <c r="D1693" t="s">
        <v>946</v>
      </c>
      <c r="E1693" t="s">
        <v>967</v>
      </c>
      <c r="F1693" t="s">
        <v>1146</v>
      </c>
      <c r="G1693" t="s">
        <v>1145</v>
      </c>
      <c r="H1693" t="s">
        <v>146</v>
      </c>
      <c r="I1693" s="170" t="s">
        <v>84</v>
      </c>
      <c r="J1693" t="s">
        <v>85</v>
      </c>
      <c r="K1693" t="s">
        <v>214</v>
      </c>
      <c r="L1693" t="s">
        <v>693</v>
      </c>
      <c r="M1693" t="s">
        <v>694</v>
      </c>
      <c r="N1693" t="s">
        <v>217</v>
      </c>
      <c r="O1693" t="s">
        <v>263</v>
      </c>
      <c r="P1693" t="s">
        <v>465</v>
      </c>
      <c r="Q1693" t="s">
        <v>466</v>
      </c>
      <c r="R1693" t="s">
        <v>467</v>
      </c>
      <c r="S1693" t="s">
        <v>338</v>
      </c>
      <c r="T1693" t="s">
        <v>339</v>
      </c>
      <c r="U1693" s="61" t="s">
        <v>340</v>
      </c>
      <c r="V1693" t="s">
        <v>24</v>
      </c>
      <c r="W1693" t="s">
        <v>263</v>
      </c>
      <c r="X1693" s="59">
        <v>424</v>
      </c>
      <c r="Y1693" s="59">
        <v>424</v>
      </c>
      <c r="Z1693" t="s">
        <v>141</v>
      </c>
      <c r="AA1693" s="146" t="str">
        <f t="shared" si="333"/>
        <v>EX</v>
      </c>
      <c r="AB1693" s="146" t="str">
        <f t="shared" si="335"/>
        <v>IT</v>
      </c>
      <c r="AC1693" t="str">
        <f t="shared" si="338"/>
        <v>EX</v>
      </c>
      <c r="AD1693" s="74">
        <f t="shared" si="339"/>
        <v>424</v>
      </c>
      <c r="AE1693" s="74">
        <f t="shared" si="344"/>
        <v>424</v>
      </c>
      <c r="AF1693">
        <v>1</v>
      </c>
      <c r="AG1693">
        <v>0</v>
      </c>
      <c r="AH1693" s="74">
        <v>0</v>
      </c>
      <c r="AJ1693" s="74">
        <f t="shared" si="340"/>
        <v>0</v>
      </c>
      <c r="AK1693" s="74">
        <f t="shared" si="334"/>
        <v>424</v>
      </c>
      <c r="AL1693" t="str">
        <f t="shared" si="341"/>
        <v>N</v>
      </c>
      <c r="AN1693" t="s">
        <v>86</v>
      </c>
      <c r="AO1693" t="s">
        <v>85</v>
      </c>
      <c r="AP1693" t="str">
        <f t="shared" si="342"/>
        <v>94</v>
      </c>
      <c r="AQ1693" s="145" t="s">
        <v>1826</v>
      </c>
      <c r="AR1693" t="str">
        <f t="shared" si="343"/>
        <v>1-Adjusted Base Budget</v>
      </c>
      <c r="AS1693" s="145" t="s">
        <v>1827</v>
      </c>
      <c r="AT1693" t="s">
        <v>213</v>
      </c>
      <c r="AV1693" t="str">
        <f t="shared" si="337"/>
        <v>VPIT-SS</v>
      </c>
      <c r="AW1693" t="str">
        <f t="shared" si="336"/>
        <v>VP FOR INFORMATION TECHNOLOGY-SHARED SERVICES</v>
      </c>
    </row>
    <row r="1694" spans="1:49">
      <c r="A1694" s="59">
        <v>2018</v>
      </c>
      <c r="B1694" t="s">
        <v>137</v>
      </c>
      <c r="C1694" t="s">
        <v>945</v>
      </c>
      <c r="D1694" t="s">
        <v>946</v>
      </c>
      <c r="E1694" t="s">
        <v>967</v>
      </c>
      <c r="F1694" t="s">
        <v>1061</v>
      </c>
      <c r="G1694" t="s">
        <v>1062</v>
      </c>
      <c r="H1694" t="s">
        <v>146</v>
      </c>
      <c r="I1694" s="170" t="s">
        <v>84</v>
      </c>
      <c r="J1694" t="s">
        <v>85</v>
      </c>
      <c r="K1694" t="s">
        <v>214</v>
      </c>
      <c r="L1694" t="s">
        <v>693</v>
      </c>
      <c r="M1694" t="s">
        <v>694</v>
      </c>
      <c r="N1694" t="s">
        <v>217</v>
      </c>
      <c r="O1694" t="s">
        <v>263</v>
      </c>
      <c r="P1694" t="s">
        <v>465</v>
      </c>
      <c r="Q1694" t="s">
        <v>466</v>
      </c>
      <c r="R1694" t="s">
        <v>467</v>
      </c>
      <c r="S1694" t="s">
        <v>338</v>
      </c>
      <c r="T1694" t="s">
        <v>339</v>
      </c>
      <c r="U1694" s="61" t="s">
        <v>340</v>
      </c>
      <c r="V1694" t="s">
        <v>24</v>
      </c>
      <c r="W1694" t="s">
        <v>263</v>
      </c>
      <c r="X1694" s="59">
        <v>275</v>
      </c>
      <c r="Y1694" s="59">
        <v>275</v>
      </c>
      <c r="Z1694" t="s">
        <v>141</v>
      </c>
      <c r="AA1694" s="146" t="str">
        <f t="shared" si="333"/>
        <v>EX</v>
      </c>
      <c r="AB1694" s="146" t="str">
        <f t="shared" si="335"/>
        <v>IT</v>
      </c>
      <c r="AC1694" t="str">
        <f t="shared" si="338"/>
        <v>EX</v>
      </c>
      <c r="AD1694" s="74">
        <f t="shared" si="339"/>
        <v>275</v>
      </c>
      <c r="AE1694" s="74">
        <f t="shared" si="344"/>
        <v>275</v>
      </c>
      <c r="AF1694">
        <v>1</v>
      </c>
      <c r="AG1694">
        <v>0</v>
      </c>
      <c r="AH1694" s="74">
        <v>0</v>
      </c>
      <c r="AJ1694" s="74">
        <f t="shared" si="340"/>
        <v>0</v>
      </c>
      <c r="AK1694" s="74">
        <f t="shared" si="334"/>
        <v>275</v>
      </c>
      <c r="AL1694" t="str">
        <f t="shared" si="341"/>
        <v>N</v>
      </c>
      <c r="AN1694" t="s">
        <v>86</v>
      </c>
      <c r="AO1694" t="s">
        <v>85</v>
      </c>
      <c r="AP1694" t="str">
        <f t="shared" si="342"/>
        <v>94</v>
      </c>
      <c r="AQ1694" s="145" t="s">
        <v>1826</v>
      </c>
      <c r="AR1694" t="str">
        <f t="shared" si="343"/>
        <v>1-Adjusted Base Budget</v>
      </c>
      <c r="AS1694" s="145" t="s">
        <v>1827</v>
      </c>
      <c r="AT1694" t="s">
        <v>213</v>
      </c>
      <c r="AV1694" t="str">
        <f t="shared" si="337"/>
        <v>VPIT-SS</v>
      </c>
      <c r="AW1694" t="str">
        <f t="shared" si="336"/>
        <v>VP FOR INFORMATION TECHNOLOGY-SHARED SERVICES</v>
      </c>
    </row>
    <row r="1695" spans="1:49">
      <c r="A1695" s="59">
        <v>2018</v>
      </c>
      <c r="B1695" t="s">
        <v>137</v>
      </c>
      <c r="C1695" t="s">
        <v>945</v>
      </c>
      <c r="D1695" t="s">
        <v>946</v>
      </c>
      <c r="E1695" t="s">
        <v>967</v>
      </c>
      <c r="F1695" t="s">
        <v>1719</v>
      </c>
      <c r="G1695" t="s">
        <v>1720</v>
      </c>
      <c r="H1695" t="s">
        <v>146</v>
      </c>
      <c r="I1695" s="170" t="s">
        <v>84</v>
      </c>
      <c r="J1695" t="s">
        <v>85</v>
      </c>
      <c r="K1695" t="s">
        <v>214</v>
      </c>
      <c r="L1695" t="s">
        <v>693</v>
      </c>
      <c r="M1695" t="s">
        <v>694</v>
      </c>
      <c r="N1695" t="s">
        <v>217</v>
      </c>
      <c r="O1695" t="s">
        <v>263</v>
      </c>
      <c r="P1695" t="s">
        <v>465</v>
      </c>
      <c r="Q1695" t="s">
        <v>466</v>
      </c>
      <c r="R1695" t="s">
        <v>467</v>
      </c>
      <c r="S1695" t="s">
        <v>338</v>
      </c>
      <c r="T1695" t="s">
        <v>339</v>
      </c>
      <c r="U1695" s="61" t="s">
        <v>340</v>
      </c>
      <c r="V1695" t="s">
        <v>24</v>
      </c>
      <c r="W1695" t="s">
        <v>263</v>
      </c>
      <c r="X1695" s="59">
        <v>0</v>
      </c>
      <c r="Y1695" s="59">
        <v>100</v>
      </c>
      <c r="Z1695" t="s">
        <v>141</v>
      </c>
      <c r="AA1695" s="146" t="str">
        <f t="shared" si="333"/>
        <v>EX</v>
      </c>
      <c r="AB1695" s="146" t="str">
        <f t="shared" si="335"/>
        <v>IT</v>
      </c>
      <c r="AC1695" t="str">
        <f t="shared" si="338"/>
        <v>EX</v>
      </c>
      <c r="AD1695" s="74">
        <f t="shared" si="339"/>
        <v>100</v>
      </c>
      <c r="AE1695" s="74">
        <f t="shared" si="344"/>
        <v>100</v>
      </c>
      <c r="AF1695">
        <v>1</v>
      </c>
      <c r="AG1695">
        <v>0</v>
      </c>
      <c r="AH1695" s="74">
        <v>0</v>
      </c>
      <c r="AJ1695" s="74">
        <f t="shared" si="340"/>
        <v>0</v>
      </c>
      <c r="AK1695" s="74">
        <f t="shared" si="334"/>
        <v>100</v>
      </c>
      <c r="AL1695" t="str">
        <f t="shared" si="341"/>
        <v>N</v>
      </c>
      <c r="AN1695" t="s">
        <v>86</v>
      </c>
      <c r="AO1695" t="s">
        <v>85</v>
      </c>
      <c r="AP1695" t="str">
        <f t="shared" si="342"/>
        <v>94</v>
      </c>
      <c r="AQ1695" s="145" t="s">
        <v>1826</v>
      </c>
      <c r="AR1695" t="str">
        <f t="shared" si="343"/>
        <v>1-Adjusted Base Budget</v>
      </c>
      <c r="AS1695" s="145" t="s">
        <v>1827</v>
      </c>
      <c r="AT1695" t="s">
        <v>213</v>
      </c>
      <c r="AV1695" t="str">
        <f t="shared" si="337"/>
        <v>VPIT-SS</v>
      </c>
      <c r="AW1695" t="str">
        <f t="shared" si="336"/>
        <v>VP FOR INFORMATION TECHNOLOGY-SHARED SERVICES</v>
      </c>
    </row>
    <row r="1696" spans="1:49">
      <c r="A1696" s="59">
        <v>2018</v>
      </c>
      <c r="B1696" t="s">
        <v>137</v>
      </c>
      <c r="C1696" t="s">
        <v>945</v>
      </c>
      <c r="D1696" t="s">
        <v>946</v>
      </c>
      <c r="E1696" t="s">
        <v>951</v>
      </c>
      <c r="F1696" t="s">
        <v>1101</v>
      </c>
      <c r="G1696" t="s">
        <v>1128</v>
      </c>
      <c r="H1696" t="s">
        <v>154</v>
      </c>
      <c r="I1696" s="170" t="s">
        <v>84</v>
      </c>
      <c r="J1696" t="s">
        <v>85</v>
      </c>
      <c r="K1696" t="s">
        <v>214</v>
      </c>
      <c r="L1696" t="s">
        <v>693</v>
      </c>
      <c r="M1696" t="s">
        <v>694</v>
      </c>
      <c r="N1696" t="s">
        <v>217</v>
      </c>
      <c r="O1696" t="s">
        <v>263</v>
      </c>
      <c r="P1696" t="s">
        <v>465</v>
      </c>
      <c r="Q1696" t="s">
        <v>466</v>
      </c>
      <c r="R1696" t="s">
        <v>467</v>
      </c>
      <c r="S1696" t="s">
        <v>338</v>
      </c>
      <c r="T1696" t="s">
        <v>339</v>
      </c>
      <c r="U1696" s="61" t="s">
        <v>340</v>
      </c>
      <c r="V1696" t="s">
        <v>24</v>
      </c>
      <c r="W1696" t="s">
        <v>263</v>
      </c>
      <c r="X1696" s="59">
        <v>50</v>
      </c>
      <c r="Y1696" s="59">
        <v>50</v>
      </c>
      <c r="Z1696" t="s">
        <v>141</v>
      </c>
      <c r="AA1696" s="146" t="str">
        <f t="shared" si="333"/>
        <v>EX</v>
      </c>
      <c r="AB1696" s="146" t="str">
        <f t="shared" si="335"/>
        <v>IT</v>
      </c>
      <c r="AC1696" t="str">
        <f t="shared" si="338"/>
        <v>EX</v>
      </c>
      <c r="AD1696" s="74">
        <f t="shared" si="339"/>
        <v>50</v>
      </c>
      <c r="AE1696" s="74">
        <f t="shared" si="344"/>
        <v>50</v>
      </c>
      <c r="AF1696">
        <v>1</v>
      </c>
      <c r="AG1696">
        <v>0</v>
      </c>
      <c r="AH1696" s="74">
        <v>0</v>
      </c>
      <c r="AJ1696" s="74">
        <f t="shared" si="340"/>
        <v>0</v>
      </c>
      <c r="AK1696" s="74">
        <f t="shared" si="334"/>
        <v>50</v>
      </c>
      <c r="AL1696" t="str">
        <f t="shared" si="341"/>
        <v>N</v>
      </c>
      <c r="AN1696" t="s">
        <v>86</v>
      </c>
      <c r="AO1696" t="s">
        <v>85</v>
      </c>
      <c r="AP1696" t="str">
        <f t="shared" si="342"/>
        <v>94</v>
      </c>
      <c r="AQ1696" s="145" t="s">
        <v>1826</v>
      </c>
      <c r="AR1696" t="str">
        <f t="shared" si="343"/>
        <v>1-Adjusted Base Budget</v>
      </c>
      <c r="AS1696" s="145" t="s">
        <v>1827</v>
      </c>
      <c r="AT1696" t="s">
        <v>213</v>
      </c>
      <c r="AV1696" t="str">
        <f t="shared" si="337"/>
        <v>VPIT-SS</v>
      </c>
      <c r="AW1696" t="str">
        <f t="shared" si="336"/>
        <v>VP FOR INFORMATION TECHNOLOGY-SHARED SERVICES</v>
      </c>
    </row>
    <row r="1697" spans="1:49">
      <c r="A1697" s="59">
        <v>2018</v>
      </c>
      <c r="B1697" t="s">
        <v>137</v>
      </c>
      <c r="C1697" t="s">
        <v>945</v>
      </c>
      <c r="D1697" t="s">
        <v>946</v>
      </c>
      <c r="E1697" t="s">
        <v>947</v>
      </c>
      <c r="F1697" t="s">
        <v>1010</v>
      </c>
      <c r="G1697" t="s">
        <v>1011</v>
      </c>
      <c r="H1697" t="s">
        <v>948</v>
      </c>
      <c r="I1697" s="170" t="s">
        <v>84</v>
      </c>
      <c r="J1697" t="s">
        <v>85</v>
      </c>
      <c r="K1697" t="s">
        <v>214</v>
      </c>
      <c r="L1697" t="s">
        <v>476</v>
      </c>
      <c r="M1697" t="s">
        <v>477</v>
      </c>
      <c r="N1697" t="s">
        <v>217</v>
      </c>
      <c r="O1697" t="s">
        <v>263</v>
      </c>
      <c r="P1697" t="s">
        <v>465</v>
      </c>
      <c r="Q1697" t="s">
        <v>466</v>
      </c>
      <c r="R1697" t="s">
        <v>467</v>
      </c>
      <c r="S1697" t="s">
        <v>338</v>
      </c>
      <c r="T1697" t="s">
        <v>339</v>
      </c>
      <c r="U1697" s="61" t="s">
        <v>340</v>
      </c>
      <c r="V1697" t="s">
        <v>249</v>
      </c>
      <c r="W1697" t="s">
        <v>263</v>
      </c>
      <c r="X1697" s="59">
        <v>5730</v>
      </c>
      <c r="Y1697" s="59">
        <v>5730</v>
      </c>
      <c r="AA1697" s="146" t="str">
        <f t="shared" si="333"/>
        <v>EX</v>
      </c>
      <c r="AB1697" s="146">
        <f t="shared" si="335"/>
        <v>0</v>
      </c>
      <c r="AC1697" t="str">
        <f t="shared" si="338"/>
        <v>EX</v>
      </c>
      <c r="AD1697" s="74">
        <f t="shared" si="339"/>
        <v>5730</v>
      </c>
      <c r="AE1697" s="74">
        <f t="shared" si="344"/>
        <v>5730</v>
      </c>
      <c r="AF1697">
        <v>1</v>
      </c>
      <c r="AG1697">
        <v>0</v>
      </c>
      <c r="AH1697" s="74">
        <v>0</v>
      </c>
      <c r="AJ1697" s="74">
        <f t="shared" si="340"/>
        <v>0</v>
      </c>
      <c r="AK1697" s="74">
        <f t="shared" si="334"/>
        <v>5730</v>
      </c>
      <c r="AL1697" t="str">
        <f t="shared" si="341"/>
        <v>N</v>
      </c>
      <c r="AN1697" t="s">
        <v>86</v>
      </c>
      <c r="AO1697" t="s">
        <v>85</v>
      </c>
      <c r="AP1697" t="str">
        <f t="shared" si="342"/>
        <v>94</v>
      </c>
      <c r="AQ1697" s="145" t="s">
        <v>1826</v>
      </c>
      <c r="AR1697" t="str">
        <f t="shared" si="343"/>
        <v>1-Adjusted Base Budget</v>
      </c>
      <c r="AS1697" s="145" t="s">
        <v>1827</v>
      </c>
      <c r="AT1697" t="s">
        <v>213</v>
      </c>
      <c r="AV1697" t="str">
        <f t="shared" si="337"/>
        <v>VPIT</v>
      </c>
      <c r="AW1697" t="str">
        <f t="shared" si="336"/>
        <v>VP FOR INFORMATION TECHNOLOGY</v>
      </c>
    </row>
    <row r="1698" spans="1:49">
      <c r="A1698" s="59">
        <v>2018</v>
      </c>
      <c r="B1698" t="s">
        <v>137</v>
      </c>
      <c r="C1698" t="s">
        <v>945</v>
      </c>
      <c r="D1698" t="s">
        <v>946</v>
      </c>
      <c r="E1698" t="s">
        <v>947</v>
      </c>
      <c r="F1698" t="s">
        <v>1035</v>
      </c>
      <c r="G1698" t="s">
        <v>1036</v>
      </c>
      <c r="H1698" t="s">
        <v>948</v>
      </c>
      <c r="I1698" s="170" t="s">
        <v>84</v>
      </c>
      <c r="J1698" t="s">
        <v>85</v>
      </c>
      <c r="K1698" t="s">
        <v>214</v>
      </c>
      <c r="L1698" t="s">
        <v>476</v>
      </c>
      <c r="M1698" t="s">
        <v>477</v>
      </c>
      <c r="N1698" t="s">
        <v>217</v>
      </c>
      <c r="O1698" t="s">
        <v>263</v>
      </c>
      <c r="P1698" t="s">
        <v>465</v>
      </c>
      <c r="Q1698" t="s">
        <v>466</v>
      </c>
      <c r="R1698" t="s">
        <v>467</v>
      </c>
      <c r="S1698" t="s">
        <v>338</v>
      </c>
      <c r="T1698" t="s">
        <v>339</v>
      </c>
      <c r="U1698" s="61" t="s">
        <v>340</v>
      </c>
      <c r="V1698" t="s">
        <v>249</v>
      </c>
      <c r="W1698" t="s">
        <v>263</v>
      </c>
      <c r="X1698" s="59">
        <v>5566</v>
      </c>
      <c r="Y1698" s="59">
        <v>5566</v>
      </c>
      <c r="AA1698" s="146" t="str">
        <f t="shared" si="333"/>
        <v>EX</v>
      </c>
      <c r="AB1698" s="146">
        <f t="shared" si="335"/>
        <v>0</v>
      </c>
      <c r="AC1698" t="str">
        <f t="shared" si="338"/>
        <v>EX</v>
      </c>
      <c r="AD1698" s="74">
        <f t="shared" si="339"/>
        <v>5566</v>
      </c>
      <c r="AE1698" s="74">
        <f t="shared" si="344"/>
        <v>5566</v>
      </c>
      <c r="AF1698">
        <v>1</v>
      </c>
      <c r="AG1698">
        <v>0</v>
      </c>
      <c r="AH1698" s="74">
        <v>0</v>
      </c>
      <c r="AJ1698" s="74">
        <f t="shared" si="340"/>
        <v>0</v>
      </c>
      <c r="AK1698" s="74">
        <f t="shared" si="334"/>
        <v>5566</v>
      </c>
      <c r="AL1698" t="str">
        <f t="shared" si="341"/>
        <v>N</v>
      </c>
      <c r="AN1698" t="s">
        <v>86</v>
      </c>
      <c r="AO1698" t="s">
        <v>85</v>
      </c>
      <c r="AP1698" t="str">
        <f t="shared" si="342"/>
        <v>94</v>
      </c>
      <c r="AQ1698" s="145" t="s">
        <v>1826</v>
      </c>
      <c r="AR1698" t="str">
        <f t="shared" si="343"/>
        <v>1-Adjusted Base Budget</v>
      </c>
      <c r="AS1698" s="145" t="s">
        <v>1827</v>
      </c>
      <c r="AT1698" t="s">
        <v>213</v>
      </c>
      <c r="AV1698" t="str">
        <f t="shared" si="337"/>
        <v>VPIT</v>
      </c>
      <c r="AW1698" t="str">
        <f t="shared" si="336"/>
        <v>VP FOR INFORMATION TECHNOLOGY</v>
      </c>
    </row>
    <row r="1699" spans="1:49">
      <c r="A1699" s="59">
        <v>2018</v>
      </c>
      <c r="B1699" t="s">
        <v>137</v>
      </c>
      <c r="C1699" t="s">
        <v>945</v>
      </c>
      <c r="D1699" t="s">
        <v>946</v>
      </c>
      <c r="E1699" t="s">
        <v>947</v>
      </c>
      <c r="F1699" t="s">
        <v>1133</v>
      </c>
      <c r="G1699" t="s">
        <v>1134</v>
      </c>
      <c r="H1699" t="s">
        <v>948</v>
      </c>
      <c r="I1699" s="170" t="s">
        <v>84</v>
      </c>
      <c r="J1699" t="s">
        <v>85</v>
      </c>
      <c r="K1699" t="s">
        <v>214</v>
      </c>
      <c r="L1699" t="s">
        <v>476</v>
      </c>
      <c r="M1699" t="s">
        <v>477</v>
      </c>
      <c r="N1699" t="s">
        <v>217</v>
      </c>
      <c r="O1699" t="s">
        <v>263</v>
      </c>
      <c r="P1699" t="s">
        <v>465</v>
      </c>
      <c r="Q1699" t="s">
        <v>466</v>
      </c>
      <c r="R1699" t="s">
        <v>467</v>
      </c>
      <c r="S1699" t="s">
        <v>338</v>
      </c>
      <c r="T1699" t="s">
        <v>339</v>
      </c>
      <c r="U1699" s="61" t="s">
        <v>340</v>
      </c>
      <c r="V1699" t="s">
        <v>249</v>
      </c>
      <c r="W1699" t="s">
        <v>263</v>
      </c>
      <c r="X1699" s="59">
        <v>82184</v>
      </c>
      <c r="Y1699" s="59">
        <v>82184</v>
      </c>
      <c r="AA1699" s="146" t="str">
        <f t="shared" si="333"/>
        <v>EX</v>
      </c>
      <c r="AB1699" s="146">
        <f t="shared" si="335"/>
        <v>0</v>
      </c>
      <c r="AC1699" t="str">
        <f t="shared" si="338"/>
        <v>EX</v>
      </c>
      <c r="AD1699" s="74">
        <f t="shared" si="339"/>
        <v>82184</v>
      </c>
      <c r="AE1699" s="74">
        <f t="shared" si="344"/>
        <v>82184</v>
      </c>
      <c r="AF1699">
        <v>1</v>
      </c>
      <c r="AG1699">
        <v>0</v>
      </c>
      <c r="AH1699" s="74">
        <v>0</v>
      </c>
      <c r="AJ1699" s="74">
        <f t="shared" si="340"/>
        <v>0</v>
      </c>
      <c r="AK1699" s="74">
        <f t="shared" si="334"/>
        <v>82184</v>
      </c>
      <c r="AL1699" t="str">
        <f t="shared" si="341"/>
        <v>N</v>
      </c>
      <c r="AN1699" t="s">
        <v>86</v>
      </c>
      <c r="AO1699" t="s">
        <v>85</v>
      </c>
      <c r="AP1699" t="str">
        <f t="shared" si="342"/>
        <v>94</v>
      </c>
      <c r="AQ1699" s="145" t="s">
        <v>1826</v>
      </c>
      <c r="AR1699" t="str">
        <f t="shared" si="343"/>
        <v>1-Adjusted Base Budget</v>
      </c>
      <c r="AS1699" s="145" t="s">
        <v>1827</v>
      </c>
      <c r="AT1699" t="s">
        <v>213</v>
      </c>
      <c r="AV1699" t="str">
        <f t="shared" si="337"/>
        <v>VPIT</v>
      </c>
      <c r="AW1699" t="str">
        <f t="shared" si="336"/>
        <v>VP FOR INFORMATION TECHNOLOGY</v>
      </c>
    </row>
    <row r="1700" spans="1:49">
      <c r="A1700" s="59">
        <v>2018</v>
      </c>
      <c r="B1700" t="s">
        <v>137</v>
      </c>
      <c r="C1700" t="s">
        <v>945</v>
      </c>
      <c r="D1700" t="s">
        <v>946</v>
      </c>
      <c r="E1700" t="s">
        <v>956</v>
      </c>
      <c r="F1700" t="s">
        <v>957</v>
      </c>
      <c r="G1700" t="s">
        <v>958</v>
      </c>
      <c r="H1700" t="s">
        <v>140</v>
      </c>
      <c r="I1700" s="170" t="s">
        <v>84</v>
      </c>
      <c r="J1700" t="s">
        <v>85</v>
      </c>
      <c r="K1700" t="s">
        <v>214</v>
      </c>
      <c r="L1700" t="s">
        <v>476</v>
      </c>
      <c r="M1700" t="s">
        <v>477</v>
      </c>
      <c r="N1700" t="s">
        <v>217</v>
      </c>
      <c r="O1700" t="s">
        <v>263</v>
      </c>
      <c r="P1700" t="s">
        <v>465</v>
      </c>
      <c r="Q1700" t="s">
        <v>466</v>
      </c>
      <c r="R1700" t="s">
        <v>467</v>
      </c>
      <c r="S1700" t="s">
        <v>338</v>
      </c>
      <c r="T1700" t="s">
        <v>339</v>
      </c>
      <c r="U1700" s="61" t="s">
        <v>340</v>
      </c>
      <c r="V1700" t="s">
        <v>24</v>
      </c>
      <c r="W1700" t="s">
        <v>263</v>
      </c>
      <c r="X1700" s="59">
        <v>19826</v>
      </c>
      <c r="Y1700" s="59">
        <v>19826</v>
      </c>
      <c r="Z1700" t="s">
        <v>141</v>
      </c>
      <c r="AA1700" s="146" t="str">
        <f t="shared" si="333"/>
        <v>EX</v>
      </c>
      <c r="AB1700" s="146" t="str">
        <f t="shared" si="335"/>
        <v>IT</v>
      </c>
      <c r="AC1700" t="str">
        <f t="shared" si="338"/>
        <v>EX</v>
      </c>
      <c r="AD1700" s="74">
        <f t="shared" si="339"/>
        <v>19826</v>
      </c>
      <c r="AE1700" s="74">
        <f t="shared" si="344"/>
        <v>19826</v>
      </c>
      <c r="AF1700">
        <v>1</v>
      </c>
      <c r="AG1700">
        <v>0</v>
      </c>
      <c r="AH1700" s="74">
        <v>0</v>
      </c>
      <c r="AJ1700" s="74">
        <f t="shared" si="340"/>
        <v>0</v>
      </c>
      <c r="AK1700" s="74">
        <f t="shared" si="334"/>
        <v>19826</v>
      </c>
      <c r="AL1700" t="str">
        <f t="shared" si="341"/>
        <v>N</v>
      </c>
      <c r="AN1700" t="s">
        <v>86</v>
      </c>
      <c r="AO1700" t="s">
        <v>85</v>
      </c>
      <c r="AP1700" t="str">
        <f t="shared" si="342"/>
        <v>94</v>
      </c>
      <c r="AQ1700" s="145" t="s">
        <v>1826</v>
      </c>
      <c r="AR1700" t="str">
        <f t="shared" si="343"/>
        <v>1-Adjusted Base Budget</v>
      </c>
      <c r="AS1700" s="145" t="s">
        <v>1827</v>
      </c>
      <c r="AT1700" t="s">
        <v>213</v>
      </c>
      <c r="AV1700" t="str">
        <f t="shared" si="337"/>
        <v>VPIT-SS</v>
      </c>
      <c r="AW1700" t="str">
        <f t="shared" si="336"/>
        <v>VP FOR INFORMATION TECHNOLOGY-SHARED SERVICES</v>
      </c>
    </row>
    <row r="1701" spans="1:49">
      <c r="A1701" s="59">
        <v>2018</v>
      </c>
      <c r="B1701" t="s">
        <v>137</v>
      </c>
      <c r="C1701" t="s">
        <v>945</v>
      </c>
      <c r="D1701" t="s">
        <v>946</v>
      </c>
      <c r="E1701" t="s">
        <v>967</v>
      </c>
      <c r="F1701" t="s">
        <v>1053</v>
      </c>
      <c r="G1701" t="s">
        <v>1054</v>
      </c>
      <c r="H1701" t="s">
        <v>146</v>
      </c>
      <c r="I1701" s="170" t="s">
        <v>84</v>
      </c>
      <c r="J1701" t="s">
        <v>85</v>
      </c>
      <c r="K1701" t="s">
        <v>214</v>
      </c>
      <c r="L1701" t="s">
        <v>476</v>
      </c>
      <c r="M1701" t="s">
        <v>477</v>
      </c>
      <c r="N1701" t="s">
        <v>217</v>
      </c>
      <c r="O1701" t="s">
        <v>263</v>
      </c>
      <c r="P1701" t="s">
        <v>465</v>
      </c>
      <c r="Q1701" t="s">
        <v>466</v>
      </c>
      <c r="R1701" t="s">
        <v>467</v>
      </c>
      <c r="S1701" t="s">
        <v>338</v>
      </c>
      <c r="T1701" t="s">
        <v>339</v>
      </c>
      <c r="U1701" s="61" t="s">
        <v>340</v>
      </c>
      <c r="V1701" t="s">
        <v>24</v>
      </c>
      <c r="W1701" t="s">
        <v>263</v>
      </c>
      <c r="X1701" s="59">
        <v>1500</v>
      </c>
      <c r="Y1701" s="59">
        <v>1500</v>
      </c>
      <c r="Z1701" t="s">
        <v>141</v>
      </c>
      <c r="AA1701" s="146" t="str">
        <f t="shared" si="333"/>
        <v>EX</v>
      </c>
      <c r="AB1701" s="146" t="str">
        <f t="shared" si="335"/>
        <v>IT</v>
      </c>
      <c r="AC1701" t="str">
        <f t="shared" si="338"/>
        <v>EX</v>
      </c>
      <c r="AD1701" s="74">
        <f t="shared" si="339"/>
        <v>1500</v>
      </c>
      <c r="AE1701" s="74">
        <f t="shared" si="344"/>
        <v>1500</v>
      </c>
      <c r="AF1701">
        <v>1</v>
      </c>
      <c r="AG1701">
        <v>0</v>
      </c>
      <c r="AH1701" s="74">
        <v>0</v>
      </c>
      <c r="AJ1701" s="74">
        <f t="shared" si="340"/>
        <v>0</v>
      </c>
      <c r="AK1701" s="74">
        <f t="shared" si="334"/>
        <v>1500</v>
      </c>
      <c r="AL1701" t="str">
        <f t="shared" si="341"/>
        <v>N</v>
      </c>
      <c r="AN1701" t="s">
        <v>86</v>
      </c>
      <c r="AO1701" t="s">
        <v>85</v>
      </c>
      <c r="AP1701" t="str">
        <f t="shared" si="342"/>
        <v>94</v>
      </c>
      <c r="AQ1701" s="145" t="s">
        <v>1826</v>
      </c>
      <c r="AR1701" t="str">
        <f t="shared" si="343"/>
        <v>1-Adjusted Base Budget</v>
      </c>
      <c r="AS1701" s="145" t="s">
        <v>1827</v>
      </c>
      <c r="AT1701" t="s">
        <v>213</v>
      </c>
      <c r="AV1701" t="str">
        <f t="shared" si="337"/>
        <v>VPIT-SS</v>
      </c>
      <c r="AW1701" t="str">
        <f t="shared" si="336"/>
        <v>VP FOR INFORMATION TECHNOLOGY-SHARED SERVICES</v>
      </c>
    </row>
    <row r="1702" spans="1:49">
      <c r="A1702" s="59">
        <v>2018</v>
      </c>
      <c r="B1702" t="s">
        <v>137</v>
      </c>
      <c r="C1702" t="s">
        <v>945</v>
      </c>
      <c r="D1702" t="s">
        <v>946</v>
      </c>
      <c r="E1702" t="s">
        <v>967</v>
      </c>
      <c r="F1702" t="s">
        <v>1061</v>
      </c>
      <c r="G1702" t="s">
        <v>1062</v>
      </c>
      <c r="H1702" t="s">
        <v>146</v>
      </c>
      <c r="I1702" s="170" t="s">
        <v>84</v>
      </c>
      <c r="J1702" t="s">
        <v>85</v>
      </c>
      <c r="K1702" t="s">
        <v>214</v>
      </c>
      <c r="L1702" t="s">
        <v>476</v>
      </c>
      <c r="M1702" t="s">
        <v>477</v>
      </c>
      <c r="N1702" t="s">
        <v>217</v>
      </c>
      <c r="O1702" t="s">
        <v>263</v>
      </c>
      <c r="P1702" t="s">
        <v>465</v>
      </c>
      <c r="Q1702" t="s">
        <v>466</v>
      </c>
      <c r="R1702" t="s">
        <v>467</v>
      </c>
      <c r="S1702" t="s">
        <v>338</v>
      </c>
      <c r="T1702" t="s">
        <v>339</v>
      </c>
      <c r="U1702" s="61" t="s">
        <v>340</v>
      </c>
      <c r="V1702" t="s">
        <v>24</v>
      </c>
      <c r="W1702" t="s">
        <v>263</v>
      </c>
      <c r="X1702" s="59">
        <v>18000</v>
      </c>
      <c r="Y1702" s="59">
        <v>18000</v>
      </c>
      <c r="Z1702" t="s">
        <v>141</v>
      </c>
      <c r="AA1702" s="146" t="str">
        <f t="shared" si="333"/>
        <v>EX</v>
      </c>
      <c r="AB1702" s="146" t="str">
        <f t="shared" si="335"/>
        <v>IT</v>
      </c>
      <c r="AC1702" t="str">
        <f t="shared" si="338"/>
        <v>EX</v>
      </c>
      <c r="AD1702" s="74">
        <f t="shared" si="339"/>
        <v>18000</v>
      </c>
      <c r="AE1702" s="74">
        <f t="shared" si="344"/>
        <v>18000</v>
      </c>
      <c r="AF1702">
        <v>1</v>
      </c>
      <c r="AG1702">
        <v>0</v>
      </c>
      <c r="AH1702" s="74">
        <v>0</v>
      </c>
      <c r="AJ1702" s="74">
        <f t="shared" si="340"/>
        <v>0</v>
      </c>
      <c r="AK1702" s="74">
        <f t="shared" si="334"/>
        <v>18000</v>
      </c>
      <c r="AL1702" t="str">
        <f t="shared" si="341"/>
        <v>N</v>
      </c>
      <c r="AN1702" t="s">
        <v>86</v>
      </c>
      <c r="AO1702" t="s">
        <v>85</v>
      </c>
      <c r="AP1702" t="str">
        <f t="shared" si="342"/>
        <v>94</v>
      </c>
      <c r="AQ1702" s="145" t="s">
        <v>1826</v>
      </c>
      <c r="AR1702" t="str">
        <f t="shared" si="343"/>
        <v>1-Adjusted Base Budget</v>
      </c>
      <c r="AS1702" s="145" t="s">
        <v>1827</v>
      </c>
      <c r="AT1702" t="s">
        <v>213</v>
      </c>
      <c r="AV1702" t="str">
        <f t="shared" si="337"/>
        <v>VPIT-SS</v>
      </c>
      <c r="AW1702" t="str">
        <f t="shared" si="336"/>
        <v>VP FOR INFORMATION TECHNOLOGY-SHARED SERVICES</v>
      </c>
    </row>
    <row r="1703" spans="1:49">
      <c r="A1703" s="59">
        <v>2018</v>
      </c>
      <c r="B1703" t="s">
        <v>137</v>
      </c>
      <c r="C1703" t="s">
        <v>945</v>
      </c>
      <c r="D1703" t="s">
        <v>946</v>
      </c>
      <c r="E1703" t="s">
        <v>967</v>
      </c>
      <c r="F1703" t="s">
        <v>1719</v>
      </c>
      <c r="G1703" t="s">
        <v>1720</v>
      </c>
      <c r="H1703" t="s">
        <v>146</v>
      </c>
      <c r="I1703" s="170" t="s">
        <v>84</v>
      </c>
      <c r="J1703" t="s">
        <v>85</v>
      </c>
      <c r="K1703" t="s">
        <v>214</v>
      </c>
      <c r="L1703" t="s">
        <v>476</v>
      </c>
      <c r="M1703" t="s">
        <v>477</v>
      </c>
      <c r="N1703" t="s">
        <v>217</v>
      </c>
      <c r="O1703" t="s">
        <v>263</v>
      </c>
      <c r="P1703" t="s">
        <v>465</v>
      </c>
      <c r="Q1703" t="s">
        <v>466</v>
      </c>
      <c r="R1703" t="s">
        <v>467</v>
      </c>
      <c r="S1703" t="s">
        <v>338</v>
      </c>
      <c r="T1703" t="s">
        <v>339</v>
      </c>
      <c r="U1703" s="61" t="s">
        <v>340</v>
      </c>
      <c r="V1703" t="s">
        <v>24</v>
      </c>
      <c r="W1703" t="s">
        <v>263</v>
      </c>
      <c r="X1703" s="59">
        <v>0</v>
      </c>
      <c r="Y1703" s="59">
        <v>50000</v>
      </c>
      <c r="Z1703" t="s">
        <v>141</v>
      </c>
      <c r="AA1703" s="146" t="str">
        <f t="shared" si="333"/>
        <v>EX</v>
      </c>
      <c r="AB1703" s="146" t="str">
        <f t="shared" si="335"/>
        <v>IT</v>
      </c>
      <c r="AC1703" t="str">
        <f t="shared" si="338"/>
        <v>EX</v>
      </c>
      <c r="AD1703" s="74">
        <f t="shared" si="339"/>
        <v>50000</v>
      </c>
      <c r="AE1703" s="74">
        <f t="shared" si="344"/>
        <v>50000</v>
      </c>
      <c r="AF1703">
        <v>1</v>
      </c>
      <c r="AG1703">
        <v>0</v>
      </c>
      <c r="AH1703" s="74">
        <v>0</v>
      </c>
      <c r="AJ1703" s="74">
        <f t="shared" si="340"/>
        <v>0</v>
      </c>
      <c r="AK1703" s="74">
        <f t="shared" si="334"/>
        <v>50000</v>
      </c>
      <c r="AL1703" t="str">
        <f t="shared" si="341"/>
        <v>N</v>
      </c>
      <c r="AN1703" t="s">
        <v>86</v>
      </c>
      <c r="AO1703" t="s">
        <v>85</v>
      </c>
      <c r="AP1703" t="str">
        <f t="shared" si="342"/>
        <v>94</v>
      </c>
      <c r="AQ1703" s="145" t="s">
        <v>1826</v>
      </c>
      <c r="AR1703" t="str">
        <f t="shared" si="343"/>
        <v>1-Adjusted Base Budget</v>
      </c>
      <c r="AS1703" s="145" t="s">
        <v>1827</v>
      </c>
      <c r="AT1703" t="s">
        <v>213</v>
      </c>
      <c r="AV1703" t="str">
        <f t="shared" si="337"/>
        <v>VPIT-SS</v>
      </c>
      <c r="AW1703" t="str">
        <f t="shared" si="336"/>
        <v>VP FOR INFORMATION TECHNOLOGY-SHARED SERVICES</v>
      </c>
    </row>
    <row r="1704" spans="1:49">
      <c r="A1704" s="59">
        <v>2018</v>
      </c>
      <c r="B1704" t="s">
        <v>137</v>
      </c>
      <c r="C1704" t="s">
        <v>945</v>
      </c>
      <c r="D1704" t="s">
        <v>946</v>
      </c>
      <c r="E1704" t="s">
        <v>1113</v>
      </c>
      <c r="F1704" t="s">
        <v>957</v>
      </c>
      <c r="G1704" t="s">
        <v>958</v>
      </c>
      <c r="H1704" t="s">
        <v>150</v>
      </c>
      <c r="I1704" s="170" t="s">
        <v>84</v>
      </c>
      <c r="J1704" t="s">
        <v>85</v>
      </c>
      <c r="K1704" t="s">
        <v>214</v>
      </c>
      <c r="L1704" t="s">
        <v>476</v>
      </c>
      <c r="M1704" t="s">
        <v>477</v>
      </c>
      <c r="N1704" t="s">
        <v>217</v>
      </c>
      <c r="O1704" t="s">
        <v>263</v>
      </c>
      <c r="P1704" t="s">
        <v>465</v>
      </c>
      <c r="Q1704" t="s">
        <v>466</v>
      </c>
      <c r="R1704" t="s">
        <v>467</v>
      </c>
      <c r="S1704" t="s">
        <v>338</v>
      </c>
      <c r="T1704" t="s">
        <v>339</v>
      </c>
      <c r="U1704" s="61" t="s">
        <v>340</v>
      </c>
      <c r="V1704" t="s">
        <v>24</v>
      </c>
      <c r="W1704" t="s">
        <v>263</v>
      </c>
      <c r="X1704" s="59">
        <v>22059</v>
      </c>
      <c r="Y1704" s="59">
        <v>22059</v>
      </c>
      <c r="Z1704" t="s">
        <v>141</v>
      </c>
      <c r="AA1704" s="146" t="str">
        <f t="shared" si="333"/>
        <v>EX</v>
      </c>
      <c r="AB1704" s="146" t="str">
        <f t="shared" si="335"/>
        <v>IT</v>
      </c>
      <c r="AC1704" t="str">
        <f t="shared" si="338"/>
        <v>EX</v>
      </c>
      <c r="AD1704" s="74">
        <f t="shared" si="339"/>
        <v>22059</v>
      </c>
      <c r="AE1704" s="74">
        <f t="shared" si="344"/>
        <v>22059</v>
      </c>
      <c r="AF1704">
        <v>1</v>
      </c>
      <c r="AG1704">
        <v>0</v>
      </c>
      <c r="AH1704" s="74">
        <v>0</v>
      </c>
      <c r="AJ1704" s="74">
        <f t="shared" si="340"/>
        <v>0</v>
      </c>
      <c r="AK1704" s="74">
        <f t="shared" si="334"/>
        <v>22059</v>
      </c>
      <c r="AL1704" t="str">
        <f t="shared" si="341"/>
        <v>N</v>
      </c>
      <c r="AN1704" t="s">
        <v>86</v>
      </c>
      <c r="AO1704" t="s">
        <v>85</v>
      </c>
      <c r="AP1704" t="str">
        <f t="shared" si="342"/>
        <v>94</v>
      </c>
      <c r="AQ1704" s="145" t="s">
        <v>1826</v>
      </c>
      <c r="AR1704" t="str">
        <f t="shared" si="343"/>
        <v>1-Adjusted Base Budget</v>
      </c>
      <c r="AS1704" s="145" t="s">
        <v>1827</v>
      </c>
      <c r="AT1704" t="s">
        <v>213</v>
      </c>
      <c r="AV1704" t="str">
        <f t="shared" si="337"/>
        <v>VPIT-SS</v>
      </c>
      <c r="AW1704" t="str">
        <f t="shared" si="336"/>
        <v>VP FOR INFORMATION TECHNOLOGY-SHARED SERVICES</v>
      </c>
    </row>
    <row r="1705" spans="1:49">
      <c r="A1705" s="59">
        <v>2018</v>
      </c>
      <c r="B1705" t="s">
        <v>137</v>
      </c>
      <c r="C1705" t="s">
        <v>945</v>
      </c>
      <c r="D1705" t="s">
        <v>946</v>
      </c>
      <c r="E1705" t="s">
        <v>979</v>
      </c>
      <c r="F1705" t="s">
        <v>957</v>
      </c>
      <c r="G1705" t="s">
        <v>958</v>
      </c>
      <c r="H1705" t="s">
        <v>152</v>
      </c>
      <c r="I1705" s="170" t="s">
        <v>84</v>
      </c>
      <c r="J1705" t="s">
        <v>85</v>
      </c>
      <c r="K1705" t="s">
        <v>214</v>
      </c>
      <c r="L1705" t="s">
        <v>476</v>
      </c>
      <c r="M1705" t="s">
        <v>477</v>
      </c>
      <c r="N1705" t="s">
        <v>217</v>
      </c>
      <c r="O1705" t="s">
        <v>263</v>
      </c>
      <c r="P1705" t="s">
        <v>465</v>
      </c>
      <c r="Q1705" t="s">
        <v>466</v>
      </c>
      <c r="R1705" t="s">
        <v>467</v>
      </c>
      <c r="S1705" t="s">
        <v>338</v>
      </c>
      <c r="T1705" t="s">
        <v>339</v>
      </c>
      <c r="U1705" s="61" t="s">
        <v>340</v>
      </c>
      <c r="V1705" t="s">
        <v>24</v>
      </c>
      <c r="W1705" t="s">
        <v>263</v>
      </c>
      <c r="X1705" s="59">
        <v>22530</v>
      </c>
      <c r="Y1705" s="59">
        <v>22530</v>
      </c>
      <c r="Z1705" t="s">
        <v>141</v>
      </c>
      <c r="AA1705" s="146" t="str">
        <f t="shared" ref="AA1705:AA1768" si="345">IF(P1705 ="CORI","IN",IF(P1705 ="TRIN","IN",O1705))</f>
        <v>EX</v>
      </c>
      <c r="AB1705" s="146" t="str">
        <f t="shared" si="335"/>
        <v>IT</v>
      </c>
      <c r="AC1705" t="str">
        <f t="shared" si="338"/>
        <v>EX</v>
      </c>
      <c r="AD1705" s="74">
        <f t="shared" si="339"/>
        <v>22530</v>
      </c>
      <c r="AE1705" s="74">
        <f t="shared" si="344"/>
        <v>22530</v>
      </c>
      <c r="AF1705">
        <v>1</v>
      </c>
      <c r="AG1705">
        <v>0</v>
      </c>
      <c r="AH1705" s="74">
        <v>0</v>
      </c>
      <c r="AJ1705" s="74">
        <f t="shared" si="340"/>
        <v>0</v>
      </c>
      <c r="AK1705" s="74">
        <f t="shared" si="334"/>
        <v>22530</v>
      </c>
      <c r="AL1705" t="str">
        <f t="shared" si="341"/>
        <v>N</v>
      </c>
      <c r="AN1705" t="s">
        <v>86</v>
      </c>
      <c r="AO1705" t="s">
        <v>85</v>
      </c>
      <c r="AP1705" t="str">
        <f t="shared" si="342"/>
        <v>94</v>
      </c>
      <c r="AQ1705" s="145" t="s">
        <v>1826</v>
      </c>
      <c r="AR1705" t="str">
        <f t="shared" si="343"/>
        <v>1-Adjusted Base Budget</v>
      </c>
      <c r="AS1705" s="145" t="s">
        <v>1827</v>
      </c>
      <c r="AT1705" t="s">
        <v>213</v>
      </c>
      <c r="AV1705" t="str">
        <f t="shared" si="337"/>
        <v>VPIT-SS</v>
      </c>
      <c r="AW1705" t="str">
        <f t="shared" si="336"/>
        <v>VP FOR INFORMATION TECHNOLOGY-SHARED SERVICES</v>
      </c>
    </row>
    <row r="1706" spans="1:49">
      <c r="A1706" s="59">
        <v>2018</v>
      </c>
      <c r="B1706" t="s">
        <v>137</v>
      </c>
      <c r="C1706" t="s">
        <v>945</v>
      </c>
      <c r="D1706" t="s">
        <v>946</v>
      </c>
      <c r="E1706" t="s">
        <v>951</v>
      </c>
      <c r="F1706" t="s">
        <v>998</v>
      </c>
      <c r="G1706" t="s">
        <v>999</v>
      </c>
      <c r="H1706" t="s">
        <v>154</v>
      </c>
      <c r="I1706" s="170" t="s">
        <v>84</v>
      </c>
      <c r="J1706" t="s">
        <v>85</v>
      </c>
      <c r="K1706" t="s">
        <v>214</v>
      </c>
      <c r="L1706" t="s">
        <v>476</v>
      </c>
      <c r="M1706" t="s">
        <v>477</v>
      </c>
      <c r="N1706" t="s">
        <v>217</v>
      </c>
      <c r="O1706" t="s">
        <v>263</v>
      </c>
      <c r="P1706" t="s">
        <v>465</v>
      </c>
      <c r="Q1706" t="s">
        <v>466</v>
      </c>
      <c r="R1706" t="s">
        <v>467</v>
      </c>
      <c r="S1706" t="s">
        <v>338</v>
      </c>
      <c r="T1706" t="s">
        <v>339</v>
      </c>
      <c r="U1706" s="61" t="s">
        <v>340</v>
      </c>
      <c r="V1706" t="s">
        <v>24</v>
      </c>
      <c r="W1706" t="s">
        <v>263</v>
      </c>
      <c r="X1706" s="59">
        <v>3240</v>
      </c>
      <c r="Y1706" s="59">
        <v>3240</v>
      </c>
      <c r="Z1706" t="s">
        <v>141</v>
      </c>
      <c r="AA1706" s="146" t="str">
        <f t="shared" si="345"/>
        <v>EX</v>
      </c>
      <c r="AB1706" s="146" t="str">
        <f t="shared" si="335"/>
        <v>IT</v>
      </c>
      <c r="AC1706" t="str">
        <f t="shared" si="338"/>
        <v>EX</v>
      </c>
      <c r="AD1706" s="74">
        <f t="shared" si="339"/>
        <v>3240</v>
      </c>
      <c r="AE1706" s="74">
        <f t="shared" si="344"/>
        <v>3240</v>
      </c>
      <c r="AF1706">
        <v>1</v>
      </c>
      <c r="AG1706">
        <v>0</v>
      </c>
      <c r="AH1706" s="74">
        <v>0</v>
      </c>
      <c r="AJ1706" s="74">
        <f t="shared" si="340"/>
        <v>0</v>
      </c>
      <c r="AK1706" s="74">
        <f t="shared" si="334"/>
        <v>3240</v>
      </c>
      <c r="AL1706" t="str">
        <f t="shared" si="341"/>
        <v>N</v>
      </c>
      <c r="AN1706" t="s">
        <v>86</v>
      </c>
      <c r="AO1706" t="s">
        <v>85</v>
      </c>
      <c r="AP1706" t="str">
        <f t="shared" si="342"/>
        <v>94</v>
      </c>
      <c r="AQ1706" s="145" t="s">
        <v>1826</v>
      </c>
      <c r="AR1706" t="str">
        <f t="shared" si="343"/>
        <v>1-Adjusted Base Budget</v>
      </c>
      <c r="AS1706" s="145" t="s">
        <v>1827</v>
      </c>
      <c r="AT1706" t="s">
        <v>213</v>
      </c>
      <c r="AV1706" t="str">
        <f t="shared" si="337"/>
        <v>VPIT-SS</v>
      </c>
      <c r="AW1706" t="str">
        <f t="shared" si="336"/>
        <v>VP FOR INFORMATION TECHNOLOGY-SHARED SERVICES</v>
      </c>
    </row>
    <row r="1707" spans="1:49">
      <c r="A1707" s="59">
        <v>2018</v>
      </c>
      <c r="B1707" t="s">
        <v>137</v>
      </c>
      <c r="C1707" t="s">
        <v>945</v>
      </c>
      <c r="D1707" t="s">
        <v>946</v>
      </c>
      <c r="E1707" t="s">
        <v>951</v>
      </c>
      <c r="F1707" t="s">
        <v>1053</v>
      </c>
      <c r="G1707" t="s">
        <v>1054</v>
      </c>
      <c r="H1707" t="s">
        <v>154</v>
      </c>
      <c r="I1707" s="170" t="s">
        <v>84</v>
      </c>
      <c r="J1707" t="s">
        <v>85</v>
      </c>
      <c r="K1707" t="s">
        <v>214</v>
      </c>
      <c r="L1707" t="s">
        <v>476</v>
      </c>
      <c r="M1707" t="s">
        <v>477</v>
      </c>
      <c r="N1707" t="s">
        <v>217</v>
      </c>
      <c r="O1707" t="s">
        <v>263</v>
      </c>
      <c r="P1707" t="s">
        <v>465</v>
      </c>
      <c r="Q1707" t="s">
        <v>466</v>
      </c>
      <c r="R1707" t="s">
        <v>467</v>
      </c>
      <c r="S1707" t="s">
        <v>338</v>
      </c>
      <c r="T1707" t="s">
        <v>339</v>
      </c>
      <c r="U1707" s="61" t="s">
        <v>340</v>
      </c>
      <c r="V1707" t="s">
        <v>24</v>
      </c>
      <c r="W1707" t="s">
        <v>263</v>
      </c>
      <c r="X1707" s="59">
        <v>18232</v>
      </c>
      <c r="Y1707" s="59">
        <v>18232</v>
      </c>
      <c r="Z1707" t="s">
        <v>141</v>
      </c>
      <c r="AA1707" s="146" t="str">
        <f t="shared" si="345"/>
        <v>EX</v>
      </c>
      <c r="AB1707" s="146" t="str">
        <f t="shared" si="335"/>
        <v>IT</v>
      </c>
      <c r="AC1707" t="str">
        <f t="shared" si="338"/>
        <v>EX</v>
      </c>
      <c r="AD1707" s="74">
        <f t="shared" si="339"/>
        <v>18232</v>
      </c>
      <c r="AE1707" s="74">
        <f t="shared" si="344"/>
        <v>18232</v>
      </c>
      <c r="AF1707">
        <v>1</v>
      </c>
      <c r="AG1707">
        <v>0</v>
      </c>
      <c r="AH1707" s="74">
        <v>0</v>
      </c>
      <c r="AJ1707" s="74">
        <f t="shared" si="340"/>
        <v>0</v>
      </c>
      <c r="AK1707" s="74">
        <f t="shared" si="334"/>
        <v>18232</v>
      </c>
      <c r="AL1707" t="str">
        <f t="shared" si="341"/>
        <v>N</v>
      </c>
      <c r="AN1707" t="s">
        <v>86</v>
      </c>
      <c r="AO1707" t="s">
        <v>85</v>
      </c>
      <c r="AP1707" t="str">
        <f t="shared" si="342"/>
        <v>94</v>
      </c>
      <c r="AQ1707" s="145" t="s">
        <v>1826</v>
      </c>
      <c r="AR1707" t="str">
        <f t="shared" si="343"/>
        <v>1-Adjusted Base Budget</v>
      </c>
      <c r="AS1707" s="145" t="s">
        <v>1827</v>
      </c>
      <c r="AT1707" t="s">
        <v>213</v>
      </c>
      <c r="AV1707" t="str">
        <f t="shared" si="337"/>
        <v>VPIT-SS</v>
      </c>
      <c r="AW1707" t="str">
        <f t="shared" si="336"/>
        <v>VP FOR INFORMATION TECHNOLOGY-SHARED SERVICES</v>
      </c>
    </row>
    <row r="1708" spans="1:49">
      <c r="A1708" s="59">
        <v>2018</v>
      </c>
      <c r="B1708" t="s">
        <v>137</v>
      </c>
      <c r="C1708" t="s">
        <v>945</v>
      </c>
      <c r="D1708" t="s">
        <v>946</v>
      </c>
      <c r="E1708" t="s">
        <v>951</v>
      </c>
      <c r="F1708" t="s">
        <v>1061</v>
      </c>
      <c r="G1708" t="s">
        <v>1062</v>
      </c>
      <c r="H1708" t="s">
        <v>154</v>
      </c>
      <c r="I1708" s="170" t="s">
        <v>84</v>
      </c>
      <c r="J1708" t="s">
        <v>85</v>
      </c>
      <c r="K1708" t="s">
        <v>214</v>
      </c>
      <c r="L1708" t="s">
        <v>476</v>
      </c>
      <c r="M1708" t="s">
        <v>477</v>
      </c>
      <c r="N1708" t="s">
        <v>217</v>
      </c>
      <c r="O1708" t="s">
        <v>263</v>
      </c>
      <c r="P1708" t="s">
        <v>465</v>
      </c>
      <c r="Q1708" t="s">
        <v>466</v>
      </c>
      <c r="R1708" t="s">
        <v>467</v>
      </c>
      <c r="S1708" t="s">
        <v>338</v>
      </c>
      <c r="T1708" t="s">
        <v>339</v>
      </c>
      <c r="U1708" s="61" t="s">
        <v>340</v>
      </c>
      <c r="V1708" t="s">
        <v>24</v>
      </c>
      <c r="W1708" t="s">
        <v>263</v>
      </c>
      <c r="X1708" s="59">
        <v>39000</v>
      </c>
      <c r="Y1708" s="59">
        <v>39000</v>
      </c>
      <c r="Z1708" t="s">
        <v>141</v>
      </c>
      <c r="AA1708" s="146" t="str">
        <f t="shared" si="345"/>
        <v>EX</v>
      </c>
      <c r="AB1708" s="146" t="str">
        <f t="shared" si="335"/>
        <v>IT</v>
      </c>
      <c r="AC1708" t="str">
        <f t="shared" si="338"/>
        <v>EX</v>
      </c>
      <c r="AD1708" s="74">
        <f t="shared" si="339"/>
        <v>39000</v>
      </c>
      <c r="AE1708" s="74">
        <f t="shared" si="344"/>
        <v>39000</v>
      </c>
      <c r="AF1708">
        <v>1</v>
      </c>
      <c r="AG1708">
        <v>0</v>
      </c>
      <c r="AH1708" s="74">
        <v>0</v>
      </c>
      <c r="AJ1708" s="74">
        <f t="shared" si="340"/>
        <v>0</v>
      </c>
      <c r="AK1708" s="74">
        <f t="shared" si="334"/>
        <v>39000</v>
      </c>
      <c r="AL1708" t="str">
        <f t="shared" si="341"/>
        <v>N</v>
      </c>
      <c r="AN1708" t="s">
        <v>86</v>
      </c>
      <c r="AO1708" t="s">
        <v>85</v>
      </c>
      <c r="AP1708" t="str">
        <f t="shared" si="342"/>
        <v>94</v>
      </c>
      <c r="AQ1708" s="145" t="s">
        <v>1826</v>
      </c>
      <c r="AR1708" t="str">
        <f t="shared" si="343"/>
        <v>1-Adjusted Base Budget</v>
      </c>
      <c r="AS1708" s="145" t="s">
        <v>1827</v>
      </c>
      <c r="AT1708" t="s">
        <v>213</v>
      </c>
      <c r="AV1708" t="str">
        <f t="shared" si="337"/>
        <v>VPIT-SS</v>
      </c>
      <c r="AW1708" t="str">
        <f t="shared" si="336"/>
        <v>VP FOR INFORMATION TECHNOLOGY-SHARED SERVICES</v>
      </c>
    </row>
    <row r="1709" spans="1:49">
      <c r="A1709" s="59">
        <v>2018</v>
      </c>
      <c r="B1709" t="s">
        <v>137</v>
      </c>
      <c r="C1709" t="s">
        <v>945</v>
      </c>
      <c r="D1709" t="s">
        <v>946</v>
      </c>
      <c r="E1709" t="s">
        <v>951</v>
      </c>
      <c r="F1709" t="s">
        <v>1719</v>
      </c>
      <c r="G1709" t="s">
        <v>1720</v>
      </c>
      <c r="H1709" t="s">
        <v>154</v>
      </c>
      <c r="I1709" s="170" t="s">
        <v>84</v>
      </c>
      <c r="J1709" t="s">
        <v>85</v>
      </c>
      <c r="K1709" t="s">
        <v>214</v>
      </c>
      <c r="L1709" t="s">
        <v>476</v>
      </c>
      <c r="M1709" t="s">
        <v>477</v>
      </c>
      <c r="N1709" t="s">
        <v>217</v>
      </c>
      <c r="O1709" t="s">
        <v>263</v>
      </c>
      <c r="P1709" t="s">
        <v>465</v>
      </c>
      <c r="Q1709" t="s">
        <v>466</v>
      </c>
      <c r="R1709" t="s">
        <v>467</v>
      </c>
      <c r="S1709" t="s">
        <v>338</v>
      </c>
      <c r="T1709" t="s">
        <v>339</v>
      </c>
      <c r="U1709" s="61" t="s">
        <v>340</v>
      </c>
      <c r="V1709" t="s">
        <v>24</v>
      </c>
      <c r="W1709" t="s">
        <v>263</v>
      </c>
      <c r="X1709" s="59">
        <v>0</v>
      </c>
      <c r="Y1709" s="59">
        <v>45000</v>
      </c>
      <c r="Z1709" t="s">
        <v>141</v>
      </c>
      <c r="AA1709" s="146" t="str">
        <f t="shared" si="345"/>
        <v>EX</v>
      </c>
      <c r="AB1709" s="146" t="str">
        <f t="shared" si="335"/>
        <v>IT</v>
      </c>
      <c r="AC1709" t="str">
        <f t="shared" si="338"/>
        <v>EX</v>
      </c>
      <c r="AD1709" s="74">
        <f t="shared" si="339"/>
        <v>45000</v>
      </c>
      <c r="AE1709" s="74">
        <f t="shared" si="344"/>
        <v>45000</v>
      </c>
      <c r="AF1709">
        <v>1</v>
      </c>
      <c r="AG1709">
        <v>0</v>
      </c>
      <c r="AH1709" s="74">
        <v>0</v>
      </c>
      <c r="AJ1709" s="74">
        <f t="shared" si="340"/>
        <v>0</v>
      </c>
      <c r="AK1709" s="74">
        <f t="shared" si="334"/>
        <v>45000</v>
      </c>
      <c r="AL1709" t="str">
        <f t="shared" si="341"/>
        <v>N</v>
      </c>
      <c r="AN1709" t="s">
        <v>86</v>
      </c>
      <c r="AO1709" t="s">
        <v>85</v>
      </c>
      <c r="AP1709" t="str">
        <f t="shared" si="342"/>
        <v>94</v>
      </c>
      <c r="AQ1709" s="145" t="s">
        <v>1826</v>
      </c>
      <c r="AR1709" t="str">
        <f t="shared" si="343"/>
        <v>1-Adjusted Base Budget</v>
      </c>
      <c r="AS1709" s="145" t="s">
        <v>1827</v>
      </c>
      <c r="AT1709" t="s">
        <v>213</v>
      </c>
      <c r="AV1709" t="str">
        <f t="shared" si="337"/>
        <v>VPIT-SS</v>
      </c>
      <c r="AW1709" t="str">
        <f t="shared" si="336"/>
        <v>VP FOR INFORMATION TECHNOLOGY-SHARED SERVICES</v>
      </c>
    </row>
    <row r="1710" spans="1:49">
      <c r="A1710" s="59">
        <v>2018</v>
      </c>
      <c r="B1710" t="s">
        <v>137</v>
      </c>
      <c r="C1710" t="s">
        <v>945</v>
      </c>
      <c r="D1710" t="s">
        <v>946</v>
      </c>
      <c r="E1710" t="s">
        <v>951</v>
      </c>
      <c r="F1710" t="s">
        <v>1140</v>
      </c>
      <c r="G1710" t="s">
        <v>1141</v>
      </c>
      <c r="H1710" t="s">
        <v>154</v>
      </c>
      <c r="I1710" s="170" t="s">
        <v>84</v>
      </c>
      <c r="J1710" t="s">
        <v>85</v>
      </c>
      <c r="K1710" t="s">
        <v>214</v>
      </c>
      <c r="L1710" t="s">
        <v>476</v>
      </c>
      <c r="M1710" t="s">
        <v>477</v>
      </c>
      <c r="N1710" t="s">
        <v>217</v>
      </c>
      <c r="O1710" t="s">
        <v>263</v>
      </c>
      <c r="P1710" t="s">
        <v>465</v>
      </c>
      <c r="Q1710" t="s">
        <v>466</v>
      </c>
      <c r="R1710" t="s">
        <v>467</v>
      </c>
      <c r="S1710" t="s">
        <v>338</v>
      </c>
      <c r="T1710" t="s">
        <v>339</v>
      </c>
      <c r="U1710" s="61" t="s">
        <v>340</v>
      </c>
      <c r="V1710" t="s">
        <v>24</v>
      </c>
      <c r="W1710" t="s">
        <v>263</v>
      </c>
      <c r="X1710" s="59">
        <v>0</v>
      </c>
      <c r="Y1710" s="59">
        <v>-10000</v>
      </c>
      <c r="Z1710" t="s">
        <v>141</v>
      </c>
      <c r="AA1710" s="146" t="str">
        <f t="shared" si="345"/>
        <v>EX</v>
      </c>
      <c r="AB1710" s="146" t="str">
        <f t="shared" si="335"/>
        <v>IT</v>
      </c>
      <c r="AC1710" t="str">
        <f t="shared" si="338"/>
        <v>EX</v>
      </c>
      <c r="AD1710" s="74">
        <f t="shared" si="339"/>
        <v>-10000</v>
      </c>
      <c r="AE1710" s="74">
        <f t="shared" si="344"/>
        <v>-10000</v>
      </c>
      <c r="AF1710">
        <v>1</v>
      </c>
      <c r="AG1710">
        <v>0</v>
      </c>
      <c r="AH1710" s="74">
        <v>0</v>
      </c>
      <c r="AJ1710" s="74">
        <f t="shared" si="340"/>
        <v>0</v>
      </c>
      <c r="AK1710" s="74">
        <f t="shared" si="334"/>
        <v>-10000</v>
      </c>
      <c r="AL1710" t="str">
        <f t="shared" si="341"/>
        <v>N</v>
      </c>
      <c r="AN1710" t="s">
        <v>86</v>
      </c>
      <c r="AO1710" t="s">
        <v>85</v>
      </c>
      <c r="AP1710" t="str">
        <f t="shared" si="342"/>
        <v>94</v>
      </c>
      <c r="AQ1710" s="145" t="s">
        <v>1826</v>
      </c>
      <c r="AR1710" t="str">
        <f t="shared" si="343"/>
        <v>1-Adjusted Base Budget</v>
      </c>
      <c r="AS1710" s="145" t="s">
        <v>1827</v>
      </c>
      <c r="AT1710" t="s">
        <v>213</v>
      </c>
      <c r="AV1710" t="str">
        <f t="shared" si="337"/>
        <v>VPIT-SS</v>
      </c>
      <c r="AW1710" t="str">
        <f t="shared" si="336"/>
        <v>VP FOR INFORMATION TECHNOLOGY-SHARED SERVICES</v>
      </c>
    </row>
    <row r="1711" spans="1:49">
      <c r="A1711" s="59">
        <v>2018</v>
      </c>
      <c r="B1711" t="s">
        <v>137</v>
      </c>
      <c r="C1711" t="s">
        <v>945</v>
      </c>
      <c r="D1711" t="s">
        <v>946</v>
      </c>
      <c r="E1711" t="s">
        <v>951</v>
      </c>
      <c r="F1711" t="s">
        <v>1075</v>
      </c>
      <c r="G1711" t="s">
        <v>1076</v>
      </c>
      <c r="H1711" t="s">
        <v>154</v>
      </c>
      <c r="I1711" s="170" t="s">
        <v>84</v>
      </c>
      <c r="J1711" t="s">
        <v>85</v>
      </c>
      <c r="K1711" t="s">
        <v>214</v>
      </c>
      <c r="L1711" t="s">
        <v>476</v>
      </c>
      <c r="M1711" t="s">
        <v>477</v>
      </c>
      <c r="N1711" t="s">
        <v>217</v>
      </c>
      <c r="O1711" t="s">
        <v>263</v>
      </c>
      <c r="P1711" t="s">
        <v>465</v>
      </c>
      <c r="Q1711" t="s">
        <v>466</v>
      </c>
      <c r="R1711" t="s">
        <v>467</v>
      </c>
      <c r="S1711" t="s">
        <v>338</v>
      </c>
      <c r="T1711" t="s">
        <v>339</v>
      </c>
      <c r="U1711" s="61" t="s">
        <v>340</v>
      </c>
      <c r="V1711" t="s">
        <v>24</v>
      </c>
      <c r="W1711" t="s">
        <v>263</v>
      </c>
      <c r="X1711" s="59">
        <v>0</v>
      </c>
      <c r="Y1711" s="59">
        <v>10000</v>
      </c>
      <c r="Z1711" t="s">
        <v>141</v>
      </c>
      <c r="AA1711" s="146" t="str">
        <f t="shared" si="345"/>
        <v>EX</v>
      </c>
      <c r="AB1711" s="146" t="str">
        <f t="shared" si="335"/>
        <v>IT</v>
      </c>
      <c r="AC1711" t="str">
        <f t="shared" si="338"/>
        <v>EX</v>
      </c>
      <c r="AD1711" s="74">
        <f t="shared" si="339"/>
        <v>10000</v>
      </c>
      <c r="AE1711" s="74">
        <f t="shared" si="344"/>
        <v>10000</v>
      </c>
      <c r="AF1711">
        <v>1</v>
      </c>
      <c r="AG1711">
        <v>0</v>
      </c>
      <c r="AH1711" s="74">
        <v>0</v>
      </c>
      <c r="AJ1711" s="74">
        <f t="shared" si="340"/>
        <v>0</v>
      </c>
      <c r="AK1711" s="74">
        <f t="shared" si="334"/>
        <v>10000</v>
      </c>
      <c r="AL1711" t="str">
        <f t="shared" si="341"/>
        <v>N</v>
      </c>
      <c r="AN1711" t="s">
        <v>86</v>
      </c>
      <c r="AO1711" t="s">
        <v>85</v>
      </c>
      <c r="AP1711" t="str">
        <f t="shared" si="342"/>
        <v>94</v>
      </c>
      <c r="AQ1711" s="145" t="s">
        <v>1826</v>
      </c>
      <c r="AR1711" t="str">
        <f t="shared" si="343"/>
        <v>1-Adjusted Base Budget</v>
      </c>
      <c r="AS1711" s="145" t="s">
        <v>1827</v>
      </c>
      <c r="AT1711" t="s">
        <v>213</v>
      </c>
      <c r="AV1711" t="str">
        <f t="shared" si="337"/>
        <v>VPIT-SS</v>
      </c>
      <c r="AW1711" t="str">
        <f t="shared" si="336"/>
        <v>VP FOR INFORMATION TECHNOLOGY-SHARED SERVICES</v>
      </c>
    </row>
    <row r="1712" spans="1:49">
      <c r="A1712" s="59">
        <v>2018</v>
      </c>
      <c r="B1712" t="s">
        <v>137</v>
      </c>
      <c r="C1712" t="s">
        <v>945</v>
      </c>
      <c r="D1712" t="s">
        <v>946</v>
      </c>
      <c r="E1712" t="s">
        <v>951</v>
      </c>
      <c r="F1712" t="s">
        <v>1101</v>
      </c>
      <c r="G1712" t="s">
        <v>1128</v>
      </c>
      <c r="H1712" t="s">
        <v>154</v>
      </c>
      <c r="I1712" s="170" t="s">
        <v>84</v>
      </c>
      <c r="J1712" t="s">
        <v>85</v>
      </c>
      <c r="K1712" t="s">
        <v>214</v>
      </c>
      <c r="L1712" t="s">
        <v>476</v>
      </c>
      <c r="M1712" t="s">
        <v>477</v>
      </c>
      <c r="N1712" t="s">
        <v>217</v>
      </c>
      <c r="O1712" t="s">
        <v>263</v>
      </c>
      <c r="P1712" t="s">
        <v>465</v>
      </c>
      <c r="Q1712" t="s">
        <v>466</v>
      </c>
      <c r="R1712" t="s">
        <v>467</v>
      </c>
      <c r="S1712" t="s">
        <v>338</v>
      </c>
      <c r="T1712" t="s">
        <v>339</v>
      </c>
      <c r="U1712" s="61" t="s">
        <v>340</v>
      </c>
      <c r="V1712" t="s">
        <v>24</v>
      </c>
      <c r="W1712" t="s">
        <v>263</v>
      </c>
      <c r="X1712" s="59">
        <v>243000</v>
      </c>
      <c r="Y1712" s="59">
        <v>243000</v>
      </c>
      <c r="Z1712" t="s">
        <v>141</v>
      </c>
      <c r="AA1712" s="146" t="str">
        <f t="shared" si="345"/>
        <v>EX</v>
      </c>
      <c r="AB1712" s="146" t="str">
        <f t="shared" si="335"/>
        <v>IT</v>
      </c>
      <c r="AC1712" t="str">
        <f t="shared" si="338"/>
        <v>EX</v>
      </c>
      <c r="AD1712" s="74">
        <f t="shared" si="339"/>
        <v>243000</v>
      </c>
      <c r="AE1712" s="74">
        <f t="shared" si="344"/>
        <v>243000</v>
      </c>
      <c r="AF1712">
        <v>1</v>
      </c>
      <c r="AG1712">
        <v>0</v>
      </c>
      <c r="AH1712" s="74">
        <v>0</v>
      </c>
      <c r="AJ1712" s="74">
        <f t="shared" si="340"/>
        <v>0</v>
      </c>
      <c r="AK1712" s="74">
        <f t="shared" si="334"/>
        <v>243000</v>
      </c>
      <c r="AL1712" t="str">
        <f t="shared" si="341"/>
        <v>N</v>
      </c>
      <c r="AN1712" t="s">
        <v>86</v>
      </c>
      <c r="AO1712" t="s">
        <v>85</v>
      </c>
      <c r="AP1712" t="str">
        <f t="shared" si="342"/>
        <v>94</v>
      </c>
      <c r="AQ1712" s="145" t="s">
        <v>1826</v>
      </c>
      <c r="AR1712" t="str">
        <f t="shared" si="343"/>
        <v>1-Adjusted Base Budget</v>
      </c>
      <c r="AS1712" s="145" t="s">
        <v>1827</v>
      </c>
      <c r="AT1712" t="s">
        <v>213</v>
      </c>
      <c r="AV1712" t="str">
        <f t="shared" si="337"/>
        <v>VPIT-SS</v>
      </c>
      <c r="AW1712" t="str">
        <f t="shared" si="336"/>
        <v>VP FOR INFORMATION TECHNOLOGY-SHARED SERVICES</v>
      </c>
    </row>
    <row r="1713" spans="1:49">
      <c r="A1713" s="59">
        <v>2018</v>
      </c>
      <c r="B1713" t="s">
        <v>137</v>
      </c>
      <c r="C1713" t="s">
        <v>945</v>
      </c>
      <c r="D1713" t="s">
        <v>946</v>
      </c>
      <c r="E1713" t="s">
        <v>981</v>
      </c>
      <c r="F1713" t="s">
        <v>957</v>
      </c>
      <c r="G1713" t="s">
        <v>958</v>
      </c>
      <c r="H1713" t="s">
        <v>157</v>
      </c>
      <c r="I1713" s="170" t="s">
        <v>84</v>
      </c>
      <c r="J1713" t="s">
        <v>85</v>
      </c>
      <c r="K1713" t="s">
        <v>214</v>
      </c>
      <c r="L1713" t="s">
        <v>476</v>
      </c>
      <c r="M1713" t="s">
        <v>477</v>
      </c>
      <c r="N1713" t="s">
        <v>217</v>
      </c>
      <c r="O1713" t="s">
        <v>263</v>
      </c>
      <c r="P1713" t="s">
        <v>465</v>
      </c>
      <c r="Q1713" t="s">
        <v>466</v>
      </c>
      <c r="R1713" t="s">
        <v>467</v>
      </c>
      <c r="S1713" t="s">
        <v>338</v>
      </c>
      <c r="T1713" t="s">
        <v>339</v>
      </c>
      <c r="U1713" s="61" t="s">
        <v>340</v>
      </c>
      <c r="V1713" t="s">
        <v>24</v>
      </c>
      <c r="W1713" t="s">
        <v>263</v>
      </c>
      <c r="X1713" s="59">
        <v>12338</v>
      </c>
      <c r="Y1713" s="59">
        <v>12338</v>
      </c>
      <c r="Z1713" t="s">
        <v>141</v>
      </c>
      <c r="AA1713" s="146" t="str">
        <f t="shared" si="345"/>
        <v>EX</v>
      </c>
      <c r="AB1713" s="146" t="str">
        <f t="shared" si="335"/>
        <v>IT</v>
      </c>
      <c r="AC1713" t="str">
        <f t="shared" si="338"/>
        <v>EX</v>
      </c>
      <c r="AD1713" s="74">
        <f t="shared" si="339"/>
        <v>12338</v>
      </c>
      <c r="AE1713" s="74">
        <f t="shared" si="344"/>
        <v>12338</v>
      </c>
      <c r="AF1713">
        <v>1</v>
      </c>
      <c r="AG1713">
        <v>0</v>
      </c>
      <c r="AH1713" s="74">
        <v>0</v>
      </c>
      <c r="AJ1713" s="74">
        <f t="shared" si="340"/>
        <v>0</v>
      </c>
      <c r="AK1713" s="74">
        <f t="shared" si="334"/>
        <v>12338</v>
      </c>
      <c r="AL1713" t="str">
        <f t="shared" si="341"/>
        <v>N</v>
      </c>
      <c r="AN1713" t="s">
        <v>86</v>
      </c>
      <c r="AO1713" t="s">
        <v>85</v>
      </c>
      <c r="AP1713" t="str">
        <f t="shared" si="342"/>
        <v>94</v>
      </c>
      <c r="AQ1713" s="145" t="s">
        <v>1826</v>
      </c>
      <c r="AR1713" t="str">
        <f t="shared" si="343"/>
        <v>1-Adjusted Base Budget</v>
      </c>
      <c r="AS1713" s="145" t="s">
        <v>1827</v>
      </c>
      <c r="AT1713" t="s">
        <v>213</v>
      </c>
      <c r="AV1713" t="str">
        <f t="shared" si="337"/>
        <v>VPIT-SS</v>
      </c>
      <c r="AW1713" t="str">
        <f t="shared" si="336"/>
        <v>VP FOR INFORMATION TECHNOLOGY-SHARED SERVICES</v>
      </c>
    </row>
    <row r="1714" spans="1:49">
      <c r="A1714" s="59">
        <v>2018</v>
      </c>
      <c r="B1714" t="s">
        <v>137</v>
      </c>
      <c r="C1714" t="s">
        <v>945</v>
      </c>
      <c r="D1714" t="s">
        <v>946</v>
      </c>
      <c r="E1714" t="s">
        <v>981</v>
      </c>
      <c r="F1714" t="s">
        <v>957</v>
      </c>
      <c r="G1714" t="s">
        <v>958</v>
      </c>
      <c r="H1714" t="s">
        <v>157</v>
      </c>
      <c r="I1714" s="170" t="s">
        <v>84</v>
      </c>
      <c r="J1714" t="s">
        <v>85</v>
      </c>
      <c r="K1714" t="s">
        <v>214</v>
      </c>
      <c r="L1714" t="s">
        <v>476</v>
      </c>
      <c r="M1714" t="s">
        <v>477</v>
      </c>
      <c r="N1714" t="s">
        <v>1151</v>
      </c>
      <c r="O1714" t="s">
        <v>263</v>
      </c>
      <c r="P1714" t="s">
        <v>465</v>
      </c>
      <c r="Q1714" t="s">
        <v>466</v>
      </c>
      <c r="R1714" t="s">
        <v>467</v>
      </c>
      <c r="S1714" t="s">
        <v>338</v>
      </c>
      <c r="T1714" t="s">
        <v>339</v>
      </c>
      <c r="U1714" s="61" t="s">
        <v>340</v>
      </c>
      <c r="V1714" t="s">
        <v>24</v>
      </c>
      <c r="W1714" t="s">
        <v>263</v>
      </c>
      <c r="X1714" s="59">
        <v>10736</v>
      </c>
      <c r="Y1714" s="59">
        <v>10736</v>
      </c>
      <c r="Z1714" t="s">
        <v>141</v>
      </c>
      <c r="AA1714" s="146" t="str">
        <f t="shared" si="345"/>
        <v>EX</v>
      </c>
      <c r="AB1714" s="146" t="str">
        <f t="shared" si="335"/>
        <v>IT</v>
      </c>
      <c r="AC1714" t="str">
        <f t="shared" si="338"/>
        <v>EX</v>
      </c>
      <c r="AD1714" s="74">
        <f t="shared" si="339"/>
        <v>10736</v>
      </c>
      <c r="AE1714" s="74">
        <f t="shared" si="344"/>
        <v>10736</v>
      </c>
      <c r="AF1714">
        <v>1</v>
      </c>
      <c r="AG1714">
        <v>0</v>
      </c>
      <c r="AH1714" s="74">
        <v>0</v>
      </c>
      <c r="AJ1714" s="74">
        <f t="shared" si="340"/>
        <v>0</v>
      </c>
      <c r="AK1714" s="74">
        <f t="shared" si="334"/>
        <v>10736</v>
      </c>
      <c r="AL1714" t="str">
        <f t="shared" si="341"/>
        <v>N</v>
      </c>
      <c r="AN1714" t="s">
        <v>86</v>
      </c>
      <c r="AO1714" t="s">
        <v>85</v>
      </c>
      <c r="AP1714" t="str">
        <f t="shared" si="342"/>
        <v>94</v>
      </c>
      <c r="AQ1714" s="145" t="s">
        <v>1826</v>
      </c>
      <c r="AR1714" t="str">
        <f t="shared" si="343"/>
        <v>1-Adjusted Base Budget</v>
      </c>
      <c r="AS1714" s="145" t="s">
        <v>1827</v>
      </c>
      <c r="AT1714" t="s">
        <v>213</v>
      </c>
      <c r="AV1714" t="str">
        <f t="shared" si="337"/>
        <v>VPIT-SS</v>
      </c>
      <c r="AW1714" t="str">
        <f t="shared" si="336"/>
        <v>VP FOR INFORMATION TECHNOLOGY-SHARED SERVICES</v>
      </c>
    </row>
    <row r="1715" spans="1:49">
      <c r="A1715" s="59">
        <v>2018</v>
      </c>
      <c r="B1715" t="s">
        <v>137</v>
      </c>
      <c r="C1715" t="s">
        <v>945</v>
      </c>
      <c r="D1715" t="s">
        <v>946</v>
      </c>
      <c r="E1715" t="s">
        <v>1113</v>
      </c>
      <c r="F1715" t="s">
        <v>957</v>
      </c>
      <c r="G1715" t="s">
        <v>958</v>
      </c>
      <c r="H1715" t="s">
        <v>150</v>
      </c>
      <c r="I1715" s="170" t="s">
        <v>84</v>
      </c>
      <c r="J1715" t="s">
        <v>85</v>
      </c>
      <c r="K1715" t="s">
        <v>214</v>
      </c>
      <c r="L1715" t="s">
        <v>620</v>
      </c>
      <c r="M1715" t="s">
        <v>621</v>
      </c>
      <c r="N1715" t="s">
        <v>217</v>
      </c>
      <c r="O1715" t="s">
        <v>263</v>
      </c>
      <c r="P1715" t="s">
        <v>465</v>
      </c>
      <c r="Q1715" t="s">
        <v>466</v>
      </c>
      <c r="R1715" t="s">
        <v>467</v>
      </c>
      <c r="S1715" t="s">
        <v>338</v>
      </c>
      <c r="T1715" t="s">
        <v>339</v>
      </c>
      <c r="U1715" s="61" t="s">
        <v>340</v>
      </c>
      <c r="V1715" t="s">
        <v>24</v>
      </c>
      <c r="W1715" t="s">
        <v>263</v>
      </c>
      <c r="X1715" s="59">
        <v>3800</v>
      </c>
      <c r="Y1715" s="59">
        <v>3800</v>
      </c>
      <c r="Z1715" t="s">
        <v>141</v>
      </c>
      <c r="AA1715" s="146" t="str">
        <f t="shared" si="345"/>
        <v>EX</v>
      </c>
      <c r="AB1715" s="146" t="str">
        <f t="shared" si="335"/>
        <v>IT</v>
      </c>
      <c r="AC1715" t="str">
        <f t="shared" si="338"/>
        <v>EX</v>
      </c>
      <c r="AD1715" s="74">
        <f t="shared" si="339"/>
        <v>3800</v>
      </c>
      <c r="AE1715" s="74">
        <f t="shared" si="344"/>
        <v>3800</v>
      </c>
      <c r="AF1715">
        <v>1</v>
      </c>
      <c r="AG1715">
        <v>0</v>
      </c>
      <c r="AH1715" s="74">
        <v>0</v>
      </c>
      <c r="AJ1715" s="74">
        <f t="shared" si="340"/>
        <v>0</v>
      </c>
      <c r="AK1715" s="74">
        <f t="shared" ref="AK1715:AK1778" si="346">AE1715 +AJ1715</f>
        <v>3800</v>
      </c>
      <c r="AL1715" t="str">
        <f t="shared" si="341"/>
        <v>N</v>
      </c>
      <c r="AN1715" t="s">
        <v>86</v>
      </c>
      <c r="AO1715" t="s">
        <v>85</v>
      </c>
      <c r="AP1715" t="str">
        <f t="shared" si="342"/>
        <v>94</v>
      </c>
      <c r="AQ1715" s="145" t="s">
        <v>1826</v>
      </c>
      <c r="AR1715" t="str">
        <f t="shared" si="343"/>
        <v>1-Adjusted Base Budget</v>
      </c>
      <c r="AS1715" s="145" t="s">
        <v>1827</v>
      </c>
      <c r="AT1715" t="s">
        <v>213</v>
      </c>
      <c r="AV1715" t="str">
        <f t="shared" si="337"/>
        <v>VPIT-SS</v>
      </c>
      <c r="AW1715" t="str">
        <f t="shared" si="336"/>
        <v>VP FOR INFORMATION TECHNOLOGY-SHARED SERVICES</v>
      </c>
    </row>
    <row r="1716" spans="1:49">
      <c r="A1716" s="59">
        <v>2018</v>
      </c>
      <c r="B1716" t="s">
        <v>137</v>
      </c>
      <c r="C1716" t="s">
        <v>945</v>
      </c>
      <c r="D1716" t="s">
        <v>946</v>
      </c>
      <c r="E1716" t="s">
        <v>979</v>
      </c>
      <c r="F1716" t="s">
        <v>957</v>
      </c>
      <c r="G1716" t="s">
        <v>958</v>
      </c>
      <c r="H1716" t="s">
        <v>152</v>
      </c>
      <c r="I1716" s="170" t="s">
        <v>84</v>
      </c>
      <c r="J1716" t="s">
        <v>85</v>
      </c>
      <c r="K1716" t="s">
        <v>214</v>
      </c>
      <c r="L1716" t="s">
        <v>620</v>
      </c>
      <c r="M1716" t="s">
        <v>621</v>
      </c>
      <c r="N1716" t="s">
        <v>217</v>
      </c>
      <c r="O1716" t="s">
        <v>263</v>
      </c>
      <c r="P1716" t="s">
        <v>465</v>
      </c>
      <c r="Q1716" t="s">
        <v>466</v>
      </c>
      <c r="R1716" t="s">
        <v>467</v>
      </c>
      <c r="S1716" t="s">
        <v>338</v>
      </c>
      <c r="T1716" t="s">
        <v>339</v>
      </c>
      <c r="U1716" s="61" t="s">
        <v>340</v>
      </c>
      <c r="V1716" t="s">
        <v>24</v>
      </c>
      <c r="W1716" t="s">
        <v>263</v>
      </c>
      <c r="X1716" s="59">
        <v>953</v>
      </c>
      <c r="Y1716" s="59">
        <v>953</v>
      </c>
      <c r="Z1716" t="s">
        <v>141</v>
      </c>
      <c r="AA1716" s="146" t="str">
        <f t="shared" si="345"/>
        <v>EX</v>
      </c>
      <c r="AB1716" s="146" t="str">
        <f t="shared" si="335"/>
        <v>IT</v>
      </c>
      <c r="AC1716" t="str">
        <f t="shared" si="338"/>
        <v>EX</v>
      </c>
      <c r="AD1716" s="74">
        <f t="shared" si="339"/>
        <v>953</v>
      </c>
      <c r="AE1716" s="74">
        <f t="shared" si="344"/>
        <v>953</v>
      </c>
      <c r="AF1716">
        <v>1</v>
      </c>
      <c r="AG1716">
        <v>0</v>
      </c>
      <c r="AH1716" s="74">
        <v>0</v>
      </c>
      <c r="AJ1716" s="74">
        <f t="shared" si="340"/>
        <v>0</v>
      </c>
      <c r="AK1716" s="74">
        <f t="shared" si="346"/>
        <v>953</v>
      </c>
      <c r="AL1716" t="str">
        <f t="shared" si="341"/>
        <v>N</v>
      </c>
      <c r="AN1716" t="s">
        <v>86</v>
      </c>
      <c r="AO1716" t="s">
        <v>85</v>
      </c>
      <c r="AP1716" t="str">
        <f t="shared" si="342"/>
        <v>94</v>
      </c>
      <c r="AQ1716" s="145" t="s">
        <v>1826</v>
      </c>
      <c r="AR1716" t="str">
        <f t="shared" si="343"/>
        <v>1-Adjusted Base Budget</v>
      </c>
      <c r="AS1716" s="145" t="s">
        <v>1827</v>
      </c>
      <c r="AT1716" t="s">
        <v>213</v>
      </c>
      <c r="AV1716" t="str">
        <f t="shared" si="337"/>
        <v>VPIT-SS</v>
      </c>
      <c r="AW1716" t="str">
        <f t="shared" si="336"/>
        <v>VP FOR INFORMATION TECHNOLOGY-SHARED SERVICES</v>
      </c>
    </row>
    <row r="1717" spans="1:49">
      <c r="A1717" s="59">
        <v>2018</v>
      </c>
      <c r="B1717" t="s">
        <v>137</v>
      </c>
      <c r="C1717" t="s">
        <v>945</v>
      </c>
      <c r="D1717" t="s">
        <v>946</v>
      </c>
      <c r="E1717" t="s">
        <v>951</v>
      </c>
      <c r="F1717" t="s">
        <v>1719</v>
      </c>
      <c r="G1717" t="s">
        <v>1720</v>
      </c>
      <c r="H1717" t="s">
        <v>154</v>
      </c>
      <c r="I1717" s="170" t="s">
        <v>84</v>
      </c>
      <c r="J1717" t="s">
        <v>85</v>
      </c>
      <c r="K1717" t="s">
        <v>214</v>
      </c>
      <c r="L1717" t="s">
        <v>620</v>
      </c>
      <c r="M1717" t="s">
        <v>621</v>
      </c>
      <c r="N1717" t="s">
        <v>217</v>
      </c>
      <c r="O1717" t="s">
        <v>263</v>
      </c>
      <c r="P1717" t="s">
        <v>465</v>
      </c>
      <c r="Q1717" t="s">
        <v>466</v>
      </c>
      <c r="R1717" t="s">
        <v>467</v>
      </c>
      <c r="S1717" t="s">
        <v>338</v>
      </c>
      <c r="T1717" t="s">
        <v>339</v>
      </c>
      <c r="U1717" s="61" t="s">
        <v>340</v>
      </c>
      <c r="V1717" t="s">
        <v>24</v>
      </c>
      <c r="W1717" t="s">
        <v>263</v>
      </c>
      <c r="X1717" s="59">
        <v>0</v>
      </c>
      <c r="Y1717" s="59">
        <v>1000</v>
      </c>
      <c r="Z1717" t="s">
        <v>141</v>
      </c>
      <c r="AA1717" s="146" t="str">
        <f t="shared" si="345"/>
        <v>EX</v>
      </c>
      <c r="AB1717" s="146" t="str">
        <f t="shared" ref="AB1717:AB1780" si="347">IF(O1717 =AA1717,Z1717,"10cr")</f>
        <v>IT</v>
      </c>
      <c r="AC1717" t="str">
        <f t="shared" si="338"/>
        <v>EX</v>
      </c>
      <c r="AD1717" s="74">
        <f t="shared" si="339"/>
        <v>1000</v>
      </c>
      <c r="AE1717" s="74">
        <f t="shared" si="344"/>
        <v>1000</v>
      </c>
      <c r="AF1717">
        <v>1</v>
      </c>
      <c r="AG1717">
        <v>0</v>
      </c>
      <c r="AH1717" s="74">
        <v>0</v>
      </c>
      <c r="AJ1717" s="74">
        <f t="shared" si="340"/>
        <v>0</v>
      </c>
      <c r="AK1717" s="74">
        <f t="shared" si="346"/>
        <v>1000</v>
      </c>
      <c r="AL1717" t="str">
        <f t="shared" si="341"/>
        <v>N</v>
      </c>
      <c r="AN1717" t="s">
        <v>86</v>
      </c>
      <c r="AO1717" t="s">
        <v>85</v>
      </c>
      <c r="AP1717" t="str">
        <f t="shared" si="342"/>
        <v>94</v>
      </c>
      <c r="AQ1717" s="145" t="s">
        <v>1826</v>
      </c>
      <c r="AR1717" t="str">
        <f t="shared" si="343"/>
        <v>1-Adjusted Base Budget</v>
      </c>
      <c r="AS1717" s="145" t="s">
        <v>1827</v>
      </c>
      <c r="AT1717" t="s">
        <v>213</v>
      </c>
      <c r="AV1717" t="str">
        <f t="shared" si="337"/>
        <v>VPIT-SS</v>
      </c>
      <c r="AW1717" t="str">
        <f t="shared" si="336"/>
        <v>VP FOR INFORMATION TECHNOLOGY-SHARED SERVICES</v>
      </c>
    </row>
    <row r="1718" spans="1:49">
      <c r="A1718" s="59">
        <v>2018</v>
      </c>
      <c r="B1718" t="s">
        <v>137</v>
      </c>
      <c r="C1718" t="s">
        <v>945</v>
      </c>
      <c r="D1718" t="s">
        <v>946</v>
      </c>
      <c r="E1718" t="s">
        <v>1113</v>
      </c>
      <c r="F1718" t="s">
        <v>957</v>
      </c>
      <c r="G1718" t="s">
        <v>958</v>
      </c>
      <c r="H1718" t="s">
        <v>150</v>
      </c>
      <c r="I1718" s="170" t="s">
        <v>84</v>
      </c>
      <c r="J1718" t="s">
        <v>85</v>
      </c>
      <c r="K1718" t="s">
        <v>214</v>
      </c>
      <c r="L1718" t="s">
        <v>1735</v>
      </c>
      <c r="M1718" t="s">
        <v>1736</v>
      </c>
      <c r="N1718" t="s">
        <v>217</v>
      </c>
      <c r="O1718" t="s">
        <v>263</v>
      </c>
      <c r="P1718" t="s">
        <v>465</v>
      </c>
      <c r="Q1718" t="s">
        <v>466</v>
      </c>
      <c r="R1718" t="s">
        <v>467</v>
      </c>
      <c r="S1718" t="s">
        <v>338</v>
      </c>
      <c r="T1718" t="s">
        <v>339</v>
      </c>
      <c r="U1718" s="61" t="s">
        <v>340</v>
      </c>
      <c r="V1718" t="s">
        <v>24</v>
      </c>
      <c r="W1718" t="s">
        <v>263</v>
      </c>
      <c r="X1718" s="59">
        <v>400</v>
      </c>
      <c r="Y1718" s="59">
        <v>400</v>
      </c>
      <c r="Z1718" t="s">
        <v>141</v>
      </c>
      <c r="AA1718" s="146" t="str">
        <f t="shared" si="345"/>
        <v>EX</v>
      </c>
      <c r="AB1718" s="146" t="str">
        <f t="shared" si="347"/>
        <v>IT</v>
      </c>
      <c r="AC1718" t="str">
        <f t="shared" si="338"/>
        <v>EX</v>
      </c>
      <c r="AD1718" s="74">
        <f t="shared" si="339"/>
        <v>400</v>
      </c>
      <c r="AE1718" s="74">
        <f t="shared" si="344"/>
        <v>400</v>
      </c>
      <c r="AF1718">
        <v>1</v>
      </c>
      <c r="AG1718">
        <v>0</v>
      </c>
      <c r="AH1718" s="74">
        <v>0</v>
      </c>
      <c r="AJ1718" s="74">
        <f t="shared" si="340"/>
        <v>0</v>
      </c>
      <c r="AK1718" s="74">
        <f t="shared" si="346"/>
        <v>400</v>
      </c>
      <c r="AL1718" t="str">
        <f t="shared" si="341"/>
        <v>N</v>
      </c>
      <c r="AN1718" t="s">
        <v>86</v>
      </c>
      <c r="AO1718" t="s">
        <v>85</v>
      </c>
      <c r="AP1718" t="str">
        <f t="shared" si="342"/>
        <v>94</v>
      </c>
      <c r="AQ1718" s="145" t="s">
        <v>1826</v>
      </c>
      <c r="AR1718" t="str">
        <f t="shared" si="343"/>
        <v>1-Adjusted Base Budget</v>
      </c>
      <c r="AS1718" s="145" t="s">
        <v>1827</v>
      </c>
      <c r="AT1718" t="s">
        <v>213</v>
      </c>
      <c r="AV1718" t="str">
        <f t="shared" si="337"/>
        <v>VPIT-SS</v>
      </c>
      <c r="AW1718" t="str">
        <f t="shared" si="336"/>
        <v>VP FOR INFORMATION TECHNOLOGY-SHARED SERVICES</v>
      </c>
    </row>
    <row r="1719" spans="1:49">
      <c r="A1719" s="59">
        <v>2018</v>
      </c>
      <c r="B1719" t="s">
        <v>137</v>
      </c>
      <c r="C1719" t="s">
        <v>945</v>
      </c>
      <c r="D1719" t="s">
        <v>946</v>
      </c>
      <c r="E1719" t="s">
        <v>1113</v>
      </c>
      <c r="F1719" t="s">
        <v>957</v>
      </c>
      <c r="G1719" t="s">
        <v>958</v>
      </c>
      <c r="H1719" t="s">
        <v>150</v>
      </c>
      <c r="I1719" s="170" t="s">
        <v>84</v>
      </c>
      <c r="J1719" t="s">
        <v>85</v>
      </c>
      <c r="K1719" t="s">
        <v>214</v>
      </c>
      <c r="L1719" t="s">
        <v>1737</v>
      </c>
      <c r="M1719" t="s">
        <v>621</v>
      </c>
      <c r="N1719" t="s">
        <v>217</v>
      </c>
      <c r="O1719" t="s">
        <v>263</v>
      </c>
      <c r="P1719" t="s">
        <v>465</v>
      </c>
      <c r="Q1719" t="s">
        <v>466</v>
      </c>
      <c r="R1719" t="s">
        <v>467</v>
      </c>
      <c r="S1719" t="s">
        <v>338</v>
      </c>
      <c r="T1719" t="s">
        <v>339</v>
      </c>
      <c r="U1719" s="61" t="s">
        <v>340</v>
      </c>
      <c r="V1719" t="s">
        <v>24</v>
      </c>
      <c r="W1719" t="s">
        <v>263</v>
      </c>
      <c r="X1719" s="59">
        <v>36</v>
      </c>
      <c r="Y1719" s="59">
        <v>36</v>
      </c>
      <c r="Z1719" t="s">
        <v>141</v>
      </c>
      <c r="AA1719" s="146" t="str">
        <f t="shared" si="345"/>
        <v>EX</v>
      </c>
      <c r="AB1719" s="146" t="str">
        <f t="shared" si="347"/>
        <v>IT</v>
      </c>
      <c r="AC1719" t="str">
        <f t="shared" si="338"/>
        <v>EX</v>
      </c>
      <c r="AD1719" s="74">
        <f t="shared" si="339"/>
        <v>36</v>
      </c>
      <c r="AE1719" s="74">
        <f t="shared" si="344"/>
        <v>36</v>
      </c>
      <c r="AF1719">
        <v>1</v>
      </c>
      <c r="AG1719">
        <v>0</v>
      </c>
      <c r="AH1719" s="74">
        <v>0</v>
      </c>
      <c r="AJ1719" s="74">
        <f t="shared" si="340"/>
        <v>0</v>
      </c>
      <c r="AK1719" s="74">
        <f t="shared" si="346"/>
        <v>36</v>
      </c>
      <c r="AL1719" t="str">
        <f t="shared" si="341"/>
        <v>N</v>
      </c>
      <c r="AN1719" t="s">
        <v>86</v>
      </c>
      <c r="AO1719" t="s">
        <v>85</v>
      </c>
      <c r="AP1719" t="str">
        <f t="shared" si="342"/>
        <v>94</v>
      </c>
      <c r="AQ1719" s="145" t="s">
        <v>1826</v>
      </c>
      <c r="AR1719" t="str">
        <f t="shared" si="343"/>
        <v>1-Adjusted Base Budget</v>
      </c>
      <c r="AS1719" s="145" t="s">
        <v>1827</v>
      </c>
      <c r="AT1719" t="s">
        <v>213</v>
      </c>
      <c r="AV1719" t="str">
        <f t="shared" si="337"/>
        <v>VPIT-SS</v>
      </c>
      <c r="AW1719" t="str">
        <f t="shared" si="336"/>
        <v>VP FOR INFORMATION TECHNOLOGY-SHARED SERVICES</v>
      </c>
    </row>
    <row r="1720" spans="1:49">
      <c r="A1720" s="59">
        <v>2018</v>
      </c>
      <c r="B1720" t="s">
        <v>137</v>
      </c>
      <c r="C1720" t="s">
        <v>945</v>
      </c>
      <c r="D1720" t="s">
        <v>946</v>
      </c>
      <c r="E1720" t="s">
        <v>967</v>
      </c>
      <c r="F1720" t="s">
        <v>1053</v>
      </c>
      <c r="G1720" t="s">
        <v>1054</v>
      </c>
      <c r="H1720" t="s">
        <v>146</v>
      </c>
      <c r="I1720" s="170" t="s">
        <v>84</v>
      </c>
      <c r="J1720" t="s">
        <v>85</v>
      </c>
      <c r="K1720" t="s">
        <v>214</v>
      </c>
      <c r="L1720" t="s">
        <v>783</v>
      </c>
      <c r="M1720" t="s">
        <v>784</v>
      </c>
      <c r="N1720" t="s">
        <v>217</v>
      </c>
      <c r="O1720" t="s">
        <v>263</v>
      </c>
      <c r="P1720" t="s">
        <v>699</v>
      </c>
      <c r="Q1720" t="s">
        <v>700</v>
      </c>
      <c r="R1720" t="s">
        <v>701</v>
      </c>
      <c r="S1720" t="s">
        <v>264</v>
      </c>
      <c r="T1720" t="s">
        <v>265</v>
      </c>
      <c r="U1720" s="61" t="s">
        <v>266</v>
      </c>
      <c r="V1720" t="s">
        <v>24</v>
      </c>
      <c r="W1720" t="s">
        <v>263</v>
      </c>
      <c r="X1720" s="59">
        <v>500</v>
      </c>
      <c r="Y1720" s="59">
        <v>500</v>
      </c>
      <c r="Z1720" t="s">
        <v>141</v>
      </c>
      <c r="AA1720" s="146" t="str">
        <f t="shared" si="345"/>
        <v>EX</v>
      </c>
      <c r="AB1720" s="146" t="str">
        <f t="shared" si="347"/>
        <v>IT</v>
      </c>
      <c r="AC1720" t="str">
        <f t="shared" si="338"/>
        <v>EX</v>
      </c>
      <c r="AD1720" s="74">
        <f t="shared" si="339"/>
        <v>500</v>
      </c>
      <c r="AE1720" s="74">
        <f t="shared" si="344"/>
        <v>500</v>
      </c>
      <c r="AF1720">
        <v>1</v>
      </c>
      <c r="AG1720">
        <v>0</v>
      </c>
      <c r="AH1720" s="74">
        <v>0</v>
      </c>
      <c r="AJ1720" s="74">
        <f t="shared" si="340"/>
        <v>0</v>
      </c>
      <c r="AK1720" s="74">
        <f t="shared" si="346"/>
        <v>500</v>
      </c>
      <c r="AL1720" t="str">
        <f t="shared" si="341"/>
        <v>N</v>
      </c>
      <c r="AN1720" t="s">
        <v>86</v>
      </c>
      <c r="AO1720" t="s">
        <v>85</v>
      </c>
      <c r="AP1720" t="str">
        <f t="shared" si="342"/>
        <v>94</v>
      </c>
      <c r="AQ1720" s="145" t="s">
        <v>1826</v>
      </c>
      <c r="AR1720" t="str">
        <f t="shared" si="343"/>
        <v>1-Adjusted Base Budget</v>
      </c>
      <c r="AS1720" s="145" t="s">
        <v>1827</v>
      </c>
      <c r="AT1720" t="s">
        <v>213</v>
      </c>
      <c r="AV1720" t="str">
        <f t="shared" si="337"/>
        <v>VPIT-SS</v>
      </c>
      <c r="AW1720" t="str">
        <f t="shared" si="336"/>
        <v>VP FOR INFORMATION TECHNOLOGY-SHARED SERVICES</v>
      </c>
    </row>
    <row r="1721" spans="1:49">
      <c r="A1721" s="59">
        <v>2018</v>
      </c>
      <c r="B1721" t="s">
        <v>137</v>
      </c>
      <c r="C1721" t="s">
        <v>945</v>
      </c>
      <c r="D1721" t="s">
        <v>946</v>
      </c>
      <c r="E1721" t="s">
        <v>967</v>
      </c>
      <c r="F1721" t="s">
        <v>1719</v>
      </c>
      <c r="G1721" t="s">
        <v>1720</v>
      </c>
      <c r="H1721" t="s">
        <v>146</v>
      </c>
      <c r="I1721" s="170" t="s">
        <v>84</v>
      </c>
      <c r="J1721" t="s">
        <v>85</v>
      </c>
      <c r="K1721" t="s">
        <v>214</v>
      </c>
      <c r="L1721" t="s">
        <v>783</v>
      </c>
      <c r="M1721" t="s">
        <v>784</v>
      </c>
      <c r="N1721" t="s">
        <v>217</v>
      </c>
      <c r="O1721" t="s">
        <v>263</v>
      </c>
      <c r="P1721" t="s">
        <v>699</v>
      </c>
      <c r="Q1721" t="s">
        <v>700</v>
      </c>
      <c r="R1721" t="s">
        <v>701</v>
      </c>
      <c r="S1721" t="s">
        <v>264</v>
      </c>
      <c r="T1721" t="s">
        <v>265</v>
      </c>
      <c r="U1721" s="61" t="s">
        <v>266</v>
      </c>
      <c r="V1721" t="s">
        <v>24</v>
      </c>
      <c r="W1721" t="s">
        <v>263</v>
      </c>
      <c r="X1721" s="59">
        <v>0</v>
      </c>
      <c r="Y1721" s="59">
        <v>120</v>
      </c>
      <c r="Z1721" t="s">
        <v>141</v>
      </c>
      <c r="AA1721" s="146" t="str">
        <f t="shared" si="345"/>
        <v>EX</v>
      </c>
      <c r="AB1721" s="146" t="str">
        <f t="shared" si="347"/>
        <v>IT</v>
      </c>
      <c r="AC1721" t="str">
        <f t="shared" si="338"/>
        <v>EX</v>
      </c>
      <c r="AD1721" s="74">
        <f t="shared" si="339"/>
        <v>120</v>
      </c>
      <c r="AE1721" s="74">
        <f t="shared" si="344"/>
        <v>120</v>
      </c>
      <c r="AF1721">
        <v>1</v>
      </c>
      <c r="AG1721">
        <v>0</v>
      </c>
      <c r="AH1721" s="74">
        <v>0</v>
      </c>
      <c r="AJ1721" s="74">
        <f t="shared" si="340"/>
        <v>0</v>
      </c>
      <c r="AK1721" s="74">
        <f t="shared" si="346"/>
        <v>120</v>
      </c>
      <c r="AL1721" t="str">
        <f t="shared" si="341"/>
        <v>N</v>
      </c>
      <c r="AN1721" t="s">
        <v>86</v>
      </c>
      <c r="AO1721" t="s">
        <v>85</v>
      </c>
      <c r="AP1721" t="str">
        <f t="shared" si="342"/>
        <v>94</v>
      </c>
      <c r="AQ1721" s="145" t="s">
        <v>1826</v>
      </c>
      <c r="AR1721" t="str">
        <f t="shared" si="343"/>
        <v>1-Adjusted Base Budget</v>
      </c>
      <c r="AS1721" s="145" t="s">
        <v>1827</v>
      </c>
      <c r="AT1721" t="s">
        <v>213</v>
      </c>
      <c r="AV1721" t="str">
        <f t="shared" si="337"/>
        <v>VPIT-SS</v>
      </c>
      <c r="AW1721" t="str">
        <f t="shared" si="336"/>
        <v>VP FOR INFORMATION TECHNOLOGY-SHARED SERVICES</v>
      </c>
    </row>
    <row r="1722" spans="1:49">
      <c r="A1722" s="59">
        <v>2018</v>
      </c>
      <c r="B1722" t="s">
        <v>137</v>
      </c>
      <c r="C1722" t="s">
        <v>945</v>
      </c>
      <c r="D1722" t="s">
        <v>946</v>
      </c>
      <c r="E1722" t="s">
        <v>951</v>
      </c>
      <c r="F1722" t="s">
        <v>968</v>
      </c>
      <c r="G1722" t="s">
        <v>969</v>
      </c>
      <c r="H1722" t="s">
        <v>154</v>
      </c>
      <c r="I1722" s="170" t="s">
        <v>84</v>
      </c>
      <c r="J1722" t="s">
        <v>85</v>
      </c>
      <c r="K1722" t="s">
        <v>214</v>
      </c>
      <c r="L1722" t="s">
        <v>783</v>
      </c>
      <c r="M1722" t="s">
        <v>784</v>
      </c>
      <c r="N1722" t="s">
        <v>217</v>
      </c>
      <c r="O1722" t="s">
        <v>263</v>
      </c>
      <c r="P1722" t="s">
        <v>699</v>
      </c>
      <c r="Q1722" t="s">
        <v>700</v>
      </c>
      <c r="R1722" t="s">
        <v>701</v>
      </c>
      <c r="S1722" t="s">
        <v>264</v>
      </c>
      <c r="T1722" t="s">
        <v>265</v>
      </c>
      <c r="U1722" s="61" t="s">
        <v>266</v>
      </c>
      <c r="V1722" t="s">
        <v>24</v>
      </c>
      <c r="W1722" t="s">
        <v>263</v>
      </c>
      <c r="X1722" s="59">
        <v>2500</v>
      </c>
      <c r="Y1722" s="59">
        <v>2500</v>
      </c>
      <c r="Z1722" t="s">
        <v>141</v>
      </c>
      <c r="AA1722" s="146" t="str">
        <f t="shared" si="345"/>
        <v>EX</v>
      </c>
      <c r="AB1722" s="146" t="str">
        <f t="shared" si="347"/>
        <v>IT</v>
      </c>
      <c r="AC1722" t="str">
        <f t="shared" si="338"/>
        <v>EX</v>
      </c>
      <c r="AD1722" s="74">
        <f t="shared" si="339"/>
        <v>2500</v>
      </c>
      <c r="AE1722" s="74">
        <f t="shared" si="344"/>
        <v>2500</v>
      </c>
      <c r="AF1722">
        <v>1</v>
      </c>
      <c r="AG1722">
        <v>0</v>
      </c>
      <c r="AH1722" s="74">
        <v>0</v>
      </c>
      <c r="AJ1722" s="74">
        <f t="shared" si="340"/>
        <v>0</v>
      </c>
      <c r="AK1722" s="74">
        <f t="shared" si="346"/>
        <v>2500</v>
      </c>
      <c r="AL1722" t="str">
        <f t="shared" si="341"/>
        <v>N</v>
      </c>
      <c r="AN1722" t="s">
        <v>86</v>
      </c>
      <c r="AO1722" t="s">
        <v>85</v>
      </c>
      <c r="AP1722" t="str">
        <f t="shared" si="342"/>
        <v>94</v>
      </c>
      <c r="AQ1722" s="145" t="s">
        <v>1826</v>
      </c>
      <c r="AR1722" t="str">
        <f t="shared" si="343"/>
        <v>1-Adjusted Base Budget</v>
      </c>
      <c r="AS1722" s="145" t="s">
        <v>1827</v>
      </c>
      <c r="AT1722" t="s">
        <v>213</v>
      </c>
      <c r="AV1722" t="str">
        <f t="shared" si="337"/>
        <v>VPIT-SS</v>
      </c>
      <c r="AW1722" t="str">
        <f t="shared" si="336"/>
        <v>VP FOR INFORMATION TECHNOLOGY-SHARED SERVICES</v>
      </c>
    </row>
    <row r="1723" spans="1:49">
      <c r="A1723" s="59">
        <v>2018</v>
      </c>
      <c r="B1723" t="s">
        <v>137</v>
      </c>
      <c r="C1723" t="s">
        <v>945</v>
      </c>
      <c r="D1723" t="s">
        <v>946</v>
      </c>
      <c r="E1723" t="s">
        <v>981</v>
      </c>
      <c r="F1723" t="s">
        <v>957</v>
      </c>
      <c r="G1723" t="s">
        <v>958</v>
      </c>
      <c r="H1723" t="s">
        <v>157</v>
      </c>
      <c r="I1723" s="170" t="s">
        <v>84</v>
      </c>
      <c r="J1723" t="s">
        <v>85</v>
      </c>
      <c r="K1723" t="s">
        <v>214</v>
      </c>
      <c r="L1723" t="s">
        <v>783</v>
      </c>
      <c r="M1723" t="s">
        <v>784</v>
      </c>
      <c r="N1723" t="s">
        <v>217</v>
      </c>
      <c r="O1723" t="s">
        <v>263</v>
      </c>
      <c r="P1723" t="s">
        <v>699</v>
      </c>
      <c r="Q1723" t="s">
        <v>700</v>
      </c>
      <c r="R1723" t="s">
        <v>701</v>
      </c>
      <c r="S1723" t="s">
        <v>264</v>
      </c>
      <c r="T1723" t="s">
        <v>265</v>
      </c>
      <c r="U1723" s="61" t="s">
        <v>266</v>
      </c>
      <c r="V1723" t="s">
        <v>24</v>
      </c>
      <c r="W1723" t="s">
        <v>263</v>
      </c>
      <c r="X1723" s="59">
        <v>500</v>
      </c>
      <c r="Y1723" s="59">
        <v>500</v>
      </c>
      <c r="Z1723" t="s">
        <v>141</v>
      </c>
      <c r="AA1723" s="146" t="str">
        <f t="shared" si="345"/>
        <v>EX</v>
      </c>
      <c r="AB1723" s="146" t="str">
        <f t="shared" si="347"/>
        <v>IT</v>
      </c>
      <c r="AC1723" t="str">
        <f t="shared" si="338"/>
        <v>EX</v>
      </c>
      <c r="AD1723" s="74">
        <f t="shared" si="339"/>
        <v>500</v>
      </c>
      <c r="AE1723" s="74">
        <f t="shared" si="344"/>
        <v>500</v>
      </c>
      <c r="AF1723">
        <v>1</v>
      </c>
      <c r="AG1723">
        <v>0</v>
      </c>
      <c r="AH1723" s="74">
        <v>0</v>
      </c>
      <c r="AJ1723" s="74">
        <f t="shared" si="340"/>
        <v>0</v>
      </c>
      <c r="AK1723" s="74">
        <f t="shared" si="346"/>
        <v>500</v>
      </c>
      <c r="AL1723" t="str">
        <f t="shared" si="341"/>
        <v>N</v>
      </c>
      <c r="AN1723" t="s">
        <v>86</v>
      </c>
      <c r="AO1723" t="s">
        <v>85</v>
      </c>
      <c r="AP1723" t="str">
        <f t="shared" si="342"/>
        <v>94</v>
      </c>
      <c r="AQ1723" s="145" t="s">
        <v>1826</v>
      </c>
      <c r="AR1723" t="str">
        <f t="shared" si="343"/>
        <v>1-Adjusted Base Budget</v>
      </c>
      <c r="AS1723" s="145" t="s">
        <v>1827</v>
      </c>
      <c r="AT1723" t="s">
        <v>213</v>
      </c>
      <c r="AV1723" t="str">
        <f t="shared" si="337"/>
        <v>VPIT-SS</v>
      </c>
      <c r="AW1723" t="str">
        <f t="shared" si="336"/>
        <v>VP FOR INFORMATION TECHNOLOGY-SHARED SERVICES</v>
      </c>
    </row>
    <row r="1724" spans="1:49">
      <c r="A1724" s="59">
        <v>2018</v>
      </c>
      <c r="B1724" t="s">
        <v>137</v>
      </c>
      <c r="C1724" t="s">
        <v>945</v>
      </c>
      <c r="D1724" t="s">
        <v>946</v>
      </c>
      <c r="E1724" t="s">
        <v>967</v>
      </c>
      <c r="F1724" t="s">
        <v>1146</v>
      </c>
      <c r="G1724" t="s">
        <v>1145</v>
      </c>
      <c r="H1724" t="s">
        <v>146</v>
      </c>
      <c r="I1724" s="170" t="s">
        <v>84</v>
      </c>
      <c r="J1724" t="s">
        <v>85</v>
      </c>
      <c r="K1724" t="s">
        <v>214</v>
      </c>
      <c r="L1724" t="s">
        <v>695</v>
      </c>
      <c r="M1724" t="s">
        <v>696</v>
      </c>
      <c r="N1724" t="s">
        <v>217</v>
      </c>
      <c r="O1724" t="s">
        <v>263</v>
      </c>
      <c r="P1724" t="s">
        <v>379</v>
      </c>
      <c r="Q1724" t="s">
        <v>379</v>
      </c>
      <c r="R1724" t="s">
        <v>380</v>
      </c>
      <c r="S1724" t="s">
        <v>264</v>
      </c>
      <c r="T1724" t="s">
        <v>265</v>
      </c>
      <c r="U1724" s="61" t="s">
        <v>266</v>
      </c>
      <c r="V1724" t="s">
        <v>24</v>
      </c>
      <c r="W1724" t="s">
        <v>263</v>
      </c>
      <c r="X1724" s="59">
        <v>234</v>
      </c>
      <c r="Y1724" s="59">
        <v>234</v>
      </c>
      <c r="Z1724" t="s">
        <v>141</v>
      </c>
      <c r="AA1724" s="146" t="str">
        <f t="shared" si="345"/>
        <v>EX</v>
      </c>
      <c r="AB1724" s="146" t="str">
        <f t="shared" si="347"/>
        <v>IT</v>
      </c>
      <c r="AC1724" t="str">
        <f t="shared" si="338"/>
        <v>EX</v>
      </c>
      <c r="AD1724" s="74">
        <f t="shared" si="339"/>
        <v>234</v>
      </c>
      <c r="AE1724" s="74">
        <f t="shared" si="344"/>
        <v>234</v>
      </c>
      <c r="AF1724">
        <v>1</v>
      </c>
      <c r="AG1724">
        <v>0</v>
      </c>
      <c r="AH1724" s="74">
        <v>0</v>
      </c>
      <c r="AJ1724" s="74">
        <f t="shared" si="340"/>
        <v>0</v>
      </c>
      <c r="AK1724" s="74">
        <f t="shared" si="346"/>
        <v>234</v>
      </c>
      <c r="AL1724" t="str">
        <f t="shared" si="341"/>
        <v>N</v>
      </c>
      <c r="AN1724" t="s">
        <v>86</v>
      </c>
      <c r="AO1724" t="s">
        <v>85</v>
      </c>
      <c r="AP1724" t="str">
        <f t="shared" si="342"/>
        <v>94</v>
      </c>
      <c r="AQ1724" s="145" t="s">
        <v>1826</v>
      </c>
      <c r="AR1724" t="str">
        <f t="shared" si="343"/>
        <v>1-Adjusted Base Budget</v>
      </c>
      <c r="AS1724" s="145" t="s">
        <v>1827</v>
      </c>
      <c r="AT1724" t="s">
        <v>213</v>
      </c>
      <c r="AV1724" t="str">
        <f t="shared" si="337"/>
        <v>VPIT-SS</v>
      </c>
      <c r="AW1724" t="str">
        <f t="shared" si="336"/>
        <v>VP FOR INFORMATION TECHNOLOGY-SHARED SERVICES</v>
      </c>
    </row>
    <row r="1725" spans="1:49">
      <c r="A1725" s="59">
        <v>2018</v>
      </c>
      <c r="B1725" t="s">
        <v>137</v>
      </c>
      <c r="C1725" t="s">
        <v>945</v>
      </c>
      <c r="D1725" t="s">
        <v>946</v>
      </c>
      <c r="E1725" t="s">
        <v>967</v>
      </c>
      <c r="F1725" t="s">
        <v>1073</v>
      </c>
      <c r="G1725" t="s">
        <v>1074</v>
      </c>
      <c r="H1725" t="s">
        <v>146</v>
      </c>
      <c r="I1725" s="170" t="s">
        <v>84</v>
      </c>
      <c r="J1725" t="s">
        <v>85</v>
      </c>
      <c r="K1725" t="s">
        <v>214</v>
      </c>
      <c r="L1725" t="s">
        <v>695</v>
      </c>
      <c r="M1725" t="s">
        <v>696</v>
      </c>
      <c r="N1725" t="s">
        <v>217</v>
      </c>
      <c r="O1725" t="s">
        <v>263</v>
      </c>
      <c r="P1725" t="s">
        <v>379</v>
      </c>
      <c r="Q1725" t="s">
        <v>379</v>
      </c>
      <c r="R1725" t="s">
        <v>380</v>
      </c>
      <c r="S1725" t="s">
        <v>264</v>
      </c>
      <c r="T1725" t="s">
        <v>265</v>
      </c>
      <c r="U1725" s="61" t="s">
        <v>266</v>
      </c>
      <c r="V1725" t="s">
        <v>24</v>
      </c>
      <c r="W1725" t="s">
        <v>263</v>
      </c>
      <c r="X1725" s="59">
        <v>2500</v>
      </c>
      <c r="Y1725" s="59">
        <v>2500</v>
      </c>
      <c r="Z1725" t="s">
        <v>141</v>
      </c>
      <c r="AA1725" s="146" t="str">
        <f t="shared" si="345"/>
        <v>EX</v>
      </c>
      <c r="AB1725" s="146" t="str">
        <f t="shared" si="347"/>
        <v>IT</v>
      </c>
      <c r="AC1725" t="str">
        <f t="shared" si="338"/>
        <v>EX</v>
      </c>
      <c r="AD1725" s="74">
        <f t="shared" si="339"/>
        <v>2500</v>
      </c>
      <c r="AE1725" s="74">
        <f t="shared" si="344"/>
        <v>2500</v>
      </c>
      <c r="AF1725">
        <v>1</v>
      </c>
      <c r="AG1725">
        <v>0</v>
      </c>
      <c r="AH1725" s="74">
        <v>0</v>
      </c>
      <c r="AJ1725" s="74">
        <f t="shared" si="340"/>
        <v>0</v>
      </c>
      <c r="AK1725" s="74">
        <f t="shared" si="346"/>
        <v>2500</v>
      </c>
      <c r="AL1725" t="str">
        <f t="shared" si="341"/>
        <v>N</v>
      </c>
      <c r="AN1725" t="s">
        <v>86</v>
      </c>
      <c r="AO1725" t="s">
        <v>85</v>
      </c>
      <c r="AP1725" t="str">
        <f t="shared" si="342"/>
        <v>94</v>
      </c>
      <c r="AQ1725" s="145" t="s">
        <v>1826</v>
      </c>
      <c r="AR1725" t="str">
        <f t="shared" si="343"/>
        <v>1-Adjusted Base Budget</v>
      </c>
      <c r="AS1725" s="145" t="s">
        <v>1827</v>
      </c>
      <c r="AT1725" t="s">
        <v>213</v>
      </c>
      <c r="AV1725" t="str">
        <f t="shared" si="337"/>
        <v>VPIT-SS</v>
      </c>
      <c r="AW1725" t="str">
        <f t="shared" si="336"/>
        <v>VP FOR INFORMATION TECHNOLOGY-SHARED SERVICES</v>
      </c>
    </row>
    <row r="1726" spans="1:49">
      <c r="A1726" s="59">
        <v>2018</v>
      </c>
      <c r="B1726" t="s">
        <v>137</v>
      </c>
      <c r="C1726" t="s">
        <v>945</v>
      </c>
      <c r="D1726" t="s">
        <v>946</v>
      </c>
      <c r="E1726" t="s">
        <v>1113</v>
      </c>
      <c r="F1726" t="s">
        <v>957</v>
      </c>
      <c r="G1726" t="s">
        <v>958</v>
      </c>
      <c r="H1726" t="s">
        <v>150</v>
      </c>
      <c r="I1726" s="170" t="s">
        <v>84</v>
      </c>
      <c r="J1726" t="s">
        <v>85</v>
      </c>
      <c r="K1726" t="s">
        <v>214</v>
      </c>
      <c r="L1726" t="s">
        <v>695</v>
      </c>
      <c r="M1726" t="s">
        <v>696</v>
      </c>
      <c r="N1726" t="s">
        <v>217</v>
      </c>
      <c r="O1726" t="s">
        <v>263</v>
      </c>
      <c r="P1726" t="s">
        <v>379</v>
      </c>
      <c r="Q1726" t="s">
        <v>379</v>
      </c>
      <c r="R1726" t="s">
        <v>380</v>
      </c>
      <c r="S1726" t="s">
        <v>264</v>
      </c>
      <c r="T1726" t="s">
        <v>265</v>
      </c>
      <c r="U1726" s="61" t="s">
        <v>266</v>
      </c>
      <c r="V1726" t="s">
        <v>24</v>
      </c>
      <c r="W1726" t="s">
        <v>263</v>
      </c>
      <c r="X1726" s="59">
        <v>100</v>
      </c>
      <c r="Y1726" s="59">
        <v>100</v>
      </c>
      <c r="Z1726" t="s">
        <v>141</v>
      </c>
      <c r="AA1726" s="146" t="str">
        <f t="shared" si="345"/>
        <v>EX</v>
      </c>
      <c r="AB1726" s="146" t="str">
        <f t="shared" si="347"/>
        <v>IT</v>
      </c>
      <c r="AC1726" t="str">
        <f t="shared" si="338"/>
        <v>EX</v>
      </c>
      <c r="AD1726" s="74">
        <f t="shared" si="339"/>
        <v>100</v>
      </c>
      <c r="AE1726" s="74">
        <f t="shared" si="344"/>
        <v>100</v>
      </c>
      <c r="AF1726">
        <v>1</v>
      </c>
      <c r="AG1726">
        <v>0</v>
      </c>
      <c r="AH1726" s="74">
        <v>0</v>
      </c>
      <c r="AJ1726" s="74">
        <f t="shared" si="340"/>
        <v>0</v>
      </c>
      <c r="AK1726" s="74">
        <f t="shared" si="346"/>
        <v>100</v>
      </c>
      <c r="AL1726" t="str">
        <f t="shared" si="341"/>
        <v>N</v>
      </c>
      <c r="AN1726" t="s">
        <v>86</v>
      </c>
      <c r="AO1726" t="s">
        <v>85</v>
      </c>
      <c r="AP1726" t="str">
        <f t="shared" si="342"/>
        <v>94</v>
      </c>
      <c r="AQ1726" s="145" t="s">
        <v>1826</v>
      </c>
      <c r="AR1726" t="str">
        <f t="shared" si="343"/>
        <v>1-Adjusted Base Budget</v>
      </c>
      <c r="AS1726" s="145" t="s">
        <v>1827</v>
      </c>
      <c r="AT1726" t="s">
        <v>213</v>
      </c>
      <c r="AV1726" t="str">
        <f t="shared" si="337"/>
        <v>VPIT-SS</v>
      </c>
      <c r="AW1726" t="str">
        <f t="shared" si="336"/>
        <v>VP FOR INFORMATION TECHNOLOGY-SHARED SERVICES</v>
      </c>
    </row>
    <row r="1727" spans="1:49">
      <c r="A1727" s="59">
        <v>2018</v>
      </c>
      <c r="B1727" t="s">
        <v>137</v>
      </c>
      <c r="C1727" t="s">
        <v>945</v>
      </c>
      <c r="D1727" t="s">
        <v>946</v>
      </c>
      <c r="E1727" t="s">
        <v>947</v>
      </c>
      <c r="F1727" t="s">
        <v>1000</v>
      </c>
      <c r="G1727" t="s">
        <v>1001</v>
      </c>
      <c r="H1727" t="s">
        <v>948</v>
      </c>
      <c r="I1727" s="170" t="s">
        <v>84</v>
      </c>
      <c r="J1727" t="s">
        <v>85</v>
      </c>
      <c r="K1727" t="s">
        <v>214</v>
      </c>
      <c r="L1727" t="s">
        <v>350</v>
      </c>
      <c r="M1727" t="s">
        <v>351</v>
      </c>
      <c r="N1727" t="s">
        <v>217</v>
      </c>
      <c r="O1727" t="s">
        <v>263</v>
      </c>
      <c r="P1727" t="s">
        <v>352</v>
      </c>
      <c r="Q1727" t="s">
        <v>353</v>
      </c>
      <c r="R1727" t="s">
        <v>354</v>
      </c>
      <c r="S1727" t="s">
        <v>264</v>
      </c>
      <c r="T1727" t="s">
        <v>265</v>
      </c>
      <c r="U1727" s="61" t="s">
        <v>266</v>
      </c>
      <c r="V1727" t="s">
        <v>249</v>
      </c>
      <c r="W1727" t="s">
        <v>263</v>
      </c>
      <c r="X1727" s="59">
        <v>2365</v>
      </c>
      <c r="Y1727" s="59">
        <v>2365</v>
      </c>
      <c r="AA1727" s="146" t="str">
        <f t="shared" si="345"/>
        <v>EX</v>
      </c>
      <c r="AB1727" s="146">
        <f t="shared" si="347"/>
        <v>0</v>
      </c>
      <c r="AC1727" t="str">
        <f t="shared" si="338"/>
        <v>EX</v>
      </c>
      <c r="AD1727" s="74">
        <f t="shared" si="339"/>
        <v>2365</v>
      </c>
      <c r="AE1727" s="74">
        <f t="shared" si="344"/>
        <v>2365</v>
      </c>
      <c r="AF1727">
        <v>1</v>
      </c>
      <c r="AG1727">
        <v>0</v>
      </c>
      <c r="AH1727" s="74">
        <v>0</v>
      </c>
      <c r="AJ1727" s="74">
        <f t="shared" si="340"/>
        <v>0</v>
      </c>
      <c r="AK1727" s="74">
        <f t="shared" si="346"/>
        <v>2365</v>
      </c>
      <c r="AL1727" t="str">
        <f t="shared" si="341"/>
        <v>N</v>
      </c>
      <c r="AN1727" t="s">
        <v>86</v>
      </c>
      <c r="AO1727" t="s">
        <v>85</v>
      </c>
      <c r="AP1727" t="str">
        <f t="shared" si="342"/>
        <v>94</v>
      </c>
      <c r="AQ1727" s="145" t="s">
        <v>1826</v>
      </c>
      <c r="AR1727" t="str">
        <f t="shared" si="343"/>
        <v>1-Adjusted Base Budget</v>
      </c>
      <c r="AS1727" s="145" t="s">
        <v>1827</v>
      </c>
      <c r="AT1727" t="s">
        <v>213</v>
      </c>
      <c r="AV1727" t="str">
        <f t="shared" si="337"/>
        <v>VPIT</v>
      </c>
      <c r="AW1727" t="str">
        <f t="shared" si="336"/>
        <v>VP FOR INFORMATION TECHNOLOGY</v>
      </c>
    </row>
    <row r="1728" spans="1:49">
      <c r="A1728" s="59">
        <v>2018</v>
      </c>
      <c r="B1728" t="s">
        <v>137</v>
      </c>
      <c r="C1728" t="s">
        <v>945</v>
      </c>
      <c r="D1728" t="s">
        <v>946</v>
      </c>
      <c r="E1728" t="s">
        <v>947</v>
      </c>
      <c r="F1728" t="s">
        <v>1135</v>
      </c>
      <c r="G1728" t="s">
        <v>1136</v>
      </c>
      <c r="H1728" t="s">
        <v>948</v>
      </c>
      <c r="I1728" s="170" t="s">
        <v>84</v>
      </c>
      <c r="J1728" t="s">
        <v>85</v>
      </c>
      <c r="K1728" t="s">
        <v>214</v>
      </c>
      <c r="L1728" t="s">
        <v>350</v>
      </c>
      <c r="M1728" t="s">
        <v>351</v>
      </c>
      <c r="N1728" t="s">
        <v>217</v>
      </c>
      <c r="O1728" t="s">
        <v>263</v>
      </c>
      <c r="P1728" t="s">
        <v>352</v>
      </c>
      <c r="Q1728" t="s">
        <v>353</v>
      </c>
      <c r="R1728" t="s">
        <v>354</v>
      </c>
      <c r="S1728" t="s">
        <v>264</v>
      </c>
      <c r="T1728" t="s">
        <v>265</v>
      </c>
      <c r="U1728" s="61" t="s">
        <v>266</v>
      </c>
      <c r="V1728" t="s">
        <v>249</v>
      </c>
      <c r="W1728" t="s">
        <v>263</v>
      </c>
      <c r="X1728" s="59">
        <v>0</v>
      </c>
      <c r="Y1728" s="59">
        <v>5745</v>
      </c>
      <c r="AA1728" s="146" t="str">
        <f t="shared" si="345"/>
        <v>EX</v>
      </c>
      <c r="AB1728" s="146">
        <f t="shared" si="347"/>
        <v>0</v>
      </c>
      <c r="AC1728" t="str">
        <f t="shared" si="338"/>
        <v>EX</v>
      </c>
      <c r="AD1728" s="74">
        <f t="shared" si="339"/>
        <v>5745</v>
      </c>
      <c r="AE1728" s="74">
        <f t="shared" si="344"/>
        <v>5745</v>
      </c>
      <c r="AF1728">
        <v>1</v>
      </c>
      <c r="AG1728">
        <v>0</v>
      </c>
      <c r="AH1728" s="74">
        <v>0</v>
      </c>
      <c r="AJ1728" s="74">
        <f t="shared" si="340"/>
        <v>0</v>
      </c>
      <c r="AK1728" s="74">
        <f t="shared" si="346"/>
        <v>5745</v>
      </c>
      <c r="AL1728" t="str">
        <f t="shared" si="341"/>
        <v>N</v>
      </c>
      <c r="AN1728" t="s">
        <v>86</v>
      </c>
      <c r="AO1728" t="s">
        <v>85</v>
      </c>
      <c r="AP1728" t="str">
        <f t="shared" si="342"/>
        <v>94</v>
      </c>
      <c r="AQ1728" s="145" t="s">
        <v>1826</v>
      </c>
      <c r="AR1728" t="str">
        <f t="shared" si="343"/>
        <v>1-Adjusted Base Budget</v>
      </c>
      <c r="AS1728" s="145" t="s">
        <v>1827</v>
      </c>
      <c r="AT1728" t="s">
        <v>213</v>
      </c>
      <c r="AV1728" t="str">
        <f t="shared" si="337"/>
        <v>VPIT</v>
      </c>
      <c r="AW1728" t="str">
        <f t="shared" si="336"/>
        <v>VP FOR INFORMATION TECHNOLOGY</v>
      </c>
    </row>
    <row r="1729" spans="1:49">
      <c r="A1729" s="59">
        <v>2018</v>
      </c>
      <c r="B1729" t="s">
        <v>137</v>
      </c>
      <c r="C1729" t="s">
        <v>945</v>
      </c>
      <c r="D1729" t="s">
        <v>946</v>
      </c>
      <c r="E1729" t="s">
        <v>947</v>
      </c>
      <c r="F1729" t="s">
        <v>1715</v>
      </c>
      <c r="G1729" t="s">
        <v>1716</v>
      </c>
      <c r="H1729" t="s">
        <v>948</v>
      </c>
      <c r="I1729" s="170" t="s">
        <v>84</v>
      </c>
      <c r="J1729" t="s">
        <v>85</v>
      </c>
      <c r="K1729" t="s">
        <v>214</v>
      </c>
      <c r="L1729" t="s">
        <v>350</v>
      </c>
      <c r="M1729" t="s">
        <v>351</v>
      </c>
      <c r="N1729" t="s">
        <v>217</v>
      </c>
      <c r="O1729" t="s">
        <v>263</v>
      </c>
      <c r="P1729" t="s">
        <v>352</v>
      </c>
      <c r="Q1729" t="s">
        <v>353</v>
      </c>
      <c r="R1729" t="s">
        <v>354</v>
      </c>
      <c r="S1729" t="s">
        <v>264</v>
      </c>
      <c r="T1729" t="s">
        <v>265</v>
      </c>
      <c r="U1729" s="61" t="s">
        <v>266</v>
      </c>
      <c r="V1729" t="s">
        <v>249</v>
      </c>
      <c r="W1729" t="s">
        <v>263</v>
      </c>
      <c r="X1729" s="59">
        <v>1150</v>
      </c>
      <c r="Y1729" s="59">
        <v>1150</v>
      </c>
      <c r="AA1729" s="146" t="str">
        <f t="shared" si="345"/>
        <v>EX</v>
      </c>
      <c r="AB1729" s="146">
        <f t="shared" si="347"/>
        <v>0</v>
      </c>
      <c r="AC1729" t="str">
        <f t="shared" si="338"/>
        <v>EX</v>
      </c>
      <c r="AD1729" s="74">
        <f t="shared" si="339"/>
        <v>1150</v>
      </c>
      <c r="AE1729" s="74">
        <f t="shared" si="344"/>
        <v>1150</v>
      </c>
      <c r="AF1729">
        <v>1</v>
      </c>
      <c r="AG1729">
        <v>0</v>
      </c>
      <c r="AH1729" s="74">
        <v>0</v>
      </c>
      <c r="AJ1729" s="74">
        <f t="shared" si="340"/>
        <v>0</v>
      </c>
      <c r="AK1729" s="74">
        <f t="shared" si="346"/>
        <v>1150</v>
      </c>
      <c r="AL1729" t="str">
        <f t="shared" si="341"/>
        <v>N</v>
      </c>
      <c r="AN1729" t="s">
        <v>86</v>
      </c>
      <c r="AO1729" t="s">
        <v>85</v>
      </c>
      <c r="AP1729" t="str">
        <f t="shared" si="342"/>
        <v>94</v>
      </c>
      <c r="AQ1729" s="145" t="s">
        <v>1826</v>
      </c>
      <c r="AR1729" t="str">
        <f t="shared" si="343"/>
        <v>1-Adjusted Base Budget</v>
      </c>
      <c r="AS1729" s="145" t="s">
        <v>1827</v>
      </c>
      <c r="AT1729" t="s">
        <v>213</v>
      </c>
      <c r="AV1729" t="str">
        <f t="shared" si="337"/>
        <v>VPIT</v>
      </c>
      <c r="AW1729" t="str">
        <f t="shared" si="336"/>
        <v>VP FOR INFORMATION TECHNOLOGY</v>
      </c>
    </row>
    <row r="1730" spans="1:49">
      <c r="A1730" s="59">
        <v>2018</v>
      </c>
      <c r="B1730" t="s">
        <v>137</v>
      </c>
      <c r="C1730" t="s">
        <v>945</v>
      </c>
      <c r="D1730" t="s">
        <v>946</v>
      </c>
      <c r="E1730" t="s">
        <v>947</v>
      </c>
      <c r="F1730" t="s">
        <v>1025</v>
      </c>
      <c r="G1730" t="s">
        <v>1026</v>
      </c>
      <c r="H1730" t="s">
        <v>948</v>
      </c>
      <c r="I1730" s="170" t="s">
        <v>84</v>
      </c>
      <c r="J1730" t="s">
        <v>85</v>
      </c>
      <c r="K1730" t="s">
        <v>214</v>
      </c>
      <c r="L1730" t="s">
        <v>350</v>
      </c>
      <c r="M1730" t="s">
        <v>351</v>
      </c>
      <c r="N1730" t="s">
        <v>217</v>
      </c>
      <c r="O1730" t="s">
        <v>263</v>
      </c>
      <c r="P1730" t="s">
        <v>352</v>
      </c>
      <c r="Q1730" t="s">
        <v>353</v>
      </c>
      <c r="R1730" t="s">
        <v>354</v>
      </c>
      <c r="S1730" t="s">
        <v>264</v>
      </c>
      <c r="T1730" t="s">
        <v>265</v>
      </c>
      <c r="U1730" s="61" t="s">
        <v>266</v>
      </c>
      <c r="V1730" t="s">
        <v>249</v>
      </c>
      <c r="W1730" t="s">
        <v>263</v>
      </c>
      <c r="X1730" s="59">
        <v>5745</v>
      </c>
      <c r="Y1730" s="59">
        <v>0</v>
      </c>
      <c r="AA1730" s="146" t="str">
        <f t="shared" si="345"/>
        <v>EX</v>
      </c>
      <c r="AB1730" s="146">
        <f t="shared" si="347"/>
        <v>0</v>
      </c>
      <c r="AC1730" t="str">
        <f t="shared" si="338"/>
        <v>EX</v>
      </c>
      <c r="AD1730" s="74">
        <f t="shared" si="339"/>
        <v>0</v>
      </c>
      <c r="AE1730" s="74">
        <f t="shared" si="344"/>
        <v>0</v>
      </c>
      <c r="AF1730">
        <v>1</v>
      </c>
      <c r="AG1730">
        <v>0</v>
      </c>
      <c r="AH1730" s="74">
        <v>0</v>
      </c>
      <c r="AJ1730" s="74">
        <f t="shared" si="340"/>
        <v>0</v>
      </c>
      <c r="AK1730" s="74">
        <f t="shared" si="346"/>
        <v>0</v>
      </c>
      <c r="AL1730" t="str">
        <f t="shared" si="341"/>
        <v>N</v>
      </c>
      <c r="AN1730" t="s">
        <v>86</v>
      </c>
      <c r="AO1730" t="s">
        <v>85</v>
      </c>
      <c r="AP1730" t="str">
        <f t="shared" si="342"/>
        <v>94</v>
      </c>
      <c r="AQ1730" s="145" t="s">
        <v>1826</v>
      </c>
      <c r="AR1730" t="str">
        <f t="shared" si="343"/>
        <v>1-Adjusted Base Budget</v>
      </c>
      <c r="AS1730" s="145" t="s">
        <v>1827</v>
      </c>
      <c r="AT1730" t="s">
        <v>213</v>
      </c>
      <c r="AV1730" t="str">
        <f t="shared" si="337"/>
        <v>VPIT</v>
      </c>
      <c r="AW1730" t="str">
        <f t="shared" si="336"/>
        <v>VP FOR INFORMATION TECHNOLOGY</v>
      </c>
    </row>
    <row r="1731" spans="1:49">
      <c r="A1731" s="59">
        <v>2018</v>
      </c>
      <c r="B1731" t="s">
        <v>137</v>
      </c>
      <c r="C1731" t="s">
        <v>945</v>
      </c>
      <c r="D1731" t="s">
        <v>946</v>
      </c>
      <c r="E1731" t="s">
        <v>947</v>
      </c>
      <c r="F1731" t="s">
        <v>1027</v>
      </c>
      <c r="G1731" t="s">
        <v>1028</v>
      </c>
      <c r="H1731" t="s">
        <v>948</v>
      </c>
      <c r="I1731" s="170" t="s">
        <v>84</v>
      </c>
      <c r="J1731" t="s">
        <v>85</v>
      </c>
      <c r="K1731" t="s">
        <v>214</v>
      </c>
      <c r="L1731" t="s">
        <v>350</v>
      </c>
      <c r="M1731" t="s">
        <v>351</v>
      </c>
      <c r="N1731" t="s">
        <v>217</v>
      </c>
      <c r="O1731" t="s">
        <v>263</v>
      </c>
      <c r="P1731" t="s">
        <v>352</v>
      </c>
      <c r="Q1731" t="s">
        <v>353</v>
      </c>
      <c r="R1731" t="s">
        <v>354</v>
      </c>
      <c r="S1731" t="s">
        <v>264</v>
      </c>
      <c r="T1731" t="s">
        <v>265</v>
      </c>
      <c r="U1731" s="61" t="s">
        <v>266</v>
      </c>
      <c r="V1731" t="s">
        <v>249</v>
      </c>
      <c r="W1731" t="s">
        <v>263</v>
      </c>
      <c r="X1731" s="59">
        <v>2668</v>
      </c>
      <c r="Y1731" s="59">
        <v>2668</v>
      </c>
      <c r="AA1731" s="146" t="str">
        <f t="shared" si="345"/>
        <v>EX</v>
      </c>
      <c r="AB1731" s="146">
        <f t="shared" si="347"/>
        <v>0</v>
      </c>
      <c r="AC1731" t="str">
        <f t="shared" si="338"/>
        <v>EX</v>
      </c>
      <c r="AD1731" s="74">
        <f t="shared" si="339"/>
        <v>2668</v>
      </c>
      <c r="AE1731" s="74">
        <f t="shared" si="344"/>
        <v>2668</v>
      </c>
      <c r="AF1731">
        <v>1</v>
      </c>
      <c r="AG1731">
        <v>0</v>
      </c>
      <c r="AH1731" s="74">
        <v>0</v>
      </c>
      <c r="AJ1731" s="74">
        <f t="shared" si="340"/>
        <v>0</v>
      </c>
      <c r="AK1731" s="74">
        <f t="shared" si="346"/>
        <v>2668</v>
      </c>
      <c r="AL1731" t="str">
        <f t="shared" si="341"/>
        <v>N</v>
      </c>
      <c r="AN1731" t="s">
        <v>86</v>
      </c>
      <c r="AO1731" t="s">
        <v>85</v>
      </c>
      <c r="AP1731" t="str">
        <f t="shared" si="342"/>
        <v>94</v>
      </c>
      <c r="AQ1731" s="145" t="s">
        <v>1826</v>
      </c>
      <c r="AR1731" t="str">
        <f t="shared" si="343"/>
        <v>1-Adjusted Base Budget</v>
      </c>
      <c r="AS1731" s="145" t="s">
        <v>1827</v>
      </c>
      <c r="AT1731" t="s">
        <v>213</v>
      </c>
      <c r="AV1731" t="str">
        <f t="shared" si="337"/>
        <v>VPIT</v>
      </c>
      <c r="AW1731" t="str">
        <f t="shared" si="336"/>
        <v>VP FOR INFORMATION TECHNOLOGY</v>
      </c>
    </row>
    <row r="1732" spans="1:49">
      <c r="A1732" s="59">
        <v>2018</v>
      </c>
      <c r="B1732" t="s">
        <v>137</v>
      </c>
      <c r="C1732" t="s">
        <v>945</v>
      </c>
      <c r="D1732" t="s">
        <v>946</v>
      </c>
      <c r="E1732" t="s">
        <v>947</v>
      </c>
      <c r="F1732" t="s">
        <v>1717</v>
      </c>
      <c r="G1732" t="s">
        <v>1718</v>
      </c>
      <c r="H1732" t="s">
        <v>948</v>
      </c>
      <c r="I1732" s="170" t="s">
        <v>84</v>
      </c>
      <c r="J1732" t="s">
        <v>85</v>
      </c>
      <c r="K1732" t="s">
        <v>214</v>
      </c>
      <c r="L1732" t="s">
        <v>350</v>
      </c>
      <c r="M1732" t="s">
        <v>351</v>
      </c>
      <c r="N1732" t="s">
        <v>217</v>
      </c>
      <c r="O1732" t="s">
        <v>263</v>
      </c>
      <c r="P1732" t="s">
        <v>352</v>
      </c>
      <c r="Q1732" t="s">
        <v>353</v>
      </c>
      <c r="R1732" t="s">
        <v>354</v>
      </c>
      <c r="S1732" t="s">
        <v>264</v>
      </c>
      <c r="T1732" t="s">
        <v>265</v>
      </c>
      <c r="U1732" s="61" t="s">
        <v>266</v>
      </c>
      <c r="V1732" t="s">
        <v>249</v>
      </c>
      <c r="W1732" t="s">
        <v>263</v>
      </c>
      <c r="X1732" s="59">
        <v>1150</v>
      </c>
      <c r="Y1732" s="59">
        <v>1150</v>
      </c>
      <c r="AA1732" s="146" t="str">
        <f t="shared" si="345"/>
        <v>EX</v>
      </c>
      <c r="AB1732" s="146">
        <f t="shared" si="347"/>
        <v>0</v>
      </c>
      <c r="AC1732" t="str">
        <f t="shared" si="338"/>
        <v>EX</v>
      </c>
      <c r="AD1732" s="74">
        <f t="shared" si="339"/>
        <v>1150</v>
      </c>
      <c r="AE1732" s="74">
        <f t="shared" si="344"/>
        <v>1150</v>
      </c>
      <c r="AF1732">
        <v>1</v>
      </c>
      <c r="AG1732">
        <v>0</v>
      </c>
      <c r="AH1732" s="74">
        <v>0</v>
      </c>
      <c r="AJ1732" s="74">
        <f t="shared" si="340"/>
        <v>0</v>
      </c>
      <c r="AK1732" s="74">
        <f t="shared" si="346"/>
        <v>1150</v>
      </c>
      <c r="AL1732" t="str">
        <f t="shared" si="341"/>
        <v>N</v>
      </c>
      <c r="AN1732" t="s">
        <v>86</v>
      </c>
      <c r="AO1732" t="s">
        <v>85</v>
      </c>
      <c r="AP1732" t="str">
        <f t="shared" si="342"/>
        <v>94</v>
      </c>
      <c r="AQ1732" s="145" t="s">
        <v>1826</v>
      </c>
      <c r="AR1732" t="str">
        <f t="shared" si="343"/>
        <v>1-Adjusted Base Budget</v>
      </c>
      <c r="AS1732" s="145" t="s">
        <v>1827</v>
      </c>
      <c r="AT1732" t="s">
        <v>213</v>
      </c>
      <c r="AV1732" t="str">
        <f t="shared" si="337"/>
        <v>VPIT</v>
      </c>
      <c r="AW1732" t="str">
        <f t="shared" si="336"/>
        <v>VP FOR INFORMATION TECHNOLOGY</v>
      </c>
    </row>
    <row r="1733" spans="1:49">
      <c r="A1733" s="59">
        <v>2018</v>
      </c>
      <c r="B1733" t="s">
        <v>137</v>
      </c>
      <c r="C1733" t="s">
        <v>945</v>
      </c>
      <c r="D1733" t="s">
        <v>946</v>
      </c>
      <c r="E1733" t="s">
        <v>947</v>
      </c>
      <c r="F1733" t="s">
        <v>1267</v>
      </c>
      <c r="G1733" t="s">
        <v>1268</v>
      </c>
      <c r="H1733" t="s">
        <v>948</v>
      </c>
      <c r="I1733" s="170" t="s">
        <v>84</v>
      </c>
      <c r="J1733" t="s">
        <v>85</v>
      </c>
      <c r="K1733" t="s">
        <v>214</v>
      </c>
      <c r="L1733" t="s">
        <v>350</v>
      </c>
      <c r="M1733" t="s">
        <v>351</v>
      </c>
      <c r="N1733" t="s">
        <v>217</v>
      </c>
      <c r="O1733" t="s">
        <v>263</v>
      </c>
      <c r="P1733" t="s">
        <v>352</v>
      </c>
      <c r="Q1733" t="s">
        <v>353</v>
      </c>
      <c r="R1733" t="s">
        <v>354</v>
      </c>
      <c r="S1733" t="s">
        <v>264</v>
      </c>
      <c r="T1733" t="s">
        <v>265</v>
      </c>
      <c r="U1733" s="61" t="s">
        <v>266</v>
      </c>
      <c r="V1733" t="s">
        <v>249</v>
      </c>
      <c r="W1733" t="s">
        <v>263</v>
      </c>
      <c r="X1733" s="59">
        <v>1000</v>
      </c>
      <c r="Y1733" s="59">
        <v>1000</v>
      </c>
      <c r="AA1733" s="146" t="str">
        <f t="shared" si="345"/>
        <v>EX</v>
      </c>
      <c r="AB1733" s="146">
        <f t="shared" si="347"/>
        <v>0</v>
      </c>
      <c r="AC1733" t="str">
        <f t="shared" si="338"/>
        <v>EX</v>
      </c>
      <c r="AD1733" s="74">
        <f t="shared" si="339"/>
        <v>1000</v>
      </c>
      <c r="AE1733" s="74">
        <f t="shared" si="344"/>
        <v>1000</v>
      </c>
      <c r="AF1733">
        <v>1</v>
      </c>
      <c r="AG1733">
        <v>0</v>
      </c>
      <c r="AH1733" s="74">
        <v>0</v>
      </c>
      <c r="AJ1733" s="74">
        <f t="shared" si="340"/>
        <v>0</v>
      </c>
      <c r="AK1733" s="74">
        <f t="shared" si="346"/>
        <v>1000</v>
      </c>
      <c r="AL1733" t="str">
        <f t="shared" si="341"/>
        <v>N</v>
      </c>
      <c r="AN1733" t="s">
        <v>86</v>
      </c>
      <c r="AO1733" t="s">
        <v>85</v>
      </c>
      <c r="AP1733" t="str">
        <f t="shared" si="342"/>
        <v>94</v>
      </c>
      <c r="AQ1733" s="145" t="s">
        <v>1826</v>
      </c>
      <c r="AR1733" t="str">
        <f t="shared" si="343"/>
        <v>1-Adjusted Base Budget</v>
      </c>
      <c r="AS1733" s="145" t="s">
        <v>1827</v>
      </c>
      <c r="AT1733" t="s">
        <v>213</v>
      </c>
      <c r="AV1733" t="str">
        <f t="shared" si="337"/>
        <v>VPIT</v>
      </c>
      <c r="AW1733" t="str">
        <f t="shared" si="336"/>
        <v>VP FOR INFORMATION TECHNOLOGY</v>
      </c>
    </row>
    <row r="1734" spans="1:49">
      <c r="A1734" s="59">
        <v>2018</v>
      </c>
      <c r="B1734" t="s">
        <v>137</v>
      </c>
      <c r="C1734" t="s">
        <v>945</v>
      </c>
      <c r="D1734" t="s">
        <v>946</v>
      </c>
      <c r="E1734" t="s">
        <v>947</v>
      </c>
      <c r="F1734" t="s">
        <v>1133</v>
      </c>
      <c r="G1734" t="s">
        <v>1134</v>
      </c>
      <c r="H1734" t="s">
        <v>948</v>
      </c>
      <c r="I1734" s="170" t="s">
        <v>84</v>
      </c>
      <c r="J1734" t="s">
        <v>85</v>
      </c>
      <c r="K1734" t="s">
        <v>214</v>
      </c>
      <c r="L1734" t="s">
        <v>350</v>
      </c>
      <c r="M1734" t="s">
        <v>351</v>
      </c>
      <c r="N1734" t="s">
        <v>217</v>
      </c>
      <c r="O1734" t="s">
        <v>263</v>
      </c>
      <c r="P1734" t="s">
        <v>352</v>
      </c>
      <c r="Q1734" t="s">
        <v>353</v>
      </c>
      <c r="R1734" t="s">
        <v>354</v>
      </c>
      <c r="S1734" t="s">
        <v>264</v>
      </c>
      <c r="T1734" t="s">
        <v>265</v>
      </c>
      <c r="U1734" s="61" t="s">
        <v>266</v>
      </c>
      <c r="V1734" t="s">
        <v>249</v>
      </c>
      <c r="W1734" t="s">
        <v>263</v>
      </c>
      <c r="X1734" s="59">
        <v>4000</v>
      </c>
      <c r="Y1734" s="59">
        <v>4000</v>
      </c>
      <c r="AA1734" s="146" t="str">
        <f t="shared" si="345"/>
        <v>EX</v>
      </c>
      <c r="AB1734" s="146">
        <f t="shared" si="347"/>
        <v>0</v>
      </c>
      <c r="AC1734" t="str">
        <f t="shared" si="338"/>
        <v>EX</v>
      </c>
      <c r="AD1734" s="74">
        <f t="shared" si="339"/>
        <v>4000</v>
      </c>
      <c r="AE1734" s="74">
        <f t="shared" si="344"/>
        <v>4000</v>
      </c>
      <c r="AF1734">
        <v>1</v>
      </c>
      <c r="AG1734">
        <v>0</v>
      </c>
      <c r="AH1734" s="74">
        <v>0</v>
      </c>
      <c r="AJ1734" s="74">
        <f t="shared" si="340"/>
        <v>0</v>
      </c>
      <c r="AK1734" s="74">
        <f t="shared" si="346"/>
        <v>4000</v>
      </c>
      <c r="AL1734" t="str">
        <f t="shared" si="341"/>
        <v>N</v>
      </c>
      <c r="AN1734" t="s">
        <v>86</v>
      </c>
      <c r="AO1734" t="s">
        <v>85</v>
      </c>
      <c r="AP1734" t="str">
        <f t="shared" si="342"/>
        <v>94</v>
      </c>
      <c r="AQ1734" s="145" t="s">
        <v>1826</v>
      </c>
      <c r="AR1734" t="str">
        <f t="shared" si="343"/>
        <v>1-Adjusted Base Budget</v>
      </c>
      <c r="AS1734" s="145" t="s">
        <v>1827</v>
      </c>
      <c r="AT1734" t="s">
        <v>213</v>
      </c>
      <c r="AV1734" t="str">
        <f t="shared" si="337"/>
        <v>VPIT</v>
      </c>
      <c r="AW1734" t="str">
        <f t="shared" ref="AW1734:AW1797" si="348" xml:space="preserve"> IF(AND($AN1734="UAVP",$Z1734="OE"),$AO1734 &amp; "-ONLINE EDUCATION",IF(AND($AN1734="VPIT",OR($Z1734="SS",$Z1734="IT")),$AO1734 &amp; "-SHARED SERVICES",$AO1734))</f>
        <v>VP FOR INFORMATION TECHNOLOGY</v>
      </c>
    </row>
    <row r="1735" spans="1:49">
      <c r="A1735" s="59">
        <v>2018</v>
      </c>
      <c r="B1735" t="s">
        <v>137</v>
      </c>
      <c r="C1735" t="s">
        <v>945</v>
      </c>
      <c r="D1735" t="s">
        <v>946</v>
      </c>
      <c r="E1735" t="s">
        <v>947</v>
      </c>
      <c r="F1735" t="s">
        <v>949</v>
      </c>
      <c r="G1735" t="s">
        <v>950</v>
      </c>
      <c r="H1735" t="s">
        <v>948</v>
      </c>
      <c r="I1735" s="170" t="s">
        <v>84</v>
      </c>
      <c r="J1735" t="s">
        <v>85</v>
      </c>
      <c r="K1735" t="s">
        <v>214</v>
      </c>
      <c r="L1735" t="s">
        <v>350</v>
      </c>
      <c r="M1735" t="s">
        <v>351</v>
      </c>
      <c r="N1735" t="s">
        <v>217</v>
      </c>
      <c r="O1735" t="s">
        <v>263</v>
      </c>
      <c r="P1735" t="s">
        <v>352</v>
      </c>
      <c r="Q1735" t="s">
        <v>353</v>
      </c>
      <c r="R1735" t="s">
        <v>354</v>
      </c>
      <c r="S1735" t="s">
        <v>264</v>
      </c>
      <c r="T1735" t="s">
        <v>265</v>
      </c>
      <c r="U1735" s="61" t="s">
        <v>266</v>
      </c>
      <c r="V1735" t="s">
        <v>249</v>
      </c>
      <c r="W1735" t="s">
        <v>263</v>
      </c>
      <c r="X1735" s="59">
        <v>10000</v>
      </c>
      <c r="Y1735" s="59">
        <v>10000</v>
      </c>
      <c r="AA1735" s="146" t="str">
        <f t="shared" si="345"/>
        <v>EX</v>
      </c>
      <c r="AB1735" s="146">
        <f t="shared" si="347"/>
        <v>0</v>
      </c>
      <c r="AC1735" t="str">
        <f t="shared" si="338"/>
        <v>EX</v>
      </c>
      <c r="AD1735" s="74">
        <f t="shared" si="339"/>
        <v>10000</v>
      </c>
      <c r="AE1735" s="74">
        <f t="shared" si="344"/>
        <v>10000</v>
      </c>
      <c r="AF1735">
        <v>1</v>
      </c>
      <c r="AG1735">
        <v>0</v>
      </c>
      <c r="AH1735" s="74">
        <v>0</v>
      </c>
      <c r="AJ1735" s="74">
        <f t="shared" si="340"/>
        <v>0</v>
      </c>
      <c r="AK1735" s="74">
        <f t="shared" si="346"/>
        <v>10000</v>
      </c>
      <c r="AL1735" t="str">
        <f t="shared" si="341"/>
        <v>N</v>
      </c>
      <c r="AN1735" t="s">
        <v>86</v>
      </c>
      <c r="AO1735" t="s">
        <v>85</v>
      </c>
      <c r="AP1735" t="str">
        <f t="shared" si="342"/>
        <v>94</v>
      </c>
      <c r="AQ1735" s="145" t="s">
        <v>1826</v>
      </c>
      <c r="AR1735" t="str">
        <f t="shared" si="343"/>
        <v>1-Adjusted Base Budget</v>
      </c>
      <c r="AS1735" s="145" t="s">
        <v>1827</v>
      </c>
      <c r="AT1735" t="s">
        <v>213</v>
      </c>
      <c r="AV1735" t="str">
        <f t="shared" si="337"/>
        <v>VPIT</v>
      </c>
      <c r="AW1735" t="str">
        <f t="shared" si="348"/>
        <v>VP FOR INFORMATION TECHNOLOGY</v>
      </c>
    </row>
    <row r="1736" spans="1:49">
      <c r="A1736" s="59">
        <v>2018</v>
      </c>
      <c r="B1736" t="s">
        <v>137</v>
      </c>
      <c r="C1736" t="s">
        <v>945</v>
      </c>
      <c r="D1736" t="s">
        <v>946</v>
      </c>
      <c r="E1736" t="s">
        <v>956</v>
      </c>
      <c r="F1736" t="s">
        <v>957</v>
      </c>
      <c r="G1736" t="s">
        <v>958</v>
      </c>
      <c r="H1736" t="s">
        <v>140</v>
      </c>
      <c r="I1736" s="170" t="s">
        <v>84</v>
      </c>
      <c r="J1736" t="s">
        <v>85</v>
      </c>
      <c r="K1736" t="s">
        <v>214</v>
      </c>
      <c r="L1736" t="s">
        <v>350</v>
      </c>
      <c r="M1736" t="s">
        <v>351</v>
      </c>
      <c r="N1736" t="s">
        <v>217</v>
      </c>
      <c r="O1736" t="s">
        <v>263</v>
      </c>
      <c r="P1736" t="s">
        <v>352</v>
      </c>
      <c r="Q1736" t="s">
        <v>353</v>
      </c>
      <c r="R1736" t="s">
        <v>354</v>
      </c>
      <c r="S1736" t="s">
        <v>264</v>
      </c>
      <c r="T1736" t="s">
        <v>265</v>
      </c>
      <c r="U1736" s="61" t="s">
        <v>266</v>
      </c>
      <c r="V1736" t="s">
        <v>24</v>
      </c>
      <c r="W1736" t="s">
        <v>263</v>
      </c>
      <c r="X1736" s="59">
        <v>1000</v>
      </c>
      <c r="Y1736" s="59">
        <v>1000</v>
      </c>
      <c r="Z1736" t="s">
        <v>141</v>
      </c>
      <c r="AA1736" s="146" t="str">
        <f t="shared" si="345"/>
        <v>EX</v>
      </c>
      <c r="AB1736" s="146" t="str">
        <f t="shared" si="347"/>
        <v>IT</v>
      </c>
      <c r="AC1736" t="str">
        <f t="shared" si="338"/>
        <v>EX</v>
      </c>
      <c r="AD1736" s="74">
        <f t="shared" si="339"/>
        <v>1000</v>
      </c>
      <c r="AE1736" s="74">
        <f t="shared" si="344"/>
        <v>1000</v>
      </c>
      <c r="AF1736">
        <v>1</v>
      </c>
      <c r="AG1736">
        <v>0</v>
      </c>
      <c r="AH1736" s="74">
        <v>0</v>
      </c>
      <c r="AJ1736" s="74">
        <f t="shared" si="340"/>
        <v>0</v>
      </c>
      <c r="AK1736" s="74">
        <f t="shared" si="346"/>
        <v>1000</v>
      </c>
      <c r="AL1736" t="str">
        <f t="shared" si="341"/>
        <v>N</v>
      </c>
      <c r="AN1736" t="s">
        <v>86</v>
      </c>
      <c r="AO1736" t="s">
        <v>85</v>
      </c>
      <c r="AP1736" t="str">
        <f t="shared" si="342"/>
        <v>94</v>
      </c>
      <c r="AQ1736" s="145" t="s">
        <v>1826</v>
      </c>
      <c r="AR1736" t="str">
        <f t="shared" si="343"/>
        <v>1-Adjusted Base Budget</v>
      </c>
      <c r="AS1736" s="145" t="s">
        <v>1827</v>
      </c>
      <c r="AT1736" t="s">
        <v>213</v>
      </c>
      <c r="AV1736" t="str">
        <f t="shared" si="337"/>
        <v>VPIT-SS</v>
      </c>
      <c r="AW1736" t="str">
        <f t="shared" si="348"/>
        <v>VP FOR INFORMATION TECHNOLOGY-SHARED SERVICES</v>
      </c>
    </row>
    <row r="1737" spans="1:49">
      <c r="A1737" s="59">
        <v>2018</v>
      </c>
      <c r="B1737" t="s">
        <v>137</v>
      </c>
      <c r="C1737" t="s">
        <v>945</v>
      </c>
      <c r="D1737" t="s">
        <v>946</v>
      </c>
      <c r="E1737" t="s">
        <v>978</v>
      </c>
      <c r="F1737" t="s">
        <v>957</v>
      </c>
      <c r="G1737" t="s">
        <v>958</v>
      </c>
      <c r="H1737" t="s">
        <v>143</v>
      </c>
      <c r="I1737" s="170" t="s">
        <v>84</v>
      </c>
      <c r="J1737" t="s">
        <v>85</v>
      </c>
      <c r="K1737" t="s">
        <v>214</v>
      </c>
      <c r="L1737" t="s">
        <v>350</v>
      </c>
      <c r="M1737" t="s">
        <v>351</v>
      </c>
      <c r="N1737" t="s">
        <v>217</v>
      </c>
      <c r="O1737" t="s">
        <v>263</v>
      </c>
      <c r="P1737" t="s">
        <v>352</v>
      </c>
      <c r="Q1737" t="s">
        <v>353</v>
      </c>
      <c r="R1737" t="s">
        <v>354</v>
      </c>
      <c r="S1737" t="s">
        <v>264</v>
      </c>
      <c r="T1737" t="s">
        <v>265</v>
      </c>
      <c r="U1737" s="61" t="s">
        <v>266</v>
      </c>
      <c r="V1737" t="s">
        <v>24</v>
      </c>
      <c r="W1737" t="s">
        <v>263</v>
      </c>
      <c r="X1737" s="59">
        <v>4000</v>
      </c>
      <c r="Y1737" s="59">
        <v>4000</v>
      </c>
      <c r="Z1737" t="s">
        <v>141</v>
      </c>
      <c r="AA1737" s="146" t="str">
        <f t="shared" si="345"/>
        <v>EX</v>
      </c>
      <c r="AB1737" s="146" t="str">
        <f t="shared" si="347"/>
        <v>IT</v>
      </c>
      <c r="AC1737" t="str">
        <f t="shared" si="338"/>
        <v>EX</v>
      </c>
      <c r="AD1737" s="74">
        <f t="shared" si="339"/>
        <v>4000</v>
      </c>
      <c r="AE1737" s="74">
        <f t="shared" si="344"/>
        <v>4000</v>
      </c>
      <c r="AF1737">
        <v>1</v>
      </c>
      <c r="AG1737">
        <v>0</v>
      </c>
      <c r="AH1737" s="74">
        <v>0</v>
      </c>
      <c r="AJ1737" s="74">
        <f t="shared" si="340"/>
        <v>0</v>
      </c>
      <c r="AK1737" s="74">
        <f t="shared" si="346"/>
        <v>4000</v>
      </c>
      <c r="AL1737" t="str">
        <f t="shared" si="341"/>
        <v>N</v>
      </c>
      <c r="AN1737" t="s">
        <v>86</v>
      </c>
      <c r="AO1737" t="s">
        <v>85</v>
      </c>
      <c r="AP1737" t="str">
        <f t="shared" si="342"/>
        <v>94</v>
      </c>
      <c r="AQ1737" s="145" t="s">
        <v>1826</v>
      </c>
      <c r="AR1737" t="str">
        <f t="shared" si="343"/>
        <v>1-Adjusted Base Budget</v>
      </c>
      <c r="AS1737" s="145" t="s">
        <v>1827</v>
      </c>
      <c r="AT1737" t="s">
        <v>213</v>
      </c>
      <c r="AV1737" t="str">
        <f t="shared" si="337"/>
        <v>VPIT-SS</v>
      </c>
      <c r="AW1737" t="str">
        <f t="shared" si="348"/>
        <v>VP FOR INFORMATION TECHNOLOGY-SHARED SERVICES</v>
      </c>
    </row>
    <row r="1738" spans="1:49">
      <c r="A1738" s="59">
        <v>2018</v>
      </c>
      <c r="B1738" t="s">
        <v>137</v>
      </c>
      <c r="C1738" t="s">
        <v>945</v>
      </c>
      <c r="D1738" t="s">
        <v>946</v>
      </c>
      <c r="E1738" t="s">
        <v>967</v>
      </c>
      <c r="F1738" t="s">
        <v>1053</v>
      </c>
      <c r="G1738" t="s">
        <v>1054</v>
      </c>
      <c r="H1738" t="s">
        <v>146</v>
      </c>
      <c r="I1738" s="170" t="s">
        <v>84</v>
      </c>
      <c r="J1738" t="s">
        <v>85</v>
      </c>
      <c r="K1738" t="s">
        <v>214</v>
      </c>
      <c r="L1738" t="s">
        <v>350</v>
      </c>
      <c r="M1738" t="s">
        <v>351</v>
      </c>
      <c r="N1738" t="s">
        <v>217</v>
      </c>
      <c r="O1738" t="s">
        <v>263</v>
      </c>
      <c r="P1738" t="s">
        <v>352</v>
      </c>
      <c r="Q1738" t="s">
        <v>353</v>
      </c>
      <c r="R1738" t="s">
        <v>354</v>
      </c>
      <c r="S1738" t="s">
        <v>264</v>
      </c>
      <c r="T1738" t="s">
        <v>265</v>
      </c>
      <c r="U1738" s="61" t="s">
        <v>266</v>
      </c>
      <c r="V1738" t="s">
        <v>24</v>
      </c>
      <c r="W1738" t="s">
        <v>263</v>
      </c>
      <c r="X1738" s="59">
        <v>3000</v>
      </c>
      <c r="Y1738" s="59">
        <v>3000</v>
      </c>
      <c r="Z1738" t="s">
        <v>141</v>
      </c>
      <c r="AA1738" s="146" t="str">
        <f t="shared" si="345"/>
        <v>EX</v>
      </c>
      <c r="AB1738" s="146" t="str">
        <f t="shared" si="347"/>
        <v>IT</v>
      </c>
      <c r="AC1738" t="str">
        <f t="shared" si="338"/>
        <v>EX</v>
      </c>
      <c r="AD1738" s="74">
        <f t="shared" si="339"/>
        <v>3000</v>
      </c>
      <c r="AE1738" s="74">
        <f t="shared" si="344"/>
        <v>3000</v>
      </c>
      <c r="AF1738">
        <v>1</v>
      </c>
      <c r="AG1738">
        <v>0</v>
      </c>
      <c r="AH1738" s="74">
        <v>0</v>
      </c>
      <c r="AJ1738" s="74">
        <f t="shared" si="340"/>
        <v>0</v>
      </c>
      <c r="AK1738" s="74">
        <f t="shared" si="346"/>
        <v>3000</v>
      </c>
      <c r="AL1738" t="str">
        <f t="shared" si="341"/>
        <v>N</v>
      </c>
      <c r="AN1738" t="s">
        <v>86</v>
      </c>
      <c r="AO1738" t="s">
        <v>85</v>
      </c>
      <c r="AP1738" t="str">
        <f t="shared" si="342"/>
        <v>94</v>
      </c>
      <c r="AQ1738" s="145" t="s">
        <v>1826</v>
      </c>
      <c r="AR1738" t="str">
        <f t="shared" si="343"/>
        <v>1-Adjusted Base Budget</v>
      </c>
      <c r="AS1738" s="145" t="s">
        <v>1827</v>
      </c>
      <c r="AT1738" t="s">
        <v>213</v>
      </c>
      <c r="AV1738" t="str">
        <f t="shared" si="337"/>
        <v>VPIT-SS</v>
      </c>
      <c r="AW1738" t="str">
        <f t="shared" si="348"/>
        <v>VP FOR INFORMATION TECHNOLOGY-SHARED SERVICES</v>
      </c>
    </row>
    <row r="1739" spans="1:49">
      <c r="A1739" s="59">
        <v>2018</v>
      </c>
      <c r="B1739" t="s">
        <v>137</v>
      </c>
      <c r="C1739" t="s">
        <v>945</v>
      </c>
      <c r="D1739" t="s">
        <v>946</v>
      </c>
      <c r="E1739" t="s">
        <v>967</v>
      </c>
      <c r="F1739" t="s">
        <v>1097</v>
      </c>
      <c r="G1739" t="s">
        <v>1098</v>
      </c>
      <c r="H1739" t="s">
        <v>146</v>
      </c>
      <c r="I1739" s="170" t="s">
        <v>84</v>
      </c>
      <c r="J1739" t="s">
        <v>85</v>
      </c>
      <c r="K1739" t="s">
        <v>214</v>
      </c>
      <c r="L1739" t="s">
        <v>350</v>
      </c>
      <c r="M1739" t="s">
        <v>351</v>
      </c>
      <c r="N1739" t="s">
        <v>217</v>
      </c>
      <c r="O1739" t="s">
        <v>263</v>
      </c>
      <c r="P1739" t="s">
        <v>352</v>
      </c>
      <c r="Q1739" t="s">
        <v>353</v>
      </c>
      <c r="R1739" t="s">
        <v>354</v>
      </c>
      <c r="S1739" t="s">
        <v>264</v>
      </c>
      <c r="T1739" t="s">
        <v>265</v>
      </c>
      <c r="U1739" s="61" t="s">
        <v>266</v>
      </c>
      <c r="V1739" t="s">
        <v>24</v>
      </c>
      <c r="W1739" t="s">
        <v>263</v>
      </c>
      <c r="X1739" s="59">
        <v>2500</v>
      </c>
      <c r="Y1739" s="59">
        <v>2500</v>
      </c>
      <c r="Z1739" t="s">
        <v>141</v>
      </c>
      <c r="AA1739" s="146" t="str">
        <f t="shared" si="345"/>
        <v>EX</v>
      </c>
      <c r="AB1739" s="146" t="str">
        <f t="shared" si="347"/>
        <v>IT</v>
      </c>
      <c r="AC1739" t="str">
        <f t="shared" si="338"/>
        <v>EX</v>
      </c>
      <c r="AD1739" s="74">
        <f t="shared" si="339"/>
        <v>2500</v>
      </c>
      <c r="AE1739" s="74">
        <f t="shared" si="344"/>
        <v>2500</v>
      </c>
      <c r="AF1739">
        <v>1</v>
      </c>
      <c r="AG1739">
        <v>0</v>
      </c>
      <c r="AH1739" s="74">
        <v>0</v>
      </c>
      <c r="AJ1739" s="74">
        <f t="shared" si="340"/>
        <v>0</v>
      </c>
      <c r="AK1739" s="74">
        <f t="shared" si="346"/>
        <v>2500</v>
      </c>
      <c r="AL1739" t="str">
        <f t="shared" si="341"/>
        <v>N</v>
      </c>
      <c r="AN1739" t="s">
        <v>86</v>
      </c>
      <c r="AO1739" t="s">
        <v>85</v>
      </c>
      <c r="AP1739" t="str">
        <f t="shared" si="342"/>
        <v>94</v>
      </c>
      <c r="AQ1739" s="145" t="s">
        <v>1826</v>
      </c>
      <c r="AR1739" t="str">
        <f t="shared" si="343"/>
        <v>1-Adjusted Base Budget</v>
      </c>
      <c r="AS1739" s="145" t="s">
        <v>1827</v>
      </c>
      <c r="AT1739" t="s">
        <v>213</v>
      </c>
      <c r="AV1739" t="str">
        <f t="shared" si="337"/>
        <v>VPIT-SS</v>
      </c>
      <c r="AW1739" t="str">
        <f t="shared" si="348"/>
        <v>VP FOR INFORMATION TECHNOLOGY-SHARED SERVICES</v>
      </c>
    </row>
    <row r="1740" spans="1:49">
      <c r="A1740" s="59">
        <v>2018</v>
      </c>
      <c r="B1740" t="s">
        <v>137</v>
      </c>
      <c r="C1740" t="s">
        <v>945</v>
      </c>
      <c r="D1740" t="s">
        <v>946</v>
      </c>
      <c r="E1740" t="s">
        <v>967</v>
      </c>
      <c r="F1740" t="s">
        <v>1154</v>
      </c>
      <c r="G1740" t="s">
        <v>1155</v>
      </c>
      <c r="H1740" t="s">
        <v>146</v>
      </c>
      <c r="I1740" s="170" t="s">
        <v>84</v>
      </c>
      <c r="J1740" t="s">
        <v>85</v>
      </c>
      <c r="K1740" t="s">
        <v>214</v>
      </c>
      <c r="L1740" t="s">
        <v>350</v>
      </c>
      <c r="M1740" t="s">
        <v>351</v>
      </c>
      <c r="N1740" t="s">
        <v>217</v>
      </c>
      <c r="O1740" t="s">
        <v>263</v>
      </c>
      <c r="P1740" t="s">
        <v>352</v>
      </c>
      <c r="Q1740" t="s">
        <v>353</v>
      </c>
      <c r="R1740" t="s">
        <v>354</v>
      </c>
      <c r="S1740" t="s">
        <v>264</v>
      </c>
      <c r="T1740" t="s">
        <v>265</v>
      </c>
      <c r="U1740" s="61" t="s">
        <v>266</v>
      </c>
      <c r="V1740" t="s">
        <v>24</v>
      </c>
      <c r="W1740" t="s">
        <v>263</v>
      </c>
      <c r="X1740" s="59">
        <v>1000</v>
      </c>
      <c r="Y1740" s="59">
        <v>1000</v>
      </c>
      <c r="Z1740" t="s">
        <v>141</v>
      </c>
      <c r="AA1740" s="146" t="str">
        <f t="shared" si="345"/>
        <v>EX</v>
      </c>
      <c r="AB1740" s="146" t="str">
        <f t="shared" si="347"/>
        <v>IT</v>
      </c>
      <c r="AC1740" t="str">
        <f t="shared" si="338"/>
        <v>EX</v>
      </c>
      <c r="AD1740" s="74">
        <f t="shared" si="339"/>
        <v>1000</v>
      </c>
      <c r="AE1740" s="74">
        <f t="shared" si="344"/>
        <v>1000</v>
      </c>
      <c r="AF1740">
        <v>1</v>
      </c>
      <c r="AG1740">
        <v>0</v>
      </c>
      <c r="AH1740" s="74">
        <v>0</v>
      </c>
      <c r="AJ1740" s="74">
        <f t="shared" si="340"/>
        <v>0</v>
      </c>
      <c r="AK1740" s="74">
        <f t="shared" si="346"/>
        <v>1000</v>
      </c>
      <c r="AL1740" t="str">
        <f t="shared" si="341"/>
        <v>N</v>
      </c>
      <c r="AN1740" t="s">
        <v>86</v>
      </c>
      <c r="AO1740" t="s">
        <v>85</v>
      </c>
      <c r="AP1740" t="str">
        <f t="shared" si="342"/>
        <v>94</v>
      </c>
      <c r="AQ1740" s="145" t="s">
        <v>1826</v>
      </c>
      <c r="AR1740" t="str">
        <f t="shared" si="343"/>
        <v>1-Adjusted Base Budget</v>
      </c>
      <c r="AS1740" s="145" t="s">
        <v>1827</v>
      </c>
      <c r="AT1740" t="s">
        <v>213</v>
      </c>
      <c r="AV1740" t="str">
        <f t="shared" ref="AV1740:AV1803" si="349">IF(AND($AN1740="UAVP",$Z1740="OE"),$AN1740 &amp; "-OE",IF(AND($AN1740="VPIT",OR($Z1740="SS",$Z1740="IT")),$AN1740 &amp; "-SS",$AN1740))</f>
        <v>VPIT-SS</v>
      </c>
      <c r="AW1740" t="str">
        <f t="shared" si="348"/>
        <v>VP FOR INFORMATION TECHNOLOGY-SHARED SERVICES</v>
      </c>
    </row>
    <row r="1741" spans="1:49">
      <c r="A1741" s="59">
        <v>2018</v>
      </c>
      <c r="B1741" t="s">
        <v>137</v>
      </c>
      <c r="C1741" t="s">
        <v>945</v>
      </c>
      <c r="D1741" t="s">
        <v>946</v>
      </c>
      <c r="E1741" t="s">
        <v>967</v>
      </c>
      <c r="F1741" t="s">
        <v>1147</v>
      </c>
      <c r="G1741" t="s">
        <v>1148</v>
      </c>
      <c r="H1741" t="s">
        <v>146</v>
      </c>
      <c r="I1741" s="170" t="s">
        <v>84</v>
      </c>
      <c r="J1741" t="s">
        <v>85</v>
      </c>
      <c r="K1741" t="s">
        <v>214</v>
      </c>
      <c r="L1741" t="s">
        <v>350</v>
      </c>
      <c r="M1741" t="s">
        <v>351</v>
      </c>
      <c r="N1741" t="s">
        <v>217</v>
      </c>
      <c r="O1741" t="s">
        <v>263</v>
      </c>
      <c r="P1741" t="s">
        <v>352</v>
      </c>
      <c r="Q1741" t="s">
        <v>353</v>
      </c>
      <c r="R1741" t="s">
        <v>354</v>
      </c>
      <c r="S1741" t="s">
        <v>264</v>
      </c>
      <c r="T1741" t="s">
        <v>265</v>
      </c>
      <c r="U1741" s="61" t="s">
        <v>266</v>
      </c>
      <c r="V1741" t="s">
        <v>24</v>
      </c>
      <c r="W1741" t="s">
        <v>263</v>
      </c>
      <c r="X1741" s="59">
        <v>1000</v>
      </c>
      <c r="Y1741" s="59">
        <v>1000</v>
      </c>
      <c r="Z1741" t="s">
        <v>141</v>
      </c>
      <c r="AA1741" s="146" t="str">
        <f t="shared" si="345"/>
        <v>EX</v>
      </c>
      <c r="AB1741" s="146" t="str">
        <f t="shared" si="347"/>
        <v>IT</v>
      </c>
      <c r="AC1741" t="str">
        <f t="shared" si="338"/>
        <v>EX</v>
      </c>
      <c r="AD1741" s="74">
        <f t="shared" si="339"/>
        <v>1000</v>
      </c>
      <c r="AE1741" s="74">
        <f t="shared" si="344"/>
        <v>1000</v>
      </c>
      <c r="AF1741">
        <v>1</v>
      </c>
      <c r="AG1741">
        <v>0</v>
      </c>
      <c r="AH1741" s="74">
        <v>0</v>
      </c>
      <c r="AJ1741" s="74">
        <f t="shared" si="340"/>
        <v>0</v>
      </c>
      <c r="AK1741" s="74">
        <f t="shared" si="346"/>
        <v>1000</v>
      </c>
      <c r="AL1741" t="str">
        <f t="shared" si="341"/>
        <v>N</v>
      </c>
      <c r="AN1741" t="s">
        <v>86</v>
      </c>
      <c r="AO1741" t="s">
        <v>85</v>
      </c>
      <c r="AP1741" t="str">
        <f t="shared" si="342"/>
        <v>94</v>
      </c>
      <c r="AQ1741" s="145" t="s">
        <v>1826</v>
      </c>
      <c r="AR1741" t="str">
        <f t="shared" si="343"/>
        <v>1-Adjusted Base Budget</v>
      </c>
      <c r="AS1741" s="145" t="s">
        <v>1827</v>
      </c>
      <c r="AT1741" t="s">
        <v>213</v>
      </c>
      <c r="AV1741" t="str">
        <f t="shared" si="349"/>
        <v>VPIT-SS</v>
      </c>
      <c r="AW1741" t="str">
        <f t="shared" si="348"/>
        <v>VP FOR INFORMATION TECHNOLOGY-SHARED SERVICES</v>
      </c>
    </row>
    <row r="1742" spans="1:49">
      <c r="A1742" s="59">
        <v>2018</v>
      </c>
      <c r="B1742" t="s">
        <v>137</v>
      </c>
      <c r="C1742" t="s">
        <v>945</v>
      </c>
      <c r="D1742" t="s">
        <v>946</v>
      </c>
      <c r="E1742" t="s">
        <v>967</v>
      </c>
      <c r="F1742" t="s">
        <v>1107</v>
      </c>
      <c r="G1742" t="s">
        <v>1108</v>
      </c>
      <c r="H1742" t="s">
        <v>146</v>
      </c>
      <c r="I1742" s="170" t="s">
        <v>84</v>
      </c>
      <c r="J1742" t="s">
        <v>85</v>
      </c>
      <c r="K1742" t="s">
        <v>214</v>
      </c>
      <c r="L1742" t="s">
        <v>350</v>
      </c>
      <c r="M1742" t="s">
        <v>351</v>
      </c>
      <c r="N1742" t="s">
        <v>217</v>
      </c>
      <c r="O1742" t="s">
        <v>263</v>
      </c>
      <c r="P1742" t="s">
        <v>352</v>
      </c>
      <c r="Q1742" t="s">
        <v>353</v>
      </c>
      <c r="R1742" t="s">
        <v>354</v>
      </c>
      <c r="S1742" t="s">
        <v>264</v>
      </c>
      <c r="T1742" t="s">
        <v>265</v>
      </c>
      <c r="U1742" s="61" t="s">
        <v>266</v>
      </c>
      <c r="V1742" t="s">
        <v>24</v>
      </c>
      <c r="W1742" t="s">
        <v>263</v>
      </c>
      <c r="X1742" s="59">
        <v>5500</v>
      </c>
      <c r="Y1742" s="59">
        <v>5500</v>
      </c>
      <c r="Z1742" t="s">
        <v>141</v>
      </c>
      <c r="AA1742" s="146" t="str">
        <f t="shared" si="345"/>
        <v>EX</v>
      </c>
      <c r="AB1742" s="146" t="str">
        <f t="shared" si="347"/>
        <v>IT</v>
      </c>
      <c r="AC1742" t="str">
        <f t="shared" si="338"/>
        <v>EX</v>
      </c>
      <c r="AD1742" s="74">
        <f t="shared" si="339"/>
        <v>5500</v>
      </c>
      <c r="AE1742" s="74">
        <f t="shared" si="344"/>
        <v>5500</v>
      </c>
      <c r="AF1742">
        <v>1</v>
      </c>
      <c r="AG1742">
        <v>0</v>
      </c>
      <c r="AH1742" s="74">
        <v>0</v>
      </c>
      <c r="AJ1742" s="74">
        <f t="shared" si="340"/>
        <v>0</v>
      </c>
      <c r="AK1742" s="74">
        <f t="shared" si="346"/>
        <v>5500</v>
      </c>
      <c r="AL1742" t="str">
        <f t="shared" si="341"/>
        <v>N</v>
      </c>
      <c r="AN1742" t="s">
        <v>86</v>
      </c>
      <c r="AO1742" t="s">
        <v>85</v>
      </c>
      <c r="AP1742" t="str">
        <f t="shared" si="342"/>
        <v>94</v>
      </c>
      <c r="AQ1742" s="145" t="s">
        <v>1826</v>
      </c>
      <c r="AR1742" t="str">
        <f t="shared" si="343"/>
        <v>1-Adjusted Base Budget</v>
      </c>
      <c r="AS1742" s="145" t="s">
        <v>1827</v>
      </c>
      <c r="AT1742" t="s">
        <v>213</v>
      </c>
      <c r="AV1742" t="str">
        <f t="shared" si="349"/>
        <v>VPIT-SS</v>
      </c>
      <c r="AW1742" t="str">
        <f t="shared" si="348"/>
        <v>VP FOR INFORMATION TECHNOLOGY-SHARED SERVICES</v>
      </c>
    </row>
    <row r="1743" spans="1:49">
      <c r="A1743" s="59">
        <v>2018</v>
      </c>
      <c r="B1743" t="s">
        <v>137</v>
      </c>
      <c r="C1743" t="s">
        <v>945</v>
      </c>
      <c r="D1743" t="s">
        <v>946</v>
      </c>
      <c r="E1743" t="s">
        <v>979</v>
      </c>
      <c r="F1743" t="s">
        <v>957</v>
      </c>
      <c r="G1743" t="s">
        <v>958</v>
      </c>
      <c r="H1743" t="s">
        <v>152</v>
      </c>
      <c r="I1743" s="170" t="s">
        <v>84</v>
      </c>
      <c r="J1743" t="s">
        <v>85</v>
      </c>
      <c r="K1743" t="s">
        <v>214</v>
      </c>
      <c r="L1743" t="s">
        <v>350</v>
      </c>
      <c r="M1743" t="s">
        <v>351</v>
      </c>
      <c r="N1743" t="s">
        <v>217</v>
      </c>
      <c r="O1743" t="s">
        <v>263</v>
      </c>
      <c r="P1743" t="s">
        <v>352</v>
      </c>
      <c r="Q1743" t="s">
        <v>353</v>
      </c>
      <c r="R1743" t="s">
        <v>354</v>
      </c>
      <c r="S1743" t="s">
        <v>264</v>
      </c>
      <c r="T1743" t="s">
        <v>265</v>
      </c>
      <c r="U1743" s="61" t="s">
        <v>266</v>
      </c>
      <c r="V1743" t="s">
        <v>24</v>
      </c>
      <c r="W1743" t="s">
        <v>263</v>
      </c>
      <c r="X1743" s="59">
        <v>3250</v>
      </c>
      <c r="Y1743" s="59">
        <v>3250</v>
      </c>
      <c r="Z1743" t="s">
        <v>141</v>
      </c>
      <c r="AA1743" s="146" t="str">
        <f t="shared" si="345"/>
        <v>EX</v>
      </c>
      <c r="AB1743" s="146" t="str">
        <f t="shared" si="347"/>
        <v>IT</v>
      </c>
      <c r="AC1743" t="str">
        <f t="shared" si="338"/>
        <v>EX</v>
      </c>
      <c r="AD1743" s="74">
        <f t="shared" si="339"/>
        <v>3250</v>
      </c>
      <c r="AE1743" s="74">
        <f t="shared" si="344"/>
        <v>3250</v>
      </c>
      <c r="AF1743">
        <v>1</v>
      </c>
      <c r="AG1743">
        <v>0</v>
      </c>
      <c r="AH1743" s="74">
        <v>0</v>
      </c>
      <c r="AJ1743" s="74">
        <f t="shared" si="340"/>
        <v>0</v>
      </c>
      <c r="AK1743" s="74">
        <f t="shared" si="346"/>
        <v>3250</v>
      </c>
      <c r="AL1743" t="str">
        <f t="shared" si="341"/>
        <v>N</v>
      </c>
      <c r="AN1743" t="s">
        <v>86</v>
      </c>
      <c r="AO1743" t="s">
        <v>85</v>
      </c>
      <c r="AP1743" t="str">
        <f t="shared" si="342"/>
        <v>94</v>
      </c>
      <c r="AQ1743" s="145" t="s">
        <v>1826</v>
      </c>
      <c r="AR1743" t="str">
        <f t="shared" si="343"/>
        <v>1-Adjusted Base Budget</v>
      </c>
      <c r="AS1743" s="145" t="s">
        <v>1827</v>
      </c>
      <c r="AT1743" t="s">
        <v>213</v>
      </c>
      <c r="AV1743" t="str">
        <f t="shared" si="349"/>
        <v>VPIT-SS</v>
      </c>
      <c r="AW1743" t="str">
        <f t="shared" si="348"/>
        <v>VP FOR INFORMATION TECHNOLOGY-SHARED SERVICES</v>
      </c>
    </row>
    <row r="1744" spans="1:49">
      <c r="A1744" s="59">
        <v>2018</v>
      </c>
      <c r="B1744" t="s">
        <v>137</v>
      </c>
      <c r="C1744" t="s">
        <v>945</v>
      </c>
      <c r="D1744" t="s">
        <v>946</v>
      </c>
      <c r="E1744" t="s">
        <v>951</v>
      </c>
      <c r="F1744" t="s">
        <v>1063</v>
      </c>
      <c r="G1744" t="s">
        <v>1064</v>
      </c>
      <c r="H1744" t="s">
        <v>154</v>
      </c>
      <c r="I1744" s="170" t="s">
        <v>84</v>
      </c>
      <c r="J1744" t="s">
        <v>85</v>
      </c>
      <c r="K1744" t="s">
        <v>214</v>
      </c>
      <c r="L1744" t="s">
        <v>350</v>
      </c>
      <c r="M1744" t="s">
        <v>351</v>
      </c>
      <c r="N1744" t="s">
        <v>217</v>
      </c>
      <c r="O1744" t="s">
        <v>263</v>
      </c>
      <c r="P1744" t="s">
        <v>352</v>
      </c>
      <c r="Q1744" t="s">
        <v>353</v>
      </c>
      <c r="R1744" t="s">
        <v>354</v>
      </c>
      <c r="S1744" t="s">
        <v>264</v>
      </c>
      <c r="T1744" t="s">
        <v>265</v>
      </c>
      <c r="U1744" s="61" t="s">
        <v>266</v>
      </c>
      <c r="V1744" t="s">
        <v>24</v>
      </c>
      <c r="W1744" t="s">
        <v>263</v>
      </c>
      <c r="X1744" s="59">
        <v>5014</v>
      </c>
      <c r="Y1744" s="59">
        <v>5014</v>
      </c>
      <c r="Z1744" t="s">
        <v>141</v>
      </c>
      <c r="AA1744" s="146" t="str">
        <f t="shared" si="345"/>
        <v>EX</v>
      </c>
      <c r="AB1744" s="146" t="str">
        <f t="shared" si="347"/>
        <v>IT</v>
      </c>
      <c r="AC1744" t="str">
        <f t="shared" si="338"/>
        <v>EX</v>
      </c>
      <c r="AD1744" s="74">
        <f t="shared" si="339"/>
        <v>5014</v>
      </c>
      <c r="AE1744" s="74">
        <f t="shared" si="344"/>
        <v>5014</v>
      </c>
      <c r="AF1744">
        <v>1</v>
      </c>
      <c r="AG1744">
        <v>0</v>
      </c>
      <c r="AH1744" s="74">
        <v>0</v>
      </c>
      <c r="AJ1744" s="74">
        <f t="shared" si="340"/>
        <v>0</v>
      </c>
      <c r="AK1744" s="74">
        <f t="shared" si="346"/>
        <v>5014</v>
      </c>
      <c r="AL1744" t="str">
        <f t="shared" si="341"/>
        <v>N</v>
      </c>
      <c r="AN1744" t="s">
        <v>86</v>
      </c>
      <c r="AO1744" t="s">
        <v>85</v>
      </c>
      <c r="AP1744" t="str">
        <f t="shared" si="342"/>
        <v>94</v>
      </c>
      <c r="AQ1744" s="145" t="s">
        <v>1826</v>
      </c>
      <c r="AR1744" t="str">
        <f t="shared" si="343"/>
        <v>1-Adjusted Base Budget</v>
      </c>
      <c r="AS1744" s="145" t="s">
        <v>1827</v>
      </c>
      <c r="AT1744" t="s">
        <v>213</v>
      </c>
      <c r="AV1744" t="str">
        <f t="shared" si="349"/>
        <v>VPIT-SS</v>
      </c>
      <c r="AW1744" t="str">
        <f t="shared" si="348"/>
        <v>VP FOR INFORMATION TECHNOLOGY-SHARED SERVICES</v>
      </c>
    </row>
    <row r="1745" spans="1:49">
      <c r="A1745" s="59">
        <v>2018</v>
      </c>
      <c r="B1745" t="s">
        <v>137</v>
      </c>
      <c r="C1745" t="s">
        <v>945</v>
      </c>
      <c r="D1745" t="s">
        <v>946</v>
      </c>
      <c r="E1745" t="s">
        <v>951</v>
      </c>
      <c r="F1745" t="s">
        <v>1079</v>
      </c>
      <c r="G1745" t="s">
        <v>1080</v>
      </c>
      <c r="H1745" t="s">
        <v>154</v>
      </c>
      <c r="I1745" s="170" t="s">
        <v>84</v>
      </c>
      <c r="J1745" t="s">
        <v>85</v>
      </c>
      <c r="K1745" t="s">
        <v>214</v>
      </c>
      <c r="L1745" t="s">
        <v>350</v>
      </c>
      <c r="M1745" t="s">
        <v>351</v>
      </c>
      <c r="N1745" t="s">
        <v>217</v>
      </c>
      <c r="O1745" t="s">
        <v>263</v>
      </c>
      <c r="P1745" t="s">
        <v>352</v>
      </c>
      <c r="Q1745" t="s">
        <v>353</v>
      </c>
      <c r="R1745" t="s">
        <v>354</v>
      </c>
      <c r="S1745" t="s">
        <v>264</v>
      </c>
      <c r="T1745" t="s">
        <v>265</v>
      </c>
      <c r="U1745" s="61" t="s">
        <v>266</v>
      </c>
      <c r="V1745" t="s">
        <v>24</v>
      </c>
      <c r="W1745" t="s">
        <v>263</v>
      </c>
      <c r="X1745" s="59">
        <v>200</v>
      </c>
      <c r="Y1745" s="59">
        <v>200</v>
      </c>
      <c r="Z1745" t="s">
        <v>141</v>
      </c>
      <c r="AA1745" s="146" t="str">
        <f t="shared" si="345"/>
        <v>EX</v>
      </c>
      <c r="AB1745" s="146" t="str">
        <f t="shared" si="347"/>
        <v>IT</v>
      </c>
      <c r="AC1745" t="str">
        <f t="shared" si="338"/>
        <v>EX</v>
      </c>
      <c r="AD1745" s="74">
        <f t="shared" si="339"/>
        <v>200</v>
      </c>
      <c r="AE1745" s="74">
        <f t="shared" si="344"/>
        <v>200</v>
      </c>
      <c r="AF1745">
        <v>1</v>
      </c>
      <c r="AG1745">
        <v>0</v>
      </c>
      <c r="AH1745" s="74">
        <v>0</v>
      </c>
      <c r="AJ1745" s="74">
        <f t="shared" si="340"/>
        <v>0</v>
      </c>
      <c r="AK1745" s="74">
        <f t="shared" si="346"/>
        <v>200</v>
      </c>
      <c r="AL1745" t="str">
        <f t="shared" si="341"/>
        <v>N</v>
      </c>
      <c r="AN1745" t="s">
        <v>86</v>
      </c>
      <c r="AO1745" t="s">
        <v>85</v>
      </c>
      <c r="AP1745" t="str">
        <f t="shared" si="342"/>
        <v>94</v>
      </c>
      <c r="AQ1745" s="145" t="s">
        <v>1826</v>
      </c>
      <c r="AR1745" t="str">
        <f t="shared" si="343"/>
        <v>1-Adjusted Base Budget</v>
      </c>
      <c r="AS1745" s="145" t="s">
        <v>1827</v>
      </c>
      <c r="AT1745" t="s">
        <v>213</v>
      </c>
      <c r="AV1745" t="str">
        <f t="shared" si="349"/>
        <v>VPIT-SS</v>
      </c>
      <c r="AW1745" t="str">
        <f t="shared" si="348"/>
        <v>VP FOR INFORMATION TECHNOLOGY-SHARED SERVICES</v>
      </c>
    </row>
    <row r="1746" spans="1:49">
      <c r="A1746" s="59">
        <v>2018</v>
      </c>
      <c r="B1746" t="s">
        <v>137</v>
      </c>
      <c r="C1746" t="s">
        <v>945</v>
      </c>
      <c r="D1746" t="s">
        <v>946</v>
      </c>
      <c r="E1746" t="s">
        <v>951</v>
      </c>
      <c r="F1746" t="s">
        <v>1101</v>
      </c>
      <c r="G1746" t="s">
        <v>1128</v>
      </c>
      <c r="H1746" t="s">
        <v>154</v>
      </c>
      <c r="I1746" s="170" t="s">
        <v>84</v>
      </c>
      <c r="J1746" t="s">
        <v>85</v>
      </c>
      <c r="K1746" t="s">
        <v>214</v>
      </c>
      <c r="L1746" t="s">
        <v>350</v>
      </c>
      <c r="M1746" t="s">
        <v>351</v>
      </c>
      <c r="N1746" t="s">
        <v>217</v>
      </c>
      <c r="O1746" t="s">
        <v>263</v>
      </c>
      <c r="P1746" t="s">
        <v>352</v>
      </c>
      <c r="Q1746" t="s">
        <v>353</v>
      </c>
      <c r="R1746" t="s">
        <v>354</v>
      </c>
      <c r="S1746" t="s">
        <v>264</v>
      </c>
      <c r="T1746" t="s">
        <v>265</v>
      </c>
      <c r="U1746" s="61" t="s">
        <v>266</v>
      </c>
      <c r="V1746" t="s">
        <v>24</v>
      </c>
      <c r="W1746" t="s">
        <v>263</v>
      </c>
      <c r="X1746" s="59">
        <v>2000</v>
      </c>
      <c r="Y1746" s="59">
        <v>2000</v>
      </c>
      <c r="Z1746" t="s">
        <v>141</v>
      </c>
      <c r="AA1746" s="146" t="str">
        <f t="shared" si="345"/>
        <v>EX</v>
      </c>
      <c r="AB1746" s="146" t="str">
        <f t="shared" si="347"/>
        <v>IT</v>
      </c>
      <c r="AC1746" t="str">
        <f t="shared" si="338"/>
        <v>EX</v>
      </c>
      <c r="AD1746" s="74">
        <f t="shared" si="339"/>
        <v>2000</v>
      </c>
      <c r="AE1746" s="74">
        <f t="shared" si="344"/>
        <v>2000</v>
      </c>
      <c r="AF1746">
        <v>1</v>
      </c>
      <c r="AG1746">
        <v>0</v>
      </c>
      <c r="AH1746" s="74">
        <v>0</v>
      </c>
      <c r="AJ1746" s="74">
        <f t="shared" si="340"/>
        <v>0</v>
      </c>
      <c r="AK1746" s="74">
        <f t="shared" si="346"/>
        <v>2000</v>
      </c>
      <c r="AL1746" t="str">
        <f t="shared" si="341"/>
        <v>N</v>
      </c>
      <c r="AN1746" t="s">
        <v>86</v>
      </c>
      <c r="AO1746" t="s">
        <v>85</v>
      </c>
      <c r="AP1746" t="str">
        <f t="shared" si="342"/>
        <v>94</v>
      </c>
      <c r="AQ1746" s="145" t="s">
        <v>1826</v>
      </c>
      <c r="AR1746" t="str">
        <f t="shared" si="343"/>
        <v>1-Adjusted Base Budget</v>
      </c>
      <c r="AS1746" s="145" t="s">
        <v>1827</v>
      </c>
      <c r="AT1746" t="s">
        <v>213</v>
      </c>
      <c r="AV1746" t="str">
        <f t="shared" si="349"/>
        <v>VPIT-SS</v>
      </c>
      <c r="AW1746" t="str">
        <f t="shared" si="348"/>
        <v>VP FOR INFORMATION TECHNOLOGY-SHARED SERVICES</v>
      </c>
    </row>
    <row r="1747" spans="1:49">
      <c r="A1747" s="59">
        <v>2018</v>
      </c>
      <c r="B1747" t="s">
        <v>137</v>
      </c>
      <c r="C1747" t="s">
        <v>945</v>
      </c>
      <c r="D1747" t="s">
        <v>946</v>
      </c>
      <c r="E1747" t="s">
        <v>981</v>
      </c>
      <c r="F1747" t="s">
        <v>957</v>
      </c>
      <c r="G1747" t="s">
        <v>958</v>
      </c>
      <c r="H1747" t="s">
        <v>157</v>
      </c>
      <c r="I1747" s="170" t="s">
        <v>84</v>
      </c>
      <c r="J1747" t="s">
        <v>85</v>
      </c>
      <c r="K1747" t="s">
        <v>214</v>
      </c>
      <c r="L1747" t="s">
        <v>350</v>
      </c>
      <c r="M1747" t="s">
        <v>351</v>
      </c>
      <c r="N1747" t="s">
        <v>217</v>
      </c>
      <c r="O1747" t="s">
        <v>263</v>
      </c>
      <c r="P1747" t="s">
        <v>352</v>
      </c>
      <c r="Q1747" t="s">
        <v>353</v>
      </c>
      <c r="R1747" t="s">
        <v>354</v>
      </c>
      <c r="S1747" t="s">
        <v>264</v>
      </c>
      <c r="T1747" t="s">
        <v>265</v>
      </c>
      <c r="U1747" s="61" t="s">
        <v>266</v>
      </c>
      <c r="V1747" t="s">
        <v>24</v>
      </c>
      <c r="W1747" t="s">
        <v>263</v>
      </c>
      <c r="X1747" s="59">
        <v>2000</v>
      </c>
      <c r="Y1747" s="59">
        <v>2000</v>
      </c>
      <c r="Z1747" t="s">
        <v>141</v>
      </c>
      <c r="AA1747" s="146" t="str">
        <f t="shared" si="345"/>
        <v>EX</v>
      </c>
      <c r="AB1747" s="146" t="str">
        <f t="shared" si="347"/>
        <v>IT</v>
      </c>
      <c r="AC1747" t="str">
        <f t="shared" ref="AC1747:AC1810" si="350">IF(O1747 =AA1747,W1747,"Allot/Xfer IN")</f>
        <v>EX</v>
      </c>
      <c r="AD1747" s="74">
        <f t="shared" ref="AD1747:AD1810" si="351">IF(O1747 =AA1747,Y1747,-Y1747)</f>
        <v>2000</v>
      </c>
      <c r="AE1747" s="74">
        <f t="shared" si="344"/>
        <v>2000</v>
      </c>
      <c r="AF1747">
        <v>1</v>
      </c>
      <c r="AG1747">
        <v>0</v>
      </c>
      <c r="AH1747" s="74">
        <v>0</v>
      </c>
      <c r="AJ1747" s="74">
        <f t="shared" ref="AJ1747:AJ1810" si="352">SUM(AG1747:AI1747)</f>
        <v>0</v>
      </c>
      <c r="AK1747" s="74">
        <f t="shared" si="346"/>
        <v>2000</v>
      </c>
      <c r="AL1747" t="str">
        <f t="shared" ref="AL1747:AL1810" si="353">IF(AF1747&lt;&gt;1,"Y","N")</f>
        <v>N</v>
      </c>
      <c r="AN1747" t="s">
        <v>86</v>
      </c>
      <c r="AO1747" t="s">
        <v>85</v>
      </c>
      <c r="AP1747" t="str">
        <f t="shared" ref="AP1747:AP1810" si="354">IF(AL1747 ="Y","99",I1747)</f>
        <v>94</v>
      </c>
      <c r="AQ1747" s="145" t="s">
        <v>1826</v>
      </c>
      <c r="AR1747" t="str">
        <f t="shared" ref="AR1747:AR1810" si="355">IF(AM1747 ="y",AQ1747,IF(AG1747 &lt;&gt;0,"2-Provision for Compensation Incr","1-Adjusted Base Budget"))</f>
        <v>1-Adjusted Base Budget</v>
      </c>
      <c r="AS1747" s="145" t="s">
        <v>1827</v>
      </c>
      <c r="AT1747" t="s">
        <v>213</v>
      </c>
      <c r="AV1747" t="str">
        <f t="shared" si="349"/>
        <v>VPIT-SS</v>
      </c>
      <c r="AW1747" t="str">
        <f t="shared" si="348"/>
        <v>VP FOR INFORMATION TECHNOLOGY-SHARED SERVICES</v>
      </c>
    </row>
    <row r="1748" spans="1:49">
      <c r="A1748" s="59">
        <v>2018</v>
      </c>
      <c r="B1748" t="s">
        <v>137</v>
      </c>
      <c r="C1748" t="s">
        <v>945</v>
      </c>
      <c r="D1748" t="s">
        <v>946</v>
      </c>
      <c r="E1748" t="s">
        <v>983</v>
      </c>
      <c r="F1748" t="s">
        <v>957</v>
      </c>
      <c r="G1748" t="s">
        <v>958</v>
      </c>
      <c r="H1748" t="s">
        <v>159</v>
      </c>
      <c r="I1748" s="170" t="s">
        <v>84</v>
      </c>
      <c r="J1748" t="s">
        <v>85</v>
      </c>
      <c r="K1748" t="s">
        <v>214</v>
      </c>
      <c r="L1748" t="s">
        <v>350</v>
      </c>
      <c r="M1748" t="s">
        <v>351</v>
      </c>
      <c r="N1748" t="s">
        <v>217</v>
      </c>
      <c r="O1748" t="s">
        <v>263</v>
      </c>
      <c r="P1748" t="s">
        <v>352</v>
      </c>
      <c r="Q1748" t="s">
        <v>353</v>
      </c>
      <c r="R1748" t="s">
        <v>354</v>
      </c>
      <c r="S1748" t="s">
        <v>264</v>
      </c>
      <c r="T1748" t="s">
        <v>265</v>
      </c>
      <c r="U1748" s="61" t="s">
        <v>266</v>
      </c>
      <c r="V1748" t="s">
        <v>24</v>
      </c>
      <c r="W1748" t="s">
        <v>263</v>
      </c>
      <c r="X1748" s="59">
        <v>3500</v>
      </c>
      <c r="Y1748" s="59">
        <v>3500</v>
      </c>
      <c r="Z1748" t="s">
        <v>141</v>
      </c>
      <c r="AA1748" s="146" t="str">
        <f t="shared" si="345"/>
        <v>EX</v>
      </c>
      <c r="AB1748" s="146" t="str">
        <f t="shared" si="347"/>
        <v>IT</v>
      </c>
      <c r="AC1748" t="str">
        <f t="shared" si="350"/>
        <v>EX</v>
      </c>
      <c r="AD1748" s="74">
        <f t="shared" si="351"/>
        <v>3500</v>
      </c>
      <c r="AE1748" s="74">
        <f t="shared" ref="AE1748:AE1811" si="356">Y1748</f>
        <v>3500</v>
      </c>
      <c r="AF1748">
        <v>1</v>
      </c>
      <c r="AG1748">
        <v>0</v>
      </c>
      <c r="AH1748" s="74">
        <v>0</v>
      </c>
      <c r="AJ1748" s="74">
        <f t="shared" si="352"/>
        <v>0</v>
      </c>
      <c r="AK1748" s="74">
        <f t="shared" si="346"/>
        <v>3500</v>
      </c>
      <c r="AL1748" t="str">
        <f t="shared" si="353"/>
        <v>N</v>
      </c>
      <c r="AN1748" t="s">
        <v>86</v>
      </c>
      <c r="AO1748" t="s">
        <v>85</v>
      </c>
      <c r="AP1748" t="str">
        <f t="shared" si="354"/>
        <v>94</v>
      </c>
      <c r="AQ1748" s="145" t="s">
        <v>1826</v>
      </c>
      <c r="AR1748" t="str">
        <f t="shared" si="355"/>
        <v>1-Adjusted Base Budget</v>
      </c>
      <c r="AS1748" s="145" t="s">
        <v>1827</v>
      </c>
      <c r="AT1748" t="s">
        <v>213</v>
      </c>
      <c r="AV1748" t="str">
        <f t="shared" si="349"/>
        <v>VPIT-SS</v>
      </c>
      <c r="AW1748" t="str">
        <f t="shared" si="348"/>
        <v>VP FOR INFORMATION TECHNOLOGY-SHARED SERVICES</v>
      </c>
    </row>
    <row r="1749" spans="1:49">
      <c r="A1749" s="59">
        <v>2018</v>
      </c>
      <c r="B1749" t="s">
        <v>137</v>
      </c>
      <c r="C1749" t="s">
        <v>945</v>
      </c>
      <c r="D1749" t="s">
        <v>946</v>
      </c>
      <c r="E1749" t="s">
        <v>947</v>
      </c>
      <c r="F1749" t="s">
        <v>1302</v>
      </c>
      <c r="G1749" t="s">
        <v>1303</v>
      </c>
      <c r="H1749" t="s">
        <v>948</v>
      </c>
      <c r="I1749" s="170" t="s">
        <v>84</v>
      </c>
      <c r="J1749" t="s">
        <v>85</v>
      </c>
      <c r="K1749" t="s">
        <v>214</v>
      </c>
      <c r="L1749" t="s">
        <v>697</v>
      </c>
      <c r="M1749" t="s">
        <v>698</v>
      </c>
      <c r="N1749" t="s">
        <v>217</v>
      </c>
      <c r="O1749" t="s">
        <v>263</v>
      </c>
      <c r="P1749" t="s">
        <v>699</v>
      </c>
      <c r="Q1749" t="s">
        <v>700</v>
      </c>
      <c r="R1749" t="s">
        <v>701</v>
      </c>
      <c r="S1749" t="s">
        <v>264</v>
      </c>
      <c r="T1749" t="s">
        <v>265</v>
      </c>
      <c r="U1749" s="61" t="s">
        <v>266</v>
      </c>
      <c r="V1749" t="s">
        <v>249</v>
      </c>
      <c r="W1749" t="s">
        <v>263</v>
      </c>
      <c r="X1749" s="59">
        <v>107100</v>
      </c>
      <c r="Y1749" s="59">
        <v>107100</v>
      </c>
      <c r="AA1749" s="146" t="str">
        <f t="shared" si="345"/>
        <v>EX</v>
      </c>
      <c r="AB1749" s="146">
        <f t="shared" si="347"/>
        <v>0</v>
      </c>
      <c r="AC1749" t="str">
        <f t="shared" si="350"/>
        <v>EX</v>
      </c>
      <c r="AD1749" s="74">
        <f t="shared" si="351"/>
        <v>107100</v>
      </c>
      <c r="AE1749" s="74">
        <f t="shared" si="356"/>
        <v>107100</v>
      </c>
      <c r="AF1749">
        <v>1</v>
      </c>
      <c r="AG1749">
        <v>0</v>
      </c>
      <c r="AH1749" s="74">
        <v>0</v>
      </c>
      <c r="AJ1749" s="74">
        <f t="shared" si="352"/>
        <v>0</v>
      </c>
      <c r="AK1749" s="74">
        <f t="shared" si="346"/>
        <v>107100</v>
      </c>
      <c r="AL1749" t="str">
        <f t="shared" si="353"/>
        <v>N</v>
      </c>
      <c r="AN1749" t="s">
        <v>86</v>
      </c>
      <c r="AO1749" t="s">
        <v>85</v>
      </c>
      <c r="AP1749" t="str">
        <f t="shared" si="354"/>
        <v>94</v>
      </c>
      <c r="AQ1749" s="145" t="s">
        <v>1826</v>
      </c>
      <c r="AR1749" t="str">
        <f t="shared" si="355"/>
        <v>1-Adjusted Base Budget</v>
      </c>
      <c r="AS1749" s="145" t="s">
        <v>1827</v>
      </c>
      <c r="AT1749" t="s">
        <v>213</v>
      </c>
      <c r="AV1749" t="str">
        <f t="shared" si="349"/>
        <v>VPIT</v>
      </c>
      <c r="AW1749" t="str">
        <f t="shared" si="348"/>
        <v>VP FOR INFORMATION TECHNOLOGY</v>
      </c>
    </row>
    <row r="1750" spans="1:49">
      <c r="A1750" s="59">
        <v>2018</v>
      </c>
      <c r="B1750" t="s">
        <v>137</v>
      </c>
      <c r="C1750" t="s">
        <v>945</v>
      </c>
      <c r="D1750" t="s">
        <v>946</v>
      </c>
      <c r="E1750" t="s">
        <v>947</v>
      </c>
      <c r="F1750" t="s">
        <v>1133</v>
      </c>
      <c r="G1750" t="s">
        <v>1134</v>
      </c>
      <c r="H1750" t="s">
        <v>948</v>
      </c>
      <c r="I1750" s="170" t="s">
        <v>84</v>
      </c>
      <c r="J1750" t="s">
        <v>85</v>
      </c>
      <c r="K1750" t="s">
        <v>214</v>
      </c>
      <c r="L1750" t="s">
        <v>697</v>
      </c>
      <c r="M1750" t="s">
        <v>698</v>
      </c>
      <c r="N1750" t="s">
        <v>217</v>
      </c>
      <c r="O1750" t="s">
        <v>263</v>
      </c>
      <c r="P1750" t="s">
        <v>699</v>
      </c>
      <c r="Q1750" t="s">
        <v>700</v>
      </c>
      <c r="R1750" t="s">
        <v>701</v>
      </c>
      <c r="S1750" t="s">
        <v>264</v>
      </c>
      <c r="T1750" t="s">
        <v>265</v>
      </c>
      <c r="U1750" s="61" t="s">
        <v>266</v>
      </c>
      <c r="V1750" t="s">
        <v>249</v>
      </c>
      <c r="W1750" t="s">
        <v>263</v>
      </c>
      <c r="X1750" s="59">
        <v>1500</v>
      </c>
      <c r="Y1750" s="59">
        <v>1500</v>
      </c>
      <c r="AA1750" s="146" t="str">
        <f t="shared" si="345"/>
        <v>EX</v>
      </c>
      <c r="AB1750" s="146">
        <f t="shared" si="347"/>
        <v>0</v>
      </c>
      <c r="AC1750" t="str">
        <f t="shared" si="350"/>
        <v>EX</v>
      </c>
      <c r="AD1750" s="74">
        <f t="shared" si="351"/>
        <v>1500</v>
      </c>
      <c r="AE1750" s="74">
        <f t="shared" si="356"/>
        <v>1500</v>
      </c>
      <c r="AF1750">
        <v>1</v>
      </c>
      <c r="AG1750">
        <v>0</v>
      </c>
      <c r="AH1750" s="74">
        <v>0</v>
      </c>
      <c r="AJ1750" s="74">
        <f t="shared" si="352"/>
        <v>0</v>
      </c>
      <c r="AK1750" s="74">
        <f t="shared" si="346"/>
        <v>1500</v>
      </c>
      <c r="AL1750" t="str">
        <f t="shared" si="353"/>
        <v>N</v>
      </c>
      <c r="AN1750" t="s">
        <v>86</v>
      </c>
      <c r="AO1750" t="s">
        <v>85</v>
      </c>
      <c r="AP1750" t="str">
        <f t="shared" si="354"/>
        <v>94</v>
      </c>
      <c r="AQ1750" s="145" t="s">
        <v>1826</v>
      </c>
      <c r="AR1750" t="str">
        <f t="shared" si="355"/>
        <v>1-Adjusted Base Budget</v>
      </c>
      <c r="AS1750" s="145" t="s">
        <v>1827</v>
      </c>
      <c r="AT1750" t="s">
        <v>213</v>
      </c>
      <c r="AV1750" t="str">
        <f t="shared" si="349"/>
        <v>VPIT</v>
      </c>
      <c r="AW1750" t="str">
        <f t="shared" si="348"/>
        <v>VP FOR INFORMATION TECHNOLOGY</v>
      </c>
    </row>
    <row r="1751" spans="1:49">
      <c r="A1751" s="59">
        <v>2018</v>
      </c>
      <c r="B1751" t="s">
        <v>137</v>
      </c>
      <c r="C1751" t="s">
        <v>945</v>
      </c>
      <c r="D1751" t="s">
        <v>946</v>
      </c>
      <c r="E1751" t="s">
        <v>956</v>
      </c>
      <c r="F1751" t="s">
        <v>1149</v>
      </c>
      <c r="G1751" t="s">
        <v>1150</v>
      </c>
      <c r="H1751" t="s">
        <v>140</v>
      </c>
      <c r="I1751" s="170" t="s">
        <v>84</v>
      </c>
      <c r="J1751" t="s">
        <v>85</v>
      </c>
      <c r="K1751" t="s">
        <v>214</v>
      </c>
      <c r="L1751" t="s">
        <v>697</v>
      </c>
      <c r="M1751" t="s">
        <v>698</v>
      </c>
      <c r="N1751" t="s">
        <v>217</v>
      </c>
      <c r="O1751" t="s">
        <v>263</v>
      </c>
      <c r="P1751" t="s">
        <v>699</v>
      </c>
      <c r="Q1751" t="s">
        <v>700</v>
      </c>
      <c r="R1751" t="s">
        <v>701</v>
      </c>
      <c r="S1751" t="s">
        <v>264</v>
      </c>
      <c r="T1751" t="s">
        <v>265</v>
      </c>
      <c r="U1751" s="61" t="s">
        <v>266</v>
      </c>
      <c r="V1751" t="s">
        <v>24</v>
      </c>
      <c r="W1751" t="s">
        <v>263</v>
      </c>
      <c r="X1751" s="59">
        <v>30608</v>
      </c>
      <c r="Y1751" s="59">
        <v>30608</v>
      </c>
      <c r="Z1751" t="s">
        <v>141</v>
      </c>
      <c r="AA1751" s="146" t="str">
        <f t="shared" si="345"/>
        <v>EX</v>
      </c>
      <c r="AB1751" s="146" t="str">
        <f t="shared" si="347"/>
        <v>IT</v>
      </c>
      <c r="AC1751" t="str">
        <f t="shared" si="350"/>
        <v>EX</v>
      </c>
      <c r="AD1751" s="74">
        <f t="shared" si="351"/>
        <v>30608</v>
      </c>
      <c r="AE1751" s="74">
        <f t="shared" si="356"/>
        <v>30608</v>
      </c>
      <c r="AF1751">
        <v>1</v>
      </c>
      <c r="AG1751">
        <v>0</v>
      </c>
      <c r="AH1751" s="74">
        <v>0</v>
      </c>
      <c r="AJ1751" s="74">
        <f t="shared" si="352"/>
        <v>0</v>
      </c>
      <c r="AK1751" s="74">
        <f t="shared" si="346"/>
        <v>30608</v>
      </c>
      <c r="AL1751" t="str">
        <f t="shared" si="353"/>
        <v>N</v>
      </c>
      <c r="AN1751" t="s">
        <v>86</v>
      </c>
      <c r="AO1751" t="s">
        <v>85</v>
      </c>
      <c r="AP1751" t="str">
        <f t="shared" si="354"/>
        <v>94</v>
      </c>
      <c r="AQ1751" s="145" t="s">
        <v>1826</v>
      </c>
      <c r="AR1751" t="str">
        <f t="shared" si="355"/>
        <v>1-Adjusted Base Budget</v>
      </c>
      <c r="AS1751" s="145" t="s">
        <v>1827</v>
      </c>
      <c r="AT1751" t="s">
        <v>213</v>
      </c>
      <c r="AV1751" t="str">
        <f t="shared" si="349"/>
        <v>VPIT-SS</v>
      </c>
      <c r="AW1751" t="str">
        <f t="shared" si="348"/>
        <v>VP FOR INFORMATION TECHNOLOGY-SHARED SERVICES</v>
      </c>
    </row>
    <row r="1752" spans="1:49">
      <c r="A1752" s="59">
        <v>2018</v>
      </c>
      <c r="B1752" t="s">
        <v>137</v>
      </c>
      <c r="C1752" t="s">
        <v>945</v>
      </c>
      <c r="D1752" t="s">
        <v>946</v>
      </c>
      <c r="E1752" t="s">
        <v>956</v>
      </c>
      <c r="F1752" t="s">
        <v>957</v>
      </c>
      <c r="G1752" t="s">
        <v>958</v>
      </c>
      <c r="H1752" t="s">
        <v>140</v>
      </c>
      <c r="I1752" s="170" t="s">
        <v>84</v>
      </c>
      <c r="J1752" t="s">
        <v>85</v>
      </c>
      <c r="K1752" t="s">
        <v>214</v>
      </c>
      <c r="L1752" t="s">
        <v>697</v>
      </c>
      <c r="M1752" t="s">
        <v>698</v>
      </c>
      <c r="N1752" t="s">
        <v>217</v>
      </c>
      <c r="O1752" t="s">
        <v>263</v>
      </c>
      <c r="P1752" t="s">
        <v>699</v>
      </c>
      <c r="Q1752" t="s">
        <v>700</v>
      </c>
      <c r="R1752" t="s">
        <v>701</v>
      </c>
      <c r="S1752" t="s">
        <v>264</v>
      </c>
      <c r="T1752" t="s">
        <v>265</v>
      </c>
      <c r="U1752" s="61" t="s">
        <v>266</v>
      </c>
      <c r="V1752" t="s">
        <v>24</v>
      </c>
      <c r="W1752" t="s">
        <v>263</v>
      </c>
      <c r="X1752" s="59">
        <v>9400</v>
      </c>
      <c r="Y1752" s="59">
        <v>9400</v>
      </c>
      <c r="Z1752" t="s">
        <v>141</v>
      </c>
      <c r="AA1752" s="146" t="str">
        <f t="shared" si="345"/>
        <v>EX</v>
      </c>
      <c r="AB1752" s="146" t="str">
        <f t="shared" si="347"/>
        <v>IT</v>
      </c>
      <c r="AC1752" t="str">
        <f t="shared" si="350"/>
        <v>EX</v>
      </c>
      <c r="AD1752" s="74">
        <f t="shared" si="351"/>
        <v>9400</v>
      </c>
      <c r="AE1752" s="74">
        <f t="shared" si="356"/>
        <v>9400</v>
      </c>
      <c r="AF1752">
        <v>1</v>
      </c>
      <c r="AG1752">
        <v>0</v>
      </c>
      <c r="AH1752" s="74">
        <v>0</v>
      </c>
      <c r="AJ1752" s="74">
        <f t="shared" si="352"/>
        <v>0</v>
      </c>
      <c r="AK1752" s="74">
        <f t="shared" si="346"/>
        <v>9400</v>
      </c>
      <c r="AL1752" t="str">
        <f t="shared" si="353"/>
        <v>N</v>
      </c>
      <c r="AN1752" t="s">
        <v>86</v>
      </c>
      <c r="AO1752" t="s">
        <v>85</v>
      </c>
      <c r="AP1752" t="str">
        <f t="shared" si="354"/>
        <v>94</v>
      </c>
      <c r="AQ1752" s="145" t="s">
        <v>1826</v>
      </c>
      <c r="AR1752" t="str">
        <f t="shared" si="355"/>
        <v>1-Adjusted Base Budget</v>
      </c>
      <c r="AS1752" s="145" t="s">
        <v>1827</v>
      </c>
      <c r="AT1752" t="s">
        <v>213</v>
      </c>
      <c r="AV1752" t="str">
        <f t="shared" si="349"/>
        <v>VPIT-SS</v>
      </c>
      <c r="AW1752" t="str">
        <f t="shared" si="348"/>
        <v>VP FOR INFORMATION TECHNOLOGY-SHARED SERVICES</v>
      </c>
    </row>
    <row r="1753" spans="1:49">
      <c r="A1753" s="59">
        <v>2018</v>
      </c>
      <c r="B1753" t="s">
        <v>137</v>
      </c>
      <c r="C1753" t="s">
        <v>945</v>
      </c>
      <c r="D1753" t="s">
        <v>946</v>
      </c>
      <c r="E1753" t="s">
        <v>978</v>
      </c>
      <c r="F1753" t="s">
        <v>1149</v>
      </c>
      <c r="G1753" t="s">
        <v>1150</v>
      </c>
      <c r="H1753" t="s">
        <v>143</v>
      </c>
      <c r="I1753" s="170" t="s">
        <v>84</v>
      </c>
      <c r="J1753" t="s">
        <v>85</v>
      </c>
      <c r="K1753" t="s">
        <v>214</v>
      </c>
      <c r="L1753" t="s">
        <v>697</v>
      </c>
      <c r="M1753" t="s">
        <v>698</v>
      </c>
      <c r="N1753" t="s">
        <v>217</v>
      </c>
      <c r="O1753" t="s">
        <v>263</v>
      </c>
      <c r="P1753" t="s">
        <v>699</v>
      </c>
      <c r="Q1753" t="s">
        <v>700</v>
      </c>
      <c r="R1753" t="s">
        <v>701</v>
      </c>
      <c r="S1753" t="s">
        <v>264</v>
      </c>
      <c r="T1753" t="s">
        <v>265</v>
      </c>
      <c r="U1753" s="61" t="s">
        <v>266</v>
      </c>
      <c r="V1753" t="s">
        <v>24</v>
      </c>
      <c r="W1753" t="s">
        <v>263</v>
      </c>
      <c r="X1753" s="59">
        <v>7360</v>
      </c>
      <c r="Y1753" s="59">
        <v>7360</v>
      </c>
      <c r="Z1753" t="s">
        <v>141</v>
      </c>
      <c r="AA1753" s="146" t="str">
        <f t="shared" si="345"/>
        <v>EX</v>
      </c>
      <c r="AB1753" s="146" t="str">
        <f t="shared" si="347"/>
        <v>IT</v>
      </c>
      <c r="AC1753" t="str">
        <f t="shared" si="350"/>
        <v>EX</v>
      </c>
      <c r="AD1753" s="74">
        <f t="shared" si="351"/>
        <v>7360</v>
      </c>
      <c r="AE1753" s="74">
        <f t="shared" si="356"/>
        <v>7360</v>
      </c>
      <c r="AF1753">
        <v>1</v>
      </c>
      <c r="AG1753">
        <v>0</v>
      </c>
      <c r="AH1753" s="74">
        <v>0</v>
      </c>
      <c r="AJ1753" s="74">
        <f t="shared" si="352"/>
        <v>0</v>
      </c>
      <c r="AK1753" s="74">
        <f t="shared" si="346"/>
        <v>7360</v>
      </c>
      <c r="AL1753" t="str">
        <f t="shared" si="353"/>
        <v>N</v>
      </c>
      <c r="AN1753" t="s">
        <v>86</v>
      </c>
      <c r="AO1753" t="s">
        <v>85</v>
      </c>
      <c r="AP1753" t="str">
        <f t="shared" si="354"/>
        <v>94</v>
      </c>
      <c r="AQ1753" s="145" t="s">
        <v>1826</v>
      </c>
      <c r="AR1753" t="str">
        <f t="shared" si="355"/>
        <v>1-Adjusted Base Budget</v>
      </c>
      <c r="AS1753" s="145" t="s">
        <v>1827</v>
      </c>
      <c r="AT1753" t="s">
        <v>213</v>
      </c>
      <c r="AV1753" t="str">
        <f t="shared" si="349"/>
        <v>VPIT-SS</v>
      </c>
      <c r="AW1753" t="str">
        <f t="shared" si="348"/>
        <v>VP FOR INFORMATION TECHNOLOGY-SHARED SERVICES</v>
      </c>
    </row>
    <row r="1754" spans="1:49">
      <c r="A1754" s="59">
        <v>2018</v>
      </c>
      <c r="B1754" t="s">
        <v>137</v>
      </c>
      <c r="C1754" t="s">
        <v>945</v>
      </c>
      <c r="D1754" t="s">
        <v>946</v>
      </c>
      <c r="E1754" t="s">
        <v>978</v>
      </c>
      <c r="F1754" t="s">
        <v>957</v>
      </c>
      <c r="G1754" t="s">
        <v>958</v>
      </c>
      <c r="H1754" t="s">
        <v>143</v>
      </c>
      <c r="I1754" s="170" t="s">
        <v>84</v>
      </c>
      <c r="J1754" t="s">
        <v>85</v>
      </c>
      <c r="K1754" t="s">
        <v>214</v>
      </c>
      <c r="L1754" t="s">
        <v>697</v>
      </c>
      <c r="M1754" t="s">
        <v>698</v>
      </c>
      <c r="N1754" t="s">
        <v>217</v>
      </c>
      <c r="O1754" t="s">
        <v>263</v>
      </c>
      <c r="P1754" t="s">
        <v>699</v>
      </c>
      <c r="Q1754" t="s">
        <v>700</v>
      </c>
      <c r="R1754" t="s">
        <v>701</v>
      </c>
      <c r="S1754" t="s">
        <v>264</v>
      </c>
      <c r="T1754" t="s">
        <v>265</v>
      </c>
      <c r="U1754" s="61" t="s">
        <v>266</v>
      </c>
      <c r="V1754" t="s">
        <v>24</v>
      </c>
      <c r="W1754" t="s">
        <v>263</v>
      </c>
      <c r="X1754" s="59">
        <v>954</v>
      </c>
      <c r="Y1754" s="59">
        <v>954</v>
      </c>
      <c r="Z1754" t="s">
        <v>141</v>
      </c>
      <c r="AA1754" s="146" t="str">
        <f t="shared" si="345"/>
        <v>EX</v>
      </c>
      <c r="AB1754" s="146" t="str">
        <f t="shared" si="347"/>
        <v>IT</v>
      </c>
      <c r="AC1754" t="str">
        <f t="shared" si="350"/>
        <v>EX</v>
      </c>
      <c r="AD1754" s="74">
        <f t="shared" si="351"/>
        <v>954</v>
      </c>
      <c r="AE1754" s="74">
        <f t="shared" si="356"/>
        <v>954</v>
      </c>
      <c r="AF1754">
        <v>1</v>
      </c>
      <c r="AG1754">
        <v>0</v>
      </c>
      <c r="AH1754" s="74">
        <v>0</v>
      </c>
      <c r="AJ1754" s="74">
        <f t="shared" si="352"/>
        <v>0</v>
      </c>
      <c r="AK1754" s="74">
        <f t="shared" si="346"/>
        <v>954</v>
      </c>
      <c r="AL1754" t="str">
        <f t="shared" si="353"/>
        <v>N</v>
      </c>
      <c r="AN1754" t="s">
        <v>86</v>
      </c>
      <c r="AO1754" t="s">
        <v>85</v>
      </c>
      <c r="AP1754" t="str">
        <f t="shared" si="354"/>
        <v>94</v>
      </c>
      <c r="AQ1754" s="145" t="s">
        <v>1826</v>
      </c>
      <c r="AR1754" t="str">
        <f t="shared" si="355"/>
        <v>1-Adjusted Base Budget</v>
      </c>
      <c r="AS1754" s="145" t="s">
        <v>1827</v>
      </c>
      <c r="AT1754" t="s">
        <v>213</v>
      </c>
      <c r="AV1754" t="str">
        <f t="shared" si="349"/>
        <v>VPIT-SS</v>
      </c>
      <c r="AW1754" t="str">
        <f t="shared" si="348"/>
        <v>VP FOR INFORMATION TECHNOLOGY-SHARED SERVICES</v>
      </c>
    </row>
    <row r="1755" spans="1:49">
      <c r="A1755" s="59">
        <v>2018</v>
      </c>
      <c r="B1755" t="s">
        <v>137</v>
      </c>
      <c r="C1755" t="s">
        <v>945</v>
      </c>
      <c r="D1755" t="s">
        <v>946</v>
      </c>
      <c r="E1755" t="s">
        <v>967</v>
      </c>
      <c r="F1755" t="s">
        <v>968</v>
      </c>
      <c r="G1755" t="s">
        <v>969</v>
      </c>
      <c r="H1755" t="s">
        <v>146</v>
      </c>
      <c r="I1755" s="170" t="s">
        <v>84</v>
      </c>
      <c r="J1755" t="s">
        <v>85</v>
      </c>
      <c r="K1755" t="s">
        <v>214</v>
      </c>
      <c r="L1755" t="s">
        <v>697</v>
      </c>
      <c r="M1755" t="s">
        <v>698</v>
      </c>
      <c r="N1755" t="s">
        <v>217</v>
      </c>
      <c r="O1755" t="s">
        <v>263</v>
      </c>
      <c r="P1755" t="s">
        <v>699</v>
      </c>
      <c r="Q1755" t="s">
        <v>700</v>
      </c>
      <c r="R1755" t="s">
        <v>701</v>
      </c>
      <c r="S1755" t="s">
        <v>264</v>
      </c>
      <c r="T1755" t="s">
        <v>265</v>
      </c>
      <c r="U1755" s="61" t="s">
        <v>266</v>
      </c>
      <c r="V1755" t="s">
        <v>24</v>
      </c>
      <c r="W1755" t="s">
        <v>263</v>
      </c>
      <c r="X1755" s="59">
        <v>1400</v>
      </c>
      <c r="Y1755" s="59">
        <v>1400</v>
      </c>
      <c r="Z1755" t="s">
        <v>141</v>
      </c>
      <c r="AA1755" s="146" t="str">
        <f t="shared" si="345"/>
        <v>EX</v>
      </c>
      <c r="AB1755" s="146" t="str">
        <f t="shared" si="347"/>
        <v>IT</v>
      </c>
      <c r="AC1755" t="str">
        <f t="shared" si="350"/>
        <v>EX</v>
      </c>
      <c r="AD1755" s="74">
        <f t="shared" si="351"/>
        <v>1400</v>
      </c>
      <c r="AE1755" s="74">
        <f t="shared" si="356"/>
        <v>1400</v>
      </c>
      <c r="AF1755">
        <v>1</v>
      </c>
      <c r="AG1755">
        <v>0</v>
      </c>
      <c r="AH1755" s="74">
        <v>0</v>
      </c>
      <c r="AJ1755" s="74">
        <f t="shared" si="352"/>
        <v>0</v>
      </c>
      <c r="AK1755" s="74">
        <f t="shared" si="346"/>
        <v>1400</v>
      </c>
      <c r="AL1755" t="str">
        <f t="shared" si="353"/>
        <v>N</v>
      </c>
      <c r="AN1755" t="s">
        <v>86</v>
      </c>
      <c r="AO1755" t="s">
        <v>85</v>
      </c>
      <c r="AP1755" t="str">
        <f t="shared" si="354"/>
        <v>94</v>
      </c>
      <c r="AQ1755" s="145" t="s">
        <v>1826</v>
      </c>
      <c r="AR1755" t="str">
        <f t="shared" si="355"/>
        <v>1-Adjusted Base Budget</v>
      </c>
      <c r="AS1755" s="145" t="s">
        <v>1827</v>
      </c>
      <c r="AT1755" t="s">
        <v>213</v>
      </c>
      <c r="AV1755" t="str">
        <f t="shared" si="349"/>
        <v>VPIT-SS</v>
      </c>
      <c r="AW1755" t="str">
        <f t="shared" si="348"/>
        <v>VP FOR INFORMATION TECHNOLOGY-SHARED SERVICES</v>
      </c>
    </row>
    <row r="1756" spans="1:49">
      <c r="A1756" s="59">
        <v>2018</v>
      </c>
      <c r="B1756" t="s">
        <v>137</v>
      </c>
      <c r="C1756" t="s">
        <v>945</v>
      </c>
      <c r="D1756" t="s">
        <v>946</v>
      </c>
      <c r="E1756" t="s">
        <v>967</v>
      </c>
      <c r="F1756" t="s">
        <v>975</v>
      </c>
      <c r="G1756" t="s">
        <v>976</v>
      </c>
      <c r="H1756" t="s">
        <v>146</v>
      </c>
      <c r="I1756" s="170" t="s">
        <v>84</v>
      </c>
      <c r="J1756" t="s">
        <v>85</v>
      </c>
      <c r="K1756" t="s">
        <v>214</v>
      </c>
      <c r="L1756" t="s">
        <v>697</v>
      </c>
      <c r="M1756" t="s">
        <v>698</v>
      </c>
      <c r="N1756" t="s">
        <v>217</v>
      </c>
      <c r="O1756" t="s">
        <v>263</v>
      </c>
      <c r="P1756" t="s">
        <v>699</v>
      </c>
      <c r="Q1756" t="s">
        <v>700</v>
      </c>
      <c r="R1756" t="s">
        <v>701</v>
      </c>
      <c r="S1756" t="s">
        <v>264</v>
      </c>
      <c r="T1756" t="s">
        <v>265</v>
      </c>
      <c r="U1756" s="61" t="s">
        <v>266</v>
      </c>
      <c r="V1756" t="s">
        <v>24</v>
      </c>
      <c r="W1756" t="s">
        <v>263</v>
      </c>
      <c r="X1756" s="59">
        <v>1500</v>
      </c>
      <c r="Y1756" s="59">
        <v>1500</v>
      </c>
      <c r="Z1756" t="s">
        <v>141</v>
      </c>
      <c r="AA1756" s="146" t="str">
        <f t="shared" si="345"/>
        <v>EX</v>
      </c>
      <c r="AB1756" s="146" t="str">
        <f t="shared" si="347"/>
        <v>IT</v>
      </c>
      <c r="AC1756" t="str">
        <f t="shared" si="350"/>
        <v>EX</v>
      </c>
      <c r="AD1756" s="74">
        <f t="shared" si="351"/>
        <v>1500</v>
      </c>
      <c r="AE1756" s="74">
        <f t="shared" si="356"/>
        <v>1500</v>
      </c>
      <c r="AF1756">
        <v>1</v>
      </c>
      <c r="AG1756">
        <v>0</v>
      </c>
      <c r="AH1756" s="74">
        <v>0</v>
      </c>
      <c r="AJ1756" s="74">
        <f t="shared" si="352"/>
        <v>0</v>
      </c>
      <c r="AK1756" s="74">
        <f t="shared" si="346"/>
        <v>1500</v>
      </c>
      <c r="AL1756" t="str">
        <f t="shared" si="353"/>
        <v>N</v>
      </c>
      <c r="AN1756" t="s">
        <v>86</v>
      </c>
      <c r="AO1756" t="s">
        <v>85</v>
      </c>
      <c r="AP1756" t="str">
        <f t="shared" si="354"/>
        <v>94</v>
      </c>
      <c r="AQ1756" s="145" t="s">
        <v>1826</v>
      </c>
      <c r="AR1756" t="str">
        <f t="shared" si="355"/>
        <v>1-Adjusted Base Budget</v>
      </c>
      <c r="AS1756" s="145" t="s">
        <v>1827</v>
      </c>
      <c r="AT1756" t="s">
        <v>213</v>
      </c>
      <c r="AV1756" t="str">
        <f t="shared" si="349"/>
        <v>VPIT-SS</v>
      </c>
      <c r="AW1756" t="str">
        <f t="shared" si="348"/>
        <v>VP FOR INFORMATION TECHNOLOGY-SHARED SERVICES</v>
      </c>
    </row>
    <row r="1757" spans="1:49">
      <c r="A1757" s="59">
        <v>2018</v>
      </c>
      <c r="B1757" t="s">
        <v>137</v>
      </c>
      <c r="C1757" t="s">
        <v>945</v>
      </c>
      <c r="D1757" t="s">
        <v>946</v>
      </c>
      <c r="E1757" t="s">
        <v>967</v>
      </c>
      <c r="F1757" t="s">
        <v>1156</v>
      </c>
      <c r="G1757" t="s">
        <v>1157</v>
      </c>
      <c r="H1757" t="s">
        <v>146</v>
      </c>
      <c r="I1757" s="170" t="s">
        <v>84</v>
      </c>
      <c r="J1757" t="s">
        <v>85</v>
      </c>
      <c r="K1757" t="s">
        <v>214</v>
      </c>
      <c r="L1757" t="s">
        <v>697</v>
      </c>
      <c r="M1757" t="s">
        <v>698</v>
      </c>
      <c r="N1757" t="s">
        <v>217</v>
      </c>
      <c r="O1757" t="s">
        <v>263</v>
      </c>
      <c r="P1757" t="s">
        <v>699</v>
      </c>
      <c r="Q1757" t="s">
        <v>700</v>
      </c>
      <c r="R1757" t="s">
        <v>701</v>
      </c>
      <c r="S1757" t="s">
        <v>264</v>
      </c>
      <c r="T1757" t="s">
        <v>265</v>
      </c>
      <c r="U1757" s="61" t="s">
        <v>266</v>
      </c>
      <c r="V1757" t="s">
        <v>24</v>
      </c>
      <c r="W1757" t="s">
        <v>263</v>
      </c>
      <c r="X1757" s="59">
        <v>32792</v>
      </c>
      <c r="Y1757" s="59">
        <v>32792</v>
      </c>
      <c r="Z1757" t="s">
        <v>141</v>
      </c>
      <c r="AA1757" s="146" t="str">
        <f t="shared" si="345"/>
        <v>EX</v>
      </c>
      <c r="AB1757" s="146" t="str">
        <f t="shared" si="347"/>
        <v>IT</v>
      </c>
      <c r="AC1757" t="str">
        <f t="shared" si="350"/>
        <v>EX</v>
      </c>
      <c r="AD1757" s="74">
        <f t="shared" si="351"/>
        <v>32792</v>
      </c>
      <c r="AE1757" s="74">
        <f t="shared" si="356"/>
        <v>32792</v>
      </c>
      <c r="AF1757">
        <v>1</v>
      </c>
      <c r="AG1757">
        <v>0</v>
      </c>
      <c r="AH1757" s="74">
        <v>0</v>
      </c>
      <c r="AJ1757" s="74">
        <f t="shared" si="352"/>
        <v>0</v>
      </c>
      <c r="AK1757" s="74">
        <f t="shared" si="346"/>
        <v>32792</v>
      </c>
      <c r="AL1757" t="str">
        <f t="shared" si="353"/>
        <v>N</v>
      </c>
      <c r="AN1757" t="s">
        <v>86</v>
      </c>
      <c r="AO1757" t="s">
        <v>85</v>
      </c>
      <c r="AP1757" t="str">
        <f t="shared" si="354"/>
        <v>94</v>
      </c>
      <c r="AQ1757" s="145" t="s">
        <v>1826</v>
      </c>
      <c r="AR1757" t="str">
        <f t="shared" si="355"/>
        <v>1-Adjusted Base Budget</v>
      </c>
      <c r="AS1757" s="145" t="s">
        <v>1827</v>
      </c>
      <c r="AT1757" t="s">
        <v>213</v>
      </c>
      <c r="AV1757" t="str">
        <f t="shared" si="349"/>
        <v>VPIT-SS</v>
      </c>
      <c r="AW1757" t="str">
        <f t="shared" si="348"/>
        <v>VP FOR INFORMATION TECHNOLOGY-SHARED SERVICES</v>
      </c>
    </row>
    <row r="1758" spans="1:49">
      <c r="A1758" s="59">
        <v>2018</v>
      </c>
      <c r="B1758" t="s">
        <v>137</v>
      </c>
      <c r="C1758" t="s">
        <v>945</v>
      </c>
      <c r="D1758" t="s">
        <v>946</v>
      </c>
      <c r="E1758" t="s">
        <v>967</v>
      </c>
      <c r="F1758" t="s">
        <v>1109</v>
      </c>
      <c r="G1758" t="s">
        <v>1110</v>
      </c>
      <c r="H1758" t="s">
        <v>146</v>
      </c>
      <c r="I1758" s="170" t="s">
        <v>84</v>
      </c>
      <c r="J1758" t="s">
        <v>85</v>
      </c>
      <c r="K1758" t="s">
        <v>214</v>
      </c>
      <c r="L1758" t="s">
        <v>697</v>
      </c>
      <c r="M1758" t="s">
        <v>698</v>
      </c>
      <c r="N1758" t="s">
        <v>217</v>
      </c>
      <c r="O1758" t="s">
        <v>263</v>
      </c>
      <c r="P1758" t="s">
        <v>699</v>
      </c>
      <c r="Q1758" t="s">
        <v>700</v>
      </c>
      <c r="R1758" t="s">
        <v>701</v>
      </c>
      <c r="S1758" t="s">
        <v>264</v>
      </c>
      <c r="T1758" t="s">
        <v>265</v>
      </c>
      <c r="U1758" s="61" t="s">
        <v>266</v>
      </c>
      <c r="V1758" t="s">
        <v>24</v>
      </c>
      <c r="W1758" t="s">
        <v>263</v>
      </c>
      <c r="X1758" s="59">
        <v>1100</v>
      </c>
      <c r="Y1758" s="59">
        <v>1100</v>
      </c>
      <c r="Z1758" t="s">
        <v>141</v>
      </c>
      <c r="AA1758" s="146" t="str">
        <f t="shared" si="345"/>
        <v>EX</v>
      </c>
      <c r="AB1758" s="146" t="str">
        <f t="shared" si="347"/>
        <v>IT</v>
      </c>
      <c r="AC1758" t="str">
        <f t="shared" si="350"/>
        <v>EX</v>
      </c>
      <c r="AD1758" s="74">
        <f t="shared" si="351"/>
        <v>1100</v>
      </c>
      <c r="AE1758" s="74">
        <f t="shared" si="356"/>
        <v>1100</v>
      </c>
      <c r="AF1758">
        <v>1</v>
      </c>
      <c r="AG1758">
        <v>0</v>
      </c>
      <c r="AH1758" s="74">
        <v>0</v>
      </c>
      <c r="AJ1758" s="74">
        <f t="shared" si="352"/>
        <v>0</v>
      </c>
      <c r="AK1758" s="74">
        <f t="shared" si="346"/>
        <v>1100</v>
      </c>
      <c r="AL1758" t="str">
        <f t="shared" si="353"/>
        <v>N</v>
      </c>
      <c r="AN1758" t="s">
        <v>86</v>
      </c>
      <c r="AO1758" t="s">
        <v>85</v>
      </c>
      <c r="AP1758" t="str">
        <f t="shared" si="354"/>
        <v>94</v>
      </c>
      <c r="AQ1758" s="145" t="s">
        <v>1826</v>
      </c>
      <c r="AR1758" t="str">
        <f t="shared" si="355"/>
        <v>1-Adjusted Base Budget</v>
      </c>
      <c r="AS1758" s="145" t="s">
        <v>1827</v>
      </c>
      <c r="AT1758" t="s">
        <v>213</v>
      </c>
      <c r="AV1758" t="str">
        <f t="shared" si="349"/>
        <v>VPIT-SS</v>
      </c>
      <c r="AW1758" t="str">
        <f t="shared" si="348"/>
        <v>VP FOR INFORMATION TECHNOLOGY-SHARED SERVICES</v>
      </c>
    </row>
    <row r="1759" spans="1:49">
      <c r="A1759" s="59">
        <v>2018</v>
      </c>
      <c r="B1759" t="s">
        <v>137</v>
      </c>
      <c r="C1759" t="s">
        <v>945</v>
      </c>
      <c r="D1759" t="s">
        <v>946</v>
      </c>
      <c r="E1759" t="s">
        <v>1113</v>
      </c>
      <c r="F1759" t="s">
        <v>1149</v>
      </c>
      <c r="G1759" t="s">
        <v>1150</v>
      </c>
      <c r="H1759" t="s">
        <v>150</v>
      </c>
      <c r="I1759" s="170" t="s">
        <v>84</v>
      </c>
      <c r="J1759" t="s">
        <v>85</v>
      </c>
      <c r="K1759" t="s">
        <v>214</v>
      </c>
      <c r="L1759" t="s">
        <v>697</v>
      </c>
      <c r="M1759" t="s">
        <v>698</v>
      </c>
      <c r="N1759" t="s">
        <v>217</v>
      </c>
      <c r="O1759" t="s">
        <v>263</v>
      </c>
      <c r="P1759" t="s">
        <v>699</v>
      </c>
      <c r="Q1759" t="s">
        <v>700</v>
      </c>
      <c r="R1759" t="s">
        <v>701</v>
      </c>
      <c r="S1759" t="s">
        <v>264</v>
      </c>
      <c r="T1759" t="s">
        <v>265</v>
      </c>
      <c r="U1759" s="61" t="s">
        <v>266</v>
      </c>
      <c r="V1759" t="s">
        <v>24</v>
      </c>
      <c r="W1759" t="s">
        <v>263</v>
      </c>
      <c r="X1759" s="59">
        <v>9647</v>
      </c>
      <c r="Y1759" s="59">
        <v>9647</v>
      </c>
      <c r="Z1759" t="s">
        <v>141</v>
      </c>
      <c r="AA1759" s="146" t="str">
        <f t="shared" si="345"/>
        <v>EX</v>
      </c>
      <c r="AB1759" s="146" t="str">
        <f t="shared" si="347"/>
        <v>IT</v>
      </c>
      <c r="AC1759" t="str">
        <f t="shared" si="350"/>
        <v>EX</v>
      </c>
      <c r="AD1759" s="74">
        <f t="shared" si="351"/>
        <v>9647</v>
      </c>
      <c r="AE1759" s="74">
        <f t="shared" si="356"/>
        <v>9647</v>
      </c>
      <c r="AF1759">
        <v>1</v>
      </c>
      <c r="AG1759">
        <v>0</v>
      </c>
      <c r="AH1759" s="74">
        <v>0</v>
      </c>
      <c r="AJ1759" s="74">
        <f t="shared" si="352"/>
        <v>0</v>
      </c>
      <c r="AK1759" s="74">
        <f t="shared" si="346"/>
        <v>9647</v>
      </c>
      <c r="AL1759" t="str">
        <f t="shared" si="353"/>
        <v>N</v>
      </c>
      <c r="AN1759" t="s">
        <v>86</v>
      </c>
      <c r="AO1759" t="s">
        <v>85</v>
      </c>
      <c r="AP1759" t="str">
        <f t="shared" si="354"/>
        <v>94</v>
      </c>
      <c r="AQ1759" s="145" t="s">
        <v>1826</v>
      </c>
      <c r="AR1759" t="str">
        <f t="shared" si="355"/>
        <v>1-Adjusted Base Budget</v>
      </c>
      <c r="AS1759" s="145" t="s">
        <v>1827</v>
      </c>
      <c r="AT1759" t="s">
        <v>213</v>
      </c>
      <c r="AV1759" t="str">
        <f t="shared" si="349"/>
        <v>VPIT-SS</v>
      </c>
      <c r="AW1759" t="str">
        <f t="shared" si="348"/>
        <v>VP FOR INFORMATION TECHNOLOGY-SHARED SERVICES</v>
      </c>
    </row>
    <row r="1760" spans="1:49">
      <c r="A1760" s="59">
        <v>2018</v>
      </c>
      <c r="B1760" t="s">
        <v>137</v>
      </c>
      <c r="C1760" t="s">
        <v>945</v>
      </c>
      <c r="D1760" t="s">
        <v>946</v>
      </c>
      <c r="E1760" t="s">
        <v>979</v>
      </c>
      <c r="F1760" t="s">
        <v>1149</v>
      </c>
      <c r="G1760" t="s">
        <v>1150</v>
      </c>
      <c r="H1760" t="s">
        <v>152</v>
      </c>
      <c r="I1760" s="170" t="s">
        <v>84</v>
      </c>
      <c r="J1760" t="s">
        <v>85</v>
      </c>
      <c r="K1760" t="s">
        <v>214</v>
      </c>
      <c r="L1760" t="s">
        <v>697</v>
      </c>
      <c r="M1760" t="s">
        <v>698</v>
      </c>
      <c r="N1760" t="s">
        <v>217</v>
      </c>
      <c r="O1760" t="s">
        <v>263</v>
      </c>
      <c r="P1760" t="s">
        <v>699</v>
      </c>
      <c r="Q1760" t="s">
        <v>700</v>
      </c>
      <c r="R1760" t="s">
        <v>701</v>
      </c>
      <c r="S1760" t="s">
        <v>264</v>
      </c>
      <c r="T1760" t="s">
        <v>265</v>
      </c>
      <c r="U1760" s="61" t="s">
        <v>266</v>
      </c>
      <c r="V1760" t="s">
        <v>24</v>
      </c>
      <c r="W1760" t="s">
        <v>263</v>
      </c>
      <c r="X1760" s="59">
        <v>14848</v>
      </c>
      <c r="Y1760" s="59">
        <v>14848</v>
      </c>
      <c r="Z1760" t="s">
        <v>141</v>
      </c>
      <c r="AA1760" s="146" t="str">
        <f t="shared" si="345"/>
        <v>EX</v>
      </c>
      <c r="AB1760" s="146" t="str">
        <f t="shared" si="347"/>
        <v>IT</v>
      </c>
      <c r="AC1760" t="str">
        <f t="shared" si="350"/>
        <v>EX</v>
      </c>
      <c r="AD1760" s="74">
        <f t="shared" si="351"/>
        <v>14848</v>
      </c>
      <c r="AE1760" s="74">
        <f t="shared" si="356"/>
        <v>14848</v>
      </c>
      <c r="AF1760">
        <v>1</v>
      </c>
      <c r="AG1760">
        <v>0</v>
      </c>
      <c r="AH1760" s="74">
        <v>0</v>
      </c>
      <c r="AJ1760" s="74">
        <f t="shared" si="352"/>
        <v>0</v>
      </c>
      <c r="AK1760" s="74">
        <f t="shared" si="346"/>
        <v>14848</v>
      </c>
      <c r="AL1760" t="str">
        <f t="shared" si="353"/>
        <v>N</v>
      </c>
      <c r="AN1760" t="s">
        <v>86</v>
      </c>
      <c r="AO1760" t="s">
        <v>85</v>
      </c>
      <c r="AP1760" t="str">
        <f t="shared" si="354"/>
        <v>94</v>
      </c>
      <c r="AQ1760" s="145" t="s">
        <v>1826</v>
      </c>
      <c r="AR1760" t="str">
        <f t="shared" si="355"/>
        <v>1-Adjusted Base Budget</v>
      </c>
      <c r="AS1760" s="145" t="s">
        <v>1827</v>
      </c>
      <c r="AT1760" t="s">
        <v>213</v>
      </c>
      <c r="AV1760" t="str">
        <f t="shared" si="349"/>
        <v>VPIT-SS</v>
      </c>
      <c r="AW1760" t="str">
        <f t="shared" si="348"/>
        <v>VP FOR INFORMATION TECHNOLOGY-SHARED SERVICES</v>
      </c>
    </row>
    <row r="1761" spans="1:49">
      <c r="A1761" s="59">
        <v>2018</v>
      </c>
      <c r="B1761" t="s">
        <v>137</v>
      </c>
      <c r="C1761" t="s">
        <v>945</v>
      </c>
      <c r="D1761" t="s">
        <v>946</v>
      </c>
      <c r="E1761" t="s">
        <v>951</v>
      </c>
      <c r="F1761" t="s">
        <v>968</v>
      </c>
      <c r="G1761" t="s">
        <v>969</v>
      </c>
      <c r="H1761" t="s">
        <v>154</v>
      </c>
      <c r="I1761" s="170" t="s">
        <v>84</v>
      </c>
      <c r="J1761" t="s">
        <v>85</v>
      </c>
      <c r="K1761" t="s">
        <v>214</v>
      </c>
      <c r="L1761" t="s">
        <v>697</v>
      </c>
      <c r="M1761" t="s">
        <v>698</v>
      </c>
      <c r="N1761" t="s">
        <v>217</v>
      </c>
      <c r="O1761" t="s">
        <v>263</v>
      </c>
      <c r="P1761" t="s">
        <v>699</v>
      </c>
      <c r="Q1761" t="s">
        <v>700</v>
      </c>
      <c r="R1761" t="s">
        <v>701</v>
      </c>
      <c r="S1761" t="s">
        <v>264</v>
      </c>
      <c r="T1761" t="s">
        <v>265</v>
      </c>
      <c r="U1761" s="61" t="s">
        <v>266</v>
      </c>
      <c r="V1761" t="s">
        <v>24</v>
      </c>
      <c r="W1761" t="s">
        <v>263</v>
      </c>
      <c r="X1761" s="59">
        <v>2000</v>
      </c>
      <c r="Y1761" s="59">
        <v>2000</v>
      </c>
      <c r="Z1761" t="s">
        <v>141</v>
      </c>
      <c r="AA1761" s="146" t="str">
        <f t="shared" si="345"/>
        <v>EX</v>
      </c>
      <c r="AB1761" s="146" t="str">
        <f t="shared" si="347"/>
        <v>IT</v>
      </c>
      <c r="AC1761" t="str">
        <f t="shared" si="350"/>
        <v>EX</v>
      </c>
      <c r="AD1761" s="74">
        <f t="shared" si="351"/>
        <v>2000</v>
      </c>
      <c r="AE1761" s="74">
        <f t="shared" si="356"/>
        <v>2000</v>
      </c>
      <c r="AF1761">
        <v>1</v>
      </c>
      <c r="AG1761">
        <v>0</v>
      </c>
      <c r="AH1761" s="74">
        <v>0</v>
      </c>
      <c r="AJ1761" s="74">
        <f t="shared" si="352"/>
        <v>0</v>
      </c>
      <c r="AK1761" s="74">
        <f t="shared" si="346"/>
        <v>2000</v>
      </c>
      <c r="AL1761" t="str">
        <f t="shared" si="353"/>
        <v>N</v>
      </c>
      <c r="AN1761" t="s">
        <v>86</v>
      </c>
      <c r="AO1761" t="s">
        <v>85</v>
      </c>
      <c r="AP1761" t="str">
        <f t="shared" si="354"/>
        <v>94</v>
      </c>
      <c r="AQ1761" s="145" t="s">
        <v>1826</v>
      </c>
      <c r="AR1761" t="str">
        <f t="shared" si="355"/>
        <v>1-Adjusted Base Budget</v>
      </c>
      <c r="AS1761" s="145" t="s">
        <v>1827</v>
      </c>
      <c r="AT1761" t="s">
        <v>213</v>
      </c>
      <c r="AV1761" t="str">
        <f t="shared" si="349"/>
        <v>VPIT-SS</v>
      </c>
      <c r="AW1761" t="str">
        <f t="shared" si="348"/>
        <v>VP FOR INFORMATION TECHNOLOGY-SHARED SERVICES</v>
      </c>
    </row>
    <row r="1762" spans="1:49">
      <c r="A1762" s="59">
        <v>2018</v>
      </c>
      <c r="B1762" t="s">
        <v>137</v>
      </c>
      <c r="C1762" t="s">
        <v>945</v>
      </c>
      <c r="D1762" t="s">
        <v>946</v>
      </c>
      <c r="E1762" t="s">
        <v>951</v>
      </c>
      <c r="F1762" t="s">
        <v>1121</v>
      </c>
      <c r="G1762" t="s">
        <v>1122</v>
      </c>
      <c r="H1762" t="s">
        <v>154</v>
      </c>
      <c r="I1762" s="170" t="s">
        <v>84</v>
      </c>
      <c r="J1762" t="s">
        <v>85</v>
      </c>
      <c r="K1762" t="s">
        <v>214</v>
      </c>
      <c r="L1762" t="s">
        <v>697</v>
      </c>
      <c r="M1762" t="s">
        <v>698</v>
      </c>
      <c r="N1762" t="s">
        <v>217</v>
      </c>
      <c r="O1762" t="s">
        <v>263</v>
      </c>
      <c r="P1762" t="s">
        <v>699</v>
      </c>
      <c r="Q1762" t="s">
        <v>700</v>
      </c>
      <c r="R1762" t="s">
        <v>701</v>
      </c>
      <c r="S1762" t="s">
        <v>264</v>
      </c>
      <c r="T1762" t="s">
        <v>265</v>
      </c>
      <c r="U1762" s="61" t="s">
        <v>266</v>
      </c>
      <c r="V1762" t="s">
        <v>24</v>
      </c>
      <c r="W1762" t="s">
        <v>263</v>
      </c>
      <c r="X1762" s="59">
        <v>1000</v>
      </c>
      <c r="Y1762" s="59">
        <v>0</v>
      </c>
      <c r="Z1762" t="s">
        <v>141</v>
      </c>
      <c r="AA1762" s="146" t="str">
        <f t="shared" si="345"/>
        <v>EX</v>
      </c>
      <c r="AB1762" s="146" t="str">
        <f t="shared" si="347"/>
        <v>IT</v>
      </c>
      <c r="AC1762" t="str">
        <f t="shared" si="350"/>
        <v>EX</v>
      </c>
      <c r="AD1762" s="74">
        <f t="shared" si="351"/>
        <v>0</v>
      </c>
      <c r="AE1762" s="74">
        <f t="shared" si="356"/>
        <v>0</v>
      </c>
      <c r="AF1762">
        <v>1</v>
      </c>
      <c r="AG1762">
        <v>0</v>
      </c>
      <c r="AH1762" s="74">
        <v>0</v>
      </c>
      <c r="AJ1762" s="74">
        <f t="shared" si="352"/>
        <v>0</v>
      </c>
      <c r="AK1762" s="74">
        <f t="shared" si="346"/>
        <v>0</v>
      </c>
      <c r="AL1762" t="str">
        <f t="shared" si="353"/>
        <v>N</v>
      </c>
      <c r="AN1762" t="s">
        <v>86</v>
      </c>
      <c r="AO1762" t="s">
        <v>85</v>
      </c>
      <c r="AP1762" t="str">
        <f t="shared" si="354"/>
        <v>94</v>
      </c>
      <c r="AQ1762" s="145" t="s">
        <v>1826</v>
      </c>
      <c r="AR1762" t="str">
        <f t="shared" si="355"/>
        <v>1-Adjusted Base Budget</v>
      </c>
      <c r="AS1762" s="145" t="s">
        <v>1827</v>
      </c>
      <c r="AT1762" t="s">
        <v>213</v>
      </c>
      <c r="AV1762" t="str">
        <f t="shared" si="349"/>
        <v>VPIT-SS</v>
      </c>
      <c r="AW1762" t="str">
        <f t="shared" si="348"/>
        <v>VP FOR INFORMATION TECHNOLOGY-SHARED SERVICES</v>
      </c>
    </row>
    <row r="1763" spans="1:49">
      <c r="A1763" s="59">
        <v>2018</v>
      </c>
      <c r="B1763" t="s">
        <v>137</v>
      </c>
      <c r="C1763" t="s">
        <v>945</v>
      </c>
      <c r="D1763" t="s">
        <v>946</v>
      </c>
      <c r="E1763" t="s">
        <v>951</v>
      </c>
      <c r="F1763" t="s">
        <v>1158</v>
      </c>
      <c r="G1763" t="s">
        <v>1159</v>
      </c>
      <c r="H1763" t="s">
        <v>154</v>
      </c>
      <c r="I1763" s="170" t="s">
        <v>84</v>
      </c>
      <c r="J1763" t="s">
        <v>85</v>
      </c>
      <c r="K1763" t="s">
        <v>214</v>
      </c>
      <c r="L1763" t="s">
        <v>697</v>
      </c>
      <c r="M1763" t="s">
        <v>698</v>
      </c>
      <c r="N1763" t="s">
        <v>217</v>
      </c>
      <c r="O1763" t="s">
        <v>263</v>
      </c>
      <c r="P1763" t="s">
        <v>699</v>
      </c>
      <c r="Q1763" t="s">
        <v>700</v>
      </c>
      <c r="R1763" t="s">
        <v>701</v>
      </c>
      <c r="S1763" t="s">
        <v>264</v>
      </c>
      <c r="T1763" t="s">
        <v>265</v>
      </c>
      <c r="U1763" s="61" t="s">
        <v>266</v>
      </c>
      <c r="V1763" t="s">
        <v>24</v>
      </c>
      <c r="W1763" t="s">
        <v>263</v>
      </c>
      <c r="X1763" s="59">
        <v>25912</v>
      </c>
      <c r="Y1763" s="59">
        <v>25912</v>
      </c>
      <c r="Z1763" t="s">
        <v>141</v>
      </c>
      <c r="AA1763" s="146" t="str">
        <f t="shared" si="345"/>
        <v>EX</v>
      </c>
      <c r="AB1763" s="146" t="str">
        <f t="shared" si="347"/>
        <v>IT</v>
      </c>
      <c r="AC1763" t="str">
        <f t="shared" si="350"/>
        <v>EX</v>
      </c>
      <c r="AD1763" s="74">
        <f t="shared" si="351"/>
        <v>25912</v>
      </c>
      <c r="AE1763" s="74">
        <f t="shared" si="356"/>
        <v>25912</v>
      </c>
      <c r="AF1763">
        <v>1</v>
      </c>
      <c r="AG1763">
        <v>0</v>
      </c>
      <c r="AH1763" s="74">
        <v>0</v>
      </c>
      <c r="AJ1763" s="74">
        <f t="shared" si="352"/>
        <v>0</v>
      </c>
      <c r="AK1763" s="74">
        <f t="shared" si="346"/>
        <v>25912</v>
      </c>
      <c r="AL1763" t="str">
        <f t="shared" si="353"/>
        <v>N</v>
      </c>
      <c r="AN1763" t="s">
        <v>86</v>
      </c>
      <c r="AO1763" t="s">
        <v>85</v>
      </c>
      <c r="AP1763" t="str">
        <f t="shared" si="354"/>
        <v>94</v>
      </c>
      <c r="AQ1763" s="145" t="s">
        <v>1826</v>
      </c>
      <c r="AR1763" t="str">
        <f t="shared" si="355"/>
        <v>1-Adjusted Base Budget</v>
      </c>
      <c r="AS1763" s="145" t="s">
        <v>1827</v>
      </c>
      <c r="AT1763" t="s">
        <v>213</v>
      </c>
      <c r="AV1763" t="str">
        <f t="shared" si="349"/>
        <v>VPIT-SS</v>
      </c>
      <c r="AW1763" t="str">
        <f t="shared" si="348"/>
        <v>VP FOR INFORMATION TECHNOLOGY-SHARED SERVICES</v>
      </c>
    </row>
    <row r="1764" spans="1:49">
      <c r="A1764" s="59">
        <v>2018</v>
      </c>
      <c r="B1764" t="s">
        <v>137</v>
      </c>
      <c r="C1764" t="s">
        <v>945</v>
      </c>
      <c r="D1764" t="s">
        <v>946</v>
      </c>
      <c r="E1764" t="s">
        <v>951</v>
      </c>
      <c r="F1764" t="s">
        <v>1101</v>
      </c>
      <c r="G1764" t="s">
        <v>1128</v>
      </c>
      <c r="H1764" t="s">
        <v>154</v>
      </c>
      <c r="I1764" s="170" t="s">
        <v>84</v>
      </c>
      <c r="J1764" t="s">
        <v>85</v>
      </c>
      <c r="K1764" t="s">
        <v>214</v>
      </c>
      <c r="L1764" t="s">
        <v>697</v>
      </c>
      <c r="M1764" t="s">
        <v>698</v>
      </c>
      <c r="N1764" t="s">
        <v>217</v>
      </c>
      <c r="O1764" t="s">
        <v>263</v>
      </c>
      <c r="P1764" t="s">
        <v>699</v>
      </c>
      <c r="Q1764" t="s">
        <v>700</v>
      </c>
      <c r="R1764" t="s">
        <v>701</v>
      </c>
      <c r="S1764" t="s">
        <v>264</v>
      </c>
      <c r="T1764" t="s">
        <v>265</v>
      </c>
      <c r="U1764" s="61" t="s">
        <v>266</v>
      </c>
      <c r="V1764" t="s">
        <v>24</v>
      </c>
      <c r="W1764" t="s">
        <v>263</v>
      </c>
      <c r="X1764" s="59">
        <v>200</v>
      </c>
      <c r="Y1764" s="59">
        <v>200</v>
      </c>
      <c r="Z1764" t="s">
        <v>141</v>
      </c>
      <c r="AA1764" s="146" t="str">
        <f t="shared" si="345"/>
        <v>EX</v>
      </c>
      <c r="AB1764" s="146" t="str">
        <f t="shared" si="347"/>
        <v>IT</v>
      </c>
      <c r="AC1764" t="str">
        <f t="shared" si="350"/>
        <v>EX</v>
      </c>
      <c r="AD1764" s="74">
        <f t="shared" si="351"/>
        <v>200</v>
      </c>
      <c r="AE1764" s="74">
        <f t="shared" si="356"/>
        <v>200</v>
      </c>
      <c r="AF1764">
        <v>1</v>
      </c>
      <c r="AG1764">
        <v>0</v>
      </c>
      <c r="AH1764" s="74">
        <v>0</v>
      </c>
      <c r="AJ1764" s="74">
        <f t="shared" si="352"/>
        <v>0</v>
      </c>
      <c r="AK1764" s="74">
        <f t="shared" si="346"/>
        <v>200</v>
      </c>
      <c r="AL1764" t="str">
        <f t="shared" si="353"/>
        <v>N</v>
      </c>
      <c r="AN1764" t="s">
        <v>86</v>
      </c>
      <c r="AO1764" t="s">
        <v>85</v>
      </c>
      <c r="AP1764" t="str">
        <f t="shared" si="354"/>
        <v>94</v>
      </c>
      <c r="AQ1764" s="145" t="s">
        <v>1826</v>
      </c>
      <c r="AR1764" t="str">
        <f t="shared" si="355"/>
        <v>1-Adjusted Base Budget</v>
      </c>
      <c r="AS1764" s="145" t="s">
        <v>1827</v>
      </c>
      <c r="AT1764" t="s">
        <v>213</v>
      </c>
      <c r="AV1764" t="str">
        <f t="shared" si="349"/>
        <v>VPIT-SS</v>
      </c>
      <c r="AW1764" t="str">
        <f t="shared" si="348"/>
        <v>VP FOR INFORMATION TECHNOLOGY-SHARED SERVICES</v>
      </c>
    </row>
    <row r="1765" spans="1:49">
      <c r="A1765" s="59">
        <v>2018</v>
      </c>
      <c r="B1765" t="s">
        <v>137</v>
      </c>
      <c r="C1765" t="s">
        <v>945</v>
      </c>
      <c r="D1765" t="s">
        <v>946</v>
      </c>
      <c r="E1765" t="s">
        <v>981</v>
      </c>
      <c r="F1765" t="s">
        <v>1149</v>
      </c>
      <c r="G1765" t="s">
        <v>1150</v>
      </c>
      <c r="H1765" t="s">
        <v>157</v>
      </c>
      <c r="I1765" s="170" t="s">
        <v>84</v>
      </c>
      <c r="J1765" t="s">
        <v>85</v>
      </c>
      <c r="K1765" t="s">
        <v>214</v>
      </c>
      <c r="L1765" t="s">
        <v>697</v>
      </c>
      <c r="M1765" t="s">
        <v>698</v>
      </c>
      <c r="N1765" t="s">
        <v>217</v>
      </c>
      <c r="O1765" t="s">
        <v>263</v>
      </c>
      <c r="P1765" t="s">
        <v>699</v>
      </c>
      <c r="Q1765" t="s">
        <v>700</v>
      </c>
      <c r="R1765" t="s">
        <v>701</v>
      </c>
      <c r="S1765" t="s">
        <v>264</v>
      </c>
      <c r="T1765" t="s">
        <v>265</v>
      </c>
      <c r="U1765" s="61" t="s">
        <v>266</v>
      </c>
      <c r="V1765" t="s">
        <v>24</v>
      </c>
      <c r="W1765" t="s">
        <v>263</v>
      </c>
      <c r="X1765" s="59">
        <v>36865</v>
      </c>
      <c r="Y1765" s="59">
        <v>36865</v>
      </c>
      <c r="Z1765" t="s">
        <v>141</v>
      </c>
      <c r="AA1765" s="146" t="str">
        <f t="shared" si="345"/>
        <v>EX</v>
      </c>
      <c r="AB1765" s="146" t="str">
        <f t="shared" si="347"/>
        <v>IT</v>
      </c>
      <c r="AC1765" t="str">
        <f t="shared" si="350"/>
        <v>EX</v>
      </c>
      <c r="AD1765" s="74">
        <f t="shared" si="351"/>
        <v>36865</v>
      </c>
      <c r="AE1765" s="74">
        <f t="shared" si="356"/>
        <v>36865</v>
      </c>
      <c r="AF1765">
        <v>1</v>
      </c>
      <c r="AG1765">
        <v>0</v>
      </c>
      <c r="AH1765" s="74">
        <v>0</v>
      </c>
      <c r="AJ1765" s="74">
        <f t="shared" si="352"/>
        <v>0</v>
      </c>
      <c r="AK1765" s="74">
        <f t="shared" si="346"/>
        <v>36865</v>
      </c>
      <c r="AL1765" t="str">
        <f t="shared" si="353"/>
        <v>N</v>
      </c>
      <c r="AN1765" t="s">
        <v>86</v>
      </c>
      <c r="AO1765" t="s">
        <v>85</v>
      </c>
      <c r="AP1765" t="str">
        <f t="shared" si="354"/>
        <v>94</v>
      </c>
      <c r="AQ1765" s="145" t="s">
        <v>1826</v>
      </c>
      <c r="AR1765" t="str">
        <f t="shared" si="355"/>
        <v>1-Adjusted Base Budget</v>
      </c>
      <c r="AS1765" s="145" t="s">
        <v>1827</v>
      </c>
      <c r="AT1765" t="s">
        <v>213</v>
      </c>
      <c r="AV1765" t="str">
        <f t="shared" si="349"/>
        <v>VPIT-SS</v>
      </c>
      <c r="AW1765" t="str">
        <f t="shared" si="348"/>
        <v>VP FOR INFORMATION TECHNOLOGY-SHARED SERVICES</v>
      </c>
    </row>
    <row r="1766" spans="1:49">
      <c r="A1766" s="59">
        <v>2018</v>
      </c>
      <c r="B1766" t="s">
        <v>137</v>
      </c>
      <c r="C1766" t="s">
        <v>945</v>
      </c>
      <c r="D1766" t="s">
        <v>946</v>
      </c>
      <c r="E1766" t="s">
        <v>983</v>
      </c>
      <c r="F1766" t="s">
        <v>957</v>
      </c>
      <c r="G1766" t="s">
        <v>958</v>
      </c>
      <c r="H1766" t="s">
        <v>159</v>
      </c>
      <c r="I1766" s="170" t="s">
        <v>84</v>
      </c>
      <c r="J1766" t="s">
        <v>85</v>
      </c>
      <c r="K1766" t="s">
        <v>214</v>
      </c>
      <c r="L1766" t="s">
        <v>697</v>
      </c>
      <c r="M1766" t="s">
        <v>698</v>
      </c>
      <c r="N1766" t="s">
        <v>217</v>
      </c>
      <c r="O1766" t="s">
        <v>263</v>
      </c>
      <c r="P1766" t="s">
        <v>699</v>
      </c>
      <c r="Q1766" t="s">
        <v>700</v>
      </c>
      <c r="R1766" t="s">
        <v>701</v>
      </c>
      <c r="S1766" t="s">
        <v>264</v>
      </c>
      <c r="T1766" t="s">
        <v>265</v>
      </c>
      <c r="U1766" s="61" t="s">
        <v>266</v>
      </c>
      <c r="V1766" t="s">
        <v>24</v>
      </c>
      <c r="W1766" t="s">
        <v>263</v>
      </c>
      <c r="X1766" s="59">
        <v>3000</v>
      </c>
      <c r="Y1766" s="59">
        <v>3000</v>
      </c>
      <c r="Z1766" t="s">
        <v>141</v>
      </c>
      <c r="AA1766" s="146" t="str">
        <f t="shared" si="345"/>
        <v>EX</v>
      </c>
      <c r="AB1766" s="146" t="str">
        <f t="shared" si="347"/>
        <v>IT</v>
      </c>
      <c r="AC1766" t="str">
        <f t="shared" si="350"/>
        <v>EX</v>
      </c>
      <c r="AD1766" s="74">
        <f t="shared" si="351"/>
        <v>3000</v>
      </c>
      <c r="AE1766" s="74">
        <f t="shared" si="356"/>
        <v>3000</v>
      </c>
      <c r="AF1766">
        <v>1</v>
      </c>
      <c r="AG1766">
        <v>0</v>
      </c>
      <c r="AH1766" s="74">
        <v>0</v>
      </c>
      <c r="AJ1766" s="74">
        <f t="shared" si="352"/>
        <v>0</v>
      </c>
      <c r="AK1766" s="74">
        <f t="shared" si="346"/>
        <v>3000</v>
      </c>
      <c r="AL1766" t="str">
        <f t="shared" si="353"/>
        <v>N</v>
      </c>
      <c r="AN1766" t="s">
        <v>86</v>
      </c>
      <c r="AO1766" t="s">
        <v>85</v>
      </c>
      <c r="AP1766" t="str">
        <f t="shared" si="354"/>
        <v>94</v>
      </c>
      <c r="AQ1766" s="145" t="s">
        <v>1826</v>
      </c>
      <c r="AR1766" t="str">
        <f t="shared" si="355"/>
        <v>1-Adjusted Base Budget</v>
      </c>
      <c r="AS1766" s="145" t="s">
        <v>1827</v>
      </c>
      <c r="AT1766" t="s">
        <v>213</v>
      </c>
      <c r="AV1766" t="str">
        <f t="shared" si="349"/>
        <v>VPIT-SS</v>
      </c>
      <c r="AW1766" t="str">
        <f t="shared" si="348"/>
        <v>VP FOR INFORMATION TECHNOLOGY-SHARED SERVICES</v>
      </c>
    </row>
    <row r="1767" spans="1:49">
      <c r="A1767" s="59">
        <v>2018</v>
      </c>
      <c r="B1767" t="s">
        <v>137</v>
      </c>
      <c r="C1767" t="s">
        <v>945</v>
      </c>
      <c r="D1767" t="s">
        <v>946</v>
      </c>
      <c r="E1767" t="s">
        <v>979</v>
      </c>
      <c r="F1767" t="s">
        <v>957</v>
      </c>
      <c r="G1767" t="s">
        <v>958</v>
      </c>
      <c r="H1767" t="s">
        <v>152</v>
      </c>
      <c r="I1767" s="170" t="s">
        <v>84</v>
      </c>
      <c r="J1767" t="s">
        <v>85</v>
      </c>
      <c r="K1767" t="s">
        <v>214</v>
      </c>
      <c r="L1767" t="s">
        <v>1160</v>
      </c>
      <c r="M1767" t="s">
        <v>1161</v>
      </c>
      <c r="N1767" t="s">
        <v>217</v>
      </c>
      <c r="O1767" t="s">
        <v>263</v>
      </c>
      <c r="P1767" t="s">
        <v>699</v>
      </c>
      <c r="Q1767" t="s">
        <v>700</v>
      </c>
      <c r="R1767" t="s">
        <v>701</v>
      </c>
      <c r="S1767" t="s">
        <v>264</v>
      </c>
      <c r="T1767" t="s">
        <v>265</v>
      </c>
      <c r="U1767" s="61" t="s">
        <v>266</v>
      </c>
      <c r="V1767" t="s">
        <v>24</v>
      </c>
      <c r="W1767" t="s">
        <v>263</v>
      </c>
      <c r="X1767" s="59">
        <v>100</v>
      </c>
      <c r="Y1767" s="59">
        <v>100</v>
      </c>
      <c r="Z1767" t="s">
        <v>141</v>
      </c>
      <c r="AA1767" s="146" t="str">
        <f t="shared" si="345"/>
        <v>EX</v>
      </c>
      <c r="AB1767" s="146" t="str">
        <f t="shared" si="347"/>
        <v>IT</v>
      </c>
      <c r="AC1767" t="str">
        <f t="shared" si="350"/>
        <v>EX</v>
      </c>
      <c r="AD1767" s="74">
        <f t="shared" si="351"/>
        <v>100</v>
      </c>
      <c r="AE1767" s="74">
        <f t="shared" si="356"/>
        <v>100</v>
      </c>
      <c r="AF1767">
        <v>1</v>
      </c>
      <c r="AG1767">
        <v>0</v>
      </c>
      <c r="AH1767" s="74">
        <v>0</v>
      </c>
      <c r="AJ1767" s="74">
        <f t="shared" si="352"/>
        <v>0</v>
      </c>
      <c r="AK1767" s="74">
        <f t="shared" si="346"/>
        <v>100</v>
      </c>
      <c r="AL1767" t="str">
        <f t="shared" si="353"/>
        <v>N</v>
      </c>
      <c r="AN1767" t="s">
        <v>86</v>
      </c>
      <c r="AO1767" t="s">
        <v>85</v>
      </c>
      <c r="AP1767" t="str">
        <f t="shared" si="354"/>
        <v>94</v>
      </c>
      <c r="AQ1767" s="145" t="s">
        <v>1826</v>
      </c>
      <c r="AR1767" t="str">
        <f t="shared" si="355"/>
        <v>1-Adjusted Base Budget</v>
      </c>
      <c r="AS1767" s="145" t="s">
        <v>1827</v>
      </c>
      <c r="AT1767" t="s">
        <v>213</v>
      </c>
      <c r="AV1767" t="str">
        <f t="shared" si="349"/>
        <v>VPIT-SS</v>
      </c>
      <c r="AW1767" t="str">
        <f t="shared" si="348"/>
        <v>VP FOR INFORMATION TECHNOLOGY-SHARED SERVICES</v>
      </c>
    </row>
    <row r="1768" spans="1:49">
      <c r="A1768" s="59">
        <v>2018</v>
      </c>
      <c r="B1768" t="s">
        <v>137</v>
      </c>
      <c r="C1768" t="s">
        <v>945</v>
      </c>
      <c r="D1768" t="s">
        <v>946</v>
      </c>
      <c r="E1768" t="s">
        <v>967</v>
      </c>
      <c r="F1768" t="s">
        <v>1719</v>
      </c>
      <c r="G1768" t="s">
        <v>1720</v>
      </c>
      <c r="H1768" t="s">
        <v>146</v>
      </c>
      <c r="I1768" s="170" t="s">
        <v>84</v>
      </c>
      <c r="J1768" t="s">
        <v>85</v>
      </c>
      <c r="K1768" t="s">
        <v>214</v>
      </c>
      <c r="L1768" t="s">
        <v>711</v>
      </c>
      <c r="M1768" t="s">
        <v>712</v>
      </c>
      <c r="N1768" t="s">
        <v>217</v>
      </c>
      <c r="O1768" t="s">
        <v>263</v>
      </c>
      <c r="P1768" t="s">
        <v>699</v>
      </c>
      <c r="Q1768" t="s">
        <v>700</v>
      </c>
      <c r="R1768" t="s">
        <v>701</v>
      </c>
      <c r="S1768" t="s">
        <v>264</v>
      </c>
      <c r="T1768" t="s">
        <v>265</v>
      </c>
      <c r="U1768" s="61" t="s">
        <v>266</v>
      </c>
      <c r="V1768" t="s">
        <v>24</v>
      </c>
      <c r="W1768" t="s">
        <v>263</v>
      </c>
      <c r="X1768" s="59">
        <v>0</v>
      </c>
      <c r="Y1768" s="59">
        <v>1000</v>
      </c>
      <c r="Z1768" t="s">
        <v>141</v>
      </c>
      <c r="AA1768" s="146" t="str">
        <f t="shared" si="345"/>
        <v>EX</v>
      </c>
      <c r="AB1768" s="146" t="str">
        <f t="shared" si="347"/>
        <v>IT</v>
      </c>
      <c r="AC1768" t="str">
        <f t="shared" si="350"/>
        <v>EX</v>
      </c>
      <c r="AD1768" s="74">
        <f t="shared" si="351"/>
        <v>1000</v>
      </c>
      <c r="AE1768" s="74">
        <f t="shared" si="356"/>
        <v>1000</v>
      </c>
      <c r="AF1768">
        <v>1</v>
      </c>
      <c r="AG1768">
        <v>0</v>
      </c>
      <c r="AH1768" s="74">
        <v>0</v>
      </c>
      <c r="AJ1768" s="74">
        <f t="shared" si="352"/>
        <v>0</v>
      </c>
      <c r="AK1768" s="74">
        <f t="shared" si="346"/>
        <v>1000</v>
      </c>
      <c r="AL1768" t="str">
        <f t="shared" si="353"/>
        <v>N</v>
      </c>
      <c r="AN1768" t="s">
        <v>86</v>
      </c>
      <c r="AO1768" t="s">
        <v>85</v>
      </c>
      <c r="AP1768" t="str">
        <f t="shared" si="354"/>
        <v>94</v>
      </c>
      <c r="AQ1768" s="145" t="s">
        <v>1826</v>
      </c>
      <c r="AR1768" t="str">
        <f t="shared" si="355"/>
        <v>1-Adjusted Base Budget</v>
      </c>
      <c r="AS1768" s="145" t="s">
        <v>1827</v>
      </c>
      <c r="AT1768" t="s">
        <v>213</v>
      </c>
      <c r="AV1768" t="str">
        <f t="shared" si="349"/>
        <v>VPIT-SS</v>
      </c>
      <c r="AW1768" t="str">
        <f t="shared" si="348"/>
        <v>VP FOR INFORMATION TECHNOLOGY-SHARED SERVICES</v>
      </c>
    </row>
    <row r="1769" spans="1:49">
      <c r="A1769" s="59">
        <v>2018</v>
      </c>
      <c r="B1769" t="s">
        <v>137</v>
      </c>
      <c r="C1769" t="s">
        <v>945</v>
      </c>
      <c r="D1769" t="s">
        <v>946</v>
      </c>
      <c r="E1769" t="s">
        <v>967</v>
      </c>
      <c r="F1769" t="s">
        <v>1719</v>
      </c>
      <c r="G1769" t="s">
        <v>1720</v>
      </c>
      <c r="H1769" t="s">
        <v>146</v>
      </c>
      <c r="I1769" s="170" t="s">
        <v>84</v>
      </c>
      <c r="J1769" t="s">
        <v>85</v>
      </c>
      <c r="K1769" t="s">
        <v>214</v>
      </c>
      <c r="L1769" t="s">
        <v>711</v>
      </c>
      <c r="M1769" t="s">
        <v>712</v>
      </c>
      <c r="N1769" t="s">
        <v>1162</v>
      </c>
      <c r="O1769" t="s">
        <v>263</v>
      </c>
      <c r="P1769" t="s">
        <v>699</v>
      </c>
      <c r="Q1769" t="s">
        <v>700</v>
      </c>
      <c r="R1769" t="s">
        <v>701</v>
      </c>
      <c r="S1769" t="s">
        <v>264</v>
      </c>
      <c r="T1769" t="s">
        <v>265</v>
      </c>
      <c r="U1769" s="61" t="s">
        <v>266</v>
      </c>
      <c r="V1769" t="s">
        <v>24</v>
      </c>
      <c r="W1769" t="s">
        <v>263</v>
      </c>
      <c r="X1769" s="59">
        <v>0</v>
      </c>
      <c r="Y1769" s="59">
        <v>144</v>
      </c>
      <c r="Z1769" t="s">
        <v>141</v>
      </c>
      <c r="AA1769" s="146" t="str">
        <f t="shared" ref="AA1769:AA1832" si="357">IF(P1769 ="CORI","IN",IF(P1769 ="TRIN","IN",O1769))</f>
        <v>EX</v>
      </c>
      <c r="AB1769" s="146" t="str">
        <f t="shared" si="347"/>
        <v>IT</v>
      </c>
      <c r="AC1769" t="str">
        <f t="shared" si="350"/>
        <v>EX</v>
      </c>
      <c r="AD1769" s="74">
        <f t="shared" si="351"/>
        <v>144</v>
      </c>
      <c r="AE1769" s="74">
        <f t="shared" si="356"/>
        <v>144</v>
      </c>
      <c r="AF1769">
        <v>1</v>
      </c>
      <c r="AG1769">
        <v>0</v>
      </c>
      <c r="AH1769" s="74">
        <v>0</v>
      </c>
      <c r="AJ1769" s="74">
        <f t="shared" si="352"/>
        <v>0</v>
      </c>
      <c r="AK1769" s="74">
        <f t="shared" si="346"/>
        <v>144</v>
      </c>
      <c r="AL1769" t="str">
        <f t="shared" si="353"/>
        <v>N</v>
      </c>
      <c r="AN1769" t="s">
        <v>86</v>
      </c>
      <c r="AO1769" t="s">
        <v>85</v>
      </c>
      <c r="AP1769" t="str">
        <f t="shared" si="354"/>
        <v>94</v>
      </c>
      <c r="AQ1769" s="145" t="s">
        <v>1826</v>
      </c>
      <c r="AR1769" t="str">
        <f t="shared" si="355"/>
        <v>1-Adjusted Base Budget</v>
      </c>
      <c r="AS1769" s="145" t="s">
        <v>1827</v>
      </c>
      <c r="AT1769" t="s">
        <v>213</v>
      </c>
      <c r="AV1769" t="str">
        <f t="shared" si="349"/>
        <v>VPIT-SS</v>
      </c>
      <c r="AW1769" t="str">
        <f t="shared" si="348"/>
        <v>VP FOR INFORMATION TECHNOLOGY-SHARED SERVICES</v>
      </c>
    </row>
    <row r="1770" spans="1:49">
      <c r="A1770" s="59">
        <v>2018</v>
      </c>
      <c r="B1770" t="s">
        <v>137</v>
      </c>
      <c r="C1770" t="s">
        <v>945</v>
      </c>
      <c r="D1770" t="s">
        <v>946</v>
      </c>
      <c r="E1770" t="s">
        <v>947</v>
      </c>
      <c r="F1770" t="s">
        <v>1162</v>
      </c>
      <c r="G1770" t="s">
        <v>1163</v>
      </c>
      <c r="H1770" t="s">
        <v>948</v>
      </c>
      <c r="I1770" s="170" t="s">
        <v>84</v>
      </c>
      <c r="J1770" t="s">
        <v>85</v>
      </c>
      <c r="K1770" t="s">
        <v>214</v>
      </c>
      <c r="L1770" t="s">
        <v>711</v>
      </c>
      <c r="M1770" t="s">
        <v>712</v>
      </c>
      <c r="N1770" t="s">
        <v>1164</v>
      </c>
      <c r="O1770" t="s">
        <v>263</v>
      </c>
      <c r="P1770" t="s">
        <v>699</v>
      </c>
      <c r="Q1770" t="s">
        <v>700</v>
      </c>
      <c r="R1770" t="s">
        <v>701</v>
      </c>
      <c r="S1770" t="s">
        <v>264</v>
      </c>
      <c r="T1770" t="s">
        <v>265</v>
      </c>
      <c r="U1770" s="61" t="s">
        <v>266</v>
      </c>
      <c r="V1770" t="s">
        <v>249</v>
      </c>
      <c r="W1770" t="s">
        <v>263</v>
      </c>
      <c r="X1770" s="59">
        <v>407178</v>
      </c>
      <c r="Y1770" s="59">
        <v>407178</v>
      </c>
      <c r="AA1770" s="146" t="str">
        <f t="shared" si="357"/>
        <v>EX</v>
      </c>
      <c r="AB1770" s="146">
        <f t="shared" si="347"/>
        <v>0</v>
      </c>
      <c r="AC1770" t="str">
        <f t="shared" si="350"/>
        <v>EX</v>
      </c>
      <c r="AD1770" s="74">
        <f t="shared" si="351"/>
        <v>407178</v>
      </c>
      <c r="AE1770" s="74">
        <f t="shared" si="356"/>
        <v>407178</v>
      </c>
      <c r="AF1770">
        <v>1</v>
      </c>
      <c r="AG1770">
        <v>0</v>
      </c>
      <c r="AH1770" s="74">
        <v>0</v>
      </c>
      <c r="AJ1770" s="74">
        <f t="shared" si="352"/>
        <v>0</v>
      </c>
      <c r="AK1770" s="74">
        <f t="shared" si="346"/>
        <v>407178</v>
      </c>
      <c r="AL1770" t="str">
        <f t="shared" si="353"/>
        <v>N</v>
      </c>
      <c r="AN1770" t="s">
        <v>86</v>
      </c>
      <c r="AO1770" t="s">
        <v>85</v>
      </c>
      <c r="AP1770" t="str">
        <f t="shared" si="354"/>
        <v>94</v>
      </c>
      <c r="AQ1770" s="145" t="s">
        <v>1826</v>
      </c>
      <c r="AR1770" t="str">
        <f t="shared" si="355"/>
        <v>1-Adjusted Base Budget</v>
      </c>
      <c r="AS1770" s="145" t="s">
        <v>1827</v>
      </c>
      <c r="AT1770" t="s">
        <v>213</v>
      </c>
      <c r="AV1770" t="str">
        <f t="shared" si="349"/>
        <v>VPIT</v>
      </c>
      <c r="AW1770" t="str">
        <f t="shared" si="348"/>
        <v>VP FOR INFORMATION TECHNOLOGY</v>
      </c>
    </row>
    <row r="1771" spans="1:49">
      <c r="A1771" s="59">
        <v>2018</v>
      </c>
      <c r="B1771" t="s">
        <v>137</v>
      </c>
      <c r="C1771" t="s">
        <v>945</v>
      </c>
      <c r="D1771" t="s">
        <v>946</v>
      </c>
      <c r="E1771" t="s">
        <v>967</v>
      </c>
      <c r="F1771" t="s">
        <v>1162</v>
      </c>
      <c r="G1771" t="s">
        <v>1163</v>
      </c>
      <c r="H1771" t="s">
        <v>146</v>
      </c>
      <c r="I1771" s="170" t="s">
        <v>84</v>
      </c>
      <c r="J1771" t="s">
        <v>85</v>
      </c>
      <c r="K1771" t="s">
        <v>214</v>
      </c>
      <c r="L1771" t="s">
        <v>711</v>
      </c>
      <c r="M1771" t="s">
        <v>712</v>
      </c>
      <c r="N1771" t="s">
        <v>1164</v>
      </c>
      <c r="O1771" t="s">
        <v>263</v>
      </c>
      <c r="P1771" t="s">
        <v>699</v>
      </c>
      <c r="Q1771" t="s">
        <v>700</v>
      </c>
      <c r="R1771" t="s">
        <v>701</v>
      </c>
      <c r="S1771" t="s">
        <v>264</v>
      </c>
      <c r="T1771" t="s">
        <v>265</v>
      </c>
      <c r="U1771" s="61" t="s">
        <v>266</v>
      </c>
      <c r="V1771" t="s">
        <v>24</v>
      </c>
      <c r="W1771" t="s">
        <v>263</v>
      </c>
      <c r="X1771" s="59">
        <v>2784567</v>
      </c>
      <c r="Y1771" s="59">
        <v>2784567</v>
      </c>
      <c r="Z1771" t="s">
        <v>141</v>
      </c>
      <c r="AA1771" s="146" t="str">
        <f t="shared" si="357"/>
        <v>EX</v>
      </c>
      <c r="AB1771" s="146" t="str">
        <f t="shared" si="347"/>
        <v>IT</v>
      </c>
      <c r="AC1771" t="str">
        <f t="shared" si="350"/>
        <v>EX</v>
      </c>
      <c r="AD1771" s="74">
        <f t="shared" si="351"/>
        <v>2784567</v>
      </c>
      <c r="AE1771" s="74">
        <f t="shared" si="356"/>
        <v>2784567</v>
      </c>
      <c r="AF1771">
        <v>1</v>
      </c>
      <c r="AG1771">
        <v>0</v>
      </c>
      <c r="AH1771" s="74">
        <v>0</v>
      </c>
      <c r="AJ1771" s="74">
        <f t="shared" si="352"/>
        <v>0</v>
      </c>
      <c r="AK1771" s="74">
        <f t="shared" si="346"/>
        <v>2784567</v>
      </c>
      <c r="AL1771" t="str">
        <f t="shared" si="353"/>
        <v>N</v>
      </c>
      <c r="AN1771" t="s">
        <v>86</v>
      </c>
      <c r="AO1771" t="s">
        <v>85</v>
      </c>
      <c r="AP1771" t="str">
        <f t="shared" si="354"/>
        <v>94</v>
      </c>
      <c r="AQ1771" s="145" t="s">
        <v>1826</v>
      </c>
      <c r="AR1771" t="str">
        <f t="shared" si="355"/>
        <v>1-Adjusted Base Budget</v>
      </c>
      <c r="AS1771" s="145" t="s">
        <v>1827</v>
      </c>
      <c r="AT1771" t="s">
        <v>213</v>
      </c>
      <c r="AV1771" t="str">
        <f t="shared" si="349"/>
        <v>VPIT-SS</v>
      </c>
      <c r="AW1771" t="str">
        <f t="shared" si="348"/>
        <v>VP FOR INFORMATION TECHNOLOGY-SHARED SERVICES</v>
      </c>
    </row>
    <row r="1772" spans="1:49">
      <c r="A1772" s="59">
        <v>2018</v>
      </c>
      <c r="B1772" t="s">
        <v>137</v>
      </c>
      <c r="C1772" t="s">
        <v>945</v>
      </c>
      <c r="D1772" t="s">
        <v>946</v>
      </c>
      <c r="E1772" t="s">
        <v>951</v>
      </c>
      <c r="F1772" t="s">
        <v>1162</v>
      </c>
      <c r="G1772" t="s">
        <v>1163</v>
      </c>
      <c r="H1772" t="s">
        <v>154</v>
      </c>
      <c r="I1772" s="170" t="s">
        <v>84</v>
      </c>
      <c r="J1772" t="s">
        <v>85</v>
      </c>
      <c r="K1772" t="s">
        <v>214</v>
      </c>
      <c r="L1772" t="s">
        <v>711</v>
      </c>
      <c r="M1772" t="s">
        <v>712</v>
      </c>
      <c r="N1772" t="s">
        <v>1164</v>
      </c>
      <c r="O1772" t="s">
        <v>263</v>
      </c>
      <c r="P1772" t="s">
        <v>699</v>
      </c>
      <c r="Q1772" t="s">
        <v>700</v>
      </c>
      <c r="R1772" t="s">
        <v>701</v>
      </c>
      <c r="S1772" t="s">
        <v>264</v>
      </c>
      <c r="T1772" t="s">
        <v>265</v>
      </c>
      <c r="U1772" s="61" t="s">
        <v>266</v>
      </c>
      <c r="V1772" t="s">
        <v>24</v>
      </c>
      <c r="W1772" t="s">
        <v>263</v>
      </c>
      <c r="X1772" s="59">
        <v>2810940</v>
      </c>
      <c r="Y1772" s="59">
        <v>2810940</v>
      </c>
      <c r="Z1772" t="s">
        <v>141</v>
      </c>
      <c r="AA1772" s="146" t="str">
        <f t="shared" si="357"/>
        <v>EX</v>
      </c>
      <c r="AB1772" s="146" t="str">
        <f t="shared" si="347"/>
        <v>IT</v>
      </c>
      <c r="AC1772" t="str">
        <f t="shared" si="350"/>
        <v>EX</v>
      </c>
      <c r="AD1772" s="74">
        <f t="shared" si="351"/>
        <v>2810940</v>
      </c>
      <c r="AE1772" s="74">
        <f t="shared" si="356"/>
        <v>2810940</v>
      </c>
      <c r="AF1772">
        <v>1</v>
      </c>
      <c r="AG1772">
        <v>0</v>
      </c>
      <c r="AH1772" s="74">
        <v>0</v>
      </c>
      <c r="AJ1772" s="74">
        <f t="shared" si="352"/>
        <v>0</v>
      </c>
      <c r="AK1772" s="74">
        <f t="shared" si="346"/>
        <v>2810940</v>
      </c>
      <c r="AL1772" t="str">
        <f t="shared" si="353"/>
        <v>N</v>
      </c>
      <c r="AN1772" t="s">
        <v>86</v>
      </c>
      <c r="AO1772" t="s">
        <v>85</v>
      </c>
      <c r="AP1772" t="str">
        <f t="shared" si="354"/>
        <v>94</v>
      </c>
      <c r="AQ1772" s="145" t="s">
        <v>1826</v>
      </c>
      <c r="AR1772" t="str">
        <f t="shared" si="355"/>
        <v>1-Adjusted Base Budget</v>
      </c>
      <c r="AS1772" s="145" t="s">
        <v>1827</v>
      </c>
      <c r="AT1772" t="s">
        <v>213</v>
      </c>
      <c r="AV1772" t="str">
        <f t="shared" si="349"/>
        <v>VPIT-SS</v>
      </c>
      <c r="AW1772" t="str">
        <f t="shared" si="348"/>
        <v>VP FOR INFORMATION TECHNOLOGY-SHARED SERVICES</v>
      </c>
    </row>
    <row r="1773" spans="1:49">
      <c r="A1773" s="59">
        <v>2018</v>
      </c>
      <c r="B1773" t="s">
        <v>137</v>
      </c>
      <c r="C1773" t="s">
        <v>945</v>
      </c>
      <c r="D1773" t="s">
        <v>946</v>
      </c>
      <c r="E1773" t="s">
        <v>967</v>
      </c>
      <c r="F1773" t="s">
        <v>1081</v>
      </c>
      <c r="G1773" t="s">
        <v>1082</v>
      </c>
      <c r="H1773" t="s">
        <v>146</v>
      </c>
      <c r="I1773" s="170" t="s">
        <v>84</v>
      </c>
      <c r="J1773" t="s">
        <v>85</v>
      </c>
      <c r="K1773" t="s">
        <v>214</v>
      </c>
      <c r="L1773" t="s">
        <v>478</v>
      </c>
      <c r="M1773" t="s">
        <v>479</v>
      </c>
      <c r="N1773" t="s">
        <v>217</v>
      </c>
      <c r="O1773" t="s">
        <v>263</v>
      </c>
      <c r="P1773" t="s">
        <v>379</v>
      </c>
      <c r="Q1773" t="s">
        <v>379</v>
      </c>
      <c r="R1773" t="s">
        <v>380</v>
      </c>
      <c r="S1773" t="s">
        <v>264</v>
      </c>
      <c r="T1773" t="s">
        <v>265</v>
      </c>
      <c r="U1773" s="61" t="s">
        <v>266</v>
      </c>
      <c r="V1773" t="s">
        <v>24</v>
      </c>
      <c r="W1773" t="s">
        <v>263</v>
      </c>
      <c r="X1773" s="59">
        <v>500</v>
      </c>
      <c r="Y1773" s="59">
        <v>500</v>
      </c>
      <c r="Z1773" t="s">
        <v>141</v>
      </c>
      <c r="AA1773" s="146" t="str">
        <f t="shared" si="357"/>
        <v>EX</v>
      </c>
      <c r="AB1773" s="146" t="str">
        <f t="shared" si="347"/>
        <v>IT</v>
      </c>
      <c r="AC1773" t="str">
        <f t="shared" si="350"/>
        <v>EX</v>
      </c>
      <c r="AD1773" s="74">
        <f t="shared" si="351"/>
        <v>500</v>
      </c>
      <c r="AE1773" s="74">
        <f t="shared" si="356"/>
        <v>500</v>
      </c>
      <c r="AF1773">
        <v>1</v>
      </c>
      <c r="AG1773">
        <v>0</v>
      </c>
      <c r="AH1773" s="74">
        <v>0</v>
      </c>
      <c r="AJ1773" s="74">
        <f t="shared" si="352"/>
        <v>0</v>
      </c>
      <c r="AK1773" s="74">
        <f t="shared" si="346"/>
        <v>500</v>
      </c>
      <c r="AL1773" t="str">
        <f t="shared" si="353"/>
        <v>N</v>
      </c>
      <c r="AN1773" t="s">
        <v>86</v>
      </c>
      <c r="AO1773" t="s">
        <v>85</v>
      </c>
      <c r="AP1773" t="str">
        <f t="shared" si="354"/>
        <v>94</v>
      </c>
      <c r="AQ1773" s="145" t="s">
        <v>1826</v>
      </c>
      <c r="AR1773" t="str">
        <f t="shared" si="355"/>
        <v>1-Adjusted Base Budget</v>
      </c>
      <c r="AS1773" s="145" t="s">
        <v>1827</v>
      </c>
      <c r="AT1773" t="s">
        <v>213</v>
      </c>
      <c r="AV1773" t="str">
        <f t="shared" si="349"/>
        <v>VPIT-SS</v>
      </c>
      <c r="AW1773" t="str">
        <f t="shared" si="348"/>
        <v>VP FOR INFORMATION TECHNOLOGY-SHARED SERVICES</v>
      </c>
    </row>
    <row r="1774" spans="1:49">
      <c r="A1774" s="59">
        <v>2018</v>
      </c>
      <c r="B1774" t="s">
        <v>137</v>
      </c>
      <c r="C1774" t="s">
        <v>945</v>
      </c>
      <c r="D1774" t="s">
        <v>946</v>
      </c>
      <c r="E1774" t="s">
        <v>981</v>
      </c>
      <c r="F1774" t="s">
        <v>957</v>
      </c>
      <c r="G1774" t="s">
        <v>958</v>
      </c>
      <c r="H1774" t="s">
        <v>157</v>
      </c>
      <c r="I1774" s="170" t="s">
        <v>84</v>
      </c>
      <c r="J1774" t="s">
        <v>85</v>
      </c>
      <c r="K1774" t="s">
        <v>214</v>
      </c>
      <c r="L1774" t="s">
        <v>478</v>
      </c>
      <c r="M1774" t="s">
        <v>479</v>
      </c>
      <c r="N1774" t="s">
        <v>217</v>
      </c>
      <c r="O1774" t="s">
        <v>263</v>
      </c>
      <c r="P1774" t="s">
        <v>379</v>
      </c>
      <c r="Q1774" t="s">
        <v>379</v>
      </c>
      <c r="R1774" t="s">
        <v>380</v>
      </c>
      <c r="S1774" t="s">
        <v>264</v>
      </c>
      <c r="T1774" t="s">
        <v>265</v>
      </c>
      <c r="U1774" s="61" t="s">
        <v>266</v>
      </c>
      <c r="V1774" t="s">
        <v>24</v>
      </c>
      <c r="W1774" t="s">
        <v>263</v>
      </c>
      <c r="X1774" s="59">
        <v>1750</v>
      </c>
      <c r="Y1774" s="59">
        <v>1750</v>
      </c>
      <c r="Z1774" t="s">
        <v>141</v>
      </c>
      <c r="AA1774" s="146" t="str">
        <f t="shared" si="357"/>
        <v>EX</v>
      </c>
      <c r="AB1774" s="146" t="str">
        <f t="shared" si="347"/>
        <v>IT</v>
      </c>
      <c r="AC1774" t="str">
        <f t="shared" si="350"/>
        <v>EX</v>
      </c>
      <c r="AD1774" s="74">
        <f t="shared" si="351"/>
        <v>1750</v>
      </c>
      <c r="AE1774" s="74">
        <f t="shared" si="356"/>
        <v>1750</v>
      </c>
      <c r="AF1774">
        <v>1</v>
      </c>
      <c r="AG1774">
        <v>0</v>
      </c>
      <c r="AH1774" s="74">
        <v>0</v>
      </c>
      <c r="AJ1774" s="74">
        <f t="shared" si="352"/>
        <v>0</v>
      </c>
      <c r="AK1774" s="74">
        <f t="shared" si="346"/>
        <v>1750</v>
      </c>
      <c r="AL1774" t="str">
        <f t="shared" si="353"/>
        <v>N</v>
      </c>
      <c r="AN1774" t="s">
        <v>86</v>
      </c>
      <c r="AO1774" t="s">
        <v>85</v>
      </c>
      <c r="AP1774" t="str">
        <f t="shared" si="354"/>
        <v>94</v>
      </c>
      <c r="AQ1774" s="145" t="s">
        <v>1826</v>
      </c>
      <c r="AR1774" t="str">
        <f t="shared" si="355"/>
        <v>1-Adjusted Base Budget</v>
      </c>
      <c r="AS1774" s="145" t="s">
        <v>1827</v>
      </c>
      <c r="AT1774" t="s">
        <v>213</v>
      </c>
      <c r="AV1774" t="str">
        <f t="shared" si="349"/>
        <v>VPIT-SS</v>
      </c>
      <c r="AW1774" t="str">
        <f t="shared" si="348"/>
        <v>VP FOR INFORMATION TECHNOLOGY-SHARED SERVICES</v>
      </c>
    </row>
    <row r="1775" spans="1:49">
      <c r="A1775" s="59">
        <v>2018</v>
      </c>
      <c r="B1775" t="s">
        <v>137</v>
      </c>
      <c r="C1775" t="s">
        <v>945</v>
      </c>
      <c r="D1775" t="s">
        <v>946</v>
      </c>
      <c r="E1775" t="s">
        <v>947</v>
      </c>
      <c r="F1775" t="s">
        <v>961</v>
      </c>
      <c r="G1775" t="s">
        <v>962</v>
      </c>
      <c r="H1775" t="s">
        <v>948</v>
      </c>
      <c r="I1775" s="170" t="s">
        <v>84</v>
      </c>
      <c r="J1775" t="s">
        <v>85</v>
      </c>
      <c r="K1775" t="s">
        <v>214</v>
      </c>
      <c r="L1775" t="s">
        <v>355</v>
      </c>
      <c r="M1775" t="s">
        <v>356</v>
      </c>
      <c r="N1775" t="s">
        <v>217</v>
      </c>
      <c r="O1775" t="s">
        <v>263</v>
      </c>
      <c r="P1775" t="s">
        <v>357</v>
      </c>
      <c r="Q1775" t="s">
        <v>358</v>
      </c>
      <c r="R1775" t="s">
        <v>359</v>
      </c>
      <c r="S1775" t="s">
        <v>264</v>
      </c>
      <c r="T1775" t="s">
        <v>265</v>
      </c>
      <c r="U1775" s="61" t="s">
        <v>266</v>
      </c>
      <c r="V1775" t="s">
        <v>249</v>
      </c>
      <c r="W1775" t="s">
        <v>263</v>
      </c>
      <c r="X1775" s="59">
        <v>2000</v>
      </c>
      <c r="Y1775" s="59">
        <v>2000</v>
      </c>
      <c r="AA1775" s="146" t="str">
        <f t="shared" si="357"/>
        <v>EX</v>
      </c>
      <c r="AB1775" s="146">
        <f t="shared" si="347"/>
        <v>0</v>
      </c>
      <c r="AC1775" t="str">
        <f t="shared" si="350"/>
        <v>EX</v>
      </c>
      <c r="AD1775" s="74">
        <f t="shared" si="351"/>
        <v>2000</v>
      </c>
      <c r="AE1775" s="74">
        <f t="shared" si="356"/>
        <v>2000</v>
      </c>
      <c r="AF1775">
        <v>1</v>
      </c>
      <c r="AG1775">
        <v>0</v>
      </c>
      <c r="AH1775" s="74">
        <v>0</v>
      </c>
      <c r="AJ1775" s="74">
        <f t="shared" si="352"/>
        <v>0</v>
      </c>
      <c r="AK1775" s="74">
        <f t="shared" si="346"/>
        <v>2000</v>
      </c>
      <c r="AL1775" t="str">
        <f t="shared" si="353"/>
        <v>N</v>
      </c>
      <c r="AN1775" t="s">
        <v>86</v>
      </c>
      <c r="AO1775" t="s">
        <v>85</v>
      </c>
      <c r="AP1775" t="str">
        <f t="shared" si="354"/>
        <v>94</v>
      </c>
      <c r="AQ1775" s="145" t="s">
        <v>1826</v>
      </c>
      <c r="AR1775" t="str">
        <f t="shared" si="355"/>
        <v>1-Adjusted Base Budget</v>
      </c>
      <c r="AS1775" s="145" t="s">
        <v>1827</v>
      </c>
      <c r="AT1775" t="s">
        <v>213</v>
      </c>
      <c r="AV1775" t="str">
        <f t="shared" si="349"/>
        <v>VPIT</v>
      </c>
      <c r="AW1775" t="str">
        <f t="shared" si="348"/>
        <v>VP FOR INFORMATION TECHNOLOGY</v>
      </c>
    </row>
    <row r="1776" spans="1:49">
      <c r="A1776" s="59">
        <v>2018</v>
      </c>
      <c r="B1776" t="s">
        <v>137</v>
      </c>
      <c r="C1776" t="s">
        <v>945</v>
      </c>
      <c r="D1776" t="s">
        <v>946</v>
      </c>
      <c r="E1776" t="s">
        <v>947</v>
      </c>
      <c r="F1776" t="s">
        <v>1140</v>
      </c>
      <c r="G1776" t="s">
        <v>1141</v>
      </c>
      <c r="H1776" t="s">
        <v>948</v>
      </c>
      <c r="I1776" s="170" t="s">
        <v>84</v>
      </c>
      <c r="J1776" t="s">
        <v>85</v>
      </c>
      <c r="K1776" t="s">
        <v>214</v>
      </c>
      <c r="L1776" t="s">
        <v>355</v>
      </c>
      <c r="M1776" t="s">
        <v>356</v>
      </c>
      <c r="N1776" t="s">
        <v>217</v>
      </c>
      <c r="O1776" t="s">
        <v>263</v>
      </c>
      <c r="P1776" t="s">
        <v>357</v>
      </c>
      <c r="Q1776" t="s">
        <v>358</v>
      </c>
      <c r="R1776" t="s">
        <v>359</v>
      </c>
      <c r="S1776" t="s">
        <v>264</v>
      </c>
      <c r="T1776" t="s">
        <v>265</v>
      </c>
      <c r="U1776" s="61" t="s">
        <v>266</v>
      </c>
      <c r="V1776" t="s">
        <v>249</v>
      </c>
      <c r="W1776" t="s">
        <v>263</v>
      </c>
      <c r="X1776" s="59">
        <v>0</v>
      </c>
      <c r="Y1776" s="59">
        <v>-25000</v>
      </c>
      <c r="AA1776" s="146" t="str">
        <f t="shared" si="357"/>
        <v>EX</v>
      </c>
      <c r="AB1776" s="146">
        <f t="shared" si="347"/>
        <v>0</v>
      </c>
      <c r="AC1776" t="str">
        <f t="shared" si="350"/>
        <v>EX</v>
      </c>
      <c r="AD1776" s="74">
        <f t="shared" si="351"/>
        <v>-25000</v>
      </c>
      <c r="AE1776" s="74">
        <f t="shared" si="356"/>
        <v>-25000</v>
      </c>
      <c r="AF1776">
        <v>1</v>
      </c>
      <c r="AG1776">
        <v>0</v>
      </c>
      <c r="AH1776" s="74">
        <v>0</v>
      </c>
      <c r="AJ1776" s="74">
        <f t="shared" si="352"/>
        <v>0</v>
      </c>
      <c r="AK1776" s="74">
        <f t="shared" si="346"/>
        <v>-25000</v>
      </c>
      <c r="AL1776" t="str">
        <f t="shared" si="353"/>
        <v>N</v>
      </c>
      <c r="AN1776" t="s">
        <v>86</v>
      </c>
      <c r="AO1776" t="s">
        <v>85</v>
      </c>
      <c r="AP1776" t="str">
        <f t="shared" si="354"/>
        <v>94</v>
      </c>
      <c r="AQ1776" s="145" t="s">
        <v>1826</v>
      </c>
      <c r="AR1776" t="str">
        <f t="shared" si="355"/>
        <v>1-Adjusted Base Budget</v>
      </c>
      <c r="AS1776" s="145" t="s">
        <v>1827</v>
      </c>
      <c r="AT1776" t="s">
        <v>213</v>
      </c>
      <c r="AV1776" t="str">
        <f t="shared" si="349"/>
        <v>VPIT</v>
      </c>
      <c r="AW1776" t="str">
        <f t="shared" si="348"/>
        <v>VP FOR INFORMATION TECHNOLOGY</v>
      </c>
    </row>
    <row r="1777" spans="1:49">
      <c r="A1777" s="59">
        <v>2018</v>
      </c>
      <c r="B1777" t="s">
        <v>137</v>
      </c>
      <c r="C1777" t="s">
        <v>945</v>
      </c>
      <c r="D1777" t="s">
        <v>946</v>
      </c>
      <c r="E1777" t="s">
        <v>947</v>
      </c>
      <c r="F1777" t="s">
        <v>975</v>
      </c>
      <c r="G1777" t="s">
        <v>976</v>
      </c>
      <c r="H1777" t="s">
        <v>948</v>
      </c>
      <c r="I1777" s="170" t="s">
        <v>84</v>
      </c>
      <c r="J1777" t="s">
        <v>85</v>
      </c>
      <c r="K1777" t="s">
        <v>214</v>
      </c>
      <c r="L1777" t="s">
        <v>355</v>
      </c>
      <c r="M1777" t="s">
        <v>356</v>
      </c>
      <c r="N1777" t="s">
        <v>217</v>
      </c>
      <c r="O1777" t="s">
        <v>263</v>
      </c>
      <c r="P1777" t="s">
        <v>357</v>
      </c>
      <c r="Q1777" t="s">
        <v>358</v>
      </c>
      <c r="R1777" t="s">
        <v>359</v>
      </c>
      <c r="S1777" t="s">
        <v>264</v>
      </c>
      <c r="T1777" t="s">
        <v>265</v>
      </c>
      <c r="U1777" s="61" t="s">
        <v>266</v>
      </c>
      <c r="V1777" t="s">
        <v>249</v>
      </c>
      <c r="W1777" t="s">
        <v>263</v>
      </c>
      <c r="X1777" s="59">
        <v>2000</v>
      </c>
      <c r="Y1777" s="59">
        <v>2000</v>
      </c>
      <c r="AA1777" s="146" t="str">
        <f t="shared" si="357"/>
        <v>EX</v>
      </c>
      <c r="AB1777" s="146">
        <f t="shared" si="347"/>
        <v>0</v>
      </c>
      <c r="AC1777" t="str">
        <f t="shared" si="350"/>
        <v>EX</v>
      </c>
      <c r="AD1777" s="74">
        <f t="shared" si="351"/>
        <v>2000</v>
      </c>
      <c r="AE1777" s="74">
        <f t="shared" si="356"/>
        <v>2000</v>
      </c>
      <c r="AF1777">
        <v>1</v>
      </c>
      <c r="AG1777">
        <v>0</v>
      </c>
      <c r="AH1777" s="74">
        <v>0</v>
      </c>
      <c r="AJ1777" s="74">
        <f t="shared" si="352"/>
        <v>0</v>
      </c>
      <c r="AK1777" s="74">
        <f t="shared" si="346"/>
        <v>2000</v>
      </c>
      <c r="AL1777" t="str">
        <f t="shared" si="353"/>
        <v>N</v>
      </c>
      <c r="AN1777" t="s">
        <v>86</v>
      </c>
      <c r="AO1777" t="s">
        <v>85</v>
      </c>
      <c r="AP1777" t="str">
        <f t="shared" si="354"/>
        <v>94</v>
      </c>
      <c r="AQ1777" s="145" t="s">
        <v>1826</v>
      </c>
      <c r="AR1777" t="str">
        <f t="shared" si="355"/>
        <v>1-Adjusted Base Budget</v>
      </c>
      <c r="AS1777" s="145" t="s">
        <v>1827</v>
      </c>
      <c r="AT1777" t="s">
        <v>213</v>
      </c>
      <c r="AV1777" t="str">
        <f t="shared" si="349"/>
        <v>VPIT</v>
      </c>
      <c r="AW1777" t="str">
        <f t="shared" si="348"/>
        <v>VP FOR INFORMATION TECHNOLOGY</v>
      </c>
    </row>
    <row r="1778" spans="1:49">
      <c r="A1778" s="59">
        <v>2018</v>
      </c>
      <c r="B1778" t="s">
        <v>137</v>
      </c>
      <c r="C1778" t="s">
        <v>945</v>
      </c>
      <c r="D1778" t="s">
        <v>946</v>
      </c>
      <c r="E1778" t="s">
        <v>947</v>
      </c>
      <c r="F1778" t="s">
        <v>1738</v>
      </c>
      <c r="G1778" t="s">
        <v>1739</v>
      </c>
      <c r="H1778" t="s">
        <v>948</v>
      </c>
      <c r="I1778" s="170" t="s">
        <v>84</v>
      </c>
      <c r="J1778" t="s">
        <v>85</v>
      </c>
      <c r="K1778" t="s">
        <v>214</v>
      </c>
      <c r="L1778" t="s">
        <v>355</v>
      </c>
      <c r="M1778" t="s">
        <v>356</v>
      </c>
      <c r="N1778" t="s">
        <v>217</v>
      </c>
      <c r="O1778" t="s">
        <v>263</v>
      </c>
      <c r="P1778" t="s">
        <v>357</v>
      </c>
      <c r="Q1778" t="s">
        <v>358</v>
      </c>
      <c r="R1778" t="s">
        <v>359</v>
      </c>
      <c r="S1778" t="s">
        <v>264</v>
      </c>
      <c r="T1778" t="s">
        <v>265</v>
      </c>
      <c r="U1778" s="61" t="s">
        <v>266</v>
      </c>
      <c r="V1778" t="s">
        <v>249</v>
      </c>
      <c r="W1778" t="s">
        <v>263</v>
      </c>
      <c r="X1778" s="59">
        <v>0</v>
      </c>
      <c r="Y1778" s="59">
        <v>25000</v>
      </c>
      <c r="AA1778" s="146" t="str">
        <f t="shared" si="357"/>
        <v>EX</v>
      </c>
      <c r="AB1778" s="146">
        <f t="shared" si="347"/>
        <v>0</v>
      </c>
      <c r="AC1778" t="str">
        <f t="shared" si="350"/>
        <v>EX</v>
      </c>
      <c r="AD1778" s="74">
        <f t="shared" si="351"/>
        <v>25000</v>
      </c>
      <c r="AE1778" s="74">
        <f t="shared" si="356"/>
        <v>25000</v>
      </c>
      <c r="AF1778">
        <v>1</v>
      </c>
      <c r="AG1778">
        <v>0</v>
      </c>
      <c r="AH1778" s="74">
        <v>0</v>
      </c>
      <c r="AJ1778" s="74">
        <f t="shared" si="352"/>
        <v>0</v>
      </c>
      <c r="AK1778" s="74">
        <f t="shared" si="346"/>
        <v>25000</v>
      </c>
      <c r="AL1778" t="str">
        <f t="shared" si="353"/>
        <v>N</v>
      </c>
      <c r="AN1778" t="s">
        <v>86</v>
      </c>
      <c r="AO1778" t="s">
        <v>85</v>
      </c>
      <c r="AP1778" t="str">
        <f t="shared" si="354"/>
        <v>94</v>
      </c>
      <c r="AQ1778" s="145" t="s">
        <v>1826</v>
      </c>
      <c r="AR1778" t="str">
        <f t="shared" si="355"/>
        <v>1-Adjusted Base Budget</v>
      </c>
      <c r="AS1778" s="145" t="s">
        <v>1827</v>
      </c>
      <c r="AT1778" t="s">
        <v>213</v>
      </c>
      <c r="AV1778" t="str">
        <f t="shared" si="349"/>
        <v>VPIT</v>
      </c>
      <c r="AW1778" t="str">
        <f t="shared" si="348"/>
        <v>VP FOR INFORMATION TECHNOLOGY</v>
      </c>
    </row>
    <row r="1779" spans="1:49">
      <c r="A1779" s="59">
        <v>2018</v>
      </c>
      <c r="B1779" t="s">
        <v>137</v>
      </c>
      <c r="C1779" t="s">
        <v>945</v>
      </c>
      <c r="D1779" t="s">
        <v>946</v>
      </c>
      <c r="E1779" t="s">
        <v>947</v>
      </c>
      <c r="F1779" t="s">
        <v>949</v>
      </c>
      <c r="G1779" t="s">
        <v>950</v>
      </c>
      <c r="H1779" t="s">
        <v>948</v>
      </c>
      <c r="I1779" s="170" t="s">
        <v>84</v>
      </c>
      <c r="J1779" t="s">
        <v>85</v>
      </c>
      <c r="K1779" t="s">
        <v>214</v>
      </c>
      <c r="L1779" t="s">
        <v>355</v>
      </c>
      <c r="M1779" t="s">
        <v>356</v>
      </c>
      <c r="N1779" t="s">
        <v>217</v>
      </c>
      <c r="O1779" t="s">
        <v>263</v>
      </c>
      <c r="P1779" t="s">
        <v>357</v>
      </c>
      <c r="Q1779" t="s">
        <v>358</v>
      </c>
      <c r="R1779" t="s">
        <v>359</v>
      </c>
      <c r="S1779" t="s">
        <v>264</v>
      </c>
      <c r="T1779" t="s">
        <v>265</v>
      </c>
      <c r="U1779" s="61" t="s">
        <v>266</v>
      </c>
      <c r="V1779" t="s">
        <v>249</v>
      </c>
      <c r="W1779" t="s">
        <v>263</v>
      </c>
      <c r="X1779" s="59">
        <v>10000</v>
      </c>
      <c r="Y1779" s="59">
        <v>10000</v>
      </c>
      <c r="AA1779" s="146" t="str">
        <f t="shared" si="357"/>
        <v>EX</v>
      </c>
      <c r="AB1779" s="146">
        <f t="shared" si="347"/>
        <v>0</v>
      </c>
      <c r="AC1779" t="str">
        <f t="shared" si="350"/>
        <v>EX</v>
      </c>
      <c r="AD1779" s="74">
        <f t="shared" si="351"/>
        <v>10000</v>
      </c>
      <c r="AE1779" s="74">
        <f t="shared" si="356"/>
        <v>10000</v>
      </c>
      <c r="AF1779">
        <v>1</v>
      </c>
      <c r="AG1779">
        <v>0</v>
      </c>
      <c r="AH1779" s="74">
        <v>0</v>
      </c>
      <c r="AJ1779" s="74">
        <f t="shared" si="352"/>
        <v>0</v>
      </c>
      <c r="AK1779" s="74">
        <f t="shared" ref="AK1779:AK1842" si="358">AE1779 +AJ1779</f>
        <v>10000</v>
      </c>
      <c r="AL1779" t="str">
        <f t="shared" si="353"/>
        <v>N</v>
      </c>
      <c r="AN1779" t="s">
        <v>86</v>
      </c>
      <c r="AO1779" t="s">
        <v>85</v>
      </c>
      <c r="AP1779" t="str">
        <f t="shared" si="354"/>
        <v>94</v>
      </c>
      <c r="AQ1779" s="145" t="s">
        <v>1826</v>
      </c>
      <c r="AR1779" t="str">
        <f t="shared" si="355"/>
        <v>1-Adjusted Base Budget</v>
      </c>
      <c r="AS1779" s="145" t="s">
        <v>1827</v>
      </c>
      <c r="AT1779" t="s">
        <v>213</v>
      </c>
      <c r="AV1779" t="str">
        <f t="shared" si="349"/>
        <v>VPIT</v>
      </c>
      <c r="AW1779" t="str">
        <f t="shared" si="348"/>
        <v>VP FOR INFORMATION TECHNOLOGY</v>
      </c>
    </row>
    <row r="1780" spans="1:49">
      <c r="A1780" s="59">
        <v>2018</v>
      </c>
      <c r="B1780" t="s">
        <v>137</v>
      </c>
      <c r="C1780" t="s">
        <v>945</v>
      </c>
      <c r="D1780" t="s">
        <v>946</v>
      </c>
      <c r="E1780" t="s">
        <v>978</v>
      </c>
      <c r="F1780" t="s">
        <v>957</v>
      </c>
      <c r="G1780" t="s">
        <v>958</v>
      </c>
      <c r="H1780" t="s">
        <v>143</v>
      </c>
      <c r="I1780" s="170" t="s">
        <v>84</v>
      </c>
      <c r="J1780" t="s">
        <v>85</v>
      </c>
      <c r="K1780" t="s">
        <v>214</v>
      </c>
      <c r="L1780" t="s">
        <v>355</v>
      </c>
      <c r="M1780" t="s">
        <v>356</v>
      </c>
      <c r="N1780" t="s">
        <v>217</v>
      </c>
      <c r="O1780" t="s">
        <v>263</v>
      </c>
      <c r="P1780" t="s">
        <v>357</v>
      </c>
      <c r="Q1780" t="s">
        <v>358</v>
      </c>
      <c r="R1780" t="s">
        <v>359</v>
      </c>
      <c r="S1780" t="s">
        <v>264</v>
      </c>
      <c r="T1780" t="s">
        <v>265</v>
      </c>
      <c r="U1780" s="61" t="s">
        <v>266</v>
      </c>
      <c r="V1780" t="s">
        <v>24</v>
      </c>
      <c r="W1780" t="s">
        <v>263</v>
      </c>
      <c r="X1780" s="59">
        <v>600</v>
      </c>
      <c r="Y1780" s="59">
        <v>600</v>
      </c>
      <c r="Z1780" t="s">
        <v>141</v>
      </c>
      <c r="AA1780" s="146" t="str">
        <f t="shared" si="357"/>
        <v>EX</v>
      </c>
      <c r="AB1780" s="146" t="str">
        <f t="shared" si="347"/>
        <v>IT</v>
      </c>
      <c r="AC1780" t="str">
        <f t="shared" si="350"/>
        <v>EX</v>
      </c>
      <c r="AD1780" s="74">
        <f t="shared" si="351"/>
        <v>600</v>
      </c>
      <c r="AE1780" s="74">
        <f t="shared" si="356"/>
        <v>600</v>
      </c>
      <c r="AF1780">
        <v>1</v>
      </c>
      <c r="AG1780">
        <v>0</v>
      </c>
      <c r="AH1780" s="74">
        <v>0</v>
      </c>
      <c r="AJ1780" s="74">
        <f t="shared" si="352"/>
        <v>0</v>
      </c>
      <c r="AK1780" s="74">
        <f t="shared" si="358"/>
        <v>600</v>
      </c>
      <c r="AL1780" t="str">
        <f t="shared" si="353"/>
        <v>N</v>
      </c>
      <c r="AN1780" t="s">
        <v>86</v>
      </c>
      <c r="AO1780" t="s">
        <v>85</v>
      </c>
      <c r="AP1780" t="str">
        <f t="shared" si="354"/>
        <v>94</v>
      </c>
      <c r="AQ1780" s="145" t="s">
        <v>1826</v>
      </c>
      <c r="AR1780" t="str">
        <f t="shared" si="355"/>
        <v>1-Adjusted Base Budget</v>
      </c>
      <c r="AS1780" s="145" t="s">
        <v>1827</v>
      </c>
      <c r="AT1780" t="s">
        <v>213</v>
      </c>
      <c r="AV1780" t="str">
        <f t="shared" si="349"/>
        <v>VPIT-SS</v>
      </c>
      <c r="AW1780" t="str">
        <f t="shared" si="348"/>
        <v>VP FOR INFORMATION TECHNOLOGY-SHARED SERVICES</v>
      </c>
    </row>
    <row r="1781" spans="1:49">
      <c r="A1781" s="59">
        <v>2018</v>
      </c>
      <c r="B1781" t="s">
        <v>137</v>
      </c>
      <c r="C1781" t="s">
        <v>945</v>
      </c>
      <c r="D1781" t="s">
        <v>946</v>
      </c>
      <c r="E1781" t="s">
        <v>967</v>
      </c>
      <c r="F1781" t="s">
        <v>1146</v>
      </c>
      <c r="G1781" t="s">
        <v>1145</v>
      </c>
      <c r="H1781" t="s">
        <v>146</v>
      </c>
      <c r="I1781" s="170" t="s">
        <v>84</v>
      </c>
      <c r="J1781" t="s">
        <v>85</v>
      </c>
      <c r="K1781" t="s">
        <v>214</v>
      </c>
      <c r="L1781" t="s">
        <v>355</v>
      </c>
      <c r="M1781" t="s">
        <v>356</v>
      </c>
      <c r="N1781" t="s">
        <v>217</v>
      </c>
      <c r="O1781" t="s">
        <v>263</v>
      </c>
      <c r="P1781" t="s">
        <v>357</v>
      </c>
      <c r="Q1781" t="s">
        <v>358</v>
      </c>
      <c r="R1781" t="s">
        <v>359</v>
      </c>
      <c r="S1781" t="s">
        <v>264</v>
      </c>
      <c r="T1781" t="s">
        <v>265</v>
      </c>
      <c r="U1781" s="61" t="s">
        <v>266</v>
      </c>
      <c r="V1781" t="s">
        <v>24</v>
      </c>
      <c r="W1781" t="s">
        <v>263</v>
      </c>
      <c r="X1781" s="59">
        <v>1000</v>
      </c>
      <c r="Y1781" s="59">
        <v>712</v>
      </c>
      <c r="Z1781" t="s">
        <v>141</v>
      </c>
      <c r="AA1781" s="146" t="str">
        <f t="shared" si="357"/>
        <v>EX</v>
      </c>
      <c r="AB1781" s="146" t="str">
        <f t="shared" ref="AB1781:AB1844" si="359">IF(O1781 =AA1781,Z1781,"10cr")</f>
        <v>IT</v>
      </c>
      <c r="AC1781" t="str">
        <f t="shared" si="350"/>
        <v>EX</v>
      </c>
      <c r="AD1781" s="74">
        <f t="shared" si="351"/>
        <v>712</v>
      </c>
      <c r="AE1781" s="74">
        <f t="shared" si="356"/>
        <v>712</v>
      </c>
      <c r="AF1781">
        <v>1</v>
      </c>
      <c r="AG1781">
        <v>0</v>
      </c>
      <c r="AH1781" s="74">
        <v>0</v>
      </c>
      <c r="AJ1781" s="74">
        <f t="shared" si="352"/>
        <v>0</v>
      </c>
      <c r="AK1781" s="74">
        <f t="shared" si="358"/>
        <v>712</v>
      </c>
      <c r="AL1781" t="str">
        <f t="shared" si="353"/>
        <v>N</v>
      </c>
      <c r="AN1781" t="s">
        <v>86</v>
      </c>
      <c r="AO1781" t="s">
        <v>85</v>
      </c>
      <c r="AP1781" t="str">
        <f t="shared" si="354"/>
        <v>94</v>
      </c>
      <c r="AQ1781" s="145" t="s">
        <v>1826</v>
      </c>
      <c r="AR1781" t="str">
        <f t="shared" si="355"/>
        <v>1-Adjusted Base Budget</v>
      </c>
      <c r="AS1781" s="145" t="s">
        <v>1827</v>
      </c>
      <c r="AT1781" t="s">
        <v>213</v>
      </c>
      <c r="AV1781" t="str">
        <f t="shared" si="349"/>
        <v>VPIT-SS</v>
      </c>
      <c r="AW1781" t="str">
        <f t="shared" si="348"/>
        <v>VP FOR INFORMATION TECHNOLOGY-SHARED SERVICES</v>
      </c>
    </row>
    <row r="1782" spans="1:49">
      <c r="A1782" s="59">
        <v>2018</v>
      </c>
      <c r="B1782" t="s">
        <v>137</v>
      </c>
      <c r="C1782" t="s">
        <v>945</v>
      </c>
      <c r="D1782" t="s">
        <v>946</v>
      </c>
      <c r="E1782" t="s">
        <v>967</v>
      </c>
      <c r="F1782" t="s">
        <v>1165</v>
      </c>
      <c r="G1782" t="s">
        <v>1166</v>
      </c>
      <c r="H1782" t="s">
        <v>146</v>
      </c>
      <c r="I1782" s="170" t="s">
        <v>84</v>
      </c>
      <c r="J1782" t="s">
        <v>85</v>
      </c>
      <c r="K1782" t="s">
        <v>214</v>
      </c>
      <c r="L1782" t="s">
        <v>355</v>
      </c>
      <c r="M1782" t="s">
        <v>356</v>
      </c>
      <c r="N1782" t="s">
        <v>217</v>
      </c>
      <c r="O1782" t="s">
        <v>263</v>
      </c>
      <c r="P1782" t="s">
        <v>357</v>
      </c>
      <c r="Q1782" t="s">
        <v>358</v>
      </c>
      <c r="R1782" t="s">
        <v>359</v>
      </c>
      <c r="S1782" t="s">
        <v>264</v>
      </c>
      <c r="T1782" t="s">
        <v>265</v>
      </c>
      <c r="U1782" s="61" t="s">
        <v>266</v>
      </c>
      <c r="V1782" t="s">
        <v>24</v>
      </c>
      <c r="W1782" t="s">
        <v>263</v>
      </c>
      <c r="X1782" s="59">
        <v>1000</v>
      </c>
      <c r="Y1782" s="59">
        <v>1000</v>
      </c>
      <c r="Z1782" t="s">
        <v>141</v>
      </c>
      <c r="AA1782" s="146" t="str">
        <f t="shared" si="357"/>
        <v>EX</v>
      </c>
      <c r="AB1782" s="146" t="str">
        <f t="shared" si="359"/>
        <v>IT</v>
      </c>
      <c r="AC1782" t="str">
        <f t="shared" si="350"/>
        <v>EX</v>
      </c>
      <c r="AD1782" s="74">
        <f t="shared" si="351"/>
        <v>1000</v>
      </c>
      <c r="AE1782" s="74">
        <f t="shared" si="356"/>
        <v>1000</v>
      </c>
      <c r="AF1782">
        <v>1</v>
      </c>
      <c r="AG1782">
        <v>0</v>
      </c>
      <c r="AH1782" s="74">
        <v>0</v>
      </c>
      <c r="AJ1782" s="74">
        <f t="shared" si="352"/>
        <v>0</v>
      </c>
      <c r="AK1782" s="74">
        <f t="shared" si="358"/>
        <v>1000</v>
      </c>
      <c r="AL1782" t="str">
        <f t="shared" si="353"/>
        <v>N</v>
      </c>
      <c r="AN1782" t="s">
        <v>86</v>
      </c>
      <c r="AO1782" t="s">
        <v>85</v>
      </c>
      <c r="AP1782" t="str">
        <f t="shared" si="354"/>
        <v>94</v>
      </c>
      <c r="AQ1782" s="145" t="s">
        <v>1826</v>
      </c>
      <c r="AR1782" t="str">
        <f t="shared" si="355"/>
        <v>1-Adjusted Base Budget</v>
      </c>
      <c r="AS1782" s="145" t="s">
        <v>1827</v>
      </c>
      <c r="AT1782" t="s">
        <v>213</v>
      </c>
      <c r="AV1782" t="str">
        <f t="shared" si="349"/>
        <v>VPIT-SS</v>
      </c>
      <c r="AW1782" t="str">
        <f t="shared" si="348"/>
        <v>VP FOR INFORMATION TECHNOLOGY-SHARED SERVICES</v>
      </c>
    </row>
    <row r="1783" spans="1:49">
      <c r="A1783" s="59">
        <v>2018</v>
      </c>
      <c r="B1783" t="s">
        <v>137</v>
      </c>
      <c r="C1783" t="s">
        <v>945</v>
      </c>
      <c r="D1783" t="s">
        <v>946</v>
      </c>
      <c r="E1783" t="s">
        <v>967</v>
      </c>
      <c r="F1783" t="s">
        <v>961</v>
      </c>
      <c r="G1783" t="s">
        <v>977</v>
      </c>
      <c r="H1783" t="s">
        <v>146</v>
      </c>
      <c r="I1783" s="170" t="s">
        <v>84</v>
      </c>
      <c r="J1783" t="s">
        <v>85</v>
      </c>
      <c r="K1783" t="s">
        <v>214</v>
      </c>
      <c r="L1783" t="s">
        <v>355</v>
      </c>
      <c r="M1783" t="s">
        <v>356</v>
      </c>
      <c r="N1783" t="s">
        <v>217</v>
      </c>
      <c r="O1783" t="s">
        <v>263</v>
      </c>
      <c r="P1783" t="s">
        <v>357</v>
      </c>
      <c r="Q1783" t="s">
        <v>358</v>
      </c>
      <c r="R1783" t="s">
        <v>359</v>
      </c>
      <c r="S1783" t="s">
        <v>264</v>
      </c>
      <c r="T1783" t="s">
        <v>265</v>
      </c>
      <c r="U1783" s="61" t="s">
        <v>266</v>
      </c>
      <c r="V1783" t="s">
        <v>24</v>
      </c>
      <c r="W1783" t="s">
        <v>263</v>
      </c>
      <c r="X1783" s="59">
        <v>500</v>
      </c>
      <c r="Y1783" s="59">
        <v>500</v>
      </c>
      <c r="Z1783" t="s">
        <v>141</v>
      </c>
      <c r="AA1783" s="146" t="str">
        <f t="shared" si="357"/>
        <v>EX</v>
      </c>
      <c r="AB1783" s="146" t="str">
        <f t="shared" si="359"/>
        <v>IT</v>
      </c>
      <c r="AC1783" t="str">
        <f t="shared" si="350"/>
        <v>EX</v>
      </c>
      <c r="AD1783" s="74">
        <f t="shared" si="351"/>
        <v>500</v>
      </c>
      <c r="AE1783" s="74">
        <f t="shared" si="356"/>
        <v>500</v>
      </c>
      <c r="AF1783">
        <v>1</v>
      </c>
      <c r="AG1783">
        <v>0</v>
      </c>
      <c r="AH1783" s="74">
        <v>0</v>
      </c>
      <c r="AJ1783" s="74">
        <f t="shared" si="352"/>
        <v>0</v>
      </c>
      <c r="AK1783" s="74">
        <f t="shared" si="358"/>
        <v>500</v>
      </c>
      <c r="AL1783" t="str">
        <f t="shared" si="353"/>
        <v>N</v>
      </c>
      <c r="AN1783" t="s">
        <v>86</v>
      </c>
      <c r="AO1783" t="s">
        <v>85</v>
      </c>
      <c r="AP1783" t="str">
        <f t="shared" si="354"/>
        <v>94</v>
      </c>
      <c r="AQ1783" s="145" t="s">
        <v>1826</v>
      </c>
      <c r="AR1783" t="str">
        <f t="shared" si="355"/>
        <v>1-Adjusted Base Budget</v>
      </c>
      <c r="AS1783" s="145" t="s">
        <v>1827</v>
      </c>
      <c r="AT1783" t="s">
        <v>213</v>
      </c>
      <c r="AV1783" t="str">
        <f t="shared" si="349"/>
        <v>VPIT-SS</v>
      </c>
      <c r="AW1783" t="str">
        <f t="shared" si="348"/>
        <v>VP FOR INFORMATION TECHNOLOGY-SHARED SERVICES</v>
      </c>
    </row>
    <row r="1784" spans="1:49">
      <c r="A1784" s="59">
        <v>2018</v>
      </c>
      <c r="B1784" t="s">
        <v>137</v>
      </c>
      <c r="C1784" t="s">
        <v>945</v>
      </c>
      <c r="D1784" t="s">
        <v>946</v>
      </c>
      <c r="E1784" t="s">
        <v>967</v>
      </c>
      <c r="F1784" t="s">
        <v>1095</v>
      </c>
      <c r="G1784" t="s">
        <v>1096</v>
      </c>
      <c r="H1784" t="s">
        <v>146</v>
      </c>
      <c r="I1784" s="170" t="s">
        <v>84</v>
      </c>
      <c r="J1784" t="s">
        <v>85</v>
      </c>
      <c r="K1784" t="s">
        <v>214</v>
      </c>
      <c r="L1784" t="s">
        <v>355</v>
      </c>
      <c r="M1784" t="s">
        <v>356</v>
      </c>
      <c r="N1784" t="s">
        <v>217</v>
      </c>
      <c r="O1784" t="s">
        <v>263</v>
      </c>
      <c r="P1784" t="s">
        <v>357</v>
      </c>
      <c r="Q1784" t="s">
        <v>358</v>
      </c>
      <c r="R1784" t="s">
        <v>359</v>
      </c>
      <c r="S1784" t="s">
        <v>264</v>
      </c>
      <c r="T1784" t="s">
        <v>265</v>
      </c>
      <c r="U1784" s="61" t="s">
        <v>266</v>
      </c>
      <c r="V1784" t="s">
        <v>24</v>
      </c>
      <c r="W1784" t="s">
        <v>263</v>
      </c>
      <c r="X1784" s="59">
        <v>1500</v>
      </c>
      <c r="Y1784" s="59">
        <v>1500</v>
      </c>
      <c r="Z1784" t="s">
        <v>141</v>
      </c>
      <c r="AA1784" s="146" t="str">
        <f t="shared" si="357"/>
        <v>EX</v>
      </c>
      <c r="AB1784" s="146" t="str">
        <f t="shared" si="359"/>
        <v>IT</v>
      </c>
      <c r="AC1784" t="str">
        <f t="shared" si="350"/>
        <v>EX</v>
      </c>
      <c r="AD1784" s="74">
        <f t="shared" si="351"/>
        <v>1500</v>
      </c>
      <c r="AE1784" s="74">
        <f t="shared" si="356"/>
        <v>1500</v>
      </c>
      <c r="AF1784">
        <v>1</v>
      </c>
      <c r="AG1784">
        <v>0</v>
      </c>
      <c r="AH1784" s="74">
        <v>0</v>
      </c>
      <c r="AJ1784" s="74">
        <f t="shared" si="352"/>
        <v>0</v>
      </c>
      <c r="AK1784" s="74">
        <f t="shared" si="358"/>
        <v>1500</v>
      </c>
      <c r="AL1784" t="str">
        <f t="shared" si="353"/>
        <v>N</v>
      </c>
      <c r="AN1784" t="s">
        <v>86</v>
      </c>
      <c r="AO1784" t="s">
        <v>85</v>
      </c>
      <c r="AP1784" t="str">
        <f t="shared" si="354"/>
        <v>94</v>
      </c>
      <c r="AQ1784" s="145" t="s">
        <v>1826</v>
      </c>
      <c r="AR1784" t="str">
        <f t="shared" si="355"/>
        <v>1-Adjusted Base Budget</v>
      </c>
      <c r="AS1784" s="145" t="s">
        <v>1827</v>
      </c>
      <c r="AT1784" t="s">
        <v>213</v>
      </c>
      <c r="AV1784" t="str">
        <f t="shared" si="349"/>
        <v>VPIT-SS</v>
      </c>
      <c r="AW1784" t="str">
        <f t="shared" si="348"/>
        <v>VP FOR INFORMATION TECHNOLOGY-SHARED SERVICES</v>
      </c>
    </row>
    <row r="1785" spans="1:49">
      <c r="A1785" s="59">
        <v>2018</v>
      </c>
      <c r="B1785" t="s">
        <v>137</v>
      </c>
      <c r="C1785" t="s">
        <v>945</v>
      </c>
      <c r="D1785" t="s">
        <v>946</v>
      </c>
      <c r="E1785" t="s">
        <v>967</v>
      </c>
      <c r="F1785" t="s">
        <v>1147</v>
      </c>
      <c r="G1785" t="s">
        <v>1148</v>
      </c>
      <c r="H1785" t="s">
        <v>146</v>
      </c>
      <c r="I1785" s="170" t="s">
        <v>84</v>
      </c>
      <c r="J1785" t="s">
        <v>85</v>
      </c>
      <c r="K1785" t="s">
        <v>214</v>
      </c>
      <c r="L1785" t="s">
        <v>355</v>
      </c>
      <c r="M1785" t="s">
        <v>356</v>
      </c>
      <c r="N1785" t="s">
        <v>217</v>
      </c>
      <c r="O1785" t="s">
        <v>263</v>
      </c>
      <c r="P1785" t="s">
        <v>357</v>
      </c>
      <c r="Q1785" t="s">
        <v>358</v>
      </c>
      <c r="R1785" t="s">
        <v>359</v>
      </c>
      <c r="S1785" t="s">
        <v>264</v>
      </c>
      <c r="T1785" t="s">
        <v>265</v>
      </c>
      <c r="U1785" s="61" t="s">
        <v>266</v>
      </c>
      <c r="V1785" t="s">
        <v>24</v>
      </c>
      <c r="W1785" t="s">
        <v>263</v>
      </c>
      <c r="X1785" s="59">
        <v>200</v>
      </c>
      <c r="Y1785" s="59">
        <v>200</v>
      </c>
      <c r="Z1785" t="s">
        <v>141</v>
      </c>
      <c r="AA1785" s="146" t="str">
        <f t="shared" si="357"/>
        <v>EX</v>
      </c>
      <c r="AB1785" s="146" t="str">
        <f t="shared" si="359"/>
        <v>IT</v>
      </c>
      <c r="AC1785" t="str">
        <f t="shared" si="350"/>
        <v>EX</v>
      </c>
      <c r="AD1785" s="74">
        <f t="shared" si="351"/>
        <v>200</v>
      </c>
      <c r="AE1785" s="74">
        <f t="shared" si="356"/>
        <v>200</v>
      </c>
      <c r="AF1785">
        <v>1</v>
      </c>
      <c r="AG1785">
        <v>0</v>
      </c>
      <c r="AH1785" s="74">
        <v>0</v>
      </c>
      <c r="AJ1785" s="74">
        <f t="shared" si="352"/>
        <v>0</v>
      </c>
      <c r="AK1785" s="74">
        <f t="shared" si="358"/>
        <v>200</v>
      </c>
      <c r="AL1785" t="str">
        <f t="shared" si="353"/>
        <v>N</v>
      </c>
      <c r="AN1785" t="s">
        <v>86</v>
      </c>
      <c r="AO1785" t="s">
        <v>85</v>
      </c>
      <c r="AP1785" t="str">
        <f t="shared" si="354"/>
        <v>94</v>
      </c>
      <c r="AQ1785" s="145" t="s">
        <v>1826</v>
      </c>
      <c r="AR1785" t="str">
        <f t="shared" si="355"/>
        <v>1-Adjusted Base Budget</v>
      </c>
      <c r="AS1785" s="145" t="s">
        <v>1827</v>
      </c>
      <c r="AT1785" t="s">
        <v>213</v>
      </c>
      <c r="AV1785" t="str">
        <f t="shared" si="349"/>
        <v>VPIT-SS</v>
      </c>
      <c r="AW1785" t="str">
        <f t="shared" si="348"/>
        <v>VP FOR INFORMATION TECHNOLOGY-SHARED SERVICES</v>
      </c>
    </row>
    <row r="1786" spans="1:49">
      <c r="A1786" s="59">
        <v>2018</v>
      </c>
      <c r="B1786" t="s">
        <v>137</v>
      </c>
      <c r="C1786" t="s">
        <v>945</v>
      </c>
      <c r="D1786" t="s">
        <v>946</v>
      </c>
      <c r="E1786" t="s">
        <v>967</v>
      </c>
      <c r="F1786" t="s">
        <v>1107</v>
      </c>
      <c r="G1786" t="s">
        <v>1108</v>
      </c>
      <c r="H1786" t="s">
        <v>146</v>
      </c>
      <c r="I1786" s="170" t="s">
        <v>84</v>
      </c>
      <c r="J1786" t="s">
        <v>85</v>
      </c>
      <c r="K1786" t="s">
        <v>214</v>
      </c>
      <c r="L1786" t="s">
        <v>355</v>
      </c>
      <c r="M1786" t="s">
        <v>356</v>
      </c>
      <c r="N1786" t="s">
        <v>217</v>
      </c>
      <c r="O1786" t="s">
        <v>263</v>
      </c>
      <c r="P1786" t="s">
        <v>357</v>
      </c>
      <c r="Q1786" t="s">
        <v>358</v>
      </c>
      <c r="R1786" t="s">
        <v>359</v>
      </c>
      <c r="S1786" t="s">
        <v>264</v>
      </c>
      <c r="T1786" t="s">
        <v>265</v>
      </c>
      <c r="U1786" s="61" t="s">
        <v>266</v>
      </c>
      <c r="V1786" t="s">
        <v>24</v>
      </c>
      <c r="W1786" t="s">
        <v>263</v>
      </c>
      <c r="X1786" s="59">
        <v>300</v>
      </c>
      <c r="Y1786" s="59">
        <v>300</v>
      </c>
      <c r="Z1786" t="s">
        <v>141</v>
      </c>
      <c r="AA1786" s="146" t="str">
        <f t="shared" si="357"/>
        <v>EX</v>
      </c>
      <c r="AB1786" s="146" t="str">
        <f t="shared" si="359"/>
        <v>IT</v>
      </c>
      <c r="AC1786" t="str">
        <f t="shared" si="350"/>
        <v>EX</v>
      </c>
      <c r="AD1786" s="74">
        <f t="shared" si="351"/>
        <v>300</v>
      </c>
      <c r="AE1786" s="74">
        <f t="shared" si="356"/>
        <v>300</v>
      </c>
      <c r="AF1786">
        <v>1</v>
      </c>
      <c r="AG1786">
        <v>0</v>
      </c>
      <c r="AH1786" s="74">
        <v>0</v>
      </c>
      <c r="AJ1786" s="74">
        <f t="shared" si="352"/>
        <v>0</v>
      </c>
      <c r="AK1786" s="74">
        <f t="shared" si="358"/>
        <v>300</v>
      </c>
      <c r="AL1786" t="str">
        <f t="shared" si="353"/>
        <v>N</v>
      </c>
      <c r="AN1786" t="s">
        <v>86</v>
      </c>
      <c r="AO1786" t="s">
        <v>85</v>
      </c>
      <c r="AP1786" t="str">
        <f t="shared" si="354"/>
        <v>94</v>
      </c>
      <c r="AQ1786" s="145" t="s">
        <v>1826</v>
      </c>
      <c r="AR1786" t="str">
        <f t="shared" si="355"/>
        <v>1-Adjusted Base Budget</v>
      </c>
      <c r="AS1786" s="145" t="s">
        <v>1827</v>
      </c>
      <c r="AT1786" t="s">
        <v>213</v>
      </c>
      <c r="AV1786" t="str">
        <f t="shared" si="349"/>
        <v>VPIT-SS</v>
      </c>
      <c r="AW1786" t="str">
        <f t="shared" si="348"/>
        <v>VP FOR INFORMATION TECHNOLOGY-SHARED SERVICES</v>
      </c>
    </row>
    <row r="1787" spans="1:49">
      <c r="A1787" s="59">
        <v>2018</v>
      </c>
      <c r="B1787" t="s">
        <v>137</v>
      </c>
      <c r="C1787" t="s">
        <v>945</v>
      </c>
      <c r="D1787" t="s">
        <v>946</v>
      </c>
      <c r="E1787" t="s">
        <v>1113</v>
      </c>
      <c r="F1787" t="s">
        <v>957</v>
      </c>
      <c r="G1787" t="s">
        <v>958</v>
      </c>
      <c r="H1787" t="s">
        <v>150</v>
      </c>
      <c r="I1787" s="170" t="s">
        <v>84</v>
      </c>
      <c r="J1787" t="s">
        <v>85</v>
      </c>
      <c r="K1787" t="s">
        <v>214</v>
      </c>
      <c r="L1787" t="s">
        <v>355</v>
      </c>
      <c r="M1787" t="s">
        <v>356</v>
      </c>
      <c r="N1787" t="s">
        <v>217</v>
      </c>
      <c r="O1787" t="s">
        <v>263</v>
      </c>
      <c r="P1787" t="s">
        <v>357</v>
      </c>
      <c r="Q1787" t="s">
        <v>358</v>
      </c>
      <c r="R1787" t="s">
        <v>359</v>
      </c>
      <c r="S1787" t="s">
        <v>264</v>
      </c>
      <c r="T1787" t="s">
        <v>265</v>
      </c>
      <c r="U1787" s="61" t="s">
        <v>266</v>
      </c>
      <c r="V1787" t="s">
        <v>24</v>
      </c>
      <c r="W1787" t="s">
        <v>263</v>
      </c>
      <c r="X1787" s="59">
        <v>500</v>
      </c>
      <c r="Y1787" s="59">
        <v>500</v>
      </c>
      <c r="Z1787" t="s">
        <v>141</v>
      </c>
      <c r="AA1787" s="146" t="str">
        <f t="shared" si="357"/>
        <v>EX</v>
      </c>
      <c r="AB1787" s="146" t="str">
        <f t="shared" si="359"/>
        <v>IT</v>
      </c>
      <c r="AC1787" t="str">
        <f t="shared" si="350"/>
        <v>EX</v>
      </c>
      <c r="AD1787" s="74">
        <f t="shared" si="351"/>
        <v>500</v>
      </c>
      <c r="AE1787" s="74">
        <f t="shared" si="356"/>
        <v>500</v>
      </c>
      <c r="AF1787">
        <v>1</v>
      </c>
      <c r="AG1787">
        <v>0</v>
      </c>
      <c r="AH1787" s="74">
        <v>0</v>
      </c>
      <c r="AJ1787" s="74">
        <f t="shared" si="352"/>
        <v>0</v>
      </c>
      <c r="AK1787" s="74">
        <f t="shared" si="358"/>
        <v>500</v>
      </c>
      <c r="AL1787" t="str">
        <f t="shared" si="353"/>
        <v>N</v>
      </c>
      <c r="AN1787" t="s">
        <v>86</v>
      </c>
      <c r="AO1787" t="s">
        <v>85</v>
      </c>
      <c r="AP1787" t="str">
        <f t="shared" si="354"/>
        <v>94</v>
      </c>
      <c r="AQ1787" s="145" t="s">
        <v>1826</v>
      </c>
      <c r="AR1787" t="str">
        <f t="shared" si="355"/>
        <v>1-Adjusted Base Budget</v>
      </c>
      <c r="AS1787" s="145" t="s">
        <v>1827</v>
      </c>
      <c r="AT1787" t="s">
        <v>213</v>
      </c>
      <c r="AV1787" t="str">
        <f t="shared" si="349"/>
        <v>VPIT-SS</v>
      </c>
      <c r="AW1787" t="str">
        <f t="shared" si="348"/>
        <v>VP FOR INFORMATION TECHNOLOGY-SHARED SERVICES</v>
      </c>
    </row>
    <row r="1788" spans="1:49">
      <c r="A1788" s="59">
        <v>2018</v>
      </c>
      <c r="B1788" t="s">
        <v>137</v>
      </c>
      <c r="C1788" t="s">
        <v>945</v>
      </c>
      <c r="D1788" t="s">
        <v>946</v>
      </c>
      <c r="E1788" t="s">
        <v>979</v>
      </c>
      <c r="F1788" t="s">
        <v>957</v>
      </c>
      <c r="G1788" t="s">
        <v>958</v>
      </c>
      <c r="H1788" t="s">
        <v>152</v>
      </c>
      <c r="I1788" s="170" t="s">
        <v>84</v>
      </c>
      <c r="J1788" t="s">
        <v>85</v>
      </c>
      <c r="K1788" t="s">
        <v>214</v>
      </c>
      <c r="L1788" t="s">
        <v>355</v>
      </c>
      <c r="M1788" t="s">
        <v>356</v>
      </c>
      <c r="N1788" t="s">
        <v>217</v>
      </c>
      <c r="O1788" t="s">
        <v>263</v>
      </c>
      <c r="P1788" t="s">
        <v>357</v>
      </c>
      <c r="Q1788" t="s">
        <v>358</v>
      </c>
      <c r="R1788" t="s">
        <v>359</v>
      </c>
      <c r="S1788" t="s">
        <v>264</v>
      </c>
      <c r="T1788" t="s">
        <v>265</v>
      </c>
      <c r="U1788" s="61" t="s">
        <v>266</v>
      </c>
      <c r="V1788" t="s">
        <v>24</v>
      </c>
      <c r="W1788" t="s">
        <v>263</v>
      </c>
      <c r="X1788" s="59">
        <v>1000</v>
      </c>
      <c r="Y1788" s="59">
        <v>1000</v>
      </c>
      <c r="Z1788" t="s">
        <v>141</v>
      </c>
      <c r="AA1788" s="146" t="str">
        <f t="shared" si="357"/>
        <v>EX</v>
      </c>
      <c r="AB1788" s="146" t="str">
        <f t="shared" si="359"/>
        <v>IT</v>
      </c>
      <c r="AC1788" t="str">
        <f t="shared" si="350"/>
        <v>EX</v>
      </c>
      <c r="AD1788" s="74">
        <f t="shared" si="351"/>
        <v>1000</v>
      </c>
      <c r="AE1788" s="74">
        <f t="shared" si="356"/>
        <v>1000</v>
      </c>
      <c r="AF1788">
        <v>1</v>
      </c>
      <c r="AG1788">
        <v>0</v>
      </c>
      <c r="AH1788" s="74">
        <v>0</v>
      </c>
      <c r="AJ1788" s="74">
        <f t="shared" si="352"/>
        <v>0</v>
      </c>
      <c r="AK1788" s="74">
        <f t="shared" si="358"/>
        <v>1000</v>
      </c>
      <c r="AL1788" t="str">
        <f t="shared" si="353"/>
        <v>N</v>
      </c>
      <c r="AN1788" t="s">
        <v>86</v>
      </c>
      <c r="AO1788" t="s">
        <v>85</v>
      </c>
      <c r="AP1788" t="str">
        <f t="shared" si="354"/>
        <v>94</v>
      </c>
      <c r="AQ1788" s="145" t="s">
        <v>1826</v>
      </c>
      <c r="AR1788" t="str">
        <f t="shared" si="355"/>
        <v>1-Adjusted Base Budget</v>
      </c>
      <c r="AS1788" s="145" t="s">
        <v>1827</v>
      </c>
      <c r="AT1788" t="s">
        <v>213</v>
      </c>
      <c r="AV1788" t="str">
        <f t="shared" si="349"/>
        <v>VPIT-SS</v>
      </c>
      <c r="AW1788" t="str">
        <f t="shared" si="348"/>
        <v>VP FOR INFORMATION TECHNOLOGY-SHARED SERVICES</v>
      </c>
    </row>
    <row r="1789" spans="1:49">
      <c r="A1789" s="59">
        <v>2018</v>
      </c>
      <c r="B1789" t="s">
        <v>137</v>
      </c>
      <c r="C1789" t="s">
        <v>945</v>
      </c>
      <c r="D1789" t="s">
        <v>946</v>
      </c>
      <c r="E1789" t="s">
        <v>951</v>
      </c>
      <c r="F1789" t="s">
        <v>952</v>
      </c>
      <c r="G1789" t="s">
        <v>953</v>
      </c>
      <c r="H1789" t="s">
        <v>154</v>
      </c>
      <c r="I1789" s="170" t="s">
        <v>84</v>
      </c>
      <c r="J1789" t="s">
        <v>85</v>
      </c>
      <c r="K1789" t="s">
        <v>214</v>
      </c>
      <c r="L1789" t="s">
        <v>355</v>
      </c>
      <c r="M1789" t="s">
        <v>356</v>
      </c>
      <c r="N1789" t="s">
        <v>217</v>
      </c>
      <c r="O1789" t="s">
        <v>263</v>
      </c>
      <c r="P1789" t="s">
        <v>357</v>
      </c>
      <c r="Q1789" t="s">
        <v>358</v>
      </c>
      <c r="R1789" t="s">
        <v>359</v>
      </c>
      <c r="S1789" t="s">
        <v>264</v>
      </c>
      <c r="T1789" t="s">
        <v>265</v>
      </c>
      <c r="U1789" s="61" t="s">
        <v>266</v>
      </c>
      <c r="V1789" t="s">
        <v>24</v>
      </c>
      <c r="W1789" t="s">
        <v>263</v>
      </c>
      <c r="X1789" s="59">
        <v>1500</v>
      </c>
      <c r="Y1789" s="59">
        <v>1500</v>
      </c>
      <c r="Z1789" t="s">
        <v>141</v>
      </c>
      <c r="AA1789" s="146" t="str">
        <f t="shared" si="357"/>
        <v>EX</v>
      </c>
      <c r="AB1789" s="146" t="str">
        <f t="shared" si="359"/>
        <v>IT</v>
      </c>
      <c r="AC1789" t="str">
        <f t="shared" si="350"/>
        <v>EX</v>
      </c>
      <c r="AD1789" s="74">
        <f t="shared" si="351"/>
        <v>1500</v>
      </c>
      <c r="AE1789" s="74">
        <f t="shared" si="356"/>
        <v>1500</v>
      </c>
      <c r="AF1789">
        <v>1</v>
      </c>
      <c r="AG1789">
        <v>0</v>
      </c>
      <c r="AH1789" s="74">
        <v>0</v>
      </c>
      <c r="AJ1789" s="74">
        <f t="shared" si="352"/>
        <v>0</v>
      </c>
      <c r="AK1789" s="74">
        <f t="shared" si="358"/>
        <v>1500</v>
      </c>
      <c r="AL1789" t="str">
        <f t="shared" si="353"/>
        <v>N</v>
      </c>
      <c r="AN1789" t="s">
        <v>86</v>
      </c>
      <c r="AO1789" t="s">
        <v>85</v>
      </c>
      <c r="AP1789" t="str">
        <f t="shared" si="354"/>
        <v>94</v>
      </c>
      <c r="AQ1789" s="145" t="s">
        <v>1826</v>
      </c>
      <c r="AR1789" t="str">
        <f t="shared" si="355"/>
        <v>1-Adjusted Base Budget</v>
      </c>
      <c r="AS1789" s="145" t="s">
        <v>1827</v>
      </c>
      <c r="AT1789" t="s">
        <v>213</v>
      </c>
      <c r="AV1789" t="str">
        <f t="shared" si="349"/>
        <v>VPIT-SS</v>
      </c>
      <c r="AW1789" t="str">
        <f t="shared" si="348"/>
        <v>VP FOR INFORMATION TECHNOLOGY-SHARED SERVICES</v>
      </c>
    </row>
    <row r="1790" spans="1:49">
      <c r="A1790" s="59">
        <v>2018</v>
      </c>
      <c r="B1790" t="s">
        <v>137</v>
      </c>
      <c r="C1790" t="s">
        <v>945</v>
      </c>
      <c r="D1790" t="s">
        <v>946</v>
      </c>
      <c r="E1790" t="s">
        <v>951</v>
      </c>
      <c r="F1790" t="s">
        <v>1099</v>
      </c>
      <c r="G1790" t="s">
        <v>1100</v>
      </c>
      <c r="H1790" t="s">
        <v>154</v>
      </c>
      <c r="I1790" s="170" t="s">
        <v>84</v>
      </c>
      <c r="J1790" t="s">
        <v>85</v>
      </c>
      <c r="K1790" t="s">
        <v>214</v>
      </c>
      <c r="L1790" t="s">
        <v>355</v>
      </c>
      <c r="M1790" t="s">
        <v>356</v>
      </c>
      <c r="N1790" t="s">
        <v>217</v>
      </c>
      <c r="O1790" t="s">
        <v>263</v>
      </c>
      <c r="P1790" t="s">
        <v>357</v>
      </c>
      <c r="Q1790" t="s">
        <v>358</v>
      </c>
      <c r="R1790" t="s">
        <v>359</v>
      </c>
      <c r="S1790" t="s">
        <v>264</v>
      </c>
      <c r="T1790" t="s">
        <v>265</v>
      </c>
      <c r="U1790" s="61" t="s">
        <v>266</v>
      </c>
      <c r="V1790" t="s">
        <v>24</v>
      </c>
      <c r="W1790" t="s">
        <v>263</v>
      </c>
      <c r="X1790" s="59">
        <v>650</v>
      </c>
      <c r="Y1790" s="59">
        <v>650</v>
      </c>
      <c r="Z1790" t="s">
        <v>141</v>
      </c>
      <c r="AA1790" s="146" t="str">
        <f t="shared" si="357"/>
        <v>EX</v>
      </c>
      <c r="AB1790" s="146" t="str">
        <f t="shared" si="359"/>
        <v>IT</v>
      </c>
      <c r="AC1790" t="str">
        <f t="shared" si="350"/>
        <v>EX</v>
      </c>
      <c r="AD1790" s="74">
        <f t="shared" si="351"/>
        <v>650</v>
      </c>
      <c r="AE1790" s="74">
        <f t="shared" si="356"/>
        <v>650</v>
      </c>
      <c r="AF1790">
        <v>1</v>
      </c>
      <c r="AG1790">
        <v>0</v>
      </c>
      <c r="AH1790" s="74">
        <v>0</v>
      </c>
      <c r="AJ1790" s="74">
        <f t="shared" si="352"/>
        <v>0</v>
      </c>
      <c r="AK1790" s="74">
        <f t="shared" si="358"/>
        <v>650</v>
      </c>
      <c r="AL1790" t="str">
        <f t="shared" si="353"/>
        <v>N</v>
      </c>
      <c r="AN1790" t="s">
        <v>86</v>
      </c>
      <c r="AO1790" t="s">
        <v>85</v>
      </c>
      <c r="AP1790" t="str">
        <f t="shared" si="354"/>
        <v>94</v>
      </c>
      <c r="AQ1790" s="145" t="s">
        <v>1826</v>
      </c>
      <c r="AR1790" t="str">
        <f t="shared" si="355"/>
        <v>1-Adjusted Base Budget</v>
      </c>
      <c r="AS1790" s="145" t="s">
        <v>1827</v>
      </c>
      <c r="AT1790" t="s">
        <v>213</v>
      </c>
      <c r="AV1790" t="str">
        <f t="shared" si="349"/>
        <v>VPIT-SS</v>
      </c>
      <c r="AW1790" t="str">
        <f t="shared" si="348"/>
        <v>VP FOR INFORMATION TECHNOLOGY-SHARED SERVICES</v>
      </c>
    </row>
    <row r="1791" spans="1:49">
      <c r="A1791" s="59">
        <v>2018</v>
      </c>
      <c r="B1791" t="s">
        <v>137</v>
      </c>
      <c r="C1791" t="s">
        <v>945</v>
      </c>
      <c r="D1791" t="s">
        <v>946</v>
      </c>
      <c r="E1791" t="s">
        <v>981</v>
      </c>
      <c r="F1791" t="s">
        <v>957</v>
      </c>
      <c r="G1791" t="s">
        <v>958</v>
      </c>
      <c r="H1791" t="s">
        <v>157</v>
      </c>
      <c r="I1791" s="170" t="s">
        <v>84</v>
      </c>
      <c r="J1791" t="s">
        <v>85</v>
      </c>
      <c r="K1791" t="s">
        <v>214</v>
      </c>
      <c r="L1791" t="s">
        <v>355</v>
      </c>
      <c r="M1791" t="s">
        <v>356</v>
      </c>
      <c r="N1791" t="s">
        <v>217</v>
      </c>
      <c r="O1791" t="s">
        <v>263</v>
      </c>
      <c r="P1791" t="s">
        <v>357</v>
      </c>
      <c r="Q1791" t="s">
        <v>358</v>
      </c>
      <c r="R1791" t="s">
        <v>359</v>
      </c>
      <c r="S1791" t="s">
        <v>264</v>
      </c>
      <c r="T1791" t="s">
        <v>265</v>
      </c>
      <c r="U1791" s="61" t="s">
        <v>266</v>
      </c>
      <c r="V1791" t="s">
        <v>24</v>
      </c>
      <c r="W1791" t="s">
        <v>263</v>
      </c>
      <c r="X1791" s="59">
        <v>1000</v>
      </c>
      <c r="Y1791" s="59">
        <v>1000</v>
      </c>
      <c r="Z1791" t="s">
        <v>141</v>
      </c>
      <c r="AA1791" s="146" t="str">
        <f t="shared" si="357"/>
        <v>EX</v>
      </c>
      <c r="AB1791" s="146" t="str">
        <f t="shared" si="359"/>
        <v>IT</v>
      </c>
      <c r="AC1791" t="str">
        <f t="shared" si="350"/>
        <v>EX</v>
      </c>
      <c r="AD1791" s="74">
        <f t="shared" si="351"/>
        <v>1000</v>
      </c>
      <c r="AE1791" s="74">
        <f t="shared" si="356"/>
        <v>1000</v>
      </c>
      <c r="AF1791">
        <v>1</v>
      </c>
      <c r="AG1791">
        <v>0</v>
      </c>
      <c r="AH1791" s="74">
        <v>0</v>
      </c>
      <c r="AJ1791" s="74">
        <f t="shared" si="352"/>
        <v>0</v>
      </c>
      <c r="AK1791" s="74">
        <f t="shared" si="358"/>
        <v>1000</v>
      </c>
      <c r="AL1791" t="str">
        <f t="shared" si="353"/>
        <v>N</v>
      </c>
      <c r="AN1791" t="s">
        <v>86</v>
      </c>
      <c r="AO1791" t="s">
        <v>85</v>
      </c>
      <c r="AP1791" t="str">
        <f t="shared" si="354"/>
        <v>94</v>
      </c>
      <c r="AQ1791" s="145" t="s">
        <v>1826</v>
      </c>
      <c r="AR1791" t="str">
        <f t="shared" si="355"/>
        <v>1-Adjusted Base Budget</v>
      </c>
      <c r="AS1791" s="145" t="s">
        <v>1827</v>
      </c>
      <c r="AT1791" t="s">
        <v>213</v>
      </c>
      <c r="AV1791" t="str">
        <f t="shared" si="349"/>
        <v>VPIT-SS</v>
      </c>
      <c r="AW1791" t="str">
        <f t="shared" si="348"/>
        <v>VP FOR INFORMATION TECHNOLOGY-SHARED SERVICES</v>
      </c>
    </row>
    <row r="1792" spans="1:49">
      <c r="A1792" s="59">
        <v>2018</v>
      </c>
      <c r="B1792" t="s">
        <v>137</v>
      </c>
      <c r="C1792" t="s">
        <v>945</v>
      </c>
      <c r="D1792" t="s">
        <v>946</v>
      </c>
      <c r="E1792" t="s">
        <v>983</v>
      </c>
      <c r="F1792" t="s">
        <v>957</v>
      </c>
      <c r="G1792" t="s">
        <v>958</v>
      </c>
      <c r="H1792" t="s">
        <v>159</v>
      </c>
      <c r="I1792" s="170" t="s">
        <v>84</v>
      </c>
      <c r="J1792" t="s">
        <v>85</v>
      </c>
      <c r="K1792" t="s">
        <v>214</v>
      </c>
      <c r="L1792" t="s">
        <v>355</v>
      </c>
      <c r="M1792" t="s">
        <v>356</v>
      </c>
      <c r="N1792" t="s">
        <v>217</v>
      </c>
      <c r="O1792" t="s">
        <v>263</v>
      </c>
      <c r="P1792" t="s">
        <v>357</v>
      </c>
      <c r="Q1792" t="s">
        <v>358</v>
      </c>
      <c r="R1792" t="s">
        <v>359</v>
      </c>
      <c r="S1792" t="s">
        <v>264</v>
      </c>
      <c r="T1792" t="s">
        <v>265</v>
      </c>
      <c r="U1792" s="61" t="s">
        <v>266</v>
      </c>
      <c r="V1792" t="s">
        <v>24</v>
      </c>
      <c r="W1792" t="s">
        <v>263</v>
      </c>
      <c r="X1792" s="59">
        <v>750</v>
      </c>
      <c r="Y1792" s="59">
        <v>750</v>
      </c>
      <c r="Z1792" t="s">
        <v>141</v>
      </c>
      <c r="AA1792" s="146" t="str">
        <f t="shared" si="357"/>
        <v>EX</v>
      </c>
      <c r="AB1792" s="146" t="str">
        <f t="shared" si="359"/>
        <v>IT</v>
      </c>
      <c r="AC1792" t="str">
        <f t="shared" si="350"/>
        <v>EX</v>
      </c>
      <c r="AD1792" s="74">
        <f t="shared" si="351"/>
        <v>750</v>
      </c>
      <c r="AE1792" s="74">
        <f t="shared" si="356"/>
        <v>750</v>
      </c>
      <c r="AF1792">
        <v>1</v>
      </c>
      <c r="AG1792">
        <v>0</v>
      </c>
      <c r="AH1792" s="74">
        <v>0</v>
      </c>
      <c r="AJ1792" s="74">
        <f t="shared" si="352"/>
        <v>0</v>
      </c>
      <c r="AK1792" s="74">
        <f t="shared" si="358"/>
        <v>750</v>
      </c>
      <c r="AL1792" t="str">
        <f t="shared" si="353"/>
        <v>N</v>
      </c>
      <c r="AN1792" t="s">
        <v>86</v>
      </c>
      <c r="AO1792" t="s">
        <v>85</v>
      </c>
      <c r="AP1792" t="str">
        <f t="shared" si="354"/>
        <v>94</v>
      </c>
      <c r="AQ1792" s="145" t="s">
        <v>1826</v>
      </c>
      <c r="AR1792" t="str">
        <f t="shared" si="355"/>
        <v>1-Adjusted Base Budget</v>
      </c>
      <c r="AS1792" s="145" t="s">
        <v>1827</v>
      </c>
      <c r="AT1792" t="s">
        <v>213</v>
      </c>
      <c r="AV1792" t="str">
        <f t="shared" si="349"/>
        <v>VPIT-SS</v>
      </c>
      <c r="AW1792" t="str">
        <f t="shared" si="348"/>
        <v>VP FOR INFORMATION TECHNOLOGY-SHARED SERVICES</v>
      </c>
    </row>
    <row r="1793" spans="1:49">
      <c r="A1793" s="59">
        <v>2018</v>
      </c>
      <c r="B1793" t="s">
        <v>137</v>
      </c>
      <c r="C1793" t="s">
        <v>945</v>
      </c>
      <c r="D1793" t="s">
        <v>946</v>
      </c>
      <c r="E1793" t="s">
        <v>947</v>
      </c>
      <c r="F1793" t="s">
        <v>1004</v>
      </c>
      <c r="G1793" t="s">
        <v>1005</v>
      </c>
      <c r="H1793" t="s">
        <v>948</v>
      </c>
      <c r="I1793" s="170" t="s">
        <v>84</v>
      </c>
      <c r="J1793" t="s">
        <v>85</v>
      </c>
      <c r="K1793" t="s">
        <v>214</v>
      </c>
      <c r="L1793" t="s">
        <v>482</v>
      </c>
      <c r="M1793" t="s">
        <v>483</v>
      </c>
      <c r="N1793" t="s">
        <v>217</v>
      </c>
      <c r="O1793" t="s">
        <v>263</v>
      </c>
      <c r="P1793" t="s">
        <v>379</v>
      </c>
      <c r="Q1793" t="s">
        <v>379</v>
      </c>
      <c r="R1793" t="s">
        <v>380</v>
      </c>
      <c r="S1793" t="s">
        <v>264</v>
      </c>
      <c r="T1793" t="s">
        <v>265</v>
      </c>
      <c r="U1793" s="61" t="s">
        <v>266</v>
      </c>
      <c r="V1793" t="s">
        <v>249</v>
      </c>
      <c r="W1793" t="s">
        <v>263</v>
      </c>
      <c r="X1793" s="59">
        <v>11500</v>
      </c>
      <c r="Y1793" s="59">
        <v>0</v>
      </c>
      <c r="AA1793" s="146" t="str">
        <f t="shared" si="357"/>
        <v>EX</v>
      </c>
      <c r="AB1793" s="146">
        <f t="shared" si="359"/>
        <v>0</v>
      </c>
      <c r="AC1793" t="str">
        <f t="shared" si="350"/>
        <v>EX</v>
      </c>
      <c r="AD1793" s="74">
        <f t="shared" si="351"/>
        <v>0</v>
      </c>
      <c r="AE1793" s="74">
        <f t="shared" si="356"/>
        <v>0</v>
      </c>
      <c r="AF1793">
        <v>1</v>
      </c>
      <c r="AG1793">
        <v>0</v>
      </c>
      <c r="AH1793" s="74">
        <v>0</v>
      </c>
      <c r="AJ1793" s="74">
        <f t="shared" si="352"/>
        <v>0</v>
      </c>
      <c r="AK1793" s="74">
        <f t="shared" si="358"/>
        <v>0</v>
      </c>
      <c r="AL1793" t="str">
        <f t="shared" si="353"/>
        <v>N</v>
      </c>
      <c r="AN1793" t="s">
        <v>86</v>
      </c>
      <c r="AO1793" t="s">
        <v>85</v>
      </c>
      <c r="AP1793" t="str">
        <f t="shared" si="354"/>
        <v>94</v>
      </c>
      <c r="AQ1793" s="145" t="s">
        <v>1826</v>
      </c>
      <c r="AR1793" t="str">
        <f t="shared" si="355"/>
        <v>1-Adjusted Base Budget</v>
      </c>
      <c r="AS1793" s="145" t="s">
        <v>1827</v>
      </c>
      <c r="AT1793" t="s">
        <v>213</v>
      </c>
      <c r="AV1793" t="str">
        <f t="shared" si="349"/>
        <v>VPIT</v>
      </c>
      <c r="AW1793" t="str">
        <f t="shared" si="348"/>
        <v>VP FOR INFORMATION TECHNOLOGY</v>
      </c>
    </row>
    <row r="1794" spans="1:49">
      <c r="A1794" s="59">
        <v>2018</v>
      </c>
      <c r="B1794" t="s">
        <v>137</v>
      </c>
      <c r="C1794" t="s">
        <v>945</v>
      </c>
      <c r="D1794" t="s">
        <v>946</v>
      </c>
      <c r="E1794" t="s">
        <v>967</v>
      </c>
      <c r="F1794" t="s">
        <v>968</v>
      </c>
      <c r="G1794" t="s">
        <v>969</v>
      </c>
      <c r="H1794" t="s">
        <v>146</v>
      </c>
      <c r="I1794" s="170" t="s">
        <v>84</v>
      </c>
      <c r="J1794" t="s">
        <v>85</v>
      </c>
      <c r="K1794" t="s">
        <v>214</v>
      </c>
      <c r="L1794" t="s">
        <v>482</v>
      </c>
      <c r="M1794" t="s">
        <v>483</v>
      </c>
      <c r="N1794" t="s">
        <v>217</v>
      </c>
      <c r="O1794" t="s">
        <v>263</v>
      </c>
      <c r="P1794" t="s">
        <v>379</v>
      </c>
      <c r="Q1794" t="s">
        <v>379</v>
      </c>
      <c r="R1794" t="s">
        <v>380</v>
      </c>
      <c r="S1794" t="s">
        <v>264</v>
      </c>
      <c r="T1794" t="s">
        <v>265</v>
      </c>
      <c r="U1794" s="61" t="s">
        <v>266</v>
      </c>
      <c r="V1794" t="s">
        <v>24</v>
      </c>
      <c r="W1794" t="s">
        <v>263</v>
      </c>
      <c r="X1794" s="59">
        <v>6200</v>
      </c>
      <c r="Y1794" s="59">
        <v>6200</v>
      </c>
      <c r="Z1794" t="s">
        <v>141</v>
      </c>
      <c r="AA1794" s="146" t="str">
        <f t="shared" si="357"/>
        <v>EX</v>
      </c>
      <c r="AB1794" s="146" t="str">
        <f t="shared" si="359"/>
        <v>IT</v>
      </c>
      <c r="AC1794" t="str">
        <f t="shared" si="350"/>
        <v>EX</v>
      </c>
      <c r="AD1794" s="74">
        <f t="shared" si="351"/>
        <v>6200</v>
      </c>
      <c r="AE1794" s="74">
        <f t="shared" si="356"/>
        <v>6200</v>
      </c>
      <c r="AF1794">
        <v>1</v>
      </c>
      <c r="AG1794">
        <v>0</v>
      </c>
      <c r="AH1794" s="74">
        <v>0</v>
      </c>
      <c r="AJ1794" s="74">
        <f t="shared" si="352"/>
        <v>0</v>
      </c>
      <c r="AK1794" s="74">
        <f t="shared" si="358"/>
        <v>6200</v>
      </c>
      <c r="AL1794" t="str">
        <f t="shared" si="353"/>
        <v>N</v>
      </c>
      <c r="AN1794" t="s">
        <v>86</v>
      </c>
      <c r="AO1794" t="s">
        <v>85</v>
      </c>
      <c r="AP1794" t="str">
        <f t="shared" si="354"/>
        <v>94</v>
      </c>
      <c r="AQ1794" s="145" t="s">
        <v>1826</v>
      </c>
      <c r="AR1794" t="str">
        <f t="shared" si="355"/>
        <v>1-Adjusted Base Budget</v>
      </c>
      <c r="AS1794" s="145" t="s">
        <v>1827</v>
      </c>
      <c r="AT1794" t="s">
        <v>213</v>
      </c>
      <c r="AV1794" t="str">
        <f t="shared" si="349"/>
        <v>VPIT-SS</v>
      </c>
      <c r="AW1794" t="str">
        <f t="shared" si="348"/>
        <v>VP FOR INFORMATION TECHNOLOGY-SHARED SERVICES</v>
      </c>
    </row>
    <row r="1795" spans="1:49">
      <c r="A1795" s="59">
        <v>2018</v>
      </c>
      <c r="B1795" t="s">
        <v>137</v>
      </c>
      <c r="C1795" t="s">
        <v>945</v>
      </c>
      <c r="D1795" t="s">
        <v>946</v>
      </c>
      <c r="E1795" t="s">
        <v>967</v>
      </c>
      <c r="F1795" t="s">
        <v>1147</v>
      </c>
      <c r="G1795" t="s">
        <v>1148</v>
      </c>
      <c r="H1795" t="s">
        <v>146</v>
      </c>
      <c r="I1795" s="170" t="s">
        <v>84</v>
      </c>
      <c r="J1795" t="s">
        <v>85</v>
      </c>
      <c r="K1795" t="s">
        <v>214</v>
      </c>
      <c r="L1795" t="s">
        <v>482</v>
      </c>
      <c r="M1795" t="s">
        <v>483</v>
      </c>
      <c r="N1795" t="s">
        <v>217</v>
      </c>
      <c r="O1795" t="s">
        <v>263</v>
      </c>
      <c r="P1795" t="s">
        <v>379</v>
      </c>
      <c r="Q1795" t="s">
        <v>379</v>
      </c>
      <c r="R1795" t="s">
        <v>380</v>
      </c>
      <c r="S1795" t="s">
        <v>264</v>
      </c>
      <c r="T1795" t="s">
        <v>265</v>
      </c>
      <c r="U1795" s="61" t="s">
        <v>266</v>
      </c>
      <c r="V1795" t="s">
        <v>24</v>
      </c>
      <c r="W1795" t="s">
        <v>263</v>
      </c>
      <c r="X1795" s="59">
        <v>75</v>
      </c>
      <c r="Y1795" s="59">
        <v>75</v>
      </c>
      <c r="Z1795" t="s">
        <v>141</v>
      </c>
      <c r="AA1795" s="146" t="str">
        <f t="shared" si="357"/>
        <v>EX</v>
      </c>
      <c r="AB1795" s="146" t="str">
        <f t="shared" si="359"/>
        <v>IT</v>
      </c>
      <c r="AC1795" t="str">
        <f t="shared" si="350"/>
        <v>EX</v>
      </c>
      <c r="AD1795" s="74">
        <f t="shared" si="351"/>
        <v>75</v>
      </c>
      <c r="AE1795" s="74">
        <f t="shared" si="356"/>
        <v>75</v>
      </c>
      <c r="AF1795">
        <v>1</v>
      </c>
      <c r="AG1795">
        <v>0</v>
      </c>
      <c r="AH1795" s="74">
        <v>0</v>
      </c>
      <c r="AJ1795" s="74">
        <f t="shared" si="352"/>
        <v>0</v>
      </c>
      <c r="AK1795" s="74">
        <f t="shared" si="358"/>
        <v>75</v>
      </c>
      <c r="AL1795" t="str">
        <f t="shared" si="353"/>
        <v>N</v>
      </c>
      <c r="AN1795" t="s">
        <v>86</v>
      </c>
      <c r="AO1795" t="s">
        <v>85</v>
      </c>
      <c r="AP1795" t="str">
        <f t="shared" si="354"/>
        <v>94</v>
      </c>
      <c r="AQ1795" s="145" t="s">
        <v>1826</v>
      </c>
      <c r="AR1795" t="str">
        <f t="shared" si="355"/>
        <v>1-Adjusted Base Budget</v>
      </c>
      <c r="AS1795" s="145" t="s">
        <v>1827</v>
      </c>
      <c r="AT1795" t="s">
        <v>213</v>
      </c>
      <c r="AV1795" t="str">
        <f t="shared" si="349"/>
        <v>VPIT-SS</v>
      </c>
      <c r="AW1795" t="str">
        <f t="shared" si="348"/>
        <v>VP FOR INFORMATION TECHNOLOGY-SHARED SERVICES</v>
      </c>
    </row>
    <row r="1796" spans="1:49">
      <c r="A1796" s="59">
        <v>2018</v>
      </c>
      <c r="B1796" t="s">
        <v>137</v>
      </c>
      <c r="C1796" t="s">
        <v>945</v>
      </c>
      <c r="D1796" t="s">
        <v>946</v>
      </c>
      <c r="E1796" t="s">
        <v>951</v>
      </c>
      <c r="F1796" t="s">
        <v>954</v>
      </c>
      <c r="G1796" t="s">
        <v>955</v>
      </c>
      <c r="H1796" t="s">
        <v>154</v>
      </c>
      <c r="I1796" s="170" t="s">
        <v>84</v>
      </c>
      <c r="J1796" t="s">
        <v>85</v>
      </c>
      <c r="K1796" t="s">
        <v>214</v>
      </c>
      <c r="L1796" t="s">
        <v>482</v>
      </c>
      <c r="M1796" t="s">
        <v>483</v>
      </c>
      <c r="N1796" t="s">
        <v>217</v>
      </c>
      <c r="O1796" t="s">
        <v>263</v>
      </c>
      <c r="P1796" t="s">
        <v>379</v>
      </c>
      <c r="Q1796" t="s">
        <v>379</v>
      </c>
      <c r="R1796" t="s">
        <v>380</v>
      </c>
      <c r="S1796" t="s">
        <v>264</v>
      </c>
      <c r="T1796" t="s">
        <v>265</v>
      </c>
      <c r="U1796" s="61" t="s">
        <v>266</v>
      </c>
      <c r="V1796" t="s">
        <v>24</v>
      </c>
      <c r="W1796" t="s">
        <v>263</v>
      </c>
      <c r="X1796" s="59">
        <v>3725</v>
      </c>
      <c r="Y1796" s="59">
        <v>3725</v>
      </c>
      <c r="Z1796" t="s">
        <v>141</v>
      </c>
      <c r="AA1796" s="146" t="str">
        <f t="shared" si="357"/>
        <v>EX</v>
      </c>
      <c r="AB1796" s="146" t="str">
        <f t="shared" si="359"/>
        <v>IT</v>
      </c>
      <c r="AC1796" t="str">
        <f t="shared" si="350"/>
        <v>EX</v>
      </c>
      <c r="AD1796" s="74">
        <f t="shared" si="351"/>
        <v>3725</v>
      </c>
      <c r="AE1796" s="74">
        <f t="shared" si="356"/>
        <v>3725</v>
      </c>
      <c r="AF1796">
        <v>1</v>
      </c>
      <c r="AG1796">
        <v>0</v>
      </c>
      <c r="AH1796" s="74">
        <v>0</v>
      </c>
      <c r="AJ1796" s="74">
        <f t="shared" si="352"/>
        <v>0</v>
      </c>
      <c r="AK1796" s="74">
        <f t="shared" si="358"/>
        <v>3725</v>
      </c>
      <c r="AL1796" t="str">
        <f t="shared" si="353"/>
        <v>N</v>
      </c>
      <c r="AN1796" t="s">
        <v>86</v>
      </c>
      <c r="AO1796" t="s">
        <v>85</v>
      </c>
      <c r="AP1796" t="str">
        <f t="shared" si="354"/>
        <v>94</v>
      </c>
      <c r="AQ1796" s="145" t="s">
        <v>1826</v>
      </c>
      <c r="AR1796" t="str">
        <f t="shared" si="355"/>
        <v>1-Adjusted Base Budget</v>
      </c>
      <c r="AS1796" s="145" t="s">
        <v>1827</v>
      </c>
      <c r="AT1796" t="s">
        <v>213</v>
      </c>
      <c r="AV1796" t="str">
        <f t="shared" si="349"/>
        <v>VPIT-SS</v>
      </c>
      <c r="AW1796" t="str">
        <f t="shared" si="348"/>
        <v>VP FOR INFORMATION TECHNOLOGY-SHARED SERVICES</v>
      </c>
    </row>
    <row r="1797" spans="1:49">
      <c r="A1797" s="59">
        <v>2018</v>
      </c>
      <c r="B1797" t="s">
        <v>137</v>
      </c>
      <c r="C1797" t="s">
        <v>945</v>
      </c>
      <c r="D1797" t="s">
        <v>946</v>
      </c>
      <c r="E1797" t="s">
        <v>951</v>
      </c>
      <c r="F1797" t="s">
        <v>975</v>
      </c>
      <c r="G1797" t="s">
        <v>976</v>
      </c>
      <c r="H1797" t="s">
        <v>154</v>
      </c>
      <c r="I1797" s="170" t="s">
        <v>84</v>
      </c>
      <c r="J1797" t="s">
        <v>85</v>
      </c>
      <c r="K1797" t="s">
        <v>214</v>
      </c>
      <c r="L1797" t="s">
        <v>482</v>
      </c>
      <c r="M1797" t="s">
        <v>483</v>
      </c>
      <c r="N1797" t="s">
        <v>217</v>
      </c>
      <c r="O1797" t="s">
        <v>263</v>
      </c>
      <c r="P1797" t="s">
        <v>379</v>
      </c>
      <c r="Q1797" t="s">
        <v>379</v>
      </c>
      <c r="R1797" t="s">
        <v>380</v>
      </c>
      <c r="S1797" t="s">
        <v>264</v>
      </c>
      <c r="T1797" t="s">
        <v>265</v>
      </c>
      <c r="U1797" s="61" t="s">
        <v>266</v>
      </c>
      <c r="V1797" t="s">
        <v>24</v>
      </c>
      <c r="W1797" t="s">
        <v>263</v>
      </c>
      <c r="X1797" s="59">
        <v>1000</v>
      </c>
      <c r="Y1797" s="59">
        <v>1000</v>
      </c>
      <c r="Z1797" t="s">
        <v>141</v>
      </c>
      <c r="AA1797" s="146" t="str">
        <f t="shared" si="357"/>
        <v>EX</v>
      </c>
      <c r="AB1797" s="146" t="str">
        <f t="shared" si="359"/>
        <v>IT</v>
      </c>
      <c r="AC1797" t="str">
        <f t="shared" si="350"/>
        <v>EX</v>
      </c>
      <c r="AD1797" s="74">
        <f t="shared" si="351"/>
        <v>1000</v>
      </c>
      <c r="AE1797" s="74">
        <f t="shared" si="356"/>
        <v>1000</v>
      </c>
      <c r="AF1797">
        <v>1</v>
      </c>
      <c r="AG1797">
        <v>0</v>
      </c>
      <c r="AH1797" s="74">
        <v>0</v>
      </c>
      <c r="AJ1797" s="74">
        <f t="shared" si="352"/>
        <v>0</v>
      </c>
      <c r="AK1797" s="74">
        <f t="shared" si="358"/>
        <v>1000</v>
      </c>
      <c r="AL1797" t="str">
        <f t="shared" si="353"/>
        <v>N</v>
      </c>
      <c r="AN1797" t="s">
        <v>86</v>
      </c>
      <c r="AO1797" t="s">
        <v>85</v>
      </c>
      <c r="AP1797" t="str">
        <f t="shared" si="354"/>
        <v>94</v>
      </c>
      <c r="AQ1797" s="145" t="s">
        <v>1826</v>
      </c>
      <c r="AR1797" t="str">
        <f t="shared" si="355"/>
        <v>1-Adjusted Base Budget</v>
      </c>
      <c r="AS1797" s="145" t="s">
        <v>1827</v>
      </c>
      <c r="AT1797" t="s">
        <v>213</v>
      </c>
      <c r="AV1797" t="str">
        <f t="shared" si="349"/>
        <v>VPIT-SS</v>
      </c>
      <c r="AW1797" t="str">
        <f t="shared" si="348"/>
        <v>VP FOR INFORMATION TECHNOLOGY-SHARED SERVICES</v>
      </c>
    </row>
    <row r="1798" spans="1:49">
      <c r="A1798" s="59">
        <v>2018</v>
      </c>
      <c r="B1798" t="s">
        <v>137</v>
      </c>
      <c r="C1798" t="s">
        <v>945</v>
      </c>
      <c r="D1798" t="s">
        <v>946</v>
      </c>
      <c r="E1798" t="s">
        <v>981</v>
      </c>
      <c r="F1798" t="s">
        <v>957</v>
      </c>
      <c r="G1798" t="s">
        <v>958</v>
      </c>
      <c r="H1798" t="s">
        <v>157</v>
      </c>
      <c r="I1798" s="170" t="s">
        <v>84</v>
      </c>
      <c r="J1798" t="s">
        <v>85</v>
      </c>
      <c r="K1798" t="s">
        <v>214</v>
      </c>
      <c r="L1798" t="s">
        <v>482</v>
      </c>
      <c r="M1798" t="s">
        <v>483</v>
      </c>
      <c r="N1798" t="s">
        <v>217</v>
      </c>
      <c r="O1798" t="s">
        <v>263</v>
      </c>
      <c r="P1798" t="s">
        <v>379</v>
      </c>
      <c r="Q1798" t="s">
        <v>379</v>
      </c>
      <c r="R1798" t="s">
        <v>380</v>
      </c>
      <c r="S1798" t="s">
        <v>264</v>
      </c>
      <c r="T1798" t="s">
        <v>265</v>
      </c>
      <c r="U1798" s="61" t="s">
        <v>266</v>
      </c>
      <c r="V1798" t="s">
        <v>24</v>
      </c>
      <c r="W1798" t="s">
        <v>263</v>
      </c>
      <c r="X1798" s="59">
        <v>1505</v>
      </c>
      <c r="Y1798" s="59">
        <v>1505</v>
      </c>
      <c r="Z1798" t="s">
        <v>141</v>
      </c>
      <c r="AA1798" s="146" t="str">
        <f t="shared" si="357"/>
        <v>EX</v>
      </c>
      <c r="AB1798" s="146" t="str">
        <f t="shared" si="359"/>
        <v>IT</v>
      </c>
      <c r="AC1798" t="str">
        <f t="shared" si="350"/>
        <v>EX</v>
      </c>
      <c r="AD1798" s="74">
        <f t="shared" si="351"/>
        <v>1505</v>
      </c>
      <c r="AE1798" s="74">
        <f t="shared" si="356"/>
        <v>1505</v>
      </c>
      <c r="AF1798">
        <v>1</v>
      </c>
      <c r="AG1798">
        <v>0</v>
      </c>
      <c r="AH1798" s="74">
        <v>0</v>
      </c>
      <c r="AJ1798" s="74">
        <f t="shared" si="352"/>
        <v>0</v>
      </c>
      <c r="AK1798" s="74">
        <f t="shared" si="358"/>
        <v>1505</v>
      </c>
      <c r="AL1798" t="str">
        <f t="shared" si="353"/>
        <v>N</v>
      </c>
      <c r="AN1798" t="s">
        <v>86</v>
      </c>
      <c r="AO1798" t="s">
        <v>85</v>
      </c>
      <c r="AP1798" t="str">
        <f t="shared" si="354"/>
        <v>94</v>
      </c>
      <c r="AQ1798" s="145" t="s">
        <v>1826</v>
      </c>
      <c r="AR1798" t="str">
        <f t="shared" si="355"/>
        <v>1-Adjusted Base Budget</v>
      </c>
      <c r="AS1798" s="145" t="s">
        <v>1827</v>
      </c>
      <c r="AT1798" t="s">
        <v>213</v>
      </c>
      <c r="AV1798" t="str">
        <f t="shared" si="349"/>
        <v>VPIT-SS</v>
      </c>
      <c r="AW1798" t="str">
        <f t="shared" ref="AW1798:AW1861" si="360" xml:space="preserve"> IF(AND($AN1798="UAVP",$Z1798="OE"),$AO1798 &amp; "-ONLINE EDUCATION",IF(AND($AN1798="VPIT",OR($Z1798="SS",$Z1798="IT")),$AO1798 &amp; "-SHARED SERVICES",$AO1798))</f>
        <v>VP FOR INFORMATION TECHNOLOGY-SHARED SERVICES</v>
      </c>
    </row>
    <row r="1799" spans="1:49">
      <c r="A1799" s="59">
        <v>2018</v>
      </c>
      <c r="B1799" t="s">
        <v>137</v>
      </c>
      <c r="C1799" t="s">
        <v>945</v>
      </c>
      <c r="D1799" t="s">
        <v>946</v>
      </c>
      <c r="E1799" t="s">
        <v>967</v>
      </c>
      <c r="F1799" t="s">
        <v>1147</v>
      </c>
      <c r="G1799" t="s">
        <v>1148</v>
      </c>
      <c r="H1799" t="s">
        <v>146</v>
      </c>
      <c r="I1799" s="170" t="s">
        <v>84</v>
      </c>
      <c r="J1799" t="s">
        <v>85</v>
      </c>
      <c r="K1799" t="s">
        <v>214</v>
      </c>
      <c r="L1799" t="s">
        <v>688</v>
      </c>
      <c r="M1799" t="s">
        <v>689</v>
      </c>
      <c r="N1799" t="s">
        <v>217</v>
      </c>
      <c r="O1799" t="s">
        <v>263</v>
      </c>
      <c r="P1799" t="s">
        <v>379</v>
      </c>
      <c r="Q1799" t="s">
        <v>379</v>
      </c>
      <c r="R1799" t="s">
        <v>380</v>
      </c>
      <c r="S1799" t="s">
        <v>264</v>
      </c>
      <c r="T1799" t="s">
        <v>265</v>
      </c>
      <c r="U1799" s="61" t="s">
        <v>266</v>
      </c>
      <c r="V1799" t="s">
        <v>24</v>
      </c>
      <c r="W1799" t="s">
        <v>263</v>
      </c>
      <c r="X1799" s="59">
        <v>500</v>
      </c>
      <c r="Y1799" s="59">
        <v>500</v>
      </c>
      <c r="Z1799" t="s">
        <v>141</v>
      </c>
      <c r="AA1799" s="146" t="str">
        <f t="shared" si="357"/>
        <v>EX</v>
      </c>
      <c r="AB1799" s="146" t="str">
        <f t="shared" si="359"/>
        <v>IT</v>
      </c>
      <c r="AC1799" t="str">
        <f t="shared" si="350"/>
        <v>EX</v>
      </c>
      <c r="AD1799" s="74">
        <f t="shared" si="351"/>
        <v>500</v>
      </c>
      <c r="AE1799" s="74">
        <f t="shared" si="356"/>
        <v>500</v>
      </c>
      <c r="AF1799">
        <v>1</v>
      </c>
      <c r="AG1799">
        <v>0</v>
      </c>
      <c r="AH1799" s="74">
        <v>0</v>
      </c>
      <c r="AJ1799" s="74">
        <f t="shared" si="352"/>
        <v>0</v>
      </c>
      <c r="AK1799" s="74">
        <f t="shared" si="358"/>
        <v>500</v>
      </c>
      <c r="AL1799" t="str">
        <f t="shared" si="353"/>
        <v>N</v>
      </c>
      <c r="AN1799" t="s">
        <v>86</v>
      </c>
      <c r="AO1799" t="s">
        <v>85</v>
      </c>
      <c r="AP1799" t="str">
        <f t="shared" si="354"/>
        <v>94</v>
      </c>
      <c r="AQ1799" s="145" t="s">
        <v>1826</v>
      </c>
      <c r="AR1799" t="str">
        <f t="shared" si="355"/>
        <v>1-Adjusted Base Budget</v>
      </c>
      <c r="AS1799" s="145" t="s">
        <v>1827</v>
      </c>
      <c r="AT1799" t="s">
        <v>213</v>
      </c>
      <c r="AV1799" t="str">
        <f t="shared" si="349"/>
        <v>VPIT-SS</v>
      </c>
      <c r="AW1799" t="str">
        <f t="shared" si="360"/>
        <v>VP FOR INFORMATION TECHNOLOGY-SHARED SERVICES</v>
      </c>
    </row>
    <row r="1800" spans="1:49">
      <c r="A1800" s="59">
        <v>2018</v>
      </c>
      <c r="B1800" t="s">
        <v>137</v>
      </c>
      <c r="C1800" t="s">
        <v>945</v>
      </c>
      <c r="D1800" t="s">
        <v>946</v>
      </c>
      <c r="E1800" t="s">
        <v>951</v>
      </c>
      <c r="F1800" t="s">
        <v>1063</v>
      </c>
      <c r="G1800" t="s">
        <v>1064</v>
      </c>
      <c r="H1800" t="s">
        <v>154</v>
      </c>
      <c r="I1800" s="170" t="s">
        <v>84</v>
      </c>
      <c r="J1800" t="s">
        <v>85</v>
      </c>
      <c r="K1800" t="s">
        <v>214</v>
      </c>
      <c r="L1800" t="s">
        <v>360</v>
      </c>
      <c r="M1800" t="s">
        <v>361</v>
      </c>
      <c r="N1800" t="s">
        <v>217</v>
      </c>
      <c r="O1800" t="s">
        <v>263</v>
      </c>
      <c r="P1800" t="s">
        <v>362</v>
      </c>
      <c r="Q1800" t="s">
        <v>363</v>
      </c>
      <c r="R1800" t="s">
        <v>364</v>
      </c>
      <c r="S1800" t="s">
        <v>264</v>
      </c>
      <c r="T1800" t="s">
        <v>265</v>
      </c>
      <c r="U1800" s="61" t="s">
        <v>266</v>
      </c>
      <c r="V1800" t="s">
        <v>24</v>
      </c>
      <c r="W1800" t="s">
        <v>263</v>
      </c>
      <c r="X1800" s="59">
        <v>10000</v>
      </c>
      <c r="Y1800" s="59">
        <v>10000</v>
      </c>
      <c r="Z1800" t="s">
        <v>141</v>
      </c>
      <c r="AA1800" s="146" t="str">
        <f t="shared" si="357"/>
        <v>EX</v>
      </c>
      <c r="AB1800" s="146" t="str">
        <f t="shared" si="359"/>
        <v>IT</v>
      </c>
      <c r="AC1800" t="str">
        <f t="shared" si="350"/>
        <v>EX</v>
      </c>
      <c r="AD1800" s="74">
        <f t="shared" si="351"/>
        <v>10000</v>
      </c>
      <c r="AE1800" s="74">
        <f t="shared" si="356"/>
        <v>10000</v>
      </c>
      <c r="AF1800">
        <v>1</v>
      </c>
      <c r="AG1800">
        <v>0</v>
      </c>
      <c r="AH1800" s="74">
        <v>0</v>
      </c>
      <c r="AJ1800" s="74">
        <f t="shared" si="352"/>
        <v>0</v>
      </c>
      <c r="AK1800" s="74">
        <f t="shared" si="358"/>
        <v>10000</v>
      </c>
      <c r="AL1800" t="str">
        <f t="shared" si="353"/>
        <v>N</v>
      </c>
      <c r="AN1800" t="s">
        <v>86</v>
      </c>
      <c r="AO1800" t="s">
        <v>85</v>
      </c>
      <c r="AP1800" t="str">
        <f t="shared" si="354"/>
        <v>94</v>
      </c>
      <c r="AQ1800" s="145" t="s">
        <v>1826</v>
      </c>
      <c r="AR1800" t="str">
        <f t="shared" si="355"/>
        <v>1-Adjusted Base Budget</v>
      </c>
      <c r="AS1800" s="145" t="s">
        <v>1827</v>
      </c>
      <c r="AT1800" t="s">
        <v>213</v>
      </c>
      <c r="AV1800" t="str">
        <f t="shared" si="349"/>
        <v>VPIT-SS</v>
      </c>
      <c r="AW1800" t="str">
        <f t="shared" si="360"/>
        <v>VP FOR INFORMATION TECHNOLOGY-SHARED SERVICES</v>
      </c>
    </row>
    <row r="1801" spans="1:49">
      <c r="A1801" s="59">
        <v>2018</v>
      </c>
      <c r="B1801" t="s">
        <v>137</v>
      </c>
      <c r="C1801" t="s">
        <v>945</v>
      </c>
      <c r="D1801" t="s">
        <v>946</v>
      </c>
      <c r="E1801" t="s">
        <v>951</v>
      </c>
      <c r="F1801" t="s">
        <v>1089</v>
      </c>
      <c r="G1801" t="s">
        <v>1127</v>
      </c>
      <c r="H1801" t="s">
        <v>154</v>
      </c>
      <c r="I1801" s="170" t="s">
        <v>84</v>
      </c>
      <c r="J1801" t="s">
        <v>85</v>
      </c>
      <c r="K1801" t="s">
        <v>214</v>
      </c>
      <c r="L1801" t="s">
        <v>360</v>
      </c>
      <c r="M1801" t="s">
        <v>361</v>
      </c>
      <c r="N1801" t="s">
        <v>217</v>
      </c>
      <c r="O1801" t="s">
        <v>263</v>
      </c>
      <c r="P1801" t="s">
        <v>362</v>
      </c>
      <c r="Q1801" t="s">
        <v>363</v>
      </c>
      <c r="R1801" t="s">
        <v>364</v>
      </c>
      <c r="S1801" t="s">
        <v>264</v>
      </c>
      <c r="T1801" t="s">
        <v>265</v>
      </c>
      <c r="U1801" s="61" t="s">
        <v>266</v>
      </c>
      <c r="V1801" t="s">
        <v>24</v>
      </c>
      <c r="W1801" t="s">
        <v>263</v>
      </c>
      <c r="X1801" s="59">
        <v>180</v>
      </c>
      <c r="Y1801" s="59">
        <v>180</v>
      </c>
      <c r="Z1801" t="s">
        <v>141</v>
      </c>
      <c r="AA1801" s="146" t="str">
        <f t="shared" si="357"/>
        <v>EX</v>
      </c>
      <c r="AB1801" s="146" t="str">
        <f t="shared" si="359"/>
        <v>IT</v>
      </c>
      <c r="AC1801" t="str">
        <f t="shared" si="350"/>
        <v>EX</v>
      </c>
      <c r="AD1801" s="74">
        <f t="shared" si="351"/>
        <v>180</v>
      </c>
      <c r="AE1801" s="74">
        <f t="shared" si="356"/>
        <v>180</v>
      </c>
      <c r="AF1801">
        <v>1</v>
      </c>
      <c r="AG1801">
        <v>0</v>
      </c>
      <c r="AH1801" s="74">
        <v>0</v>
      </c>
      <c r="AJ1801" s="74">
        <f t="shared" si="352"/>
        <v>0</v>
      </c>
      <c r="AK1801" s="74">
        <f t="shared" si="358"/>
        <v>180</v>
      </c>
      <c r="AL1801" t="str">
        <f t="shared" si="353"/>
        <v>N</v>
      </c>
      <c r="AN1801" t="s">
        <v>86</v>
      </c>
      <c r="AO1801" t="s">
        <v>85</v>
      </c>
      <c r="AP1801" t="str">
        <f t="shared" si="354"/>
        <v>94</v>
      </c>
      <c r="AQ1801" s="145" t="s">
        <v>1826</v>
      </c>
      <c r="AR1801" t="str">
        <f t="shared" si="355"/>
        <v>1-Adjusted Base Budget</v>
      </c>
      <c r="AS1801" s="145" t="s">
        <v>1827</v>
      </c>
      <c r="AT1801" t="s">
        <v>213</v>
      </c>
      <c r="AV1801" t="str">
        <f t="shared" si="349"/>
        <v>VPIT-SS</v>
      </c>
      <c r="AW1801" t="str">
        <f t="shared" si="360"/>
        <v>VP FOR INFORMATION TECHNOLOGY-SHARED SERVICES</v>
      </c>
    </row>
    <row r="1802" spans="1:49">
      <c r="A1802" s="59">
        <v>2018</v>
      </c>
      <c r="B1802" t="s">
        <v>137</v>
      </c>
      <c r="C1802" t="s">
        <v>945</v>
      </c>
      <c r="D1802" t="s">
        <v>946</v>
      </c>
      <c r="E1802" t="s">
        <v>981</v>
      </c>
      <c r="F1802" t="s">
        <v>957</v>
      </c>
      <c r="G1802" t="s">
        <v>958</v>
      </c>
      <c r="H1802" t="s">
        <v>157</v>
      </c>
      <c r="I1802" s="170" t="s">
        <v>84</v>
      </c>
      <c r="J1802" t="s">
        <v>85</v>
      </c>
      <c r="K1802" t="s">
        <v>214</v>
      </c>
      <c r="L1802" t="s">
        <v>360</v>
      </c>
      <c r="M1802" t="s">
        <v>361</v>
      </c>
      <c r="N1802" t="s">
        <v>217</v>
      </c>
      <c r="O1802" t="s">
        <v>263</v>
      </c>
      <c r="P1802" t="s">
        <v>362</v>
      </c>
      <c r="Q1802" t="s">
        <v>363</v>
      </c>
      <c r="R1802" t="s">
        <v>364</v>
      </c>
      <c r="S1802" t="s">
        <v>264</v>
      </c>
      <c r="T1802" t="s">
        <v>265</v>
      </c>
      <c r="U1802" s="61" t="s">
        <v>266</v>
      </c>
      <c r="V1802" t="s">
        <v>24</v>
      </c>
      <c r="W1802" t="s">
        <v>263</v>
      </c>
      <c r="X1802" s="59">
        <v>1800</v>
      </c>
      <c r="Y1802" s="59">
        <v>1800</v>
      </c>
      <c r="Z1802" t="s">
        <v>141</v>
      </c>
      <c r="AA1802" s="146" t="str">
        <f t="shared" si="357"/>
        <v>EX</v>
      </c>
      <c r="AB1802" s="146" t="str">
        <f t="shared" si="359"/>
        <v>IT</v>
      </c>
      <c r="AC1802" t="str">
        <f t="shared" si="350"/>
        <v>EX</v>
      </c>
      <c r="AD1802" s="74">
        <f t="shared" si="351"/>
        <v>1800</v>
      </c>
      <c r="AE1802" s="74">
        <f t="shared" si="356"/>
        <v>1800</v>
      </c>
      <c r="AF1802">
        <v>1</v>
      </c>
      <c r="AG1802">
        <v>0</v>
      </c>
      <c r="AH1802" s="74">
        <v>0</v>
      </c>
      <c r="AJ1802" s="74">
        <f t="shared" si="352"/>
        <v>0</v>
      </c>
      <c r="AK1802" s="74">
        <f t="shared" si="358"/>
        <v>1800</v>
      </c>
      <c r="AL1802" t="str">
        <f t="shared" si="353"/>
        <v>N</v>
      </c>
      <c r="AN1802" t="s">
        <v>86</v>
      </c>
      <c r="AO1802" t="s">
        <v>85</v>
      </c>
      <c r="AP1802" t="str">
        <f t="shared" si="354"/>
        <v>94</v>
      </c>
      <c r="AQ1802" s="145" t="s">
        <v>1826</v>
      </c>
      <c r="AR1802" t="str">
        <f t="shared" si="355"/>
        <v>1-Adjusted Base Budget</v>
      </c>
      <c r="AS1802" s="145" t="s">
        <v>1827</v>
      </c>
      <c r="AT1802" t="s">
        <v>213</v>
      </c>
      <c r="AV1802" t="str">
        <f t="shared" si="349"/>
        <v>VPIT-SS</v>
      </c>
      <c r="AW1802" t="str">
        <f t="shared" si="360"/>
        <v>VP FOR INFORMATION TECHNOLOGY-SHARED SERVICES</v>
      </c>
    </row>
    <row r="1803" spans="1:49">
      <c r="A1803" s="59">
        <v>2018</v>
      </c>
      <c r="B1803" t="s">
        <v>137</v>
      </c>
      <c r="C1803" t="s">
        <v>945</v>
      </c>
      <c r="D1803" t="s">
        <v>946</v>
      </c>
      <c r="E1803" t="s">
        <v>947</v>
      </c>
      <c r="F1803" t="s">
        <v>1000</v>
      </c>
      <c r="G1803" t="s">
        <v>1001</v>
      </c>
      <c r="H1803" t="s">
        <v>948</v>
      </c>
      <c r="I1803" s="170" t="s">
        <v>84</v>
      </c>
      <c r="J1803" t="s">
        <v>85</v>
      </c>
      <c r="K1803" t="s">
        <v>214</v>
      </c>
      <c r="L1803" t="s">
        <v>484</v>
      </c>
      <c r="M1803" t="s">
        <v>485</v>
      </c>
      <c r="N1803" t="s">
        <v>217</v>
      </c>
      <c r="O1803" t="s">
        <v>263</v>
      </c>
      <c r="P1803" t="s">
        <v>362</v>
      </c>
      <c r="Q1803" t="s">
        <v>363</v>
      </c>
      <c r="R1803" t="s">
        <v>364</v>
      </c>
      <c r="S1803" t="s">
        <v>264</v>
      </c>
      <c r="T1803" t="s">
        <v>265</v>
      </c>
      <c r="U1803" s="61" t="s">
        <v>266</v>
      </c>
      <c r="V1803" t="s">
        <v>249</v>
      </c>
      <c r="W1803" t="s">
        <v>263</v>
      </c>
      <c r="X1803" s="59">
        <v>50</v>
      </c>
      <c r="Y1803" s="59">
        <v>50</v>
      </c>
      <c r="AA1803" s="146" t="str">
        <f t="shared" si="357"/>
        <v>EX</v>
      </c>
      <c r="AB1803" s="146">
        <f t="shared" si="359"/>
        <v>0</v>
      </c>
      <c r="AC1803" t="str">
        <f t="shared" si="350"/>
        <v>EX</v>
      </c>
      <c r="AD1803" s="74">
        <f t="shared" si="351"/>
        <v>50</v>
      </c>
      <c r="AE1803" s="74">
        <f t="shared" si="356"/>
        <v>50</v>
      </c>
      <c r="AF1803">
        <v>1</v>
      </c>
      <c r="AG1803">
        <v>0</v>
      </c>
      <c r="AH1803" s="74">
        <v>0</v>
      </c>
      <c r="AJ1803" s="74">
        <f t="shared" si="352"/>
        <v>0</v>
      </c>
      <c r="AK1803" s="74">
        <f t="shared" si="358"/>
        <v>50</v>
      </c>
      <c r="AL1803" t="str">
        <f t="shared" si="353"/>
        <v>N</v>
      </c>
      <c r="AN1803" t="s">
        <v>86</v>
      </c>
      <c r="AO1803" t="s">
        <v>85</v>
      </c>
      <c r="AP1803" t="str">
        <f t="shared" si="354"/>
        <v>94</v>
      </c>
      <c r="AQ1803" s="145" t="s">
        <v>1826</v>
      </c>
      <c r="AR1803" t="str">
        <f t="shared" si="355"/>
        <v>1-Adjusted Base Budget</v>
      </c>
      <c r="AS1803" s="145" t="s">
        <v>1827</v>
      </c>
      <c r="AT1803" t="s">
        <v>213</v>
      </c>
      <c r="AV1803" t="str">
        <f t="shared" si="349"/>
        <v>VPIT</v>
      </c>
      <c r="AW1803" t="str">
        <f t="shared" si="360"/>
        <v>VP FOR INFORMATION TECHNOLOGY</v>
      </c>
    </row>
    <row r="1804" spans="1:49">
      <c r="A1804" s="59">
        <v>2018</v>
      </c>
      <c r="B1804" t="s">
        <v>137</v>
      </c>
      <c r="C1804" t="s">
        <v>945</v>
      </c>
      <c r="D1804" t="s">
        <v>946</v>
      </c>
      <c r="E1804" t="s">
        <v>947</v>
      </c>
      <c r="F1804" t="s">
        <v>1014</v>
      </c>
      <c r="G1804" t="s">
        <v>1015</v>
      </c>
      <c r="H1804" t="s">
        <v>948</v>
      </c>
      <c r="I1804" s="170" t="s">
        <v>84</v>
      </c>
      <c r="J1804" t="s">
        <v>85</v>
      </c>
      <c r="K1804" t="s">
        <v>214</v>
      </c>
      <c r="L1804" t="s">
        <v>484</v>
      </c>
      <c r="M1804" t="s">
        <v>485</v>
      </c>
      <c r="N1804" t="s">
        <v>217</v>
      </c>
      <c r="O1804" t="s">
        <v>263</v>
      </c>
      <c r="P1804" t="s">
        <v>362</v>
      </c>
      <c r="Q1804" t="s">
        <v>363</v>
      </c>
      <c r="R1804" t="s">
        <v>364</v>
      </c>
      <c r="S1804" t="s">
        <v>264</v>
      </c>
      <c r="T1804" t="s">
        <v>265</v>
      </c>
      <c r="U1804" s="61" t="s">
        <v>266</v>
      </c>
      <c r="V1804" t="s">
        <v>249</v>
      </c>
      <c r="W1804" t="s">
        <v>263</v>
      </c>
      <c r="X1804" s="59">
        <v>100</v>
      </c>
      <c r="Y1804" s="59">
        <v>100</v>
      </c>
      <c r="AA1804" s="146" t="str">
        <f t="shared" si="357"/>
        <v>EX</v>
      </c>
      <c r="AB1804" s="146">
        <f t="shared" si="359"/>
        <v>0</v>
      </c>
      <c r="AC1804" t="str">
        <f t="shared" si="350"/>
        <v>EX</v>
      </c>
      <c r="AD1804" s="74">
        <f t="shared" si="351"/>
        <v>100</v>
      </c>
      <c r="AE1804" s="74">
        <f t="shared" si="356"/>
        <v>100</v>
      </c>
      <c r="AF1804">
        <v>1</v>
      </c>
      <c r="AG1804">
        <v>0</v>
      </c>
      <c r="AH1804" s="74">
        <v>0</v>
      </c>
      <c r="AJ1804" s="74">
        <f t="shared" si="352"/>
        <v>0</v>
      </c>
      <c r="AK1804" s="74">
        <f t="shared" si="358"/>
        <v>100</v>
      </c>
      <c r="AL1804" t="str">
        <f t="shared" si="353"/>
        <v>N</v>
      </c>
      <c r="AN1804" t="s">
        <v>86</v>
      </c>
      <c r="AO1804" t="s">
        <v>85</v>
      </c>
      <c r="AP1804" t="str">
        <f t="shared" si="354"/>
        <v>94</v>
      </c>
      <c r="AQ1804" s="145" t="s">
        <v>1826</v>
      </c>
      <c r="AR1804" t="str">
        <f t="shared" si="355"/>
        <v>1-Adjusted Base Budget</v>
      </c>
      <c r="AS1804" s="145" t="s">
        <v>1827</v>
      </c>
      <c r="AT1804" t="s">
        <v>213</v>
      </c>
      <c r="AV1804" t="str">
        <f t="shared" ref="AV1804:AV1867" si="361">IF(AND($AN1804="UAVP",$Z1804="OE"),$AN1804 &amp; "-OE",IF(AND($AN1804="VPIT",OR($Z1804="SS",$Z1804="IT")),$AN1804 &amp; "-SS",$AN1804))</f>
        <v>VPIT</v>
      </c>
      <c r="AW1804" t="str">
        <f t="shared" si="360"/>
        <v>VP FOR INFORMATION TECHNOLOGY</v>
      </c>
    </row>
    <row r="1805" spans="1:49">
      <c r="A1805" s="59">
        <v>2018</v>
      </c>
      <c r="B1805" t="s">
        <v>137</v>
      </c>
      <c r="C1805" t="s">
        <v>945</v>
      </c>
      <c r="D1805" t="s">
        <v>946</v>
      </c>
      <c r="E1805" t="s">
        <v>947</v>
      </c>
      <c r="F1805" t="s">
        <v>1715</v>
      </c>
      <c r="G1805" t="s">
        <v>1716</v>
      </c>
      <c r="H1805" t="s">
        <v>948</v>
      </c>
      <c r="I1805" s="170" t="s">
        <v>84</v>
      </c>
      <c r="J1805" t="s">
        <v>85</v>
      </c>
      <c r="K1805" t="s">
        <v>214</v>
      </c>
      <c r="L1805" t="s">
        <v>484</v>
      </c>
      <c r="M1805" t="s">
        <v>485</v>
      </c>
      <c r="N1805" t="s">
        <v>217</v>
      </c>
      <c r="O1805" t="s">
        <v>263</v>
      </c>
      <c r="P1805" t="s">
        <v>362</v>
      </c>
      <c r="Q1805" t="s">
        <v>363</v>
      </c>
      <c r="R1805" t="s">
        <v>364</v>
      </c>
      <c r="S1805" t="s">
        <v>264</v>
      </c>
      <c r="T1805" t="s">
        <v>265</v>
      </c>
      <c r="U1805" s="61" t="s">
        <v>266</v>
      </c>
      <c r="V1805" t="s">
        <v>249</v>
      </c>
      <c r="W1805" t="s">
        <v>263</v>
      </c>
      <c r="X1805" s="59">
        <v>300</v>
      </c>
      <c r="Y1805" s="59">
        <v>300</v>
      </c>
      <c r="AA1805" s="146" t="str">
        <f t="shared" si="357"/>
        <v>EX</v>
      </c>
      <c r="AB1805" s="146">
        <f t="shared" si="359"/>
        <v>0</v>
      </c>
      <c r="AC1805" t="str">
        <f t="shared" si="350"/>
        <v>EX</v>
      </c>
      <c r="AD1805" s="74">
        <f t="shared" si="351"/>
        <v>300</v>
      </c>
      <c r="AE1805" s="74">
        <f t="shared" si="356"/>
        <v>300</v>
      </c>
      <c r="AF1805">
        <v>1</v>
      </c>
      <c r="AG1805">
        <v>0</v>
      </c>
      <c r="AH1805" s="74">
        <v>0</v>
      </c>
      <c r="AJ1805" s="74">
        <f t="shared" si="352"/>
        <v>0</v>
      </c>
      <c r="AK1805" s="74">
        <f t="shared" si="358"/>
        <v>300</v>
      </c>
      <c r="AL1805" t="str">
        <f t="shared" si="353"/>
        <v>N</v>
      </c>
      <c r="AN1805" t="s">
        <v>86</v>
      </c>
      <c r="AO1805" t="s">
        <v>85</v>
      </c>
      <c r="AP1805" t="str">
        <f t="shared" si="354"/>
        <v>94</v>
      </c>
      <c r="AQ1805" s="145" t="s">
        <v>1826</v>
      </c>
      <c r="AR1805" t="str">
        <f t="shared" si="355"/>
        <v>1-Adjusted Base Budget</v>
      </c>
      <c r="AS1805" s="145" t="s">
        <v>1827</v>
      </c>
      <c r="AT1805" t="s">
        <v>213</v>
      </c>
      <c r="AV1805" t="str">
        <f t="shared" si="361"/>
        <v>VPIT</v>
      </c>
      <c r="AW1805" t="str">
        <f t="shared" si="360"/>
        <v>VP FOR INFORMATION TECHNOLOGY</v>
      </c>
    </row>
    <row r="1806" spans="1:49">
      <c r="A1806" s="59">
        <v>2018</v>
      </c>
      <c r="B1806" t="s">
        <v>137</v>
      </c>
      <c r="C1806" t="s">
        <v>945</v>
      </c>
      <c r="D1806" t="s">
        <v>946</v>
      </c>
      <c r="E1806" t="s">
        <v>956</v>
      </c>
      <c r="F1806" t="s">
        <v>957</v>
      </c>
      <c r="G1806" t="s">
        <v>958</v>
      </c>
      <c r="H1806" t="s">
        <v>140</v>
      </c>
      <c r="I1806" s="170" t="s">
        <v>84</v>
      </c>
      <c r="J1806" t="s">
        <v>85</v>
      </c>
      <c r="K1806" t="s">
        <v>214</v>
      </c>
      <c r="L1806" t="s">
        <v>484</v>
      </c>
      <c r="M1806" t="s">
        <v>485</v>
      </c>
      <c r="N1806" t="s">
        <v>217</v>
      </c>
      <c r="O1806" t="s">
        <v>263</v>
      </c>
      <c r="P1806" t="s">
        <v>362</v>
      </c>
      <c r="Q1806" t="s">
        <v>363</v>
      </c>
      <c r="R1806" t="s">
        <v>364</v>
      </c>
      <c r="S1806" t="s">
        <v>264</v>
      </c>
      <c r="T1806" t="s">
        <v>265</v>
      </c>
      <c r="U1806" s="61" t="s">
        <v>266</v>
      </c>
      <c r="V1806" t="s">
        <v>24</v>
      </c>
      <c r="W1806" t="s">
        <v>263</v>
      </c>
      <c r="X1806" s="59">
        <v>300</v>
      </c>
      <c r="Y1806" s="59">
        <v>300</v>
      </c>
      <c r="Z1806" t="s">
        <v>141</v>
      </c>
      <c r="AA1806" s="146" t="str">
        <f t="shared" si="357"/>
        <v>EX</v>
      </c>
      <c r="AB1806" s="146" t="str">
        <f t="shared" si="359"/>
        <v>IT</v>
      </c>
      <c r="AC1806" t="str">
        <f t="shared" si="350"/>
        <v>EX</v>
      </c>
      <c r="AD1806" s="74">
        <f t="shared" si="351"/>
        <v>300</v>
      </c>
      <c r="AE1806" s="74">
        <f t="shared" si="356"/>
        <v>300</v>
      </c>
      <c r="AF1806">
        <v>1</v>
      </c>
      <c r="AG1806">
        <v>0</v>
      </c>
      <c r="AH1806" s="74">
        <v>0</v>
      </c>
      <c r="AJ1806" s="74">
        <f t="shared" si="352"/>
        <v>0</v>
      </c>
      <c r="AK1806" s="74">
        <f t="shared" si="358"/>
        <v>300</v>
      </c>
      <c r="AL1806" t="str">
        <f t="shared" si="353"/>
        <v>N</v>
      </c>
      <c r="AN1806" t="s">
        <v>86</v>
      </c>
      <c r="AO1806" t="s">
        <v>85</v>
      </c>
      <c r="AP1806" t="str">
        <f t="shared" si="354"/>
        <v>94</v>
      </c>
      <c r="AQ1806" s="145" t="s">
        <v>1826</v>
      </c>
      <c r="AR1806" t="str">
        <f t="shared" si="355"/>
        <v>1-Adjusted Base Budget</v>
      </c>
      <c r="AS1806" s="145" t="s">
        <v>1827</v>
      </c>
      <c r="AT1806" t="s">
        <v>213</v>
      </c>
      <c r="AV1806" t="str">
        <f t="shared" si="361"/>
        <v>VPIT-SS</v>
      </c>
      <c r="AW1806" t="str">
        <f t="shared" si="360"/>
        <v>VP FOR INFORMATION TECHNOLOGY-SHARED SERVICES</v>
      </c>
    </row>
    <row r="1807" spans="1:49">
      <c r="A1807" s="59">
        <v>2018</v>
      </c>
      <c r="B1807" t="s">
        <v>137</v>
      </c>
      <c r="C1807" t="s">
        <v>945</v>
      </c>
      <c r="D1807" t="s">
        <v>946</v>
      </c>
      <c r="E1807" t="s">
        <v>967</v>
      </c>
      <c r="F1807" t="s">
        <v>1146</v>
      </c>
      <c r="G1807" t="s">
        <v>1145</v>
      </c>
      <c r="H1807" t="s">
        <v>146</v>
      </c>
      <c r="I1807" s="170" t="s">
        <v>84</v>
      </c>
      <c r="J1807" t="s">
        <v>85</v>
      </c>
      <c r="K1807" t="s">
        <v>214</v>
      </c>
      <c r="L1807" t="s">
        <v>484</v>
      </c>
      <c r="M1807" t="s">
        <v>485</v>
      </c>
      <c r="N1807" t="s">
        <v>217</v>
      </c>
      <c r="O1807" t="s">
        <v>263</v>
      </c>
      <c r="P1807" t="s">
        <v>362</v>
      </c>
      <c r="Q1807" t="s">
        <v>363</v>
      </c>
      <c r="R1807" t="s">
        <v>364</v>
      </c>
      <c r="S1807" t="s">
        <v>264</v>
      </c>
      <c r="T1807" t="s">
        <v>265</v>
      </c>
      <c r="U1807" s="61" t="s">
        <v>266</v>
      </c>
      <c r="V1807" t="s">
        <v>24</v>
      </c>
      <c r="W1807" t="s">
        <v>263</v>
      </c>
      <c r="X1807" s="59">
        <v>160</v>
      </c>
      <c r="Y1807" s="59">
        <v>160</v>
      </c>
      <c r="Z1807" t="s">
        <v>141</v>
      </c>
      <c r="AA1807" s="146" t="str">
        <f t="shared" si="357"/>
        <v>EX</v>
      </c>
      <c r="AB1807" s="146" t="str">
        <f t="shared" si="359"/>
        <v>IT</v>
      </c>
      <c r="AC1807" t="str">
        <f t="shared" si="350"/>
        <v>EX</v>
      </c>
      <c r="AD1807" s="74">
        <f t="shared" si="351"/>
        <v>160</v>
      </c>
      <c r="AE1807" s="74">
        <f t="shared" si="356"/>
        <v>160</v>
      </c>
      <c r="AF1807">
        <v>1</v>
      </c>
      <c r="AG1807">
        <v>0</v>
      </c>
      <c r="AH1807" s="74">
        <v>0</v>
      </c>
      <c r="AJ1807" s="74">
        <f t="shared" si="352"/>
        <v>0</v>
      </c>
      <c r="AK1807" s="74">
        <f t="shared" si="358"/>
        <v>160</v>
      </c>
      <c r="AL1807" t="str">
        <f t="shared" si="353"/>
        <v>N</v>
      </c>
      <c r="AN1807" t="s">
        <v>86</v>
      </c>
      <c r="AO1807" t="s">
        <v>85</v>
      </c>
      <c r="AP1807" t="str">
        <f t="shared" si="354"/>
        <v>94</v>
      </c>
      <c r="AQ1807" s="145" t="s">
        <v>1826</v>
      </c>
      <c r="AR1807" t="str">
        <f t="shared" si="355"/>
        <v>1-Adjusted Base Budget</v>
      </c>
      <c r="AS1807" s="145" t="s">
        <v>1827</v>
      </c>
      <c r="AT1807" t="s">
        <v>213</v>
      </c>
      <c r="AV1807" t="str">
        <f t="shared" si="361"/>
        <v>VPIT-SS</v>
      </c>
      <c r="AW1807" t="str">
        <f t="shared" si="360"/>
        <v>VP FOR INFORMATION TECHNOLOGY-SHARED SERVICES</v>
      </c>
    </row>
    <row r="1808" spans="1:49">
      <c r="A1808" s="59">
        <v>2018</v>
      </c>
      <c r="B1808" t="s">
        <v>137</v>
      </c>
      <c r="C1808" t="s">
        <v>945</v>
      </c>
      <c r="D1808" t="s">
        <v>946</v>
      </c>
      <c r="E1808" t="s">
        <v>1113</v>
      </c>
      <c r="F1808" t="s">
        <v>957</v>
      </c>
      <c r="G1808" t="s">
        <v>958</v>
      </c>
      <c r="H1808" t="s">
        <v>150</v>
      </c>
      <c r="I1808" s="170" t="s">
        <v>84</v>
      </c>
      <c r="J1808" t="s">
        <v>85</v>
      </c>
      <c r="K1808" t="s">
        <v>214</v>
      </c>
      <c r="L1808" t="s">
        <v>484</v>
      </c>
      <c r="M1808" t="s">
        <v>485</v>
      </c>
      <c r="N1808" t="s">
        <v>217</v>
      </c>
      <c r="O1808" t="s">
        <v>263</v>
      </c>
      <c r="P1808" t="s">
        <v>362</v>
      </c>
      <c r="Q1808" t="s">
        <v>363</v>
      </c>
      <c r="R1808" t="s">
        <v>364</v>
      </c>
      <c r="S1808" t="s">
        <v>264</v>
      </c>
      <c r="T1808" t="s">
        <v>265</v>
      </c>
      <c r="U1808" s="61" t="s">
        <v>266</v>
      </c>
      <c r="V1808" t="s">
        <v>24</v>
      </c>
      <c r="W1808" t="s">
        <v>263</v>
      </c>
      <c r="X1808" s="59">
        <v>500</v>
      </c>
      <c r="Y1808" s="59">
        <v>500</v>
      </c>
      <c r="Z1808" t="s">
        <v>141</v>
      </c>
      <c r="AA1808" s="146" t="str">
        <f t="shared" si="357"/>
        <v>EX</v>
      </c>
      <c r="AB1808" s="146" t="str">
        <f t="shared" si="359"/>
        <v>IT</v>
      </c>
      <c r="AC1808" t="str">
        <f t="shared" si="350"/>
        <v>EX</v>
      </c>
      <c r="AD1808" s="74">
        <f t="shared" si="351"/>
        <v>500</v>
      </c>
      <c r="AE1808" s="74">
        <f t="shared" si="356"/>
        <v>500</v>
      </c>
      <c r="AF1808">
        <v>1</v>
      </c>
      <c r="AG1808">
        <v>0</v>
      </c>
      <c r="AH1808" s="74">
        <v>0</v>
      </c>
      <c r="AJ1808" s="74">
        <f t="shared" si="352"/>
        <v>0</v>
      </c>
      <c r="AK1808" s="74">
        <f t="shared" si="358"/>
        <v>500</v>
      </c>
      <c r="AL1808" t="str">
        <f t="shared" si="353"/>
        <v>N</v>
      </c>
      <c r="AN1808" t="s">
        <v>86</v>
      </c>
      <c r="AO1808" t="s">
        <v>85</v>
      </c>
      <c r="AP1808" t="str">
        <f t="shared" si="354"/>
        <v>94</v>
      </c>
      <c r="AQ1808" s="145" t="s">
        <v>1826</v>
      </c>
      <c r="AR1808" t="str">
        <f t="shared" si="355"/>
        <v>1-Adjusted Base Budget</v>
      </c>
      <c r="AS1808" s="145" t="s">
        <v>1827</v>
      </c>
      <c r="AT1808" t="s">
        <v>213</v>
      </c>
      <c r="AV1808" t="str">
        <f t="shared" si="361"/>
        <v>VPIT-SS</v>
      </c>
      <c r="AW1808" t="str">
        <f t="shared" si="360"/>
        <v>VP FOR INFORMATION TECHNOLOGY-SHARED SERVICES</v>
      </c>
    </row>
    <row r="1809" spans="1:49">
      <c r="A1809" s="59">
        <v>2018</v>
      </c>
      <c r="B1809" t="s">
        <v>137</v>
      </c>
      <c r="C1809" t="s">
        <v>945</v>
      </c>
      <c r="D1809" t="s">
        <v>946</v>
      </c>
      <c r="E1809" t="s">
        <v>979</v>
      </c>
      <c r="F1809" t="s">
        <v>957</v>
      </c>
      <c r="G1809" t="s">
        <v>958</v>
      </c>
      <c r="H1809" t="s">
        <v>152</v>
      </c>
      <c r="I1809" s="170" t="s">
        <v>84</v>
      </c>
      <c r="J1809" t="s">
        <v>85</v>
      </c>
      <c r="K1809" t="s">
        <v>214</v>
      </c>
      <c r="L1809" t="s">
        <v>484</v>
      </c>
      <c r="M1809" t="s">
        <v>485</v>
      </c>
      <c r="N1809" t="s">
        <v>217</v>
      </c>
      <c r="O1809" t="s">
        <v>263</v>
      </c>
      <c r="P1809" t="s">
        <v>362</v>
      </c>
      <c r="Q1809" t="s">
        <v>363</v>
      </c>
      <c r="R1809" t="s">
        <v>364</v>
      </c>
      <c r="S1809" t="s">
        <v>264</v>
      </c>
      <c r="T1809" t="s">
        <v>265</v>
      </c>
      <c r="U1809" s="61" t="s">
        <v>266</v>
      </c>
      <c r="V1809" t="s">
        <v>24</v>
      </c>
      <c r="W1809" t="s">
        <v>263</v>
      </c>
      <c r="X1809" s="59">
        <v>1000</v>
      </c>
      <c r="Y1809" s="59">
        <v>1000</v>
      </c>
      <c r="Z1809" t="s">
        <v>141</v>
      </c>
      <c r="AA1809" s="146" t="str">
        <f t="shared" si="357"/>
        <v>EX</v>
      </c>
      <c r="AB1809" s="146" t="str">
        <f t="shared" si="359"/>
        <v>IT</v>
      </c>
      <c r="AC1809" t="str">
        <f t="shared" si="350"/>
        <v>EX</v>
      </c>
      <c r="AD1809" s="74">
        <f t="shared" si="351"/>
        <v>1000</v>
      </c>
      <c r="AE1809" s="74">
        <f t="shared" si="356"/>
        <v>1000</v>
      </c>
      <c r="AF1809">
        <v>1</v>
      </c>
      <c r="AG1809">
        <v>0</v>
      </c>
      <c r="AH1809" s="74">
        <v>0</v>
      </c>
      <c r="AJ1809" s="74">
        <f t="shared" si="352"/>
        <v>0</v>
      </c>
      <c r="AK1809" s="74">
        <f t="shared" si="358"/>
        <v>1000</v>
      </c>
      <c r="AL1809" t="str">
        <f t="shared" si="353"/>
        <v>N</v>
      </c>
      <c r="AN1809" t="s">
        <v>86</v>
      </c>
      <c r="AO1809" t="s">
        <v>85</v>
      </c>
      <c r="AP1809" t="str">
        <f t="shared" si="354"/>
        <v>94</v>
      </c>
      <c r="AQ1809" s="145" t="s">
        <v>1826</v>
      </c>
      <c r="AR1809" t="str">
        <f t="shared" si="355"/>
        <v>1-Adjusted Base Budget</v>
      </c>
      <c r="AS1809" s="145" t="s">
        <v>1827</v>
      </c>
      <c r="AT1809" t="s">
        <v>213</v>
      </c>
      <c r="AV1809" t="str">
        <f t="shared" si="361"/>
        <v>VPIT-SS</v>
      </c>
      <c r="AW1809" t="str">
        <f t="shared" si="360"/>
        <v>VP FOR INFORMATION TECHNOLOGY-SHARED SERVICES</v>
      </c>
    </row>
    <row r="1810" spans="1:49">
      <c r="A1810" s="59">
        <v>2018</v>
      </c>
      <c r="B1810" t="s">
        <v>137</v>
      </c>
      <c r="C1810" t="s">
        <v>945</v>
      </c>
      <c r="D1810" t="s">
        <v>946</v>
      </c>
      <c r="E1810" t="s">
        <v>981</v>
      </c>
      <c r="F1810" t="s">
        <v>957</v>
      </c>
      <c r="G1810" t="s">
        <v>958</v>
      </c>
      <c r="H1810" t="s">
        <v>157</v>
      </c>
      <c r="I1810" s="170" t="s">
        <v>84</v>
      </c>
      <c r="J1810" t="s">
        <v>85</v>
      </c>
      <c r="K1810" t="s">
        <v>214</v>
      </c>
      <c r="L1810" t="s">
        <v>484</v>
      </c>
      <c r="M1810" t="s">
        <v>485</v>
      </c>
      <c r="N1810" t="s">
        <v>217</v>
      </c>
      <c r="O1810" t="s">
        <v>263</v>
      </c>
      <c r="P1810" t="s">
        <v>362</v>
      </c>
      <c r="Q1810" t="s">
        <v>363</v>
      </c>
      <c r="R1810" t="s">
        <v>364</v>
      </c>
      <c r="S1810" t="s">
        <v>264</v>
      </c>
      <c r="T1810" t="s">
        <v>265</v>
      </c>
      <c r="U1810" s="61" t="s">
        <v>266</v>
      </c>
      <c r="V1810" t="s">
        <v>24</v>
      </c>
      <c r="W1810" t="s">
        <v>263</v>
      </c>
      <c r="X1810" s="59">
        <v>500</v>
      </c>
      <c r="Y1810" s="59">
        <v>500</v>
      </c>
      <c r="Z1810" t="s">
        <v>141</v>
      </c>
      <c r="AA1810" s="146" t="str">
        <f t="shared" si="357"/>
        <v>EX</v>
      </c>
      <c r="AB1810" s="146" t="str">
        <f t="shared" si="359"/>
        <v>IT</v>
      </c>
      <c r="AC1810" t="str">
        <f t="shared" si="350"/>
        <v>EX</v>
      </c>
      <c r="AD1810" s="74">
        <f t="shared" si="351"/>
        <v>500</v>
      </c>
      <c r="AE1810" s="74">
        <f t="shared" si="356"/>
        <v>500</v>
      </c>
      <c r="AF1810">
        <v>1</v>
      </c>
      <c r="AG1810">
        <v>0</v>
      </c>
      <c r="AH1810" s="74">
        <v>0</v>
      </c>
      <c r="AJ1810" s="74">
        <f t="shared" si="352"/>
        <v>0</v>
      </c>
      <c r="AK1810" s="74">
        <f t="shared" si="358"/>
        <v>500</v>
      </c>
      <c r="AL1810" t="str">
        <f t="shared" si="353"/>
        <v>N</v>
      </c>
      <c r="AN1810" t="s">
        <v>86</v>
      </c>
      <c r="AO1810" t="s">
        <v>85</v>
      </c>
      <c r="AP1810" t="str">
        <f t="shared" si="354"/>
        <v>94</v>
      </c>
      <c r="AQ1810" s="145" t="s">
        <v>1826</v>
      </c>
      <c r="AR1810" t="str">
        <f t="shared" si="355"/>
        <v>1-Adjusted Base Budget</v>
      </c>
      <c r="AS1810" s="145" t="s">
        <v>1827</v>
      </c>
      <c r="AT1810" t="s">
        <v>213</v>
      </c>
      <c r="AV1810" t="str">
        <f t="shared" si="361"/>
        <v>VPIT-SS</v>
      </c>
      <c r="AW1810" t="str">
        <f t="shared" si="360"/>
        <v>VP FOR INFORMATION TECHNOLOGY-SHARED SERVICES</v>
      </c>
    </row>
    <row r="1811" spans="1:49">
      <c r="A1811" s="59">
        <v>2018</v>
      </c>
      <c r="B1811" t="s">
        <v>137</v>
      </c>
      <c r="C1811" t="s">
        <v>945</v>
      </c>
      <c r="D1811" t="s">
        <v>946</v>
      </c>
      <c r="E1811" t="s">
        <v>983</v>
      </c>
      <c r="F1811" t="s">
        <v>957</v>
      </c>
      <c r="G1811" t="s">
        <v>958</v>
      </c>
      <c r="H1811" t="s">
        <v>159</v>
      </c>
      <c r="I1811" s="170" t="s">
        <v>84</v>
      </c>
      <c r="J1811" t="s">
        <v>85</v>
      </c>
      <c r="K1811" t="s">
        <v>214</v>
      </c>
      <c r="L1811" t="s">
        <v>484</v>
      </c>
      <c r="M1811" t="s">
        <v>485</v>
      </c>
      <c r="N1811" t="s">
        <v>217</v>
      </c>
      <c r="O1811" t="s">
        <v>263</v>
      </c>
      <c r="P1811" t="s">
        <v>362</v>
      </c>
      <c r="Q1811" t="s">
        <v>363</v>
      </c>
      <c r="R1811" t="s">
        <v>364</v>
      </c>
      <c r="S1811" t="s">
        <v>264</v>
      </c>
      <c r="T1811" t="s">
        <v>265</v>
      </c>
      <c r="U1811" s="61" t="s">
        <v>266</v>
      </c>
      <c r="V1811" t="s">
        <v>24</v>
      </c>
      <c r="W1811" t="s">
        <v>263</v>
      </c>
      <c r="X1811" s="59">
        <v>200</v>
      </c>
      <c r="Y1811" s="59">
        <v>200</v>
      </c>
      <c r="Z1811" t="s">
        <v>141</v>
      </c>
      <c r="AA1811" s="146" t="str">
        <f t="shared" si="357"/>
        <v>EX</v>
      </c>
      <c r="AB1811" s="146" t="str">
        <f t="shared" si="359"/>
        <v>IT</v>
      </c>
      <c r="AC1811" t="str">
        <f t="shared" ref="AC1811:AC1874" si="362">IF(O1811 =AA1811,W1811,"Allot/Xfer IN")</f>
        <v>EX</v>
      </c>
      <c r="AD1811" s="74">
        <f t="shared" ref="AD1811:AD1874" si="363">IF(O1811 =AA1811,Y1811,-Y1811)</f>
        <v>200</v>
      </c>
      <c r="AE1811" s="74">
        <f t="shared" si="356"/>
        <v>200</v>
      </c>
      <c r="AF1811">
        <v>1</v>
      </c>
      <c r="AG1811">
        <v>0</v>
      </c>
      <c r="AH1811" s="74">
        <v>0</v>
      </c>
      <c r="AJ1811" s="74">
        <f t="shared" ref="AJ1811:AJ1874" si="364">SUM(AG1811:AI1811)</f>
        <v>0</v>
      </c>
      <c r="AK1811" s="74">
        <f t="shared" si="358"/>
        <v>200</v>
      </c>
      <c r="AL1811" t="str">
        <f t="shared" ref="AL1811:AL1874" si="365">IF(AF1811&lt;&gt;1,"Y","N")</f>
        <v>N</v>
      </c>
      <c r="AN1811" t="s">
        <v>86</v>
      </c>
      <c r="AO1811" t="s">
        <v>85</v>
      </c>
      <c r="AP1811" t="str">
        <f t="shared" ref="AP1811:AP1874" si="366">IF(AL1811 ="Y","99",I1811)</f>
        <v>94</v>
      </c>
      <c r="AQ1811" s="145" t="s">
        <v>1826</v>
      </c>
      <c r="AR1811" t="str">
        <f t="shared" ref="AR1811:AR1874" si="367">IF(AM1811 ="y",AQ1811,IF(AG1811 &lt;&gt;0,"2-Provision for Compensation Incr","1-Adjusted Base Budget"))</f>
        <v>1-Adjusted Base Budget</v>
      </c>
      <c r="AS1811" s="145" t="s">
        <v>1827</v>
      </c>
      <c r="AT1811" t="s">
        <v>213</v>
      </c>
      <c r="AV1811" t="str">
        <f t="shared" si="361"/>
        <v>VPIT-SS</v>
      </c>
      <c r="AW1811" t="str">
        <f t="shared" si="360"/>
        <v>VP FOR INFORMATION TECHNOLOGY-SHARED SERVICES</v>
      </c>
    </row>
    <row r="1812" spans="1:49">
      <c r="A1812" s="59">
        <v>2018</v>
      </c>
      <c r="B1812" t="s">
        <v>137</v>
      </c>
      <c r="C1812" t="s">
        <v>945</v>
      </c>
      <c r="D1812" t="s">
        <v>946</v>
      </c>
      <c r="E1812" t="s">
        <v>947</v>
      </c>
      <c r="F1812" t="s">
        <v>1014</v>
      </c>
      <c r="G1812" t="s">
        <v>1015</v>
      </c>
      <c r="H1812" t="s">
        <v>948</v>
      </c>
      <c r="I1812" s="170" t="s">
        <v>84</v>
      </c>
      <c r="J1812" t="s">
        <v>85</v>
      </c>
      <c r="K1812" t="s">
        <v>214</v>
      </c>
      <c r="L1812" t="s">
        <v>785</v>
      </c>
      <c r="M1812" t="s">
        <v>351</v>
      </c>
      <c r="N1812" t="s">
        <v>217</v>
      </c>
      <c r="O1812" t="s">
        <v>263</v>
      </c>
      <c r="P1812" t="s">
        <v>352</v>
      </c>
      <c r="Q1812" t="s">
        <v>353</v>
      </c>
      <c r="R1812" t="s">
        <v>354</v>
      </c>
      <c r="S1812" t="s">
        <v>264</v>
      </c>
      <c r="T1812" t="s">
        <v>265</v>
      </c>
      <c r="U1812" s="61" t="s">
        <v>266</v>
      </c>
      <c r="V1812" t="s">
        <v>249</v>
      </c>
      <c r="W1812" t="s">
        <v>263</v>
      </c>
      <c r="X1812" s="59">
        <v>1800</v>
      </c>
      <c r="Y1812" s="59">
        <v>1800</v>
      </c>
      <c r="AA1812" s="146" t="str">
        <f t="shared" si="357"/>
        <v>EX</v>
      </c>
      <c r="AB1812" s="146">
        <f t="shared" si="359"/>
        <v>0</v>
      </c>
      <c r="AC1812" t="str">
        <f t="shared" si="362"/>
        <v>EX</v>
      </c>
      <c r="AD1812" s="74">
        <f t="shared" si="363"/>
        <v>1800</v>
      </c>
      <c r="AE1812" s="74">
        <f t="shared" ref="AE1812:AE1875" si="368">Y1812</f>
        <v>1800</v>
      </c>
      <c r="AF1812">
        <v>1</v>
      </c>
      <c r="AG1812">
        <v>0</v>
      </c>
      <c r="AH1812" s="74">
        <v>0</v>
      </c>
      <c r="AJ1812" s="74">
        <f t="shared" si="364"/>
        <v>0</v>
      </c>
      <c r="AK1812" s="74">
        <f t="shared" si="358"/>
        <v>1800</v>
      </c>
      <c r="AL1812" t="str">
        <f t="shared" si="365"/>
        <v>N</v>
      </c>
      <c r="AN1812" t="s">
        <v>86</v>
      </c>
      <c r="AO1812" t="s">
        <v>85</v>
      </c>
      <c r="AP1812" t="str">
        <f t="shared" si="366"/>
        <v>94</v>
      </c>
      <c r="AQ1812" s="145" t="s">
        <v>1826</v>
      </c>
      <c r="AR1812" t="str">
        <f t="shared" si="367"/>
        <v>1-Adjusted Base Budget</v>
      </c>
      <c r="AS1812" s="145" t="s">
        <v>1827</v>
      </c>
      <c r="AT1812" t="s">
        <v>213</v>
      </c>
      <c r="AV1812" t="str">
        <f t="shared" si="361"/>
        <v>VPIT</v>
      </c>
      <c r="AW1812" t="str">
        <f t="shared" si="360"/>
        <v>VP FOR INFORMATION TECHNOLOGY</v>
      </c>
    </row>
    <row r="1813" spans="1:49">
      <c r="A1813" s="59">
        <v>2018</v>
      </c>
      <c r="B1813" t="s">
        <v>137</v>
      </c>
      <c r="C1813" t="s">
        <v>945</v>
      </c>
      <c r="D1813" t="s">
        <v>946</v>
      </c>
      <c r="E1813" t="s">
        <v>947</v>
      </c>
      <c r="F1813" t="s">
        <v>1016</v>
      </c>
      <c r="G1813" t="s">
        <v>1017</v>
      </c>
      <c r="H1813" t="s">
        <v>948</v>
      </c>
      <c r="I1813" s="170" t="s">
        <v>84</v>
      </c>
      <c r="J1813" t="s">
        <v>85</v>
      </c>
      <c r="K1813" t="s">
        <v>214</v>
      </c>
      <c r="L1813" t="s">
        <v>785</v>
      </c>
      <c r="M1813" t="s">
        <v>351</v>
      </c>
      <c r="N1813" t="s">
        <v>217</v>
      </c>
      <c r="O1813" t="s">
        <v>263</v>
      </c>
      <c r="P1813" t="s">
        <v>352</v>
      </c>
      <c r="Q1813" t="s">
        <v>353</v>
      </c>
      <c r="R1813" t="s">
        <v>354</v>
      </c>
      <c r="S1813" t="s">
        <v>264</v>
      </c>
      <c r="T1813" t="s">
        <v>265</v>
      </c>
      <c r="U1813" s="61" t="s">
        <v>266</v>
      </c>
      <c r="V1813" t="s">
        <v>249</v>
      </c>
      <c r="W1813" t="s">
        <v>263</v>
      </c>
      <c r="X1813" s="59">
        <v>200</v>
      </c>
      <c r="Y1813" s="59">
        <v>200</v>
      </c>
      <c r="AA1813" s="146" t="str">
        <f t="shared" si="357"/>
        <v>EX</v>
      </c>
      <c r="AB1813" s="146">
        <f t="shared" si="359"/>
        <v>0</v>
      </c>
      <c r="AC1813" t="str">
        <f t="shared" si="362"/>
        <v>EX</v>
      </c>
      <c r="AD1813" s="74">
        <f t="shared" si="363"/>
        <v>200</v>
      </c>
      <c r="AE1813" s="74">
        <f t="shared" si="368"/>
        <v>200</v>
      </c>
      <c r="AF1813">
        <v>1</v>
      </c>
      <c r="AG1813">
        <v>0</v>
      </c>
      <c r="AH1813" s="74">
        <v>0</v>
      </c>
      <c r="AJ1813" s="74">
        <f t="shared" si="364"/>
        <v>0</v>
      </c>
      <c r="AK1813" s="74">
        <f t="shared" si="358"/>
        <v>200</v>
      </c>
      <c r="AL1813" t="str">
        <f t="shared" si="365"/>
        <v>N</v>
      </c>
      <c r="AN1813" t="s">
        <v>86</v>
      </c>
      <c r="AO1813" t="s">
        <v>85</v>
      </c>
      <c r="AP1813" t="str">
        <f t="shared" si="366"/>
        <v>94</v>
      </c>
      <c r="AQ1813" s="145" t="s">
        <v>1826</v>
      </c>
      <c r="AR1813" t="str">
        <f t="shared" si="367"/>
        <v>1-Adjusted Base Budget</v>
      </c>
      <c r="AS1813" s="145" t="s">
        <v>1827</v>
      </c>
      <c r="AT1813" t="s">
        <v>213</v>
      </c>
      <c r="AV1813" t="str">
        <f t="shared" si="361"/>
        <v>VPIT</v>
      </c>
      <c r="AW1813" t="str">
        <f t="shared" si="360"/>
        <v>VP FOR INFORMATION TECHNOLOGY</v>
      </c>
    </row>
    <row r="1814" spans="1:49">
      <c r="A1814" s="59">
        <v>2018</v>
      </c>
      <c r="B1814" t="s">
        <v>137</v>
      </c>
      <c r="C1814" t="s">
        <v>945</v>
      </c>
      <c r="D1814" t="s">
        <v>946</v>
      </c>
      <c r="E1814" t="s">
        <v>947</v>
      </c>
      <c r="F1814" t="s">
        <v>1031</v>
      </c>
      <c r="G1814" t="s">
        <v>1032</v>
      </c>
      <c r="H1814" t="s">
        <v>948</v>
      </c>
      <c r="I1814" s="170" t="s">
        <v>84</v>
      </c>
      <c r="J1814" t="s">
        <v>85</v>
      </c>
      <c r="K1814" t="s">
        <v>214</v>
      </c>
      <c r="L1814" t="s">
        <v>785</v>
      </c>
      <c r="M1814" t="s">
        <v>351</v>
      </c>
      <c r="N1814" t="s">
        <v>217</v>
      </c>
      <c r="O1814" t="s">
        <v>263</v>
      </c>
      <c r="P1814" t="s">
        <v>352</v>
      </c>
      <c r="Q1814" t="s">
        <v>353</v>
      </c>
      <c r="R1814" t="s">
        <v>354</v>
      </c>
      <c r="S1814" t="s">
        <v>264</v>
      </c>
      <c r="T1814" t="s">
        <v>265</v>
      </c>
      <c r="U1814" s="61" t="s">
        <v>266</v>
      </c>
      <c r="V1814" t="s">
        <v>249</v>
      </c>
      <c r="W1814" t="s">
        <v>263</v>
      </c>
      <c r="X1814" s="59">
        <v>2742</v>
      </c>
      <c r="Y1814" s="59">
        <v>2742</v>
      </c>
      <c r="AA1814" s="146" t="str">
        <f t="shared" si="357"/>
        <v>EX</v>
      </c>
      <c r="AB1814" s="146">
        <f t="shared" si="359"/>
        <v>0</v>
      </c>
      <c r="AC1814" t="str">
        <f t="shared" si="362"/>
        <v>EX</v>
      </c>
      <c r="AD1814" s="74">
        <f t="shared" si="363"/>
        <v>2742</v>
      </c>
      <c r="AE1814" s="74">
        <f t="shared" si="368"/>
        <v>2742</v>
      </c>
      <c r="AF1814">
        <v>1</v>
      </c>
      <c r="AG1814">
        <v>0</v>
      </c>
      <c r="AH1814" s="74">
        <v>0</v>
      </c>
      <c r="AJ1814" s="74">
        <f t="shared" si="364"/>
        <v>0</v>
      </c>
      <c r="AK1814" s="74">
        <f t="shared" si="358"/>
        <v>2742</v>
      </c>
      <c r="AL1814" t="str">
        <f t="shared" si="365"/>
        <v>N</v>
      </c>
      <c r="AN1814" t="s">
        <v>86</v>
      </c>
      <c r="AO1814" t="s">
        <v>85</v>
      </c>
      <c r="AP1814" t="str">
        <f t="shared" si="366"/>
        <v>94</v>
      </c>
      <c r="AQ1814" s="145" t="s">
        <v>1826</v>
      </c>
      <c r="AR1814" t="str">
        <f t="shared" si="367"/>
        <v>1-Adjusted Base Budget</v>
      </c>
      <c r="AS1814" s="145" t="s">
        <v>1827</v>
      </c>
      <c r="AT1814" t="s">
        <v>213</v>
      </c>
      <c r="AV1814" t="str">
        <f t="shared" si="361"/>
        <v>VPIT</v>
      </c>
      <c r="AW1814" t="str">
        <f t="shared" si="360"/>
        <v>VP FOR INFORMATION TECHNOLOGY</v>
      </c>
    </row>
    <row r="1815" spans="1:49">
      <c r="A1815" s="59">
        <v>2018</v>
      </c>
      <c r="B1815" t="s">
        <v>137</v>
      </c>
      <c r="C1815" t="s">
        <v>945</v>
      </c>
      <c r="D1815" t="s">
        <v>946</v>
      </c>
      <c r="E1815" t="s">
        <v>956</v>
      </c>
      <c r="F1815" t="s">
        <v>957</v>
      </c>
      <c r="G1815" t="s">
        <v>958</v>
      </c>
      <c r="H1815" t="s">
        <v>140</v>
      </c>
      <c r="I1815" s="170" t="s">
        <v>84</v>
      </c>
      <c r="J1815" t="s">
        <v>85</v>
      </c>
      <c r="K1815" t="s">
        <v>214</v>
      </c>
      <c r="L1815" t="s">
        <v>785</v>
      </c>
      <c r="M1815" t="s">
        <v>351</v>
      </c>
      <c r="N1815" t="s">
        <v>217</v>
      </c>
      <c r="O1815" t="s">
        <v>263</v>
      </c>
      <c r="P1815" t="s">
        <v>352</v>
      </c>
      <c r="Q1815" t="s">
        <v>353</v>
      </c>
      <c r="R1815" t="s">
        <v>354</v>
      </c>
      <c r="S1815" t="s">
        <v>264</v>
      </c>
      <c r="T1815" t="s">
        <v>265</v>
      </c>
      <c r="U1815" s="61" t="s">
        <v>266</v>
      </c>
      <c r="V1815" t="s">
        <v>24</v>
      </c>
      <c r="W1815" t="s">
        <v>263</v>
      </c>
      <c r="X1815" s="59">
        <v>350</v>
      </c>
      <c r="Y1815" s="59">
        <v>350</v>
      </c>
      <c r="Z1815" t="s">
        <v>141</v>
      </c>
      <c r="AA1815" s="146" t="str">
        <f t="shared" si="357"/>
        <v>EX</v>
      </c>
      <c r="AB1815" s="146" t="str">
        <f t="shared" si="359"/>
        <v>IT</v>
      </c>
      <c r="AC1815" t="str">
        <f t="shared" si="362"/>
        <v>EX</v>
      </c>
      <c r="AD1815" s="74">
        <f t="shared" si="363"/>
        <v>350</v>
      </c>
      <c r="AE1815" s="74">
        <f t="shared" si="368"/>
        <v>350</v>
      </c>
      <c r="AF1815">
        <v>1</v>
      </c>
      <c r="AG1815">
        <v>0</v>
      </c>
      <c r="AH1815" s="74">
        <v>0</v>
      </c>
      <c r="AJ1815" s="74">
        <f t="shared" si="364"/>
        <v>0</v>
      </c>
      <c r="AK1815" s="74">
        <f t="shared" si="358"/>
        <v>350</v>
      </c>
      <c r="AL1815" t="str">
        <f t="shared" si="365"/>
        <v>N</v>
      </c>
      <c r="AN1815" t="s">
        <v>86</v>
      </c>
      <c r="AO1815" t="s">
        <v>85</v>
      </c>
      <c r="AP1815" t="str">
        <f t="shared" si="366"/>
        <v>94</v>
      </c>
      <c r="AQ1815" s="145" t="s">
        <v>1826</v>
      </c>
      <c r="AR1815" t="str">
        <f t="shared" si="367"/>
        <v>1-Adjusted Base Budget</v>
      </c>
      <c r="AS1815" s="145" t="s">
        <v>1827</v>
      </c>
      <c r="AT1815" t="s">
        <v>213</v>
      </c>
      <c r="AV1815" t="str">
        <f t="shared" si="361"/>
        <v>VPIT-SS</v>
      </c>
      <c r="AW1815" t="str">
        <f t="shared" si="360"/>
        <v>VP FOR INFORMATION TECHNOLOGY-SHARED SERVICES</v>
      </c>
    </row>
    <row r="1816" spans="1:49">
      <c r="A1816" s="59">
        <v>2018</v>
      </c>
      <c r="B1816" t="s">
        <v>137</v>
      </c>
      <c r="C1816" t="s">
        <v>945</v>
      </c>
      <c r="D1816" t="s">
        <v>946</v>
      </c>
      <c r="E1816" t="s">
        <v>967</v>
      </c>
      <c r="F1816" t="s">
        <v>1079</v>
      </c>
      <c r="G1816" t="s">
        <v>1080</v>
      </c>
      <c r="H1816" t="s">
        <v>146</v>
      </c>
      <c r="I1816" s="170" t="s">
        <v>84</v>
      </c>
      <c r="J1816" t="s">
        <v>85</v>
      </c>
      <c r="K1816" t="s">
        <v>214</v>
      </c>
      <c r="L1816" t="s">
        <v>785</v>
      </c>
      <c r="M1816" t="s">
        <v>351</v>
      </c>
      <c r="N1816" t="s">
        <v>217</v>
      </c>
      <c r="O1816" t="s">
        <v>263</v>
      </c>
      <c r="P1816" t="s">
        <v>352</v>
      </c>
      <c r="Q1816" t="s">
        <v>353</v>
      </c>
      <c r="R1816" t="s">
        <v>354</v>
      </c>
      <c r="S1816" t="s">
        <v>264</v>
      </c>
      <c r="T1816" t="s">
        <v>265</v>
      </c>
      <c r="U1816" s="61" t="s">
        <v>266</v>
      </c>
      <c r="V1816" t="s">
        <v>24</v>
      </c>
      <c r="W1816" t="s">
        <v>263</v>
      </c>
      <c r="X1816" s="59">
        <v>143</v>
      </c>
      <c r="Y1816" s="59">
        <v>143</v>
      </c>
      <c r="Z1816" t="s">
        <v>141</v>
      </c>
      <c r="AA1816" s="146" t="str">
        <f t="shared" si="357"/>
        <v>EX</v>
      </c>
      <c r="AB1816" s="146" t="str">
        <f t="shared" si="359"/>
        <v>IT</v>
      </c>
      <c r="AC1816" t="str">
        <f t="shared" si="362"/>
        <v>EX</v>
      </c>
      <c r="AD1816" s="74">
        <f t="shared" si="363"/>
        <v>143</v>
      </c>
      <c r="AE1816" s="74">
        <f t="shared" si="368"/>
        <v>143</v>
      </c>
      <c r="AF1816">
        <v>1</v>
      </c>
      <c r="AG1816">
        <v>0</v>
      </c>
      <c r="AH1816" s="74">
        <v>0</v>
      </c>
      <c r="AJ1816" s="74">
        <f t="shared" si="364"/>
        <v>0</v>
      </c>
      <c r="AK1816" s="74">
        <f t="shared" si="358"/>
        <v>143</v>
      </c>
      <c r="AL1816" t="str">
        <f t="shared" si="365"/>
        <v>N</v>
      </c>
      <c r="AN1816" t="s">
        <v>86</v>
      </c>
      <c r="AO1816" t="s">
        <v>85</v>
      </c>
      <c r="AP1816" t="str">
        <f t="shared" si="366"/>
        <v>94</v>
      </c>
      <c r="AQ1816" s="145" t="s">
        <v>1826</v>
      </c>
      <c r="AR1816" t="str">
        <f t="shared" si="367"/>
        <v>1-Adjusted Base Budget</v>
      </c>
      <c r="AS1816" s="145" t="s">
        <v>1827</v>
      </c>
      <c r="AT1816" t="s">
        <v>213</v>
      </c>
      <c r="AV1816" t="str">
        <f t="shared" si="361"/>
        <v>VPIT-SS</v>
      </c>
      <c r="AW1816" t="str">
        <f t="shared" si="360"/>
        <v>VP FOR INFORMATION TECHNOLOGY-SHARED SERVICES</v>
      </c>
    </row>
    <row r="1817" spans="1:49">
      <c r="A1817" s="59">
        <v>2018</v>
      </c>
      <c r="B1817" t="s">
        <v>137</v>
      </c>
      <c r="C1817" t="s">
        <v>945</v>
      </c>
      <c r="D1817" t="s">
        <v>946</v>
      </c>
      <c r="E1817" t="s">
        <v>967</v>
      </c>
      <c r="F1817" t="s">
        <v>1083</v>
      </c>
      <c r="G1817" t="s">
        <v>1084</v>
      </c>
      <c r="H1817" t="s">
        <v>146</v>
      </c>
      <c r="I1817" s="170" t="s">
        <v>84</v>
      </c>
      <c r="J1817" t="s">
        <v>85</v>
      </c>
      <c r="K1817" t="s">
        <v>214</v>
      </c>
      <c r="L1817" t="s">
        <v>785</v>
      </c>
      <c r="M1817" t="s">
        <v>351</v>
      </c>
      <c r="N1817" t="s">
        <v>217</v>
      </c>
      <c r="O1817" t="s">
        <v>263</v>
      </c>
      <c r="P1817" t="s">
        <v>352</v>
      </c>
      <c r="Q1817" t="s">
        <v>353</v>
      </c>
      <c r="R1817" t="s">
        <v>354</v>
      </c>
      <c r="S1817" t="s">
        <v>264</v>
      </c>
      <c r="T1817" t="s">
        <v>265</v>
      </c>
      <c r="U1817" s="61" t="s">
        <v>266</v>
      </c>
      <c r="V1817" t="s">
        <v>24</v>
      </c>
      <c r="W1817" t="s">
        <v>263</v>
      </c>
      <c r="X1817" s="59">
        <v>376</v>
      </c>
      <c r="Y1817" s="59">
        <v>376</v>
      </c>
      <c r="Z1817" t="s">
        <v>141</v>
      </c>
      <c r="AA1817" s="146" t="str">
        <f t="shared" si="357"/>
        <v>EX</v>
      </c>
      <c r="AB1817" s="146" t="str">
        <f t="shared" si="359"/>
        <v>IT</v>
      </c>
      <c r="AC1817" t="str">
        <f t="shared" si="362"/>
        <v>EX</v>
      </c>
      <c r="AD1817" s="74">
        <f t="shared" si="363"/>
        <v>376</v>
      </c>
      <c r="AE1817" s="74">
        <f t="shared" si="368"/>
        <v>376</v>
      </c>
      <c r="AF1817">
        <v>1</v>
      </c>
      <c r="AG1817">
        <v>0</v>
      </c>
      <c r="AH1817" s="74">
        <v>0</v>
      </c>
      <c r="AJ1817" s="74">
        <f t="shared" si="364"/>
        <v>0</v>
      </c>
      <c r="AK1817" s="74">
        <f t="shared" si="358"/>
        <v>376</v>
      </c>
      <c r="AL1817" t="str">
        <f t="shared" si="365"/>
        <v>N</v>
      </c>
      <c r="AN1817" t="s">
        <v>86</v>
      </c>
      <c r="AO1817" t="s">
        <v>85</v>
      </c>
      <c r="AP1817" t="str">
        <f t="shared" si="366"/>
        <v>94</v>
      </c>
      <c r="AQ1817" s="145" t="s">
        <v>1826</v>
      </c>
      <c r="AR1817" t="str">
        <f t="shared" si="367"/>
        <v>1-Adjusted Base Budget</v>
      </c>
      <c r="AS1817" s="145" t="s">
        <v>1827</v>
      </c>
      <c r="AT1817" t="s">
        <v>213</v>
      </c>
      <c r="AV1817" t="str">
        <f t="shared" si="361"/>
        <v>VPIT-SS</v>
      </c>
      <c r="AW1817" t="str">
        <f t="shared" si="360"/>
        <v>VP FOR INFORMATION TECHNOLOGY-SHARED SERVICES</v>
      </c>
    </row>
    <row r="1818" spans="1:49">
      <c r="A1818" s="59">
        <v>2018</v>
      </c>
      <c r="B1818" t="s">
        <v>137</v>
      </c>
      <c r="C1818" t="s">
        <v>945</v>
      </c>
      <c r="D1818" t="s">
        <v>946</v>
      </c>
      <c r="E1818" t="s">
        <v>967</v>
      </c>
      <c r="F1818" t="s">
        <v>1107</v>
      </c>
      <c r="G1818" t="s">
        <v>1108</v>
      </c>
      <c r="H1818" t="s">
        <v>146</v>
      </c>
      <c r="I1818" s="170" t="s">
        <v>84</v>
      </c>
      <c r="J1818" t="s">
        <v>85</v>
      </c>
      <c r="K1818" t="s">
        <v>214</v>
      </c>
      <c r="L1818" t="s">
        <v>785</v>
      </c>
      <c r="M1818" t="s">
        <v>351</v>
      </c>
      <c r="N1818" t="s">
        <v>217</v>
      </c>
      <c r="O1818" t="s">
        <v>263</v>
      </c>
      <c r="P1818" t="s">
        <v>352</v>
      </c>
      <c r="Q1818" t="s">
        <v>353</v>
      </c>
      <c r="R1818" t="s">
        <v>354</v>
      </c>
      <c r="S1818" t="s">
        <v>264</v>
      </c>
      <c r="T1818" t="s">
        <v>265</v>
      </c>
      <c r="U1818" s="61" t="s">
        <v>266</v>
      </c>
      <c r="V1818" t="s">
        <v>24</v>
      </c>
      <c r="W1818" t="s">
        <v>263</v>
      </c>
      <c r="X1818" s="59">
        <v>500</v>
      </c>
      <c r="Y1818" s="59">
        <v>500</v>
      </c>
      <c r="Z1818" t="s">
        <v>141</v>
      </c>
      <c r="AA1818" s="146" t="str">
        <f t="shared" si="357"/>
        <v>EX</v>
      </c>
      <c r="AB1818" s="146" t="str">
        <f t="shared" si="359"/>
        <v>IT</v>
      </c>
      <c r="AC1818" t="str">
        <f t="shared" si="362"/>
        <v>EX</v>
      </c>
      <c r="AD1818" s="74">
        <f t="shared" si="363"/>
        <v>500</v>
      </c>
      <c r="AE1818" s="74">
        <f t="shared" si="368"/>
        <v>500</v>
      </c>
      <c r="AF1818">
        <v>1</v>
      </c>
      <c r="AG1818">
        <v>0</v>
      </c>
      <c r="AH1818" s="74">
        <v>0</v>
      </c>
      <c r="AJ1818" s="74">
        <f t="shared" si="364"/>
        <v>0</v>
      </c>
      <c r="AK1818" s="74">
        <f t="shared" si="358"/>
        <v>500</v>
      </c>
      <c r="AL1818" t="str">
        <f t="shared" si="365"/>
        <v>N</v>
      </c>
      <c r="AN1818" t="s">
        <v>86</v>
      </c>
      <c r="AO1818" t="s">
        <v>85</v>
      </c>
      <c r="AP1818" t="str">
        <f t="shared" si="366"/>
        <v>94</v>
      </c>
      <c r="AQ1818" s="145" t="s">
        <v>1826</v>
      </c>
      <c r="AR1818" t="str">
        <f t="shared" si="367"/>
        <v>1-Adjusted Base Budget</v>
      </c>
      <c r="AS1818" s="145" t="s">
        <v>1827</v>
      </c>
      <c r="AT1818" t="s">
        <v>213</v>
      </c>
      <c r="AV1818" t="str">
        <f t="shared" si="361"/>
        <v>VPIT-SS</v>
      </c>
      <c r="AW1818" t="str">
        <f t="shared" si="360"/>
        <v>VP FOR INFORMATION TECHNOLOGY-SHARED SERVICES</v>
      </c>
    </row>
    <row r="1819" spans="1:49">
      <c r="A1819" s="59">
        <v>2018</v>
      </c>
      <c r="B1819" t="s">
        <v>137</v>
      </c>
      <c r="C1819" t="s">
        <v>945</v>
      </c>
      <c r="D1819" t="s">
        <v>946</v>
      </c>
      <c r="E1819" t="s">
        <v>979</v>
      </c>
      <c r="F1819" t="s">
        <v>957</v>
      </c>
      <c r="G1819" t="s">
        <v>958</v>
      </c>
      <c r="H1819" t="s">
        <v>152</v>
      </c>
      <c r="I1819" s="170" t="s">
        <v>84</v>
      </c>
      <c r="J1819" t="s">
        <v>85</v>
      </c>
      <c r="K1819" t="s">
        <v>214</v>
      </c>
      <c r="L1819" t="s">
        <v>785</v>
      </c>
      <c r="M1819" t="s">
        <v>351</v>
      </c>
      <c r="N1819" t="s">
        <v>217</v>
      </c>
      <c r="O1819" t="s">
        <v>263</v>
      </c>
      <c r="P1819" t="s">
        <v>352</v>
      </c>
      <c r="Q1819" t="s">
        <v>353</v>
      </c>
      <c r="R1819" t="s">
        <v>354</v>
      </c>
      <c r="S1819" t="s">
        <v>264</v>
      </c>
      <c r="T1819" t="s">
        <v>265</v>
      </c>
      <c r="U1819" s="61" t="s">
        <v>266</v>
      </c>
      <c r="V1819" t="s">
        <v>24</v>
      </c>
      <c r="W1819" t="s">
        <v>263</v>
      </c>
      <c r="X1819" s="59">
        <v>2000</v>
      </c>
      <c r="Y1819" s="59">
        <v>2000</v>
      </c>
      <c r="Z1819" t="s">
        <v>141</v>
      </c>
      <c r="AA1819" s="146" t="str">
        <f t="shared" si="357"/>
        <v>EX</v>
      </c>
      <c r="AB1819" s="146" t="str">
        <f t="shared" si="359"/>
        <v>IT</v>
      </c>
      <c r="AC1819" t="str">
        <f t="shared" si="362"/>
        <v>EX</v>
      </c>
      <c r="AD1819" s="74">
        <f t="shared" si="363"/>
        <v>2000</v>
      </c>
      <c r="AE1819" s="74">
        <f t="shared" si="368"/>
        <v>2000</v>
      </c>
      <c r="AF1819">
        <v>1</v>
      </c>
      <c r="AG1819">
        <v>0</v>
      </c>
      <c r="AH1819" s="74">
        <v>0</v>
      </c>
      <c r="AJ1819" s="74">
        <f t="shared" si="364"/>
        <v>0</v>
      </c>
      <c r="AK1819" s="74">
        <f t="shared" si="358"/>
        <v>2000</v>
      </c>
      <c r="AL1819" t="str">
        <f t="shared" si="365"/>
        <v>N</v>
      </c>
      <c r="AN1819" t="s">
        <v>86</v>
      </c>
      <c r="AO1819" t="s">
        <v>85</v>
      </c>
      <c r="AP1819" t="str">
        <f t="shared" si="366"/>
        <v>94</v>
      </c>
      <c r="AQ1819" s="145" t="s">
        <v>1826</v>
      </c>
      <c r="AR1819" t="str">
        <f t="shared" si="367"/>
        <v>1-Adjusted Base Budget</v>
      </c>
      <c r="AS1819" s="145" t="s">
        <v>1827</v>
      </c>
      <c r="AT1819" t="s">
        <v>213</v>
      </c>
      <c r="AV1819" t="str">
        <f t="shared" si="361"/>
        <v>VPIT-SS</v>
      </c>
      <c r="AW1819" t="str">
        <f t="shared" si="360"/>
        <v>VP FOR INFORMATION TECHNOLOGY-SHARED SERVICES</v>
      </c>
    </row>
    <row r="1820" spans="1:49">
      <c r="A1820" s="59">
        <v>2018</v>
      </c>
      <c r="B1820" t="s">
        <v>137</v>
      </c>
      <c r="C1820" t="s">
        <v>945</v>
      </c>
      <c r="D1820" t="s">
        <v>946</v>
      </c>
      <c r="E1820" t="s">
        <v>951</v>
      </c>
      <c r="F1820" t="s">
        <v>998</v>
      </c>
      <c r="G1820" t="s">
        <v>999</v>
      </c>
      <c r="H1820" t="s">
        <v>154</v>
      </c>
      <c r="I1820" s="170" t="s">
        <v>84</v>
      </c>
      <c r="J1820" t="s">
        <v>85</v>
      </c>
      <c r="K1820" t="s">
        <v>214</v>
      </c>
      <c r="L1820" t="s">
        <v>785</v>
      </c>
      <c r="M1820" t="s">
        <v>351</v>
      </c>
      <c r="N1820" t="s">
        <v>217</v>
      </c>
      <c r="O1820" t="s">
        <v>263</v>
      </c>
      <c r="P1820" t="s">
        <v>352</v>
      </c>
      <c r="Q1820" t="s">
        <v>353</v>
      </c>
      <c r="R1820" t="s">
        <v>354</v>
      </c>
      <c r="S1820" t="s">
        <v>264</v>
      </c>
      <c r="T1820" t="s">
        <v>265</v>
      </c>
      <c r="U1820" s="61" t="s">
        <v>266</v>
      </c>
      <c r="V1820" t="s">
        <v>24</v>
      </c>
      <c r="W1820" t="s">
        <v>263</v>
      </c>
      <c r="X1820" s="59">
        <v>1000</v>
      </c>
      <c r="Y1820" s="59">
        <v>1000</v>
      </c>
      <c r="Z1820" t="s">
        <v>141</v>
      </c>
      <c r="AA1820" s="146" t="str">
        <f t="shared" si="357"/>
        <v>EX</v>
      </c>
      <c r="AB1820" s="146" t="str">
        <f t="shared" si="359"/>
        <v>IT</v>
      </c>
      <c r="AC1820" t="str">
        <f t="shared" si="362"/>
        <v>EX</v>
      </c>
      <c r="AD1820" s="74">
        <f t="shared" si="363"/>
        <v>1000</v>
      </c>
      <c r="AE1820" s="74">
        <f t="shared" si="368"/>
        <v>1000</v>
      </c>
      <c r="AF1820">
        <v>1</v>
      </c>
      <c r="AG1820">
        <v>0</v>
      </c>
      <c r="AH1820" s="74">
        <v>0</v>
      </c>
      <c r="AJ1820" s="74">
        <f t="shared" si="364"/>
        <v>0</v>
      </c>
      <c r="AK1820" s="74">
        <f t="shared" si="358"/>
        <v>1000</v>
      </c>
      <c r="AL1820" t="str">
        <f t="shared" si="365"/>
        <v>N</v>
      </c>
      <c r="AN1820" t="s">
        <v>86</v>
      </c>
      <c r="AO1820" t="s">
        <v>85</v>
      </c>
      <c r="AP1820" t="str">
        <f t="shared" si="366"/>
        <v>94</v>
      </c>
      <c r="AQ1820" s="145" t="s">
        <v>1826</v>
      </c>
      <c r="AR1820" t="str">
        <f t="shared" si="367"/>
        <v>1-Adjusted Base Budget</v>
      </c>
      <c r="AS1820" s="145" t="s">
        <v>1827</v>
      </c>
      <c r="AT1820" t="s">
        <v>213</v>
      </c>
      <c r="AV1820" t="str">
        <f t="shared" si="361"/>
        <v>VPIT-SS</v>
      </c>
      <c r="AW1820" t="str">
        <f t="shared" si="360"/>
        <v>VP FOR INFORMATION TECHNOLOGY-SHARED SERVICES</v>
      </c>
    </row>
    <row r="1821" spans="1:49">
      <c r="A1821" s="59">
        <v>2018</v>
      </c>
      <c r="B1821" t="s">
        <v>137</v>
      </c>
      <c r="C1821" t="s">
        <v>945</v>
      </c>
      <c r="D1821" t="s">
        <v>946</v>
      </c>
      <c r="E1821" t="s">
        <v>981</v>
      </c>
      <c r="F1821" t="s">
        <v>957</v>
      </c>
      <c r="G1821" t="s">
        <v>958</v>
      </c>
      <c r="H1821" t="s">
        <v>157</v>
      </c>
      <c r="I1821" s="170" t="s">
        <v>84</v>
      </c>
      <c r="J1821" t="s">
        <v>85</v>
      </c>
      <c r="K1821" t="s">
        <v>214</v>
      </c>
      <c r="L1821" t="s">
        <v>785</v>
      </c>
      <c r="M1821" t="s">
        <v>351</v>
      </c>
      <c r="N1821" t="s">
        <v>217</v>
      </c>
      <c r="O1821" t="s">
        <v>263</v>
      </c>
      <c r="P1821" t="s">
        <v>352</v>
      </c>
      <c r="Q1821" t="s">
        <v>353</v>
      </c>
      <c r="R1821" t="s">
        <v>354</v>
      </c>
      <c r="S1821" t="s">
        <v>264</v>
      </c>
      <c r="T1821" t="s">
        <v>265</v>
      </c>
      <c r="U1821" s="61" t="s">
        <v>266</v>
      </c>
      <c r="V1821" t="s">
        <v>24</v>
      </c>
      <c r="W1821" t="s">
        <v>263</v>
      </c>
      <c r="X1821" s="59">
        <v>1500</v>
      </c>
      <c r="Y1821" s="59">
        <v>1500</v>
      </c>
      <c r="Z1821" t="s">
        <v>141</v>
      </c>
      <c r="AA1821" s="146" t="str">
        <f t="shared" si="357"/>
        <v>EX</v>
      </c>
      <c r="AB1821" s="146" t="str">
        <f t="shared" si="359"/>
        <v>IT</v>
      </c>
      <c r="AC1821" t="str">
        <f t="shared" si="362"/>
        <v>EX</v>
      </c>
      <c r="AD1821" s="74">
        <f t="shared" si="363"/>
        <v>1500</v>
      </c>
      <c r="AE1821" s="74">
        <f t="shared" si="368"/>
        <v>1500</v>
      </c>
      <c r="AF1821">
        <v>1</v>
      </c>
      <c r="AG1821">
        <v>0</v>
      </c>
      <c r="AH1821" s="74">
        <v>0</v>
      </c>
      <c r="AJ1821" s="74">
        <f t="shared" si="364"/>
        <v>0</v>
      </c>
      <c r="AK1821" s="74">
        <f t="shared" si="358"/>
        <v>1500</v>
      </c>
      <c r="AL1821" t="str">
        <f t="shared" si="365"/>
        <v>N</v>
      </c>
      <c r="AN1821" t="s">
        <v>86</v>
      </c>
      <c r="AO1821" t="s">
        <v>85</v>
      </c>
      <c r="AP1821" t="str">
        <f t="shared" si="366"/>
        <v>94</v>
      </c>
      <c r="AQ1821" s="145" t="s">
        <v>1826</v>
      </c>
      <c r="AR1821" t="str">
        <f t="shared" si="367"/>
        <v>1-Adjusted Base Budget</v>
      </c>
      <c r="AS1821" s="145" t="s">
        <v>1827</v>
      </c>
      <c r="AT1821" t="s">
        <v>213</v>
      </c>
      <c r="AV1821" t="str">
        <f t="shared" si="361"/>
        <v>VPIT-SS</v>
      </c>
      <c r="AW1821" t="str">
        <f t="shared" si="360"/>
        <v>VP FOR INFORMATION TECHNOLOGY-SHARED SERVICES</v>
      </c>
    </row>
    <row r="1822" spans="1:49">
      <c r="A1822" s="59">
        <v>2018</v>
      </c>
      <c r="B1822" t="s">
        <v>137</v>
      </c>
      <c r="C1822" t="s">
        <v>945</v>
      </c>
      <c r="D1822" t="s">
        <v>946</v>
      </c>
      <c r="E1822" t="s">
        <v>983</v>
      </c>
      <c r="F1822" t="s">
        <v>957</v>
      </c>
      <c r="G1822" t="s">
        <v>958</v>
      </c>
      <c r="H1822" t="s">
        <v>159</v>
      </c>
      <c r="I1822" s="170" t="s">
        <v>84</v>
      </c>
      <c r="J1822" t="s">
        <v>85</v>
      </c>
      <c r="K1822" t="s">
        <v>214</v>
      </c>
      <c r="L1822" t="s">
        <v>785</v>
      </c>
      <c r="M1822" t="s">
        <v>351</v>
      </c>
      <c r="N1822" t="s">
        <v>217</v>
      </c>
      <c r="O1822" t="s">
        <v>263</v>
      </c>
      <c r="P1822" t="s">
        <v>352</v>
      </c>
      <c r="Q1822" t="s">
        <v>353</v>
      </c>
      <c r="R1822" t="s">
        <v>354</v>
      </c>
      <c r="S1822" t="s">
        <v>264</v>
      </c>
      <c r="T1822" t="s">
        <v>265</v>
      </c>
      <c r="U1822" s="61" t="s">
        <v>266</v>
      </c>
      <c r="V1822" t="s">
        <v>24</v>
      </c>
      <c r="W1822" t="s">
        <v>263</v>
      </c>
      <c r="X1822" s="59">
        <v>450</v>
      </c>
      <c r="Y1822" s="59">
        <v>450</v>
      </c>
      <c r="Z1822" t="s">
        <v>141</v>
      </c>
      <c r="AA1822" s="146" t="str">
        <f t="shared" si="357"/>
        <v>EX</v>
      </c>
      <c r="AB1822" s="146" t="str">
        <f t="shared" si="359"/>
        <v>IT</v>
      </c>
      <c r="AC1822" t="str">
        <f t="shared" si="362"/>
        <v>EX</v>
      </c>
      <c r="AD1822" s="74">
        <f t="shared" si="363"/>
        <v>450</v>
      </c>
      <c r="AE1822" s="74">
        <f t="shared" si="368"/>
        <v>450</v>
      </c>
      <c r="AF1822">
        <v>1</v>
      </c>
      <c r="AG1822">
        <v>0</v>
      </c>
      <c r="AH1822" s="74">
        <v>0</v>
      </c>
      <c r="AJ1822" s="74">
        <f t="shared" si="364"/>
        <v>0</v>
      </c>
      <c r="AK1822" s="74">
        <f t="shared" si="358"/>
        <v>450</v>
      </c>
      <c r="AL1822" t="str">
        <f t="shared" si="365"/>
        <v>N</v>
      </c>
      <c r="AN1822" t="s">
        <v>86</v>
      </c>
      <c r="AO1822" t="s">
        <v>85</v>
      </c>
      <c r="AP1822" t="str">
        <f t="shared" si="366"/>
        <v>94</v>
      </c>
      <c r="AQ1822" s="145" t="s">
        <v>1826</v>
      </c>
      <c r="AR1822" t="str">
        <f t="shared" si="367"/>
        <v>1-Adjusted Base Budget</v>
      </c>
      <c r="AS1822" s="145" t="s">
        <v>1827</v>
      </c>
      <c r="AT1822" t="s">
        <v>213</v>
      </c>
      <c r="AV1822" t="str">
        <f t="shared" si="361"/>
        <v>VPIT-SS</v>
      </c>
      <c r="AW1822" t="str">
        <f t="shared" si="360"/>
        <v>VP FOR INFORMATION TECHNOLOGY-SHARED SERVICES</v>
      </c>
    </row>
    <row r="1823" spans="1:49">
      <c r="A1823" s="59">
        <v>2018</v>
      </c>
      <c r="B1823" t="s">
        <v>137</v>
      </c>
      <c r="C1823" t="s">
        <v>945</v>
      </c>
      <c r="D1823" t="s">
        <v>946</v>
      </c>
      <c r="E1823" t="s">
        <v>967</v>
      </c>
      <c r="F1823" t="s">
        <v>1719</v>
      </c>
      <c r="G1823" t="s">
        <v>1720</v>
      </c>
      <c r="H1823" t="s">
        <v>146</v>
      </c>
      <c r="I1823" s="170" t="s">
        <v>84</v>
      </c>
      <c r="J1823" t="s">
        <v>85</v>
      </c>
      <c r="K1823" t="s">
        <v>214</v>
      </c>
      <c r="L1823" t="s">
        <v>1740</v>
      </c>
      <c r="M1823" t="s">
        <v>1741</v>
      </c>
      <c r="N1823" t="s">
        <v>217</v>
      </c>
      <c r="O1823" t="s">
        <v>263</v>
      </c>
      <c r="P1823" t="s">
        <v>379</v>
      </c>
      <c r="Q1823" t="s">
        <v>379</v>
      </c>
      <c r="R1823" t="s">
        <v>380</v>
      </c>
      <c r="S1823" t="s">
        <v>264</v>
      </c>
      <c r="T1823" t="s">
        <v>265</v>
      </c>
      <c r="U1823" s="61" t="s">
        <v>266</v>
      </c>
      <c r="V1823" t="s">
        <v>24</v>
      </c>
      <c r="W1823" t="s">
        <v>263</v>
      </c>
      <c r="X1823" s="59">
        <v>0</v>
      </c>
      <c r="Y1823" s="59">
        <v>30</v>
      </c>
      <c r="Z1823" t="s">
        <v>141</v>
      </c>
      <c r="AA1823" s="146" t="str">
        <f t="shared" si="357"/>
        <v>EX</v>
      </c>
      <c r="AB1823" s="146" t="str">
        <f t="shared" si="359"/>
        <v>IT</v>
      </c>
      <c r="AC1823" t="str">
        <f t="shared" si="362"/>
        <v>EX</v>
      </c>
      <c r="AD1823" s="74">
        <f t="shared" si="363"/>
        <v>30</v>
      </c>
      <c r="AE1823" s="74">
        <f t="shared" si="368"/>
        <v>30</v>
      </c>
      <c r="AF1823">
        <v>1</v>
      </c>
      <c r="AG1823">
        <v>0</v>
      </c>
      <c r="AH1823" s="74">
        <v>0</v>
      </c>
      <c r="AJ1823" s="74">
        <f t="shared" si="364"/>
        <v>0</v>
      </c>
      <c r="AK1823" s="74">
        <f t="shared" si="358"/>
        <v>30</v>
      </c>
      <c r="AL1823" t="str">
        <f t="shared" si="365"/>
        <v>N</v>
      </c>
      <c r="AN1823" t="s">
        <v>86</v>
      </c>
      <c r="AO1823" t="s">
        <v>85</v>
      </c>
      <c r="AP1823" t="str">
        <f t="shared" si="366"/>
        <v>94</v>
      </c>
      <c r="AQ1823" s="145" t="s">
        <v>1826</v>
      </c>
      <c r="AR1823" t="str">
        <f t="shared" si="367"/>
        <v>1-Adjusted Base Budget</v>
      </c>
      <c r="AS1823" s="145" t="s">
        <v>1827</v>
      </c>
      <c r="AT1823" t="s">
        <v>213</v>
      </c>
      <c r="AV1823" t="str">
        <f t="shared" si="361"/>
        <v>VPIT-SS</v>
      </c>
      <c r="AW1823" t="str">
        <f t="shared" si="360"/>
        <v>VP FOR INFORMATION TECHNOLOGY-SHARED SERVICES</v>
      </c>
    </row>
    <row r="1824" spans="1:49">
      <c r="A1824" s="59">
        <v>2018</v>
      </c>
      <c r="B1824" t="s">
        <v>137</v>
      </c>
      <c r="C1824" t="s">
        <v>945</v>
      </c>
      <c r="D1824" t="s">
        <v>946</v>
      </c>
      <c r="E1824" t="s">
        <v>967</v>
      </c>
      <c r="F1824" t="s">
        <v>1719</v>
      </c>
      <c r="G1824" t="s">
        <v>1720</v>
      </c>
      <c r="H1824" t="s">
        <v>146</v>
      </c>
      <c r="I1824" s="170" t="s">
        <v>84</v>
      </c>
      <c r="J1824" t="s">
        <v>85</v>
      </c>
      <c r="K1824" t="s">
        <v>214</v>
      </c>
      <c r="L1824" t="s">
        <v>1167</v>
      </c>
      <c r="M1824" t="s">
        <v>1168</v>
      </c>
      <c r="N1824" t="s">
        <v>217</v>
      </c>
      <c r="O1824" t="s">
        <v>263</v>
      </c>
      <c r="P1824" t="s">
        <v>488</v>
      </c>
      <c r="Q1824" t="s">
        <v>489</v>
      </c>
      <c r="R1824" t="s">
        <v>490</v>
      </c>
      <c r="S1824" t="s">
        <v>264</v>
      </c>
      <c r="T1824" t="s">
        <v>265</v>
      </c>
      <c r="U1824" s="61" t="s">
        <v>266</v>
      </c>
      <c r="V1824" t="s">
        <v>24</v>
      </c>
      <c r="W1824" t="s">
        <v>263</v>
      </c>
      <c r="X1824" s="59">
        <v>0</v>
      </c>
      <c r="Y1824" s="59">
        <v>94</v>
      </c>
      <c r="Z1824" t="s">
        <v>141</v>
      </c>
      <c r="AA1824" s="146" t="str">
        <f t="shared" si="357"/>
        <v>EX</v>
      </c>
      <c r="AB1824" s="146" t="str">
        <f t="shared" si="359"/>
        <v>IT</v>
      </c>
      <c r="AC1824" t="str">
        <f t="shared" si="362"/>
        <v>EX</v>
      </c>
      <c r="AD1824" s="74">
        <f t="shared" si="363"/>
        <v>94</v>
      </c>
      <c r="AE1824" s="74">
        <f t="shared" si="368"/>
        <v>94</v>
      </c>
      <c r="AF1824">
        <v>1</v>
      </c>
      <c r="AG1824">
        <v>0</v>
      </c>
      <c r="AH1824" s="74">
        <v>0</v>
      </c>
      <c r="AJ1824" s="74">
        <f t="shared" si="364"/>
        <v>0</v>
      </c>
      <c r="AK1824" s="74">
        <f t="shared" si="358"/>
        <v>94</v>
      </c>
      <c r="AL1824" t="str">
        <f t="shared" si="365"/>
        <v>N</v>
      </c>
      <c r="AN1824" t="s">
        <v>86</v>
      </c>
      <c r="AO1824" t="s">
        <v>85</v>
      </c>
      <c r="AP1824" t="str">
        <f t="shared" si="366"/>
        <v>94</v>
      </c>
      <c r="AQ1824" s="145" t="s">
        <v>1826</v>
      </c>
      <c r="AR1824" t="str">
        <f t="shared" si="367"/>
        <v>1-Adjusted Base Budget</v>
      </c>
      <c r="AS1824" s="145" t="s">
        <v>1827</v>
      </c>
      <c r="AT1824" t="s">
        <v>213</v>
      </c>
      <c r="AV1824" t="str">
        <f t="shared" si="361"/>
        <v>VPIT-SS</v>
      </c>
      <c r="AW1824" t="str">
        <f t="shared" si="360"/>
        <v>VP FOR INFORMATION TECHNOLOGY-SHARED SERVICES</v>
      </c>
    </row>
    <row r="1825" spans="1:49">
      <c r="A1825" s="59">
        <v>2018</v>
      </c>
      <c r="B1825" t="s">
        <v>137</v>
      </c>
      <c r="C1825" t="s">
        <v>945</v>
      </c>
      <c r="D1825" t="s">
        <v>946</v>
      </c>
      <c r="E1825" t="s">
        <v>947</v>
      </c>
      <c r="F1825" t="s">
        <v>1000</v>
      </c>
      <c r="G1825" t="s">
        <v>1001</v>
      </c>
      <c r="H1825" t="s">
        <v>948</v>
      </c>
      <c r="I1825" s="170" t="s">
        <v>84</v>
      </c>
      <c r="J1825" t="s">
        <v>85</v>
      </c>
      <c r="K1825" t="s">
        <v>214</v>
      </c>
      <c r="L1825" t="s">
        <v>486</v>
      </c>
      <c r="M1825" t="s">
        <v>487</v>
      </c>
      <c r="N1825" t="s">
        <v>217</v>
      </c>
      <c r="O1825" t="s">
        <v>263</v>
      </c>
      <c r="P1825" t="s">
        <v>488</v>
      </c>
      <c r="Q1825" t="s">
        <v>489</v>
      </c>
      <c r="R1825" t="s">
        <v>490</v>
      </c>
      <c r="S1825" t="s">
        <v>264</v>
      </c>
      <c r="T1825" t="s">
        <v>265</v>
      </c>
      <c r="U1825" s="61" t="s">
        <v>266</v>
      </c>
      <c r="V1825" t="s">
        <v>249</v>
      </c>
      <c r="W1825" t="s">
        <v>263</v>
      </c>
      <c r="X1825" s="59">
        <v>400</v>
      </c>
      <c r="Y1825" s="59">
        <v>400</v>
      </c>
      <c r="AA1825" s="146" t="str">
        <f t="shared" si="357"/>
        <v>EX</v>
      </c>
      <c r="AB1825" s="146">
        <f t="shared" si="359"/>
        <v>0</v>
      </c>
      <c r="AC1825" t="str">
        <f t="shared" si="362"/>
        <v>EX</v>
      </c>
      <c r="AD1825" s="74">
        <f t="shared" si="363"/>
        <v>400</v>
      </c>
      <c r="AE1825" s="74">
        <f t="shared" si="368"/>
        <v>400</v>
      </c>
      <c r="AF1825">
        <v>1</v>
      </c>
      <c r="AG1825">
        <v>0</v>
      </c>
      <c r="AH1825" s="74">
        <v>0</v>
      </c>
      <c r="AJ1825" s="74">
        <f t="shared" si="364"/>
        <v>0</v>
      </c>
      <c r="AK1825" s="74">
        <f t="shared" si="358"/>
        <v>400</v>
      </c>
      <c r="AL1825" t="str">
        <f t="shared" si="365"/>
        <v>N</v>
      </c>
      <c r="AN1825" t="s">
        <v>86</v>
      </c>
      <c r="AO1825" t="s">
        <v>85</v>
      </c>
      <c r="AP1825" t="str">
        <f t="shared" si="366"/>
        <v>94</v>
      </c>
      <c r="AQ1825" s="145" t="s">
        <v>1826</v>
      </c>
      <c r="AR1825" t="str">
        <f t="shared" si="367"/>
        <v>1-Adjusted Base Budget</v>
      </c>
      <c r="AS1825" s="145" t="s">
        <v>1827</v>
      </c>
      <c r="AT1825" t="s">
        <v>213</v>
      </c>
      <c r="AV1825" t="str">
        <f t="shared" si="361"/>
        <v>VPIT</v>
      </c>
      <c r="AW1825" t="str">
        <f t="shared" si="360"/>
        <v>VP FOR INFORMATION TECHNOLOGY</v>
      </c>
    </row>
    <row r="1826" spans="1:49">
      <c r="A1826" s="59">
        <v>2018</v>
      </c>
      <c r="B1826" t="s">
        <v>137</v>
      </c>
      <c r="C1826" t="s">
        <v>945</v>
      </c>
      <c r="D1826" t="s">
        <v>946</v>
      </c>
      <c r="E1826" t="s">
        <v>947</v>
      </c>
      <c r="F1826" t="s">
        <v>1004</v>
      </c>
      <c r="G1826" t="s">
        <v>1005</v>
      </c>
      <c r="H1826" t="s">
        <v>948</v>
      </c>
      <c r="I1826" s="170" t="s">
        <v>84</v>
      </c>
      <c r="J1826" t="s">
        <v>85</v>
      </c>
      <c r="K1826" t="s">
        <v>214</v>
      </c>
      <c r="L1826" t="s">
        <v>486</v>
      </c>
      <c r="M1826" t="s">
        <v>487</v>
      </c>
      <c r="N1826" t="s">
        <v>217</v>
      </c>
      <c r="O1826" t="s">
        <v>263</v>
      </c>
      <c r="P1826" t="s">
        <v>488</v>
      </c>
      <c r="Q1826" t="s">
        <v>489</v>
      </c>
      <c r="R1826" t="s">
        <v>490</v>
      </c>
      <c r="S1826" t="s">
        <v>264</v>
      </c>
      <c r="T1826" t="s">
        <v>265</v>
      </c>
      <c r="U1826" s="61" t="s">
        <v>266</v>
      </c>
      <c r="V1826" t="s">
        <v>249</v>
      </c>
      <c r="W1826" t="s">
        <v>263</v>
      </c>
      <c r="X1826" s="59">
        <v>384</v>
      </c>
      <c r="Y1826" s="59">
        <v>0</v>
      </c>
      <c r="AA1826" s="146" t="str">
        <f t="shared" si="357"/>
        <v>EX</v>
      </c>
      <c r="AB1826" s="146">
        <f t="shared" si="359"/>
        <v>0</v>
      </c>
      <c r="AC1826" t="str">
        <f t="shared" si="362"/>
        <v>EX</v>
      </c>
      <c r="AD1826" s="74">
        <f t="shared" si="363"/>
        <v>0</v>
      </c>
      <c r="AE1826" s="74">
        <f t="shared" si="368"/>
        <v>0</v>
      </c>
      <c r="AF1826">
        <v>1</v>
      </c>
      <c r="AG1826">
        <v>0</v>
      </c>
      <c r="AH1826" s="74">
        <v>0</v>
      </c>
      <c r="AJ1826" s="74">
        <f t="shared" si="364"/>
        <v>0</v>
      </c>
      <c r="AK1826" s="74">
        <f t="shared" si="358"/>
        <v>0</v>
      </c>
      <c r="AL1826" t="str">
        <f t="shared" si="365"/>
        <v>N</v>
      </c>
      <c r="AN1826" t="s">
        <v>86</v>
      </c>
      <c r="AO1826" t="s">
        <v>85</v>
      </c>
      <c r="AP1826" t="str">
        <f t="shared" si="366"/>
        <v>94</v>
      </c>
      <c r="AQ1826" s="145" t="s">
        <v>1826</v>
      </c>
      <c r="AR1826" t="str">
        <f t="shared" si="367"/>
        <v>1-Adjusted Base Budget</v>
      </c>
      <c r="AS1826" s="145" t="s">
        <v>1827</v>
      </c>
      <c r="AT1826" t="s">
        <v>213</v>
      </c>
      <c r="AV1826" t="str">
        <f t="shared" si="361"/>
        <v>VPIT</v>
      </c>
      <c r="AW1826" t="str">
        <f t="shared" si="360"/>
        <v>VP FOR INFORMATION TECHNOLOGY</v>
      </c>
    </row>
    <row r="1827" spans="1:49">
      <c r="A1827" s="59">
        <v>2018</v>
      </c>
      <c r="B1827" t="s">
        <v>137</v>
      </c>
      <c r="C1827" t="s">
        <v>945</v>
      </c>
      <c r="D1827" t="s">
        <v>946</v>
      </c>
      <c r="E1827" t="s">
        <v>947</v>
      </c>
      <c r="F1827" t="s">
        <v>1031</v>
      </c>
      <c r="G1827" t="s">
        <v>1032</v>
      </c>
      <c r="H1827" t="s">
        <v>948</v>
      </c>
      <c r="I1827" s="170" t="s">
        <v>84</v>
      </c>
      <c r="J1827" t="s">
        <v>85</v>
      </c>
      <c r="K1827" t="s">
        <v>214</v>
      </c>
      <c r="L1827" t="s">
        <v>486</v>
      </c>
      <c r="M1827" t="s">
        <v>487</v>
      </c>
      <c r="N1827" t="s">
        <v>217</v>
      </c>
      <c r="O1827" t="s">
        <v>263</v>
      </c>
      <c r="P1827" t="s">
        <v>488</v>
      </c>
      <c r="Q1827" t="s">
        <v>489</v>
      </c>
      <c r="R1827" t="s">
        <v>490</v>
      </c>
      <c r="S1827" t="s">
        <v>264</v>
      </c>
      <c r="T1827" t="s">
        <v>265</v>
      </c>
      <c r="U1827" s="61" t="s">
        <v>266</v>
      </c>
      <c r="V1827" t="s">
        <v>249</v>
      </c>
      <c r="W1827" t="s">
        <v>263</v>
      </c>
      <c r="X1827" s="59">
        <v>600</v>
      </c>
      <c r="Y1827" s="59">
        <v>600</v>
      </c>
      <c r="AA1827" s="146" t="str">
        <f t="shared" si="357"/>
        <v>EX</v>
      </c>
      <c r="AB1827" s="146">
        <f t="shared" si="359"/>
        <v>0</v>
      </c>
      <c r="AC1827" t="str">
        <f t="shared" si="362"/>
        <v>EX</v>
      </c>
      <c r="AD1827" s="74">
        <f t="shared" si="363"/>
        <v>600</v>
      </c>
      <c r="AE1827" s="74">
        <f t="shared" si="368"/>
        <v>600</v>
      </c>
      <c r="AF1827">
        <v>1</v>
      </c>
      <c r="AG1827">
        <v>0</v>
      </c>
      <c r="AH1827" s="74">
        <v>0</v>
      </c>
      <c r="AJ1827" s="74">
        <f t="shared" si="364"/>
        <v>0</v>
      </c>
      <c r="AK1827" s="74">
        <f t="shared" si="358"/>
        <v>600</v>
      </c>
      <c r="AL1827" t="str">
        <f t="shared" si="365"/>
        <v>N</v>
      </c>
      <c r="AN1827" t="s">
        <v>86</v>
      </c>
      <c r="AO1827" t="s">
        <v>85</v>
      </c>
      <c r="AP1827" t="str">
        <f t="shared" si="366"/>
        <v>94</v>
      </c>
      <c r="AQ1827" s="145" t="s">
        <v>1826</v>
      </c>
      <c r="AR1827" t="str">
        <f t="shared" si="367"/>
        <v>1-Adjusted Base Budget</v>
      </c>
      <c r="AS1827" s="145" t="s">
        <v>1827</v>
      </c>
      <c r="AT1827" t="s">
        <v>213</v>
      </c>
      <c r="AV1827" t="str">
        <f t="shared" si="361"/>
        <v>VPIT</v>
      </c>
      <c r="AW1827" t="str">
        <f t="shared" si="360"/>
        <v>VP FOR INFORMATION TECHNOLOGY</v>
      </c>
    </row>
    <row r="1828" spans="1:49">
      <c r="A1828" s="59">
        <v>2018</v>
      </c>
      <c r="B1828" t="s">
        <v>137</v>
      </c>
      <c r="C1828" t="s">
        <v>945</v>
      </c>
      <c r="D1828" t="s">
        <v>946</v>
      </c>
      <c r="E1828" t="s">
        <v>947</v>
      </c>
      <c r="F1828" t="s">
        <v>1033</v>
      </c>
      <c r="G1828" t="s">
        <v>1034</v>
      </c>
      <c r="H1828" t="s">
        <v>948</v>
      </c>
      <c r="I1828" s="170" t="s">
        <v>84</v>
      </c>
      <c r="J1828" t="s">
        <v>85</v>
      </c>
      <c r="K1828" t="s">
        <v>214</v>
      </c>
      <c r="L1828" t="s">
        <v>486</v>
      </c>
      <c r="M1828" t="s">
        <v>487</v>
      </c>
      <c r="N1828" t="s">
        <v>217</v>
      </c>
      <c r="O1828" t="s">
        <v>263</v>
      </c>
      <c r="P1828" t="s">
        <v>488</v>
      </c>
      <c r="Q1828" t="s">
        <v>489</v>
      </c>
      <c r="R1828" t="s">
        <v>490</v>
      </c>
      <c r="S1828" t="s">
        <v>264</v>
      </c>
      <c r="T1828" t="s">
        <v>265</v>
      </c>
      <c r="U1828" s="61" t="s">
        <v>266</v>
      </c>
      <c r="V1828" t="s">
        <v>249</v>
      </c>
      <c r="W1828" t="s">
        <v>263</v>
      </c>
      <c r="X1828" s="59">
        <v>729</v>
      </c>
      <c r="Y1828" s="59">
        <v>729</v>
      </c>
      <c r="AA1828" s="146" t="str">
        <f t="shared" si="357"/>
        <v>EX</v>
      </c>
      <c r="AB1828" s="146">
        <f t="shared" si="359"/>
        <v>0</v>
      </c>
      <c r="AC1828" t="str">
        <f t="shared" si="362"/>
        <v>EX</v>
      </c>
      <c r="AD1828" s="74">
        <f t="shared" si="363"/>
        <v>729</v>
      </c>
      <c r="AE1828" s="74">
        <f t="shared" si="368"/>
        <v>729</v>
      </c>
      <c r="AF1828">
        <v>1</v>
      </c>
      <c r="AG1828">
        <v>0</v>
      </c>
      <c r="AH1828" s="74">
        <v>0</v>
      </c>
      <c r="AJ1828" s="74">
        <f t="shared" si="364"/>
        <v>0</v>
      </c>
      <c r="AK1828" s="74">
        <f t="shared" si="358"/>
        <v>729</v>
      </c>
      <c r="AL1828" t="str">
        <f t="shared" si="365"/>
        <v>N</v>
      </c>
      <c r="AN1828" t="s">
        <v>86</v>
      </c>
      <c r="AO1828" t="s">
        <v>85</v>
      </c>
      <c r="AP1828" t="str">
        <f t="shared" si="366"/>
        <v>94</v>
      </c>
      <c r="AQ1828" s="145" t="s">
        <v>1826</v>
      </c>
      <c r="AR1828" t="str">
        <f t="shared" si="367"/>
        <v>1-Adjusted Base Budget</v>
      </c>
      <c r="AS1828" s="145" t="s">
        <v>1827</v>
      </c>
      <c r="AT1828" t="s">
        <v>213</v>
      </c>
      <c r="AV1828" t="str">
        <f t="shared" si="361"/>
        <v>VPIT</v>
      </c>
      <c r="AW1828" t="str">
        <f t="shared" si="360"/>
        <v>VP FOR INFORMATION TECHNOLOGY</v>
      </c>
    </row>
    <row r="1829" spans="1:49">
      <c r="A1829" s="59">
        <v>2018</v>
      </c>
      <c r="B1829" t="s">
        <v>137</v>
      </c>
      <c r="C1829" t="s">
        <v>945</v>
      </c>
      <c r="D1829" t="s">
        <v>946</v>
      </c>
      <c r="E1829" t="s">
        <v>956</v>
      </c>
      <c r="F1829" t="s">
        <v>957</v>
      </c>
      <c r="G1829" t="s">
        <v>958</v>
      </c>
      <c r="H1829" t="s">
        <v>140</v>
      </c>
      <c r="I1829" s="170" t="s">
        <v>84</v>
      </c>
      <c r="J1829" t="s">
        <v>85</v>
      </c>
      <c r="K1829" t="s">
        <v>214</v>
      </c>
      <c r="L1829" t="s">
        <v>486</v>
      </c>
      <c r="M1829" t="s">
        <v>487</v>
      </c>
      <c r="N1829" t="s">
        <v>217</v>
      </c>
      <c r="O1829" t="s">
        <v>263</v>
      </c>
      <c r="P1829" t="s">
        <v>488</v>
      </c>
      <c r="Q1829" t="s">
        <v>489</v>
      </c>
      <c r="R1829" t="s">
        <v>490</v>
      </c>
      <c r="S1829" t="s">
        <v>264</v>
      </c>
      <c r="T1829" t="s">
        <v>265</v>
      </c>
      <c r="U1829" s="61" t="s">
        <v>266</v>
      </c>
      <c r="V1829" t="s">
        <v>24</v>
      </c>
      <c r="W1829" t="s">
        <v>263</v>
      </c>
      <c r="X1829" s="59">
        <v>461</v>
      </c>
      <c r="Y1829" s="59">
        <v>461</v>
      </c>
      <c r="Z1829" t="s">
        <v>141</v>
      </c>
      <c r="AA1829" s="146" t="str">
        <f t="shared" si="357"/>
        <v>EX</v>
      </c>
      <c r="AB1829" s="146" t="str">
        <f t="shared" si="359"/>
        <v>IT</v>
      </c>
      <c r="AC1829" t="str">
        <f t="shared" si="362"/>
        <v>EX</v>
      </c>
      <c r="AD1829" s="74">
        <f t="shared" si="363"/>
        <v>461</v>
      </c>
      <c r="AE1829" s="74">
        <f t="shared" si="368"/>
        <v>461</v>
      </c>
      <c r="AF1829">
        <v>1</v>
      </c>
      <c r="AG1829">
        <v>0</v>
      </c>
      <c r="AH1829" s="74">
        <v>0</v>
      </c>
      <c r="AJ1829" s="74">
        <f t="shared" si="364"/>
        <v>0</v>
      </c>
      <c r="AK1829" s="74">
        <f t="shared" si="358"/>
        <v>461</v>
      </c>
      <c r="AL1829" t="str">
        <f t="shared" si="365"/>
        <v>N</v>
      </c>
      <c r="AN1829" t="s">
        <v>86</v>
      </c>
      <c r="AO1829" t="s">
        <v>85</v>
      </c>
      <c r="AP1829" t="str">
        <f t="shared" si="366"/>
        <v>94</v>
      </c>
      <c r="AQ1829" s="145" t="s">
        <v>1826</v>
      </c>
      <c r="AR1829" t="str">
        <f t="shared" si="367"/>
        <v>1-Adjusted Base Budget</v>
      </c>
      <c r="AS1829" s="145" t="s">
        <v>1827</v>
      </c>
      <c r="AT1829" t="s">
        <v>213</v>
      </c>
      <c r="AV1829" t="str">
        <f t="shared" si="361"/>
        <v>VPIT-SS</v>
      </c>
      <c r="AW1829" t="str">
        <f t="shared" si="360"/>
        <v>VP FOR INFORMATION TECHNOLOGY-SHARED SERVICES</v>
      </c>
    </row>
    <row r="1830" spans="1:49">
      <c r="A1830" s="59">
        <v>2018</v>
      </c>
      <c r="B1830" t="s">
        <v>137</v>
      </c>
      <c r="C1830" t="s">
        <v>945</v>
      </c>
      <c r="D1830" t="s">
        <v>946</v>
      </c>
      <c r="E1830" t="s">
        <v>967</v>
      </c>
      <c r="F1830" t="s">
        <v>1097</v>
      </c>
      <c r="G1830" t="s">
        <v>1098</v>
      </c>
      <c r="H1830" t="s">
        <v>146</v>
      </c>
      <c r="I1830" s="170" t="s">
        <v>84</v>
      </c>
      <c r="J1830" t="s">
        <v>85</v>
      </c>
      <c r="K1830" t="s">
        <v>214</v>
      </c>
      <c r="L1830" t="s">
        <v>486</v>
      </c>
      <c r="M1830" t="s">
        <v>487</v>
      </c>
      <c r="N1830" t="s">
        <v>217</v>
      </c>
      <c r="O1830" t="s">
        <v>263</v>
      </c>
      <c r="P1830" t="s">
        <v>488</v>
      </c>
      <c r="Q1830" t="s">
        <v>489</v>
      </c>
      <c r="R1830" t="s">
        <v>490</v>
      </c>
      <c r="S1830" t="s">
        <v>264</v>
      </c>
      <c r="T1830" t="s">
        <v>265</v>
      </c>
      <c r="U1830" s="61" t="s">
        <v>266</v>
      </c>
      <c r="V1830" t="s">
        <v>24</v>
      </c>
      <c r="W1830" t="s">
        <v>263</v>
      </c>
      <c r="X1830" s="59">
        <v>800</v>
      </c>
      <c r="Y1830" s="59">
        <v>800</v>
      </c>
      <c r="Z1830" t="s">
        <v>141</v>
      </c>
      <c r="AA1830" s="146" t="str">
        <f t="shared" si="357"/>
        <v>EX</v>
      </c>
      <c r="AB1830" s="146" t="str">
        <f t="shared" si="359"/>
        <v>IT</v>
      </c>
      <c r="AC1830" t="str">
        <f t="shared" si="362"/>
        <v>EX</v>
      </c>
      <c r="AD1830" s="74">
        <f t="shared" si="363"/>
        <v>800</v>
      </c>
      <c r="AE1830" s="74">
        <f t="shared" si="368"/>
        <v>800</v>
      </c>
      <c r="AF1830">
        <v>1</v>
      </c>
      <c r="AG1830">
        <v>0</v>
      </c>
      <c r="AH1830" s="74">
        <v>0</v>
      </c>
      <c r="AJ1830" s="74">
        <f t="shared" si="364"/>
        <v>0</v>
      </c>
      <c r="AK1830" s="74">
        <f t="shared" si="358"/>
        <v>800</v>
      </c>
      <c r="AL1830" t="str">
        <f t="shared" si="365"/>
        <v>N</v>
      </c>
      <c r="AN1830" t="s">
        <v>86</v>
      </c>
      <c r="AO1830" t="s">
        <v>85</v>
      </c>
      <c r="AP1830" t="str">
        <f t="shared" si="366"/>
        <v>94</v>
      </c>
      <c r="AQ1830" s="145" t="s">
        <v>1826</v>
      </c>
      <c r="AR1830" t="str">
        <f t="shared" si="367"/>
        <v>1-Adjusted Base Budget</v>
      </c>
      <c r="AS1830" s="145" t="s">
        <v>1827</v>
      </c>
      <c r="AT1830" t="s">
        <v>213</v>
      </c>
      <c r="AV1830" t="str">
        <f t="shared" si="361"/>
        <v>VPIT-SS</v>
      </c>
      <c r="AW1830" t="str">
        <f t="shared" si="360"/>
        <v>VP FOR INFORMATION TECHNOLOGY-SHARED SERVICES</v>
      </c>
    </row>
    <row r="1831" spans="1:49">
      <c r="A1831" s="59">
        <v>2018</v>
      </c>
      <c r="B1831" t="s">
        <v>137</v>
      </c>
      <c r="C1831" t="s">
        <v>945</v>
      </c>
      <c r="D1831" t="s">
        <v>946</v>
      </c>
      <c r="E1831" t="s">
        <v>967</v>
      </c>
      <c r="F1831" t="s">
        <v>1109</v>
      </c>
      <c r="G1831" t="s">
        <v>1110</v>
      </c>
      <c r="H1831" t="s">
        <v>146</v>
      </c>
      <c r="I1831" s="170" t="s">
        <v>84</v>
      </c>
      <c r="J1831" t="s">
        <v>85</v>
      </c>
      <c r="K1831" t="s">
        <v>214</v>
      </c>
      <c r="L1831" t="s">
        <v>486</v>
      </c>
      <c r="M1831" t="s">
        <v>487</v>
      </c>
      <c r="N1831" t="s">
        <v>217</v>
      </c>
      <c r="O1831" t="s">
        <v>263</v>
      </c>
      <c r="P1831" t="s">
        <v>488</v>
      </c>
      <c r="Q1831" t="s">
        <v>489</v>
      </c>
      <c r="R1831" t="s">
        <v>490</v>
      </c>
      <c r="S1831" t="s">
        <v>264</v>
      </c>
      <c r="T1831" t="s">
        <v>265</v>
      </c>
      <c r="U1831" s="61" t="s">
        <v>266</v>
      </c>
      <c r="V1831" t="s">
        <v>24</v>
      </c>
      <c r="W1831" t="s">
        <v>263</v>
      </c>
      <c r="X1831" s="59">
        <v>1200</v>
      </c>
      <c r="Y1831" s="59">
        <v>1200</v>
      </c>
      <c r="Z1831" t="s">
        <v>141</v>
      </c>
      <c r="AA1831" s="146" t="str">
        <f t="shared" si="357"/>
        <v>EX</v>
      </c>
      <c r="AB1831" s="146" t="str">
        <f t="shared" si="359"/>
        <v>IT</v>
      </c>
      <c r="AC1831" t="str">
        <f t="shared" si="362"/>
        <v>EX</v>
      </c>
      <c r="AD1831" s="74">
        <f t="shared" si="363"/>
        <v>1200</v>
      </c>
      <c r="AE1831" s="74">
        <f t="shared" si="368"/>
        <v>1200</v>
      </c>
      <c r="AF1831">
        <v>1</v>
      </c>
      <c r="AG1831">
        <v>0</v>
      </c>
      <c r="AH1831" s="74">
        <v>0</v>
      </c>
      <c r="AJ1831" s="74">
        <f t="shared" si="364"/>
        <v>0</v>
      </c>
      <c r="AK1831" s="74">
        <f t="shared" si="358"/>
        <v>1200</v>
      </c>
      <c r="AL1831" t="str">
        <f t="shared" si="365"/>
        <v>N</v>
      </c>
      <c r="AN1831" t="s">
        <v>86</v>
      </c>
      <c r="AO1831" t="s">
        <v>85</v>
      </c>
      <c r="AP1831" t="str">
        <f t="shared" si="366"/>
        <v>94</v>
      </c>
      <c r="AQ1831" s="145" t="s">
        <v>1826</v>
      </c>
      <c r="AR1831" t="str">
        <f t="shared" si="367"/>
        <v>1-Adjusted Base Budget</v>
      </c>
      <c r="AS1831" s="145" t="s">
        <v>1827</v>
      </c>
      <c r="AT1831" t="s">
        <v>213</v>
      </c>
      <c r="AV1831" t="str">
        <f t="shared" si="361"/>
        <v>VPIT-SS</v>
      </c>
      <c r="AW1831" t="str">
        <f t="shared" si="360"/>
        <v>VP FOR INFORMATION TECHNOLOGY-SHARED SERVICES</v>
      </c>
    </row>
    <row r="1832" spans="1:49">
      <c r="A1832" s="59">
        <v>2018</v>
      </c>
      <c r="B1832" t="s">
        <v>137</v>
      </c>
      <c r="C1832" t="s">
        <v>945</v>
      </c>
      <c r="D1832" t="s">
        <v>946</v>
      </c>
      <c r="E1832" t="s">
        <v>979</v>
      </c>
      <c r="F1832" t="s">
        <v>957</v>
      </c>
      <c r="G1832" t="s">
        <v>958</v>
      </c>
      <c r="H1832" t="s">
        <v>152</v>
      </c>
      <c r="I1832" s="170" t="s">
        <v>84</v>
      </c>
      <c r="J1832" t="s">
        <v>85</v>
      </c>
      <c r="K1832" t="s">
        <v>214</v>
      </c>
      <c r="L1832" t="s">
        <v>486</v>
      </c>
      <c r="M1832" t="s">
        <v>487</v>
      </c>
      <c r="N1832" t="s">
        <v>217</v>
      </c>
      <c r="O1832" t="s">
        <v>263</v>
      </c>
      <c r="P1832" t="s">
        <v>488</v>
      </c>
      <c r="Q1832" t="s">
        <v>489</v>
      </c>
      <c r="R1832" t="s">
        <v>490</v>
      </c>
      <c r="S1832" t="s">
        <v>264</v>
      </c>
      <c r="T1832" t="s">
        <v>265</v>
      </c>
      <c r="U1832" s="61" t="s">
        <v>266</v>
      </c>
      <c r="V1832" t="s">
        <v>24</v>
      </c>
      <c r="W1832" t="s">
        <v>263</v>
      </c>
      <c r="X1832" s="59">
        <v>1073</v>
      </c>
      <c r="Y1832" s="59">
        <v>1073</v>
      </c>
      <c r="Z1832" t="s">
        <v>141</v>
      </c>
      <c r="AA1832" s="146" t="str">
        <f t="shared" si="357"/>
        <v>EX</v>
      </c>
      <c r="AB1832" s="146" t="str">
        <f t="shared" si="359"/>
        <v>IT</v>
      </c>
      <c r="AC1832" t="str">
        <f t="shared" si="362"/>
        <v>EX</v>
      </c>
      <c r="AD1832" s="74">
        <f t="shared" si="363"/>
        <v>1073</v>
      </c>
      <c r="AE1832" s="74">
        <f t="shared" si="368"/>
        <v>1073</v>
      </c>
      <c r="AF1832">
        <v>1</v>
      </c>
      <c r="AG1832">
        <v>0</v>
      </c>
      <c r="AH1832" s="74">
        <v>0</v>
      </c>
      <c r="AJ1832" s="74">
        <f t="shared" si="364"/>
        <v>0</v>
      </c>
      <c r="AK1832" s="74">
        <f t="shared" si="358"/>
        <v>1073</v>
      </c>
      <c r="AL1832" t="str">
        <f t="shared" si="365"/>
        <v>N</v>
      </c>
      <c r="AN1832" t="s">
        <v>86</v>
      </c>
      <c r="AO1832" t="s">
        <v>85</v>
      </c>
      <c r="AP1832" t="str">
        <f t="shared" si="366"/>
        <v>94</v>
      </c>
      <c r="AQ1832" s="145" t="s">
        <v>1826</v>
      </c>
      <c r="AR1832" t="str">
        <f t="shared" si="367"/>
        <v>1-Adjusted Base Budget</v>
      </c>
      <c r="AS1832" s="145" t="s">
        <v>1827</v>
      </c>
      <c r="AT1832" t="s">
        <v>213</v>
      </c>
      <c r="AV1832" t="str">
        <f t="shared" si="361"/>
        <v>VPIT-SS</v>
      </c>
      <c r="AW1832" t="str">
        <f t="shared" si="360"/>
        <v>VP FOR INFORMATION TECHNOLOGY-SHARED SERVICES</v>
      </c>
    </row>
    <row r="1833" spans="1:49">
      <c r="A1833" s="59">
        <v>2018</v>
      </c>
      <c r="B1833" t="s">
        <v>137</v>
      </c>
      <c r="C1833" t="s">
        <v>945</v>
      </c>
      <c r="D1833" t="s">
        <v>946</v>
      </c>
      <c r="E1833" t="s">
        <v>981</v>
      </c>
      <c r="F1833" t="s">
        <v>957</v>
      </c>
      <c r="G1833" t="s">
        <v>958</v>
      </c>
      <c r="H1833" t="s">
        <v>157</v>
      </c>
      <c r="I1833" s="170" t="s">
        <v>84</v>
      </c>
      <c r="J1833" t="s">
        <v>85</v>
      </c>
      <c r="K1833" t="s">
        <v>214</v>
      </c>
      <c r="L1833" t="s">
        <v>486</v>
      </c>
      <c r="M1833" t="s">
        <v>487</v>
      </c>
      <c r="N1833" t="s">
        <v>217</v>
      </c>
      <c r="O1833" t="s">
        <v>263</v>
      </c>
      <c r="P1833" t="s">
        <v>488</v>
      </c>
      <c r="Q1833" t="s">
        <v>489</v>
      </c>
      <c r="R1833" t="s">
        <v>490</v>
      </c>
      <c r="S1833" t="s">
        <v>264</v>
      </c>
      <c r="T1833" t="s">
        <v>265</v>
      </c>
      <c r="U1833" s="61" t="s">
        <v>266</v>
      </c>
      <c r="V1833" t="s">
        <v>24</v>
      </c>
      <c r="W1833" t="s">
        <v>263</v>
      </c>
      <c r="X1833" s="59">
        <v>2000</v>
      </c>
      <c r="Y1833" s="59">
        <v>2000</v>
      </c>
      <c r="Z1833" t="s">
        <v>141</v>
      </c>
      <c r="AA1833" s="146" t="str">
        <f t="shared" ref="AA1833:AA1896" si="369">IF(P1833 ="CORI","IN",IF(P1833 ="TRIN","IN",O1833))</f>
        <v>EX</v>
      </c>
      <c r="AB1833" s="146" t="str">
        <f t="shared" si="359"/>
        <v>IT</v>
      </c>
      <c r="AC1833" t="str">
        <f t="shared" si="362"/>
        <v>EX</v>
      </c>
      <c r="AD1833" s="74">
        <f t="shared" si="363"/>
        <v>2000</v>
      </c>
      <c r="AE1833" s="74">
        <f t="shared" si="368"/>
        <v>2000</v>
      </c>
      <c r="AF1833">
        <v>1</v>
      </c>
      <c r="AG1833">
        <v>0</v>
      </c>
      <c r="AH1833" s="74">
        <v>0</v>
      </c>
      <c r="AJ1833" s="74">
        <f t="shared" si="364"/>
        <v>0</v>
      </c>
      <c r="AK1833" s="74">
        <f t="shared" si="358"/>
        <v>2000</v>
      </c>
      <c r="AL1833" t="str">
        <f t="shared" si="365"/>
        <v>N</v>
      </c>
      <c r="AN1833" t="s">
        <v>86</v>
      </c>
      <c r="AO1833" t="s">
        <v>85</v>
      </c>
      <c r="AP1833" t="str">
        <f t="shared" si="366"/>
        <v>94</v>
      </c>
      <c r="AQ1833" s="145" t="s">
        <v>1826</v>
      </c>
      <c r="AR1833" t="str">
        <f t="shared" si="367"/>
        <v>1-Adjusted Base Budget</v>
      </c>
      <c r="AS1833" s="145" t="s">
        <v>1827</v>
      </c>
      <c r="AT1833" t="s">
        <v>213</v>
      </c>
      <c r="AV1833" t="str">
        <f t="shared" si="361"/>
        <v>VPIT-SS</v>
      </c>
      <c r="AW1833" t="str">
        <f t="shared" si="360"/>
        <v>VP FOR INFORMATION TECHNOLOGY-SHARED SERVICES</v>
      </c>
    </row>
    <row r="1834" spans="1:49">
      <c r="A1834" s="59">
        <v>2018</v>
      </c>
      <c r="B1834" t="s">
        <v>137</v>
      </c>
      <c r="C1834" t="s">
        <v>945</v>
      </c>
      <c r="D1834" t="s">
        <v>946</v>
      </c>
      <c r="E1834" t="s">
        <v>947</v>
      </c>
      <c r="F1834" t="s">
        <v>1010</v>
      </c>
      <c r="G1834" t="s">
        <v>1011</v>
      </c>
      <c r="H1834" t="s">
        <v>948</v>
      </c>
      <c r="I1834" s="170" t="s">
        <v>84</v>
      </c>
      <c r="J1834" t="s">
        <v>85</v>
      </c>
      <c r="K1834" t="s">
        <v>214</v>
      </c>
      <c r="L1834" t="s">
        <v>491</v>
      </c>
      <c r="M1834" t="s">
        <v>492</v>
      </c>
      <c r="N1834" t="s">
        <v>217</v>
      </c>
      <c r="O1834" t="s">
        <v>263</v>
      </c>
      <c r="P1834" t="s">
        <v>488</v>
      </c>
      <c r="Q1834" t="s">
        <v>489</v>
      </c>
      <c r="R1834" t="s">
        <v>490</v>
      </c>
      <c r="S1834" t="s">
        <v>264</v>
      </c>
      <c r="T1834" t="s">
        <v>265</v>
      </c>
      <c r="U1834" s="61" t="s">
        <v>266</v>
      </c>
      <c r="V1834" t="s">
        <v>249</v>
      </c>
      <c r="W1834" t="s">
        <v>263</v>
      </c>
      <c r="X1834" s="59">
        <v>1840</v>
      </c>
      <c r="Y1834" s="59">
        <v>1840</v>
      </c>
      <c r="AA1834" s="146" t="str">
        <f t="shared" si="369"/>
        <v>EX</v>
      </c>
      <c r="AB1834" s="146">
        <f t="shared" si="359"/>
        <v>0</v>
      </c>
      <c r="AC1834" t="str">
        <f t="shared" si="362"/>
        <v>EX</v>
      </c>
      <c r="AD1834" s="74">
        <f t="shared" si="363"/>
        <v>1840</v>
      </c>
      <c r="AE1834" s="74">
        <f t="shared" si="368"/>
        <v>1840</v>
      </c>
      <c r="AF1834">
        <v>1</v>
      </c>
      <c r="AG1834">
        <v>0</v>
      </c>
      <c r="AH1834" s="74">
        <v>0</v>
      </c>
      <c r="AJ1834" s="74">
        <f t="shared" si="364"/>
        <v>0</v>
      </c>
      <c r="AK1834" s="74">
        <f t="shared" si="358"/>
        <v>1840</v>
      </c>
      <c r="AL1834" t="str">
        <f t="shared" si="365"/>
        <v>N</v>
      </c>
      <c r="AN1834" t="s">
        <v>86</v>
      </c>
      <c r="AO1834" t="s">
        <v>85</v>
      </c>
      <c r="AP1834" t="str">
        <f t="shared" si="366"/>
        <v>94</v>
      </c>
      <c r="AQ1834" s="145" t="s">
        <v>1826</v>
      </c>
      <c r="AR1834" t="str">
        <f t="shared" si="367"/>
        <v>1-Adjusted Base Budget</v>
      </c>
      <c r="AS1834" s="145" t="s">
        <v>1827</v>
      </c>
      <c r="AT1834" t="s">
        <v>213</v>
      </c>
      <c r="AV1834" t="str">
        <f t="shared" si="361"/>
        <v>VPIT</v>
      </c>
      <c r="AW1834" t="str">
        <f t="shared" si="360"/>
        <v>VP FOR INFORMATION TECHNOLOGY</v>
      </c>
    </row>
    <row r="1835" spans="1:49">
      <c r="A1835" s="59">
        <v>2018</v>
      </c>
      <c r="B1835" t="s">
        <v>137</v>
      </c>
      <c r="C1835" t="s">
        <v>945</v>
      </c>
      <c r="D1835" t="s">
        <v>946</v>
      </c>
      <c r="E1835" t="s">
        <v>947</v>
      </c>
      <c r="F1835" t="s">
        <v>1306</v>
      </c>
      <c r="G1835" t="s">
        <v>1307</v>
      </c>
      <c r="H1835" t="s">
        <v>948</v>
      </c>
      <c r="I1835" s="170" t="s">
        <v>84</v>
      </c>
      <c r="J1835" t="s">
        <v>85</v>
      </c>
      <c r="K1835" t="s">
        <v>214</v>
      </c>
      <c r="L1835" t="s">
        <v>491</v>
      </c>
      <c r="M1835" t="s">
        <v>492</v>
      </c>
      <c r="N1835" t="s">
        <v>217</v>
      </c>
      <c r="O1835" t="s">
        <v>263</v>
      </c>
      <c r="P1835" t="s">
        <v>488</v>
      </c>
      <c r="Q1835" t="s">
        <v>489</v>
      </c>
      <c r="R1835" t="s">
        <v>490</v>
      </c>
      <c r="S1835" t="s">
        <v>264</v>
      </c>
      <c r="T1835" t="s">
        <v>265</v>
      </c>
      <c r="U1835" s="61" t="s">
        <v>266</v>
      </c>
      <c r="V1835" t="s">
        <v>249</v>
      </c>
      <c r="W1835" t="s">
        <v>263</v>
      </c>
      <c r="X1835" s="59">
        <v>108000</v>
      </c>
      <c r="Y1835" s="59">
        <v>108000</v>
      </c>
      <c r="AA1835" s="146" t="str">
        <f t="shared" si="369"/>
        <v>EX</v>
      </c>
      <c r="AB1835" s="146">
        <f t="shared" si="359"/>
        <v>0</v>
      </c>
      <c r="AC1835" t="str">
        <f t="shared" si="362"/>
        <v>EX</v>
      </c>
      <c r="AD1835" s="74">
        <f t="shared" si="363"/>
        <v>108000</v>
      </c>
      <c r="AE1835" s="74">
        <f t="shared" si="368"/>
        <v>108000</v>
      </c>
      <c r="AF1835">
        <v>1</v>
      </c>
      <c r="AG1835">
        <v>0</v>
      </c>
      <c r="AH1835" s="74">
        <v>0</v>
      </c>
      <c r="AJ1835" s="74">
        <f t="shared" si="364"/>
        <v>0</v>
      </c>
      <c r="AK1835" s="74">
        <f t="shared" si="358"/>
        <v>108000</v>
      </c>
      <c r="AL1835" t="str">
        <f t="shared" si="365"/>
        <v>N</v>
      </c>
      <c r="AN1835" t="s">
        <v>86</v>
      </c>
      <c r="AO1835" t="s">
        <v>85</v>
      </c>
      <c r="AP1835" t="str">
        <f t="shared" si="366"/>
        <v>94</v>
      </c>
      <c r="AQ1835" s="145" t="s">
        <v>1826</v>
      </c>
      <c r="AR1835" t="str">
        <f t="shared" si="367"/>
        <v>1-Adjusted Base Budget</v>
      </c>
      <c r="AS1835" s="145" t="s">
        <v>1827</v>
      </c>
      <c r="AT1835" t="s">
        <v>213</v>
      </c>
      <c r="AV1835" t="str">
        <f t="shared" si="361"/>
        <v>VPIT</v>
      </c>
      <c r="AW1835" t="str">
        <f t="shared" si="360"/>
        <v>VP FOR INFORMATION TECHNOLOGY</v>
      </c>
    </row>
    <row r="1836" spans="1:49">
      <c r="A1836" s="59">
        <v>2018</v>
      </c>
      <c r="B1836" t="s">
        <v>137</v>
      </c>
      <c r="C1836" t="s">
        <v>945</v>
      </c>
      <c r="D1836" t="s">
        <v>946</v>
      </c>
      <c r="E1836" t="s">
        <v>956</v>
      </c>
      <c r="F1836" t="s">
        <v>957</v>
      </c>
      <c r="G1836" t="s">
        <v>958</v>
      </c>
      <c r="H1836" t="s">
        <v>140</v>
      </c>
      <c r="I1836" s="170" t="s">
        <v>84</v>
      </c>
      <c r="J1836" t="s">
        <v>85</v>
      </c>
      <c r="K1836" t="s">
        <v>214</v>
      </c>
      <c r="L1836" t="s">
        <v>491</v>
      </c>
      <c r="M1836" t="s">
        <v>492</v>
      </c>
      <c r="N1836" t="s">
        <v>217</v>
      </c>
      <c r="O1836" t="s">
        <v>263</v>
      </c>
      <c r="P1836" t="s">
        <v>488</v>
      </c>
      <c r="Q1836" t="s">
        <v>489</v>
      </c>
      <c r="R1836" t="s">
        <v>490</v>
      </c>
      <c r="S1836" t="s">
        <v>264</v>
      </c>
      <c r="T1836" t="s">
        <v>265</v>
      </c>
      <c r="U1836" s="61" t="s">
        <v>266</v>
      </c>
      <c r="V1836" t="s">
        <v>24</v>
      </c>
      <c r="W1836" t="s">
        <v>263</v>
      </c>
      <c r="X1836" s="59">
        <v>150</v>
      </c>
      <c r="Y1836" s="59">
        <v>150</v>
      </c>
      <c r="Z1836" t="s">
        <v>141</v>
      </c>
      <c r="AA1836" s="146" t="str">
        <f t="shared" si="369"/>
        <v>EX</v>
      </c>
      <c r="AB1836" s="146" t="str">
        <f t="shared" si="359"/>
        <v>IT</v>
      </c>
      <c r="AC1836" t="str">
        <f t="shared" si="362"/>
        <v>EX</v>
      </c>
      <c r="AD1836" s="74">
        <f t="shared" si="363"/>
        <v>150</v>
      </c>
      <c r="AE1836" s="74">
        <f t="shared" si="368"/>
        <v>150</v>
      </c>
      <c r="AF1836">
        <v>1</v>
      </c>
      <c r="AG1836">
        <v>0</v>
      </c>
      <c r="AH1836" s="74">
        <v>0</v>
      </c>
      <c r="AJ1836" s="74">
        <f t="shared" si="364"/>
        <v>0</v>
      </c>
      <c r="AK1836" s="74">
        <f t="shared" si="358"/>
        <v>150</v>
      </c>
      <c r="AL1836" t="str">
        <f t="shared" si="365"/>
        <v>N</v>
      </c>
      <c r="AN1836" t="s">
        <v>86</v>
      </c>
      <c r="AO1836" t="s">
        <v>85</v>
      </c>
      <c r="AP1836" t="str">
        <f t="shared" si="366"/>
        <v>94</v>
      </c>
      <c r="AQ1836" s="145" t="s">
        <v>1826</v>
      </c>
      <c r="AR1836" t="str">
        <f t="shared" si="367"/>
        <v>1-Adjusted Base Budget</v>
      </c>
      <c r="AS1836" s="145" t="s">
        <v>1827</v>
      </c>
      <c r="AT1836" t="s">
        <v>213</v>
      </c>
      <c r="AV1836" t="str">
        <f t="shared" si="361"/>
        <v>VPIT-SS</v>
      </c>
      <c r="AW1836" t="str">
        <f t="shared" si="360"/>
        <v>VP FOR INFORMATION TECHNOLOGY-SHARED SERVICES</v>
      </c>
    </row>
    <row r="1837" spans="1:49">
      <c r="A1837" s="59">
        <v>2018</v>
      </c>
      <c r="B1837" t="s">
        <v>137</v>
      </c>
      <c r="C1837" t="s">
        <v>945</v>
      </c>
      <c r="D1837" t="s">
        <v>946</v>
      </c>
      <c r="E1837" t="s">
        <v>967</v>
      </c>
      <c r="F1837" t="s">
        <v>1171</v>
      </c>
      <c r="G1837" t="s">
        <v>1172</v>
      </c>
      <c r="H1837" t="s">
        <v>146</v>
      </c>
      <c r="I1837" s="170" t="s">
        <v>84</v>
      </c>
      <c r="J1837" t="s">
        <v>85</v>
      </c>
      <c r="K1837" t="s">
        <v>214</v>
      </c>
      <c r="L1837" t="s">
        <v>491</v>
      </c>
      <c r="M1837" t="s">
        <v>492</v>
      </c>
      <c r="N1837" t="s">
        <v>217</v>
      </c>
      <c r="O1837" t="s">
        <v>263</v>
      </c>
      <c r="P1837" t="s">
        <v>488</v>
      </c>
      <c r="Q1837" t="s">
        <v>489</v>
      </c>
      <c r="R1837" t="s">
        <v>490</v>
      </c>
      <c r="S1837" t="s">
        <v>264</v>
      </c>
      <c r="T1837" t="s">
        <v>265</v>
      </c>
      <c r="U1837" s="61" t="s">
        <v>266</v>
      </c>
      <c r="V1837" t="s">
        <v>24</v>
      </c>
      <c r="W1837" t="s">
        <v>263</v>
      </c>
      <c r="X1837" s="59">
        <v>242855</v>
      </c>
      <c r="Y1837" s="59">
        <v>242855</v>
      </c>
      <c r="Z1837" t="s">
        <v>141</v>
      </c>
      <c r="AA1837" s="146" t="str">
        <f t="shared" si="369"/>
        <v>EX</v>
      </c>
      <c r="AB1837" s="146" t="str">
        <f t="shared" si="359"/>
        <v>IT</v>
      </c>
      <c r="AC1837" t="str">
        <f t="shared" si="362"/>
        <v>EX</v>
      </c>
      <c r="AD1837" s="74">
        <f t="shared" si="363"/>
        <v>242855</v>
      </c>
      <c r="AE1837" s="74">
        <f t="shared" si="368"/>
        <v>242855</v>
      </c>
      <c r="AF1837">
        <v>1</v>
      </c>
      <c r="AG1837">
        <v>0</v>
      </c>
      <c r="AH1837" s="74">
        <v>0</v>
      </c>
      <c r="AJ1837" s="74">
        <f t="shared" si="364"/>
        <v>0</v>
      </c>
      <c r="AK1837" s="74">
        <f t="shared" si="358"/>
        <v>242855</v>
      </c>
      <c r="AL1837" t="str">
        <f t="shared" si="365"/>
        <v>N</v>
      </c>
      <c r="AN1837" t="s">
        <v>86</v>
      </c>
      <c r="AO1837" t="s">
        <v>85</v>
      </c>
      <c r="AP1837" t="str">
        <f t="shared" si="366"/>
        <v>94</v>
      </c>
      <c r="AQ1837" s="145" t="s">
        <v>1826</v>
      </c>
      <c r="AR1837" t="str">
        <f t="shared" si="367"/>
        <v>1-Adjusted Base Budget</v>
      </c>
      <c r="AS1837" s="145" t="s">
        <v>1827</v>
      </c>
      <c r="AT1837" t="s">
        <v>213</v>
      </c>
      <c r="AV1837" t="str">
        <f t="shared" si="361"/>
        <v>VPIT-SS</v>
      </c>
      <c r="AW1837" t="str">
        <f t="shared" si="360"/>
        <v>VP FOR INFORMATION TECHNOLOGY-SHARED SERVICES</v>
      </c>
    </row>
    <row r="1838" spans="1:49">
      <c r="A1838" s="59">
        <v>2018</v>
      </c>
      <c r="B1838" t="s">
        <v>137</v>
      </c>
      <c r="C1838" t="s">
        <v>945</v>
      </c>
      <c r="D1838" t="s">
        <v>946</v>
      </c>
      <c r="E1838" t="s">
        <v>981</v>
      </c>
      <c r="F1838" t="s">
        <v>957</v>
      </c>
      <c r="G1838" t="s">
        <v>958</v>
      </c>
      <c r="H1838" t="s">
        <v>157</v>
      </c>
      <c r="I1838" s="170" t="s">
        <v>84</v>
      </c>
      <c r="J1838" t="s">
        <v>85</v>
      </c>
      <c r="K1838" t="s">
        <v>214</v>
      </c>
      <c r="L1838" t="s">
        <v>491</v>
      </c>
      <c r="M1838" t="s">
        <v>492</v>
      </c>
      <c r="N1838" t="s">
        <v>217</v>
      </c>
      <c r="O1838" t="s">
        <v>263</v>
      </c>
      <c r="P1838" t="s">
        <v>488</v>
      </c>
      <c r="Q1838" t="s">
        <v>489</v>
      </c>
      <c r="R1838" t="s">
        <v>490</v>
      </c>
      <c r="S1838" t="s">
        <v>264</v>
      </c>
      <c r="T1838" t="s">
        <v>265</v>
      </c>
      <c r="U1838" s="61" t="s">
        <v>266</v>
      </c>
      <c r="V1838" t="s">
        <v>24</v>
      </c>
      <c r="W1838" t="s">
        <v>263</v>
      </c>
      <c r="X1838" s="59">
        <v>50</v>
      </c>
      <c r="Y1838" s="59">
        <v>50</v>
      </c>
      <c r="Z1838" t="s">
        <v>141</v>
      </c>
      <c r="AA1838" s="146" t="str">
        <f t="shared" si="369"/>
        <v>EX</v>
      </c>
      <c r="AB1838" s="146" t="str">
        <f t="shared" si="359"/>
        <v>IT</v>
      </c>
      <c r="AC1838" t="str">
        <f t="shared" si="362"/>
        <v>EX</v>
      </c>
      <c r="AD1838" s="74">
        <f t="shared" si="363"/>
        <v>50</v>
      </c>
      <c r="AE1838" s="74">
        <f t="shared" si="368"/>
        <v>50</v>
      </c>
      <c r="AF1838">
        <v>1</v>
      </c>
      <c r="AG1838">
        <v>0</v>
      </c>
      <c r="AH1838" s="74">
        <v>0</v>
      </c>
      <c r="AJ1838" s="74">
        <f t="shared" si="364"/>
        <v>0</v>
      </c>
      <c r="AK1838" s="74">
        <f t="shared" si="358"/>
        <v>50</v>
      </c>
      <c r="AL1838" t="str">
        <f t="shared" si="365"/>
        <v>N</v>
      </c>
      <c r="AN1838" t="s">
        <v>86</v>
      </c>
      <c r="AO1838" t="s">
        <v>85</v>
      </c>
      <c r="AP1838" t="str">
        <f t="shared" si="366"/>
        <v>94</v>
      </c>
      <c r="AQ1838" s="145" t="s">
        <v>1826</v>
      </c>
      <c r="AR1838" t="str">
        <f t="shared" si="367"/>
        <v>1-Adjusted Base Budget</v>
      </c>
      <c r="AS1838" s="145" t="s">
        <v>1827</v>
      </c>
      <c r="AT1838" t="s">
        <v>213</v>
      </c>
      <c r="AV1838" t="str">
        <f t="shared" si="361"/>
        <v>VPIT-SS</v>
      </c>
      <c r="AW1838" t="str">
        <f t="shared" si="360"/>
        <v>VP FOR INFORMATION TECHNOLOGY-SHARED SERVICES</v>
      </c>
    </row>
    <row r="1839" spans="1:49">
      <c r="A1839" s="59">
        <v>2018</v>
      </c>
      <c r="B1839" t="s">
        <v>137</v>
      </c>
      <c r="C1839" t="s">
        <v>945</v>
      </c>
      <c r="D1839" t="s">
        <v>946</v>
      </c>
      <c r="E1839" t="s">
        <v>947</v>
      </c>
      <c r="F1839" t="s">
        <v>973</v>
      </c>
      <c r="G1839" t="s">
        <v>974</v>
      </c>
      <c r="H1839" t="s">
        <v>948</v>
      </c>
      <c r="I1839" s="170" t="s">
        <v>84</v>
      </c>
      <c r="J1839" t="s">
        <v>85</v>
      </c>
      <c r="K1839" t="s">
        <v>214</v>
      </c>
      <c r="L1839" t="s">
        <v>493</v>
      </c>
      <c r="M1839" t="s">
        <v>494</v>
      </c>
      <c r="N1839" t="s">
        <v>217</v>
      </c>
      <c r="O1839" t="s">
        <v>263</v>
      </c>
      <c r="P1839" t="s">
        <v>488</v>
      </c>
      <c r="Q1839" t="s">
        <v>489</v>
      </c>
      <c r="R1839" t="s">
        <v>490</v>
      </c>
      <c r="S1839" t="s">
        <v>264</v>
      </c>
      <c r="T1839" t="s">
        <v>265</v>
      </c>
      <c r="U1839" s="61" t="s">
        <v>266</v>
      </c>
      <c r="V1839" t="s">
        <v>249</v>
      </c>
      <c r="W1839" t="s">
        <v>263</v>
      </c>
      <c r="X1839" s="59">
        <v>3028</v>
      </c>
      <c r="Y1839" s="59">
        <v>3028</v>
      </c>
      <c r="AA1839" s="146" t="str">
        <f t="shared" si="369"/>
        <v>EX</v>
      </c>
      <c r="AB1839" s="146">
        <f t="shared" si="359"/>
        <v>0</v>
      </c>
      <c r="AC1839" t="str">
        <f t="shared" si="362"/>
        <v>EX</v>
      </c>
      <c r="AD1839" s="74">
        <f t="shared" si="363"/>
        <v>3028</v>
      </c>
      <c r="AE1839" s="74">
        <f t="shared" si="368"/>
        <v>3028</v>
      </c>
      <c r="AF1839">
        <v>1</v>
      </c>
      <c r="AG1839">
        <v>0</v>
      </c>
      <c r="AH1839" s="74">
        <v>0</v>
      </c>
      <c r="AJ1839" s="74">
        <f t="shared" si="364"/>
        <v>0</v>
      </c>
      <c r="AK1839" s="74">
        <f t="shared" si="358"/>
        <v>3028</v>
      </c>
      <c r="AL1839" t="str">
        <f t="shared" si="365"/>
        <v>N</v>
      </c>
      <c r="AN1839" t="s">
        <v>86</v>
      </c>
      <c r="AO1839" t="s">
        <v>85</v>
      </c>
      <c r="AP1839" t="str">
        <f t="shared" si="366"/>
        <v>94</v>
      </c>
      <c r="AQ1839" s="145" t="s">
        <v>1826</v>
      </c>
      <c r="AR1839" t="str">
        <f t="shared" si="367"/>
        <v>1-Adjusted Base Budget</v>
      </c>
      <c r="AS1839" s="145" t="s">
        <v>1827</v>
      </c>
      <c r="AT1839" t="s">
        <v>213</v>
      </c>
      <c r="AV1839" t="str">
        <f t="shared" si="361"/>
        <v>VPIT</v>
      </c>
      <c r="AW1839" t="str">
        <f t="shared" si="360"/>
        <v>VP FOR INFORMATION TECHNOLOGY</v>
      </c>
    </row>
    <row r="1840" spans="1:49">
      <c r="A1840" s="59">
        <v>2018</v>
      </c>
      <c r="B1840" t="s">
        <v>137</v>
      </c>
      <c r="C1840" t="s">
        <v>945</v>
      </c>
      <c r="D1840" t="s">
        <v>946</v>
      </c>
      <c r="E1840" t="s">
        <v>947</v>
      </c>
      <c r="F1840" t="s">
        <v>1035</v>
      </c>
      <c r="G1840" t="s">
        <v>1036</v>
      </c>
      <c r="H1840" t="s">
        <v>948</v>
      </c>
      <c r="I1840" s="170" t="s">
        <v>84</v>
      </c>
      <c r="J1840" t="s">
        <v>85</v>
      </c>
      <c r="K1840" t="s">
        <v>214</v>
      </c>
      <c r="L1840" t="s">
        <v>493</v>
      </c>
      <c r="M1840" t="s">
        <v>494</v>
      </c>
      <c r="N1840" t="s">
        <v>217</v>
      </c>
      <c r="O1840" t="s">
        <v>263</v>
      </c>
      <c r="P1840" t="s">
        <v>488</v>
      </c>
      <c r="Q1840" t="s">
        <v>489</v>
      </c>
      <c r="R1840" t="s">
        <v>490</v>
      </c>
      <c r="S1840" t="s">
        <v>264</v>
      </c>
      <c r="T1840" t="s">
        <v>265</v>
      </c>
      <c r="U1840" s="61" t="s">
        <v>266</v>
      </c>
      <c r="V1840" t="s">
        <v>249</v>
      </c>
      <c r="W1840" t="s">
        <v>263</v>
      </c>
      <c r="X1840" s="59">
        <v>125</v>
      </c>
      <c r="Y1840" s="59">
        <v>125</v>
      </c>
      <c r="AA1840" s="146" t="str">
        <f t="shared" si="369"/>
        <v>EX</v>
      </c>
      <c r="AB1840" s="146">
        <f t="shared" si="359"/>
        <v>0</v>
      </c>
      <c r="AC1840" t="str">
        <f t="shared" si="362"/>
        <v>EX</v>
      </c>
      <c r="AD1840" s="74">
        <f t="shared" si="363"/>
        <v>125</v>
      </c>
      <c r="AE1840" s="74">
        <f t="shared" si="368"/>
        <v>125</v>
      </c>
      <c r="AF1840">
        <v>1</v>
      </c>
      <c r="AG1840">
        <v>0</v>
      </c>
      <c r="AH1840" s="74">
        <v>0</v>
      </c>
      <c r="AJ1840" s="74">
        <f t="shared" si="364"/>
        <v>0</v>
      </c>
      <c r="AK1840" s="74">
        <f t="shared" si="358"/>
        <v>125</v>
      </c>
      <c r="AL1840" t="str">
        <f t="shared" si="365"/>
        <v>N</v>
      </c>
      <c r="AN1840" t="s">
        <v>86</v>
      </c>
      <c r="AO1840" t="s">
        <v>85</v>
      </c>
      <c r="AP1840" t="str">
        <f t="shared" si="366"/>
        <v>94</v>
      </c>
      <c r="AQ1840" s="145" t="s">
        <v>1826</v>
      </c>
      <c r="AR1840" t="str">
        <f t="shared" si="367"/>
        <v>1-Adjusted Base Budget</v>
      </c>
      <c r="AS1840" s="145" t="s">
        <v>1827</v>
      </c>
      <c r="AT1840" t="s">
        <v>213</v>
      </c>
      <c r="AV1840" t="str">
        <f t="shared" si="361"/>
        <v>VPIT</v>
      </c>
      <c r="AW1840" t="str">
        <f t="shared" si="360"/>
        <v>VP FOR INFORMATION TECHNOLOGY</v>
      </c>
    </row>
    <row r="1841" spans="1:49">
      <c r="A1841" s="59">
        <v>2018</v>
      </c>
      <c r="B1841" t="s">
        <v>137</v>
      </c>
      <c r="C1841" t="s">
        <v>945</v>
      </c>
      <c r="D1841" t="s">
        <v>946</v>
      </c>
      <c r="E1841" t="s">
        <v>947</v>
      </c>
      <c r="F1841" t="s">
        <v>1047</v>
      </c>
      <c r="G1841" t="s">
        <v>1048</v>
      </c>
      <c r="H1841" t="s">
        <v>948</v>
      </c>
      <c r="I1841" s="170" t="s">
        <v>84</v>
      </c>
      <c r="J1841" t="s">
        <v>85</v>
      </c>
      <c r="K1841" t="s">
        <v>214</v>
      </c>
      <c r="L1841" t="s">
        <v>493</v>
      </c>
      <c r="M1841" t="s">
        <v>494</v>
      </c>
      <c r="N1841" t="s">
        <v>217</v>
      </c>
      <c r="O1841" t="s">
        <v>263</v>
      </c>
      <c r="P1841" t="s">
        <v>488</v>
      </c>
      <c r="Q1841" t="s">
        <v>489</v>
      </c>
      <c r="R1841" t="s">
        <v>490</v>
      </c>
      <c r="S1841" t="s">
        <v>264</v>
      </c>
      <c r="T1841" t="s">
        <v>265</v>
      </c>
      <c r="U1841" s="61" t="s">
        <v>266</v>
      </c>
      <c r="V1841" t="s">
        <v>249</v>
      </c>
      <c r="W1841" t="s">
        <v>263</v>
      </c>
      <c r="X1841" s="59">
        <v>200</v>
      </c>
      <c r="Y1841" s="59">
        <v>200</v>
      </c>
      <c r="AA1841" s="146" t="str">
        <f t="shared" si="369"/>
        <v>EX</v>
      </c>
      <c r="AB1841" s="146">
        <f t="shared" si="359"/>
        <v>0</v>
      </c>
      <c r="AC1841" t="str">
        <f t="shared" si="362"/>
        <v>EX</v>
      </c>
      <c r="AD1841" s="74">
        <f t="shared" si="363"/>
        <v>200</v>
      </c>
      <c r="AE1841" s="74">
        <f t="shared" si="368"/>
        <v>200</v>
      </c>
      <c r="AF1841">
        <v>1</v>
      </c>
      <c r="AG1841">
        <v>0</v>
      </c>
      <c r="AH1841" s="74">
        <v>0</v>
      </c>
      <c r="AJ1841" s="74">
        <f t="shared" si="364"/>
        <v>0</v>
      </c>
      <c r="AK1841" s="74">
        <f t="shared" si="358"/>
        <v>200</v>
      </c>
      <c r="AL1841" t="str">
        <f t="shared" si="365"/>
        <v>N</v>
      </c>
      <c r="AN1841" t="s">
        <v>86</v>
      </c>
      <c r="AO1841" t="s">
        <v>85</v>
      </c>
      <c r="AP1841" t="str">
        <f t="shared" si="366"/>
        <v>94</v>
      </c>
      <c r="AQ1841" s="145" t="s">
        <v>1826</v>
      </c>
      <c r="AR1841" t="str">
        <f t="shared" si="367"/>
        <v>1-Adjusted Base Budget</v>
      </c>
      <c r="AS1841" s="145" t="s">
        <v>1827</v>
      </c>
      <c r="AT1841" t="s">
        <v>213</v>
      </c>
      <c r="AV1841" t="str">
        <f t="shared" si="361"/>
        <v>VPIT</v>
      </c>
      <c r="AW1841" t="str">
        <f t="shared" si="360"/>
        <v>VP FOR INFORMATION TECHNOLOGY</v>
      </c>
    </row>
    <row r="1842" spans="1:49">
      <c r="A1842" s="59">
        <v>2018</v>
      </c>
      <c r="B1842" t="s">
        <v>137</v>
      </c>
      <c r="C1842" t="s">
        <v>945</v>
      </c>
      <c r="D1842" t="s">
        <v>946</v>
      </c>
      <c r="E1842" t="s">
        <v>956</v>
      </c>
      <c r="F1842" t="s">
        <v>957</v>
      </c>
      <c r="G1842" t="s">
        <v>958</v>
      </c>
      <c r="H1842" t="s">
        <v>140</v>
      </c>
      <c r="I1842" s="170" t="s">
        <v>84</v>
      </c>
      <c r="J1842" t="s">
        <v>85</v>
      </c>
      <c r="K1842" t="s">
        <v>214</v>
      </c>
      <c r="L1842" t="s">
        <v>493</v>
      </c>
      <c r="M1842" t="s">
        <v>494</v>
      </c>
      <c r="N1842" t="s">
        <v>217</v>
      </c>
      <c r="O1842" t="s">
        <v>263</v>
      </c>
      <c r="P1842" t="s">
        <v>488</v>
      </c>
      <c r="Q1842" t="s">
        <v>489</v>
      </c>
      <c r="R1842" t="s">
        <v>490</v>
      </c>
      <c r="S1842" t="s">
        <v>264</v>
      </c>
      <c r="T1842" t="s">
        <v>265</v>
      </c>
      <c r="U1842" s="61" t="s">
        <v>266</v>
      </c>
      <c r="V1842" t="s">
        <v>24</v>
      </c>
      <c r="W1842" t="s">
        <v>263</v>
      </c>
      <c r="X1842" s="59">
        <v>13000</v>
      </c>
      <c r="Y1842" s="59">
        <v>13000</v>
      </c>
      <c r="Z1842" t="s">
        <v>141</v>
      </c>
      <c r="AA1842" s="146" t="str">
        <f t="shared" si="369"/>
        <v>EX</v>
      </c>
      <c r="AB1842" s="146" t="str">
        <f t="shared" si="359"/>
        <v>IT</v>
      </c>
      <c r="AC1842" t="str">
        <f t="shared" si="362"/>
        <v>EX</v>
      </c>
      <c r="AD1842" s="74">
        <f t="shared" si="363"/>
        <v>13000</v>
      </c>
      <c r="AE1842" s="74">
        <f t="shared" si="368"/>
        <v>13000</v>
      </c>
      <c r="AF1842">
        <v>1</v>
      </c>
      <c r="AG1842">
        <v>0</v>
      </c>
      <c r="AH1842" s="74">
        <v>0</v>
      </c>
      <c r="AJ1842" s="74">
        <f t="shared" si="364"/>
        <v>0</v>
      </c>
      <c r="AK1842" s="74">
        <f t="shared" si="358"/>
        <v>13000</v>
      </c>
      <c r="AL1842" t="str">
        <f t="shared" si="365"/>
        <v>N</v>
      </c>
      <c r="AN1842" t="s">
        <v>86</v>
      </c>
      <c r="AO1842" t="s">
        <v>85</v>
      </c>
      <c r="AP1842" t="str">
        <f t="shared" si="366"/>
        <v>94</v>
      </c>
      <c r="AQ1842" s="145" t="s">
        <v>1826</v>
      </c>
      <c r="AR1842" t="str">
        <f t="shared" si="367"/>
        <v>1-Adjusted Base Budget</v>
      </c>
      <c r="AS1842" s="145" t="s">
        <v>1827</v>
      </c>
      <c r="AT1842" t="s">
        <v>213</v>
      </c>
      <c r="AV1842" t="str">
        <f t="shared" si="361"/>
        <v>VPIT-SS</v>
      </c>
      <c r="AW1842" t="str">
        <f t="shared" si="360"/>
        <v>VP FOR INFORMATION TECHNOLOGY-SHARED SERVICES</v>
      </c>
    </row>
    <row r="1843" spans="1:49">
      <c r="A1843" s="59">
        <v>2018</v>
      </c>
      <c r="B1843" t="s">
        <v>137</v>
      </c>
      <c r="C1843" t="s">
        <v>945</v>
      </c>
      <c r="D1843" t="s">
        <v>946</v>
      </c>
      <c r="E1843" t="s">
        <v>967</v>
      </c>
      <c r="F1843" t="s">
        <v>1146</v>
      </c>
      <c r="G1843" t="s">
        <v>1145</v>
      </c>
      <c r="H1843" t="s">
        <v>146</v>
      </c>
      <c r="I1843" s="170" t="s">
        <v>84</v>
      </c>
      <c r="J1843" t="s">
        <v>85</v>
      </c>
      <c r="K1843" t="s">
        <v>214</v>
      </c>
      <c r="L1843" t="s">
        <v>493</v>
      </c>
      <c r="M1843" t="s">
        <v>494</v>
      </c>
      <c r="N1843" t="s">
        <v>217</v>
      </c>
      <c r="O1843" t="s">
        <v>263</v>
      </c>
      <c r="P1843" t="s">
        <v>488</v>
      </c>
      <c r="Q1843" t="s">
        <v>489</v>
      </c>
      <c r="R1843" t="s">
        <v>490</v>
      </c>
      <c r="S1843" t="s">
        <v>264</v>
      </c>
      <c r="T1843" t="s">
        <v>265</v>
      </c>
      <c r="U1843" s="61" t="s">
        <v>266</v>
      </c>
      <c r="V1843" t="s">
        <v>24</v>
      </c>
      <c r="W1843" t="s">
        <v>263</v>
      </c>
      <c r="X1843" s="59">
        <v>321</v>
      </c>
      <c r="Y1843" s="59">
        <v>321</v>
      </c>
      <c r="Z1843" t="s">
        <v>141</v>
      </c>
      <c r="AA1843" s="146" t="str">
        <f t="shared" si="369"/>
        <v>EX</v>
      </c>
      <c r="AB1843" s="146" t="str">
        <f t="shared" si="359"/>
        <v>IT</v>
      </c>
      <c r="AC1843" t="str">
        <f t="shared" si="362"/>
        <v>EX</v>
      </c>
      <c r="AD1843" s="74">
        <f t="shared" si="363"/>
        <v>321</v>
      </c>
      <c r="AE1843" s="74">
        <f t="shared" si="368"/>
        <v>321</v>
      </c>
      <c r="AF1843">
        <v>1</v>
      </c>
      <c r="AG1843">
        <v>0</v>
      </c>
      <c r="AH1843" s="74">
        <v>0</v>
      </c>
      <c r="AJ1843" s="74">
        <f t="shared" si="364"/>
        <v>0</v>
      </c>
      <c r="AK1843" s="74">
        <f t="shared" ref="AK1843:AK1906" si="370">AE1843 +AJ1843</f>
        <v>321</v>
      </c>
      <c r="AL1843" t="str">
        <f t="shared" si="365"/>
        <v>N</v>
      </c>
      <c r="AN1843" t="s">
        <v>86</v>
      </c>
      <c r="AO1843" t="s">
        <v>85</v>
      </c>
      <c r="AP1843" t="str">
        <f t="shared" si="366"/>
        <v>94</v>
      </c>
      <c r="AQ1843" s="145" t="s">
        <v>1826</v>
      </c>
      <c r="AR1843" t="str">
        <f t="shared" si="367"/>
        <v>1-Adjusted Base Budget</v>
      </c>
      <c r="AS1843" s="145" t="s">
        <v>1827</v>
      </c>
      <c r="AT1843" t="s">
        <v>213</v>
      </c>
      <c r="AV1843" t="str">
        <f t="shared" si="361"/>
        <v>VPIT-SS</v>
      </c>
      <c r="AW1843" t="str">
        <f t="shared" si="360"/>
        <v>VP FOR INFORMATION TECHNOLOGY-SHARED SERVICES</v>
      </c>
    </row>
    <row r="1844" spans="1:49">
      <c r="A1844" s="59">
        <v>2018</v>
      </c>
      <c r="B1844" t="s">
        <v>137</v>
      </c>
      <c r="C1844" t="s">
        <v>945</v>
      </c>
      <c r="D1844" t="s">
        <v>946</v>
      </c>
      <c r="E1844" t="s">
        <v>967</v>
      </c>
      <c r="F1844" t="s">
        <v>1053</v>
      </c>
      <c r="G1844" t="s">
        <v>1054</v>
      </c>
      <c r="H1844" t="s">
        <v>146</v>
      </c>
      <c r="I1844" s="170" t="s">
        <v>84</v>
      </c>
      <c r="J1844" t="s">
        <v>85</v>
      </c>
      <c r="K1844" t="s">
        <v>214</v>
      </c>
      <c r="L1844" t="s">
        <v>493</v>
      </c>
      <c r="M1844" t="s">
        <v>494</v>
      </c>
      <c r="N1844" t="s">
        <v>217</v>
      </c>
      <c r="O1844" t="s">
        <v>263</v>
      </c>
      <c r="P1844" t="s">
        <v>488</v>
      </c>
      <c r="Q1844" t="s">
        <v>489</v>
      </c>
      <c r="R1844" t="s">
        <v>490</v>
      </c>
      <c r="S1844" t="s">
        <v>264</v>
      </c>
      <c r="T1844" t="s">
        <v>265</v>
      </c>
      <c r="U1844" s="61" t="s">
        <v>266</v>
      </c>
      <c r="V1844" t="s">
        <v>24</v>
      </c>
      <c r="W1844" t="s">
        <v>263</v>
      </c>
      <c r="X1844" s="59">
        <v>100</v>
      </c>
      <c r="Y1844" s="59">
        <v>100</v>
      </c>
      <c r="Z1844" t="s">
        <v>141</v>
      </c>
      <c r="AA1844" s="146" t="str">
        <f t="shared" si="369"/>
        <v>EX</v>
      </c>
      <c r="AB1844" s="146" t="str">
        <f t="shared" si="359"/>
        <v>IT</v>
      </c>
      <c r="AC1844" t="str">
        <f t="shared" si="362"/>
        <v>EX</v>
      </c>
      <c r="AD1844" s="74">
        <f t="shared" si="363"/>
        <v>100</v>
      </c>
      <c r="AE1844" s="74">
        <f t="shared" si="368"/>
        <v>100</v>
      </c>
      <c r="AF1844">
        <v>1</v>
      </c>
      <c r="AG1844">
        <v>0</v>
      </c>
      <c r="AH1844" s="74">
        <v>0</v>
      </c>
      <c r="AJ1844" s="74">
        <f t="shared" si="364"/>
        <v>0</v>
      </c>
      <c r="AK1844" s="74">
        <f t="shared" si="370"/>
        <v>100</v>
      </c>
      <c r="AL1844" t="str">
        <f t="shared" si="365"/>
        <v>N</v>
      </c>
      <c r="AN1844" t="s">
        <v>86</v>
      </c>
      <c r="AO1844" t="s">
        <v>85</v>
      </c>
      <c r="AP1844" t="str">
        <f t="shared" si="366"/>
        <v>94</v>
      </c>
      <c r="AQ1844" s="145" t="s">
        <v>1826</v>
      </c>
      <c r="AR1844" t="str">
        <f t="shared" si="367"/>
        <v>1-Adjusted Base Budget</v>
      </c>
      <c r="AS1844" s="145" t="s">
        <v>1827</v>
      </c>
      <c r="AT1844" t="s">
        <v>213</v>
      </c>
      <c r="AV1844" t="str">
        <f t="shared" si="361"/>
        <v>VPIT-SS</v>
      </c>
      <c r="AW1844" t="str">
        <f t="shared" si="360"/>
        <v>VP FOR INFORMATION TECHNOLOGY-SHARED SERVICES</v>
      </c>
    </row>
    <row r="1845" spans="1:49">
      <c r="A1845" s="59">
        <v>2018</v>
      </c>
      <c r="B1845" t="s">
        <v>137</v>
      </c>
      <c r="C1845" t="s">
        <v>945</v>
      </c>
      <c r="D1845" t="s">
        <v>946</v>
      </c>
      <c r="E1845" t="s">
        <v>967</v>
      </c>
      <c r="F1845" t="s">
        <v>1057</v>
      </c>
      <c r="G1845" t="s">
        <v>1058</v>
      </c>
      <c r="H1845" t="s">
        <v>146</v>
      </c>
      <c r="I1845" s="170" t="s">
        <v>84</v>
      </c>
      <c r="J1845" t="s">
        <v>85</v>
      </c>
      <c r="K1845" t="s">
        <v>214</v>
      </c>
      <c r="L1845" t="s">
        <v>493</v>
      </c>
      <c r="M1845" t="s">
        <v>494</v>
      </c>
      <c r="N1845" t="s">
        <v>217</v>
      </c>
      <c r="O1845" t="s">
        <v>263</v>
      </c>
      <c r="P1845" t="s">
        <v>488</v>
      </c>
      <c r="Q1845" t="s">
        <v>489</v>
      </c>
      <c r="R1845" t="s">
        <v>490</v>
      </c>
      <c r="S1845" t="s">
        <v>264</v>
      </c>
      <c r="T1845" t="s">
        <v>265</v>
      </c>
      <c r="U1845" s="61" t="s">
        <v>266</v>
      </c>
      <c r="V1845" t="s">
        <v>24</v>
      </c>
      <c r="W1845" t="s">
        <v>263</v>
      </c>
      <c r="X1845" s="59">
        <v>122</v>
      </c>
      <c r="Y1845" s="59">
        <v>122</v>
      </c>
      <c r="Z1845" t="s">
        <v>141</v>
      </c>
      <c r="AA1845" s="146" t="str">
        <f t="shared" si="369"/>
        <v>EX</v>
      </c>
      <c r="AB1845" s="146" t="str">
        <f t="shared" ref="AB1845:AB1908" si="371">IF(O1845 =AA1845,Z1845,"10cr")</f>
        <v>IT</v>
      </c>
      <c r="AC1845" t="str">
        <f t="shared" si="362"/>
        <v>EX</v>
      </c>
      <c r="AD1845" s="74">
        <f t="shared" si="363"/>
        <v>122</v>
      </c>
      <c r="AE1845" s="74">
        <f t="shared" si="368"/>
        <v>122</v>
      </c>
      <c r="AF1845">
        <v>1</v>
      </c>
      <c r="AG1845">
        <v>0</v>
      </c>
      <c r="AH1845" s="74">
        <v>0</v>
      </c>
      <c r="AJ1845" s="74">
        <f t="shared" si="364"/>
        <v>0</v>
      </c>
      <c r="AK1845" s="74">
        <f t="shared" si="370"/>
        <v>122</v>
      </c>
      <c r="AL1845" t="str">
        <f t="shared" si="365"/>
        <v>N</v>
      </c>
      <c r="AN1845" t="s">
        <v>86</v>
      </c>
      <c r="AO1845" t="s">
        <v>85</v>
      </c>
      <c r="AP1845" t="str">
        <f t="shared" si="366"/>
        <v>94</v>
      </c>
      <c r="AQ1845" s="145" t="s">
        <v>1826</v>
      </c>
      <c r="AR1845" t="str">
        <f t="shared" si="367"/>
        <v>1-Adjusted Base Budget</v>
      </c>
      <c r="AS1845" s="145" t="s">
        <v>1827</v>
      </c>
      <c r="AT1845" t="s">
        <v>213</v>
      </c>
      <c r="AV1845" t="str">
        <f t="shared" si="361"/>
        <v>VPIT-SS</v>
      </c>
      <c r="AW1845" t="str">
        <f t="shared" si="360"/>
        <v>VP FOR INFORMATION TECHNOLOGY-SHARED SERVICES</v>
      </c>
    </row>
    <row r="1846" spans="1:49">
      <c r="A1846" s="59">
        <v>2018</v>
      </c>
      <c r="B1846" t="s">
        <v>137</v>
      </c>
      <c r="C1846" t="s">
        <v>945</v>
      </c>
      <c r="D1846" t="s">
        <v>946</v>
      </c>
      <c r="E1846" t="s">
        <v>967</v>
      </c>
      <c r="F1846" t="s">
        <v>1719</v>
      </c>
      <c r="G1846" t="s">
        <v>1720</v>
      </c>
      <c r="H1846" t="s">
        <v>146</v>
      </c>
      <c r="I1846" s="170" t="s">
        <v>84</v>
      </c>
      <c r="J1846" t="s">
        <v>85</v>
      </c>
      <c r="K1846" t="s">
        <v>214</v>
      </c>
      <c r="L1846" t="s">
        <v>493</v>
      </c>
      <c r="M1846" t="s">
        <v>494</v>
      </c>
      <c r="N1846" t="s">
        <v>217</v>
      </c>
      <c r="O1846" t="s">
        <v>263</v>
      </c>
      <c r="P1846" t="s">
        <v>488</v>
      </c>
      <c r="Q1846" t="s">
        <v>489</v>
      </c>
      <c r="R1846" t="s">
        <v>490</v>
      </c>
      <c r="S1846" t="s">
        <v>264</v>
      </c>
      <c r="T1846" t="s">
        <v>265</v>
      </c>
      <c r="U1846" s="61" t="s">
        <v>266</v>
      </c>
      <c r="V1846" t="s">
        <v>24</v>
      </c>
      <c r="W1846" t="s">
        <v>263</v>
      </c>
      <c r="X1846" s="59">
        <v>0</v>
      </c>
      <c r="Y1846" s="59">
        <v>14300</v>
      </c>
      <c r="Z1846" t="s">
        <v>141</v>
      </c>
      <c r="AA1846" s="146" t="str">
        <f t="shared" si="369"/>
        <v>EX</v>
      </c>
      <c r="AB1846" s="146" t="str">
        <f t="shared" si="371"/>
        <v>IT</v>
      </c>
      <c r="AC1846" t="str">
        <f t="shared" si="362"/>
        <v>EX</v>
      </c>
      <c r="AD1846" s="74">
        <f t="shared" si="363"/>
        <v>14300</v>
      </c>
      <c r="AE1846" s="74">
        <f t="shared" si="368"/>
        <v>14300</v>
      </c>
      <c r="AF1846">
        <v>1</v>
      </c>
      <c r="AG1846">
        <v>0</v>
      </c>
      <c r="AH1846" s="74">
        <v>0</v>
      </c>
      <c r="AJ1846" s="74">
        <f t="shared" si="364"/>
        <v>0</v>
      </c>
      <c r="AK1846" s="74">
        <f t="shared" si="370"/>
        <v>14300</v>
      </c>
      <c r="AL1846" t="str">
        <f t="shared" si="365"/>
        <v>N</v>
      </c>
      <c r="AN1846" t="s">
        <v>86</v>
      </c>
      <c r="AO1846" t="s">
        <v>85</v>
      </c>
      <c r="AP1846" t="str">
        <f t="shared" si="366"/>
        <v>94</v>
      </c>
      <c r="AQ1846" s="145" t="s">
        <v>1826</v>
      </c>
      <c r="AR1846" t="str">
        <f t="shared" si="367"/>
        <v>1-Adjusted Base Budget</v>
      </c>
      <c r="AS1846" s="145" t="s">
        <v>1827</v>
      </c>
      <c r="AT1846" t="s">
        <v>213</v>
      </c>
      <c r="AV1846" t="str">
        <f t="shared" si="361"/>
        <v>VPIT-SS</v>
      </c>
      <c r="AW1846" t="str">
        <f t="shared" si="360"/>
        <v>VP FOR INFORMATION TECHNOLOGY-SHARED SERVICES</v>
      </c>
    </row>
    <row r="1847" spans="1:49">
      <c r="A1847" s="59">
        <v>2018</v>
      </c>
      <c r="B1847" t="s">
        <v>137</v>
      </c>
      <c r="C1847" t="s">
        <v>945</v>
      </c>
      <c r="D1847" t="s">
        <v>946</v>
      </c>
      <c r="E1847" t="s">
        <v>967</v>
      </c>
      <c r="F1847" t="s">
        <v>1091</v>
      </c>
      <c r="G1847" t="s">
        <v>1092</v>
      </c>
      <c r="H1847" t="s">
        <v>146</v>
      </c>
      <c r="I1847" s="170" t="s">
        <v>84</v>
      </c>
      <c r="J1847" t="s">
        <v>85</v>
      </c>
      <c r="K1847" t="s">
        <v>214</v>
      </c>
      <c r="L1847" t="s">
        <v>493</v>
      </c>
      <c r="M1847" t="s">
        <v>494</v>
      </c>
      <c r="N1847" t="s">
        <v>217</v>
      </c>
      <c r="O1847" t="s">
        <v>263</v>
      </c>
      <c r="P1847" t="s">
        <v>488</v>
      </c>
      <c r="Q1847" t="s">
        <v>489</v>
      </c>
      <c r="R1847" t="s">
        <v>490</v>
      </c>
      <c r="S1847" t="s">
        <v>264</v>
      </c>
      <c r="T1847" t="s">
        <v>265</v>
      </c>
      <c r="U1847" s="61" t="s">
        <v>266</v>
      </c>
      <c r="V1847" t="s">
        <v>24</v>
      </c>
      <c r="W1847" t="s">
        <v>263</v>
      </c>
      <c r="X1847" s="59">
        <v>200</v>
      </c>
      <c r="Y1847" s="59">
        <v>200</v>
      </c>
      <c r="Z1847" t="s">
        <v>141</v>
      </c>
      <c r="AA1847" s="146" t="str">
        <f t="shared" si="369"/>
        <v>EX</v>
      </c>
      <c r="AB1847" s="146" t="str">
        <f t="shared" si="371"/>
        <v>IT</v>
      </c>
      <c r="AC1847" t="str">
        <f t="shared" si="362"/>
        <v>EX</v>
      </c>
      <c r="AD1847" s="74">
        <f t="shared" si="363"/>
        <v>200</v>
      </c>
      <c r="AE1847" s="74">
        <f t="shared" si="368"/>
        <v>200</v>
      </c>
      <c r="AF1847">
        <v>1</v>
      </c>
      <c r="AG1847">
        <v>0</v>
      </c>
      <c r="AH1847" s="74">
        <v>0</v>
      </c>
      <c r="AJ1847" s="74">
        <f t="shared" si="364"/>
        <v>0</v>
      </c>
      <c r="AK1847" s="74">
        <f t="shared" si="370"/>
        <v>200</v>
      </c>
      <c r="AL1847" t="str">
        <f t="shared" si="365"/>
        <v>N</v>
      </c>
      <c r="AN1847" t="s">
        <v>86</v>
      </c>
      <c r="AO1847" t="s">
        <v>85</v>
      </c>
      <c r="AP1847" t="str">
        <f t="shared" si="366"/>
        <v>94</v>
      </c>
      <c r="AQ1847" s="145" t="s">
        <v>1826</v>
      </c>
      <c r="AR1847" t="str">
        <f t="shared" si="367"/>
        <v>1-Adjusted Base Budget</v>
      </c>
      <c r="AS1847" s="145" t="s">
        <v>1827</v>
      </c>
      <c r="AT1847" t="s">
        <v>213</v>
      </c>
      <c r="AV1847" t="str">
        <f t="shared" si="361"/>
        <v>VPIT-SS</v>
      </c>
      <c r="AW1847" t="str">
        <f t="shared" si="360"/>
        <v>VP FOR INFORMATION TECHNOLOGY-SHARED SERVICES</v>
      </c>
    </row>
    <row r="1848" spans="1:49">
      <c r="A1848" s="59">
        <v>2018</v>
      </c>
      <c r="B1848" t="s">
        <v>137</v>
      </c>
      <c r="C1848" t="s">
        <v>945</v>
      </c>
      <c r="D1848" t="s">
        <v>946</v>
      </c>
      <c r="E1848" t="s">
        <v>1113</v>
      </c>
      <c r="F1848" t="s">
        <v>957</v>
      </c>
      <c r="G1848" t="s">
        <v>958</v>
      </c>
      <c r="H1848" t="s">
        <v>150</v>
      </c>
      <c r="I1848" s="170" t="s">
        <v>84</v>
      </c>
      <c r="J1848" t="s">
        <v>85</v>
      </c>
      <c r="K1848" t="s">
        <v>214</v>
      </c>
      <c r="L1848" t="s">
        <v>493</v>
      </c>
      <c r="M1848" t="s">
        <v>494</v>
      </c>
      <c r="N1848" t="s">
        <v>217</v>
      </c>
      <c r="O1848" t="s">
        <v>263</v>
      </c>
      <c r="P1848" t="s">
        <v>488</v>
      </c>
      <c r="Q1848" t="s">
        <v>489</v>
      </c>
      <c r="R1848" t="s">
        <v>490</v>
      </c>
      <c r="S1848" t="s">
        <v>264</v>
      </c>
      <c r="T1848" t="s">
        <v>265</v>
      </c>
      <c r="U1848" s="61" t="s">
        <v>266</v>
      </c>
      <c r="V1848" t="s">
        <v>24</v>
      </c>
      <c r="W1848" t="s">
        <v>263</v>
      </c>
      <c r="X1848" s="59">
        <v>300</v>
      </c>
      <c r="Y1848" s="59">
        <v>300</v>
      </c>
      <c r="Z1848" t="s">
        <v>141</v>
      </c>
      <c r="AA1848" s="146" t="str">
        <f t="shared" si="369"/>
        <v>EX</v>
      </c>
      <c r="AB1848" s="146" t="str">
        <f t="shared" si="371"/>
        <v>IT</v>
      </c>
      <c r="AC1848" t="str">
        <f t="shared" si="362"/>
        <v>EX</v>
      </c>
      <c r="AD1848" s="74">
        <f t="shared" si="363"/>
        <v>300</v>
      </c>
      <c r="AE1848" s="74">
        <f t="shared" si="368"/>
        <v>300</v>
      </c>
      <c r="AF1848">
        <v>1</v>
      </c>
      <c r="AG1848">
        <v>0</v>
      </c>
      <c r="AH1848" s="74">
        <v>0</v>
      </c>
      <c r="AJ1848" s="74">
        <f t="shared" si="364"/>
        <v>0</v>
      </c>
      <c r="AK1848" s="74">
        <f t="shared" si="370"/>
        <v>300</v>
      </c>
      <c r="AL1848" t="str">
        <f t="shared" si="365"/>
        <v>N</v>
      </c>
      <c r="AN1848" t="s">
        <v>86</v>
      </c>
      <c r="AO1848" t="s">
        <v>85</v>
      </c>
      <c r="AP1848" t="str">
        <f t="shared" si="366"/>
        <v>94</v>
      </c>
      <c r="AQ1848" s="145" t="s">
        <v>1826</v>
      </c>
      <c r="AR1848" t="str">
        <f t="shared" si="367"/>
        <v>1-Adjusted Base Budget</v>
      </c>
      <c r="AS1848" s="145" t="s">
        <v>1827</v>
      </c>
      <c r="AT1848" t="s">
        <v>213</v>
      </c>
      <c r="AV1848" t="str">
        <f t="shared" si="361"/>
        <v>VPIT-SS</v>
      </c>
      <c r="AW1848" t="str">
        <f t="shared" si="360"/>
        <v>VP FOR INFORMATION TECHNOLOGY-SHARED SERVICES</v>
      </c>
    </row>
    <row r="1849" spans="1:49">
      <c r="A1849" s="59">
        <v>2018</v>
      </c>
      <c r="B1849" t="s">
        <v>137</v>
      </c>
      <c r="C1849" t="s">
        <v>945</v>
      </c>
      <c r="D1849" t="s">
        <v>946</v>
      </c>
      <c r="E1849" t="s">
        <v>951</v>
      </c>
      <c r="F1849" t="s">
        <v>1053</v>
      </c>
      <c r="G1849" t="s">
        <v>1054</v>
      </c>
      <c r="H1849" t="s">
        <v>154</v>
      </c>
      <c r="I1849" s="170" t="s">
        <v>84</v>
      </c>
      <c r="J1849" t="s">
        <v>85</v>
      </c>
      <c r="K1849" t="s">
        <v>214</v>
      </c>
      <c r="L1849" t="s">
        <v>493</v>
      </c>
      <c r="M1849" t="s">
        <v>494</v>
      </c>
      <c r="N1849" t="s">
        <v>217</v>
      </c>
      <c r="O1849" t="s">
        <v>263</v>
      </c>
      <c r="P1849" t="s">
        <v>488</v>
      </c>
      <c r="Q1849" t="s">
        <v>489</v>
      </c>
      <c r="R1849" t="s">
        <v>490</v>
      </c>
      <c r="S1849" t="s">
        <v>264</v>
      </c>
      <c r="T1849" t="s">
        <v>265</v>
      </c>
      <c r="U1849" s="61" t="s">
        <v>266</v>
      </c>
      <c r="V1849" t="s">
        <v>24</v>
      </c>
      <c r="W1849" t="s">
        <v>263</v>
      </c>
      <c r="X1849" s="59">
        <v>65</v>
      </c>
      <c r="Y1849" s="59">
        <v>65</v>
      </c>
      <c r="Z1849" t="s">
        <v>141</v>
      </c>
      <c r="AA1849" s="146" t="str">
        <f t="shared" si="369"/>
        <v>EX</v>
      </c>
      <c r="AB1849" s="146" t="str">
        <f t="shared" si="371"/>
        <v>IT</v>
      </c>
      <c r="AC1849" t="str">
        <f t="shared" si="362"/>
        <v>EX</v>
      </c>
      <c r="AD1849" s="74">
        <f t="shared" si="363"/>
        <v>65</v>
      </c>
      <c r="AE1849" s="74">
        <f t="shared" si="368"/>
        <v>65</v>
      </c>
      <c r="AF1849">
        <v>1</v>
      </c>
      <c r="AG1849">
        <v>0</v>
      </c>
      <c r="AH1849" s="74">
        <v>0</v>
      </c>
      <c r="AJ1849" s="74">
        <f t="shared" si="364"/>
        <v>0</v>
      </c>
      <c r="AK1849" s="74">
        <f t="shared" si="370"/>
        <v>65</v>
      </c>
      <c r="AL1849" t="str">
        <f t="shared" si="365"/>
        <v>N</v>
      </c>
      <c r="AN1849" t="s">
        <v>86</v>
      </c>
      <c r="AO1849" t="s">
        <v>85</v>
      </c>
      <c r="AP1849" t="str">
        <f t="shared" si="366"/>
        <v>94</v>
      </c>
      <c r="AQ1849" s="145" t="s">
        <v>1826</v>
      </c>
      <c r="AR1849" t="str">
        <f t="shared" si="367"/>
        <v>1-Adjusted Base Budget</v>
      </c>
      <c r="AS1849" s="145" t="s">
        <v>1827</v>
      </c>
      <c r="AT1849" t="s">
        <v>213</v>
      </c>
      <c r="AV1849" t="str">
        <f t="shared" si="361"/>
        <v>VPIT-SS</v>
      </c>
      <c r="AW1849" t="str">
        <f t="shared" si="360"/>
        <v>VP FOR INFORMATION TECHNOLOGY-SHARED SERVICES</v>
      </c>
    </row>
    <row r="1850" spans="1:49">
      <c r="A1850" s="59">
        <v>2018</v>
      </c>
      <c r="B1850" t="s">
        <v>137</v>
      </c>
      <c r="C1850" t="s">
        <v>945</v>
      </c>
      <c r="D1850" t="s">
        <v>946</v>
      </c>
      <c r="E1850" t="s">
        <v>951</v>
      </c>
      <c r="F1850" t="s">
        <v>952</v>
      </c>
      <c r="G1850" t="s">
        <v>953</v>
      </c>
      <c r="H1850" t="s">
        <v>154</v>
      </c>
      <c r="I1850" s="170" t="s">
        <v>84</v>
      </c>
      <c r="J1850" t="s">
        <v>85</v>
      </c>
      <c r="K1850" t="s">
        <v>214</v>
      </c>
      <c r="L1850" t="s">
        <v>493</v>
      </c>
      <c r="M1850" t="s">
        <v>494</v>
      </c>
      <c r="N1850" t="s">
        <v>217</v>
      </c>
      <c r="O1850" t="s">
        <v>263</v>
      </c>
      <c r="P1850" t="s">
        <v>488</v>
      </c>
      <c r="Q1850" t="s">
        <v>489</v>
      </c>
      <c r="R1850" t="s">
        <v>490</v>
      </c>
      <c r="S1850" t="s">
        <v>264</v>
      </c>
      <c r="T1850" t="s">
        <v>265</v>
      </c>
      <c r="U1850" s="61" t="s">
        <v>266</v>
      </c>
      <c r="V1850" t="s">
        <v>24</v>
      </c>
      <c r="W1850" t="s">
        <v>263</v>
      </c>
      <c r="X1850" s="59">
        <v>300</v>
      </c>
      <c r="Y1850" s="59">
        <v>300</v>
      </c>
      <c r="Z1850" t="s">
        <v>141</v>
      </c>
      <c r="AA1850" s="146" t="str">
        <f t="shared" si="369"/>
        <v>EX</v>
      </c>
      <c r="AB1850" s="146" t="str">
        <f t="shared" si="371"/>
        <v>IT</v>
      </c>
      <c r="AC1850" t="str">
        <f t="shared" si="362"/>
        <v>EX</v>
      </c>
      <c r="AD1850" s="74">
        <f t="shared" si="363"/>
        <v>300</v>
      </c>
      <c r="AE1850" s="74">
        <f t="shared" si="368"/>
        <v>300</v>
      </c>
      <c r="AF1850">
        <v>1</v>
      </c>
      <c r="AG1850">
        <v>0</v>
      </c>
      <c r="AH1850" s="74">
        <v>0</v>
      </c>
      <c r="AJ1850" s="74">
        <f t="shared" si="364"/>
        <v>0</v>
      </c>
      <c r="AK1850" s="74">
        <f t="shared" si="370"/>
        <v>300</v>
      </c>
      <c r="AL1850" t="str">
        <f t="shared" si="365"/>
        <v>N</v>
      </c>
      <c r="AN1850" t="s">
        <v>86</v>
      </c>
      <c r="AO1850" t="s">
        <v>85</v>
      </c>
      <c r="AP1850" t="str">
        <f t="shared" si="366"/>
        <v>94</v>
      </c>
      <c r="AQ1850" s="145" t="s">
        <v>1826</v>
      </c>
      <c r="AR1850" t="str">
        <f t="shared" si="367"/>
        <v>1-Adjusted Base Budget</v>
      </c>
      <c r="AS1850" s="145" t="s">
        <v>1827</v>
      </c>
      <c r="AT1850" t="s">
        <v>213</v>
      </c>
      <c r="AV1850" t="str">
        <f t="shared" si="361"/>
        <v>VPIT-SS</v>
      </c>
      <c r="AW1850" t="str">
        <f t="shared" si="360"/>
        <v>VP FOR INFORMATION TECHNOLOGY-SHARED SERVICES</v>
      </c>
    </row>
    <row r="1851" spans="1:49">
      <c r="A1851" s="59">
        <v>2018</v>
      </c>
      <c r="B1851" t="s">
        <v>137</v>
      </c>
      <c r="C1851" t="s">
        <v>945</v>
      </c>
      <c r="D1851" t="s">
        <v>946</v>
      </c>
      <c r="E1851" t="s">
        <v>951</v>
      </c>
      <c r="F1851" t="s">
        <v>1061</v>
      </c>
      <c r="G1851" t="s">
        <v>1062</v>
      </c>
      <c r="H1851" t="s">
        <v>154</v>
      </c>
      <c r="I1851" s="170" t="s">
        <v>84</v>
      </c>
      <c r="J1851" t="s">
        <v>85</v>
      </c>
      <c r="K1851" t="s">
        <v>214</v>
      </c>
      <c r="L1851" t="s">
        <v>493</v>
      </c>
      <c r="M1851" t="s">
        <v>494</v>
      </c>
      <c r="N1851" t="s">
        <v>217</v>
      </c>
      <c r="O1851" t="s">
        <v>263</v>
      </c>
      <c r="P1851" t="s">
        <v>488</v>
      </c>
      <c r="Q1851" t="s">
        <v>489</v>
      </c>
      <c r="R1851" t="s">
        <v>490</v>
      </c>
      <c r="S1851" t="s">
        <v>264</v>
      </c>
      <c r="T1851" t="s">
        <v>265</v>
      </c>
      <c r="U1851" s="61" t="s">
        <v>266</v>
      </c>
      <c r="V1851" t="s">
        <v>24</v>
      </c>
      <c r="W1851" t="s">
        <v>263</v>
      </c>
      <c r="X1851" s="59">
        <v>45</v>
      </c>
      <c r="Y1851" s="59">
        <v>45</v>
      </c>
      <c r="Z1851" t="s">
        <v>141</v>
      </c>
      <c r="AA1851" s="146" t="str">
        <f t="shared" si="369"/>
        <v>EX</v>
      </c>
      <c r="AB1851" s="146" t="str">
        <f t="shared" si="371"/>
        <v>IT</v>
      </c>
      <c r="AC1851" t="str">
        <f t="shared" si="362"/>
        <v>EX</v>
      </c>
      <c r="AD1851" s="74">
        <f t="shared" si="363"/>
        <v>45</v>
      </c>
      <c r="AE1851" s="74">
        <f t="shared" si="368"/>
        <v>45</v>
      </c>
      <c r="AF1851">
        <v>1</v>
      </c>
      <c r="AG1851">
        <v>0</v>
      </c>
      <c r="AH1851" s="74">
        <v>0</v>
      </c>
      <c r="AJ1851" s="74">
        <f t="shared" si="364"/>
        <v>0</v>
      </c>
      <c r="AK1851" s="74">
        <f t="shared" si="370"/>
        <v>45</v>
      </c>
      <c r="AL1851" t="str">
        <f t="shared" si="365"/>
        <v>N</v>
      </c>
      <c r="AN1851" t="s">
        <v>86</v>
      </c>
      <c r="AO1851" t="s">
        <v>85</v>
      </c>
      <c r="AP1851" t="str">
        <f t="shared" si="366"/>
        <v>94</v>
      </c>
      <c r="AQ1851" s="145" t="s">
        <v>1826</v>
      </c>
      <c r="AR1851" t="str">
        <f t="shared" si="367"/>
        <v>1-Adjusted Base Budget</v>
      </c>
      <c r="AS1851" s="145" t="s">
        <v>1827</v>
      </c>
      <c r="AT1851" t="s">
        <v>213</v>
      </c>
      <c r="AV1851" t="str">
        <f t="shared" si="361"/>
        <v>VPIT-SS</v>
      </c>
      <c r="AW1851" t="str">
        <f t="shared" si="360"/>
        <v>VP FOR INFORMATION TECHNOLOGY-SHARED SERVICES</v>
      </c>
    </row>
    <row r="1852" spans="1:49">
      <c r="A1852" s="59">
        <v>2018</v>
      </c>
      <c r="B1852" t="s">
        <v>137</v>
      </c>
      <c r="C1852" t="s">
        <v>945</v>
      </c>
      <c r="D1852" t="s">
        <v>946</v>
      </c>
      <c r="E1852" t="s">
        <v>951</v>
      </c>
      <c r="F1852" t="s">
        <v>1719</v>
      </c>
      <c r="G1852" t="s">
        <v>1720</v>
      </c>
      <c r="H1852" t="s">
        <v>154</v>
      </c>
      <c r="I1852" s="170" t="s">
        <v>84</v>
      </c>
      <c r="J1852" t="s">
        <v>85</v>
      </c>
      <c r="K1852" t="s">
        <v>214</v>
      </c>
      <c r="L1852" t="s">
        <v>493</v>
      </c>
      <c r="M1852" t="s">
        <v>494</v>
      </c>
      <c r="N1852" t="s">
        <v>217</v>
      </c>
      <c r="O1852" t="s">
        <v>263</v>
      </c>
      <c r="P1852" t="s">
        <v>488</v>
      </c>
      <c r="Q1852" t="s">
        <v>489</v>
      </c>
      <c r="R1852" t="s">
        <v>490</v>
      </c>
      <c r="S1852" t="s">
        <v>264</v>
      </c>
      <c r="T1852" t="s">
        <v>265</v>
      </c>
      <c r="U1852" s="61" t="s">
        <v>266</v>
      </c>
      <c r="V1852" t="s">
        <v>24</v>
      </c>
      <c r="W1852" t="s">
        <v>263</v>
      </c>
      <c r="X1852" s="59">
        <v>0</v>
      </c>
      <c r="Y1852" s="59">
        <v>20000</v>
      </c>
      <c r="Z1852" t="s">
        <v>141</v>
      </c>
      <c r="AA1852" s="146" t="str">
        <f t="shared" si="369"/>
        <v>EX</v>
      </c>
      <c r="AB1852" s="146" t="str">
        <f t="shared" si="371"/>
        <v>IT</v>
      </c>
      <c r="AC1852" t="str">
        <f t="shared" si="362"/>
        <v>EX</v>
      </c>
      <c r="AD1852" s="74">
        <f t="shared" si="363"/>
        <v>20000</v>
      </c>
      <c r="AE1852" s="74">
        <f t="shared" si="368"/>
        <v>20000</v>
      </c>
      <c r="AF1852">
        <v>1</v>
      </c>
      <c r="AG1852">
        <v>0</v>
      </c>
      <c r="AH1852" s="74">
        <v>0</v>
      </c>
      <c r="AJ1852" s="74">
        <f t="shared" si="364"/>
        <v>0</v>
      </c>
      <c r="AK1852" s="74">
        <f t="shared" si="370"/>
        <v>20000</v>
      </c>
      <c r="AL1852" t="str">
        <f t="shared" si="365"/>
        <v>N</v>
      </c>
      <c r="AN1852" t="s">
        <v>86</v>
      </c>
      <c r="AO1852" t="s">
        <v>85</v>
      </c>
      <c r="AP1852" t="str">
        <f t="shared" si="366"/>
        <v>94</v>
      </c>
      <c r="AQ1852" s="145" t="s">
        <v>1826</v>
      </c>
      <c r="AR1852" t="str">
        <f t="shared" si="367"/>
        <v>1-Adjusted Base Budget</v>
      </c>
      <c r="AS1852" s="145" t="s">
        <v>1827</v>
      </c>
      <c r="AT1852" t="s">
        <v>213</v>
      </c>
      <c r="AV1852" t="str">
        <f t="shared" si="361"/>
        <v>VPIT-SS</v>
      </c>
      <c r="AW1852" t="str">
        <f t="shared" si="360"/>
        <v>VP FOR INFORMATION TECHNOLOGY-SHARED SERVICES</v>
      </c>
    </row>
    <row r="1853" spans="1:49">
      <c r="A1853" s="59">
        <v>2018</v>
      </c>
      <c r="B1853" t="s">
        <v>137</v>
      </c>
      <c r="C1853" t="s">
        <v>945</v>
      </c>
      <c r="D1853" t="s">
        <v>946</v>
      </c>
      <c r="E1853" t="s">
        <v>951</v>
      </c>
      <c r="F1853" t="s">
        <v>1063</v>
      </c>
      <c r="G1853" t="s">
        <v>1064</v>
      </c>
      <c r="H1853" t="s">
        <v>154</v>
      </c>
      <c r="I1853" s="170" t="s">
        <v>84</v>
      </c>
      <c r="J1853" t="s">
        <v>85</v>
      </c>
      <c r="K1853" t="s">
        <v>214</v>
      </c>
      <c r="L1853" t="s">
        <v>493</v>
      </c>
      <c r="M1853" t="s">
        <v>494</v>
      </c>
      <c r="N1853" t="s">
        <v>217</v>
      </c>
      <c r="O1853" t="s">
        <v>263</v>
      </c>
      <c r="P1853" t="s">
        <v>488</v>
      </c>
      <c r="Q1853" t="s">
        <v>489</v>
      </c>
      <c r="R1853" t="s">
        <v>490</v>
      </c>
      <c r="S1853" t="s">
        <v>264</v>
      </c>
      <c r="T1853" t="s">
        <v>265</v>
      </c>
      <c r="U1853" s="61" t="s">
        <v>266</v>
      </c>
      <c r="V1853" t="s">
        <v>24</v>
      </c>
      <c r="W1853" t="s">
        <v>263</v>
      </c>
      <c r="X1853" s="59">
        <v>100</v>
      </c>
      <c r="Y1853" s="59">
        <v>100</v>
      </c>
      <c r="Z1853" t="s">
        <v>141</v>
      </c>
      <c r="AA1853" s="146" t="str">
        <f t="shared" si="369"/>
        <v>EX</v>
      </c>
      <c r="AB1853" s="146" t="str">
        <f t="shared" si="371"/>
        <v>IT</v>
      </c>
      <c r="AC1853" t="str">
        <f t="shared" si="362"/>
        <v>EX</v>
      </c>
      <c r="AD1853" s="74">
        <f t="shared" si="363"/>
        <v>100</v>
      </c>
      <c r="AE1853" s="74">
        <f t="shared" si="368"/>
        <v>100</v>
      </c>
      <c r="AF1853">
        <v>1</v>
      </c>
      <c r="AG1853">
        <v>0</v>
      </c>
      <c r="AH1853" s="74">
        <v>0</v>
      </c>
      <c r="AJ1853" s="74">
        <f t="shared" si="364"/>
        <v>0</v>
      </c>
      <c r="AK1853" s="74">
        <f t="shared" si="370"/>
        <v>100</v>
      </c>
      <c r="AL1853" t="str">
        <f t="shared" si="365"/>
        <v>N</v>
      </c>
      <c r="AN1853" t="s">
        <v>86</v>
      </c>
      <c r="AO1853" t="s">
        <v>85</v>
      </c>
      <c r="AP1853" t="str">
        <f t="shared" si="366"/>
        <v>94</v>
      </c>
      <c r="AQ1853" s="145" t="s">
        <v>1826</v>
      </c>
      <c r="AR1853" t="str">
        <f t="shared" si="367"/>
        <v>1-Adjusted Base Budget</v>
      </c>
      <c r="AS1853" s="145" t="s">
        <v>1827</v>
      </c>
      <c r="AT1853" t="s">
        <v>213</v>
      </c>
      <c r="AV1853" t="str">
        <f t="shared" si="361"/>
        <v>VPIT-SS</v>
      </c>
      <c r="AW1853" t="str">
        <f t="shared" si="360"/>
        <v>VP FOR INFORMATION TECHNOLOGY-SHARED SERVICES</v>
      </c>
    </row>
    <row r="1854" spans="1:49">
      <c r="A1854" s="59">
        <v>2018</v>
      </c>
      <c r="B1854" t="s">
        <v>137</v>
      </c>
      <c r="C1854" t="s">
        <v>945</v>
      </c>
      <c r="D1854" t="s">
        <v>946</v>
      </c>
      <c r="E1854" t="s">
        <v>951</v>
      </c>
      <c r="F1854" t="s">
        <v>968</v>
      </c>
      <c r="G1854" t="s">
        <v>969</v>
      </c>
      <c r="H1854" t="s">
        <v>154</v>
      </c>
      <c r="I1854" s="170" t="s">
        <v>84</v>
      </c>
      <c r="J1854" t="s">
        <v>85</v>
      </c>
      <c r="K1854" t="s">
        <v>214</v>
      </c>
      <c r="L1854" t="s">
        <v>493</v>
      </c>
      <c r="M1854" t="s">
        <v>494</v>
      </c>
      <c r="N1854" t="s">
        <v>217</v>
      </c>
      <c r="O1854" t="s">
        <v>263</v>
      </c>
      <c r="P1854" t="s">
        <v>488</v>
      </c>
      <c r="Q1854" t="s">
        <v>489</v>
      </c>
      <c r="R1854" t="s">
        <v>490</v>
      </c>
      <c r="S1854" t="s">
        <v>264</v>
      </c>
      <c r="T1854" t="s">
        <v>265</v>
      </c>
      <c r="U1854" s="61" t="s">
        <v>266</v>
      </c>
      <c r="V1854" t="s">
        <v>24</v>
      </c>
      <c r="W1854" t="s">
        <v>263</v>
      </c>
      <c r="X1854" s="59">
        <v>87</v>
      </c>
      <c r="Y1854" s="59">
        <v>87</v>
      </c>
      <c r="Z1854" t="s">
        <v>141</v>
      </c>
      <c r="AA1854" s="146" t="str">
        <f t="shared" si="369"/>
        <v>EX</v>
      </c>
      <c r="AB1854" s="146" t="str">
        <f t="shared" si="371"/>
        <v>IT</v>
      </c>
      <c r="AC1854" t="str">
        <f t="shared" si="362"/>
        <v>EX</v>
      </c>
      <c r="AD1854" s="74">
        <f t="shared" si="363"/>
        <v>87</v>
      </c>
      <c r="AE1854" s="74">
        <f t="shared" si="368"/>
        <v>87</v>
      </c>
      <c r="AF1854">
        <v>1</v>
      </c>
      <c r="AG1854">
        <v>0</v>
      </c>
      <c r="AH1854" s="74">
        <v>0</v>
      </c>
      <c r="AJ1854" s="74">
        <f t="shared" si="364"/>
        <v>0</v>
      </c>
      <c r="AK1854" s="74">
        <f t="shared" si="370"/>
        <v>87</v>
      </c>
      <c r="AL1854" t="str">
        <f t="shared" si="365"/>
        <v>N</v>
      </c>
      <c r="AN1854" t="s">
        <v>86</v>
      </c>
      <c r="AO1854" t="s">
        <v>85</v>
      </c>
      <c r="AP1854" t="str">
        <f t="shared" si="366"/>
        <v>94</v>
      </c>
      <c r="AQ1854" s="145" t="s">
        <v>1826</v>
      </c>
      <c r="AR1854" t="str">
        <f t="shared" si="367"/>
        <v>1-Adjusted Base Budget</v>
      </c>
      <c r="AS1854" s="145" t="s">
        <v>1827</v>
      </c>
      <c r="AT1854" t="s">
        <v>213</v>
      </c>
      <c r="AV1854" t="str">
        <f t="shared" si="361"/>
        <v>VPIT-SS</v>
      </c>
      <c r="AW1854" t="str">
        <f t="shared" si="360"/>
        <v>VP FOR INFORMATION TECHNOLOGY-SHARED SERVICES</v>
      </c>
    </row>
    <row r="1855" spans="1:49">
      <c r="A1855" s="59">
        <v>2018</v>
      </c>
      <c r="B1855" t="s">
        <v>137</v>
      </c>
      <c r="C1855" t="s">
        <v>945</v>
      </c>
      <c r="D1855" t="s">
        <v>946</v>
      </c>
      <c r="E1855" t="s">
        <v>951</v>
      </c>
      <c r="F1855" t="s">
        <v>1073</v>
      </c>
      <c r="G1855" t="s">
        <v>1074</v>
      </c>
      <c r="H1855" t="s">
        <v>154</v>
      </c>
      <c r="I1855" s="170" t="s">
        <v>84</v>
      </c>
      <c r="J1855" t="s">
        <v>85</v>
      </c>
      <c r="K1855" t="s">
        <v>214</v>
      </c>
      <c r="L1855" t="s">
        <v>493</v>
      </c>
      <c r="M1855" t="s">
        <v>494</v>
      </c>
      <c r="N1855" t="s">
        <v>217</v>
      </c>
      <c r="O1855" t="s">
        <v>263</v>
      </c>
      <c r="P1855" t="s">
        <v>488</v>
      </c>
      <c r="Q1855" t="s">
        <v>489</v>
      </c>
      <c r="R1855" t="s">
        <v>490</v>
      </c>
      <c r="S1855" t="s">
        <v>264</v>
      </c>
      <c r="T1855" t="s">
        <v>265</v>
      </c>
      <c r="U1855" s="61" t="s">
        <v>266</v>
      </c>
      <c r="V1855" t="s">
        <v>24</v>
      </c>
      <c r="W1855" t="s">
        <v>263</v>
      </c>
      <c r="X1855" s="59">
        <v>2500</v>
      </c>
      <c r="Y1855" s="59">
        <v>2500</v>
      </c>
      <c r="Z1855" t="s">
        <v>141</v>
      </c>
      <c r="AA1855" s="146" t="str">
        <f t="shared" si="369"/>
        <v>EX</v>
      </c>
      <c r="AB1855" s="146" t="str">
        <f t="shared" si="371"/>
        <v>IT</v>
      </c>
      <c r="AC1855" t="str">
        <f t="shared" si="362"/>
        <v>EX</v>
      </c>
      <c r="AD1855" s="74">
        <f t="shared" si="363"/>
        <v>2500</v>
      </c>
      <c r="AE1855" s="74">
        <f t="shared" si="368"/>
        <v>2500</v>
      </c>
      <c r="AF1855">
        <v>1</v>
      </c>
      <c r="AG1855">
        <v>0</v>
      </c>
      <c r="AH1855" s="74">
        <v>0</v>
      </c>
      <c r="AJ1855" s="74">
        <f t="shared" si="364"/>
        <v>0</v>
      </c>
      <c r="AK1855" s="74">
        <f t="shared" si="370"/>
        <v>2500</v>
      </c>
      <c r="AL1855" t="str">
        <f t="shared" si="365"/>
        <v>N</v>
      </c>
      <c r="AN1855" t="s">
        <v>86</v>
      </c>
      <c r="AO1855" t="s">
        <v>85</v>
      </c>
      <c r="AP1855" t="str">
        <f t="shared" si="366"/>
        <v>94</v>
      </c>
      <c r="AQ1855" s="145" t="s">
        <v>1826</v>
      </c>
      <c r="AR1855" t="str">
        <f t="shared" si="367"/>
        <v>1-Adjusted Base Budget</v>
      </c>
      <c r="AS1855" s="145" t="s">
        <v>1827</v>
      </c>
      <c r="AT1855" t="s">
        <v>213</v>
      </c>
      <c r="AV1855" t="str">
        <f t="shared" si="361"/>
        <v>VPIT-SS</v>
      </c>
      <c r="AW1855" t="str">
        <f t="shared" si="360"/>
        <v>VP FOR INFORMATION TECHNOLOGY-SHARED SERVICES</v>
      </c>
    </row>
    <row r="1856" spans="1:49">
      <c r="A1856" s="59">
        <v>2018</v>
      </c>
      <c r="B1856" t="s">
        <v>137</v>
      </c>
      <c r="C1856" t="s">
        <v>945</v>
      </c>
      <c r="D1856" t="s">
        <v>946</v>
      </c>
      <c r="E1856" t="s">
        <v>951</v>
      </c>
      <c r="F1856" t="s">
        <v>975</v>
      </c>
      <c r="G1856" t="s">
        <v>976</v>
      </c>
      <c r="H1856" t="s">
        <v>154</v>
      </c>
      <c r="I1856" s="170" t="s">
        <v>84</v>
      </c>
      <c r="J1856" t="s">
        <v>85</v>
      </c>
      <c r="K1856" t="s">
        <v>214</v>
      </c>
      <c r="L1856" t="s">
        <v>493</v>
      </c>
      <c r="M1856" t="s">
        <v>494</v>
      </c>
      <c r="N1856" t="s">
        <v>217</v>
      </c>
      <c r="O1856" t="s">
        <v>263</v>
      </c>
      <c r="P1856" t="s">
        <v>488</v>
      </c>
      <c r="Q1856" t="s">
        <v>489</v>
      </c>
      <c r="R1856" t="s">
        <v>490</v>
      </c>
      <c r="S1856" t="s">
        <v>264</v>
      </c>
      <c r="T1856" t="s">
        <v>265</v>
      </c>
      <c r="U1856" s="61" t="s">
        <v>266</v>
      </c>
      <c r="V1856" t="s">
        <v>24</v>
      </c>
      <c r="W1856" t="s">
        <v>263</v>
      </c>
      <c r="X1856" s="59">
        <v>1000</v>
      </c>
      <c r="Y1856" s="59">
        <v>1000</v>
      </c>
      <c r="Z1856" t="s">
        <v>141</v>
      </c>
      <c r="AA1856" s="146" t="str">
        <f t="shared" si="369"/>
        <v>EX</v>
      </c>
      <c r="AB1856" s="146" t="str">
        <f t="shared" si="371"/>
        <v>IT</v>
      </c>
      <c r="AC1856" t="str">
        <f t="shared" si="362"/>
        <v>EX</v>
      </c>
      <c r="AD1856" s="74">
        <f t="shared" si="363"/>
        <v>1000</v>
      </c>
      <c r="AE1856" s="74">
        <f t="shared" si="368"/>
        <v>1000</v>
      </c>
      <c r="AF1856">
        <v>1</v>
      </c>
      <c r="AG1856">
        <v>0</v>
      </c>
      <c r="AH1856" s="74">
        <v>0</v>
      </c>
      <c r="AJ1856" s="74">
        <f t="shared" si="364"/>
        <v>0</v>
      </c>
      <c r="AK1856" s="74">
        <f t="shared" si="370"/>
        <v>1000</v>
      </c>
      <c r="AL1856" t="str">
        <f t="shared" si="365"/>
        <v>N</v>
      </c>
      <c r="AN1856" t="s">
        <v>86</v>
      </c>
      <c r="AO1856" t="s">
        <v>85</v>
      </c>
      <c r="AP1856" t="str">
        <f t="shared" si="366"/>
        <v>94</v>
      </c>
      <c r="AQ1856" s="145" t="s">
        <v>1826</v>
      </c>
      <c r="AR1856" t="str">
        <f t="shared" si="367"/>
        <v>1-Adjusted Base Budget</v>
      </c>
      <c r="AS1856" s="145" t="s">
        <v>1827</v>
      </c>
      <c r="AT1856" t="s">
        <v>213</v>
      </c>
      <c r="AV1856" t="str">
        <f t="shared" si="361"/>
        <v>VPIT-SS</v>
      </c>
      <c r="AW1856" t="str">
        <f t="shared" si="360"/>
        <v>VP FOR INFORMATION TECHNOLOGY-SHARED SERVICES</v>
      </c>
    </row>
    <row r="1857" spans="1:49">
      <c r="A1857" s="59">
        <v>2018</v>
      </c>
      <c r="B1857" t="s">
        <v>137</v>
      </c>
      <c r="C1857" t="s">
        <v>945</v>
      </c>
      <c r="D1857" t="s">
        <v>946</v>
      </c>
      <c r="E1857" t="s">
        <v>951</v>
      </c>
      <c r="F1857" t="s">
        <v>1089</v>
      </c>
      <c r="G1857" t="s">
        <v>1127</v>
      </c>
      <c r="H1857" t="s">
        <v>154</v>
      </c>
      <c r="I1857" s="170" t="s">
        <v>84</v>
      </c>
      <c r="J1857" t="s">
        <v>85</v>
      </c>
      <c r="K1857" t="s">
        <v>214</v>
      </c>
      <c r="L1857" t="s">
        <v>493</v>
      </c>
      <c r="M1857" t="s">
        <v>494</v>
      </c>
      <c r="N1857" t="s">
        <v>217</v>
      </c>
      <c r="O1857" t="s">
        <v>263</v>
      </c>
      <c r="P1857" t="s">
        <v>488</v>
      </c>
      <c r="Q1857" t="s">
        <v>489</v>
      </c>
      <c r="R1857" t="s">
        <v>490</v>
      </c>
      <c r="S1857" t="s">
        <v>264</v>
      </c>
      <c r="T1857" t="s">
        <v>265</v>
      </c>
      <c r="U1857" s="61" t="s">
        <v>266</v>
      </c>
      <c r="V1857" t="s">
        <v>24</v>
      </c>
      <c r="W1857" t="s">
        <v>263</v>
      </c>
      <c r="X1857" s="59">
        <v>1000</v>
      </c>
      <c r="Y1857" s="59">
        <v>1000</v>
      </c>
      <c r="Z1857" t="s">
        <v>141</v>
      </c>
      <c r="AA1857" s="146" t="str">
        <f t="shared" si="369"/>
        <v>EX</v>
      </c>
      <c r="AB1857" s="146" t="str">
        <f t="shared" si="371"/>
        <v>IT</v>
      </c>
      <c r="AC1857" t="str">
        <f t="shared" si="362"/>
        <v>EX</v>
      </c>
      <c r="AD1857" s="74">
        <f t="shared" si="363"/>
        <v>1000</v>
      </c>
      <c r="AE1857" s="74">
        <f t="shared" si="368"/>
        <v>1000</v>
      </c>
      <c r="AF1857">
        <v>1</v>
      </c>
      <c r="AG1857">
        <v>0</v>
      </c>
      <c r="AH1857" s="74">
        <v>0</v>
      </c>
      <c r="AJ1857" s="74">
        <f t="shared" si="364"/>
        <v>0</v>
      </c>
      <c r="AK1857" s="74">
        <f t="shared" si="370"/>
        <v>1000</v>
      </c>
      <c r="AL1857" t="str">
        <f t="shared" si="365"/>
        <v>N</v>
      </c>
      <c r="AN1857" t="s">
        <v>86</v>
      </c>
      <c r="AO1857" t="s">
        <v>85</v>
      </c>
      <c r="AP1857" t="str">
        <f t="shared" si="366"/>
        <v>94</v>
      </c>
      <c r="AQ1857" s="145" t="s">
        <v>1826</v>
      </c>
      <c r="AR1857" t="str">
        <f t="shared" si="367"/>
        <v>1-Adjusted Base Budget</v>
      </c>
      <c r="AS1857" s="145" t="s">
        <v>1827</v>
      </c>
      <c r="AT1857" t="s">
        <v>213</v>
      </c>
      <c r="AV1857" t="str">
        <f t="shared" si="361"/>
        <v>VPIT-SS</v>
      </c>
      <c r="AW1857" t="str">
        <f t="shared" si="360"/>
        <v>VP FOR INFORMATION TECHNOLOGY-SHARED SERVICES</v>
      </c>
    </row>
    <row r="1858" spans="1:49">
      <c r="A1858" s="59">
        <v>2018</v>
      </c>
      <c r="B1858" t="s">
        <v>137</v>
      </c>
      <c r="C1858" t="s">
        <v>945</v>
      </c>
      <c r="D1858" t="s">
        <v>946</v>
      </c>
      <c r="E1858" t="s">
        <v>981</v>
      </c>
      <c r="F1858" t="s">
        <v>957</v>
      </c>
      <c r="G1858" t="s">
        <v>958</v>
      </c>
      <c r="H1858" t="s">
        <v>157</v>
      </c>
      <c r="I1858" s="170" t="s">
        <v>84</v>
      </c>
      <c r="J1858" t="s">
        <v>85</v>
      </c>
      <c r="K1858" t="s">
        <v>214</v>
      </c>
      <c r="L1858" t="s">
        <v>493</v>
      </c>
      <c r="M1858" t="s">
        <v>494</v>
      </c>
      <c r="N1858" t="s">
        <v>217</v>
      </c>
      <c r="O1858" t="s">
        <v>263</v>
      </c>
      <c r="P1858" t="s">
        <v>488</v>
      </c>
      <c r="Q1858" t="s">
        <v>489</v>
      </c>
      <c r="R1858" t="s">
        <v>490</v>
      </c>
      <c r="S1858" t="s">
        <v>264</v>
      </c>
      <c r="T1858" t="s">
        <v>265</v>
      </c>
      <c r="U1858" s="61" t="s">
        <v>266</v>
      </c>
      <c r="V1858" t="s">
        <v>24</v>
      </c>
      <c r="W1858" t="s">
        <v>263</v>
      </c>
      <c r="X1858" s="59">
        <v>10416</v>
      </c>
      <c r="Y1858" s="59">
        <v>10416</v>
      </c>
      <c r="Z1858" t="s">
        <v>141</v>
      </c>
      <c r="AA1858" s="146" t="str">
        <f t="shared" si="369"/>
        <v>EX</v>
      </c>
      <c r="AB1858" s="146" t="str">
        <f t="shared" si="371"/>
        <v>IT</v>
      </c>
      <c r="AC1858" t="str">
        <f t="shared" si="362"/>
        <v>EX</v>
      </c>
      <c r="AD1858" s="74">
        <f t="shared" si="363"/>
        <v>10416</v>
      </c>
      <c r="AE1858" s="74">
        <f t="shared" si="368"/>
        <v>10416</v>
      </c>
      <c r="AF1858">
        <v>1</v>
      </c>
      <c r="AG1858">
        <v>0</v>
      </c>
      <c r="AH1858" s="74">
        <v>0</v>
      </c>
      <c r="AJ1858" s="74">
        <f t="shared" si="364"/>
        <v>0</v>
      </c>
      <c r="AK1858" s="74">
        <f t="shared" si="370"/>
        <v>10416</v>
      </c>
      <c r="AL1858" t="str">
        <f t="shared" si="365"/>
        <v>N</v>
      </c>
      <c r="AN1858" t="s">
        <v>86</v>
      </c>
      <c r="AO1858" t="s">
        <v>85</v>
      </c>
      <c r="AP1858" t="str">
        <f t="shared" si="366"/>
        <v>94</v>
      </c>
      <c r="AQ1858" s="145" t="s">
        <v>1826</v>
      </c>
      <c r="AR1858" t="str">
        <f t="shared" si="367"/>
        <v>1-Adjusted Base Budget</v>
      </c>
      <c r="AS1858" s="145" t="s">
        <v>1827</v>
      </c>
      <c r="AT1858" t="s">
        <v>213</v>
      </c>
      <c r="AV1858" t="str">
        <f t="shared" si="361"/>
        <v>VPIT-SS</v>
      </c>
      <c r="AW1858" t="str">
        <f t="shared" si="360"/>
        <v>VP FOR INFORMATION TECHNOLOGY-SHARED SERVICES</v>
      </c>
    </row>
    <row r="1859" spans="1:49">
      <c r="A1859" s="59">
        <v>2018</v>
      </c>
      <c r="B1859" t="s">
        <v>137</v>
      </c>
      <c r="C1859" t="s">
        <v>945</v>
      </c>
      <c r="D1859" t="s">
        <v>946</v>
      </c>
      <c r="E1859" t="s">
        <v>956</v>
      </c>
      <c r="F1859" t="s">
        <v>957</v>
      </c>
      <c r="G1859" t="s">
        <v>958</v>
      </c>
      <c r="H1859" t="s">
        <v>140</v>
      </c>
      <c r="I1859" s="170" t="s">
        <v>84</v>
      </c>
      <c r="J1859" t="s">
        <v>85</v>
      </c>
      <c r="K1859" t="s">
        <v>214</v>
      </c>
      <c r="L1859" t="s">
        <v>495</v>
      </c>
      <c r="M1859" t="s">
        <v>496</v>
      </c>
      <c r="N1859" t="s">
        <v>217</v>
      </c>
      <c r="O1859" t="s">
        <v>263</v>
      </c>
      <c r="P1859" t="s">
        <v>488</v>
      </c>
      <c r="Q1859" t="s">
        <v>489</v>
      </c>
      <c r="R1859" t="s">
        <v>490</v>
      </c>
      <c r="S1859" t="s">
        <v>264</v>
      </c>
      <c r="T1859" t="s">
        <v>265</v>
      </c>
      <c r="U1859" s="61" t="s">
        <v>266</v>
      </c>
      <c r="V1859" t="s">
        <v>24</v>
      </c>
      <c r="W1859" t="s">
        <v>263</v>
      </c>
      <c r="X1859" s="59">
        <v>145</v>
      </c>
      <c r="Y1859" s="59">
        <v>145</v>
      </c>
      <c r="Z1859" t="s">
        <v>141</v>
      </c>
      <c r="AA1859" s="146" t="str">
        <f t="shared" si="369"/>
        <v>EX</v>
      </c>
      <c r="AB1859" s="146" t="str">
        <f t="shared" si="371"/>
        <v>IT</v>
      </c>
      <c r="AC1859" t="str">
        <f t="shared" si="362"/>
        <v>EX</v>
      </c>
      <c r="AD1859" s="74">
        <f t="shared" si="363"/>
        <v>145</v>
      </c>
      <c r="AE1859" s="74">
        <f t="shared" si="368"/>
        <v>145</v>
      </c>
      <c r="AF1859">
        <v>1</v>
      </c>
      <c r="AG1859">
        <v>0</v>
      </c>
      <c r="AH1859" s="74">
        <v>0</v>
      </c>
      <c r="AJ1859" s="74">
        <f t="shared" si="364"/>
        <v>0</v>
      </c>
      <c r="AK1859" s="74">
        <f t="shared" si="370"/>
        <v>145</v>
      </c>
      <c r="AL1859" t="str">
        <f t="shared" si="365"/>
        <v>N</v>
      </c>
      <c r="AN1859" t="s">
        <v>86</v>
      </c>
      <c r="AO1859" t="s">
        <v>85</v>
      </c>
      <c r="AP1859" t="str">
        <f t="shared" si="366"/>
        <v>94</v>
      </c>
      <c r="AQ1859" s="145" t="s">
        <v>1826</v>
      </c>
      <c r="AR1859" t="str">
        <f t="shared" si="367"/>
        <v>1-Adjusted Base Budget</v>
      </c>
      <c r="AS1859" s="145" t="s">
        <v>1827</v>
      </c>
      <c r="AT1859" t="s">
        <v>213</v>
      </c>
      <c r="AV1859" t="str">
        <f t="shared" si="361"/>
        <v>VPIT-SS</v>
      </c>
      <c r="AW1859" t="str">
        <f t="shared" si="360"/>
        <v>VP FOR INFORMATION TECHNOLOGY-SHARED SERVICES</v>
      </c>
    </row>
    <row r="1860" spans="1:49">
      <c r="A1860" s="59">
        <v>2018</v>
      </c>
      <c r="B1860" t="s">
        <v>137</v>
      </c>
      <c r="C1860" t="s">
        <v>945</v>
      </c>
      <c r="D1860" t="s">
        <v>946</v>
      </c>
      <c r="E1860" t="s">
        <v>978</v>
      </c>
      <c r="F1860" t="s">
        <v>957</v>
      </c>
      <c r="G1860" t="s">
        <v>958</v>
      </c>
      <c r="H1860" t="s">
        <v>143</v>
      </c>
      <c r="I1860" s="170" t="s">
        <v>84</v>
      </c>
      <c r="J1860" t="s">
        <v>85</v>
      </c>
      <c r="K1860" t="s">
        <v>214</v>
      </c>
      <c r="L1860" t="s">
        <v>495</v>
      </c>
      <c r="M1860" t="s">
        <v>496</v>
      </c>
      <c r="N1860" t="s">
        <v>217</v>
      </c>
      <c r="O1860" t="s">
        <v>263</v>
      </c>
      <c r="P1860" t="s">
        <v>488</v>
      </c>
      <c r="Q1860" t="s">
        <v>489</v>
      </c>
      <c r="R1860" t="s">
        <v>490</v>
      </c>
      <c r="S1860" t="s">
        <v>264</v>
      </c>
      <c r="T1860" t="s">
        <v>265</v>
      </c>
      <c r="U1860" s="61" t="s">
        <v>266</v>
      </c>
      <c r="V1860" t="s">
        <v>24</v>
      </c>
      <c r="W1860" t="s">
        <v>263</v>
      </c>
      <c r="X1860" s="59">
        <v>100</v>
      </c>
      <c r="Y1860" s="59">
        <v>100</v>
      </c>
      <c r="Z1860" t="s">
        <v>141</v>
      </c>
      <c r="AA1860" s="146" t="str">
        <f t="shared" si="369"/>
        <v>EX</v>
      </c>
      <c r="AB1860" s="146" t="str">
        <f t="shared" si="371"/>
        <v>IT</v>
      </c>
      <c r="AC1860" t="str">
        <f t="shared" si="362"/>
        <v>EX</v>
      </c>
      <c r="AD1860" s="74">
        <f t="shared" si="363"/>
        <v>100</v>
      </c>
      <c r="AE1860" s="74">
        <f t="shared" si="368"/>
        <v>100</v>
      </c>
      <c r="AF1860">
        <v>1</v>
      </c>
      <c r="AG1860">
        <v>0</v>
      </c>
      <c r="AH1860" s="74">
        <v>0</v>
      </c>
      <c r="AJ1860" s="74">
        <f t="shared" si="364"/>
        <v>0</v>
      </c>
      <c r="AK1860" s="74">
        <f t="shared" si="370"/>
        <v>100</v>
      </c>
      <c r="AL1860" t="str">
        <f t="shared" si="365"/>
        <v>N</v>
      </c>
      <c r="AN1860" t="s">
        <v>86</v>
      </c>
      <c r="AO1860" t="s">
        <v>85</v>
      </c>
      <c r="AP1860" t="str">
        <f t="shared" si="366"/>
        <v>94</v>
      </c>
      <c r="AQ1860" s="145" t="s">
        <v>1826</v>
      </c>
      <c r="AR1860" t="str">
        <f t="shared" si="367"/>
        <v>1-Adjusted Base Budget</v>
      </c>
      <c r="AS1860" s="145" t="s">
        <v>1827</v>
      </c>
      <c r="AT1860" t="s">
        <v>213</v>
      </c>
      <c r="AV1860" t="str">
        <f t="shared" si="361"/>
        <v>VPIT-SS</v>
      </c>
      <c r="AW1860" t="str">
        <f t="shared" si="360"/>
        <v>VP FOR INFORMATION TECHNOLOGY-SHARED SERVICES</v>
      </c>
    </row>
    <row r="1861" spans="1:49">
      <c r="A1861" s="59">
        <v>2018</v>
      </c>
      <c r="B1861" t="s">
        <v>137</v>
      </c>
      <c r="C1861" t="s">
        <v>945</v>
      </c>
      <c r="D1861" t="s">
        <v>946</v>
      </c>
      <c r="E1861" t="s">
        <v>967</v>
      </c>
      <c r="F1861" t="s">
        <v>1146</v>
      </c>
      <c r="G1861" t="s">
        <v>1145</v>
      </c>
      <c r="H1861" t="s">
        <v>146</v>
      </c>
      <c r="I1861" s="170" t="s">
        <v>84</v>
      </c>
      <c r="J1861" t="s">
        <v>85</v>
      </c>
      <c r="K1861" t="s">
        <v>214</v>
      </c>
      <c r="L1861" t="s">
        <v>495</v>
      </c>
      <c r="M1861" t="s">
        <v>496</v>
      </c>
      <c r="N1861" t="s">
        <v>217</v>
      </c>
      <c r="O1861" t="s">
        <v>263</v>
      </c>
      <c r="P1861" t="s">
        <v>488</v>
      </c>
      <c r="Q1861" t="s">
        <v>489</v>
      </c>
      <c r="R1861" t="s">
        <v>490</v>
      </c>
      <c r="S1861" t="s">
        <v>264</v>
      </c>
      <c r="T1861" t="s">
        <v>265</v>
      </c>
      <c r="U1861" s="61" t="s">
        <v>266</v>
      </c>
      <c r="V1861" t="s">
        <v>24</v>
      </c>
      <c r="W1861" t="s">
        <v>263</v>
      </c>
      <c r="X1861" s="59">
        <v>250</v>
      </c>
      <c r="Y1861" s="59">
        <v>250</v>
      </c>
      <c r="Z1861" t="s">
        <v>141</v>
      </c>
      <c r="AA1861" s="146" t="str">
        <f t="shared" si="369"/>
        <v>EX</v>
      </c>
      <c r="AB1861" s="146" t="str">
        <f t="shared" si="371"/>
        <v>IT</v>
      </c>
      <c r="AC1861" t="str">
        <f t="shared" si="362"/>
        <v>EX</v>
      </c>
      <c r="AD1861" s="74">
        <f t="shared" si="363"/>
        <v>250</v>
      </c>
      <c r="AE1861" s="74">
        <f t="shared" si="368"/>
        <v>250</v>
      </c>
      <c r="AF1861">
        <v>1</v>
      </c>
      <c r="AG1861">
        <v>0</v>
      </c>
      <c r="AH1861" s="74">
        <v>0</v>
      </c>
      <c r="AJ1861" s="74">
        <f t="shared" si="364"/>
        <v>0</v>
      </c>
      <c r="AK1861" s="74">
        <f t="shared" si="370"/>
        <v>250</v>
      </c>
      <c r="AL1861" t="str">
        <f t="shared" si="365"/>
        <v>N</v>
      </c>
      <c r="AN1861" t="s">
        <v>86</v>
      </c>
      <c r="AO1861" t="s">
        <v>85</v>
      </c>
      <c r="AP1861" t="str">
        <f t="shared" si="366"/>
        <v>94</v>
      </c>
      <c r="AQ1861" s="145" t="s">
        <v>1826</v>
      </c>
      <c r="AR1861" t="str">
        <f t="shared" si="367"/>
        <v>1-Adjusted Base Budget</v>
      </c>
      <c r="AS1861" s="145" t="s">
        <v>1827</v>
      </c>
      <c r="AT1861" t="s">
        <v>213</v>
      </c>
      <c r="AV1861" t="str">
        <f t="shared" si="361"/>
        <v>VPIT-SS</v>
      </c>
      <c r="AW1861" t="str">
        <f t="shared" si="360"/>
        <v>VP FOR INFORMATION TECHNOLOGY-SHARED SERVICES</v>
      </c>
    </row>
    <row r="1862" spans="1:49">
      <c r="A1862" s="59">
        <v>2018</v>
      </c>
      <c r="B1862" t="s">
        <v>137</v>
      </c>
      <c r="C1862" t="s">
        <v>945</v>
      </c>
      <c r="D1862" t="s">
        <v>946</v>
      </c>
      <c r="E1862" t="s">
        <v>967</v>
      </c>
      <c r="F1862" t="s">
        <v>1719</v>
      </c>
      <c r="G1862" t="s">
        <v>1720</v>
      </c>
      <c r="H1862" t="s">
        <v>146</v>
      </c>
      <c r="I1862" s="170" t="s">
        <v>84</v>
      </c>
      <c r="J1862" t="s">
        <v>85</v>
      </c>
      <c r="K1862" t="s">
        <v>214</v>
      </c>
      <c r="L1862" t="s">
        <v>495</v>
      </c>
      <c r="M1862" t="s">
        <v>496</v>
      </c>
      <c r="N1862" t="s">
        <v>217</v>
      </c>
      <c r="O1862" t="s">
        <v>263</v>
      </c>
      <c r="P1862" t="s">
        <v>488</v>
      </c>
      <c r="Q1862" t="s">
        <v>489</v>
      </c>
      <c r="R1862" t="s">
        <v>490</v>
      </c>
      <c r="S1862" t="s">
        <v>264</v>
      </c>
      <c r="T1862" t="s">
        <v>265</v>
      </c>
      <c r="U1862" s="61" t="s">
        <v>266</v>
      </c>
      <c r="V1862" t="s">
        <v>24</v>
      </c>
      <c r="W1862" t="s">
        <v>263</v>
      </c>
      <c r="X1862" s="59">
        <v>0</v>
      </c>
      <c r="Y1862" s="59">
        <v>268</v>
      </c>
      <c r="Z1862" t="s">
        <v>141</v>
      </c>
      <c r="AA1862" s="146" t="str">
        <f t="shared" si="369"/>
        <v>EX</v>
      </c>
      <c r="AB1862" s="146" t="str">
        <f t="shared" si="371"/>
        <v>IT</v>
      </c>
      <c r="AC1862" t="str">
        <f t="shared" si="362"/>
        <v>EX</v>
      </c>
      <c r="AD1862" s="74">
        <f t="shared" si="363"/>
        <v>268</v>
      </c>
      <c r="AE1862" s="74">
        <f t="shared" si="368"/>
        <v>268</v>
      </c>
      <c r="AF1862">
        <v>1</v>
      </c>
      <c r="AG1862">
        <v>0</v>
      </c>
      <c r="AH1862" s="74">
        <v>0</v>
      </c>
      <c r="AJ1862" s="74">
        <f t="shared" si="364"/>
        <v>0</v>
      </c>
      <c r="AK1862" s="74">
        <f t="shared" si="370"/>
        <v>268</v>
      </c>
      <c r="AL1862" t="str">
        <f t="shared" si="365"/>
        <v>N</v>
      </c>
      <c r="AN1862" t="s">
        <v>86</v>
      </c>
      <c r="AO1862" t="s">
        <v>85</v>
      </c>
      <c r="AP1862" t="str">
        <f t="shared" si="366"/>
        <v>94</v>
      </c>
      <c r="AQ1862" s="145" t="s">
        <v>1826</v>
      </c>
      <c r="AR1862" t="str">
        <f t="shared" si="367"/>
        <v>1-Adjusted Base Budget</v>
      </c>
      <c r="AS1862" s="145" t="s">
        <v>1827</v>
      </c>
      <c r="AT1862" t="s">
        <v>213</v>
      </c>
      <c r="AV1862" t="str">
        <f t="shared" si="361"/>
        <v>VPIT-SS</v>
      </c>
      <c r="AW1862" t="str">
        <f t="shared" ref="AW1862:AW1925" si="372" xml:space="preserve"> IF(AND($AN1862="UAVP",$Z1862="OE"),$AO1862 &amp; "-ONLINE EDUCATION",IF(AND($AN1862="VPIT",OR($Z1862="SS",$Z1862="IT")),$AO1862 &amp; "-SHARED SERVICES",$AO1862))</f>
        <v>VP FOR INFORMATION TECHNOLOGY-SHARED SERVICES</v>
      </c>
    </row>
    <row r="1863" spans="1:49">
      <c r="A1863" s="59">
        <v>2018</v>
      </c>
      <c r="B1863" t="s">
        <v>137</v>
      </c>
      <c r="C1863" t="s">
        <v>945</v>
      </c>
      <c r="D1863" t="s">
        <v>946</v>
      </c>
      <c r="E1863" t="s">
        <v>979</v>
      </c>
      <c r="F1863" t="s">
        <v>957</v>
      </c>
      <c r="G1863" t="s">
        <v>958</v>
      </c>
      <c r="H1863" t="s">
        <v>152</v>
      </c>
      <c r="I1863" s="170" t="s">
        <v>84</v>
      </c>
      <c r="J1863" t="s">
        <v>85</v>
      </c>
      <c r="K1863" t="s">
        <v>214</v>
      </c>
      <c r="L1863" t="s">
        <v>495</v>
      </c>
      <c r="M1863" t="s">
        <v>496</v>
      </c>
      <c r="N1863" t="s">
        <v>217</v>
      </c>
      <c r="O1863" t="s">
        <v>263</v>
      </c>
      <c r="P1863" t="s">
        <v>488</v>
      </c>
      <c r="Q1863" t="s">
        <v>489</v>
      </c>
      <c r="R1863" t="s">
        <v>490</v>
      </c>
      <c r="S1863" t="s">
        <v>264</v>
      </c>
      <c r="T1863" t="s">
        <v>265</v>
      </c>
      <c r="U1863" s="61" t="s">
        <v>266</v>
      </c>
      <c r="V1863" t="s">
        <v>24</v>
      </c>
      <c r="W1863" t="s">
        <v>263</v>
      </c>
      <c r="X1863" s="59">
        <v>50</v>
      </c>
      <c r="Y1863" s="59">
        <v>50</v>
      </c>
      <c r="Z1863" t="s">
        <v>141</v>
      </c>
      <c r="AA1863" s="146" t="str">
        <f t="shared" si="369"/>
        <v>EX</v>
      </c>
      <c r="AB1863" s="146" t="str">
        <f t="shared" si="371"/>
        <v>IT</v>
      </c>
      <c r="AC1863" t="str">
        <f t="shared" si="362"/>
        <v>EX</v>
      </c>
      <c r="AD1863" s="74">
        <f t="shared" si="363"/>
        <v>50</v>
      </c>
      <c r="AE1863" s="74">
        <f t="shared" si="368"/>
        <v>50</v>
      </c>
      <c r="AF1863">
        <v>1</v>
      </c>
      <c r="AG1863">
        <v>0</v>
      </c>
      <c r="AH1863" s="74">
        <v>0</v>
      </c>
      <c r="AJ1863" s="74">
        <f t="shared" si="364"/>
        <v>0</v>
      </c>
      <c r="AK1863" s="74">
        <f t="shared" si="370"/>
        <v>50</v>
      </c>
      <c r="AL1863" t="str">
        <f t="shared" si="365"/>
        <v>N</v>
      </c>
      <c r="AN1863" t="s">
        <v>86</v>
      </c>
      <c r="AO1863" t="s">
        <v>85</v>
      </c>
      <c r="AP1863" t="str">
        <f t="shared" si="366"/>
        <v>94</v>
      </c>
      <c r="AQ1863" s="145" t="s">
        <v>1826</v>
      </c>
      <c r="AR1863" t="str">
        <f t="shared" si="367"/>
        <v>1-Adjusted Base Budget</v>
      </c>
      <c r="AS1863" s="145" t="s">
        <v>1827</v>
      </c>
      <c r="AT1863" t="s">
        <v>213</v>
      </c>
      <c r="AV1863" t="str">
        <f t="shared" si="361"/>
        <v>VPIT-SS</v>
      </c>
      <c r="AW1863" t="str">
        <f t="shared" si="372"/>
        <v>VP FOR INFORMATION TECHNOLOGY-SHARED SERVICES</v>
      </c>
    </row>
    <row r="1864" spans="1:49">
      <c r="A1864" s="59">
        <v>2018</v>
      </c>
      <c r="B1864" t="s">
        <v>137</v>
      </c>
      <c r="C1864" t="s">
        <v>945</v>
      </c>
      <c r="D1864" t="s">
        <v>946</v>
      </c>
      <c r="E1864" t="s">
        <v>967</v>
      </c>
      <c r="F1864" t="s">
        <v>1165</v>
      </c>
      <c r="G1864" t="s">
        <v>1166</v>
      </c>
      <c r="H1864" t="s">
        <v>146</v>
      </c>
      <c r="I1864" s="170" t="s">
        <v>84</v>
      </c>
      <c r="J1864" t="s">
        <v>85</v>
      </c>
      <c r="K1864" t="s">
        <v>214</v>
      </c>
      <c r="L1864" t="s">
        <v>365</v>
      </c>
      <c r="M1864" t="s">
        <v>366</v>
      </c>
      <c r="N1864" t="s">
        <v>217</v>
      </c>
      <c r="O1864" t="s">
        <v>263</v>
      </c>
      <c r="P1864" t="s">
        <v>367</v>
      </c>
      <c r="Q1864" t="s">
        <v>368</v>
      </c>
      <c r="R1864" t="s">
        <v>369</v>
      </c>
      <c r="S1864" t="s">
        <v>370</v>
      </c>
      <c r="T1864" t="s">
        <v>368</v>
      </c>
      <c r="U1864" s="61" t="s">
        <v>371</v>
      </c>
      <c r="V1864" t="s">
        <v>24</v>
      </c>
      <c r="W1864" t="s">
        <v>263</v>
      </c>
      <c r="X1864" s="59">
        <v>9900</v>
      </c>
      <c r="Y1864" s="59">
        <v>9900</v>
      </c>
      <c r="Z1864" t="s">
        <v>141</v>
      </c>
      <c r="AA1864" s="146" t="str">
        <f t="shared" si="369"/>
        <v>EX</v>
      </c>
      <c r="AB1864" s="146" t="str">
        <f t="shared" si="371"/>
        <v>IT</v>
      </c>
      <c r="AC1864" t="str">
        <f t="shared" si="362"/>
        <v>EX</v>
      </c>
      <c r="AD1864" s="74">
        <f t="shared" si="363"/>
        <v>9900</v>
      </c>
      <c r="AE1864" s="74">
        <f t="shared" si="368"/>
        <v>9900</v>
      </c>
      <c r="AF1864">
        <v>1</v>
      </c>
      <c r="AG1864">
        <v>0</v>
      </c>
      <c r="AH1864" s="74">
        <v>0</v>
      </c>
      <c r="AJ1864" s="74">
        <f t="shared" si="364"/>
        <v>0</v>
      </c>
      <c r="AK1864" s="74">
        <f t="shared" si="370"/>
        <v>9900</v>
      </c>
      <c r="AL1864" t="str">
        <f t="shared" si="365"/>
        <v>N</v>
      </c>
      <c r="AN1864" t="s">
        <v>86</v>
      </c>
      <c r="AO1864" t="s">
        <v>85</v>
      </c>
      <c r="AP1864" t="str">
        <f t="shared" si="366"/>
        <v>94</v>
      </c>
      <c r="AQ1864" s="145" t="s">
        <v>1826</v>
      </c>
      <c r="AR1864" t="str">
        <f t="shared" si="367"/>
        <v>1-Adjusted Base Budget</v>
      </c>
      <c r="AS1864" s="145" t="s">
        <v>1827</v>
      </c>
      <c r="AT1864" t="s">
        <v>213</v>
      </c>
      <c r="AV1864" t="str">
        <f t="shared" si="361"/>
        <v>VPIT-SS</v>
      </c>
      <c r="AW1864" t="str">
        <f t="shared" si="372"/>
        <v>VP FOR INFORMATION TECHNOLOGY-SHARED SERVICES</v>
      </c>
    </row>
    <row r="1865" spans="1:49">
      <c r="A1865" s="59">
        <v>2018</v>
      </c>
      <c r="B1865" t="s">
        <v>137</v>
      </c>
      <c r="C1865" t="s">
        <v>945</v>
      </c>
      <c r="D1865" t="s">
        <v>946</v>
      </c>
      <c r="E1865" t="s">
        <v>979</v>
      </c>
      <c r="F1865" t="s">
        <v>957</v>
      </c>
      <c r="G1865" t="s">
        <v>958</v>
      </c>
      <c r="H1865" t="s">
        <v>152</v>
      </c>
      <c r="I1865" s="170" t="s">
        <v>84</v>
      </c>
      <c r="J1865" t="s">
        <v>85</v>
      </c>
      <c r="K1865" t="s">
        <v>214</v>
      </c>
      <c r="L1865" t="s">
        <v>365</v>
      </c>
      <c r="M1865" t="s">
        <v>366</v>
      </c>
      <c r="N1865" t="s">
        <v>217</v>
      </c>
      <c r="O1865" t="s">
        <v>263</v>
      </c>
      <c r="P1865" t="s">
        <v>367</v>
      </c>
      <c r="Q1865" t="s">
        <v>368</v>
      </c>
      <c r="R1865" t="s">
        <v>369</v>
      </c>
      <c r="S1865" t="s">
        <v>370</v>
      </c>
      <c r="T1865" t="s">
        <v>368</v>
      </c>
      <c r="U1865" s="61" t="s">
        <v>371</v>
      </c>
      <c r="V1865" t="s">
        <v>24</v>
      </c>
      <c r="W1865" t="s">
        <v>263</v>
      </c>
      <c r="X1865" s="59">
        <v>200</v>
      </c>
      <c r="Y1865" s="59">
        <v>200</v>
      </c>
      <c r="Z1865" t="s">
        <v>141</v>
      </c>
      <c r="AA1865" s="146" t="str">
        <f t="shared" si="369"/>
        <v>EX</v>
      </c>
      <c r="AB1865" s="146" t="str">
        <f t="shared" si="371"/>
        <v>IT</v>
      </c>
      <c r="AC1865" t="str">
        <f t="shared" si="362"/>
        <v>EX</v>
      </c>
      <c r="AD1865" s="74">
        <f t="shared" si="363"/>
        <v>200</v>
      </c>
      <c r="AE1865" s="74">
        <f t="shared" si="368"/>
        <v>200</v>
      </c>
      <c r="AF1865">
        <v>1</v>
      </c>
      <c r="AG1865">
        <v>0</v>
      </c>
      <c r="AH1865" s="74">
        <v>0</v>
      </c>
      <c r="AJ1865" s="74">
        <f t="shared" si="364"/>
        <v>0</v>
      </c>
      <c r="AK1865" s="74">
        <f t="shared" si="370"/>
        <v>200</v>
      </c>
      <c r="AL1865" t="str">
        <f t="shared" si="365"/>
        <v>N</v>
      </c>
      <c r="AN1865" t="s">
        <v>86</v>
      </c>
      <c r="AO1865" t="s">
        <v>85</v>
      </c>
      <c r="AP1865" t="str">
        <f t="shared" si="366"/>
        <v>94</v>
      </c>
      <c r="AQ1865" s="145" t="s">
        <v>1826</v>
      </c>
      <c r="AR1865" t="str">
        <f t="shared" si="367"/>
        <v>1-Adjusted Base Budget</v>
      </c>
      <c r="AS1865" s="145" t="s">
        <v>1827</v>
      </c>
      <c r="AT1865" t="s">
        <v>213</v>
      </c>
      <c r="AV1865" t="str">
        <f t="shared" si="361"/>
        <v>VPIT-SS</v>
      </c>
      <c r="AW1865" t="str">
        <f t="shared" si="372"/>
        <v>VP FOR INFORMATION TECHNOLOGY-SHARED SERVICES</v>
      </c>
    </row>
    <row r="1866" spans="1:49">
      <c r="A1866" s="59">
        <v>2018</v>
      </c>
      <c r="B1866" t="s">
        <v>137</v>
      </c>
      <c r="C1866" t="s">
        <v>945</v>
      </c>
      <c r="D1866" t="s">
        <v>946</v>
      </c>
      <c r="E1866" t="s">
        <v>983</v>
      </c>
      <c r="F1866" t="s">
        <v>957</v>
      </c>
      <c r="G1866" t="s">
        <v>958</v>
      </c>
      <c r="H1866" t="s">
        <v>159</v>
      </c>
      <c r="I1866" s="170" t="s">
        <v>84</v>
      </c>
      <c r="J1866" t="s">
        <v>85</v>
      </c>
      <c r="K1866" t="s">
        <v>214</v>
      </c>
      <c r="L1866" t="s">
        <v>365</v>
      </c>
      <c r="M1866" t="s">
        <v>366</v>
      </c>
      <c r="N1866" t="s">
        <v>217</v>
      </c>
      <c r="O1866" t="s">
        <v>263</v>
      </c>
      <c r="P1866" t="s">
        <v>367</v>
      </c>
      <c r="Q1866" t="s">
        <v>368</v>
      </c>
      <c r="R1866" t="s">
        <v>369</v>
      </c>
      <c r="S1866" t="s">
        <v>370</v>
      </c>
      <c r="T1866" t="s">
        <v>368</v>
      </c>
      <c r="U1866" s="61" t="s">
        <v>371</v>
      </c>
      <c r="V1866" t="s">
        <v>24</v>
      </c>
      <c r="W1866" t="s">
        <v>263</v>
      </c>
      <c r="X1866" s="59">
        <v>350</v>
      </c>
      <c r="Y1866" s="59">
        <v>350</v>
      </c>
      <c r="Z1866" t="s">
        <v>141</v>
      </c>
      <c r="AA1866" s="146" t="str">
        <f t="shared" si="369"/>
        <v>EX</v>
      </c>
      <c r="AB1866" s="146" t="str">
        <f t="shared" si="371"/>
        <v>IT</v>
      </c>
      <c r="AC1866" t="str">
        <f t="shared" si="362"/>
        <v>EX</v>
      </c>
      <c r="AD1866" s="74">
        <f t="shared" si="363"/>
        <v>350</v>
      </c>
      <c r="AE1866" s="74">
        <f t="shared" si="368"/>
        <v>350</v>
      </c>
      <c r="AF1866">
        <v>1</v>
      </c>
      <c r="AG1866">
        <v>0</v>
      </c>
      <c r="AH1866" s="74">
        <v>0</v>
      </c>
      <c r="AJ1866" s="74">
        <f t="shared" si="364"/>
        <v>0</v>
      </c>
      <c r="AK1866" s="74">
        <f t="shared" si="370"/>
        <v>350</v>
      </c>
      <c r="AL1866" t="str">
        <f t="shared" si="365"/>
        <v>N</v>
      </c>
      <c r="AN1866" t="s">
        <v>86</v>
      </c>
      <c r="AO1866" t="s">
        <v>85</v>
      </c>
      <c r="AP1866" t="str">
        <f t="shared" si="366"/>
        <v>94</v>
      </c>
      <c r="AQ1866" s="145" t="s">
        <v>1826</v>
      </c>
      <c r="AR1866" t="str">
        <f t="shared" si="367"/>
        <v>1-Adjusted Base Budget</v>
      </c>
      <c r="AS1866" s="145" t="s">
        <v>1827</v>
      </c>
      <c r="AT1866" t="s">
        <v>213</v>
      </c>
      <c r="AV1866" t="str">
        <f t="shared" si="361"/>
        <v>VPIT-SS</v>
      </c>
      <c r="AW1866" t="str">
        <f t="shared" si="372"/>
        <v>VP FOR INFORMATION TECHNOLOGY-SHARED SERVICES</v>
      </c>
    </row>
    <row r="1867" spans="1:49">
      <c r="A1867" s="59">
        <v>2018</v>
      </c>
      <c r="B1867" t="s">
        <v>137</v>
      </c>
      <c r="C1867" t="s">
        <v>945</v>
      </c>
      <c r="D1867" t="s">
        <v>946</v>
      </c>
      <c r="E1867" t="s">
        <v>981</v>
      </c>
      <c r="F1867" t="s">
        <v>957</v>
      </c>
      <c r="G1867" t="s">
        <v>958</v>
      </c>
      <c r="H1867" t="s">
        <v>157</v>
      </c>
      <c r="I1867" s="170" t="s">
        <v>84</v>
      </c>
      <c r="J1867" t="s">
        <v>85</v>
      </c>
      <c r="K1867" t="s">
        <v>214</v>
      </c>
      <c r="L1867" t="s">
        <v>1173</v>
      </c>
      <c r="M1867" t="s">
        <v>1174</v>
      </c>
      <c r="N1867" t="s">
        <v>217</v>
      </c>
      <c r="O1867" t="s">
        <v>263</v>
      </c>
      <c r="P1867" t="s">
        <v>374</v>
      </c>
      <c r="Q1867" t="s">
        <v>375</v>
      </c>
      <c r="R1867" t="s">
        <v>376</v>
      </c>
      <c r="S1867" t="s">
        <v>264</v>
      </c>
      <c r="T1867" t="s">
        <v>265</v>
      </c>
      <c r="U1867" s="61" t="s">
        <v>266</v>
      </c>
      <c r="V1867" t="s">
        <v>24</v>
      </c>
      <c r="W1867" t="s">
        <v>263</v>
      </c>
      <c r="X1867" s="59">
        <v>1000</v>
      </c>
      <c r="Y1867" s="59">
        <v>1000</v>
      </c>
      <c r="Z1867" t="s">
        <v>141</v>
      </c>
      <c r="AA1867" s="146" t="str">
        <f t="shared" si="369"/>
        <v>EX</v>
      </c>
      <c r="AB1867" s="146" t="str">
        <f t="shared" si="371"/>
        <v>IT</v>
      </c>
      <c r="AC1867" t="str">
        <f t="shared" si="362"/>
        <v>EX</v>
      </c>
      <c r="AD1867" s="74">
        <f t="shared" si="363"/>
        <v>1000</v>
      </c>
      <c r="AE1867" s="74">
        <f t="shared" si="368"/>
        <v>1000</v>
      </c>
      <c r="AF1867">
        <v>1</v>
      </c>
      <c r="AG1867">
        <v>0</v>
      </c>
      <c r="AH1867" s="74">
        <v>0</v>
      </c>
      <c r="AJ1867" s="74">
        <f t="shared" si="364"/>
        <v>0</v>
      </c>
      <c r="AK1867" s="74">
        <f t="shared" si="370"/>
        <v>1000</v>
      </c>
      <c r="AL1867" t="str">
        <f t="shared" si="365"/>
        <v>N</v>
      </c>
      <c r="AN1867" t="s">
        <v>86</v>
      </c>
      <c r="AO1867" t="s">
        <v>85</v>
      </c>
      <c r="AP1867" t="str">
        <f t="shared" si="366"/>
        <v>94</v>
      </c>
      <c r="AQ1867" s="145" t="s">
        <v>1826</v>
      </c>
      <c r="AR1867" t="str">
        <f t="shared" si="367"/>
        <v>1-Adjusted Base Budget</v>
      </c>
      <c r="AS1867" s="145" t="s">
        <v>1827</v>
      </c>
      <c r="AT1867" t="s">
        <v>213</v>
      </c>
      <c r="AV1867" t="str">
        <f t="shared" si="361"/>
        <v>VPIT-SS</v>
      </c>
      <c r="AW1867" t="str">
        <f t="shared" si="372"/>
        <v>VP FOR INFORMATION TECHNOLOGY-SHARED SERVICES</v>
      </c>
    </row>
    <row r="1868" spans="1:49">
      <c r="A1868" s="59">
        <v>2018</v>
      </c>
      <c r="B1868" t="s">
        <v>137</v>
      </c>
      <c r="C1868" t="s">
        <v>945</v>
      </c>
      <c r="D1868" t="s">
        <v>946</v>
      </c>
      <c r="E1868" t="s">
        <v>947</v>
      </c>
      <c r="F1868" t="s">
        <v>1000</v>
      </c>
      <c r="G1868" t="s">
        <v>1001</v>
      </c>
      <c r="H1868" t="s">
        <v>948</v>
      </c>
      <c r="I1868" s="170" t="s">
        <v>84</v>
      </c>
      <c r="J1868" t="s">
        <v>85</v>
      </c>
      <c r="K1868" t="s">
        <v>214</v>
      </c>
      <c r="L1868" t="s">
        <v>377</v>
      </c>
      <c r="M1868" t="s">
        <v>378</v>
      </c>
      <c r="N1868" t="s">
        <v>217</v>
      </c>
      <c r="O1868" t="s">
        <v>263</v>
      </c>
      <c r="P1868" t="s">
        <v>379</v>
      </c>
      <c r="Q1868" t="s">
        <v>379</v>
      </c>
      <c r="R1868" t="s">
        <v>380</v>
      </c>
      <c r="S1868" t="s">
        <v>264</v>
      </c>
      <c r="T1868" t="s">
        <v>265</v>
      </c>
      <c r="U1868" s="61" t="s">
        <v>266</v>
      </c>
      <c r="V1868" t="s">
        <v>249</v>
      </c>
      <c r="W1868" t="s">
        <v>263</v>
      </c>
      <c r="X1868" s="59">
        <v>50</v>
      </c>
      <c r="Y1868" s="59">
        <v>50</v>
      </c>
      <c r="AA1868" s="146" t="str">
        <f t="shared" si="369"/>
        <v>EX</v>
      </c>
      <c r="AB1868" s="146">
        <f t="shared" si="371"/>
        <v>0</v>
      </c>
      <c r="AC1868" t="str">
        <f t="shared" si="362"/>
        <v>EX</v>
      </c>
      <c r="AD1868" s="74">
        <f t="shared" si="363"/>
        <v>50</v>
      </c>
      <c r="AE1868" s="74">
        <f t="shared" si="368"/>
        <v>50</v>
      </c>
      <c r="AF1868">
        <v>1</v>
      </c>
      <c r="AG1868">
        <v>0</v>
      </c>
      <c r="AH1868" s="74">
        <v>0</v>
      </c>
      <c r="AJ1868" s="74">
        <f t="shared" si="364"/>
        <v>0</v>
      </c>
      <c r="AK1868" s="74">
        <f t="shared" si="370"/>
        <v>50</v>
      </c>
      <c r="AL1868" t="str">
        <f t="shared" si="365"/>
        <v>N</v>
      </c>
      <c r="AN1868" t="s">
        <v>86</v>
      </c>
      <c r="AO1868" t="s">
        <v>85</v>
      </c>
      <c r="AP1868" t="str">
        <f t="shared" si="366"/>
        <v>94</v>
      </c>
      <c r="AQ1868" s="145" t="s">
        <v>1826</v>
      </c>
      <c r="AR1868" t="str">
        <f t="shared" si="367"/>
        <v>1-Adjusted Base Budget</v>
      </c>
      <c r="AS1868" s="145" t="s">
        <v>1827</v>
      </c>
      <c r="AT1868" t="s">
        <v>213</v>
      </c>
      <c r="AV1868" t="str">
        <f t="shared" ref="AV1868:AV1931" si="373">IF(AND($AN1868="UAVP",$Z1868="OE"),$AN1868 &amp; "-OE",IF(AND($AN1868="VPIT",OR($Z1868="SS",$Z1868="IT")),$AN1868 &amp; "-SS",$AN1868))</f>
        <v>VPIT</v>
      </c>
      <c r="AW1868" t="str">
        <f t="shared" si="372"/>
        <v>VP FOR INFORMATION TECHNOLOGY</v>
      </c>
    </row>
    <row r="1869" spans="1:49">
      <c r="A1869" s="59">
        <v>2018</v>
      </c>
      <c r="B1869" t="s">
        <v>137</v>
      </c>
      <c r="C1869" t="s">
        <v>945</v>
      </c>
      <c r="D1869" t="s">
        <v>946</v>
      </c>
      <c r="E1869" t="s">
        <v>947</v>
      </c>
      <c r="F1869" t="s">
        <v>1004</v>
      </c>
      <c r="G1869" t="s">
        <v>1005</v>
      </c>
      <c r="H1869" t="s">
        <v>948</v>
      </c>
      <c r="I1869" s="170" t="s">
        <v>84</v>
      </c>
      <c r="J1869" t="s">
        <v>85</v>
      </c>
      <c r="K1869" t="s">
        <v>214</v>
      </c>
      <c r="L1869" t="s">
        <v>377</v>
      </c>
      <c r="M1869" t="s">
        <v>378</v>
      </c>
      <c r="N1869" t="s">
        <v>217</v>
      </c>
      <c r="O1869" t="s">
        <v>263</v>
      </c>
      <c r="P1869" t="s">
        <v>379</v>
      </c>
      <c r="Q1869" t="s">
        <v>379</v>
      </c>
      <c r="R1869" t="s">
        <v>380</v>
      </c>
      <c r="S1869" t="s">
        <v>264</v>
      </c>
      <c r="T1869" t="s">
        <v>265</v>
      </c>
      <c r="U1869" s="61" t="s">
        <v>266</v>
      </c>
      <c r="V1869" t="s">
        <v>249</v>
      </c>
      <c r="W1869" t="s">
        <v>263</v>
      </c>
      <c r="X1869" s="59">
        <v>700</v>
      </c>
      <c r="Y1869" s="59">
        <v>0</v>
      </c>
      <c r="AA1869" s="146" t="str">
        <f t="shared" si="369"/>
        <v>EX</v>
      </c>
      <c r="AB1869" s="146">
        <f t="shared" si="371"/>
        <v>0</v>
      </c>
      <c r="AC1869" t="str">
        <f t="shared" si="362"/>
        <v>EX</v>
      </c>
      <c r="AD1869" s="74">
        <f t="shared" si="363"/>
        <v>0</v>
      </c>
      <c r="AE1869" s="74">
        <f t="shared" si="368"/>
        <v>0</v>
      </c>
      <c r="AF1869">
        <v>1</v>
      </c>
      <c r="AG1869">
        <v>0</v>
      </c>
      <c r="AH1869" s="74">
        <v>0</v>
      </c>
      <c r="AJ1869" s="74">
        <f t="shared" si="364"/>
        <v>0</v>
      </c>
      <c r="AK1869" s="74">
        <f t="shared" si="370"/>
        <v>0</v>
      </c>
      <c r="AL1869" t="str">
        <f t="shared" si="365"/>
        <v>N</v>
      </c>
      <c r="AN1869" t="s">
        <v>86</v>
      </c>
      <c r="AO1869" t="s">
        <v>85</v>
      </c>
      <c r="AP1869" t="str">
        <f t="shared" si="366"/>
        <v>94</v>
      </c>
      <c r="AQ1869" s="145" t="s">
        <v>1826</v>
      </c>
      <c r="AR1869" t="str">
        <f t="shared" si="367"/>
        <v>1-Adjusted Base Budget</v>
      </c>
      <c r="AS1869" s="145" t="s">
        <v>1827</v>
      </c>
      <c r="AT1869" t="s">
        <v>213</v>
      </c>
      <c r="AV1869" t="str">
        <f t="shared" si="373"/>
        <v>VPIT</v>
      </c>
      <c r="AW1869" t="str">
        <f t="shared" si="372"/>
        <v>VP FOR INFORMATION TECHNOLOGY</v>
      </c>
    </row>
    <row r="1870" spans="1:49">
      <c r="A1870" s="59">
        <v>2018</v>
      </c>
      <c r="B1870" t="s">
        <v>137</v>
      </c>
      <c r="C1870" t="s">
        <v>945</v>
      </c>
      <c r="D1870" t="s">
        <v>946</v>
      </c>
      <c r="E1870" t="s">
        <v>947</v>
      </c>
      <c r="F1870" t="s">
        <v>973</v>
      </c>
      <c r="G1870" t="s">
        <v>974</v>
      </c>
      <c r="H1870" t="s">
        <v>948</v>
      </c>
      <c r="I1870" s="170" t="s">
        <v>84</v>
      </c>
      <c r="J1870" t="s">
        <v>85</v>
      </c>
      <c r="K1870" t="s">
        <v>214</v>
      </c>
      <c r="L1870" t="s">
        <v>377</v>
      </c>
      <c r="M1870" t="s">
        <v>378</v>
      </c>
      <c r="N1870" t="s">
        <v>217</v>
      </c>
      <c r="O1870" t="s">
        <v>263</v>
      </c>
      <c r="P1870" t="s">
        <v>379</v>
      </c>
      <c r="Q1870" t="s">
        <v>379</v>
      </c>
      <c r="R1870" t="s">
        <v>380</v>
      </c>
      <c r="S1870" t="s">
        <v>264</v>
      </c>
      <c r="T1870" t="s">
        <v>265</v>
      </c>
      <c r="U1870" s="61" t="s">
        <v>266</v>
      </c>
      <c r="V1870" t="s">
        <v>249</v>
      </c>
      <c r="W1870" t="s">
        <v>263</v>
      </c>
      <c r="X1870" s="59">
        <v>2100</v>
      </c>
      <c r="Y1870" s="59">
        <v>2100</v>
      </c>
      <c r="AA1870" s="146" t="str">
        <f t="shared" si="369"/>
        <v>EX</v>
      </c>
      <c r="AB1870" s="146">
        <f t="shared" si="371"/>
        <v>0</v>
      </c>
      <c r="AC1870" t="str">
        <f t="shared" si="362"/>
        <v>EX</v>
      </c>
      <c r="AD1870" s="74">
        <f t="shared" si="363"/>
        <v>2100</v>
      </c>
      <c r="AE1870" s="74">
        <f t="shared" si="368"/>
        <v>2100</v>
      </c>
      <c r="AF1870">
        <v>1</v>
      </c>
      <c r="AG1870">
        <v>0</v>
      </c>
      <c r="AH1870" s="74">
        <v>0</v>
      </c>
      <c r="AJ1870" s="74">
        <f t="shared" si="364"/>
        <v>0</v>
      </c>
      <c r="AK1870" s="74">
        <f t="shared" si="370"/>
        <v>2100</v>
      </c>
      <c r="AL1870" t="str">
        <f t="shared" si="365"/>
        <v>N</v>
      </c>
      <c r="AN1870" t="s">
        <v>86</v>
      </c>
      <c r="AO1870" t="s">
        <v>85</v>
      </c>
      <c r="AP1870" t="str">
        <f t="shared" si="366"/>
        <v>94</v>
      </c>
      <c r="AQ1870" s="145" t="s">
        <v>1826</v>
      </c>
      <c r="AR1870" t="str">
        <f t="shared" si="367"/>
        <v>1-Adjusted Base Budget</v>
      </c>
      <c r="AS1870" s="145" t="s">
        <v>1827</v>
      </c>
      <c r="AT1870" t="s">
        <v>213</v>
      </c>
      <c r="AV1870" t="str">
        <f t="shared" si="373"/>
        <v>VPIT</v>
      </c>
      <c r="AW1870" t="str">
        <f t="shared" si="372"/>
        <v>VP FOR INFORMATION TECHNOLOGY</v>
      </c>
    </row>
    <row r="1871" spans="1:49">
      <c r="A1871" s="59">
        <v>2018</v>
      </c>
      <c r="B1871" t="s">
        <v>137</v>
      </c>
      <c r="C1871" t="s">
        <v>945</v>
      </c>
      <c r="D1871" t="s">
        <v>946</v>
      </c>
      <c r="E1871" t="s">
        <v>947</v>
      </c>
      <c r="F1871" t="s">
        <v>975</v>
      </c>
      <c r="G1871" t="s">
        <v>976</v>
      </c>
      <c r="H1871" t="s">
        <v>948</v>
      </c>
      <c r="I1871" s="170" t="s">
        <v>84</v>
      </c>
      <c r="J1871" t="s">
        <v>85</v>
      </c>
      <c r="K1871" t="s">
        <v>214</v>
      </c>
      <c r="L1871" t="s">
        <v>377</v>
      </c>
      <c r="M1871" t="s">
        <v>378</v>
      </c>
      <c r="N1871" t="s">
        <v>217</v>
      </c>
      <c r="O1871" t="s">
        <v>263</v>
      </c>
      <c r="P1871" t="s">
        <v>379</v>
      </c>
      <c r="Q1871" t="s">
        <v>379</v>
      </c>
      <c r="R1871" t="s">
        <v>380</v>
      </c>
      <c r="S1871" t="s">
        <v>264</v>
      </c>
      <c r="T1871" t="s">
        <v>265</v>
      </c>
      <c r="U1871" s="61" t="s">
        <v>266</v>
      </c>
      <c r="V1871" t="s">
        <v>249</v>
      </c>
      <c r="W1871" t="s">
        <v>263</v>
      </c>
      <c r="X1871" s="59">
        <v>10000</v>
      </c>
      <c r="Y1871" s="59">
        <v>10000</v>
      </c>
      <c r="AA1871" s="146" t="str">
        <f t="shared" si="369"/>
        <v>EX</v>
      </c>
      <c r="AB1871" s="146">
        <f t="shared" si="371"/>
        <v>0</v>
      </c>
      <c r="AC1871" t="str">
        <f t="shared" si="362"/>
        <v>EX</v>
      </c>
      <c r="AD1871" s="74">
        <f t="shared" si="363"/>
        <v>10000</v>
      </c>
      <c r="AE1871" s="74">
        <f t="shared" si="368"/>
        <v>10000</v>
      </c>
      <c r="AF1871">
        <v>1</v>
      </c>
      <c r="AG1871">
        <v>0</v>
      </c>
      <c r="AH1871" s="74">
        <v>0</v>
      </c>
      <c r="AJ1871" s="74">
        <f t="shared" si="364"/>
        <v>0</v>
      </c>
      <c r="AK1871" s="74">
        <f t="shared" si="370"/>
        <v>10000</v>
      </c>
      <c r="AL1871" t="str">
        <f t="shared" si="365"/>
        <v>N</v>
      </c>
      <c r="AN1871" t="s">
        <v>86</v>
      </c>
      <c r="AO1871" t="s">
        <v>85</v>
      </c>
      <c r="AP1871" t="str">
        <f t="shared" si="366"/>
        <v>94</v>
      </c>
      <c r="AQ1871" s="145" t="s">
        <v>1826</v>
      </c>
      <c r="AR1871" t="str">
        <f t="shared" si="367"/>
        <v>1-Adjusted Base Budget</v>
      </c>
      <c r="AS1871" s="145" t="s">
        <v>1827</v>
      </c>
      <c r="AT1871" t="s">
        <v>213</v>
      </c>
      <c r="AV1871" t="str">
        <f t="shared" si="373"/>
        <v>VPIT</v>
      </c>
      <c r="AW1871" t="str">
        <f t="shared" si="372"/>
        <v>VP FOR INFORMATION TECHNOLOGY</v>
      </c>
    </row>
    <row r="1872" spans="1:49">
      <c r="A1872" s="59">
        <v>2018</v>
      </c>
      <c r="B1872" t="s">
        <v>137</v>
      </c>
      <c r="C1872" t="s">
        <v>945</v>
      </c>
      <c r="D1872" t="s">
        <v>946</v>
      </c>
      <c r="E1872" t="s">
        <v>947</v>
      </c>
      <c r="F1872" t="s">
        <v>1133</v>
      </c>
      <c r="G1872" t="s">
        <v>1134</v>
      </c>
      <c r="H1872" t="s">
        <v>948</v>
      </c>
      <c r="I1872" s="170" t="s">
        <v>84</v>
      </c>
      <c r="J1872" t="s">
        <v>85</v>
      </c>
      <c r="K1872" t="s">
        <v>214</v>
      </c>
      <c r="L1872" t="s">
        <v>377</v>
      </c>
      <c r="M1872" t="s">
        <v>378</v>
      </c>
      <c r="N1872" t="s">
        <v>217</v>
      </c>
      <c r="O1872" t="s">
        <v>263</v>
      </c>
      <c r="P1872" t="s">
        <v>379</v>
      </c>
      <c r="Q1872" t="s">
        <v>379</v>
      </c>
      <c r="R1872" t="s">
        <v>380</v>
      </c>
      <c r="S1872" t="s">
        <v>264</v>
      </c>
      <c r="T1872" t="s">
        <v>265</v>
      </c>
      <c r="U1872" s="61" t="s">
        <v>266</v>
      </c>
      <c r="V1872" t="s">
        <v>249</v>
      </c>
      <c r="W1872" t="s">
        <v>263</v>
      </c>
      <c r="X1872" s="59">
        <v>2950</v>
      </c>
      <c r="Y1872" s="59">
        <v>2950</v>
      </c>
      <c r="AA1872" s="146" t="str">
        <f t="shared" si="369"/>
        <v>EX</v>
      </c>
      <c r="AB1872" s="146">
        <f t="shared" si="371"/>
        <v>0</v>
      </c>
      <c r="AC1872" t="str">
        <f t="shared" si="362"/>
        <v>EX</v>
      </c>
      <c r="AD1872" s="74">
        <f t="shared" si="363"/>
        <v>2950</v>
      </c>
      <c r="AE1872" s="74">
        <f t="shared" si="368"/>
        <v>2950</v>
      </c>
      <c r="AF1872">
        <v>1</v>
      </c>
      <c r="AG1872">
        <v>0</v>
      </c>
      <c r="AH1872" s="74">
        <v>0</v>
      </c>
      <c r="AJ1872" s="74">
        <f t="shared" si="364"/>
        <v>0</v>
      </c>
      <c r="AK1872" s="74">
        <f t="shared" si="370"/>
        <v>2950</v>
      </c>
      <c r="AL1872" t="str">
        <f t="shared" si="365"/>
        <v>N</v>
      </c>
      <c r="AN1872" t="s">
        <v>86</v>
      </c>
      <c r="AO1872" t="s">
        <v>85</v>
      </c>
      <c r="AP1872" t="str">
        <f t="shared" si="366"/>
        <v>94</v>
      </c>
      <c r="AQ1872" s="145" t="s">
        <v>1826</v>
      </c>
      <c r="AR1872" t="str">
        <f t="shared" si="367"/>
        <v>1-Adjusted Base Budget</v>
      </c>
      <c r="AS1872" s="145" t="s">
        <v>1827</v>
      </c>
      <c r="AT1872" t="s">
        <v>213</v>
      </c>
      <c r="AV1872" t="str">
        <f t="shared" si="373"/>
        <v>VPIT</v>
      </c>
      <c r="AW1872" t="str">
        <f t="shared" si="372"/>
        <v>VP FOR INFORMATION TECHNOLOGY</v>
      </c>
    </row>
    <row r="1873" spans="1:49">
      <c r="A1873" s="59">
        <v>2018</v>
      </c>
      <c r="B1873" t="s">
        <v>137</v>
      </c>
      <c r="C1873" t="s">
        <v>945</v>
      </c>
      <c r="D1873" t="s">
        <v>946</v>
      </c>
      <c r="E1873" t="s">
        <v>956</v>
      </c>
      <c r="F1873" t="s">
        <v>957</v>
      </c>
      <c r="G1873" t="s">
        <v>958</v>
      </c>
      <c r="H1873" t="s">
        <v>140</v>
      </c>
      <c r="I1873" s="170" t="s">
        <v>84</v>
      </c>
      <c r="J1873" t="s">
        <v>85</v>
      </c>
      <c r="K1873" t="s">
        <v>214</v>
      </c>
      <c r="L1873" t="s">
        <v>377</v>
      </c>
      <c r="M1873" t="s">
        <v>378</v>
      </c>
      <c r="N1873" t="s">
        <v>217</v>
      </c>
      <c r="O1873" t="s">
        <v>263</v>
      </c>
      <c r="P1873" t="s">
        <v>379</v>
      </c>
      <c r="Q1873" t="s">
        <v>379</v>
      </c>
      <c r="R1873" t="s">
        <v>380</v>
      </c>
      <c r="S1873" t="s">
        <v>264</v>
      </c>
      <c r="T1873" t="s">
        <v>265</v>
      </c>
      <c r="U1873" s="61" t="s">
        <v>266</v>
      </c>
      <c r="V1873" t="s">
        <v>24</v>
      </c>
      <c r="W1873" t="s">
        <v>263</v>
      </c>
      <c r="X1873" s="59">
        <v>1600</v>
      </c>
      <c r="Y1873" s="59">
        <v>1600</v>
      </c>
      <c r="Z1873" t="s">
        <v>141</v>
      </c>
      <c r="AA1873" s="146" t="str">
        <f t="shared" si="369"/>
        <v>EX</v>
      </c>
      <c r="AB1873" s="146" t="str">
        <f t="shared" si="371"/>
        <v>IT</v>
      </c>
      <c r="AC1873" t="str">
        <f t="shared" si="362"/>
        <v>EX</v>
      </c>
      <c r="AD1873" s="74">
        <f t="shared" si="363"/>
        <v>1600</v>
      </c>
      <c r="AE1873" s="74">
        <f t="shared" si="368"/>
        <v>1600</v>
      </c>
      <c r="AF1873">
        <v>1</v>
      </c>
      <c r="AG1873">
        <v>0</v>
      </c>
      <c r="AH1873" s="74">
        <v>0</v>
      </c>
      <c r="AJ1873" s="74">
        <f t="shared" si="364"/>
        <v>0</v>
      </c>
      <c r="AK1873" s="74">
        <f t="shared" si="370"/>
        <v>1600</v>
      </c>
      <c r="AL1873" t="str">
        <f t="shared" si="365"/>
        <v>N</v>
      </c>
      <c r="AN1873" t="s">
        <v>86</v>
      </c>
      <c r="AO1873" t="s">
        <v>85</v>
      </c>
      <c r="AP1873" t="str">
        <f t="shared" si="366"/>
        <v>94</v>
      </c>
      <c r="AQ1873" s="145" t="s">
        <v>1826</v>
      </c>
      <c r="AR1873" t="str">
        <f t="shared" si="367"/>
        <v>1-Adjusted Base Budget</v>
      </c>
      <c r="AS1873" s="145" t="s">
        <v>1827</v>
      </c>
      <c r="AT1873" t="s">
        <v>213</v>
      </c>
      <c r="AV1873" t="str">
        <f t="shared" si="373"/>
        <v>VPIT-SS</v>
      </c>
      <c r="AW1873" t="str">
        <f t="shared" si="372"/>
        <v>VP FOR INFORMATION TECHNOLOGY-SHARED SERVICES</v>
      </c>
    </row>
    <row r="1874" spans="1:49">
      <c r="A1874" s="59">
        <v>2018</v>
      </c>
      <c r="B1874" t="s">
        <v>137</v>
      </c>
      <c r="C1874" t="s">
        <v>945</v>
      </c>
      <c r="D1874" t="s">
        <v>946</v>
      </c>
      <c r="E1874" t="s">
        <v>978</v>
      </c>
      <c r="F1874" t="s">
        <v>957</v>
      </c>
      <c r="G1874" t="s">
        <v>958</v>
      </c>
      <c r="H1874" t="s">
        <v>143</v>
      </c>
      <c r="I1874" s="170" t="s">
        <v>84</v>
      </c>
      <c r="J1874" t="s">
        <v>85</v>
      </c>
      <c r="K1874" t="s">
        <v>214</v>
      </c>
      <c r="L1874" t="s">
        <v>377</v>
      </c>
      <c r="M1874" t="s">
        <v>378</v>
      </c>
      <c r="N1874" t="s">
        <v>217</v>
      </c>
      <c r="O1874" t="s">
        <v>263</v>
      </c>
      <c r="P1874" t="s">
        <v>379</v>
      </c>
      <c r="Q1874" t="s">
        <v>379</v>
      </c>
      <c r="R1874" t="s">
        <v>380</v>
      </c>
      <c r="S1874" t="s">
        <v>264</v>
      </c>
      <c r="T1874" t="s">
        <v>265</v>
      </c>
      <c r="U1874" s="61" t="s">
        <v>266</v>
      </c>
      <c r="V1874" t="s">
        <v>24</v>
      </c>
      <c r="W1874" t="s">
        <v>263</v>
      </c>
      <c r="X1874" s="59">
        <v>400</v>
      </c>
      <c r="Y1874" s="59">
        <v>400</v>
      </c>
      <c r="Z1874" t="s">
        <v>141</v>
      </c>
      <c r="AA1874" s="146" t="str">
        <f t="shared" si="369"/>
        <v>EX</v>
      </c>
      <c r="AB1874" s="146" t="str">
        <f t="shared" si="371"/>
        <v>IT</v>
      </c>
      <c r="AC1874" t="str">
        <f t="shared" si="362"/>
        <v>EX</v>
      </c>
      <c r="AD1874" s="74">
        <f t="shared" si="363"/>
        <v>400</v>
      </c>
      <c r="AE1874" s="74">
        <f t="shared" si="368"/>
        <v>400</v>
      </c>
      <c r="AF1874">
        <v>1</v>
      </c>
      <c r="AG1874">
        <v>0</v>
      </c>
      <c r="AH1874" s="74">
        <v>0</v>
      </c>
      <c r="AJ1874" s="74">
        <f t="shared" si="364"/>
        <v>0</v>
      </c>
      <c r="AK1874" s="74">
        <f t="shared" si="370"/>
        <v>400</v>
      </c>
      <c r="AL1874" t="str">
        <f t="shared" si="365"/>
        <v>N</v>
      </c>
      <c r="AN1874" t="s">
        <v>86</v>
      </c>
      <c r="AO1874" t="s">
        <v>85</v>
      </c>
      <c r="AP1874" t="str">
        <f t="shared" si="366"/>
        <v>94</v>
      </c>
      <c r="AQ1874" s="145" t="s">
        <v>1826</v>
      </c>
      <c r="AR1874" t="str">
        <f t="shared" si="367"/>
        <v>1-Adjusted Base Budget</v>
      </c>
      <c r="AS1874" s="145" t="s">
        <v>1827</v>
      </c>
      <c r="AT1874" t="s">
        <v>213</v>
      </c>
      <c r="AV1874" t="str">
        <f t="shared" si="373"/>
        <v>VPIT-SS</v>
      </c>
      <c r="AW1874" t="str">
        <f t="shared" si="372"/>
        <v>VP FOR INFORMATION TECHNOLOGY-SHARED SERVICES</v>
      </c>
    </row>
    <row r="1875" spans="1:49">
      <c r="A1875" s="59">
        <v>2018</v>
      </c>
      <c r="B1875" t="s">
        <v>137</v>
      </c>
      <c r="C1875" t="s">
        <v>945</v>
      </c>
      <c r="D1875" t="s">
        <v>946</v>
      </c>
      <c r="E1875" t="s">
        <v>967</v>
      </c>
      <c r="F1875" t="s">
        <v>1719</v>
      </c>
      <c r="G1875" t="s">
        <v>1720</v>
      </c>
      <c r="H1875" t="s">
        <v>146</v>
      </c>
      <c r="I1875" s="170" t="s">
        <v>84</v>
      </c>
      <c r="J1875" t="s">
        <v>85</v>
      </c>
      <c r="K1875" t="s">
        <v>214</v>
      </c>
      <c r="L1875" t="s">
        <v>377</v>
      </c>
      <c r="M1875" t="s">
        <v>378</v>
      </c>
      <c r="N1875" t="s">
        <v>217</v>
      </c>
      <c r="O1875" t="s">
        <v>263</v>
      </c>
      <c r="P1875" t="s">
        <v>379</v>
      </c>
      <c r="Q1875" t="s">
        <v>379</v>
      </c>
      <c r="R1875" t="s">
        <v>380</v>
      </c>
      <c r="S1875" t="s">
        <v>264</v>
      </c>
      <c r="T1875" t="s">
        <v>265</v>
      </c>
      <c r="U1875" s="61" t="s">
        <v>266</v>
      </c>
      <c r="V1875" t="s">
        <v>24</v>
      </c>
      <c r="W1875" t="s">
        <v>263</v>
      </c>
      <c r="X1875" s="59">
        <v>0</v>
      </c>
      <c r="Y1875" s="59">
        <v>693</v>
      </c>
      <c r="Z1875" t="s">
        <v>141</v>
      </c>
      <c r="AA1875" s="146" t="str">
        <f t="shared" si="369"/>
        <v>EX</v>
      </c>
      <c r="AB1875" s="146" t="str">
        <f t="shared" si="371"/>
        <v>IT</v>
      </c>
      <c r="AC1875" t="str">
        <f t="shared" ref="AC1875:AC1938" si="374">IF(O1875 =AA1875,W1875,"Allot/Xfer IN")</f>
        <v>EX</v>
      </c>
      <c r="AD1875" s="74">
        <f t="shared" ref="AD1875:AD1938" si="375">IF(O1875 =AA1875,Y1875,-Y1875)</f>
        <v>693</v>
      </c>
      <c r="AE1875" s="74">
        <f t="shared" si="368"/>
        <v>693</v>
      </c>
      <c r="AF1875">
        <v>1</v>
      </c>
      <c r="AG1875">
        <v>0</v>
      </c>
      <c r="AH1875" s="74">
        <v>0</v>
      </c>
      <c r="AJ1875" s="74">
        <f t="shared" ref="AJ1875:AJ1938" si="376">SUM(AG1875:AI1875)</f>
        <v>0</v>
      </c>
      <c r="AK1875" s="74">
        <f t="shared" si="370"/>
        <v>693</v>
      </c>
      <c r="AL1875" t="str">
        <f t="shared" ref="AL1875:AL1938" si="377">IF(AF1875&lt;&gt;1,"Y","N")</f>
        <v>N</v>
      </c>
      <c r="AN1875" t="s">
        <v>86</v>
      </c>
      <c r="AO1875" t="s">
        <v>85</v>
      </c>
      <c r="AP1875" t="str">
        <f t="shared" ref="AP1875:AP1938" si="378">IF(AL1875 ="Y","99",I1875)</f>
        <v>94</v>
      </c>
      <c r="AQ1875" s="145" t="s">
        <v>1826</v>
      </c>
      <c r="AR1875" t="str">
        <f t="shared" ref="AR1875:AR1938" si="379">IF(AM1875 ="y",AQ1875,IF(AG1875 &lt;&gt;0,"2-Provision for Compensation Incr","1-Adjusted Base Budget"))</f>
        <v>1-Adjusted Base Budget</v>
      </c>
      <c r="AS1875" s="145" t="s">
        <v>1827</v>
      </c>
      <c r="AT1875" t="s">
        <v>213</v>
      </c>
      <c r="AV1875" t="str">
        <f t="shared" si="373"/>
        <v>VPIT-SS</v>
      </c>
      <c r="AW1875" t="str">
        <f t="shared" si="372"/>
        <v>VP FOR INFORMATION TECHNOLOGY-SHARED SERVICES</v>
      </c>
    </row>
    <row r="1876" spans="1:49">
      <c r="A1876" s="59">
        <v>2018</v>
      </c>
      <c r="B1876" t="s">
        <v>137</v>
      </c>
      <c r="C1876" t="s">
        <v>945</v>
      </c>
      <c r="D1876" t="s">
        <v>946</v>
      </c>
      <c r="E1876" t="s">
        <v>967</v>
      </c>
      <c r="F1876" t="s">
        <v>1073</v>
      </c>
      <c r="G1876" t="s">
        <v>1074</v>
      </c>
      <c r="H1876" t="s">
        <v>146</v>
      </c>
      <c r="I1876" s="170" t="s">
        <v>84</v>
      </c>
      <c r="J1876" t="s">
        <v>85</v>
      </c>
      <c r="K1876" t="s">
        <v>214</v>
      </c>
      <c r="L1876" t="s">
        <v>377</v>
      </c>
      <c r="M1876" t="s">
        <v>378</v>
      </c>
      <c r="N1876" t="s">
        <v>217</v>
      </c>
      <c r="O1876" t="s">
        <v>263</v>
      </c>
      <c r="P1876" t="s">
        <v>379</v>
      </c>
      <c r="Q1876" t="s">
        <v>379</v>
      </c>
      <c r="R1876" t="s">
        <v>380</v>
      </c>
      <c r="S1876" t="s">
        <v>264</v>
      </c>
      <c r="T1876" t="s">
        <v>265</v>
      </c>
      <c r="U1876" s="61" t="s">
        <v>266</v>
      </c>
      <c r="V1876" t="s">
        <v>24</v>
      </c>
      <c r="W1876" t="s">
        <v>263</v>
      </c>
      <c r="X1876" s="59">
        <v>600</v>
      </c>
      <c r="Y1876" s="59">
        <v>600</v>
      </c>
      <c r="Z1876" t="s">
        <v>141</v>
      </c>
      <c r="AA1876" s="146" t="str">
        <f t="shared" si="369"/>
        <v>EX</v>
      </c>
      <c r="AB1876" s="146" t="str">
        <f t="shared" si="371"/>
        <v>IT</v>
      </c>
      <c r="AC1876" t="str">
        <f t="shared" si="374"/>
        <v>EX</v>
      </c>
      <c r="AD1876" s="74">
        <f t="shared" si="375"/>
        <v>600</v>
      </c>
      <c r="AE1876" s="74">
        <f t="shared" ref="AE1876:AE1939" si="380">Y1876</f>
        <v>600</v>
      </c>
      <c r="AF1876">
        <v>1</v>
      </c>
      <c r="AG1876">
        <v>0</v>
      </c>
      <c r="AH1876" s="74">
        <v>0</v>
      </c>
      <c r="AJ1876" s="74">
        <f t="shared" si="376"/>
        <v>0</v>
      </c>
      <c r="AK1876" s="74">
        <f t="shared" si="370"/>
        <v>600</v>
      </c>
      <c r="AL1876" t="str">
        <f t="shared" si="377"/>
        <v>N</v>
      </c>
      <c r="AN1876" t="s">
        <v>86</v>
      </c>
      <c r="AO1876" t="s">
        <v>85</v>
      </c>
      <c r="AP1876" t="str">
        <f t="shared" si="378"/>
        <v>94</v>
      </c>
      <c r="AQ1876" s="145" t="s">
        <v>1826</v>
      </c>
      <c r="AR1876" t="str">
        <f t="shared" si="379"/>
        <v>1-Adjusted Base Budget</v>
      </c>
      <c r="AS1876" s="145" t="s">
        <v>1827</v>
      </c>
      <c r="AT1876" t="s">
        <v>213</v>
      </c>
      <c r="AV1876" t="str">
        <f t="shared" si="373"/>
        <v>VPIT-SS</v>
      </c>
      <c r="AW1876" t="str">
        <f t="shared" si="372"/>
        <v>VP FOR INFORMATION TECHNOLOGY-SHARED SERVICES</v>
      </c>
    </row>
    <row r="1877" spans="1:49">
      <c r="A1877" s="59">
        <v>2018</v>
      </c>
      <c r="B1877" t="s">
        <v>137</v>
      </c>
      <c r="C1877" t="s">
        <v>945</v>
      </c>
      <c r="D1877" t="s">
        <v>946</v>
      </c>
      <c r="E1877" t="s">
        <v>967</v>
      </c>
      <c r="F1877" t="s">
        <v>961</v>
      </c>
      <c r="G1877" t="s">
        <v>977</v>
      </c>
      <c r="H1877" t="s">
        <v>146</v>
      </c>
      <c r="I1877" s="170" t="s">
        <v>84</v>
      </c>
      <c r="J1877" t="s">
        <v>85</v>
      </c>
      <c r="K1877" t="s">
        <v>214</v>
      </c>
      <c r="L1877" t="s">
        <v>377</v>
      </c>
      <c r="M1877" t="s">
        <v>378</v>
      </c>
      <c r="N1877" t="s">
        <v>217</v>
      </c>
      <c r="O1877" t="s">
        <v>263</v>
      </c>
      <c r="P1877" t="s">
        <v>379</v>
      </c>
      <c r="Q1877" t="s">
        <v>379</v>
      </c>
      <c r="R1877" t="s">
        <v>380</v>
      </c>
      <c r="S1877" t="s">
        <v>264</v>
      </c>
      <c r="T1877" t="s">
        <v>265</v>
      </c>
      <c r="U1877" s="61" t="s">
        <v>266</v>
      </c>
      <c r="V1877" t="s">
        <v>24</v>
      </c>
      <c r="W1877" t="s">
        <v>263</v>
      </c>
      <c r="X1877" s="59">
        <v>500</v>
      </c>
      <c r="Y1877" s="59">
        <v>500</v>
      </c>
      <c r="Z1877" t="s">
        <v>141</v>
      </c>
      <c r="AA1877" s="146" t="str">
        <f t="shared" si="369"/>
        <v>EX</v>
      </c>
      <c r="AB1877" s="146" t="str">
        <f t="shared" si="371"/>
        <v>IT</v>
      </c>
      <c r="AC1877" t="str">
        <f t="shared" si="374"/>
        <v>EX</v>
      </c>
      <c r="AD1877" s="74">
        <f t="shared" si="375"/>
        <v>500</v>
      </c>
      <c r="AE1877" s="74">
        <f t="shared" si="380"/>
        <v>500</v>
      </c>
      <c r="AF1877">
        <v>1</v>
      </c>
      <c r="AG1877">
        <v>0</v>
      </c>
      <c r="AH1877" s="74">
        <v>0</v>
      </c>
      <c r="AJ1877" s="74">
        <f t="shared" si="376"/>
        <v>0</v>
      </c>
      <c r="AK1877" s="74">
        <f t="shared" si="370"/>
        <v>500</v>
      </c>
      <c r="AL1877" t="str">
        <f t="shared" si="377"/>
        <v>N</v>
      </c>
      <c r="AN1877" t="s">
        <v>86</v>
      </c>
      <c r="AO1877" t="s">
        <v>85</v>
      </c>
      <c r="AP1877" t="str">
        <f t="shared" si="378"/>
        <v>94</v>
      </c>
      <c r="AQ1877" s="145" t="s">
        <v>1826</v>
      </c>
      <c r="AR1877" t="str">
        <f t="shared" si="379"/>
        <v>1-Adjusted Base Budget</v>
      </c>
      <c r="AS1877" s="145" t="s">
        <v>1827</v>
      </c>
      <c r="AT1877" t="s">
        <v>213</v>
      </c>
      <c r="AV1877" t="str">
        <f t="shared" si="373"/>
        <v>VPIT-SS</v>
      </c>
      <c r="AW1877" t="str">
        <f t="shared" si="372"/>
        <v>VP FOR INFORMATION TECHNOLOGY-SHARED SERVICES</v>
      </c>
    </row>
    <row r="1878" spans="1:49">
      <c r="A1878" s="59">
        <v>2018</v>
      </c>
      <c r="B1878" t="s">
        <v>137</v>
      </c>
      <c r="C1878" t="s">
        <v>945</v>
      </c>
      <c r="D1878" t="s">
        <v>946</v>
      </c>
      <c r="E1878" t="s">
        <v>967</v>
      </c>
      <c r="F1878" t="s">
        <v>1140</v>
      </c>
      <c r="G1878" t="s">
        <v>1141</v>
      </c>
      <c r="H1878" t="s">
        <v>146</v>
      </c>
      <c r="I1878" s="170" t="s">
        <v>84</v>
      </c>
      <c r="J1878" t="s">
        <v>85</v>
      </c>
      <c r="K1878" t="s">
        <v>214</v>
      </c>
      <c r="L1878" t="s">
        <v>377</v>
      </c>
      <c r="M1878" t="s">
        <v>378</v>
      </c>
      <c r="N1878" t="s">
        <v>217</v>
      </c>
      <c r="O1878" t="s">
        <v>263</v>
      </c>
      <c r="P1878" t="s">
        <v>379</v>
      </c>
      <c r="Q1878" t="s">
        <v>379</v>
      </c>
      <c r="R1878" t="s">
        <v>380</v>
      </c>
      <c r="S1878" t="s">
        <v>264</v>
      </c>
      <c r="T1878" t="s">
        <v>265</v>
      </c>
      <c r="U1878" s="61" t="s">
        <v>266</v>
      </c>
      <c r="V1878" t="s">
        <v>24</v>
      </c>
      <c r="W1878" t="s">
        <v>263</v>
      </c>
      <c r="X1878" s="59">
        <v>0</v>
      </c>
      <c r="Y1878" s="59">
        <v>-12661</v>
      </c>
      <c r="Z1878" t="s">
        <v>141</v>
      </c>
      <c r="AA1878" s="146" t="str">
        <f t="shared" si="369"/>
        <v>EX</v>
      </c>
      <c r="AB1878" s="146" t="str">
        <f t="shared" si="371"/>
        <v>IT</v>
      </c>
      <c r="AC1878" t="str">
        <f t="shared" si="374"/>
        <v>EX</v>
      </c>
      <c r="AD1878" s="74">
        <f t="shared" si="375"/>
        <v>-12661</v>
      </c>
      <c r="AE1878" s="74">
        <f t="shared" si="380"/>
        <v>-12661</v>
      </c>
      <c r="AF1878">
        <v>1</v>
      </c>
      <c r="AG1878">
        <v>0</v>
      </c>
      <c r="AH1878" s="74">
        <v>0</v>
      </c>
      <c r="AJ1878" s="74">
        <f t="shared" si="376"/>
        <v>0</v>
      </c>
      <c r="AK1878" s="74">
        <f t="shared" si="370"/>
        <v>-12661</v>
      </c>
      <c r="AL1878" t="str">
        <f t="shared" si="377"/>
        <v>N</v>
      </c>
      <c r="AN1878" t="s">
        <v>86</v>
      </c>
      <c r="AO1878" t="s">
        <v>85</v>
      </c>
      <c r="AP1878" t="str">
        <f t="shared" si="378"/>
        <v>94</v>
      </c>
      <c r="AQ1878" s="145" t="s">
        <v>1826</v>
      </c>
      <c r="AR1878" t="str">
        <f t="shared" si="379"/>
        <v>1-Adjusted Base Budget</v>
      </c>
      <c r="AS1878" s="145" t="s">
        <v>1827</v>
      </c>
      <c r="AT1878" t="s">
        <v>213</v>
      </c>
      <c r="AV1878" t="str">
        <f t="shared" si="373"/>
        <v>VPIT-SS</v>
      </c>
      <c r="AW1878" t="str">
        <f t="shared" si="372"/>
        <v>VP FOR INFORMATION TECHNOLOGY-SHARED SERVICES</v>
      </c>
    </row>
    <row r="1879" spans="1:49">
      <c r="A1879" s="59">
        <v>2018</v>
      </c>
      <c r="B1879" t="s">
        <v>137</v>
      </c>
      <c r="C1879" t="s">
        <v>945</v>
      </c>
      <c r="D1879" t="s">
        <v>946</v>
      </c>
      <c r="E1879" t="s">
        <v>967</v>
      </c>
      <c r="F1879" t="s">
        <v>975</v>
      </c>
      <c r="G1879" t="s">
        <v>976</v>
      </c>
      <c r="H1879" t="s">
        <v>146</v>
      </c>
      <c r="I1879" s="170" t="s">
        <v>84</v>
      </c>
      <c r="J1879" t="s">
        <v>85</v>
      </c>
      <c r="K1879" t="s">
        <v>214</v>
      </c>
      <c r="L1879" t="s">
        <v>377</v>
      </c>
      <c r="M1879" t="s">
        <v>378</v>
      </c>
      <c r="N1879" t="s">
        <v>217</v>
      </c>
      <c r="O1879" t="s">
        <v>263</v>
      </c>
      <c r="P1879" t="s">
        <v>379</v>
      </c>
      <c r="Q1879" t="s">
        <v>379</v>
      </c>
      <c r="R1879" t="s">
        <v>380</v>
      </c>
      <c r="S1879" t="s">
        <v>264</v>
      </c>
      <c r="T1879" t="s">
        <v>265</v>
      </c>
      <c r="U1879" s="61" t="s">
        <v>266</v>
      </c>
      <c r="V1879" t="s">
        <v>24</v>
      </c>
      <c r="W1879" t="s">
        <v>263</v>
      </c>
      <c r="X1879" s="59">
        <v>5000</v>
      </c>
      <c r="Y1879" s="59">
        <v>17661</v>
      </c>
      <c r="Z1879" t="s">
        <v>141</v>
      </c>
      <c r="AA1879" s="146" t="str">
        <f t="shared" si="369"/>
        <v>EX</v>
      </c>
      <c r="AB1879" s="146" t="str">
        <f t="shared" si="371"/>
        <v>IT</v>
      </c>
      <c r="AC1879" t="str">
        <f t="shared" si="374"/>
        <v>EX</v>
      </c>
      <c r="AD1879" s="74">
        <f t="shared" si="375"/>
        <v>17661</v>
      </c>
      <c r="AE1879" s="74">
        <f t="shared" si="380"/>
        <v>17661</v>
      </c>
      <c r="AF1879">
        <v>1</v>
      </c>
      <c r="AG1879">
        <v>0</v>
      </c>
      <c r="AH1879" s="74">
        <v>0</v>
      </c>
      <c r="AJ1879" s="74">
        <f t="shared" si="376"/>
        <v>0</v>
      </c>
      <c r="AK1879" s="74">
        <f t="shared" si="370"/>
        <v>17661</v>
      </c>
      <c r="AL1879" t="str">
        <f t="shared" si="377"/>
        <v>N</v>
      </c>
      <c r="AN1879" t="s">
        <v>86</v>
      </c>
      <c r="AO1879" t="s">
        <v>85</v>
      </c>
      <c r="AP1879" t="str">
        <f t="shared" si="378"/>
        <v>94</v>
      </c>
      <c r="AQ1879" s="145" t="s">
        <v>1826</v>
      </c>
      <c r="AR1879" t="str">
        <f t="shared" si="379"/>
        <v>1-Adjusted Base Budget</v>
      </c>
      <c r="AS1879" s="145" t="s">
        <v>1827</v>
      </c>
      <c r="AT1879" t="s">
        <v>213</v>
      </c>
      <c r="AV1879" t="str">
        <f t="shared" si="373"/>
        <v>VPIT-SS</v>
      </c>
      <c r="AW1879" t="str">
        <f t="shared" si="372"/>
        <v>VP FOR INFORMATION TECHNOLOGY-SHARED SERVICES</v>
      </c>
    </row>
    <row r="1880" spans="1:49">
      <c r="A1880" s="59">
        <v>2018</v>
      </c>
      <c r="B1880" t="s">
        <v>137</v>
      </c>
      <c r="C1880" t="s">
        <v>945</v>
      </c>
      <c r="D1880" t="s">
        <v>946</v>
      </c>
      <c r="E1880" t="s">
        <v>1113</v>
      </c>
      <c r="F1880" t="s">
        <v>957</v>
      </c>
      <c r="G1880" t="s">
        <v>958</v>
      </c>
      <c r="H1880" t="s">
        <v>150</v>
      </c>
      <c r="I1880" s="170" t="s">
        <v>84</v>
      </c>
      <c r="J1880" t="s">
        <v>85</v>
      </c>
      <c r="K1880" t="s">
        <v>214</v>
      </c>
      <c r="L1880" t="s">
        <v>377</v>
      </c>
      <c r="M1880" t="s">
        <v>378</v>
      </c>
      <c r="N1880" t="s">
        <v>217</v>
      </c>
      <c r="O1880" t="s">
        <v>263</v>
      </c>
      <c r="P1880" t="s">
        <v>379</v>
      </c>
      <c r="Q1880" t="s">
        <v>379</v>
      </c>
      <c r="R1880" t="s">
        <v>380</v>
      </c>
      <c r="S1880" t="s">
        <v>264</v>
      </c>
      <c r="T1880" t="s">
        <v>265</v>
      </c>
      <c r="U1880" s="61" t="s">
        <v>266</v>
      </c>
      <c r="V1880" t="s">
        <v>24</v>
      </c>
      <c r="W1880" t="s">
        <v>263</v>
      </c>
      <c r="X1880" s="59">
        <v>200</v>
      </c>
      <c r="Y1880" s="59">
        <v>200</v>
      </c>
      <c r="Z1880" t="s">
        <v>141</v>
      </c>
      <c r="AA1880" s="146" t="str">
        <f t="shared" si="369"/>
        <v>EX</v>
      </c>
      <c r="AB1880" s="146" t="str">
        <f t="shared" si="371"/>
        <v>IT</v>
      </c>
      <c r="AC1880" t="str">
        <f t="shared" si="374"/>
        <v>EX</v>
      </c>
      <c r="AD1880" s="74">
        <f t="shared" si="375"/>
        <v>200</v>
      </c>
      <c r="AE1880" s="74">
        <f t="shared" si="380"/>
        <v>200</v>
      </c>
      <c r="AF1880">
        <v>1</v>
      </c>
      <c r="AG1880">
        <v>0</v>
      </c>
      <c r="AH1880" s="74">
        <v>0</v>
      </c>
      <c r="AJ1880" s="74">
        <f t="shared" si="376"/>
        <v>0</v>
      </c>
      <c r="AK1880" s="74">
        <f t="shared" si="370"/>
        <v>200</v>
      </c>
      <c r="AL1880" t="str">
        <f t="shared" si="377"/>
        <v>N</v>
      </c>
      <c r="AN1880" t="s">
        <v>86</v>
      </c>
      <c r="AO1880" t="s">
        <v>85</v>
      </c>
      <c r="AP1880" t="str">
        <f t="shared" si="378"/>
        <v>94</v>
      </c>
      <c r="AQ1880" s="145" t="s">
        <v>1826</v>
      </c>
      <c r="AR1880" t="str">
        <f t="shared" si="379"/>
        <v>1-Adjusted Base Budget</v>
      </c>
      <c r="AS1880" s="145" t="s">
        <v>1827</v>
      </c>
      <c r="AT1880" t="s">
        <v>213</v>
      </c>
      <c r="AV1880" t="str">
        <f t="shared" si="373"/>
        <v>VPIT-SS</v>
      </c>
      <c r="AW1880" t="str">
        <f t="shared" si="372"/>
        <v>VP FOR INFORMATION TECHNOLOGY-SHARED SERVICES</v>
      </c>
    </row>
    <row r="1881" spans="1:49">
      <c r="A1881" s="59">
        <v>2018</v>
      </c>
      <c r="B1881" t="s">
        <v>137</v>
      </c>
      <c r="C1881" t="s">
        <v>945</v>
      </c>
      <c r="D1881" t="s">
        <v>946</v>
      </c>
      <c r="E1881" t="s">
        <v>979</v>
      </c>
      <c r="F1881" t="s">
        <v>957</v>
      </c>
      <c r="G1881" t="s">
        <v>958</v>
      </c>
      <c r="H1881" t="s">
        <v>152</v>
      </c>
      <c r="I1881" s="170" t="s">
        <v>84</v>
      </c>
      <c r="J1881" t="s">
        <v>85</v>
      </c>
      <c r="K1881" t="s">
        <v>214</v>
      </c>
      <c r="L1881" t="s">
        <v>377</v>
      </c>
      <c r="M1881" t="s">
        <v>378</v>
      </c>
      <c r="N1881" t="s">
        <v>217</v>
      </c>
      <c r="O1881" t="s">
        <v>263</v>
      </c>
      <c r="P1881" t="s">
        <v>379</v>
      </c>
      <c r="Q1881" t="s">
        <v>379</v>
      </c>
      <c r="R1881" t="s">
        <v>380</v>
      </c>
      <c r="S1881" t="s">
        <v>264</v>
      </c>
      <c r="T1881" t="s">
        <v>265</v>
      </c>
      <c r="U1881" s="61" t="s">
        <v>266</v>
      </c>
      <c r="V1881" t="s">
        <v>24</v>
      </c>
      <c r="W1881" t="s">
        <v>263</v>
      </c>
      <c r="X1881" s="59">
        <v>1000</v>
      </c>
      <c r="Y1881" s="59">
        <v>1000</v>
      </c>
      <c r="Z1881" t="s">
        <v>141</v>
      </c>
      <c r="AA1881" s="146" t="str">
        <f t="shared" si="369"/>
        <v>EX</v>
      </c>
      <c r="AB1881" s="146" t="str">
        <f t="shared" si="371"/>
        <v>IT</v>
      </c>
      <c r="AC1881" t="str">
        <f t="shared" si="374"/>
        <v>EX</v>
      </c>
      <c r="AD1881" s="74">
        <f t="shared" si="375"/>
        <v>1000</v>
      </c>
      <c r="AE1881" s="74">
        <f t="shared" si="380"/>
        <v>1000</v>
      </c>
      <c r="AF1881">
        <v>1</v>
      </c>
      <c r="AG1881">
        <v>0</v>
      </c>
      <c r="AH1881" s="74">
        <v>0</v>
      </c>
      <c r="AJ1881" s="74">
        <f t="shared" si="376"/>
        <v>0</v>
      </c>
      <c r="AK1881" s="74">
        <f t="shared" si="370"/>
        <v>1000</v>
      </c>
      <c r="AL1881" t="str">
        <f t="shared" si="377"/>
        <v>N</v>
      </c>
      <c r="AN1881" t="s">
        <v>86</v>
      </c>
      <c r="AO1881" t="s">
        <v>85</v>
      </c>
      <c r="AP1881" t="str">
        <f t="shared" si="378"/>
        <v>94</v>
      </c>
      <c r="AQ1881" s="145" t="s">
        <v>1826</v>
      </c>
      <c r="AR1881" t="str">
        <f t="shared" si="379"/>
        <v>1-Adjusted Base Budget</v>
      </c>
      <c r="AS1881" s="145" t="s">
        <v>1827</v>
      </c>
      <c r="AT1881" t="s">
        <v>213</v>
      </c>
      <c r="AV1881" t="str">
        <f t="shared" si="373"/>
        <v>VPIT-SS</v>
      </c>
      <c r="AW1881" t="str">
        <f t="shared" si="372"/>
        <v>VP FOR INFORMATION TECHNOLOGY-SHARED SERVICES</v>
      </c>
    </row>
    <row r="1882" spans="1:49">
      <c r="A1882" s="59">
        <v>2018</v>
      </c>
      <c r="B1882" t="s">
        <v>137</v>
      </c>
      <c r="C1882" t="s">
        <v>945</v>
      </c>
      <c r="D1882" t="s">
        <v>946</v>
      </c>
      <c r="E1882" t="s">
        <v>951</v>
      </c>
      <c r="F1882" t="s">
        <v>1719</v>
      </c>
      <c r="G1882" t="s">
        <v>1720</v>
      </c>
      <c r="H1882" t="s">
        <v>154</v>
      </c>
      <c r="I1882" s="170" t="s">
        <v>84</v>
      </c>
      <c r="J1882" t="s">
        <v>85</v>
      </c>
      <c r="K1882" t="s">
        <v>214</v>
      </c>
      <c r="L1882" t="s">
        <v>377</v>
      </c>
      <c r="M1882" t="s">
        <v>378</v>
      </c>
      <c r="N1882" t="s">
        <v>217</v>
      </c>
      <c r="O1882" t="s">
        <v>263</v>
      </c>
      <c r="P1882" t="s">
        <v>379</v>
      </c>
      <c r="Q1882" t="s">
        <v>379</v>
      </c>
      <c r="R1882" t="s">
        <v>380</v>
      </c>
      <c r="S1882" t="s">
        <v>264</v>
      </c>
      <c r="T1882" t="s">
        <v>265</v>
      </c>
      <c r="U1882" s="61" t="s">
        <v>266</v>
      </c>
      <c r="V1882" t="s">
        <v>24</v>
      </c>
      <c r="W1882" t="s">
        <v>263</v>
      </c>
      <c r="X1882" s="59">
        <v>0</v>
      </c>
      <c r="Y1882" s="59">
        <v>300</v>
      </c>
      <c r="Z1882" t="s">
        <v>141</v>
      </c>
      <c r="AA1882" s="146" t="str">
        <f t="shared" si="369"/>
        <v>EX</v>
      </c>
      <c r="AB1882" s="146" t="str">
        <f t="shared" si="371"/>
        <v>IT</v>
      </c>
      <c r="AC1882" t="str">
        <f t="shared" si="374"/>
        <v>EX</v>
      </c>
      <c r="AD1882" s="74">
        <f t="shared" si="375"/>
        <v>300</v>
      </c>
      <c r="AE1882" s="74">
        <f t="shared" si="380"/>
        <v>300</v>
      </c>
      <c r="AF1882">
        <v>1</v>
      </c>
      <c r="AG1882">
        <v>0</v>
      </c>
      <c r="AH1882" s="74">
        <v>0</v>
      </c>
      <c r="AJ1882" s="74">
        <f t="shared" si="376"/>
        <v>0</v>
      </c>
      <c r="AK1882" s="74">
        <f t="shared" si="370"/>
        <v>300</v>
      </c>
      <c r="AL1882" t="str">
        <f t="shared" si="377"/>
        <v>N</v>
      </c>
      <c r="AN1882" t="s">
        <v>86</v>
      </c>
      <c r="AO1882" t="s">
        <v>85</v>
      </c>
      <c r="AP1882" t="str">
        <f t="shared" si="378"/>
        <v>94</v>
      </c>
      <c r="AQ1882" s="145" t="s">
        <v>1826</v>
      </c>
      <c r="AR1882" t="str">
        <f t="shared" si="379"/>
        <v>1-Adjusted Base Budget</v>
      </c>
      <c r="AS1882" s="145" t="s">
        <v>1827</v>
      </c>
      <c r="AT1882" t="s">
        <v>213</v>
      </c>
      <c r="AV1882" t="str">
        <f t="shared" si="373"/>
        <v>VPIT-SS</v>
      </c>
      <c r="AW1882" t="str">
        <f t="shared" si="372"/>
        <v>VP FOR INFORMATION TECHNOLOGY-SHARED SERVICES</v>
      </c>
    </row>
    <row r="1883" spans="1:49">
      <c r="A1883" s="59">
        <v>2018</v>
      </c>
      <c r="B1883" t="s">
        <v>137</v>
      </c>
      <c r="C1883" t="s">
        <v>945</v>
      </c>
      <c r="D1883" t="s">
        <v>946</v>
      </c>
      <c r="E1883" t="s">
        <v>951</v>
      </c>
      <c r="F1883" t="s">
        <v>968</v>
      </c>
      <c r="G1883" t="s">
        <v>969</v>
      </c>
      <c r="H1883" t="s">
        <v>154</v>
      </c>
      <c r="I1883" s="170" t="s">
        <v>84</v>
      </c>
      <c r="J1883" t="s">
        <v>85</v>
      </c>
      <c r="K1883" t="s">
        <v>214</v>
      </c>
      <c r="L1883" t="s">
        <v>377</v>
      </c>
      <c r="M1883" t="s">
        <v>378</v>
      </c>
      <c r="N1883" t="s">
        <v>217</v>
      </c>
      <c r="O1883" t="s">
        <v>263</v>
      </c>
      <c r="P1883" t="s">
        <v>379</v>
      </c>
      <c r="Q1883" t="s">
        <v>379</v>
      </c>
      <c r="R1883" t="s">
        <v>380</v>
      </c>
      <c r="S1883" t="s">
        <v>264</v>
      </c>
      <c r="T1883" t="s">
        <v>265</v>
      </c>
      <c r="U1883" s="61" t="s">
        <v>266</v>
      </c>
      <c r="V1883" t="s">
        <v>24</v>
      </c>
      <c r="W1883" t="s">
        <v>263</v>
      </c>
      <c r="X1883" s="59">
        <v>100</v>
      </c>
      <c r="Y1883" s="59">
        <v>100</v>
      </c>
      <c r="Z1883" t="s">
        <v>141</v>
      </c>
      <c r="AA1883" s="146" t="str">
        <f t="shared" si="369"/>
        <v>EX</v>
      </c>
      <c r="AB1883" s="146" t="str">
        <f t="shared" si="371"/>
        <v>IT</v>
      </c>
      <c r="AC1883" t="str">
        <f t="shared" si="374"/>
        <v>EX</v>
      </c>
      <c r="AD1883" s="74">
        <f t="shared" si="375"/>
        <v>100</v>
      </c>
      <c r="AE1883" s="74">
        <f t="shared" si="380"/>
        <v>100</v>
      </c>
      <c r="AF1883">
        <v>1</v>
      </c>
      <c r="AG1883">
        <v>0</v>
      </c>
      <c r="AH1883" s="74">
        <v>0</v>
      </c>
      <c r="AJ1883" s="74">
        <f t="shared" si="376"/>
        <v>0</v>
      </c>
      <c r="AK1883" s="74">
        <f t="shared" si="370"/>
        <v>100</v>
      </c>
      <c r="AL1883" t="str">
        <f t="shared" si="377"/>
        <v>N</v>
      </c>
      <c r="AN1883" t="s">
        <v>86</v>
      </c>
      <c r="AO1883" t="s">
        <v>85</v>
      </c>
      <c r="AP1883" t="str">
        <f t="shared" si="378"/>
        <v>94</v>
      </c>
      <c r="AQ1883" s="145" t="s">
        <v>1826</v>
      </c>
      <c r="AR1883" t="str">
        <f t="shared" si="379"/>
        <v>1-Adjusted Base Budget</v>
      </c>
      <c r="AS1883" s="145" t="s">
        <v>1827</v>
      </c>
      <c r="AT1883" t="s">
        <v>213</v>
      </c>
      <c r="AV1883" t="str">
        <f t="shared" si="373"/>
        <v>VPIT-SS</v>
      </c>
      <c r="AW1883" t="str">
        <f t="shared" si="372"/>
        <v>VP FOR INFORMATION TECHNOLOGY-SHARED SERVICES</v>
      </c>
    </row>
    <row r="1884" spans="1:49">
      <c r="A1884" s="59">
        <v>2018</v>
      </c>
      <c r="B1884" t="s">
        <v>137</v>
      </c>
      <c r="C1884" t="s">
        <v>945</v>
      </c>
      <c r="D1884" t="s">
        <v>946</v>
      </c>
      <c r="E1884" t="s">
        <v>951</v>
      </c>
      <c r="F1884" t="s">
        <v>961</v>
      </c>
      <c r="G1884" t="s">
        <v>977</v>
      </c>
      <c r="H1884" t="s">
        <v>154</v>
      </c>
      <c r="I1884" s="170" t="s">
        <v>84</v>
      </c>
      <c r="J1884" t="s">
        <v>85</v>
      </c>
      <c r="K1884" t="s">
        <v>214</v>
      </c>
      <c r="L1884" t="s">
        <v>377</v>
      </c>
      <c r="M1884" t="s">
        <v>378</v>
      </c>
      <c r="N1884" t="s">
        <v>217</v>
      </c>
      <c r="O1884" t="s">
        <v>263</v>
      </c>
      <c r="P1884" t="s">
        <v>379</v>
      </c>
      <c r="Q1884" t="s">
        <v>379</v>
      </c>
      <c r="R1884" t="s">
        <v>380</v>
      </c>
      <c r="S1884" t="s">
        <v>264</v>
      </c>
      <c r="T1884" t="s">
        <v>265</v>
      </c>
      <c r="U1884" s="61" t="s">
        <v>266</v>
      </c>
      <c r="V1884" t="s">
        <v>24</v>
      </c>
      <c r="W1884" t="s">
        <v>263</v>
      </c>
      <c r="X1884" s="59">
        <v>250</v>
      </c>
      <c r="Y1884" s="59">
        <v>250</v>
      </c>
      <c r="Z1884" t="s">
        <v>141</v>
      </c>
      <c r="AA1884" s="146" t="str">
        <f t="shared" si="369"/>
        <v>EX</v>
      </c>
      <c r="AB1884" s="146" t="str">
        <f t="shared" si="371"/>
        <v>IT</v>
      </c>
      <c r="AC1884" t="str">
        <f t="shared" si="374"/>
        <v>EX</v>
      </c>
      <c r="AD1884" s="74">
        <f t="shared" si="375"/>
        <v>250</v>
      </c>
      <c r="AE1884" s="74">
        <f t="shared" si="380"/>
        <v>250</v>
      </c>
      <c r="AF1884">
        <v>1</v>
      </c>
      <c r="AG1884">
        <v>0</v>
      </c>
      <c r="AH1884" s="74">
        <v>0</v>
      </c>
      <c r="AJ1884" s="74">
        <f t="shared" si="376"/>
        <v>0</v>
      </c>
      <c r="AK1884" s="74">
        <f t="shared" si="370"/>
        <v>250</v>
      </c>
      <c r="AL1884" t="str">
        <f t="shared" si="377"/>
        <v>N</v>
      </c>
      <c r="AN1884" t="s">
        <v>86</v>
      </c>
      <c r="AO1884" t="s">
        <v>85</v>
      </c>
      <c r="AP1884" t="str">
        <f t="shared" si="378"/>
        <v>94</v>
      </c>
      <c r="AQ1884" s="145" t="s">
        <v>1826</v>
      </c>
      <c r="AR1884" t="str">
        <f t="shared" si="379"/>
        <v>1-Adjusted Base Budget</v>
      </c>
      <c r="AS1884" s="145" t="s">
        <v>1827</v>
      </c>
      <c r="AT1884" t="s">
        <v>213</v>
      </c>
      <c r="AV1884" t="str">
        <f t="shared" si="373"/>
        <v>VPIT-SS</v>
      </c>
      <c r="AW1884" t="str">
        <f t="shared" si="372"/>
        <v>VP FOR INFORMATION TECHNOLOGY-SHARED SERVICES</v>
      </c>
    </row>
    <row r="1885" spans="1:49">
      <c r="A1885" s="59">
        <v>2018</v>
      </c>
      <c r="B1885" t="s">
        <v>137</v>
      </c>
      <c r="C1885" t="s">
        <v>945</v>
      </c>
      <c r="D1885" t="s">
        <v>946</v>
      </c>
      <c r="E1885" t="s">
        <v>951</v>
      </c>
      <c r="F1885" t="s">
        <v>1079</v>
      </c>
      <c r="G1885" t="s">
        <v>1080</v>
      </c>
      <c r="H1885" t="s">
        <v>154</v>
      </c>
      <c r="I1885" s="170" t="s">
        <v>84</v>
      </c>
      <c r="J1885" t="s">
        <v>85</v>
      </c>
      <c r="K1885" t="s">
        <v>214</v>
      </c>
      <c r="L1885" t="s">
        <v>377</v>
      </c>
      <c r="M1885" t="s">
        <v>378</v>
      </c>
      <c r="N1885" t="s">
        <v>217</v>
      </c>
      <c r="O1885" t="s">
        <v>263</v>
      </c>
      <c r="P1885" t="s">
        <v>379</v>
      </c>
      <c r="Q1885" t="s">
        <v>379</v>
      </c>
      <c r="R1885" t="s">
        <v>380</v>
      </c>
      <c r="S1885" t="s">
        <v>264</v>
      </c>
      <c r="T1885" t="s">
        <v>265</v>
      </c>
      <c r="U1885" s="61" t="s">
        <v>266</v>
      </c>
      <c r="V1885" t="s">
        <v>24</v>
      </c>
      <c r="W1885" t="s">
        <v>263</v>
      </c>
      <c r="X1885" s="59">
        <v>86</v>
      </c>
      <c r="Y1885" s="59">
        <v>86</v>
      </c>
      <c r="Z1885" t="s">
        <v>141</v>
      </c>
      <c r="AA1885" s="146" t="str">
        <f t="shared" si="369"/>
        <v>EX</v>
      </c>
      <c r="AB1885" s="146" t="str">
        <f t="shared" si="371"/>
        <v>IT</v>
      </c>
      <c r="AC1885" t="str">
        <f t="shared" si="374"/>
        <v>EX</v>
      </c>
      <c r="AD1885" s="74">
        <f t="shared" si="375"/>
        <v>86</v>
      </c>
      <c r="AE1885" s="74">
        <f t="shared" si="380"/>
        <v>86</v>
      </c>
      <c r="AF1885">
        <v>1</v>
      </c>
      <c r="AG1885">
        <v>0</v>
      </c>
      <c r="AH1885" s="74">
        <v>0</v>
      </c>
      <c r="AJ1885" s="74">
        <f t="shared" si="376"/>
        <v>0</v>
      </c>
      <c r="AK1885" s="74">
        <f t="shared" si="370"/>
        <v>86</v>
      </c>
      <c r="AL1885" t="str">
        <f t="shared" si="377"/>
        <v>N</v>
      </c>
      <c r="AN1885" t="s">
        <v>86</v>
      </c>
      <c r="AO1885" t="s">
        <v>85</v>
      </c>
      <c r="AP1885" t="str">
        <f t="shared" si="378"/>
        <v>94</v>
      </c>
      <c r="AQ1885" s="145" t="s">
        <v>1826</v>
      </c>
      <c r="AR1885" t="str">
        <f t="shared" si="379"/>
        <v>1-Adjusted Base Budget</v>
      </c>
      <c r="AS1885" s="145" t="s">
        <v>1827</v>
      </c>
      <c r="AT1885" t="s">
        <v>213</v>
      </c>
      <c r="AV1885" t="str">
        <f t="shared" si="373"/>
        <v>VPIT-SS</v>
      </c>
      <c r="AW1885" t="str">
        <f t="shared" si="372"/>
        <v>VP FOR INFORMATION TECHNOLOGY-SHARED SERVICES</v>
      </c>
    </row>
    <row r="1886" spans="1:49">
      <c r="A1886" s="59">
        <v>2018</v>
      </c>
      <c r="B1886" t="s">
        <v>137</v>
      </c>
      <c r="C1886" t="s">
        <v>945</v>
      </c>
      <c r="D1886" t="s">
        <v>946</v>
      </c>
      <c r="E1886" t="s">
        <v>951</v>
      </c>
      <c r="F1886" t="s">
        <v>975</v>
      </c>
      <c r="G1886" t="s">
        <v>976</v>
      </c>
      <c r="H1886" t="s">
        <v>154</v>
      </c>
      <c r="I1886" s="170" t="s">
        <v>84</v>
      </c>
      <c r="J1886" t="s">
        <v>85</v>
      </c>
      <c r="K1886" t="s">
        <v>214</v>
      </c>
      <c r="L1886" t="s">
        <v>377</v>
      </c>
      <c r="M1886" t="s">
        <v>378</v>
      </c>
      <c r="N1886" t="s">
        <v>217</v>
      </c>
      <c r="O1886" t="s">
        <v>263</v>
      </c>
      <c r="P1886" t="s">
        <v>379</v>
      </c>
      <c r="Q1886" t="s">
        <v>379</v>
      </c>
      <c r="R1886" t="s">
        <v>380</v>
      </c>
      <c r="S1886" t="s">
        <v>264</v>
      </c>
      <c r="T1886" t="s">
        <v>265</v>
      </c>
      <c r="U1886" s="61" t="s">
        <v>266</v>
      </c>
      <c r="V1886" t="s">
        <v>24</v>
      </c>
      <c r="W1886" t="s">
        <v>263</v>
      </c>
      <c r="X1886" s="59">
        <v>10000</v>
      </c>
      <c r="Y1886" s="59">
        <v>10000</v>
      </c>
      <c r="Z1886" t="s">
        <v>141</v>
      </c>
      <c r="AA1886" s="146" t="str">
        <f t="shared" si="369"/>
        <v>EX</v>
      </c>
      <c r="AB1886" s="146" t="str">
        <f t="shared" si="371"/>
        <v>IT</v>
      </c>
      <c r="AC1886" t="str">
        <f t="shared" si="374"/>
        <v>EX</v>
      </c>
      <c r="AD1886" s="74">
        <f t="shared" si="375"/>
        <v>10000</v>
      </c>
      <c r="AE1886" s="74">
        <f t="shared" si="380"/>
        <v>10000</v>
      </c>
      <c r="AF1886">
        <v>1</v>
      </c>
      <c r="AG1886">
        <v>0</v>
      </c>
      <c r="AH1886" s="74">
        <v>0</v>
      </c>
      <c r="AJ1886" s="74">
        <f t="shared" si="376"/>
        <v>0</v>
      </c>
      <c r="AK1886" s="74">
        <f t="shared" si="370"/>
        <v>10000</v>
      </c>
      <c r="AL1886" t="str">
        <f t="shared" si="377"/>
        <v>N</v>
      </c>
      <c r="AN1886" t="s">
        <v>86</v>
      </c>
      <c r="AO1886" t="s">
        <v>85</v>
      </c>
      <c r="AP1886" t="str">
        <f t="shared" si="378"/>
        <v>94</v>
      </c>
      <c r="AQ1886" s="145" t="s">
        <v>1826</v>
      </c>
      <c r="AR1886" t="str">
        <f t="shared" si="379"/>
        <v>1-Adjusted Base Budget</v>
      </c>
      <c r="AS1886" s="145" t="s">
        <v>1827</v>
      </c>
      <c r="AT1886" t="s">
        <v>213</v>
      </c>
      <c r="AV1886" t="str">
        <f t="shared" si="373"/>
        <v>VPIT-SS</v>
      </c>
      <c r="AW1886" t="str">
        <f t="shared" si="372"/>
        <v>VP FOR INFORMATION TECHNOLOGY-SHARED SERVICES</v>
      </c>
    </row>
    <row r="1887" spans="1:49">
      <c r="A1887" s="59">
        <v>2018</v>
      </c>
      <c r="B1887" t="s">
        <v>137</v>
      </c>
      <c r="C1887" t="s">
        <v>945</v>
      </c>
      <c r="D1887" t="s">
        <v>946</v>
      </c>
      <c r="E1887" t="s">
        <v>951</v>
      </c>
      <c r="F1887" t="s">
        <v>1089</v>
      </c>
      <c r="G1887" t="s">
        <v>1127</v>
      </c>
      <c r="H1887" t="s">
        <v>154</v>
      </c>
      <c r="I1887" s="170" t="s">
        <v>84</v>
      </c>
      <c r="J1887" t="s">
        <v>85</v>
      </c>
      <c r="K1887" t="s">
        <v>214</v>
      </c>
      <c r="L1887" t="s">
        <v>377</v>
      </c>
      <c r="M1887" t="s">
        <v>378</v>
      </c>
      <c r="N1887" t="s">
        <v>217</v>
      </c>
      <c r="O1887" t="s">
        <v>263</v>
      </c>
      <c r="P1887" t="s">
        <v>379</v>
      </c>
      <c r="Q1887" t="s">
        <v>379</v>
      </c>
      <c r="R1887" t="s">
        <v>380</v>
      </c>
      <c r="S1887" t="s">
        <v>264</v>
      </c>
      <c r="T1887" t="s">
        <v>265</v>
      </c>
      <c r="U1887" s="61" t="s">
        <v>266</v>
      </c>
      <c r="V1887" t="s">
        <v>24</v>
      </c>
      <c r="W1887" t="s">
        <v>263</v>
      </c>
      <c r="X1887" s="59">
        <v>500</v>
      </c>
      <c r="Y1887" s="59">
        <v>500</v>
      </c>
      <c r="Z1887" t="s">
        <v>141</v>
      </c>
      <c r="AA1887" s="146" t="str">
        <f t="shared" si="369"/>
        <v>EX</v>
      </c>
      <c r="AB1887" s="146" t="str">
        <f t="shared" si="371"/>
        <v>IT</v>
      </c>
      <c r="AC1887" t="str">
        <f t="shared" si="374"/>
        <v>EX</v>
      </c>
      <c r="AD1887" s="74">
        <f t="shared" si="375"/>
        <v>500</v>
      </c>
      <c r="AE1887" s="74">
        <f t="shared" si="380"/>
        <v>500</v>
      </c>
      <c r="AF1887">
        <v>1</v>
      </c>
      <c r="AG1887">
        <v>0</v>
      </c>
      <c r="AH1887" s="74">
        <v>0</v>
      </c>
      <c r="AJ1887" s="74">
        <f t="shared" si="376"/>
        <v>0</v>
      </c>
      <c r="AK1887" s="74">
        <f t="shared" si="370"/>
        <v>500</v>
      </c>
      <c r="AL1887" t="str">
        <f t="shared" si="377"/>
        <v>N</v>
      </c>
      <c r="AN1887" t="s">
        <v>86</v>
      </c>
      <c r="AO1887" t="s">
        <v>85</v>
      </c>
      <c r="AP1887" t="str">
        <f t="shared" si="378"/>
        <v>94</v>
      </c>
      <c r="AQ1887" s="145" t="s">
        <v>1826</v>
      </c>
      <c r="AR1887" t="str">
        <f t="shared" si="379"/>
        <v>1-Adjusted Base Budget</v>
      </c>
      <c r="AS1887" s="145" t="s">
        <v>1827</v>
      </c>
      <c r="AT1887" t="s">
        <v>213</v>
      </c>
      <c r="AV1887" t="str">
        <f t="shared" si="373"/>
        <v>VPIT-SS</v>
      </c>
      <c r="AW1887" t="str">
        <f t="shared" si="372"/>
        <v>VP FOR INFORMATION TECHNOLOGY-SHARED SERVICES</v>
      </c>
    </row>
    <row r="1888" spans="1:49">
      <c r="A1888" s="59">
        <v>2018</v>
      </c>
      <c r="B1888" t="s">
        <v>137</v>
      </c>
      <c r="C1888" t="s">
        <v>945</v>
      </c>
      <c r="D1888" t="s">
        <v>946</v>
      </c>
      <c r="E1888" t="s">
        <v>981</v>
      </c>
      <c r="F1888" t="s">
        <v>957</v>
      </c>
      <c r="G1888" t="s">
        <v>958</v>
      </c>
      <c r="H1888" t="s">
        <v>157</v>
      </c>
      <c r="I1888" s="170" t="s">
        <v>84</v>
      </c>
      <c r="J1888" t="s">
        <v>85</v>
      </c>
      <c r="K1888" t="s">
        <v>214</v>
      </c>
      <c r="L1888" t="s">
        <v>377</v>
      </c>
      <c r="M1888" t="s">
        <v>378</v>
      </c>
      <c r="N1888" t="s">
        <v>217</v>
      </c>
      <c r="O1888" t="s">
        <v>263</v>
      </c>
      <c r="P1888" t="s">
        <v>379</v>
      </c>
      <c r="Q1888" t="s">
        <v>379</v>
      </c>
      <c r="R1888" t="s">
        <v>380</v>
      </c>
      <c r="S1888" t="s">
        <v>264</v>
      </c>
      <c r="T1888" t="s">
        <v>265</v>
      </c>
      <c r="U1888" s="61" t="s">
        <v>266</v>
      </c>
      <c r="V1888" t="s">
        <v>24</v>
      </c>
      <c r="W1888" t="s">
        <v>263</v>
      </c>
      <c r="X1888" s="59">
        <v>2500</v>
      </c>
      <c r="Y1888" s="59">
        <v>2500</v>
      </c>
      <c r="Z1888" t="s">
        <v>141</v>
      </c>
      <c r="AA1888" s="146" t="str">
        <f t="shared" si="369"/>
        <v>EX</v>
      </c>
      <c r="AB1888" s="146" t="str">
        <f t="shared" si="371"/>
        <v>IT</v>
      </c>
      <c r="AC1888" t="str">
        <f t="shared" si="374"/>
        <v>EX</v>
      </c>
      <c r="AD1888" s="74">
        <f t="shared" si="375"/>
        <v>2500</v>
      </c>
      <c r="AE1888" s="74">
        <f t="shared" si="380"/>
        <v>2500</v>
      </c>
      <c r="AF1888">
        <v>1</v>
      </c>
      <c r="AG1888">
        <v>0</v>
      </c>
      <c r="AH1888" s="74">
        <v>0</v>
      </c>
      <c r="AJ1888" s="74">
        <f t="shared" si="376"/>
        <v>0</v>
      </c>
      <c r="AK1888" s="74">
        <f t="shared" si="370"/>
        <v>2500</v>
      </c>
      <c r="AL1888" t="str">
        <f t="shared" si="377"/>
        <v>N</v>
      </c>
      <c r="AN1888" t="s">
        <v>86</v>
      </c>
      <c r="AO1888" t="s">
        <v>85</v>
      </c>
      <c r="AP1888" t="str">
        <f t="shared" si="378"/>
        <v>94</v>
      </c>
      <c r="AQ1888" s="145" t="s">
        <v>1826</v>
      </c>
      <c r="AR1888" t="str">
        <f t="shared" si="379"/>
        <v>1-Adjusted Base Budget</v>
      </c>
      <c r="AS1888" s="145" t="s">
        <v>1827</v>
      </c>
      <c r="AT1888" t="s">
        <v>213</v>
      </c>
      <c r="AV1888" t="str">
        <f t="shared" si="373"/>
        <v>VPIT-SS</v>
      </c>
      <c r="AW1888" t="str">
        <f t="shared" si="372"/>
        <v>VP FOR INFORMATION TECHNOLOGY-SHARED SERVICES</v>
      </c>
    </row>
    <row r="1889" spans="1:49">
      <c r="A1889" s="59">
        <v>2018</v>
      </c>
      <c r="B1889" t="s">
        <v>137</v>
      </c>
      <c r="C1889" t="s">
        <v>945</v>
      </c>
      <c r="D1889" t="s">
        <v>946</v>
      </c>
      <c r="E1889" t="s">
        <v>983</v>
      </c>
      <c r="F1889" t="s">
        <v>957</v>
      </c>
      <c r="G1889" t="s">
        <v>958</v>
      </c>
      <c r="H1889" t="s">
        <v>159</v>
      </c>
      <c r="I1889" s="170" t="s">
        <v>84</v>
      </c>
      <c r="J1889" t="s">
        <v>85</v>
      </c>
      <c r="K1889" t="s">
        <v>214</v>
      </c>
      <c r="L1889" t="s">
        <v>377</v>
      </c>
      <c r="M1889" t="s">
        <v>378</v>
      </c>
      <c r="N1889" t="s">
        <v>217</v>
      </c>
      <c r="O1889" t="s">
        <v>263</v>
      </c>
      <c r="P1889" t="s">
        <v>379</v>
      </c>
      <c r="Q1889" t="s">
        <v>379</v>
      </c>
      <c r="R1889" t="s">
        <v>380</v>
      </c>
      <c r="S1889" t="s">
        <v>264</v>
      </c>
      <c r="T1889" t="s">
        <v>265</v>
      </c>
      <c r="U1889" s="61" t="s">
        <v>266</v>
      </c>
      <c r="V1889" t="s">
        <v>24</v>
      </c>
      <c r="W1889" t="s">
        <v>263</v>
      </c>
      <c r="X1889" s="59">
        <v>50</v>
      </c>
      <c r="Y1889" s="59">
        <v>50</v>
      </c>
      <c r="Z1889" t="s">
        <v>141</v>
      </c>
      <c r="AA1889" s="146" t="str">
        <f t="shared" si="369"/>
        <v>EX</v>
      </c>
      <c r="AB1889" s="146" t="str">
        <f t="shared" si="371"/>
        <v>IT</v>
      </c>
      <c r="AC1889" t="str">
        <f t="shared" si="374"/>
        <v>EX</v>
      </c>
      <c r="AD1889" s="74">
        <f t="shared" si="375"/>
        <v>50</v>
      </c>
      <c r="AE1889" s="74">
        <f t="shared" si="380"/>
        <v>50</v>
      </c>
      <c r="AF1889">
        <v>1</v>
      </c>
      <c r="AG1889">
        <v>0</v>
      </c>
      <c r="AH1889" s="74">
        <v>0</v>
      </c>
      <c r="AJ1889" s="74">
        <f t="shared" si="376"/>
        <v>0</v>
      </c>
      <c r="AK1889" s="74">
        <f t="shared" si="370"/>
        <v>50</v>
      </c>
      <c r="AL1889" t="str">
        <f t="shared" si="377"/>
        <v>N</v>
      </c>
      <c r="AN1889" t="s">
        <v>86</v>
      </c>
      <c r="AO1889" t="s">
        <v>85</v>
      </c>
      <c r="AP1889" t="str">
        <f t="shared" si="378"/>
        <v>94</v>
      </c>
      <c r="AQ1889" s="145" t="s">
        <v>1826</v>
      </c>
      <c r="AR1889" t="str">
        <f t="shared" si="379"/>
        <v>1-Adjusted Base Budget</v>
      </c>
      <c r="AS1889" s="145" t="s">
        <v>1827</v>
      </c>
      <c r="AT1889" t="s">
        <v>213</v>
      </c>
      <c r="AV1889" t="str">
        <f t="shared" si="373"/>
        <v>VPIT-SS</v>
      </c>
      <c r="AW1889" t="str">
        <f t="shared" si="372"/>
        <v>VP FOR INFORMATION TECHNOLOGY-SHARED SERVICES</v>
      </c>
    </row>
    <row r="1890" spans="1:49">
      <c r="A1890" s="59">
        <v>2018</v>
      </c>
      <c r="B1890" t="s">
        <v>137</v>
      </c>
      <c r="C1890" t="s">
        <v>945</v>
      </c>
      <c r="D1890" t="s">
        <v>946</v>
      </c>
      <c r="E1890" t="s">
        <v>981</v>
      </c>
      <c r="F1890" t="s">
        <v>957</v>
      </c>
      <c r="G1890" t="s">
        <v>958</v>
      </c>
      <c r="H1890" t="s">
        <v>157</v>
      </c>
      <c r="I1890" s="170" t="s">
        <v>84</v>
      </c>
      <c r="J1890" t="s">
        <v>85</v>
      </c>
      <c r="K1890" t="s">
        <v>214</v>
      </c>
      <c r="L1890" t="s">
        <v>628</v>
      </c>
      <c r="M1890" t="s">
        <v>629</v>
      </c>
      <c r="N1890" t="s">
        <v>217</v>
      </c>
      <c r="O1890" t="s">
        <v>263</v>
      </c>
      <c r="P1890" t="s">
        <v>379</v>
      </c>
      <c r="Q1890" t="s">
        <v>379</v>
      </c>
      <c r="R1890" t="s">
        <v>380</v>
      </c>
      <c r="S1890" t="s">
        <v>264</v>
      </c>
      <c r="T1890" t="s">
        <v>265</v>
      </c>
      <c r="U1890" s="61" t="s">
        <v>266</v>
      </c>
      <c r="V1890" t="s">
        <v>24</v>
      </c>
      <c r="W1890" t="s">
        <v>263</v>
      </c>
      <c r="X1890" s="59">
        <v>500</v>
      </c>
      <c r="Y1890" s="59">
        <v>500</v>
      </c>
      <c r="Z1890" t="s">
        <v>141</v>
      </c>
      <c r="AA1890" s="146" t="str">
        <f t="shared" si="369"/>
        <v>EX</v>
      </c>
      <c r="AB1890" s="146" t="str">
        <f t="shared" si="371"/>
        <v>IT</v>
      </c>
      <c r="AC1890" t="str">
        <f t="shared" si="374"/>
        <v>EX</v>
      </c>
      <c r="AD1890" s="74">
        <f t="shared" si="375"/>
        <v>500</v>
      </c>
      <c r="AE1890" s="74">
        <f t="shared" si="380"/>
        <v>500</v>
      </c>
      <c r="AF1890">
        <v>1</v>
      </c>
      <c r="AG1890">
        <v>0</v>
      </c>
      <c r="AH1890" s="74">
        <v>0</v>
      </c>
      <c r="AJ1890" s="74">
        <f t="shared" si="376"/>
        <v>0</v>
      </c>
      <c r="AK1890" s="74">
        <f t="shared" si="370"/>
        <v>500</v>
      </c>
      <c r="AL1890" t="str">
        <f t="shared" si="377"/>
        <v>N</v>
      </c>
      <c r="AN1890" t="s">
        <v>86</v>
      </c>
      <c r="AO1890" t="s">
        <v>85</v>
      </c>
      <c r="AP1890" t="str">
        <f t="shared" si="378"/>
        <v>94</v>
      </c>
      <c r="AQ1890" s="145" t="s">
        <v>1826</v>
      </c>
      <c r="AR1890" t="str">
        <f t="shared" si="379"/>
        <v>1-Adjusted Base Budget</v>
      </c>
      <c r="AS1890" s="145" t="s">
        <v>1827</v>
      </c>
      <c r="AT1890" t="s">
        <v>213</v>
      </c>
      <c r="AV1890" t="str">
        <f t="shared" si="373"/>
        <v>VPIT-SS</v>
      </c>
      <c r="AW1890" t="str">
        <f t="shared" si="372"/>
        <v>VP FOR INFORMATION TECHNOLOGY-SHARED SERVICES</v>
      </c>
    </row>
    <row r="1891" spans="1:49">
      <c r="A1891" s="59">
        <v>2018</v>
      </c>
      <c r="B1891" t="s">
        <v>137</v>
      </c>
      <c r="C1891" t="s">
        <v>945</v>
      </c>
      <c r="D1891" t="s">
        <v>946</v>
      </c>
      <c r="E1891" t="s">
        <v>947</v>
      </c>
      <c r="F1891" t="s">
        <v>949</v>
      </c>
      <c r="G1891" t="s">
        <v>950</v>
      </c>
      <c r="H1891" t="s">
        <v>948</v>
      </c>
      <c r="I1891" s="170" t="s">
        <v>84</v>
      </c>
      <c r="J1891" t="s">
        <v>85</v>
      </c>
      <c r="K1891" t="s">
        <v>214</v>
      </c>
      <c r="L1891" t="s">
        <v>497</v>
      </c>
      <c r="M1891" t="s">
        <v>498</v>
      </c>
      <c r="N1891" t="s">
        <v>217</v>
      </c>
      <c r="O1891" t="s">
        <v>263</v>
      </c>
      <c r="P1891" t="s">
        <v>362</v>
      </c>
      <c r="Q1891" t="s">
        <v>363</v>
      </c>
      <c r="R1891" t="s">
        <v>364</v>
      </c>
      <c r="S1891" t="s">
        <v>264</v>
      </c>
      <c r="T1891" t="s">
        <v>265</v>
      </c>
      <c r="U1891" s="61" t="s">
        <v>266</v>
      </c>
      <c r="V1891" t="s">
        <v>249</v>
      </c>
      <c r="W1891" t="s">
        <v>263</v>
      </c>
      <c r="X1891" s="59">
        <v>5000</v>
      </c>
      <c r="Y1891" s="59">
        <v>5000</v>
      </c>
      <c r="AA1891" s="146" t="str">
        <f t="shared" si="369"/>
        <v>EX</v>
      </c>
      <c r="AB1891" s="146">
        <f t="shared" si="371"/>
        <v>0</v>
      </c>
      <c r="AC1891" t="str">
        <f t="shared" si="374"/>
        <v>EX</v>
      </c>
      <c r="AD1891" s="74">
        <f t="shared" si="375"/>
        <v>5000</v>
      </c>
      <c r="AE1891" s="74">
        <f t="shared" si="380"/>
        <v>5000</v>
      </c>
      <c r="AF1891">
        <v>1</v>
      </c>
      <c r="AG1891">
        <v>0</v>
      </c>
      <c r="AH1891" s="74">
        <v>0</v>
      </c>
      <c r="AJ1891" s="74">
        <f t="shared" si="376"/>
        <v>0</v>
      </c>
      <c r="AK1891" s="74">
        <f t="shared" si="370"/>
        <v>5000</v>
      </c>
      <c r="AL1891" t="str">
        <f t="shared" si="377"/>
        <v>N</v>
      </c>
      <c r="AN1891" t="s">
        <v>86</v>
      </c>
      <c r="AO1891" t="s">
        <v>85</v>
      </c>
      <c r="AP1891" t="str">
        <f t="shared" si="378"/>
        <v>94</v>
      </c>
      <c r="AQ1891" s="145" t="s">
        <v>1826</v>
      </c>
      <c r="AR1891" t="str">
        <f t="shared" si="379"/>
        <v>1-Adjusted Base Budget</v>
      </c>
      <c r="AS1891" s="145" t="s">
        <v>1827</v>
      </c>
      <c r="AT1891" t="s">
        <v>213</v>
      </c>
      <c r="AV1891" t="str">
        <f t="shared" si="373"/>
        <v>VPIT</v>
      </c>
      <c r="AW1891" t="str">
        <f t="shared" si="372"/>
        <v>VP FOR INFORMATION TECHNOLOGY</v>
      </c>
    </row>
    <row r="1892" spans="1:49">
      <c r="A1892" s="59">
        <v>2018</v>
      </c>
      <c r="B1892" t="s">
        <v>137</v>
      </c>
      <c r="C1892" t="s">
        <v>945</v>
      </c>
      <c r="D1892" t="s">
        <v>946</v>
      </c>
      <c r="E1892" t="s">
        <v>956</v>
      </c>
      <c r="F1892" t="s">
        <v>957</v>
      </c>
      <c r="G1892" t="s">
        <v>958</v>
      </c>
      <c r="H1892" t="s">
        <v>140</v>
      </c>
      <c r="I1892" s="170" t="s">
        <v>84</v>
      </c>
      <c r="J1892" t="s">
        <v>85</v>
      </c>
      <c r="K1892" t="s">
        <v>214</v>
      </c>
      <c r="L1892" t="s">
        <v>497</v>
      </c>
      <c r="M1892" t="s">
        <v>498</v>
      </c>
      <c r="N1892" t="s">
        <v>217</v>
      </c>
      <c r="O1892" t="s">
        <v>263</v>
      </c>
      <c r="P1892" t="s">
        <v>362</v>
      </c>
      <c r="Q1892" t="s">
        <v>363</v>
      </c>
      <c r="R1892" t="s">
        <v>364</v>
      </c>
      <c r="S1892" t="s">
        <v>264</v>
      </c>
      <c r="T1892" t="s">
        <v>265</v>
      </c>
      <c r="U1892" s="61" t="s">
        <v>266</v>
      </c>
      <c r="V1892" t="s">
        <v>24</v>
      </c>
      <c r="W1892" t="s">
        <v>263</v>
      </c>
      <c r="X1892" s="59">
        <v>900</v>
      </c>
      <c r="Y1892" s="59">
        <v>900</v>
      </c>
      <c r="Z1892" t="s">
        <v>141</v>
      </c>
      <c r="AA1892" s="146" t="str">
        <f t="shared" si="369"/>
        <v>EX</v>
      </c>
      <c r="AB1892" s="146" t="str">
        <f t="shared" si="371"/>
        <v>IT</v>
      </c>
      <c r="AC1892" t="str">
        <f t="shared" si="374"/>
        <v>EX</v>
      </c>
      <c r="AD1892" s="74">
        <f t="shared" si="375"/>
        <v>900</v>
      </c>
      <c r="AE1892" s="74">
        <f t="shared" si="380"/>
        <v>900</v>
      </c>
      <c r="AF1892">
        <v>1</v>
      </c>
      <c r="AG1892">
        <v>0</v>
      </c>
      <c r="AH1892" s="74">
        <v>0</v>
      </c>
      <c r="AJ1892" s="74">
        <f t="shared" si="376"/>
        <v>0</v>
      </c>
      <c r="AK1892" s="74">
        <f t="shared" si="370"/>
        <v>900</v>
      </c>
      <c r="AL1892" t="str">
        <f t="shared" si="377"/>
        <v>N</v>
      </c>
      <c r="AN1892" t="s">
        <v>86</v>
      </c>
      <c r="AO1892" t="s">
        <v>85</v>
      </c>
      <c r="AP1892" t="str">
        <f t="shared" si="378"/>
        <v>94</v>
      </c>
      <c r="AQ1892" s="145" t="s">
        <v>1826</v>
      </c>
      <c r="AR1892" t="str">
        <f t="shared" si="379"/>
        <v>1-Adjusted Base Budget</v>
      </c>
      <c r="AS1892" s="145" t="s">
        <v>1827</v>
      </c>
      <c r="AT1892" t="s">
        <v>213</v>
      </c>
      <c r="AV1892" t="str">
        <f t="shared" si="373"/>
        <v>VPIT-SS</v>
      </c>
      <c r="AW1892" t="str">
        <f t="shared" si="372"/>
        <v>VP FOR INFORMATION TECHNOLOGY-SHARED SERVICES</v>
      </c>
    </row>
    <row r="1893" spans="1:49">
      <c r="A1893" s="59">
        <v>2018</v>
      </c>
      <c r="B1893" t="s">
        <v>137</v>
      </c>
      <c r="C1893" t="s">
        <v>945</v>
      </c>
      <c r="D1893" t="s">
        <v>946</v>
      </c>
      <c r="E1893" t="s">
        <v>967</v>
      </c>
      <c r="F1893" t="s">
        <v>975</v>
      </c>
      <c r="G1893" t="s">
        <v>976</v>
      </c>
      <c r="H1893" t="s">
        <v>146</v>
      </c>
      <c r="I1893" s="170" t="s">
        <v>84</v>
      </c>
      <c r="J1893" t="s">
        <v>85</v>
      </c>
      <c r="K1893" t="s">
        <v>214</v>
      </c>
      <c r="L1893" t="s">
        <v>497</v>
      </c>
      <c r="M1893" t="s">
        <v>498</v>
      </c>
      <c r="N1893" t="s">
        <v>217</v>
      </c>
      <c r="O1893" t="s">
        <v>263</v>
      </c>
      <c r="P1893" t="s">
        <v>362</v>
      </c>
      <c r="Q1893" t="s">
        <v>363</v>
      </c>
      <c r="R1893" t="s">
        <v>364</v>
      </c>
      <c r="S1893" t="s">
        <v>264</v>
      </c>
      <c r="T1893" t="s">
        <v>265</v>
      </c>
      <c r="U1893" s="61" t="s">
        <v>266</v>
      </c>
      <c r="V1893" t="s">
        <v>24</v>
      </c>
      <c r="W1893" t="s">
        <v>263</v>
      </c>
      <c r="X1893" s="59">
        <v>20000</v>
      </c>
      <c r="Y1893" s="59">
        <v>20000</v>
      </c>
      <c r="Z1893" t="s">
        <v>141</v>
      </c>
      <c r="AA1893" s="146" t="str">
        <f t="shared" si="369"/>
        <v>EX</v>
      </c>
      <c r="AB1893" s="146" t="str">
        <f t="shared" si="371"/>
        <v>IT</v>
      </c>
      <c r="AC1893" t="str">
        <f t="shared" si="374"/>
        <v>EX</v>
      </c>
      <c r="AD1893" s="74">
        <f t="shared" si="375"/>
        <v>20000</v>
      </c>
      <c r="AE1893" s="74">
        <f t="shared" si="380"/>
        <v>20000</v>
      </c>
      <c r="AF1893">
        <v>1</v>
      </c>
      <c r="AG1893">
        <v>0</v>
      </c>
      <c r="AH1893" s="74">
        <v>0</v>
      </c>
      <c r="AJ1893" s="74">
        <f t="shared" si="376"/>
        <v>0</v>
      </c>
      <c r="AK1893" s="74">
        <f t="shared" si="370"/>
        <v>20000</v>
      </c>
      <c r="AL1893" t="str">
        <f t="shared" si="377"/>
        <v>N</v>
      </c>
      <c r="AN1893" t="s">
        <v>86</v>
      </c>
      <c r="AO1893" t="s">
        <v>85</v>
      </c>
      <c r="AP1893" t="str">
        <f t="shared" si="378"/>
        <v>94</v>
      </c>
      <c r="AQ1893" s="145" t="s">
        <v>1826</v>
      </c>
      <c r="AR1893" t="str">
        <f t="shared" si="379"/>
        <v>1-Adjusted Base Budget</v>
      </c>
      <c r="AS1893" s="145" t="s">
        <v>1827</v>
      </c>
      <c r="AT1893" t="s">
        <v>213</v>
      </c>
      <c r="AV1893" t="str">
        <f t="shared" si="373"/>
        <v>VPIT-SS</v>
      </c>
      <c r="AW1893" t="str">
        <f t="shared" si="372"/>
        <v>VP FOR INFORMATION TECHNOLOGY-SHARED SERVICES</v>
      </c>
    </row>
    <row r="1894" spans="1:49">
      <c r="A1894" s="59">
        <v>2018</v>
      </c>
      <c r="B1894" t="s">
        <v>137</v>
      </c>
      <c r="C1894" t="s">
        <v>945</v>
      </c>
      <c r="D1894" t="s">
        <v>946</v>
      </c>
      <c r="E1894" t="s">
        <v>979</v>
      </c>
      <c r="F1894" t="s">
        <v>957</v>
      </c>
      <c r="G1894" t="s">
        <v>958</v>
      </c>
      <c r="H1894" t="s">
        <v>152</v>
      </c>
      <c r="I1894" s="170" t="s">
        <v>84</v>
      </c>
      <c r="J1894" t="s">
        <v>85</v>
      </c>
      <c r="K1894" t="s">
        <v>214</v>
      </c>
      <c r="L1894" t="s">
        <v>497</v>
      </c>
      <c r="M1894" t="s">
        <v>498</v>
      </c>
      <c r="N1894" t="s">
        <v>217</v>
      </c>
      <c r="O1894" t="s">
        <v>263</v>
      </c>
      <c r="P1894" t="s">
        <v>362</v>
      </c>
      <c r="Q1894" t="s">
        <v>363</v>
      </c>
      <c r="R1894" t="s">
        <v>364</v>
      </c>
      <c r="S1894" t="s">
        <v>264</v>
      </c>
      <c r="T1894" t="s">
        <v>265</v>
      </c>
      <c r="U1894" s="61" t="s">
        <v>266</v>
      </c>
      <c r="V1894" t="s">
        <v>24</v>
      </c>
      <c r="W1894" t="s">
        <v>263</v>
      </c>
      <c r="X1894" s="59">
        <v>250</v>
      </c>
      <c r="Y1894" s="59">
        <v>250</v>
      </c>
      <c r="Z1894" t="s">
        <v>141</v>
      </c>
      <c r="AA1894" s="146" t="str">
        <f t="shared" si="369"/>
        <v>EX</v>
      </c>
      <c r="AB1894" s="146" t="str">
        <f t="shared" si="371"/>
        <v>IT</v>
      </c>
      <c r="AC1894" t="str">
        <f t="shared" si="374"/>
        <v>EX</v>
      </c>
      <c r="AD1894" s="74">
        <f t="shared" si="375"/>
        <v>250</v>
      </c>
      <c r="AE1894" s="74">
        <f t="shared" si="380"/>
        <v>250</v>
      </c>
      <c r="AF1894">
        <v>1</v>
      </c>
      <c r="AG1894">
        <v>0</v>
      </c>
      <c r="AH1894" s="74">
        <v>0</v>
      </c>
      <c r="AJ1894" s="74">
        <f t="shared" si="376"/>
        <v>0</v>
      </c>
      <c r="AK1894" s="74">
        <f t="shared" si="370"/>
        <v>250</v>
      </c>
      <c r="AL1894" t="str">
        <f t="shared" si="377"/>
        <v>N</v>
      </c>
      <c r="AN1894" t="s">
        <v>86</v>
      </c>
      <c r="AO1894" t="s">
        <v>85</v>
      </c>
      <c r="AP1894" t="str">
        <f t="shared" si="378"/>
        <v>94</v>
      </c>
      <c r="AQ1894" s="145" t="s">
        <v>1826</v>
      </c>
      <c r="AR1894" t="str">
        <f t="shared" si="379"/>
        <v>1-Adjusted Base Budget</v>
      </c>
      <c r="AS1894" s="145" t="s">
        <v>1827</v>
      </c>
      <c r="AT1894" t="s">
        <v>213</v>
      </c>
      <c r="AV1894" t="str">
        <f t="shared" si="373"/>
        <v>VPIT-SS</v>
      </c>
      <c r="AW1894" t="str">
        <f t="shared" si="372"/>
        <v>VP FOR INFORMATION TECHNOLOGY-SHARED SERVICES</v>
      </c>
    </row>
    <row r="1895" spans="1:49">
      <c r="A1895" s="59">
        <v>2018</v>
      </c>
      <c r="B1895" t="s">
        <v>137</v>
      </c>
      <c r="C1895" t="s">
        <v>945</v>
      </c>
      <c r="D1895" t="s">
        <v>946</v>
      </c>
      <c r="E1895" t="s">
        <v>951</v>
      </c>
      <c r="F1895" t="s">
        <v>975</v>
      </c>
      <c r="G1895" t="s">
        <v>976</v>
      </c>
      <c r="H1895" t="s">
        <v>154</v>
      </c>
      <c r="I1895" s="170" t="s">
        <v>84</v>
      </c>
      <c r="J1895" t="s">
        <v>85</v>
      </c>
      <c r="K1895" t="s">
        <v>214</v>
      </c>
      <c r="L1895" t="s">
        <v>497</v>
      </c>
      <c r="M1895" t="s">
        <v>498</v>
      </c>
      <c r="N1895" t="s">
        <v>217</v>
      </c>
      <c r="O1895" t="s">
        <v>263</v>
      </c>
      <c r="P1895" t="s">
        <v>362</v>
      </c>
      <c r="Q1895" t="s">
        <v>363</v>
      </c>
      <c r="R1895" t="s">
        <v>364</v>
      </c>
      <c r="S1895" t="s">
        <v>264</v>
      </c>
      <c r="T1895" t="s">
        <v>265</v>
      </c>
      <c r="U1895" s="61" t="s">
        <v>266</v>
      </c>
      <c r="V1895" t="s">
        <v>24</v>
      </c>
      <c r="W1895" t="s">
        <v>263</v>
      </c>
      <c r="X1895" s="59">
        <v>20000</v>
      </c>
      <c r="Y1895" s="59">
        <v>20000</v>
      </c>
      <c r="Z1895" t="s">
        <v>141</v>
      </c>
      <c r="AA1895" s="146" t="str">
        <f t="shared" si="369"/>
        <v>EX</v>
      </c>
      <c r="AB1895" s="146" t="str">
        <f t="shared" si="371"/>
        <v>IT</v>
      </c>
      <c r="AC1895" t="str">
        <f t="shared" si="374"/>
        <v>EX</v>
      </c>
      <c r="AD1895" s="74">
        <f t="shared" si="375"/>
        <v>20000</v>
      </c>
      <c r="AE1895" s="74">
        <f t="shared" si="380"/>
        <v>20000</v>
      </c>
      <c r="AF1895">
        <v>1</v>
      </c>
      <c r="AG1895">
        <v>0</v>
      </c>
      <c r="AH1895" s="74">
        <v>0</v>
      </c>
      <c r="AJ1895" s="74">
        <f t="shared" si="376"/>
        <v>0</v>
      </c>
      <c r="AK1895" s="74">
        <f t="shared" si="370"/>
        <v>20000</v>
      </c>
      <c r="AL1895" t="str">
        <f t="shared" si="377"/>
        <v>N</v>
      </c>
      <c r="AN1895" t="s">
        <v>86</v>
      </c>
      <c r="AO1895" t="s">
        <v>85</v>
      </c>
      <c r="AP1895" t="str">
        <f t="shared" si="378"/>
        <v>94</v>
      </c>
      <c r="AQ1895" s="145" t="s">
        <v>1826</v>
      </c>
      <c r="AR1895" t="str">
        <f t="shared" si="379"/>
        <v>1-Adjusted Base Budget</v>
      </c>
      <c r="AS1895" s="145" t="s">
        <v>1827</v>
      </c>
      <c r="AT1895" t="s">
        <v>213</v>
      </c>
      <c r="AV1895" t="str">
        <f t="shared" si="373"/>
        <v>VPIT-SS</v>
      </c>
      <c r="AW1895" t="str">
        <f t="shared" si="372"/>
        <v>VP FOR INFORMATION TECHNOLOGY-SHARED SERVICES</v>
      </c>
    </row>
    <row r="1896" spans="1:49">
      <c r="A1896" s="59">
        <v>2018</v>
      </c>
      <c r="B1896" t="s">
        <v>137</v>
      </c>
      <c r="C1896" t="s">
        <v>945</v>
      </c>
      <c r="D1896" t="s">
        <v>946</v>
      </c>
      <c r="E1896" t="s">
        <v>981</v>
      </c>
      <c r="F1896" t="s">
        <v>957</v>
      </c>
      <c r="G1896" t="s">
        <v>958</v>
      </c>
      <c r="H1896" t="s">
        <v>157</v>
      </c>
      <c r="I1896" s="170" t="s">
        <v>84</v>
      </c>
      <c r="J1896" t="s">
        <v>85</v>
      </c>
      <c r="K1896" t="s">
        <v>214</v>
      </c>
      <c r="L1896" t="s">
        <v>497</v>
      </c>
      <c r="M1896" t="s">
        <v>498</v>
      </c>
      <c r="N1896" t="s">
        <v>217</v>
      </c>
      <c r="O1896" t="s">
        <v>263</v>
      </c>
      <c r="P1896" t="s">
        <v>362</v>
      </c>
      <c r="Q1896" t="s">
        <v>363</v>
      </c>
      <c r="R1896" t="s">
        <v>364</v>
      </c>
      <c r="S1896" t="s">
        <v>264</v>
      </c>
      <c r="T1896" t="s">
        <v>265</v>
      </c>
      <c r="U1896" s="61" t="s">
        <v>266</v>
      </c>
      <c r="V1896" t="s">
        <v>24</v>
      </c>
      <c r="W1896" t="s">
        <v>263</v>
      </c>
      <c r="X1896" s="59">
        <v>3500</v>
      </c>
      <c r="Y1896" s="59">
        <v>3500</v>
      </c>
      <c r="Z1896" t="s">
        <v>141</v>
      </c>
      <c r="AA1896" s="146" t="str">
        <f t="shared" si="369"/>
        <v>EX</v>
      </c>
      <c r="AB1896" s="146" t="str">
        <f t="shared" si="371"/>
        <v>IT</v>
      </c>
      <c r="AC1896" t="str">
        <f t="shared" si="374"/>
        <v>EX</v>
      </c>
      <c r="AD1896" s="74">
        <f t="shared" si="375"/>
        <v>3500</v>
      </c>
      <c r="AE1896" s="74">
        <f t="shared" si="380"/>
        <v>3500</v>
      </c>
      <c r="AF1896">
        <v>1</v>
      </c>
      <c r="AG1896">
        <v>0</v>
      </c>
      <c r="AH1896" s="74">
        <v>0</v>
      </c>
      <c r="AJ1896" s="74">
        <f t="shared" si="376"/>
        <v>0</v>
      </c>
      <c r="AK1896" s="74">
        <f t="shared" si="370"/>
        <v>3500</v>
      </c>
      <c r="AL1896" t="str">
        <f t="shared" si="377"/>
        <v>N</v>
      </c>
      <c r="AN1896" t="s">
        <v>86</v>
      </c>
      <c r="AO1896" t="s">
        <v>85</v>
      </c>
      <c r="AP1896" t="str">
        <f t="shared" si="378"/>
        <v>94</v>
      </c>
      <c r="AQ1896" s="145" t="s">
        <v>1826</v>
      </c>
      <c r="AR1896" t="str">
        <f t="shared" si="379"/>
        <v>1-Adjusted Base Budget</v>
      </c>
      <c r="AS1896" s="145" t="s">
        <v>1827</v>
      </c>
      <c r="AT1896" t="s">
        <v>213</v>
      </c>
      <c r="AV1896" t="str">
        <f t="shared" si="373"/>
        <v>VPIT-SS</v>
      </c>
      <c r="AW1896" t="str">
        <f t="shared" si="372"/>
        <v>VP FOR INFORMATION TECHNOLOGY-SHARED SERVICES</v>
      </c>
    </row>
    <row r="1897" spans="1:49">
      <c r="A1897" s="59">
        <v>2018</v>
      </c>
      <c r="B1897" t="s">
        <v>137</v>
      </c>
      <c r="C1897" t="s">
        <v>945</v>
      </c>
      <c r="D1897" t="s">
        <v>946</v>
      </c>
      <c r="E1897" t="s">
        <v>956</v>
      </c>
      <c r="F1897" t="s">
        <v>957</v>
      </c>
      <c r="G1897" t="s">
        <v>958</v>
      </c>
      <c r="H1897" t="s">
        <v>140</v>
      </c>
      <c r="I1897" s="170" t="s">
        <v>84</v>
      </c>
      <c r="J1897" t="s">
        <v>85</v>
      </c>
      <c r="K1897" t="s">
        <v>214</v>
      </c>
      <c r="L1897" t="s">
        <v>630</v>
      </c>
      <c r="M1897" t="s">
        <v>631</v>
      </c>
      <c r="N1897" t="s">
        <v>217</v>
      </c>
      <c r="O1897" t="s">
        <v>263</v>
      </c>
      <c r="P1897" t="s">
        <v>379</v>
      </c>
      <c r="Q1897" t="s">
        <v>379</v>
      </c>
      <c r="R1897" t="s">
        <v>380</v>
      </c>
      <c r="S1897" t="s">
        <v>264</v>
      </c>
      <c r="T1897" t="s">
        <v>265</v>
      </c>
      <c r="U1897" s="61" t="s">
        <v>266</v>
      </c>
      <c r="V1897" t="s">
        <v>24</v>
      </c>
      <c r="W1897" t="s">
        <v>263</v>
      </c>
      <c r="X1897" s="59">
        <v>1500</v>
      </c>
      <c r="Y1897" s="59">
        <v>1500</v>
      </c>
      <c r="Z1897" t="s">
        <v>141</v>
      </c>
      <c r="AA1897" s="146" t="str">
        <f t="shared" ref="AA1897:AA1960" si="381">IF(P1897 ="CORI","IN",IF(P1897 ="TRIN","IN",O1897))</f>
        <v>EX</v>
      </c>
      <c r="AB1897" s="146" t="str">
        <f t="shared" si="371"/>
        <v>IT</v>
      </c>
      <c r="AC1897" t="str">
        <f t="shared" si="374"/>
        <v>EX</v>
      </c>
      <c r="AD1897" s="74">
        <f t="shared" si="375"/>
        <v>1500</v>
      </c>
      <c r="AE1897" s="74">
        <f t="shared" si="380"/>
        <v>1500</v>
      </c>
      <c r="AF1897">
        <v>1</v>
      </c>
      <c r="AG1897">
        <v>0</v>
      </c>
      <c r="AH1897" s="74">
        <v>0</v>
      </c>
      <c r="AJ1897" s="74">
        <f t="shared" si="376"/>
        <v>0</v>
      </c>
      <c r="AK1897" s="74">
        <f t="shared" si="370"/>
        <v>1500</v>
      </c>
      <c r="AL1897" t="str">
        <f t="shared" si="377"/>
        <v>N</v>
      </c>
      <c r="AN1897" t="s">
        <v>86</v>
      </c>
      <c r="AO1897" t="s">
        <v>85</v>
      </c>
      <c r="AP1897" t="str">
        <f t="shared" si="378"/>
        <v>94</v>
      </c>
      <c r="AQ1897" s="145" t="s">
        <v>1826</v>
      </c>
      <c r="AR1897" t="str">
        <f t="shared" si="379"/>
        <v>1-Adjusted Base Budget</v>
      </c>
      <c r="AS1897" s="145" t="s">
        <v>1827</v>
      </c>
      <c r="AT1897" t="s">
        <v>213</v>
      </c>
      <c r="AV1897" t="str">
        <f t="shared" si="373"/>
        <v>VPIT-SS</v>
      </c>
      <c r="AW1897" t="str">
        <f t="shared" si="372"/>
        <v>VP FOR INFORMATION TECHNOLOGY-SHARED SERVICES</v>
      </c>
    </row>
    <row r="1898" spans="1:49">
      <c r="A1898" s="59">
        <v>2018</v>
      </c>
      <c r="B1898" t="s">
        <v>137</v>
      </c>
      <c r="C1898" t="s">
        <v>945</v>
      </c>
      <c r="D1898" t="s">
        <v>946</v>
      </c>
      <c r="E1898" t="s">
        <v>983</v>
      </c>
      <c r="F1898" t="s">
        <v>957</v>
      </c>
      <c r="G1898" t="s">
        <v>958</v>
      </c>
      <c r="H1898" t="s">
        <v>159</v>
      </c>
      <c r="I1898" s="170" t="s">
        <v>84</v>
      </c>
      <c r="J1898" t="s">
        <v>85</v>
      </c>
      <c r="K1898" t="s">
        <v>214</v>
      </c>
      <c r="L1898" t="s">
        <v>630</v>
      </c>
      <c r="M1898" t="s">
        <v>631</v>
      </c>
      <c r="N1898" t="s">
        <v>217</v>
      </c>
      <c r="O1898" t="s">
        <v>263</v>
      </c>
      <c r="P1898" t="s">
        <v>379</v>
      </c>
      <c r="Q1898" t="s">
        <v>379</v>
      </c>
      <c r="R1898" t="s">
        <v>380</v>
      </c>
      <c r="S1898" t="s">
        <v>264</v>
      </c>
      <c r="T1898" t="s">
        <v>265</v>
      </c>
      <c r="U1898" s="61" t="s">
        <v>266</v>
      </c>
      <c r="V1898" t="s">
        <v>24</v>
      </c>
      <c r="W1898" t="s">
        <v>263</v>
      </c>
      <c r="X1898" s="59">
        <v>100</v>
      </c>
      <c r="Y1898" s="59">
        <v>100</v>
      </c>
      <c r="Z1898" t="s">
        <v>141</v>
      </c>
      <c r="AA1898" s="146" t="str">
        <f t="shared" si="381"/>
        <v>EX</v>
      </c>
      <c r="AB1898" s="146" t="str">
        <f t="shared" si="371"/>
        <v>IT</v>
      </c>
      <c r="AC1898" t="str">
        <f t="shared" si="374"/>
        <v>EX</v>
      </c>
      <c r="AD1898" s="74">
        <f t="shared" si="375"/>
        <v>100</v>
      </c>
      <c r="AE1898" s="74">
        <f t="shared" si="380"/>
        <v>100</v>
      </c>
      <c r="AF1898">
        <v>1</v>
      </c>
      <c r="AG1898">
        <v>0</v>
      </c>
      <c r="AH1898" s="74">
        <v>0</v>
      </c>
      <c r="AJ1898" s="74">
        <f t="shared" si="376"/>
        <v>0</v>
      </c>
      <c r="AK1898" s="74">
        <f t="shared" si="370"/>
        <v>100</v>
      </c>
      <c r="AL1898" t="str">
        <f t="shared" si="377"/>
        <v>N</v>
      </c>
      <c r="AN1898" t="s">
        <v>86</v>
      </c>
      <c r="AO1898" t="s">
        <v>85</v>
      </c>
      <c r="AP1898" t="str">
        <f t="shared" si="378"/>
        <v>94</v>
      </c>
      <c r="AQ1898" s="145" t="s">
        <v>1826</v>
      </c>
      <c r="AR1898" t="str">
        <f t="shared" si="379"/>
        <v>1-Adjusted Base Budget</v>
      </c>
      <c r="AS1898" s="145" t="s">
        <v>1827</v>
      </c>
      <c r="AT1898" t="s">
        <v>213</v>
      </c>
      <c r="AV1898" t="str">
        <f t="shared" si="373"/>
        <v>VPIT-SS</v>
      </c>
      <c r="AW1898" t="str">
        <f t="shared" si="372"/>
        <v>VP FOR INFORMATION TECHNOLOGY-SHARED SERVICES</v>
      </c>
    </row>
    <row r="1899" spans="1:49">
      <c r="A1899" s="59">
        <v>2018</v>
      </c>
      <c r="B1899" t="s">
        <v>137</v>
      </c>
      <c r="C1899" t="s">
        <v>945</v>
      </c>
      <c r="D1899" t="s">
        <v>946</v>
      </c>
      <c r="E1899" t="s">
        <v>978</v>
      </c>
      <c r="F1899" t="s">
        <v>957</v>
      </c>
      <c r="G1899" t="s">
        <v>958</v>
      </c>
      <c r="H1899" t="s">
        <v>143</v>
      </c>
      <c r="I1899" s="170" t="s">
        <v>84</v>
      </c>
      <c r="J1899" t="s">
        <v>85</v>
      </c>
      <c r="K1899" t="s">
        <v>214</v>
      </c>
      <c r="L1899" t="s">
        <v>632</v>
      </c>
      <c r="M1899" t="s">
        <v>633</v>
      </c>
      <c r="N1899" t="s">
        <v>217</v>
      </c>
      <c r="O1899" t="s">
        <v>263</v>
      </c>
      <c r="P1899" t="s">
        <v>379</v>
      </c>
      <c r="Q1899" t="s">
        <v>379</v>
      </c>
      <c r="R1899" t="s">
        <v>380</v>
      </c>
      <c r="S1899" t="s">
        <v>264</v>
      </c>
      <c r="T1899" t="s">
        <v>265</v>
      </c>
      <c r="U1899" s="61" t="s">
        <v>266</v>
      </c>
      <c r="V1899" t="s">
        <v>24</v>
      </c>
      <c r="W1899" t="s">
        <v>263</v>
      </c>
      <c r="X1899" s="59">
        <v>500</v>
      </c>
      <c r="Y1899" s="59">
        <v>500</v>
      </c>
      <c r="Z1899" t="s">
        <v>141</v>
      </c>
      <c r="AA1899" s="146" t="str">
        <f t="shared" si="381"/>
        <v>EX</v>
      </c>
      <c r="AB1899" s="146" t="str">
        <f t="shared" si="371"/>
        <v>IT</v>
      </c>
      <c r="AC1899" t="str">
        <f t="shared" si="374"/>
        <v>EX</v>
      </c>
      <c r="AD1899" s="74">
        <f t="shared" si="375"/>
        <v>500</v>
      </c>
      <c r="AE1899" s="74">
        <f t="shared" si="380"/>
        <v>500</v>
      </c>
      <c r="AF1899">
        <v>1</v>
      </c>
      <c r="AG1899">
        <v>0</v>
      </c>
      <c r="AH1899" s="74">
        <v>0</v>
      </c>
      <c r="AJ1899" s="74">
        <f t="shared" si="376"/>
        <v>0</v>
      </c>
      <c r="AK1899" s="74">
        <f t="shared" si="370"/>
        <v>500</v>
      </c>
      <c r="AL1899" t="str">
        <f t="shared" si="377"/>
        <v>N</v>
      </c>
      <c r="AN1899" t="s">
        <v>86</v>
      </c>
      <c r="AO1899" t="s">
        <v>85</v>
      </c>
      <c r="AP1899" t="str">
        <f t="shared" si="378"/>
        <v>94</v>
      </c>
      <c r="AQ1899" s="145" t="s">
        <v>1826</v>
      </c>
      <c r="AR1899" t="str">
        <f t="shared" si="379"/>
        <v>1-Adjusted Base Budget</v>
      </c>
      <c r="AS1899" s="145" t="s">
        <v>1827</v>
      </c>
      <c r="AT1899" t="s">
        <v>213</v>
      </c>
      <c r="AV1899" t="str">
        <f t="shared" si="373"/>
        <v>VPIT-SS</v>
      </c>
      <c r="AW1899" t="str">
        <f t="shared" si="372"/>
        <v>VP FOR INFORMATION TECHNOLOGY-SHARED SERVICES</v>
      </c>
    </row>
    <row r="1900" spans="1:49">
      <c r="A1900" s="59">
        <v>2018</v>
      </c>
      <c r="B1900" t="s">
        <v>137</v>
      </c>
      <c r="C1900" t="s">
        <v>945</v>
      </c>
      <c r="D1900" t="s">
        <v>946</v>
      </c>
      <c r="E1900" t="s">
        <v>967</v>
      </c>
      <c r="F1900" t="s">
        <v>961</v>
      </c>
      <c r="G1900" t="s">
        <v>977</v>
      </c>
      <c r="H1900" t="s">
        <v>146</v>
      </c>
      <c r="I1900" s="170" t="s">
        <v>84</v>
      </c>
      <c r="J1900" t="s">
        <v>85</v>
      </c>
      <c r="K1900" t="s">
        <v>214</v>
      </c>
      <c r="L1900" t="s">
        <v>632</v>
      </c>
      <c r="M1900" t="s">
        <v>633</v>
      </c>
      <c r="N1900" t="s">
        <v>217</v>
      </c>
      <c r="O1900" t="s">
        <v>263</v>
      </c>
      <c r="P1900" t="s">
        <v>379</v>
      </c>
      <c r="Q1900" t="s">
        <v>379</v>
      </c>
      <c r="R1900" t="s">
        <v>380</v>
      </c>
      <c r="S1900" t="s">
        <v>264</v>
      </c>
      <c r="T1900" t="s">
        <v>265</v>
      </c>
      <c r="U1900" s="61" t="s">
        <v>266</v>
      </c>
      <c r="V1900" t="s">
        <v>24</v>
      </c>
      <c r="W1900" t="s">
        <v>263</v>
      </c>
      <c r="X1900" s="59">
        <v>100</v>
      </c>
      <c r="Y1900" s="59">
        <v>100</v>
      </c>
      <c r="Z1900" t="s">
        <v>141</v>
      </c>
      <c r="AA1900" s="146" t="str">
        <f t="shared" si="381"/>
        <v>EX</v>
      </c>
      <c r="AB1900" s="146" t="str">
        <f t="shared" si="371"/>
        <v>IT</v>
      </c>
      <c r="AC1900" t="str">
        <f t="shared" si="374"/>
        <v>EX</v>
      </c>
      <c r="AD1900" s="74">
        <f t="shared" si="375"/>
        <v>100</v>
      </c>
      <c r="AE1900" s="74">
        <f t="shared" si="380"/>
        <v>100</v>
      </c>
      <c r="AF1900">
        <v>1</v>
      </c>
      <c r="AG1900">
        <v>0</v>
      </c>
      <c r="AH1900" s="74">
        <v>0</v>
      </c>
      <c r="AJ1900" s="74">
        <f t="shared" si="376"/>
        <v>0</v>
      </c>
      <c r="AK1900" s="74">
        <f t="shared" si="370"/>
        <v>100</v>
      </c>
      <c r="AL1900" t="str">
        <f t="shared" si="377"/>
        <v>N</v>
      </c>
      <c r="AN1900" t="s">
        <v>86</v>
      </c>
      <c r="AO1900" t="s">
        <v>85</v>
      </c>
      <c r="AP1900" t="str">
        <f t="shared" si="378"/>
        <v>94</v>
      </c>
      <c r="AQ1900" s="145" t="s">
        <v>1826</v>
      </c>
      <c r="AR1900" t="str">
        <f t="shared" si="379"/>
        <v>1-Adjusted Base Budget</v>
      </c>
      <c r="AS1900" s="145" t="s">
        <v>1827</v>
      </c>
      <c r="AT1900" t="s">
        <v>213</v>
      </c>
      <c r="AV1900" t="str">
        <f t="shared" si="373"/>
        <v>VPIT-SS</v>
      </c>
      <c r="AW1900" t="str">
        <f t="shared" si="372"/>
        <v>VP FOR INFORMATION TECHNOLOGY-SHARED SERVICES</v>
      </c>
    </row>
    <row r="1901" spans="1:49">
      <c r="A1901" s="59">
        <v>2018</v>
      </c>
      <c r="B1901" t="s">
        <v>137</v>
      </c>
      <c r="C1901" t="s">
        <v>945</v>
      </c>
      <c r="D1901" t="s">
        <v>946</v>
      </c>
      <c r="E1901" t="s">
        <v>981</v>
      </c>
      <c r="F1901" t="s">
        <v>957</v>
      </c>
      <c r="G1901" t="s">
        <v>958</v>
      </c>
      <c r="H1901" t="s">
        <v>157</v>
      </c>
      <c r="I1901" s="170" t="s">
        <v>84</v>
      </c>
      <c r="J1901" t="s">
        <v>85</v>
      </c>
      <c r="K1901" t="s">
        <v>214</v>
      </c>
      <c r="L1901" t="s">
        <v>632</v>
      </c>
      <c r="M1901" t="s">
        <v>633</v>
      </c>
      <c r="N1901" t="s">
        <v>217</v>
      </c>
      <c r="O1901" t="s">
        <v>263</v>
      </c>
      <c r="P1901" t="s">
        <v>379</v>
      </c>
      <c r="Q1901" t="s">
        <v>379</v>
      </c>
      <c r="R1901" t="s">
        <v>380</v>
      </c>
      <c r="S1901" t="s">
        <v>264</v>
      </c>
      <c r="T1901" t="s">
        <v>265</v>
      </c>
      <c r="U1901" s="61" t="s">
        <v>266</v>
      </c>
      <c r="V1901" t="s">
        <v>24</v>
      </c>
      <c r="W1901" t="s">
        <v>263</v>
      </c>
      <c r="X1901" s="59">
        <v>300</v>
      </c>
      <c r="Y1901" s="59">
        <v>300</v>
      </c>
      <c r="Z1901" t="s">
        <v>141</v>
      </c>
      <c r="AA1901" s="146" t="str">
        <f t="shared" si="381"/>
        <v>EX</v>
      </c>
      <c r="AB1901" s="146" t="str">
        <f t="shared" si="371"/>
        <v>IT</v>
      </c>
      <c r="AC1901" t="str">
        <f t="shared" si="374"/>
        <v>EX</v>
      </c>
      <c r="AD1901" s="74">
        <f t="shared" si="375"/>
        <v>300</v>
      </c>
      <c r="AE1901" s="74">
        <f t="shared" si="380"/>
        <v>300</v>
      </c>
      <c r="AF1901">
        <v>1</v>
      </c>
      <c r="AG1901">
        <v>0</v>
      </c>
      <c r="AH1901" s="74">
        <v>0</v>
      </c>
      <c r="AJ1901" s="74">
        <f t="shared" si="376"/>
        <v>0</v>
      </c>
      <c r="AK1901" s="74">
        <f t="shared" si="370"/>
        <v>300</v>
      </c>
      <c r="AL1901" t="str">
        <f t="shared" si="377"/>
        <v>N</v>
      </c>
      <c r="AN1901" t="s">
        <v>86</v>
      </c>
      <c r="AO1901" t="s">
        <v>85</v>
      </c>
      <c r="AP1901" t="str">
        <f t="shared" si="378"/>
        <v>94</v>
      </c>
      <c r="AQ1901" s="145" t="s">
        <v>1826</v>
      </c>
      <c r="AR1901" t="str">
        <f t="shared" si="379"/>
        <v>1-Adjusted Base Budget</v>
      </c>
      <c r="AS1901" s="145" t="s">
        <v>1827</v>
      </c>
      <c r="AT1901" t="s">
        <v>213</v>
      </c>
      <c r="AV1901" t="str">
        <f t="shared" si="373"/>
        <v>VPIT-SS</v>
      </c>
      <c r="AW1901" t="str">
        <f t="shared" si="372"/>
        <v>VP FOR INFORMATION TECHNOLOGY-SHARED SERVICES</v>
      </c>
    </row>
    <row r="1902" spans="1:49">
      <c r="A1902" s="59">
        <v>2018</v>
      </c>
      <c r="B1902" t="s">
        <v>137</v>
      </c>
      <c r="C1902" t="s">
        <v>945</v>
      </c>
      <c r="D1902" t="s">
        <v>946</v>
      </c>
      <c r="E1902" t="s">
        <v>947</v>
      </c>
      <c r="F1902" t="s">
        <v>1035</v>
      </c>
      <c r="G1902" t="s">
        <v>1036</v>
      </c>
      <c r="H1902" t="s">
        <v>948</v>
      </c>
      <c r="I1902" s="170" t="s">
        <v>84</v>
      </c>
      <c r="J1902" t="s">
        <v>85</v>
      </c>
      <c r="K1902" t="s">
        <v>214</v>
      </c>
      <c r="L1902" t="s">
        <v>381</v>
      </c>
      <c r="M1902" t="s">
        <v>382</v>
      </c>
      <c r="N1902" t="s">
        <v>217</v>
      </c>
      <c r="O1902" t="s">
        <v>263</v>
      </c>
      <c r="P1902" t="s">
        <v>362</v>
      </c>
      <c r="Q1902" t="s">
        <v>363</v>
      </c>
      <c r="R1902" t="s">
        <v>364</v>
      </c>
      <c r="S1902" t="s">
        <v>264</v>
      </c>
      <c r="T1902" t="s">
        <v>265</v>
      </c>
      <c r="U1902" s="61" t="s">
        <v>266</v>
      </c>
      <c r="V1902" t="s">
        <v>249</v>
      </c>
      <c r="W1902" t="s">
        <v>263</v>
      </c>
      <c r="X1902" s="59">
        <v>400</v>
      </c>
      <c r="Y1902" s="59">
        <v>400</v>
      </c>
      <c r="AA1902" s="146" t="str">
        <f t="shared" si="381"/>
        <v>EX</v>
      </c>
      <c r="AB1902" s="146">
        <f t="shared" si="371"/>
        <v>0</v>
      </c>
      <c r="AC1902" t="str">
        <f t="shared" si="374"/>
        <v>EX</v>
      </c>
      <c r="AD1902" s="74">
        <f t="shared" si="375"/>
        <v>400</v>
      </c>
      <c r="AE1902" s="74">
        <f t="shared" si="380"/>
        <v>400</v>
      </c>
      <c r="AF1902">
        <v>1</v>
      </c>
      <c r="AG1902">
        <v>0</v>
      </c>
      <c r="AH1902" s="74">
        <v>0</v>
      </c>
      <c r="AJ1902" s="74">
        <f t="shared" si="376"/>
        <v>0</v>
      </c>
      <c r="AK1902" s="74">
        <f t="shared" si="370"/>
        <v>400</v>
      </c>
      <c r="AL1902" t="str">
        <f t="shared" si="377"/>
        <v>N</v>
      </c>
      <c r="AN1902" t="s">
        <v>86</v>
      </c>
      <c r="AO1902" t="s">
        <v>85</v>
      </c>
      <c r="AP1902" t="str">
        <f t="shared" si="378"/>
        <v>94</v>
      </c>
      <c r="AQ1902" s="145" t="s">
        <v>1826</v>
      </c>
      <c r="AR1902" t="str">
        <f t="shared" si="379"/>
        <v>1-Adjusted Base Budget</v>
      </c>
      <c r="AS1902" s="145" t="s">
        <v>1827</v>
      </c>
      <c r="AT1902" t="s">
        <v>213</v>
      </c>
      <c r="AV1902" t="str">
        <f t="shared" si="373"/>
        <v>VPIT</v>
      </c>
      <c r="AW1902" t="str">
        <f t="shared" si="372"/>
        <v>VP FOR INFORMATION TECHNOLOGY</v>
      </c>
    </row>
    <row r="1903" spans="1:49">
      <c r="A1903" s="59">
        <v>2018</v>
      </c>
      <c r="B1903" t="s">
        <v>137</v>
      </c>
      <c r="C1903" t="s">
        <v>945</v>
      </c>
      <c r="D1903" t="s">
        <v>946</v>
      </c>
      <c r="E1903" t="s">
        <v>947</v>
      </c>
      <c r="F1903" t="s">
        <v>1133</v>
      </c>
      <c r="G1903" t="s">
        <v>1134</v>
      </c>
      <c r="H1903" t="s">
        <v>948</v>
      </c>
      <c r="I1903" s="170" t="s">
        <v>84</v>
      </c>
      <c r="J1903" t="s">
        <v>85</v>
      </c>
      <c r="K1903" t="s">
        <v>214</v>
      </c>
      <c r="L1903" t="s">
        <v>381</v>
      </c>
      <c r="M1903" t="s">
        <v>382</v>
      </c>
      <c r="N1903" t="s">
        <v>217</v>
      </c>
      <c r="O1903" t="s">
        <v>263</v>
      </c>
      <c r="P1903" t="s">
        <v>362</v>
      </c>
      <c r="Q1903" t="s">
        <v>363</v>
      </c>
      <c r="R1903" t="s">
        <v>364</v>
      </c>
      <c r="S1903" t="s">
        <v>264</v>
      </c>
      <c r="T1903" t="s">
        <v>265</v>
      </c>
      <c r="U1903" s="61" t="s">
        <v>266</v>
      </c>
      <c r="V1903" t="s">
        <v>249</v>
      </c>
      <c r="W1903" t="s">
        <v>263</v>
      </c>
      <c r="X1903" s="59">
        <v>750</v>
      </c>
      <c r="Y1903" s="59">
        <v>750</v>
      </c>
      <c r="AA1903" s="146" t="str">
        <f t="shared" si="381"/>
        <v>EX</v>
      </c>
      <c r="AB1903" s="146">
        <f t="shared" si="371"/>
        <v>0</v>
      </c>
      <c r="AC1903" t="str">
        <f t="shared" si="374"/>
        <v>EX</v>
      </c>
      <c r="AD1903" s="74">
        <f t="shared" si="375"/>
        <v>750</v>
      </c>
      <c r="AE1903" s="74">
        <f t="shared" si="380"/>
        <v>750</v>
      </c>
      <c r="AF1903">
        <v>1</v>
      </c>
      <c r="AG1903">
        <v>0</v>
      </c>
      <c r="AH1903" s="74">
        <v>0</v>
      </c>
      <c r="AJ1903" s="74">
        <f t="shared" si="376"/>
        <v>0</v>
      </c>
      <c r="AK1903" s="74">
        <f t="shared" si="370"/>
        <v>750</v>
      </c>
      <c r="AL1903" t="str">
        <f t="shared" si="377"/>
        <v>N</v>
      </c>
      <c r="AN1903" t="s">
        <v>86</v>
      </c>
      <c r="AO1903" t="s">
        <v>85</v>
      </c>
      <c r="AP1903" t="str">
        <f t="shared" si="378"/>
        <v>94</v>
      </c>
      <c r="AQ1903" s="145" t="s">
        <v>1826</v>
      </c>
      <c r="AR1903" t="str">
        <f t="shared" si="379"/>
        <v>1-Adjusted Base Budget</v>
      </c>
      <c r="AS1903" s="145" t="s">
        <v>1827</v>
      </c>
      <c r="AT1903" t="s">
        <v>213</v>
      </c>
      <c r="AV1903" t="str">
        <f t="shared" si="373"/>
        <v>VPIT</v>
      </c>
      <c r="AW1903" t="str">
        <f t="shared" si="372"/>
        <v>VP FOR INFORMATION TECHNOLOGY</v>
      </c>
    </row>
    <row r="1904" spans="1:49">
      <c r="A1904" s="59">
        <v>2018</v>
      </c>
      <c r="B1904" t="s">
        <v>137</v>
      </c>
      <c r="C1904" t="s">
        <v>945</v>
      </c>
      <c r="D1904" t="s">
        <v>946</v>
      </c>
      <c r="E1904" t="s">
        <v>956</v>
      </c>
      <c r="F1904" t="s">
        <v>957</v>
      </c>
      <c r="G1904" t="s">
        <v>958</v>
      </c>
      <c r="H1904" t="s">
        <v>140</v>
      </c>
      <c r="I1904" s="170" t="s">
        <v>84</v>
      </c>
      <c r="J1904" t="s">
        <v>85</v>
      </c>
      <c r="K1904" t="s">
        <v>214</v>
      </c>
      <c r="L1904" t="s">
        <v>381</v>
      </c>
      <c r="M1904" t="s">
        <v>382</v>
      </c>
      <c r="N1904" t="s">
        <v>217</v>
      </c>
      <c r="O1904" t="s">
        <v>263</v>
      </c>
      <c r="P1904" t="s">
        <v>362</v>
      </c>
      <c r="Q1904" t="s">
        <v>363</v>
      </c>
      <c r="R1904" t="s">
        <v>364</v>
      </c>
      <c r="S1904" t="s">
        <v>264</v>
      </c>
      <c r="T1904" t="s">
        <v>265</v>
      </c>
      <c r="U1904" s="61" t="s">
        <v>266</v>
      </c>
      <c r="V1904" t="s">
        <v>24</v>
      </c>
      <c r="W1904" t="s">
        <v>263</v>
      </c>
      <c r="X1904" s="59">
        <v>100</v>
      </c>
      <c r="Y1904" s="59">
        <v>100</v>
      </c>
      <c r="Z1904" t="s">
        <v>141</v>
      </c>
      <c r="AA1904" s="146" t="str">
        <f t="shared" si="381"/>
        <v>EX</v>
      </c>
      <c r="AB1904" s="146" t="str">
        <f t="shared" si="371"/>
        <v>IT</v>
      </c>
      <c r="AC1904" t="str">
        <f t="shared" si="374"/>
        <v>EX</v>
      </c>
      <c r="AD1904" s="74">
        <f t="shared" si="375"/>
        <v>100</v>
      </c>
      <c r="AE1904" s="74">
        <f t="shared" si="380"/>
        <v>100</v>
      </c>
      <c r="AF1904">
        <v>1</v>
      </c>
      <c r="AG1904">
        <v>0</v>
      </c>
      <c r="AH1904" s="74">
        <v>0</v>
      </c>
      <c r="AJ1904" s="74">
        <f t="shared" si="376"/>
        <v>0</v>
      </c>
      <c r="AK1904" s="74">
        <f t="shared" si="370"/>
        <v>100</v>
      </c>
      <c r="AL1904" t="str">
        <f t="shared" si="377"/>
        <v>N</v>
      </c>
      <c r="AN1904" t="s">
        <v>86</v>
      </c>
      <c r="AO1904" t="s">
        <v>85</v>
      </c>
      <c r="AP1904" t="str">
        <f t="shared" si="378"/>
        <v>94</v>
      </c>
      <c r="AQ1904" s="145" t="s">
        <v>1826</v>
      </c>
      <c r="AR1904" t="str">
        <f t="shared" si="379"/>
        <v>1-Adjusted Base Budget</v>
      </c>
      <c r="AS1904" s="145" t="s">
        <v>1827</v>
      </c>
      <c r="AT1904" t="s">
        <v>213</v>
      </c>
      <c r="AV1904" t="str">
        <f t="shared" si="373"/>
        <v>VPIT-SS</v>
      </c>
      <c r="AW1904" t="str">
        <f t="shared" si="372"/>
        <v>VP FOR INFORMATION TECHNOLOGY-SHARED SERVICES</v>
      </c>
    </row>
    <row r="1905" spans="1:49">
      <c r="A1905" s="59">
        <v>2018</v>
      </c>
      <c r="B1905" t="s">
        <v>137</v>
      </c>
      <c r="C1905" t="s">
        <v>945</v>
      </c>
      <c r="D1905" t="s">
        <v>946</v>
      </c>
      <c r="E1905" t="s">
        <v>978</v>
      </c>
      <c r="F1905" t="s">
        <v>957</v>
      </c>
      <c r="G1905" t="s">
        <v>958</v>
      </c>
      <c r="H1905" t="s">
        <v>143</v>
      </c>
      <c r="I1905" s="170" t="s">
        <v>84</v>
      </c>
      <c r="J1905" t="s">
        <v>85</v>
      </c>
      <c r="K1905" t="s">
        <v>214</v>
      </c>
      <c r="L1905" t="s">
        <v>381</v>
      </c>
      <c r="M1905" t="s">
        <v>382</v>
      </c>
      <c r="N1905" t="s">
        <v>217</v>
      </c>
      <c r="O1905" t="s">
        <v>263</v>
      </c>
      <c r="P1905" t="s">
        <v>362</v>
      </c>
      <c r="Q1905" t="s">
        <v>363</v>
      </c>
      <c r="R1905" t="s">
        <v>364</v>
      </c>
      <c r="S1905" t="s">
        <v>264</v>
      </c>
      <c r="T1905" t="s">
        <v>265</v>
      </c>
      <c r="U1905" s="61" t="s">
        <v>266</v>
      </c>
      <c r="V1905" t="s">
        <v>24</v>
      </c>
      <c r="W1905" t="s">
        <v>263</v>
      </c>
      <c r="X1905" s="59">
        <v>500</v>
      </c>
      <c r="Y1905" s="59">
        <v>500</v>
      </c>
      <c r="Z1905" t="s">
        <v>141</v>
      </c>
      <c r="AA1905" s="146" t="str">
        <f t="shared" si="381"/>
        <v>EX</v>
      </c>
      <c r="AB1905" s="146" t="str">
        <f t="shared" si="371"/>
        <v>IT</v>
      </c>
      <c r="AC1905" t="str">
        <f t="shared" si="374"/>
        <v>EX</v>
      </c>
      <c r="AD1905" s="74">
        <f t="shared" si="375"/>
        <v>500</v>
      </c>
      <c r="AE1905" s="74">
        <f t="shared" si="380"/>
        <v>500</v>
      </c>
      <c r="AF1905">
        <v>1</v>
      </c>
      <c r="AG1905">
        <v>0</v>
      </c>
      <c r="AH1905" s="74">
        <v>0</v>
      </c>
      <c r="AJ1905" s="74">
        <f t="shared" si="376"/>
        <v>0</v>
      </c>
      <c r="AK1905" s="74">
        <f t="shared" si="370"/>
        <v>500</v>
      </c>
      <c r="AL1905" t="str">
        <f t="shared" si="377"/>
        <v>N</v>
      </c>
      <c r="AN1905" t="s">
        <v>86</v>
      </c>
      <c r="AO1905" t="s">
        <v>85</v>
      </c>
      <c r="AP1905" t="str">
        <f t="shared" si="378"/>
        <v>94</v>
      </c>
      <c r="AQ1905" s="145" t="s">
        <v>1826</v>
      </c>
      <c r="AR1905" t="str">
        <f t="shared" si="379"/>
        <v>1-Adjusted Base Budget</v>
      </c>
      <c r="AS1905" s="145" t="s">
        <v>1827</v>
      </c>
      <c r="AT1905" t="s">
        <v>213</v>
      </c>
      <c r="AV1905" t="str">
        <f t="shared" si="373"/>
        <v>VPIT-SS</v>
      </c>
      <c r="AW1905" t="str">
        <f t="shared" si="372"/>
        <v>VP FOR INFORMATION TECHNOLOGY-SHARED SERVICES</v>
      </c>
    </row>
    <row r="1906" spans="1:49">
      <c r="A1906" s="59">
        <v>2018</v>
      </c>
      <c r="B1906" t="s">
        <v>137</v>
      </c>
      <c r="C1906" t="s">
        <v>945</v>
      </c>
      <c r="D1906" t="s">
        <v>946</v>
      </c>
      <c r="E1906" t="s">
        <v>967</v>
      </c>
      <c r="F1906" t="s">
        <v>1059</v>
      </c>
      <c r="G1906" t="s">
        <v>1060</v>
      </c>
      <c r="H1906" t="s">
        <v>146</v>
      </c>
      <c r="I1906" s="170" t="s">
        <v>84</v>
      </c>
      <c r="J1906" t="s">
        <v>85</v>
      </c>
      <c r="K1906" t="s">
        <v>214</v>
      </c>
      <c r="L1906" t="s">
        <v>381</v>
      </c>
      <c r="M1906" t="s">
        <v>382</v>
      </c>
      <c r="N1906" t="s">
        <v>217</v>
      </c>
      <c r="O1906" t="s">
        <v>263</v>
      </c>
      <c r="P1906" t="s">
        <v>362</v>
      </c>
      <c r="Q1906" t="s">
        <v>363</v>
      </c>
      <c r="R1906" t="s">
        <v>364</v>
      </c>
      <c r="S1906" t="s">
        <v>264</v>
      </c>
      <c r="T1906" t="s">
        <v>265</v>
      </c>
      <c r="U1906" s="61" t="s">
        <v>266</v>
      </c>
      <c r="V1906" t="s">
        <v>24</v>
      </c>
      <c r="W1906" t="s">
        <v>263</v>
      </c>
      <c r="X1906" s="59">
        <v>1208</v>
      </c>
      <c r="Y1906" s="59">
        <v>1208</v>
      </c>
      <c r="Z1906" t="s">
        <v>141</v>
      </c>
      <c r="AA1906" s="146" t="str">
        <f t="shared" si="381"/>
        <v>EX</v>
      </c>
      <c r="AB1906" s="146" t="str">
        <f t="shared" si="371"/>
        <v>IT</v>
      </c>
      <c r="AC1906" t="str">
        <f t="shared" si="374"/>
        <v>EX</v>
      </c>
      <c r="AD1906" s="74">
        <f t="shared" si="375"/>
        <v>1208</v>
      </c>
      <c r="AE1906" s="74">
        <f t="shared" si="380"/>
        <v>1208</v>
      </c>
      <c r="AF1906">
        <v>1</v>
      </c>
      <c r="AG1906">
        <v>0</v>
      </c>
      <c r="AH1906" s="74">
        <v>0</v>
      </c>
      <c r="AJ1906" s="74">
        <f t="shared" si="376"/>
        <v>0</v>
      </c>
      <c r="AK1906" s="74">
        <f t="shared" si="370"/>
        <v>1208</v>
      </c>
      <c r="AL1906" t="str">
        <f t="shared" si="377"/>
        <v>N</v>
      </c>
      <c r="AN1906" t="s">
        <v>86</v>
      </c>
      <c r="AO1906" t="s">
        <v>85</v>
      </c>
      <c r="AP1906" t="str">
        <f t="shared" si="378"/>
        <v>94</v>
      </c>
      <c r="AQ1906" s="145" t="s">
        <v>1826</v>
      </c>
      <c r="AR1906" t="str">
        <f t="shared" si="379"/>
        <v>1-Adjusted Base Budget</v>
      </c>
      <c r="AS1906" s="145" t="s">
        <v>1827</v>
      </c>
      <c r="AT1906" t="s">
        <v>213</v>
      </c>
      <c r="AV1906" t="str">
        <f t="shared" si="373"/>
        <v>VPIT-SS</v>
      </c>
      <c r="AW1906" t="str">
        <f t="shared" si="372"/>
        <v>VP FOR INFORMATION TECHNOLOGY-SHARED SERVICES</v>
      </c>
    </row>
    <row r="1907" spans="1:49">
      <c r="A1907" s="59">
        <v>2018</v>
      </c>
      <c r="B1907" t="s">
        <v>137</v>
      </c>
      <c r="C1907" t="s">
        <v>945</v>
      </c>
      <c r="D1907" t="s">
        <v>946</v>
      </c>
      <c r="E1907" t="s">
        <v>967</v>
      </c>
      <c r="F1907" t="s">
        <v>1719</v>
      </c>
      <c r="G1907" t="s">
        <v>1720</v>
      </c>
      <c r="H1907" t="s">
        <v>146</v>
      </c>
      <c r="I1907" s="170" t="s">
        <v>84</v>
      </c>
      <c r="J1907" t="s">
        <v>85</v>
      </c>
      <c r="K1907" t="s">
        <v>214</v>
      </c>
      <c r="L1907" t="s">
        <v>381</v>
      </c>
      <c r="M1907" t="s">
        <v>382</v>
      </c>
      <c r="N1907" t="s">
        <v>217</v>
      </c>
      <c r="O1907" t="s">
        <v>263</v>
      </c>
      <c r="P1907" t="s">
        <v>362</v>
      </c>
      <c r="Q1907" t="s">
        <v>363</v>
      </c>
      <c r="R1907" t="s">
        <v>364</v>
      </c>
      <c r="S1907" t="s">
        <v>264</v>
      </c>
      <c r="T1907" t="s">
        <v>265</v>
      </c>
      <c r="U1907" s="61" t="s">
        <v>266</v>
      </c>
      <c r="V1907" t="s">
        <v>24</v>
      </c>
      <c r="W1907" t="s">
        <v>263</v>
      </c>
      <c r="X1907" s="59">
        <v>0</v>
      </c>
      <c r="Y1907" s="59">
        <v>1000</v>
      </c>
      <c r="Z1907" t="s">
        <v>141</v>
      </c>
      <c r="AA1907" s="146" t="str">
        <f t="shared" si="381"/>
        <v>EX</v>
      </c>
      <c r="AB1907" s="146" t="str">
        <f t="shared" si="371"/>
        <v>IT</v>
      </c>
      <c r="AC1907" t="str">
        <f t="shared" si="374"/>
        <v>EX</v>
      </c>
      <c r="AD1907" s="74">
        <f t="shared" si="375"/>
        <v>1000</v>
      </c>
      <c r="AE1907" s="74">
        <f t="shared" si="380"/>
        <v>1000</v>
      </c>
      <c r="AF1907">
        <v>1</v>
      </c>
      <c r="AG1907">
        <v>0</v>
      </c>
      <c r="AH1907" s="74">
        <v>0</v>
      </c>
      <c r="AJ1907" s="74">
        <f t="shared" si="376"/>
        <v>0</v>
      </c>
      <c r="AK1907" s="74">
        <f t="shared" ref="AK1907:AK1970" si="382">AE1907 +AJ1907</f>
        <v>1000</v>
      </c>
      <c r="AL1907" t="str">
        <f t="shared" si="377"/>
        <v>N</v>
      </c>
      <c r="AN1907" t="s">
        <v>86</v>
      </c>
      <c r="AO1907" t="s">
        <v>85</v>
      </c>
      <c r="AP1907" t="str">
        <f t="shared" si="378"/>
        <v>94</v>
      </c>
      <c r="AQ1907" s="145" t="s">
        <v>1826</v>
      </c>
      <c r="AR1907" t="str">
        <f t="shared" si="379"/>
        <v>1-Adjusted Base Budget</v>
      </c>
      <c r="AS1907" s="145" t="s">
        <v>1827</v>
      </c>
      <c r="AT1907" t="s">
        <v>213</v>
      </c>
      <c r="AV1907" t="str">
        <f t="shared" si="373"/>
        <v>VPIT-SS</v>
      </c>
      <c r="AW1907" t="str">
        <f t="shared" si="372"/>
        <v>VP FOR INFORMATION TECHNOLOGY-SHARED SERVICES</v>
      </c>
    </row>
    <row r="1908" spans="1:49">
      <c r="A1908" s="59">
        <v>2018</v>
      </c>
      <c r="B1908" t="s">
        <v>137</v>
      </c>
      <c r="C1908" t="s">
        <v>945</v>
      </c>
      <c r="D1908" t="s">
        <v>946</v>
      </c>
      <c r="E1908" t="s">
        <v>967</v>
      </c>
      <c r="F1908" t="s">
        <v>1079</v>
      </c>
      <c r="G1908" t="s">
        <v>1080</v>
      </c>
      <c r="H1908" t="s">
        <v>146</v>
      </c>
      <c r="I1908" s="170" t="s">
        <v>84</v>
      </c>
      <c r="J1908" t="s">
        <v>85</v>
      </c>
      <c r="K1908" t="s">
        <v>214</v>
      </c>
      <c r="L1908" t="s">
        <v>381</v>
      </c>
      <c r="M1908" t="s">
        <v>382</v>
      </c>
      <c r="N1908" t="s">
        <v>217</v>
      </c>
      <c r="O1908" t="s">
        <v>263</v>
      </c>
      <c r="P1908" t="s">
        <v>362</v>
      </c>
      <c r="Q1908" t="s">
        <v>363</v>
      </c>
      <c r="R1908" t="s">
        <v>364</v>
      </c>
      <c r="S1908" t="s">
        <v>264</v>
      </c>
      <c r="T1908" t="s">
        <v>265</v>
      </c>
      <c r="U1908" s="61" t="s">
        <v>266</v>
      </c>
      <c r="V1908" t="s">
        <v>24</v>
      </c>
      <c r="W1908" t="s">
        <v>263</v>
      </c>
      <c r="X1908" s="59">
        <v>150</v>
      </c>
      <c r="Y1908" s="59">
        <v>150</v>
      </c>
      <c r="Z1908" t="s">
        <v>141</v>
      </c>
      <c r="AA1908" s="146" t="str">
        <f t="shared" si="381"/>
        <v>EX</v>
      </c>
      <c r="AB1908" s="146" t="str">
        <f t="shared" si="371"/>
        <v>IT</v>
      </c>
      <c r="AC1908" t="str">
        <f t="shared" si="374"/>
        <v>EX</v>
      </c>
      <c r="AD1908" s="74">
        <f t="shared" si="375"/>
        <v>150</v>
      </c>
      <c r="AE1908" s="74">
        <f t="shared" si="380"/>
        <v>150</v>
      </c>
      <c r="AF1908">
        <v>1</v>
      </c>
      <c r="AG1908">
        <v>0</v>
      </c>
      <c r="AH1908" s="74">
        <v>0</v>
      </c>
      <c r="AJ1908" s="74">
        <f t="shared" si="376"/>
        <v>0</v>
      </c>
      <c r="AK1908" s="74">
        <f t="shared" si="382"/>
        <v>150</v>
      </c>
      <c r="AL1908" t="str">
        <f t="shared" si="377"/>
        <v>N</v>
      </c>
      <c r="AN1908" t="s">
        <v>86</v>
      </c>
      <c r="AO1908" t="s">
        <v>85</v>
      </c>
      <c r="AP1908" t="str">
        <f t="shared" si="378"/>
        <v>94</v>
      </c>
      <c r="AQ1908" s="145" t="s">
        <v>1826</v>
      </c>
      <c r="AR1908" t="str">
        <f t="shared" si="379"/>
        <v>1-Adjusted Base Budget</v>
      </c>
      <c r="AS1908" s="145" t="s">
        <v>1827</v>
      </c>
      <c r="AT1908" t="s">
        <v>213</v>
      </c>
      <c r="AV1908" t="str">
        <f t="shared" si="373"/>
        <v>VPIT-SS</v>
      </c>
      <c r="AW1908" t="str">
        <f t="shared" si="372"/>
        <v>VP FOR INFORMATION TECHNOLOGY-SHARED SERVICES</v>
      </c>
    </row>
    <row r="1909" spans="1:49">
      <c r="A1909" s="59">
        <v>2018</v>
      </c>
      <c r="B1909" t="s">
        <v>137</v>
      </c>
      <c r="C1909" t="s">
        <v>945</v>
      </c>
      <c r="D1909" t="s">
        <v>946</v>
      </c>
      <c r="E1909" t="s">
        <v>967</v>
      </c>
      <c r="F1909" t="s">
        <v>1097</v>
      </c>
      <c r="G1909" t="s">
        <v>1098</v>
      </c>
      <c r="H1909" t="s">
        <v>146</v>
      </c>
      <c r="I1909" s="170" t="s">
        <v>84</v>
      </c>
      <c r="J1909" t="s">
        <v>85</v>
      </c>
      <c r="K1909" t="s">
        <v>214</v>
      </c>
      <c r="L1909" t="s">
        <v>381</v>
      </c>
      <c r="M1909" t="s">
        <v>382</v>
      </c>
      <c r="N1909" t="s">
        <v>217</v>
      </c>
      <c r="O1909" t="s">
        <v>263</v>
      </c>
      <c r="P1909" t="s">
        <v>362</v>
      </c>
      <c r="Q1909" t="s">
        <v>363</v>
      </c>
      <c r="R1909" t="s">
        <v>364</v>
      </c>
      <c r="S1909" t="s">
        <v>264</v>
      </c>
      <c r="T1909" t="s">
        <v>265</v>
      </c>
      <c r="U1909" s="61" t="s">
        <v>266</v>
      </c>
      <c r="V1909" t="s">
        <v>24</v>
      </c>
      <c r="W1909" t="s">
        <v>263</v>
      </c>
      <c r="X1909" s="59">
        <v>150</v>
      </c>
      <c r="Y1909" s="59">
        <v>150</v>
      </c>
      <c r="Z1909" t="s">
        <v>141</v>
      </c>
      <c r="AA1909" s="146" t="str">
        <f t="shared" si="381"/>
        <v>EX</v>
      </c>
      <c r="AB1909" s="146" t="str">
        <f t="shared" ref="AB1909:AB1972" si="383">IF(O1909 =AA1909,Z1909,"10cr")</f>
        <v>IT</v>
      </c>
      <c r="AC1909" t="str">
        <f t="shared" si="374"/>
        <v>EX</v>
      </c>
      <c r="AD1909" s="74">
        <f t="shared" si="375"/>
        <v>150</v>
      </c>
      <c r="AE1909" s="74">
        <f t="shared" si="380"/>
        <v>150</v>
      </c>
      <c r="AF1909">
        <v>1</v>
      </c>
      <c r="AG1909">
        <v>0</v>
      </c>
      <c r="AH1909" s="74">
        <v>0</v>
      </c>
      <c r="AJ1909" s="74">
        <f t="shared" si="376"/>
        <v>0</v>
      </c>
      <c r="AK1909" s="74">
        <f t="shared" si="382"/>
        <v>150</v>
      </c>
      <c r="AL1909" t="str">
        <f t="shared" si="377"/>
        <v>N</v>
      </c>
      <c r="AN1909" t="s">
        <v>86</v>
      </c>
      <c r="AO1909" t="s">
        <v>85</v>
      </c>
      <c r="AP1909" t="str">
        <f t="shared" si="378"/>
        <v>94</v>
      </c>
      <c r="AQ1909" s="145" t="s">
        <v>1826</v>
      </c>
      <c r="AR1909" t="str">
        <f t="shared" si="379"/>
        <v>1-Adjusted Base Budget</v>
      </c>
      <c r="AS1909" s="145" t="s">
        <v>1827</v>
      </c>
      <c r="AT1909" t="s">
        <v>213</v>
      </c>
      <c r="AV1909" t="str">
        <f t="shared" si="373"/>
        <v>VPIT-SS</v>
      </c>
      <c r="AW1909" t="str">
        <f t="shared" si="372"/>
        <v>VP FOR INFORMATION TECHNOLOGY-SHARED SERVICES</v>
      </c>
    </row>
    <row r="1910" spans="1:49">
      <c r="A1910" s="59">
        <v>2018</v>
      </c>
      <c r="B1910" t="s">
        <v>137</v>
      </c>
      <c r="C1910" t="s">
        <v>945</v>
      </c>
      <c r="D1910" t="s">
        <v>946</v>
      </c>
      <c r="E1910" t="s">
        <v>967</v>
      </c>
      <c r="F1910" t="s">
        <v>1147</v>
      </c>
      <c r="G1910" t="s">
        <v>1148</v>
      </c>
      <c r="H1910" t="s">
        <v>146</v>
      </c>
      <c r="I1910" s="170" t="s">
        <v>84</v>
      </c>
      <c r="J1910" t="s">
        <v>85</v>
      </c>
      <c r="K1910" t="s">
        <v>214</v>
      </c>
      <c r="L1910" t="s">
        <v>381</v>
      </c>
      <c r="M1910" t="s">
        <v>382</v>
      </c>
      <c r="N1910" t="s">
        <v>217</v>
      </c>
      <c r="O1910" t="s">
        <v>263</v>
      </c>
      <c r="P1910" t="s">
        <v>362</v>
      </c>
      <c r="Q1910" t="s">
        <v>363</v>
      </c>
      <c r="R1910" t="s">
        <v>364</v>
      </c>
      <c r="S1910" t="s">
        <v>264</v>
      </c>
      <c r="T1910" t="s">
        <v>265</v>
      </c>
      <c r="U1910" s="61" t="s">
        <v>266</v>
      </c>
      <c r="V1910" t="s">
        <v>24</v>
      </c>
      <c r="W1910" t="s">
        <v>263</v>
      </c>
      <c r="X1910" s="59">
        <v>5000</v>
      </c>
      <c r="Y1910" s="59">
        <v>5000</v>
      </c>
      <c r="Z1910" t="s">
        <v>141</v>
      </c>
      <c r="AA1910" s="146" t="str">
        <f t="shared" si="381"/>
        <v>EX</v>
      </c>
      <c r="AB1910" s="146" t="str">
        <f t="shared" si="383"/>
        <v>IT</v>
      </c>
      <c r="AC1910" t="str">
        <f t="shared" si="374"/>
        <v>EX</v>
      </c>
      <c r="AD1910" s="74">
        <f t="shared" si="375"/>
        <v>5000</v>
      </c>
      <c r="AE1910" s="74">
        <f t="shared" si="380"/>
        <v>5000</v>
      </c>
      <c r="AF1910">
        <v>1</v>
      </c>
      <c r="AG1910">
        <v>0</v>
      </c>
      <c r="AH1910" s="74">
        <v>0</v>
      </c>
      <c r="AJ1910" s="74">
        <f t="shared" si="376"/>
        <v>0</v>
      </c>
      <c r="AK1910" s="74">
        <f t="shared" si="382"/>
        <v>5000</v>
      </c>
      <c r="AL1910" t="str">
        <f t="shared" si="377"/>
        <v>N</v>
      </c>
      <c r="AN1910" t="s">
        <v>86</v>
      </c>
      <c r="AO1910" t="s">
        <v>85</v>
      </c>
      <c r="AP1910" t="str">
        <f t="shared" si="378"/>
        <v>94</v>
      </c>
      <c r="AQ1910" s="145" t="s">
        <v>1826</v>
      </c>
      <c r="AR1910" t="str">
        <f t="shared" si="379"/>
        <v>1-Adjusted Base Budget</v>
      </c>
      <c r="AS1910" s="145" t="s">
        <v>1827</v>
      </c>
      <c r="AT1910" t="s">
        <v>213</v>
      </c>
      <c r="AV1910" t="str">
        <f t="shared" si="373"/>
        <v>VPIT-SS</v>
      </c>
      <c r="AW1910" t="str">
        <f t="shared" si="372"/>
        <v>VP FOR INFORMATION TECHNOLOGY-SHARED SERVICES</v>
      </c>
    </row>
    <row r="1911" spans="1:49">
      <c r="A1911" s="59">
        <v>2018</v>
      </c>
      <c r="B1911" t="s">
        <v>137</v>
      </c>
      <c r="C1911" t="s">
        <v>945</v>
      </c>
      <c r="D1911" t="s">
        <v>946</v>
      </c>
      <c r="E1911" t="s">
        <v>1113</v>
      </c>
      <c r="F1911" t="s">
        <v>957</v>
      </c>
      <c r="G1911" t="s">
        <v>958</v>
      </c>
      <c r="H1911" t="s">
        <v>150</v>
      </c>
      <c r="I1911" s="170" t="s">
        <v>84</v>
      </c>
      <c r="J1911" t="s">
        <v>85</v>
      </c>
      <c r="K1911" t="s">
        <v>214</v>
      </c>
      <c r="L1911" t="s">
        <v>381</v>
      </c>
      <c r="M1911" t="s">
        <v>382</v>
      </c>
      <c r="N1911" t="s">
        <v>217</v>
      </c>
      <c r="O1911" t="s">
        <v>263</v>
      </c>
      <c r="P1911" t="s">
        <v>362</v>
      </c>
      <c r="Q1911" t="s">
        <v>363</v>
      </c>
      <c r="R1911" t="s">
        <v>364</v>
      </c>
      <c r="S1911" t="s">
        <v>264</v>
      </c>
      <c r="T1911" t="s">
        <v>265</v>
      </c>
      <c r="U1911" s="61" t="s">
        <v>266</v>
      </c>
      <c r="V1911" t="s">
        <v>24</v>
      </c>
      <c r="W1911" t="s">
        <v>263</v>
      </c>
      <c r="X1911" s="59">
        <v>1200</v>
      </c>
      <c r="Y1911" s="59">
        <v>1200</v>
      </c>
      <c r="Z1911" t="s">
        <v>141</v>
      </c>
      <c r="AA1911" s="146" t="str">
        <f t="shared" si="381"/>
        <v>EX</v>
      </c>
      <c r="AB1911" s="146" t="str">
        <f t="shared" si="383"/>
        <v>IT</v>
      </c>
      <c r="AC1911" t="str">
        <f t="shared" si="374"/>
        <v>EX</v>
      </c>
      <c r="AD1911" s="74">
        <f t="shared" si="375"/>
        <v>1200</v>
      </c>
      <c r="AE1911" s="74">
        <f t="shared" si="380"/>
        <v>1200</v>
      </c>
      <c r="AF1911">
        <v>1</v>
      </c>
      <c r="AG1911">
        <v>0</v>
      </c>
      <c r="AH1911" s="74">
        <v>0</v>
      </c>
      <c r="AJ1911" s="74">
        <f t="shared" si="376"/>
        <v>0</v>
      </c>
      <c r="AK1911" s="74">
        <f t="shared" si="382"/>
        <v>1200</v>
      </c>
      <c r="AL1911" t="str">
        <f t="shared" si="377"/>
        <v>N</v>
      </c>
      <c r="AN1911" t="s">
        <v>86</v>
      </c>
      <c r="AO1911" t="s">
        <v>85</v>
      </c>
      <c r="AP1911" t="str">
        <f t="shared" si="378"/>
        <v>94</v>
      </c>
      <c r="AQ1911" s="145" t="s">
        <v>1826</v>
      </c>
      <c r="AR1911" t="str">
        <f t="shared" si="379"/>
        <v>1-Adjusted Base Budget</v>
      </c>
      <c r="AS1911" s="145" t="s">
        <v>1827</v>
      </c>
      <c r="AT1911" t="s">
        <v>213</v>
      </c>
      <c r="AV1911" t="str">
        <f t="shared" si="373"/>
        <v>VPIT-SS</v>
      </c>
      <c r="AW1911" t="str">
        <f t="shared" si="372"/>
        <v>VP FOR INFORMATION TECHNOLOGY-SHARED SERVICES</v>
      </c>
    </row>
    <row r="1912" spans="1:49">
      <c r="A1912" s="59">
        <v>2018</v>
      </c>
      <c r="B1912" t="s">
        <v>137</v>
      </c>
      <c r="C1912" t="s">
        <v>945</v>
      </c>
      <c r="D1912" t="s">
        <v>946</v>
      </c>
      <c r="E1912" t="s">
        <v>979</v>
      </c>
      <c r="F1912" t="s">
        <v>957</v>
      </c>
      <c r="G1912" t="s">
        <v>958</v>
      </c>
      <c r="H1912" t="s">
        <v>152</v>
      </c>
      <c r="I1912" s="170" t="s">
        <v>84</v>
      </c>
      <c r="J1912" t="s">
        <v>85</v>
      </c>
      <c r="K1912" t="s">
        <v>214</v>
      </c>
      <c r="L1912" t="s">
        <v>381</v>
      </c>
      <c r="M1912" t="s">
        <v>382</v>
      </c>
      <c r="N1912" t="s">
        <v>217</v>
      </c>
      <c r="O1912" t="s">
        <v>263</v>
      </c>
      <c r="P1912" t="s">
        <v>362</v>
      </c>
      <c r="Q1912" t="s">
        <v>363</v>
      </c>
      <c r="R1912" t="s">
        <v>364</v>
      </c>
      <c r="S1912" t="s">
        <v>264</v>
      </c>
      <c r="T1912" t="s">
        <v>265</v>
      </c>
      <c r="U1912" s="61" t="s">
        <v>266</v>
      </c>
      <c r="V1912" t="s">
        <v>24</v>
      </c>
      <c r="W1912" t="s">
        <v>263</v>
      </c>
      <c r="X1912" s="59">
        <v>450</v>
      </c>
      <c r="Y1912" s="59">
        <v>450</v>
      </c>
      <c r="Z1912" t="s">
        <v>141</v>
      </c>
      <c r="AA1912" s="146" t="str">
        <f t="shared" si="381"/>
        <v>EX</v>
      </c>
      <c r="AB1912" s="146" t="str">
        <f t="shared" si="383"/>
        <v>IT</v>
      </c>
      <c r="AC1912" t="str">
        <f t="shared" si="374"/>
        <v>EX</v>
      </c>
      <c r="AD1912" s="74">
        <f t="shared" si="375"/>
        <v>450</v>
      </c>
      <c r="AE1912" s="74">
        <f t="shared" si="380"/>
        <v>450</v>
      </c>
      <c r="AF1912">
        <v>1</v>
      </c>
      <c r="AG1912">
        <v>0</v>
      </c>
      <c r="AH1912" s="74">
        <v>0</v>
      </c>
      <c r="AJ1912" s="74">
        <f t="shared" si="376"/>
        <v>0</v>
      </c>
      <c r="AK1912" s="74">
        <f t="shared" si="382"/>
        <v>450</v>
      </c>
      <c r="AL1912" t="str">
        <f t="shared" si="377"/>
        <v>N</v>
      </c>
      <c r="AN1912" t="s">
        <v>86</v>
      </c>
      <c r="AO1912" t="s">
        <v>85</v>
      </c>
      <c r="AP1912" t="str">
        <f t="shared" si="378"/>
        <v>94</v>
      </c>
      <c r="AQ1912" s="145" t="s">
        <v>1826</v>
      </c>
      <c r="AR1912" t="str">
        <f t="shared" si="379"/>
        <v>1-Adjusted Base Budget</v>
      </c>
      <c r="AS1912" s="145" t="s">
        <v>1827</v>
      </c>
      <c r="AT1912" t="s">
        <v>213</v>
      </c>
      <c r="AV1912" t="str">
        <f t="shared" si="373"/>
        <v>VPIT-SS</v>
      </c>
      <c r="AW1912" t="str">
        <f t="shared" si="372"/>
        <v>VP FOR INFORMATION TECHNOLOGY-SHARED SERVICES</v>
      </c>
    </row>
    <row r="1913" spans="1:49">
      <c r="A1913" s="59">
        <v>2018</v>
      </c>
      <c r="B1913" t="s">
        <v>137</v>
      </c>
      <c r="C1913" t="s">
        <v>945</v>
      </c>
      <c r="D1913" t="s">
        <v>946</v>
      </c>
      <c r="E1913" t="s">
        <v>951</v>
      </c>
      <c r="F1913" t="s">
        <v>952</v>
      </c>
      <c r="G1913" t="s">
        <v>953</v>
      </c>
      <c r="H1913" t="s">
        <v>154</v>
      </c>
      <c r="I1913" s="170" t="s">
        <v>84</v>
      </c>
      <c r="J1913" t="s">
        <v>85</v>
      </c>
      <c r="K1913" t="s">
        <v>214</v>
      </c>
      <c r="L1913" t="s">
        <v>381</v>
      </c>
      <c r="M1913" t="s">
        <v>382</v>
      </c>
      <c r="N1913" t="s">
        <v>217</v>
      </c>
      <c r="O1913" t="s">
        <v>263</v>
      </c>
      <c r="P1913" t="s">
        <v>362</v>
      </c>
      <c r="Q1913" t="s">
        <v>363</v>
      </c>
      <c r="R1913" t="s">
        <v>364</v>
      </c>
      <c r="S1913" t="s">
        <v>264</v>
      </c>
      <c r="T1913" t="s">
        <v>265</v>
      </c>
      <c r="U1913" s="61" t="s">
        <v>266</v>
      </c>
      <c r="V1913" t="s">
        <v>24</v>
      </c>
      <c r="W1913" t="s">
        <v>263</v>
      </c>
      <c r="X1913" s="59">
        <v>200</v>
      </c>
      <c r="Y1913" s="59">
        <v>200</v>
      </c>
      <c r="Z1913" t="s">
        <v>141</v>
      </c>
      <c r="AA1913" s="146" t="str">
        <f t="shared" si="381"/>
        <v>EX</v>
      </c>
      <c r="AB1913" s="146" t="str">
        <f t="shared" si="383"/>
        <v>IT</v>
      </c>
      <c r="AC1913" t="str">
        <f t="shared" si="374"/>
        <v>EX</v>
      </c>
      <c r="AD1913" s="74">
        <f t="shared" si="375"/>
        <v>200</v>
      </c>
      <c r="AE1913" s="74">
        <f t="shared" si="380"/>
        <v>200</v>
      </c>
      <c r="AF1913">
        <v>1</v>
      </c>
      <c r="AG1913">
        <v>0</v>
      </c>
      <c r="AH1913" s="74">
        <v>0</v>
      </c>
      <c r="AJ1913" s="74">
        <f t="shared" si="376"/>
        <v>0</v>
      </c>
      <c r="AK1913" s="74">
        <f t="shared" si="382"/>
        <v>200</v>
      </c>
      <c r="AL1913" t="str">
        <f t="shared" si="377"/>
        <v>N</v>
      </c>
      <c r="AN1913" t="s">
        <v>86</v>
      </c>
      <c r="AO1913" t="s">
        <v>85</v>
      </c>
      <c r="AP1913" t="str">
        <f t="shared" si="378"/>
        <v>94</v>
      </c>
      <c r="AQ1913" s="145" t="s">
        <v>1826</v>
      </c>
      <c r="AR1913" t="str">
        <f t="shared" si="379"/>
        <v>1-Adjusted Base Budget</v>
      </c>
      <c r="AS1913" s="145" t="s">
        <v>1827</v>
      </c>
      <c r="AT1913" t="s">
        <v>213</v>
      </c>
      <c r="AV1913" t="str">
        <f t="shared" si="373"/>
        <v>VPIT-SS</v>
      </c>
      <c r="AW1913" t="str">
        <f t="shared" si="372"/>
        <v>VP FOR INFORMATION TECHNOLOGY-SHARED SERVICES</v>
      </c>
    </row>
    <row r="1914" spans="1:49">
      <c r="A1914" s="59">
        <v>2018</v>
      </c>
      <c r="B1914" t="s">
        <v>137</v>
      </c>
      <c r="C1914" t="s">
        <v>945</v>
      </c>
      <c r="D1914" t="s">
        <v>946</v>
      </c>
      <c r="E1914" t="s">
        <v>981</v>
      </c>
      <c r="F1914" t="s">
        <v>957</v>
      </c>
      <c r="G1914" t="s">
        <v>958</v>
      </c>
      <c r="H1914" t="s">
        <v>157</v>
      </c>
      <c r="I1914" s="170" t="s">
        <v>84</v>
      </c>
      <c r="J1914" t="s">
        <v>85</v>
      </c>
      <c r="K1914" t="s">
        <v>214</v>
      </c>
      <c r="L1914" t="s">
        <v>381</v>
      </c>
      <c r="M1914" t="s">
        <v>382</v>
      </c>
      <c r="N1914" t="s">
        <v>217</v>
      </c>
      <c r="O1914" t="s">
        <v>263</v>
      </c>
      <c r="P1914" t="s">
        <v>362</v>
      </c>
      <c r="Q1914" t="s">
        <v>363</v>
      </c>
      <c r="R1914" t="s">
        <v>364</v>
      </c>
      <c r="S1914" t="s">
        <v>264</v>
      </c>
      <c r="T1914" t="s">
        <v>265</v>
      </c>
      <c r="U1914" s="61" t="s">
        <v>266</v>
      </c>
      <c r="V1914" t="s">
        <v>24</v>
      </c>
      <c r="W1914" t="s">
        <v>263</v>
      </c>
      <c r="X1914" s="59">
        <v>1000</v>
      </c>
      <c r="Y1914" s="59">
        <v>1000</v>
      </c>
      <c r="Z1914" t="s">
        <v>141</v>
      </c>
      <c r="AA1914" s="146" t="str">
        <f t="shared" si="381"/>
        <v>EX</v>
      </c>
      <c r="AB1914" s="146" t="str">
        <f t="shared" si="383"/>
        <v>IT</v>
      </c>
      <c r="AC1914" t="str">
        <f t="shared" si="374"/>
        <v>EX</v>
      </c>
      <c r="AD1914" s="74">
        <f t="shared" si="375"/>
        <v>1000</v>
      </c>
      <c r="AE1914" s="74">
        <f t="shared" si="380"/>
        <v>1000</v>
      </c>
      <c r="AF1914">
        <v>1</v>
      </c>
      <c r="AG1914">
        <v>0</v>
      </c>
      <c r="AH1914" s="74">
        <v>0</v>
      </c>
      <c r="AJ1914" s="74">
        <f t="shared" si="376"/>
        <v>0</v>
      </c>
      <c r="AK1914" s="74">
        <f t="shared" si="382"/>
        <v>1000</v>
      </c>
      <c r="AL1914" t="str">
        <f t="shared" si="377"/>
        <v>N</v>
      </c>
      <c r="AN1914" t="s">
        <v>86</v>
      </c>
      <c r="AO1914" t="s">
        <v>85</v>
      </c>
      <c r="AP1914" t="str">
        <f t="shared" si="378"/>
        <v>94</v>
      </c>
      <c r="AQ1914" s="145" t="s">
        <v>1826</v>
      </c>
      <c r="AR1914" t="str">
        <f t="shared" si="379"/>
        <v>1-Adjusted Base Budget</v>
      </c>
      <c r="AS1914" s="145" t="s">
        <v>1827</v>
      </c>
      <c r="AT1914" t="s">
        <v>213</v>
      </c>
      <c r="AV1914" t="str">
        <f t="shared" si="373"/>
        <v>VPIT-SS</v>
      </c>
      <c r="AW1914" t="str">
        <f t="shared" si="372"/>
        <v>VP FOR INFORMATION TECHNOLOGY-SHARED SERVICES</v>
      </c>
    </row>
    <row r="1915" spans="1:49">
      <c r="A1915" s="59">
        <v>2018</v>
      </c>
      <c r="B1915" t="s">
        <v>137</v>
      </c>
      <c r="C1915" t="s">
        <v>945</v>
      </c>
      <c r="D1915" t="s">
        <v>946</v>
      </c>
      <c r="E1915" t="s">
        <v>983</v>
      </c>
      <c r="F1915" t="s">
        <v>957</v>
      </c>
      <c r="G1915" t="s">
        <v>958</v>
      </c>
      <c r="H1915" t="s">
        <v>159</v>
      </c>
      <c r="I1915" s="170" t="s">
        <v>84</v>
      </c>
      <c r="J1915" t="s">
        <v>85</v>
      </c>
      <c r="K1915" t="s">
        <v>214</v>
      </c>
      <c r="L1915" t="s">
        <v>381</v>
      </c>
      <c r="M1915" t="s">
        <v>382</v>
      </c>
      <c r="N1915" t="s">
        <v>217</v>
      </c>
      <c r="O1915" t="s">
        <v>263</v>
      </c>
      <c r="P1915" t="s">
        <v>362</v>
      </c>
      <c r="Q1915" t="s">
        <v>363</v>
      </c>
      <c r="R1915" t="s">
        <v>364</v>
      </c>
      <c r="S1915" t="s">
        <v>264</v>
      </c>
      <c r="T1915" t="s">
        <v>265</v>
      </c>
      <c r="U1915" s="61" t="s">
        <v>266</v>
      </c>
      <c r="V1915" t="s">
        <v>24</v>
      </c>
      <c r="W1915" t="s">
        <v>263</v>
      </c>
      <c r="X1915" s="59">
        <v>1000</v>
      </c>
      <c r="Y1915" s="59">
        <v>1000</v>
      </c>
      <c r="Z1915" t="s">
        <v>141</v>
      </c>
      <c r="AA1915" s="146" t="str">
        <f t="shared" si="381"/>
        <v>EX</v>
      </c>
      <c r="AB1915" s="146" t="str">
        <f t="shared" si="383"/>
        <v>IT</v>
      </c>
      <c r="AC1915" t="str">
        <f t="shared" si="374"/>
        <v>EX</v>
      </c>
      <c r="AD1915" s="74">
        <f t="shared" si="375"/>
        <v>1000</v>
      </c>
      <c r="AE1915" s="74">
        <f t="shared" si="380"/>
        <v>1000</v>
      </c>
      <c r="AF1915">
        <v>1</v>
      </c>
      <c r="AG1915">
        <v>0</v>
      </c>
      <c r="AH1915" s="74">
        <v>0</v>
      </c>
      <c r="AJ1915" s="74">
        <f t="shared" si="376"/>
        <v>0</v>
      </c>
      <c r="AK1915" s="74">
        <f t="shared" si="382"/>
        <v>1000</v>
      </c>
      <c r="AL1915" t="str">
        <f t="shared" si="377"/>
        <v>N</v>
      </c>
      <c r="AN1915" t="s">
        <v>86</v>
      </c>
      <c r="AO1915" t="s">
        <v>85</v>
      </c>
      <c r="AP1915" t="str">
        <f t="shared" si="378"/>
        <v>94</v>
      </c>
      <c r="AQ1915" s="145" t="s">
        <v>1826</v>
      </c>
      <c r="AR1915" t="str">
        <f t="shared" si="379"/>
        <v>1-Adjusted Base Budget</v>
      </c>
      <c r="AS1915" s="145" t="s">
        <v>1827</v>
      </c>
      <c r="AT1915" t="s">
        <v>213</v>
      </c>
      <c r="AV1915" t="str">
        <f t="shared" si="373"/>
        <v>VPIT-SS</v>
      </c>
      <c r="AW1915" t="str">
        <f t="shared" si="372"/>
        <v>VP FOR INFORMATION TECHNOLOGY-SHARED SERVICES</v>
      </c>
    </row>
    <row r="1916" spans="1:49">
      <c r="A1916" s="59">
        <v>2018</v>
      </c>
      <c r="B1916" t="s">
        <v>137</v>
      </c>
      <c r="C1916" t="s">
        <v>945</v>
      </c>
      <c r="D1916" t="s">
        <v>946</v>
      </c>
      <c r="E1916" t="s">
        <v>947</v>
      </c>
      <c r="F1916" t="s">
        <v>1047</v>
      </c>
      <c r="G1916" t="s">
        <v>1048</v>
      </c>
      <c r="H1916" t="s">
        <v>948</v>
      </c>
      <c r="I1916" s="170" t="s">
        <v>84</v>
      </c>
      <c r="J1916" t="s">
        <v>85</v>
      </c>
      <c r="K1916" t="s">
        <v>214</v>
      </c>
      <c r="L1916" t="s">
        <v>501</v>
      </c>
      <c r="M1916" t="s">
        <v>502</v>
      </c>
      <c r="N1916" t="s">
        <v>217</v>
      </c>
      <c r="O1916" t="s">
        <v>263</v>
      </c>
      <c r="P1916" t="s">
        <v>379</v>
      </c>
      <c r="Q1916" t="s">
        <v>379</v>
      </c>
      <c r="R1916" t="s">
        <v>380</v>
      </c>
      <c r="S1916" t="s">
        <v>264</v>
      </c>
      <c r="T1916" t="s">
        <v>265</v>
      </c>
      <c r="U1916" s="61" t="s">
        <v>266</v>
      </c>
      <c r="V1916" t="s">
        <v>249</v>
      </c>
      <c r="W1916" t="s">
        <v>263</v>
      </c>
      <c r="X1916" s="59">
        <v>70</v>
      </c>
      <c r="Y1916" s="59">
        <v>70</v>
      </c>
      <c r="AA1916" s="146" t="str">
        <f t="shared" si="381"/>
        <v>EX</v>
      </c>
      <c r="AB1916" s="146">
        <f t="shared" si="383"/>
        <v>0</v>
      </c>
      <c r="AC1916" t="str">
        <f t="shared" si="374"/>
        <v>EX</v>
      </c>
      <c r="AD1916" s="74">
        <f t="shared" si="375"/>
        <v>70</v>
      </c>
      <c r="AE1916" s="74">
        <f t="shared" si="380"/>
        <v>70</v>
      </c>
      <c r="AF1916">
        <v>1</v>
      </c>
      <c r="AG1916">
        <v>0</v>
      </c>
      <c r="AH1916" s="74">
        <v>0</v>
      </c>
      <c r="AJ1916" s="74">
        <f t="shared" si="376"/>
        <v>0</v>
      </c>
      <c r="AK1916" s="74">
        <f t="shared" si="382"/>
        <v>70</v>
      </c>
      <c r="AL1916" t="str">
        <f t="shared" si="377"/>
        <v>N</v>
      </c>
      <c r="AN1916" t="s">
        <v>86</v>
      </c>
      <c r="AO1916" t="s">
        <v>85</v>
      </c>
      <c r="AP1916" t="str">
        <f t="shared" si="378"/>
        <v>94</v>
      </c>
      <c r="AQ1916" s="145" t="s">
        <v>1826</v>
      </c>
      <c r="AR1916" t="str">
        <f t="shared" si="379"/>
        <v>1-Adjusted Base Budget</v>
      </c>
      <c r="AS1916" s="145" t="s">
        <v>1827</v>
      </c>
      <c r="AT1916" t="s">
        <v>213</v>
      </c>
      <c r="AV1916" t="str">
        <f t="shared" si="373"/>
        <v>VPIT</v>
      </c>
      <c r="AW1916" t="str">
        <f t="shared" si="372"/>
        <v>VP FOR INFORMATION TECHNOLOGY</v>
      </c>
    </row>
    <row r="1917" spans="1:49">
      <c r="A1917" s="59">
        <v>2018</v>
      </c>
      <c r="B1917" t="s">
        <v>137</v>
      </c>
      <c r="C1917" t="s">
        <v>945</v>
      </c>
      <c r="D1917" t="s">
        <v>946</v>
      </c>
      <c r="E1917" t="s">
        <v>947</v>
      </c>
      <c r="F1917" t="s">
        <v>1004</v>
      </c>
      <c r="G1917" t="s">
        <v>1005</v>
      </c>
      <c r="H1917" t="s">
        <v>948</v>
      </c>
      <c r="I1917" s="170" t="s">
        <v>84</v>
      </c>
      <c r="J1917" t="s">
        <v>85</v>
      </c>
      <c r="K1917" t="s">
        <v>214</v>
      </c>
      <c r="L1917" t="s">
        <v>503</v>
      </c>
      <c r="M1917" t="s">
        <v>504</v>
      </c>
      <c r="N1917" t="s">
        <v>217</v>
      </c>
      <c r="O1917" t="s">
        <v>263</v>
      </c>
      <c r="P1917" t="s">
        <v>379</v>
      </c>
      <c r="Q1917" t="s">
        <v>379</v>
      </c>
      <c r="R1917" t="s">
        <v>380</v>
      </c>
      <c r="S1917" t="s">
        <v>264</v>
      </c>
      <c r="T1917" t="s">
        <v>265</v>
      </c>
      <c r="U1917" s="61" t="s">
        <v>266</v>
      </c>
      <c r="V1917" t="s">
        <v>249</v>
      </c>
      <c r="W1917" t="s">
        <v>263</v>
      </c>
      <c r="X1917" s="59">
        <v>64</v>
      </c>
      <c r="Y1917" s="59">
        <v>0</v>
      </c>
      <c r="AA1917" s="146" t="str">
        <f t="shared" si="381"/>
        <v>EX</v>
      </c>
      <c r="AB1917" s="146">
        <f t="shared" si="383"/>
        <v>0</v>
      </c>
      <c r="AC1917" t="str">
        <f t="shared" si="374"/>
        <v>EX</v>
      </c>
      <c r="AD1917" s="74">
        <f t="shared" si="375"/>
        <v>0</v>
      </c>
      <c r="AE1917" s="74">
        <f t="shared" si="380"/>
        <v>0</v>
      </c>
      <c r="AF1917">
        <v>1</v>
      </c>
      <c r="AG1917">
        <v>0</v>
      </c>
      <c r="AH1917" s="74">
        <v>0</v>
      </c>
      <c r="AJ1917" s="74">
        <f t="shared" si="376"/>
        <v>0</v>
      </c>
      <c r="AK1917" s="74">
        <f t="shared" si="382"/>
        <v>0</v>
      </c>
      <c r="AL1917" t="str">
        <f t="shared" si="377"/>
        <v>N</v>
      </c>
      <c r="AN1917" t="s">
        <v>86</v>
      </c>
      <c r="AO1917" t="s">
        <v>85</v>
      </c>
      <c r="AP1917" t="str">
        <f t="shared" si="378"/>
        <v>94</v>
      </c>
      <c r="AQ1917" s="145" t="s">
        <v>1826</v>
      </c>
      <c r="AR1917" t="str">
        <f t="shared" si="379"/>
        <v>1-Adjusted Base Budget</v>
      </c>
      <c r="AS1917" s="145" t="s">
        <v>1827</v>
      </c>
      <c r="AT1917" t="s">
        <v>213</v>
      </c>
      <c r="AV1917" t="str">
        <f t="shared" si="373"/>
        <v>VPIT</v>
      </c>
      <c r="AW1917" t="str">
        <f t="shared" si="372"/>
        <v>VP FOR INFORMATION TECHNOLOGY</v>
      </c>
    </row>
    <row r="1918" spans="1:49">
      <c r="A1918" s="59">
        <v>2018</v>
      </c>
      <c r="B1918" t="s">
        <v>137</v>
      </c>
      <c r="C1918" t="s">
        <v>945</v>
      </c>
      <c r="D1918" t="s">
        <v>946</v>
      </c>
      <c r="E1918" t="s">
        <v>947</v>
      </c>
      <c r="F1918" t="s">
        <v>1135</v>
      </c>
      <c r="G1918" t="s">
        <v>1136</v>
      </c>
      <c r="H1918" t="s">
        <v>948</v>
      </c>
      <c r="I1918" s="170" t="s">
        <v>84</v>
      </c>
      <c r="J1918" t="s">
        <v>85</v>
      </c>
      <c r="K1918" t="s">
        <v>214</v>
      </c>
      <c r="L1918" t="s">
        <v>503</v>
      </c>
      <c r="M1918" t="s">
        <v>504</v>
      </c>
      <c r="N1918" t="s">
        <v>217</v>
      </c>
      <c r="O1918" t="s">
        <v>263</v>
      </c>
      <c r="P1918" t="s">
        <v>379</v>
      </c>
      <c r="Q1918" t="s">
        <v>379</v>
      </c>
      <c r="R1918" t="s">
        <v>380</v>
      </c>
      <c r="S1918" t="s">
        <v>264</v>
      </c>
      <c r="T1918" t="s">
        <v>265</v>
      </c>
      <c r="U1918" s="61" t="s">
        <v>266</v>
      </c>
      <c r="V1918" t="s">
        <v>249</v>
      </c>
      <c r="W1918" t="s">
        <v>263</v>
      </c>
      <c r="X1918" s="59">
        <v>0</v>
      </c>
      <c r="Y1918" s="59">
        <v>500</v>
      </c>
      <c r="AA1918" s="146" t="str">
        <f t="shared" si="381"/>
        <v>EX</v>
      </c>
      <c r="AB1918" s="146">
        <f t="shared" si="383"/>
        <v>0</v>
      </c>
      <c r="AC1918" t="str">
        <f t="shared" si="374"/>
        <v>EX</v>
      </c>
      <c r="AD1918" s="74">
        <f t="shared" si="375"/>
        <v>500</v>
      </c>
      <c r="AE1918" s="74">
        <f t="shared" si="380"/>
        <v>500</v>
      </c>
      <c r="AF1918">
        <v>1</v>
      </c>
      <c r="AG1918">
        <v>0</v>
      </c>
      <c r="AH1918" s="74">
        <v>0</v>
      </c>
      <c r="AJ1918" s="74">
        <f t="shared" si="376"/>
        <v>0</v>
      </c>
      <c r="AK1918" s="74">
        <f t="shared" si="382"/>
        <v>500</v>
      </c>
      <c r="AL1918" t="str">
        <f t="shared" si="377"/>
        <v>N</v>
      </c>
      <c r="AN1918" t="s">
        <v>86</v>
      </c>
      <c r="AO1918" t="s">
        <v>85</v>
      </c>
      <c r="AP1918" t="str">
        <f t="shared" si="378"/>
        <v>94</v>
      </c>
      <c r="AQ1918" s="145" t="s">
        <v>1826</v>
      </c>
      <c r="AR1918" t="str">
        <f t="shared" si="379"/>
        <v>1-Adjusted Base Budget</v>
      </c>
      <c r="AS1918" s="145" t="s">
        <v>1827</v>
      </c>
      <c r="AT1918" t="s">
        <v>213</v>
      </c>
      <c r="AV1918" t="str">
        <f t="shared" si="373"/>
        <v>VPIT</v>
      </c>
      <c r="AW1918" t="str">
        <f t="shared" si="372"/>
        <v>VP FOR INFORMATION TECHNOLOGY</v>
      </c>
    </row>
    <row r="1919" spans="1:49">
      <c r="A1919" s="59">
        <v>2018</v>
      </c>
      <c r="B1919" t="s">
        <v>137</v>
      </c>
      <c r="C1919" t="s">
        <v>945</v>
      </c>
      <c r="D1919" t="s">
        <v>946</v>
      </c>
      <c r="E1919" t="s">
        <v>947</v>
      </c>
      <c r="F1919" t="s">
        <v>1025</v>
      </c>
      <c r="G1919" t="s">
        <v>1026</v>
      </c>
      <c r="H1919" t="s">
        <v>948</v>
      </c>
      <c r="I1919" s="170" t="s">
        <v>84</v>
      </c>
      <c r="J1919" t="s">
        <v>85</v>
      </c>
      <c r="K1919" t="s">
        <v>214</v>
      </c>
      <c r="L1919" t="s">
        <v>503</v>
      </c>
      <c r="M1919" t="s">
        <v>504</v>
      </c>
      <c r="N1919" t="s">
        <v>217</v>
      </c>
      <c r="O1919" t="s">
        <v>263</v>
      </c>
      <c r="P1919" t="s">
        <v>379</v>
      </c>
      <c r="Q1919" t="s">
        <v>379</v>
      </c>
      <c r="R1919" t="s">
        <v>380</v>
      </c>
      <c r="S1919" t="s">
        <v>264</v>
      </c>
      <c r="T1919" t="s">
        <v>265</v>
      </c>
      <c r="U1919" s="61" t="s">
        <v>266</v>
      </c>
      <c r="V1919" t="s">
        <v>249</v>
      </c>
      <c r="W1919" t="s">
        <v>263</v>
      </c>
      <c r="X1919" s="59">
        <v>500</v>
      </c>
      <c r="Y1919" s="59">
        <v>0</v>
      </c>
      <c r="AA1919" s="146" t="str">
        <f t="shared" si="381"/>
        <v>EX</v>
      </c>
      <c r="AB1919" s="146">
        <f t="shared" si="383"/>
        <v>0</v>
      </c>
      <c r="AC1919" t="str">
        <f t="shared" si="374"/>
        <v>EX</v>
      </c>
      <c r="AD1919" s="74">
        <f t="shared" si="375"/>
        <v>0</v>
      </c>
      <c r="AE1919" s="74">
        <f t="shared" si="380"/>
        <v>0</v>
      </c>
      <c r="AF1919">
        <v>1</v>
      </c>
      <c r="AG1919">
        <v>0</v>
      </c>
      <c r="AH1919" s="74">
        <v>0</v>
      </c>
      <c r="AJ1919" s="74">
        <f t="shared" si="376"/>
        <v>0</v>
      </c>
      <c r="AK1919" s="74">
        <f t="shared" si="382"/>
        <v>0</v>
      </c>
      <c r="AL1919" t="str">
        <f t="shared" si="377"/>
        <v>N</v>
      </c>
      <c r="AN1919" t="s">
        <v>86</v>
      </c>
      <c r="AO1919" t="s">
        <v>85</v>
      </c>
      <c r="AP1919" t="str">
        <f t="shared" si="378"/>
        <v>94</v>
      </c>
      <c r="AQ1919" s="145" t="s">
        <v>1826</v>
      </c>
      <c r="AR1919" t="str">
        <f t="shared" si="379"/>
        <v>1-Adjusted Base Budget</v>
      </c>
      <c r="AS1919" s="145" t="s">
        <v>1827</v>
      </c>
      <c r="AT1919" t="s">
        <v>213</v>
      </c>
      <c r="AV1919" t="str">
        <f t="shared" si="373"/>
        <v>VPIT</v>
      </c>
      <c r="AW1919" t="str">
        <f t="shared" si="372"/>
        <v>VP FOR INFORMATION TECHNOLOGY</v>
      </c>
    </row>
    <row r="1920" spans="1:49">
      <c r="A1920" s="59">
        <v>2018</v>
      </c>
      <c r="B1920" t="s">
        <v>137</v>
      </c>
      <c r="C1920" t="s">
        <v>945</v>
      </c>
      <c r="D1920" t="s">
        <v>946</v>
      </c>
      <c r="E1920" t="s">
        <v>967</v>
      </c>
      <c r="F1920" t="s">
        <v>1165</v>
      </c>
      <c r="G1920" t="s">
        <v>1166</v>
      </c>
      <c r="H1920" t="s">
        <v>146</v>
      </c>
      <c r="I1920" s="170" t="s">
        <v>84</v>
      </c>
      <c r="J1920" t="s">
        <v>85</v>
      </c>
      <c r="K1920" t="s">
        <v>214</v>
      </c>
      <c r="L1920" t="s">
        <v>503</v>
      </c>
      <c r="M1920" t="s">
        <v>504</v>
      </c>
      <c r="N1920" t="s">
        <v>217</v>
      </c>
      <c r="O1920" t="s">
        <v>263</v>
      </c>
      <c r="P1920" t="s">
        <v>379</v>
      </c>
      <c r="Q1920" t="s">
        <v>379</v>
      </c>
      <c r="R1920" t="s">
        <v>380</v>
      </c>
      <c r="S1920" t="s">
        <v>264</v>
      </c>
      <c r="T1920" t="s">
        <v>265</v>
      </c>
      <c r="U1920" s="61" t="s">
        <v>266</v>
      </c>
      <c r="V1920" t="s">
        <v>24</v>
      </c>
      <c r="W1920" t="s">
        <v>263</v>
      </c>
      <c r="X1920" s="59">
        <v>100</v>
      </c>
      <c r="Y1920" s="59">
        <v>100</v>
      </c>
      <c r="Z1920" t="s">
        <v>141</v>
      </c>
      <c r="AA1920" s="146" t="str">
        <f t="shared" si="381"/>
        <v>EX</v>
      </c>
      <c r="AB1920" s="146" t="str">
        <f t="shared" si="383"/>
        <v>IT</v>
      </c>
      <c r="AC1920" t="str">
        <f t="shared" si="374"/>
        <v>EX</v>
      </c>
      <c r="AD1920" s="74">
        <f t="shared" si="375"/>
        <v>100</v>
      </c>
      <c r="AE1920" s="74">
        <f t="shared" si="380"/>
        <v>100</v>
      </c>
      <c r="AF1920">
        <v>1</v>
      </c>
      <c r="AG1920">
        <v>0</v>
      </c>
      <c r="AH1920" s="74">
        <v>0</v>
      </c>
      <c r="AJ1920" s="74">
        <f t="shared" si="376"/>
        <v>0</v>
      </c>
      <c r="AK1920" s="74">
        <f t="shared" si="382"/>
        <v>100</v>
      </c>
      <c r="AL1920" t="str">
        <f t="shared" si="377"/>
        <v>N</v>
      </c>
      <c r="AN1920" t="s">
        <v>86</v>
      </c>
      <c r="AO1920" t="s">
        <v>85</v>
      </c>
      <c r="AP1920" t="str">
        <f t="shared" si="378"/>
        <v>94</v>
      </c>
      <c r="AQ1920" s="145" t="s">
        <v>1826</v>
      </c>
      <c r="AR1920" t="str">
        <f t="shared" si="379"/>
        <v>1-Adjusted Base Budget</v>
      </c>
      <c r="AS1920" s="145" t="s">
        <v>1827</v>
      </c>
      <c r="AT1920" t="s">
        <v>213</v>
      </c>
      <c r="AV1920" t="str">
        <f t="shared" si="373"/>
        <v>VPIT-SS</v>
      </c>
      <c r="AW1920" t="str">
        <f t="shared" si="372"/>
        <v>VP FOR INFORMATION TECHNOLOGY-SHARED SERVICES</v>
      </c>
    </row>
    <row r="1921" spans="1:49">
      <c r="A1921" s="59">
        <v>2018</v>
      </c>
      <c r="B1921" t="s">
        <v>137</v>
      </c>
      <c r="C1921" t="s">
        <v>945</v>
      </c>
      <c r="D1921" t="s">
        <v>946</v>
      </c>
      <c r="E1921" t="s">
        <v>967</v>
      </c>
      <c r="F1921" t="s">
        <v>1719</v>
      </c>
      <c r="G1921" t="s">
        <v>1720</v>
      </c>
      <c r="H1921" t="s">
        <v>146</v>
      </c>
      <c r="I1921" s="170" t="s">
        <v>84</v>
      </c>
      <c r="J1921" t="s">
        <v>85</v>
      </c>
      <c r="K1921" t="s">
        <v>214</v>
      </c>
      <c r="L1921" t="s">
        <v>503</v>
      </c>
      <c r="M1921" t="s">
        <v>504</v>
      </c>
      <c r="N1921" t="s">
        <v>217</v>
      </c>
      <c r="O1921" t="s">
        <v>263</v>
      </c>
      <c r="P1921" t="s">
        <v>379</v>
      </c>
      <c r="Q1921" t="s">
        <v>379</v>
      </c>
      <c r="R1921" t="s">
        <v>380</v>
      </c>
      <c r="S1921" t="s">
        <v>264</v>
      </c>
      <c r="T1921" t="s">
        <v>265</v>
      </c>
      <c r="U1921" s="61" t="s">
        <v>266</v>
      </c>
      <c r="V1921" t="s">
        <v>24</v>
      </c>
      <c r="W1921" t="s">
        <v>263</v>
      </c>
      <c r="X1921" s="59">
        <v>0</v>
      </c>
      <c r="Y1921" s="59">
        <v>150</v>
      </c>
      <c r="Z1921" t="s">
        <v>141</v>
      </c>
      <c r="AA1921" s="146" t="str">
        <f t="shared" si="381"/>
        <v>EX</v>
      </c>
      <c r="AB1921" s="146" t="str">
        <f t="shared" si="383"/>
        <v>IT</v>
      </c>
      <c r="AC1921" t="str">
        <f t="shared" si="374"/>
        <v>EX</v>
      </c>
      <c r="AD1921" s="74">
        <f t="shared" si="375"/>
        <v>150</v>
      </c>
      <c r="AE1921" s="74">
        <f t="shared" si="380"/>
        <v>150</v>
      </c>
      <c r="AF1921">
        <v>1</v>
      </c>
      <c r="AG1921">
        <v>0</v>
      </c>
      <c r="AH1921" s="74">
        <v>0</v>
      </c>
      <c r="AJ1921" s="74">
        <f t="shared" si="376"/>
        <v>0</v>
      </c>
      <c r="AK1921" s="74">
        <f t="shared" si="382"/>
        <v>150</v>
      </c>
      <c r="AL1921" t="str">
        <f t="shared" si="377"/>
        <v>N</v>
      </c>
      <c r="AN1921" t="s">
        <v>86</v>
      </c>
      <c r="AO1921" t="s">
        <v>85</v>
      </c>
      <c r="AP1921" t="str">
        <f t="shared" si="378"/>
        <v>94</v>
      </c>
      <c r="AQ1921" s="145" t="s">
        <v>1826</v>
      </c>
      <c r="AR1921" t="str">
        <f t="shared" si="379"/>
        <v>1-Adjusted Base Budget</v>
      </c>
      <c r="AS1921" s="145" t="s">
        <v>1827</v>
      </c>
      <c r="AT1921" t="s">
        <v>213</v>
      </c>
      <c r="AV1921" t="str">
        <f t="shared" si="373"/>
        <v>VPIT-SS</v>
      </c>
      <c r="AW1921" t="str">
        <f t="shared" si="372"/>
        <v>VP FOR INFORMATION TECHNOLOGY-SHARED SERVICES</v>
      </c>
    </row>
    <row r="1922" spans="1:49">
      <c r="A1922" s="59">
        <v>2018</v>
      </c>
      <c r="B1922" t="s">
        <v>137</v>
      </c>
      <c r="C1922" t="s">
        <v>945</v>
      </c>
      <c r="D1922" t="s">
        <v>946</v>
      </c>
      <c r="E1922" t="s">
        <v>967</v>
      </c>
      <c r="F1922" t="s">
        <v>1073</v>
      </c>
      <c r="G1922" t="s">
        <v>1074</v>
      </c>
      <c r="H1922" t="s">
        <v>146</v>
      </c>
      <c r="I1922" s="170" t="s">
        <v>84</v>
      </c>
      <c r="J1922" t="s">
        <v>85</v>
      </c>
      <c r="K1922" t="s">
        <v>214</v>
      </c>
      <c r="L1922" t="s">
        <v>503</v>
      </c>
      <c r="M1922" t="s">
        <v>504</v>
      </c>
      <c r="N1922" t="s">
        <v>217</v>
      </c>
      <c r="O1922" t="s">
        <v>263</v>
      </c>
      <c r="P1922" t="s">
        <v>379</v>
      </c>
      <c r="Q1922" t="s">
        <v>379</v>
      </c>
      <c r="R1922" t="s">
        <v>380</v>
      </c>
      <c r="S1922" t="s">
        <v>264</v>
      </c>
      <c r="T1922" t="s">
        <v>265</v>
      </c>
      <c r="U1922" s="61" t="s">
        <v>266</v>
      </c>
      <c r="V1922" t="s">
        <v>24</v>
      </c>
      <c r="W1922" t="s">
        <v>263</v>
      </c>
      <c r="X1922" s="59">
        <v>50</v>
      </c>
      <c r="Y1922" s="59">
        <v>50</v>
      </c>
      <c r="Z1922" t="s">
        <v>141</v>
      </c>
      <c r="AA1922" s="146" t="str">
        <f t="shared" si="381"/>
        <v>EX</v>
      </c>
      <c r="AB1922" s="146" t="str">
        <f t="shared" si="383"/>
        <v>IT</v>
      </c>
      <c r="AC1922" t="str">
        <f t="shared" si="374"/>
        <v>EX</v>
      </c>
      <c r="AD1922" s="74">
        <f t="shared" si="375"/>
        <v>50</v>
      </c>
      <c r="AE1922" s="74">
        <f t="shared" si="380"/>
        <v>50</v>
      </c>
      <c r="AF1922">
        <v>1</v>
      </c>
      <c r="AG1922">
        <v>0</v>
      </c>
      <c r="AH1922" s="74">
        <v>0</v>
      </c>
      <c r="AJ1922" s="74">
        <f t="shared" si="376"/>
        <v>0</v>
      </c>
      <c r="AK1922" s="74">
        <f t="shared" si="382"/>
        <v>50</v>
      </c>
      <c r="AL1922" t="str">
        <f t="shared" si="377"/>
        <v>N</v>
      </c>
      <c r="AN1922" t="s">
        <v>86</v>
      </c>
      <c r="AO1922" t="s">
        <v>85</v>
      </c>
      <c r="AP1922" t="str">
        <f t="shared" si="378"/>
        <v>94</v>
      </c>
      <c r="AQ1922" s="145" t="s">
        <v>1826</v>
      </c>
      <c r="AR1922" t="str">
        <f t="shared" si="379"/>
        <v>1-Adjusted Base Budget</v>
      </c>
      <c r="AS1922" s="145" t="s">
        <v>1827</v>
      </c>
      <c r="AT1922" t="s">
        <v>213</v>
      </c>
      <c r="AV1922" t="str">
        <f t="shared" si="373"/>
        <v>VPIT-SS</v>
      </c>
      <c r="AW1922" t="str">
        <f t="shared" si="372"/>
        <v>VP FOR INFORMATION TECHNOLOGY-SHARED SERVICES</v>
      </c>
    </row>
    <row r="1923" spans="1:49">
      <c r="A1923" s="59">
        <v>2018</v>
      </c>
      <c r="B1923" t="s">
        <v>137</v>
      </c>
      <c r="C1923" t="s">
        <v>945</v>
      </c>
      <c r="D1923" t="s">
        <v>946</v>
      </c>
      <c r="E1923" t="s">
        <v>967</v>
      </c>
      <c r="F1923" t="s">
        <v>1081</v>
      </c>
      <c r="G1923" t="s">
        <v>1082</v>
      </c>
      <c r="H1923" t="s">
        <v>146</v>
      </c>
      <c r="I1923" s="170" t="s">
        <v>84</v>
      </c>
      <c r="J1923" t="s">
        <v>85</v>
      </c>
      <c r="K1923" t="s">
        <v>214</v>
      </c>
      <c r="L1923" t="s">
        <v>503</v>
      </c>
      <c r="M1923" t="s">
        <v>504</v>
      </c>
      <c r="N1923" t="s">
        <v>217</v>
      </c>
      <c r="O1923" t="s">
        <v>263</v>
      </c>
      <c r="P1923" t="s">
        <v>379</v>
      </c>
      <c r="Q1923" t="s">
        <v>379</v>
      </c>
      <c r="R1923" t="s">
        <v>380</v>
      </c>
      <c r="S1923" t="s">
        <v>264</v>
      </c>
      <c r="T1923" t="s">
        <v>265</v>
      </c>
      <c r="U1923" s="61" t="s">
        <v>266</v>
      </c>
      <c r="V1923" t="s">
        <v>24</v>
      </c>
      <c r="W1923" t="s">
        <v>263</v>
      </c>
      <c r="X1923" s="59">
        <v>200</v>
      </c>
      <c r="Y1923" s="59">
        <v>200</v>
      </c>
      <c r="Z1923" t="s">
        <v>141</v>
      </c>
      <c r="AA1923" s="146" t="str">
        <f t="shared" si="381"/>
        <v>EX</v>
      </c>
      <c r="AB1923" s="146" t="str">
        <f t="shared" si="383"/>
        <v>IT</v>
      </c>
      <c r="AC1923" t="str">
        <f t="shared" si="374"/>
        <v>EX</v>
      </c>
      <c r="AD1923" s="74">
        <f t="shared" si="375"/>
        <v>200</v>
      </c>
      <c r="AE1923" s="74">
        <f t="shared" si="380"/>
        <v>200</v>
      </c>
      <c r="AF1923">
        <v>1</v>
      </c>
      <c r="AG1923">
        <v>0</v>
      </c>
      <c r="AH1923" s="74">
        <v>0</v>
      </c>
      <c r="AJ1923" s="74">
        <f t="shared" si="376"/>
        <v>0</v>
      </c>
      <c r="AK1923" s="74">
        <f t="shared" si="382"/>
        <v>200</v>
      </c>
      <c r="AL1923" t="str">
        <f t="shared" si="377"/>
        <v>N</v>
      </c>
      <c r="AN1923" t="s">
        <v>86</v>
      </c>
      <c r="AO1923" t="s">
        <v>85</v>
      </c>
      <c r="AP1923" t="str">
        <f t="shared" si="378"/>
        <v>94</v>
      </c>
      <c r="AQ1923" s="145" t="s">
        <v>1826</v>
      </c>
      <c r="AR1923" t="str">
        <f t="shared" si="379"/>
        <v>1-Adjusted Base Budget</v>
      </c>
      <c r="AS1923" s="145" t="s">
        <v>1827</v>
      </c>
      <c r="AT1923" t="s">
        <v>213</v>
      </c>
      <c r="AV1923" t="str">
        <f t="shared" si="373"/>
        <v>VPIT-SS</v>
      </c>
      <c r="AW1923" t="str">
        <f t="shared" si="372"/>
        <v>VP FOR INFORMATION TECHNOLOGY-SHARED SERVICES</v>
      </c>
    </row>
    <row r="1924" spans="1:49">
      <c r="A1924" s="59">
        <v>2018</v>
      </c>
      <c r="B1924" t="s">
        <v>137</v>
      </c>
      <c r="C1924" t="s">
        <v>945</v>
      </c>
      <c r="D1924" t="s">
        <v>946</v>
      </c>
      <c r="E1924" t="s">
        <v>967</v>
      </c>
      <c r="F1924" t="s">
        <v>1097</v>
      </c>
      <c r="G1924" t="s">
        <v>1098</v>
      </c>
      <c r="H1924" t="s">
        <v>146</v>
      </c>
      <c r="I1924" s="170" t="s">
        <v>84</v>
      </c>
      <c r="J1924" t="s">
        <v>85</v>
      </c>
      <c r="K1924" t="s">
        <v>214</v>
      </c>
      <c r="L1924" t="s">
        <v>503</v>
      </c>
      <c r="M1924" t="s">
        <v>504</v>
      </c>
      <c r="N1924" t="s">
        <v>217</v>
      </c>
      <c r="O1924" t="s">
        <v>263</v>
      </c>
      <c r="P1924" t="s">
        <v>379</v>
      </c>
      <c r="Q1924" t="s">
        <v>379</v>
      </c>
      <c r="R1924" t="s">
        <v>380</v>
      </c>
      <c r="S1924" t="s">
        <v>264</v>
      </c>
      <c r="T1924" t="s">
        <v>265</v>
      </c>
      <c r="U1924" s="61" t="s">
        <v>266</v>
      </c>
      <c r="V1924" t="s">
        <v>24</v>
      </c>
      <c r="W1924" t="s">
        <v>263</v>
      </c>
      <c r="X1924" s="59">
        <v>200</v>
      </c>
      <c r="Y1924" s="59">
        <v>200</v>
      </c>
      <c r="Z1924" t="s">
        <v>141</v>
      </c>
      <c r="AA1924" s="146" t="str">
        <f t="shared" si="381"/>
        <v>EX</v>
      </c>
      <c r="AB1924" s="146" t="str">
        <f t="shared" si="383"/>
        <v>IT</v>
      </c>
      <c r="AC1924" t="str">
        <f t="shared" si="374"/>
        <v>EX</v>
      </c>
      <c r="AD1924" s="74">
        <f t="shared" si="375"/>
        <v>200</v>
      </c>
      <c r="AE1924" s="74">
        <f t="shared" si="380"/>
        <v>200</v>
      </c>
      <c r="AF1924">
        <v>1</v>
      </c>
      <c r="AG1924">
        <v>0</v>
      </c>
      <c r="AH1924" s="74">
        <v>0</v>
      </c>
      <c r="AJ1924" s="74">
        <f t="shared" si="376"/>
        <v>0</v>
      </c>
      <c r="AK1924" s="74">
        <f t="shared" si="382"/>
        <v>200</v>
      </c>
      <c r="AL1924" t="str">
        <f t="shared" si="377"/>
        <v>N</v>
      </c>
      <c r="AN1924" t="s">
        <v>86</v>
      </c>
      <c r="AO1924" t="s">
        <v>85</v>
      </c>
      <c r="AP1924" t="str">
        <f t="shared" si="378"/>
        <v>94</v>
      </c>
      <c r="AQ1924" s="145" t="s">
        <v>1826</v>
      </c>
      <c r="AR1924" t="str">
        <f t="shared" si="379"/>
        <v>1-Adjusted Base Budget</v>
      </c>
      <c r="AS1924" s="145" t="s">
        <v>1827</v>
      </c>
      <c r="AT1924" t="s">
        <v>213</v>
      </c>
      <c r="AV1924" t="str">
        <f t="shared" si="373"/>
        <v>VPIT-SS</v>
      </c>
      <c r="AW1924" t="str">
        <f t="shared" si="372"/>
        <v>VP FOR INFORMATION TECHNOLOGY-SHARED SERVICES</v>
      </c>
    </row>
    <row r="1925" spans="1:49">
      <c r="A1925" s="59">
        <v>2018</v>
      </c>
      <c r="B1925" t="s">
        <v>137</v>
      </c>
      <c r="C1925" t="s">
        <v>945</v>
      </c>
      <c r="D1925" t="s">
        <v>946</v>
      </c>
      <c r="E1925" t="s">
        <v>967</v>
      </c>
      <c r="F1925" t="s">
        <v>1107</v>
      </c>
      <c r="G1925" t="s">
        <v>1108</v>
      </c>
      <c r="H1925" t="s">
        <v>146</v>
      </c>
      <c r="I1925" s="170" t="s">
        <v>84</v>
      </c>
      <c r="J1925" t="s">
        <v>85</v>
      </c>
      <c r="K1925" t="s">
        <v>214</v>
      </c>
      <c r="L1925" t="s">
        <v>503</v>
      </c>
      <c r="M1925" t="s">
        <v>504</v>
      </c>
      <c r="N1925" t="s">
        <v>217</v>
      </c>
      <c r="O1925" t="s">
        <v>263</v>
      </c>
      <c r="P1925" t="s">
        <v>379</v>
      </c>
      <c r="Q1925" t="s">
        <v>379</v>
      </c>
      <c r="R1925" t="s">
        <v>380</v>
      </c>
      <c r="S1925" t="s">
        <v>264</v>
      </c>
      <c r="T1925" t="s">
        <v>265</v>
      </c>
      <c r="U1925" s="61" t="s">
        <v>266</v>
      </c>
      <c r="V1925" t="s">
        <v>24</v>
      </c>
      <c r="W1925" t="s">
        <v>263</v>
      </c>
      <c r="X1925" s="59">
        <v>30</v>
      </c>
      <c r="Y1925" s="59">
        <v>30</v>
      </c>
      <c r="Z1925" t="s">
        <v>141</v>
      </c>
      <c r="AA1925" s="146" t="str">
        <f t="shared" si="381"/>
        <v>EX</v>
      </c>
      <c r="AB1925" s="146" t="str">
        <f t="shared" si="383"/>
        <v>IT</v>
      </c>
      <c r="AC1925" t="str">
        <f t="shared" si="374"/>
        <v>EX</v>
      </c>
      <c r="AD1925" s="74">
        <f t="shared" si="375"/>
        <v>30</v>
      </c>
      <c r="AE1925" s="74">
        <f t="shared" si="380"/>
        <v>30</v>
      </c>
      <c r="AF1925">
        <v>1</v>
      </c>
      <c r="AG1925">
        <v>0</v>
      </c>
      <c r="AH1925" s="74">
        <v>0</v>
      </c>
      <c r="AJ1925" s="74">
        <f t="shared" si="376"/>
        <v>0</v>
      </c>
      <c r="AK1925" s="74">
        <f t="shared" si="382"/>
        <v>30</v>
      </c>
      <c r="AL1925" t="str">
        <f t="shared" si="377"/>
        <v>N</v>
      </c>
      <c r="AN1925" t="s">
        <v>86</v>
      </c>
      <c r="AO1925" t="s">
        <v>85</v>
      </c>
      <c r="AP1925" t="str">
        <f t="shared" si="378"/>
        <v>94</v>
      </c>
      <c r="AQ1925" s="145" t="s">
        <v>1826</v>
      </c>
      <c r="AR1925" t="str">
        <f t="shared" si="379"/>
        <v>1-Adjusted Base Budget</v>
      </c>
      <c r="AS1925" s="145" t="s">
        <v>1827</v>
      </c>
      <c r="AT1925" t="s">
        <v>213</v>
      </c>
      <c r="AV1925" t="str">
        <f t="shared" si="373"/>
        <v>VPIT-SS</v>
      </c>
      <c r="AW1925" t="str">
        <f t="shared" si="372"/>
        <v>VP FOR INFORMATION TECHNOLOGY-SHARED SERVICES</v>
      </c>
    </row>
    <row r="1926" spans="1:49">
      <c r="A1926" s="59">
        <v>2018</v>
      </c>
      <c r="B1926" t="s">
        <v>137</v>
      </c>
      <c r="C1926" t="s">
        <v>945</v>
      </c>
      <c r="D1926" t="s">
        <v>946</v>
      </c>
      <c r="E1926" t="s">
        <v>951</v>
      </c>
      <c r="F1926" t="s">
        <v>1719</v>
      </c>
      <c r="G1926" t="s">
        <v>1720</v>
      </c>
      <c r="H1926" t="s">
        <v>154</v>
      </c>
      <c r="I1926" s="170" t="s">
        <v>84</v>
      </c>
      <c r="J1926" t="s">
        <v>85</v>
      </c>
      <c r="K1926" t="s">
        <v>214</v>
      </c>
      <c r="L1926" t="s">
        <v>503</v>
      </c>
      <c r="M1926" t="s">
        <v>504</v>
      </c>
      <c r="N1926" t="s">
        <v>217</v>
      </c>
      <c r="O1926" t="s">
        <v>263</v>
      </c>
      <c r="P1926" t="s">
        <v>379</v>
      </c>
      <c r="Q1926" t="s">
        <v>379</v>
      </c>
      <c r="R1926" t="s">
        <v>380</v>
      </c>
      <c r="S1926" t="s">
        <v>264</v>
      </c>
      <c r="T1926" t="s">
        <v>265</v>
      </c>
      <c r="U1926" s="61" t="s">
        <v>266</v>
      </c>
      <c r="V1926" t="s">
        <v>24</v>
      </c>
      <c r="W1926" t="s">
        <v>263</v>
      </c>
      <c r="X1926" s="59">
        <v>0</v>
      </c>
      <c r="Y1926" s="59">
        <v>50</v>
      </c>
      <c r="Z1926" t="s">
        <v>141</v>
      </c>
      <c r="AA1926" s="146" t="str">
        <f t="shared" si="381"/>
        <v>EX</v>
      </c>
      <c r="AB1926" s="146" t="str">
        <f t="shared" si="383"/>
        <v>IT</v>
      </c>
      <c r="AC1926" t="str">
        <f t="shared" si="374"/>
        <v>EX</v>
      </c>
      <c r="AD1926" s="74">
        <f t="shared" si="375"/>
        <v>50</v>
      </c>
      <c r="AE1926" s="74">
        <f t="shared" si="380"/>
        <v>50</v>
      </c>
      <c r="AF1926">
        <v>1</v>
      </c>
      <c r="AG1926">
        <v>0</v>
      </c>
      <c r="AH1926" s="74">
        <v>0</v>
      </c>
      <c r="AJ1926" s="74">
        <f t="shared" si="376"/>
        <v>0</v>
      </c>
      <c r="AK1926" s="74">
        <f t="shared" si="382"/>
        <v>50</v>
      </c>
      <c r="AL1926" t="str">
        <f t="shared" si="377"/>
        <v>N</v>
      </c>
      <c r="AN1926" t="s">
        <v>86</v>
      </c>
      <c r="AO1926" t="s">
        <v>85</v>
      </c>
      <c r="AP1926" t="str">
        <f t="shared" si="378"/>
        <v>94</v>
      </c>
      <c r="AQ1926" s="145" t="s">
        <v>1826</v>
      </c>
      <c r="AR1926" t="str">
        <f t="shared" si="379"/>
        <v>1-Adjusted Base Budget</v>
      </c>
      <c r="AS1926" s="145" t="s">
        <v>1827</v>
      </c>
      <c r="AT1926" t="s">
        <v>213</v>
      </c>
      <c r="AV1926" t="str">
        <f t="shared" si="373"/>
        <v>VPIT-SS</v>
      </c>
      <c r="AW1926" t="str">
        <f t="shared" ref="AW1926:AW1989" si="384" xml:space="preserve"> IF(AND($AN1926="UAVP",$Z1926="OE"),$AO1926 &amp; "-ONLINE EDUCATION",IF(AND($AN1926="VPIT",OR($Z1926="SS",$Z1926="IT")),$AO1926 &amp; "-SHARED SERVICES",$AO1926))</f>
        <v>VP FOR INFORMATION TECHNOLOGY-SHARED SERVICES</v>
      </c>
    </row>
    <row r="1927" spans="1:49">
      <c r="A1927" s="59">
        <v>2018</v>
      </c>
      <c r="B1927" t="s">
        <v>137</v>
      </c>
      <c r="C1927" t="s">
        <v>945</v>
      </c>
      <c r="D1927" t="s">
        <v>946</v>
      </c>
      <c r="E1927" t="s">
        <v>951</v>
      </c>
      <c r="F1927" t="s">
        <v>1073</v>
      </c>
      <c r="G1927" t="s">
        <v>1074</v>
      </c>
      <c r="H1927" t="s">
        <v>154</v>
      </c>
      <c r="I1927" s="170" t="s">
        <v>84</v>
      </c>
      <c r="J1927" t="s">
        <v>85</v>
      </c>
      <c r="K1927" t="s">
        <v>214</v>
      </c>
      <c r="L1927" t="s">
        <v>503</v>
      </c>
      <c r="M1927" t="s">
        <v>504</v>
      </c>
      <c r="N1927" t="s">
        <v>217</v>
      </c>
      <c r="O1927" t="s">
        <v>263</v>
      </c>
      <c r="P1927" t="s">
        <v>379</v>
      </c>
      <c r="Q1927" t="s">
        <v>379</v>
      </c>
      <c r="R1927" t="s">
        <v>380</v>
      </c>
      <c r="S1927" t="s">
        <v>264</v>
      </c>
      <c r="T1927" t="s">
        <v>265</v>
      </c>
      <c r="U1927" s="61" t="s">
        <v>266</v>
      </c>
      <c r="V1927" t="s">
        <v>24</v>
      </c>
      <c r="W1927" t="s">
        <v>263</v>
      </c>
      <c r="X1927" s="59">
        <v>200</v>
      </c>
      <c r="Y1927" s="59">
        <v>200</v>
      </c>
      <c r="Z1927" t="s">
        <v>141</v>
      </c>
      <c r="AA1927" s="146" t="str">
        <f t="shared" si="381"/>
        <v>EX</v>
      </c>
      <c r="AB1927" s="146" t="str">
        <f t="shared" si="383"/>
        <v>IT</v>
      </c>
      <c r="AC1927" t="str">
        <f t="shared" si="374"/>
        <v>EX</v>
      </c>
      <c r="AD1927" s="74">
        <f t="shared" si="375"/>
        <v>200</v>
      </c>
      <c r="AE1927" s="74">
        <f t="shared" si="380"/>
        <v>200</v>
      </c>
      <c r="AF1927">
        <v>1</v>
      </c>
      <c r="AG1927">
        <v>0</v>
      </c>
      <c r="AH1927" s="74">
        <v>0</v>
      </c>
      <c r="AJ1927" s="74">
        <f t="shared" si="376"/>
        <v>0</v>
      </c>
      <c r="AK1927" s="74">
        <f t="shared" si="382"/>
        <v>200</v>
      </c>
      <c r="AL1927" t="str">
        <f t="shared" si="377"/>
        <v>N</v>
      </c>
      <c r="AN1927" t="s">
        <v>86</v>
      </c>
      <c r="AO1927" t="s">
        <v>85</v>
      </c>
      <c r="AP1927" t="str">
        <f t="shared" si="378"/>
        <v>94</v>
      </c>
      <c r="AQ1927" s="145" t="s">
        <v>1826</v>
      </c>
      <c r="AR1927" t="str">
        <f t="shared" si="379"/>
        <v>1-Adjusted Base Budget</v>
      </c>
      <c r="AS1927" s="145" t="s">
        <v>1827</v>
      </c>
      <c r="AT1927" t="s">
        <v>213</v>
      </c>
      <c r="AV1927" t="str">
        <f t="shared" si="373"/>
        <v>VPIT-SS</v>
      </c>
      <c r="AW1927" t="str">
        <f t="shared" si="384"/>
        <v>VP FOR INFORMATION TECHNOLOGY-SHARED SERVICES</v>
      </c>
    </row>
    <row r="1928" spans="1:49">
      <c r="A1928" s="59">
        <v>2018</v>
      </c>
      <c r="B1928" t="s">
        <v>137</v>
      </c>
      <c r="C1928" t="s">
        <v>945</v>
      </c>
      <c r="D1928" t="s">
        <v>946</v>
      </c>
      <c r="E1928" t="s">
        <v>981</v>
      </c>
      <c r="F1928" t="s">
        <v>957</v>
      </c>
      <c r="G1928" t="s">
        <v>958</v>
      </c>
      <c r="H1928" t="s">
        <v>157</v>
      </c>
      <c r="I1928" s="170" t="s">
        <v>84</v>
      </c>
      <c r="J1928" t="s">
        <v>85</v>
      </c>
      <c r="K1928" t="s">
        <v>214</v>
      </c>
      <c r="L1928" t="s">
        <v>503</v>
      </c>
      <c r="M1928" t="s">
        <v>504</v>
      </c>
      <c r="N1928" t="s">
        <v>217</v>
      </c>
      <c r="O1928" t="s">
        <v>263</v>
      </c>
      <c r="P1928" t="s">
        <v>379</v>
      </c>
      <c r="Q1928" t="s">
        <v>379</v>
      </c>
      <c r="R1928" t="s">
        <v>380</v>
      </c>
      <c r="S1928" t="s">
        <v>264</v>
      </c>
      <c r="T1928" t="s">
        <v>265</v>
      </c>
      <c r="U1928" s="61" t="s">
        <v>266</v>
      </c>
      <c r="V1928" t="s">
        <v>24</v>
      </c>
      <c r="W1928" t="s">
        <v>263</v>
      </c>
      <c r="X1928" s="59">
        <v>50</v>
      </c>
      <c r="Y1928" s="59">
        <v>50</v>
      </c>
      <c r="Z1928" t="s">
        <v>141</v>
      </c>
      <c r="AA1928" s="146" t="str">
        <f t="shared" si="381"/>
        <v>EX</v>
      </c>
      <c r="AB1928" s="146" t="str">
        <f t="shared" si="383"/>
        <v>IT</v>
      </c>
      <c r="AC1928" t="str">
        <f t="shared" si="374"/>
        <v>EX</v>
      </c>
      <c r="AD1928" s="74">
        <f t="shared" si="375"/>
        <v>50</v>
      </c>
      <c r="AE1928" s="74">
        <f t="shared" si="380"/>
        <v>50</v>
      </c>
      <c r="AF1928">
        <v>1</v>
      </c>
      <c r="AG1928">
        <v>0</v>
      </c>
      <c r="AH1928" s="74">
        <v>0</v>
      </c>
      <c r="AJ1928" s="74">
        <f t="shared" si="376"/>
        <v>0</v>
      </c>
      <c r="AK1928" s="74">
        <f t="shared" si="382"/>
        <v>50</v>
      </c>
      <c r="AL1928" t="str">
        <f t="shared" si="377"/>
        <v>N</v>
      </c>
      <c r="AN1928" t="s">
        <v>86</v>
      </c>
      <c r="AO1928" t="s">
        <v>85</v>
      </c>
      <c r="AP1928" t="str">
        <f t="shared" si="378"/>
        <v>94</v>
      </c>
      <c r="AQ1928" s="145" t="s">
        <v>1826</v>
      </c>
      <c r="AR1928" t="str">
        <f t="shared" si="379"/>
        <v>1-Adjusted Base Budget</v>
      </c>
      <c r="AS1928" s="145" t="s">
        <v>1827</v>
      </c>
      <c r="AT1928" t="s">
        <v>213</v>
      </c>
      <c r="AV1928" t="str">
        <f t="shared" si="373"/>
        <v>VPIT-SS</v>
      </c>
      <c r="AW1928" t="str">
        <f t="shared" si="384"/>
        <v>VP FOR INFORMATION TECHNOLOGY-SHARED SERVICES</v>
      </c>
    </row>
    <row r="1929" spans="1:49">
      <c r="A1929" s="59">
        <v>2018</v>
      </c>
      <c r="B1929" t="s">
        <v>137</v>
      </c>
      <c r="C1929" t="s">
        <v>945</v>
      </c>
      <c r="D1929" t="s">
        <v>946</v>
      </c>
      <c r="E1929" t="s">
        <v>947</v>
      </c>
      <c r="F1929" t="s">
        <v>975</v>
      </c>
      <c r="G1929" t="s">
        <v>976</v>
      </c>
      <c r="H1929" t="s">
        <v>948</v>
      </c>
      <c r="I1929" s="170" t="s">
        <v>84</v>
      </c>
      <c r="J1929" t="s">
        <v>85</v>
      </c>
      <c r="K1929" t="s">
        <v>214</v>
      </c>
      <c r="L1929" t="s">
        <v>505</v>
      </c>
      <c r="M1929" t="s">
        <v>506</v>
      </c>
      <c r="N1929" t="s">
        <v>217</v>
      </c>
      <c r="O1929" t="s">
        <v>263</v>
      </c>
      <c r="P1929" t="s">
        <v>379</v>
      </c>
      <c r="Q1929" t="s">
        <v>379</v>
      </c>
      <c r="R1929" t="s">
        <v>380</v>
      </c>
      <c r="S1929" t="s">
        <v>264</v>
      </c>
      <c r="T1929" t="s">
        <v>265</v>
      </c>
      <c r="U1929" s="61" t="s">
        <v>266</v>
      </c>
      <c r="V1929" t="s">
        <v>249</v>
      </c>
      <c r="W1929" t="s">
        <v>263</v>
      </c>
      <c r="X1929" s="59">
        <v>3000</v>
      </c>
      <c r="Y1929" s="59">
        <v>3000</v>
      </c>
      <c r="AA1929" s="146" t="str">
        <f t="shared" si="381"/>
        <v>EX</v>
      </c>
      <c r="AB1929" s="146">
        <f t="shared" si="383"/>
        <v>0</v>
      </c>
      <c r="AC1929" t="str">
        <f t="shared" si="374"/>
        <v>EX</v>
      </c>
      <c r="AD1929" s="74">
        <f t="shared" si="375"/>
        <v>3000</v>
      </c>
      <c r="AE1929" s="74">
        <f t="shared" si="380"/>
        <v>3000</v>
      </c>
      <c r="AF1929">
        <v>1</v>
      </c>
      <c r="AG1929">
        <v>0</v>
      </c>
      <c r="AH1929" s="74">
        <v>0</v>
      </c>
      <c r="AJ1929" s="74">
        <f t="shared" si="376"/>
        <v>0</v>
      </c>
      <c r="AK1929" s="74">
        <f t="shared" si="382"/>
        <v>3000</v>
      </c>
      <c r="AL1929" t="str">
        <f t="shared" si="377"/>
        <v>N</v>
      </c>
      <c r="AN1929" t="s">
        <v>86</v>
      </c>
      <c r="AO1929" t="s">
        <v>85</v>
      </c>
      <c r="AP1929" t="str">
        <f t="shared" si="378"/>
        <v>94</v>
      </c>
      <c r="AQ1929" s="145" t="s">
        <v>1826</v>
      </c>
      <c r="AR1929" t="str">
        <f t="shared" si="379"/>
        <v>1-Adjusted Base Budget</v>
      </c>
      <c r="AS1929" s="145" t="s">
        <v>1827</v>
      </c>
      <c r="AT1929" t="s">
        <v>213</v>
      </c>
      <c r="AV1929" t="str">
        <f t="shared" si="373"/>
        <v>VPIT</v>
      </c>
      <c r="AW1929" t="str">
        <f t="shared" si="384"/>
        <v>VP FOR INFORMATION TECHNOLOGY</v>
      </c>
    </row>
    <row r="1930" spans="1:49">
      <c r="A1930" s="59">
        <v>2018</v>
      </c>
      <c r="B1930" t="s">
        <v>137</v>
      </c>
      <c r="C1930" t="s">
        <v>945</v>
      </c>
      <c r="D1930" t="s">
        <v>946</v>
      </c>
      <c r="E1930" t="s">
        <v>967</v>
      </c>
      <c r="F1930" t="s">
        <v>975</v>
      </c>
      <c r="G1930" t="s">
        <v>976</v>
      </c>
      <c r="H1930" t="s">
        <v>146</v>
      </c>
      <c r="I1930" s="170" t="s">
        <v>84</v>
      </c>
      <c r="J1930" t="s">
        <v>85</v>
      </c>
      <c r="K1930" t="s">
        <v>214</v>
      </c>
      <c r="L1930" t="s">
        <v>505</v>
      </c>
      <c r="M1930" t="s">
        <v>506</v>
      </c>
      <c r="N1930" t="s">
        <v>217</v>
      </c>
      <c r="O1930" t="s">
        <v>263</v>
      </c>
      <c r="P1930" t="s">
        <v>379</v>
      </c>
      <c r="Q1930" t="s">
        <v>379</v>
      </c>
      <c r="R1930" t="s">
        <v>380</v>
      </c>
      <c r="S1930" t="s">
        <v>264</v>
      </c>
      <c r="T1930" t="s">
        <v>265</v>
      </c>
      <c r="U1930" s="61" t="s">
        <v>266</v>
      </c>
      <c r="V1930" t="s">
        <v>24</v>
      </c>
      <c r="W1930" t="s">
        <v>263</v>
      </c>
      <c r="X1930" s="59">
        <v>1000</v>
      </c>
      <c r="Y1930" s="59">
        <v>1000</v>
      </c>
      <c r="Z1930" t="s">
        <v>141</v>
      </c>
      <c r="AA1930" s="146" t="str">
        <f t="shared" si="381"/>
        <v>EX</v>
      </c>
      <c r="AB1930" s="146" t="str">
        <f t="shared" si="383"/>
        <v>IT</v>
      </c>
      <c r="AC1930" t="str">
        <f t="shared" si="374"/>
        <v>EX</v>
      </c>
      <c r="AD1930" s="74">
        <f t="shared" si="375"/>
        <v>1000</v>
      </c>
      <c r="AE1930" s="74">
        <f t="shared" si="380"/>
        <v>1000</v>
      </c>
      <c r="AF1930">
        <v>1</v>
      </c>
      <c r="AG1930">
        <v>0</v>
      </c>
      <c r="AH1930" s="74">
        <v>0</v>
      </c>
      <c r="AJ1930" s="74">
        <f t="shared" si="376"/>
        <v>0</v>
      </c>
      <c r="AK1930" s="74">
        <f t="shared" si="382"/>
        <v>1000</v>
      </c>
      <c r="AL1930" t="str">
        <f t="shared" si="377"/>
        <v>N</v>
      </c>
      <c r="AN1930" t="s">
        <v>86</v>
      </c>
      <c r="AO1930" t="s">
        <v>85</v>
      </c>
      <c r="AP1930" t="str">
        <f t="shared" si="378"/>
        <v>94</v>
      </c>
      <c r="AQ1930" s="145" t="s">
        <v>1826</v>
      </c>
      <c r="AR1930" t="str">
        <f t="shared" si="379"/>
        <v>1-Adjusted Base Budget</v>
      </c>
      <c r="AS1930" s="145" t="s">
        <v>1827</v>
      </c>
      <c r="AT1930" t="s">
        <v>213</v>
      </c>
      <c r="AV1930" t="str">
        <f t="shared" si="373"/>
        <v>VPIT-SS</v>
      </c>
      <c r="AW1930" t="str">
        <f t="shared" si="384"/>
        <v>VP FOR INFORMATION TECHNOLOGY-SHARED SERVICES</v>
      </c>
    </row>
    <row r="1931" spans="1:49">
      <c r="A1931" s="59">
        <v>2018</v>
      </c>
      <c r="B1931" t="s">
        <v>137</v>
      </c>
      <c r="C1931" t="s">
        <v>945</v>
      </c>
      <c r="D1931" t="s">
        <v>946</v>
      </c>
      <c r="E1931" t="s">
        <v>951</v>
      </c>
      <c r="F1931" t="s">
        <v>1063</v>
      </c>
      <c r="G1931" t="s">
        <v>1064</v>
      </c>
      <c r="H1931" t="s">
        <v>154</v>
      </c>
      <c r="I1931" s="170" t="s">
        <v>84</v>
      </c>
      <c r="J1931" t="s">
        <v>85</v>
      </c>
      <c r="K1931" t="s">
        <v>214</v>
      </c>
      <c r="L1931" t="s">
        <v>505</v>
      </c>
      <c r="M1931" t="s">
        <v>506</v>
      </c>
      <c r="N1931" t="s">
        <v>217</v>
      </c>
      <c r="O1931" t="s">
        <v>263</v>
      </c>
      <c r="P1931" t="s">
        <v>379</v>
      </c>
      <c r="Q1931" t="s">
        <v>379</v>
      </c>
      <c r="R1931" t="s">
        <v>380</v>
      </c>
      <c r="S1931" t="s">
        <v>264</v>
      </c>
      <c r="T1931" t="s">
        <v>265</v>
      </c>
      <c r="U1931" s="61" t="s">
        <v>266</v>
      </c>
      <c r="V1931" t="s">
        <v>24</v>
      </c>
      <c r="W1931" t="s">
        <v>263</v>
      </c>
      <c r="X1931" s="59">
        <v>1478</v>
      </c>
      <c r="Y1931" s="59">
        <v>1478</v>
      </c>
      <c r="Z1931" t="s">
        <v>141</v>
      </c>
      <c r="AA1931" s="146" t="str">
        <f t="shared" si="381"/>
        <v>EX</v>
      </c>
      <c r="AB1931" s="146" t="str">
        <f t="shared" si="383"/>
        <v>IT</v>
      </c>
      <c r="AC1931" t="str">
        <f t="shared" si="374"/>
        <v>EX</v>
      </c>
      <c r="AD1931" s="74">
        <f t="shared" si="375"/>
        <v>1478</v>
      </c>
      <c r="AE1931" s="74">
        <f t="shared" si="380"/>
        <v>1478</v>
      </c>
      <c r="AF1931">
        <v>1</v>
      </c>
      <c r="AG1931">
        <v>0</v>
      </c>
      <c r="AH1931" s="74">
        <v>0</v>
      </c>
      <c r="AJ1931" s="74">
        <f t="shared" si="376"/>
        <v>0</v>
      </c>
      <c r="AK1931" s="74">
        <f t="shared" si="382"/>
        <v>1478</v>
      </c>
      <c r="AL1931" t="str">
        <f t="shared" si="377"/>
        <v>N</v>
      </c>
      <c r="AN1931" t="s">
        <v>86</v>
      </c>
      <c r="AO1931" t="s">
        <v>85</v>
      </c>
      <c r="AP1931" t="str">
        <f t="shared" si="378"/>
        <v>94</v>
      </c>
      <c r="AQ1931" s="145" t="s">
        <v>1826</v>
      </c>
      <c r="AR1931" t="str">
        <f t="shared" si="379"/>
        <v>1-Adjusted Base Budget</v>
      </c>
      <c r="AS1931" s="145" t="s">
        <v>1827</v>
      </c>
      <c r="AT1931" t="s">
        <v>213</v>
      </c>
      <c r="AV1931" t="str">
        <f t="shared" si="373"/>
        <v>VPIT-SS</v>
      </c>
      <c r="AW1931" t="str">
        <f t="shared" si="384"/>
        <v>VP FOR INFORMATION TECHNOLOGY-SHARED SERVICES</v>
      </c>
    </row>
    <row r="1932" spans="1:49">
      <c r="A1932" s="59">
        <v>2018</v>
      </c>
      <c r="B1932" t="s">
        <v>137</v>
      </c>
      <c r="C1932" t="s">
        <v>945</v>
      </c>
      <c r="D1932" t="s">
        <v>946</v>
      </c>
      <c r="E1932" t="s">
        <v>981</v>
      </c>
      <c r="F1932" t="s">
        <v>957</v>
      </c>
      <c r="G1932" t="s">
        <v>958</v>
      </c>
      <c r="H1932" t="s">
        <v>157</v>
      </c>
      <c r="I1932" s="170" t="s">
        <v>84</v>
      </c>
      <c r="J1932" t="s">
        <v>85</v>
      </c>
      <c r="K1932" t="s">
        <v>214</v>
      </c>
      <c r="L1932" t="s">
        <v>1177</v>
      </c>
      <c r="M1932" t="s">
        <v>1178</v>
      </c>
      <c r="N1932" t="s">
        <v>217</v>
      </c>
      <c r="O1932" t="s">
        <v>263</v>
      </c>
      <c r="P1932" t="s">
        <v>379</v>
      </c>
      <c r="Q1932" t="s">
        <v>379</v>
      </c>
      <c r="R1932" t="s">
        <v>380</v>
      </c>
      <c r="S1932" t="s">
        <v>264</v>
      </c>
      <c r="T1932" t="s">
        <v>265</v>
      </c>
      <c r="U1932" s="61" t="s">
        <v>266</v>
      </c>
      <c r="V1932" t="s">
        <v>24</v>
      </c>
      <c r="W1932" t="s">
        <v>263</v>
      </c>
      <c r="X1932" s="59">
        <v>250</v>
      </c>
      <c r="Y1932" s="59">
        <v>250</v>
      </c>
      <c r="Z1932" t="s">
        <v>141</v>
      </c>
      <c r="AA1932" s="146" t="str">
        <f t="shared" si="381"/>
        <v>EX</v>
      </c>
      <c r="AB1932" s="146" t="str">
        <f t="shared" si="383"/>
        <v>IT</v>
      </c>
      <c r="AC1932" t="str">
        <f t="shared" si="374"/>
        <v>EX</v>
      </c>
      <c r="AD1932" s="74">
        <f t="shared" si="375"/>
        <v>250</v>
      </c>
      <c r="AE1932" s="74">
        <f t="shared" si="380"/>
        <v>250</v>
      </c>
      <c r="AF1932">
        <v>1</v>
      </c>
      <c r="AG1932">
        <v>0</v>
      </c>
      <c r="AH1932" s="74">
        <v>0</v>
      </c>
      <c r="AJ1932" s="74">
        <f t="shared" si="376"/>
        <v>0</v>
      </c>
      <c r="AK1932" s="74">
        <f t="shared" si="382"/>
        <v>250</v>
      </c>
      <c r="AL1932" t="str">
        <f t="shared" si="377"/>
        <v>N</v>
      </c>
      <c r="AN1932" t="s">
        <v>86</v>
      </c>
      <c r="AO1932" t="s">
        <v>85</v>
      </c>
      <c r="AP1932" t="str">
        <f t="shared" si="378"/>
        <v>94</v>
      </c>
      <c r="AQ1932" s="145" t="s">
        <v>1826</v>
      </c>
      <c r="AR1932" t="str">
        <f t="shared" si="379"/>
        <v>1-Adjusted Base Budget</v>
      </c>
      <c r="AS1932" s="145" t="s">
        <v>1827</v>
      </c>
      <c r="AT1932" t="s">
        <v>213</v>
      </c>
      <c r="AV1932" t="str">
        <f t="shared" ref="AV1932:AV1995" si="385">IF(AND($AN1932="UAVP",$Z1932="OE"),$AN1932 &amp; "-OE",IF(AND($AN1932="VPIT",OR($Z1932="SS",$Z1932="IT")),$AN1932 &amp; "-SS",$AN1932))</f>
        <v>VPIT-SS</v>
      </c>
      <c r="AW1932" t="str">
        <f t="shared" si="384"/>
        <v>VP FOR INFORMATION TECHNOLOGY-SHARED SERVICES</v>
      </c>
    </row>
    <row r="1933" spans="1:49">
      <c r="A1933" s="59">
        <v>2018</v>
      </c>
      <c r="B1933" t="s">
        <v>137</v>
      </c>
      <c r="C1933" t="s">
        <v>945</v>
      </c>
      <c r="D1933" t="s">
        <v>946</v>
      </c>
      <c r="E1933" t="s">
        <v>979</v>
      </c>
      <c r="F1933" t="s">
        <v>957</v>
      </c>
      <c r="G1933" t="s">
        <v>958</v>
      </c>
      <c r="H1933" t="s">
        <v>152</v>
      </c>
      <c r="I1933" s="170" t="s">
        <v>84</v>
      </c>
      <c r="J1933" t="s">
        <v>85</v>
      </c>
      <c r="K1933" t="s">
        <v>214</v>
      </c>
      <c r="L1933" t="s">
        <v>507</v>
      </c>
      <c r="M1933" t="s">
        <v>508</v>
      </c>
      <c r="N1933" t="s">
        <v>217</v>
      </c>
      <c r="O1933" t="s">
        <v>263</v>
      </c>
      <c r="P1933" t="s">
        <v>379</v>
      </c>
      <c r="Q1933" t="s">
        <v>379</v>
      </c>
      <c r="R1933" t="s">
        <v>380</v>
      </c>
      <c r="S1933" t="s">
        <v>264</v>
      </c>
      <c r="T1933" t="s">
        <v>265</v>
      </c>
      <c r="U1933" s="61" t="s">
        <v>266</v>
      </c>
      <c r="V1933" t="s">
        <v>24</v>
      </c>
      <c r="W1933" t="s">
        <v>263</v>
      </c>
      <c r="X1933" s="59">
        <v>1000</v>
      </c>
      <c r="Y1933" s="59">
        <v>1000</v>
      </c>
      <c r="Z1933" t="s">
        <v>141</v>
      </c>
      <c r="AA1933" s="146" t="str">
        <f t="shared" si="381"/>
        <v>EX</v>
      </c>
      <c r="AB1933" s="146" t="str">
        <f t="shared" si="383"/>
        <v>IT</v>
      </c>
      <c r="AC1933" t="str">
        <f t="shared" si="374"/>
        <v>EX</v>
      </c>
      <c r="AD1933" s="74">
        <f t="shared" si="375"/>
        <v>1000</v>
      </c>
      <c r="AE1933" s="74">
        <f t="shared" si="380"/>
        <v>1000</v>
      </c>
      <c r="AF1933">
        <v>1</v>
      </c>
      <c r="AG1933">
        <v>0</v>
      </c>
      <c r="AH1933" s="74">
        <v>0</v>
      </c>
      <c r="AJ1933" s="74">
        <f t="shared" si="376"/>
        <v>0</v>
      </c>
      <c r="AK1933" s="74">
        <f t="shared" si="382"/>
        <v>1000</v>
      </c>
      <c r="AL1933" t="str">
        <f t="shared" si="377"/>
        <v>N</v>
      </c>
      <c r="AN1933" t="s">
        <v>86</v>
      </c>
      <c r="AO1933" t="s">
        <v>85</v>
      </c>
      <c r="AP1933" t="str">
        <f t="shared" si="378"/>
        <v>94</v>
      </c>
      <c r="AQ1933" s="145" t="s">
        <v>1826</v>
      </c>
      <c r="AR1933" t="str">
        <f t="shared" si="379"/>
        <v>1-Adjusted Base Budget</v>
      </c>
      <c r="AS1933" s="145" t="s">
        <v>1827</v>
      </c>
      <c r="AT1933" t="s">
        <v>213</v>
      </c>
      <c r="AV1933" t="str">
        <f t="shared" si="385"/>
        <v>VPIT-SS</v>
      </c>
      <c r="AW1933" t="str">
        <f t="shared" si="384"/>
        <v>VP FOR INFORMATION TECHNOLOGY-SHARED SERVICES</v>
      </c>
    </row>
    <row r="1934" spans="1:49">
      <c r="A1934" s="59">
        <v>2018</v>
      </c>
      <c r="B1934" t="s">
        <v>137</v>
      </c>
      <c r="C1934" t="s">
        <v>945</v>
      </c>
      <c r="D1934" t="s">
        <v>946</v>
      </c>
      <c r="E1934" t="s">
        <v>951</v>
      </c>
      <c r="F1934" t="s">
        <v>968</v>
      </c>
      <c r="G1934" t="s">
        <v>969</v>
      </c>
      <c r="H1934" t="s">
        <v>154</v>
      </c>
      <c r="I1934" s="170" t="s">
        <v>84</v>
      </c>
      <c r="J1934" t="s">
        <v>85</v>
      </c>
      <c r="K1934" t="s">
        <v>214</v>
      </c>
      <c r="L1934" t="s">
        <v>507</v>
      </c>
      <c r="M1934" t="s">
        <v>508</v>
      </c>
      <c r="N1934" t="s">
        <v>217</v>
      </c>
      <c r="O1934" t="s">
        <v>263</v>
      </c>
      <c r="P1934" t="s">
        <v>379</v>
      </c>
      <c r="Q1934" t="s">
        <v>379</v>
      </c>
      <c r="R1934" t="s">
        <v>380</v>
      </c>
      <c r="S1934" t="s">
        <v>264</v>
      </c>
      <c r="T1934" t="s">
        <v>265</v>
      </c>
      <c r="U1934" s="61" t="s">
        <v>266</v>
      </c>
      <c r="V1934" t="s">
        <v>24</v>
      </c>
      <c r="W1934" t="s">
        <v>263</v>
      </c>
      <c r="X1934" s="59">
        <v>2000</v>
      </c>
      <c r="Y1934" s="59">
        <v>2000</v>
      </c>
      <c r="Z1934" t="s">
        <v>141</v>
      </c>
      <c r="AA1934" s="146" t="str">
        <f t="shared" si="381"/>
        <v>EX</v>
      </c>
      <c r="AB1934" s="146" t="str">
        <f t="shared" si="383"/>
        <v>IT</v>
      </c>
      <c r="AC1934" t="str">
        <f t="shared" si="374"/>
        <v>EX</v>
      </c>
      <c r="AD1934" s="74">
        <f t="shared" si="375"/>
        <v>2000</v>
      </c>
      <c r="AE1934" s="74">
        <f t="shared" si="380"/>
        <v>2000</v>
      </c>
      <c r="AF1934">
        <v>1</v>
      </c>
      <c r="AG1934">
        <v>0</v>
      </c>
      <c r="AH1934" s="74">
        <v>0</v>
      </c>
      <c r="AJ1934" s="74">
        <f t="shared" si="376"/>
        <v>0</v>
      </c>
      <c r="AK1934" s="74">
        <f t="shared" si="382"/>
        <v>2000</v>
      </c>
      <c r="AL1934" t="str">
        <f t="shared" si="377"/>
        <v>N</v>
      </c>
      <c r="AN1934" t="s">
        <v>86</v>
      </c>
      <c r="AO1934" t="s">
        <v>85</v>
      </c>
      <c r="AP1934" t="str">
        <f t="shared" si="378"/>
        <v>94</v>
      </c>
      <c r="AQ1934" s="145" t="s">
        <v>1826</v>
      </c>
      <c r="AR1934" t="str">
        <f t="shared" si="379"/>
        <v>1-Adjusted Base Budget</v>
      </c>
      <c r="AS1934" s="145" t="s">
        <v>1827</v>
      </c>
      <c r="AT1934" t="s">
        <v>213</v>
      </c>
      <c r="AV1934" t="str">
        <f t="shared" si="385"/>
        <v>VPIT-SS</v>
      </c>
      <c r="AW1934" t="str">
        <f t="shared" si="384"/>
        <v>VP FOR INFORMATION TECHNOLOGY-SHARED SERVICES</v>
      </c>
    </row>
    <row r="1935" spans="1:49">
      <c r="A1935" s="59">
        <v>2018</v>
      </c>
      <c r="B1935" t="s">
        <v>137</v>
      </c>
      <c r="C1935" t="s">
        <v>945</v>
      </c>
      <c r="D1935" t="s">
        <v>946</v>
      </c>
      <c r="E1935" t="s">
        <v>956</v>
      </c>
      <c r="F1935" t="s">
        <v>957</v>
      </c>
      <c r="G1935" t="s">
        <v>958</v>
      </c>
      <c r="H1935" t="s">
        <v>140</v>
      </c>
      <c r="I1935" s="170" t="s">
        <v>84</v>
      </c>
      <c r="J1935" t="s">
        <v>85</v>
      </c>
      <c r="K1935" t="s">
        <v>214</v>
      </c>
      <c r="L1935" t="s">
        <v>509</v>
      </c>
      <c r="M1935" t="s">
        <v>510</v>
      </c>
      <c r="N1935" t="s">
        <v>217</v>
      </c>
      <c r="O1935" t="s">
        <v>263</v>
      </c>
      <c r="P1935" t="s">
        <v>488</v>
      </c>
      <c r="Q1935" t="s">
        <v>489</v>
      </c>
      <c r="R1935" t="s">
        <v>490</v>
      </c>
      <c r="S1935" t="s">
        <v>264</v>
      </c>
      <c r="T1935" t="s">
        <v>265</v>
      </c>
      <c r="U1935" s="61" t="s">
        <v>266</v>
      </c>
      <c r="V1935" t="s">
        <v>24</v>
      </c>
      <c r="W1935" t="s">
        <v>263</v>
      </c>
      <c r="X1935" s="59">
        <v>50</v>
      </c>
      <c r="Y1935" s="59">
        <v>50</v>
      </c>
      <c r="Z1935" t="s">
        <v>141</v>
      </c>
      <c r="AA1935" s="146" t="str">
        <f t="shared" si="381"/>
        <v>EX</v>
      </c>
      <c r="AB1935" s="146" t="str">
        <f t="shared" si="383"/>
        <v>IT</v>
      </c>
      <c r="AC1935" t="str">
        <f t="shared" si="374"/>
        <v>EX</v>
      </c>
      <c r="AD1935" s="74">
        <f t="shared" si="375"/>
        <v>50</v>
      </c>
      <c r="AE1935" s="74">
        <f t="shared" si="380"/>
        <v>50</v>
      </c>
      <c r="AF1935">
        <v>1</v>
      </c>
      <c r="AG1935">
        <v>0</v>
      </c>
      <c r="AH1935" s="74">
        <v>0</v>
      </c>
      <c r="AJ1935" s="74">
        <f t="shared" si="376"/>
        <v>0</v>
      </c>
      <c r="AK1935" s="74">
        <f t="shared" si="382"/>
        <v>50</v>
      </c>
      <c r="AL1935" t="str">
        <f t="shared" si="377"/>
        <v>N</v>
      </c>
      <c r="AN1935" t="s">
        <v>86</v>
      </c>
      <c r="AO1935" t="s">
        <v>85</v>
      </c>
      <c r="AP1935" t="str">
        <f t="shared" si="378"/>
        <v>94</v>
      </c>
      <c r="AQ1935" s="145" t="s">
        <v>1826</v>
      </c>
      <c r="AR1935" t="str">
        <f t="shared" si="379"/>
        <v>1-Adjusted Base Budget</v>
      </c>
      <c r="AS1935" s="145" t="s">
        <v>1827</v>
      </c>
      <c r="AT1935" t="s">
        <v>213</v>
      </c>
      <c r="AV1935" t="str">
        <f t="shared" si="385"/>
        <v>VPIT-SS</v>
      </c>
      <c r="AW1935" t="str">
        <f t="shared" si="384"/>
        <v>VP FOR INFORMATION TECHNOLOGY-SHARED SERVICES</v>
      </c>
    </row>
    <row r="1936" spans="1:49">
      <c r="A1936" s="59">
        <v>2018</v>
      </c>
      <c r="B1936" t="s">
        <v>137</v>
      </c>
      <c r="C1936" t="s">
        <v>945</v>
      </c>
      <c r="D1936" t="s">
        <v>946</v>
      </c>
      <c r="E1936" t="s">
        <v>978</v>
      </c>
      <c r="F1936" t="s">
        <v>957</v>
      </c>
      <c r="G1936" t="s">
        <v>958</v>
      </c>
      <c r="H1936" t="s">
        <v>143</v>
      </c>
      <c r="I1936" s="170" t="s">
        <v>84</v>
      </c>
      <c r="J1936" t="s">
        <v>85</v>
      </c>
      <c r="K1936" t="s">
        <v>214</v>
      </c>
      <c r="L1936" t="s">
        <v>509</v>
      </c>
      <c r="M1936" t="s">
        <v>510</v>
      </c>
      <c r="N1936" t="s">
        <v>217</v>
      </c>
      <c r="O1936" t="s">
        <v>263</v>
      </c>
      <c r="P1936" t="s">
        <v>488</v>
      </c>
      <c r="Q1936" t="s">
        <v>489</v>
      </c>
      <c r="R1936" t="s">
        <v>490</v>
      </c>
      <c r="S1936" t="s">
        <v>264</v>
      </c>
      <c r="T1936" t="s">
        <v>265</v>
      </c>
      <c r="U1936" s="61" t="s">
        <v>266</v>
      </c>
      <c r="V1936" t="s">
        <v>24</v>
      </c>
      <c r="W1936" t="s">
        <v>263</v>
      </c>
      <c r="X1936" s="59">
        <v>100</v>
      </c>
      <c r="Y1936" s="59">
        <v>100</v>
      </c>
      <c r="Z1936" t="s">
        <v>141</v>
      </c>
      <c r="AA1936" s="146" t="str">
        <f t="shared" si="381"/>
        <v>EX</v>
      </c>
      <c r="AB1936" s="146" t="str">
        <f t="shared" si="383"/>
        <v>IT</v>
      </c>
      <c r="AC1936" t="str">
        <f t="shared" si="374"/>
        <v>EX</v>
      </c>
      <c r="AD1936" s="74">
        <f t="shared" si="375"/>
        <v>100</v>
      </c>
      <c r="AE1936" s="74">
        <f t="shared" si="380"/>
        <v>100</v>
      </c>
      <c r="AF1936">
        <v>1</v>
      </c>
      <c r="AG1936">
        <v>0</v>
      </c>
      <c r="AH1936" s="74">
        <v>0</v>
      </c>
      <c r="AJ1936" s="74">
        <f t="shared" si="376"/>
        <v>0</v>
      </c>
      <c r="AK1936" s="74">
        <f t="shared" si="382"/>
        <v>100</v>
      </c>
      <c r="AL1936" t="str">
        <f t="shared" si="377"/>
        <v>N</v>
      </c>
      <c r="AN1936" t="s">
        <v>86</v>
      </c>
      <c r="AO1936" t="s">
        <v>85</v>
      </c>
      <c r="AP1936" t="str">
        <f t="shared" si="378"/>
        <v>94</v>
      </c>
      <c r="AQ1936" s="145" t="s">
        <v>1826</v>
      </c>
      <c r="AR1936" t="str">
        <f t="shared" si="379"/>
        <v>1-Adjusted Base Budget</v>
      </c>
      <c r="AS1936" s="145" t="s">
        <v>1827</v>
      </c>
      <c r="AT1936" t="s">
        <v>213</v>
      </c>
      <c r="AV1936" t="str">
        <f t="shared" si="385"/>
        <v>VPIT-SS</v>
      </c>
      <c r="AW1936" t="str">
        <f t="shared" si="384"/>
        <v>VP FOR INFORMATION TECHNOLOGY-SHARED SERVICES</v>
      </c>
    </row>
    <row r="1937" spans="1:49">
      <c r="A1937" s="59">
        <v>2018</v>
      </c>
      <c r="B1937" t="s">
        <v>137</v>
      </c>
      <c r="C1937" t="s">
        <v>945</v>
      </c>
      <c r="D1937" t="s">
        <v>946</v>
      </c>
      <c r="E1937" t="s">
        <v>951</v>
      </c>
      <c r="F1937" t="s">
        <v>1101</v>
      </c>
      <c r="G1937" t="s">
        <v>1128</v>
      </c>
      <c r="H1937" t="s">
        <v>154</v>
      </c>
      <c r="I1937" s="170" t="s">
        <v>84</v>
      </c>
      <c r="J1937" t="s">
        <v>85</v>
      </c>
      <c r="K1937" t="s">
        <v>214</v>
      </c>
      <c r="L1937" t="s">
        <v>509</v>
      </c>
      <c r="M1937" t="s">
        <v>510</v>
      </c>
      <c r="N1937" t="s">
        <v>217</v>
      </c>
      <c r="O1937" t="s">
        <v>263</v>
      </c>
      <c r="P1937" t="s">
        <v>488</v>
      </c>
      <c r="Q1937" t="s">
        <v>489</v>
      </c>
      <c r="R1937" t="s">
        <v>490</v>
      </c>
      <c r="S1937" t="s">
        <v>264</v>
      </c>
      <c r="T1937" t="s">
        <v>265</v>
      </c>
      <c r="U1937" s="61" t="s">
        <v>266</v>
      </c>
      <c r="V1937" t="s">
        <v>24</v>
      </c>
      <c r="W1937" t="s">
        <v>263</v>
      </c>
      <c r="X1937" s="59">
        <v>39</v>
      </c>
      <c r="Y1937" s="59">
        <v>39</v>
      </c>
      <c r="Z1937" t="s">
        <v>141</v>
      </c>
      <c r="AA1937" s="146" t="str">
        <f t="shared" si="381"/>
        <v>EX</v>
      </c>
      <c r="AB1937" s="146" t="str">
        <f t="shared" si="383"/>
        <v>IT</v>
      </c>
      <c r="AC1937" t="str">
        <f t="shared" si="374"/>
        <v>EX</v>
      </c>
      <c r="AD1937" s="74">
        <f t="shared" si="375"/>
        <v>39</v>
      </c>
      <c r="AE1937" s="74">
        <f t="shared" si="380"/>
        <v>39</v>
      </c>
      <c r="AF1937">
        <v>1</v>
      </c>
      <c r="AG1937">
        <v>0</v>
      </c>
      <c r="AH1937" s="74">
        <v>0</v>
      </c>
      <c r="AJ1937" s="74">
        <f t="shared" si="376"/>
        <v>0</v>
      </c>
      <c r="AK1937" s="74">
        <f t="shared" si="382"/>
        <v>39</v>
      </c>
      <c r="AL1937" t="str">
        <f t="shared" si="377"/>
        <v>N</v>
      </c>
      <c r="AN1937" t="s">
        <v>86</v>
      </c>
      <c r="AO1937" t="s">
        <v>85</v>
      </c>
      <c r="AP1937" t="str">
        <f t="shared" si="378"/>
        <v>94</v>
      </c>
      <c r="AQ1937" s="145" t="s">
        <v>1826</v>
      </c>
      <c r="AR1937" t="str">
        <f t="shared" si="379"/>
        <v>1-Adjusted Base Budget</v>
      </c>
      <c r="AS1937" s="145" t="s">
        <v>1827</v>
      </c>
      <c r="AT1937" t="s">
        <v>213</v>
      </c>
      <c r="AV1937" t="str">
        <f t="shared" si="385"/>
        <v>VPIT-SS</v>
      </c>
      <c r="AW1937" t="str">
        <f t="shared" si="384"/>
        <v>VP FOR INFORMATION TECHNOLOGY-SHARED SERVICES</v>
      </c>
    </row>
    <row r="1938" spans="1:49">
      <c r="A1938" s="59">
        <v>2018</v>
      </c>
      <c r="B1938" t="s">
        <v>137</v>
      </c>
      <c r="C1938" t="s">
        <v>945</v>
      </c>
      <c r="D1938" t="s">
        <v>946</v>
      </c>
      <c r="E1938" t="s">
        <v>981</v>
      </c>
      <c r="F1938" t="s">
        <v>957</v>
      </c>
      <c r="G1938" t="s">
        <v>958</v>
      </c>
      <c r="H1938" t="s">
        <v>157</v>
      </c>
      <c r="I1938" s="170" t="s">
        <v>84</v>
      </c>
      <c r="J1938" t="s">
        <v>85</v>
      </c>
      <c r="K1938" t="s">
        <v>214</v>
      </c>
      <c r="L1938" t="s">
        <v>509</v>
      </c>
      <c r="M1938" t="s">
        <v>510</v>
      </c>
      <c r="N1938" t="s">
        <v>217</v>
      </c>
      <c r="O1938" t="s">
        <v>263</v>
      </c>
      <c r="P1938" t="s">
        <v>488</v>
      </c>
      <c r="Q1938" t="s">
        <v>489</v>
      </c>
      <c r="R1938" t="s">
        <v>490</v>
      </c>
      <c r="S1938" t="s">
        <v>264</v>
      </c>
      <c r="T1938" t="s">
        <v>265</v>
      </c>
      <c r="U1938" s="61" t="s">
        <v>266</v>
      </c>
      <c r="V1938" t="s">
        <v>24</v>
      </c>
      <c r="W1938" t="s">
        <v>263</v>
      </c>
      <c r="X1938" s="59">
        <v>36</v>
      </c>
      <c r="Y1938" s="59">
        <v>36</v>
      </c>
      <c r="Z1938" t="s">
        <v>141</v>
      </c>
      <c r="AA1938" s="146" t="str">
        <f t="shared" si="381"/>
        <v>EX</v>
      </c>
      <c r="AB1938" s="146" t="str">
        <f t="shared" si="383"/>
        <v>IT</v>
      </c>
      <c r="AC1938" t="str">
        <f t="shared" si="374"/>
        <v>EX</v>
      </c>
      <c r="AD1938" s="74">
        <f t="shared" si="375"/>
        <v>36</v>
      </c>
      <c r="AE1938" s="74">
        <f t="shared" si="380"/>
        <v>36</v>
      </c>
      <c r="AF1938">
        <v>1</v>
      </c>
      <c r="AG1938">
        <v>0</v>
      </c>
      <c r="AH1938" s="74">
        <v>0</v>
      </c>
      <c r="AJ1938" s="74">
        <f t="shared" si="376"/>
        <v>0</v>
      </c>
      <c r="AK1938" s="74">
        <f t="shared" si="382"/>
        <v>36</v>
      </c>
      <c r="AL1938" t="str">
        <f t="shared" si="377"/>
        <v>N</v>
      </c>
      <c r="AN1938" t="s">
        <v>86</v>
      </c>
      <c r="AO1938" t="s">
        <v>85</v>
      </c>
      <c r="AP1938" t="str">
        <f t="shared" si="378"/>
        <v>94</v>
      </c>
      <c r="AQ1938" s="145" t="s">
        <v>1826</v>
      </c>
      <c r="AR1938" t="str">
        <f t="shared" si="379"/>
        <v>1-Adjusted Base Budget</v>
      </c>
      <c r="AS1938" s="145" t="s">
        <v>1827</v>
      </c>
      <c r="AT1938" t="s">
        <v>213</v>
      </c>
      <c r="AV1938" t="str">
        <f t="shared" si="385"/>
        <v>VPIT-SS</v>
      </c>
      <c r="AW1938" t="str">
        <f t="shared" si="384"/>
        <v>VP FOR INFORMATION TECHNOLOGY-SHARED SERVICES</v>
      </c>
    </row>
    <row r="1939" spans="1:49">
      <c r="A1939" s="59">
        <v>2018</v>
      </c>
      <c r="B1939" t="s">
        <v>137</v>
      </c>
      <c r="C1939" t="s">
        <v>945</v>
      </c>
      <c r="D1939" t="s">
        <v>946</v>
      </c>
      <c r="E1939" t="s">
        <v>981</v>
      </c>
      <c r="F1939" t="s">
        <v>957</v>
      </c>
      <c r="G1939" t="s">
        <v>958</v>
      </c>
      <c r="H1939" t="s">
        <v>157</v>
      </c>
      <c r="I1939" s="170" t="s">
        <v>84</v>
      </c>
      <c r="J1939" t="s">
        <v>85</v>
      </c>
      <c r="K1939" t="s">
        <v>214</v>
      </c>
      <c r="L1939" t="s">
        <v>1179</v>
      </c>
      <c r="M1939" t="s">
        <v>1180</v>
      </c>
      <c r="N1939" t="s">
        <v>217</v>
      </c>
      <c r="O1939" t="s">
        <v>263</v>
      </c>
      <c r="P1939" t="s">
        <v>517</v>
      </c>
      <c r="Q1939" t="s">
        <v>518</v>
      </c>
      <c r="R1939" t="s">
        <v>519</v>
      </c>
      <c r="S1939" t="s">
        <v>264</v>
      </c>
      <c r="T1939" t="s">
        <v>265</v>
      </c>
      <c r="U1939" s="61" t="s">
        <v>266</v>
      </c>
      <c r="V1939" t="s">
        <v>24</v>
      </c>
      <c r="W1939" t="s">
        <v>263</v>
      </c>
      <c r="X1939" s="59">
        <v>400</v>
      </c>
      <c r="Y1939" s="59">
        <v>400</v>
      </c>
      <c r="Z1939" t="s">
        <v>141</v>
      </c>
      <c r="AA1939" s="146" t="str">
        <f t="shared" si="381"/>
        <v>EX</v>
      </c>
      <c r="AB1939" s="146" t="str">
        <f t="shared" si="383"/>
        <v>IT</v>
      </c>
      <c r="AC1939" t="str">
        <f t="shared" ref="AC1939:AC2002" si="386">IF(O1939 =AA1939,W1939,"Allot/Xfer IN")</f>
        <v>EX</v>
      </c>
      <c r="AD1939" s="74">
        <f t="shared" ref="AD1939:AD2002" si="387">IF(O1939 =AA1939,Y1939,-Y1939)</f>
        <v>400</v>
      </c>
      <c r="AE1939" s="74">
        <f t="shared" si="380"/>
        <v>400</v>
      </c>
      <c r="AF1939">
        <v>1</v>
      </c>
      <c r="AG1939">
        <v>0</v>
      </c>
      <c r="AH1939" s="74">
        <v>0</v>
      </c>
      <c r="AJ1939" s="74">
        <f t="shared" ref="AJ1939:AJ2002" si="388">SUM(AG1939:AI1939)</f>
        <v>0</v>
      </c>
      <c r="AK1939" s="74">
        <f t="shared" si="382"/>
        <v>400</v>
      </c>
      <c r="AL1939" t="str">
        <f t="shared" ref="AL1939:AL2002" si="389">IF(AF1939&lt;&gt;1,"Y","N")</f>
        <v>N</v>
      </c>
      <c r="AN1939" t="s">
        <v>86</v>
      </c>
      <c r="AO1939" t="s">
        <v>85</v>
      </c>
      <c r="AP1939" t="str">
        <f t="shared" ref="AP1939:AP2002" si="390">IF(AL1939 ="Y","99",I1939)</f>
        <v>94</v>
      </c>
      <c r="AQ1939" s="145" t="s">
        <v>1826</v>
      </c>
      <c r="AR1939" t="str">
        <f t="shared" ref="AR1939:AR2002" si="391">IF(AM1939 ="y",AQ1939,IF(AG1939 &lt;&gt;0,"2-Provision for Compensation Incr","1-Adjusted Base Budget"))</f>
        <v>1-Adjusted Base Budget</v>
      </c>
      <c r="AS1939" s="145" t="s">
        <v>1827</v>
      </c>
      <c r="AT1939" t="s">
        <v>213</v>
      </c>
      <c r="AV1939" t="str">
        <f t="shared" si="385"/>
        <v>VPIT-SS</v>
      </c>
      <c r="AW1939" t="str">
        <f t="shared" si="384"/>
        <v>VP FOR INFORMATION TECHNOLOGY-SHARED SERVICES</v>
      </c>
    </row>
    <row r="1940" spans="1:49">
      <c r="A1940" s="59">
        <v>2018</v>
      </c>
      <c r="B1940" t="s">
        <v>137</v>
      </c>
      <c r="C1940" t="s">
        <v>945</v>
      </c>
      <c r="D1940" t="s">
        <v>946</v>
      </c>
      <c r="E1940" t="s">
        <v>981</v>
      </c>
      <c r="F1940" t="s">
        <v>957</v>
      </c>
      <c r="G1940" t="s">
        <v>958</v>
      </c>
      <c r="H1940" t="s">
        <v>157</v>
      </c>
      <c r="I1940" s="170" t="s">
        <v>84</v>
      </c>
      <c r="J1940" t="s">
        <v>85</v>
      </c>
      <c r="K1940" t="s">
        <v>214</v>
      </c>
      <c r="L1940" t="s">
        <v>383</v>
      </c>
      <c r="M1940" t="s">
        <v>384</v>
      </c>
      <c r="N1940" t="s">
        <v>217</v>
      </c>
      <c r="O1940" t="s">
        <v>263</v>
      </c>
      <c r="P1940" t="s">
        <v>357</v>
      </c>
      <c r="Q1940" t="s">
        <v>358</v>
      </c>
      <c r="R1940" t="s">
        <v>359</v>
      </c>
      <c r="S1940" t="s">
        <v>264</v>
      </c>
      <c r="T1940" t="s">
        <v>265</v>
      </c>
      <c r="U1940" s="61" t="s">
        <v>266</v>
      </c>
      <c r="V1940" t="s">
        <v>24</v>
      </c>
      <c r="W1940" t="s">
        <v>263</v>
      </c>
      <c r="X1940" s="59">
        <v>5000</v>
      </c>
      <c r="Y1940" s="59">
        <v>5000</v>
      </c>
      <c r="Z1940" t="s">
        <v>141</v>
      </c>
      <c r="AA1940" s="146" t="str">
        <f t="shared" si="381"/>
        <v>EX</v>
      </c>
      <c r="AB1940" s="146" t="str">
        <f t="shared" si="383"/>
        <v>IT</v>
      </c>
      <c r="AC1940" t="str">
        <f t="shared" si="386"/>
        <v>EX</v>
      </c>
      <c r="AD1940" s="74">
        <f t="shared" si="387"/>
        <v>5000</v>
      </c>
      <c r="AE1940" s="74">
        <f t="shared" ref="AE1940:AE2003" si="392">Y1940</f>
        <v>5000</v>
      </c>
      <c r="AF1940">
        <v>1</v>
      </c>
      <c r="AG1940">
        <v>0</v>
      </c>
      <c r="AH1940" s="74">
        <v>0</v>
      </c>
      <c r="AJ1940" s="74">
        <f t="shared" si="388"/>
        <v>0</v>
      </c>
      <c r="AK1940" s="74">
        <f t="shared" si="382"/>
        <v>5000</v>
      </c>
      <c r="AL1940" t="str">
        <f t="shared" si="389"/>
        <v>N</v>
      </c>
      <c r="AN1940" t="s">
        <v>86</v>
      </c>
      <c r="AO1940" t="s">
        <v>85</v>
      </c>
      <c r="AP1940" t="str">
        <f t="shared" si="390"/>
        <v>94</v>
      </c>
      <c r="AQ1940" s="145" t="s">
        <v>1826</v>
      </c>
      <c r="AR1940" t="str">
        <f t="shared" si="391"/>
        <v>1-Adjusted Base Budget</v>
      </c>
      <c r="AS1940" s="145" t="s">
        <v>1827</v>
      </c>
      <c r="AT1940" t="s">
        <v>213</v>
      </c>
      <c r="AV1940" t="str">
        <f t="shared" si="385"/>
        <v>VPIT-SS</v>
      </c>
      <c r="AW1940" t="str">
        <f t="shared" si="384"/>
        <v>VP FOR INFORMATION TECHNOLOGY-SHARED SERVICES</v>
      </c>
    </row>
    <row r="1941" spans="1:49">
      <c r="A1941" s="59">
        <v>2018</v>
      </c>
      <c r="B1941" t="s">
        <v>137</v>
      </c>
      <c r="C1941" t="s">
        <v>945</v>
      </c>
      <c r="D1941" t="s">
        <v>946</v>
      </c>
      <c r="E1941" t="s">
        <v>947</v>
      </c>
      <c r="F1941" t="s">
        <v>1022</v>
      </c>
      <c r="G1941" t="s">
        <v>1023</v>
      </c>
      <c r="H1941" t="s">
        <v>948</v>
      </c>
      <c r="I1941" s="170" t="s">
        <v>84</v>
      </c>
      <c r="J1941" t="s">
        <v>85</v>
      </c>
      <c r="K1941" t="s">
        <v>214</v>
      </c>
      <c r="L1941" t="s">
        <v>511</v>
      </c>
      <c r="M1941" t="s">
        <v>512</v>
      </c>
      <c r="N1941" t="s">
        <v>217</v>
      </c>
      <c r="O1941" t="s">
        <v>263</v>
      </c>
      <c r="P1941" t="s">
        <v>387</v>
      </c>
      <c r="Q1941" t="s">
        <v>386</v>
      </c>
      <c r="R1941" t="s">
        <v>388</v>
      </c>
      <c r="S1941" t="s">
        <v>264</v>
      </c>
      <c r="T1941" t="s">
        <v>265</v>
      </c>
      <c r="U1941" s="61" t="s">
        <v>266</v>
      </c>
      <c r="V1941" t="s">
        <v>249</v>
      </c>
      <c r="W1941" t="s">
        <v>263</v>
      </c>
      <c r="X1941" s="59">
        <v>80557</v>
      </c>
      <c r="Y1941" s="59">
        <v>80557</v>
      </c>
      <c r="AA1941" s="146" t="str">
        <f t="shared" si="381"/>
        <v>EX</v>
      </c>
      <c r="AB1941" s="146">
        <f t="shared" si="383"/>
        <v>0</v>
      </c>
      <c r="AC1941" t="str">
        <f t="shared" si="386"/>
        <v>EX</v>
      </c>
      <c r="AD1941" s="74">
        <f t="shared" si="387"/>
        <v>80557</v>
      </c>
      <c r="AE1941" s="74">
        <f t="shared" si="392"/>
        <v>80557</v>
      </c>
      <c r="AF1941">
        <v>1</v>
      </c>
      <c r="AG1941">
        <v>0</v>
      </c>
      <c r="AH1941" s="74">
        <v>0</v>
      </c>
      <c r="AJ1941" s="74">
        <f t="shared" si="388"/>
        <v>0</v>
      </c>
      <c r="AK1941" s="74">
        <f t="shared" si="382"/>
        <v>80557</v>
      </c>
      <c r="AL1941" t="str">
        <f t="shared" si="389"/>
        <v>N</v>
      </c>
      <c r="AN1941" t="s">
        <v>86</v>
      </c>
      <c r="AO1941" t="s">
        <v>85</v>
      </c>
      <c r="AP1941" t="str">
        <f t="shared" si="390"/>
        <v>94</v>
      </c>
      <c r="AQ1941" s="145" t="s">
        <v>1826</v>
      </c>
      <c r="AR1941" t="str">
        <f t="shared" si="391"/>
        <v>1-Adjusted Base Budget</v>
      </c>
      <c r="AS1941" s="145" t="s">
        <v>1827</v>
      </c>
      <c r="AT1941" t="s">
        <v>213</v>
      </c>
      <c r="AV1941" t="str">
        <f t="shared" si="385"/>
        <v>VPIT</v>
      </c>
      <c r="AW1941" t="str">
        <f t="shared" si="384"/>
        <v>VP FOR INFORMATION TECHNOLOGY</v>
      </c>
    </row>
    <row r="1942" spans="1:49">
      <c r="A1942" s="59">
        <v>2018</v>
      </c>
      <c r="B1942" t="s">
        <v>137</v>
      </c>
      <c r="C1942" t="s">
        <v>945</v>
      </c>
      <c r="D1942" t="s">
        <v>946</v>
      </c>
      <c r="E1942" t="s">
        <v>967</v>
      </c>
      <c r="F1942" t="s">
        <v>1073</v>
      </c>
      <c r="G1942" t="s">
        <v>1074</v>
      </c>
      <c r="H1942" t="s">
        <v>146</v>
      </c>
      <c r="I1942" s="170" t="s">
        <v>84</v>
      </c>
      <c r="J1942" t="s">
        <v>85</v>
      </c>
      <c r="K1942" t="s">
        <v>214</v>
      </c>
      <c r="L1942" t="s">
        <v>511</v>
      </c>
      <c r="M1942" t="s">
        <v>512</v>
      </c>
      <c r="N1942" t="s">
        <v>217</v>
      </c>
      <c r="O1942" t="s">
        <v>263</v>
      </c>
      <c r="P1942" t="s">
        <v>387</v>
      </c>
      <c r="Q1942" t="s">
        <v>386</v>
      </c>
      <c r="R1942" t="s">
        <v>388</v>
      </c>
      <c r="S1942" t="s">
        <v>264</v>
      </c>
      <c r="T1942" t="s">
        <v>265</v>
      </c>
      <c r="U1942" s="61" t="s">
        <v>266</v>
      </c>
      <c r="V1942" t="s">
        <v>24</v>
      </c>
      <c r="W1942" t="s">
        <v>263</v>
      </c>
      <c r="X1942" s="59">
        <v>20000</v>
      </c>
      <c r="Y1942" s="59">
        <v>20000</v>
      </c>
      <c r="Z1942" t="s">
        <v>141</v>
      </c>
      <c r="AA1942" s="146" t="str">
        <f t="shared" si="381"/>
        <v>EX</v>
      </c>
      <c r="AB1942" s="146" t="str">
        <f t="shared" si="383"/>
        <v>IT</v>
      </c>
      <c r="AC1942" t="str">
        <f t="shared" si="386"/>
        <v>EX</v>
      </c>
      <c r="AD1942" s="74">
        <f t="shared" si="387"/>
        <v>20000</v>
      </c>
      <c r="AE1942" s="74">
        <f t="shared" si="392"/>
        <v>20000</v>
      </c>
      <c r="AF1942">
        <v>1</v>
      </c>
      <c r="AG1942">
        <v>0</v>
      </c>
      <c r="AH1942" s="74">
        <v>0</v>
      </c>
      <c r="AJ1942" s="74">
        <f t="shared" si="388"/>
        <v>0</v>
      </c>
      <c r="AK1942" s="74">
        <f t="shared" si="382"/>
        <v>20000</v>
      </c>
      <c r="AL1942" t="str">
        <f t="shared" si="389"/>
        <v>N</v>
      </c>
      <c r="AN1942" t="s">
        <v>86</v>
      </c>
      <c r="AO1942" t="s">
        <v>85</v>
      </c>
      <c r="AP1942" t="str">
        <f t="shared" si="390"/>
        <v>94</v>
      </c>
      <c r="AQ1942" s="145" t="s">
        <v>1826</v>
      </c>
      <c r="AR1942" t="str">
        <f t="shared" si="391"/>
        <v>1-Adjusted Base Budget</v>
      </c>
      <c r="AS1942" s="145" t="s">
        <v>1827</v>
      </c>
      <c r="AT1942" t="s">
        <v>213</v>
      </c>
      <c r="AV1942" t="str">
        <f t="shared" si="385"/>
        <v>VPIT-SS</v>
      </c>
      <c r="AW1942" t="str">
        <f t="shared" si="384"/>
        <v>VP FOR INFORMATION TECHNOLOGY-SHARED SERVICES</v>
      </c>
    </row>
    <row r="1943" spans="1:49">
      <c r="A1943" s="59">
        <v>2018</v>
      </c>
      <c r="B1943" t="s">
        <v>137</v>
      </c>
      <c r="C1943" t="s">
        <v>945</v>
      </c>
      <c r="D1943" t="s">
        <v>946</v>
      </c>
      <c r="E1943" t="s">
        <v>951</v>
      </c>
      <c r="F1943" t="s">
        <v>1181</v>
      </c>
      <c r="G1943" t="s">
        <v>1182</v>
      </c>
      <c r="H1943" t="s">
        <v>154</v>
      </c>
      <c r="I1943" s="170" t="s">
        <v>84</v>
      </c>
      <c r="J1943" t="s">
        <v>85</v>
      </c>
      <c r="K1943" t="s">
        <v>214</v>
      </c>
      <c r="L1943" t="s">
        <v>511</v>
      </c>
      <c r="M1943" t="s">
        <v>512</v>
      </c>
      <c r="N1943" t="s">
        <v>217</v>
      </c>
      <c r="O1943" t="s">
        <v>263</v>
      </c>
      <c r="P1943" t="s">
        <v>387</v>
      </c>
      <c r="Q1943" t="s">
        <v>386</v>
      </c>
      <c r="R1943" t="s">
        <v>388</v>
      </c>
      <c r="S1943" t="s">
        <v>264</v>
      </c>
      <c r="T1943" t="s">
        <v>265</v>
      </c>
      <c r="U1943" s="61" t="s">
        <v>266</v>
      </c>
      <c r="V1943" t="s">
        <v>24</v>
      </c>
      <c r="W1943" t="s">
        <v>263</v>
      </c>
      <c r="X1943" s="59">
        <v>4000</v>
      </c>
      <c r="Y1943" s="59">
        <v>4000</v>
      </c>
      <c r="Z1943" t="s">
        <v>141</v>
      </c>
      <c r="AA1943" s="146" t="str">
        <f t="shared" si="381"/>
        <v>EX</v>
      </c>
      <c r="AB1943" s="146" t="str">
        <f t="shared" si="383"/>
        <v>IT</v>
      </c>
      <c r="AC1943" t="str">
        <f t="shared" si="386"/>
        <v>EX</v>
      </c>
      <c r="AD1943" s="74">
        <f t="shared" si="387"/>
        <v>4000</v>
      </c>
      <c r="AE1943" s="74">
        <f t="shared" si="392"/>
        <v>4000</v>
      </c>
      <c r="AF1943">
        <v>1</v>
      </c>
      <c r="AG1943">
        <v>0</v>
      </c>
      <c r="AH1943" s="74">
        <v>0</v>
      </c>
      <c r="AJ1943" s="74">
        <f t="shared" si="388"/>
        <v>0</v>
      </c>
      <c r="AK1943" s="74">
        <f t="shared" si="382"/>
        <v>4000</v>
      </c>
      <c r="AL1943" t="str">
        <f t="shared" si="389"/>
        <v>N</v>
      </c>
      <c r="AN1943" t="s">
        <v>86</v>
      </c>
      <c r="AO1943" t="s">
        <v>85</v>
      </c>
      <c r="AP1943" t="str">
        <f t="shared" si="390"/>
        <v>94</v>
      </c>
      <c r="AQ1943" s="145" t="s">
        <v>1826</v>
      </c>
      <c r="AR1943" t="str">
        <f t="shared" si="391"/>
        <v>1-Adjusted Base Budget</v>
      </c>
      <c r="AS1943" s="145" t="s">
        <v>1827</v>
      </c>
      <c r="AT1943" t="s">
        <v>213</v>
      </c>
      <c r="AV1943" t="str">
        <f t="shared" si="385"/>
        <v>VPIT-SS</v>
      </c>
      <c r="AW1943" t="str">
        <f t="shared" si="384"/>
        <v>VP FOR INFORMATION TECHNOLOGY-SHARED SERVICES</v>
      </c>
    </row>
    <row r="1944" spans="1:49">
      <c r="A1944" s="59">
        <v>2018</v>
      </c>
      <c r="B1944" t="s">
        <v>137</v>
      </c>
      <c r="C1944" t="s">
        <v>945</v>
      </c>
      <c r="D1944" t="s">
        <v>946</v>
      </c>
      <c r="E1944" t="s">
        <v>947</v>
      </c>
      <c r="F1944" t="s">
        <v>1000</v>
      </c>
      <c r="G1944" t="s">
        <v>1001</v>
      </c>
      <c r="H1944" t="s">
        <v>948</v>
      </c>
      <c r="I1944" s="170" t="s">
        <v>84</v>
      </c>
      <c r="J1944" t="s">
        <v>85</v>
      </c>
      <c r="K1944" t="s">
        <v>214</v>
      </c>
      <c r="L1944" t="s">
        <v>385</v>
      </c>
      <c r="M1944" t="s">
        <v>386</v>
      </c>
      <c r="N1944" t="s">
        <v>217</v>
      </c>
      <c r="O1944" t="s">
        <v>263</v>
      </c>
      <c r="P1944" t="s">
        <v>387</v>
      </c>
      <c r="Q1944" t="s">
        <v>386</v>
      </c>
      <c r="R1944" t="s">
        <v>388</v>
      </c>
      <c r="S1944" t="s">
        <v>264</v>
      </c>
      <c r="T1944" t="s">
        <v>265</v>
      </c>
      <c r="U1944" s="61" t="s">
        <v>266</v>
      </c>
      <c r="V1944" t="s">
        <v>249</v>
      </c>
      <c r="W1944" t="s">
        <v>263</v>
      </c>
      <c r="X1944" s="59">
        <v>2088</v>
      </c>
      <c r="Y1944" s="59">
        <v>2088</v>
      </c>
      <c r="AA1944" s="146" t="str">
        <f t="shared" si="381"/>
        <v>EX</v>
      </c>
      <c r="AB1944" s="146">
        <f t="shared" si="383"/>
        <v>0</v>
      </c>
      <c r="AC1944" t="str">
        <f t="shared" si="386"/>
        <v>EX</v>
      </c>
      <c r="AD1944" s="74">
        <f t="shared" si="387"/>
        <v>2088</v>
      </c>
      <c r="AE1944" s="74">
        <f t="shared" si="392"/>
        <v>2088</v>
      </c>
      <c r="AF1944">
        <v>1</v>
      </c>
      <c r="AG1944">
        <v>0</v>
      </c>
      <c r="AH1944" s="74">
        <v>0</v>
      </c>
      <c r="AJ1944" s="74">
        <f t="shared" si="388"/>
        <v>0</v>
      </c>
      <c r="AK1944" s="74">
        <f t="shared" si="382"/>
        <v>2088</v>
      </c>
      <c r="AL1944" t="str">
        <f t="shared" si="389"/>
        <v>N</v>
      </c>
      <c r="AN1944" t="s">
        <v>86</v>
      </c>
      <c r="AO1944" t="s">
        <v>85</v>
      </c>
      <c r="AP1944" t="str">
        <f t="shared" si="390"/>
        <v>94</v>
      </c>
      <c r="AQ1944" s="145" t="s">
        <v>1826</v>
      </c>
      <c r="AR1944" t="str">
        <f t="shared" si="391"/>
        <v>1-Adjusted Base Budget</v>
      </c>
      <c r="AS1944" s="145" t="s">
        <v>1827</v>
      </c>
      <c r="AT1944" t="s">
        <v>213</v>
      </c>
      <c r="AV1944" t="str">
        <f t="shared" si="385"/>
        <v>VPIT</v>
      </c>
      <c r="AW1944" t="str">
        <f t="shared" si="384"/>
        <v>VP FOR INFORMATION TECHNOLOGY</v>
      </c>
    </row>
    <row r="1945" spans="1:49">
      <c r="A1945" s="59">
        <v>2018</v>
      </c>
      <c r="B1945" t="s">
        <v>137</v>
      </c>
      <c r="C1945" t="s">
        <v>945</v>
      </c>
      <c r="D1945" t="s">
        <v>946</v>
      </c>
      <c r="E1945" t="s">
        <v>947</v>
      </c>
      <c r="F1945" t="s">
        <v>1140</v>
      </c>
      <c r="G1945" t="s">
        <v>1141</v>
      </c>
      <c r="H1945" t="s">
        <v>948</v>
      </c>
      <c r="I1945" s="170" t="s">
        <v>84</v>
      </c>
      <c r="J1945" t="s">
        <v>85</v>
      </c>
      <c r="K1945" t="s">
        <v>214</v>
      </c>
      <c r="L1945" t="s">
        <v>385</v>
      </c>
      <c r="M1945" t="s">
        <v>386</v>
      </c>
      <c r="N1945" t="s">
        <v>217</v>
      </c>
      <c r="O1945" t="s">
        <v>263</v>
      </c>
      <c r="P1945" t="s">
        <v>387</v>
      </c>
      <c r="Q1945" t="s">
        <v>386</v>
      </c>
      <c r="R1945" t="s">
        <v>388</v>
      </c>
      <c r="S1945" t="s">
        <v>264</v>
      </c>
      <c r="T1945" t="s">
        <v>265</v>
      </c>
      <c r="U1945" s="61" t="s">
        <v>266</v>
      </c>
      <c r="V1945" t="s">
        <v>249</v>
      </c>
      <c r="W1945" t="s">
        <v>263</v>
      </c>
      <c r="X1945" s="59">
        <v>0</v>
      </c>
      <c r="Y1945" s="59">
        <v>270000</v>
      </c>
      <c r="AA1945" s="146" t="str">
        <f t="shared" si="381"/>
        <v>EX</v>
      </c>
      <c r="AB1945" s="146">
        <f t="shared" si="383"/>
        <v>0</v>
      </c>
      <c r="AC1945" t="str">
        <f t="shared" si="386"/>
        <v>EX</v>
      </c>
      <c r="AD1945" s="74">
        <f t="shared" si="387"/>
        <v>270000</v>
      </c>
      <c r="AE1945" s="74">
        <f t="shared" si="392"/>
        <v>270000</v>
      </c>
      <c r="AF1945">
        <v>1</v>
      </c>
      <c r="AG1945">
        <v>0</v>
      </c>
      <c r="AH1945" s="74">
        <v>0</v>
      </c>
      <c r="AJ1945" s="74">
        <f t="shared" si="388"/>
        <v>0</v>
      </c>
      <c r="AK1945" s="74">
        <f t="shared" si="382"/>
        <v>270000</v>
      </c>
      <c r="AL1945" t="str">
        <f t="shared" si="389"/>
        <v>N</v>
      </c>
      <c r="AN1945" t="s">
        <v>86</v>
      </c>
      <c r="AO1945" t="s">
        <v>85</v>
      </c>
      <c r="AP1945" t="str">
        <f t="shared" si="390"/>
        <v>94</v>
      </c>
      <c r="AQ1945" s="145" t="s">
        <v>1826</v>
      </c>
      <c r="AR1945" t="str">
        <f t="shared" si="391"/>
        <v>1-Adjusted Base Budget</v>
      </c>
      <c r="AS1945" s="145" t="s">
        <v>1827</v>
      </c>
      <c r="AT1945" t="s">
        <v>213</v>
      </c>
      <c r="AV1945" t="str">
        <f t="shared" si="385"/>
        <v>VPIT</v>
      </c>
      <c r="AW1945" t="str">
        <f t="shared" si="384"/>
        <v>VP FOR INFORMATION TECHNOLOGY</v>
      </c>
    </row>
    <row r="1946" spans="1:49">
      <c r="A1946" s="59">
        <v>2018</v>
      </c>
      <c r="B1946" t="s">
        <v>137</v>
      </c>
      <c r="C1946" t="s">
        <v>945</v>
      </c>
      <c r="D1946" t="s">
        <v>946</v>
      </c>
      <c r="E1946" t="s">
        <v>947</v>
      </c>
      <c r="F1946" t="s">
        <v>1033</v>
      </c>
      <c r="G1946" t="s">
        <v>1034</v>
      </c>
      <c r="H1946" t="s">
        <v>948</v>
      </c>
      <c r="I1946" s="170" t="s">
        <v>84</v>
      </c>
      <c r="J1946" t="s">
        <v>85</v>
      </c>
      <c r="K1946" t="s">
        <v>214</v>
      </c>
      <c r="L1946" t="s">
        <v>385</v>
      </c>
      <c r="M1946" t="s">
        <v>386</v>
      </c>
      <c r="N1946" t="s">
        <v>217</v>
      </c>
      <c r="O1946" t="s">
        <v>263</v>
      </c>
      <c r="P1946" t="s">
        <v>387</v>
      </c>
      <c r="Q1946" t="s">
        <v>386</v>
      </c>
      <c r="R1946" t="s">
        <v>388</v>
      </c>
      <c r="S1946" t="s">
        <v>264</v>
      </c>
      <c r="T1946" t="s">
        <v>265</v>
      </c>
      <c r="U1946" s="61" t="s">
        <v>266</v>
      </c>
      <c r="V1946" t="s">
        <v>249</v>
      </c>
      <c r="W1946" t="s">
        <v>263</v>
      </c>
      <c r="X1946" s="59">
        <v>0</v>
      </c>
      <c r="Y1946" s="59">
        <v>120000</v>
      </c>
      <c r="AA1946" s="146" t="str">
        <f t="shared" si="381"/>
        <v>EX</v>
      </c>
      <c r="AB1946" s="146">
        <f t="shared" si="383"/>
        <v>0</v>
      </c>
      <c r="AC1946" t="str">
        <f t="shared" si="386"/>
        <v>EX</v>
      </c>
      <c r="AD1946" s="74">
        <f t="shared" si="387"/>
        <v>120000</v>
      </c>
      <c r="AE1946" s="74">
        <f t="shared" si="392"/>
        <v>120000</v>
      </c>
      <c r="AF1946">
        <v>1</v>
      </c>
      <c r="AG1946">
        <v>0</v>
      </c>
      <c r="AH1946" s="74">
        <v>0</v>
      </c>
      <c r="AJ1946" s="74">
        <f t="shared" si="388"/>
        <v>0</v>
      </c>
      <c r="AK1946" s="74">
        <f t="shared" si="382"/>
        <v>120000</v>
      </c>
      <c r="AL1946" t="str">
        <f t="shared" si="389"/>
        <v>N</v>
      </c>
      <c r="AN1946" t="s">
        <v>86</v>
      </c>
      <c r="AO1946" t="s">
        <v>85</v>
      </c>
      <c r="AP1946" t="str">
        <f t="shared" si="390"/>
        <v>94</v>
      </c>
      <c r="AQ1946" s="145" t="s">
        <v>1826</v>
      </c>
      <c r="AR1946" t="str">
        <f t="shared" si="391"/>
        <v>1-Adjusted Base Budget</v>
      </c>
      <c r="AS1946" s="145" t="s">
        <v>1827</v>
      </c>
      <c r="AT1946" t="s">
        <v>213</v>
      </c>
      <c r="AV1946" t="str">
        <f t="shared" si="385"/>
        <v>VPIT</v>
      </c>
      <c r="AW1946" t="str">
        <f t="shared" si="384"/>
        <v>VP FOR INFORMATION TECHNOLOGY</v>
      </c>
    </row>
    <row r="1947" spans="1:49">
      <c r="A1947" s="59">
        <v>2018</v>
      </c>
      <c r="B1947" t="s">
        <v>137</v>
      </c>
      <c r="C1947" t="s">
        <v>945</v>
      </c>
      <c r="D1947" t="s">
        <v>946</v>
      </c>
      <c r="E1947" t="s">
        <v>947</v>
      </c>
      <c r="F1947" t="s">
        <v>975</v>
      </c>
      <c r="G1947" t="s">
        <v>976</v>
      </c>
      <c r="H1947" t="s">
        <v>948</v>
      </c>
      <c r="I1947" s="170" t="s">
        <v>84</v>
      </c>
      <c r="J1947" t="s">
        <v>85</v>
      </c>
      <c r="K1947" t="s">
        <v>214</v>
      </c>
      <c r="L1947" t="s">
        <v>385</v>
      </c>
      <c r="M1947" t="s">
        <v>386</v>
      </c>
      <c r="N1947" t="s">
        <v>217</v>
      </c>
      <c r="O1947" t="s">
        <v>263</v>
      </c>
      <c r="P1947" t="s">
        <v>387</v>
      </c>
      <c r="Q1947" t="s">
        <v>386</v>
      </c>
      <c r="R1947" t="s">
        <v>388</v>
      </c>
      <c r="S1947" t="s">
        <v>264</v>
      </c>
      <c r="T1947" t="s">
        <v>265</v>
      </c>
      <c r="U1947" s="61" t="s">
        <v>266</v>
      </c>
      <c r="V1947" t="s">
        <v>249</v>
      </c>
      <c r="W1947" t="s">
        <v>263</v>
      </c>
      <c r="X1947" s="59">
        <v>2000</v>
      </c>
      <c r="Y1947" s="59">
        <v>2000</v>
      </c>
      <c r="AA1947" s="146" t="str">
        <f t="shared" si="381"/>
        <v>EX</v>
      </c>
      <c r="AB1947" s="146">
        <f t="shared" si="383"/>
        <v>0</v>
      </c>
      <c r="AC1947" t="str">
        <f t="shared" si="386"/>
        <v>EX</v>
      </c>
      <c r="AD1947" s="74">
        <f t="shared" si="387"/>
        <v>2000</v>
      </c>
      <c r="AE1947" s="74">
        <f t="shared" si="392"/>
        <v>2000</v>
      </c>
      <c r="AF1947">
        <v>1</v>
      </c>
      <c r="AG1947">
        <v>0</v>
      </c>
      <c r="AH1947" s="74">
        <v>0</v>
      </c>
      <c r="AJ1947" s="74">
        <f t="shared" si="388"/>
        <v>0</v>
      </c>
      <c r="AK1947" s="74">
        <f t="shared" si="382"/>
        <v>2000</v>
      </c>
      <c r="AL1947" t="str">
        <f t="shared" si="389"/>
        <v>N</v>
      </c>
      <c r="AN1947" t="s">
        <v>86</v>
      </c>
      <c r="AO1947" t="s">
        <v>85</v>
      </c>
      <c r="AP1947" t="str">
        <f t="shared" si="390"/>
        <v>94</v>
      </c>
      <c r="AQ1947" s="145" t="s">
        <v>1826</v>
      </c>
      <c r="AR1947" t="str">
        <f t="shared" si="391"/>
        <v>1-Adjusted Base Budget</v>
      </c>
      <c r="AS1947" s="145" t="s">
        <v>1827</v>
      </c>
      <c r="AT1947" t="s">
        <v>213</v>
      </c>
      <c r="AV1947" t="str">
        <f t="shared" si="385"/>
        <v>VPIT</v>
      </c>
      <c r="AW1947" t="str">
        <f t="shared" si="384"/>
        <v>VP FOR INFORMATION TECHNOLOGY</v>
      </c>
    </row>
    <row r="1948" spans="1:49">
      <c r="A1948" s="59">
        <v>2018</v>
      </c>
      <c r="B1948" t="s">
        <v>137</v>
      </c>
      <c r="C1948" t="s">
        <v>945</v>
      </c>
      <c r="D1948" t="s">
        <v>946</v>
      </c>
      <c r="E1948" t="s">
        <v>947</v>
      </c>
      <c r="F1948" t="s">
        <v>1197</v>
      </c>
      <c r="G1948" t="s">
        <v>1198</v>
      </c>
      <c r="H1948" t="s">
        <v>948</v>
      </c>
      <c r="I1948" s="170" t="s">
        <v>84</v>
      </c>
      <c r="J1948" t="s">
        <v>85</v>
      </c>
      <c r="K1948" t="s">
        <v>214</v>
      </c>
      <c r="L1948" t="s">
        <v>385</v>
      </c>
      <c r="M1948" t="s">
        <v>386</v>
      </c>
      <c r="N1948" t="s">
        <v>217</v>
      </c>
      <c r="O1948" t="s">
        <v>263</v>
      </c>
      <c r="P1948" t="s">
        <v>387</v>
      </c>
      <c r="Q1948" t="s">
        <v>386</v>
      </c>
      <c r="R1948" t="s">
        <v>388</v>
      </c>
      <c r="S1948" t="s">
        <v>264</v>
      </c>
      <c r="T1948" t="s">
        <v>265</v>
      </c>
      <c r="U1948" s="61" t="s">
        <v>266</v>
      </c>
      <c r="V1948" t="s">
        <v>249</v>
      </c>
      <c r="W1948" t="s">
        <v>263</v>
      </c>
      <c r="X1948" s="59">
        <v>270000</v>
      </c>
      <c r="Y1948" s="59">
        <v>0</v>
      </c>
      <c r="AA1948" s="146" t="str">
        <f t="shared" si="381"/>
        <v>EX</v>
      </c>
      <c r="AB1948" s="146">
        <f t="shared" si="383"/>
        <v>0</v>
      </c>
      <c r="AC1948" t="str">
        <f t="shared" si="386"/>
        <v>EX</v>
      </c>
      <c r="AD1948" s="74">
        <f t="shared" si="387"/>
        <v>0</v>
      </c>
      <c r="AE1948" s="74">
        <f t="shared" si="392"/>
        <v>0</v>
      </c>
      <c r="AF1948">
        <v>1</v>
      </c>
      <c r="AG1948">
        <v>0</v>
      </c>
      <c r="AH1948" s="74">
        <v>0</v>
      </c>
      <c r="AJ1948" s="74">
        <f t="shared" si="388"/>
        <v>0</v>
      </c>
      <c r="AK1948" s="74">
        <f t="shared" si="382"/>
        <v>0</v>
      </c>
      <c r="AL1948" t="str">
        <f t="shared" si="389"/>
        <v>N</v>
      </c>
      <c r="AN1948" t="s">
        <v>86</v>
      </c>
      <c r="AO1948" t="s">
        <v>85</v>
      </c>
      <c r="AP1948" t="str">
        <f t="shared" si="390"/>
        <v>94</v>
      </c>
      <c r="AQ1948" s="145" t="s">
        <v>1826</v>
      </c>
      <c r="AR1948" t="str">
        <f t="shared" si="391"/>
        <v>1-Adjusted Base Budget</v>
      </c>
      <c r="AS1948" s="145" t="s">
        <v>1827</v>
      </c>
      <c r="AT1948" t="s">
        <v>213</v>
      </c>
      <c r="AV1948" t="str">
        <f t="shared" si="385"/>
        <v>VPIT</v>
      </c>
      <c r="AW1948" t="str">
        <f t="shared" si="384"/>
        <v>VP FOR INFORMATION TECHNOLOGY</v>
      </c>
    </row>
    <row r="1949" spans="1:49">
      <c r="A1949" s="59">
        <v>2018</v>
      </c>
      <c r="B1949" t="s">
        <v>137</v>
      </c>
      <c r="C1949" t="s">
        <v>945</v>
      </c>
      <c r="D1949" t="s">
        <v>946</v>
      </c>
      <c r="E1949" t="s">
        <v>947</v>
      </c>
      <c r="F1949" t="s">
        <v>1185</v>
      </c>
      <c r="G1949" t="s">
        <v>1186</v>
      </c>
      <c r="H1949" t="s">
        <v>948</v>
      </c>
      <c r="I1949" s="170" t="s">
        <v>84</v>
      </c>
      <c r="J1949" t="s">
        <v>85</v>
      </c>
      <c r="K1949" t="s">
        <v>214</v>
      </c>
      <c r="L1949" t="s">
        <v>385</v>
      </c>
      <c r="M1949" t="s">
        <v>386</v>
      </c>
      <c r="N1949" t="s">
        <v>217</v>
      </c>
      <c r="O1949" t="s">
        <v>263</v>
      </c>
      <c r="P1949" t="s">
        <v>387</v>
      </c>
      <c r="Q1949" t="s">
        <v>386</v>
      </c>
      <c r="R1949" t="s">
        <v>388</v>
      </c>
      <c r="S1949" t="s">
        <v>264</v>
      </c>
      <c r="T1949" t="s">
        <v>265</v>
      </c>
      <c r="U1949" s="61" t="s">
        <v>266</v>
      </c>
      <c r="V1949" t="s">
        <v>249</v>
      </c>
      <c r="W1949" t="s">
        <v>263</v>
      </c>
      <c r="X1949" s="59">
        <v>26250</v>
      </c>
      <c r="Y1949" s="59">
        <v>26250</v>
      </c>
      <c r="AA1949" s="146" t="str">
        <f t="shared" si="381"/>
        <v>EX</v>
      </c>
      <c r="AB1949" s="146">
        <f t="shared" si="383"/>
        <v>0</v>
      </c>
      <c r="AC1949" t="str">
        <f t="shared" si="386"/>
        <v>EX</v>
      </c>
      <c r="AD1949" s="74">
        <f t="shared" si="387"/>
        <v>26250</v>
      </c>
      <c r="AE1949" s="74">
        <f t="shared" si="392"/>
        <v>26250</v>
      </c>
      <c r="AF1949">
        <v>1</v>
      </c>
      <c r="AG1949">
        <v>0</v>
      </c>
      <c r="AH1949" s="74">
        <v>0</v>
      </c>
      <c r="AJ1949" s="74">
        <f t="shared" si="388"/>
        <v>0</v>
      </c>
      <c r="AK1949" s="74">
        <f t="shared" si="382"/>
        <v>26250</v>
      </c>
      <c r="AL1949" t="str">
        <f t="shared" si="389"/>
        <v>N</v>
      </c>
      <c r="AN1949" t="s">
        <v>86</v>
      </c>
      <c r="AO1949" t="s">
        <v>85</v>
      </c>
      <c r="AP1949" t="str">
        <f t="shared" si="390"/>
        <v>94</v>
      </c>
      <c r="AQ1949" s="145" t="s">
        <v>1826</v>
      </c>
      <c r="AR1949" t="str">
        <f t="shared" si="391"/>
        <v>1-Adjusted Base Budget</v>
      </c>
      <c r="AS1949" s="145" t="s">
        <v>1827</v>
      </c>
      <c r="AT1949" t="s">
        <v>213</v>
      </c>
      <c r="AV1949" t="str">
        <f t="shared" si="385"/>
        <v>VPIT</v>
      </c>
      <c r="AW1949" t="str">
        <f t="shared" si="384"/>
        <v>VP FOR INFORMATION TECHNOLOGY</v>
      </c>
    </row>
    <row r="1950" spans="1:49">
      <c r="A1950" s="59">
        <v>2018</v>
      </c>
      <c r="B1950" t="s">
        <v>137</v>
      </c>
      <c r="C1950" t="s">
        <v>945</v>
      </c>
      <c r="D1950" t="s">
        <v>946</v>
      </c>
      <c r="E1950" t="s">
        <v>947</v>
      </c>
      <c r="F1950" t="s">
        <v>1133</v>
      </c>
      <c r="G1950" t="s">
        <v>1134</v>
      </c>
      <c r="H1950" t="s">
        <v>948</v>
      </c>
      <c r="I1950" s="170" t="s">
        <v>84</v>
      </c>
      <c r="J1950" t="s">
        <v>85</v>
      </c>
      <c r="K1950" t="s">
        <v>214</v>
      </c>
      <c r="L1950" t="s">
        <v>385</v>
      </c>
      <c r="M1950" t="s">
        <v>386</v>
      </c>
      <c r="N1950" t="s">
        <v>217</v>
      </c>
      <c r="O1950" t="s">
        <v>263</v>
      </c>
      <c r="P1950" t="s">
        <v>387</v>
      </c>
      <c r="Q1950" t="s">
        <v>386</v>
      </c>
      <c r="R1950" t="s">
        <v>388</v>
      </c>
      <c r="S1950" t="s">
        <v>264</v>
      </c>
      <c r="T1950" t="s">
        <v>265</v>
      </c>
      <c r="U1950" s="61" t="s">
        <v>266</v>
      </c>
      <c r="V1950" t="s">
        <v>249</v>
      </c>
      <c r="W1950" t="s">
        <v>263</v>
      </c>
      <c r="X1950" s="59">
        <v>44000</v>
      </c>
      <c r="Y1950" s="59">
        <v>44000</v>
      </c>
      <c r="AA1950" s="146" t="str">
        <f t="shared" si="381"/>
        <v>EX</v>
      </c>
      <c r="AB1950" s="146">
        <f t="shared" si="383"/>
        <v>0</v>
      </c>
      <c r="AC1950" t="str">
        <f t="shared" si="386"/>
        <v>EX</v>
      </c>
      <c r="AD1950" s="74">
        <f t="shared" si="387"/>
        <v>44000</v>
      </c>
      <c r="AE1950" s="74">
        <f t="shared" si="392"/>
        <v>44000</v>
      </c>
      <c r="AF1950">
        <v>1</v>
      </c>
      <c r="AG1950">
        <v>0</v>
      </c>
      <c r="AH1950" s="74">
        <v>0</v>
      </c>
      <c r="AJ1950" s="74">
        <f t="shared" si="388"/>
        <v>0</v>
      </c>
      <c r="AK1950" s="74">
        <f t="shared" si="382"/>
        <v>44000</v>
      </c>
      <c r="AL1950" t="str">
        <f t="shared" si="389"/>
        <v>N</v>
      </c>
      <c r="AN1950" t="s">
        <v>86</v>
      </c>
      <c r="AO1950" t="s">
        <v>85</v>
      </c>
      <c r="AP1950" t="str">
        <f t="shared" si="390"/>
        <v>94</v>
      </c>
      <c r="AQ1950" s="145" t="s">
        <v>1826</v>
      </c>
      <c r="AR1950" t="str">
        <f t="shared" si="391"/>
        <v>1-Adjusted Base Budget</v>
      </c>
      <c r="AS1950" s="145" t="s">
        <v>1827</v>
      </c>
      <c r="AT1950" t="s">
        <v>213</v>
      </c>
      <c r="AV1950" t="str">
        <f t="shared" si="385"/>
        <v>VPIT</v>
      </c>
      <c r="AW1950" t="str">
        <f t="shared" si="384"/>
        <v>VP FOR INFORMATION TECHNOLOGY</v>
      </c>
    </row>
    <row r="1951" spans="1:49">
      <c r="A1951" s="59">
        <v>2018</v>
      </c>
      <c r="B1951" t="s">
        <v>137</v>
      </c>
      <c r="C1951" t="s">
        <v>945</v>
      </c>
      <c r="D1951" t="s">
        <v>946</v>
      </c>
      <c r="E1951" t="s">
        <v>947</v>
      </c>
      <c r="F1951" t="s">
        <v>949</v>
      </c>
      <c r="G1951" t="s">
        <v>950</v>
      </c>
      <c r="H1951" t="s">
        <v>948</v>
      </c>
      <c r="I1951" s="170" t="s">
        <v>84</v>
      </c>
      <c r="J1951" t="s">
        <v>85</v>
      </c>
      <c r="K1951" t="s">
        <v>214</v>
      </c>
      <c r="L1951" t="s">
        <v>385</v>
      </c>
      <c r="M1951" t="s">
        <v>386</v>
      </c>
      <c r="N1951" t="s">
        <v>217</v>
      </c>
      <c r="O1951" t="s">
        <v>263</v>
      </c>
      <c r="P1951" t="s">
        <v>387</v>
      </c>
      <c r="Q1951" t="s">
        <v>386</v>
      </c>
      <c r="R1951" t="s">
        <v>388</v>
      </c>
      <c r="S1951" t="s">
        <v>264</v>
      </c>
      <c r="T1951" t="s">
        <v>265</v>
      </c>
      <c r="U1951" s="61" t="s">
        <v>266</v>
      </c>
      <c r="V1951" t="s">
        <v>249</v>
      </c>
      <c r="W1951" t="s">
        <v>263</v>
      </c>
      <c r="X1951" s="59">
        <v>12000</v>
      </c>
      <c r="Y1951" s="59">
        <v>12000</v>
      </c>
      <c r="AA1951" s="146" t="str">
        <f t="shared" si="381"/>
        <v>EX</v>
      </c>
      <c r="AB1951" s="146">
        <f t="shared" si="383"/>
        <v>0</v>
      </c>
      <c r="AC1951" t="str">
        <f t="shared" si="386"/>
        <v>EX</v>
      </c>
      <c r="AD1951" s="74">
        <f t="shared" si="387"/>
        <v>12000</v>
      </c>
      <c r="AE1951" s="74">
        <f t="shared" si="392"/>
        <v>12000</v>
      </c>
      <c r="AF1951">
        <v>1</v>
      </c>
      <c r="AG1951">
        <v>0</v>
      </c>
      <c r="AH1951" s="74">
        <v>0</v>
      </c>
      <c r="AJ1951" s="74">
        <f t="shared" si="388"/>
        <v>0</v>
      </c>
      <c r="AK1951" s="74">
        <f t="shared" si="382"/>
        <v>12000</v>
      </c>
      <c r="AL1951" t="str">
        <f t="shared" si="389"/>
        <v>N</v>
      </c>
      <c r="AN1951" t="s">
        <v>86</v>
      </c>
      <c r="AO1951" t="s">
        <v>85</v>
      </c>
      <c r="AP1951" t="str">
        <f t="shared" si="390"/>
        <v>94</v>
      </c>
      <c r="AQ1951" s="145" t="s">
        <v>1826</v>
      </c>
      <c r="AR1951" t="str">
        <f t="shared" si="391"/>
        <v>1-Adjusted Base Budget</v>
      </c>
      <c r="AS1951" s="145" t="s">
        <v>1827</v>
      </c>
      <c r="AT1951" t="s">
        <v>213</v>
      </c>
      <c r="AV1951" t="str">
        <f t="shared" si="385"/>
        <v>VPIT</v>
      </c>
      <c r="AW1951" t="str">
        <f t="shared" si="384"/>
        <v>VP FOR INFORMATION TECHNOLOGY</v>
      </c>
    </row>
    <row r="1952" spans="1:49">
      <c r="A1952" s="59">
        <v>2018</v>
      </c>
      <c r="B1952" t="s">
        <v>137</v>
      </c>
      <c r="C1952" t="s">
        <v>945</v>
      </c>
      <c r="D1952" t="s">
        <v>946</v>
      </c>
      <c r="E1952" t="s">
        <v>956</v>
      </c>
      <c r="F1952" t="s">
        <v>1149</v>
      </c>
      <c r="G1952" t="s">
        <v>1150</v>
      </c>
      <c r="H1952" t="s">
        <v>140</v>
      </c>
      <c r="I1952" s="170" t="s">
        <v>84</v>
      </c>
      <c r="J1952" t="s">
        <v>85</v>
      </c>
      <c r="K1952" t="s">
        <v>214</v>
      </c>
      <c r="L1952" t="s">
        <v>385</v>
      </c>
      <c r="M1952" t="s">
        <v>386</v>
      </c>
      <c r="N1952" t="s">
        <v>217</v>
      </c>
      <c r="O1952" t="s">
        <v>263</v>
      </c>
      <c r="P1952" t="s">
        <v>387</v>
      </c>
      <c r="Q1952" t="s">
        <v>386</v>
      </c>
      <c r="R1952" t="s">
        <v>388</v>
      </c>
      <c r="S1952" t="s">
        <v>264</v>
      </c>
      <c r="T1952" t="s">
        <v>265</v>
      </c>
      <c r="U1952" s="61" t="s">
        <v>266</v>
      </c>
      <c r="V1952" t="s">
        <v>24</v>
      </c>
      <c r="W1952" t="s">
        <v>263</v>
      </c>
      <c r="X1952" s="59">
        <v>1500</v>
      </c>
      <c r="Y1952" s="59">
        <v>1500</v>
      </c>
      <c r="Z1952" t="s">
        <v>141</v>
      </c>
      <c r="AA1952" s="146" t="str">
        <f t="shared" si="381"/>
        <v>EX</v>
      </c>
      <c r="AB1952" s="146" t="str">
        <f t="shared" si="383"/>
        <v>IT</v>
      </c>
      <c r="AC1952" t="str">
        <f t="shared" si="386"/>
        <v>EX</v>
      </c>
      <c r="AD1952" s="74">
        <f t="shared" si="387"/>
        <v>1500</v>
      </c>
      <c r="AE1952" s="74">
        <f t="shared" si="392"/>
        <v>1500</v>
      </c>
      <c r="AF1952">
        <v>1</v>
      </c>
      <c r="AG1952">
        <v>0</v>
      </c>
      <c r="AH1952" s="74">
        <v>0</v>
      </c>
      <c r="AJ1952" s="74">
        <f t="shared" si="388"/>
        <v>0</v>
      </c>
      <c r="AK1952" s="74">
        <f t="shared" si="382"/>
        <v>1500</v>
      </c>
      <c r="AL1952" t="str">
        <f t="shared" si="389"/>
        <v>N</v>
      </c>
      <c r="AN1952" t="s">
        <v>86</v>
      </c>
      <c r="AO1952" t="s">
        <v>85</v>
      </c>
      <c r="AP1952" t="str">
        <f t="shared" si="390"/>
        <v>94</v>
      </c>
      <c r="AQ1952" s="145" t="s">
        <v>1826</v>
      </c>
      <c r="AR1952" t="str">
        <f t="shared" si="391"/>
        <v>1-Adjusted Base Budget</v>
      </c>
      <c r="AS1952" s="145" t="s">
        <v>1827</v>
      </c>
      <c r="AT1952" t="s">
        <v>213</v>
      </c>
      <c r="AV1952" t="str">
        <f t="shared" si="385"/>
        <v>VPIT-SS</v>
      </c>
      <c r="AW1952" t="str">
        <f t="shared" si="384"/>
        <v>VP FOR INFORMATION TECHNOLOGY-SHARED SERVICES</v>
      </c>
    </row>
    <row r="1953" spans="1:49">
      <c r="A1953" s="59">
        <v>2018</v>
      </c>
      <c r="B1953" t="s">
        <v>137</v>
      </c>
      <c r="C1953" t="s">
        <v>945</v>
      </c>
      <c r="D1953" t="s">
        <v>946</v>
      </c>
      <c r="E1953" t="s">
        <v>956</v>
      </c>
      <c r="F1953" t="s">
        <v>957</v>
      </c>
      <c r="G1953" t="s">
        <v>958</v>
      </c>
      <c r="H1953" t="s">
        <v>140</v>
      </c>
      <c r="I1953" s="170" t="s">
        <v>84</v>
      </c>
      <c r="J1953" t="s">
        <v>85</v>
      </c>
      <c r="K1953" t="s">
        <v>214</v>
      </c>
      <c r="L1953" t="s">
        <v>385</v>
      </c>
      <c r="M1953" t="s">
        <v>386</v>
      </c>
      <c r="N1953" t="s">
        <v>217</v>
      </c>
      <c r="O1953" t="s">
        <v>263</v>
      </c>
      <c r="P1953" t="s">
        <v>387</v>
      </c>
      <c r="Q1953" t="s">
        <v>386</v>
      </c>
      <c r="R1953" t="s">
        <v>388</v>
      </c>
      <c r="S1953" t="s">
        <v>264</v>
      </c>
      <c r="T1953" t="s">
        <v>265</v>
      </c>
      <c r="U1953" s="61" t="s">
        <v>266</v>
      </c>
      <c r="V1953" t="s">
        <v>24</v>
      </c>
      <c r="W1953" t="s">
        <v>263</v>
      </c>
      <c r="X1953" s="59">
        <v>3500</v>
      </c>
      <c r="Y1953" s="59">
        <v>3500</v>
      </c>
      <c r="Z1953" t="s">
        <v>141</v>
      </c>
      <c r="AA1953" s="146" t="str">
        <f t="shared" si="381"/>
        <v>EX</v>
      </c>
      <c r="AB1953" s="146" t="str">
        <f t="shared" si="383"/>
        <v>IT</v>
      </c>
      <c r="AC1953" t="str">
        <f t="shared" si="386"/>
        <v>EX</v>
      </c>
      <c r="AD1953" s="74">
        <f t="shared" si="387"/>
        <v>3500</v>
      </c>
      <c r="AE1953" s="74">
        <f t="shared" si="392"/>
        <v>3500</v>
      </c>
      <c r="AF1953">
        <v>1</v>
      </c>
      <c r="AG1953">
        <v>0</v>
      </c>
      <c r="AH1953" s="74">
        <v>0</v>
      </c>
      <c r="AJ1953" s="74">
        <f t="shared" si="388"/>
        <v>0</v>
      </c>
      <c r="AK1953" s="74">
        <f t="shared" si="382"/>
        <v>3500</v>
      </c>
      <c r="AL1953" t="str">
        <f t="shared" si="389"/>
        <v>N</v>
      </c>
      <c r="AN1953" t="s">
        <v>86</v>
      </c>
      <c r="AO1953" t="s">
        <v>85</v>
      </c>
      <c r="AP1953" t="str">
        <f t="shared" si="390"/>
        <v>94</v>
      </c>
      <c r="AQ1953" s="145" t="s">
        <v>1826</v>
      </c>
      <c r="AR1953" t="str">
        <f t="shared" si="391"/>
        <v>1-Adjusted Base Budget</v>
      </c>
      <c r="AS1953" s="145" t="s">
        <v>1827</v>
      </c>
      <c r="AT1953" t="s">
        <v>213</v>
      </c>
      <c r="AV1953" t="str">
        <f t="shared" si="385"/>
        <v>VPIT-SS</v>
      </c>
      <c r="AW1953" t="str">
        <f t="shared" si="384"/>
        <v>VP FOR INFORMATION TECHNOLOGY-SHARED SERVICES</v>
      </c>
    </row>
    <row r="1954" spans="1:49">
      <c r="A1954" s="59">
        <v>2018</v>
      </c>
      <c r="B1954" t="s">
        <v>137</v>
      </c>
      <c r="C1954" t="s">
        <v>945</v>
      </c>
      <c r="D1954" t="s">
        <v>946</v>
      </c>
      <c r="E1954" t="s">
        <v>978</v>
      </c>
      <c r="F1954" t="s">
        <v>957</v>
      </c>
      <c r="G1954" t="s">
        <v>958</v>
      </c>
      <c r="H1954" t="s">
        <v>143</v>
      </c>
      <c r="I1954" s="170" t="s">
        <v>84</v>
      </c>
      <c r="J1954" t="s">
        <v>85</v>
      </c>
      <c r="K1954" t="s">
        <v>214</v>
      </c>
      <c r="L1954" t="s">
        <v>385</v>
      </c>
      <c r="M1954" t="s">
        <v>386</v>
      </c>
      <c r="N1954" t="s">
        <v>217</v>
      </c>
      <c r="O1954" t="s">
        <v>263</v>
      </c>
      <c r="P1954" t="s">
        <v>387</v>
      </c>
      <c r="Q1954" t="s">
        <v>386</v>
      </c>
      <c r="R1954" t="s">
        <v>388</v>
      </c>
      <c r="S1954" t="s">
        <v>264</v>
      </c>
      <c r="T1954" t="s">
        <v>265</v>
      </c>
      <c r="U1954" s="61" t="s">
        <v>266</v>
      </c>
      <c r="V1954" t="s">
        <v>24</v>
      </c>
      <c r="W1954" t="s">
        <v>263</v>
      </c>
      <c r="X1954" s="59">
        <v>1200</v>
      </c>
      <c r="Y1954" s="59">
        <v>1200</v>
      </c>
      <c r="Z1954" t="s">
        <v>141</v>
      </c>
      <c r="AA1954" s="146" t="str">
        <f t="shared" si="381"/>
        <v>EX</v>
      </c>
      <c r="AB1954" s="146" t="str">
        <f t="shared" si="383"/>
        <v>IT</v>
      </c>
      <c r="AC1954" t="str">
        <f t="shared" si="386"/>
        <v>EX</v>
      </c>
      <c r="AD1954" s="74">
        <f t="shared" si="387"/>
        <v>1200</v>
      </c>
      <c r="AE1954" s="74">
        <f t="shared" si="392"/>
        <v>1200</v>
      </c>
      <c r="AF1954">
        <v>1</v>
      </c>
      <c r="AG1954">
        <v>0</v>
      </c>
      <c r="AH1954" s="74">
        <v>0</v>
      </c>
      <c r="AJ1954" s="74">
        <f t="shared" si="388"/>
        <v>0</v>
      </c>
      <c r="AK1954" s="74">
        <f t="shared" si="382"/>
        <v>1200</v>
      </c>
      <c r="AL1954" t="str">
        <f t="shared" si="389"/>
        <v>N</v>
      </c>
      <c r="AN1954" t="s">
        <v>86</v>
      </c>
      <c r="AO1954" t="s">
        <v>85</v>
      </c>
      <c r="AP1954" t="str">
        <f t="shared" si="390"/>
        <v>94</v>
      </c>
      <c r="AQ1954" s="145" t="s">
        <v>1826</v>
      </c>
      <c r="AR1954" t="str">
        <f t="shared" si="391"/>
        <v>1-Adjusted Base Budget</v>
      </c>
      <c r="AS1954" s="145" t="s">
        <v>1827</v>
      </c>
      <c r="AT1954" t="s">
        <v>213</v>
      </c>
      <c r="AV1954" t="str">
        <f t="shared" si="385"/>
        <v>VPIT-SS</v>
      </c>
      <c r="AW1954" t="str">
        <f t="shared" si="384"/>
        <v>VP FOR INFORMATION TECHNOLOGY-SHARED SERVICES</v>
      </c>
    </row>
    <row r="1955" spans="1:49">
      <c r="A1955" s="59">
        <v>2018</v>
      </c>
      <c r="B1955" t="s">
        <v>137</v>
      </c>
      <c r="C1955" t="s">
        <v>945</v>
      </c>
      <c r="D1955" t="s">
        <v>946</v>
      </c>
      <c r="E1955" t="s">
        <v>967</v>
      </c>
      <c r="F1955" t="s">
        <v>975</v>
      </c>
      <c r="G1955" t="s">
        <v>976</v>
      </c>
      <c r="H1955" t="s">
        <v>146</v>
      </c>
      <c r="I1955" s="170" t="s">
        <v>84</v>
      </c>
      <c r="J1955" t="s">
        <v>85</v>
      </c>
      <c r="K1955" t="s">
        <v>214</v>
      </c>
      <c r="L1955" t="s">
        <v>385</v>
      </c>
      <c r="M1955" t="s">
        <v>386</v>
      </c>
      <c r="N1955" t="s">
        <v>217</v>
      </c>
      <c r="O1955" t="s">
        <v>263</v>
      </c>
      <c r="P1955" t="s">
        <v>387</v>
      </c>
      <c r="Q1955" t="s">
        <v>386</v>
      </c>
      <c r="R1955" t="s">
        <v>388</v>
      </c>
      <c r="S1955" t="s">
        <v>264</v>
      </c>
      <c r="T1955" t="s">
        <v>265</v>
      </c>
      <c r="U1955" s="61" t="s">
        <v>266</v>
      </c>
      <c r="V1955" t="s">
        <v>24</v>
      </c>
      <c r="W1955" t="s">
        <v>263</v>
      </c>
      <c r="X1955" s="59">
        <v>1000</v>
      </c>
      <c r="Y1955" s="59">
        <v>1000</v>
      </c>
      <c r="Z1955" t="s">
        <v>141</v>
      </c>
      <c r="AA1955" s="146" t="str">
        <f t="shared" si="381"/>
        <v>EX</v>
      </c>
      <c r="AB1955" s="146" t="str">
        <f t="shared" si="383"/>
        <v>IT</v>
      </c>
      <c r="AC1955" t="str">
        <f t="shared" si="386"/>
        <v>EX</v>
      </c>
      <c r="AD1955" s="74">
        <f t="shared" si="387"/>
        <v>1000</v>
      </c>
      <c r="AE1955" s="74">
        <f t="shared" si="392"/>
        <v>1000</v>
      </c>
      <c r="AF1955">
        <v>1</v>
      </c>
      <c r="AG1955">
        <v>0</v>
      </c>
      <c r="AH1955" s="74">
        <v>0</v>
      </c>
      <c r="AJ1955" s="74">
        <f t="shared" si="388"/>
        <v>0</v>
      </c>
      <c r="AK1955" s="74">
        <f t="shared" si="382"/>
        <v>1000</v>
      </c>
      <c r="AL1955" t="str">
        <f t="shared" si="389"/>
        <v>N</v>
      </c>
      <c r="AN1955" t="s">
        <v>86</v>
      </c>
      <c r="AO1955" t="s">
        <v>85</v>
      </c>
      <c r="AP1955" t="str">
        <f t="shared" si="390"/>
        <v>94</v>
      </c>
      <c r="AQ1955" s="145" t="s">
        <v>1826</v>
      </c>
      <c r="AR1955" t="str">
        <f t="shared" si="391"/>
        <v>1-Adjusted Base Budget</v>
      </c>
      <c r="AS1955" s="145" t="s">
        <v>1827</v>
      </c>
      <c r="AT1955" t="s">
        <v>213</v>
      </c>
      <c r="AV1955" t="str">
        <f t="shared" si="385"/>
        <v>VPIT-SS</v>
      </c>
      <c r="AW1955" t="str">
        <f t="shared" si="384"/>
        <v>VP FOR INFORMATION TECHNOLOGY-SHARED SERVICES</v>
      </c>
    </row>
    <row r="1956" spans="1:49">
      <c r="A1956" s="59">
        <v>2018</v>
      </c>
      <c r="B1956" t="s">
        <v>137</v>
      </c>
      <c r="C1956" t="s">
        <v>945</v>
      </c>
      <c r="D1956" t="s">
        <v>946</v>
      </c>
      <c r="E1956" t="s">
        <v>967</v>
      </c>
      <c r="F1956" t="s">
        <v>1147</v>
      </c>
      <c r="G1956" t="s">
        <v>1148</v>
      </c>
      <c r="H1956" t="s">
        <v>146</v>
      </c>
      <c r="I1956" s="170" t="s">
        <v>84</v>
      </c>
      <c r="J1956" t="s">
        <v>85</v>
      </c>
      <c r="K1956" t="s">
        <v>214</v>
      </c>
      <c r="L1956" t="s">
        <v>385</v>
      </c>
      <c r="M1956" t="s">
        <v>386</v>
      </c>
      <c r="N1956" t="s">
        <v>217</v>
      </c>
      <c r="O1956" t="s">
        <v>263</v>
      </c>
      <c r="P1956" t="s">
        <v>387</v>
      </c>
      <c r="Q1956" t="s">
        <v>386</v>
      </c>
      <c r="R1956" t="s">
        <v>388</v>
      </c>
      <c r="S1956" t="s">
        <v>264</v>
      </c>
      <c r="T1956" t="s">
        <v>265</v>
      </c>
      <c r="U1956" s="61" t="s">
        <v>266</v>
      </c>
      <c r="V1956" t="s">
        <v>24</v>
      </c>
      <c r="W1956" t="s">
        <v>263</v>
      </c>
      <c r="X1956" s="59">
        <v>69200</v>
      </c>
      <c r="Y1956" s="59">
        <v>69200</v>
      </c>
      <c r="Z1956" t="s">
        <v>141</v>
      </c>
      <c r="AA1956" s="146" t="str">
        <f t="shared" si="381"/>
        <v>EX</v>
      </c>
      <c r="AB1956" s="146" t="str">
        <f t="shared" si="383"/>
        <v>IT</v>
      </c>
      <c r="AC1956" t="str">
        <f t="shared" si="386"/>
        <v>EX</v>
      </c>
      <c r="AD1956" s="74">
        <f t="shared" si="387"/>
        <v>69200</v>
      </c>
      <c r="AE1956" s="74">
        <f t="shared" si="392"/>
        <v>69200</v>
      </c>
      <c r="AF1956">
        <v>1</v>
      </c>
      <c r="AG1956">
        <v>0</v>
      </c>
      <c r="AH1956" s="74">
        <v>0</v>
      </c>
      <c r="AJ1956" s="74">
        <f t="shared" si="388"/>
        <v>0</v>
      </c>
      <c r="AK1956" s="74">
        <f t="shared" si="382"/>
        <v>69200</v>
      </c>
      <c r="AL1956" t="str">
        <f t="shared" si="389"/>
        <v>N</v>
      </c>
      <c r="AN1956" t="s">
        <v>86</v>
      </c>
      <c r="AO1956" t="s">
        <v>85</v>
      </c>
      <c r="AP1956" t="str">
        <f t="shared" si="390"/>
        <v>94</v>
      </c>
      <c r="AQ1956" s="145" t="s">
        <v>1826</v>
      </c>
      <c r="AR1956" t="str">
        <f t="shared" si="391"/>
        <v>1-Adjusted Base Budget</v>
      </c>
      <c r="AS1956" s="145" t="s">
        <v>1827</v>
      </c>
      <c r="AT1956" t="s">
        <v>213</v>
      </c>
      <c r="AV1956" t="str">
        <f t="shared" si="385"/>
        <v>VPIT-SS</v>
      </c>
      <c r="AW1956" t="str">
        <f t="shared" si="384"/>
        <v>VP FOR INFORMATION TECHNOLOGY-SHARED SERVICES</v>
      </c>
    </row>
    <row r="1957" spans="1:49">
      <c r="A1957" s="59">
        <v>2018</v>
      </c>
      <c r="B1957" t="s">
        <v>137</v>
      </c>
      <c r="C1957" t="s">
        <v>945</v>
      </c>
      <c r="D1957" t="s">
        <v>946</v>
      </c>
      <c r="E1957" t="s">
        <v>967</v>
      </c>
      <c r="F1957" t="s">
        <v>1107</v>
      </c>
      <c r="G1957" t="s">
        <v>1108</v>
      </c>
      <c r="H1957" t="s">
        <v>146</v>
      </c>
      <c r="I1957" s="170" t="s">
        <v>84</v>
      </c>
      <c r="J1957" t="s">
        <v>85</v>
      </c>
      <c r="K1957" t="s">
        <v>214</v>
      </c>
      <c r="L1957" t="s">
        <v>385</v>
      </c>
      <c r="M1957" t="s">
        <v>386</v>
      </c>
      <c r="N1957" t="s">
        <v>217</v>
      </c>
      <c r="O1957" t="s">
        <v>263</v>
      </c>
      <c r="P1957" t="s">
        <v>387</v>
      </c>
      <c r="Q1957" t="s">
        <v>386</v>
      </c>
      <c r="R1957" t="s">
        <v>388</v>
      </c>
      <c r="S1957" t="s">
        <v>264</v>
      </c>
      <c r="T1957" t="s">
        <v>265</v>
      </c>
      <c r="U1957" s="61" t="s">
        <v>266</v>
      </c>
      <c r="V1957" t="s">
        <v>24</v>
      </c>
      <c r="W1957" t="s">
        <v>263</v>
      </c>
      <c r="X1957" s="59">
        <v>3500</v>
      </c>
      <c r="Y1957" s="59">
        <v>3500</v>
      </c>
      <c r="Z1957" t="s">
        <v>141</v>
      </c>
      <c r="AA1957" s="146" t="str">
        <f t="shared" si="381"/>
        <v>EX</v>
      </c>
      <c r="AB1957" s="146" t="str">
        <f t="shared" si="383"/>
        <v>IT</v>
      </c>
      <c r="AC1957" t="str">
        <f t="shared" si="386"/>
        <v>EX</v>
      </c>
      <c r="AD1957" s="74">
        <f t="shared" si="387"/>
        <v>3500</v>
      </c>
      <c r="AE1957" s="74">
        <f t="shared" si="392"/>
        <v>3500</v>
      </c>
      <c r="AF1957">
        <v>1</v>
      </c>
      <c r="AG1957">
        <v>0</v>
      </c>
      <c r="AH1957" s="74">
        <v>0</v>
      </c>
      <c r="AJ1957" s="74">
        <f t="shared" si="388"/>
        <v>0</v>
      </c>
      <c r="AK1957" s="74">
        <f t="shared" si="382"/>
        <v>3500</v>
      </c>
      <c r="AL1957" t="str">
        <f t="shared" si="389"/>
        <v>N</v>
      </c>
      <c r="AN1957" t="s">
        <v>86</v>
      </c>
      <c r="AO1957" t="s">
        <v>85</v>
      </c>
      <c r="AP1957" t="str">
        <f t="shared" si="390"/>
        <v>94</v>
      </c>
      <c r="AQ1957" s="145" t="s">
        <v>1826</v>
      </c>
      <c r="AR1957" t="str">
        <f t="shared" si="391"/>
        <v>1-Adjusted Base Budget</v>
      </c>
      <c r="AS1957" s="145" t="s">
        <v>1827</v>
      </c>
      <c r="AT1957" t="s">
        <v>213</v>
      </c>
      <c r="AV1957" t="str">
        <f t="shared" si="385"/>
        <v>VPIT-SS</v>
      </c>
      <c r="AW1957" t="str">
        <f t="shared" si="384"/>
        <v>VP FOR INFORMATION TECHNOLOGY-SHARED SERVICES</v>
      </c>
    </row>
    <row r="1958" spans="1:49">
      <c r="A1958" s="59">
        <v>2018</v>
      </c>
      <c r="B1958" t="s">
        <v>137</v>
      </c>
      <c r="C1958" t="s">
        <v>945</v>
      </c>
      <c r="D1958" t="s">
        <v>946</v>
      </c>
      <c r="E1958" t="s">
        <v>951</v>
      </c>
      <c r="F1958" t="s">
        <v>1063</v>
      </c>
      <c r="G1958" t="s">
        <v>1064</v>
      </c>
      <c r="H1958" t="s">
        <v>154</v>
      </c>
      <c r="I1958" s="170" t="s">
        <v>84</v>
      </c>
      <c r="J1958" t="s">
        <v>85</v>
      </c>
      <c r="K1958" t="s">
        <v>214</v>
      </c>
      <c r="L1958" t="s">
        <v>385</v>
      </c>
      <c r="M1958" t="s">
        <v>386</v>
      </c>
      <c r="N1958" t="s">
        <v>217</v>
      </c>
      <c r="O1958" t="s">
        <v>263</v>
      </c>
      <c r="P1958" t="s">
        <v>387</v>
      </c>
      <c r="Q1958" t="s">
        <v>386</v>
      </c>
      <c r="R1958" t="s">
        <v>388</v>
      </c>
      <c r="S1958" t="s">
        <v>264</v>
      </c>
      <c r="T1958" t="s">
        <v>265</v>
      </c>
      <c r="U1958" s="61" t="s">
        <v>266</v>
      </c>
      <c r="V1958" t="s">
        <v>24</v>
      </c>
      <c r="W1958" t="s">
        <v>263</v>
      </c>
      <c r="X1958" s="59">
        <v>2000</v>
      </c>
      <c r="Y1958" s="59">
        <v>2000</v>
      </c>
      <c r="Z1958" t="s">
        <v>141</v>
      </c>
      <c r="AA1958" s="146" t="str">
        <f t="shared" si="381"/>
        <v>EX</v>
      </c>
      <c r="AB1958" s="146" t="str">
        <f t="shared" si="383"/>
        <v>IT</v>
      </c>
      <c r="AC1958" t="str">
        <f t="shared" si="386"/>
        <v>EX</v>
      </c>
      <c r="AD1958" s="74">
        <f t="shared" si="387"/>
        <v>2000</v>
      </c>
      <c r="AE1958" s="74">
        <f t="shared" si="392"/>
        <v>2000</v>
      </c>
      <c r="AF1958">
        <v>1</v>
      </c>
      <c r="AG1958">
        <v>0</v>
      </c>
      <c r="AH1958" s="74">
        <v>0</v>
      </c>
      <c r="AJ1958" s="74">
        <f t="shared" si="388"/>
        <v>0</v>
      </c>
      <c r="AK1958" s="74">
        <f t="shared" si="382"/>
        <v>2000</v>
      </c>
      <c r="AL1958" t="str">
        <f t="shared" si="389"/>
        <v>N</v>
      </c>
      <c r="AN1958" t="s">
        <v>86</v>
      </c>
      <c r="AO1958" t="s">
        <v>85</v>
      </c>
      <c r="AP1958" t="str">
        <f t="shared" si="390"/>
        <v>94</v>
      </c>
      <c r="AQ1958" s="145" t="s">
        <v>1826</v>
      </c>
      <c r="AR1958" t="str">
        <f t="shared" si="391"/>
        <v>1-Adjusted Base Budget</v>
      </c>
      <c r="AS1958" s="145" t="s">
        <v>1827</v>
      </c>
      <c r="AT1958" t="s">
        <v>213</v>
      </c>
      <c r="AV1958" t="str">
        <f t="shared" si="385"/>
        <v>VPIT-SS</v>
      </c>
      <c r="AW1958" t="str">
        <f t="shared" si="384"/>
        <v>VP FOR INFORMATION TECHNOLOGY-SHARED SERVICES</v>
      </c>
    </row>
    <row r="1959" spans="1:49">
      <c r="A1959" s="59">
        <v>2018</v>
      </c>
      <c r="B1959" t="s">
        <v>137</v>
      </c>
      <c r="C1959" t="s">
        <v>945</v>
      </c>
      <c r="D1959" t="s">
        <v>946</v>
      </c>
      <c r="E1959" t="s">
        <v>951</v>
      </c>
      <c r="F1959" t="s">
        <v>975</v>
      </c>
      <c r="G1959" t="s">
        <v>976</v>
      </c>
      <c r="H1959" t="s">
        <v>154</v>
      </c>
      <c r="I1959" s="170" t="s">
        <v>84</v>
      </c>
      <c r="J1959" t="s">
        <v>85</v>
      </c>
      <c r="K1959" t="s">
        <v>214</v>
      </c>
      <c r="L1959" t="s">
        <v>385</v>
      </c>
      <c r="M1959" t="s">
        <v>386</v>
      </c>
      <c r="N1959" t="s">
        <v>217</v>
      </c>
      <c r="O1959" t="s">
        <v>263</v>
      </c>
      <c r="P1959" t="s">
        <v>387</v>
      </c>
      <c r="Q1959" t="s">
        <v>386</v>
      </c>
      <c r="R1959" t="s">
        <v>388</v>
      </c>
      <c r="S1959" t="s">
        <v>264</v>
      </c>
      <c r="T1959" t="s">
        <v>265</v>
      </c>
      <c r="U1959" s="61" t="s">
        <v>266</v>
      </c>
      <c r="V1959" t="s">
        <v>24</v>
      </c>
      <c r="W1959" t="s">
        <v>263</v>
      </c>
      <c r="X1959" s="59">
        <v>1000</v>
      </c>
      <c r="Y1959" s="59">
        <v>1000</v>
      </c>
      <c r="Z1959" t="s">
        <v>141</v>
      </c>
      <c r="AA1959" s="146" t="str">
        <f t="shared" si="381"/>
        <v>EX</v>
      </c>
      <c r="AB1959" s="146" t="str">
        <f t="shared" si="383"/>
        <v>IT</v>
      </c>
      <c r="AC1959" t="str">
        <f t="shared" si="386"/>
        <v>EX</v>
      </c>
      <c r="AD1959" s="74">
        <f t="shared" si="387"/>
        <v>1000</v>
      </c>
      <c r="AE1959" s="74">
        <f t="shared" si="392"/>
        <v>1000</v>
      </c>
      <c r="AF1959">
        <v>1</v>
      </c>
      <c r="AG1959">
        <v>0</v>
      </c>
      <c r="AH1959" s="74">
        <v>0</v>
      </c>
      <c r="AJ1959" s="74">
        <f t="shared" si="388"/>
        <v>0</v>
      </c>
      <c r="AK1959" s="74">
        <f t="shared" si="382"/>
        <v>1000</v>
      </c>
      <c r="AL1959" t="str">
        <f t="shared" si="389"/>
        <v>N</v>
      </c>
      <c r="AN1959" t="s">
        <v>86</v>
      </c>
      <c r="AO1959" t="s">
        <v>85</v>
      </c>
      <c r="AP1959" t="str">
        <f t="shared" si="390"/>
        <v>94</v>
      </c>
      <c r="AQ1959" s="145" t="s">
        <v>1826</v>
      </c>
      <c r="AR1959" t="str">
        <f t="shared" si="391"/>
        <v>1-Adjusted Base Budget</v>
      </c>
      <c r="AS1959" s="145" t="s">
        <v>1827</v>
      </c>
      <c r="AT1959" t="s">
        <v>213</v>
      </c>
      <c r="AV1959" t="str">
        <f t="shared" si="385"/>
        <v>VPIT-SS</v>
      </c>
      <c r="AW1959" t="str">
        <f t="shared" si="384"/>
        <v>VP FOR INFORMATION TECHNOLOGY-SHARED SERVICES</v>
      </c>
    </row>
    <row r="1960" spans="1:49">
      <c r="A1960" s="59">
        <v>2018</v>
      </c>
      <c r="B1960" t="s">
        <v>137</v>
      </c>
      <c r="C1960" t="s">
        <v>945</v>
      </c>
      <c r="D1960" t="s">
        <v>946</v>
      </c>
      <c r="E1960" t="s">
        <v>947</v>
      </c>
      <c r="F1960" t="s">
        <v>1306</v>
      </c>
      <c r="G1960" t="s">
        <v>1307</v>
      </c>
      <c r="H1960" t="s">
        <v>948</v>
      </c>
      <c r="I1960" s="170" t="s">
        <v>84</v>
      </c>
      <c r="J1960" t="s">
        <v>85</v>
      </c>
      <c r="K1960" t="s">
        <v>214</v>
      </c>
      <c r="L1960" t="s">
        <v>385</v>
      </c>
      <c r="M1960" t="s">
        <v>386</v>
      </c>
      <c r="N1960" t="s">
        <v>1309</v>
      </c>
      <c r="O1960" t="s">
        <v>263</v>
      </c>
      <c r="P1960" t="s">
        <v>387</v>
      </c>
      <c r="Q1960" t="s">
        <v>386</v>
      </c>
      <c r="R1960" t="s">
        <v>388</v>
      </c>
      <c r="S1960" t="s">
        <v>264</v>
      </c>
      <c r="T1960" t="s">
        <v>265</v>
      </c>
      <c r="U1960" s="61" t="s">
        <v>266</v>
      </c>
      <c r="V1960" t="s">
        <v>249</v>
      </c>
      <c r="W1960" t="s">
        <v>263</v>
      </c>
      <c r="X1960" s="59">
        <v>4474</v>
      </c>
      <c r="Y1960" s="59">
        <v>4474</v>
      </c>
      <c r="AA1960" s="146" t="str">
        <f t="shared" si="381"/>
        <v>EX</v>
      </c>
      <c r="AB1960" s="146">
        <f t="shared" si="383"/>
        <v>0</v>
      </c>
      <c r="AC1960" t="str">
        <f t="shared" si="386"/>
        <v>EX</v>
      </c>
      <c r="AD1960" s="74">
        <f t="shared" si="387"/>
        <v>4474</v>
      </c>
      <c r="AE1960" s="74">
        <f t="shared" si="392"/>
        <v>4474</v>
      </c>
      <c r="AF1960">
        <v>1</v>
      </c>
      <c r="AG1960">
        <v>0</v>
      </c>
      <c r="AH1960" s="74">
        <v>0</v>
      </c>
      <c r="AJ1960" s="74">
        <f t="shared" si="388"/>
        <v>0</v>
      </c>
      <c r="AK1960" s="74">
        <f t="shared" si="382"/>
        <v>4474</v>
      </c>
      <c r="AL1960" t="str">
        <f t="shared" si="389"/>
        <v>N</v>
      </c>
      <c r="AN1960" t="s">
        <v>86</v>
      </c>
      <c r="AO1960" t="s">
        <v>85</v>
      </c>
      <c r="AP1960" t="str">
        <f t="shared" si="390"/>
        <v>94</v>
      </c>
      <c r="AQ1960" s="145" t="s">
        <v>1826</v>
      </c>
      <c r="AR1960" t="str">
        <f t="shared" si="391"/>
        <v>1-Adjusted Base Budget</v>
      </c>
      <c r="AS1960" s="145" t="s">
        <v>1827</v>
      </c>
      <c r="AT1960" t="s">
        <v>213</v>
      </c>
      <c r="AV1960" t="str">
        <f t="shared" si="385"/>
        <v>VPIT</v>
      </c>
      <c r="AW1960" t="str">
        <f t="shared" si="384"/>
        <v>VP FOR INFORMATION TECHNOLOGY</v>
      </c>
    </row>
    <row r="1961" spans="1:49">
      <c r="A1961" s="59">
        <v>2018</v>
      </c>
      <c r="B1961" t="s">
        <v>137</v>
      </c>
      <c r="C1961" t="s">
        <v>945</v>
      </c>
      <c r="D1961" t="s">
        <v>946</v>
      </c>
      <c r="E1961" t="s">
        <v>951</v>
      </c>
      <c r="F1961" t="s">
        <v>1169</v>
      </c>
      <c r="G1961" t="s">
        <v>1170</v>
      </c>
      <c r="H1961" t="s">
        <v>154</v>
      </c>
      <c r="I1961" s="170" t="s">
        <v>84</v>
      </c>
      <c r="J1961" t="s">
        <v>85</v>
      </c>
      <c r="K1961" t="s">
        <v>214</v>
      </c>
      <c r="L1961" t="s">
        <v>385</v>
      </c>
      <c r="M1961" t="s">
        <v>386</v>
      </c>
      <c r="N1961" t="s">
        <v>1189</v>
      </c>
      <c r="O1961" t="s">
        <v>263</v>
      </c>
      <c r="P1961" t="s">
        <v>387</v>
      </c>
      <c r="Q1961" t="s">
        <v>386</v>
      </c>
      <c r="R1961" t="s">
        <v>388</v>
      </c>
      <c r="S1961" t="s">
        <v>264</v>
      </c>
      <c r="T1961" t="s">
        <v>265</v>
      </c>
      <c r="U1961" s="61" t="s">
        <v>266</v>
      </c>
      <c r="V1961" t="s">
        <v>24</v>
      </c>
      <c r="W1961" t="s">
        <v>263</v>
      </c>
      <c r="X1961" s="59">
        <v>386692</v>
      </c>
      <c r="Y1961" s="59">
        <v>386692</v>
      </c>
      <c r="Z1961" t="s">
        <v>141</v>
      </c>
      <c r="AA1961" s="146" t="str">
        <f t="shared" ref="AA1961:AA2024" si="393">IF(P1961 ="CORI","IN",IF(P1961 ="TRIN","IN",O1961))</f>
        <v>EX</v>
      </c>
      <c r="AB1961" s="146" t="str">
        <f t="shared" si="383"/>
        <v>IT</v>
      </c>
      <c r="AC1961" t="str">
        <f t="shared" si="386"/>
        <v>EX</v>
      </c>
      <c r="AD1961" s="74">
        <f t="shared" si="387"/>
        <v>386692</v>
      </c>
      <c r="AE1961" s="74">
        <f t="shared" si="392"/>
        <v>386692</v>
      </c>
      <c r="AF1961">
        <v>1</v>
      </c>
      <c r="AG1961">
        <v>0</v>
      </c>
      <c r="AH1961" s="74">
        <v>0</v>
      </c>
      <c r="AJ1961" s="74">
        <f t="shared" si="388"/>
        <v>0</v>
      </c>
      <c r="AK1961" s="74">
        <f t="shared" si="382"/>
        <v>386692</v>
      </c>
      <c r="AL1961" t="str">
        <f t="shared" si="389"/>
        <v>N</v>
      </c>
      <c r="AN1961" t="s">
        <v>86</v>
      </c>
      <c r="AO1961" t="s">
        <v>85</v>
      </c>
      <c r="AP1961" t="str">
        <f t="shared" si="390"/>
        <v>94</v>
      </c>
      <c r="AQ1961" s="145" t="s">
        <v>1826</v>
      </c>
      <c r="AR1961" t="str">
        <f t="shared" si="391"/>
        <v>1-Adjusted Base Budget</v>
      </c>
      <c r="AS1961" s="145" t="s">
        <v>1827</v>
      </c>
      <c r="AT1961" t="s">
        <v>213</v>
      </c>
      <c r="AV1961" t="str">
        <f t="shared" si="385"/>
        <v>VPIT-SS</v>
      </c>
      <c r="AW1961" t="str">
        <f t="shared" si="384"/>
        <v>VP FOR INFORMATION TECHNOLOGY-SHARED SERVICES</v>
      </c>
    </row>
    <row r="1962" spans="1:49">
      <c r="A1962" s="59">
        <v>2018</v>
      </c>
      <c r="B1962" t="s">
        <v>137</v>
      </c>
      <c r="C1962" t="s">
        <v>945</v>
      </c>
      <c r="D1962" t="s">
        <v>946</v>
      </c>
      <c r="E1962" t="s">
        <v>967</v>
      </c>
      <c r="F1962" t="s">
        <v>1087</v>
      </c>
      <c r="G1962" t="s">
        <v>1088</v>
      </c>
      <c r="H1962" t="s">
        <v>146</v>
      </c>
      <c r="I1962" s="170" t="s">
        <v>84</v>
      </c>
      <c r="J1962" t="s">
        <v>85</v>
      </c>
      <c r="K1962" t="s">
        <v>214</v>
      </c>
      <c r="L1962" t="s">
        <v>385</v>
      </c>
      <c r="M1962" t="s">
        <v>386</v>
      </c>
      <c r="N1962" t="s">
        <v>1190</v>
      </c>
      <c r="O1962" t="s">
        <v>263</v>
      </c>
      <c r="P1962" t="s">
        <v>387</v>
      </c>
      <c r="Q1962" t="s">
        <v>386</v>
      </c>
      <c r="R1962" t="s">
        <v>388</v>
      </c>
      <c r="S1962" t="s">
        <v>264</v>
      </c>
      <c r="T1962" t="s">
        <v>265</v>
      </c>
      <c r="U1962" s="61" t="s">
        <v>266</v>
      </c>
      <c r="V1962" t="s">
        <v>24</v>
      </c>
      <c r="W1962" t="s">
        <v>263</v>
      </c>
      <c r="X1962" s="59">
        <v>2952</v>
      </c>
      <c r="Y1962" s="59">
        <v>2952</v>
      </c>
      <c r="Z1962" t="s">
        <v>141</v>
      </c>
      <c r="AA1962" s="146" t="str">
        <f t="shared" si="393"/>
        <v>EX</v>
      </c>
      <c r="AB1962" s="146" t="str">
        <f t="shared" si="383"/>
        <v>IT</v>
      </c>
      <c r="AC1962" t="str">
        <f t="shared" si="386"/>
        <v>EX</v>
      </c>
      <c r="AD1962" s="74">
        <f t="shared" si="387"/>
        <v>2952</v>
      </c>
      <c r="AE1962" s="74">
        <f t="shared" si="392"/>
        <v>2952</v>
      </c>
      <c r="AF1962">
        <v>1</v>
      </c>
      <c r="AG1962">
        <v>0</v>
      </c>
      <c r="AH1962" s="74">
        <v>0</v>
      </c>
      <c r="AJ1962" s="74">
        <f t="shared" si="388"/>
        <v>0</v>
      </c>
      <c r="AK1962" s="74">
        <f t="shared" si="382"/>
        <v>2952</v>
      </c>
      <c r="AL1962" t="str">
        <f t="shared" si="389"/>
        <v>N</v>
      </c>
      <c r="AN1962" t="s">
        <v>86</v>
      </c>
      <c r="AO1962" t="s">
        <v>85</v>
      </c>
      <c r="AP1962" t="str">
        <f t="shared" si="390"/>
        <v>94</v>
      </c>
      <c r="AQ1962" s="145" t="s">
        <v>1826</v>
      </c>
      <c r="AR1962" t="str">
        <f t="shared" si="391"/>
        <v>1-Adjusted Base Budget</v>
      </c>
      <c r="AS1962" s="145" t="s">
        <v>1827</v>
      </c>
      <c r="AT1962" t="s">
        <v>213</v>
      </c>
      <c r="AV1962" t="str">
        <f t="shared" si="385"/>
        <v>VPIT-SS</v>
      </c>
      <c r="AW1962" t="str">
        <f t="shared" si="384"/>
        <v>VP FOR INFORMATION TECHNOLOGY-SHARED SERVICES</v>
      </c>
    </row>
    <row r="1963" spans="1:49">
      <c r="A1963" s="59">
        <v>2018</v>
      </c>
      <c r="B1963" t="s">
        <v>137</v>
      </c>
      <c r="C1963" t="s">
        <v>945</v>
      </c>
      <c r="D1963" t="s">
        <v>946</v>
      </c>
      <c r="E1963" t="s">
        <v>967</v>
      </c>
      <c r="F1963" t="s">
        <v>1187</v>
      </c>
      <c r="G1963" t="s">
        <v>1188</v>
      </c>
      <c r="H1963" t="s">
        <v>146</v>
      </c>
      <c r="I1963" s="170" t="s">
        <v>84</v>
      </c>
      <c r="J1963" t="s">
        <v>85</v>
      </c>
      <c r="K1963" t="s">
        <v>214</v>
      </c>
      <c r="L1963" t="s">
        <v>385</v>
      </c>
      <c r="M1963" t="s">
        <v>386</v>
      </c>
      <c r="N1963" t="s">
        <v>1190</v>
      </c>
      <c r="O1963" t="s">
        <v>263</v>
      </c>
      <c r="P1963" t="s">
        <v>387</v>
      </c>
      <c r="Q1963" t="s">
        <v>386</v>
      </c>
      <c r="R1963" t="s">
        <v>388</v>
      </c>
      <c r="S1963" t="s">
        <v>264</v>
      </c>
      <c r="T1963" t="s">
        <v>265</v>
      </c>
      <c r="U1963" s="61" t="s">
        <v>266</v>
      </c>
      <c r="V1963" t="s">
        <v>24</v>
      </c>
      <c r="W1963" t="s">
        <v>263</v>
      </c>
      <c r="X1963" s="59">
        <v>100604</v>
      </c>
      <c r="Y1963" s="59">
        <v>100604</v>
      </c>
      <c r="Z1963" t="s">
        <v>141</v>
      </c>
      <c r="AA1963" s="146" t="str">
        <f t="shared" si="393"/>
        <v>EX</v>
      </c>
      <c r="AB1963" s="146" t="str">
        <f t="shared" si="383"/>
        <v>IT</v>
      </c>
      <c r="AC1963" t="str">
        <f t="shared" si="386"/>
        <v>EX</v>
      </c>
      <c r="AD1963" s="74">
        <f t="shared" si="387"/>
        <v>100604</v>
      </c>
      <c r="AE1963" s="74">
        <f t="shared" si="392"/>
        <v>100604</v>
      </c>
      <c r="AF1963">
        <v>1</v>
      </c>
      <c r="AG1963">
        <v>0</v>
      </c>
      <c r="AH1963" s="74">
        <v>0</v>
      </c>
      <c r="AJ1963" s="74">
        <f t="shared" si="388"/>
        <v>0</v>
      </c>
      <c r="AK1963" s="74">
        <f t="shared" si="382"/>
        <v>100604</v>
      </c>
      <c r="AL1963" t="str">
        <f t="shared" si="389"/>
        <v>N</v>
      </c>
      <c r="AN1963" t="s">
        <v>86</v>
      </c>
      <c r="AO1963" t="s">
        <v>85</v>
      </c>
      <c r="AP1963" t="str">
        <f t="shared" si="390"/>
        <v>94</v>
      </c>
      <c r="AQ1963" s="145" t="s">
        <v>1826</v>
      </c>
      <c r="AR1963" t="str">
        <f t="shared" si="391"/>
        <v>1-Adjusted Base Budget</v>
      </c>
      <c r="AS1963" s="145" t="s">
        <v>1827</v>
      </c>
      <c r="AT1963" t="s">
        <v>213</v>
      </c>
      <c r="AV1963" t="str">
        <f t="shared" si="385"/>
        <v>VPIT-SS</v>
      </c>
      <c r="AW1963" t="str">
        <f t="shared" si="384"/>
        <v>VP FOR INFORMATION TECHNOLOGY-SHARED SERVICES</v>
      </c>
    </row>
    <row r="1964" spans="1:49">
      <c r="A1964" s="59">
        <v>2018</v>
      </c>
      <c r="B1964" t="s">
        <v>137</v>
      </c>
      <c r="C1964" t="s">
        <v>945</v>
      </c>
      <c r="D1964" t="s">
        <v>946</v>
      </c>
      <c r="E1964" t="s">
        <v>967</v>
      </c>
      <c r="F1964" t="s">
        <v>1165</v>
      </c>
      <c r="G1964" t="s">
        <v>1166</v>
      </c>
      <c r="H1964" t="s">
        <v>146</v>
      </c>
      <c r="I1964" s="170" t="s">
        <v>84</v>
      </c>
      <c r="J1964" t="s">
        <v>85</v>
      </c>
      <c r="K1964" t="s">
        <v>214</v>
      </c>
      <c r="L1964" t="s">
        <v>515</v>
      </c>
      <c r="M1964" t="s">
        <v>516</v>
      </c>
      <c r="N1964" t="s">
        <v>217</v>
      </c>
      <c r="O1964" t="s">
        <v>263</v>
      </c>
      <c r="P1964" t="s">
        <v>517</v>
      </c>
      <c r="Q1964" t="s">
        <v>518</v>
      </c>
      <c r="R1964" t="s">
        <v>519</v>
      </c>
      <c r="S1964" t="s">
        <v>264</v>
      </c>
      <c r="T1964" t="s">
        <v>265</v>
      </c>
      <c r="U1964" s="61" t="s">
        <v>266</v>
      </c>
      <c r="V1964" t="s">
        <v>24</v>
      </c>
      <c r="W1964" t="s">
        <v>263</v>
      </c>
      <c r="X1964" s="59">
        <v>4000</v>
      </c>
      <c r="Y1964" s="59">
        <v>4000</v>
      </c>
      <c r="Z1964" t="s">
        <v>141</v>
      </c>
      <c r="AA1964" s="146" t="str">
        <f t="shared" si="393"/>
        <v>EX</v>
      </c>
      <c r="AB1964" s="146" t="str">
        <f t="shared" si="383"/>
        <v>IT</v>
      </c>
      <c r="AC1964" t="str">
        <f t="shared" si="386"/>
        <v>EX</v>
      </c>
      <c r="AD1964" s="74">
        <f t="shared" si="387"/>
        <v>4000</v>
      </c>
      <c r="AE1964" s="74">
        <f t="shared" si="392"/>
        <v>4000</v>
      </c>
      <c r="AF1964">
        <v>1</v>
      </c>
      <c r="AG1964">
        <v>0</v>
      </c>
      <c r="AH1964" s="74">
        <v>0</v>
      </c>
      <c r="AJ1964" s="74">
        <f t="shared" si="388"/>
        <v>0</v>
      </c>
      <c r="AK1964" s="74">
        <f t="shared" si="382"/>
        <v>4000</v>
      </c>
      <c r="AL1964" t="str">
        <f t="shared" si="389"/>
        <v>N</v>
      </c>
      <c r="AN1964" t="s">
        <v>86</v>
      </c>
      <c r="AO1964" t="s">
        <v>85</v>
      </c>
      <c r="AP1964" t="str">
        <f t="shared" si="390"/>
        <v>94</v>
      </c>
      <c r="AQ1964" s="145" t="s">
        <v>1826</v>
      </c>
      <c r="AR1964" t="str">
        <f t="shared" si="391"/>
        <v>1-Adjusted Base Budget</v>
      </c>
      <c r="AS1964" s="145" t="s">
        <v>1827</v>
      </c>
      <c r="AT1964" t="s">
        <v>213</v>
      </c>
      <c r="AV1964" t="str">
        <f t="shared" si="385"/>
        <v>VPIT-SS</v>
      </c>
      <c r="AW1964" t="str">
        <f t="shared" si="384"/>
        <v>VP FOR INFORMATION TECHNOLOGY-SHARED SERVICES</v>
      </c>
    </row>
    <row r="1965" spans="1:49">
      <c r="A1965" s="59">
        <v>2018</v>
      </c>
      <c r="B1965" t="s">
        <v>137</v>
      </c>
      <c r="C1965" t="s">
        <v>945</v>
      </c>
      <c r="D1965" t="s">
        <v>946</v>
      </c>
      <c r="E1965" t="s">
        <v>956</v>
      </c>
      <c r="F1965" t="s">
        <v>957</v>
      </c>
      <c r="G1965" t="s">
        <v>958</v>
      </c>
      <c r="H1965" t="s">
        <v>140</v>
      </c>
      <c r="I1965" s="170" t="s">
        <v>84</v>
      </c>
      <c r="J1965" t="s">
        <v>85</v>
      </c>
      <c r="K1965" t="s">
        <v>214</v>
      </c>
      <c r="L1965" t="s">
        <v>745</v>
      </c>
      <c r="M1965" t="s">
        <v>746</v>
      </c>
      <c r="N1965" t="s">
        <v>217</v>
      </c>
      <c r="O1965" t="s">
        <v>263</v>
      </c>
      <c r="P1965" t="s">
        <v>387</v>
      </c>
      <c r="Q1965" t="s">
        <v>386</v>
      </c>
      <c r="R1965" t="s">
        <v>388</v>
      </c>
      <c r="S1965" t="s">
        <v>264</v>
      </c>
      <c r="T1965" t="s">
        <v>265</v>
      </c>
      <c r="U1965" s="61" t="s">
        <v>266</v>
      </c>
      <c r="V1965" t="s">
        <v>24</v>
      </c>
      <c r="W1965" t="s">
        <v>263</v>
      </c>
      <c r="X1965" s="59">
        <v>1000</v>
      </c>
      <c r="Y1965" s="59">
        <v>1000</v>
      </c>
      <c r="Z1965" t="s">
        <v>141</v>
      </c>
      <c r="AA1965" s="146" t="str">
        <f t="shared" si="393"/>
        <v>EX</v>
      </c>
      <c r="AB1965" s="146" t="str">
        <f t="shared" si="383"/>
        <v>IT</v>
      </c>
      <c r="AC1965" t="str">
        <f t="shared" si="386"/>
        <v>EX</v>
      </c>
      <c r="AD1965" s="74">
        <f t="shared" si="387"/>
        <v>1000</v>
      </c>
      <c r="AE1965" s="74">
        <f t="shared" si="392"/>
        <v>1000</v>
      </c>
      <c r="AF1965">
        <v>1</v>
      </c>
      <c r="AG1965">
        <v>0</v>
      </c>
      <c r="AH1965" s="74">
        <v>0</v>
      </c>
      <c r="AJ1965" s="74">
        <f t="shared" si="388"/>
        <v>0</v>
      </c>
      <c r="AK1965" s="74">
        <f t="shared" si="382"/>
        <v>1000</v>
      </c>
      <c r="AL1965" t="str">
        <f t="shared" si="389"/>
        <v>N</v>
      </c>
      <c r="AN1965" t="s">
        <v>86</v>
      </c>
      <c r="AO1965" t="s">
        <v>85</v>
      </c>
      <c r="AP1965" t="str">
        <f t="shared" si="390"/>
        <v>94</v>
      </c>
      <c r="AQ1965" s="145" t="s">
        <v>1826</v>
      </c>
      <c r="AR1965" t="str">
        <f t="shared" si="391"/>
        <v>1-Adjusted Base Budget</v>
      </c>
      <c r="AS1965" s="145" t="s">
        <v>1827</v>
      </c>
      <c r="AT1965" t="s">
        <v>213</v>
      </c>
      <c r="AV1965" t="str">
        <f t="shared" si="385"/>
        <v>VPIT-SS</v>
      </c>
      <c r="AW1965" t="str">
        <f t="shared" si="384"/>
        <v>VP FOR INFORMATION TECHNOLOGY-SHARED SERVICES</v>
      </c>
    </row>
    <row r="1966" spans="1:49">
      <c r="A1966" s="59">
        <v>2018</v>
      </c>
      <c r="B1966" t="s">
        <v>137</v>
      </c>
      <c r="C1966" t="s">
        <v>945</v>
      </c>
      <c r="D1966" t="s">
        <v>946</v>
      </c>
      <c r="E1966" t="s">
        <v>967</v>
      </c>
      <c r="F1966" t="s">
        <v>1181</v>
      </c>
      <c r="G1966" t="s">
        <v>1182</v>
      </c>
      <c r="H1966" t="s">
        <v>146</v>
      </c>
      <c r="I1966" s="170" t="s">
        <v>84</v>
      </c>
      <c r="J1966" t="s">
        <v>85</v>
      </c>
      <c r="K1966" t="s">
        <v>214</v>
      </c>
      <c r="L1966" t="s">
        <v>745</v>
      </c>
      <c r="M1966" t="s">
        <v>746</v>
      </c>
      <c r="N1966" t="s">
        <v>217</v>
      </c>
      <c r="O1966" t="s">
        <v>263</v>
      </c>
      <c r="P1966" t="s">
        <v>387</v>
      </c>
      <c r="Q1966" t="s">
        <v>386</v>
      </c>
      <c r="R1966" t="s">
        <v>388</v>
      </c>
      <c r="S1966" t="s">
        <v>264</v>
      </c>
      <c r="T1966" t="s">
        <v>265</v>
      </c>
      <c r="U1966" s="61" t="s">
        <v>266</v>
      </c>
      <c r="V1966" t="s">
        <v>24</v>
      </c>
      <c r="W1966" t="s">
        <v>263</v>
      </c>
      <c r="X1966" s="59">
        <v>7000</v>
      </c>
      <c r="Y1966" s="59">
        <v>0</v>
      </c>
      <c r="Z1966" t="s">
        <v>141</v>
      </c>
      <c r="AA1966" s="146" t="str">
        <f t="shared" si="393"/>
        <v>EX</v>
      </c>
      <c r="AB1966" s="146" t="str">
        <f t="shared" si="383"/>
        <v>IT</v>
      </c>
      <c r="AC1966" t="str">
        <f t="shared" si="386"/>
        <v>EX</v>
      </c>
      <c r="AD1966" s="74">
        <f t="shared" si="387"/>
        <v>0</v>
      </c>
      <c r="AE1966" s="74">
        <f t="shared" si="392"/>
        <v>0</v>
      </c>
      <c r="AF1966">
        <v>1</v>
      </c>
      <c r="AG1966">
        <v>0</v>
      </c>
      <c r="AH1966" s="74">
        <v>0</v>
      </c>
      <c r="AJ1966" s="74">
        <f t="shared" si="388"/>
        <v>0</v>
      </c>
      <c r="AK1966" s="74">
        <f t="shared" si="382"/>
        <v>0</v>
      </c>
      <c r="AL1966" t="str">
        <f t="shared" si="389"/>
        <v>N</v>
      </c>
      <c r="AN1966" t="s">
        <v>86</v>
      </c>
      <c r="AO1966" t="s">
        <v>85</v>
      </c>
      <c r="AP1966" t="str">
        <f t="shared" si="390"/>
        <v>94</v>
      </c>
      <c r="AQ1966" s="145" t="s">
        <v>1826</v>
      </c>
      <c r="AR1966" t="str">
        <f t="shared" si="391"/>
        <v>1-Adjusted Base Budget</v>
      </c>
      <c r="AS1966" s="145" t="s">
        <v>1827</v>
      </c>
      <c r="AT1966" t="s">
        <v>213</v>
      </c>
      <c r="AV1966" t="str">
        <f t="shared" si="385"/>
        <v>VPIT-SS</v>
      </c>
      <c r="AW1966" t="str">
        <f t="shared" si="384"/>
        <v>VP FOR INFORMATION TECHNOLOGY-SHARED SERVICES</v>
      </c>
    </row>
    <row r="1967" spans="1:49">
      <c r="A1967" s="59">
        <v>2018</v>
      </c>
      <c r="B1967" t="s">
        <v>137</v>
      </c>
      <c r="C1967" t="s">
        <v>945</v>
      </c>
      <c r="D1967" t="s">
        <v>946</v>
      </c>
      <c r="E1967" t="s">
        <v>951</v>
      </c>
      <c r="F1967" t="s">
        <v>1181</v>
      </c>
      <c r="G1967" t="s">
        <v>1182</v>
      </c>
      <c r="H1967" t="s">
        <v>154</v>
      </c>
      <c r="I1967" s="170" t="s">
        <v>84</v>
      </c>
      <c r="J1967" t="s">
        <v>85</v>
      </c>
      <c r="K1967" t="s">
        <v>214</v>
      </c>
      <c r="L1967" t="s">
        <v>745</v>
      </c>
      <c r="M1967" t="s">
        <v>746</v>
      </c>
      <c r="N1967" t="s">
        <v>217</v>
      </c>
      <c r="O1967" t="s">
        <v>263</v>
      </c>
      <c r="P1967" t="s">
        <v>387</v>
      </c>
      <c r="Q1967" t="s">
        <v>386</v>
      </c>
      <c r="R1967" t="s">
        <v>388</v>
      </c>
      <c r="S1967" t="s">
        <v>264</v>
      </c>
      <c r="T1967" t="s">
        <v>265</v>
      </c>
      <c r="U1967" s="61" t="s">
        <v>266</v>
      </c>
      <c r="V1967" t="s">
        <v>24</v>
      </c>
      <c r="W1967" t="s">
        <v>263</v>
      </c>
      <c r="X1967" s="59">
        <v>10000</v>
      </c>
      <c r="Y1967" s="59">
        <v>10000</v>
      </c>
      <c r="Z1967" t="s">
        <v>141</v>
      </c>
      <c r="AA1967" s="146" t="str">
        <f t="shared" si="393"/>
        <v>EX</v>
      </c>
      <c r="AB1967" s="146" t="str">
        <f t="shared" si="383"/>
        <v>IT</v>
      </c>
      <c r="AC1967" t="str">
        <f t="shared" si="386"/>
        <v>EX</v>
      </c>
      <c r="AD1967" s="74">
        <f t="shared" si="387"/>
        <v>10000</v>
      </c>
      <c r="AE1967" s="74">
        <f t="shared" si="392"/>
        <v>10000</v>
      </c>
      <c r="AF1967">
        <v>1</v>
      </c>
      <c r="AG1967">
        <v>0</v>
      </c>
      <c r="AH1967" s="74">
        <v>0</v>
      </c>
      <c r="AJ1967" s="74">
        <f t="shared" si="388"/>
        <v>0</v>
      </c>
      <c r="AK1967" s="74">
        <f t="shared" si="382"/>
        <v>10000</v>
      </c>
      <c r="AL1967" t="str">
        <f t="shared" si="389"/>
        <v>N</v>
      </c>
      <c r="AN1967" t="s">
        <v>86</v>
      </c>
      <c r="AO1967" t="s">
        <v>85</v>
      </c>
      <c r="AP1967" t="str">
        <f t="shared" si="390"/>
        <v>94</v>
      </c>
      <c r="AQ1967" s="145" t="s">
        <v>1826</v>
      </c>
      <c r="AR1967" t="str">
        <f t="shared" si="391"/>
        <v>1-Adjusted Base Budget</v>
      </c>
      <c r="AS1967" s="145" t="s">
        <v>1827</v>
      </c>
      <c r="AT1967" t="s">
        <v>213</v>
      </c>
      <c r="AV1967" t="str">
        <f t="shared" si="385"/>
        <v>VPIT-SS</v>
      </c>
      <c r="AW1967" t="str">
        <f t="shared" si="384"/>
        <v>VP FOR INFORMATION TECHNOLOGY-SHARED SERVICES</v>
      </c>
    </row>
    <row r="1968" spans="1:49">
      <c r="A1968" s="59">
        <v>2018</v>
      </c>
      <c r="B1968" t="s">
        <v>137</v>
      </c>
      <c r="C1968" t="s">
        <v>945</v>
      </c>
      <c r="D1968" t="s">
        <v>946</v>
      </c>
      <c r="E1968" t="s">
        <v>947</v>
      </c>
      <c r="F1968" t="s">
        <v>949</v>
      </c>
      <c r="G1968" t="s">
        <v>950</v>
      </c>
      <c r="H1968" t="s">
        <v>948</v>
      </c>
      <c r="I1968" s="170" t="s">
        <v>84</v>
      </c>
      <c r="J1968" t="s">
        <v>85</v>
      </c>
      <c r="K1968" t="s">
        <v>214</v>
      </c>
      <c r="L1968" t="s">
        <v>520</v>
      </c>
      <c r="M1968" t="s">
        <v>521</v>
      </c>
      <c r="N1968" t="s">
        <v>217</v>
      </c>
      <c r="O1968" t="s">
        <v>263</v>
      </c>
      <c r="P1968" t="s">
        <v>522</v>
      </c>
      <c r="Q1968" t="s">
        <v>523</v>
      </c>
      <c r="R1968" t="s">
        <v>524</v>
      </c>
      <c r="S1968" t="s">
        <v>338</v>
      </c>
      <c r="T1968" t="s">
        <v>339</v>
      </c>
      <c r="U1968" s="61" t="s">
        <v>340</v>
      </c>
      <c r="V1968" t="s">
        <v>249</v>
      </c>
      <c r="W1968" t="s">
        <v>263</v>
      </c>
      <c r="X1968" s="59">
        <v>10000</v>
      </c>
      <c r="Y1968" s="59">
        <v>10000</v>
      </c>
      <c r="AA1968" s="146" t="str">
        <f t="shared" si="393"/>
        <v>EX</v>
      </c>
      <c r="AB1968" s="146">
        <f t="shared" si="383"/>
        <v>0</v>
      </c>
      <c r="AC1968" t="str">
        <f t="shared" si="386"/>
        <v>EX</v>
      </c>
      <c r="AD1968" s="74">
        <f t="shared" si="387"/>
        <v>10000</v>
      </c>
      <c r="AE1968" s="74">
        <f t="shared" si="392"/>
        <v>10000</v>
      </c>
      <c r="AF1968">
        <v>1</v>
      </c>
      <c r="AG1968">
        <v>0</v>
      </c>
      <c r="AH1968" s="74">
        <v>0</v>
      </c>
      <c r="AJ1968" s="74">
        <f t="shared" si="388"/>
        <v>0</v>
      </c>
      <c r="AK1968" s="74">
        <f t="shared" si="382"/>
        <v>10000</v>
      </c>
      <c r="AL1968" t="str">
        <f t="shared" si="389"/>
        <v>N</v>
      </c>
      <c r="AN1968" t="s">
        <v>86</v>
      </c>
      <c r="AO1968" t="s">
        <v>85</v>
      </c>
      <c r="AP1968" t="str">
        <f t="shared" si="390"/>
        <v>94</v>
      </c>
      <c r="AQ1968" s="145" t="s">
        <v>1826</v>
      </c>
      <c r="AR1968" t="str">
        <f t="shared" si="391"/>
        <v>1-Adjusted Base Budget</v>
      </c>
      <c r="AS1968" s="145" t="s">
        <v>1827</v>
      </c>
      <c r="AT1968" t="s">
        <v>213</v>
      </c>
      <c r="AV1968" t="str">
        <f t="shared" si="385"/>
        <v>VPIT</v>
      </c>
      <c r="AW1968" t="str">
        <f t="shared" si="384"/>
        <v>VP FOR INFORMATION TECHNOLOGY</v>
      </c>
    </row>
    <row r="1969" spans="1:49">
      <c r="A1969" s="59">
        <v>2018</v>
      </c>
      <c r="B1969" t="s">
        <v>137</v>
      </c>
      <c r="C1969" t="s">
        <v>945</v>
      </c>
      <c r="D1969" t="s">
        <v>946</v>
      </c>
      <c r="E1969" t="s">
        <v>967</v>
      </c>
      <c r="F1969" t="s">
        <v>1107</v>
      </c>
      <c r="G1969" t="s">
        <v>1108</v>
      </c>
      <c r="H1969" t="s">
        <v>146</v>
      </c>
      <c r="I1969" s="170" t="s">
        <v>84</v>
      </c>
      <c r="J1969" t="s">
        <v>85</v>
      </c>
      <c r="K1969" t="s">
        <v>214</v>
      </c>
      <c r="L1969" t="s">
        <v>520</v>
      </c>
      <c r="M1969" t="s">
        <v>521</v>
      </c>
      <c r="N1969" t="s">
        <v>217</v>
      </c>
      <c r="O1969" t="s">
        <v>263</v>
      </c>
      <c r="P1969" t="s">
        <v>522</v>
      </c>
      <c r="Q1969" t="s">
        <v>523</v>
      </c>
      <c r="R1969" t="s">
        <v>524</v>
      </c>
      <c r="S1969" t="s">
        <v>338</v>
      </c>
      <c r="T1969" t="s">
        <v>339</v>
      </c>
      <c r="U1969" s="61" t="s">
        <v>340</v>
      </c>
      <c r="V1969" t="s">
        <v>24</v>
      </c>
      <c r="W1969" t="s">
        <v>263</v>
      </c>
      <c r="X1969" s="59">
        <v>500</v>
      </c>
      <c r="Y1969" s="59">
        <v>500</v>
      </c>
      <c r="Z1969" t="s">
        <v>141</v>
      </c>
      <c r="AA1969" s="146" t="str">
        <f t="shared" si="393"/>
        <v>EX</v>
      </c>
      <c r="AB1969" s="146" t="str">
        <f t="shared" si="383"/>
        <v>IT</v>
      </c>
      <c r="AC1969" t="str">
        <f t="shared" si="386"/>
        <v>EX</v>
      </c>
      <c r="AD1969" s="74">
        <f t="shared" si="387"/>
        <v>500</v>
      </c>
      <c r="AE1969" s="74">
        <f t="shared" si="392"/>
        <v>500</v>
      </c>
      <c r="AF1969">
        <v>1</v>
      </c>
      <c r="AG1969">
        <v>0</v>
      </c>
      <c r="AH1969" s="74">
        <v>0</v>
      </c>
      <c r="AJ1969" s="74">
        <f t="shared" si="388"/>
        <v>0</v>
      </c>
      <c r="AK1969" s="74">
        <f t="shared" si="382"/>
        <v>500</v>
      </c>
      <c r="AL1969" t="str">
        <f t="shared" si="389"/>
        <v>N</v>
      </c>
      <c r="AN1969" t="s">
        <v>86</v>
      </c>
      <c r="AO1969" t="s">
        <v>85</v>
      </c>
      <c r="AP1969" t="str">
        <f t="shared" si="390"/>
        <v>94</v>
      </c>
      <c r="AQ1969" s="145" t="s">
        <v>1826</v>
      </c>
      <c r="AR1969" t="str">
        <f t="shared" si="391"/>
        <v>1-Adjusted Base Budget</v>
      </c>
      <c r="AS1969" s="145" t="s">
        <v>1827</v>
      </c>
      <c r="AT1969" t="s">
        <v>213</v>
      </c>
      <c r="AV1969" t="str">
        <f t="shared" si="385"/>
        <v>VPIT-SS</v>
      </c>
      <c r="AW1969" t="str">
        <f t="shared" si="384"/>
        <v>VP FOR INFORMATION TECHNOLOGY-SHARED SERVICES</v>
      </c>
    </row>
    <row r="1970" spans="1:49">
      <c r="A1970" s="59">
        <v>2018</v>
      </c>
      <c r="B1970" t="s">
        <v>137</v>
      </c>
      <c r="C1970" t="s">
        <v>945</v>
      </c>
      <c r="D1970" t="s">
        <v>946</v>
      </c>
      <c r="E1970" t="s">
        <v>951</v>
      </c>
      <c r="F1970" t="s">
        <v>954</v>
      </c>
      <c r="G1970" t="s">
        <v>955</v>
      </c>
      <c r="H1970" t="s">
        <v>154</v>
      </c>
      <c r="I1970" s="170" t="s">
        <v>84</v>
      </c>
      <c r="J1970" t="s">
        <v>85</v>
      </c>
      <c r="K1970" t="s">
        <v>214</v>
      </c>
      <c r="L1970" t="s">
        <v>520</v>
      </c>
      <c r="M1970" t="s">
        <v>521</v>
      </c>
      <c r="N1970" t="s">
        <v>217</v>
      </c>
      <c r="O1970" t="s">
        <v>263</v>
      </c>
      <c r="P1970" t="s">
        <v>522</v>
      </c>
      <c r="Q1970" t="s">
        <v>523</v>
      </c>
      <c r="R1970" t="s">
        <v>524</v>
      </c>
      <c r="S1970" t="s">
        <v>338</v>
      </c>
      <c r="T1970" t="s">
        <v>339</v>
      </c>
      <c r="U1970" s="61" t="s">
        <v>340</v>
      </c>
      <c r="V1970" t="s">
        <v>24</v>
      </c>
      <c r="W1970" t="s">
        <v>263</v>
      </c>
      <c r="X1970" s="59">
        <v>0</v>
      </c>
      <c r="Y1970" s="59">
        <v>1200</v>
      </c>
      <c r="Z1970" t="s">
        <v>141</v>
      </c>
      <c r="AA1970" s="146" t="str">
        <f t="shared" si="393"/>
        <v>EX</v>
      </c>
      <c r="AB1970" s="146" t="str">
        <f t="shared" si="383"/>
        <v>IT</v>
      </c>
      <c r="AC1970" t="str">
        <f t="shared" si="386"/>
        <v>EX</v>
      </c>
      <c r="AD1970" s="74">
        <f t="shared" si="387"/>
        <v>1200</v>
      </c>
      <c r="AE1970" s="74">
        <f t="shared" si="392"/>
        <v>1200</v>
      </c>
      <c r="AF1970">
        <v>1</v>
      </c>
      <c r="AG1970">
        <v>0</v>
      </c>
      <c r="AH1970" s="74">
        <v>0</v>
      </c>
      <c r="AJ1970" s="74">
        <f t="shared" si="388"/>
        <v>0</v>
      </c>
      <c r="AK1970" s="74">
        <f t="shared" si="382"/>
        <v>1200</v>
      </c>
      <c r="AL1970" t="str">
        <f t="shared" si="389"/>
        <v>N</v>
      </c>
      <c r="AN1970" t="s">
        <v>86</v>
      </c>
      <c r="AO1970" t="s">
        <v>85</v>
      </c>
      <c r="AP1970" t="str">
        <f t="shared" si="390"/>
        <v>94</v>
      </c>
      <c r="AQ1970" s="145" t="s">
        <v>1826</v>
      </c>
      <c r="AR1970" t="str">
        <f t="shared" si="391"/>
        <v>1-Adjusted Base Budget</v>
      </c>
      <c r="AS1970" s="145" t="s">
        <v>1827</v>
      </c>
      <c r="AT1970" t="s">
        <v>213</v>
      </c>
      <c r="AV1970" t="str">
        <f t="shared" si="385"/>
        <v>VPIT-SS</v>
      </c>
      <c r="AW1970" t="str">
        <f t="shared" si="384"/>
        <v>VP FOR INFORMATION TECHNOLOGY-SHARED SERVICES</v>
      </c>
    </row>
    <row r="1971" spans="1:49">
      <c r="A1971" s="59">
        <v>2018</v>
      </c>
      <c r="B1971" t="s">
        <v>137</v>
      </c>
      <c r="C1971" t="s">
        <v>945</v>
      </c>
      <c r="D1971" t="s">
        <v>946</v>
      </c>
      <c r="E1971" t="s">
        <v>947</v>
      </c>
      <c r="F1971" t="s">
        <v>1010</v>
      </c>
      <c r="G1971" t="s">
        <v>1011</v>
      </c>
      <c r="H1971" t="s">
        <v>948</v>
      </c>
      <c r="I1971" s="170" t="s">
        <v>84</v>
      </c>
      <c r="J1971" t="s">
        <v>85</v>
      </c>
      <c r="K1971" t="s">
        <v>214</v>
      </c>
      <c r="L1971" t="s">
        <v>525</v>
      </c>
      <c r="M1971" t="s">
        <v>526</v>
      </c>
      <c r="N1971" t="s">
        <v>217</v>
      </c>
      <c r="O1971" t="s">
        <v>263</v>
      </c>
      <c r="P1971" t="s">
        <v>379</v>
      </c>
      <c r="Q1971" t="s">
        <v>379</v>
      </c>
      <c r="R1971" t="s">
        <v>380</v>
      </c>
      <c r="S1971" t="s">
        <v>264</v>
      </c>
      <c r="T1971" t="s">
        <v>265</v>
      </c>
      <c r="U1971" s="61" t="s">
        <v>266</v>
      </c>
      <c r="V1971" t="s">
        <v>249</v>
      </c>
      <c r="W1971" t="s">
        <v>263</v>
      </c>
      <c r="X1971" s="59">
        <v>1755</v>
      </c>
      <c r="Y1971" s="59">
        <v>1755</v>
      </c>
      <c r="AA1971" s="146" t="str">
        <f t="shared" si="393"/>
        <v>EX</v>
      </c>
      <c r="AB1971" s="146">
        <f t="shared" si="383"/>
        <v>0</v>
      </c>
      <c r="AC1971" t="str">
        <f t="shared" si="386"/>
        <v>EX</v>
      </c>
      <c r="AD1971" s="74">
        <f t="shared" si="387"/>
        <v>1755</v>
      </c>
      <c r="AE1971" s="74">
        <f t="shared" si="392"/>
        <v>1755</v>
      </c>
      <c r="AF1971">
        <v>1</v>
      </c>
      <c r="AG1971">
        <v>0</v>
      </c>
      <c r="AH1971" s="74">
        <v>0</v>
      </c>
      <c r="AJ1971" s="74">
        <f t="shared" si="388"/>
        <v>0</v>
      </c>
      <c r="AK1971" s="74">
        <f t="shared" ref="AK1971:AK2034" si="394">AE1971 +AJ1971</f>
        <v>1755</v>
      </c>
      <c r="AL1971" t="str">
        <f t="shared" si="389"/>
        <v>N</v>
      </c>
      <c r="AN1971" t="s">
        <v>86</v>
      </c>
      <c r="AO1971" t="s">
        <v>85</v>
      </c>
      <c r="AP1971" t="str">
        <f t="shared" si="390"/>
        <v>94</v>
      </c>
      <c r="AQ1971" s="145" t="s">
        <v>1826</v>
      </c>
      <c r="AR1971" t="str">
        <f t="shared" si="391"/>
        <v>1-Adjusted Base Budget</v>
      </c>
      <c r="AS1971" s="145" t="s">
        <v>1827</v>
      </c>
      <c r="AT1971" t="s">
        <v>213</v>
      </c>
      <c r="AV1971" t="str">
        <f t="shared" si="385"/>
        <v>VPIT</v>
      </c>
      <c r="AW1971" t="str">
        <f t="shared" si="384"/>
        <v>VP FOR INFORMATION TECHNOLOGY</v>
      </c>
    </row>
    <row r="1972" spans="1:49">
      <c r="A1972" s="59">
        <v>2018</v>
      </c>
      <c r="B1972" t="s">
        <v>137</v>
      </c>
      <c r="C1972" t="s">
        <v>945</v>
      </c>
      <c r="D1972" t="s">
        <v>946</v>
      </c>
      <c r="E1972" t="s">
        <v>947</v>
      </c>
      <c r="F1972" t="s">
        <v>1012</v>
      </c>
      <c r="G1972" t="s">
        <v>1013</v>
      </c>
      <c r="H1972" t="s">
        <v>948</v>
      </c>
      <c r="I1972" s="170" t="s">
        <v>84</v>
      </c>
      <c r="J1972" t="s">
        <v>85</v>
      </c>
      <c r="K1972" t="s">
        <v>214</v>
      </c>
      <c r="L1972" t="s">
        <v>525</v>
      </c>
      <c r="M1972" t="s">
        <v>526</v>
      </c>
      <c r="N1972" t="s">
        <v>217</v>
      </c>
      <c r="O1972" t="s">
        <v>263</v>
      </c>
      <c r="P1972" t="s">
        <v>379</v>
      </c>
      <c r="Q1972" t="s">
        <v>379</v>
      </c>
      <c r="R1972" t="s">
        <v>380</v>
      </c>
      <c r="S1972" t="s">
        <v>264</v>
      </c>
      <c r="T1972" t="s">
        <v>265</v>
      </c>
      <c r="U1972" s="61" t="s">
        <v>266</v>
      </c>
      <c r="V1972" t="s">
        <v>249</v>
      </c>
      <c r="W1972" t="s">
        <v>263</v>
      </c>
      <c r="X1972" s="59">
        <v>1200</v>
      </c>
      <c r="Y1972" s="59">
        <v>1200</v>
      </c>
      <c r="AA1972" s="146" t="str">
        <f t="shared" si="393"/>
        <v>EX</v>
      </c>
      <c r="AB1972" s="146">
        <f t="shared" si="383"/>
        <v>0</v>
      </c>
      <c r="AC1972" t="str">
        <f t="shared" si="386"/>
        <v>EX</v>
      </c>
      <c r="AD1972" s="74">
        <f t="shared" si="387"/>
        <v>1200</v>
      </c>
      <c r="AE1972" s="74">
        <f t="shared" si="392"/>
        <v>1200</v>
      </c>
      <c r="AF1972">
        <v>1</v>
      </c>
      <c r="AG1972">
        <v>0</v>
      </c>
      <c r="AH1972" s="74">
        <v>0</v>
      </c>
      <c r="AJ1972" s="74">
        <f t="shared" si="388"/>
        <v>0</v>
      </c>
      <c r="AK1972" s="74">
        <f t="shared" si="394"/>
        <v>1200</v>
      </c>
      <c r="AL1972" t="str">
        <f t="shared" si="389"/>
        <v>N</v>
      </c>
      <c r="AN1972" t="s">
        <v>86</v>
      </c>
      <c r="AO1972" t="s">
        <v>85</v>
      </c>
      <c r="AP1972" t="str">
        <f t="shared" si="390"/>
        <v>94</v>
      </c>
      <c r="AQ1972" s="145" t="s">
        <v>1826</v>
      </c>
      <c r="AR1972" t="str">
        <f t="shared" si="391"/>
        <v>1-Adjusted Base Budget</v>
      </c>
      <c r="AS1972" s="145" t="s">
        <v>1827</v>
      </c>
      <c r="AT1972" t="s">
        <v>213</v>
      </c>
      <c r="AV1972" t="str">
        <f t="shared" si="385"/>
        <v>VPIT</v>
      </c>
      <c r="AW1972" t="str">
        <f t="shared" si="384"/>
        <v>VP FOR INFORMATION TECHNOLOGY</v>
      </c>
    </row>
    <row r="1973" spans="1:49">
      <c r="A1973" s="59">
        <v>2018</v>
      </c>
      <c r="B1973" t="s">
        <v>137</v>
      </c>
      <c r="C1973" t="s">
        <v>945</v>
      </c>
      <c r="D1973" t="s">
        <v>946</v>
      </c>
      <c r="E1973" t="s">
        <v>947</v>
      </c>
      <c r="F1973" t="s">
        <v>1014</v>
      </c>
      <c r="G1973" t="s">
        <v>1015</v>
      </c>
      <c r="H1973" t="s">
        <v>948</v>
      </c>
      <c r="I1973" s="170" t="s">
        <v>84</v>
      </c>
      <c r="J1973" t="s">
        <v>85</v>
      </c>
      <c r="K1973" t="s">
        <v>214</v>
      </c>
      <c r="L1973" t="s">
        <v>525</v>
      </c>
      <c r="M1973" t="s">
        <v>526</v>
      </c>
      <c r="N1973" t="s">
        <v>217</v>
      </c>
      <c r="O1973" t="s">
        <v>263</v>
      </c>
      <c r="P1973" t="s">
        <v>379</v>
      </c>
      <c r="Q1973" t="s">
        <v>379</v>
      </c>
      <c r="R1973" t="s">
        <v>380</v>
      </c>
      <c r="S1973" t="s">
        <v>264</v>
      </c>
      <c r="T1973" t="s">
        <v>265</v>
      </c>
      <c r="U1973" s="61" t="s">
        <v>266</v>
      </c>
      <c r="V1973" t="s">
        <v>249</v>
      </c>
      <c r="W1973" t="s">
        <v>263</v>
      </c>
      <c r="X1973" s="59">
        <v>8400</v>
      </c>
      <c r="Y1973" s="59">
        <v>8400</v>
      </c>
      <c r="AA1973" s="146" t="str">
        <f t="shared" si="393"/>
        <v>EX</v>
      </c>
      <c r="AB1973" s="146">
        <f t="shared" ref="AB1973:AB2036" si="395">IF(O1973 =AA1973,Z1973,"10cr")</f>
        <v>0</v>
      </c>
      <c r="AC1973" t="str">
        <f t="shared" si="386"/>
        <v>EX</v>
      </c>
      <c r="AD1973" s="74">
        <f t="shared" si="387"/>
        <v>8400</v>
      </c>
      <c r="AE1973" s="74">
        <f t="shared" si="392"/>
        <v>8400</v>
      </c>
      <c r="AF1973">
        <v>1</v>
      </c>
      <c r="AG1973">
        <v>0</v>
      </c>
      <c r="AH1973" s="74">
        <v>0</v>
      </c>
      <c r="AJ1973" s="74">
        <f t="shared" si="388"/>
        <v>0</v>
      </c>
      <c r="AK1973" s="74">
        <f t="shared" si="394"/>
        <v>8400</v>
      </c>
      <c r="AL1973" t="str">
        <f t="shared" si="389"/>
        <v>N</v>
      </c>
      <c r="AN1973" t="s">
        <v>86</v>
      </c>
      <c r="AO1973" t="s">
        <v>85</v>
      </c>
      <c r="AP1973" t="str">
        <f t="shared" si="390"/>
        <v>94</v>
      </c>
      <c r="AQ1973" s="145" t="s">
        <v>1826</v>
      </c>
      <c r="AR1973" t="str">
        <f t="shared" si="391"/>
        <v>1-Adjusted Base Budget</v>
      </c>
      <c r="AS1973" s="145" t="s">
        <v>1827</v>
      </c>
      <c r="AT1973" t="s">
        <v>213</v>
      </c>
      <c r="AV1973" t="str">
        <f t="shared" si="385"/>
        <v>VPIT</v>
      </c>
      <c r="AW1973" t="str">
        <f t="shared" si="384"/>
        <v>VP FOR INFORMATION TECHNOLOGY</v>
      </c>
    </row>
    <row r="1974" spans="1:49">
      <c r="A1974" s="59">
        <v>2018</v>
      </c>
      <c r="B1974" t="s">
        <v>137</v>
      </c>
      <c r="C1974" t="s">
        <v>945</v>
      </c>
      <c r="D1974" t="s">
        <v>946</v>
      </c>
      <c r="E1974" t="s">
        <v>947</v>
      </c>
      <c r="F1974" t="s">
        <v>1016</v>
      </c>
      <c r="G1974" t="s">
        <v>1017</v>
      </c>
      <c r="H1974" t="s">
        <v>948</v>
      </c>
      <c r="I1974" s="170" t="s">
        <v>84</v>
      </c>
      <c r="J1974" t="s">
        <v>85</v>
      </c>
      <c r="K1974" t="s">
        <v>214</v>
      </c>
      <c r="L1974" t="s">
        <v>525</v>
      </c>
      <c r="M1974" t="s">
        <v>526</v>
      </c>
      <c r="N1974" t="s">
        <v>217</v>
      </c>
      <c r="O1974" t="s">
        <v>263</v>
      </c>
      <c r="P1974" t="s">
        <v>379</v>
      </c>
      <c r="Q1974" t="s">
        <v>379</v>
      </c>
      <c r="R1974" t="s">
        <v>380</v>
      </c>
      <c r="S1974" t="s">
        <v>264</v>
      </c>
      <c r="T1974" t="s">
        <v>265</v>
      </c>
      <c r="U1974" s="61" t="s">
        <v>266</v>
      </c>
      <c r="V1974" t="s">
        <v>249</v>
      </c>
      <c r="W1974" t="s">
        <v>263</v>
      </c>
      <c r="X1974" s="59">
        <v>600</v>
      </c>
      <c r="Y1974" s="59">
        <v>600</v>
      </c>
      <c r="AA1974" s="146" t="str">
        <f t="shared" si="393"/>
        <v>EX</v>
      </c>
      <c r="AB1974" s="146">
        <f t="shared" si="395"/>
        <v>0</v>
      </c>
      <c r="AC1974" t="str">
        <f t="shared" si="386"/>
        <v>EX</v>
      </c>
      <c r="AD1974" s="74">
        <f t="shared" si="387"/>
        <v>600</v>
      </c>
      <c r="AE1974" s="74">
        <f t="shared" si="392"/>
        <v>600</v>
      </c>
      <c r="AF1974">
        <v>1</v>
      </c>
      <c r="AG1974">
        <v>0</v>
      </c>
      <c r="AH1974" s="74">
        <v>0</v>
      </c>
      <c r="AJ1974" s="74">
        <f t="shared" si="388"/>
        <v>0</v>
      </c>
      <c r="AK1974" s="74">
        <f t="shared" si="394"/>
        <v>600</v>
      </c>
      <c r="AL1974" t="str">
        <f t="shared" si="389"/>
        <v>N</v>
      </c>
      <c r="AN1974" t="s">
        <v>86</v>
      </c>
      <c r="AO1974" t="s">
        <v>85</v>
      </c>
      <c r="AP1974" t="str">
        <f t="shared" si="390"/>
        <v>94</v>
      </c>
      <c r="AQ1974" s="145" t="s">
        <v>1826</v>
      </c>
      <c r="AR1974" t="str">
        <f t="shared" si="391"/>
        <v>1-Adjusted Base Budget</v>
      </c>
      <c r="AS1974" s="145" t="s">
        <v>1827</v>
      </c>
      <c r="AT1974" t="s">
        <v>213</v>
      </c>
      <c r="AV1974" t="str">
        <f t="shared" si="385"/>
        <v>VPIT</v>
      </c>
      <c r="AW1974" t="str">
        <f t="shared" si="384"/>
        <v>VP FOR INFORMATION TECHNOLOGY</v>
      </c>
    </row>
    <row r="1975" spans="1:49">
      <c r="A1975" s="59">
        <v>2018</v>
      </c>
      <c r="B1975" t="s">
        <v>137</v>
      </c>
      <c r="C1975" t="s">
        <v>945</v>
      </c>
      <c r="D1975" t="s">
        <v>946</v>
      </c>
      <c r="E1975" t="s">
        <v>947</v>
      </c>
      <c r="F1975" t="s">
        <v>1020</v>
      </c>
      <c r="G1975" t="s">
        <v>1021</v>
      </c>
      <c r="H1975" t="s">
        <v>948</v>
      </c>
      <c r="I1975" s="170" t="s">
        <v>84</v>
      </c>
      <c r="J1975" t="s">
        <v>85</v>
      </c>
      <c r="K1975" t="s">
        <v>214</v>
      </c>
      <c r="L1975" t="s">
        <v>525</v>
      </c>
      <c r="M1975" t="s">
        <v>526</v>
      </c>
      <c r="N1975" t="s">
        <v>217</v>
      </c>
      <c r="O1975" t="s">
        <v>263</v>
      </c>
      <c r="P1975" t="s">
        <v>379</v>
      </c>
      <c r="Q1975" t="s">
        <v>379</v>
      </c>
      <c r="R1975" t="s">
        <v>380</v>
      </c>
      <c r="S1975" t="s">
        <v>264</v>
      </c>
      <c r="T1975" t="s">
        <v>265</v>
      </c>
      <c r="U1975" s="61" t="s">
        <v>266</v>
      </c>
      <c r="V1975" t="s">
        <v>249</v>
      </c>
      <c r="W1975" t="s">
        <v>263</v>
      </c>
      <c r="X1975" s="59">
        <v>3000</v>
      </c>
      <c r="Y1975" s="59">
        <v>3000</v>
      </c>
      <c r="AA1975" s="146" t="str">
        <f t="shared" si="393"/>
        <v>EX</v>
      </c>
      <c r="AB1975" s="146">
        <f t="shared" si="395"/>
        <v>0</v>
      </c>
      <c r="AC1975" t="str">
        <f t="shared" si="386"/>
        <v>EX</v>
      </c>
      <c r="AD1975" s="74">
        <f t="shared" si="387"/>
        <v>3000</v>
      </c>
      <c r="AE1975" s="74">
        <f t="shared" si="392"/>
        <v>3000</v>
      </c>
      <c r="AF1975">
        <v>1</v>
      </c>
      <c r="AG1975">
        <v>0</v>
      </c>
      <c r="AH1975" s="74">
        <v>0</v>
      </c>
      <c r="AJ1975" s="74">
        <f t="shared" si="388"/>
        <v>0</v>
      </c>
      <c r="AK1975" s="74">
        <f t="shared" si="394"/>
        <v>3000</v>
      </c>
      <c r="AL1975" t="str">
        <f t="shared" si="389"/>
        <v>N</v>
      </c>
      <c r="AN1975" t="s">
        <v>86</v>
      </c>
      <c r="AO1975" t="s">
        <v>85</v>
      </c>
      <c r="AP1975" t="str">
        <f t="shared" si="390"/>
        <v>94</v>
      </c>
      <c r="AQ1975" s="145" t="s">
        <v>1826</v>
      </c>
      <c r="AR1975" t="str">
        <f t="shared" si="391"/>
        <v>1-Adjusted Base Budget</v>
      </c>
      <c r="AS1975" s="145" t="s">
        <v>1827</v>
      </c>
      <c r="AT1975" t="s">
        <v>213</v>
      </c>
      <c r="AV1975" t="str">
        <f t="shared" si="385"/>
        <v>VPIT</v>
      </c>
      <c r="AW1975" t="str">
        <f t="shared" si="384"/>
        <v>VP FOR INFORMATION TECHNOLOGY</v>
      </c>
    </row>
    <row r="1976" spans="1:49">
      <c r="A1976" s="59">
        <v>2018</v>
      </c>
      <c r="B1976" t="s">
        <v>137</v>
      </c>
      <c r="C1976" t="s">
        <v>945</v>
      </c>
      <c r="D1976" t="s">
        <v>946</v>
      </c>
      <c r="E1976" t="s">
        <v>947</v>
      </c>
      <c r="F1976" t="s">
        <v>1135</v>
      </c>
      <c r="G1976" t="s">
        <v>1136</v>
      </c>
      <c r="H1976" t="s">
        <v>948</v>
      </c>
      <c r="I1976" s="170" t="s">
        <v>84</v>
      </c>
      <c r="J1976" t="s">
        <v>85</v>
      </c>
      <c r="K1976" t="s">
        <v>214</v>
      </c>
      <c r="L1976" t="s">
        <v>525</v>
      </c>
      <c r="M1976" t="s">
        <v>526</v>
      </c>
      <c r="N1976" t="s">
        <v>217</v>
      </c>
      <c r="O1976" t="s">
        <v>263</v>
      </c>
      <c r="P1976" t="s">
        <v>379</v>
      </c>
      <c r="Q1976" t="s">
        <v>379</v>
      </c>
      <c r="R1976" t="s">
        <v>380</v>
      </c>
      <c r="S1976" t="s">
        <v>264</v>
      </c>
      <c r="T1976" t="s">
        <v>265</v>
      </c>
      <c r="U1976" s="61" t="s">
        <v>266</v>
      </c>
      <c r="V1976" t="s">
        <v>249</v>
      </c>
      <c r="W1976" t="s">
        <v>263</v>
      </c>
      <c r="X1976" s="59">
        <v>0</v>
      </c>
      <c r="Y1976" s="59">
        <v>9600</v>
      </c>
      <c r="AA1976" s="146" t="str">
        <f t="shared" si="393"/>
        <v>EX</v>
      </c>
      <c r="AB1976" s="146">
        <f t="shared" si="395"/>
        <v>0</v>
      </c>
      <c r="AC1976" t="str">
        <f t="shared" si="386"/>
        <v>EX</v>
      </c>
      <c r="AD1976" s="74">
        <f t="shared" si="387"/>
        <v>9600</v>
      </c>
      <c r="AE1976" s="74">
        <f t="shared" si="392"/>
        <v>9600</v>
      </c>
      <c r="AF1976">
        <v>1</v>
      </c>
      <c r="AG1976">
        <v>0</v>
      </c>
      <c r="AH1976" s="74">
        <v>0</v>
      </c>
      <c r="AJ1976" s="74">
        <f t="shared" si="388"/>
        <v>0</v>
      </c>
      <c r="AK1976" s="74">
        <f t="shared" si="394"/>
        <v>9600</v>
      </c>
      <c r="AL1976" t="str">
        <f t="shared" si="389"/>
        <v>N</v>
      </c>
      <c r="AN1976" t="s">
        <v>86</v>
      </c>
      <c r="AO1976" t="s">
        <v>85</v>
      </c>
      <c r="AP1976" t="str">
        <f t="shared" si="390"/>
        <v>94</v>
      </c>
      <c r="AQ1976" s="145" t="s">
        <v>1826</v>
      </c>
      <c r="AR1976" t="str">
        <f t="shared" si="391"/>
        <v>1-Adjusted Base Budget</v>
      </c>
      <c r="AS1976" s="145" t="s">
        <v>1827</v>
      </c>
      <c r="AT1976" t="s">
        <v>213</v>
      </c>
      <c r="AV1976" t="str">
        <f t="shared" si="385"/>
        <v>VPIT</v>
      </c>
      <c r="AW1976" t="str">
        <f t="shared" si="384"/>
        <v>VP FOR INFORMATION TECHNOLOGY</v>
      </c>
    </row>
    <row r="1977" spans="1:49">
      <c r="A1977" s="59">
        <v>2018</v>
      </c>
      <c r="B1977" t="s">
        <v>137</v>
      </c>
      <c r="C1977" t="s">
        <v>945</v>
      </c>
      <c r="D1977" t="s">
        <v>946</v>
      </c>
      <c r="E1977" t="s">
        <v>947</v>
      </c>
      <c r="F1977" t="s">
        <v>973</v>
      </c>
      <c r="G1977" t="s">
        <v>974</v>
      </c>
      <c r="H1977" t="s">
        <v>948</v>
      </c>
      <c r="I1977" s="170" t="s">
        <v>84</v>
      </c>
      <c r="J1977" t="s">
        <v>85</v>
      </c>
      <c r="K1977" t="s">
        <v>214</v>
      </c>
      <c r="L1977" t="s">
        <v>525</v>
      </c>
      <c r="M1977" t="s">
        <v>526</v>
      </c>
      <c r="N1977" t="s">
        <v>217</v>
      </c>
      <c r="O1977" t="s">
        <v>263</v>
      </c>
      <c r="P1977" t="s">
        <v>379</v>
      </c>
      <c r="Q1977" t="s">
        <v>379</v>
      </c>
      <c r="R1977" t="s">
        <v>380</v>
      </c>
      <c r="S1977" t="s">
        <v>264</v>
      </c>
      <c r="T1977" t="s">
        <v>265</v>
      </c>
      <c r="U1977" s="61" t="s">
        <v>266</v>
      </c>
      <c r="V1977" t="s">
        <v>249</v>
      </c>
      <c r="W1977" t="s">
        <v>263</v>
      </c>
      <c r="X1977" s="59">
        <v>7165</v>
      </c>
      <c r="Y1977" s="59">
        <v>7165</v>
      </c>
      <c r="AA1977" s="146" t="str">
        <f t="shared" si="393"/>
        <v>EX</v>
      </c>
      <c r="AB1977" s="146">
        <f t="shared" si="395"/>
        <v>0</v>
      </c>
      <c r="AC1977" t="str">
        <f t="shared" si="386"/>
        <v>EX</v>
      </c>
      <c r="AD1977" s="74">
        <f t="shared" si="387"/>
        <v>7165</v>
      </c>
      <c r="AE1977" s="74">
        <f t="shared" si="392"/>
        <v>7165</v>
      </c>
      <c r="AF1977">
        <v>1</v>
      </c>
      <c r="AG1977">
        <v>0</v>
      </c>
      <c r="AH1977" s="74">
        <v>0</v>
      </c>
      <c r="AJ1977" s="74">
        <f t="shared" si="388"/>
        <v>0</v>
      </c>
      <c r="AK1977" s="74">
        <f t="shared" si="394"/>
        <v>7165</v>
      </c>
      <c r="AL1977" t="str">
        <f t="shared" si="389"/>
        <v>N</v>
      </c>
      <c r="AN1977" t="s">
        <v>86</v>
      </c>
      <c r="AO1977" t="s">
        <v>85</v>
      </c>
      <c r="AP1977" t="str">
        <f t="shared" si="390"/>
        <v>94</v>
      </c>
      <c r="AQ1977" s="145" t="s">
        <v>1826</v>
      </c>
      <c r="AR1977" t="str">
        <f t="shared" si="391"/>
        <v>1-Adjusted Base Budget</v>
      </c>
      <c r="AS1977" s="145" t="s">
        <v>1827</v>
      </c>
      <c r="AT1977" t="s">
        <v>213</v>
      </c>
      <c r="AV1977" t="str">
        <f t="shared" si="385"/>
        <v>VPIT</v>
      </c>
      <c r="AW1977" t="str">
        <f t="shared" si="384"/>
        <v>VP FOR INFORMATION TECHNOLOGY</v>
      </c>
    </row>
    <row r="1978" spans="1:49">
      <c r="A1978" s="59">
        <v>2018</v>
      </c>
      <c r="B1978" t="s">
        <v>137</v>
      </c>
      <c r="C1978" t="s">
        <v>945</v>
      </c>
      <c r="D1978" t="s">
        <v>946</v>
      </c>
      <c r="E1978" t="s">
        <v>947</v>
      </c>
      <c r="F1978" t="s">
        <v>1715</v>
      </c>
      <c r="G1978" t="s">
        <v>1716</v>
      </c>
      <c r="H1978" t="s">
        <v>948</v>
      </c>
      <c r="I1978" s="170" t="s">
        <v>84</v>
      </c>
      <c r="J1978" t="s">
        <v>85</v>
      </c>
      <c r="K1978" t="s">
        <v>214</v>
      </c>
      <c r="L1978" t="s">
        <v>525</v>
      </c>
      <c r="M1978" t="s">
        <v>526</v>
      </c>
      <c r="N1978" t="s">
        <v>217</v>
      </c>
      <c r="O1978" t="s">
        <v>263</v>
      </c>
      <c r="P1978" t="s">
        <v>379</v>
      </c>
      <c r="Q1978" t="s">
        <v>379</v>
      </c>
      <c r="R1978" t="s">
        <v>380</v>
      </c>
      <c r="S1978" t="s">
        <v>264</v>
      </c>
      <c r="T1978" t="s">
        <v>265</v>
      </c>
      <c r="U1978" s="61" t="s">
        <v>266</v>
      </c>
      <c r="V1978" t="s">
        <v>249</v>
      </c>
      <c r="W1978" t="s">
        <v>263</v>
      </c>
      <c r="X1978" s="59">
        <v>6000</v>
      </c>
      <c r="Y1978" s="59">
        <v>6000</v>
      </c>
      <c r="AA1978" s="146" t="str">
        <f t="shared" si="393"/>
        <v>EX</v>
      </c>
      <c r="AB1978" s="146">
        <f t="shared" si="395"/>
        <v>0</v>
      </c>
      <c r="AC1978" t="str">
        <f t="shared" si="386"/>
        <v>EX</v>
      </c>
      <c r="AD1978" s="74">
        <f t="shared" si="387"/>
        <v>6000</v>
      </c>
      <c r="AE1978" s="74">
        <f t="shared" si="392"/>
        <v>6000</v>
      </c>
      <c r="AF1978">
        <v>1</v>
      </c>
      <c r="AG1978">
        <v>0</v>
      </c>
      <c r="AH1978" s="74">
        <v>0</v>
      </c>
      <c r="AJ1978" s="74">
        <f t="shared" si="388"/>
        <v>0</v>
      </c>
      <c r="AK1978" s="74">
        <f t="shared" si="394"/>
        <v>6000</v>
      </c>
      <c r="AL1978" t="str">
        <f t="shared" si="389"/>
        <v>N</v>
      </c>
      <c r="AN1978" t="s">
        <v>86</v>
      </c>
      <c r="AO1978" t="s">
        <v>85</v>
      </c>
      <c r="AP1978" t="str">
        <f t="shared" si="390"/>
        <v>94</v>
      </c>
      <c r="AQ1978" s="145" t="s">
        <v>1826</v>
      </c>
      <c r="AR1978" t="str">
        <f t="shared" si="391"/>
        <v>1-Adjusted Base Budget</v>
      </c>
      <c r="AS1978" s="145" t="s">
        <v>1827</v>
      </c>
      <c r="AT1978" t="s">
        <v>213</v>
      </c>
      <c r="AV1978" t="str">
        <f t="shared" si="385"/>
        <v>VPIT</v>
      </c>
      <c r="AW1978" t="str">
        <f t="shared" si="384"/>
        <v>VP FOR INFORMATION TECHNOLOGY</v>
      </c>
    </row>
    <row r="1979" spans="1:49">
      <c r="A1979" s="59">
        <v>2018</v>
      </c>
      <c r="B1979" t="s">
        <v>137</v>
      </c>
      <c r="C1979" t="s">
        <v>945</v>
      </c>
      <c r="D1979" t="s">
        <v>946</v>
      </c>
      <c r="E1979" t="s">
        <v>947</v>
      </c>
      <c r="F1979" t="s">
        <v>1022</v>
      </c>
      <c r="G1979" t="s">
        <v>1023</v>
      </c>
      <c r="H1979" t="s">
        <v>948</v>
      </c>
      <c r="I1979" s="170" t="s">
        <v>84</v>
      </c>
      <c r="J1979" t="s">
        <v>85</v>
      </c>
      <c r="K1979" t="s">
        <v>214</v>
      </c>
      <c r="L1979" t="s">
        <v>525</v>
      </c>
      <c r="M1979" t="s">
        <v>526</v>
      </c>
      <c r="N1979" t="s">
        <v>217</v>
      </c>
      <c r="O1979" t="s">
        <v>263</v>
      </c>
      <c r="P1979" t="s">
        <v>379</v>
      </c>
      <c r="Q1979" t="s">
        <v>379</v>
      </c>
      <c r="R1979" t="s">
        <v>380</v>
      </c>
      <c r="S1979" t="s">
        <v>264</v>
      </c>
      <c r="T1979" t="s">
        <v>265</v>
      </c>
      <c r="U1979" s="61" t="s">
        <v>266</v>
      </c>
      <c r="V1979" t="s">
        <v>249</v>
      </c>
      <c r="W1979" t="s">
        <v>263</v>
      </c>
      <c r="X1979" s="59">
        <v>600</v>
      </c>
      <c r="Y1979" s="59">
        <v>600</v>
      </c>
      <c r="AA1979" s="146" t="str">
        <f t="shared" si="393"/>
        <v>EX</v>
      </c>
      <c r="AB1979" s="146">
        <f t="shared" si="395"/>
        <v>0</v>
      </c>
      <c r="AC1979" t="str">
        <f t="shared" si="386"/>
        <v>EX</v>
      </c>
      <c r="AD1979" s="74">
        <f t="shared" si="387"/>
        <v>600</v>
      </c>
      <c r="AE1979" s="74">
        <f t="shared" si="392"/>
        <v>600</v>
      </c>
      <c r="AF1979">
        <v>1</v>
      </c>
      <c r="AG1979">
        <v>0</v>
      </c>
      <c r="AH1979" s="74">
        <v>0</v>
      </c>
      <c r="AJ1979" s="74">
        <f t="shared" si="388"/>
        <v>0</v>
      </c>
      <c r="AK1979" s="74">
        <f t="shared" si="394"/>
        <v>600</v>
      </c>
      <c r="AL1979" t="str">
        <f t="shared" si="389"/>
        <v>N</v>
      </c>
      <c r="AN1979" t="s">
        <v>86</v>
      </c>
      <c r="AO1979" t="s">
        <v>85</v>
      </c>
      <c r="AP1979" t="str">
        <f t="shared" si="390"/>
        <v>94</v>
      </c>
      <c r="AQ1979" s="145" t="s">
        <v>1826</v>
      </c>
      <c r="AR1979" t="str">
        <f t="shared" si="391"/>
        <v>1-Adjusted Base Budget</v>
      </c>
      <c r="AS1979" s="145" t="s">
        <v>1827</v>
      </c>
      <c r="AT1979" t="s">
        <v>213</v>
      </c>
      <c r="AV1979" t="str">
        <f t="shared" si="385"/>
        <v>VPIT</v>
      </c>
      <c r="AW1979" t="str">
        <f t="shared" si="384"/>
        <v>VP FOR INFORMATION TECHNOLOGY</v>
      </c>
    </row>
    <row r="1980" spans="1:49">
      <c r="A1980" s="59">
        <v>2018</v>
      </c>
      <c r="B1980" t="s">
        <v>137</v>
      </c>
      <c r="C1980" t="s">
        <v>945</v>
      </c>
      <c r="D1980" t="s">
        <v>946</v>
      </c>
      <c r="E1980" t="s">
        <v>947</v>
      </c>
      <c r="F1980" t="s">
        <v>1025</v>
      </c>
      <c r="G1980" t="s">
        <v>1026</v>
      </c>
      <c r="H1980" t="s">
        <v>948</v>
      </c>
      <c r="I1980" s="170" t="s">
        <v>84</v>
      </c>
      <c r="J1980" t="s">
        <v>85</v>
      </c>
      <c r="K1980" t="s">
        <v>214</v>
      </c>
      <c r="L1980" t="s">
        <v>525</v>
      </c>
      <c r="M1980" t="s">
        <v>526</v>
      </c>
      <c r="N1980" t="s">
        <v>217</v>
      </c>
      <c r="O1980" t="s">
        <v>263</v>
      </c>
      <c r="P1980" t="s">
        <v>379</v>
      </c>
      <c r="Q1980" t="s">
        <v>379</v>
      </c>
      <c r="R1980" t="s">
        <v>380</v>
      </c>
      <c r="S1980" t="s">
        <v>264</v>
      </c>
      <c r="T1980" t="s">
        <v>265</v>
      </c>
      <c r="U1980" s="61" t="s">
        <v>266</v>
      </c>
      <c r="V1980" t="s">
        <v>249</v>
      </c>
      <c r="W1980" t="s">
        <v>263</v>
      </c>
      <c r="X1980" s="59">
        <v>9600</v>
      </c>
      <c r="Y1980" s="59">
        <v>0</v>
      </c>
      <c r="AA1980" s="146" t="str">
        <f t="shared" si="393"/>
        <v>EX</v>
      </c>
      <c r="AB1980" s="146">
        <f t="shared" si="395"/>
        <v>0</v>
      </c>
      <c r="AC1980" t="str">
        <f t="shared" si="386"/>
        <v>EX</v>
      </c>
      <c r="AD1980" s="74">
        <f t="shared" si="387"/>
        <v>0</v>
      </c>
      <c r="AE1980" s="74">
        <f t="shared" si="392"/>
        <v>0</v>
      </c>
      <c r="AF1980">
        <v>1</v>
      </c>
      <c r="AG1980">
        <v>0</v>
      </c>
      <c r="AH1980" s="74">
        <v>0</v>
      </c>
      <c r="AJ1980" s="74">
        <f t="shared" si="388"/>
        <v>0</v>
      </c>
      <c r="AK1980" s="74">
        <f t="shared" si="394"/>
        <v>0</v>
      </c>
      <c r="AL1980" t="str">
        <f t="shared" si="389"/>
        <v>N</v>
      </c>
      <c r="AN1980" t="s">
        <v>86</v>
      </c>
      <c r="AO1980" t="s">
        <v>85</v>
      </c>
      <c r="AP1980" t="str">
        <f t="shared" si="390"/>
        <v>94</v>
      </c>
      <c r="AQ1980" s="145" t="s">
        <v>1826</v>
      </c>
      <c r="AR1980" t="str">
        <f t="shared" si="391"/>
        <v>1-Adjusted Base Budget</v>
      </c>
      <c r="AS1980" s="145" t="s">
        <v>1827</v>
      </c>
      <c r="AT1980" t="s">
        <v>213</v>
      </c>
      <c r="AV1980" t="str">
        <f t="shared" si="385"/>
        <v>VPIT</v>
      </c>
      <c r="AW1980" t="str">
        <f t="shared" si="384"/>
        <v>VP FOR INFORMATION TECHNOLOGY</v>
      </c>
    </row>
    <row r="1981" spans="1:49">
      <c r="A1981" s="59">
        <v>2018</v>
      </c>
      <c r="B1981" t="s">
        <v>137</v>
      </c>
      <c r="C1981" t="s">
        <v>945</v>
      </c>
      <c r="D1981" t="s">
        <v>946</v>
      </c>
      <c r="E1981" t="s">
        <v>947</v>
      </c>
      <c r="F1981" t="s">
        <v>1027</v>
      </c>
      <c r="G1981" t="s">
        <v>1028</v>
      </c>
      <c r="H1981" t="s">
        <v>948</v>
      </c>
      <c r="I1981" s="170" t="s">
        <v>84</v>
      </c>
      <c r="J1981" t="s">
        <v>85</v>
      </c>
      <c r="K1981" t="s">
        <v>214</v>
      </c>
      <c r="L1981" t="s">
        <v>525</v>
      </c>
      <c r="M1981" t="s">
        <v>526</v>
      </c>
      <c r="N1981" t="s">
        <v>217</v>
      </c>
      <c r="O1981" t="s">
        <v>263</v>
      </c>
      <c r="P1981" t="s">
        <v>379</v>
      </c>
      <c r="Q1981" t="s">
        <v>379</v>
      </c>
      <c r="R1981" t="s">
        <v>380</v>
      </c>
      <c r="S1981" t="s">
        <v>264</v>
      </c>
      <c r="T1981" t="s">
        <v>265</v>
      </c>
      <c r="U1981" s="61" t="s">
        <v>266</v>
      </c>
      <c r="V1981" t="s">
        <v>249</v>
      </c>
      <c r="W1981" t="s">
        <v>263</v>
      </c>
      <c r="X1981" s="59">
        <v>1200</v>
      </c>
      <c r="Y1981" s="59">
        <v>1200</v>
      </c>
      <c r="AA1981" s="146" t="str">
        <f t="shared" si="393"/>
        <v>EX</v>
      </c>
      <c r="AB1981" s="146">
        <f t="shared" si="395"/>
        <v>0</v>
      </c>
      <c r="AC1981" t="str">
        <f t="shared" si="386"/>
        <v>EX</v>
      </c>
      <c r="AD1981" s="74">
        <f t="shared" si="387"/>
        <v>1200</v>
      </c>
      <c r="AE1981" s="74">
        <f t="shared" si="392"/>
        <v>1200</v>
      </c>
      <c r="AF1981">
        <v>1</v>
      </c>
      <c r="AG1981">
        <v>0</v>
      </c>
      <c r="AH1981" s="74">
        <v>0</v>
      </c>
      <c r="AJ1981" s="74">
        <f t="shared" si="388"/>
        <v>0</v>
      </c>
      <c r="AK1981" s="74">
        <f t="shared" si="394"/>
        <v>1200</v>
      </c>
      <c r="AL1981" t="str">
        <f t="shared" si="389"/>
        <v>N</v>
      </c>
      <c r="AN1981" t="s">
        <v>86</v>
      </c>
      <c r="AO1981" t="s">
        <v>85</v>
      </c>
      <c r="AP1981" t="str">
        <f t="shared" si="390"/>
        <v>94</v>
      </c>
      <c r="AQ1981" s="145" t="s">
        <v>1826</v>
      </c>
      <c r="AR1981" t="str">
        <f t="shared" si="391"/>
        <v>1-Adjusted Base Budget</v>
      </c>
      <c r="AS1981" s="145" t="s">
        <v>1827</v>
      </c>
      <c r="AT1981" t="s">
        <v>213</v>
      </c>
      <c r="AV1981" t="str">
        <f t="shared" si="385"/>
        <v>VPIT</v>
      </c>
      <c r="AW1981" t="str">
        <f t="shared" si="384"/>
        <v>VP FOR INFORMATION TECHNOLOGY</v>
      </c>
    </row>
    <row r="1982" spans="1:49">
      <c r="A1982" s="59">
        <v>2018</v>
      </c>
      <c r="B1982" t="s">
        <v>137</v>
      </c>
      <c r="C1982" t="s">
        <v>945</v>
      </c>
      <c r="D1982" t="s">
        <v>946</v>
      </c>
      <c r="E1982" t="s">
        <v>947</v>
      </c>
      <c r="F1982" t="s">
        <v>1717</v>
      </c>
      <c r="G1982" t="s">
        <v>1718</v>
      </c>
      <c r="H1982" t="s">
        <v>948</v>
      </c>
      <c r="I1982" s="170" t="s">
        <v>84</v>
      </c>
      <c r="J1982" t="s">
        <v>85</v>
      </c>
      <c r="K1982" t="s">
        <v>214</v>
      </c>
      <c r="L1982" t="s">
        <v>525</v>
      </c>
      <c r="M1982" t="s">
        <v>526</v>
      </c>
      <c r="N1982" t="s">
        <v>217</v>
      </c>
      <c r="O1982" t="s">
        <v>263</v>
      </c>
      <c r="P1982" t="s">
        <v>379</v>
      </c>
      <c r="Q1982" t="s">
        <v>379</v>
      </c>
      <c r="R1982" t="s">
        <v>380</v>
      </c>
      <c r="S1982" t="s">
        <v>264</v>
      </c>
      <c r="T1982" t="s">
        <v>265</v>
      </c>
      <c r="U1982" s="61" t="s">
        <v>266</v>
      </c>
      <c r="V1982" t="s">
        <v>249</v>
      </c>
      <c r="W1982" t="s">
        <v>263</v>
      </c>
      <c r="X1982" s="59">
        <v>7200</v>
      </c>
      <c r="Y1982" s="59">
        <v>7200</v>
      </c>
      <c r="AA1982" s="146" t="str">
        <f t="shared" si="393"/>
        <v>EX</v>
      </c>
      <c r="AB1982" s="146">
        <f t="shared" si="395"/>
        <v>0</v>
      </c>
      <c r="AC1982" t="str">
        <f t="shared" si="386"/>
        <v>EX</v>
      </c>
      <c r="AD1982" s="74">
        <f t="shared" si="387"/>
        <v>7200</v>
      </c>
      <c r="AE1982" s="74">
        <f t="shared" si="392"/>
        <v>7200</v>
      </c>
      <c r="AF1982">
        <v>1</v>
      </c>
      <c r="AG1982">
        <v>0</v>
      </c>
      <c r="AH1982" s="74">
        <v>0</v>
      </c>
      <c r="AJ1982" s="74">
        <f t="shared" si="388"/>
        <v>0</v>
      </c>
      <c r="AK1982" s="74">
        <f t="shared" si="394"/>
        <v>7200</v>
      </c>
      <c r="AL1982" t="str">
        <f t="shared" si="389"/>
        <v>N</v>
      </c>
      <c r="AN1982" t="s">
        <v>86</v>
      </c>
      <c r="AO1982" t="s">
        <v>85</v>
      </c>
      <c r="AP1982" t="str">
        <f t="shared" si="390"/>
        <v>94</v>
      </c>
      <c r="AQ1982" s="145" t="s">
        <v>1826</v>
      </c>
      <c r="AR1982" t="str">
        <f t="shared" si="391"/>
        <v>1-Adjusted Base Budget</v>
      </c>
      <c r="AS1982" s="145" t="s">
        <v>1827</v>
      </c>
      <c r="AT1982" t="s">
        <v>213</v>
      </c>
      <c r="AV1982" t="str">
        <f t="shared" si="385"/>
        <v>VPIT</v>
      </c>
      <c r="AW1982" t="str">
        <f t="shared" si="384"/>
        <v>VP FOR INFORMATION TECHNOLOGY</v>
      </c>
    </row>
    <row r="1983" spans="1:49">
      <c r="A1983" s="59">
        <v>2018</v>
      </c>
      <c r="B1983" t="s">
        <v>137</v>
      </c>
      <c r="C1983" t="s">
        <v>945</v>
      </c>
      <c r="D1983" t="s">
        <v>946</v>
      </c>
      <c r="E1983" t="s">
        <v>947</v>
      </c>
      <c r="F1983" t="s">
        <v>1029</v>
      </c>
      <c r="G1983" t="s">
        <v>1030</v>
      </c>
      <c r="H1983" t="s">
        <v>948</v>
      </c>
      <c r="I1983" s="170" t="s">
        <v>84</v>
      </c>
      <c r="J1983" t="s">
        <v>85</v>
      </c>
      <c r="K1983" t="s">
        <v>214</v>
      </c>
      <c r="L1983" t="s">
        <v>525</v>
      </c>
      <c r="M1983" t="s">
        <v>526</v>
      </c>
      <c r="N1983" t="s">
        <v>217</v>
      </c>
      <c r="O1983" t="s">
        <v>263</v>
      </c>
      <c r="P1983" t="s">
        <v>379</v>
      </c>
      <c r="Q1983" t="s">
        <v>379</v>
      </c>
      <c r="R1983" t="s">
        <v>380</v>
      </c>
      <c r="S1983" t="s">
        <v>264</v>
      </c>
      <c r="T1983" t="s">
        <v>265</v>
      </c>
      <c r="U1983" s="61" t="s">
        <v>266</v>
      </c>
      <c r="V1983" t="s">
        <v>249</v>
      </c>
      <c r="W1983" t="s">
        <v>263</v>
      </c>
      <c r="X1983" s="59">
        <v>6600</v>
      </c>
      <c r="Y1983" s="59">
        <v>6600</v>
      </c>
      <c r="AA1983" s="146" t="str">
        <f t="shared" si="393"/>
        <v>EX</v>
      </c>
      <c r="AB1983" s="146">
        <f t="shared" si="395"/>
        <v>0</v>
      </c>
      <c r="AC1983" t="str">
        <f t="shared" si="386"/>
        <v>EX</v>
      </c>
      <c r="AD1983" s="74">
        <f t="shared" si="387"/>
        <v>6600</v>
      </c>
      <c r="AE1983" s="74">
        <f t="shared" si="392"/>
        <v>6600</v>
      </c>
      <c r="AF1983">
        <v>1</v>
      </c>
      <c r="AG1983">
        <v>0</v>
      </c>
      <c r="AH1983" s="74">
        <v>0</v>
      </c>
      <c r="AJ1983" s="74">
        <f t="shared" si="388"/>
        <v>0</v>
      </c>
      <c r="AK1983" s="74">
        <f t="shared" si="394"/>
        <v>6600</v>
      </c>
      <c r="AL1983" t="str">
        <f t="shared" si="389"/>
        <v>N</v>
      </c>
      <c r="AN1983" t="s">
        <v>86</v>
      </c>
      <c r="AO1983" t="s">
        <v>85</v>
      </c>
      <c r="AP1983" t="str">
        <f t="shared" si="390"/>
        <v>94</v>
      </c>
      <c r="AQ1983" s="145" t="s">
        <v>1826</v>
      </c>
      <c r="AR1983" t="str">
        <f t="shared" si="391"/>
        <v>1-Adjusted Base Budget</v>
      </c>
      <c r="AS1983" s="145" t="s">
        <v>1827</v>
      </c>
      <c r="AT1983" t="s">
        <v>213</v>
      </c>
      <c r="AV1983" t="str">
        <f t="shared" si="385"/>
        <v>VPIT</v>
      </c>
      <c r="AW1983" t="str">
        <f t="shared" si="384"/>
        <v>VP FOR INFORMATION TECHNOLOGY</v>
      </c>
    </row>
    <row r="1984" spans="1:49">
      <c r="A1984" s="59">
        <v>2018</v>
      </c>
      <c r="B1984" t="s">
        <v>137</v>
      </c>
      <c r="C1984" t="s">
        <v>945</v>
      </c>
      <c r="D1984" t="s">
        <v>946</v>
      </c>
      <c r="E1984" t="s">
        <v>947</v>
      </c>
      <c r="F1984" t="s">
        <v>961</v>
      </c>
      <c r="G1984" t="s">
        <v>962</v>
      </c>
      <c r="H1984" t="s">
        <v>948</v>
      </c>
      <c r="I1984" s="170" t="s">
        <v>84</v>
      </c>
      <c r="J1984" t="s">
        <v>85</v>
      </c>
      <c r="K1984" t="s">
        <v>214</v>
      </c>
      <c r="L1984" t="s">
        <v>525</v>
      </c>
      <c r="M1984" t="s">
        <v>526</v>
      </c>
      <c r="N1984" t="s">
        <v>217</v>
      </c>
      <c r="O1984" t="s">
        <v>263</v>
      </c>
      <c r="P1984" t="s">
        <v>379</v>
      </c>
      <c r="Q1984" t="s">
        <v>379</v>
      </c>
      <c r="R1984" t="s">
        <v>380</v>
      </c>
      <c r="S1984" t="s">
        <v>264</v>
      </c>
      <c r="T1984" t="s">
        <v>265</v>
      </c>
      <c r="U1984" s="61" t="s">
        <v>266</v>
      </c>
      <c r="V1984" t="s">
        <v>249</v>
      </c>
      <c r="W1984" t="s">
        <v>263</v>
      </c>
      <c r="X1984" s="59">
        <v>600</v>
      </c>
      <c r="Y1984" s="59">
        <v>600</v>
      </c>
      <c r="AA1984" s="146" t="str">
        <f t="shared" si="393"/>
        <v>EX</v>
      </c>
      <c r="AB1984" s="146">
        <f t="shared" si="395"/>
        <v>0</v>
      </c>
      <c r="AC1984" t="str">
        <f t="shared" si="386"/>
        <v>EX</v>
      </c>
      <c r="AD1984" s="74">
        <f t="shared" si="387"/>
        <v>600</v>
      </c>
      <c r="AE1984" s="74">
        <f t="shared" si="392"/>
        <v>600</v>
      </c>
      <c r="AF1984">
        <v>1</v>
      </c>
      <c r="AG1984">
        <v>0</v>
      </c>
      <c r="AH1984" s="74">
        <v>0</v>
      </c>
      <c r="AJ1984" s="74">
        <f t="shared" si="388"/>
        <v>0</v>
      </c>
      <c r="AK1984" s="74">
        <f t="shared" si="394"/>
        <v>600</v>
      </c>
      <c r="AL1984" t="str">
        <f t="shared" si="389"/>
        <v>N</v>
      </c>
      <c r="AN1984" t="s">
        <v>86</v>
      </c>
      <c r="AO1984" t="s">
        <v>85</v>
      </c>
      <c r="AP1984" t="str">
        <f t="shared" si="390"/>
        <v>94</v>
      </c>
      <c r="AQ1984" s="145" t="s">
        <v>1826</v>
      </c>
      <c r="AR1984" t="str">
        <f t="shared" si="391"/>
        <v>1-Adjusted Base Budget</v>
      </c>
      <c r="AS1984" s="145" t="s">
        <v>1827</v>
      </c>
      <c r="AT1984" t="s">
        <v>213</v>
      </c>
      <c r="AV1984" t="str">
        <f t="shared" si="385"/>
        <v>VPIT</v>
      </c>
      <c r="AW1984" t="str">
        <f t="shared" si="384"/>
        <v>VP FOR INFORMATION TECHNOLOGY</v>
      </c>
    </row>
    <row r="1985" spans="1:49">
      <c r="A1985" s="59">
        <v>2018</v>
      </c>
      <c r="B1985" t="s">
        <v>137</v>
      </c>
      <c r="C1985" t="s">
        <v>945</v>
      </c>
      <c r="D1985" t="s">
        <v>946</v>
      </c>
      <c r="E1985" t="s">
        <v>947</v>
      </c>
      <c r="F1985" t="s">
        <v>1140</v>
      </c>
      <c r="G1985" t="s">
        <v>1141</v>
      </c>
      <c r="H1985" t="s">
        <v>948</v>
      </c>
      <c r="I1985" s="170" t="s">
        <v>84</v>
      </c>
      <c r="J1985" t="s">
        <v>85</v>
      </c>
      <c r="K1985" t="s">
        <v>214</v>
      </c>
      <c r="L1985" t="s">
        <v>525</v>
      </c>
      <c r="M1985" t="s">
        <v>526</v>
      </c>
      <c r="N1985" t="s">
        <v>217</v>
      </c>
      <c r="O1985" t="s">
        <v>263</v>
      </c>
      <c r="P1985" t="s">
        <v>379</v>
      </c>
      <c r="Q1985" t="s">
        <v>379</v>
      </c>
      <c r="R1985" t="s">
        <v>380</v>
      </c>
      <c r="S1985" t="s">
        <v>264</v>
      </c>
      <c r="T1985" t="s">
        <v>265</v>
      </c>
      <c r="U1985" s="61" t="s">
        <v>266</v>
      </c>
      <c r="V1985" t="s">
        <v>249</v>
      </c>
      <c r="W1985" t="s">
        <v>263</v>
      </c>
      <c r="X1985" s="59">
        <v>13000</v>
      </c>
      <c r="Y1985" s="59">
        <v>18000</v>
      </c>
      <c r="AA1985" s="146" t="str">
        <f t="shared" si="393"/>
        <v>EX</v>
      </c>
      <c r="AB1985" s="146">
        <f t="shared" si="395"/>
        <v>0</v>
      </c>
      <c r="AC1985" t="str">
        <f t="shared" si="386"/>
        <v>EX</v>
      </c>
      <c r="AD1985" s="74">
        <f t="shared" si="387"/>
        <v>18000</v>
      </c>
      <c r="AE1985" s="74">
        <f t="shared" si="392"/>
        <v>18000</v>
      </c>
      <c r="AF1985">
        <v>1</v>
      </c>
      <c r="AG1985">
        <v>0</v>
      </c>
      <c r="AH1985" s="74">
        <v>0</v>
      </c>
      <c r="AJ1985" s="74">
        <f t="shared" si="388"/>
        <v>0</v>
      </c>
      <c r="AK1985" s="74">
        <f t="shared" si="394"/>
        <v>18000</v>
      </c>
      <c r="AL1985" t="str">
        <f t="shared" si="389"/>
        <v>N</v>
      </c>
      <c r="AN1985" t="s">
        <v>86</v>
      </c>
      <c r="AO1985" t="s">
        <v>85</v>
      </c>
      <c r="AP1985" t="str">
        <f t="shared" si="390"/>
        <v>94</v>
      </c>
      <c r="AQ1985" s="145" t="s">
        <v>1826</v>
      </c>
      <c r="AR1985" t="str">
        <f t="shared" si="391"/>
        <v>1-Adjusted Base Budget</v>
      </c>
      <c r="AS1985" s="145" t="s">
        <v>1827</v>
      </c>
      <c r="AT1985" t="s">
        <v>213</v>
      </c>
      <c r="AV1985" t="str">
        <f t="shared" si="385"/>
        <v>VPIT</v>
      </c>
      <c r="AW1985" t="str">
        <f t="shared" si="384"/>
        <v>VP FOR INFORMATION TECHNOLOGY</v>
      </c>
    </row>
    <row r="1986" spans="1:49">
      <c r="A1986" s="59">
        <v>2018</v>
      </c>
      <c r="B1986" t="s">
        <v>137</v>
      </c>
      <c r="C1986" t="s">
        <v>945</v>
      </c>
      <c r="D1986" t="s">
        <v>946</v>
      </c>
      <c r="E1986" t="s">
        <v>947</v>
      </c>
      <c r="F1986" t="s">
        <v>1033</v>
      </c>
      <c r="G1986" t="s">
        <v>1034</v>
      </c>
      <c r="H1986" t="s">
        <v>948</v>
      </c>
      <c r="I1986" s="170" t="s">
        <v>84</v>
      </c>
      <c r="J1986" t="s">
        <v>85</v>
      </c>
      <c r="K1986" t="s">
        <v>214</v>
      </c>
      <c r="L1986" t="s">
        <v>525</v>
      </c>
      <c r="M1986" t="s">
        <v>526</v>
      </c>
      <c r="N1986" t="s">
        <v>217</v>
      </c>
      <c r="O1986" t="s">
        <v>263</v>
      </c>
      <c r="P1986" t="s">
        <v>379</v>
      </c>
      <c r="Q1986" t="s">
        <v>379</v>
      </c>
      <c r="R1986" t="s">
        <v>380</v>
      </c>
      <c r="S1986" t="s">
        <v>264</v>
      </c>
      <c r="T1986" t="s">
        <v>265</v>
      </c>
      <c r="U1986" s="61" t="s">
        <v>266</v>
      </c>
      <c r="V1986" t="s">
        <v>249</v>
      </c>
      <c r="W1986" t="s">
        <v>263</v>
      </c>
      <c r="X1986" s="59">
        <v>600</v>
      </c>
      <c r="Y1986" s="59">
        <v>600</v>
      </c>
      <c r="AA1986" s="146" t="str">
        <f t="shared" si="393"/>
        <v>EX</v>
      </c>
      <c r="AB1986" s="146">
        <f t="shared" si="395"/>
        <v>0</v>
      </c>
      <c r="AC1986" t="str">
        <f t="shared" si="386"/>
        <v>EX</v>
      </c>
      <c r="AD1986" s="74">
        <f t="shared" si="387"/>
        <v>600</v>
      </c>
      <c r="AE1986" s="74">
        <f t="shared" si="392"/>
        <v>600</v>
      </c>
      <c r="AF1986">
        <v>1</v>
      </c>
      <c r="AG1986">
        <v>0</v>
      </c>
      <c r="AH1986" s="74">
        <v>0</v>
      </c>
      <c r="AJ1986" s="74">
        <f t="shared" si="388"/>
        <v>0</v>
      </c>
      <c r="AK1986" s="74">
        <f t="shared" si="394"/>
        <v>600</v>
      </c>
      <c r="AL1986" t="str">
        <f t="shared" si="389"/>
        <v>N</v>
      </c>
      <c r="AN1986" t="s">
        <v>86</v>
      </c>
      <c r="AO1986" t="s">
        <v>85</v>
      </c>
      <c r="AP1986" t="str">
        <f t="shared" si="390"/>
        <v>94</v>
      </c>
      <c r="AQ1986" s="145" t="s">
        <v>1826</v>
      </c>
      <c r="AR1986" t="str">
        <f t="shared" si="391"/>
        <v>1-Adjusted Base Budget</v>
      </c>
      <c r="AS1986" s="145" t="s">
        <v>1827</v>
      </c>
      <c r="AT1986" t="s">
        <v>213</v>
      </c>
      <c r="AV1986" t="str">
        <f t="shared" si="385"/>
        <v>VPIT</v>
      </c>
      <c r="AW1986" t="str">
        <f t="shared" si="384"/>
        <v>VP FOR INFORMATION TECHNOLOGY</v>
      </c>
    </row>
    <row r="1987" spans="1:49">
      <c r="A1987" s="59">
        <v>2018</v>
      </c>
      <c r="B1987" t="s">
        <v>137</v>
      </c>
      <c r="C1987" t="s">
        <v>945</v>
      </c>
      <c r="D1987" t="s">
        <v>946</v>
      </c>
      <c r="E1987" t="s">
        <v>947</v>
      </c>
      <c r="F1987" t="s">
        <v>1191</v>
      </c>
      <c r="G1987" t="s">
        <v>1192</v>
      </c>
      <c r="H1987" t="s">
        <v>948</v>
      </c>
      <c r="I1987" s="170" t="s">
        <v>84</v>
      </c>
      <c r="J1987" t="s">
        <v>85</v>
      </c>
      <c r="K1987" t="s">
        <v>214</v>
      </c>
      <c r="L1987" t="s">
        <v>525</v>
      </c>
      <c r="M1987" t="s">
        <v>526</v>
      </c>
      <c r="N1987" t="s">
        <v>217</v>
      </c>
      <c r="O1987" t="s">
        <v>263</v>
      </c>
      <c r="P1987" t="s">
        <v>379</v>
      </c>
      <c r="Q1987" t="s">
        <v>379</v>
      </c>
      <c r="R1987" t="s">
        <v>380</v>
      </c>
      <c r="S1987" t="s">
        <v>264</v>
      </c>
      <c r="T1987" t="s">
        <v>265</v>
      </c>
      <c r="U1987" s="61" t="s">
        <v>266</v>
      </c>
      <c r="V1987" t="s">
        <v>249</v>
      </c>
      <c r="W1987" t="s">
        <v>263</v>
      </c>
      <c r="X1987" s="59">
        <v>900</v>
      </c>
      <c r="Y1987" s="59">
        <v>900</v>
      </c>
      <c r="AA1987" s="146" t="str">
        <f t="shared" si="393"/>
        <v>EX</v>
      </c>
      <c r="AB1987" s="146">
        <f t="shared" si="395"/>
        <v>0</v>
      </c>
      <c r="AC1987" t="str">
        <f t="shared" si="386"/>
        <v>EX</v>
      </c>
      <c r="AD1987" s="74">
        <f t="shared" si="387"/>
        <v>900</v>
      </c>
      <c r="AE1987" s="74">
        <f t="shared" si="392"/>
        <v>900</v>
      </c>
      <c r="AF1987">
        <v>1</v>
      </c>
      <c r="AG1987">
        <v>0</v>
      </c>
      <c r="AH1987" s="74">
        <v>0</v>
      </c>
      <c r="AJ1987" s="74">
        <f t="shared" si="388"/>
        <v>0</v>
      </c>
      <c r="AK1987" s="74">
        <f t="shared" si="394"/>
        <v>900</v>
      </c>
      <c r="AL1987" t="str">
        <f t="shared" si="389"/>
        <v>N</v>
      </c>
      <c r="AN1987" t="s">
        <v>86</v>
      </c>
      <c r="AO1987" t="s">
        <v>85</v>
      </c>
      <c r="AP1987" t="str">
        <f t="shared" si="390"/>
        <v>94</v>
      </c>
      <c r="AQ1987" s="145" t="s">
        <v>1826</v>
      </c>
      <c r="AR1987" t="str">
        <f t="shared" si="391"/>
        <v>1-Adjusted Base Budget</v>
      </c>
      <c r="AS1987" s="145" t="s">
        <v>1827</v>
      </c>
      <c r="AT1987" t="s">
        <v>213</v>
      </c>
      <c r="AV1987" t="str">
        <f t="shared" si="385"/>
        <v>VPIT</v>
      </c>
      <c r="AW1987" t="str">
        <f t="shared" si="384"/>
        <v>VP FOR INFORMATION TECHNOLOGY</v>
      </c>
    </row>
    <row r="1988" spans="1:49">
      <c r="A1988" s="59">
        <v>2018</v>
      </c>
      <c r="B1988" t="s">
        <v>137</v>
      </c>
      <c r="C1988" t="s">
        <v>945</v>
      </c>
      <c r="D1988" t="s">
        <v>946</v>
      </c>
      <c r="E1988" t="s">
        <v>947</v>
      </c>
      <c r="F1988" t="s">
        <v>1035</v>
      </c>
      <c r="G1988" t="s">
        <v>1036</v>
      </c>
      <c r="H1988" t="s">
        <v>948</v>
      </c>
      <c r="I1988" s="170" t="s">
        <v>84</v>
      </c>
      <c r="J1988" t="s">
        <v>85</v>
      </c>
      <c r="K1988" t="s">
        <v>214</v>
      </c>
      <c r="L1988" t="s">
        <v>525</v>
      </c>
      <c r="M1988" t="s">
        <v>526</v>
      </c>
      <c r="N1988" t="s">
        <v>217</v>
      </c>
      <c r="O1988" t="s">
        <v>263</v>
      </c>
      <c r="P1988" t="s">
        <v>379</v>
      </c>
      <c r="Q1988" t="s">
        <v>379</v>
      </c>
      <c r="R1988" t="s">
        <v>380</v>
      </c>
      <c r="S1988" t="s">
        <v>264</v>
      </c>
      <c r="T1988" t="s">
        <v>265</v>
      </c>
      <c r="U1988" s="61" t="s">
        <v>266</v>
      </c>
      <c r="V1988" t="s">
        <v>249</v>
      </c>
      <c r="W1988" t="s">
        <v>263</v>
      </c>
      <c r="X1988" s="59">
        <v>1200</v>
      </c>
      <c r="Y1988" s="59">
        <v>1200</v>
      </c>
      <c r="AA1988" s="146" t="str">
        <f t="shared" si="393"/>
        <v>EX</v>
      </c>
      <c r="AB1988" s="146">
        <f t="shared" si="395"/>
        <v>0</v>
      </c>
      <c r="AC1988" t="str">
        <f t="shared" si="386"/>
        <v>EX</v>
      </c>
      <c r="AD1988" s="74">
        <f t="shared" si="387"/>
        <v>1200</v>
      </c>
      <c r="AE1988" s="74">
        <f t="shared" si="392"/>
        <v>1200</v>
      </c>
      <c r="AF1988">
        <v>1</v>
      </c>
      <c r="AG1988">
        <v>0</v>
      </c>
      <c r="AH1988" s="74">
        <v>0</v>
      </c>
      <c r="AJ1988" s="74">
        <f t="shared" si="388"/>
        <v>0</v>
      </c>
      <c r="AK1988" s="74">
        <f t="shared" si="394"/>
        <v>1200</v>
      </c>
      <c r="AL1988" t="str">
        <f t="shared" si="389"/>
        <v>N</v>
      </c>
      <c r="AN1988" t="s">
        <v>86</v>
      </c>
      <c r="AO1988" t="s">
        <v>85</v>
      </c>
      <c r="AP1988" t="str">
        <f t="shared" si="390"/>
        <v>94</v>
      </c>
      <c r="AQ1988" s="145" t="s">
        <v>1826</v>
      </c>
      <c r="AR1988" t="str">
        <f t="shared" si="391"/>
        <v>1-Adjusted Base Budget</v>
      </c>
      <c r="AS1988" s="145" t="s">
        <v>1827</v>
      </c>
      <c r="AT1988" t="s">
        <v>213</v>
      </c>
      <c r="AV1988" t="str">
        <f t="shared" si="385"/>
        <v>VPIT</v>
      </c>
      <c r="AW1988" t="str">
        <f t="shared" si="384"/>
        <v>VP FOR INFORMATION TECHNOLOGY</v>
      </c>
    </row>
    <row r="1989" spans="1:49">
      <c r="A1989" s="59">
        <v>2018</v>
      </c>
      <c r="B1989" t="s">
        <v>137</v>
      </c>
      <c r="C1989" t="s">
        <v>945</v>
      </c>
      <c r="D1989" t="s">
        <v>946</v>
      </c>
      <c r="E1989" t="s">
        <v>947</v>
      </c>
      <c r="F1989" t="s">
        <v>984</v>
      </c>
      <c r="G1989" t="s">
        <v>985</v>
      </c>
      <c r="H1989" t="s">
        <v>948</v>
      </c>
      <c r="I1989" s="170" t="s">
        <v>84</v>
      </c>
      <c r="J1989" t="s">
        <v>85</v>
      </c>
      <c r="K1989" t="s">
        <v>214</v>
      </c>
      <c r="L1989" t="s">
        <v>525</v>
      </c>
      <c r="M1989" t="s">
        <v>526</v>
      </c>
      <c r="N1989" t="s">
        <v>217</v>
      </c>
      <c r="O1989" t="s">
        <v>263</v>
      </c>
      <c r="P1989" t="s">
        <v>379</v>
      </c>
      <c r="Q1989" t="s">
        <v>379</v>
      </c>
      <c r="R1989" t="s">
        <v>380</v>
      </c>
      <c r="S1989" t="s">
        <v>264</v>
      </c>
      <c r="T1989" t="s">
        <v>265</v>
      </c>
      <c r="U1989" s="61" t="s">
        <v>266</v>
      </c>
      <c r="V1989" t="s">
        <v>249</v>
      </c>
      <c r="W1989" t="s">
        <v>263</v>
      </c>
      <c r="X1989" s="59">
        <v>600</v>
      </c>
      <c r="Y1989" s="59">
        <v>600</v>
      </c>
      <c r="AA1989" s="146" t="str">
        <f t="shared" si="393"/>
        <v>EX</v>
      </c>
      <c r="AB1989" s="146">
        <f t="shared" si="395"/>
        <v>0</v>
      </c>
      <c r="AC1989" t="str">
        <f t="shared" si="386"/>
        <v>EX</v>
      </c>
      <c r="AD1989" s="74">
        <f t="shared" si="387"/>
        <v>600</v>
      </c>
      <c r="AE1989" s="74">
        <f t="shared" si="392"/>
        <v>600</v>
      </c>
      <c r="AF1989">
        <v>1</v>
      </c>
      <c r="AG1989">
        <v>0</v>
      </c>
      <c r="AH1989" s="74">
        <v>0</v>
      </c>
      <c r="AJ1989" s="74">
        <f t="shared" si="388"/>
        <v>0</v>
      </c>
      <c r="AK1989" s="74">
        <f t="shared" si="394"/>
        <v>600</v>
      </c>
      <c r="AL1989" t="str">
        <f t="shared" si="389"/>
        <v>N</v>
      </c>
      <c r="AN1989" t="s">
        <v>86</v>
      </c>
      <c r="AO1989" t="s">
        <v>85</v>
      </c>
      <c r="AP1989" t="str">
        <f t="shared" si="390"/>
        <v>94</v>
      </c>
      <c r="AQ1989" s="145" t="s">
        <v>1826</v>
      </c>
      <c r="AR1989" t="str">
        <f t="shared" si="391"/>
        <v>1-Adjusted Base Budget</v>
      </c>
      <c r="AS1989" s="145" t="s">
        <v>1827</v>
      </c>
      <c r="AT1989" t="s">
        <v>213</v>
      </c>
      <c r="AV1989" t="str">
        <f t="shared" si="385"/>
        <v>VPIT</v>
      </c>
      <c r="AW1989" t="str">
        <f t="shared" si="384"/>
        <v>VP FOR INFORMATION TECHNOLOGY</v>
      </c>
    </row>
    <row r="1990" spans="1:49">
      <c r="A1990" s="59">
        <v>2018</v>
      </c>
      <c r="B1990" t="s">
        <v>137</v>
      </c>
      <c r="C1990" t="s">
        <v>945</v>
      </c>
      <c r="D1990" t="s">
        <v>946</v>
      </c>
      <c r="E1990" t="s">
        <v>947</v>
      </c>
      <c r="F1990" t="s">
        <v>1037</v>
      </c>
      <c r="G1990" t="s">
        <v>1038</v>
      </c>
      <c r="H1990" t="s">
        <v>948</v>
      </c>
      <c r="I1990" s="170" t="s">
        <v>84</v>
      </c>
      <c r="J1990" t="s">
        <v>85</v>
      </c>
      <c r="K1990" t="s">
        <v>214</v>
      </c>
      <c r="L1990" t="s">
        <v>525</v>
      </c>
      <c r="M1990" t="s">
        <v>526</v>
      </c>
      <c r="N1990" t="s">
        <v>217</v>
      </c>
      <c r="O1990" t="s">
        <v>263</v>
      </c>
      <c r="P1990" t="s">
        <v>379</v>
      </c>
      <c r="Q1990" t="s">
        <v>379</v>
      </c>
      <c r="R1990" t="s">
        <v>380</v>
      </c>
      <c r="S1990" t="s">
        <v>264</v>
      </c>
      <c r="T1990" t="s">
        <v>265</v>
      </c>
      <c r="U1990" s="61" t="s">
        <v>266</v>
      </c>
      <c r="V1990" t="s">
        <v>249</v>
      </c>
      <c r="W1990" t="s">
        <v>263</v>
      </c>
      <c r="X1990" s="59">
        <v>5000</v>
      </c>
      <c r="Y1990" s="59">
        <v>0</v>
      </c>
      <c r="AA1990" s="146" t="str">
        <f t="shared" si="393"/>
        <v>EX</v>
      </c>
      <c r="AB1990" s="146">
        <f t="shared" si="395"/>
        <v>0</v>
      </c>
      <c r="AC1990" t="str">
        <f t="shared" si="386"/>
        <v>EX</v>
      </c>
      <c r="AD1990" s="74">
        <f t="shared" si="387"/>
        <v>0</v>
      </c>
      <c r="AE1990" s="74">
        <f t="shared" si="392"/>
        <v>0</v>
      </c>
      <c r="AF1990">
        <v>1</v>
      </c>
      <c r="AG1990">
        <v>0</v>
      </c>
      <c r="AH1990" s="74">
        <v>0</v>
      </c>
      <c r="AJ1990" s="74">
        <f t="shared" si="388"/>
        <v>0</v>
      </c>
      <c r="AK1990" s="74">
        <f t="shared" si="394"/>
        <v>0</v>
      </c>
      <c r="AL1990" t="str">
        <f t="shared" si="389"/>
        <v>N</v>
      </c>
      <c r="AN1990" t="s">
        <v>86</v>
      </c>
      <c r="AO1990" t="s">
        <v>85</v>
      </c>
      <c r="AP1990" t="str">
        <f t="shared" si="390"/>
        <v>94</v>
      </c>
      <c r="AQ1990" s="145" t="s">
        <v>1826</v>
      </c>
      <c r="AR1990" t="str">
        <f t="shared" si="391"/>
        <v>1-Adjusted Base Budget</v>
      </c>
      <c r="AS1990" s="145" t="s">
        <v>1827</v>
      </c>
      <c r="AT1990" t="s">
        <v>213</v>
      </c>
      <c r="AV1990" t="str">
        <f t="shared" si="385"/>
        <v>VPIT</v>
      </c>
      <c r="AW1990" t="str">
        <f t="shared" ref="AW1990:AW2053" si="396" xml:space="preserve"> IF(AND($AN1990="UAVP",$Z1990="OE"),$AO1990 &amp; "-ONLINE EDUCATION",IF(AND($AN1990="VPIT",OR($Z1990="SS",$Z1990="IT")),$AO1990 &amp; "-SHARED SERVICES",$AO1990))</f>
        <v>VP FOR INFORMATION TECHNOLOGY</v>
      </c>
    </row>
    <row r="1991" spans="1:49">
      <c r="A1991" s="59">
        <v>2018</v>
      </c>
      <c r="B1991" t="s">
        <v>137</v>
      </c>
      <c r="C1991" t="s">
        <v>945</v>
      </c>
      <c r="D1991" t="s">
        <v>946</v>
      </c>
      <c r="E1991" t="s">
        <v>947</v>
      </c>
      <c r="F1991" t="s">
        <v>1267</v>
      </c>
      <c r="G1991" t="s">
        <v>1268</v>
      </c>
      <c r="H1991" t="s">
        <v>948</v>
      </c>
      <c r="I1991" s="170" t="s">
        <v>84</v>
      </c>
      <c r="J1991" t="s">
        <v>85</v>
      </c>
      <c r="K1991" t="s">
        <v>214</v>
      </c>
      <c r="L1991" t="s">
        <v>525</v>
      </c>
      <c r="M1991" t="s">
        <v>526</v>
      </c>
      <c r="N1991" t="s">
        <v>217</v>
      </c>
      <c r="O1991" t="s">
        <v>263</v>
      </c>
      <c r="P1991" t="s">
        <v>379</v>
      </c>
      <c r="Q1991" t="s">
        <v>379</v>
      </c>
      <c r="R1991" t="s">
        <v>380</v>
      </c>
      <c r="S1991" t="s">
        <v>264</v>
      </c>
      <c r="T1991" t="s">
        <v>265</v>
      </c>
      <c r="U1991" s="61" t="s">
        <v>266</v>
      </c>
      <c r="V1991" t="s">
        <v>249</v>
      </c>
      <c r="W1991" t="s">
        <v>263</v>
      </c>
      <c r="X1991" s="59">
        <v>1800</v>
      </c>
      <c r="Y1991" s="59">
        <v>1800</v>
      </c>
      <c r="AA1991" s="146" t="str">
        <f t="shared" si="393"/>
        <v>EX</v>
      </c>
      <c r="AB1991" s="146">
        <f t="shared" si="395"/>
        <v>0</v>
      </c>
      <c r="AC1991" t="str">
        <f t="shared" si="386"/>
        <v>EX</v>
      </c>
      <c r="AD1991" s="74">
        <f t="shared" si="387"/>
        <v>1800</v>
      </c>
      <c r="AE1991" s="74">
        <f t="shared" si="392"/>
        <v>1800</v>
      </c>
      <c r="AF1991">
        <v>1</v>
      </c>
      <c r="AG1991">
        <v>0</v>
      </c>
      <c r="AH1991" s="74">
        <v>0</v>
      </c>
      <c r="AJ1991" s="74">
        <f t="shared" si="388"/>
        <v>0</v>
      </c>
      <c r="AK1991" s="74">
        <f t="shared" si="394"/>
        <v>1800</v>
      </c>
      <c r="AL1991" t="str">
        <f t="shared" si="389"/>
        <v>N</v>
      </c>
      <c r="AN1991" t="s">
        <v>86</v>
      </c>
      <c r="AO1991" t="s">
        <v>85</v>
      </c>
      <c r="AP1991" t="str">
        <f t="shared" si="390"/>
        <v>94</v>
      </c>
      <c r="AQ1991" s="145" t="s">
        <v>1826</v>
      </c>
      <c r="AR1991" t="str">
        <f t="shared" si="391"/>
        <v>1-Adjusted Base Budget</v>
      </c>
      <c r="AS1991" s="145" t="s">
        <v>1827</v>
      </c>
      <c r="AT1991" t="s">
        <v>213</v>
      </c>
      <c r="AV1991" t="str">
        <f t="shared" si="385"/>
        <v>VPIT</v>
      </c>
      <c r="AW1991" t="str">
        <f t="shared" si="396"/>
        <v>VP FOR INFORMATION TECHNOLOGY</v>
      </c>
    </row>
    <row r="1992" spans="1:49">
      <c r="A1992" s="59">
        <v>2018</v>
      </c>
      <c r="B1992" t="s">
        <v>137</v>
      </c>
      <c r="C1992" t="s">
        <v>945</v>
      </c>
      <c r="D1992" t="s">
        <v>946</v>
      </c>
      <c r="E1992" t="s">
        <v>947</v>
      </c>
      <c r="F1992" t="s">
        <v>1133</v>
      </c>
      <c r="G1992" t="s">
        <v>1134</v>
      </c>
      <c r="H1992" t="s">
        <v>948</v>
      </c>
      <c r="I1992" s="170" t="s">
        <v>84</v>
      </c>
      <c r="J1992" t="s">
        <v>85</v>
      </c>
      <c r="K1992" t="s">
        <v>214</v>
      </c>
      <c r="L1992" t="s">
        <v>525</v>
      </c>
      <c r="M1992" t="s">
        <v>526</v>
      </c>
      <c r="N1992" t="s">
        <v>217</v>
      </c>
      <c r="O1992" t="s">
        <v>263</v>
      </c>
      <c r="P1992" t="s">
        <v>379</v>
      </c>
      <c r="Q1992" t="s">
        <v>379</v>
      </c>
      <c r="R1992" t="s">
        <v>380</v>
      </c>
      <c r="S1992" t="s">
        <v>264</v>
      </c>
      <c r="T1992" t="s">
        <v>265</v>
      </c>
      <c r="U1992" s="61" t="s">
        <v>266</v>
      </c>
      <c r="V1992" t="s">
        <v>249</v>
      </c>
      <c r="W1992" t="s">
        <v>263</v>
      </c>
      <c r="X1992" s="59">
        <v>1800</v>
      </c>
      <c r="Y1992" s="59">
        <v>1800</v>
      </c>
      <c r="AA1992" s="146" t="str">
        <f t="shared" si="393"/>
        <v>EX</v>
      </c>
      <c r="AB1992" s="146">
        <f t="shared" si="395"/>
        <v>0</v>
      </c>
      <c r="AC1992" t="str">
        <f t="shared" si="386"/>
        <v>EX</v>
      </c>
      <c r="AD1992" s="74">
        <f t="shared" si="387"/>
        <v>1800</v>
      </c>
      <c r="AE1992" s="74">
        <f t="shared" si="392"/>
        <v>1800</v>
      </c>
      <c r="AF1992">
        <v>1</v>
      </c>
      <c r="AG1992">
        <v>0</v>
      </c>
      <c r="AH1992" s="74">
        <v>0</v>
      </c>
      <c r="AJ1992" s="74">
        <f t="shared" si="388"/>
        <v>0</v>
      </c>
      <c r="AK1992" s="74">
        <f t="shared" si="394"/>
        <v>1800</v>
      </c>
      <c r="AL1992" t="str">
        <f t="shared" si="389"/>
        <v>N</v>
      </c>
      <c r="AN1992" t="s">
        <v>86</v>
      </c>
      <c r="AO1992" t="s">
        <v>85</v>
      </c>
      <c r="AP1992" t="str">
        <f t="shared" si="390"/>
        <v>94</v>
      </c>
      <c r="AQ1992" s="145" t="s">
        <v>1826</v>
      </c>
      <c r="AR1992" t="str">
        <f t="shared" si="391"/>
        <v>1-Adjusted Base Budget</v>
      </c>
      <c r="AS1992" s="145" t="s">
        <v>1827</v>
      </c>
      <c r="AT1992" t="s">
        <v>213</v>
      </c>
      <c r="AV1992" t="str">
        <f t="shared" si="385"/>
        <v>VPIT</v>
      </c>
      <c r="AW1992" t="str">
        <f t="shared" si="396"/>
        <v>VP FOR INFORMATION TECHNOLOGY</v>
      </c>
    </row>
    <row r="1993" spans="1:49">
      <c r="A1993" s="59">
        <v>2018</v>
      </c>
      <c r="B1993" t="s">
        <v>137</v>
      </c>
      <c r="C1993" t="s">
        <v>945</v>
      </c>
      <c r="D1993" t="s">
        <v>946</v>
      </c>
      <c r="E1993" t="s">
        <v>947</v>
      </c>
      <c r="F1993" t="s">
        <v>949</v>
      </c>
      <c r="G1993" t="s">
        <v>950</v>
      </c>
      <c r="H1993" t="s">
        <v>948</v>
      </c>
      <c r="I1993" s="170" t="s">
        <v>84</v>
      </c>
      <c r="J1993" t="s">
        <v>85</v>
      </c>
      <c r="K1993" t="s">
        <v>214</v>
      </c>
      <c r="L1993" t="s">
        <v>525</v>
      </c>
      <c r="M1993" t="s">
        <v>526</v>
      </c>
      <c r="N1993" t="s">
        <v>217</v>
      </c>
      <c r="O1993" t="s">
        <v>263</v>
      </c>
      <c r="P1993" t="s">
        <v>379</v>
      </c>
      <c r="Q1993" t="s">
        <v>379</v>
      </c>
      <c r="R1993" t="s">
        <v>380</v>
      </c>
      <c r="S1993" t="s">
        <v>264</v>
      </c>
      <c r="T1993" t="s">
        <v>265</v>
      </c>
      <c r="U1993" s="61" t="s">
        <v>266</v>
      </c>
      <c r="V1993" t="s">
        <v>249</v>
      </c>
      <c r="W1993" t="s">
        <v>263</v>
      </c>
      <c r="X1993" s="59">
        <v>6000</v>
      </c>
      <c r="Y1993" s="59">
        <v>6000</v>
      </c>
      <c r="AA1993" s="146" t="str">
        <f t="shared" si="393"/>
        <v>EX</v>
      </c>
      <c r="AB1993" s="146">
        <f t="shared" si="395"/>
        <v>0</v>
      </c>
      <c r="AC1993" t="str">
        <f t="shared" si="386"/>
        <v>EX</v>
      </c>
      <c r="AD1993" s="74">
        <f t="shared" si="387"/>
        <v>6000</v>
      </c>
      <c r="AE1993" s="74">
        <f t="shared" si="392"/>
        <v>6000</v>
      </c>
      <c r="AF1993">
        <v>1</v>
      </c>
      <c r="AG1993">
        <v>0</v>
      </c>
      <c r="AH1993" s="74">
        <v>0</v>
      </c>
      <c r="AJ1993" s="74">
        <f t="shared" si="388"/>
        <v>0</v>
      </c>
      <c r="AK1993" s="74">
        <f t="shared" si="394"/>
        <v>6000</v>
      </c>
      <c r="AL1993" t="str">
        <f t="shared" si="389"/>
        <v>N</v>
      </c>
      <c r="AN1993" t="s">
        <v>86</v>
      </c>
      <c r="AO1993" t="s">
        <v>85</v>
      </c>
      <c r="AP1993" t="str">
        <f t="shared" si="390"/>
        <v>94</v>
      </c>
      <c r="AQ1993" s="145" t="s">
        <v>1826</v>
      </c>
      <c r="AR1993" t="str">
        <f t="shared" si="391"/>
        <v>1-Adjusted Base Budget</v>
      </c>
      <c r="AS1993" s="145" t="s">
        <v>1827</v>
      </c>
      <c r="AT1993" t="s">
        <v>213</v>
      </c>
      <c r="AV1993" t="str">
        <f t="shared" si="385"/>
        <v>VPIT</v>
      </c>
      <c r="AW1993" t="str">
        <f t="shared" si="396"/>
        <v>VP FOR INFORMATION TECHNOLOGY</v>
      </c>
    </row>
    <row r="1994" spans="1:49">
      <c r="A1994" s="59">
        <v>2018</v>
      </c>
      <c r="B1994" t="s">
        <v>137</v>
      </c>
      <c r="C1994" t="s">
        <v>945</v>
      </c>
      <c r="D1994" t="s">
        <v>946</v>
      </c>
      <c r="E1994" t="s">
        <v>947</v>
      </c>
      <c r="F1994" t="s">
        <v>1047</v>
      </c>
      <c r="G1994" t="s">
        <v>1048</v>
      </c>
      <c r="H1994" t="s">
        <v>948</v>
      </c>
      <c r="I1994" s="170" t="s">
        <v>84</v>
      </c>
      <c r="J1994" t="s">
        <v>85</v>
      </c>
      <c r="K1994" t="s">
        <v>214</v>
      </c>
      <c r="L1994" t="s">
        <v>525</v>
      </c>
      <c r="M1994" t="s">
        <v>526</v>
      </c>
      <c r="N1994" t="s">
        <v>217</v>
      </c>
      <c r="O1994" t="s">
        <v>263</v>
      </c>
      <c r="P1994" t="s">
        <v>379</v>
      </c>
      <c r="Q1994" t="s">
        <v>379</v>
      </c>
      <c r="R1994" t="s">
        <v>380</v>
      </c>
      <c r="S1994" t="s">
        <v>264</v>
      </c>
      <c r="T1994" t="s">
        <v>265</v>
      </c>
      <c r="U1994" s="61" t="s">
        <v>266</v>
      </c>
      <c r="V1994" t="s">
        <v>249</v>
      </c>
      <c r="W1994" t="s">
        <v>263</v>
      </c>
      <c r="X1994" s="59">
        <v>1536</v>
      </c>
      <c r="Y1994" s="59">
        <v>1536</v>
      </c>
      <c r="AA1994" s="146" t="str">
        <f t="shared" si="393"/>
        <v>EX</v>
      </c>
      <c r="AB1994" s="146">
        <f t="shared" si="395"/>
        <v>0</v>
      </c>
      <c r="AC1994" t="str">
        <f t="shared" si="386"/>
        <v>EX</v>
      </c>
      <c r="AD1994" s="74">
        <f t="shared" si="387"/>
        <v>1536</v>
      </c>
      <c r="AE1994" s="74">
        <f t="shared" si="392"/>
        <v>1536</v>
      </c>
      <c r="AF1994">
        <v>1</v>
      </c>
      <c r="AG1994">
        <v>0</v>
      </c>
      <c r="AH1994" s="74">
        <v>0</v>
      </c>
      <c r="AJ1994" s="74">
        <f t="shared" si="388"/>
        <v>0</v>
      </c>
      <c r="AK1994" s="74">
        <f t="shared" si="394"/>
        <v>1536</v>
      </c>
      <c r="AL1994" t="str">
        <f t="shared" si="389"/>
        <v>N</v>
      </c>
      <c r="AN1994" t="s">
        <v>86</v>
      </c>
      <c r="AO1994" t="s">
        <v>85</v>
      </c>
      <c r="AP1994" t="str">
        <f t="shared" si="390"/>
        <v>94</v>
      </c>
      <c r="AQ1994" s="145" t="s">
        <v>1826</v>
      </c>
      <c r="AR1994" t="str">
        <f t="shared" si="391"/>
        <v>1-Adjusted Base Budget</v>
      </c>
      <c r="AS1994" s="145" t="s">
        <v>1827</v>
      </c>
      <c r="AT1994" t="s">
        <v>213</v>
      </c>
      <c r="AV1994" t="str">
        <f t="shared" si="385"/>
        <v>VPIT</v>
      </c>
      <c r="AW1994" t="str">
        <f t="shared" si="396"/>
        <v>VP FOR INFORMATION TECHNOLOGY</v>
      </c>
    </row>
    <row r="1995" spans="1:49">
      <c r="A1995" s="59">
        <v>2018</v>
      </c>
      <c r="B1995" t="s">
        <v>137</v>
      </c>
      <c r="C1995" t="s">
        <v>945</v>
      </c>
      <c r="D1995" t="s">
        <v>946</v>
      </c>
      <c r="E1995" t="s">
        <v>956</v>
      </c>
      <c r="F1995" t="s">
        <v>957</v>
      </c>
      <c r="G1995" t="s">
        <v>958</v>
      </c>
      <c r="H1995" t="s">
        <v>140</v>
      </c>
      <c r="I1995" s="170" t="s">
        <v>84</v>
      </c>
      <c r="J1995" t="s">
        <v>85</v>
      </c>
      <c r="K1995" t="s">
        <v>214</v>
      </c>
      <c r="L1995" t="s">
        <v>525</v>
      </c>
      <c r="M1995" t="s">
        <v>526</v>
      </c>
      <c r="N1995" t="s">
        <v>217</v>
      </c>
      <c r="O1995" t="s">
        <v>263</v>
      </c>
      <c r="P1995" t="s">
        <v>379</v>
      </c>
      <c r="Q1995" t="s">
        <v>379</v>
      </c>
      <c r="R1995" t="s">
        <v>380</v>
      </c>
      <c r="S1995" t="s">
        <v>264</v>
      </c>
      <c r="T1995" t="s">
        <v>265</v>
      </c>
      <c r="U1995" s="61" t="s">
        <v>266</v>
      </c>
      <c r="V1995" t="s">
        <v>24</v>
      </c>
      <c r="W1995" t="s">
        <v>263</v>
      </c>
      <c r="X1995" s="59">
        <v>16040</v>
      </c>
      <c r="Y1995" s="59">
        <v>16040</v>
      </c>
      <c r="Z1995" t="s">
        <v>141</v>
      </c>
      <c r="AA1995" s="146" t="str">
        <f t="shared" si="393"/>
        <v>EX</v>
      </c>
      <c r="AB1995" s="146" t="str">
        <f t="shared" si="395"/>
        <v>IT</v>
      </c>
      <c r="AC1995" t="str">
        <f t="shared" si="386"/>
        <v>EX</v>
      </c>
      <c r="AD1995" s="74">
        <f t="shared" si="387"/>
        <v>16040</v>
      </c>
      <c r="AE1995" s="74">
        <f t="shared" si="392"/>
        <v>16040</v>
      </c>
      <c r="AF1995">
        <v>1</v>
      </c>
      <c r="AG1995">
        <v>0</v>
      </c>
      <c r="AH1995" s="74">
        <v>0</v>
      </c>
      <c r="AJ1995" s="74">
        <f t="shared" si="388"/>
        <v>0</v>
      </c>
      <c r="AK1995" s="74">
        <f t="shared" si="394"/>
        <v>16040</v>
      </c>
      <c r="AL1995" t="str">
        <f t="shared" si="389"/>
        <v>N</v>
      </c>
      <c r="AN1995" t="s">
        <v>86</v>
      </c>
      <c r="AO1995" t="s">
        <v>85</v>
      </c>
      <c r="AP1995" t="str">
        <f t="shared" si="390"/>
        <v>94</v>
      </c>
      <c r="AQ1995" s="145" t="s">
        <v>1826</v>
      </c>
      <c r="AR1995" t="str">
        <f t="shared" si="391"/>
        <v>1-Adjusted Base Budget</v>
      </c>
      <c r="AS1995" s="145" t="s">
        <v>1827</v>
      </c>
      <c r="AT1995" t="s">
        <v>213</v>
      </c>
      <c r="AV1995" t="str">
        <f t="shared" si="385"/>
        <v>VPIT-SS</v>
      </c>
      <c r="AW1995" t="str">
        <f t="shared" si="396"/>
        <v>VP FOR INFORMATION TECHNOLOGY-SHARED SERVICES</v>
      </c>
    </row>
    <row r="1996" spans="1:49">
      <c r="A1996" s="59">
        <v>2018</v>
      </c>
      <c r="B1996" t="s">
        <v>137</v>
      </c>
      <c r="C1996" t="s">
        <v>945</v>
      </c>
      <c r="D1996" t="s">
        <v>946</v>
      </c>
      <c r="E1996" t="s">
        <v>978</v>
      </c>
      <c r="F1996" t="s">
        <v>957</v>
      </c>
      <c r="G1996" t="s">
        <v>958</v>
      </c>
      <c r="H1996" t="s">
        <v>143</v>
      </c>
      <c r="I1996" s="170" t="s">
        <v>84</v>
      </c>
      <c r="J1996" t="s">
        <v>85</v>
      </c>
      <c r="K1996" t="s">
        <v>214</v>
      </c>
      <c r="L1996" t="s">
        <v>525</v>
      </c>
      <c r="M1996" t="s">
        <v>526</v>
      </c>
      <c r="N1996" t="s">
        <v>217</v>
      </c>
      <c r="O1996" t="s">
        <v>263</v>
      </c>
      <c r="P1996" t="s">
        <v>379</v>
      </c>
      <c r="Q1996" t="s">
        <v>379</v>
      </c>
      <c r="R1996" t="s">
        <v>380</v>
      </c>
      <c r="S1996" t="s">
        <v>264</v>
      </c>
      <c r="T1996" t="s">
        <v>265</v>
      </c>
      <c r="U1996" s="61" t="s">
        <v>266</v>
      </c>
      <c r="V1996" t="s">
        <v>24</v>
      </c>
      <c r="W1996" t="s">
        <v>263</v>
      </c>
      <c r="X1996" s="59">
        <v>3400</v>
      </c>
      <c r="Y1996" s="59">
        <v>3400</v>
      </c>
      <c r="Z1996" t="s">
        <v>141</v>
      </c>
      <c r="AA1996" s="146" t="str">
        <f t="shared" si="393"/>
        <v>EX</v>
      </c>
      <c r="AB1996" s="146" t="str">
        <f t="shared" si="395"/>
        <v>IT</v>
      </c>
      <c r="AC1996" t="str">
        <f t="shared" si="386"/>
        <v>EX</v>
      </c>
      <c r="AD1996" s="74">
        <f t="shared" si="387"/>
        <v>3400</v>
      </c>
      <c r="AE1996" s="74">
        <f t="shared" si="392"/>
        <v>3400</v>
      </c>
      <c r="AF1996">
        <v>1</v>
      </c>
      <c r="AG1996">
        <v>0</v>
      </c>
      <c r="AH1996" s="74">
        <v>0</v>
      </c>
      <c r="AJ1996" s="74">
        <f t="shared" si="388"/>
        <v>0</v>
      </c>
      <c r="AK1996" s="74">
        <f t="shared" si="394"/>
        <v>3400</v>
      </c>
      <c r="AL1996" t="str">
        <f t="shared" si="389"/>
        <v>N</v>
      </c>
      <c r="AN1996" t="s">
        <v>86</v>
      </c>
      <c r="AO1996" t="s">
        <v>85</v>
      </c>
      <c r="AP1996" t="str">
        <f t="shared" si="390"/>
        <v>94</v>
      </c>
      <c r="AQ1996" s="145" t="s">
        <v>1826</v>
      </c>
      <c r="AR1996" t="str">
        <f t="shared" si="391"/>
        <v>1-Adjusted Base Budget</v>
      </c>
      <c r="AS1996" s="145" t="s">
        <v>1827</v>
      </c>
      <c r="AT1996" t="s">
        <v>213</v>
      </c>
      <c r="AV1996" t="str">
        <f t="shared" ref="AV1996:AV2059" si="397">IF(AND($AN1996="UAVP",$Z1996="OE"),$AN1996 &amp; "-OE",IF(AND($AN1996="VPIT",OR($Z1996="SS",$Z1996="IT")),$AN1996 &amp; "-SS",$AN1996))</f>
        <v>VPIT-SS</v>
      </c>
      <c r="AW1996" t="str">
        <f t="shared" si="396"/>
        <v>VP FOR INFORMATION TECHNOLOGY-SHARED SERVICES</v>
      </c>
    </row>
    <row r="1997" spans="1:49">
      <c r="A1997" s="59">
        <v>2018</v>
      </c>
      <c r="B1997" t="s">
        <v>137</v>
      </c>
      <c r="C1997" t="s">
        <v>945</v>
      </c>
      <c r="D1997" t="s">
        <v>946</v>
      </c>
      <c r="E1997" t="s">
        <v>967</v>
      </c>
      <c r="F1997" t="s">
        <v>1146</v>
      </c>
      <c r="G1997" t="s">
        <v>1145</v>
      </c>
      <c r="H1997" t="s">
        <v>146</v>
      </c>
      <c r="I1997" s="170" t="s">
        <v>84</v>
      </c>
      <c r="J1997" t="s">
        <v>85</v>
      </c>
      <c r="K1997" t="s">
        <v>214</v>
      </c>
      <c r="L1997" t="s">
        <v>525</v>
      </c>
      <c r="M1997" t="s">
        <v>526</v>
      </c>
      <c r="N1997" t="s">
        <v>217</v>
      </c>
      <c r="O1997" t="s">
        <v>263</v>
      </c>
      <c r="P1997" t="s">
        <v>379</v>
      </c>
      <c r="Q1997" t="s">
        <v>379</v>
      </c>
      <c r="R1997" t="s">
        <v>380</v>
      </c>
      <c r="S1997" t="s">
        <v>264</v>
      </c>
      <c r="T1997" t="s">
        <v>265</v>
      </c>
      <c r="U1997" s="61" t="s">
        <v>266</v>
      </c>
      <c r="V1997" t="s">
        <v>24</v>
      </c>
      <c r="W1997" t="s">
        <v>263</v>
      </c>
      <c r="X1997" s="59">
        <v>1604</v>
      </c>
      <c r="Y1997" s="59">
        <v>5346</v>
      </c>
      <c r="Z1997" t="s">
        <v>141</v>
      </c>
      <c r="AA1997" s="146" t="str">
        <f t="shared" si="393"/>
        <v>EX</v>
      </c>
      <c r="AB1997" s="146" t="str">
        <f t="shared" si="395"/>
        <v>IT</v>
      </c>
      <c r="AC1997" t="str">
        <f t="shared" si="386"/>
        <v>EX</v>
      </c>
      <c r="AD1997" s="74">
        <f t="shared" si="387"/>
        <v>5346</v>
      </c>
      <c r="AE1997" s="74">
        <f t="shared" si="392"/>
        <v>5346</v>
      </c>
      <c r="AF1997">
        <v>1</v>
      </c>
      <c r="AG1997">
        <v>0</v>
      </c>
      <c r="AH1997" s="74">
        <v>0</v>
      </c>
      <c r="AJ1997" s="74">
        <f t="shared" si="388"/>
        <v>0</v>
      </c>
      <c r="AK1997" s="74">
        <f t="shared" si="394"/>
        <v>5346</v>
      </c>
      <c r="AL1997" t="str">
        <f t="shared" si="389"/>
        <v>N</v>
      </c>
      <c r="AN1997" t="s">
        <v>86</v>
      </c>
      <c r="AO1997" t="s">
        <v>85</v>
      </c>
      <c r="AP1997" t="str">
        <f t="shared" si="390"/>
        <v>94</v>
      </c>
      <c r="AQ1997" s="145" t="s">
        <v>1826</v>
      </c>
      <c r="AR1997" t="str">
        <f t="shared" si="391"/>
        <v>1-Adjusted Base Budget</v>
      </c>
      <c r="AS1997" s="145" t="s">
        <v>1827</v>
      </c>
      <c r="AT1997" t="s">
        <v>213</v>
      </c>
      <c r="AV1997" t="str">
        <f t="shared" si="397"/>
        <v>VPIT-SS</v>
      </c>
      <c r="AW1997" t="str">
        <f t="shared" si="396"/>
        <v>VP FOR INFORMATION TECHNOLOGY-SHARED SERVICES</v>
      </c>
    </row>
    <row r="1998" spans="1:49">
      <c r="A1998" s="59">
        <v>2018</v>
      </c>
      <c r="B1998" t="s">
        <v>137</v>
      </c>
      <c r="C1998" t="s">
        <v>945</v>
      </c>
      <c r="D1998" t="s">
        <v>946</v>
      </c>
      <c r="E1998" t="s">
        <v>967</v>
      </c>
      <c r="F1998" t="s">
        <v>1051</v>
      </c>
      <c r="G1998" t="s">
        <v>1052</v>
      </c>
      <c r="H1998" t="s">
        <v>146</v>
      </c>
      <c r="I1998" s="170" t="s">
        <v>84</v>
      </c>
      <c r="J1998" t="s">
        <v>85</v>
      </c>
      <c r="K1998" t="s">
        <v>214</v>
      </c>
      <c r="L1998" t="s">
        <v>525</v>
      </c>
      <c r="M1998" t="s">
        <v>526</v>
      </c>
      <c r="N1998" t="s">
        <v>217</v>
      </c>
      <c r="O1998" t="s">
        <v>263</v>
      </c>
      <c r="P1998" t="s">
        <v>379</v>
      </c>
      <c r="Q1998" t="s">
        <v>379</v>
      </c>
      <c r="R1998" t="s">
        <v>380</v>
      </c>
      <c r="S1998" t="s">
        <v>264</v>
      </c>
      <c r="T1998" t="s">
        <v>265</v>
      </c>
      <c r="U1998" s="61" t="s">
        <v>266</v>
      </c>
      <c r="V1998" t="s">
        <v>24</v>
      </c>
      <c r="W1998" t="s">
        <v>263</v>
      </c>
      <c r="X1998" s="59">
        <v>1800</v>
      </c>
      <c r="Y1998" s="59">
        <v>1800</v>
      </c>
      <c r="Z1998" t="s">
        <v>141</v>
      </c>
      <c r="AA1998" s="146" t="str">
        <f t="shared" si="393"/>
        <v>EX</v>
      </c>
      <c r="AB1998" s="146" t="str">
        <f t="shared" si="395"/>
        <v>IT</v>
      </c>
      <c r="AC1998" t="str">
        <f t="shared" si="386"/>
        <v>EX</v>
      </c>
      <c r="AD1998" s="74">
        <f t="shared" si="387"/>
        <v>1800</v>
      </c>
      <c r="AE1998" s="74">
        <f t="shared" si="392"/>
        <v>1800</v>
      </c>
      <c r="AF1998">
        <v>1</v>
      </c>
      <c r="AG1998">
        <v>0</v>
      </c>
      <c r="AH1998" s="74">
        <v>0</v>
      </c>
      <c r="AJ1998" s="74">
        <f t="shared" si="388"/>
        <v>0</v>
      </c>
      <c r="AK1998" s="74">
        <f t="shared" si="394"/>
        <v>1800</v>
      </c>
      <c r="AL1998" t="str">
        <f t="shared" si="389"/>
        <v>N</v>
      </c>
      <c r="AN1998" t="s">
        <v>86</v>
      </c>
      <c r="AO1998" t="s">
        <v>85</v>
      </c>
      <c r="AP1998" t="str">
        <f t="shared" si="390"/>
        <v>94</v>
      </c>
      <c r="AQ1998" s="145" t="s">
        <v>1826</v>
      </c>
      <c r="AR1998" t="str">
        <f t="shared" si="391"/>
        <v>1-Adjusted Base Budget</v>
      </c>
      <c r="AS1998" s="145" t="s">
        <v>1827</v>
      </c>
      <c r="AT1998" t="s">
        <v>213</v>
      </c>
      <c r="AV1998" t="str">
        <f t="shared" si="397"/>
        <v>VPIT-SS</v>
      </c>
      <c r="AW1998" t="str">
        <f t="shared" si="396"/>
        <v>VP FOR INFORMATION TECHNOLOGY-SHARED SERVICES</v>
      </c>
    </row>
    <row r="1999" spans="1:49">
      <c r="A1999" s="59">
        <v>2018</v>
      </c>
      <c r="B1999" t="s">
        <v>137</v>
      </c>
      <c r="C1999" t="s">
        <v>945</v>
      </c>
      <c r="D1999" t="s">
        <v>946</v>
      </c>
      <c r="E1999" t="s">
        <v>967</v>
      </c>
      <c r="F1999" t="s">
        <v>1053</v>
      </c>
      <c r="G1999" t="s">
        <v>1054</v>
      </c>
      <c r="H1999" t="s">
        <v>146</v>
      </c>
      <c r="I1999" s="170" t="s">
        <v>84</v>
      </c>
      <c r="J1999" t="s">
        <v>85</v>
      </c>
      <c r="K1999" t="s">
        <v>214</v>
      </c>
      <c r="L1999" t="s">
        <v>525</v>
      </c>
      <c r="M1999" t="s">
        <v>526</v>
      </c>
      <c r="N1999" t="s">
        <v>217</v>
      </c>
      <c r="O1999" t="s">
        <v>263</v>
      </c>
      <c r="P1999" t="s">
        <v>379</v>
      </c>
      <c r="Q1999" t="s">
        <v>379</v>
      </c>
      <c r="R1999" t="s">
        <v>380</v>
      </c>
      <c r="S1999" t="s">
        <v>264</v>
      </c>
      <c r="T1999" t="s">
        <v>265</v>
      </c>
      <c r="U1999" s="61" t="s">
        <v>266</v>
      </c>
      <c r="V1999" t="s">
        <v>24</v>
      </c>
      <c r="W1999" t="s">
        <v>263</v>
      </c>
      <c r="X1999" s="59">
        <v>6000</v>
      </c>
      <c r="Y1999" s="59">
        <v>6000</v>
      </c>
      <c r="Z1999" t="s">
        <v>141</v>
      </c>
      <c r="AA1999" s="146" t="str">
        <f t="shared" si="393"/>
        <v>EX</v>
      </c>
      <c r="AB1999" s="146" t="str">
        <f t="shared" si="395"/>
        <v>IT</v>
      </c>
      <c r="AC1999" t="str">
        <f t="shared" si="386"/>
        <v>EX</v>
      </c>
      <c r="AD1999" s="74">
        <f t="shared" si="387"/>
        <v>6000</v>
      </c>
      <c r="AE1999" s="74">
        <f t="shared" si="392"/>
        <v>6000</v>
      </c>
      <c r="AF1999">
        <v>1</v>
      </c>
      <c r="AG1999">
        <v>0</v>
      </c>
      <c r="AH1999" s="74">
        <v>0</v>
      </c>
      <c r="AJ1999" s="74">
        <f t="shared" si="388"/>
        <v>0</v>
      </c>
      <c r="AK1999" s="74">
        <f t="shared" si="394"/>
        <v>6000</v>
      </c>
      <c r="AL1999" t="str">
        <f t="shared" si="389"/>
        <v>N</v>
      </c>
      <c r="AN1999" t="s">
        <v>86</v>
      </c>
      <c r="AO1999" t="s">
        <v>85</v>
      </c>
      <c r="AP1999" t="str">
        <f t="shared" si="390"/>
        <v>94</v>
      </c>
      <c r="AQ1999" s="145" t="s">
        <v>1826</v>
      </c>
      <c r="AR1999" t="str">
        <f t="shared" si="391"/>
        <v>1-Adjusted Base Budget</v>
      </c>
      <c r="AS1999" s="145" t="s">
        <v>1827</v>
      </c>
      <c r="AT1999" t="s">
        <v>213</v>
      </c>
      <c r="AV1999" t="str">
        <f t="shared" si="397"/>
        <v>VPIT-SS</v>
      </c>
      <c r="AW1999" t="str">
        <f t="shared" si="396"/>
        <v>VP FOR INFORMATION TECHNOLOGY-SHARED SERVICES</v>
      </c>
    </row>
    <row r="2000" spans="1:49">
      <c r="A2000" s="59">
        <v>2018</v>
      </c>
      <c r="B2000" t="s">
        <v>137</v>
      </c>
      <c r="C2000" t="s">
        <v>945</v>
      </c>
      <c r="D2000" t="s">
        <v>946</v>
      </c>
      <c r="E2000" t="s">
        <v>967</v>
      </c>
      <c r="F2000" t="s">
        <v>986</v>
      </c>
      <c r="G2000" t="s">
        <v>987</v>
      </c>
      <c r="H2000" t="s">
        <v>146</v>
      </c>
      <c r="I2000" s="170" t="s">
        <v>84</v>
      </c>
      <c r="J2000" t="s">
        <v>85</v>
      </c>
      <c r="K2000" t="s">
        <v>214</v>
      </c>
      <c r="L2000" t="s">
        <v>525</v>
      </c>
      <c r="M2000" t="s">
        <v>526</v>
      </c>
      <c r="N2000" t="s">
        <v>217</v>
      </c>
      <c r="O2000" t="s">
        <v>263</v>
      </c>
      <c r="P2000" t="s">
        <v>379</v>
      </c>
      <c r="Q2000" t="s">
        <v>379</v>
      </c>
      <c r="R2000" t="s">
        <v>380</v>
      </c>
      <c r="S2000" t="s">
        <v>264</v>
      </c>
      <c r="T2000" t="s">
        <v>265</v>
      </c>
      <c r="U2000" s="61" t="s">
        <v>266</v>
      </c>
      <c r="V2000" t="s">
        <v>24</v>
      </c>
      <c r="W2000" t="s">
        <v>263</v>
      </c>
      <c r="X2000" s="59">
        <v>2000</v>
      </c>
      <c r="Y2000" s="59">
        <v>2000</v>
      </c>
      <c r="Z2000" t="s">
        <v>141</v>
      </c>
      <c r="AA2000" s="146" t="str">
        <f t="shared" si="393"/>
        <v>EX</v>
      </c>
      <c r="AB2000" s="146" t="str">
        <f t="shared" si="395"/>
        <v>IT</v>
      </c>
      <c r="AC2000" t="str">
        <f t="shared" si="386"/>
        <v>EX</v>
      </c>
      <c r="AD2000" s="74">
        <f t="shared" si="387"/>
        <v>2000</v>
      </c>
      <c r="AE2000" s="74">
        <f t="shared" si="392"/>
        <v>2000</v>
      </c>
      <c r="AF2000">
        <v>1</v>
      </c>
      <c r="AG2000">
        <v>0</v>
      </c>
      <c r="AH2000" s="74">
        <v>0</v>
      </c>
      <c r="AJ2000" s="74">
        <f t="shared" si="388"/>
        <v>0</v>
      </c>
      <c r="AK2000" s="74">
        <f t="shared" si="394"/>
        <v>2000</v>
      </c>
      <c r="AL2000" t="str">
        <f t="shared" si="389"/>
        <v>N</v>
      </c>
      <c r="AN2000" t="s">
        <v>86</v>
      </c>
      <c r="AO2000" t="s">
        <v>85</v>
      </c>
      <c r="AP2000" t="str">
        <f t="shared" si="390"/>
        <v>94</v>
      </c>
      <c r="AQ2000" s="145" t="s">
        <v>1826</v>
      </c>
      <c r="AR2000" t="str">
        <f t="shared" si="391"/>
        <v>1-Adjusted Base Budget</v>
      </c>
      <c r="AS2000" s="145" t="s">
        <v>1827</v>
      </c>
      <c r="AT2000" t="s">
        <v>213</v>
      </c>
      <c r="AV2000" t="str">
        <f t="shared" si="397"/>
        <v>VPIT-SS</v>
      </c>
      <c r="AW2000" t="str">
        <f t="shared" si="396"/>
        <v>VP FOR INFORMATION TECHNOLOGY-SHARED SERVICES</v>
      </c>
    </row>
    <row r="2001" spans="1:49">
      <c r="A2001" s="59">
        <v>2018</v>
      </c>
      <c r="B2001" t="s">
        <v>137</v>
      </c>
      <c r="C2001" t="s">
        <v>945</v>
      </c>
      <c r="D2001" t="s">
        <v>946</v>
      </c>
      <c r="E2001" t="s">
        <v>967</v>
      </c>
      <c r="F2001" t="s">
        <v>1057</v>
      </c>
      <c r="G2001" t="s">
        <v>1058</v>
      </c>
      <c r="H2001" t="s">
        <v>146</v>
      </c>
      <c r="I2001" s="170" t="s">
        <v>84</v>
      </c>
      <c r="J2001" t="s">
        <v>85</v>
      </c>
      <c r="K2001" t="s">
        <v>214</v>
      </c>
      <c r="L2001" t="s">
        <v>525</v>
      </c>
      <c r="M2001" t="s">
        <v>526</v>
      </c>
      <c r="N2001" t="s">
        <v>217</v>
      </c>
      <c r="O2001" t="s">
        <v>263</v>
      </c>
      <c r="P2001" t="s">
        <v>379</v>
      </c>
      <c r="Q2001" t="s">
        <v>379</v>
      </c>
      <c r="R2001" t="s">
        <v>380</v>
      </c>
      <c r="S2001" t="s">
        <v>264</v>
      </c>
      <c r="T2001" t="s">
        <v>265</v>
      </c>
      <c r="U2001" s="61" t="s">
        <v>266</v>
      </c>
      <c r="V2001" t="s">
        <v>24</v>
      </c>
      <c r="W2001" t="s">
        <v>263</v>
      </c>
      <c r="X2001" s="59">
        <v>600</v>
      </c>
      <c r="Y2001" s="59">
        <v>600</v>
      </c>
      <c r="Z2001" t="s">
        <v>141</v>
      </c>
      <c r="AA2001" s="146" t="str">
        <f t="shared" si="393"/>
        <v>EX</v>
      </c>
      <c r="AB2001" s="146" t="str">
        <f t="shared" si="395"/>
        <v>IT</v>
      </c>
      <c r="AC2001" t="str">
        <f t="shared" si="386"/>
        <v>EX</v>
      </c>
      <c r="AD2001" s="74">
        <f t="shared" si="387"/>
        <v>600</v>
      </c>
      <c r="AE2001" s="74">
        <f t="shared" si="392"/>
        <v>600</v>
      </c>
      <c r="AF2001">
        <v>1</v>
      </c>
      <c r="AG2001">
        <v>0</v>
      </c>
      <c r="AH2001" s="74">
        <v>0</v>
      </c>
      <c r="AJ2001" s="74">
        <f t="shared" si="388"/>
        <v>0</v>
      </c>
      <c r="AK2001" s="74">
        <f t="shared" si="394"/>
        <v>600</v>
      </c>
      <c r="AL2001" t="str">
        <f t="shared" si="389"/>
        <v>N</v>
      </c>
      <c r="AN2001" t="s">
        <v>86</v>
      </c>
      <c r="AO2001" t="s">
        <v>85</v>
      </c>
      <c r="AP2001" t="str">
        <f t="shared" si="390"/>
        <v>94</v>
      </c>
      <c r="AQ2001" s="145" t="s">
        <v>1826</v>
      </c>
      <c r="AR2001" t="str">
        <f t="shared" si="391"/>
        <v>1-Adjusted Base Budget</v>
      </c>
      <c r="AS2001" s="145" t="s">
        <v>1827</v>
      </c>
      <c r="AT2001" t="s">
        <v>213</v>
      </c>
      <c r="AV2001" t="str">
        <f t="shared" si="397"/>
        <v>VPIT-SS</v>
      </c>
      <c r="AW2001" t="str">
        <f t="shared" si="396"/>
        <v>VP FOR INFORMATION TECHNOLOGY-SHARED SERVICES</v>
      </c>
    </row>
    <row r="2002" spans="1:49">
      <c r="A2002" s="59">
        <v>2018</v>
      </c>
      <c r="B2002" t="s">
        <v>137</v>
      </c>
      <c r="C2002" t="s">
        <v>945</v>
      </c>
      <c r="D2002" t="s">
        <v>946</v>
      </c>
      <c r="E2002" t="s">
        <v>967</v>
      </c>
      <c r="F2002" t="s">
        <v>1061</v>
      </c>
      <c r="G2002" t="s">
        <v>1062</v>
      </c>
      <c r="H2002" t="s">
        <v>146</v>
      </c>
      <c r="I2002" s="170" t="s">
        <v>84</v>
      </c>
      <c r="J2002" t="s">
        <v>85</v>
      </c>
      <c r="K2002" t="s">
        <v>214</v>
      </c>
      <c r="L2002" t="s">
        <v>525</v>
      </c>
      <c r="M2002" t="s">
        <v>526</v>
      </c>
      <c r="N2002" t="s">
        <v>217</v>
      </c>
      <c r="O2002" t="s">
        <v>263</v>
      </c>
      <c r="P2002" t="s">
        <v>379</v>
      </c>
      <c r="Q2002" t="s">
        <v>379</v>
      </c>
      <c r="R2002" t="s">
        <v>380</v>
      </c>
      <c r="S2002" t="s">
        <v>264</v>
      </c>
      <c r="T2002" t="s">
        <v>265</v>
      </c>
      <c r="U2002" s="61" t="s">
        <v>266</v>
      </c>
      <c r="V2002" t="s">
        <v>24</v>
      </c>
      <c r="W2002" t="s">
        <v>263</v>
      </c>
      <c r="X2002" s="59">
        <v>300</v>
      </c>
      <c r="Y2002" s="59">
        <v>300</v>
      </c>
      <c r="Z2002" t="s">
        <v>141</v>
      </c>
      <c r="AA2002" s="146" t="str">
        <f t="shared" si="393"/>
        <v>EX</v>
      </c>
      <c r="AB2002" s="146" t="str">
        <f t="shared" si="395"/>
        <v>IT</v>
      </c>
      <c r="AC2002" t="str">
        <f t="shared" si="386"/>
        <v>EX</v>
      </c>
      <c r="AD2002" s="74">
        <f t="shared" si="387"/>
        <v>300</v>
      </c>
      <c r="AE2002" s="74">
        <f t="shared" si="392"/>
        <v>300</v>
      </c>
      <c r="AF2002">
        <v>1</v>
      </c>
      <c r="AG2002">
        <v>0</v>
      </c>
      <c r="AH2002" s="74">
        <v>0</v>
      </c>
      <c r="AJ2002" s="74">
        <f t="shared" si="388"/>
        <v>0</v>
      </c>
      <c r="AK2002" s="74">
        <f t="shared" si="394"/>
        <v>300</v>
      </c>
      <c r="AL2002" t="str">
        <f t="shared" si="389"/>
        <v>N</v>
      </c>
      <c r="AN2002" t="s">
        <v>86</v>
      </c>
      <c r="AO2002" t="s">
        <v>85</v>
      </c>
      <c r="AP2002" t="str">
        <f t="shared" si="390"/>
        <v>94</v>
      </c>
      <c r="AQ2002" s="145" t="s">
        <v>1826</v>
      </c>
      <c r="AR2002" t="str">
        <f t="shared" si="391"/>
        <v>1-Adjusted Base Budget</v>
      </c>
      <c r="AS2002" s="145" t="s">
        <v>1827</v>
      </c>
      <c r="AT2002" t="s">
        <v>213</v>
      </c>
      <c r="AV2002" t="str">
        <f t="shared" si="397"/>
        <v>VPIT-SS</v>
      </c>
      <c r="AW2002" t="str">
        <f t="shared" si="396"/>
        <v>VP FOR INFORMATION TECHNOLOGY-SHARED SERVICES</v>
      </c>
    </row>
    <row r="2003" spans="1:49">
      <c r="A2003" s="59">
        <v>2018</v>
      </c>
      <c r="B2003" t="s">
        <v>137</v>
      </c>
      <c r="C2003" t="s">
        <v>945</v>
      </c>
      <c r="D2003" t="s">
        <v>946</v>
      </c>
      <c r="E2003" t="s">
        <v>967</v>
      </c>
      <c r="F2003" t="s">
        <v>968</v>
      </c>
      <c r="G2003" t="s">
        <v>969</v>
      </c>
      <c r="H2003" t="s">
        <v>146</v>
      </c>
      <c r="I2003" s="170" t="s">
        <v>84</v>
      </c>
      <c r="J2003" t="s">
        <v>85</v>
      </c>
      <c r="K2003" t="s">
        <v>214</v>
      </c>
      <c r="L2003" t="s">
        <v>525</v>
      </c>
      <c r="M2003" t="s">
        <v>526</v>
      </c>
      <c r="N2003" t="s">
        <v>217</v>
      </c>
      <c r="O2003" t="s">
        <v>263</v>
      </c>
      <c r="P2003" t="s">
        <v>379</v>
      </c>
      <c r="Q2003" t="s">
        <v>379</v>
      </c>
      <c r="R2003" t="s">
        <v>380</v>
      </c>
      <c r="S2003" t="s">
        <v>264</v>
      </c>
      <c r="T2003" t="s">
        <v>265</v>
      </c>
      <c r="U2003" s="61" t="s">
        <v>266</v>
      </c>
      <c r="V2003" t="s">
        <v>24</v>
      </c>
      <c r="W2003" t="s">
        <v>263</v>
      </c>
      <c r="X2003" s="59">
        <v>3600</v>
      </c>
      <c r="Y2003" s="59">
        <v>3600</v>
      </c>
      <c r="Z2003" t="s">
        <v>141</v>
      </c>
      <c r="AA2003" s="146" t="str">
        <f t="shared" si="393"/>
        <v>EX</v>
      </c>
      <c r="AB2003" s="146" t="str">
        <f t="shared" si="395"/>
        <v>IT</v>
      </c>
      <c r="AC2003" t="str">
        <f t="shared" ref="AC2003:AC2066" si="398">IF(O2003 =AA2003,W2003,"Allot/Xfer IN")</f>
        <v>EX</v>
      </c>
      <c r="AD2003" s="74">
        <f t="shared" ref="AD2003:AD2066" si="399">IF(O2003 =AA2003,Y2003,-Y2003)</f>
        <v>3600</v>
      </c>
      <c r="AE2003" s="74">
        <f t="shared" si="392"/>
        <v>3600</v>
      </c>
      <c r="AF2003">
        <v>1</v>
      </c>
      <c r="AG2003">
        <v>0</v>
      </c>
      <c r="AH2003" s="74">
        <v>0</v>
      </c>
      <c r="AJ2003" s="74">
        <f t="shared" ref="AJ2003:AJ2066" si="400">SUM(AG2003:AI2003)</f>
        <v>0</v>
      </c>
      <c r="AK2003" s="74">
        <f t="shared" si="394"/>
        <v>3600</v>
      </c>
      <c r="AL2003" t="str">
        <f t="shared" ref="AL2003:AL2066" si="401">IF(AF2003&lt;&gt;1,"Y","N")</f>
        <v>N</v>
      </c>
      <c r="AN2003" t="s">
        <v>86</v>
      </c>
      <c r="AO2003" t="s">
        <v>85</v>
      </c>
      <c r="AP2003" t="str">
        <f t="shared" ref="AP2003:AP2066" si="402">IF(AL2003 ="Y","99",I2003)</f>
        <v>94</v>
      </c>
      <c r="AQ2003" s="145" t="s">
        <v>1826</v>
      </c>
      <c r="AR2003" t="str">
        <f t="shared" ref="AR2003:AR2066" si="403">IF(AM2003 ="y",AQ2003,IF(AG2003 &lt;&gt;0,"2-Provision for Compensation Incr","1-Adjusted Base Budget"))</f>
        <v>1-Adjusted Base Budget</v>
      </c>
      <c r="AS2003" s="145" t="s">
        <v>1827</v>
      </c>
      <c r="AT2003" t="s">
        <v>213</v>
      </c>
      <c r="AV2003" t="str">
        <f t="shared" si="397"/>
        <v>VPIT-SS</v>
      </c>
      <c r="AW2003" t="str">
        <f t="shared" si="396"/>
        <v>VP FOR INFORMATION TECHNOLOGY-SHARED SERVICES</v>
      </c>
    </row>
    <row r="2004" spans="1:49">
      <c r="A2004" s="59">
        <v>2018</v>
      </c>
      <c r="B2004" t="s">
        <v>137</v>
      </c>
      <c r="C2004" t="s">
        <v>945</v>
      </c>
      <c r="D2004" t="s">
        <v>946</v>
      </c>
      <c r="E2004" t="s">
        <v>967</v>
      </c>
      <c r="F2004" t="s">
        <v>1073</v>
      </c>
      <c r="G2004" t="s">
        <v>1074</v>
      </c>
      <c r="H2004" t="s">
        <v>146</v>
      </c>
      <c r="I2004" s="170" t="s">
        <v>84</v>
      </c>
      <c r="J2004" t="s">
        <v>85</v>
      </c>
      <c r="K2004" t="s">
        <v>214</v>
      </c>
      <c r="L2004" t="s">
        <v>525</v>
      </c>
      <c r="M2004" t="s">
        <v>526</v>
      </c>
      <c r="N2004" t="s">
        <v>217</v>
      </c>
      <c r="O2004" t="s">
        <v>263</v>
      </c>
      <c r="P2004" t="s">
        <v>379</v>
      </c>
      <c r="Q2004" t="s">
        <v>379</v>
      </c>
      <c r="R2004" t="s">
        <v>380</v>
      </c>
      <c r="S2004" t="s">
        <v>264</v>
      </c>
      <c r="T2004" t="s">
        <v>265</v>
      </c>
      <c r="U2004" s="61" t="s">
        <v>266</v>
      </c>
      <c r="V2004" t="s">
        <v>24</v>
      </c>
      <c r="W2004" t="s">
        <v>263</v>
      </c>
      <c r="X2004" s="59">
        <v>6104</v>
      </c>
      <c r="Y2004" s="59">
        <v>6104</v>
      </c>
      <c r="Z2004" t="s">
        <v>141</v>
      </c>
      <c r="AA2004" s="146" t="str">
        <f t="shared" si="393"/>
        <v>EX</v>
      </c>
      <c r="AB2004" s="146" t="str">
        <f t="shared" si="395"/>
        <v>IT</v>
      </c>
      <c r="AC2004" t="str">
        <f t="shared" si="398"/>
        <v>EX</v>
      </c>
      <c r="AD2004" s="74">
        <f t="shared" si="399"/>
        <v>6104</v>
      </c>
      <c r="AE2004" s="74">
        <f t="shared" ref="AE2004:AE2067" si="404">Y2004</f>
        <v>6104</v>
      </c>
      <c r="AF2004">
        <v>1</v>
      </c>
      <c r="AG2004">
        <v>0</v>
      </c>
      <c r="AH2004" s="74">
        <v>0</v>
      </c>
      <c r="AJ2004" s="74">
        <f t="shared" si="400"/>
        <v>0</v>
      </c>
      <c r="AK2004" s="74">
        <f t="shared" si="394"/>
        <v>6104</v>
      </c>
      <c r="AL2004" t="str">
        <f t="shared" si="401"/>
        <v>N</v>
      </c>
      <c r="AN2004" t="s">
        <v>86</v>
      </c>
      <c r="AO2004" t="s">
        <v>85</v>
      </c>
      <c r="AP2004" t="str">
        <f t="shared" si="402"/>
        <v>94</v>
      </c>
      <c r="AQ2004" s="145" t="s">
        <v>1826</v>
      </c>
      <c r="AR2004" t="str">
        <f t="shared" si="403"/>
        <v>1-Adjusted Base Budget</v>
      </c>
      <c r="AS2004" s="145" t="s">
        <v>1827</v>
      </c>
      <c r="AT2004" t="s">
        <v>213</v>
      </c>
      <c r="AV2004" t="str">
        <f t="shared" si="397"/>
        <v>VPIT-SS</v>
      </c>
      <c r="AW2004" t="str">
        <f t="shared" si="396"/>
        <v>VP FOR INFORMATION TECHNOLOGY-SHARED SERVICES</v>
      </c>
    </row>
    <row r="2005" spans="1:49">
      <c r="A2005" s="59">
        <v>2018</v>
      </c>
      <c r="B2005" t="s">
        <v>137</v>
      </c>
      <c r="C2005" t="s">
        <v>945</v>
      </c>
      <c r="D2005" t="s">
        <v>946</v>
      </c>
      <c r="E2005" t="s">
        <v>967</v>
      </c>
      <c r="F2005" t="s">
        <v>1140</v>
      </c>
      <c r="G2005" t="s">
        <v>1141</v>
      </c>
      <c r="H2005" t="s">
        <v>146</v>
      </c>
      <c r="I2005" s="170" t="s">
        <v>84</v>
      </c>
      <c r="J2005" t="s">
        <v>85</v>
      </c>
      <c r="K2005" t="s">
        <v>214</v>
      </c>
      <c r="L2005" t="s">
        <v>525</v>
      </c>
      <c r="M2005" t="s">
        <v>526</v>
      </c>
      <c r="N2005" t="s">
        <v>217</v>
      </c>
      <c r="O2005" t="s">
        <v>263</v>
      </c>
      <c r="P2005" t="s">
        <v>379</v>
      </c>
      <c r="Q2005" t="s">
        <v>379</v>
      </c>
      <c r="R2005" t="s">
        <v>380</v>
      </c>
      <c r="S2005" t="s">
        <v>264</v>
      </c>
      <c r="T2005" t="s">
        <v>265</v>
      </c>
      <c r="U2005" s="61" t="s">
        <v>266</v>
      </c>
      <c r="V2005" t="s">
        <v>24</v>
      </c>
      <c r="W2005" t="s">
        <v>263</v>
      </c>
      <c r="X2005" s="59">
        <v>0</v>
      </c>
      <c r="Y2005" s="59">
        <v>-3742</v>
      </c>
      <c r="Z2005" t="s">
        <v>141</v>
      </c>
      <c r="AA2005" s="146" t="str">
        <f t="shared" si="393"/>
        <v>EX</v>
      </c>
      <c r="AB2005" s="146" t="str">
        <f t="shared" si="395"/>
        <v>IT</v>
      </c>
      <c r="AC2005" t="str">
        <f t="shared" si="398"/>
        <v>EX</v>
      </c>
      <c r="AD2005" s="74">
        <f t="shared" si="399"/>
        <v>-3742</v>
      </c>
      <c r="AE2005" s="74">
        <f t="shared" si="404"/>
        <v>-3742</v>
      </c>
      <c r="AF2005">
        <v>1</v>
      </c>
      <c r="AG2005">
        <v>0</v>
      </c>
      <c r="AH2005" s="74">
        <v>0</v>
      </c>
      <c r="AJ2005" s="74">
        <f t="shared" si="400"/>
        <v>0</v>
      </c>
      <c r="AK2005" s="74">
        <f t="shared" si="394"/>
        <v>-3742</v>
      </c>
      <c r="AL2005" t="str">
        <f t="shared" si="401"/>
        <v>N</v>
      </c>
      <c r="AN2005" t="s">
        <v>86</v>
      </c>
      <c r="AO2005" t="s">
        <v>85</v>
      </c>
      <c r="AP2005" t="str">
        <f t="shared" si="402"/>
        <v>94</v>
      </c>
      <c r="AQ2005" s="145" t="s">
        <v>1826</v>
      </c>
      <c r="AR2005" t="str">
        <f t="shared" si="403"/>
        <v>1-Adjusted Base Budget</v>
      </c>
      <c r="AS2005" s="145" t="s">
        <v>1827</v>
      </c>
      <c r="AT2005" t="s">
        <v>213</v>
      </c>
      <c r="AV2005" t="str">
        <f t="shared" si="397"/>
        <v>VPIT-SS</v>
      </c>
      <c r="AW2005" t="str">
        <f t="shared" si="396"/>
        <v>VP FOR INFORMATION TECHNOLOGY-SHARED SERVICES</v>
      </c>
    </row>
    <row r="2006" spans="1:49">
      <c r="A2006" s="59">
        <v>2018</v>
      </c>
      <c r="B2006" t="s">
        <v>137</v>
      </c>
      <c r="C2006" t="s">
        <v>945</v>
      </c>
      <c r="D2006" t="s">
        <v>946</v>
      </c>
      <c r="E2006" t="s">
        <v>967</v>
      </c>
      <c r="F2006" t="s">
        <v>1077</v>
      </c>
      <c r="G2006" t="s">
        <v>1078</v>
      </c>
      <c r="H2006" t="s">
        <v>146</v>
      </c>
      <c r="I2006" s="170" t="s">
        <v>84</v>
      </c>
      <c r="J2006" t="s">
        <v>85</v>
      </c>
      <c r="K2006" t="s">
        <v>214</v>
      </c>
      <c r="L2006" t="s">
        <v>525</v>
      </c>
      <c r="M2006" t="s">
        <v>526</v>
      </c>
      <c r="N2006" t="s">
        <v>217</v>
      </c>
      <c r="O2006" t="s">
        <v>263</v>
      </c>
      <c r="P2006" t="s">
        <v>379</v>
      </c>
      <c r="Q2006" t="s">
        <v>379</v>
      </c>
      <c r="R2006" t="s">
        <v>380</v>
      </c>
      <c r="S2006" t="s">
        <v>264</v>
      </c>
      <c r="T2006" t="s">
        <v>265</v>
      </c>
      <c r="U2006" s="61" t="s">
        <v>266</v>
      </c>
      <c r="V2006" t="s">
        <v>24</v>
      </c>
      <c r="W2006" t="s">
        <v>263</v>
      </c>
      <c r="X2006" s="59">
        <v>600</v>
      </c>
      <c r="Y2006" s="59">
        <v>600</v>
      </c>
      <c r="Z2006" t="s">
        <v>141</v>
      </c>
      <c r="AA2006" s="146" t="str">
        <f t="shared" si="393"/>
        <v>EX</v>
      </c>
      <c r="AB2006" s="146" t="str">
        <f t="shared" si="395"/>
        <v>IT</v>
      </c>
      <c r="AC2006" t="str">
        <f t="shared" si="398"/>
        <v>EX</v>
      </c>
      <c r="AD2006" s="74">
        <f t="shared" si="399"/>
        <v>600</v>
      </c>
      <c r="AE2006" s="74">
        <f t="shared" si="404"/>
        <v>600</v>
      </c>
      <c r="AF2006">
        <v>1</v>
      </c>
      <c r="AG2006">
        <v>0</v>
      </c>
      <c r="AH2006" s="74">
        <v>0</v>
      </c>
      <c r="AJ2006" s="74">
        <f t="shared" si="400"/>
        <v>0</v>
      </c>
      <c r="AK2006" s="74">
        <f t="shared" si="394"/>
        <v>600</v>
      </c>
      <c r="AL2006" t="str">
        <f t="shared" si="401"/>
        <v>N</v>
      </c>
      <c r="AN2006" t="s">
        <v>86</v>
      </c>
      <c r="AO2006" t="s">
        <v>85</v>
      </c>
      <c r="AP2006" t="str">
        <f t="shared" si="402"/>
        <v>94</v>
      </c>
      <c r="AQ2006" s="145" t="s">
        <v>1826</v>
      </c>
      <c r="AR2006" t="str">
        <f t="shared" si="403"/>
        <v>1-Adjusted Base Budget</v>
      </c>
      <c r="AS2006" s="145" t="s">
        <v>1827</v>
      </c>
      <c r="AT2006" t="s">
        <v>213</v>
      </c>
      <c r="AV2006" t="str">
        <f t="shared" si="397"/>
        <v>VPIT-SS</v>
      </c>
      <c r="AW2006" t="str">
        <f t="shared" si="396"/>
        <v>VP FOR INFORMATION TECHNOLOGY-SHARED SERVICES</v>
      </c>
    </row>
    <row r="2007" spans="1:49">
      <c r="A2007" s="59">
        <v>2018</v>
      </c>
      <c r="B2007" t="s">
        <v>137</v>
      </c>
      <c r="C2007" t="s">
        <v>945</v>
      </c>
      <c r="D2007" t="s">
        <v>946</v>
      </c>
      <c r="E2007" t="s">
        <v>967</v>
      </c>
      <c r="F2007" t="s">
        <v>1079</v>
      </c>
      <c r="G2007" t="s">
        <v>1080</v>
      </c>
      <c r="H2007" t="s">
        <v>146</v>
      </c>
      <c r="I2007" s="170" t="s">
        <v>84</v>
      </c>
      <c r="J2007" t="s">
        <v>85</v>
      </c>
      <c r="K2007" t="s">
        <v>214</v>
      </c>
      <c r="L2007" t="s">
        <v>525</v>
      </c>
      <c r="M2007" t="s">
        <v>526</v>
      </c>
      <c r="N2007" t="s">
        <v>217</v>
      </c>
      <c r="O2007" t="s">
        <v>263</v>
      </c>
      <c r="P2007" t="s">
        <v>379</v>
      </c>
      <c r="Q2007" t="s">
        <v>379</v>
      </c>
      <c r="R2007" t="s">
        <v>380</v>
      </c>
      <c r="S2007" t="s">
        <v>264</v>
      </c>
      <c r="T2007" t="s">
        <v>265</v>
      </c>
      <c r="U2007" s="61" t="s">
        <v>266</v>
      </c>
      <c r="V2007" t="s">
        <v>24</v>
      </c>
      <c r="W2007" t="s">
        <v>263</v>
      </c>
      <c r="X2007" s="59">
        <v>1200</v>
      </c>
      <c r="Y2007" s="59">
        <v>1200</v>
      </c>
      <c r="Z2007" t="s">
        <v>141</v>
      </c>
      <c r="AA2007" s="146" t="str">
        <f t="shared" si="393"/>
        <v>EX</v>
      </c>
      <c r="AB2007" s="146" t="str">
        <f t="shared" si="395"/>
        <v>IT</v>
      </c>
      <c r="AC2007" t="str">
        <f t="shared" si="398"/>
        <v>EX</v>
      </c>
      <c r="AD2007" s="74">
        <f t="shared" si="399"/>
        <v>1200</v>
      </c>
      <c r="AE2007" s="74">
        <f t="shared" si="404"/>
        <v>1200</v>
      </c>
      <c r="AF2007">
        <v>1</v>
      </c>
      <c r="AG2007">
        <v>0</v>
      </c>
      <c r="AH2007" s="74">
        <v>0</v>
      </c>
      <c r="AJ2007" s="74">
        <f t="shared" si="400"/>
        <v>0</v>
      </c>
      <c r="AK2007" s="74">
        <f t="shared" si="394"/>
        <v>1200</v>
      </c>
      <c r="AL2007" t="str">
        <f t="shared" si="401"/>
        <v>N</v>
      </c>
      <c r="AN2007" t="s">
        <v>86</v>
      </c>
      <c r="AO2007" t="s">
        <v>85</v>
      </c>
      <c r="AP2007" t="str">
        <f t="shared" si="402"/>
        <v>94</v>
      </c>
      <c r="AQ2007" s="145" t="s">
        <v>1826</v>
      </c>
      <c r="AR2007" t="str">
        <f t="shared" si="403"/>
        <v>1-Adjusted Base Budget</v>
      </c>
      <c r="AS2007" s="145" t="s">
        <v>1827</v>
      </c>
      <c r="AT2007" t="s">
        <v>213</v>
      </c>
      <c r="AV2007" t="str">
        <f t="shared" si="397"/>
        <v>VPIT-SS</v>
      </c>
      <c r="AW2007" t="str">
        <f t="shared" si="396"/>
        <v>VP FOR INFORMATION TECHNOLOGY-SHARED SERVICES</v>
      </c>
    </row>
    <row r="2008" spans="1:49">
      <c r="A2008" s="59">
        <v>2018</v>
      </c>
      <c r="B2008" t="s">
        <v>137</v>
      </c>
      <c r="C2008" t="s">
        <v>945</v>
      </c>
      <c r="D2008" t="s">
        <v>946</v>
      </c>
      <c r="E2008" t="s">
        <v>967</v>
      </c>
      <c r="F2008" t="s">
        <v>1081</v>
      </c>
      <c r="G2008" t="s">
        <v>1082</v>
      </c>
      <c r="H2008" t="s">
        <v>146</v>
      </c>
      <c r="I2008" s="170" t="s">
        <v>84</v>
      </c>
      <c r="J2008" t="s">
        <v>85</v>
      </c>
      <c r="K2008" t="s">
        <v>214</v>
      </c>
      <c r="L2008" t="s">
        <v>525</v>
      </c>
      <c r="M2008" t="s">
        <v>526</v>
      </c>
      <c r="N2008" t="s">
        <v>217</v>
      </c>
      <c r="O2008" t="s">
        <v>263</v>
      </c>
      <c r="P2008" t="s">
        <v>379</v>
      </c>
      <c r="Q2008" t="s">
        <v>379</v>
      </c>
      <c r="R2008" t="s">
        <v>380</v>
      </c>
      <c r="S2008" t="s">
        <v>264</v>
      </c>
      <c r="T2008" t="s">
        <v>265</v>
      </c>
      <c r="U2008" s="61" t="s">
        <v>266</v>
      </c>
      <c r="V2008" t="s">
        <v>24</v>
      </c>
      <c r="W2008" t="s">
        <v>263</v>
      </c>
      <c r="X2008" s="59">
        <v>4800</v>
      </c>
      <c r="Y2008" s="59">
        <v>4800</v>
      </c>
      <c r="Z2008" t="s">
        <v>141</v>
      </c>
      <c r="AA2008" s="146" t="str">
        <f t="shared" si="393"/>
        <v>EX</v>
      </c>
      <c r="AB2008" s="146" t="str">
        <f t="shared" si="395"/>
        <v>IT</v>
      </c>
      <c r="AC2008" t="str">
        <f t="shared" si="398"/>
        <v>EX</v>
      </c>
      <c r="AD2008" s="74">
        <f t="shared" si="399"/>
        <v>4800</v>
      </c>
      <c r="AE2008" s="74">
        <f t="shared" si="404"/>
        <v>4800</v>
      </c>
      <c r="AF2008">
        <v>1</v>
      </c>
      <c r="AG2008">
        <v>0</v>
      </c>
      <c r="AH2008" s="74">
        <v>0</v>
      </c>
      <c r="AJ2008" s="74">
        <f t="shared" si="400"/>
        <v>0</v>
      </c>
      <c r="AK2008" s="74">
        <f t="shared" si="394"/>
        <v>4800</v>
      </c>
      <c r="AL2008" t="str">
        <f t="shared" si="401"/>
        <v>N</v>
      </c>
      <c r="AN2008" t="s">
        <v>86</v>
      </c>
      <c r="AO2008" t="s">
        <v>85</v>
      </c>
      <c r="AP2008" t="str">
        <f t="shared" si="402"/>
        <v>94</v>
      </c>
      <c r="AQ2008" s="145" t="s">
        <v>1826</v>
      </c>
      <c r="AR2008" t="str">
        <f t="shared" si="403"/>
        <v>1-Adjusted Base Budget</v>
      </c>
      <c r="AS2008" s="145" t="s">
        <v>1827</v>
      </c>
      <c r="AT2008" t="s">
        <v>213</v>
      </c>
      <c r="AV2008" t="str">
        <f t="shared" si="397"/>
        <v>VPIT-SS</v>
      </c>
      <c r="AW2008" t="str">
        <f t="shared" si="396"/>
        <v>VP FOR INFORMATION TECHNOLOGY-SHARED SERVICES</v>
      </c>
    </row>
    <row r="2009" spans="1:49">
      <c r="A2009" s="59">
        <v>2018</v>
      </c>
      <c r="B2009" t="s">
        <v>137</v>
      </c>
      <c r="C2009" t="s">
        <v>945</v>
      </c>
      <c r="D2009" t="s">
        <v>946</v>
      </c>
      <c r="E2009" t="s">
        <v>967</v>
      </c>
      <c r="F2009" t="s">
        <v>1035</v>
      </c>
      <c r="G2009" t="s">
        <v>1036</v>
      </c>
      <c r="H2009" t="s">
        <v>146</v>
      </c>
      <c r="I2009" s="170" t="s">
        <v>84</v>
      </c>
      <c r="J2009" t="s">
        <v>85</v>
      </c>
      <c r="K2009" t="s">
        <v>214</v>
      </c>
      <c r="L2009" t="s">
        <v>525</v>
      </c>
      <c r="M2009" t="s">
        <v>526</v>
      </c>
      <c r="N2009" t="s">
        <v>217</v>
      </c>
      <c r="O2009" t="s">
        <v>263</v>
      </c>
      <c r="P2009" t="s">
        <v>379</v>
      </c>
      <c r="Q2009" t="s">
        <v>379</v>
      </c>
      <c r="R2009" t="s">
        <v>380</v>
      </c>
      <c r="S2009" t="s">
        <v>264</v>
      </c>
      <c r="T2009" t="s">
        <v>265</v>
      </c>
      <c r="U2009" s="61" t="s">
        <v>266</v>
      </c>
      <c r="V2009" t="s">
        <v>24</v>
      </c>
      <c r="W2009" t="s">
        <v>263</v>
      </c>
      <c r="X2009" s="59">
        <v>2400</v>
      </c>
      <c r="Y2009" s="59">
        <v>2400</v>
      </c>
      <c r="Z2009" t="s">
        <v>141</v>
      </c>
      <c r="AA2009" s="146" t="str">
        <f t="shared" si="393"/>
        <v>EX</v>
      </c>
      <c r="AB2009" s="146" t="str">
        <f t="shared" si="395"/>
        <v>IT</v>
      </c>
      <c r="AC2009" t="str">
        <f t="shared" si="398"/>
        <v>EX</v>
      </c>
      <c r="AD2009" s="74">
        <f t="shared" si="399"/>
        <v>2400</v>
      </c>
      <c r="AE2009" s="74">
        <f t="shared" si="404"/>
        <v>2400</v>
      </c>
      <c r="AF2009">
        <v>1</v>
      </c>
      <c r="AG2009">
        <v>0</v>
      </c>
      <c r="AH2009" s="74">
        <v>0</v>
      </c>
      <c r="AJ2009" s="74">
        <f t="shared" si="400"/>
        <v>0</v>
      </c>
      <c r="AK2009" s="74">
        <f t="shared" si="394"/>
        <v>2400</v>
      </c>
      <c r="AL2009" t="str">
        <f t="shared" si="401"/>
        <v>N</v>
      </c>
      <c r="AN2009" t="s">
        <v>86</v>
      </c>
      <c r="AO2009" t="s">
        <v>85</v>
      </c>
      <c r="AP2009" t="str">
        <f t="shared" si="402"/>
        <v>94</v>
      </c>
      <c r="AQ2009" s="145" t="s">
        <v>1826</v>
      </c>
      <c r="AR2009" t="str">
        <f t="shared" si="403"/>
        <v>1-Adjusted Base Budget</v>
      </c>
      <c r="AS2009" s="145" t="s">
        <v>1827</v>
      </c>
      <c r="AT2009" t="s">
        <v>213</v>
      </c>
      <c r="AV2009" t="str">
        <f t="shared" si="397"/>
        <v>VPIT-SS</v>
      </c>
      <c r="AW2009" t="str">
        <f t="shared" si="396"/>
        <v>VP FOR INFORMATION TECHNOLOGY-SHARED SERVICES</v>
      </c>
    </row>
    <row r="2010" spans="1:49">
      <c r="A2010" s="59">
        <v>2018</v>
      </c>
      <c r="B2010" t="s">
        <v>137</v>
      </c>
      <c r="C2010" t="s">
        <v>945</v>
      </c>
      <c r="D2010" t="s">
        <v>946</v>
      </c>
      <c r="E2010" t="s">
        <v>967</v>
      </c>
      <c r="F2010" t="s">
        <v>1089</v>
      </c>
      <c r="G2010" t="s">
        <v>1090</v>
      </c>
      <c r="H2010" t="s">
        <v>146</v>
      </c>
      <c r="I2010" s="170" t="s">
        <v>84</v>
      </c>
      <c r="J2010" t="s">
        <v>85</v>
      </c>
      <c r="K2010" t="s">
        <v>214</v>
      </c>
      <c r="L2010" t="s">
        <v>525</v>
      </c>
      <c r="M2010" t="s">
        <v>526</v>
      </c>
      <c r="N2010" t="s">
        <v>217</v>
      </c>
      <c r="O2010" t="s">
        <v>263</v>
      </c>
      <c r="P2010" t="s">
        <v>379</v>
      </c>
      <c r="Q2010" t="s">
        <v>379</v>
      </c>
      <c r="R2010" t="s">
        <v>380</v>
      </c>
      <c r="S2010" t="s">
        <v>264</v>
      </c>
      <c r="T2010" t="s">
        <v>265</v>
      </c>
      <c r="U2010" s="61" t="s">
        <v>266</v>
      </c>
      <c r="V2010" t="s">
        <v>24</v>
      </c>
      <c r="W2010" t="s">
        <v>263</v>
      </c>
      <c r="X2010" s="59">
        <v>3000</v>
      </c>
      <c r="Y2010" s="59">
        <v>3000</v>
      </c>
      <c r="Z2010" t="s">
        <v>141</v>
      </c>
      <c r="AA2010" s="146" t="str">
        <f t="shared" si="393"/>
        <v>EX</v>
      </c>
      <c r="AB2010" s="146" t="str">
        <f t="shared" si="395"/>
        <v>IT</v>
      </c>
      <c r="AC2010" t="str">
        <f t="shared" si="398"/>
        <v>EX</v>
      </c>
      <c r="AD2010" s="74">
        <f t="shared" si="399"/>
        <v>3000</v>
      </c>
      <c r="AE2010" s="74">
        <f t="shared" si="404"/>
        <v>3000</v>
      </c>
      <c r="AF2010">
        <v>1</v>
      </c>
      <c r="AG2010">
        <v>0</v>
      </c>
      <c r="AH2010" s="74">
        <v>0</v>
      </c>
      <c r="AJ2010" s="74">
        <f t="shared" si="400"/>
        <v>0</v>
      </c>
      <c r="AK2010" s="74">
        <f t="shared" si="394"/>
        <v>3000</v>
      </c>
      <c r="AL2010" t="str">
        <f t="shared" si="401"/>
        <v>N</v>
      </c>
      <c r="AN2010" t="s">
        <v>86</v>
      </c>
      <c r="AO2010" t="s">
        <v>85</v>
      </c>
      <c r="AP2010" t="str">
        <f t="shared" si="402"/>
        <v>94</v>
      </c>
      <c r="AQ2010" s="145" t="s">
        <v>1826</v>
      </c>
      <c r="AR2010" t="str">
        <f t="shared" si="403"/>
        <v>1-Adjusted Base Budget</v>
      </c>
      <c r="AS2010" s="145" t="s">
        <v>1827</v>
      </c>
      <c r="AT2010" t="s">
        <v>213</v>
      </c>
      <c r="AV2010" t="str">
        <f t="shared" si="397"/>
        <v>VPIT-SS</v>
      </c>
      <c r="AW2010" t="str">
        <f t="shared" si="396"/>
        <v>VP FOR INFORMATION TECHNOLOGY-SHARED SERVICES</v>
      </c>
    </row>
    <row r="2011" spans="1:49">
      <c r="A2011" s="59">
        <v>2018</v>
      </c>
      <c r="B2011" t="s">
        <v>137</v>
      </c>
      <c r="C2011" t="s">
        <v>945</v>
      </c>
      <c r="D2011" t="s">
        <v>946</v>
      </c>
      <c r="E2011" t="s">
        <v>967</v>
      </c>
      <c r="F2011" t="s">
        <v>1091</v>
      </c>
      <c r="G2011" t="s">
        <v>1092</v>
      </c>
      <c r="H2011" t="s">
        <v>146</v>
      </c>
      <c r="I2011" s="170" t="s">
        <v>84</v>
      </c>
      <c r="J2011" t="s">
        <v>85</v>
      </c>
      <c r="K2011" t="s">
        <v>214</v>
      </c>
      <c r="L2011" t="s">
        <v>525</v>
      </c>
      <c r="M2011" t="s">
        <v>526</v>
      </c>
      <c r="N2011" t="s">
        <v>217</v>
      </c>
      <c r="O2011" t="s">
        <v>263</v>
      </c>
      <c r="P2011" t="s">
        <v>379</v>
      </c>
      <c r="Q2011" t="s">
        <v>379</v>
      </c>
      <c r="R2011" t="s">
        <v>380</v>
      </c>
      <c r="S2011" t="s">
        <v>264</v>
      </c>
      <c r="T2011" t="s">
        <v>265</v>
      </c>
      <c r="U2011" s="61" t="s">
        <v>266</v>
      </c>
      <c r="V2011" t="s">
        <v>24</v>
      </c>
      <c r="W2011" t="s">
        <v>263</v>
      </c>
      <c r="X2011" s="59">
        <v>1604</v>
      </c>
      <c r="Y2011" s="59">
        <v>1604</v>
      </c>
      <c r="Z2011" t="s">
        <v>141</v>
      </c>
      <c r="AA2011" s="146" t="str">
        <f t="shared" si="393"/>
        <v>EX</v>
      </c>
      <c r="AB2011" s="146" t="str">
        <f t="shared" si="395"/>
        <v>IT</v>
      </c>
      <c r="AC2011" t="str">
        <f t="shared" si="398"/>
        <v>EX</v>
      </c>
      <c r="AD2011" s="74">
        <f t="shared" si="399"/>
        <v>1604</v>
      </c>
      <c r="AE2011" s="74">
        <f t="shared" si="404"/>
        <v>1604</v>
      </c>
      <c r="AF2011">
        <v>1</v>
      </c>
      <c r="AG2011">
        <v>0</v>
      </c>
      <c r="AH2011" s="74">
        <v>0</v>
      </c>
      <c r="AJ2011" s="74">
        <f t="shared" si="400"/>
        <v>0</v>
      </c>
      <c r="AK2011" s="74">
        <f t="shared" si="394"/>
        <v>1604</v>
      </c>
      <c r="AL2011" t="str">
        <f t="shared" si="401"/>
        <v>N</v>
      </c>
      <c r="AN2011" t="s">
        <v>86</v>
      </c>
      <c r="AO2011" t="s">
        <v>85</v>
      </c>
      <c r="AP2011" t="str">
        <f t="shared" si="402"/>
        <v>94</v>
      </c>
      <c r="AQ2011" s="145" t="s">
        <v>1826</v>
      </c>
      <c r="AR2011" t="str">
        <f t="shared" si="403"/>
        <v>1-Adjusted Base Budget</v>
      </c>
      <c r="AS2011" s="145" t="s">
        <v>1827</v>
      </c>
      <c r="AT2011" t="s">
        <v>213</v>
      </c>
      <c r="AV2011" t="str">
        <f t="shared" si="397"/>
        <v>VPIT-SS</v>
      </c>
      <c r="AW2011" t="str">
        <f t="shared" si="396"/>
        <v>VP FOR INFORMATION TECHNOLOGY-SHARED SERVICES</v>
      </c>
    </row>
    <row r="2012" spans="1:49">
      <c r="A2012" s="59">
        <v>2018</v>
      </c>
      <c r="B2012" t="s">
        <v>137</v>
      </c>
      <c r="C2012" t="s">
        <v>945</v>
      </c>
      <c r="D2012" t="s">
        <v>946</v>
      </c>
      <c r="E2012" t="s">
        <v>967</v>
      </c>
      <c r="F2012" t="s">
        <v>1095</v>
      </c>
      <c r="G2012" t="s">
        <v>1096</v>
      </c>
      <c r="H2012" t="s">
        <v>146</v>
      </c>
      <c r="I2012" s="170" t="s">
        <v>84</v>
      </c>
      <c r="J2012" t="s">
        <v>85</v>
      </c>
      <c r="K2012" t="s">
        <v>214</v>
      </c>
      <c r="L2012" t="s">
        <v>525</v>
      </c>
      <c r="M2012" t="s">
        <v>526</v>
      </c>
      <c r="N2012" t="s">
        <v>217</v>
      </c>
      <c r="O2012" t="s">
        <v>263</v>
      </c>
      <c r="P2012" t="s">
        <v>379</v>
      </c>
      <c r="Q2012" t="s">
        <v>379</v>
      </c>
      <c r="R2012" t="s">
        <v>380</v>
      </c>
      <c r="S2012" t="s">
        <v>264</v>
      </c>
      <c r="T2012" t="s">
        <v>265</v>
      </c>
      <c r="U2012" s="61" t="s">
        <v>266</v>
      </c>
      <c r="V2012" t="s">
        <v>24</v>
      </c>
      <c r="W2012" t="s">
        <v>263</v>
      </c>
      <c r="X2012" s="59">
        <v>1200</v>
      </c>
      <c r="Y2012" s="59">
        <v>1200</v>
      </c>
      <c r="Z2012" t="s">
        <v>141</v>
      </c>
      <c r="AA2012" s="146" t="str">
        <f t="shared" si="393"/>
        <v>EX</v>
      </c>
      <c r="AB2012" s="146" t="str">
        <f t="shared" si="395"/>
        <v>IT</v>
      </c>
      <c r="AC2012" t="str">
        <f t="shared" si="398"/>
        <v>EX</v>
      </c>
      <c r="AD2012" s="74">
        <f t="shared" si="399"/>
        <v>1200</v>
      </c>
      <c r="AE2012" s="74">
        <f t="shared" si="404"/>
        <v>1200</v>
      </c>
      <c r="AF2012">
        <v>1</v>
      </c>
      <c r="AG2012">
        <v>0</v>
      </c>
      <c r="AH2012" s="74">
        <v>0</v>
      </c>
      <c r="AJ2012" s="74">
        <f t="shared" si="400"/>
        <v>0</v>
      </c>
      <c r="AK2012" s="74">
        <f t="shared" si="394"/>
        <v>1200</v>
      </c>
      <c r="AL2012" t="str">
        <f t="shared" si="401"/>
        <v>N</v>
      </c>
      <c r="AN2012" t="s">
        <v>86</v>
      </c>
      <c r="AO2012" t="s">
        <v>85</v>
      </c>
      <c r="AP2012" t="str">
        <f t="shared" si="402"/>
        <v>94</v>
      </c>
      <c r="AQ2012" s="145" t="s">
        <v>1826</v>
      </c>
      <c r="AR2012" t="str">
        <f t="shared" si="403"/>
        <v>1-Adjusted Base Budget</v>
      </c>
      <c r="AS2012" s="145" t="s">
        <v>1827</v>
      </c>
      <c r="AT2012" t="s">
        <v>213</v>
      </c>
      <c r="AV2012" t="str">
        <f t="shared" si="397"/>
        <v>VPIT-SS</v>
      </c>
      <c r="AW2012" t="str">
        <f t="shared" si="396"/>
        <v>VP FOR INFORMATION TECHNOLOGY-SHARED SERVICES</v>
      </c>
    </row>
    <row r="2013" spans="1:49">
      <c r="A2013" s="59">
        <v>2018</v>
      </c>
      <c r="B2013" t="s">
        <v>137</v>
      </c>
      <c r="C2013" t="s">
        <v>945</v>
      </c>
      <c r="D2013" t="s">
        <v>946</v>
      </c>
      <c r="E2013" t="s">
        <v>967</v>
      </c>
      <c r="F2013" t="s">
        <v>988</v>
      </c>
      <c r="G2013" t="s">
        <v>989</v>
      </c>
      <c r="H2013" t="s">
        <v>146</v>
      </c>
      <c r="I2013" s="170" t="s">
        <v>84</v>
      </c>
      <c r="J2013" t="s">
        <v>85</v>
      </c>
      <c r="K2013" t="s">
        <v>214</v>
      </c>
      <c r="L2013" t="s">
        <v>525</v>
      </c>
      <c r="M2013" t="s">
        <v>526</v>
      </c>
      <c r="N2013" t="s">
        <v>217</v>
      </c>
      <c r="O2013" t="s">
        <v>263</v>
      </c>
      <c r="P2013" t="s">
        <v>379</v>
      </c>
      <c r="Q2013" t="s">
        <v>379</v>
      </c>
      <c r="R2013" t="s">
        <v>380</v>
      </c>
      <c r="S2013" t="s">
        <v>264</v>
      </c>
      <c r="T2013" t="s">
        <v>265</v>
      </c>
      <c r="U2013" s="61" t="s">
        <v>266</v>
      </c>
      <c r="V2013" t="s">
        <v>24</v>
      </c>
      <c r="W2013" t="s">
        <v>263</v>
      </c>
      <c r="X2013" s="59">
        <v>2229</v>
      </c>
      <c r="Y2013" s="59">
        <v>2229</v>
      </c>
      <c r="Z2013" t="s">
        <v>141</v>
      </c>
      <c r="AA2013" s="146" t="str">
        <f t="shared" si="393"/>
        <v>EX</v>
      </c>
      <c r="AB2013" s="146" t="str">
        <f t="shared" si="395"/>
        <v>IT</v>
      </c>
      <c r="AC2013" t="str">
        <f t="shared" si="398"/>
        <v>EX</v>
      </c>
      <c r="AD2013" s="74">
        <f t="shared" si="399"/>
        <v>2229</v>
      </c>
      <c r="AE2013" s="74">
        <f t="shared" si="404"/>
        <v>2229</v>
      </c>
      <c r="AF2013">
        <v>1</v>
      </c>
      <c r="AG2013">
        <v>0</v>
      </c>
      <c r="AH2013" s="74">
        <v>0</v>
      </c>
      <c r="AJ2013" s="74">
        <f t="shared" si="400"/>
        <v>0</v>
      </c>
      <c r="AK2013" s="74">
        <f t="shared" si="394"/>
        <v>2229</v>
      </c>
      <c r="AL2013" t="str">
        <f t="shared" si="401"/>
        <v>N</v>
      </c>
      <c r="AN2013" t="s">
        <v>86</v>
      </c>
      <c r="AO2013" t="s">
        <v>85</v>
      </c>
      <c r="AP2013" t="str">
        <f t="shared" si="402"/>
        <v>94</v>
      </c>
      <c r="AQ2013" s="145" t="s">
        <v>1826</v>
      </c>
      <c r="AR2013" t="str">
        <f t="shared" si="403"/>
        <v>1-Adjusted Base Budget</v>
      </c>
      <c r="AS2013" s="145" t="s">
        <v>1827</v>
      </c>
      <c r="AT2013" t="s">
        <v>213</v>
      </c>
      <c r="AV2013" t="str">
        <f t="shared" si="397"/>
        <v>VPIT-SS</v>
      </c>
      <c r="AW2013" t="str">
        <f t="shared" si="396"/>
        <v>VP FOR INFORMATION TECHNOLOGY-SHARED SERVICES</v>
      </c>
    </row>
    <row r="2014" spans="1:49">
      <c r="A2014" s="59">
        <v>2018</v>
      </c>
      <c r="B2014" t="s">
        <v>137</v>
      </c>
      <c r="C2014" t="s">
        <v>945</v>
      </c>
      <c r="D2014" t="s">
        <v>946</v>
      </c>
      <c r="E2014" t="s">
        <v>967</v>
      </c>
      <c r="F2014" t="s">
        <v>1097</v>
      </c>
      <c r="G2014" t="s">
        <v>1098</v>
      </c>
      <c r="H2014" t="s">
        <v>146</v>
      </c>
      <c r="I2014" s="170" t="s">
        <v>84</v>
      </c>
      <c r="J2014" t="s">
        <v>85</v>
      </c>
      <c r="K2014" t="s">
        <v>214</v>
      </c>
      <c r="L2014" t="s">
        <v>525</v>
      </c>
      <c r="M2014" t="s">
        <v>526</v>
      </c>
      <c r="N2014" t="s">
        <v>217</v>
      </c>
      <c r="O2014" t="s">
        <v>263</v>
      </c>
      <c r="P2014" t="s">
        <v>379</v>
      </c>
      <c r="Q2014" t="s">
        <v>379</v>
      </c>
      <c r="R2014" t="s">
        <v>380</v>
      </c>
      <c r="S2014" t="s">
        <v>264</v>
      </c>
      <c r="T2014" t="s">
        <v>265</v>
      </c>
      <c r="U2014" s="61" t="s">
        <v>266</v>
      </c>
      <c r="V2014" t="s">
        <v>24</v>
      </c>
      <c r="W2014" t="s">
        <v>263</v>
      </c>
      <c r="X2014" s="59">
        <v>10000</v>
      </c>
      <c r="Y2014" s="59">
        <v>10000</v>
      </c>
      <c r="Z2014" t="s">
        <v>141</v>
      </c>
      <c r="AA2014" s="146" t="str">
        <f t="shared" si="393"/>
        <v>EX</v>
      </c>
      <c r="AB2014" s="146" t="str">
        <f t="shared" si="395"/>
        <v>IT</v>
      </c>
      <c r="AC2014" t="str">
        <f t="shared" si="398"/>
        <v>EX</v>
      </c>
      <c r="AD2014" s="74">
        <f t="shared" si="399"/>
        <v>10000</v>
      </c>
      <c r="AE2014" s="74">
        <f t="shared" si="404"/>
        <v>10000</v>
      </c>
      <c r="AF2014">
        <v>1</v>
      </c>
      <c r="AG2014">
        <v>0</v>
      </c>
      <c r="AH2014" s="74">
        <v>0</v>
      </c>
      <c r="AJ2014" s="74">
        <f t="shared" si="400"/>
        <v>0</v>
      </c>
      <c r="AK2014" s="74">
        <f t="shared" si="394"/>
        <v>10000</v>
      </c>
      <c r="AL2014" t="str">
        <f t="shared" si="401"/>
        <v>N</v>
      </c>
      <c r="AN2014" t="s">
        <v>86</v>
      </c>
      <c r="AO2014" t="s">
        <v>85</v>
      </c>
      <c r="AP2014" t="str">
        <f t="shared" si="402"/>
        <v>94</v>
      </c>
      <c r="AQ2014" s="145" t="s">
        <v>1826</v>
      </c>
      <c r="AR2014" t="str">
        <f t="shared" si="403"/>
        <v>1-Adjusted Base Budget</v>
      </c>
      <c r="AS2014" s="145" t="s">
        <v>1827</v>
      </c>
      <c r="AT2014" t="s">
        <v>213</v>
      </c>
      <c r="AV2014" t="str">
        <f t="shared" si="397"/>
        <v>VPIT-SS</v>
      </c>
      <c r="AW2014" t="str">
        <f t="shared" si="396"/>
        <v>VP FOR INFORMATION TECHNOLOGY-SHARED SERVICES</v>
      </c>
    </row>
    <row r="2015" spans="1:49">
      <c r="A2015" s="59">
        <v>2018</v>
      </c>
      <c r="B2015" t="s">
        <v>137</v>
      </c>
      <c r="C2015" t="s">
        <v>945</v>
      </c>
      <c r="D2015" t="s">
        <v>946</v>
      </c>
      <c r="E2015" t="s">
        <v>967</v>
      </c>
      <c r="F2015" t="s">
        <v>1099</v>
      </c>
      <c r="G2015" t="s">
        <v>1100</v>
      </c>
      <c r="H2015" t="s">
        <v>146</v>
      </c>
      <c r="I2015" s="170" t="s">
        <v>84</v>
      </c>
      <c r="J2015" t="s">
        <v>85</v>
      </c>
      <c r="K2015" t="s">
        <v>214</v>
      </c>
      <c r="L2015" t="s">
        <v>525</v>
      </c>
      <c r="M2015" t="s">
        <v>526</v>
      </c>
      <c r="N2015" t="s">
        <v>217</v>
      </c>
      <c r="O2015" t="s">
        <v>263</v>
      </c>
      <c r="P2015" t="s">
        <v>379</v>
      </c>
      <c r="Q2015" t="s">
        <v>379</v>
      </c>
      <c r="R2015" t="s">
        <v>380</v>
      </c>
      <c r="S2015" t="s">
        <v>264</v>
      </c>
      <c r="T2015" t="s">
        <v>265</v>
      </c>
      <c r="U2015" s="61" t="s">
        <v>266</v>
      </c>
      <c r="V2015" t="s">
        <v>24</v>
      </c>
      <c r="W2015" t="s">
        <v>263</v>
      </c>
      <c r="X2015" s="59">
        <v>0</v>
      </c>
      <c r="Y2015" s="59">
        <v>1800</v>
      </c>
      <c r="Z2015" t="s">
        <v>141</v>
      </c>
      <c r="AA2015" s="146" t="str">
        <f t="shared" si="393"/>
        <v>EX</v>
      </c>
      <c r="AB2015" s="146" t="str">
        <f t="shared" si="395"/>
        <v>IT</v>
      </c>
      <c r="AC2015" t="str">
        <f t="shared" si="398"/>
        <v>EX</v>
      </c>
      <c r="AD2015" s="74">
        <f t="shared" si="399"/>
        <v>1800</v>
      </c>
      <c r="AE2015" s="74">
        <f t="shared" si="404"/>
        <v>1800</v>
      </c>
      <c r="AF2015">
        <v>1</v>
      </c>
      <c r="AG2015">
        <v>0</v>
      </c>
      <c r="AH2015" s="74">
        <v>0</v>
      </c>
      <c r="AJ2015" s="74">
        <f t="shared" si="400"/>
        <v>0</v>
      </c>
      <c r="AK2015" s="74">
        <f t="shared" si="394"/>
        <v>1800</v>
      </c>
      <c r="AL2015" t="str">
        <f t="shared" si="401"/>
        <v>N</v>
      </c>
      <c r="AN2015" t="s">
        <v>86</v>
      </c>
      <c r="AO2015" t="s">
        <v>85</v>
      </c>
      <c r="AP2015" t="str">
        <f t="shared" si="402"/>
        <v>94</v>
      </c>
      <c r="AQ2015" s="145" t="s">
        <v>1826</v>
      </c>
      <c r="AR2015" t="str">
        <f t="shared" si="403"/>
        <v>1-Adjusted Base Budget</v>
      </c>
      <c r="AS2015" s="145" t="s">
        <v>1827</v>
      </c>
      <c r="AT2015" t="s">
        <v>213</v>
      </c>
      <c r="AV2015" t="str">
        <f t="shared" si="397"/>
        <v>VPIT-SS</v>
      </c>
      <c r="AW2015" t="str">
        <f t="shared" si="396"/>
        <v>VP FOR INFORMATION TECHNOLOGY-SHARED SERVICES</v>
      </c>
    </row>
    <row r="2016" spans="1:49">
      <c r="A2016" s="59">
        <v>2018</v>
      </c>
      <c r="B2016" t="s">
        <v>137</v>
      </c>
      <c r="C2016" t="s">
        <v>945</v>
      </c>
      <c r="D2016" t="s">
        <v>946</v>
      </c>
      <c r="E2016" t="s">
        <v>967</v>
      </c>
      <c r="F2016" t="s">
        <v>1103</v>
      </c>
      <c r="G2016" t="s">
        <v>1104</v>
      </c>
      <c r="H2016" t="s">
        <v>146</v>
      </c>
      <c r="I2016" s="170" t="s">
        <v>84</v>
      </c>
      <c r="J2016" t="s">
        <v>85</v>
      </c>
      <c r="K2016" t="s">
        <v>214</v>
      </c>
      <c r="L2016" t="s">
        <v>525</v>
      </c>
      <c r="M2016" t="s">
        <v>526</v>
      </c>
      <c r="N2016" t="s">
        <v>217</v>
      </c>
      <c r="O2016" t="s">
        <v>263</v>
      </c>
      <c r="P2016" t="s">
        <v>379</v>
      </c>
      <c r="Q2016" t="s">
        <v>379</v>
      </c>
      <c r="R2016" t="s">
        <v>380</v>
      </c>
      <c r="S2016" t="s">
        <v>264</v>
      </c>
      <c r="T2016" t="s">
        <v>265</v>
      </c>
      <c r="U2016" s="61" t="s">
        <v>266</v>
      </c>
      <c r="V2016" t="s">
        <v>24</v>
      </c>
      <c r="W2016" t="s">
        <v>263</v>
      </c>
      <c r="X2016" s="59">
        <v>1800</v>
      </c>
      <c r="Y2016" s="59">
        <v>1800</v>
      </c>
      <c r="Z2016" t="s">
        <v>141</v>
      </c>
      <c r="AA2016" s="146" t="str">
        <f t="shared" si="393"/>
        <v>EX</v>
      </c>
      <c r="AB2016" s="146" t="str">
        <f t="shared" si="395"/>
        <v>IT</v>
      </c>
      <c r="AC2016" t="str">
        <f t="shared" si="398"/>
        <v>EX</v>
      </c>
      <c r="AD2016" s="74">
        <f t="shared" si="399"/>
        <v>1800</v>
      </c>
      <c r="AE2016" s="74">
        <f t="shared" si="404"/>
        <v>1800</v>
      </c>
      <c r="AF2016">
        <v>1</v>
      </c>
      <c r="AG2016">
        <v>0</v>
      </c>
      <c r="AH2016" s="74">
        <v>0</v>
      </c>
      <c r="AJ2016" s="74">
        <f t="shared" si="400"/>
        <v>0</v>
      </c>
      <c r="AK2016" s="74">
        <f t="shared" si="394"/>
        <v>1800</v>
      </c>
      <c r="AL2016" t="str">
        <f t="shared" si="401"/>
        <v>N</v>
      </c>
      <c r="AN2016" t="s">
        <v>86</v>
      </c>
      <c r="AO2016" t="s">
        <v>85</v>
      </c>
      <c r="AP2016" t="str">
        <f t="shared" si="402"/>
        <v>94</v>
      </c>
      <c r="AQ2016" s="145" t="s">
        <v>1826</v>
      </c>
      <c r="AR2016" t="str">
        <f t="shared" si="403"/>
        <v>1-Adjusted Base Budget</v>
      </c>
      <c r="AS2016" s="145" t="s">
        <v>1827</v>
      </c>
      <c r="AT2016" t="s">
        <v>213</v>
      </c>
      <c r="AV2016" t="str">
        <f t="shared" si="397"/>
        <v>VPIT-SS</v>
      </c>
      <c r="AW2016" t="str">
        <f t="shared" si="396"/>
        <v>VP FOR INFORMATION TECHNOLOGY-SHARED SERVICES</v>
      </c>
    </row>
    <row r="2017" spans="1:49">
      <c r="A2017" s="59">
        <v>2018</v>
      </c>
      <c r="B2017" t="s">
        <v>137</v>
      </c>
      <c r="C2017" t="s">
        <v>945</v>
      </c>
      <c r="D2017" t="s">
        <v>946</v>
      </c>
      <c r="E2017" t="s">
        <v>967</v>
      </c>
      <c r="F2017" t="s">
        <v>1105</v>
      </c>
      <c r="G2017" t="s">
        <v>1106</v>
      </c>
      <c r="H2017" t="s">
        <v>146</v>
      </c>
      <c r="I2017" s="170" t="s">
        <v>84</v>
      </c>
      <c r="J2017" t="s">
        <v>85</v>
      </c>
      <c r="K2017" t="s">
        <v>214</v>
      </c>
      <c r="L2017" t="s">
        <v>525</v>
      </c>
      <c r="M2017" t="s">
        <v>526</v>
      </c>
      <c r="N2017" t="s">
        <v>217</v>
      </c>
      <c r="O2017" t="s">
        <v>263</v>
      </c>
      <c r="P2017" t="s">
        <v>379</v>
      </c>
      <c r="Q2017" t="s">
        <v>379</v>
      </c>
      <c r="R2017" t="s">
        <v>380</v>
      </c>
      <c r="S2017" t="s">
        <v>264</v>
      </c>
      <c r="T2017" t="s">
        <v>265</v>
      </c>
      <c r="U2017" s="61" t="s">
        <v>266</v>
      </c>
      <c r="V2017" t="s">
        <v>24</v>
      </c>
      <c r="W2017" t="s">
        <v>263</v>
      </c>
      <c r="X2017" s="59">
        <v>1800</v>
      </c>
      <c r="Y2017" s="59">
        <v>1800</v>
      </c>
      <c r="Z2017" t="s">
        <v>141</v>
      </c>
      <c r="AA2017" s="146" t="str">
        <f t="shared" si="393"/>
        <v>EX</v>
      </c>
      <c r="AB2017" s="146" t="str">
        <f t="shared" si="395"/>
        <v>IT</v>
      </c>
      <c r="AC2017" t="str">
        <f t="shared" si="398"/>
        <v>EX</v>
      </c>
      <c r="AD2017" s="74">
        <f t="shared" si="399"/>
        <v>1800</v>
      </c>
      <c r="AE2017" s="74">
        <f t="shared" si="404"/>
        <v>1800</v>
      </c>
      <c r="AF2017">
        <v>1</v>
      </c>
      <c r="AG2017">
        <v>0</v>
      </c>
      <c r="AH2017" s="74">
        <v>0</v>
      </c>
      <c r="AJ2017" s="74">
        <f t="shared" si="400"/>
        <v>0</v>
      </c>
      <c r="AK2017" s="74">
        <f t="shared" si="394"/>
        <v>1800</v>
      </c>
      <c r="AL2017" t="str">
        <f t="shared" si="401"/>
        <v>N</v>
      </c>
      <c r="AN2017" t="s">
        <v>86</v>
      </c>
      <c r="AO2017" t="s">
        <v>85</v>
      </c>
      <c r="AP2017" t="str">
        <f t="shared" si="402"/>
        <v>94</v>
      </c>
      <c r="AQ2017" s="145" t="s">
        <v>1826</v>
      </c>
      <c r="AR2017" t="str">
        <f t="shared" si="403"/>
        <v>1-Adjusted Base Budget</v>
      </c>
      <c r="AS2017" s="145" t="s">
        <v>1827</v>
      </c>
      <c r="AT2017" t="s">
        <v>213</v>
      </c>
      <c r="AV2017" t="str">
        <f t="shared" si="397"/>
        <v>VPIT-SS</v>
      </c>
      <c r="AW2017" t="str">
        <f t="shared" si="396"/>
        <v>VP FOR INFORMATION TECHNOLOGY-SHARED SERVICES</v>
      </c>
    </row>
    <row r="2018" spans="1:49">
      <c r="A2018" s="59">
        <v>2018</v>
      </c>
      <c r="B2018" t="s">
        <v>137</v>
      </c>
      <c r="C2018" t="s">
        <v>945</v>
      </c>
      <c r="D2018" t="s">
        <v>946</v>
      </c>
      <c r="E2018" t="s">
        <v>967</v>
      </c>
      <c r="F2018" t="s">
        <v>1107</v>
      </c>
      <c r="G2018" t="s">
        <v>1108</v>
      </c>
      <c r="H2018" t="s">
        <v>146</v>
      </c>
      <c r="I2018" s="170" t="s">
        <v>84</v>
      </c>
      <c r="J2018" t="s">
        <v>85</v>
      </c>
      <c r="K2018" t="s">
        <v>214</v>
      </c>
      <c r="L2018" t="s">
        <v>525</v>
      </c>
      <c r="M2018" t="s">
        <v>526</v>
      </c>
      <c r="N2018" t="s">
        <v>217</v>
      </c>
      <c r="O2018" t="s">
        <v>263</v>
      </c>
      <c r="P2018" t="s">
        <v>379</v>
      </c>
      <c r="Q2018" t="s">
        <v>379</v>
      </c>
      <c r="R2018" t="s">
        <v>380</v>
      </c>
      <c r="S2018" t="s">
        <v>264</v>
      </c>
      <c r="T2018" t="s">
        <v>265</v>
      </c>
      <c r="U2018" s="61" t="s">
        <v>266</v>
      </c>
      <c r="V2018" t="s">
        <v>24</v>
      </c>
      <c r="W2018" t="s">
        <v>263</v>
      </c>
      <c r="X2018" s="59">
        <v>1800</v>
      </c>
      <c r="Y2018" s="59">
        <v>0</v>
      </c>
      <c r="Z2018" t="s">
        <v>141</v>
      </c>
      <c r="AA2018" s="146" t="str">
        <f t="shared" si="393"/>
        <v>EX</v>
      </c>
      <c r="AB2018" s="146" t="str">
        <f t="shared" si="395"/>
        <v>IT</v>
      </c>
      <c r="AC2018" t="str">
        <f t="shared" si="398"/>
        <v>EX</v>
      </c>
      <c r="AD2018" s="74">
        <f t="shared" si="399"/>
        <v>0</v>
      </c>
      <c r="AE2018" s="74">
        <f t="shared" si="404"/>
        <v>0</v>
      </c>
      <c r="AF2018">
        <v>1</v>
      </c>
      <c r="AG2018">
        <v>0</v>
      </c>
      <c r="AH2018" s="74">
        <v>0</v>
      </c>
      <c r="AJ2018" s="74">
        <f t="shared" si="400"/>
        <v>0</v>
      </c>
      <c r="AK2018" s="74">
        <f t="shared" si="394"/>
        <v>0</v>
      </c>
      <c r="AL2018" t="str">
        <f t="shared" si="401"/>
        <v>N</v>
      </c>
      <c r="AN2018" t="s">
        <v>86</v>
      </c>
      <c r="AO2018" t="s">
        <v>85</v>
      </c>
      <c r="AP2018" t="str">
        <f t="shared" si="402"/>
        <v>94</v>
      </c>
      <c r="AQ2018" s="145" t="s">
        <v>1826</v>
      </c>
      <c r="AR2018" t="str">
        <f t="shared" si="403"/>
        <v>1-Adjusted Base Budget</v>
      </c>
      <c r="AS2018" s="145" t="s">
        <v>1827</v>
      </c>
      <c r="AT2018" t="s">
        <v>213</v>
      </c>
      <c r="AV2018" t="str">
        <f t="shared" si="397"/>
        <v>VPIT-SS</v>
      </c>
      <c r="AW2018" t="str">
        <f t="shared" si="396"/>
        <v>VP FOR INFORMATION TECHNOLOGY-SHARED SERVICES</v>
      </c>
    </row>
    <row r="2019" spans="1:49">
      <c r="A2019" s="59">
        <v>2018</v>
      </c>
      <c r="B2019" t="s">
        <v>137</v>
      </c>
      <c r="C2019" t="s">
        <v>945</v>
      </c>
      <c r="D2019" t="s">
        <v>946</v>
      </c>
      <c r="E2019" t="s">
        <v>967</v>
      </c>
      <c r="F2019" t="s">
        <v>1109</v>
      </c>
      <c r="G2019" t="s">
        <v>1110</v>
      </c>
      <c r="H2019" t="s">
        <v>146</v>
      </c>
      <c r="I2019" s="170" t="s">
        <v>84</v>
      </c>
      <c r="J2019" t="s">
        <v>85</v>
      </c>
      <c r="K2019" t="s">
        <v>214</v>
      </c>
      <c r="L2019" t="s">
        <v>525</v>
      </c>
      <c r="M2019" t="s">
        <v>526</v>
      </c>
      <c r="N2019" t="s">
        <v>217</v>
      </c>
      <c r="O2019" t="s">
        <v>263</v>
      </c>
      <c r="P2019" t="s">
        <v>379</v>
      </c>
      <c r="Q2019" t="s">
        <v>379</v>
      </c>
      <c r="R2019" t="s">
        <v>380</v>
      </c>
      <c r="S2019" t="s">
        <v>264</v>
      </c>
      <c r="T2019" t="s">
        <v>265</v>
      </c>
      <c r="U2019" s="61" t="s">
        <v>266</v>
      </c>
      <c r="V2019" t="s">
        <v>24</v>
      </c>
      <c r="W2019" t="s">
        <v>263</v>
      </c>
      <c r="X2019" s="59">
        <v>1300</v>
      </c>
      <c r="Y2019" s="59">
        <v>1300</v>
      </c>
      <c r="Z2019" t="s">
        <v>141</v>
      </c>
      <c r="AA2019" s="146" t="str">
        <f t="shared" si="393"/>
        <v>EX</v>
      </c>
      <c r="AB2019" s="146" t="str">
        <f t="shared" si="395"/>
        <v>IT</v>
      </c>
      <c r="AC2019" t="str">
        <f t="shared" si="398"/>
        <v>EX</v>
      </c>
      <c r="AD2019" s="74">
        <f t="shared" si="399"/>
        <v>1300</v>
      </c>
      <c r="AE2019" s="74">
        <f t="shared" si="404"/>
        <v>1300</v>
      </c>
      <c r="AF2019">
        <v>1</v>
      </c>
      <c r="AG2019">
        <v>0</v>
      </c>
      <c r="AH2019" s="74">
        <v>0</v>
      </c>
      <c r="AJ2019" s="74">
        <f t="shared" si="400"/>
        <v>0</v>
      </c>
      <c r="AK2019" s="74">
        <f t="shared" si="394"/>
        <v>1300</v>
      </c>
      <c r="AL2019" t="str">
        <f t="shared" si="401"/>
        <v>N</v>
      </c>
      <c r="AN2019" t="s">
        <v>86</v>
      </c>
      <c r="AO2019" t="s">
        <v>85</v>
      </c>
      <c r="AP2019" t="str">
        <f t="shared" si="402"/>
        <v>94</v>
      </c>
      <c r="AQ2019" s="145" t="s">
        <v>1826</v>
      </c>
      <c r="AR2019" t="str">
        <f t="shared" si="403"/>
        <v>1-Adjusted Base Budget</v>
      </c>
      <c r="AS2019" s="145" t="s">
        <v>1827</v>
      </c>
      <c r="AT2019" t="s">
        <v>213</v>
      </c>
      <c r="AV2019" t="str">
        <f t="shared" si="397"/>
        <v>VPIT-SS</v>
      </c>
      <c r="AW2019" t="str">
        <f t="shared" si="396"/>
        <v>VP FOR INFORMATION TECHNOLOGY-SHARED SERVICES</v>
      </c>
    </row>
    <row r="2020" spans="1:49">
      <c r="A2020" s="59">
        <v>2018</v>
      </c>
      <c r="B2020" t="s">
        <v>137</v>
      </c>
      <c r="C2020" t="s">
        <v>945</v>
      </c>
      <c r="D2020" t="s">
        <v>946</v>
      </c>
      <c r="E2020" t="s">
        <v>1113</v>
      </c>
      <c r="F2020" t="s">
        <v>957</v>
      </c>
      <c r="G2020" t="s">
        <v>958</v>
      </c>
      <c r="H2020" t="s">
        <v>150</v>
      </c>
      <c r="I2020" s="170" t="s">
        <v>84</v>
      </c>
      <c r="J2020" t="s">
        <v>85</v>
      </c>
      <c r="K2020" t="s">
        <v>214</v>
      </c>
      <c r="L2020" t="s">
        <v>525</v>
      </c>
      <c r="M2020" t="s">
        <v>526</v>
      </c>
      <c r="N2020" t="s">
        <v>217</v>
      </c>
      <c r="O2020" t="s">
        <v>263</v>
      </c>
      <c r="P2020" t="s">
        <v>379</v>
      </c>
      <c r="Q2020" t="s">
        <v>379</v>
      </c>
      <c r="R2020" t="s">
        <v>380</v>
      </c>
      <c r="S2020" t="s">
        <v>264</v>
      </c>
      <c r="T2020" t="s">
        <v>265</v>
      </c>
      <c r="U2020" s="61" t="s">
        <v>266</v>
      </c>
      <c r="V2020" t="s">
        <v>24</v>
      </c>
      <c r="W2020" t="s">
        <v>263</v>
      </c>
      <c r="X2020" s="59">
        <v>4050</v>
      </c>
      <c r="Y2020" s="59">
        <v>4050</v>
      </c>
      <c r="Z2020" t="s">
        <v>141</v>
      </c>
      <c r="AA2020" s="146" t="str">
        <f t="shared" si="393"/>
        <v>EX</v>
      </c>
      <c r="AB2020" s="146" t="str">
        <f t="shared" si="395"/>
        <v>IT</v>
      </c>
      <c r="AC2020" t="str">
        <f t="shared" si="398"/>
        <v>EX</v>
      </c>
      <c r="AD2020" s="74">
        <f t="shared" si="399"/>
        <v>4050</v>
      </c>
      <c r="AE2020" s="74">
        <f t="shared" si="404"/>
        <v>4050</v>
      </c>
      <c r="AF2020">
        <v>1</v>
      </c>
      <c r="AG2020">
        <v>0</v>
      </c>
      <c r="AH2020" s="74">
        <v>0</v>
      </c>
      <c r="AJ2020" s="74">
        <f t="shared" si="400"/>
        <v>0</v>
      </c>
      <c r="AK2020" s="74">
        <f t="shared" si="394"/>
        <v>4050</v>
      </c>
      <c r="AL2020" t="str">
        <f t="shared" si="401"/>
        <v>N</v>
      </c>
      <c r="AN2020" t="s">
        <v>86</v>
      </c>
      <c r="AO2020" t="s">
        <v>85</v>
      </c>
      <c r="AP2020" t="str">
        <f t="shared" si="402"/>
        <v>94</v>
      </c>
      <c r="AQ2020" s="145" t="s">
        <v>1826</v>
      </c>
      <c r="AR2020" t="str">
        <f t="shared" si="403"/>
        <v>1-Adjusted Base Budget</v>
      </c>
      <c r="AS2020" s="145" t="s">
        <v>1827</v>
      </c>
      <c r="AT2020" t="s">
        <v>213</v>
      </c>
      <c r="AV2020" t="str">
        <f t="shared" si="397"/>
        <v>VPIT-SS</v>
      </c>
      <c r="AW2020" t="str">
        <f t="shared" si="396"/>
        <v>VP FOR INFORMATION TECHNOLOGY-SHARED SERVICES</v>
      </c>
    </row>
    <row r="2021" spans="1:49">
      <c r="A2021" s="59">
        <v>2018</v>
      </c>
      <c r="B2021" t="s">
        <v>137</v>
      </c>
      <c r="C2021" t="s">
        <v>945</v>
      </c>
      <c r="D2021" t="s">
        <v>946</v>
      </c>
      <c r="E2021" t="s">
        <v>979</v>
      </c>
      <c r="F2021" t="s">
        <v>957</v>
      </c>
      <c r="G2021" t="s">
        <v>958</v>
      </c>
      <c r="H2021" t="s">
        <v>152</v>
      </c>
      <c r="I2021" s="170" t="s">
        <v>84</v>
      </c>
      <c r="J2021" t="s">
        <v>85</v>
      </c>
      <c r="K2021" t="s">
        <v>214</v>
      </c>
      <c r="L2021" t="s">
        <v>525</v>
      </c>
      <c r="M2021" t="s">
        <v>526</v>
      </c>
      <c r="N2021" t="s">
        <v>217</v>
      </c>
      <c r="O2021" t="s">
        <v>263</v>
      </c>
      <c r="P2021" t="s">
        <v>379</v>
      </c>
      <c r="Q2021" t="s">
        <v>379</v>
      </c>
      <c r="R2021" t="s">
        <v>380</v>
      </c>
      <c r="S2021" t="s">
        <v>264</v>
      </c>
      <c r="T2021" t="s">
        <v>265</v>
      </c>
      <c r="U2021" s="61" t="s">
        <v>266</v>
      </c>
      <c r="V2021" t="s">
        <v>24</v>
      </c>
      <c r="W2021" t="s">
        <v>263</v>
      </c>
      <c r="X2021" s="59">
        <v>6000</v>
      </c>
      <c r="Y2021" s="59">
        <v>6000</v>
      </c>
      <c r="Z2021" t="s">
        <v>141</v>
      </c>
      <c r="AA2021" s="146" t="str">
        <f t="shared" si="393"/>
        <v>EX</v>
      </c>
      <c r="AB2021" s="146" t="str">
        <f t="shared" si="395"/>
        <v>IT</v>
      </c>
      <c r="AC2021" t="str">
        <f t="shared" si="398"/>
        <v>EX</v>
      </c>
      <c r="AD2021" s="74">
        <f t="shared" si="399"/>
        <v>6000</v>
      </c>
      <c r="AE2021" s="74">
        <f t="shared" si="404"/>
        <v>6000</v>
      </c>
      <c r="AF2021">
        <v>1</v>
      </c>
      <c r="AG2021">
        <v>0</v>
      </c>
      <c r="AH2021" s="74">
        <v>0</v>
      </c>
      <c r="AJ2021" s="74">
        <f t="shared" si="400"/>
        <v>0</v>
      </c>
      <c r="AK2021" s="74">
        <f t="shared" si="394"/>
        <v>6000</v>
      </c>
      <c r="AL2021" t="str">
        <f t="shared" si="401"/>
        <v>N</v>
      </c>
      <c r="AN2021" t="s">
        <v>86</v>
      </c>
      <c r="AO2021" t="s">
        <v>85</v>
      </c>
      <c r="AP2021" t="str">
        <f t="shared" si="402"/>
        <v>94</v>
      </c>
      <c r="AQ2021" s="145" t="s">
        <v>1826</v>
      </c>
      <c r="AR2021" t="str">
        <f t="shared" si="403"/>
        <v>1-Adjusted Base Budget</v>
      </c>
      <c r="AS2021" s="145" t="s">
        <v>1827</v>
      </c>
      <c r="AT2021" t="s">
        <v>213</v>
      </c>
      <c r="AV2021" t="str">
        <f t="shared" si="397"/>
        <v>VPIT-SS</v>
      </c>
      <c r="AW2021" t="str">
        <f t="shared" si="396"/>
        <v>VP FOR INFORMATION TECHNOLOGY-SHARED SERVICES</v>
      </c>
    </row>
    <row r="2022" spans="1:49">
      <c r="A2022" s="59">
        <v>2018</v>
      </c>
      <c r="B2022" t="s">
        <v>137</v>
      </c>
      <c r="C2022" t="s">
        <v>945</v>
      </c>
      <c r="D2022" t="s">
        <v>946</v>
      </c>
      <c r="E2022" t="s">
        <v>951</v>
      </c>
      <c r="F2022" t="s">
        <v>1146</v>
      </c>
      <c r="G2022" t="s">
        <v>1145</v>
      </c>
      <c r="H2022" t="s">
        <v>154</v>
      </c>
      <c r="I2022" s="170" t="s">
        <v>84</v>
      </c>
      <c r="J2022" t="s">
        <v>85</v>
      </c>
      <c r="K2022" t="s">
        <v>214</v>
      </c>
      <c r="L2022" t="s">
        <v>525</v>
      </c>
      <c r="M2022" t="s">
        <v>526</v>
      </c>
      <c r="N2022" t="s">
        <v>217</v>
      </c>
      <c r="O2022" t="s">
        <v>263</v>
      </c>
      <c r="P2022" t="s">
        <v>379</v>
      </c>
      <c r="Q2022" t="s">
        <v>379</v>
      </c>
      <c r="R2022" t="s">
        <v>380</v>
      </c>
      <c r="S2022" t="s">
        <v>264</v>
      </c>
      <c r="T2022" t="s">
        <v>265</v>
      </c>
      <c r="U2022" s="61" t="s">
        <v>266</v>
      </c>
      <c r="V2022" t="s">
        <v>24</v>
      </c>
      <c r="W2022" t="s">
        <v>263</v>
      </c>
      <c r="X2022" s="59">
        <v>3742</v>
      </c>
      <c r="Y2022" s="59">
        <v>0</v>
      </c>
      <c r="Z2022" t="s">
        <v>141</v>
      </c>
      <c r="AA2022" s="146" t="str">
        <f t="shared" si="393"/>
        <v>EX</v>
      </c>
      <c r="AB2022" s="146" t="str">
        <f t="shared" si="395"/>
        <v>IT</v>
      </c>
      <c r="AC2022" t="str">
        <f t="shared" si="398"/>
        <v>EX</v>
      </c>
      <c r="AD2022" s="74">
        <f t="shared" si="399"/>
        <v>0</v>
      </c>
      <c r="AE2022" s="74">
        <f t="shared" si="404"/>
        <v>0</v>
      </c>
      <c r="AF2022">
        <v>1</v>
      </c>
      <c r="AG2022">
        <v>0</v>
      </c>
      <c r="AH2022" s="74">
        <v>0</v>
      </c>
      <c r="AJ2022" s="74">
        <f t="shared" si="400"/>
        <v>0</v>
      </c>
      <c r="AK2022" s="74">
        <f t="shared" si="394"/>
        <v>0</v>
      </c>
      <c r="AL2022" t="str">
        <f t="shared" si="401"/>
        <v>N</v>
      </c>
      <c r="AN2022" t="s">
        <v>86</v>
      </c>
      <c r="AO2022" t="s">
        <v>85</v>
      </c>
      <c r="AP2022" t="str">
        <f t="shared" si="402"/>
        <v>94</v>
      </c>
      <c r="AQ2022" s="145" t="s">
        <v>1826</v>
      </c>
      <c r="AR2022" t="str">
        <f t="shared" si="403"/>
        <v>1-Adjusted Base Budget</v>
      </c>
      <c r="AS2022" s="145" t="s">
        <v>1827</v>
      </c>
      <c r="AT2022" t="s">
        <v>213</v>
      </c>
      <c r="AV2022" t="str">
        <f t="shared" si="397"/>
        <v>VPIT-SS</v>
      </c>
      <c r="AW2022" t="str">
        <f t="shared" si="396"/>
        <v>VP FOR INFORMATION TECHNOLOGY-SHARED SERVICES</v>
      </c>
    </row>
    <row r="2023" spans="1:49">
      <c r="A2023" s="59">
        <v>2018</v>
      </c>
      <c r="B2023" t="s">
        <v>137</v>
      </c>
      <c r="C2023" t="s">
        <v>945</v>
      </c>
      <c r="D2023" t="s">
        <v>946</v>
      </c>
      <c r="E2023" t="s">
        <v>951</v>
      </c>
      <c r="F2023" t="s">
        <v>998</v>
      </c>
      <c r="G2023" t="s">
        <v>999</v>
      </c>
      <c r="H2023" t="s">
        <v>154</v>
      </c>
      <c r="I2023" s="170" t="s">
        <v>84</v>
      </c>
      <c r="J2023" t="s">
        <v>85</v>
      </c>
      <c r="K2023" t="s">
        <v>214</v>
      </c>
      <c r="L2023" t="s">
        <v>525</v>
      </c>
      <c r="M2023" t="s">
        <v>526</v>
      </c>
      <c r="N2023" t="s">
        <v>217</v>
      </c>
      <c r="O2023" t="s">
        <v>263</v>
      </c>
      <c r="P2023" t="s">
        <v>379</v>
      </c>
      <c r="Q2023" t="s">
        <v>379</v>
      </c>
      <c r="R2023" t="s">
        <v>380</v>
      </c>
      <c r="S2023" t="s">
        <v>264</v>
      </c>
      <c r="T2023" t="s">
        <v>265</v>
      </c>
      <c r="U2023" s="61" t="s">
        <v>266</v>
      </c>
      <c r="V2023" t="s">
        <v>24</v>
      </c>
      <c r="W2023" t="s">
        <v>263</v>
      </c>
      <c r="X2023" s="59">
        <v>1200</v>
      </c>
      <c r="Y2023" s="59">
        <v>1200</v>
      </c>
      <c r="Z2023" t="s">
        <v>141</v>
      </c>
      <c r="AA2023" s="146" t="str">
        <f t="shared" si="393"/>
        <v>EX</v>
      </c>
      <c r="AB2023" s="146" t="str">
        <f t="shared" si="395"/>
        <v>IT</v>
      </c>
      <c r="AC2023" t="str">
        <f t="shared" si="398"/>
        <v>EX</v>
      </c>
      <c r="AD2023" s="74">
        <f t="shared" si="399"/>
        <v>1200</v>
      </c>
      <c r="AE2023" s="74">
        <f t="shared" si="404"/>
        <v>1200</v>
      </c>
      <c r="AF2023">
        <v>1</v>
      </c>
      <c r="AG2023">
        <v>0</v>
      </c>
      <c r="AH2023" s="74">
        <v>0</v>
      </c>
      <c r="AJ2023" s="74">
        <f t="shared" si="400"/>
        <v>0</v>
      </c>
      <c r="AK2023" s="74">
        <f t="shared" si="394"/>
        <v>1200</v>
      </c>
      <c r="AL2023" t="str">
        <f t="shared" si="401"/>
        <v>N</v>
      </c>
      <c r="AN2023" t="s">
        <v>86</v>
      </c>
      <c r="AO2023" t="s">
        <v>85</v>
      </c>
      <c r="AP2023" t="str">
        <f t="shared" si="402"/>
        <v>94</v>
      </c>
      <c r="AQ2023" s="145" t="s">
        <v>1826</v>
      </c>
      <c r="AR2023" t="str">
        <f t="shared" si="403"/>
        <v>1-Adjusted Base Budget</v>
      </c>
      <c r="AS2023" s="145" t="s">
        <v>1827</v>
      </c>
      <c r="AT2023" t="s">
        <v>213</v>
      </c>
      <c r="AV2023" t="str">
        <f t="shared" si="397"/>
        <v>VPIT-SS</v>
      </c>
      <c r="AW2023" t="str">
        <f t="shared" si="396"/>
        <v>VP FOR INFORMATION TECHNOLOGY-SHARED SERVICES</v>
      </c>
    </row>
    <row r="2024" spans="1:49">
      <c r="A2024" s="59">
        <v>2018</v>
      </c>
      <c r="B2024" t="s">
        <v>137</v>
      </c>
      <c r="C2024" t="s">
        <v>945</v>
      </c>
      <c r="D2024" t="s">
        <v>946</v>
      </c>
      <c r="E2024" t="s">
        <v>951</v>
      </c>
      <c r="F2024" t="s">
        <v>1053</v>
      </c>
      <c r="G2024" t="s">
        <v>1054</v>
      </c>
      <c r="H2024" t="s">
        <v>154</v>
      </c>
      <c r="I2024" s="170" t="s">
        <v>84</v>
      </c>
      <c r="J2024" t="s">
        <v>85</v>
      </c>
      <c r="K2024" t="s">
        <v>214</v>
      </c>
      <c r="L2024" t="s">
        <v>525</v>
      </c>
      <c r="M2024" t="s">
        <v>526</v>
      </c>
      <c r="N2024" t="s">
        <v>217</v>
      </c>
      <c r="O2024" t="s">
        <v>263</v>
      </c>
      <c r="P2024" t="s">
        <v>379</v>
      </c>
      <c r="Q2024" t="s">
        <v>379</v>
      </c>
      <c r="R2024" t="s">
        <v>380</v>
      </c>
      <c r="S2024" t="s">
        <v>264</v>
      </c>
      <c r="T2024" t="s">
        <v>265</v>
      </c>
      <c r="U2024" s="61" t="s">
        <v>266</v>
      </c>
      <c r="V2024" t="s">
        <v>24</v>
      </c>
      <c r="W2024" t="s">
        <v>263</v>
      </c>
      <c r="X2024" s="59">
        <v>2950</v>
      </c>
      <c r="Y2024" s="59">
        <v>2950</v>
      </c>
      <c r="Z2024" t="s">
        <v>141</v>
      </c>
      <c r="AA2024" s="146" t="str">
        <f t="shared" si="393"/>
        <v>EX</v>
      </c>
      <c r="AB2024" s="146" t="str">
        <f t="shared" si="395"/>
        <v>IT</v>
      </c>
      <c r="AC2024" t="str">
        <f t="shared" si="398"/>
        <v>EX</v>
      </c>
      <c r="AD2024" s="74">
        <f t="shared" si="399"/>
        <v>2950</v>
      </c>
      <c r="AE2024" s="74">
        <f t="shared" si="404"/>
        <v>2950</v>
      </c>
      <c r="AF2024">
        <v>1</v>
      </c>
      <c r="AG2024">
        <v>0</v>
      </c>
      <c r="AH2024" s="74">
        <v>0</v>
      </c>
      <c r="AJ2024" s="74">
        <f t="shared" si="400"/>
        <v>0</v>
      </c>
      <c r="AK2024" s="74">
        <f t="shared" si="394"/>
        <v>2950</v>
      </c>
      <c r="AL2024" t="str">
        <f t="shared" si="401"/>
        <v>N</v>
      </c>
      <c r="AN2024" t="s">
        <v>86</v>
      </c>
      <c r="AO2024" t="s">
        <v>85</v>
      </c>
      <c r="AP2024" t="str">
        <f t="shared" si="402"/>
        <v>94</v>
      </c>
      <c r="AQ2024" s="145" t="s">
        <v>1826</v>
      </c>
      <c r="AR2024" t="str">
        <f t="shared" si="403"/>
        <v>1-Adjusted Base Budget</v>
      </c>
      <c r="AS2024" s="145" t="s">
        <v>1827</v>
      </c>
      <c r="AT2024" t="s">
        <v>213</v>
      </c>
      <c r="AV2024" t="str">
        <f t="shared" si="397"/>
        <v>VPIT-SS</v>
      </c>
      <c r="AW2024" t="str">
        <f t="shared" si="396"/>
        <v>VP FOR INFORMATION TECHNOLOGY-SHARED SERVICES</v>
      </c>
    </row>
    <row r="2025" spans="1:49">
      <c r="A2025" s="59">
        <v>2018</v>
      </c>
      <c r="B2025" t="s">
        <v>137</v>
      </c>
      <c r="C2025" t="s">
        <v>945</v>
      </c>
      <c r="D2025" t="s">
        <v>946</v>
      </c>
      <c r="E2025" t="s">
        <v>951</v>
      </c>
      <c r="F2025" t="s">
        <v>1057</v>
      </c>
      <c r="G2025" t="s">
        <v>1058</v>
      </c>
      <c r="H2025" t="s">
        <v>154</v>
      </c>
      <c r="I2025" s="170" t="s">
        <v>84</v>
      </c>
      <c r="J2025" t="s">
        <v>85</v>
      </c>
      <c r="K2025" t="s">
        <v>214</v>
      </c>
      <c r="L2025" t="s">
        <v>525</v>
      </c>
      <c r="M2025" t="s">
        <v>526</v>
      </c>
      <c r="N2025" t="s">
        <v>217</v>
      </c>
      <c r="O2025" t="s">
        <v>263</v>
      </c>
      <c r="P2025" t="s">
        <v>379</v>
      </c>
      <c r="Q2025" t="s">
        <v>379</v>
      </c>
      <c r="R2025" t="s">
        <v>380</v>
      </c>
      <c r="S2025" t="s">
        <v>264</v>
      </c>
      <c r="T2025" t="s">
        <v>265</v>
      </c>
      <c r="U2025" s="61" t="s">
        <v>266</v>
      </c>
      <c r="V2025" t="s">
        <v>24</v>
      </c>
      <c r="W2025" t="s">
        <v>263</v>
      </c>
      <c r="X2025" s="59">
        <v>1800</v>
      </c>
      <c r="Y2025" s="59">
        <v>1800</v>
      </c>
      <c r="Z2025" t="s">
        <v>141</v>
      </c>
      <c r="AA2025" s="146" t="str">
        <f t="shared" ref="AA2025:AA2088" si="405">IF(P2025 ="CORI","IN",IF(P2025 ="TRIN","IN",O2025))</f>
        <v>EX</v>
      </c>
      <c r="AB2025" s="146" t="str">
        <f t="shared" si="395"/>
        <v>IT</v>
      </c>
      <c r="AC2025" t="str">
        <f t="shared" si="398"/>
        <v>EX</v>
      </c>
      <c r="AD2025" s="74">
        <f t="shared" si="399"/>
        <v>1800</v>
      </c>
      <c r="AE2025" s="74">
        <f t="shared" si="404"/>
        <v>1800</v>
      </c>
      <c r="AF2025">
        <v>1</v>
      </c>
      <c r="AG2025">
        <v>0</v>
      </c>
      <c r="AH2025" s="74">
        <v>0</v>
      </c>
      <c r="AJ2025" s="74">
        <f t="shared" si="400"/>
        <v>0</v>
      </c>
      <c r="AK2025" s="74">
        <f t="shared" si="394"/>
        <v>1800</v>
      </c>
      <c r="AL2025" t="str">
        <f t="shared" si="401"/>
        <v>N</v>
      </c>
      <c r="AN2025" t="s">
        <v>86</v>
      </c>
      <c r="AO2025" t="s">
        <v>85</v>
      </c>
      <c r="AP2025" t="str">
        <f t="shared" si="402"/>
        <v>94</v>
      </c>
      <c r="AQ2025" s="145" t="s">
        <v>1826</v>
      </c>
      <c r="AR2025" t="str">
        <f t="shared" si="403"/>
        <v>1-Adjusted Base Budget</v>
      </c>
      <c r="AS2025" s="145" t="s">
        <v>1827</v>
      </c>
      <c r="AT2025" t="s">
        <v>213</v>
      </c>
      <c r="AV2025" t="str">
        <f t="shared" si="397"/>
        <v>VPIT-SS</v>
      </c>
      <c r="AW2025" t="str">
        <f t="shared" si="396"/>
        <v>VP FOR INFORMATION TECHNOLOGY-SHARED SERVICES</v>
      </c>
    </row>
    <row r="2026" spans="1:49">
      <c r="A2026" s="59">
        <v>2018</v>
      </c>
      <c r="B2026" t="s">
        <v>137</v>
      </c>
      <c r="C2026" t="s">
        <v>945</v>
      </c>
      <c r="D2026" t="s">
        <v>946</v>
      </c>
      <c r="E2026" t="s">
        <v>951</v>
      </c>
      <c r="F2026" t="s">
        <v>1061</v>
      </c>
      <c r="G2026" t="s">
        <v>1062</v>
      </c>
      <c r="H2026" t="s">
        <v>154</v>
      </c>
      <c r="I2026" s="170" t="s">
        <v>84</v>
      </c>
      <c r="J2026" t="s">
        <v>85</v>
      </c>
      <c r="K2026" t="s">
        <v>214</v>
      </c>
      <c r="L2026" t="s">
        <v>525</v>
      </c>
      <c r="M2026" t="s">
        <v>526</v>
      </c>
      <c r="N2026" t="s">
        <v>217</v>
      </c>
      <c r="O2026" t="s">
        <v>263</v>
      </c>
      <c r="P2026" t="s">
        <v>379</v>
      </c>
      <c r="Q2026" t="s">
        <v>379</v>
      </c>
      <c r="R2026" t="s">
        <v>380</v>
      </c>
      <c r="S2026" t="s">
        <v>264</v>
      </c>
      <c r="T2026" t="s">
        <v>265</v>
      </c>
      <c r="U2026" s="61" t="s">
        <v>266</v>
      </c>
      <c r="V2026" t="s">
        <v>24</v>
      </c>
      <c r="W2026" t="s">
        <v>263</v>
      </c>
      <c r="X2026" s="59">
        <v>1628</v>
      </c>
      <c r="Y2026" s="59">
        <v>1628</v>
      </c>
      <c r="Z2026" t="s">
        <v>141</v>
      </c>
      <c r="AA2026" s="146" t="str">
        <f t="shared" si="405"/>
        <v>EX</v>
      </c>
      <c r="AB2026" s="146" t="str">
        <f t="shared" si="395"/>
        <v>IT</v>
      </c>
      <c r="AC2026" t="str">
        <f t="shared" si="398"/>
        <v>EX</v>
      </c>
      <c r="AD2026" s="74">
        <f t="shared" si="399"/>
        <v>1628</v>
      </c>
      <c r="AE2026" s="74">
        <f t="shared" si="404"/>
        <v>1628</v>
      </c>
      <c r="AF2026">
        <v>1</v>
      </c>
      <c r="AG2026">
        <v>0</v>
      </c>
      <c r="AH2026" s="74">
        <v>0</v>
      </c>
      <c r="AJ2026" s="74">
        <f t="shared" si="400"/>
        <v>0</v>
      </c>
      <c r="AK2026" s="74">
        <f t="shared" si="394"/>
        <v>1628</v>
      </c>
      <c r="AL2026" t="str">
        <f t="shared" si="401"/>
        <v>N</v>
      </c>
      <c r="AN2026" t="s">
        <v>86</v>
      </c>
      <c r="AO2026" t="s">
        <v>85</v>
      </c>
      <c r="AP2026" t="str">
        <f t="shared" si="402"/>
        <v>94</v>
      </c>
      <c r="AQ2026" s="145" t="s">
        <v>1826</v>
      </c>
      <c r="AR2026" t="str">
        <f t="shared" si="403"/>
        <v>1-Adjusted Base Budget</v>
      </c>
      <c r="AS2026" s="145" t="s">
        <v>1827</v>
      </c>
      <c r="AT2026" t="s">
        <v>213</v>
      </c>
      <c r="AV2026" t="str">
        <f t="shared" si="397"/>
        <v>VPIT-SS</v>
      </c>
      <c r="AW2026" t="str">
        <f t="shared" si="396"/>
        <v>VP FOR INFORMATION TECHNOLOGY-SHARED SERVICES</v>
      </c>
    </row>
    <row r="2027" spans="1:49">
      <c r="A2027" s="59">
        <v>2018</v>
      </c>
      <c r="B2027" t="s">
        <v>137</v>
      </c>
      <c r="C2027" t="s">
        <v>945</v>
      </c>
      <c r="D2027" t="s">
        <v>946</v>
      </c>
      <c r="E2027" t="s">
        <v>951</v>
      </c>
      <c r="F2027" t="s">
        <v>1063</v>
      </c>
      <c r="G2027" t="s">
        <v>1064</v>
      </c>
      <c r="H2027" t="s">
        <v>154</v>
      </c>
      <c r="I2027" s="170" t="s">
        <v>84</v>
      </c>
      <c r="J2027" t="s">
        <v>85</v>
      </c>
      <c r="K2027" t="s">
        <v>214</v>
      </c>
      <c r="L2027" t="s">
        <v>525</v>
      </c>
      <c r="M2027" t="s">
        <v>526</v>
      </c>
      <c r="N2027" t="s">
        <v>217</v>
      </c>
      <c r="O2027" t="s">
        <v>263</v>
      </c>
      <c r="P2027" t="s">
        <v>379</v>
      </c>
      <c r="Q2027" t="s">
        <v>379</v>
      </c>
      <c r="R2027" t="s">
        <v>380</v>
      </c>
      <c r="S2027" t="s">
        <v>264</v>
      </c>
      <c r="T2027" t="s">
        <v>265</v>
      </c>
      <c r="U2027" s="61" t="s">
        <v>266</v>
      </c>
      <c r="V2027" t="s">
        <v>24</v>
      </c>
      <c r="W2027" t="s">
        <v>263</v>
      </c>
      <c r="X2027" s="59">
        <v>1200</v>
      </c>
      <c r="Y2027" s="59">
        <v>1200</v>
      </c>
      <c r="Z2027" t="s">
        <v>141</v>
      </c>
      <c r="AA2027" s="146" t="str">
        <f t="shared" si="405"/>
        <v>EX</v>
      </c>
      <c r="AB2027" s="146" t="str">
        <f t="shared" si="395"/>
        <v>IT</v>
      </c>
      <c r="AC2027" t="str">
        <f t="shared" si="398"/>
        <v>EX</v>
      </c>
      <c r="AD2027" s="74">
        <f t="shared" si="399"/>
        <v>1200</v>
      </c>
      <c r="AE2027" s="74">
        <f t="shared" si="404"/>
        <v>1200</v>
      </c>
      <c r="AF2027">
        <v>1</v>
      </c>
      <c r="AG2027">
        <v>0</v>
      </c>
      <c r="AH2027" s="74">
        <v>0</v>
      </c>
      <c r="AJ2027" s="74">
        <f t="shared" si="400"/>
        <v>0</v>
      </c>
      <c r="AK2027" s="74">
        <f t="shared" si="394"/>
        <v>1200</v>
      </c>
      <c r="AL2027" t="str">
        <f t="shared" si="401"/>
        <v>N</v>
      </c>
      <c r="AN2027" t="s">
        <v>86</v>
      </c>
      <c r="AO2027" t="s">
        <v>85</v>
      </c>
      <c r="AP2027" t="str">
        <f t="shared" si="402"/>
        <v>94</v>
      </c>
      <c r="AQ2027" s="145" t="s">
        <v>1826</v>
      </c>
      <c r="AR2027" t="str">
        <f t="shared" si="403"/>
        <v>1-Adjusted Base Budget</v>
      </c>
      <c r="AS2027" s="145" t="s">
        <v>1827</v>
      </c>
      <c r="AT2027" t="s">
        <v>213</v>
      </c>
      <c r="AV2027" t="str">
        <f t="shared" si="397"/>
        <v>VPIT-SS</v>
      </c>
      <c r="AW2027" t="str">
        <f t="shared" si="396"/>
        <v>VP FOR INFORMATION TECHNOLOGY-SHARED SERVICES</v>
      </c>
    </row>
    <row r="2028" spans="1:49">
      <c r="A2028" s="59">
        <v>2018</v>
      </c>
      <c r="B2028" t="s">
        <v>137</v>
      </c>
      <c r="C2028" t="s">
        <v>945</v>
      </c>
      <c r="D2028" t="s">
        <v>946</v>
      </c>
      <c r="E2028" t="s">
        <v>951</v>
      </c>
      <c r="F2028" t="s">
        <v>954</v>
      </c>
      <c r="G2028" t="s">
        <v>955</v>
      </c>
      <c r="H2028" t="s">
        <v>154</v>
      </c>
      <c r="I2028" s="170" t="s">
        <v>84</v>
      </c>
      <c r="J2028" t="s">
        <v>85</v>
      </c>
      <c r="K2028" t="s">
        <v>214</v>
      </c>
      <c r="L2028" t="s">
        <v>525</v>
      </c>
      <c r="M2028" t="s">
        <v>526</v>
      </c>
      <c r="N2028" t="s">
        <v>217</v>
      </c>
      <c r="O2028" t="s">
        <v>263</v>
      </c>
      <c r="P2028" t="s">
        <v>379</v>
      </c>
      <c r="Q2028" t="s">
        <v>379</v>
      </c>
      <c r="R2028" t="s">
        <v>380</v>
      </c>
      <c r="S2028" t="s">
        <v>264</v>
      </c>
      <c r="T2028" t="s">
        <v>265</v>
      </c>
      <c r="U2028" s="61" t="s">
        <v>266</v>
      </c>
      <c r="V2028" t="s">
        <v>24</v>
      </c>
      <c r="W2028" t="s">
        <v>263</v>
      </c>
      <c r="X2028" s="59">
        <v>1200</v>
      </c>
      <c r="Y2028" s="59">
        <v>1200</v>
      </c>
      <c r="Z2028" t="s">
        <v>141</v>
      </c>
      <c r="AA2028" s="146" t="str">
        <f t="shared" si="405"/>
        <v>EX</v>
      </c>
      <c r="AB2028" s="146" t="str">
        <f t="shared" si="395"/>
        <v>IT</v>
      </c>
      <c r="AC2028" t="str">
        <f t="shared" si="398"/>
        <v>EX</v>
      </c>
      <c r="AD2028" s="74">
        <f t="shared" si="399"/>
        <v>1200</v>
      </c>
      <c r="AE2028" s="74">
        <f t="shared" si="404"/>
        <v>1200</v>
      </c>
      <c r="AF2028">
        <v>1</v>
      </c>
      <c r="AG2028">
        <v>0</v>
      </c>
      <c r="AH2028" s="74">
        <v>0</v>
      </c>
      <c r="AJ2028" s="74">
        <f t="shared" si="400"/>
        <v>0</v>
      </c>
      <c r="AK2028" s="74">
        <f t="shared" si="394"/>
        <v>1200</v>
      </c>
      <c r="AL2028" t="str">
        <f t="shared" si="401"/>
        <v>N</v>
      </c>
      <c r="AN2028" t="s">
        <v>86</v>
      </c>
      <c r="AO2028" t="s">
        <v>85</v>
      </c>
      <c r="AP2028" t="str">
        <f t="shared" si="402"/>
        <v>94</v>
      </c>
      <c r="AQ2028" s="145" t="s">
        <v>1826</v>
      </c>
      <c r="AR2028" t="str">
        <f t="shared" si="403"/>
        <v>1-Adjusted Base Budget</v>
      </c>
      <c r="AS2028" s="145" t="s">
        <v>1827</v>
      </c>
      <c r="AT2028" t="s">
        <v>213</v>
      </c>
      <c r="AV2028" t="str">
        <f t="shared" si="397"/>
        <v>VPIT-SS</v>
      </c>
      <c r="AW2028" t="str">
        <f t="shared" si="396"/>
        <v>VP FOR INFORMATION TECHNOLOGY-SHARED SERVICES</v>
      </c>
    </row>
    <row r="2029" spans="1:49">
      <c r="A2029" s="59">
        <v>2018</v>
      </c>
      <c r="B2029" t="s">
        <v>137</v>
      </c>
      <c r="C2029" t="s">
        <v>945</v>
      </c>
      <c r="D2029" t="s">
        <v>946</v>
      </c>
      <c r="E2029" t="s">
        <v>951</v>
      </c>
      <c r="F2029" t="s">
        <v>968</v>
      </c>
      <c r="G2029" t="s">
        <v>969</v>
      </c>
      <c r="H2029" t="s">
        <v>154</v>
      </c>
      <c r="I2029" s="170" t="s">
        <v>84</v>
      </c>
      <c r="J2029" t="s">
        <v>85</v>
      </c>
      <c r="K2029" t="s">
        <v>214</v>
      </c>
      <c r="L2029" t="s">
        <v>525</v>
      </c>
      <c r="M2029" t="s">
        <v>526</v>
      </c>
      <c r="N2029" t="s">
        <v>217</v>
      </c>
      <c r="O2029" t="s">
        <v>263</v>
      </c>
      <c r="P2029" t="s">
        <v>379</v>
      </c>
      <c r="Q2029" t="s">
        <v>379</v>
      </c>
      <c r="R2029" t="s">
        <v>380</v>
      </c>
      <c r="S2029" t="s">
        <v>264</v>
      </c>
      <c r="T2029" t="s">
        <v>265</v>
      </c>
      <c r="U2029" s="61" t="s">
        <v>266</v>
      </c>
      <c r="V2029" t="s">
        <v>24</v>
      </c>
      <c r="W2029" t="s">
        <v>263</v>
      </c>
      <c r="X2029" s="59">
        <v>3600</v>
      </c>
      <c r="Y2029" s="59">
        <v>3600</v>
      </c>
      <c r="Z2029" t="s">
        <v>141</v>
      </c>
      <c r="AA2029" s="146" t="str">
        <f t="shared" si="405"/>
        <v>EX</v>
      </c>
      <c r="AB2029" s="146" t="str">
        <f t="shared" si="395"/>
        <v>IT</v>
      </c>
      <c r="AC2029" t="str">
        <f t="shared" si="398"/>
        <v>EX</v>
      </c>
      <c r="AD2029" s="74">
        <f t="shared" si="399"/>
        <v>3600</v>
      </c>
      <c r="AE2029" s="74">
        <f t="shared" si="404"/>
        <v>3600</v>
      </c>
      <c r="AF2029">
        <v>1</v>
      </c>
      <c r="AG2029">
        <v>0</v>
      </c>
      <c r="AH2029" s="74">
        <v>0</v>
      </c>
      <c r="AJ2029" s="74">
        <f t="shared" si="400"/>
        <v>0</v>
      </c>
      <c r="AK2029" s="74">
        <f t="shared" si="394"/>
        <v>3600</v>
      </c>
      <c r="AL2029" t="str">
        <f t="shared" si="401"/>
        <v>N</v>
      </c>
      <c r="AN2029" t="s">
        <v>86</v>
      </c>
      <c r="AO2029" t="s">
        <v>85</v>
      </c>
      <c r="AP2029" t="str">
        <f t="shared" si="402"/>
        <v>94</v>
      </c>
      <c r="AQ2029" s="145" t="s">
        <v>1826</v>
      </c>
      <c r="AR2029" t="str">
        <f t="shared" si="403"/>
        <v>1-Adjusted Base Budget</v>
      </c>
      <c r="AS2029" s="145" t="s">
        <v>1827</v>
      </c>
      <c r="AT2029" t="s">
        <v>213</v>
      </c>
      <c r="AV2029" t="str">
        <f t="shared" si="397"/>
        <v>VPIT-SS</v>
      </c>
      <c r="AW2029" t="str">
        <f t="shared" si="396"/>
        <v>VP FOR INFORMATION TECHNOLOGY-SHARED SERVICES</v>
      </c>
    </row>
    <row r="2030" spans="1:49">
      <c r="A2030" s="59">
        <v>2018</v>
      </c>
      <c r="B2030" t="s">
        <v>137</v>
      </c>
      <c r="C2030" t="s">
        <v>945</v>
      </c>
      <c r="D2030" t="s">
        <v>946</v>
      </c>
      <c r="E2030" t="s">
        <v>951</v>
      </c>
      <c r="F2030" t="s">
        <v>971</v>
      </c>
      <c r="G2030" t="s">
        <v>972</v>
      </c>
      <c r="H2030" t="s">
        <v>154</v>
      </c>
      <c r="I2030" s="170" t="s">
        <v>84</v>
      </c>
      <c r="J2030" t="s">
        <v>85</v>
      </c>
      <c r="K2030" t="s">
        <v>214</v>
      </c>
      <c r="L2030" t="s">
        <v>525</v>
      </c>
      <c r="M2030" t="s">
        <v>526</v>
      </c>
      <c r="N2030" t="s">
        <v>217</v>
      </c>
      <c r="O2030" t="s">
        <v>263</v>
      </c>
      <c r="P2030" t="s">
        <v>379</v>
      </c>
      <c r="Q2030" t="s">
        <v>379</v>
      </c>
      <c r="R2030" t="s">
        <v>380</v>
      </c>
      <c r="S2030" t="s">
        <v>264</v>
      </c>
      <c r="T2030" t="s">
        <v>265</v>
      </c>
      <c r="U2030" s="61" t="s">
        <v>266</v>
      </c>
      <c r="V2030" t="s">
        <v>24</v>
      </c>
      <c r="W2030" t="s">
        <v>263</v>
      </c>
      <c r="X2030" s="59">
        <v>120</v>
      </c>
      <c r="Y2030" s="59">
        <v>120</v>
      </c>
      <c r="Z2030" t="s">
        <v>141</v>
      </c>
      <c r="AA2030" s="146" t="str">
        <f t="shared" si="405"/>
        <v>EX</v>
      </c>
      <c r="AB2030" s="146" t="str">
        <f t="shared" si="395"/>
        <v>IT</v>
      </c>
      <c r="AC2030" t="str">
        <f t="shared" si="398"/>
        <v>EX</v>
      </c>
      <c r="AD2030" s="74">
        <f t="shared" si="399"/>
        <v>120</v>
      </c>
      <c r="AE2030" s="74">
        <f t="shared" si="404"/>
        <v>120</v>
      </c>
      <c r="AF2030">
        <v>1</v>
      </c>
      <c r="AG2030">
        <v>0</v>
      </c>
      <c r="AH2030" s="74">
        <v>0</v>
      </c>
      <c r="AJ2030" s="74">
        <f t="shared" si="400"/>
        <v>0</v>
      </c>
      <c r="AK2030" s="74">
        <f t="shared" si="394"/>
        <v>120</v>
      </c>
      <c r="AL2030" t="str">
        <f t="shared" si="401"/>
        <v>N</v>
      </c>
      <c r="AN2030" t="s">
        <v>86</v>
      </c>
      <c r="AO2030" t="s">
        <v>85</v>
      </c>
      <c r="AP2030" t="str">
        <f t="shared" si="402"/>
        <v>94</v>
      </c>
      <c r="AQ2030" s="145" t="s">
        <v>1826</v>
      </c>
      <c r="AR2030" t="str">
        <f t="shared" si="403"/>
        <v>1-Adjusted Base Budget</v>
      </c>
      <c r="AS2030" s="145" t="s">
        <v>1827</v>
      </c>
      <c r="AT2030" t="s">
        <v>213</v>
      </c>
      <c r="AV2030" t="str">
        <f t="shared" si="397"/>
        <v>VPIT-SS</v>
      </c>
      <c r="AW2030" t="str">
        <f t="shared" si="396"/>
        <v>VP FOR INFORMATION TECHNOLOGY-SHARED SERVICES</v>
      </c>
    </row>
    <row r="2031" spans="1:49">
      <c r="A2031" s="59">
        <v>2018</v>
      </c>
      <c r="B2031" t="s">
        <v>137</v>
      </c>
      <c r="C2031" t="s">
        <v>945</v>
      </c>
      <c r="D2031" t="s">
        <v>946</v>
      </c>
      <c r="E2031" t="s">
        <v>951</v>
      </c>
      <c r="F2031" t="s">
        <v>1073</v>
      </c>
      <c r="G2031" t="s">
        <v>1074</v>
      </c>
      <c r="H2031" t="s">
        <v>154</v>
      </c>
      <c r="I2031" s="170" t="s">
        <v>84</v>
      </c>
      <c r="J2031" t="s">
        <v>85</v>
      </c>
      <c r="K2031" t="s">
        <v>214</v>
      </c>
      <c r="L2031" t="s">
        <v>525</v>
      </c>
      <c r="M2031" t="s">
        <v>526</v>
      </c>
      <c r="N2031" t="s">
        <v>217</v>
      </c>
      <c r="O2031" t="s">
        <v>263</v>
      </c>
      <c r="P2031" t="s">
        <v>379</v>
      </c>
      <c r="Q2031" t="s">
        <v>379</v>
      </c>
      <c r="R2031" t="s">
        <v>380</v>
      </c>
      <c r="S2031" t="s">
        <v>264</v>
      </c>
      <c r="T2031" t="s">
        <v>265</v>
      </c>
      <c r="U2031" s="61" t="s">
        <v>266</v>
      </c>
      <c r="V2031" t="s">
        <v>24</v>
      </c>
      <c r="W2031" t="s">
        <v>263</v>
      </c>
      <c r="X2031" s="59">
        <v>1604</v>
      </c>
      <c r="Y2031" s="59">
        <v>1604</v>
      </c>
      <c r="Z2031" t="s">
        <v>141</v>
      </c>
      <c r="AA2031" s="146" t="str">
        <f t="shared" si="405"/>
        <v>EX</v>
      </c>
      <c r="AB2031" s="146" t="str">
        <f t="shared" si="395"/>
        <v>IT</v>
      </c>
      <c r="AC2031" t="str">
        <f t="shared" si="398"/>
        <v>EX</v>
      </c>
      <c r="AD2031" s="74">
        <f t="shared" si="399"/>
        <v>1604</v>
      </c>
      <c r="AE2031" s="74">
        <f t="shared" si="404"/>
        <v>1604</v>
      </c>
      <c r="AF2031">
        <v>1</v>
      </c>
      <c r="AG2031">
        <v>0</v>
      </c>
      <c r="AH2031" s="74">
        <v>0</v>
      </c>
      <c r="AJ2031" s="74">
        <f t="shared" si="400"/>
        <v>0</v>
      </c>
      <c r="AK2031" s="74">
        <f t="shared" si="394"/>
        <v>1604</v>
      </c>
      <c r="AL2031" t="str">
        <f t="shared" si="401"/>
        <v>N</v>
      </c>
      <c r="AN2031" t="s">
        <v>86</v>
      </c>
      <c r="AO2031" t="s">
        <v>85</v>
      </c>
      <c r="AP2031" t="str">
        <f t="shared" si="402"/>
        <v>94</v>
      </c>
      <c r="AQ2031" s="145" t="s">
        <v>1826</v>
      </c>
      <c r="AR2031" t="str">
        <f t="shared" si="403"/>
        <v>1-Adjusted Base Budget</v>
      </c>
      <c r="AS2031" s="145" t="s">
        <v>1827</v>
      </c>
      <c r="AT2031" t="s">
        <v>213</v>
      </c>
      <c r="AV2031" t="str">
        <f t="shared" si="397"/>
        <v>VPIT-SS</v>
      </c>
      <c r="AW2031" t="str">
        <f t="shared" si="396"/>
        <v>VP FOR INFORMATION TECHNOLOGY-SHARED SERVICES</v>
      </c>
    </row>
    <row r="2032" spans="1:49">
      <c r="A2032" s="59">
        <v>2018</v>
      </c>
      <c r="B2032" t="s">
        <v>137</v>
      </c>
      <c r="C2032" t="s">
        <v>945</v>
      </c>
      <c r="D2032" t="s">
        <v>946</v>
      </c>
      <c r="E2032" t="s">
        <v>951</v>
      </c>
      <c r="F2032" t="s">
        <v>1140</v>
      </c>
      <c r="G2032" t="s">
        <v>1141</v>
      </c>
      <c r="H2032" t="s">
        <v>154</v>
      </c>
      <c r="I2032" s="170" t="s">
        <v>84</v>
      </c>
      <c r="J2032" t="s">
        <v>85</v>
      </c>
      <c r="K2032" t="s">
        <v>214</v>
      </c>
      <c r="L2032" t="s">
        <v>525</v>
      </c>
      <c r="M2032" t="s">
        <v>526</v>
      </c>
      <c r="N2032" t="s">
        <v>217</v>
      </c>
      <c r="O2032" t="s">
        <v>263</v>
      </c>
      <c r="P2032" t="s">
        <v>379</v>
      </c>
      <c r="Q2032" t="s">
        <v>379</v>
      </c>
      <c r="R2032" t="s">
        <v>380</v>
      </c>
      <c r="S2032" t="s">
        <v>264</v>
      </c>
      <c r="T2032" t="s">
        <v>265</v>
      </c>
      <c r="U2032" s="61" t="s">
        <v>266</v>
      </c>
      <c r="V2032" t="s">
        <v>24</v>
      </c>
      <c r="W2032" t="s">
        <v>263</v>
      </c>
      <c r="X2032" s="59">
        <v>0</v>
      </c>
      <c r="Y2032" s="59">
        <v>-5458</v>
      </c>
      <c r="Z2032" t="s">
        <v>141</v>
      </c>
      <c r="AA2032" s="146" t="str">
        <f t="shared" si="405"/>
        <v>EX</v>
      </c>
      <c r="AB2032" s="146" t="str">
        <f t="shared" si="395"/>
        <v>IT</v>
      </c>
      <c r="AC2032" t="str">
        <f t="shared" si="398"/>
        <v>EX</v>
      </c>
      <c r="AD2032" s="74">
        <f t="shared" si="399"/>
        <v>-5458</v>
      </c>
      <c r="AE2032" s="74">
        <f t="shared" si="404"/>
        <v>-5458</v>
      </c>
      <c r="AF2032">
        <v>1</v>
      </c>
      <c r="AG2032">
        <v>0</v>
      </c>
      <c r="AH2032" s="74">
        <v>0</v>
      </c>
      <c r="AJ2032" s="74">
        <f t="shared" si="400"/>
        <v>0</v>
      </c>
      <c r="AK2032" s="74">
        <f t="shared" si="394"/>
        <v>-5458</v>
      </c>
      <c r="AL2032" t="str">
        <f t="shared" si="401"/>
        <v>N</v>
      </c>
      <c r="AN2032" t="s">
        <v>86</v>
      </c>
      <c r="AO2032" t="s">
        <v>85</v>
      </c>
      <c r="AP2032" t="str">
        <f t="shared" si="402"/>
        <v>94</v>
      </c>
      <c r="AQ2032" s="145" t="s">
        <v>1826</v>
      </c>
      <c r="AR2032" t="str">
        <f t="shared" si="403"/>
        <v>1-Adjusted Base Budget</v>
      </c>
      <c r="AS2032" s="145" t="s">
        <v>1827</v>
      </c>
      <c r="AT2032" t="s">
        <v>213</v>
      </c>
      <c r="AV2032" t="str">
        <f t="shared" si="397"/>
        <v>VPIT-SS</v>
      </c>
      <c r="AW2032" t="str">
        <f t="shared" si="396"/>
        <v>VP FOR INFORMATION TECHNOLOGY-SHARED SERVICES</v>
      </c>
    </row>
    <row r="2033" spans="1:49">
      <c r="A2033" s="59">
        <v>2018</v>
      </c>
      <c r="B2033" t="s">
        <v>137</v>
      </c>
      <c r="C2033" t="s">
        <v>945</v>
      </c>
      <c r="D2033" t="s">
        <v>946</v>
      </c>
      <c r="E2033" t="s">
        <v>951</v>
      </c>
      <c r="F2033" t="s">
        <v>1035</v>
      </c>
      <c r="G2033" t="s">
        <v>1036</v>
      </c>
      <c r="H2033" t="s">
        <v>154</v>
      </c>
      <c r="I2033" s="170" t="s">
        <v>84</v>
      </c>
      <c r="J2033" t="s">
        <v>85</v>
      </c>
      <c r="K2033" t="s">
        <v>214</v>
      </c>
      <c r="L2033" t="s">
        <v>525</v>
      </c>
      <c r="M2033" t="s">
        <v>526</v>
      </c>
      <c r="N2033" t="s">
        <v>217</v>
      </c>
      <c r="O2033" t="s">
        <v>263</v>
      </c>
      <c r="P2033" t="s">
        <v>379</v>
      </c>
      <c r="Q2033" t="s">
        <v>379</v>
      </c>
      <c r="R2033" t="s">
        <v>380</v>
      </c>
      <c r="S2033" t="s">
        <v>264</v>
      </c>
      <c r="T2033" t="s">
        <v>265</v>
      </c>
      <c r="U2033" s="61" t="s">
        <v>266</v>
      </c>
      <c r="V2033" t="s">
        <v>24</v>
      </c>
      <c r="W2033" t="s">
        <v>263</v>
      </c>
      <c r="X2033" s="59">
        <v>3600</v>
      </c>
      <c r="Y2033" s="59">
        <v>3600</v>
      </c>
      <c r="Z2033" t="s">
        <v>141</v>
      </c>
      <c r="AA2033" s="146" t="str">
        <f t="shared" si="405"/>
        <v>EX</v>
      </c>
      <c r="AB2033" s="146" t="str">
        <f t="shared" si="395"/>
        <v>IT</v>
      </c>
      <c r="AC2033" t="str">
        <f t="shared" si="398"/>
        <v>EX</v>
      </c>
      <c r="AD2033" s="74">
        <f t="shared" si="399"/>
        <v>3600</v>
      </c>
      <c r="AE2033" s="74">
        <f t="shared" si="404"/>
        <v>3600</v>
      </c>
      <c r="AF2033">
        <v>1</v>
      </c>
      <c r="AG2033">
        <v>0</v>
      </c>
      <c r="AH2033" s="74">
        <v>0</v>
      </c>
      <c r="AJ2033" s="74">
        <f t="shared" si="400"/>
        <v>0</v>
      </c>
      <c r="AK2033" s="74">
        <f t="shared" si="394"/>
        <v>3600</v>
      </c>
      <c r="AL2033" t="str">
        <f t="shared" si="401"/>
        <v>N</v>
      </c>
      <c r="AN2033" t="s">
        <v>86</v>
      </c>
      <c r="AO2033" t="s">
        <v>85</v>
      </c>
      <c r="AP2033" t="str">
        <f t="shared" si="402"/>
        <v>94</v>
      </c>
      <c r="AQ2033" s="145" t="s">
        <v>1826</v>
      </c>
      <c r="AR2033" t="str">
        <f t="shared" si="403"/>
        <v>1-Adjusted Base Budget</v>
      </c>
      <c r="AS2033" s="145" t="s">
        <v>1827</v>
      </c>
      <c r="AT2033" t="s">
        <v>213</v>
      </c>
      <c r="AV2033" t="str">
        <f t="shared" si="397"/>
        <v>VPIT-SS</v>
      </c>
      <c r="AW2033" t="str">
        <f t="shared" si="396"/>
        <v>VP FOR INFORMATION TECHNOLOGY-SHARED SERVICES</v>
      </c>
    </row>
    <row r="2034" spans="1:49">
      <c r="A2034" s="59">
        <v>2018</v>
      </c>
      <c r="B2034" t="s">
        <v>137</v>
      </c>
      <c r="C2034" t="s">
        <v>945</v>
      </c>
      <c r="D2034" t="s">
        <v>946</v>
      </c>
      <c r="E2034" t="s">
        <v>951</v>
      </c>
      <c r="F2034" t="s">
        <v>1037</v>
      </c>
      <c r="G2034" t="s">
        <v>1038</v>
      </c>
      <c r="H2034" t="s">
        <v>154</v>
      </c>
      <c r="I2034" s="170" t="s">
        <v>84</v>
      </c>
      <c r="J2034" t="s">
        <v>85</v>
      </c>
      <c r="K2034" t="s">
        <v>214</v>
      </c>
      <c r="L2034" t="s">
        <v>525</v>
      </c>
      <c r="M2034" t="s">
        <v>526</v>
      </c>
      <c r="N2034" t="s">
        <v>217</v>
      </c>
      <c r="O2034" t="s">
        <v>263</v>
      </c>
      <c r="P2034" t="s">
        <v>379</v>
      </c>
      <c r="Q2034" t="s">
        <v>379</v>
      </c>
      <c r="R2034" t="s">
        <v>380</v>
      </c>
      <c r="S2034" t="s">
        <v>264</v>
      </c>
      <c r="T2034" t="s">
        <v>265</v>
      </c>
      <c r="U2034" s="61" t="s">
        <v>266</v>
      </c>
      <c r="V2034" t="s">
        <v>24</v>
      </c>
      <c r="W2034" t="s">
        <v>263</v>
      </c>
      <c r="X2034" s="59">
        <v>3800</v>
      </c>
      <c r="Y2034" s="59">
        <v>0</v>
      </c>
      <c r="Z2034" t="s">
        <v>141</v>
      </c>
      <c r="AA2034" s="146" t="str">
        <f t="shared" si="405"/>
        <v>EX</v>
      </c>
      <c r="AB2034" s="146" t="str">
        <f t="shared" si="395"/>
        <v>IT</v>
      </c>
      <c r="AC2034" t="str">
        <f t="shared" si="398"/>
        <v>EX</v>
      </c>
      <c r="AD2034" s="74">
        <f t="shared" si="399"/>
        <v>0</v>
      </c>
      <c r="AE2034" s="74">
        <f t="shared" si="404"/>
        <v>0</v>
      </c>
      <c r="AF2034">
        <v>1</v>
      </c>
      <c r="AG2034">
        <v>0</v>
      </c>
      <c r="AH2034" s="74">
        <v>0</v>
      </c>
      <c r="AJ2034" s="74">
        <f t="shared" si="400"/>
        <v>0</v>
      </c>
      <c r="AK2034" s="74">
        <f t="shared" si="394"/>
        <v>0</v>
      </c>
      <c r="AL2034" t="str">
        <f t="shared" si="401"/>
        <v>N</v>
      </c>
      <c r="AN2034" t="s">
        <v>86</v>
      </c>
      <c r="AO2034" t="s">
        <v>85</v>
      </c>
      <c r="AP2034" t="str">
        <f t="shared" si="402"/>
        <v>94</v>
      </c>
      <c r="AQ2034" s="145" t="s">
        <v>1826</v>
      </c>
      <c r="AR2034" t="str">
        <f t="shared" si="403"/>
        <v>1-Adjusted Base Budget</v>
      </c>
      <c r="AS2034" s="145" t="s">
        <v>1827</v>
      </c>
      <c r="AT2034" t="s">
        <v>213</v>
      </c>
      <c r="AV2034" t="str">
        <f t="shared" si="397"/>
        <v>VPIT-SS</v>
      </c>
      <c r="AW2034" t="str">
        <f t="shared" si="396"/>
        <v>VP FOR INFORMATION TECHNOLOGY-SHARED SERVICES</v>
      </c>
    </row>
    <row r="2035" spans="1:49">
      <c r="A2035" s="59">
        <v>2018</v>
      </c>
      <c r="B2035" t="s">
        <v>137</v>
      </c>
      <c r="C2035" t="s">
        <v>945</v>
      </c>
      <c r="D2035" t="s">
        <v>946</v>
      </c>
      <c r="E2035" t="s">
        <v>951</v>
      </c>
      <c r="F2035" t="s">
        <v>1089</v>
      </c>
      <c r="G2035" t="s">
        <v>1127</v>
      </c>
      <c r="H2035" t="s">
        <v>154</v>
      </c>
      <c r="I2035" s="170" t="s">
        <v>84</v>
      </c>
      <c r="J2035" t="s">
        <v>85</v>
      </c>
      <c r="K2035" t="s">
        <v>214</v>
      </c>
      <c r="L2035" t="s">
        <v>525</v>
      </c>
      <c r="M2035" t="s">
        <v>526</v>
      </c>
      <c r="N2035" t="s">
        <v>217</v>
      </c>
      <c r="O2035" t="s">
        <v>263</v>
      </c>
      <c r="P2035" t="s">
        <v>379</v>
      </c>
      <c r="Q2035" t="s">
        <v>379</v>
      </c>
      <c r="R2035" t="s">
        <v>380</v>
      </c>
      <c r="S2035" t="s">
        <v>264</v>
      </c>
      <c r="T2035" t="s">
        <v>265</v>
      </c>
      <c r="U2035" s="61" t="s">
        <v>266</v>
      </c>
      <c r="V2035" t="s">
        <v>24</v>
      </c>
      <c r="W2035" t="s">
        <v>263</v>
      </c>
      <c r="X2035" s="59">
        <v>600</v>
      </c>
      <c r="Y2035" s="59">
        <v>600</v>
      </c>
      <c r="Z2035" t="s">
        <v>141</v>
      </c>
      <c r="AA2035" s="146" t="str">
        <f t="shared" si="405"/>
        <v>EX</v>
      </c>
      <c r="AB2035" s="146" t="str">
        <f t="shared" si="395"/>
        <v>IT</v>
      </c>
      <c r="AC2035" t="str">
        <f t="shared" si="398"/>
        <v>EX</v>
      </c>
      <c r="AD2035" s="74">
        <f t="shared" si="399"/>
        <v>600</v>
      </c>
      <c r="AE2035" s="74">
        <f t="shared" si="404"/>
        <v>600</v>
      </c>
      <c r="AF2035">
        <v>1</v>
      </c>
      <c r="AG2035">
        <v>0</v>
      </c>
      <c r="AH2035" s="74">
        <v>0</v>
      </c>
      <c r="AJ2035" s="74">
        <f t="shared" si="400"/>
        <v>0</v>
      </c>
      <c r="AK2035" s="74">
        <f t="shared" ref="AK2035:AK2098" si="406">AE2035 +AJ2035</f>
        <v>600</v>
      </c>
      <c r="AL2035" t="str">
        <f t="shared" si="401"/>
        <v>N</v>
      </c>
      <c r="AN2035" t="s">
        <v>86</v>
      </c>
      <c r="AO2035" t="s">
        <v>85</v>
      </c>
      <c r="AP2035" t="str">
        <f t="shared" si="402"/>
        <v>94</v>
      </c>
      <c r="AQ2035" s="145" t="s">
        <v>1826</v>
      </c>
      <c r="AR2035" t="str">
        <f t="shared" si="403"/>
        <v>1-Adjusted Base Budget</v>
      </c>
      <c r="AS2035" s="145" t="s">
        <v>1827</v>
      </c>
      <c r="AT2035" t="s">
        <v>213</v>
      </c>
      <c r="AV2035" t="str">
        <f t="shared" si="397"/>
        <v>VPIT-SS</v>
      </c>
      <c r="AW2035" t="str">
        <f t="shared" si="396"/>
        <v>VP FOR INFORMATION TECHNOLOGY-SHARED SERVICES</v>
      </c>
    </row>
    <row r="2036" spans="1:49">
      <c r="A2036" s="59">
        <v>2018</v>
      </c>
      <c r="B2036" t="s">
        <v>137</v>
      </c>
      <c r="C2036" t="s">
        <v>945</v>
      </c>
      <c r="D2036" t="s">
        <v>946</v>
      </c>
      <c r="E2036" t="s">
        <v>951</v>
      </c>
      <c r="F2036" t="s">
        <v>1099</v>
      </c>
      <c r="G2036" t="s">
        <v>1100</v>
      </c>
      <c r="H2036" t="s">
        <v>154</v>
      </c>
      <c r="I2036" s="170" t="s">
        <v>84</v>
      </c>
      <c r="J2036" t="s">
        <v>85</v>
      </c>
      <c r="K2036" t="s">
        <v>214</v>
      </c>
      <c r="L2036" t="s">
        <v>525</v>
      </c>
      <c r="M2036" t="s">
        <v>526</v>
      </c>
      <c r="N2036" t="s">
        <v>217</v>
      </c>
      <c r="O2036" t="s">
        <v>263</v>
      </c>
      <c r="P2036" t="s">
        <v>379</v>
      </c>
      <c r="Q2036" t="s">
        <v>379</v>
      </c>
      <c r="R2036" t="s">
        <v>380</v>
      </c>
      <c r="S2036" t="s">
        <v>264</v>
      </c>
      <c r="T2036" t="s">
        <v>265</v>
      </c>
      <c r="U2036" s="61" t="s">
        <v>266</v>
      </c>
      <c r="V2036" t="s">
        <v>24</v>
      </c>
      <c r="W2036" t="s">
        <v>263</v>
      </c>
      <c r="X2036" s="59">
        <v>323</v>
      </c>
      <c r="Y2036" s="59">
        <v>323</v>
      </c>
      <c r="Z2036" t="s">
        <v>141</v>
      </c>
      <c r="AA2036" s="146" t="str">
        <f t="shared" si="405"/>
        <v>EX</v>
      </c>
      <c r="AB2036" s="146" t="str">
        <f t="shared" si="395"/>
        <v>IT</v>
      </c>
      <c r="AC2036" t="str">
        <f t="shared" si="398"/>
        <v>EX</v>
      </c>
      <c r="AD2036" s="74">
        <f t="shared" si="399"/>
        <v>323</v>
      </c>
      <c r="AE2036" s="74">
        <f t="shared" si="404"/>
        <v>323</v>
      </c>
      <c r="AF2036">
        <v>1</v>
      </c>
      <c r="AG2036">
        <v>0</v>
      </c>
      <c r="AH2036" s="74">
        <v>0</v>
      </c>
      <c r="AJ2036" s="74">
        <f t="shared" si="400"/>
        <v>0</v>
      </c>
      <c r="AK2036" s="74">
        <f t="shared" si="406"/>
        <v>323</v>
      </c>
      <c r="AL2036" t="str">
        <f t="shared" si="401"/>
        <v>N</v>
      </c>
      <c r="AN2036" t="s">
        <v>86</v>
      </c>
      <c r="AO2036" t="s">
        <v>85</v>
      </c>
      <c r="AP2036" t="str">
        <f t="shared" si="402"/>
        <v>94</v>
      </c>
      <c r="AQ2036" s="145" t="s">
        <v>1826</v>
      </c>
      <c r="AR2036" t="str">
        <f t="shared" si="403"/>
        <v>1-Adjusted Base Budget</v>
      </c>
      <c r="AS2036" s="145" t="s">
        <v>1827</v>
      </c>
      <c r="AT2036" t="s">
        <v>213</v>
      </c>
      <c r="AV2036" t="str">
        <f t="shared" si="397"/>
        <v>VPIT-SS</v>
      </c>
      <c r="AW2036" t="str">
        <f t="shared" si="396"/>
        <v>VP FOR INFORMATION TECHNOLOGY-SHARED SERVICES</v>
      </c>
    </row>
    <row r="2037" spans="1:49">
      <c r="A2037" s="59">
        <v>2018</v>
      </c>
      <c r="B2037" t="s">
        <v>137</v>
      </c>
      <c r="C2037" t="s">
        <v>945</v>
      </c>
      <c r="D2037" t="s">
        <v>946</v>
      </c>
      <c r="E2037" t="s">
        <v>951</v>
      </c>
      <c r="F2037" t="s">
        <v>1101</v>
      </c>
      <c r="G2037" t="s">
        <v>1128</v>
      </c>
      <c r="H2037" t="s">
        <v>154</v>
      </c>
      <c r="I2037" s="170" t="s">
        <v>84</v>
      </c>
      <c r="J2037" t="s">
        <v>85</v>
      </c>
      <c r="K2037" t="s">
        <v>214</v>
      </c>
      <c r="L2037" t="s">
        <v>525</v>
      </c>
      <c r="M2037" t="s">
        <v>526</v>
      </c>
      <c r="N2037" t="s">
        <v>217</v>
      </c>
      <c r="O2037" t="s">
        <v>263</v>
      </c>
      <c r="P2037" t="s">
        <v>379</v>
      </c>
      <c r="Q2037" t="s">
        <v>379</v>
      </c>
      <c r="R2037" t="s">
        <v>380</v>
      </c>
      <c r="S2037" t="s">
        <v>264</v>
      </c>
      <c r="T2037" t="s">
        <v>265</v>
      </c>
      <c r="U2037" s="61" t="s">
        <v>266</v>
      </c>
      <c r="V2037" t="s">
        <v>24</v>
      </c>
      <c r="W2037" t="s">
        <v>263</v>
      </c>
      <c r="X2037" s="59">
        <v>1800</v>
      </c>
      <c r="Y2037" s="59">
        <v>1800</v>
      </c>
      <c r="Z2037" t="s">
        <v>141</v>
      </c>
      <c r="AA2037" s="146" t="str">
        <f t="shared" si="405"/>
        <v>EX</v>
      </c>
      <c r="AB2037" s="146" t="str">
        <f t="shared" ref="AB2037:AB2100" si="407">IF(O2037 =AA2037,Z2037,"10cr")</f>
        <v>IT</v>
      </c>
      <c r="AC2037" t="str">
        <f t="shared" si="398"/>
        <v>EX</v>
      </c>
      <c r="AD2037" s="74">
        <f t="shared" si="399"/>
        <v>1800</v>
      </c>
      <c r="AE2037" s="74">
        <f t="shared" si="404"/>
        <v>1800</v>
      </c>
      <c r="AF2037">
        <v>1</v>
      </c>
      <c r="AG2037">
        <v>0</v>
      </c>
      <c r="AH2037" s="74">
        <v>0</v>
      </c>
      <c r="AJ2037" s="74">
        <f t="shared" si="400"/>
        <v>0</v>
      </c>
      <c r="AK2037" s="74">
        <f t="shared" si="406"/>
        <v>1800</v>
      </c>
      <c r="AL2037" t="str">
        <f t="shared" si="401"/>
        <v>N</v>
      </c>
      <c r="AN2037" t="s">
        <v>86</v>
      </c>
      <c r="AO2037" t="s">
        <v>85</v>
      </c>
      <c r="AP2037" t="str">
        <f t="shared" si="402"/>
        <v>94</v>
      </c>
      <c r="AQ2037" s="145" t="s">
        <v>1826</v>
      </c>
      <c r="AR2037" t="str">
        <f t="shared" si="403"/>
        <v>1-Adjusted Base Budget</v>
      </c>
      <c r="AS2037" s="145" t="s">
        <v>1827</v>
      </c>
      <c r="AT2037" t="s">
        <v>213</v>
      </c>
      <c r="AV2037" t="str">
        <f t="shared" si="397"/>
        <v>VPIT-SS</v>
      </c>
      <c r="AW2037" t="str">
        <f t="shared" si="396"/>
        <v>VP FOR INFORMATION TECHNOLOGY-SHARED SERVICES</v>
      </c>
    </row>
    <row r="2038" spans="1:49">
      <c r="A2038" s="59">
        <v>2018</v>
      </c>
      <c r="B2038" t="s">
        <v>137</v>
      </c>
      <c r="C2038" t="s">
        <v>945</v>
      </c>
      <c r="D2038" t="s">
        <v>946</v>
      </c>
      <c r="E2038" t="s">
        <v>951</v>
      </c>
      <c r="F2038" t="s">
        <v>1111</v>
      </c>
      <c r="G2038" t="s">
        <v>1112</v>
      </c>
      <c r="H2038" t="s">
        <v>154</v>
      </c>
      <c r="I2038" s="170" t="s">
        <v>84</v>
      </c>
      <c r="J2038" t="s">
        <v>85</v>
      </c>
      <c r="K2038" t="s">
        <v>214</v>
      </c>
      <c r="L2038" t="s">
        <v>525</v>
      </c>
      <c r="M2038" t="s">
        <v>526</v>
      </c>
      <c r="N2038" t="s">
        <v>217</v>
      </c>
      <c r="O2038" t="s">
        <v>263</v>
      </c>
      <c r="P2038" t="s">
        <v>379</v>
      </c>
      <c r="Q2038" t="s">
        <v>379</v>
      </c>
      <c r="R2038" t="s">
        <v>380</v>
      </c>
      <c r="S2038" t="s">
        <v>264</v>
      </c>
      <c r="T2038" t="s">
        <v>265</v>
      </c>
      <c r="U2038" s="61" t="s">
        <v>266</v>
      </c>
      <c r="V2038" t="s">
        <v>24</v>
      </c>
      <c r="W2038" t="s">
        <v>263</v>
      </c>
      <c r="X2038" s="59">
        <v>0</v>
      </c>
      <c r="Y2038" s="59">
        <v>13000</v>
      </c>
      <c r="Z2038" t="s">
        <v>141</v>
      </c>
      <c r="AA2038" s="146" t="str">
        <f t="shared" si="405"/>
        <v>EX</v>
      </c>
      <c r="AB2038" s="146" t="str">
        <f t="shared" si="407"/>
        <v>IT</v>
      </c>
      <c r="AC2038" t="str">
        <f t="shared" si="398"/>
        <v>EX</v>
      </c>
      <c r="AD2038" s="74">
        <f t="shared" si="399"/>
        <v>13000</v>
      </c>
      <c r="AE2038" s="74">
        <f t="shared" si="404"/>
        <v>13000</v>
      </c>
      <c r="AF2038">
        <v>1</v>
      </c>
      <c r="AG2038">
        <v>0</v>
      </c>
      <c r="AH2038" s="74">
        <v>0</v>
      </c>
      <c r="AJ2038" s="74">
        <f t="shared" si="400"/>
        <v>0</v>
      </c>
      <c r="AK2038" s="74">
        <f t="shared" si="406"/>
        <v>13000</v>
      </c>
      <c r="AL2038" t="str">
        <f t="shared" si="401"/>
        <v>N</v>
      </c>
      <c r="AN2038" t="s">
        <v>86</v>
      </c>
      <c r="AO2038" t="s">
        <v>85</v>
      </c>
      <c r="AP2038" t="str">
        <f t="shared" si="402"/>
        <v>94</v>
      </c>
      <c r="AQ2038" s="145" t="s">
        <v>1826</v>
      </c>
      <c r="AR2038" t="str">
        <f t="shared" si="403"/>
        <v>1-Adjusted Base Budget</v>
      </c>
      <c r="AS2038" s="145" t="s">
        <v>1827</v>
      </c>
      <c r="AT2038" t="s">
        <v>213</v>
      </c>
      <c r="AV2038" t="str">
        <f t="shared" si="397"/>
        <v>VPIT-SS</v>
      </c>
      <c r="AW2038" t="str">
        <f t="shared" si="396"/>
        <v>VP FOR INFORMATION TECHNOLOGY-SHARED SERVICES</v>
      </c>
    </row>
    <row r="2039" spans="1:49">
      <c r="A2039" s="59">
        <v>2018</v>
      </c>
      <c r="B2039" t="s">
        <v>137</v>
      </c>
      <c r="C2039" t="s">
        <v>945</v>
      </c>
      <c r="D2039" t="s">
        <v>946</v>
      </c>
      <c r="E2039" t="s">
        <v>981</v>
      </c>
      <c r="F2039" t="s">
        <v>957</v>
      </c>
      <c r="G2039" t="s">
        <v>958</v>
      </c>
      <c r="H2039" t="s">
        <v>157</v>
      </c>
      <c r="I2039" s="170" t="s">
        <v>84</v>
      </c>
      <c r="J2039" t="s">
        <v>85</v>
      </c>
      <c r="K2039" t="s">
        <v>214</v>
      </c>
      <c r="L2039" t="s">
        <v>525</v>
      </c>
      <c r="M2039" t="s">
        <v>526</v>
      </c>
      <c r="N2039" t="s">
        <v>217</v>
      </c>
      <c r="O2039" t="s">
        <v>263</v>
      </c>
      <c r="P2039" t="s">
        <v>379</v>
      </c>
      <c r="Q2039" t="s">
        <v>379</v>
      </c>
      <c r="R2039" t="s">
        <v>380</v>
      </c>
      <c r="S2039" t="s">
        <v>264</v>
      </c>
      <c r="T2039" t="s">
        <v>265</v>
      </c>
      <c r="U2039" s="61" t="s">
        <v>266</v>
      </c>
      <c r="V2039" t="s">
        <v>24</v>
      </c>
      <c r="W2039" t="s">
        <v>263</v>
      </c>
      <c r="X2039" s="59">
        <v>5347</v>
      </c>
      <c r="Y2039" s="59">
        <v>5347</v>
      </c>
      <c r="Z2039" t="s">
        <v>141</v>
      </c>
      <c r="AA2039" s="146" t="str">
        <f t="shared" si="405"/>
        <v>EX</v>
      </c>
      <c r="AB2039" s="146" t="str">
        <f t="shared" si="407"/>
        <v>IT</v>
      </c>
      <c r="AC2039" t="str">
        <f t="shared" si="398"/>
        <v>EX</v>
      </c>
      <c r="AD2039" s="74">
        <f t="shared" si="399"/>
        <v>5347</v>
      </c>
      <c r="AE2039" s="74">
        <f t="shared" si="404"/>
        <v>5347</v>
      </c>
      <c r="AF2039">
        <v>1</v>
      </c>
      <c r="AG2039">
        <v>0</v>
      </c>
      <c r="AH2039" s="74">
        <v>0</v>
      </c>
      <c r="AJ2039" s="74">
        <f t="shared" si="400"/>
        <v>0</v>
      </c>
      <c r="AK2039" s="74">
        <f t="shared" si="406"/>
        <v>5347</v>
      </c>
      <c r="AL2039" t="str">
        <f t="shared" si="401"/>
        <v>N</v>
      </c>
      <c r="AN2039" t="s">
        <v>86</v>
      </c>
      <c r="AO2039" t="s">
        <v>85</v>
      </c>
      <c r="AP2039" t="str">
        <f t="shared" si="402"/>
        <v>94</v>
      </c>
      <c r="AQ2039" s="145" t="s">
        <v>1826</v>
      </c>
      <c r="AR2039" t="str">
        <f t="shared" si="403"/>
        <v>1-Adjusted Base Budget</v>
      </c>
      <c r="AS2039" s="145" t="s">
        <v>1827</v>
      </c>
      <c r="AT2039" t="s">
        <v>213</v>
      </c>
      <c r="AV2039" t="str">
        <f t="shared" si="397"/>
        <v>VPIT-SS</v>
      </c>
      <c r="AW2039" t="str">
        <f t="shared" si="396"/>
        <v>VP FOR INFORMATION TECHNOLOGY-SHARED SERVICES</v>
      </c>
    </row>
    <row r="2040" spans="1:49">
      <c r="A2040" s="59">
        <v>2018</v>
      </c>
      <c r="B2040" t="s">
        <v>137</v>
      </c>
      <c r="C2040" t="s">
        <v>945</v>
      </c>
      <c r="D2040" t="s">
        <v>946</v>
      </c>
      <c r="E2040" t="s">
        <v>951</v>
      </c>
      <c r="F2040" t="s">
        <v>1063</v>
      </c>
      <c r="G2040" t="s">
        <v>1064</v>
      </c>
      <c r="H2040" t="s">
        <v>154</v>
      </c>
      <c r="I2040" s="170" t="s">
        <v>84</v>
      </c>
      <c r="J2040" t="s">
        <v>85</v>
      </c>
      <c r="K2040" t="s">
        <v>214</v>
      </c>
      <c r="L2040" t="s">
        <v>527</v>
      </c>
      <c r="M2040" t="s">
        <v>528</v>
      </c>
      <c r="N2040" t="s">
        <v>217</v>
      </c>
      <c r="O2040" t="s">
        <v>263</v>
      </c>
      <c r="P2040" t="s">
        <v>357</v>
      </c>
      <c r="Q2040" t="s">
        <v>358</v>
      </c>
      <c r="R2040" t="s">
        <v>359</v>
      </c>
      <c r="S2040" t="s">
        <v>264</v>
      </c>
      <c r="T2040" t="s">
        <v>265</v>
      </c>
      <c r="U2040" s="61" t="s">
        <v>266</v>
      </c>
      <c r="V2040" t="s">
        <v>24</v>
      </c>
      <c r="W2040" t="s">
        <v>263</v>
      </c>
      <c r="X2040" s="59">
        <v>100</v>
      </c>
      <c r="Y2040" s="59">
        <v>100</v>
      </c>
      <c r="Z2040" t="s">
        <v>141</v>
      </c>
      <c r="AA2040" s="146" t="str">
        <f t="shared" si="405"/>
        <v>EX</v>
      </c>
      <c r="AB2040" s="146" t="str">
        <f t="shared" si="407"/>
        <v>IT</v>
      </c>
      <c r="AC2040" t="str">
        <f t="shared" si="398"/>
        <v>EX</v>
      </c>
      <c r="AD2040" s="74">
        <f t="shared" si="399"/>
        <v>100</v>
      </c>
      <c r="AE2040" s="74">
        <f t="shared" si="404"/>
        <v>100</v>
      </c>
      <c r="AF2040">
        <v>1</v>
      </c>
      <c r="AG2040">
        <v>0</v>
      </c>
      <c r="AH2040" s="74">
        <v>0</v>
      </c>
      <c r="AJ2040" s="74">
        <f t="shared" si="400"/>
        <v>0</v>
      </c>
      <c r="AK2040" s="74">
        <f t="shared" si="406"/>
        <v>100</v>
      </c>
      <c r="AL2040" t="str">
        <f t="shared" si="401"/>
        <v>N</v>
      </c>
      <c r="AN2040" t="s">
        <v>86</v>
      </c>
      <c r="AO2040" t="s">
        <v>85</v>
      </c>
      <c r="AP2040" t="str">
        <f t="shared" si="402"/>
        <v>94</v>
      </c>
      <c r="AQ2040" s="145" t="s">
        <v>1826</v>
      </c>
      <c r="AR2040" t="str">
        <f t="shared" si="403"/>
        <v>1-Adjusted Base Budget</v>
      </c>
      <c r="AS2040" s="145" t="s">
        <v>1827</v>
      </c>
      <c r="AT2040" t="s">
        <v>213</v>
      </c>
      <c r="AV2040" t="str">
        <f t="shared" si="397"/>
        <v>VPIT-SS</v>
      </c>
      <c r="AW2040" t="str">
        <f t="shared" si="396"/>
        <v>VP FOR INFORMATION TECHNOLOGY-SHARED SERVICES</v>
      </c>
    </row>
    <row r="2041" spans="1:49">
      <c r="A2041" s="59">
        <v>2018</v>
      </c>
      <c r="B2041" t="s">
        <v>137</v>
      </c>
      <c r="C2041" t="s">
        <v>945</v>
      </c>
      <c r="D2041" t="s">
        <v>946</v>
      </c>
      <c r="E2041" t="s">
        <v>947</v>
      </c>
      <c r="F2041" t="s">
        <v>959</v>
      </c>
      <c r="G2041" t="s">
        <v>960</v>
      </c>
      <c r="H2041" t="s">
        <v>948</v>
      </c>
      <c r="I2041" s="170" t="s">
        <v>84</v>
      </c>
      <c r="J2041" t="s">
        <v>85</v>
      </c>
      <c r="K2041" t="s">
        <v>214</v>
      </c>
      <c r="L2041" t="s">
        <v>389</v>
      </c>
      <c r="M2041" t="s">
        <v>390</v>
      </c>
      <c r="N2041" t="s">
        <v>217</v>
      </c>
      <c r="O2041" t="s">
        <v>263</v>
      </c>
      <c r="P2041" t="s">
        <v>379</v>
      </c>
      <c r="Q2041" t="s">
        <v>379</v>
      </c>
      <c r="R2041" t="s">
        <v>380</v>
      </c>
      <c r="S2041" t="s">
        <v>264</v>
      </c>
      <c r="T2041" t="s">
        <v>265</v>
      </c>
      <c r="U2041" s="61" t="s">
        <v>266</v>
      </c>
      <c r="V2041" t="s">
        <v>249</v>
      </c>
      <c r="W2041" t="s">
        <v>263</v>
      </c>
      <c r="X2041" s="59">
        <v>1165000</v>
      </c>
      <c r="Y2041" s="59">
        <v>1165000</v>
      </c>
      <c r="AA2041" s="146" t="str">
        <f t="shared" si="405"/>
        <v>EX</v>
      </c>
      <c r="AB2041" s="146">
        <f t="shared" si="407"/>
        <v>0</v>
      </c>
      <c r="AC2041" t="str">
        <f t="shared" si="398"/>
        <v>EX</v>
      </c>
      <c r="AD2041" s="74">
        <f t="shared" si="399"/>
        <v>1165000</v>
      </c>
      <c r="AE2041" s="74">
        <f t="shared" si="404"/>
        <v>1165000</v>
      </c>
      <c r="AF2041">
        <v>1</v>
      </c>
      <c r="AG2041">
        <v>0</v>
      </c>
      <c r="AH2041" s="74">
        <v>0</v>
      </c>
      <c r="AJ2041" s="74">
        <f t="shared" si="400"/>
        <v>0</v>
      </c>
      <c r="AK2041" s="74">
        <f t="shared" si="406"/>
        <v>1165000</v>
      </c>
      <c r="AL2041" t="str">
        <f t="shared" si="401"/>
        <v>N</v>
      </c>
      <c r="AN2041" t="s">
        <v>86</v>
      </c>
      <c r="AO2041" t="s">
        <v>85</v>
      </c>
      <c r="AP2041" t="str">
        <f t="shared" si="402"/>
        <v>94</v>
      </c>
      <c r="AQ2041" s="145" t="s">
        <v>1826</v>
      </c>
      <c r="AR2041" t="str">
        <f t="shared" si="403"/>
        <v>1-Adjusted Base Budget</v>
      </c>
      <c r="AS2041" s="145" t="s">
        <v>1827</v>
      </c>
      <c r="AT2041" t="s">
        <v>213</v>
      </c>
      <c r="AV2041" t="str">
        <f t="shared" si="397"/>
        <v>VPIT</v>
      </c>
      <c r="AW2041" t="str">
        <f t="shared" si="396"/>
        <v>VP FOR INFORMATION TECHNOLOGY</v>
      </c>
    </row>
    <row r="2042" spans="1:49">
      <c r="A2042" s="59">
        <v>2018</v>
      </c>
      <c r="B2042" t="s">
        <v>137</v>
      </c>
      <c r="C2042" t="s">
        <v>945</v>
      </c>
      <c r="D2042" t="s">
        <v>946</v>
      </c>
      <c r="E2042" t="s">
        <v>947</v>
      </c>
      <c r="F2042" t="s">
        <v>1000</v>
      </c>
      <c r="G2042" t="s">
        <v>1001</v>
      </c>
      <c r="H2042" t="s">
        <v>948</v>
      </c>
      <c r="I2042" s="170" t="s">
        <v>84</v>
      </c>
      <c r="J2042" t="s">
        <v>85</v>
      </c>
      <c r="K2042" t="s">
        <v>214</v>
      </c>
      <c r="L2042" t="s">
        <v>389</v>
      </c>
      <c r="M2042" t="s">
        <v>390</v>
      </c>
      <c r="N2042" t="s">
        <v>217</v>
      </c>
      <c r="O2042" t="s">
        <v>263</v>
      </c>
      <c r="P2042" t="s">
        <v>379</v>
      </c>
      <c r="Q2042" t="s">
        <v>379</v>
      </c>
      <c r="R2042" t="s">
        <v>380</v>
      </c>
      <c r="S2042" t="s">
        <v>264</v>
      </c>
      <c r="T2042" t="s">
        <v>265</v>
      </c>
      <c r="U2042" s="61" t="s">
        <v>266</v>
      </c>
      <c r="V2042" t="s">
        <v>249</v>
      </c>
      <c r="W2042" t="s">
        <v>263</v>
      </c>
      <c r="X2042" s="59">
        <v>167000</v>
      </c>
      <c r="Y2042" s="59">
        <v>167000</v>
      </c>
      <c r="AA2042" s="146" t="str">
        <f t="shared" si="405"/>
        <v>EX</v>
      </c>
      <c r="AB2042" s="146">
        <f t="shared" si="407"/>
        <v>0</v>
      </c>
      <c r="AC2042" t="str">
        <f t="shared" si="398"/>
        <v>EX</v>
      </c>
      <c r="AD2042" s="74">
        <f t="shared" si="399"/>
        <v>167000</v>
      </c>
      <c r="AE2042" s="74">
        <f t="shared" si="404"/>
        <v>167000</v>
      </c>
      <c r="AF2042">
        <v>1</v>
      </c>
      <c r="AG2042">
        <v>0</v>
      </c>
      <c r="AH2042" s="74">
        <v>0</v>
      </c>
      <c r="AJ2042" s="74">
        <f t="shared" si="400"/>
        <v>0</v>
      </c>
      <c r="AK2042" s="74">
        <f t="shared" si="406"/>
        <v>167000</v>
      </c>
      <c r="AL2042" t="str">
        <f t="shared" si="401"/>
        <v>N</v>
      </c>
      <c r="AN2042" t="s">
        <v>86</v>
      </c>
      <c r="AO2042" t="s">
        <v>85</v>
      </c>
      <c r="AP2042" t="str">
        <f t="shared" si="402"/>
        <v>94</v>
      </c>
      <c r="AQ2042" s="145" t="s">
        <v>1826</v>
      </c>
      <c r="AR2042" t="str">
        <f t="shared" si="403"/>
        <v>1-Adjusted Base Budget</v>
      </c>
      <c r="AS2042" s="145" t="s">
        <v>1827</v>
      </c>
      <c r="AT2042" t="s">
        <v>213</v>
      </c>
      <c r="AV2042" t="str">
        <f t="shared" si="397"/>
        <v>VPIT</v>
      </c>
      <c r="AW2042" t="str">
        <f t="shared" si="396"/>
        <v>VP FOR INFORMATION TECHNOLOGY</v>
      </c>
    </row>
    <row r="2043" spans="1:49">
      <c r="A2043" s="59">
        <v>2018</v>
      </c>
      <c r="B2043" t="s">
        <v>137</v>
      </c>
      <c r="C2043" t="s">
        <v>945</v>
      </c>
      <c r="D2043" t="s">
        <v>946</v>
      </c>
      <c r="E2043" t="s">
        <v>947</v>
      </c>
      <c r="F2043" t="s">
        <v>1004</v>
      </c>
      <c r="G2043" t="s">
        <v>1005</v>
      </c>
      <c r="H2043" t="s">
        <v>948</v>
      </c>
      <c r="I2043" s="170" t="s">
        <v>84</v>
      </c>
      <c r="J2043" t="s">
        <v>85</v>
      </c>
      <c r="K2043" t="s">
        <v>214</v>
      </c>
      <c r="L2043" t="s">
        <v>389</v>
      </c>
      <c r="M2043" t="s">
        <v>390</v>
      </c>
      <c r="N2043" t="s">
        <v>217</v>
      </c>
      <c r="O2043" t="s">
        <v>263</v>
      </c>
      <c r="P2043" t="s">
        <v>379</v>
      </c>
      <c r="Q2043" t="s">
        <v>379</v>
      </c>
      <c r="R2043" t="s">
        <v>380</v>
      </c>
      <c r="S2043" t="s">
        <v>264</v>
      </c>
      <c r="T2043" t="s">
        <v>265</v>
      </c>
      <c r="U2043" s="61" t="s">
        <v>266</v>
      </c>
      <c r="V2043" t="s">
        <v>249</v>
      </c>
      <c r="W2043" t="s">
        <v>263</v>
      </c>
      <c r="X2043" s="59">
        <v>5666</v>
      </c>
      <c r="Y2043" s="59">
        <v>0</v>
      </c>
      <c r="AA2043" s="146" t="str">
        <f t="shared" si="405"/>
        <v>EX</v>
      </c>
      <c r="AB2043" s="146">
        <f t="shared" si="407"/>
        <v>0</v>
      </c>
      <c r="AC2043" t="str">
        <f t="shared" si="398"/>
        <v>EX</v>
      </c>
      <c r="AD2043" s="74">
        <f t="shared" si="399"/>
        <v>0</v>
      </c>
      <c r="AE2043" s="74">
        <f t="shared" si="404"/>
        <v>0</v>
      </c>
      <c r="AF2043">
        <v>1</v>
      </c>
      <c r="AG2043">
        <v>0</v>
      </c>
      <c r="AH2043" s="74">
        <v>0</v>
      </c>
      <c r="AJ2043" s="74">
        <f t="shared" si="400"/>
        <v>0</v>
      </c>
      <c r="AK2043" s="74">
        <f t="shared" si="406"/>
        <v>0</v>
      </c>
      <c r="AL2043" t="str">
        <f t="shared" si="401"/>
        <v>N</v>
      </c>
      <c r="AN2043" t="s">
        <v>86</v>
      </c>
      <c r="AO2043" t="s">
        <v>85</v>
      </c>
      <c r="AP2043" t="str">
        <f t="shared" si="402"/>
        <v>94</v>
      </c>
      <c r="AQ2043" s="145" t="s">
        <v>1826</v>
      </c>
      <c r="AR2043" t="str">
        <f t="shared" si="403"/>
        <v>1-Adjusted Base Budget</v>
      </c>
      <c r="AS2043" s="145" t="s">
        <v>1827</v>
      </c>
      <c r="AT2043" t="s">
        <v>213</v>
      </c>
      <c r="AV2043" t="str">
        <f t="shared" si="397"/>
        <v>VPIT</v>
      </c>
      <c r="AW2043" t="str">
        <f t="shared" si="396"/>
        <v>VP FOR INFORMATION TECHNOLOGY</v>
      </c>
    </row>
    <row r="2044" spans="1:49">
      <c r="A2044" s="59">
        <v>2018</v>
      </c>
      <c r="B2044" t="s">
        <v>137</v>
      </c>
      <c r="C2044" t="s">
        <v>945</v>
      </c>
      <c r="D2044" t="s">
        <v>946</v>
      </c>
      <c r="E2044" t="s">
        <v>947</v>
      </c>
      <c r="F2044" t="s">
        <v>1010</v>
      </c>
      <c r="G2044" t="s">
        <v>1011</v>
      </c>
      <c r="H2044" t="s">
        <v>948</v>
      </c>
      <c r="I2044" s="170" t="s">
        <v>84</v>
      </c>
      <c r="J2044" t="s">
        <v>85</v>
      </c>
      <c r="K2044" t="s">
        <v>214</v>
      </c>
      <c r="L2044" t="s">
        <v>389</v>
      </c>
      <c r="M2044" t="s">
        <v>390</v>
      </c>
      <c r="N2044" t="s">
        <v>217</v>
      </c>
      <c r="O2044" t="s">
        <v>263</v>
      </c>
      <c r="P2044" t="s">
        <v>379</v>
      </c>
      <c r="Q2044" t="s">
        <v>379</v>
      </c>
      <c r="R2044" t="s">
        <v>380</v>
      </c>
      <c r="S2044" t="s">
        <v>264</v>
      </c>
      <c r="T2044" t="s">
        <v>265</v>
      </c>
      <c r="U2044" s="61" t="s">
        <v>266</v>
      </c>
      <c r="V2044" t="s">
        <v>249</v>
      </c>
      <c r="W2044" t="s">
        <v>263</v>
      </c>
      <c r="X2044" s="59">
        <v>14480</v>
      </c>
      <c r="Y2044" s="59">
        <v>14480</v>
      </c>
      <c r="AA2044" s="146" t="str">
        <f t="shared" si="405"/>
        <v>EX</v>
      </c>
      <c r="AB2044" s="146">
        <f t="shared" si="407"/>
        <v>0</v>
      </c>
      <c r="AC2044" t="str">
        <f t="shared" si="398"/>
        <v>EX</v>
      </c>
      <c r="AD2044" s="74">
        <f t="shared" si="399"/>
        <v>14480</v>
      </c>
      <c r="AE2044" s="74">
        <f t="shared" si="404"/>
        <v>14480</v>
      </c>
      <c r="AF2044">
        <v>1</v>
      </c>
      <c r="AG2044">
        <v>0</v>
      </c>
      <c r="AH2044" s="74">
        <v>0</v>
      </c>
      <c r="AJ2044" s="74">
        <f t="shared" si="400"/>
        <v>0</v>
      </c>
      <c r="AK2044" s="74">
        <f t="shared" si="406"/>
        <v>14480</v>
      </c>
      <c r="AL2044" t="str">
        <f t="shared" si="401"/>
        <v>N</v>
      </c>
      <c r="AN2044" t="s">
        <v>86</v>
      </c>
      <c r="AO2044" t="s">
        <v>85</v>
      </c>
      <c r="AP2044" t="str">
        <f t="shared" si="402"/>
        <v>94</v>
      </c>
      <c r="AQ2044" s="145" t="s">
        <v>1826</v>
      </c>
      <c r="AR2044" t="str">
        <f t="shared" si="403"/>
        <v>1-Adjusted Base Budget</v>
      </c>
      <c r="AS2044" s="145" t="s">
        <v>1827</v>
      </c>
      <c r="AT2044" t="s">
        <v>213</v>
      </c>
      <c r="AV2044" t="str">
        <f t="shared" si="397"/>
        <v>VPIT</v>
      </c>
      <c r="AW2044" t="str">
        <f t="shared" si="396"/>
        <v>VP FOR INFORMATION TECHNOLOGY</v>
      </c>
    </row>
    <row r="2045" spans="1:49">
      <c r="A2045" s="59">
        <v>2018</v>
      </c>
      <c r="B2045" t="s">
        <v>137</v>
      </c>
      <c r="C2045" t="s">
        <v>945</v>
      </c>
      <c r="D2045" t="s">
        <v>946</v>
      </c>
      <c r="E2045" t="s">
        <v>947</v>
      </c>
      <c r="F2045" t="s">
        <v>1012</v>
      </c>
      <c r="G2045" t="s">
        <v>1013</v>
      </c>
      <c r="H2045" t="s">
        <v>948</v>
      </c>
      <c r="I2045" s="170" t="s">
        <v>84</v>
      </c>
      <c r="J2045" t="s">
        <v>85</v>
      </c>
      <c r="K2045" t="s">
        <v>214</v>
      </c>
      <c r="L2045" t="s">
        <v>389</v>
      </c>
      <c r="M2045" t="s">
        <v>390</v>
      </c>
      <c r="N2045" t="s">
        <v>217</v>
      </c>
      <c r="O2045" t="s">
        <v>263</v>
      </c>
      <c r="P2045" t="s">
        <v>379</v>
      </c>
      <c r="Q2045" t="s">
        <v>379</v>
      </c>
      <c r="R2045" t="s">
        <v>380</v>
      </c>
      <c r="S2045" t="s">
        <v>264</v>
      </c>
      <c r="T2045" t="s">
        <v>265</v>
      </c>
      <c r="U2045" s="61" t="s">
        <v>266</v>
      </c>
      <c r="V2045" t="s">
        <v>249</v>
      </c>
      <c r="W2045" t="s">
        <v>263</v>
      </c>
      <c r="X2045" s="59">
        <v>300371</v>
      </c>
      <c r="Y2045" s="59">
        <v>300371</v>
      </c>
      <c r="AA2045" s="146" t="str">
        <f t="shared" si="405"/>
        <v>EX</v>
      </c>
      <c r="AB2045" s="146">
        <f t="shared" si="407"/>
        <v>0</v>
      </c>
      <c r="AC2045" t="str">
        <f t="shared" si="398"/>
        <v>EX</v>
      </c>
      <c r="AD2045" s="74">
        <f t="shared" si="399"/>
        <v>300371</v>
      </c>
      <c r="AE2045" s="74">
        <f t="shared" si="404"/>
        <v>300371</v>
      </c>
      <c r="AF2045">
        <v>1</v>
      </c>
      <c r="AG2045">
        <v>0</v>
      </c>
      <c r="AH2045" s="74">
        <v>0</v>
      </c>
      <c r="AJ2045" s="74">
        <f t="shared" si="400"/>
        <v>0</v>
      </c>
      <c r="AK2045" s="74">
        <f t="shared" si="406"/>
        <v>300371</v>
      </c>
      <c r="AL2045" t="str">
        <f t="shared" si="401"/>
        <v>N</v>
      </c>
      <c r="AN2045" t="s">
        <v>86</v>
      </c>
      <c r="AO2045" t="s">
        <v>85</v>
      </c>
      <c r="AP2045" t="str">
        <f t="shared" si="402"/>
        <v>94</v>
      </c>
      <c r="AQ2045" s="145" t="s">
        <v>1826</v>
      </c>
      <c r="AR2045" t="str">
        <f t="shared" si="403"/>
        <v>1-Adjusted Base Budget</v>
      </c>
      <c r="AS2045" s="145" t="s">
        <v>1827</v>
      </c>
      <c r="AT2045" t="s">
        <v>213</v>
      </c>
      <c r="AV2045" t="str">
        <f t="shared" si="397"/>
        <v>VPIT</v>
      </c>
      <c r="AW2045" t="str">
        <f t="shared" si="396"/>
        <v>VP FOR INFORMATION TECHNOLOGY</v>
      </c>
    </row>
    <row r="2046" spans="1:49">
      <c r="A2046" s="59">
        <v>2018</v>
      </c>
      <c r="B2046" t="s">
        <v>137</v>
      </c>
      <c r="C2046" t="s">
        <v>945</v>
      </c>
      <c r="D2046" t="s">
        <v>946</v>
      </c>
      <c r="E2046" t="s">
        <v>947</v>
      </c>
      <c r="F2046" t="s">
        <v>1014</v>
      </c>
      <c r="G2046" t="s">
        <v>1015</v>
      </c>
      <c r="H2046" t="s">
        <v>948</v>
      </c>
      <c r="I2046" s="170" t="s">
        <v>84</v>
      </c>
      <c r="J2046" t="s">
        <v>85</v>
      </c>
      <c r="K2046" t="s">
        <v>214</v>
      </c>
      <c r="L2046" t="s">
        <v>389</v>
      </c>
      <c r="M2046" t="s">
        <v>390</v>
      </c>
      <c r="N2046" t="s">
        <v>217</v>
      </c>
      <c r="O2046" t="s">
        <v>263</v>
      </c>
      <c r="P2046" t="s">
        <v>379</v>
      </c>
      <c r="Q2046" t="s">
        <v>379</v>
      </c>
      <c r="R2046" t="s">
        <v>380</v>
      </c>
      <c r="S2046" t="s">
        <v>264</v>
      </c>
      <c r="T2046" t="s">
        <v>265</v>
      </c>
      <c r="U2046" s="61" t="s">
        <v>266</v>
      </c>
      <c r="V2046" t="s">
        <v>249</v>
      </c>
      <c r="W2046" t="s">
        <v>263</v>
      </c>
      <c r="X2046" s="59">
        <v>71857</v>
      </c>
      <c r="Y2046" s="59">
        <v>71857</v>
      </c>
      <c r="AA2046" s="146" t="str">
        <f t="shared" si="405"/>
        <v>EX</v>
      </c>
      <c r="AB2046" s="146">
        <f t="shared" si="407"/>
        <v>0</v>
      </c>
      <c r="AC2046" t="str">
        <f t="shared" si="398"/>
        <v>EX</v>
      </c>
      <c r="AD2046" s="74">
        <f t="shared" si="399"/>
        <v>71857</v>
      </c>
      <c r="AE2046" s="74">
        <f t="shared" si="404"/>
        <v>71857</v>
      </c>
      <c r="AF2046">
        <v>1</v>
      </c>
      <c r="AG2046">
        <v>0</v>
      </c>
      <c r="AH2046" s="74">
        <v>0</v>
      </c>
      <c r="AJ2046" s="74">
        <f t="shared" si="400"/>
        <v>0</v>
      </c>
      <c r="AK2046" s="74">
        <f t="shared" si="406"/>
        <v>71857</v>
      </c>
      <c r="AL2046" t="str">
        <f t="shared" si="401"/>
        <v>N</v>
      </c>
      <c r="AN2046" t="s">
        <v>86</v>
      </c>
      <c r="AO2046" t="s">
        <v>85</v>
      </c>
      <c r="AP2046" t="str">
        <f t="shared" si="402"/>
        <v>94</v>
      </c>
      <c r="AQ2046" s="145" t="s">
        <v>1826</v>
      </c>
      <c r="AR2046" t="str">
        <f t="shared" si="403"/>
        <v>1-Adjusted Base Budget</v>
      </c>
      <c r="AS2046" s="145" t="s">
        <v>1827</v>
      </c>
      <c r="AT2046" t="s">
        <v>213</v>
      </c>
      <c r="AV2046" t="str">
        <f t="shared" si="397"/>
        <v>VPIT</v>
      </c>
      <c r="AW2046" t="str">
        <f t="shared" si="396"/>
        <v>VP FOR INFORMATION TECHNOLOGY</v>
      </c>
    </row>
    <row r="2047" spans="1:49">
      <c r="A2047" s="59">
        <v>2018</v>
      </c>
      <c r="B2047" t="s">
        <v>137</v>
      </c>
      <c r="C2047" t="s">
        <v>945</v>
      </c>
      <c r="D2047" t="s">
        <v>946</v>
      </c>
      <c r="E2047" t="s">
        <v>947</v>
      </c>
      <c r="F2047" t="s">
        <v>1016</v>
      </c>
      <c r="G2047" t="s">
        <v>1017</v>
      </c>
      <c r="H2047" t="s">
        <v>948</v>
      </c>
      <c r="I2047" s="170" t="s">
        <v>84</v>
      </c>
      <c r="J2047" t="s">
        <v>85</v>
      </c>
      <c r="K2047" t="s">
        <v>214</v>
      </c>
      <c r="L2047" t="s">
        <v>389</v>
      </c>
      <c r="M2047" t="s">
        <v>390</v>
      </c>
      <c r="N2047" t="s">
        <v>217</v>
      </c>
      <c r="O2047" t="s">
        <v>263</v>
      </c>
      <c r="P2047" t="s">
        <v>379</v>
      </c>
      <c r="Q2047" t="s">
        <v>379</v>
      </c>
      <c r="R2047" t="s">
        <v>380</v>
      </c>
      <c r="S2047" t="s">
        <v>264</v>
      </c>
      <c r="T2047" t="s">
        <v>265</v>
      </c>
      <c r="U2047" s="61" t="s">
        <v>266</v>
      </c>
      <c r="V2047" t="s">
        <v>249</v>
      </c>
      <c r="W2047" t="s">
        <v>263</v>
      </c>
      <c r="X2047" s="59">
        <v>2575</v>
      </c>
      <c r="Y2047" s="59">
        <v>2575</v>
      </c>
      <c r="AA2047" s="146" t="str">
        <f t="shared" si="405"/>
        <v>EX</v>
      </c>
      <c r="AB2047" s="146">
        <f t="shared" si="407"/>
        <v>0</v>
      </c>
      <c r="AC2047" t="str">
        <f t="shared" si="398"/>
        <v>EX</v>
      </c>
      <c r="AD2047" s="74">
        <f t="shared" si="399"/>
        <v>2575</v>
      </c>
      <c r="AE2047" s="74">
        <f t="shared" si="404"/>
        <v>2575</v>
      </c>
      <c r="AF2047">
        <v>1</v>
      </c>
      <c r="AG2047">
        <v>0</v>
      </c>
      <c r="AH2047" s="74">
        <v>0</v>
      </c>
      <c r="AJ2047" s="74">
        <f t="shared" si="400"/>
        <v>0</v>
      </c>
      <c r="AK2047" s="74">
        <f t="shared" si="406"/>
        <v>2575</v>
      </c>
      <c r="AL2047" t="str">
        <f t="shared" si="401"/>
        <v>N</v>
      </c>
      <c r="AN2047" t="s">
        <v>86</v>
      </c>
      <c r="AO2047" t="s">
        <v>85</v>
      </c>
      <c r="AP2047" t="str">
        <f t="shared" si="402"/>
        <v>94</v>
      </c>
      <c r="AQ2047" s="145" t="s">
        <v>1826</v>
      </c>
      <c r="AR2047" t="str">
        <f t="shared" si="403"/>
        <v>1-Adjusted Base Budget</v>
      </c>
      <c r="AS2047" s="145" t="s">
        <v>1827</v>
      </c>
      <c r="AT2047" t="s">
        <v>213</v>
      </c>
      <c r="AV2047" t="str">
        <f t="shared" si="397"/>
        <v>VPIT</v>
      </c>
      <c r="AW2047" t="str">
        <f t="shared" si="396"/>
        <v>VP FOR INFORMATION TECHNOLOGY</v>
      </c>
    </row>
    <row r="2048" spans="1:49">
      <c r="A2048" s="59">
        <v>2018</v>
      </c>
      <c r="B2048" t="s">
        <v>137</v>
      </c>
      <c r="C2048" t="s">
        <v>945</v>
      </c>
      <c r="D2048" t="s">
        <v>946</v>
      </c>
      <c r="E2048" t="s">
        <v>947</v>
      </c>
      <c r="F2048" t="s">
        <v>1135</v>
      </c>
      <c r="G2048" t="s">
        <v>1136</v>
      </c>
      <c r="H2048" t="s">
        <v>948</v>
      </c>
      <c r="I2048" s="170" t="s">
        <v>84</v>
      </c>
      <c r="J2048" t="s">
        <v>85</v>
      </c>
      <c r="K2048" t="s">
        <v>214</v>
      </c>
      <c r="L2048" t="s">
        <v>389</v>
      </c>
      <c r="M2048" t="s">
        <v>390</v>
      </c>
      <c r="N2048" t="s">
        <v>217</v>
      </c>
      <c r="O2048" t="s">
        <v>263</v>
      </c>
      <c r="P2048" t="s">
        <v>379</v>
      </c>
      <c r="Q2048" t="s">
        <v>379</v>
      </c>
      <c r="R2048" t="s">
        <v>380</v>
      </c>
      <c r="S2048" t="s">
        <v>264</v>
      </c>
      <c r="T2048" t="s">
        <v>265</v>
      </c>
      <c r="U2048" s="61" t="s">
        <v>266</v>
      </c>
      <c r="V2048" t="s">
        <v>249</v>
      </c>
      <c r="W2048" t="s">
        <v>263</v>
      </c>
      <c r="X2048" s="59">
        <v>558000</v>
      </c>
      <c r="Y2048" s="59">
        <v>355703</v>
      </c>
      <c r="AA2048" s="146" t="str">
        <f t="shared" si="405"/>
        <v>EX</v>
      </c>
      <c r="AB2048" s="146">
        <f t="shared" si="407"/>
        <v>0</v>
      </c>
      <c r="AC2048" t="str">
        <f t="shared" si="398"/>
        <v>EX</v>
      </c>
      <c r="AD2048" s="74">
        <f t="shared" si="399"/>
        <v>355703</v>
      </c>
      <c r="AE2048" s="74">
        <f t="shared" si="404"/>
        <v>355703</v>
      </c>
      <c r="AF2048">
        <v>1</v>
      </c>
      <c r="AG2048">
        <v>0</v>
      </c>
      <c r="AH2048" s="74">
        <v>0</v>
      </c>
      <c r="AJ2048" s="74">
        <f t="shared" si="400"/>
        <v>0</v>
      </c>
      <c r="AK2048" s="74">
        <f t="shared" si="406"/>
        <v>355703</v>
      </c>
      <c r="AL2048" t="str">
        <f t="shared" si="401"/>
        <v>N</v>
      </c>
      <c r="AN2048" t="s">
        <v>86</v>
      </c>
      <c r="AO2048" t="s">
        <v>85</v>
      </c>
      <c r="AP2048" t="str">
        <f t="shared" si="402"/>
        <v>94</v>
      </c>
      <c r="AQ2048" s="145" t="s">
        <v>1826</v>
      </c>
      <c r="AR2048" t="str">
        <f t="shared" si="403"/>
        <v>1-Adjusted Base Budget</v>
      </c>
      <c r="AS2048" s="145" t="s">
        <v>1827</v>
      </c>
      <c r="AT2048" t="s">
        <v>213</v>
      </c>
      <c r="AV2048" t="str">
        <f t="shared" si="397"/>
        <v>VPIT</v>
      </c>
      <c r="AW2048" t="str">
        <f t="shared" si="396"/>
        <v>VP FOR INFORMATION TECHNOLOGY</v>
      </c>
    </row>
    <row r="2049" spans="1:49">
      <c r="A2049" s="59">
        <v>2018</v>
      </c>
      <c r="B2049" t="s">
        <v>137</v>
      </c>
      <c r="C2049" t="s">
        <v>945</v>
      </c>
      <c r="D2049" t="s">
        <v>946</v>
      </c>
      <c r="E2049" t="s">
        <v>947</v>
      </c>
      <c r="F2049" t="s">
        <v>973</v>
      </c>
      <c r="G2049" t="s">
        <v>974</v>
      </c>
      <c r="H2049" t="s">
        <v>948</v>
      </c>
      <c r="I2049" s="170" t="s">
        <v>84</v>
      </c>
      <c r="J2049" t="s">
        <v>85</v>
      </c>
      <c r="K2049" t="s">
        <v>214</v>
      </c>
      <c r="L2049" t="s">
        <v>389</v>
      </c>
      <c r="M2049" t="s">
        <v>390</v>
      </c>
      <c r="N2049" t="s">
        <v>217</v>
      </c>
      <c r="O2049" t="s">
        <v>263</v>
      </c>
      <c r="P2049" t="s">
        <v>379</v>
      </c>
      <c r="Q2049" t="s">
        <v>379</v>
      </c>
      <c r="R2049" t="s">
        <v>380</v>
      </c>
      <c r="S2049" t="s">
        <v>264</v>
      </c>
      <c r="T2049" t="s">
        <v>265</v>
      </c>
      <c r="U2049" s="61" t="s">
        <v>266</v>
      </c>
      <c r="V2049" t="s">
        <v>249</v>
      </c>
      <c r="W2049" t="s">
        <v>263</v>
      </c>
      <c r="X2049" s="59">
        <v>12742</v>
      </c>
      <c r="Y2049" s="59">
        <v>12742</v>
      </c>
      <c r="AA2049" s="146" t="str">
        <f t="shared" si="405"/>
        <v>EX</v>
      </c>
      <c r="AB2049" s="146">
        <f t="shared" si="407"/>
        <v>0</v>
      </c>
      <c r="AC2049" t="str">
        <f t="shared" si="398"/>
        <v>EX</v>
      </c>
      <c r="AD2049" s="74">
        <f t="shared" si="399"/>
        <v>12742</v>
      </c>
      <c r="AE2049" s="74">
        <f t="shared" si="404"/>
        <v>12742</v>
      </c>
      <c r="AF2049">
        <v>1</v>
      </c>
      <c r="AG2049">
        <v>0</v>
      </c>
      <c r="AH2049" s="74">
        <v>0</v>
      </c>
      <c r="AJ2049" s="74">
        <f t="shared" si="400"/>
        <v>0</v>
      </c>
      <c r="AK2049" s="74">
        <f t="shared" si="406"/>
        <v>12742</v>
      </c>
      <c r="AL2049" t="str">
        <f t="shared" si="401"/>
        <v>N</v>
      </c>
      <c r="AN2049" t="s">
        <v>86</v>
      </c>
      <c r="AO2049" t="s">
        <v>85</v>
      </c>
      <c r="AP2049" t="str">
        <f t="shared" si="402"/>
        <v>94</v>
      </c>
      <c r="AQ2049" s="145" t="s">
        <v>1826</v>
      </c>
      <c r="AR2049" t="str">
        <f t="shared" si="403"/>
        <v>1-Adjusted Base Budget</v>
      </c>
      <c r="AS2049" s="145" t="s">
        <v>1827</v>
      </c>
      <c r="AT2049" t="s">
        <v>213</v>
      </c>
      <c r="AV2049" t="str">
        <f t="shared" si="397"/>
        <v>VPIT</v>
      </c>
      <c r="AW2049" t="str">
        <f t="shared" si="396"/>
        <v>VP FOR INFORMATION TECHNOLOGY</v>
      </c>
    </row>
    <row r="2050" spans="1:49">
      <c r="A2050" s="59">
        <v>2018</v>
      </c>
      <c r="B2050" t="s">
        <v>137</v>
      </c>
      <c r="C2050" t="s">
        <v>945</v>
      </c>
      <c r="D2050" t="s">
        <v>946</v>
      </c>
      <c r="E2050" t="s">
        <v>947</v>
      </c>
      <c r="F2050" t="s">
        <v>1715</v>
      </c>
      <c r="G2050" t="s">
        <v>1716</v>
      </c>
      <c r="H2050" t="s">
        <v>948</v>
      </c>
      <c r="I2050" s="170" t="s">
        <v>84</v>
      </c>
      <c r="J2050" t="s">
        <v>85</v>
      </c>
      <c r="K2050" t="s">
        <v>214</v>
      </c>
      <c r="L2050" t="s">
        <v>389</v>
      </c>
      <c r="M2050" t="s">
        <v>390</v>
      </c>
      <c r="N2050" t="s">
        <v>217</v>
      </c>
      <c r="O2050" t="s">
        <v>263</v>
      </c>
      <c r="P2050" t="s">
        <v>379</v>
      </c>
      <c r="Q2050" t="s">
        <v>379</v>
      </c>
      <c r="R2050" t="s">
        <v>380</v>
      </c>
      <c r="S2050" t="s">
        <v>264</v>
      </c>
      <c r="T2050" t="s">
        <v>265</v>
      </c>
      <c r="U2050" s="61" t="s">
        <v>266</v>
      </c>
      <c r="V2050" t="s">
        <v>249</v>
      </c>
      <c r="W2050" t="s">
        <v>263</v>
      </c>
      <c r="X2050" s="59">
        <v>588</v>
      </c>
      <c r="Y2050" s="59">
        <v>588</v>
      </c>
      <c r="AA2050" s="146" t="str">
        <f t="shared" si="405"/>
        <v>EX</v>
      </c>
      <c r="AB2050" s="146">
        <f t="shared" si="407"/>
        <v>0</v>
      </c>
      <c r="AC2050" t="str">
        <f t="shared" si="398"/>
        <v>EX</v>
      </c>
      <c r="AD2050" s="74">
        <f t="shared" si="399"/>
        <v>588</v>
      </c>
      <c r="AE2050" s="74">
        <f t="shared" si="404"/>
        <v>588</v>
      </c>
      <c r="AF2050">
        <v>1</v>
      </c>
      <c r="AG2050">
        <v>0</v>
      </c>
      <c r="AH2050" s="74">
        <v>0</v>
      </c>
      <c r="AJ2050" s="74">
        <f t="shared" si="400"/>
        <v>0</v>
      </c>
      <c r="AK2050" s="74">
        <f t="shared" si="406"/>
        <v>588</v>
      </c>
      <c r="AL2050" t="str">
        <f t="shared" si="401"/>
        <v>N</v>
      </c>
      <c r="AN2050" t="s">
        <v>86</v>
      </c>
      <c r="AO2050" t="s">
        <v>85</v>
      </c>
      <c r="AP2050" t="str">
        <f t="shared" si="402"/>
        <v>94</v>
      </c>
      <c r="AQ2050" s="145" t="s">
        <v>1826</v>
      </c>
      <c r="AR2050" t="str">
        <f t="shared" si="403"/>
        <v>1-Adjusted Base Budget</v>
      </c>
      <c r="AS2050" s="145" t="s">
        <v>1827</v>
      </c>
      <c r="AT2050" t="s">
        <v>213</v>
      </c>
      <c r="AV2050" t="str">
        <f t="shared" si="397"/>
        <v>VPIT</v>
      </c>
      <c r="AW2050" t="str">
        <f t="shared" si="396"/>
        <v>VP FOR INFORMATION TECHNOLOGY</v>
      </c>
    </row>
    <row r="2051" spans="1:49">
      <c r="A2051" s="59">
        <v>2018</v>
      </c>
      <c r="B2051" t="s">
        <v>137</v>
      </c>
      <c r="C2051" t="s">
        <v>945</v>
      </c>
      <c r="D2051" t="s">
        <v>946</v>
      </c>
      <c r="E2051" t="s">
        <v>947</v>
      </c>
      <c r="F2051" t="s">
        <v>1025</v>
      </c>
      <c r="G2051" t="s">
        <v>1026</v>
      </c>
      <c r="H2051" t="s">
        <v>948</v>
      </c>
      <c r="I2051" s="170" t="s">
        <v>84</v>
      </c>
      <c r="J2051" t="s">
        <v>85</v>
      </c>
      <c r="K2051" t="s">
        <v>214</v>
      </c>
      <c r="L2051" t="s">
        <v>389</v>
      </c>
      <c r="M2051" t="s">
        <v>390</v>
      </c>
      <c r="N2051" t="s">
        <v>217</v>
      </c>
      <c r="O2051" t="s">
        <v>263</v>
      </c>
      <c r="P2051" t="s">
        <v>379</v>
      </c>
      <c r="Q2051" t="s">
        <v>379</v>
      </c>
      <c r="R2051" t="s">
        <v>380</v>
      </c>
      <c r="S2051" t="s">
        <v>264</v>
      </c>
      <c r="T2051" t="s">
        <v>265</v>
      </c>
      <c r="U2051" s="61" t="s">
        <v>266</v>
      </c>
      <c r="V2051" t="s">
        <v>249</v>
      </c>
      <c r="W2051" t="s">
        <v>263</v>
      </c>
      <c r="X2051" s="59">
        <v>924</v>
      </c>
      <c r="Y2051" s="59">
        <v>0</v>
      </c>
      <c r="AA2051" s="146" t="str">
        <f t="shared" si="405"/>
        <v>EX</v>
      </c>
      <c r="AB2051" s="146">
        <f t="shared" si="407"/>
        <v>0</v>
      </c>
      <c r="AC2051" t="str">
        <f t="shared" si="398"/>
        <v>EX</v>
      </c>
      <c r="AD2051" s="74">
        <f t="shared" si="399"/>
        <v>0</v>
      </c>
      <c r="AE2051" s="74">
        <f t="shared" si="404"/>
        <v>0</v>
      </c>
      <c r="AF2051">
        <v>1</v>
      </c>
      <c r="AG2051">
        <v>0</v>
      </c>
      <c r="AH2051" s="74">
        <v>0</v>
      </c>
      <c r="AJ2051" s="74">
        <f t="shared" si="400"/>
        <v>0</v>
      </c>
      <c r="AK2051" s="74">
        <f t="shared" si="406"/>
        <v>0</v>
      </c>
      <c r="AL2051" t="str">
        <f t="shared" si="401"/>
        <v>N</v>
      </c>
      <c r="AN2051" t="s">
        <v>86</v>
      </c>
      <c r="AO2051" t="s">
        <v>85</v>
      </c>
      <c r="AP2051" t="str">
        <f t="shared" si="402"/>
        <v>94</v>
      </c>
      <c r="AQ2051" s="145" t="s">
        <v>1826</v>
      </c>
      <c r="AR2051" t="str">
        <f t="shared" si="403"/>
        <v>1-Adjusted Base Budget</v>
      </c>
      <c r="AS2051" s="145" t="s">
        <v>1827</v>
      </c>
      <c r="AT2051" t="s">
        <v>213</v>
      </c>
      <c r="AV2051" t="str">
        <f t="shared" si="397"/>
        <v>VPIT</v>
      </c>
      <c r="AW2051" t="str">
        <f t="shared" si="396"/>
        <v>VP FOR INFORMATION TECHNOLOGY</v>
      </c>
    </row>
    <row r="2052" spans="1:49">
      <c r="A2052" s="59">
        <v>2018</v>
      </c>
      <c r="B2052" t="s">
        <v>137</v>
      </c>
      <c r="C2052" t="s">
        <v>945</v>
      </c>
      <c r="D2052" t="s">
        <v>946</v>
      </c>
      <c r="E2052" t="s">
        <v>947</v>
      </c>
      <c r="F2052" t="s">
        <v>1193</v>
      </c>
      <c r="G2052" t="s">
        <v>1194</v>
      </c>
      <c r="H2052" t="s">
        <v>948</v>
      </c>
      <c r="I2052" s="170" t="s">
        <v>84</v>
      </c>
      <c r="J2052" t="s">
        <v>85</v>
      </c>
      <c r="K2052" t="s">
        <v>214</v>
      </c>
      <c r="L2052" t="s">
        <v>389</v>
      </c>
      <c r="M2052" t="s">
        <v>390</v>
      </c>
      <c r="N2052" t="s">
        <v>217</v>
      </c>
      <c r="O2052" t="s">
        <v>263</v>
      </c>
      <c r="P2052" t="s">
        <v>379</v>
      </c>
      <c r="Q2052" t="s">
        <v>379</v>
      </c>
      <c r="R2052" t="s">
        <v>380</v>
      </c>
      <c r="S2052" t="s">
        <v>264</v>
      </c>
      <c r="T2052" t="s">
        <v>265</v>
      </c>
      <c r="U2052" s="61" t="s">
        <v>266</v>
      </c>
      <c r="V2052" t="s">
        <v>249</v>
      </c>
      <c r="W2052" t="s">
        <v>263</v>
      </c>
      <c r="X2052" s="59">
        <v>1847880</v>
      </c>
      <c r="Y2052" s="59">
        <v>1847880</v>
      </c>
      <c r="AA2052" s="146" t="str">
        <f t="shared" si="405"/>
        <v>EX</v>
      </c>
      <c r="AB2052" s="146">
        <f t="shared" si="407"/>
        <v>0</v>
      </c>
      <c r="AC2052" t="str">
        <f t="shared" si="398"/>
        <v>EX</v>
      </c>
      <c r="AD2052" s="74">
        <f t="shared" si="399"/>
        <v>1847880</v>
      </c>
      <c r="AE2052" s="74">
        <f t="shared" si="404"/>
        <v>1847880</v>
      </c>
      <c r="AF2052">
        <v>1</v>
      </c>
      <c r="AG2052">
        <v>0</v>
      </c>
      <c r="AH2052" s="74">
        <v>0</v>
      </c>
      <c r="AJ2052" s="74">
        <f t="shared" si="400"/>
        <v>0</v>
      </c>
      <c r="AK2052" s="74">
        <f t="shared" si="406"/>
        <v>1847880</v>
      </c>
      <c r="AL2052" t="str">
        <f t="shared" si="401"/>
        <v>N</v>
      </c>
      <c r="AN2052" t="s">
        <v>86</v>
      </c>
      <c r="AO2052" t="s">
        <v>85</v>
      </c>
      <c r="AP2052" t="str">
        <f t="shared" si="402"/>
        <v>94</v>
      </c>
      <c r="AQ2052" s="145" t="s">
        <v>1826</v>
      </c>
      <c r="AR2052" t="str">
        <f t="shared" si="403"/>
        <v>1-Adjusted Base Budget</v>
      </c>
      <c r="AS2052" s="145" t="s">
        <v>1827</v>
      </c>
      <c r="AT2052" t="s">
        <v>213</v>
      </c>
      <c r="AV2052" t="str">
        <f t="shared" si="397"/>
        <v>VPIT</v>
      </c>
      <c r="AW2052" t="str">
        <f t="shared" si="396"/>
        <v>VP FOR INFORMATION TECHNOLOGY</v>
      </c>
    </row>
    <row r="2053" spans="1:49">
      <c r="A2053" s="59">
        <v>2018</v>
      </c>
      <c r="B2053" t="s">
        <v>137</v>
      </c>
      <c r="C2053" t="s">
        <v>945</v>
      </c>
      <c r="D2053" t="s">
        <v>946</v>
      </c>
      <c r="E2053" t="s">
        <v>947</v>
      </c>
      <c r="F2053" t="s">
        <v>1717</v>
      </c>
      <c r="G2053" t="s">
        <v>1718</v>
      </c>
      <c r="H2053" t="s">
        <v>948</v>
      </c>
      <c r="I2053" s="170" t="s">
        <v>84</v>
      </c>
      <c r="J2053" t="s">
        <v>85</v>
      </c>
      <c r="K2053" t="s">
        <v>214</v>
      </c>
      <c r="L2053" t="s">
        <v>389</v>
      </c>
      <c r="M2053" t="s">
        <v>390</v>
      </c>
      <c r="N2053" t="s">
        <v>217</v>
      </c>
      <c r="O2053" t="s">
        <v>263</v>
      </c>
      <c r="P2053" t="s">
        <v>379</v>
      </c>
      <c r="Q2053" t="s">
        <v>379</v>
      </c>
      <c r="R2053" t="s">
        <v>380</v>
      </c>
      <c r="S2053" t="s">
        <v>264</v>
      </c>
      <c r="T2053" t="s">
        <v>265</v>
      </c>
      <c r="U2053" s="61" t="s">
        <v>266</v>
      </c>
      <c r="V2053" t="s">
        <v>249</v>
      </c>
      <c r="W2053" t="s">
        <v>263</v>
      </c>
      <c r="X2053" s="59">
        <v>504</v>
      </c>
      <c r="Y2053" s="59">
        <v>504</v>
      </c>
      <c r="AA2053" s="146" t="str">
        <f t="shared" si="405"/>
        <v>EX</v>
      </c>
      <c r="AB2053" s="146">
        <f t="shared" si="407"/>
        <v>0</v>
      </c>
      <c r="AC2053" t="str">
        <f t="shared" si="398"/>
        <v>EX</v>
      </c>
      <c r="AD2053" s="74">
        <f t="shared" si="399"/>
        <v>504</v>
      </c>
      <c r="AE2053" s="74">
        <f t="shared" si="404"/>
        <v>504</v>
      </c>
      <c r="AF2053">
        <v>1</v>
      </c>
      <c r="AG2053">
        <v>0</v>
      </c>
      <c r="AH2053" s="74">
        <v>0</v>
      </c>
      <c r="AJ2053" s="74">
        <f t="shared" si="400"/>
        <v>0</v>
      </c>
      <c r="AK2053" s="74">
        <f t="shared" si="406"/>
        <v>504</v>
      </c>
      <c r="AL2053" t="str">
        <f t="shared" si="401"/>
        <v>N</v>
      </c>
      <c r="AN2053" t="s">
        <v>86</v>
      </c>
      <c r="AO2053" t="s">
        <v>85</v>
      </c>
      <c r="AP2053" t="str">
        <f t="shared" si="402"/>
        <v>94</v>
      </c>
      <c r="AQ2053" s="145" t="s">
        <v>1826</v>
      </c>
      <c r="AR2053" t="str">
        <f t="shared" si="403"/>
        <v>1-Adjusted Base Budget</v>
      </c>
      <c r="AS2053" s="145" t="s">
        <v>1827</v>
      </c>
      <c r="AT2053" t="s">
        <v>213</v>
      </c>
      <c r="AV2053" t="str">
        <f t="shared" si="397"/>
        <v>VPIT</v>
      </c>
      <c r="AW2053" t="str">
        <f t="shared" si="396"/>
        <v>VP FOR INFORMATION TECHNOLOGY</v>
      </c>
    </row>
    <row r="2054" spans="1:49">
      <c r="A2054" s="59">
        <v>2018</v>
      </c>
      <c r="B2054" t="s">
        <v>137</v>
      </c>
      <c r="C2054" t="s">
        <v>945</v>
      </c>
      <c r="D2054" t="s">
        <v>946</v>
      </c>
      <c r="E2054" t="s">
        <v>947</v>
      </c>
      <c r="F2054" t="s">
        <v>1029</v>
      </c>
      <c r="G2054" t="s">
        <v>1030</v>
      </c>
      <c r="H2054" t="s">
        <v>948</v>
      </c>
      <c r="I2054" s="170" t="s">
        <v>84</v>
      </c>
      <c r="J2054" t="s">
        <v>85</v>
      </c>
      <c r="K2054" t="s">
        <v>214</v>
      </c>
      <c r="L2054" t="s">
        <v>389</v>
      </c>
      <c r="M2054" t="s">
        <v>390</v>
      </c>
      <c r="N2054" t="s">
        <v>217</v>
      </c>
      <c r="O2054" t="s">
        <v>263</v>
      </c>
      <c r="P2054" t="s">
        <v>379</v>
      </c>
      <c r="Q2054" t="s">
        <v>379</v>
      </c>
      <c r="R2054" t="s">
        <v>380</v>
      </c>
      <c r="S2054" t="s">
        <v>264</v>
      </c>
      <c r="T2054" t="s">
        <v>265</v>
      </c>
      <c r="U2054" s="61" t="s">
        <v>266</v>
      </c>
      <c r="V2054" t="s">
        <v>249</v>
      </c>
      <c r="W2054" t="s">
        <v>263</v>
      </c>
      <c r="X2054" s="59">
        <v>3688</v>
      </c>
      <c r="Y2054" s="59">
        <v>3688</v>
      </c>
      <c r="AA2054" s="146" t="str">
        <f t="shared" si="405"/>
        <v>EX</v>
      </c>
      <c r="AB2054" s="146">
        <f t="shared" si="407"/>
        <v>0</v>
      </c>
      <c r="AC2054" t="str">
        <f t="shared" si="398"/>
        <v>EX</v>
      </c>
      <c r="AD2054" s="74">
        <f t="shared" si="399"/>
        <v>3688</v>
      </c>
      <c r="AE2054" s="74">
        <f t="shared" si="404"/>
        <v>3688</v>
      </c>
      <c r="AF2054">
        <v>1</v>
      </c>
      <c r="AG2054">
        <v>0</v>
      </c>
      <c r="AH2054" s="74">
        <v>0</v>
      </c>
      <c r="AJ2054" s="74">
        <f t="shared" si="400"/>
        <v>0</v>
      </c>
      <c r="AK2054" s="74">
        <f t="shared" si="406"/>
        <v>3688</v>
      </c>
      <c r="AL2054" t="str">
        <f t="shared" si="401"/>
        <v>N</v>
      </c>
      <c r="AN2054" t="s">
        <v>86</v>
      </c>
      <c r="AO2054" t="s">
        <v>85</v>
      </c>
      <c r="AP2054" t="str">
        <f t="shared" si="402"/>
        <v>94</v>
      </c>
      <c r="AQ2054" s="145" t="s">
        <v>1826</v>
      </c>
      <c r="AR2054" t="str">
        <f t="shared" si="403"/>
        <v>1-Adjusted Base Budget</v>
      </c>
      <c r="AS2054" s="145" t="s">
        <v>1827</v>
      </c>
      <c r="AT2054" t="s">
        <v>213</v>
      </c>
      <c r="AV2054" t="str">
        <f t="shared" si="397"/>
        <v>VPIT</v>
      </c>
      <c r="AW2054" t="str">
        <f t="shared" ref="AW2054:AW2117" si="408" xml:space="preserve"> IF(AND($AN2054="UAVP",$Z2054="OE"),$AO2054 &amp; "-ONLINE EDUCATION",IF(AND($AN2054="VPIT",OR($Z2054="SS",$Z2054="IT")),$AO2054 &amp; "-SHARED SERVICES",$AO2054))</f>
        <v>VP FOR INFORMATION TECHNOLOGY</v>
      </c>
    </row>
    <row r="2055" spans="1:49">
      <c r="A2055" s="59">
        <v>2018</v>
      </c>
      <c r="B2055" t="s">
        <v>137</v>
      </c>
      <c r="C2055" t="s">
        <v>945</v>
      </c>
      <c r="D2055" t="s">
        <v>946</v>
      </c>
      <c r="E2055" t="s">
        <v>947</v>
      </c>
      <c r="F2055" t="s">
        <v>961</v>
      </c>
      <c r="G2055" t="s">
        <v>962</v>
      </c>
      <c r="H2055" t="s">
        <v>948</v>
      </c>
      <c r="I2055" s="170" t="s">
        <v>84</v>
      </c>
      <c r="J2055" t="s">
        <v>85</v>
      </c>
      <c r="K2055" t="s">
        <v>214</v>
      </c>
      <c r="L2055" t="s">
        <v>389</v>
      </c>
      <c r="M2055" t="s">
        <v>390</v>
      </c>
      <c r="N2055" t="s">
        <v>217</v>
      </c>
      <c r="O2055" t="s">
        <v>263</v>
      </c>
      <c r="P2055" t="s">
        <v>379</v>
      </c>
      <c r="Q2055" t="s">
        <v>379</v>
      </c>
      <c r="R2055" t="s">
        <v>380</v>
      </c>
      <c r="S2055" t="s">
        <v>264</v>
      </c>
      <c r="T2055" t="s">
        <v>265</v>
      </c>
      <c r="U2055" s="61" t="s">
        <v>266</v>
      </c>
      <c r="V2055" t="s">
        <v>249</v>
      </c>
      <c r="W2055" t="s">
        <v>263</v>
      </c>
      <c r="X2055" s="59">
        <v>600</v>
      </c>
      <c r="Y2055" s="59">
        <v>600</v>
      </c>
      <c r="AA2055" s="146" t="str">
        <f t="shared" si="405"/>
        <v>EX</v>
      </c>
      <c r="AB2055" s="146">
        <f t="shared" si="407"/>
        <v>0</v>
      </c>
      <c r="AC2055" t="str">
        <f t="shared" si="398"/>
        <v>EX</v>
      </c>
      <c r="AD2055" s="74">
        <f t="shared" si="399"/>
        <v>600</v>
      </c>
      <c r="AE2055" s="74">
        <f t="shared" si="404"/>
        <v>600</v>
      </c>
      <c r="AF2055">
        <v>1</v>
      </c>
      <c r="AG2055">
        <v>0</v>
      </c>
      <c r="AH2055" s="74">
        <v>0</v>
      </c>
      <c r="AJ2055" s="74">
        <f t="shared" si="400"/>
        <v>0</v>
      </c>
      <c r="AK2055" s="74">
        <f t="shared" si="406"/>
        <v>600</v>
      </c>
      <c r="AL2055" t="str">
        <f t="shared" si="401"/>
        <v>N</v>
      </c>
      <c r="AN2055" t="s">
        <v>86</v>
      </c>
      <c r="AO2055" t="s">
        <v>85</v>
      </c>
      <c r="AP2055" t="str">
        <f t="shared" si="402"/>
        <v>94</v>
      </c>
      <c r="AQ2055" s="145" t="s">
        <v>1826</v>
      </c>
      <c r="AR2055" t="str">
        <f t="shared" si="403"/>
        <v>1-Adjusted Base Budget</v>
      </c>
      <c r="AS2055" s="145" t="s">
        <v>1827</v>
      </c>
      <c r="AT2055" t="s">
        <v>213</v>
      </c>
      <c r="AV2055" t="str">
        <f t="shared" si="397"/>
        <v>VPIT</v>
      </c>
      <c r="AW2055" t="str">
        <f t="shared" si="408"/>
        <v>VP FOR INFORMATION TECHNOLOGY</v>
      </c>
    </row>
    <row r="2056" spans="1:49">
      <c r="A2056" s="59">
        <v>2018</v>
      </c>
      <c r="B2056" t="s">
        <v>137</v>
      </c>
      <c r="C2056" t="s">
        <v>945</v>
      </c>
      <c r="D2056" t="s">
        <v>946</v>
      </c>
      <c r="E2056" t="s">
        <v>947</v>
      </c>
      <c r="F2056" t="s">
        <v>1031</v>
      </c>
      <c r="G2056" t="s">
        <v>1032</v>
      </c>
      <c r="H2056" t="s">
        <v>948</v>
      </c>
      <c r="I2056" s="170" t="s">
        <v>84</v>
      </c>
      <c r="J2056" t="s">
        <v>85</v>
      </c>
      <c r="K2056" t="s">
        <v>214</v>
      </c>
      <c r="L2056" t="s">
        <v>389</v>
      </c>
      <c r="M2056" t="s">
        <v>390</v>
      </c>
      <c r="N2056" t="s">
        <v>217</v>
      </c>
      <c r="O2056" t="s">
        <v>263</v>
      </c>
      <c r="P2056" t="s">
        <v>379</v>
      </c>
      <c r="Q2056" t="s">
        <v>379</v>
      </c>
      <c r="R2056" t="s">
        <v>380</v>
      </c>
      <c r="S2056" t="s">
        <v>264</v>
      </c>
      <c r="T2056" t="s">
        <v>265</v>
      </c>
      <c r="U2056" s="61" t="s">
        <v>266</v>
      </c>
      <c r="V2056" t="s">
        <v>249</v>
      </c>
      <c r="W2056" t="s">
        <v>263</v>
      </c>
      <c r="X2056" s="59">
        <v>3847</v>
      </c>
      <c r="Y2056" s="59">
        <v>3847</v>
      </c>
      <c r="AA2056" s="146" t="str">
        <f t="shared" si="405"/>
        <v>EX</v>
      </c>
      <c r="AB2056" s="146">
        <f t="shared" si="407"/>
        <v>0</v>
      </c>
      <c r="AC2056" t="str">
        <f t="shared" si="398"/>
        <v>EX</v>
      </c>
      <c r="AD2056" s="74">
        <f t="shared" si="399"/>
        <v>3847</v>
      </c>
      <c r="AE2056" s="74">
        <f t="shared" si="404"/>
        <v>3847</v>
      </c>
      <c r="AF2056">
        <v>1</v>
      </c>
      <c r="AG2056">
        <v>0</v>
      </c>
      <c r="AH2056" s="74">
        <v>0</v>
      </c>
      <c r="AJ2056" s="74">
        <f t="shared" si="400"/>
        <v>0</v>
      </c>
      <c r="AK2056" s="74">
        <f t="shared" si="406"/>
        <v>3847</v>
      </c>
      <c r="AL2056" t="str">
        <f t="shared" si="401"/>
        <v>N</v>
      </c>
      <c r="AN2056" t="s">
        <v>86</v>
      </c>
      <c r="AO2056" t="s">
        <v>85</v>
      </c>
      <c r="AP2056" t="str">
        <f t="shared" si="402"/>
        <v>94</v>
      </c>
      <c r="AQ2056" s="145" t="s">
        <v>1826</v>
      </c>
      <c r="AR2056" t="str">
        <f t="shared" si="403"/>
        <v>1-Adjusted Base Budget</v>
      </c>
      <c r="AS2056" s="145" t="s">
        <v>1827</v>
      </c>
      <c r="AT2056" t="s">
        <v>213</v>
      </c>
      <c r="AV2056" t="str">
        <f t="shared" si="397"/>
        <v>VPIT</v>
      </c>
      <c r="AW2056" t="str">
        <f t="shared" si="408"/>
        <v>VP FOR INFORMATION TECHNOLOGY</v>
      </c>
    </row>
    <row r="2057" spans="1:49">
      <c r="A2057" s="59">
        <v>2018</v>
      </c>
      <c r="B2057" t="s">
        <v>137</v>
      </c>
      <c r="C2057" t="s">
        <v>945</v>
      </c>
      <c r="D2057" t="s">
        <v>946</v>
      </c>
      <c r="E2057" t="s">
        <v>947</v>
      </c>
      <c r="F2057" t="s">
        <v>1140</v>
      </c>
      <c r="G2057" t="s">
        <v>1141</v>
      </c>
      <c r="H2057" t="s">
        <v>948</v>
      </c>
      <c r="I2057" s="170" t="s">
        <v>84</v>
      </c>
      <c r="J2057" t="s">
        <v>85</v>
      </c>
      <c r="K2057" t="s">
        <v>214</v>
      </c>
      <c r="L2057" t="s">
        <v>389</v>
      </c>
      <c r="M2057" t="s">
        <v>390</v>
      </c>
      <c r="N2057" t="s">
        <v>217</v>
      </c>
      <c r="O2057" t="s">
        <v>263</v>
      </c>
      <c r="P2057" t="s">
        <v>379</v>
      </c>
      <c r="Q2057" t="s">
        <v>379</v>
      </c>
      <c r="R2057" t="s">
        <v>380</v>
      </c>
      <c r="S2057" t="s">
        <v>264</v>
      </c>
      <c r="T2057" t="s">
        <v>265</v>
      </c>
      <c r="U2057" s="61" t="s">
        <v>266</v>
      </c>
      <c r="V2057" t="s">
        <v>249</v>
      </c>
      <c r="W2057" t="s">
        <v>263</v>
      </c>
      <c r="X2057" s="59">
        <v>15921</v>
      </c>
      <c r="Y2057" s="59">
        <v>98321</v>
      </c>
      <c r="AA2057" s="146" t="str">
        <f t="shared" si="405"/>
        <v>EX</v>
      </c>
      <c r="AB2057" s="146">
        <f t="shared" si="407"/>
        <v>0</v>
      </c>
      <c r="AC2057" t="str">
        <f t="shared" si="398"/>
        <v>EX</v>
      </c>
      <c r="AD2057" s="74">
        <f t="shared" si="399"/>
        <v>98321</v>
      </c>
      <c r="AE2057" s="74">
        <f t="shared" si="404"/>
        <v>98321</v>
      </c>
      <c r="AF2057">
        <v>1</v>
      </c>
      <c r="AG2057">
        <v>0</v>
      </c>
      <c r="AH2057" s="74">
        <v>0</v>
      </c>
      <c r="AJ2057" s="74">
        <f t="shared" si="400"/>
        <v>0</v>
      </c>
      <c r="AK2057" s="74">
        <f t="shared" si="406"/>
        <v>98321</v>
      </c>
      <c r="AL2057" t="str">
        <f t="shared" si="401"/>
        <v>N</v>
      </c>
      <c r="AN2057" t="s">
        <v>86</v>
      </c>
      <c r="AO2057" t="s">
        <v>85</v>
      </c>
      <c r="AP2057" t="str">
        <f t="shared" si="402"/>
        <v>94</v>
      </c>
      <c r="AQ2057" s="145" t="s">
        <v>1826</v>
      </c>
      <c r="AR2057" t="str">
        <f t="shared" si="403"/>
        <v>1-Adjusted Base Budget</v>
      </c>
      <c r="AS2057" s="145" t="s">
        <v>1827</v>
      </c>
      <c r="AT2057" t="s">
        <v>213</v>
      </c>
      <c r="AV2057" t="str">
        <f t="shared" si="397"/>
        <v>VPIT</v>
      </c>
      <c r="AW2057" t="str">
        <f t="shared" si="408"/>
        <v>VP FOR INFORMATION TECHNOLOGY</v>
      </c>
    </row>
    <row r="2058" spans="1:49">
      <c r="A2058" s="59">
        <v>2018</v>
      </c>
      <c r="B2058" t="s">
        <v>137</v>
      </c>
      <c r="C2058" t="s">
        <v>945</v>
      </c>
      <c r="D2058" t="s">
        <v>946</v>
      </c>
      <c r="E2058" t="s">
        <v>947</v>
      </c>
      <c r="F2058" t="s">
        <v>1035</v>
      </c>
      <c r="G2058" t="s">
        <v>1036</v>
      </c>
      <c r="H2058" t="s">
        <v>948</v>
      </c>
      <c r="I2058" s="170" t="s">
        <v>84</v>
      </c>
      <c r="J2058" t="s">
        <v>85</v>
      </c>
      <c r="K2058" t="s">
        <v>214</v>
      </c>
      <c r="L2058" t="s">
        <v>389</v>
      </c>
      <c r="M2058" t="s">
        <v>390</v>
      </c>
      <c r="N2058" t="s">
        <v>217</v>
      </c>
      <c r="O2058" t="s">
        <v>263</v>
      </c>
      <c r="P2058" t="s">
        <v>379</v>
      </c>
      <c r="Q2058" t="s">
        <v>379</v>
      </c>
      <c r="R2058" t="s">
        <v>380</v>
      </c>
      <c r="S2058" t="s">
        <v>264</v>
      </c>
      <c r="T2058" t="s">
        <v>265</v>
      </c>
      <c r="U2058" s="61" t="s">
        <v>266</v>
      </c>
      <c r="V2058" t="s">
        <v>249</v>
      </c>
      <c r="W2058" t="s">
        <v>263</v>
      </c>
      <c r="X2058" s="59">
        <v>13750</v>
      </c>
      <c r="Y2058" s="59">
        <v>13750</v>
      </c>
      <c r="AA2058" s="146" t="str">
        <f t="shared" si="405"/>
        <v>EX</v>
      </c>
      <c r="AB2058" s="146">
        <f t="shared" si="407"/>
        <v>0</v>
      </c>
      <c r="AC2058" t="str">
        <f t="shared" si="398"/>
        <v>EX</v>
      </c>
      <c r="AD2058" s="74">
        <f t="shared" si="399"/>
        <v>13750</v>
      </c>
      <c r="AE2058" s="74">
        <f t="shared" si="404"/>
        <v>13750</v>
      </c>
      <c r="AF2058">
        <v>1</v>
      </c>
      <c r="AG2058">
        <v>0</v>
      </c>
      <c r="AH2058" s="74">
        <v>0</v>
      </c>
      <c r="AJ2058" s="74">
        <f t="shared" si="400"/>
        <v>0</v>
      </c>
      <c r="AK2058" s="74">
        <f t="shared" si="406"/>
        <v>13750</v>
      </c>
      <c r="AL2058" t="str">
        <f t="shared" si="401"/>
        <v>N</v>
      </c>
      <c r="AN2058" t="s">
        <v>86</v>
      </c>
      <c r="AO2058" t="s">
        <v>85</v>
      </c>
      <c r="AP2058" t="str">
        <f t="shared" si="402"/>
        <v>94</v>
      </c>
      <c r="AQ2058" s="145" t="s">
        <v>1826</v>
      </c>
      <c r="AR2058" t="str">
        <f t="shared" si="403"/>
        <v>1-Adjusted Base Budget</v>
      </c>
      <c r="AS2058" s="145" t="s">
        <v>1827</v>
      </c>
      <c r="AT2058" t="s">
        <v>213</v>
      </c>
      <c r="AV2058" t="str">
        <f t="shared" si="397"/>
        <v>VPIT</v>
      </c>
      <c r="AW2058" t="str">
        <f t="shared" si="408"/>
        <v>VP FOR INFORMATION TECHNOLOGY</v>
      </c>
    </row>
    <row r="2059" spans="1:49">
      <c r="A2059" s="59">
        <v>2018</v>
      </c>
      <c r="B2059" t="s">
        <v>137</v>
      </c>
      <c r="C2059" t="s">
        <v>945</v>
      </c>
      <c r="D2059" t="s">
        <v>946</v>
      </c>
      <c r="E2059" t="s">
        <v>947</v>
      </c>
      <c r="F2059" t="s">
        <v>984</v>
      </c>
      <c r="G2059" t="s">
        <v>985</v>
      </c>
      <c r="H2059" t="s">
        <v>948</v>
      </c>
      <c r="I2059" s="170" t="s">
        <v>84</v>
      </c>
      <c r="J2059" t="s">
        <v>85</v>
      </c>
      <c r="K2059" t="s">
        <v>214</v>
      </c>
      <c r="L2059" t="s">
        <v>389</v>
      </c>
      <c r="M2059" t="s">
        <v>390</v>
      </c>
      <c r="N2059" t="s">
        <v>217</v>
      </c>
      <c r="O2059" t="s">
        <v>263</v>
      </c>
      <c r="P2059" t="s">
        <v>379</v>
      </c>
      <c r="Q2059" t="s">
        <v>379</v>
      </c>
      <c r="R2059" t="s">
        <v>380</v>
      </c>
      <c r="S2059" t="s">
        <v>264</v>
      </c>
      <c r="T2059" t="s">
        <v>265</v>
      </c>
      <c r="U2059" s="61" t="s">
        <v>266</v>
      </c>
      <c r="V2059" t="s">
        <v>249</v>
      </c>
      <c r="W2059" t="s">
        <v>263</v>
      </c>
      <c r="X2059" s="59">
        <v>780</v>
      </c>
      <c r="Y2059" s="59">
        <v>780</v>
      </c>
      <c r="AA2059" s="146" t="str">
        <f t="shared" si="405"/>
        <v>EX</v>
      </c>
      <c r="AB2059" s="146">
        <f t="shared" si="407"/>
        <v>0</v>
      </c>
      <c r="AC2059" t="str">
        <f t="shared" si="398"/>
        <v>EX</v>
      </c>
      <c r="AD2059" s="74">
        <f t="shared" si="399"/>
        <v>780</v>
      </c>
      <c r="AE2059" s="74">
        <f t="shared" si="404"/>
        <v>780</v>
      </c>
      <c r="AF2059">
        <v>1</v>
      </c>
      <c r="AG2059">
        <v>0</v>
      </c>
      <c r="AH2059" s="74">
        <v>0</v>
      </c>
      <c r="AJ2059" s="74">
        <f t="shared" si="400"/>
        <v>0</v>
      </c>
      <c r="AK2059" s="74">
        <f t="shared" si="406"/>
        <v>780</v>
      </c>
      <c r="AL2059" t="str">
        <f t="shared" si="401"/>
        <v>N</v>
      </c>
      <c r="AN2059" t="s">
        <v>86</v>
      </c>
      <c r="AO2059" t="s">
        <v>85</v>
      </c>
      <c r="AP2059" t="str">
        <f t="shared" si="402"/>
        <v>94</v>
      </c>
      <c r="AQ2059" s="145" t="s">
        <v>1826</v>
      </c>
      <c r="AR2059" t="str">
        <f t="shared" si="403"/>
        <v>1-Adjusted Base Budget</v>
      </c>
      <c r="AS2059" s="145" t="s">
        <v>1827</v>
      </c>
      <c r="AT2059" t="s">
        <v>213</v>
      </c>
      <c r="AV2059" t="str">
        <f t="shared" si="397"/>
        <v>VPIT</v>
      </c>
      <c r="AW2059" t="str">
        <f t="shared" si="408"/>
        <v>VP FOR INFORMATION TECHNOLOGY</v>
      </c>
    </row>
    <row r="2060" spans="1:49">
      <c r="A2060" s="59">
        <v>2018</v>
      </c>
      <c r="B2060" t="s">
        <v>137</v>
      </c>
      <c r="C2060" t="s">
        <v>945</v>
      </c>
      <c r="D2060" t="s">
        <v>946</v>
      </c>
      <c r="E2060" t="s">
        <v>947</v>
      </c>
      <c r="F2060" t="s">
        <v>965</v>
      </c>
      <c r="G2060" t="s">
        <v>966</v>
      </c>
      <c r="H2060" t="s">
        <v>948</v>
      </c>
      <c r="I2060" s="170" t="s">
        <v>84</v>
      </c>
      <c r="J2060" t="s">
        <v>85</v>
      </c>
      <c r="K2060" t="s">
        <v>214</v>
      </c>
      <c r="L2060" t="s">
        <v>389</v>
      </c>
      <c r="M2060" t="s">
        <v>390</v>
      </c>
      <c r="N2060" t="s">
        <v>217</v>
      </c>
      <c r="O2060" t="s">
        <v>263</v>
      </c>
      <c r="P2060" t="s">
        <v>379</v>
      </c>
      <c r="Q2060" t="s">
        <v>379</v>
      </c>
      <c r="R2060" t="s">
        <v>380</v>
      </c>
      <c r="S2060" t="s">
        <v>264</v>
      </c>
      <c r="T2060" t="s">
        <v>265</v>
      </c>
      <c r="U2060" s="61" t="s">
        <v>266</v>
      </c>
      <c r="V2060" t="s">
        <v>249</v>
      </c>
      <c r="W2060" t="s">
        <v>263</v>
      </c>
      <c r="X2060" s="59">
        <v>2538818</v>
      </c>
      <c r="Y2060" s="59">
        <v>2538818</v>
      </c>
      <c r="AA2060" s="146" t="str">
        <f t="shared" si="405"/>
        <v>EX</v>
      </c>
      <c r="AB2060" s="146">
        <f t="shared" si="407"/>
        <v>0</v>
      </c>
      <c r="AC2060" t="str">
        <f t="shared" si="398"/>
        <v>EX</v>
      </c>
      <c r="AD2060" s="74">
        <f t="shared" si="399"/>
        <v>2538818</v>
      </c>
      <c r="AE2060" s="74">
        <f t="shared" si="404"/>
        <v>2538818</v>
      </c>
      <c r="AF2060">
        <v>1</v>
      </c>
      <c r="AG2060">
        <v>0</v>
      </c>
      <c r="AH2060" s="74">
        <v>0</v>
      </c>
      <c r="AJ2060" s="74">
        <f t="shared" si="400"/>
        <v>0</v>
      </c>
      <c r="AK2060" s="74">
        <f t="shared" si="406"/>
        <v>2538818</v>
      </c>
      <c r="AL2060" t="str">
        <f t="shared" si="401"/>
        <v>N</v>
      </c>
      <c r="AN2060" t="s">
        <v>86</v>
      </c>
      <c r="AO2060" t="s">
        <v>85</v>
      </c>
      <c r="AP2060" t="str">
        <f t="shared" si="402"/>
        <v>94</v>
      </c>
      <c r="AQ2060" s="145" t="s">
        <v>1826</v>
      </c>
      <c r="AR2060" t="str">
        <f t="shared" si="403"/>
        <v>1-Adjusted Base Budget</v>
      </c>
      <c r="AS2060" s="145" t="s">
        <v>1827</v>
      </c>
      <c r="AT2060" t="s">
        <v>213</v>
      </c>
      <c r="AV2060" t="str">
        <f t="shared" ref="AV2060:AV2123" si="409">IF(AND($AN2060="UAVP",$Z2060="OE"),$AN2060 &amp; "-OE",IF(AND($AN2060="VPIT",OR($Z2060="SS",$Z2060="IT")),$AN2060 &amp; "-SS",$AN2060))</f>
        <v>VPIT</v>
      </c>
      <c r="AW2060" t="str">
        <f t="shared" si="408"/>
        <v>VP FOR INFORMATION TECHNOLOGY</v>
      </c>
    </row>
    <row r="2061" spans="1:49">
      <c r="A2061" s="59">
        <v>2018</v>
      </c>
      <c r="B2061" t="s">
        <v>137</v>
      </c>
      <c r="C2061" t="s">
        <v>945</v>
      </c>
      <c r="D2061" t="s">
        <v>946</v>
      </c>
      <c r="E2061" t="s">
        <v>947</v>
      </c>
      <c r="F2061" t="s">
        <v>1197</v>
      </c>
      <c r="G2061" t="s">
        <v>1198</v>
      </c>
      <c r="H2061" t="s">
        <v>948</v>
      </c>
      <c r="I2061" s="170" t="s">
        <v>84</v>
      </c>
      <c r="J2061" t="s">
        <v>85</v>
      </c>
      <c r="K2061" t="s">
        <v>214</v>
      </c>
      <c r="L2061" t="s">
        <v>389</v>
      </c>
      <c r="M2061" t="s">
        <v>390</v>
      </c>
      <c r="N2061" t="s">
        <v>217</v>
      </c>
      <c r="O2061" t="s">
        <v>263</v>
      </c>
      <c r="P2061" t="s">
        <v>379</v>
      </c>
      <c r="Q2061" t="s">
        <v>379</v>
      </c>
      <c r="R2061" t="s">
        <v>380</v>
      </c>
      <c r="S2061" t="s">
        <v>264</v>
      </c>
      <c r="T2061" t="s">
        <v>265</v>
      </c>
      <c r="U2061" s="61" t="s">
        <v>266</v>
      </c>
      <c r="V2061" t="s">
        <v>249</v>
      </c>
      <c r="W2061" t="s">
        <v>263</v>
      </c>
      <c r="X2061" s="59">
        <v>82400</v>
      </c>
      <c r="Y2061" s="59">
        <v>0</v>
      </c>
      <c r="AA2061" s="146" t="str">
        <f t="shared" si="405"/>
        <v>EX</v>
      </c>
      <c r="AB2061" s="146">
        <f t="shared" si="407"/>
        <v>0</v>
      </c>
      <c r="AC2061" t="str">
        <f t="shared" si="398"/>
        <v>EX</v>
      </c>
      <c r="AD2061" s="74">
        <f t="shared" si="399"/>
        <v>0</v>
      </c>
      <c r="AE2061" s="74">
        <f t="shared" si="404"/>
        <v>0</v>
      </c>
      <c r="AF2061">
        <v>1</v>
      </c>
      <c r="AG2061">
        <v>0</v>
      </c>
      <c r="AH2061" s="74">
        <v>0</v>
      </c>
      <c r="AJ2061" s="74">
        <f t="shared" si="400"/>
        <v>0</v>
      </c>
      <c r="AK2061" s="74">
        <f t="shared" si="406"/>
        <v>0</v>
      </c>
      <c r="AL2061" t="str">
        <f t="shared" si="401"/>
        <v>N</v>
      </c>
      <c r="AN2061" t="s">
        <v>86</v>
      </c>
      <c r="AO2061" t="s">
        <v>85</v>
      </c>
      <c r="AP2061" t="str">
        <f t="shared" si="402"/>
        <v>94</v>
      </c>
      <c r="AQ2061" s="145" t="s">
        <v>1826</v>
      </c>
      <c r="AR2061" t="str">
        <f t="shared" si="403"/>
        <v>1-Adjusted Base Budget</v>
      </c>
      <c r="AS2061" s="145" t="s">
        <v>1827</v>
      </c>
      <c r="AT2061" t="s">
        <v>213</v>
      </c>
      <c r="AV2061" t="str">
        <f t="shared" si="409"/>
        <v>VPIT</v>
      </c>
      <c r="AW2061" t="str">
        <f t="shared" si="408"/>
        <v>VP FOR INFORMATION TECHNOLOGY</v>
      </c>
    </row>
    <row r="2062" spans="1:49">
      <c r="A2062" s="59">
        <v>2018</v>
      </c>
      <c r="B2062" t="s">
        <v>137</v>
      </c>
      <c r="C2062" t="s">
        <v>945</v>
      </c>
      <c r="D2062" t="s">
        <v>946</v>
      </c>
      <c r="E2062" t="s">
        <v>947</v>
      </c>
      <c r="F2062" t="s">
        <v>1133</v>
      </c>
      <c r="G2062" t="s">
        <v>1134</v>
      </c>
      <c r="H2062" t="s">
        <v>948</v>
      </c>
      <c r="I2062" s="170" t="s">
        <v>84</v>
      </c>
      <c r="J2062" t="s">
        <v>85</v>
      </c>
      <c r="K2062" t="s">
        <v>214</v>
      </c>
      <c r="L2062" t="s">
        <v>389</v>
      </c>
      <c r="M2062" t="s">
        <v>390</v>
      </c>
      <c r="N2062" t="s">
        <v>217</v>
      </c>
      <c r="O2062" t="s">
        <v>263</v>
      </c>
      <c r="P2062" t="s">
        <v>379</v>
      </c>
      <c r="Q2062" t="s">
        <v>379</v>
      </c>
      <c r="R2062" t="s">
        <v>380</v>
      </c>
      <c r="S2062" t="s">
        <v>264</v>
      </c>
      <c r="T2062" t="s">
        <v>265</v>
      </c>
      <c r="U2062" s="61" t="s">
        <v>266</v>
      </c>
      <c r="V2062" t="s">
        <v>249</v>
      </c>
      <c r="W2062" t="s">
        <v>263</v>
      </c>
      <c r="X2062" s="59">
        <v>40000</v>
      </c>
      <c r="Y2062" s="59">
        <v>40000</v>
      </c>
      <c r="AA2062" s="146" t="str">
        <f t="shared" si="405"/>
        <v>EX</v>
      </c>
      <c r="AB2062" s="146">
        <f t="shared" si="407"/>
        <v>0</v>
      </c>
      <c r="AC2062" t="str">
        <f t="shared" si="398"/>
        <v>EX</v>
      </c>
      <c r="AD2062" s="74">
        <f t="shared" si="399"/>
        <v>40000</v>
      </c>
      <c r="AE2062" s="74">
        <f t="shared" si="404"/>
        <v>40000</v>
      </c>
      <c r="AF2062">
        <v>1</v>
      </c>
      <c r="AG2062">
        <v>0</v>
      </c>
      <c r="AH2062" s="74">
        <v>0</v>
      </c>
      <c r="AJ2062" s="74">
        <f t="shared" si="400"/>
        <v>0</v>
      </c>
      <c r="AK2062" s="74">
        <f t="shared" si="406"/>
        <v>40000</v>
      </c>
      <c r="AL2062" t="str">
        <f t="shared" si="401"/>
        <v>N</v>
      </c>
      <c r="AN2062" t="s">
        <v>86</v>
      </c>
      <c r="AO2062" t="s">
        <v>85</v>
      </c>
      <c r="AP2062" t="str">
        <f t="shared" si="402"/>
        <v>94</v>
      </c>
      <c r="AQ2062" s="145" t="s">
        <v>1826</v>
      </c>
      <c r="AR2062" t="str">
        <f t="shared" si="403"/>
        <v>1-Adjusted Base Budget</v>
      </c>
      <c r="AS2062" s="145" t="s">
        <v>1827</v>
      </c>
      <c r="AT2062" t="s">
        <v>213</v>
      </c>
      <c r="AV2062" t="str">
        <f t="shared" si="409"/>
        <v>VPIT</v>
      </c>
      <c r="AW2062" t="str">
        <f t="shared" si="408"/>
        <v>VP FOR INFORMATION TECHNOLOGY</v>
      </c>
    </row>
    <row r="2063" spans="1:49">
      <c r="A2063" s="59">
        <v>2018</v>
      </c>
      <c r="B2063" t="s">
        <v>137</v>
      </c>
      <c r="C2063" t="s">
        <v>945</v>
      </c>
      <c r="D2063" t="s">
        <v>946</v>
      </c>
      <c r="E2063" t="s">
        <v>956</v>
      </c>
      <c r="F2063" t="s">
        <v>1149</v>
      </c>
      <c r="G2063" t="s">
        <v>1150</v>
      </c>
      <c r="H2063" t="s">
        <v>140</v>
      </c>
      <c r="I2063" s="170" t="s">
        <v>84</v>
      </c>
      <c r="J2063" t="s">
        <v>85</v>
      </c>
      <c r="K2063" t="s">
        <v>214</v>
      </c>
      <c r="L2063" t="s">
        <v>389</v>
      </c>
      <c r="M2063" t="s">
        <v>390</v>
      </c>
      <c r="N2063" t="s">
        <v>217</v>
      </c>
      <c r="O2063" t="s">
        <v>263</v>
      </c>
      <c r="P2063" t="s">
        <v>379</v>
      </c>
      <c r="Q2063" t="s">
        <v>379</v>
      </c>
      <c r="R2063" t="s">
        <v>380</v>
      </c>
      <c r="S2063" t="s">
        <v>264</v>
      </c>
      <c r="T2063" t="s">
        <v>265</v>
      </c>
      <c r="U2063" s="61" t="s">
        <v>266</v>
      </c>
      <c r="V2063" t="s">
        <v>24</v>
      </c>
      <c r="W2063" t="s">
        <v>263</v>
      </c>
      <c r="X2063" s="59">
        <v>11092</v>
      </c>
      <c r="Y2063" s="59">
        <v>11092</v>
      </c>
      <c r="Z2063" t="s">
        <v>141</v>
      </c>
      <c r="AA2063" s="146" t="str">
        <f t="shared" si="405"/>
        <v>EX</v>
      </c>
      <c r="AB2063" s="146" t="str">
        <f t="shared" si="407"/>
        <v>IT</v>
      </c>
      <c r="AC2063" t="str">
        <f t="shared" si="398"/>
        <v>EX</v>
      </c>
      <c r="AD2063" s="74">
        <f t="shared" si="399"/>
        <v>11092</v>
      </c>
      <c r="AE2063" s="74">
        <f t="shared" si="404"/>
        <v>11092</v>
      </c>
      <c r="AF2063">
        <v>1</v>
      </c>
      <c r="AG2063">
        <v>0</v>
      </c>
      <c r="AH2063" s="74">
        <v>0</v>
      </c>
      <c r="AJ2063" s="74">
        <f t="shared" si="400"/>
        <v>0</v>
      </c>
      <c r="AK2063" s="74">
        <f t="shared" si="406"/>
        <v>11092</v>
      </c>
      <c r="AL2063" t="str">
        <f t="shared" si="401"/>
        <v>N</v>
      </c>
      <c r="AN2063" t="s">
        <v>86</v>
      </c>
      <c r="AO2063" t="s">
        <v>85</v>
      </c>
      <c r="AP2063" t="str">
        <f t="shared" si="402"/>
        <v>94</v>
      </c>
      <c r="AQ2063" s="145" t="s">
        <v>1826</v>
      </c>
      <c r="AR2063" t="str">
        <f t="shared" si="403"/>
        <v>1-Adjusted Base Budget</v>
      </c>
      <c r="AS2063" s="145" t="s">
        <v>1827</v>
      </c>
      <c r="AT2063" t="s">
        <v>213</v>
      </c>
      <c r="AV2063" t="str">
        <f t="shared" si="409"/>
        <v>VPIT-SS</v>
      </c>
      <c r="AW2063" t="str">
        <f t="shared" si="408"/>
        <v>VP FOR INFORMATION TECHNOLOGY-SHARED SERVICES</v>
      </c>
    </row>
    <row r="2064" spans="1:49">
      <c r="A2064" s="59">
        <v>2018</v>
      </c>
      <c r="B2064" t="s">
        <v>137</v>
      </c>
      <c r="C2064" t="s">
        <v>945</v>
      </c>
      <c r="D2064" t="s">
        <v>946</v>
      </c>
      <c r="E2064" t="s">
        <v>956</v>
      </c>
      <c r="F2064" t="s">
        <v>957</v>
      </c>
      <c r="G2064" t="s">
        <v>958</v>
      </c>
      <c r="H2064" t="s">
        <v>140</v>
      </c>
      <c r="I2064" s="170" t="s">
        <v>84</v>
      </c>
      <c r="J2064" t="s">
        <v>85</v>
      </c>
      <c r="K2064" t="s">
        <v>214</v>
      </c>
      <c r="L2064" t="s">
        <v>389</v>
      </c>
      <c r="M2064" t="s">
        <v>390</v>
      </c>
      <c r="N2064" t="s">
        <v>217</v>
      </c>
      <c r="O2064" t="s">
        <v>263</v>
      </c>
      <c r="P2064" t="s">
        <v>379</v>
      </c>
      <c r="Q2064" t="s">
        <v>379</v>
      </c>
      <c r="R2064" t="s">
        <v>380</v>
      </c>
      <c r="S2064" t="s">
        <v>264</v>
      </c>
      <c r="T2064" t="s">
        <v>265</v>
      </c>
      <c r="U2064" s="61" t="s">
        <v>266</v>
      </c>
      <c r="V2064" t="s">
        <v>24</v>
      </c>
      <c r="W2064" t="s">
        <v>263</v>
      </c>
      <c r="X2064" s="59">
        <v>500</v>
      </c>
      <c r="Y2064" s="59">
        <v>500</v>
      </c>
      <c r="Z2064" t="s">
        <v>141</v>
      </c>
      <c r="AA2064" s="146" t="str">
        <f t="shared" si="405"/>
        <v>EX</v>
      </c>
      <c r="AB2064" s="146" t="str">
        <f t="shared" si="407"/>
        <v>IT</v>
      </c>
      <c r="AC2064" t="str">
        <f t="shared" si="398"/>
        <v>EX</v>
      </c>
      <c r="AD2064" s="74">
        <f t="shared" si="399"/>
        <v>500</v>
      </c>
      <c r="AE2064" s="74">
        <f t="shared" si="404"/>
        <v>500</v>
      </c>
      <c r="AF2064">
        <v>1</v>
      </c>
      <c r="AG2064">
        <v>0</v>
      </c>
      <c r="AH2064" s="74">
        <v>0</v>
      </c>
      <c r="AJ2064" s="74">
        <f t="shared" si="400"/>
        <v>0</v>
      </c>
      <c r="AK2064" s="74">
        <f t="shared" si="406"/>
        <v>500</v>
      </c>
      <c r="AL2064" t="str">
        <f t="shared" si="401"/>
        <v>N</v>
      </c>
      <c r="AN2064" t="s">
        <v>86</v>
      </c>
      <c r="AO2064" t="s">
        <v>85</v>
      </c>
      <c r="AP2064" t="str">
        <f t="shared" si="402"/>
        <v>94</v>
      </c>
      <c r="AQ2064" s="145" t="s">
        <v>1826</v>
      </c>
      <c r="AR2064" t="str">
        <f t="shared" si="403"/>
        <v>1-Adjusted Base Budget</v>
      </c>
      <c r="AS2064" s="145" t="s">
        <v>1827</v>
      </c>
      <c r="AT2064" t="s">
        <v>213</v>
      </c>
      <c r="AV2064" t="str">
        <f t="shared" si="409"/>
        <v>VPIT-SS</v>
      </c>
      <c r="AW2064" t="str">
        <f t="shared" si="408"/>
        <v>VP FOR INFORMATION TECHNOLOGY-SHARED SERVICES</v>
      </c>
    </row>
    <row r="2065" spans="1:49">
      <c r="A2065" s="59">
        <v>2018</v>
      </c>
      <c r="B2065" t="s">
        <v>137</v>
      </c>
      <c r="C2065" t="s">
        <v>945</v>
      </c>
      <c r="D2065" t="s">
        <v>946</v>
      </c>
      <c r="E2065" t="s">
        <v>978</v>
      </c>
      <c r="F2065" t="s">
        <v>1149</v>
      </c>
      <c r="G2065" t="s">
        <v>1150</v>
      </c>
      <c r="H2065" t="s">
        <v>143</v>
      </c>
      <c r="I2065" s="170" t="s">
        <v>84</v>
      </c>
      <c r="J2065" t="s">
        <v>85</v>
      </c>
      <c r="K2065" t="s">
        <v>214</v>
      </c>
      <c r="L2065" t="s">
        <v>389</v>
      </c>
      <c r="M2065" t="s">
        <v>390</v>
      </c>
      <c r="N2065" t="s">
        <v>217</v>
      </c>
      <c r="O2065" t="s">
        <v>263</v>
      </c>
      <c r="P2065" t="s">
        <v>379</v>
      </c>
      <c r="Q2065" t="s">
        <v>379</v>
      </c>
      <c r="R2065" t="s">
        <v>380</v>
      </c>
      <c r="S2065" t="s">
        <v>264</v>
      </c>
      <c r="T2065" t="s">
        <v>265</v>
      </c>
      <c r="U2065" s="61" t="s">
        <v>266</v>
      </c>
      <c r="V2065" t="s">
        <v>24</v>
      </c>
      <c r="W2065" t="s">
        <v>263</v>
      </c>
      <c r="X2065" s="59">
        <v>500</v>
      </c>
      <c r="Y2065" s="59">
        <v>500</v>
      </c>
      <c r="Z2065" t="s">
        <v>141</v>
      </c>
      <c r="AA2065" s="146" t="str">
        <f t="shared" si="405"/>
        <v>EX</v>
      </c>
      <c r="AB2065" s="146" t="str">
        <f t="shared" si="407"/>
        <v>IT</v>
      </c>
      <c r="AC2065" t="str">
        <f t="shared" si="398"/>
        <v>EX</v>
      </c>
      <c r="AD2065" s="74">
        <f t="shared" si="399"/>
        <v>500</v>
      </c>
      <c r="AE2065" s="74">
        <f t="shared" si="404"/>
        <v>500</v>
      </c>
      <c r="AF2065">
        <v>1</v>
      </c>
      <c r="AG2065">
        <v>0</v>
      </c>
      <c r="AH2065" s="74">
        <v>0</v>
      </c>
      <c r="AJ2065" s="74">
        <f t="shared" si="400"/>
        <v>0</v>
      </c>
      <c r="AK2065" s="74">
        <f t="shared" si="406"/>
        <v>500</v>
      </c>
      <c r="AL2065" t="str">
        <f t="shared" si="401"/>
        <v>N</v>
      </c>
      <c r="AN2065" t="s">
        <v>86</v>
      </c>
      <c r="AO2065" t="s">
        <v>85</v>
      </c>
      <c r="AP2065" t="str">
        <f t="shared" si="402"/>
        <v>94</v>
      </c>
      <c r="AQ2065" s="145" t="s">
        <v>1826</v>
      </c>
      <c r="AR2065" t="str">
        <f t="shared" si="403"/>
        <v>1-Adjusted Base Budget</v>
      </c>
      <c r="AS2065" s="145" t="s">
        <v>1827</v>
      </c>
      <c r="AT2065" t="s">
        <v>213</v>
      </c>
      <c r="AV2065" t="str">
        <f t="shared" si="409"/>
        <v>VPIT-SS</v>
      </c>
      <c r="AW2065" t="str">
        <f t="shared" si="408"/>
        <v>VP FOR INFORMATION TECHNOLOGY-SHARED SERVICES</v>
      </c>
    </row>
    <row r="2066" spans="1:49">
      <c r="A2066" s="59">
        <v>2018</v>
      </c>
      <c r="B2066" t="s">
        <v>137</v>
      </c>
      <c r="C2066" t="s">
        <v>945</v>
      </c>
      <c r="D2066" t="s">
        <v>946</v>
      </c>
      <c r="E2066" t="s">
        <v>978</v>
      </c>
      <c r="F2066" t="s">
        <v>957</v>
      </c>
      <c r="G2066" t="s">
        <v>958</v>
      </c>
      <c r="H2066" t="s">
        <v>143</v>
      </c>
      <c r="I2066" s="170" t="s">
        <v>84</v>
      </c>
      <c r="J2066" t="s">
        <v>85</v>
      </c>
      <c r="K2066" t="s">
        <v>214</v>
      </c>
      <c r="L2066" t="s">
        <v>389</v>
      </c>
      <c r="M2066" t="s">
        <v>390</v>
      </c>
      <c r="N2066" t="s">
        <v>217</v>
      </c>
      <c r="O2066" t="s">
        <v>263</v>
      </c>
      <c r="P2066" t="s">
        <v>379</v>
      </c>
      <c r="Q2066" t="s">
        <v>379</v>
      </c>
      <c r="R2066" t="s">
        <v>380</v>
      </c>
      <c r="S2066" t="s">
        <v>264</v>
      </c>
      <c r="T2066" t="s">
        <v>265</v>
      </c>
      <c r="U2066" s="61" t="s">
        <v>266</v>
      </c>
      <c r="V2066" t="s">
        <v>24</v>
      </c>
      <c r="W2066" t="s">
        <v>263</v>
      </c>
      <c r="X2066" s="59">
        <v>2000</v>
      </c>
      <c r="Y2066" s="59">
        <v>2000</v>
      </c>
      <c r="Z2066" t="s">
        <v>141</v>
      </c>
      <c r="AA2066" s="146" t="str">
        <f t="shared" si="405"/>
        <v>EX</v>
      </c>
      <c r="AB2066" s="146" t="str">
        <f t="shared" si="407"/>
        <v>IT</v>
      </c>
      <c r="AC2066" t="str">
        <f t="shared" si="398"/>
        <v>EX</v>
      </c>
      <c r="AD2066" s="74">
        <f t="shared" si="399"/>
        <v>2000</v>
      </c>
      <c r="AE2066" s="74">
        <f t="shared" si="404"/>
        <v>2000</v>
      </c>
      <c r="AF2066">
        <v>1</v>
      </c>
      <c r="AG2066">
        <v>0</v>
      </c>
      <c r="AH2066" s="74">
        <v>0</v>
      </c>
      <c r="AJ2066" s="74">
        <f t="shared" si="400"/>
        <v>0</v>
      </c>
      <c r="AK2066" s="74">
        <f t="shared" si="406"/>
        <v>2000</v>
      </c>
      <c r="AL2066" t="str">
        <f t="shared" si="401"/>
        <v>N</v>
      </c>
      <c r="AN2066" t="s">
        <v>86</v>
      </c>
      <c r="AO2066" t="s">
        <v>85</v>
      </c>
      <c r="AP2066" t="str">
        <f t="shared" si="402"/>
        <v>94</v>
      </c>
      <c r="AQ2066" s="145" t="s">
        <v>1826</v>
      </c>
      <c r="AR2066" t="str">
        <f t="shared" si="403"/>
        <v>1-Adjusted Base Budget</v>
      </c>
      <c r="AS2066" s="145" t="s">
        <v>1827</v>
      </c>
      <c r="AT2066" t="s">
        <v>213</v>
      </c>
      <c r="AV2066" t="str">
        <f t="shared" si="409"/>
        <v>VPIT-SS</v>
      </c>
      <c r="AW2066" t="str">
        <f t="shared" si="408"/>
        <v>VP FOR INFORMATION TECHNOLOGY-SHARED SERVICES</v>
      </c>
    </row>
    <row r="2067" spans="1:49">
      <c r="A2067" s="59">
        <v>2018</v>
      </c>
      <c r="B2067" t="s">
        <v>137</v>
      </c>
      <c r="C2067" t="s">
        <v>945</v>
      </c>
      <c r="D2067" t="s">
        <v>946</v>
      </c>
      <c r="E2067" t="s">
        <v>967</v>
      </c>
      <c r="F2067" t="s">
        <v>1053</v>
      </c>
      <c r="G2067" t="s">
        <v>1054</v>
      </c>
      <c r="H2067" t="s">
        <v>146</v>
      </c>
      <c r="I2067" s="170" t="s">
        <v>84</v>
      </c>
      <c r="J2067" t="s">
        <v>85</v>
      </c>
      <c r="K2067" t="s">
        <v>214</v>
      </c>
      <c r="L2067" t="s">
        <v>389</v>
      </c>
      <c r="M2067" t="s">
        <v>390</v>
      </c>
      <c r="N2067" t="s">
        <v>217</v>
      </c>
      <c r="O2067" t="s">
        <v>263</v>
      </c>
      <c r="P2067" t="s">
        <v>379</v>
      </c>
      <c r="Q2067" t="s">
        <v>379</v>
      </c>
      <c r="R2067" t="s">
        <v>380</v>
      </c>
      <c r="S2067" t="s">
        <v>264</v>
      </c>
      <c r="T2067" t="s">
        <v>265</v>
      </c>
      <c r="U2067" s="61" t="s">
        <v>266</v>
      </c>
      <c r="V2067" t="s">
        <v>24</v>
      </c>
      <c r="W2067" t="s">
        <v>263</v>
      </c>
      <c r="X2067" s="59">
        <v>1500</v>
      </c>
      <c r="Y2067" s="59">
        <v>1500</v>
      </c>
      <c r="Z2067" t="s">
        <v>141</v>
      </c>
      <c r="AA2067" s="146" t="str">
        <f t="shared" si="405"/>
        <v>EX</v>
      </c>
      <c r="AB2067" s="146" t="str">
        <f t="shared" si="407"/>
        <v>IT</v>
      </c>
      <c r="AC2067" t="str">
        <f t="shared" ref="AC2067:AC2130" si="410">IF(O2067 =AA2067,W2067,"Allot/Xfer IN")</f>
        <v>EX</v>
      </c>
      <c r="AD2067" s="74">
        <f t="shared" ref="AD2067:AD2130" si="411">IF(O2067 =AA2067,Y2067,-Y2067)</f>
        <v>1500</v>
      </c>
      <c r="AE2067" s="74">
        <f t="shared" si="404"/>
        <v>1500</v>
      </c>
      <c r="AF2067">
        <v>1</v>
      </c>
      <c r="AG2067">
        <v>0</v>
      </c>
      <c r="AH2067" s="74">
        <v>0</v>
      </c>
      <c r="AJ2067" s="74">
        <f t="shared" ref="AJ2067:AJ2130" si="412">SUM(AG2067:AI2067)</f>
        <v>0</v>
      </c>
      <c r="AK2067" s="74">
        <f t="shared" si="406"/>
        <v>1500</v>
      </c>
      <c r="AL2067" t="str">
        <f t="shared" ref="AL2067:AL2130" si="413">IF(AF2067&lt;&gt;1,"Y","N")</f>
        <v>N</v>
      </c>
      <c r="AN2067" t="s">
        <v>86</v>
      </c>
      <c r="AO2067" t="s">
        <v>85</v>
      </c>
      <c r="AP2067" t="str">
        <f t="shared" ref="AP2067:AP2130" si="414">IF(AL2067 ="Y","99",I2067)</f>
        <v>94</v>
      </c>
      <c r="AQ2067" s="145" t="s">
        <v>1826</v>
      </c>
      <c r="AR2067" t="str">
        <f t="shared" ref="AR2067:AR2130" si="415">IF(AM2067 ="y",AQ2067,IF(AG2067 &lt;&gt;0,"2-Provision for Compensation Incr","1-Adjusted Base Budget"))</f>
        <v>1-Adjusted Base Budget</v>
      </c>
      <c r="AS2067" s="145" t="s">
        <v>1827</v>
      </c>
      <c r="AT2067" t="s">
        <v>213</v>
      </c>
      <c r="AV2067" t="str">
        <f t="shared" si="409"/>
        <v>VPIT-SS</v>
      </c>
      <c r="AW2067" t="str">
        <f t="shared" si="408"/>
        <v>VP FOR INFORMATION TECHNOLOGY-SHARED SERVICES</v>
      </c>
    </row>
    <row r="2068" spans="1:49">
      <c r="A2068" s="59">
        <v>2018</v>
      </c>
      <c r="B2068" t="s">
        <v>137</v>
      </c>
      <c r="C2068" t="s">
        <v>945</v>
      </c>
      <c r="D2068" t="s">
        <v>946</v>
      </c>
      <c r="E2068" t="s">
        <v>967</v>
      </c>
      <c r="F2068" t="s">
        <v>1071</v>
      </c>
      <c r="G2068" t="s">
        <v>1072</v>
      </c>
      <c r="H2068" t="s">
        <v>146</v>
      </c>
      <c r="I2068" s="170" t="s">
        <v>84</v>
      </c>
      <c r="J2068" t="s">
        <v>85</v>
      </c>
      <c r="K2068" t="s">
        <v>214</v>
      </c>
      <c r="L2068" t="s">
        <v>389</v>
      </c>
      <c r="M2068" t="s">
        <v>390</v>
      </c>
      <c r="N2068" t="s">
        <v>217</v>
      </c>
      <c r="O2068" t="s">
        <v>263</v>
      </c>
      <c r="P2068" t="s">
        <v>379</v>
      </c>
      <c r="Q2068" t="s">
        <v>379</v>
      </c>
      <c r="R2068" t="s">
        <v>380</v>
      </c>
      <c r="S2068" t="s">
        <v>264</v>
      </c>
      <c r="T2068" t="s">
        <v>265</v>
      </c>
      <c r="U2068" s="61" t="s">
        <v>266</v>
      </c>
      <c r="V2068" t="s">
        <v>24</v>
      </c>
      <c r="W2068" t="s">
        <v>263</v>
      </c>
      <c r="X2068" s="59">
        <v>12000</v>
      </c>
      <c r="Y2068" s="59">
        <v>12000</v>
      </c>
      <c r="Z2068" t="s">
        <v>141</v>
      </c>
      <c r="AA2068" s="146" t="str">
        <f t="shared" si="405"/>
        <v>EX</v>
      </c>
      <c r="AB2068" s="146" t="str">
        <f t="shared" si="407"/>
        <v>IT</v>
      </c>
      <c r="AC2068" t="str">
        <f t="shared" si="410"/>
        <v>EX</v>
      </c>
      <c r="AD2068" s="74">
        <f t="shared" si="411"/>
        <v>12000</v>
      </c>
      <c r="AE2068" s="74">
        <f t="shared" ref="AE2068:AE2131" si="416">Y2068</f>
        <v>12000</v>
      </c>
      <c r="AF2068">
        <v>1</v>
      </c>
      <c r="AG2068">
        <v>0</v>
      </c>
      <c r="AH2068" s="74">
        <v>0</v>
      </c>
      <c r="AJ2068" s="74">
        <f t="shared" si="412"/>
        <v>0</v>
      </c>
      <c r="AK2068" s="74">
        <f t="shared" si="406"/>
        <v>12000</v>
      </c>
      <c r="AL2068" t="str">
        <f t="shared" si="413"/>
        <v>N</v>
      </c>
      <c r="AN2068" t="s">
        <v>86</v>
      </c>
      <c r="AO2068" t="s">
        <v>85</v>
      </c>
      <c r="AP2068" t="str">
        <f t="shared" si="414"/>
        <v>94</v>
      </c>
      <c r="AQ2068" s="145" t="s">
        <v>1826</v>
      </c>
      <c r="AR2068" t="str">
        <f t="shared" si="415"/>
        <v>1-Adjusted Base Budget</v>
      </c>
      <c r="AS2068" s="145" t="s">
        <v>1827</v>
      </c>
      <c r="AT2068" t="s">
        <v>213</v>
      </c>
      <c r="AV2068" t="str">
        <f t="shared" si="409"/>
        <v>VPIT-SS</v>
      </c>
      <c r="AW2068" t="str">
        <f t="shared" si="408"/>
        <v>VP FOR INFORMATION TECHNOLOGY-SHARED SERVICES</v>
      </c>
    </row>
    <row r="2069" spans="1:49">
      <c r="A2069" s="59">
        <v>2018</v>
      </c>
      <c r="B2069" t="s">
        <v>137</v>
      </c>
      <c r="C2069" t="s">
        <v>945</v>
      </c>
      <c r="D2069" t="s">
        <v>946</v>
      </c>
      <c r="E2069" t="s">
        <v>967</v>
      </c>
      <c r="F2069" t="s">
        <v>1075</v>
      </c>
      <c r="G2069" t="s">
        <v>1076</v>
      </c>
      <c r="H2069" t="s">
        <v>146</v>
      </c>
      <c r="I2069" s="170" t="s">
        <v>84</v>
      </c>
      <c r="J2069" t="s">
        <v>85</v>
      </c>
      <c r="K2069" t="s">
        <v>214</v>
      </c>
      <c r="L2069" t="s">
        <v>389</v>
      </c>
      <c r="M2069" t="s">
        <v>390</v>
      </c>
      <c r="N2069" t="s">
        <v>217</v>
      </c>
      <c r="O2069" t="s">
        <v>263</v>
      </c>
      <c r="P2069" t="s">
        <v>379</v>
      </c>
      <c r="Q2069" t="s">
        <v>379</v>
      </c>
      <c r="R2069" t="s">
        <v>380</v>
      </c>
      <c r="S2069" t="s">
        <v>264</v>
      </c>
      <c r="T2069" t="s">
        <v>265</v>
      </c>
      <c r="U2069" s="61" t="s">
        <v>266</v>
      </c>
      <c r="V2069" t="s">
        <v>24</v>
      </c>
      <c r="W2069" t="s">
        <v>263</v>
      </c>
      <c r="X2069" s="59">
        <v>82915</v>
      </c>
      <c r="Y2069" s="59">
        <v>82915</v>
      </c>
      <c r="Z2069" t="s">
        <v>141</v>
      </c>
      <c r="AA2069" s="146" t="str">
        <f t="shared" si="405"/>
        <v>EX</v>
      </c>
      <c r="AB2069" s="146" t="str">
        <f t="shared" si="407"/>
        <v>IT</v>
      </c>
      <c r="AC2069" t="str">
        <f t="shared" si="410"/>
        <v>EX</v>
      </c>
      <c r="AD2069" s="74">
        <f t="shared" si="411"/>
        <v>82915</v>
      </c>
      <c r="AE2069" s="74">
        <f t="shared" si="416"/>
        <v>82915</v>
      </c>
      <c r="AF2069">
        <v>1</v>
      </c>
      <c r="AG2069">
        <v>0</v>
      </c>
      <c r="AH2069" s="74">
        <v>0</v>
      </c>
      <c r="AJ2069" s="74">
        <f t="shared" si="412"/>
        <v>0</v>
      </c>
      <c r="AK2069" s="74">
        <f t="shared" si="406"/>
        <v>82915</v>
      </c>
      <c r="AL2069" t="str">
        <f t="shared" si="413"/>
        <v>N</v>
      </c>
      <c r="AN2069" t="s">
        <v>86</v>
      </c>
      <c r="AO2069" t="s">
        <v>85</v>
      </c>
      <c r="AP2069" t="str">
        <f t="shared" si="414"/>
        <v>94</v>
      </c>
      <c r="AQ2069" s="145" t="s">
        <v>1826</v>
      </c>
      <c r="AR2069" t="str">
        <f t="shared" si="415"/>
        <v>1-Adjusted Base Budget</v>
      </c>
      <c r="AS2069" s="145" t="s">
        <v>1827</v>
      </c>
      <c r="AT2069" t="s">
        <v>213</v>
      </c>
      <c r="AV2069" t="str">
        <f t="shared" si="409"/>
        <v>VPIT-SS</v>
      </c>
      <c r="AW2069" t="str">
        <f t="shared" si="408"/>
        <v>VP FOR INFORMATION TECHNOLOGY-SHARED SERVICES</v>
      </c>
    </row>
    <row r="2070" spans="1:49">
      <c r="A2070" s="59">
        <v>2018</v>
      </c>
      <c r="B2070" t="s">
        <v>137</v>
      </c>
      <c r="C2070" t="s">
        <v>945</v>
      </c>
      <c r="D2070" t="s">
        <v>946</v>
      </c>
      <c r="E2070" t="s">
        <v>967</v>
      </c>
      <c r="F2070" t="s">
        <v>965</v>
      </c>
      <c r="G2070" t="s">
        <v>966</v>
      </c>
      <c r="H2070" t="s">
        <v>146</v>
      </c>
      <c r="I2070" s="170" t="s">
        <v>84</v>
      </c>
      <c r="J2070" t="s">
        <v>85</v>
      </c>
      <c r="K2070" t="s">
        <v>214</v>
      </c>
      <c r="L2070" t="s">
        <v>389</v>
      </c>
      <c r="M2070" t="s">
        <v>390</v>
      </c>
      <c r="N2070" t="s">
        <v>217</v>
      </c>
      <c r="O2070" t="s">
        <v>263</v>
      </c>
      <c r="P2070" t="s">
        <v>379</v>
      </c>
      <c r="Q2070" t="s">
        <v>379</v>
      </c>
      <c r="R2070" t="s">
        <v>380</v>
      </c>
      <c r="S2070" t="s">
        <v>264</v>
      </c>
      <c r="T2070" t="s">
        <v>265</v>
      </c>
      <c r="U2070" s="61" t="s">
        <v>266</v>
      </c>
      <c r="V2070" t="s">
        <v>24</v>
      </c>
      <c r="W2070" t="s">
        <v>263</v>
      </c>
      <c r="X2070" s="59">
        <v>40954</v>
      </c>
      <c r="Y2070" s="59">
        <v>40954</v>
      </c>
      <c r="Z2070" t="s">
        <v>141</v>
      </c>
      <c r="AA2070" s="146" t="str">
        <f t="shared" si="405"/>
        <v>EX</v>
      </c>
      <c r="AB2070" s="146" t="str">
        <f t="shared" si="407"/>
        <v>IT</v>
      </c>
      <c r="AC2070" t="str">
        <f t="shared" si="410"/>
        <v>EX</v>
      </c>
      <c r="AD2070" s="74">
        <f t="shared" si="411"/>
        <v>40954</v>
      </c>
      <c r="AE2070" s="74">
        <f t="shared" si="416"/>
        <v>40954</v>
      </c>
      <c r="AF2070">
        <v>1</v>
      </c>
      <c r="AG2070">
        <v>0</v>
      </c>
      <c r="AH2070" s="74">
        <v>0</v>
      </c>
      <c r="AJ2070" s="74">
        <f t="shared" si="412"/>
        <v>0</v>
      </c>
      <c r="AK2070" s="74">
        <f t="shared" si="406"/>
        <v>40954</v>
      </c>
      <c r="AL2070" t="str">
        <f t="shared" si="413"/>
        <v>N</v>
      </c>
      <c r="AN2070" t="s">
        <v>86</v>
      </c>
      <c r="AO2070" t="s">
        <v>85</v>
      </c>
      <c r="AP2070" t="str">
        <f t="shared" si="414"/>
        <v>94</v>
      </c>
      <c r="AQ2070" s="145" t="s">
        <v>1826</v>
      </c>
      <c r="AR2070" t="str">
        <f t="shared" si="415"/>
        <v>1-Adjusted Base Budget</v>
      </c>
      <c r="AS2070" s="145" t="s">
        <v>1827</v>
      </c>
      <c r="AT2070" t="s">
        <v>213</v>
      </c>
      <c r="AV2070" t="str">
        <f t="shared" si="409"/>
        <v>VPIT-SS</v>
      </c>
      <c r="AW2070" t="str">
        <f t="shared" si="408"/>
        <v>VP FOR INFORMATION TECHNOLOGY-SHARED SERVICES</v>
      </c>
    </row>
    <row r="2071" spans="1:49">
      <c r="A2071" s="59">
        <v>2018</v>
      </c>
      <c r="B2071" t="s">
        <v>137</v>
      </c>
      <c r="C2071" t="s">
        <v>945</v>
      </c>
      <c r="D2071" t="s">
        <v>946</v>
      </c>
      <c r="E2071" t="s">
        <v>967</v>
      </c>
      <c r="F2071" t="s">
        <v>1107</v>
      </c>
      <c r="G2071" t="s">
        <v>1108</v>
      </c>
      <c r="H2071" t="s">
        <v>146</v>
      </c>
      <c r="I2071" s="170" t="s">
        <v>84</v>
      </c>
      <c r="J2071" t="s">
        <v>85</v>
      </c>
      <c r="K2071" t="s">
        <v>214</v>
      </c>
      <c r="L2071" t="s">
        <v>389</v>
      </c>
      <c r="M2071" t="s">
        <v>390</v>
      </c>
      <c r="N2071" t="s">
        <v>217</v>
      </c>
      <c r="O2071" t="s">
        <v>263</v>
      </c>
      <c r="P2071" t="s">
        <v>379</v>
      </c>
      <c r="Q2071" t="s">
        <v>379</v>
      </c>
      <c r="R2071" t="s">
        <v>380</v>
      </c>
      <c r="S2071" t="s">
        <v>264</v>
      </c>
      <c r="T2071" t="s">
        <v>265</v>
      </c>
      <c r="U2071" s="61" t="s">
        <v>266</v>
      </c>
      <c r="V2071" t="s">
        <v>24</v>
      </c>
      <c r="W2071" t="s">
        <v>263</v>
      </c>
      <c r="X2071" s="59">
        <v>650</v>
      </c>
      <c r="Y2071" s="59">
        <v>650</v>
      </c>
      <c r="Z2071" t="s">
        <v>141</v>
      </c>
      <c r="AA2071" s="146" t="str">
        <f t="shared" si="405"/>
        <v>EX</v>
      </c>
      <c r="AB2071" s="146" t="str">
        <f t="shared" si="407"/>
        <v>IT</v>
      </c>
      <c r="AC2071" t="str">
        <f t="shared" si="410"/>
        <v>EX</v>
      </c>
      <c r="AD2071" s="74">
        <f t="shared" si="411"/>
        <v>650</v>
      </c>
      <c r="AE2071" s="74">
        <f t="shared" si="416"/>
        <v>650</v>
      </c>
      <c r="AF2071">
        <v>1</v>
      </c>
      <c r="AG2071">
        <v>0</v>
      </c>
      <c r="AH2071" s="74">
        <v>0</v>
      </c>
      <c r="AJ2071" s="74">
        <f t="shared" si="412"/>
        <v>0</v>
      </c>
      <c r="AK2071" s="74">
        <f t="shared" si="406"/>
        <v>650</v>
      </c>
      <c r="AL2071" t="str">
        <f t="shared" si="413"/>
        <v>N</v>
      </c>
      <c r="AN2071" t="s">
        <v>86</v>
      </c>
      <c r="AO2071" t="s">
        <v>85</v>
      </c>
      <c r="AP2071" t="str">
        <f t="shared" si="414"/>
        <v>94</v>
      </c>
      <c r="AQ2071" s="145" t="s">
        <v>1826</v>
      </c>
      <c r="AR2071" t="str">
        <f t="shared" si="415"/>
        <v>1-Adjusted Base Budget</v>
      </c>
      <c r="AS2071" s="145" t="s">
        <v>1827</v>
      </c>
      <c r="AT2071" t="s">
        <v>213</v>
      </c>
      <c r="AV2071" t="str">
        <f t="shared" si="409"/>
        <v>VPIT-SS</v>
      </c>
      <c r="AW2071" t="str">
        <f t="shared" si="408"/>
        <v>VP FOR INFORMATION TECHNOLOGY-SHARED SERVICES</v>
      </c>
    </row>
    <row r="2072" spans="1:49">
      <c r="A2072" s="59">
        <v>2018</v>
      </c>
      <c r="B2072" t="s">
        <v>137</v>
      </c>
      <c r="C2072" t="s">
        <v>945</v>
      </c>
      <c r="D2072" t="s">
        <v>946</v>
      </c>
      <c r="E2072" t="s">
        <v>1113</v>
      </c>
      <c r="F2072" t="s">
        <v>1149</v>
      </c>
      <c r="G2072" t="s">
        <v>1150</v>
      </c>
      <c r="H2072" t="s">
        <v>150</v>
      </c>
      <c r="I2072" s="170" t="s">
        <v>84</v>
      </c>
      <c r="J2072" t="s">
        <v>85</v>
      </c>
      <c r="K2072" t="s">
        <v>214</v>
      </c>
      <c r="L2072" t="s">
        <v>389</v>
      </c>
      <c r="M2072" t="s">
        <v>390</v>
      </c>
      <c r="N2072" t="s">
        <v>217</v>
      </c>
      <c r="O2072" t="s">
        <v>263</v>
      </c>
      <c r="P2072" t="s">
        <v>379</v>
      </c>
      <c r="Q2072" t="s">
        <v>379</v>
      </c>
      <c r="R2072" t="s">
        <v>380</v>
      </c>
      <c r="S2072" t="s">
        <v>264</v>
      </c>
      <c r="T2072" t="s">
        <v>265</v>
      </c>
      <c r="U2072" s="61" t="s">
        <v>266</v>
      </c>
      <c r="V2072" t="s">
        <v>24</v>
      </c>
      <c r="W2072" t="s">
        <v>263</v>
      </c>
      <c r="X2072" s="59">
        <v>4000</v>
      </c>
      <c r="Y2072" s="59">
        <v>4000</v>
      </c>
      <c r="Z2072" t="s">
        <v>141</v>
      </c>
      <c r="AA2072" s="146" t="str">
        <f t="shared" si="405"/>
        <v>EX</v>
      </c>
      <c r="AB2072" s="146" t="str">
        <f t="shared" si="407"/>
        <v>IT</v>
      </c>
      <c r="AC2072" t="str">
        <f t="shared" si="410"/>
        <v>EX</v>
      </c>
      <c r="AD2072" s="74">
        <f t="shared" si="411"/>
        <v>4000</v>
      </c>
      <c r="AE2072" s="74">
        <f t="shared" si="416"/>
        <v>4000</v>
      </c>
      <c r="AF2072">
        <v>1</v>
      </c>
      <c r="AG2072">
        <v>0</v>
      </c>
      <c r="AH2072" s="74">
        <v>0</v>
      </c>
      <c r="AJ2072" s="74">
        <f t="shared" si="412"/>
        <v>0</v>
      </c>
      <c r="AK2072" s="74">
        <f t="shared" si="406"/>
        <v>4000</v>
      </c>
      <c r="AL2072" t="str">
        <f t="shared" si="413"/>
        <v>N</v>
      </c>
      <c r="AN2072" t="s">
        <v>86</v>
      </c>
      <c r="AO2072" t="s">
        <v>85</v>
      </c>
      <c r="AP2072" t="str">
        <f t="shared" si="414"/>
        <v>94</v>
      </c>
      <c r="AQ2072" s="145" t="s">
        <v>1826</v>
      </c>
      <c r="AR2072" t="str">
        <f t="shared" si="415"/>
        <v>1-Adjusted Base Budget</v>
      </c>
      <c r="AS2072" s="145" t="s">
        <v>1827</v>
      </c>
      <c r="AT2072" t="s">
        <v>213</v>
      </c>
      <c r="AV2072" t="str">
        <f t="shared" si="409"/>
        <v>VPIT-SS</v>
      </c>
      <c r="AW2072" t="str">
        <f t="shared" si="408"/>
        <v>VP FOR INFORMATION TECHNOLOGY-SHARED SERVICES</v>
      </c>
    </row>
    <row r="2073" spans="1:49">
      <c r="A2073" s="59">
        <v>2018</v>
      </c>
      <c r="B2073" t="s">
        <v>137</v>
      </c>
      <c r="C2073" t="s">
        <v>945</v>
      </c>
      <c r="D2073" t="s">
        <v>946</v>
      </c>
      <c r="E2073" t="s">
        <v>1113</v>
      </c>
      <c r="F2073" t="s">
        <v>957</v>
      </c>
      <c r="G2073" t="s">
        <v>958</v>
      </c>
      <c r="H2073" t="s">
        <v>150</v>
      </c>
      <c r="I2073" s="170" t="s">
        <v>84</v>
      </c>
      <c r="J2073" t="s">
        <v>85</v>
      </c>
      <c r="K2073" t="s">
        <v>214</v>
      </c>
      <c r="L2073" t="s">
        <v>389</v>
      </c>
      <c r="M2073" t="s">
        <v>390</v>
      </c>
      <c r="N2073" t="s">
        <v>217</v>
      </c>
      <c r="O2073" t="s">
        <v>263</v>
      </c>
      <c r="P2073" t="s">
        <v>379</v>
      </c>
      <c r="Q2073" t="s">
        <v>379</v>
      </c>
      <c r="R2073" t="s">
        <v>380</v>
      </c>
      <c r="S2073" t="s">
        <v>264</v>
      </c>
      <c r="T2073" t="s">
        <v>265</v>
      </c>
      <c r="U2073" s="61" t="s">
        <v>266</v>
      </c>
      <c r="V2073" t="s">
        <v>24</v>
      </c>
      <c r="W2073" t="s">
        <v>263</v>
      </c>
      <c r="X2073" s="59">
        <v>4370</v>
      </c>
      <c r="Y2073" s="59">
        <v>4370</v>
      </c>
      <c r="Z2073" t="s">
        <v>141</v>
      </c>
      <c r="AA2073" s="146" t="str">
        <f t="shared" si="405"/>
        <v>EX</v>
      </c>
      <c r="AB2073" s="146" t="str">
        <f t="shared" si="407"/>
        <v>IT</v>
      </c>
      <c r="AC2073" t="str">
        <f t="shared" si="410"/>
        <v>EX</v>
      </c>
      <c r="AD2073" s="74">
        <f t="shared" si="411"/>
        <v>4370</v>
      </c>
      <c r="AE2073" s="74">
        <f t="shared" si="416"/>
        <v>4370</v>
      </c>
      <c r="AF2073">
        <v>1</v>
      </c>
      <c r="AG2073">
        <v>0</v>
      </c>
      <c r="AH2073" s="74">
        <v>0</v>
      </c>
      <c r="AJ2073" s="74">
        <f t="shared" si="412"/>
        <v>0</v>
      </c>
      <c r="AK2073" s="74">
        <f t="shared" si="406"/>
        <v>4370</v>
      </c>
      <c r="AL2073" t="str">
        <f t="shared" si="413"/>
        <v>N</v>
      </c>
      <c r="AN2073" t="s">
        <v>86</v>
      </c>
      <c r="AO2073" t="s">
        <v>85</v>
      </c>
      <c r="AP2073" t="str">
        <f t="shared" si="414"/>
        <v>94</v>
      </c>
      <c r="AQ2073" s="145" t="s">
        <v>1826</v>
      </c>
      <c r="AR2073" t="str">
        <f t="shared" si="415"/>
        <v>1-Adjusted Base Budget</v>
      </c>
      <c r="AS2073" s="145" t="s">
        <v>1827</v>
      </c>
      <c r="AT2073" t="s">
        <v>213</v>
      </c>
      <c r="AV2073" t="str">
        <f t="shared" si="409"/>
        <v>VPIT-SS</v>
      </c>
      <c r="AW2073" t="str">
        <f t="shared" si="408"/>
        <v>VP FOR INFORMATION TECHNOLOGY-SHARED SERVICES</v>
      </c>
    </row>
    <row r="2074" spans="1:49">
      <c r="A2074" s="59">
        <v>2018</v>
      </c>
      <c r="B2074" t="s">
        <v>137</v>
      </c>
      <c r="C2074" t="s">
        <v>945</v>
      </c>
      <c r="D2074" t="s">
        <v>946</v>
      </c>
      <c r="E2074" t="s">
        <v>979</v>
      </c>
      <c r="F2074" t="s">
        <v>957</v>
      </c>
      <c r="G2074" t="s">
        <v>958</v>
      </c>
      <c r="H2074" t="s">
        <v>152</v>
      </c>
      <c r="I2074" s="170" t="s">
        <v>84</v>
      </c>
      <c r="J2074" t="s">
        <v>85</v>
      </c>
      <c r="K2074" t="s">
        <v>214</v>
      </c>
      <c r="L2074" t="s">
        <v>389</v>
      </c>
      <c r="M2074" t="s">
        <v>390</v>
      </c>
      <c r="N2074" t="s">
        <v>217</v>
      </c>
      <c r="O2074" t="s">
        <v>263</v>
      </c>
      <c r="P2074" t="s">
        <v>379</v>
      </c>
      <c r="Q2074" t="s">
        <v>379</v>
      </c>
      <c r="R2074" t="s">
        <v>380</v>
      </c>
      <c r="S2074" t="s">
        <v>264</v>
      </c>
      <c r="T2074" t="s">
        <v>265</v>
      </c>
      <c r="U2074" s="61" t="s">
        <v>266</v>
      </c>
      <c r="V2074" t="s">
        <v>24</v>
      </c>
      <c r="W2074" t="s">
        <v>263</v>
      </c>
      <c r="X2074" s="59">
        <v>4000</v>
      </c>
      <c r="Y2074" s="59">
        <v>4000</v>
      </c>
      <c r="Z2074" t="s">
        <v>141</v>
      </c>
      <c r="AA2074" s="146" t="str">
        <f t="shared" si="405"/>
        <v>EX</v>
      </c>
      <c r="AB2074" s="146" t="str">
        <f t="shared" si="407"/>
        <v>IT</v>
      </c>
      <c r="AC2074" t="str">
        <f t="shared" si="410"/>
        <v>EX</v>
      </c>
      <c r="AD2074" s="74">
        <f t="shared" si="411"/>
        <v>4000</v>
      </c>
      <c r="AE2074" s="74">
        <f t="shared" si="416"/>
        <v>4000</v>
      </c>
      <c r="AF2074">
        <v>1</v>
      </c>
      <c r="AG2074">
        <v>0</v>
      </c>
      <c r="AH2074" s="74">
        <v>0</v>
      </c>
      <c r="AJ2074" s="74">
        <f t="shared" si="412"/>
        <v>0</v>
      </c>
      <c r="AK2074" s="74">
        <f t="shared" si="406"/>
        <v>4000</v>
      </c>
      <c r="AL2074" t="str">
        <f t="shared" si="413"/>
        <v>N</v>
      </c>
      <c r="AN2074" t="s">
        <v>86</v>
      </c>
      <c r="AO2074" t="s">
        <v>85</v>
      </c>
      <c r="AP2074" t="str">
        <f t="shared" si="414"/>
        <v>94</v>
      </c>
      <c r="AQ2074" s="145" t="s">
        <v>1826</v>
      </c>
      <c r="AR2074" t="str">
        <f t="shared" si="415"/>
        <v>1-Adjusted Base Budget</v>
      </c>
      <c r="AS2074" s="145" t="s">
        <v>1827</v>
      </c>
      <c r="AT2074" t="s">
        <v>213</v>
      </c>
      <c r="AV2074" t="str">
        <f t="shared" si="409"/>
        <v>VPIT-SS</v>
      </c>
      <c r="AW2074" t="str">
        <f t="shared" si="408"/>
        <v>VP FOR INFORMATION TECHNOLOGY-SHARED SERVICES</v>
      </c>
    </row>
    <row r="2075" spans="1:49">
      <c r="A2075" s="59">
        <v>2018</v>
      </c>
      <c r="B2075" t="s">
        <v>137</v>
      </c>
      <c r="C2075" t="s">
        <v>945</v>
      </c>
      <c r="D2075" t="s">
        <v>946</v>
      </c>
      <c r="E2075" t="s">
        <v>951</v>
      </c>
      <c r="F2075" t="s">
        <v>1061</v>
      </c>
      <c r="G2075" t="s">
        <v>1062</v>
      </c>
      <c r="H2075" t="s">
        <v>154</v>
      </c>
      <c r="I2075" s="170" t="s">
        <v>84</v>
      </c>
      <c r="J2075" t="s">
        <v>85</v>
      </c>
      <c r="K2075" t="s">
        <v>214</v>
      </c>
      <c r="L2075" t="s">
        <v>389</v>
      </c>
      <c r="M2075" t="s">
        <v>390</v>
      </c>
      <c r="N2075" t="s">
        <v>217</v>
      </c>
      <c r="O2075" t="s">
        <v>263</v>
      </c>
      <c r="P2075" t="s">
        <v>379</v>
      </c>
      <c r="Q2075" t="s">
        <v>379</v>
      </c>
      <c r="R2075" t="s">
        <v>380</v>
      </c>
      <c r="S2075" t="s">
        <v>264</v>
      </c>
      <c r="T2075" t="s">
        <v>265</v>
      </c>
      <c r="U2075" s="61" t="s">
        <v>266</v>
      </c>
      <c r="V2075" t="s">
        <v>24</v>
      </c>
      <c r="W2075" t="s">
        <v>263</v>
      </c>
      <c r="X2075" s="59">
        <v>1000</v>
      </c>
      <c r="Y2075" s="59">
        <v>1000</v>
      </c>
      <c r="Z2075" t="s">
        <v>141</v>
      </c>
      <c r="AA2075" s="146" t="str">
        <f t="shared" si="405"/>
        <v>EX</v>
      </c>
      <c r="AB2075" s="146" t="str">
        <f t="shared" si="407"/>
        <v>IT</v>
      </c>
      <c r="AC2075" t="str">
        <f t="shared" si="410"/>
        <v>EX</v>
      </c>
      <c r="AD2075" s="74">
        <f t="shared" si="411"/>
        <v>1000</v>
      </c>
      <c r="AE2075" s="74">
        <f t="shared" si="416"/>
        <v>1000</v>
      </c>
      <c r="AF2075">
        <v>1</v>
      </c>
      <c r="AG2075">
        <v>0</v>
      </c>
      <c r="AH2075" s="74">
        <v>0</v>
      </c>
      <c r="AJ2075" s="74">
        <f t="shared" si="412"/>
        <v>0</v>
      </c>
      <c r="AK2075" s="74">
        <f t="shared" si="406"/>
        <v>1000</v>
      </c>
      <c r="AL2075" t="str">
        <f t="shared" si="413"/>
        <v>N</v>
      </c>
      <c r="AN2075" t="s">
        <v>86</v>
      </c>
      <c r="AO2075" t="s">
        <v>85</v>
      </c>
      <c r="AP2075" t="str">
        <f t="shared" si="414"/>
        <v>94</v>
      </c>
      <c r="AQ2075" s="145" t="s">
        <v>1826</v>
      </c>
      <c r="AR2075" t="str">
        <f t="shared" si="415"/>
        <v>1-Adjusted Base Budget</v>
      </c>
      <c r="AS2075" s="145" t="s">
        <v>1827</v>
      </c>
      <c r="AT2075" t="s">
        <v>213</v>
      </c>
      <c r="AV2075" t="str">
        <f t="shared" si="409"/>
        <v>VPIT-SS</v>
      </c>
      <c r="AW2075" t="str">
        <f t="shared" si="408"/>
        <v>VP FOR INFORMATION TECHNOLOGY-SHARED SERVICES</v>
      </c>
    </row>
    <row r="2076" spans="1:49">
      <c r="A2076" s="59">
        <v>2018</v>
      </c>
      <c r="B2076" t="s">
        <v>137</v>
      </c>
      <c r="C2076" t="s">
        <v>945</v>
      </c>
      <c r="D2076" t="s">
        <v>946</v>
      </c>
      <c r="E2076" t="s">
        <v>951</v>
      </c>
      <c r="F2076" t="s">
        <v>1063</v>
      </c>
      <c r="G2076" t="s">
        <v>1064</v>
      </c>
      <c r="H2076" t="s">
        <v>154</v>
      </c>
      <c r="I2076" s="170" t="s">
        <v>84</v>
      </c>
      <c r="J2076" t="s">
        <v>85</v>
      </c>
      <c r="K2076" t="s">
        <v>214</v>
      </c>
      <c r="L2076" t="s">
        <v>389</v>
      </c>
      <c r="M2076" t="s">
        <v>390</v>
      </c>
      <c r="N2076" t="s">
        <v>217</v>
      </c>
      <c r="O2076" t="s">
        <v>263</v>
      </c>
      <c r="P2076" t="s">
        <v>379</v>
      </c>
      <c r="Q2076" t="s">
        <v>379</v>
      </c>
      <c r="R2076" t="s">
        <v>380</v>
      </c>
      <c r="S2076" t="s">
        <v>264</v>
      </c>
      <c r="T2076" t="s">
        <v>265</v>
      </c>
      <c r="U2076" s="61" t="s">
        <v>266</v>
      </c>
      <c r="V2076" t="s">
        <v>24</v>
      </c>
      <c r="W2076" t="s">
        <v>263</v>
      </c>
      <c r="X2076" s="59">
        <v>2000</v>
      </c>
      <c r="Y2076" s="59">
        <v>2000</v>
      </c>
      <c r="Z2076" t="s">
        <v>141</v>
      </c>
      <c r="AA2076" s="146" t="str">
        <f t="shared" si="405"/>
        <v>EX</v>
      </c>
      <c r="AB2076" s="146" t="str">
        <f t="shared" si="407"/>
        <v>IT</v>
      </c>
      <c r="AC2076" t="str">
        <f t="shared" si="410"/>
        <v>EX</v>
      </c>
      <c r="AD2076" s="74">
        <f t="shared" si="411"/>
        <v>2000</v>
      </c>
      <c r="AE2076" s="74">
        <f t="shared" si="416"/>
        <v>2000</v>
      </c>
      <c r="AF2076">
        <v>1</v>
      </c>
      <c r="AG2076">
        <v>0</v>
      </c>
      <c r="AH2076" s="74">
        <v>0</v>
      </c>
      <c r="AJ2076" s="74">
        <f t="shared" si="412"/>
        <v>0</v>
      </c>
      <c r="AK2076" s="74">
        <f t="shared" si="406"/>
        <v>2000</v>
      </c>
      <c r="AL2076" t="str">
        <f t="shared" si="413"/>
        <v>N</v>
      </c>
      <c r="AN2076" t="s">
        <v>86</v>
      </c>
      <c r="AO2076" t="s">
        <v>85</v>
      </c>
      <c r="AP2076" t="str">
        <f t="shared" si="414"/>
        <v>94</v>
      </c>
      <c r="AQ2076" s="145" t="s">
        <v>1826</v>
      </c>
      <c r="AR2076" t="str">
        <f t="shared" si="415"/>
        <v>1-Adjusted Base Budget</v>
      </c>
      <c r="AS2076" s="145" t="s">
        <v>1827</v>
      </c>
      <c r="AT2076" t="s">
        <v>213</v>
      </c>
      <c r="AV2076" t="str">
        <f t="shared" si="409"/>
        <v>VPIT-SS</v>
      </c>
      <c r="AW2076" t="str">
        <f t="shared" si="408"/>
        <v>VP FOR INFORMATION TECHNOLOGY-SHARED SERVICES</v>
      </c>
    </row>
    <row r="2077" spans="1:49">
      <c r="A2077" s="59">
        <v>2018</v>
      </c>
      <c r="B2077" t="s">
        <v>137</v>
      </c>
      <c r="C2077" t="s">
        <v>945</v>
      </c>
      <c r="D2077" t="s">
        <v>946</v>
      </c>
      <c r="E2077" t="s">
        <v>951</v>
      </c>
      <c r="F2077" t="s">
        <v>954</v>
      </c>
      <c r="G2077" t="s">
        <v>955</v>
      </c>
      <c r="H2077" t="s">
        <v>154</v>
      </c>
      <c r="I2077" s="170" t="s">
        <v>84</v>
      </c>
      <c r="J2077" t="s">
        <v>85</v>
      </c>
      <c r="K2077" t="s">
        <v>214</v>
      </c>
      <c r="L2077" t="s">
        <v>389</v>
      </c>
      <c r="M2077" t="s">
        <v>390</v>
      </c>
      <c r="N2077" t="s">
        <v>217</v>
      </c>
      <c r="O2077" t="s">
        <v>263</v>
      </c>
      <c r="P2077" t="s">
        <v>379</v>
      </c>
      <c r="Q2077" t="s">
        <v>379</v>
      </c>
      <c r="R2077" t="s">
        <v>380</v>
      </c>
      <c r="S2077" t="s">
        <v>264</v>
      </c>
      <c r="T2077" t="s">
        <v>265</v>
      </c>
      <c r="U2077" s="61" t="s">
        <v>266</v>
      </c>
      <c r="V2077" t="s">
        <v>24</v>
      </c>
      <c r="W2077" t="s">
        <v>263</v>
      </c>
      <c r="X2077" s="59">
        <v>350</v>
      </c>
      <c r="Y2077" s="59">
        <v>350</v>
      </c>
      <c r="Z2077" t="s">
        <v>141</v>
      </c>
      <c r="AA2077" s="146" t="str">
        <f t="shared" si="405"/>
        <v>EX</v>
      </c>
      <c r="AB2077" s="146" t="str">
        <f t="shared" si="407"/>
        <v>IT</v>
      </c>
      <c r="AC2077" t="str">
        <f t="shared" si="410"/>
        <v>EX</v>
      </c>
      <c r="AD2077" s="74">
        <f t="shared" si="411"/>
        <v>350</v>
      </c>
      <c r="AE2077" s="74">
        <f t="shared" si="416"/>
        <v>350</v>
      </c>
      <c r="AF2077">
        <v>1</v>
      </c>
      <c r="AG2077">
        <v>0</v>
      </c>
      <c r="AH2077" s="74">
        <v>0</v>
      </c>
      <c r="AJ2077" s="74">
        <f t="shared" si="412"/>
        <v>0</v>
      </c>
      <c r="AK2077" s="74">
        <f t="shared" si="406"/>
        <v>350</v>
      </c>
      <c r="AL2077" t="str">
        <f t="shared" si="413"/>
        <v>N</v>
      </c>
      <c r="AN2077" t="s">
        <v>86</v>
      </c>
      <c r="AO2077" t="s">
        <v>85</v>
      </c>
      <c r="AP2077" t="str">
        <f t="shared" si="414"/>
        <v>94</v>
      </c>
      <c r="AQ2077" s="145" t="s">
        <v>1826</v>
      </c>
      <c r="AR2077" t="str">
        <f t="shared" si="415"/>
        <v>1-Adjusted Base Budget</v>
      </c>
      <c r="AS2077" s="145" t="s">
        <v>1827</v>
      </c>
      <c r="AT2077" t="s">
        <v>213</v>
      </c>
      <c r="AV2077" t="str">
        <f t="shared" si="409"/>
        <v>VPIT-SS</v>
      </c>
      <c r="AW2077" t="str">
        <f t="shared" si="408"/>
        <v>VP FOR INFORMATION TECHNOLOGY-SHARED SERVICES</v>
      </c>
    </row>
    <row r="2078" spans="1:49">
      <c r="A2078" s="59">
        <v>2018</v>
      </c>
      <c r="B2078" t="s">
        <v>137</v>
      </c>
      <c r="C2078" t="s">
        <v>945</v>
      </c>
      <c r="D2078" t="s">
        <v>946</v>
      </c>
      <c r="E2078" t="s">
        <v>951</v>
      </c>
      <c r="F2078" t="s">
        <v>1073</v>
      </c>
      <c r="G2078" t="s">
        <v>1074</v>
      </c>
      <c r="H2078" t="s">
        <v>154</v>
      </c>
      <c r="I2078" s="170" t="s">
        <v>84</v>
      </c>
      <c r="J2078" t="s">
        <v>85</v>
      </c>
      <c r="K2078" t="s">
        <v>214</v>
      </c>
      <c r="L2078" t="s">
        <v>389</v>
      </c>
      <c r="M2078" t="s">
        <v>390</v>
      </c>
      <c r="N2078" t="s">
        <v>217</v>
      </c>
      <c r="O2078" t="s">
        <v>263</v>
      </c>
      <c r="P2078" t="s">
        <v>379</v>
      </c>
      <c r="Q2078" t="s">
        <v>379</v>
      </c>
      <c r="R2078" t="s">
        <v>380</v>
      </c>
      <c r="S2078" t="s">
        <v>264</v>
      </c>
      <c r="T2078" t="s">
        <v>265</v>
      </c>
      <c r="U2078" s="61" t="s">
        <v>266</v>
      </c>
      <c r="V2078" t="s">
        <v>24</v>
      </c>
      <c r="W2078" t="s">
        <v>263</v>
      </c>
      <c r="X2078" s="59">
        <v>100</v>
      </c>
      <c r="Y2078" s="59">
        <v>100</v>
      </c>
      <c r="Z2078" t="s">
        <v>141</v>
      </c>
      <c r="AA2078" s="146" t="str">
        <f t="shared" si="405"/>
        <v>EX</v>
      </c>
      <c r="AB2078" s="146" t="str">
        <f t="shared" si="407"/>
        <v>IT</v>
      </c>
      <c r="AC2078" t="str">
        <f t="shared" si="410"/>
        <v>EX</v>
      </c>
      <c r="AD2078" s="74">
        <f t="shared" si="411"/>
        <v>100</v>
      </c>
      <c r="AE2078" s="74">
        <f t="shared" si="416"/>
        <v>100</v>
      </c>
      <c r="AF2078">
        <v>1</v>
      </c>
      <c r="AG2078">
        <v>0</v>
      </c>
      <c r="AH2078" s="74">
        <v>0</v>
      </c>
      <c r="AJ2078" s="74">
        <f t="shared" si="412"/>
        <v>0</v>
      </c>
      <c r="AK2078" s="74">
        <f t="shared" si="406"/>
        <v>100</v>
      </c>
      <c r="AL2078" t="str">
        <f t="shared" si="413"/>
        <v>N</v>
      </c>
      <c r="AN2078" t="s">
        <v>86</v>
      </c>
      <c r="AO2078" t="s">
        <v>85</v>
      </c>
      <c r="AP2078" t="str">
        <f t="shared" si="414"/>
        <v>94</v>
      </c>
      <c r="AQ2078" s="145" t="s">
        <v>1826</v>
      </c>
      <c r="AR2078" t="str">
        <f t="shared" si="415"/>
        <v>1-Adjusted Base Budget</v>
      </c>
      <c r="AS2078" s="145" t="s">
        <v>1827</v>
      </c>
      <c r="AT2078" t="s">
        <v>213</v>
      </c>
      <c r="AV2078" t="str">
        <f t="shared" si="409"/>
        <v>VPIT-SS</v>
      </c>
      <c r="AW2078" t="str">
        <f t="shared" si="408"/>
        <v>VP FOR INFORMATION TECHNOLOGY-SHARED SERVICES</v>
      </c>
    </row>
    <row r="2079" spans="1:49">
      <c r="A2079" s="59">
        <v>2018</v>
      </c>
      <c r="B2079" t="s">
        <v>137</v>
      </c>
      <c r="C2079" t="s">
        <v>945</v>
      </c>
      <c r="D2079" t="s">
        <v>946</v>
      </c>
      <c r="E2079" t="s">
        <v>951</v>
      </c>
      <c r="F2079" t="s">
        <v>1140</v>
      </c>
      <c r="G2079" t="s">
        <v>1141</v>
      </c>
      <c r="H2079" t="s">
        <v>154</v>
      </c>
      <c r="I2079" s="170" t="s">
        <v>84</v>
      </c>
      <c r="J2079" t="s">
        <v>85</v>
      </c>
      <c r="K2079" t="s">
        <v>214</v>
      </c>
      <c r="L2079" t="s">
        <v>389</v>
      </c>
      <c r="M2079" t="s">
        <v>390</v>
      </c>
      <c r="N2079" t="s">
        <v>217</v>
      </c>
      <c r="O2079" t="s">
        <v>263</v>
      </c>
      <c r="P2079" t="s">
        <v>379</v>
      </c>
      <c r="Q2079" t="s">
        <v>379</v>
      </c>
      <c r="R2079" t="s">
        <v>380</v>
      </c>
      <c r="S2079" t="s">
        <v>264</v>
      </c>
      <c r="T2079" t="s">
        <v>265</v>
      </c>
      <c r="U2079" s="61" t="s">
        <v>266</v>
      </c>
      <c r="V2079" t="s">
        <v>24</v>
      </c>
      <c r="W2079" t="s">
        <v>263</v>
      </c>
      <c r="X2079" s="59">
        <v>0</v>
      </c>
      <c r="Y2079" s="59">
        <v>16000</v>
      </c>
      <c r="Z2079" t="s">
        <v>141</v>
      </c>
      <c r="AA2079" s="146" t="str">
        <f t="shared" si="405"/>
        <v>EX</v>
      </c>
      <c r="AB2079" s="146" t="str">
        <f t="shared" si="407"/>
        <v>IT</v>
      </c>
      <c r="AC2079" t="str">
        <f t="shared" si="410"/>
        <v>EX</v>
      </c>
      <c r="AD2079" s="74">
        <f t="shared" si="411"/>
        <v>16000</v>
      </c>
      <c r="AE2079" s="74">
        <f t="shared" si="416"/>
        <v>16000</v>
      </c>
      <c r="AF2079">
        <v>1</v>
      </c>
      <c r="AG2079">
        <v>0</v>
      </c>
      <c r="AH2079" s="74">
        <v>0</v>
      </c>
      <c r="AJ2079" s="74">
        <f t="shared" si="412"/>
        <v>0</v>
      </c>
      <c r="AK2079" s="74">
        <f t="shared" si="406"/>
        <v>16000</v>
      </c>
      <c r="AL2079" t="str">
        <f t="shared" si="413"/>
        <v>N</v>
      </c>
      <c r="AN2079" t="s">
        <v>86</v>
      </c>
      <c r="AO2079" t="s">
        <v>85</v>
      </c>
      <c r="AP2079" t="str">
        <f t="shared" si="414"/>
        <v>94</v>
      </c>
      <c r="AQ2079" s="145" t="s">
        <v>1826</v>
      </c>
      <c r="AR2079" t="str">
        <f t="shared" si="415"/>
        <v>1-Adjusted Base Budget</v>
      </c>
      <c r="AS2079" s="145" t="s">
        <v>1827</v>
      </c>
      <c r="AT2079" t="s">
        <v>213</v>
      </c>
      <c r="AV2079" t="str">
        <f t="shared" si="409"/>
        <v>VPIT-SS</v>
      </c>
      <c r="AW2079" t="str">
        <f t="shared" si="408"/>
        <v>VP FOR INFORMATION TECHNOLOGY-SHARED SERVICES</v>
      </c>
    </row>
    <row r="2080" spans="1:49">
      <c r="A2080" s="59">
        <v>2018</v>
      </c>
      <c r="B2080" t="s">
        <v>137</v>
      </c>
      <c r="C2080" t="s">
        <v>945</v>
      </c>
      <c r="D2080" t="s">
        <v>946</v>
      </c>
      <c r="E2080" t="s">
        <v>951</v>
      </c>
      <c r="F2080" t="s">
        <v>1123</v>
      </c>
      <c r="G2080" t="s">
        <v>1124</v>
      </c>
      <c r="H2080" t="s">
        <v>154</v>
      </c>
      <c r="I2080" s="170" t="s">
        <v>84</v>
      </c>
      <c r="J2080" t="s">
        <v>85</v>
      </c>
      <c r="K2080" t="s">
        <v>214</v>
      </c>
      <c r="L2080" t="s">
        <v>389</v>
      </c>
      <c r="M2080" t="s">
        <v>390</v>
      </c>
      <c r="N2080" t="s">
        <v>217</v>
      </c>
      <c r="O2080" t="s">
        <v>263</v>
      </c>
      <c r="P2080" t="s">
        <v>379</v>
      </c>
      <c r="Q2080" t="s">
        <v>379</v>
      </c>
      <c r="R2080" t="s">
        <v>380</v>
      </c>
      <c r="S2080" t="s">
        <v>264</v>
      </c>
      <c r="T2080" t="s">
        <v>265</v>
      </c>
      <c r="U2080" s="61" t="s">
        <v>266</v>
      </c>
      <c r="V2080" t="s">
        <v>24</v>
      </c>
      <c r="W2080" t="s">
        <v>263</v>
      </c>
      <c r="X2080" s="59">
        <v>20998</v>
      </c>
      <c r="Y2080" s="59">
        <v>20998</v>
      </c>
      <c r="Z2080" t="s">
        <v>141</v>
      </c>
      <c r="AA2080" s="146" t="str">
        <f t="shared" si="405"/>
        <v>EX</v>
      </c>
      <c r="AB2080" s="146" t="str">
        <f t="shared" si="407"/>
        <v>IT</v>
      </c>
      <c r="AC2080" t="str">
        <f t="shared" si="410"/>
        <v>EX</v>
      </c>
      <c r="AD2080" s="74">
        <f t="shared" si="411"/>
        <v>20998</v>
      </c>
      <c r="AE2080" s="74">
        <f t="shared" si="416"/>
        <v>20998</v>
      </c>
      <c r="AF2080">
        <v>1</v>
      </c>
      <c r="AG2080">
        <v>0</v>
      </c>
      <c r="AH2080" s="74">
        <v>0</v>
      </c>
      <c r="AJ2080" s="74">
        <f t="shared" si="412"/>
        <v>0</v>
      </c>
      <c r="AK2080" s="74">
        <f t="shared" si="406"/>
        <v>20998</v>
      </c>
      <c r="AL2080" t="str">
        <f t="shared" si="413"/>
        <v>N</v>
      </c>
      <c r="AN2080" t="s">
        <v>86</v>
      </c>
      <c r="AO2080" t="s">
        <v>85</v>
      </c>
      <c r="AP2080" t="str">
        <f t="shared" si="414"/>
        <v>94</v>
      </c>
      <c r="AQ2080" s="145" t="s">
        <v>1826</v>
      </c>
      <c r="AR2080" t="str">
        <f t="shared" si="415"/>
        <v>1-Adjusted Base Budget</v>
      </c>
      <c r="AS2080" s="145" t="s">
        <v>1827</v>
      </c>
      <c r="AT2080" t="s">
        <v>213</v>
      </c>
      <c r="AV2080" t="str">
        <f t="shared" si="409"/>
        <v>VPIT-SS</v>
      </c>
      <c r="AW2080" t="str">
        <f t="shared" si="408"/>
        <v>VP FOR INFORMATION TECHNOLOGY-SHARED SERVICES</v>
      </c>
    </row>
    <row r="2081" spans="1:49">
      <c r="A2081" s="59">
        <v>2018</v>
      </c>
      <c r="B2081" t="s">
        <v>137</v>
      </c>
      <c r="C2081" t="s">
        <v>945</v>
      </c>
      <c r="D2081" t="s">
        <v>946</v>
      </c>
      <c r="E2081" t="s">
        <v>951</v>
      </c>
      <c r="F2081" t="s">
        <v>965</v>
      </c>
      <c r="G2081" t="s">
        <v>966</v>
      </c>
      <c r="H2081" t="s">
        <v>154</v>
      </c>
      <c r="I2081" s="170" t="s">
        <v>84</v>
      </c>
      <c r="J2081" t="s">
        <v>85</v>
      </c>
      <c r="K2081" t="s">
        <v>214</v>
      </c>
      <c r="L2081" t="s">
        <v>389</v>
      </c>
      <c r="M2081" t="s">
        <v>390</v>
      </c>
      <c r="N2081" t="s">
        <v>217</v>
      </c>
      <c r="O2081" t="s">
        <v>263</v>
      </c>
      <c r="P2081" t="s">
        <v>379</v>
      </c>
      <c r="Q2081" t="s">
        <v>379</v>
      </c>
      <c r="R2081" t="s">
        <v>380</v>
      </c>
      <c r="S2081" t="s">
        <v>264</v>
      </c>
      <c r="T2081" t="s">
        <v>265</v>
      </c>
      <c r="U2081" s="61" t="s">
        <v>266</v>
      </c>
      <c r="V2081" t="s">
        <v>24</v>
      </c>
      <c r="W2081" t="s">
        <v>263</v>
      </c>
      <c r="X2081" s="59">
        <v>40954</v>
      </c>
      <c r="Y2081" s="59">
        <v>40954</v>
      </c>
      <c r="Z2081" t="s">
        <v>141</v>
      </c>
      <c r="AA2081" s="146" t="str">
        <f t="shared" si="405"/>
        <v>EX</v>
      </c>
      <c r="AB2081" s="146" t="str">
        <f t="shared" si="407"/>
        <v>IT</v>
      </c>
      <c r="AC2081" t="str">
        <f t="shared" si="410"/>
        <v>EX</v>
      </c>
      <c r="AD2081" s="74">
        <f t="shared" si="411"/>
        <v>40954</v>
      </c>
      <c r="AE2081" s="74">
        <f t="shared" si="416"/>
        <v>40954</v>
      </c>
      <c r="AF2081">
        <v>1</v>
      </c>
      <c r="AG2081">
        <v>0</v>
      </c>
      <c r="AH2081" s="74">
        <v>0</v>
      </c>
      <c r="AJ2081" s="74">
        <f t="shared" si="412"/>
        <v>0</v>
      </c>
      <c r="AK2081" s="74">
        <f t="shared" si="406"/>
        <v>40954</v>
      </c>
      <c r="AL2081" t="str">
        <f t="shared" si="413"/>
        <v>N</v>
      </c>
      <c r="AN2081" t="s">
        <v>86</v>
      </c>
      <c r="AO2081" t="s">
        <v>85</v>
      </c>
      <c r="AP2081" t="str">
        <f t="shared" si="414"/>
        <v>94</v>
      </c>
      <c r="AQ2081" s="145" t="s">
        <v>1826</v>
      </c>
      <c r="AR2081" t="str">
        <f t="shared" si="415"/>
        <v>1-Adjusted Base Budget</v>
      </c>
      <c r="AS2081" s="145" t="s">
        <v>1827</v>
      </c>
      <c r="AT2081" t="s">
        <v>213</v>
      </c>
      <c r="AV2081" t="str">
        <f t="shared" si="409"/>
        <v>VPIT-SS</v>
      </c>
      <c r="AW2081" t="str">
        <f t="shared" si="408"/>
        <v>VP FOR INFORMATION TECHNOLOGY-SHARED SERVICES</v>
      </c>
    </row>
    <row r="2082" spans="1:49">
      <c r="A2082" s="59">
        <v>2018</v>
      </c>
      <c r="B2082" t="s">
        <v>137</v>
      </c>
      <c r="C2082" t="s">
        <v>945</v>
      </c>
      <c r="D2082" t="s">
        <v>946</v>
      </c>
      <c r="E2082" t="s">
        <v>951</v>
      </c>
      <c r="F2082" t="s">
        <v>1197</v>
      </c>
      <c r="G2082" t="s">
        <v>1198</v>
      </c>
      <c r="H2082" t="s">
        <v>154</v>
      </c>
      <c r="I2082" s="170" t="s">
        <v>84</v>
      </c>
      <c r="J2082" t="s">
        <v>85</v>
      </c>
      <c r="K2082" t="s">
        <v>214</v>
      </c>
      <c r="L2082" t="s">
        <v>389</v>
      </c>
      <c r="M2082" t="s">
        <v>390</v>
      </c>
      <c r="N2082" t="s">
        <v>217</v>
      </c>
      <c r="O2082" t="s">
        <v>263</v>
      </c>
      <c r="P2082" t="s">
        <v>379</v>
      </c>
      <c r="Q2082" t="s">
        <v>379</v>
      </c>
      <c r="R2082" t="s">
        <v>380</v>
      </c>
      <c r="S2082" t="s">
        <v>264</v>
      </c>
      <c r="T2082" t="s">
        <v>265</v>
      </c>
      <c r="U2082" s="61" t="s">
        <v>266</v>
      </c>
      <c r="V2082" t="s">
        <v>24</v>
      </c>
      <c r="W2082" t="s">
        <v>263</v>
      </c>
      <c r="X2082" s="59">
        <v>16000</v>
      </c>
      <c r="Y2082" s="59">
        <v>0</v>
      </c>
      <c r="Z2082" t="s">
        <v>141</v>
      </c>
      <c r="AA2082" s="146" t="str">
        <f t="shared" si="405"/>
        <v>EX</v>
      </c>
      <c r="AB2082" s="146" t="str">
        <f t="shared" si="407"/>
        <v>IT</v>
      </c>
      <c r="AC2082" t="str">
        <f t="shared" si="410"/>
        <v>EX</v>
      </c>
      <c r="AD2082" s="74">
        <f t="shared" si="411"/>
        <v>0</v>
      </c>
      <c r="AE2082" s="74">
        <f t="shared" si="416"/>
        <v>0</v>
      </c>
      <c r="AF2082">
        <v>1</v>
      </c>
      <c r="AG2082">
        <v>0</v>
      </c>
      <c r="AH2082" s="74">
        <v>0</v>
      </c>
      <c r="AJ2082" s="74">
        <f t="shared" si="412"/>
        <v>0</v>
      </c>
      <c r="AK2082" s="74">
        <f t="shared" si="406"/>
        <v>0</v>
      </c>
      <c r="AL2082" t="str">
        <f t="shared" si="413"/>
        <v>N</v>
      </c>
      <c r="AN2082" t="s">
        <v>86</v>
      </c>
      <c r="AO2082" t="s">
        <v>85</v>
      </c>
      <c r="AP2082" t="str">
        <f t="shared" si="414"/>
        <v>94</v>
      </c>
      <c r="AQ2082" s="145" t="s">
        <v>1826</v>
      </c>
      <c r="AR2082" t="str">
        <f t="shared" si="415"/>
        <v>1-Adjusted Base Budget</v>
      </c>
      <c r="AS2082" s="145" t="s">
        <v>1827</v>
      </c>
      <c r="AT2082" t="s">
        <v>213</v>
      </c>
      <c r="AV2082" t="str">
        <f t="shared" si="409"/>
        <v>VPIT-SS</v>
      </c>
      <c r="AW2082" t="str">
        <f t="shared" si="408"/>
        <v>VP FOR INFORMATION TECHNOLOGY-SHARED SERVICES</v>
      </c>
    </row>
    <row r="2083" spans="1:49">
      <c r="A2083" s="59">
        <v>2018</v>
      </c>
      <c r="B2083" t="s">
        <v>137</v>
      </c>
      <c r="C2083" t="s">
        <v>945</v>
      </c>
      <c r="D2083" t="s">
        <v>946</v>
      </c>
      <c r="E2083" t="s">
        <v>981</v>
      </c>
      <c r="F2083" t="s">
        <v>1149</v>
      </c>
      <c r="G2083" t="s">
        <v>1150</v>
      </c>
      <c r="H2083" t="s">
        <v>157</v>
      </c>
      <c r="I2083" s="170" t="s">
        <v>84</v>
      </c>
      <c r="J2083" t="s">
        <v>85</v>
      </c>
      <c r="K2083" t="s">
        <v>214</v>
      </c>
      <c r="L2083" t="s">
        <v>389</v>
      </c>
      <c r="M2083" t="s">
        <v>390</v>
      </c>
      <c r="N2083" t="s">
        <v>217</v>
      </c>
      <c r="O2083" t="s">
        <v>263</v>
      </c>
      <c r="P2083" t="s">
        <v>379</v>
      </c>
      <c r="Q2083" t="s">
        <v>379</v>
      </c>
      <c r="R2083" t="s">
        <v>380</v>
      </c>
      <c r="S2083" t="s">
        <v>264</v>
      </c>
      <c r="T2083" t="s">
        <v>265</v>
      </c>
      <c r="U2083" s="61" t="s">
        <v>266</v>
      </c>
      <c r="V2083" t="s">
        <v>24</v>
      </c>
      <c r="W2083" t="s">
        <v>263</v>
      </c>
      <c r="X2083" s="59">
        <v>6754</v>
      </c>
      <c r="Y2083" s="59">
        <v>6754</v>
      </c>
      <c r="Z2083" t="s">
        <v>141</v>
      </c>
      <c r="AA2083" s="146" t="str">
        <f t="shared" si="405"/>
        <v>EX</v>
      </c>
      <c r="AB2083" s="146" t="str">
        <f t="shared" si="407"/>
        <v>IT</v>
      </c>
      <c r="AC2083" t="str">
        <f t="shared" si="410"/>
        <v>EX</v>
      </c>
      <c r="AD2083" s="74">
        <f t="shared" si="411"/>
        <v>6754</v>
      </c>
      <c r="AE2083" s="74">
        <f t="shared" si="416"/>
        <v>6754</v>
      </c>
      <c r="AF2083">
        <v>1</v>
      </c>
      <c r="AG2083">
        <v>0</v>
      </c>
      <c r="AH2083" s="74">
        <v>0</v>
      </c>
      <c r="AJ2083" s="74">
        <f t="shared" si="412"/>
        <v>0</v>
      </c>
      <c r="AK2083" s="74">
        <f t="shared" si="406"/>
        <v>6754</v>
      </c>
      <c r="AL2083" t="str">
        <f t="shared" si="413"/>
        <v>N</v>
      </c>
      <c r="AN2083" t="s">
        <v>86</v>
      </c>
      <c r="AO2083" t="s">
        <v>85</v>
      </c>
      <c r="AP2083" t="str">
        <f t="shared" si="414"/>
        <v>94</v>
      </c>
      <c r="AQ2083" s="145" t="s">
        <v>1826</v>
      </c>
      <c r="AR2083" t="str">
        <f t="shared" si="415"/>
        <v>1-Adjusted Base Budget</v>
      </c>
      <c r="AS2083" s="145" t="s">
        <v>1827</v>
      </c>
      <c r="AT2083" t="s">
        <v>213</v>
      </c>
      <c r="AV2083" t="str">
        <f t="shared" si="409"/>
        <v>VPIT-SS</v>
      </c>
      <c r="AW2083" t="str">
        <f t="shared" si="408"/>
        <v>VP FOR INFORMATION TECHNOLOGY-SHARED SERVICES</v>
      </c>
    </row>
    <row r="2084" spans="1:49">
      <c r="A2084" s="59">
        <v>2018</v>
      </c>
      <c r="B2084" t="s">
        <v>137</v>
      </c>
      <c r="C2084" t="s">
        <v>945</v>
      </c>
      <c r="D2084" t="s">
        <v>946</v>
      </c>
      <c r="E2084" t="s">
        <v>981</v>
      </c>
      <c r="F2084" t="s">
        <v>957</v>
      </c>
      <c r="G2084" t="s">
        <v>958</v>
      </c>
      <c r="H2084" t="s">
        <v>157</v>
      </c>
      <c r="I2084" s="170" t="s">
        <v>84</v>
      </c>
      <c r="J2084" t="s">
        <v>85</v>
      </c>
      <c r="K2084" t="s">
        <v>214</v>
      </c>
      <c r="L2084" t="s">
        <v>389</v>
      </c>
      <c r="M2084" t="s">
        <v>390</v>
      </c>
      <c r="N2084" t="s">
        <v>217</v>
      </c>
      <c r="O2084" t="s">
        <v>263</v>
      </c>
      <c r="P2084" t="s">
        <v>379</v>
      </c>
      <c r="Q2084" t="s">
        <v>379</v>
      </c>
      <c r="R2084" t="s">
        <v>380</v>
      </c>
      <c r="S2084" t="s">
        <v>264</v>
      </c>
      <c r="T2084" t="s">
        <v>265</v>
      </c>
      <c r="U2084" s="61" t="s">
        <v>266</v>
      </c>
      <c r="V2084" t="s">
        <v>24</v>
      </c>
      <c r="W2084" t="s">
        <v>263</v>
      </c>
      <c r="X2084" s="59">
        <v>15000</v>
      </c>
      <c r="Y2084" s="59">
        <v>15000</v>
      </c>
      <c r="Z2084" t="s">
        <v>141</v>
      </c>
      <c r="AA2084" s="146" t="str">
        <f t="shared" si="405"/>
        <v>EX</v>
      </c>
      <c r="AB2084" s="146" t="str">
        <f t="shared" si="407"/>
        <v>IT</v>
      </c>
      <c r="AC2084" t="str">
        <f t="shared" si="410"/>
        <v>EX</v>
      </c>
      <c r="AD2084" s="74">
        <f t="shared" si="411"/>
        <v>15000</v>
      </c>
      <c r="AE2084" s="74">
        <f t="shared" si="416"/>
        <v>15000</v>
      </c>
      <c r="AF2084">
        <v>1</v>
      </c>
      <c r="AG2084">
        <v>0</v>
      </c>
      <c r="AH2084" s="74">
        <v>0</v>
      </c>
      <c r="AJ2084" s="74">
        <f t="shared" si="412"/>
        <v>0</v>
      </c>
      <c r="AK2084" s="74">
        <f t="shared" si="406"/>
        <v>15000</v>
      </c>
      <c r="AL2084" t="str">
        <f t="shared" si="413"/>
        <v>N</v>
      </c>
      <c r="AN2084" t="s">
        <v>86</v>
      </c>
      <c r="AO2084" t="s">
        <v>85</v>
      </c>
      <c r="AP2084" t="str">
        <f t="shared" si="414"/>
        <v>94</v>
      </c>
      <c r="AQ2084" s="145" t="s">
        <v>1826</v>
      </c>
      <c r="AR2084" t="str">
        <f t="shared" si="415"/>
        <v>1-Adjusted Base Budget</v>
      </c>
      <c r="AS2084" s="145" t="s">
        <v>1827</v>
      </c>
      <c r="AT2084" t="s">
        <v>213</v>
      </c>
      <c r="AV2084" t="str">
        <f t="shared" si="409"/>
        <v>VPIT-SS</v>
      </c>
      <c r="AW2084" t="str">
        <f t="shared" si="408"/>
        <v>VP FOR INFORMATION TECHNOLOGY-SHARED SERVICES</v>
      </c>
    </row>
    <row r="2085" spans="1:49">
      <c r="A2085" s="59">
        <v>2018</v>
      </c>
      <c r="B2085" t="s">
        <v>137</v>
      </c>
      <c r="C2085" t="s">
        <v>945</v>
      </c>
      <c r="D2085" t="s">
        <v>946</v>
      </c>
      <c r="E2085" t="s">
        <v>983</v>
      </c>
      <c r="F2085" t="s">
        <v>957</v>
      </c>
      <c r="G2085" t="s">
        <v>958</v>
      </c>
      <c r="H2085" t="s">
        <v>159</v>
      </c>
      <c r="I2085" s="170" t="s">
        <v>84</v>
      </c>
      <c r="J2085" t="s">
        <v>85</v>
      </c>
      <c r="K2085" t="s">
        <v>214</v>
      </c>
      <c r="L2085" t="s">
        <v>389</v>
      </c>
      <c r="M2085" t="s">
        <v>390</v>
      </c>
      <c r="N2085" t="s">
        <v>217</v>
      </c>
      <c r="O2085" t="s">
        <v>263</v>
      </c>
      <c r="P2085" t="s">
        <v>379</v>
      </c>
      <c r="Q2085" t="s">
        <v>379</v>
      </c>
      <c r="R2085" t="s">
        <v>380</v>
      </c>
      <c r="S2085" t="s">
        <v>264</v>
      </c>
      <c r="T2085" t="s">
        <v>265</v>
      </c>
      <c r="U2085" s="61" t="s">
        <v>266</v>
      </c>
      <c r="V2085" t="s">
        <v>24</v>
      </c>
      <c r="W2085" t="s">
        <v>263</v>
      </c>
      <c r="X2085" s="59">
        <v>2500</v>
      </c>
      <c r="Y2085" s="59">
        <v>2500</v>
      </c>
      <c r="Z2085" t="s">
        <v>141</v>
      </c>
      <c r="AA2085" s="146" t="str">
        <f t="shared" si="405"/>
        <v>EX</v>
      </c>
      <c r="AB2085" s="146" t="str">
        <f t="shared" si="407"/>
        <v>IT</v>
      </c>
      <c r="AC2085" t="str">
        <f t="shared" si="410"/>
        <v>EX</v>
      </c>
      <c r="AD2085" s="74">
        <f t="shared" si="411"/>
        <v>2500</v>
      </c>
      <c r="AE2085" s="74">
        <f t="shared" si="416"/>
        <v>2500</v>
      </c>
      <c r="AF2085">
        <v>1</v>
      </c>
      <c r="AG2085">
        <v>0</v>
      </c>
      <c r="AH2085" s="74">
        <v>0</v>
      </c>
      <c r="AJ2085" s="74">
        <f t="shared" si="412"/>
        <v>0</v>
      </c>
      <c r="AK2085" s="74">
        <f t="shared" si="406"/>
        <v>2500</v>
      </c>
      <c r="AL2085" t="str">
        <f t="shared" si="413"/>
        <v>N</v>
      </c>
      <c r="AN2085" t="s">
        <v>86</v>
      </c>
      <c r="AO2085" t="s">
        <v>85</v>
      </c>
      <c r="AP2085" t="str">
        <f t="shared" si="414"/>
        <v>94</v>
      </c>
      <c r="AQ2085" s="145" t="s">
        <v>1826</v>
      </c>
      <c r="AR2085" t="str">
        <f t="shared" si="415"/>
        <v>1-Adjusted Base Budget</v>
      </c>
      <c r="AS2085" s="145" t="s">
        <v>1827</v>
      </c>
      <c r="AT2085" t="s">
        <v>213</v>
      </c>
      <c r="AV2085" t="str">
        <f t="shared" si="409"/>
        <v>VPIT-SS</v>
      </c>
      <c r="AW2085" t="str">
        <f t="shared" si="408"/>
        <v>VP FOR INFORMATION TECHNOLOGY-SHARED SERVICES</v>
      </c>
    </row>
    <row r="2086" spans="1:49">
      <c r="A2086" s="59">
        <v>2018</v>
      </c>
      <c r="B2086" t="s">
        <v>137</v>
      </c>
      <c r="C2086" t="s">
        <v>945</v>
      </c>
      <c r="D2086" t="s">
        <v>946</v>
      </c>
      <c r="E2086" t="s">
        <v>947</v>
      </c>
      <c r="F2086" t="s">
        <v>959</v>
      </c>
      <c r="G2086" t="s">
        <v>960</v>
      </c>
      <c r="H2086" t="s">
        <v>948</v>
      </c>
      <c r="I2086" s="170" t="s">
        <v>84</v>
      </c>
      <c r="J2086" t="s">
        <v>85</v>
      </c>
      <c r="K2086" t="s">
        <v>214</v>
      </c>
      <c r="L2086" t="s">
        <v>389</v>
      </c>
      <c r="M2086" t="s">
        <v>390</v>
      </c>
      <c r="N2086" t="s">
        <v>1199</v>
      </c>
      <c r="O2086" t="s">
        <v>263</v>
      </c>
      <c r="P2086" t="s">
        <v>379</v>
      </c>
      <c r="Q2086" t="s">
        <v>379</v>
      </c>
      <c r="R2086" t="s">
        <v>380</v>
      </c>
      <c r="S2086" t="s">
        <v>264</v>
      </c>
      <c r="T2086" t="s">
        <v>265</v>
      </c>
      <c r="U2086" s="61" t="s">
        <v>266</v>
      </c>
      <c r="V2086" t="s">
        <v>249</v>
      </c>
      <c r="W2086" t="s">
        <v>263</v>
      </c>
      <c r="X2086" s="59">
        <v>-100223</v>
      </c>
      <c r="Y2086" s="59">
        <v>-100223</v>
      </c>
      <c r="AA2086" s="146" t="str">
        <f t="shared" si="405"/>
        <v>EX</v>
      </c>
      <c r="AB2086" s="146">
        <f t="shared" si="407"/>
        <v>0</v>
      </c>
      <c r="AC2086" t="str">
        <f t="shared" si="410"/>
        <v>EX</v>
      </c>
      <c r="AD2086" s="74">
        <f t="shared" si="411"/>
        <v>-100223</v>
      </c>
      <c r="AE2086" s="74">
        <f t="shared" si="416"/>
        <v>-100223</v>
      </c>
      <c r="AF2086">
        <v>1</v>
      </c>
      <c r="AG2086">
        <v>0</v>
      </c>
      <c r="AH2086" s="74">
        <v>0</v>
      </c>
      <c r="AJ2086" s="74">
        <f t="shared" si="412"/>
        <v>0</v>
      </c>
      <c r="AK2086" s="74">
        <f t="shared" si="406"/>
        <v>-100223</v>
      </c>
      <c r="AL2086" t="str">
        <f t="shared" si="413"/>
        <v>N</v>
      </c>
      <c r="AN2086" t="s">
        <v>86</v>
      </c>
      <c r="AO2086" t="s">
        <v>85</v>
      </c>
      <c r="AP2086" t="str">
        <f t="shared" si="414"/>
        <v>94</v>
      </c>
      <c r="AQ2086" s="145" t="s">
        <v>1826</v>
      </c>
      <c r="AR2086" t="str">
        <f t="shared" si="415"/>
        <v>1-Adjusted Base Budget</v>
      </c>
      <c r="AS2086" s="145" t="s">
        <v>1827</v>
      </c>
      <c r="AT2086" t="s">
        <v>213</v>
      </c>
      <c r="AV2086" t="str">
        <f t="shared" si="409"/>
        <v>VPIT</v>
      </c>
      <c r="AW2086" t="str">
        <f t="shared" si="408"/>
        <v>VP FOR INFORMATION TECHNOLOGY</v>
      </c>
    </row>
    <row r="2087" spans="1:49">
      <c r="A2087" s="59">
        <v>2018</v>
      </c>
      <c r="B2087" t="s">
        <v>137</v>
      </c>
      <c r="C2087" t="s">
        <v>945</v>
      </c>
      <c r="D2087" t="s">
        <v>946</v>
      </c>
      <c r="E2087" t="s">
        <v>947</v>
      </c>
      <c r="F2087" t="s">
        <v>965</v>
      </c>
      <c r="G2087" t="s">
        <v>966</v>
      </c>
      <c r="H2087" t="s">
        <v>948</v>
      </c>
      <c r="I2087" s="170" t="s">
        <v>84</v>
      </c>
      <c r="J2087" t="s">
        <v>85</v>
      </c>
      <c r="K2087" t="s">
        <v>214</v>
      </c>
      <c r="L2087" t="s">
        <v>389</v>
      </c>
      <c r="M2087" t="s">
        <v>390</v>
      </c>
      <c r="N2087" t="s">
        <v>1199</v>
      </c>
      <c r="O2087" t="s">
        <v>263</v>
      </c>
      <c r="P2087" t="s">
        <v>379</v>
      </c>
      <c r="Q2087" t="s">
        <v>379</v>
      </c>
      <c r="R2087" t="s">
        <v>380</v>
      </c>
      <c r="S2087" t="s">
        <v>264</v>
      </c>
      <c r="T2087" t="s">
        <v>265</v>
      </c>
      <c r="U2087" s="61" t="s">
        <v>266</v>
      </c>
      <c r="V2087" t="s">
        <v>249</v>
      </c>
      <c r="W2087" t="s">
        <v>263</v>
      </c>
      <c r="X2087" s="59">
        <v>-199762</v>
      </c>
      <c r="Y2087" s="59">
        <v>-199762</v>
      </c>
      <c r="AA2087" s="146" t="str">
        <f t="shared" si="405"/>
        <v>EX</v>
      </c>
      <c r="AB2087" s="146">
        <f t="shared" si="407"/>
        <v>0</v>
      </c>
      <c r="AC2087" t="str">
        <f t="shared" si="410"/>
        <v>EX</v>
      </c>
      <c r="AD2087" s="74">
        <f t="shared" si="411"/>
        <v>-199762</v>
      </c>
      <c r="AE2087" s="74">
        <f t="shared" si="416"/>
        <v>-199762</v>
      </c>
      <c r="AF2087">
        <v>1</v>
      </c>
      <c r="AG2087">
        <v>0</v>
      </c>
      <c r="AH2087" s="74">
        <v>0</v>
      </c>
      <c r="AJ2087" s="74">
        <f t="shared" si="412"/>
        <v>0</v>
      </c>
      <c r="AK2087" s="74">
        <f t="shared" si="406"/>
        <v>-199762</v>
      </c>
      <c r="AL2087" t="str">
        <f t="shared" si="413"/>
        <v>N</v>
      </c>
      <c r="AN2087" t="s">
        <v>86</v>
      </c>
      <c r="AO2087" t="s">
        <v>85</v>
      </c>
      <c r="AP2087" t="str">
        <f t="shared" si="414"/>
        <v>94</v>
      </c>
      <c r="AQ2087" s="145" t="s">
        <v>1826</v>
      </c>
      <c r="AR2087" t="str">
        <f t="shared" si="415"/>
        <v>1-Adjusted Base Budget</v>
      </c>
      <c r="AS2087" s="145" t="s">
        <v>1827</v>
      </c>
      <c r="AT2087" t="s">
        <v>213</v>
      </c>
      <c r="AV2087" t="str">
        <f t="shared" si="409"/>
        <v>VPIT</v>
      </c>
      <c r="AW2087" t="str">
        <f t="shared" si="408"/>
        <v>VP FOR INFORMATION TECHNOLOGY</v>
      </c>
    </row>
    <row r="2088" spans="1:49">
      <c r="A2088" s="59">
        <v>2018</v>
      </c>
      <c r="B2088" t="s">
        <v>137</v>
      </c>
      <c r="C2088" t="s">
        <v>945</v>
      </c>
      <c r="D2088" t="s">
        <v>946</v>
      </c>
      <c r="E2088" t="s">
        <v>981</v>
      </c>
      <c r="F2088" t="s">
        <v>957</v>
      </c>
      <c r="G2088" t="s">
        <v>958</v>
      </c>
      <c r="H2088" t="s">
        <v>157</v>
      </c>
      <c r="I2088" s="170" t="s">
        <v>84</v>
      </c>
      <c r="J2088" t="s">
        <v>85</v>
      </c>
      <c r="K2088" t="s">
        <v>214</v>
      </c>
      <c r="L2088" t="s">
        <v>389</v>
      </c>
      <c r="M2088" t="s">
        <v>390</v>
      </c>
      <c r="N2088" t="s">
        <v>1200</v>
      </c>
      <c r="O2088" t="s">
        <v>263</v>
      </c>
      <c r="P2088" t="s">
        <v>379</v>
      </c>
      <c r="Q2088" t="s">
        <v>379</v>
      </c>
      <c r="R2088" t="s">
        <v>380</v>
      </c>
      <c r="S2088" t="s">
        <v>264</v>
      </c>
      <c r="T2088" t="s">
        <v>265</v>
      </c>
      <c r="U2088" s="61" t="s">
        <v>266</v>
      </c>
      <c r="V2088" t="s">
        <v>24</v>
      </c>
      <c r="W2088" t="s">
        <v>263</v>
      </c>
      <c r="X2088" s="59">
        <v>5000</v>
      </c>
      <c r="Y2088" s="59">
        <v>5000</v>
      </c>
      <c r="Z2088" t="s">
        <v>141</v>
      </c>
      <c r="AA2088" s="146" t="str">
        <f t="shared" si="405"/>
        <v>EX</v>
      </c>
      <c r="AB2088" s="146" t="str">
        <f t="shared" si="407"/>
        <v>IT</v>
      </c>
      <c r="AC2088" t="str">
        <f t="shared" si="410"/>
        <v>EX</v>
      </c>
      <c r="AD2088" s="74">
        <f t="shared" si="411"/>
        <v>5000</v>
      </c>
      <c r="AE2088" s="74">
        <f t="shared" si="416"/>
        <v>5000</v>
      </c>
      <c r="AF2088">
        <v>1</v>
      </c>
      <c r="AG2088">
        <v>0</v>
      </c>
      <c r="AH2088" s="74">
        <v>0</v>
      </c>
      <c r="AJ2088" s="74">
        <f t="shared" si="412"/>
        <v>0</v>
      </c>
      <c r="AK2088" s="74">
        <f t="shared" si="406"/>
        <v>5000</v>
      </c>
      <c r="AL2088" t="str">
        <f t="shared" si="413"/>
        <v>N</v>
      </c>
      <c r="AN2088" t="s">
        <v>86</v>
      </c>
      <c r="AO2088" t="s">
        <v>85</v>
      </c>
      <c r="AP2088" t="str">
        <f t="shared" si="414"/>
        <v>94</v>
      </c>
      <c r="AQ2088" s="145" t="s">
        <v>1826</v>
      </c>
      <c r="AR2088" t="str">
        <f t="shared" si="415"/>
        <v>1-Adjusted Base Budget</v>
      </c>
      <c r="AS2088" s="145" t="s">
        <v>1827</v>
      </c>
      <c r="AT2088" t="s">
        <v>213</v>
      </c>
      <c r="AV2088" t="str">
        <f t="shared" si="409"/>
        <v>VPIT-SS</v>
      </c>
      <c r="AW2088" t="str">
        <f t="shared" si="408"/>
        <v>VP FOR INFORMATION TECHNOLOGY-SHARED SERVICES</v>
      </c>
    </row>
    <row r="2089" spans="1:49">
      <c r="A2089" s="59">
        <v>2018</v>
      </c>
      <c r="B2089" t="s">
        <v>137</v>
      </c>
      <c r="C2089" t="s">
        <v>945</v>
      </c>
      <c r="D2089" t="s">
        <v>946</v>
      </c>
      <c r="E2089" t="s">
        <v>947</v>
      </c>
      <c r="F2089" t="s">
        <v>1014</v>
      </c>
      <c r="G2089" t="s">
        <v>1015</v>
      </c>
      <c r="H2089" t="s">
        <v>948</v>
      </c>
      <c r="I2089" s="170" t="s">
        <v>84</v>
      </c>
      <c r="J2089" t="s">
        <v>85</v>
      </c>
      <c r="K2089" t="s">
        <v>214</v>
      </c>
      <c r="L2089" t="s">
        <v>389</v>
      </c>
      <c r="M2089" t="s">
        <v>390</v>
      </c>
      <c r="N2089" t="s">
        <v>298</v>
      </c>
      <c r="O2089" t="s">
        <v>263</v>
      </c>
      <c r="P2089" t="s">
        <v>379</v>
      </c>
      <c r="Q2089" t="s">
        <v>379</v>
      </c>
      <c r="R2089" t="s">
        <v>380</v>
      </c>
      <c r="S2089" t="s">
        <v>264</v>
      </c>
      <c r="T2089" t="s">
        <v>265</v>
      </c>
      <c r="U2089" s="61" t="s">
        <v>266</v>
      </c>
      <c r="V2089" t="s">
        <v>249</v>
      </c>
      <c r="W2089" t="s">
        <v>263</v>
      </c>
      <c r="X2089" s="59">
        <v>-54000</v>
      </c>
      <c r="Y2089" s="59">
        <v>-54000</v>
      </c>
      <c r="AA2089" s="146" t="str">
        <f t="shared" ref="AA2089:AA2152" si="417">IF(P2089 ="CORI","IN",IF(P2089 ="TRIN","IN",O2089))</f>
        <v>EX</v>
      </c>
      <c r="AB2089" s="146">
        <f t="shared" si="407"/>
        <v>0</v>
      </c>
      <c r="AC2089" t="str">
        <f t="shared" si="410"/>
        <v>EX</v>
      </c>
      <c r="AD2089" s="74">
        <f t="shared" si="411"/>
        <v>-54000</v>
      </c>
      <c r="AE2089" s="74">
        <f t="shared" si="416"/>
        <v>-54000</v>
      </c>
      <c r="AF2089">
        <v>1</v>
      </c>
      <c r="AG2089">
        <v>0</v>
      </c>
      <c r="AH2089" s="74">
        <v>0</v>
      </c>
      <c r="AJ2089" s="74">
        <f t="shared" si="412"/>
        <v>0</v>
      </c>
      <c r="AK2089" s="74">
        <f t="shared" si="406"/>
        <v>-54000</v>
      </c>
      <c r="AL2089" t="str">
        <f t="shared" si="413"/>
        <v>N</v>
      </c>
      <c r="AN2089" t="s">
        <v>86</v>
      </c>
      <c r="AO2089" t="s">
        <v>85</v>
      </c>
      <c r="AP2089" t="str">
        <f t="shared" si="414"/>
        <v>94</v>
      </c>
      <c r="AQ2089" s="145" t="s">
        <v>1826</v>
      </c>
      <c r="AR2089" t="str">
        <f t="shared" si="415"/>
        <v>1-Adjusted Base Budget</v>
      </c>
      <c r="AS2089" s="145" t="s">
        <v>1827</v>
      </c>
      <c r="AT2089" t="s">
        <v>213</v>
      </c>
      <c r="AV2089" t="str">
        <f t="shared" si="409"/>
        <v>VPIT</v>
      </c>
      <c r="AW2089" t="str">
        <f t="shared" si="408"/>
        <v>VP FOR INFORMATION TECHNOLOGY</v>
      </c>
    </row>
    <row r="2090" spans="1:49">
      <c r="A2090" s="59">
        <v>2018</v>
      </c>
      <c r="B2090" t="s">
        <v>137</v>
      </c>
      <c r="C2090" t="s">
        <v>945</v>
      </c>
      <c r="D2090" t="s">
        <v>946</v>
      </c>
      <c r="E2090" t="s">
        <v>947</v>
      </c>
      <c r="F2090" t="s">
        <v>965</v>
      </c>
      <c r="G2090" t="s">
        <v>966</v>
      </c>
      <c r="H2090" t="s">
        <v>948</v>
      </c>
      <c r="I2090" s="170" t="s">
        <v>84</v>
      </c>
      <c r="J2090" t="s">
        <v>85</v>
      </c>
      <c r="K2090" t="s">
        <v>214</v>
      </c>
      <c r="L2090" t="s">
        <v>389</v>
      </c>
      <c r="M2090" t="s">
        <v>390</v>
      </c>
      <c r="N2090" t="s">
        <v>298</v>
      </c>
      <c r="O2090" t="s">
        <v>263</v>
      </c>
      <c r="P2090" t="s">
        <v>379</v>
      </c>
      <c r="Q2090" t="s">
        <v>379</v>
      </c>
      <c r="R2090" t="s">
        <v>380</v>
      </c>
      <c r="S2090" t="s">
        <v>264</v>
      </c>
      <c r="T2090" t="s">
        <v>265</v>
      </c>
      <c r="U2090" s="61" t="s">
        <v>266</v>
      </c>
      <c r="V2090" t="s">
        <v>249</v>
      </c>
      <c r="W2090" t="s">
        <v>263</v>
      </c>
      <c r="X2090" s="59">
        <v>-442321</v>
      </c>
      <c r="Y2090" s="59">
        <v>0</v>
      </c>
      <c r="AA2090" s="146" t="str">
        <f t="shared" si="417"/>
        <v>EX</v>
      </c>
      <c r="AB2090" s="146">
        <f t="shared" si="407"/>
        <v>0</v>
      </c>
      <c r="AC2090" t="str">
        <f t="shared" si="410"/>
        <v>EX</v>
      </c>
      <c r="AD2090" s="74">
        <f t="shared" si="411"/>
        <v>0</v>
      </c>
      <c r="AE2090" s="74">
        <f t="shared" si="416"/>
        <v>0</v>
      </c>
      <c r="AF2090">
        <v>1</v>
      </c>
      <c r="AG2090">
        <v>0</v>
      </c>
      <c r="AH2090" s="74">
        <v>0</v>
      </c>
      <c r="AJ2090" s="74">
        <f t="shared" si="412"/>
        <v>0</v>
      </c>
      <c r="AK2090" s="74">
        <f t="shared" si="406"/>
        <v>0</v>
      </c>
      <c r="AL2090" t="str">
        <f t="shared" si="413"/>
        <v>N</v>
      </c>
      <c r="AN2090" t="s">
        <v>86</v>
      </c>
      <c r="AO2090" t="s">
        <v>85</v>
      </c>
      <c r="AP2090" t="str">
        <f t="shared" si="414"/>
        <v>94</v>
      </c>
      <c r="AQ2090" s="145" t="s">
        <v>1826</v>
      </c>
      <c r="AR2090" t="str">
        <f t="shared" si="415"/>
        <v>1-Adjusted Base Budget</v>
      </c>
      <c r="AS2090" s="145" t="s">
        <v>1827</v>
      </c>
      <c r="AT2090" t="s">
        <v>213</v>
      </c>
      <c r="AV2090" t="str">
        <f t="shared" si="409"/>
        <v>VPIT</v>
      </c>
      <c r="AW2090" t="str">
        <f t="shared" si="408"/>
        <v>VP FOR INFORMATION TECHNOLOGY</v>
      </c>
    </row>
    <row r="2091" spans="1:49">
      <c r="A2091" s="59">
        <v>2018</v>
      </c>
      <c r="B2091" t="s">
        <v>137</v>
      </c>
      <c r="C2091" t="s">
        <v>945</v>
      </c>
      <c r="D2091" t="s">
        <v>946</v>
      </c>
      <c r="E2091" t="s">
        <v>947</v>
      </c>
      <c r="F2091" t="s">
        <v>1004</v>
      </c>
      <c r="G2091" t="s">
        <v>1005</v>
      </c>
      <c r="H2091" t="s">
        <v>948</v>
      </c>
      <c r="I2091" s="170" t="s">
        <v>84</v>
      </c>
      <c r="J2091" t="s">
        <v>85</v>
      </c>
      <c r="K2091" t="s">
        <v>214</v>
      </c>
      <c r="L2091" t="s">
        <v>786</v>
      </c>
      <c r="M2091" t="s">
        <v>787</v>
      </c>
      <c r="N2091" t="s">
        <v>217</v>
      </c>
      <c r="O2091" t="s">
        <v>263</v>
      </c>
      <c r="P2091" t="s">
        <v>533</v>
      </c>
      <c r="Q2091" t="s">
        <v>534</v>
      </c>
      <c r="R2091" t="s">
        <v>535</v>
      </c>
      <c r="S2091" t="s">
        <v>264</v>
      </c>
      <c r="T2091" t="s">
        <v>265</v>
      </c>
      <c r="U2091" s="61" t="s">
        <v>266</v>
      </c>
      <c r="V2091" t="s">
        <v>249</v>
      </c>
      <c r="W2091" t="s">
        <v>263</v>
      </c>
      <c r="X2091" s="59">
        <v>809</v>
      </c>
      <c r="Y2091" s="59">
        <v>0</v>
      </c>
      <c r="AA2091" s="146" t="str">
        <f t="shared" si="417"/>
        <v>EX</v>
      </c>
      <c r="AB2091" s="146">
        <f t="shared" si="407"/>
        <v>0</v>
      </c>
      <c r="AC2091" t="str">
        <f t="shared" si="410"/>
        <v>EX</v>
      </c>
      <c r="AD2091" s="74">
        <f t="shared" si="411"/>
        <v>0</v>
      </c>
      <c r="AE2091" s="74">
        <f t="shared" si="416"/>
        <v>0</v>
      </c>
      <c r="AF2091">
        <v>1</v>
      </c>
      <c r="AG2091">
        <v>0</v>
      </c>
      <c r="AH2091" s="74">
        <v>0</v>
      </c>
      <c r="AJ2091" s="74">
        <f t="shared" si="412"/>
        <v>0</v>
      </c>
      <c r="AK2091" s="74">
        <f t="shared" si="406"/>
        <v>0</v>
      </c>
      <c r="AL2091" t="str">
        <f t="shared" si="413"/>
        <v>N</v>
      </c>
      <c r="AN2091" t="s">
        <v>86</v>
      </c>
      <c r="AO2091" t="s">
        <v>85</v>
      </c>
      <c r="AP2091" t="str">
        <f t="shared" si="414"/>
        <v>94</v>
      </c>
      <c r="AQ2091" s="145" t="s">
        <v>1826</v>
      </c>
      <c r="AR2091" t="str">
        <f t="shared" si="415"/>
        <v>1-Adjusted Base Budget</v>
      </c>
      <c r="AS2091" s="145" t="s">
        <v>1827</v>
      </c>
      <c r="AT2091" t="s">
        <v>213</v>
      </c>
      <c r="AV2091" t="str">
        <f t="shared" si="409"/>
        <v>VPIT</v>
      </c>
      <c r="AW2091" t="str">
        <f t="shared" si="408"/>
        <v>VP FOR INFORMATION TECHNOLOGY</v>
      </c>
    </row>
    <row r="2092" spans="1:49">
      <c r="A2092" s="59">
        <v>2018</v>
      </c>
      <c r="B2092" t="s">
        <v>137</v>
      </c>
      <c r="C2092" t="s">
        <v>945</v>
      </c>
      <c r="D2092" t="s">
        <v>946</v>
      </c>
      <c r="E2092" t="s">
        <v>947</v>
      </c>
      <c r="F2092" t="s">
        <v>1020</v>
      </c>
      <c r="G2092" t="s">
        <v>1021</v>
      </c>
      <c r="H2092" t="s">
        <v>948</v>
      </c>
      <c r="I2092" s="170" t="s">
        <v>84</v>
      </c>
      <c r="J2092" t="s">
        <v>85</v>
      </c>
      <c r="K2092" t="s">
        <v>214</v>
      </c>
      <c r="L2092" t="s">
        <v>786</v>
      </c>
      <c r="M2092" t="s">
        <v>787</v>
      </c>
      <c r="N2092" t="s">
        <v>217</v>
      </c>
      <c r="O2092" t="s">
        <v>263</v>
      </c>
      <c r="P2092" t="s">
        <v>533</v>
      </c>
      <c r="Q2092" t="s">
        <v>534</v>
      </c>
      <c r="R2092" t="s">
        <v>535</v>
      </c>
      <c r="S2092" t="s">
        <v>264</v>
      </c>
      <c r="T2092" t="s">
        <v>265</v>
      </c>
      <c r="U2092" s="61" t="s">
        <v>266</v>
      </c>
      <c r="V2092" t="s">
        <v>249</v>
      </c>
      <c r="W2092" t="s">
        <v>263</v>
      </c>
      <c r="X2092" s="59">
        <v>101000</v>
      </c>
      <c r="Y2092" s="59">
        <v>101000</v>
      </c>
      <c r="AA2092" s="146" t="str">
        <f t="shared" si="417"/>
        <v>EX</v>
      </c>
      <c r="AB2092" s="146">
        <f t="shared" si="407"/>
        <v>0</v>
      </c>
      <c r="AC2092" t="str">
        <f t="shared" si="410"/>
        <v>EX</v>
      </c>
      <c r="AD2092" s="74">
        <f t="shared" si="411"/>
        <v>101000</v>
      </c>
      <c r="AE2092" s="74">
        <f t="shared" si="416"/>
        <v>101000</v>
      </c>
      <c r="AF2092">
        <v>1</v>
      </c>
      <c r="AG2092">
        <v>0</v>
      </c>
      <c r="AH2092" s="74">
        <v>0</v>
      </c>
      <c r="AJ2092" s="74">
        <f t="shared" si="412"/>
        <v>0</v>
      </c>
      <c r="AK2092" s="74">
        <f t="shared" si="406"/>
        <v>101000</v>
      </c>
      <c r="AL2092" t="str">
        <f t="shared" si="413"/>
        <v>N</v>
      </c>
      <c r="AN2092" t="s">
        <v>86</v>
      </c>
      <c r="AO2092" t="s">
        <v>85</v>
      </c>
      <c r="AP2092" t="str">
        <f t="shared" si="414"/>
        <v>94</v>
      </c>
      <c r="AQ2092" s="145" t="s">
        <v>1826</v>
      </c>
      <c r="AR2092" t="str">
        <f t="shared" si="415"/>
        <v>1-Adjusted Base Budget</v>
      </c>
      <c r="AS2092" s="145" t="s">
        <v>1827</v>
      </c>
      <c r="AT2092" t="s">
        <v>213</v>
      </c>
      <c r="AV2092" t="str">
        <f t="shared" si="409"/>
        <v>VPIT</v>
      </c>
      <c r="AW2092" t="str">
        <f t="shared" si="408"/>
        <v>VP FOR INFORMATION TECHNOLOGY</v>
      </c>
    </row>
    <row r="2093" spans="1:49">
      <c r="A2093" s="59">
        <v>2018</v>
      </c>
      <c r="B2093" t="s">
        <v>137</v>
      </c>
      <c r="C2093" t="s">
        <v>945</v>
      </c>
      <c r="D2093" t="s">
        <v>946</v>
      </c>
      <c r="E2093" t="s">
        <v>947</v>
      </c>
      <c r="F2093" t="s">
        <v>1135</v>
      </c>
      <c r="G2093" t="s">
        <v>1136</v>
      </c>
      <c r="H2093" t="s">
        <v>948</v>
      </c>
      <c r="I2093" s="170" t="s">
        <v>84</v>
      </c>
      <c r="J2093" t="s">
        <v>85</v>
      </c>
      <c r="K2093" t="s">
        <v>214</v>
      </c>
      <c r="L2093" t="s">
        <v>786</v>
      </c>
      <c r="M2093" t="s">
        <v>787</v>
      </c>
      <c r="N2093" t="s">
        <v>217</v>
      </c>
      <c r="O2093" t="s">
        <v>263</v>
      </c>
      <c r="P2093" t="s">
        <v>533</v>
      </c>
      <c r="Q2093" t="s">
        <v>534</v>
      </c>
      <c r="R2093" t="s">
        <v>535</v>
      </c>
      <c r="S2093" t="s">
        <v>264</v>
      </c>
      <c r="T2093" t="s">
        <v>265</v>
      </c>
      <c r="U2093" s="61" t="s">
        <v>266</v>
      </c>
      <c r="V2093" t="s">
        <v>249</v>
      </c>
      <c r="W2093" t="s">
        <v>263</v>
      </c>
      <c r="X2093" s="59">
        <v>352000</v>
      </c>
      <c r="Y2093" s="59">
        <v>352300</v>
      </c>
      <c r="AA2093" s="146" t="str">
        <f t="shared" si="417"/>
        <v>EX</v>
      </c>
      <c r="AB2093" s="146">
        <f t="shared" si="407"/>
        <v>0</v>
      </c>
      <c r="AC2093" t="str">
        <f t="shared" si="410"/>
        <v>EX</v>
      </c>
      <c r="AD2093" s="74">
        <f t="shared" si="411"/>
        <v>352300</v>
      </c>
      <c r="AE2093" s="74">
        <f t="shared" si="416"/>
        <v>352300</v>
      </c>
      <c r="AF2093">
        <v>1</v>
      </c>
      <c r="AG2093">
        <v>0</v>
      </c>
      <c r="AH2093" s="74">
        <v>0</v>
      </c>
      <c r="AJ2093" s="74">
        <f t="shared" si="412"/>
        <v>0</v>
      </c>
      <c r="AK2093" s="74">
        <f t="shared" si="406"/>
        <v>352300</v>
      </c>
      <c r="AL2093" t="str">
        <f t="shared" si="413"/>
        <v>N</v>
      </c>
      <c r="AN2093" t="s">
        <v>86</v>
      </c>
      <c r="AO2093" t="s">
        <v>85</v>
      </c>
      <c r="AP2093" t="str">
        <f t="shared" si="414"/>
        <v>94</v>
      </c>
      <c r="AQ2093" s="145" t="s">
        <v>1826</v>
      </c>
      <c r="AR2093" t="str">
        <f t="shared" si="415"/>
        <v>1-Adjusted Base Budget</v>
      </c>
      <c r="AS2093" s="145" t="s">
        <v>1827</v>
      </c>
      <c r="AT2093" t="s">
        <v>213</v>
      </c>
      <c r="AV2093" t="str">
        <f t="shared" si="409"/>
        <v>VPIT</v>
      </c>
      <c r="AW2093" t="str">
        <f t="shared" si="408"/>
        <v>VP FOR INFORMATION TECHNOLOGY</v>
      </c>
    </row>
    <row r="2094" spans="1:49">
      <c r="A2094" s="59">
        <v>2018</v>
      </c>
      <c r="B2094" t="s">
        <v>137</v>
      </c>
      <c r="C2094" t="s">
        <v>945</v>
      </c>
      <c r="D2094" t="s">
        <v>946</v>
      </c>
      <c r="E2094" t="s">
        <v>947</v>
      </c>
      <c r="F2094" t="s">
        <v>1715</v>
      </c>
      <c r="G2094" t="s">
        <v>1716</v>
      </c>
      <c r="H2094" t="s">
        <v>948</v>
      </c>
      <c r="I2094" s="170" t="s">
        <v>84</v>
      </c>
      <c r="J2094" t="s">
        <v>85</v>
      </c>
      <c r="K2094" t="s">
        <v>214</v>
      </c>
      <c r="L2094" t="s">
        <v>786</v>
      </c>
      <c r="M2094" t="s">
        <v>787</v>
      </c>
      <c r="N2094" t="s">
        <v>217</v>
      </c>
      <c r="O2094" t="s">
        <v>263</v>
      </c>
      <c r="P2094" t="s">
        <v>533</v>
      </c>
      <c r="Q2094" t="s">
        <v>534</v>
      </c>
      <c r="R2094" t="s">
        <v>535</v>
      </c>
      <c r="S2094" t="s">
        <v>264</v>
      </c>
      <c r="T2094" t="s">
        <v>265</v>
      </c>
      <c r="U2094" s="61" t="s">
        <v>266</v>
      </c>
      <c r="V2094" t="s">
        <v>249</v>
      </c>
      <c r="W2094" t="s">
        <v>263</v>
      </c>
      <c r="X2094" s="59">
        <v>29800</v>
      </c>
      <c r="Y2094" s="59">
        <v>29800</v>
      </c>
      <c r="AA2094" s="146" t="str">
        <f t="shared" si="417"/>
        <v>EX</v>
      </c>
      <c r="AB2094" s="146">
        <f t="shared" si="407"/>
        <v>0</v>
      </c>
      <c r="AC2094" t="str">
        <f t="shared" si="410"/>
        <v>EX</v>
      </c>
      <c r="AD2094" s="74">
        <f t="shared" si="411"/>
        <v>29800</v>
      </c>
      <c r="AE2094" s="74">
        <f t="shared" si="416"/>
        <v>29800</v>
      </c>
      <c r="AF2094">
        <v>1</v>
      </c>
      <c r="AG2094">
        <v>0</v>
      </c>
      <c r="AH2094" s="74">
        <v>0</v>
      </c>
      <c r="AJ2094" s="74">
        <f t="shared" si="412"/>
        <v>0</v>
      </c>
      <c r="AK2094" s="74">
        <f t="shared" si="406"/>
        <v>29800</v>
      </c>
      <c r="AL2094" t="str">
        <f t="shared" si="413"/>
        <v>N</v>
      </c>
      <c r="AN2094" t="s">
        <v>86</v>
      </c>
      <c r="AO2094" t="s">
        <v>85</v>
      </c>
      <c r="AP2094" t="str">
        <f t="shared" si="414"/>
        <v>94</v>
      </c>
      <c r="AQ2094" s="145" t="s">
        <v>1826</v>
      </c>
      <c r="AR2094" t="str">
        <f t="shared" si="415"/>
        <v>1-Adjusted Base Budget</v>
      </c>
      <c r="AS2094" s="145" t="s">
        <v>1827</v>
      </c>
      <c r="AT2094" t="s">
        <v>213</v>
      </c>
      <c r="AV2094" t="str">
        <f t="shared" si="409"/>
        <v>VPIT</v>
      </c>
      <c r="AW2094" t="str">
        <f t="shared" si="408"/>
        <v>VP FOR INFORMATION TECHNOLOGY</v>
      </c>
    </row>
    <row r="2095" spans="1:49">
      <c r="A2095" s="59">
        <v>2018</v>
      </c>
      <c r="B2095" t="s">
        <v>137</v>
      </c>
      <c r="C2095" t="s">
        <v>945</v>
      </c>
      <c r="D2095" t="s">
        <v>946</v>
      </c>
      <c r="E2095" t="s">
        <v>947</v>
      </c>
      <c r="F2095" t="s">
        <v>1025</v>
      </c>
      <c r="G2095" t="s">
        <v>1026</v>
      </c>
      <c r="H2095" t="s">
        <v>948</v>
      </c>
      <c r="I2095" s="170" t="s">
        <v>84</v>
      </c>
      <c r="J2095" t="s">
        <v>85</v>
      </c>
      <c r="K2095" t="s">
        <v>214</v>
      </c>
      <c r="L2095" t="s">
        <v>786</v>
      </c>
      <c r="M2095" t="s">
        <v>787</v>
      </c>
      <c r="N2095" t="s">
        <v>217</v>
      </c>
      <c r="O2095" t="s">
        <v>263</v>
      </c>
      <c r="P2095" t="s">
        <v>533</v>
      </c>
      <c r="Q2095" t="s">
        <v>534</v>
      </c>
      <c r="R2095" t="s">
        <v>535</v>
      </c>
      <c r="S2095" t="s">
        <v>264</v>
      </c>
      <c r="T2095" t="s">
        <v>265</v>
      </c>
      <c r="U2095" s="61" t="s">
        <v>266</v>
      </c>
      <c r="V2095" t="s">
        <v>249</v>
      </c>
      <c r="W2095" t="s">
        <v>263</v>
      </c>
      <c r="X2095" s="59">
        <v>300</v>
      </c>
      <c r="Y2095" s="59">
        <v>0</v>
      </c>
      <c r="AA2095" s="146" t="str">
        <f t="shared" si="417"/>
        <v>EX</v>
      </c>
      <c r="AB2095" s="146">
        <f t="shared" si="407"/>
        <v>0</v>
      </c>
      <c r="AC2095" t="str">
        <f t="shared" si="410"/>
        <v>EX</v>
      </c>
      <c r="AD2095" s="74">
        <f t="shared" si="411"/>
        <v>0</v>
      </c>
      <c r="AE2095" s="74">
        <f t="shared" si="416"/>
        <v>0</v>
      </c>
      <c r="AF2095">
        <v>1</v>
      </c>
      <c r="AG2095">
        <v>0</v>
      </c>
      <c r="AH2095" s="74">
        <v>0</v>
      </c>
      <c r="AJ2095" s="74">
        <f t="shared" si="412"/>
        <v>0</v>
      </c>
      <c r="AK2095" s="74">
        <f t="shared" si="406"/>
        <v>0</v>
      </c>
      <c r="AL2095" t="str">
        <f t="shared" si="413"/>
        <v>N</v>
      </c>
      <c r="AN2095" t="s">
        <v>86</v>
      </c>
      <c r="AO2095" t="s">
        <v>85</v>
      </c>
      <c r="AP2095" t="str">
        <f t="shared" si="414"/>
        <v>94</v>
      </c>
      <c r="AQ2095" s="145" t="s">
        <v>1826</v>
      </c>
      <c r="AR2095" t="str">
        <f t="shared" si="415"/>
        <v>1-Adjusted Base Budget</v>
      </c>
      <c r="AS2095" s="145" t="s">
        <v>1827</v>
      </c>
      <c r="AT2095" t="s">
        <v>213</v>
      </c>
      <c r="AV2095" t="str">
        <f t="shared" si="409"/>
        <v>VPIT</v>
      </c>
      <c r="AW2095" t="str">
        <f t="shared" si="408"/>
        <v>VP FOR INFORMATION TECHNOLOGY</v>
      </c>
    </row>
    <row r="2096" spans="1:49">
      <c r="A2096" s="59">
        <v>2018</v>
      </c>
      <c r="B2096" t="s">
        <v>137</v>
      </c>
      <c r="C2096" t="s">
        <v>945</v>
      </c>
      <c r="D2096" t="s">
        <v>946</v>
      </c>
      <c r="E2096" t="s">
        <v>947</v>
      </c>
      <c r="F2096" t="s">
        <v>1027</v>
      </c>
      <c r="G2096" t="s">
        <v>1028</v>
      </c>
      <c r="H2096" t="s">
        <v>948</v>
      </c>
      <c r="I2096" s="170" t="s">
        <v>84</v>
      </c>
      <c r="J2096" t="s">
        <v>85</v>
      </c>
      <c r="K2096" t="s">
        <v>214</v>
      </c>
      <c r="L2096" t="s">
        <v>786</v>
      </c>
      <c r="M2096" t="s">
        <v>787</v>
      </c>
      <c r="N2096" t="s">
        <v>217</v>
      </c>
      <c r="O2096" t="s">
        <v>263</v>
      </c>
      <c r="P2096" t="s">
        <v>533</v>
      </c>
      <c r="Q2096" t="s">
        <v>534</v>
      </c>
      <c r="R2096" t="s">
        <v>535</v>
      </c>
      <c r="S2096" t="s">
        <v>264</v>
      </c>
      <c r="T2096" t="s">
        <v>265</v>
      </c>
      <c r="U2096" s="61" t="s">
        <v>266</v>
      </c>
      <c r="V2096" t="s">
        <v>249</v>
      </c>
      <c r="W2096" t="s">
        <v>263</v>
      </c>
      <c r="X2096" s="59">
        <v>225000</v>
      </c>
      <c r="Y2096" s="59">
        <v>225000</v>
      </c>
      <c r="AA2096" s="146" t="str">
        <f t="shared" si="417"/>
        <v>EX</v>
      </c>
      <c r="AB2096" s="146">
        <f t="shared" si="407"/>
        <v>0</v>
      </c>
      <c r="AC2096" t="str">
        <f t="shared" si="410"/>
        <v>EX</v>
      </c>
      <c r="AD2096" s="74">
        <f t="shared" si="411"/>
        <v>225000</v>
      </c>
      <c r="AE2096" s="74">
        <f t="shared" si="416"/>
        <v>225000</v>
      </c>
      <c r="AF2096">
        <v>1</v>
      </c>
      <c r="AG2096">
        <v>0</v>
      </c>
      <c r="AH2096" s="74">
        <v>0</v>
      </c>
      <c r="AJ2096" s="74">
        <f t="shared" si="412"/>
        <v>0</v>
      </c>
      <c r="AK2096" s="74">
        <f t="shared" si="406"/>
        <v>225000</v>
      </c>
      <c r="AL2096" t="str">
        <f t="shared" si="413"/>
        <v>N</v>
      </c>
      <c r="AN2096" t="s">
        <v>86</v>
      </c>
      <c r="AO2096" t="s">
        <v>85</v>
      </c>
      <c r="AP2096" t="str">
        <f t="shared" si="414"/>
        <v>94</v>
      </c>
      <c r="AQ2096" s="145" t="s">
        <v>1826</v>
      </c>
      <c r="AR2096" t="str">
        <f t="shared" si="415"/>
        <v>1-Adjusted Base Budget</v>
      </c>
      <c r="AS2096" s="145" t="s">
        <v>1827</v>
      </c>
      <c r="AT2096" t="s">
        <v>213</v>
      </c>
      <c r="AV2096" t="str">
        <f t="shared" si="409"/>
        <v>VPIT</v>
      </c>
      <c r="AW2096" t="str">
        <f t="shared" si="408"/>
        <v>VP FOR INFORMATION TECHNOLOGY</v>
      </c>
    </row>
    <row r="2097" spans="1:49">
      <c r="A2097" s="59">
        <v>2018</v>
      </c>
      <c r="B2097" t="s">
        <v>137</v>
      </c>
      <c r="C2097" t="s">
        <v>945</v>
      </c>
      <c r="D2097" t="s">
        <v>946</v>
      </c>
      <c r="E2097" t="s">
        <v>947</v>
      </c>
      <c r="F2097" t="s">
        <v>1717</v>
      </c>
      <c r="G2097" t="s">
        <v>1718</v>
      </c>
      <c r="H2097" t="s">
        <v>948</v>
      </c>
      <c r="I2097" s="170" t="s">
        <v>84</v>
      </c>
      <c r="J2097" t="s">
        <v>85</v>
      </c>
      <c r="K2097" t="s">
        <v>214</v>
      </c>
      <c r="L2097" t="s">
        <v>786</v>
      </c>
      <c r="M2097" t="s">
        <v>787</v>
      </c>
      <c r="N2097" t="s">
        <v>217</v>
      </c>
      <c r="O2097" t="s">
        <v>263</v>
      </c>
      <c r="P2097" t="s">
        <v>533</v>
      </c>
      <c r="Q2097" t="s">
        <v>534</v>
      </c>
      <c r="R2097" t="s">
        <v>535</v>
      </c>
      <c r="S2097" t="s">
        <v>264</v>
      </c>
      <c r="T2097" t="s">
        <v>265</v>
      </c>
      <c r="U2097" s="61" t="s">
        <v>266</v>
      </c>
      <c r="V2097" t="s">
        <v>249</v>
      </c>
      <c r="W2097" t="s">
        <v>263</v>
      </c>
      <c r="X2097" s="59">
        <v>2000</v>
      </c>
      <c r="Y2097" s="59">
        <v>2000</v>
      </c>
      <c r="AA2097" s="146" t="str">
        <f t="shared" si="417"/>
        <v>EX</v>
      </c>
      <c r="AB2097" s="146">
        <f t="shared" si="407"/>
        <v>0</v>
      </c>
      <c r="AC2097" t="str">
        <f t="shared" si="410"/>
        <v>EX</v>
      </c>
      <c r="AD2097" s="74">
        <f t="shared" si="411"/>
        <v>2000</v>
      </c>
      <c r="AE2097" s="74">
        <f t="shared" si="416"/>
        <v>2000</v>
      </c>
      <c r="AF2097">
        <v>1</v>
      </c>
      <c r="AG2097">
        <v>0</v>
      </c>
      <c r="AH2097" s="74">
        <v>0</v>
      </c>
      <c r="AJ2097" s="74">
        <f t="shared" si="412"/>
        <v>0</v>
      </c>
      <c r="AK2097" s="74">
        <f t="shared" si="406"/>
        <v>2000</v>
      </c>
      <c r="AL2097" t="str">
        <f t="shared" si="413"/>
        <v>N</v>
      </c>
      <c r="AN2097" t="s">
        <v>86</v>
      </c>
      <c r="AO2097" t="s">
        <v>85</v>
      </c>
      <c r="AP2097" t="str">
        <f t="shared" si="414"/>
        <v>94</v>
      </c>
      <c r="AQ2097" s="145" t="s">
        <v>1826</v>
      </c>
      <c r="AR2097" t="str">
        <f t="shared" si="415"/>
        <v>1-Adjusted Base Budget</v>
      </c>
      <c r="AS2097" s="145" t="s">
        <v>1827</v>
      </c>
      <c r="AT2097" t="s">
        <v>213</v>
      </c>
      <c r="AV2097" t="str">
        <f t="shared" si="409"/>
        <v>VPIT</v>
      </c>
      <c r="AW2097" t="str">
        <f t="shared" si="408"/>
        <v>VP FOR INFORMATION TECHNOLOGY</v>
      </c>
    </row>
    <row r="2098" spans="1:49">
      <c r="A2098" s="59">
        <v>2018</v>
      </c>
      <c r="B2098" t="s">
        <v>137</v>
      </c>
      <c r="C2098" t="s">
        <v>945</v>
      </c>
      <c r="D2098" t="s">
        <v>946</v>
      </c>
      <c r="E2098" t="s">
        <v>967</v>
      </c>
      <c r="F2098" t="s">
        <v>1073</v>
      </c>
      <c r="G2098" t="s">
        <v>1074</v>
      </c>
      <c r="H2098" t="s">
        <v>146</v>
      </c>
      <c r="I2098" s="170" t="s">
        <v>84</v>
      </c>
      <c r="J2098" t="s">
        <v>85</v>
      </c>
      <c r="K2098" t="s">
        <v>214</v>
      </c>
      <c r="L2098" t="s">
        <v>786</v>
      </c>
      <c r="M2098" t="s">
        <v>787</v>
      </c>
      <c r="N2098" t="s">
        <v>217</v>
      </c>
      <c r="O2098" t="s">
        <v>263</v>
      </c>
      <c r="P2098" t="s">
        <v>533</v>
      </c>
      <c r="Q2098" t="s">
        <v>534</v>
      </c>
      <c r="R2098" t="s">
        <v>535</v>
      </c>
      <c r="S2098" t="s">
        <v>264</v>
      </c>
      <c r="T2098" t="s">
        <v>265</v>
      </c>
      <c r="U2098" s="61" t="s">
        <v>266</v>
      </c>
      <c r="V2098" t="s">
        <v>24</v>
      </c>
      <c r="W2098" t="s">
        <v>263</v>
      </c>
      <c r="X2098" s="59">
        <v>3000</v>
      </c>
      <c r="Y2098" s="59">
        <v>3000</v>
      </c>
      <c r="Z2098" t="s">
        <v>141</v>
      </c>
      <c r="AA2098" s="146" t="str">
        <f t="shared" si="417"/>
        <v>EX</v>
      </c>
      <c r="AB2098" s="146" t="str">
        <f t="shared" si="407"/>
        <v>IT</v>
      </c>
      <c r="AC2098" t="str">
        <f t="shared" si="410"/>
        <v>EX</v>
      </c>
      <c r="AD2098" s="74">
        <f t="shared" si="411"/>
        <v>3000</v>
      </c>
      <c r="AE2098" s="74">
        <f t="shared" si="416"/>
        <v>3000</v>
      </c>
      <c r="AF2098">
        <v>1</v>
      </c>
      <c r="AG2098">
        <v>0</v>
      </c>
      <c r="AH2098" s="74">
        <v>0</v>
      </c>
      <c r="AJ2098" s="74">
        <f t="shared" si="412"/>
        <v>0</v>
      </c>
      <c r="AK2098" s="74">
        <f t="shared" si="406"/>
        <v>3000</v>
      </c>
      <c r="AL2098" t="str">
        <f t="shared" si="413"/>
        <v>N</v>
      </c>
      <c r="AN2098" t="s">
        <v>86</v>
      </c>
      <c r="AO2098" t="s">
        <v>85</v>
      </c>
      <c r="AP2098" t="str">
        <f t="shared" si="414"/>
        <v>94</v>
      </c>
      <c r="AQ2098" s="145" t="s">
        <v>1826</v>
      </c>
      <c r="AR2098" t="str">
        <f t="shared" si="415"/>
        <v>1-Adjusted Base Budget</v>
      </c>
      <c r="AS2098" s="145" t="s">
        <v>1827</v>
      </c>
      <c r="AT2098" t="s">
        <v>213</v>
      </c>
      <c r="AV2098" t="str">
        <f t="shared" si="409"/>
        <v>VPIT-SS</v>
      </c>
      <c r="AW2098" t="str">
        <f t="shared" si="408"/>
        <v>VP FOR INFORMATION TECHNOLOGY-SHARED SERVICES</v>
      </c>
    </row>
    <row r="2099" spans="1:49">
      <c r="A2099" s="59">
        <v>2018</v>
      </c>
      <c r="B2099" t="s">
        <v>137</v>
      </c>
      <c r="C2099" t="s">
        <v>945</v>
      </c>
      <c r="D2099" t="s">
        <v>946</v>
      </c>
      <c r="E2099" t="s">
        <v>967</v>
      </c>
      <c r="F2099" t="s">
        <v>1109</v>
      </c>
      <c r="G2099" t="s">
        <v>1110</v>
      </c>
      <c r="H2099" t="s">
        <v>146</v>
      </c>
      <c r="I2099" s="170" t="s">
        <v>84</v>
      </c>
      <c r="J2099" t="s">
        <v>85</v>
      </c>
      <c r="K2099" t="s">
        <v>214</v>
      </c>
      <c r="L2099" t="s">
        <v>786</v>
      </c>
      <c r="M2099" t="s">
        <v>787</v>
      </c>
      <c r="N2099" t="s">
        <v>217</v>
      </c>
      <c r="O2099" t="s">
        <v>263</v>
      </c>
      <c r="P2099" t="s">
        <v>533</v>
      </c>
      <c r="Q2099" t="s">
        <v>534</v>
      </c>
      <c r="R2099" t="s">
        <v>535</v>
      </c>
      <c r="S2099" t="s">
        <v>264</v>
      </c>
      <c r="T2099" t="s">
        <v>265</v>
      </c>
      <c r="U2099" s="61" t="s">
        <v>266</v>
      </c>
      <c r="V2099" t="s">
        <v>24</v>
      </c>
      <c r="W2099" t="s">
        <v>263</v>
      </c>
      <c r="X2099" s="59">
        <v>500</v>
      </c>
      <c r="Y2099" s="59">
        <v>500</v>
      </c>
      <c r="Z2099" t="s">
        <v>141</v>
      </c>
      <c r="AA2099" s="146" t="str">
        <f t="shared" si="417"/>
        <v>EX</v>
      </c>
      <c r="AB2099" s="146" t="str">
        <f t="shared" si="407"/>
        <v>IT</v>
      </c>
      <c r="AC2099" t="str">
        <f t="shared" si="410"/>
        <v>EX</v>
      </c>
      <c r="AD2099" s="74">
        <f t="shared" si="411"/>
        <v>500</v>
      </c>
      <c r="AE2099" s="74">
        <f t="shared" si="416"/>
        <v>500</v>
      </c>
      <c r="AF2099">
        <v>1</v>
      </c>
      <c r="AG2099">
        <v>0</v>
      </c>
      <c r="AH2099" s="74">
        <v>0</v>
      </c>
      <c r="AJ2099" s="74">
        <f t="shared" si="412"/>
        <v>0</v>
      </c>
      <c r="AK2099" s="74">
        <f t="shared" ref="AK2099:AK2162" si="418">AE2099 +AJ2099</f>
        <v>500</v>
      </c>
      <c r="AL2099" t="str">
        <f t="shared" si="413"/>
        <v>N</v>
      </c>
      <c r="AN2099" t="s">
        <v>86</v>
      </c>
      <c r="AO2099" t="s">
        <v>85</v>
      </c>
      <c r="AP2099" t="str">
        <f t="shared" si="414"/>
        <v>94</v>
      </c>
      <c r="AQ2099" s="145" t="s">
        <v>1826</v>
      </c>
      <c r="AR2099" t="str">
        <f t="shared" si="415"/>
        <v>1-Adjusted Base Budget</v>
      </c>
      <c r="AS2099" s="145" t="s">
        <v>1827</v>
      </c>
      <c r="AT2099" t="s">
        <v>213</v>
      </c>
      <c r="AV2099" t="str">
        <f t="shared" si="409"/>
        <v>VPIT-SS</v>
      </c>
      <c r="AW2099" t="str">
        <f t="shared" si="408"/>
        <v>VP FOR INFORMATION TECHNOLOGY-SHARED SERVICES</v>
      </c>
    </row>
    <row r="2100" spans="1:49">
      <c r="A2100" s="59">
        <v>2018</v>
      </c>
      <c r="B2100" t="s">
        <v>137</v>
      </c>
      <c r="C2100" t="s">
        <v>945</v>
      </c>
      <c r="D2100" t="s">
        <v>946</v>
      </c>
      <c r="E2100" t="s">
        <v>951</v>
      </c>
      <c r="F2100" t="s">
        <v>1123</v>
      </c>
      <c r="G2100" t="s">
        <v>1124</v>
      </c>
      <c r="H2100" t="s">
        <v>154</v>
      </c>
      <c r="I2100" s="170" t="s">
        <v>84</v>
      </c>
      <c r="J2100" t="s">
        <v>85</v>
      </c>
      <c r="K2100" t="s">
        <v>214</v>
      </c>
      <c r="L2100" t="s">
        <v>786</v>
      </c>
      <c r="M2100" t="s">
        <v>787</v>
      </c>
      <c r="N2100" t="s">
        <v>217</v>
      </c>
      <c r="O2100" t="s">
        <v>263</v>
      </c>
      <c r="P2100" t="s">
        <v>533</v>
      </c>
      <c r="Q2100" t="s">
        <v>534</v>
      </c>
      <c r="R2100" t="s">
        <v>535</v>
      </c>
      <c r="S2100" t="s">
        <v>264</v>
      </c>
      <c r="T2100" t="s">
        <v>265</v>
      </c>
      <c r="U2100" s="61" t="s">
        <v>266</v>
      </c>
      <c r="V2100" t="s">
        <v>24</v>
      </c>
      <c r="W2100" t="s">
        <v>263</v>
      </c>
      <c r="X2100" s="59">
        <v>30000</v>
      </c>
      <c r="Y2100" s="59">
        <v>30000</v>
      </c>
      <c r="Z2100" t="s">
        <v>141</v>
      </c>
      <c r="AA2100" s="146" t="str">
        <f t="shared" si="417"/>
        <v>EX</v>
      </c>
      <c r="AB2100" s="146" t="str">
        <f t="shared" si="407"/>
        <v>IT</v>
      </c>
      <c r="AC2100" t="str">
        <f t="shared" si="410"/>
        <v>EX</v>
      </c>
      <c r="AD2100" s="74">
        <f t="shared" si="411"/>
        <v>30000</v>
      </c>
      <c r="AE2100" s="74">
        <f t="shared" si="416"/>
        <v>30000</v>
      </c>
      <c r="AF2100">
        <v>1</v>
      </c>
      <c r="AG2100">
        <v>0</v>
      </c>
      <c r="AH2100" s="74">
        <v>0</v>
      </c>
      <c r="AJ2100" s="74">
        <f t="shared" si="412"/>
        <v>0</v>
      </c>
      <c r="AK2100" s="74">
        <f t="shared" si="418"/>
        <v>30000</v>
      </c>
      <c r="AL2100" t="str">
        <f t="shared" si="413"/>
        <v>N</v>
      </c>
      <c r="AN2100" t="s">
        <v>86</v>
      </c>
      <c r="AO2100" t="s">
        <v>85</v>
      </c>
      <c r="AP2100" t="str">
        <f t="shared" si="414"/>
        <v>94</v>
      </c>
      <c r="AQ2100" s="145" t="s">
        <v>1826</v>
      </c>
      <c r="AR2100" t="str">
        <f t="shared" si="415"/>
        <v>1-Adjusted Base Budget</v>
      </c>
      <c r="AS2100" s="145" t="s">
        <v>1827</v>
      </c>
      <c r="AT2100" t="s">
        <v>213</v>
      </c>
      <c r="AV2100" t="str">
        <f t="shared" si="409"/>
        <v>VPIT-SS</v>
      </c>
      <c r="AW2100" t="str">
        <f t="shared" si="408"/>
        <v>VP FOR INFORMATION TECHNOLOGY-SHARED SERVICES</v>
      </c>
    </row>
    <row r="2101" spans="1:49">
      <c r="A2101" s="59">
        <v>2018</v>
      </c>
      <c r="B2101" t="s">
        <v>137</v>
      </c>
      <c r="C2101" t="s">
        <v>945</v>
      </c>
      <c r="D2101" t="s">
        <v>946</v>
      </c>
      <c r="E2101" t="s">
        <v>981</v>
      </c>
      <c r="F2101" t="s">
        <v>957</v>
      </c>
      <c r="G2101" t="s">
        <v>958</v>
      </c>
      <c r="H2101" t="s">
        <v>157</v>
      </c>
      <c r="I2101" s="170" t="s">
        <v>84</v>
      </c>
      <c r="J2101" t="s">
        <v>85</v>
      </c>
      <c r="K2101" t="s">
        <v>214</v>
      </c>
      <c r="L2101" t="s">
        <v>786</v>
      </c>
      <c r="M2101" t="s">
        <v>787</v>
      </c>
      <c r="N2101" t="s">
        <v>217</v>
      </c>
      <c r="O2101" t="s">
        <v>263</v>
      </c>
      <c r="P2101" t="s">
        <v>533</v>
      </c>
      <c r="Q2101" t="s">
        <v>534</v>
      </c>
      <c r="R2101" t="s">
        <v>535</v>
      </c>
      <c r="S2101" t="s">
        <v>264</v>
      </c>
      <c r="T2101" t="s">
        <v>265</v>
      </c>
      <c r="U2101" s="61" t="s">
        <v>266</v>
      </c>
      <c r="V2101" t="s">
        <v>24</v>
      </c>
      <c r="W2101" t="s">
        <v>263</v>
      </c>
      <c r="X2101" s="59">
        <v>1414</v>
      </c>
      <c r="Y2101" s="59">
        <v>1414</v>
      </c>
      <c r="Z2101" t="s">
        <v>141</v>
      </c>
      <c r="AA2101" s="146" t="str">
        <f t="shared" si="417"/>
        <v>EX</v>
      </c>
      <c r="AB2101" s="146" t="str">
        <f t="shared" ref="AB2101:AB2164" si="419">IF(O2101 =AA2101,Z2101,"10cr")</f>
        <v>IT</v>
      </c>
      <c r="AC2101" t="str">
        <f t="shared" si="410"/>
        <v>EX</v>
      </c>
      <c r="AD2101" s="74">
        <f t="shared" si="411"/>
        <v>1414</v>
      </c>
      <c r="AE2101" s="74">
        <f t="shared" si="416"/>
        <v>1414</v>
      </c>
      <c r="AF2101">
        <v>1</v>
      </c>
      <c r="AG2101">
        <v>0</v>
      </c>
      <c r="AH2101" s="74">
        <v>0</v>
      </c>
      <c r="AJ2101" s="74">
        <f t="shared" si="412"/>
        <v>0</v>
      </c>
      <c r="AK2101" s="74">
        <f t="shared" si="418"/>
        <v>1414</v>
      </c>
      <c r="AL2101" t="str">
        <f t="shared" si="413"/>
        <v>N</v>
      </c>
      <c r="AN2101" t="s">
        <v>86</v>
      </c>
      <c r="AO2101" t="s">
        <v>85</v>
      </c>
      <c r="AP2101" t="str">
        <f t="shared" si="414"/>
        <v>94</v>
      </c>
      <c r="AQ2101" s="145" t="s">
        <v>1826</v>
      </c>
      <c r="AR2101" t="str">
        <f t="shared" si="415"/>
        <v>1-Adjusted Base Budget</v>
      </c>
      <c r="AS2101" s="145" t="s">
        <v>1827</v>
      </c>
      <c r="AT2101" t="s">
        <v>213</v>
      </c>
      <c r="AV2101" t="str">
        <f t="shared" si="409"/>
        <v>VPIT-SS</v>
      </c>
      <c r="AW2101" t="str">
        <f t="shared" si="408"/>
        <v>VP FOR INFORMATION TECHNOLOGY-SHARED SERVICES</v>
      </c>
    </row>
    <row r="2102" spans="1:49">
      <c r="A2102" s="59">
        <v>2018</v>
      </c>
      <c r="B2102" t="s">
        <v>137</v>
      </c>
      <c r="C2102" t="s">
        <v>945</v>
      </c>
      <c r="D2102" t="s">
        <v>946</v>
      </c>
      <c r="E2102" t="s">
        <v>981</v>
      </c>
      <c r="F2102" t="s">
        <v>957</v>
      </c>
      <c r="G2102" t="s">
        <v>958</v>
      </c>
      <c r="H2102" t="s">
        <v>157</v>
      </c>
      <c r="I2102" s="170" t="s">
        <v>84</v>
      </c>
      <c r="J2102" t="s">
        <v>85</v>
      </c>
      <c r="K2102" t="s">
        <v>214</v>
      </c>
      <c r="L2102" t="s">
        <v>638</v>
      </c>
      <c r="M2102" t="s">
        <v>639</v>
      </c>
      <c r="N2102" t="s">
        <v>217</v>
      </c>
      <c r="O2102" t="s">
        <v>263</v>
      </c>
      <c r="P2102" t="s">
        <v>379</v>
      </c>
      <c r="Q2102" t="s">
        <v>379</v>
      </c>
      <c r="R2102" t="s">
        <v>380</v>
      </c>
      <c r="S2102" t="s">
        <v>264</v>
      </c>
      <c r="T2102" t="s">
        <v>265</v>
      </c>
      <c r="U2102" s="61" t="s">
        <v>266</v>
      </c>
      <c r="V2102" t="s">
        <v>24</v>
      </c>
      <c r="W2102" t="s">
        <v>263</v>
      </c>
      <c r="X2102" s="59">
        <v>600</v>
      </c>
      <c r="Y2102" s="59">
        <v>600</v>
      </c>
      <c r="Z2102" t="s">
        <v>141</v>
      </c>
      <c r="AA2102" s="146" t="str">
        <f t="shared" si="417"/>
        <v>EX</v>
      </c>
      <c r="AB2102" s="146" t="str">
        <f t="shared" si="419"/>
        <v>IT</v>
      </c>
      <c r="AC2102" t="str">
        <f t="shared" si="410"/>
        <v>EX</v>
      </c>
      <c r="AD2102" s="74">
        <f t="shared" si="411"/>
        <v>600</v>
      </c>
      <c r="AE2102" s="74">
        <f t="shared" si="416"/>
        <v>600</v>
      </c>
      <c r="AF2102">
        <v>1</v>
      </c>
      <c r="AG2102">
        <v>0</v>
      </c>
      <c r="AH2102" s="74">
        <v>0</v>
      </c>
      <c r="AJ2102" s="74">
        <f t="shared" si="412"/>
        <v>0</v>
      </c>
      <c r="AK2102" s="74">
        <f t="shared" si="418"/>
        <v>600</v>
      </c>
      <c r="AL2102" t="str">
        <f t="shared" si="413"/>
        <v>N</v>
      </c>
      <c r="AN2102" t="s">
        <v>86</v>
      </c>
      <c r="AO2102" t="s">
        <v>85</v>
      </c>
      <c r="AP2102" t="str">
        <f t="shared" si="414"/>
        <v>94</v>
      </c>
      <c r="AQ2102" s="145" t="s">
        <v>1826</v>
      </c>
      <c r="AR2102" t="str">
        <f t="shared" si="415"/>
        <v>1-Adjusted Base Budget</v>
      </c>
      <c r="AS2102" s="145" t="s">
        <v>1827</v>
      </c>
      <c r="AT2102" t="s">
        <v>213</v>
      </c>
      <c r="AV2102" t="str">
        <f t="shared" si="409"/>
        <v>VPIT-SS</v>
      </c>
      <c r="AW2102" t="str">
        <f t="shared" si="408"/>
        <v>VP FOR INFORMATION TECHNOLOGY-SHARED SERVICES</v>
      </c>
    </row>
    <row r="2103" spans="1:49">
      <c r="A2103" s="59">
        <v>2018</v>
      </c>
      <c r="B2103" t="s">
        <v>137</v>
      </c>
      <c r="C2103" t="s">
        <v>945</v>
      </c>
      <c r="D2103" t="s">
        <v>946</v>
      </c>
      <c r="E2103" t="s">
        <v>967</v>
      </c>
      <c r="F2103" t="s">
        <v>1107</v>
      </c>
      <c r="G2103" t="s">
        <v>1108</v>
      </c>
      <c r="H2103" t="s">
        <v>146</v>
      </c>
      <c r="I2103" s="170" t="s">
        <v>84</v>
      </c>
      <c r="J2103" t="s">
        <v>85</v>
      </c>
      <c r="K2103" t="s">
        <v>214</v>
      </c>
      <c r="L2103" t="s">
        <v>391</v>
      </c>
      <c r="M2103" t="s">
        <v>392</v>
      </c>
      <c r="N2103" t="s">
        <v>217</v>
      </c>
      <c r="O2103" t="s">
        <v>263</v>
      </c>
      <c r="P2103" t="s">
        <v>393</v>
      </c>
      <c r="Q2103" t="s">
        <v>394</v>
      </c>
      <c r="R2103" t="s">
        <v>395</v>
      </c>
      <c r="S2103" t="s">
        <v>264</v>
      </c>
      <c r="T2103" t="s">
        <v>265</v>
      </c>
      <c r="U2103" s="61" t="s">
        <v>266</v>
      </c>
      <c r="V2103" t="s">
        <v>24</v>
      </c>
      <c r="W2103" t="s">
        <v>263</v>
      </c>
      <c r="X2103" s="59">
        <v>200</v>
      </c>
      <c r="Y2103" s="59">
        <v>200</v>
      </c>
      <c r="Z2103" t="s">
        <v>141</v>
      </c>
      <c r="AA2103" s="146" t="str">
        <f t="shared" si="417"/>
        <v>EX</v>
      </c>
      <c r="AB2103" s="146" t="str">
        <f t="shared" si="419"/>
        <v>IT</v>
      </c>
      <c r="AC2103" t="str">
        <f t="shared" si="410"/>
        <v>EX</v>
      </c>
      <c r="AD2103" s="74">
        <f t="shared" si="411"/>
        <v>200</v>
      </c>
      <c r="AE2103" s="74">
        <f t="shared" si="416"/>
        <v>200</v>
      </c>
      <c r="AF2103">
        <v>1</v>
      </c>
      <c r="AG2103">
        <v>0</v>
      </c>
      <c r="AH2103" s="74">
        <v>0</v>
      </c>
      <c r="AJ2103" s="74">
        <f t="shared" si="412"/>
        <v>0</v>
      </c>
      <c r="AK2103" s="74">
        <f t="shared" si="418"/>
        <v>200</v>
      </c>
      <c r="AL2103" t="str">
        <f t="shared" si="413"/>
        <v>N</v>
      </c>
      <c r="AN2103" t="s">
        <v>86</v>
      </c>
      <c r="AO2103" t="s">
        <v>85</v>
      </c>
      <c r="AP2103" t="str">
        <f t="shared" si="414"/>
        <v>94</v>
      </c>
      <c r="AQ2103" s="145" t="s">
        <v>1826</v>
      </c>
      <c r="AR2103" t="str">
        <f t="shared" si="415"/>
        <v>1-Adjusted Base Budget</v>
      </c>
      <c r="AS2103" s="145" t="s">
        <v>1827</v>
      </c>
      <c r="AT2103" t="s">
        <v>213</v>
      </c>
      <c r="AV2103" t="str">
        <f t="shared" si="409"/>
        <v>VPIT-SS</v>
      </c>
      <c r="AW2103" t="str">
        <f t="shared" si="408"/>
        <v>VP FOR INFORMATION TECHNOLOGY-SHARED SERVICES</v>
      </c>
    </row>
    <row r="2104" spans="1:49">
      <c r="A2104" s="59">
        <v>2018</v>
      </c>
      <c r="B2104" t="s">
        <v>137</v>
      </c>
      <c r="C2104" t="s">
        <v>945</v>
      </c>
      <c r="D2104" t="s">
        <v>946</v>
      </c>
      <c r="E2104" t="s">
        <v>967</v>
      </c>
      <c r="F2104" t="s">
        <v>961</v>
      </c>
      <c r="G2104" t="s">
        <v>977</v>
      </c>
      <c r="H2104" t="s">
        <v>146</v>
      </c>
      <c r="I2104" s="170" t="s">
        <v>84</v>
      </c>
      <c r="J2104" t="s">
        <v>85</v>
      </c>
      <c r="K2104" t="s">
        <v>214</v>
      </c>
      <c r="L2104" t="s">
        <v>529</v>
      </c>
      <c r="M2104" t="s">
        <v>530</v>
      </c>
      <c r="N2104" t="s">
        <v>217</v>
      </c>
      <c r="O2104" t="s">
        <v>263</v>
      </c>
      <c r="P2104" t="s">
        <v>393</v>
      </c>
      <c r="Q2104" t="s">
        <v>394</v>
      </c>
      <c r="R2104" t="s">
        <v>395</v>
      </c>
      <c r="S2104" t="s">
        <v>264</v>
      </c>
      <c r="T2104" t="s">
        <v>265</v>
      </c>
      <c r="U2104" s="61" t="s">
        <v>266</v>
      </c>
      <c r="V2104" t="s">
        <v>24</v>
      </c>
      <c r="W2104" t="s">
        <v>263</v>
      </c>
      <c r="X2104" s="59">
        <v>250</v>
      </c>
      <c r="Y2104" s="59">
        <v>250</v>
      </c>
      <c r="Z2104" t="s">
        <v>141</v>
      </c>
      <c r="AA2104" s="146" t="str">
        <f t="shared" si="417"/>
        <v>EX</v>
      </c>
      <c r="AB2104" s="146" t="str">
        <f t="shared" si="419"/>
        <v>IT</v>
      </c>
      <c r="AC2104" t="str">
        <f t="shared" si="410"/>
        <v>EX</v>
      </c>
      <c r="AD2104" s="74">
        <f t="shared" si="411"/>
        <v>250</v>
      </c>
      <c r="AE2104" s="74">
        <f t="shared" si="416"/>
        <v>250</v>
      </c>
      <c r="AF2104">
        <v>1</v>
      </c>
      <c r="AG2104">
        <v>0</v>
      </c>
      <c r="AH2104" s="74">
        <v>0</v>
      </c>
      <c r="AJ2104" s="74">
        <f t="shared" si="412"/>
        <v>0</v>
      </c>
      <c r="AK2104" s="74">
        <f t="shared" si="418"/>
        <v>250</v>
      </c>
      <c r="AL2104" t="str">
        <f t="shared" si="413"/>
        <v>N</v>
      </c>
      <c r="AN2104" t="s">
        <v>86</v>
      </c>
      <c r="AO2104" t="s">
        <v>85</v>
      </c>
      <c r="AP2104" t="str">
        <f t="shared" si="414"/>
        <v>94</v>
      </c>
      <c r="AQ2104" s="145" t="s">
        <v>1826</v>
      </c>
      <c r="AR2104" t="str">
        <f t="shared" si="415"/>
        <v>1-Adjusted Base Budget</v>
      </c>
      <c r="AS2104" s="145" t="s">
        <v>1827</v>
      </c>
      <c r="AT2104" t="s">
        <v>213</v>
      </c>
      <c r="AV2104" t="str">
        <f t="shared" si="409"/>
        <v>VPIT-SS</v>
      </c>
      <c r="AW2104" t="str">
        <f t="shared" si="408"/>
        <v>VP FOR INFORMATION TECHNOLOGY-SHARED SERVICES</v>
      </c>
    </row>
    <row r="2105" spans="1:49">
      <c r="A2105" s="59">
        <v>2018</v>
      </c>
      <c r="B2105" t="s">
        <v>137</v>
      </c>
      <c r="C2105" t="s">
        <v>945</v>
      </c>
      <c r="D2105" t="s">
        <v>946</v>
      </c>
      <c r="E2105" t="s">
        <v>967</v>
      </c>
      <c r="F2105" t="s">
        <v>1053</v>
      </c>
      <c r="G2105" t="s">
        <v>1054</v>
      </c>
      <c r="H2105" t="s">
        <v>146</v>
      </c>
      <c r="I2105" s="170" t="s">
        <v>84</v>
      </c>
      <c r="J2105" t="s">
        <v>85</v>
      </c>
      <c r="K2105" t="s">
        <v>214</v>
      </c>
      <c r="L2105" t="s">
        <v>396</v>
      </c>
      <c r="M2105" t="s">
        <v>397</v>
      </c>
      <c r="N2105" t="s">
        <v>217</v>
      </c>
      <c r="O2105" t="s">
        <v>263</v>
      </c>
      <c r="P2105" t="s">
        <v>379</v>
      </c>
      <c r="Q2105" t="s">
        <v>379</v>
      </c>
      <c r="R2105" t="s">
        <v>380</v>
      </c>
      <c r="S2105" t="s">
        <v>264</v>
      </c>
      <c r="T2105" t="s">
        <v>265</v>
      </c>
      <c r="U2105" s="61" t="s">
        <v>266</v>
      </c>
      <c r="V2105" t="s">
        <v>24</v>
      </c>
      <c r="W2105" t="s">
        <v>263</v>
      </c>
      <c r="X2105" s="59">
        <v>500</v>
      </c>
      <c r="Y2105" s="59">
        <v>500</v>
      </c>
      <c r="Z2105" t="s">
        <v>141</v>
      </c>
      <c r="AA2105" s="146" t="str">
        <f t="shared" si="417"/>
        <v>EX</v>
      </c>
      <c r="AB2105" s="146" t="str">
        <f t="shared" si="419"/>
        <v>IT</v>
      </c>
      <c r="AC2105" t="str">
        <f t="shared" si="410"/>
        <v>EX</v>
      </c>
      <c r="AD2105" s="74">
        <f t="shared" si="411"/>
        <v>500</v>
      </c>
      <c r="AE2105" s="74">
        <f t="shared" si="416"/>
        <v>500</v>
      </c>
      <c r="AF2105">
        <v>1</v>
      </c>
      <c r="AG2105">
        <v>0</v>
      </c>
      <c r="AH2105" s="74">
        <v>0</v>
      </c>
      <c r="AJ2105" s="74">
        <f t="shared" si="412"/>
        <v>0</v>
      </c>
      <c r="AK2105" s="74">
        <f t="shared" si="418"/>
        <v>500</v>
      </c>
      <c r="AL2105" t="str">
        <f t="shared" si="413"/>
        <v>N</v>
      </c>
      <c r="AN2105" t="s">
        <v>86</v>
      </c>
      <c r="AO2105" t="s">
        <v>85</v>
      </c>
      <c r="AP2105" t="str">
        <f t="shared" si="414"/>
        <v>94</v>
      </c>
      <c r="AQ2105" s="145" t="s">
        <v>1826</v>
      </c>
      <c r="AR2105" t="str">
        <f t="shared" si="415"/>
        <v>1-Adjusted Base Budget</v>
      </c>
      <c r="AS2105" s="145" t="s">
        <v>1827</v>
      </c>
      <c r="AT2105" t="s">
        <v>213</v>
      </c>
      <c r="AV2105" t="str">
        <f t="shared" si="409"/>
        <v>VPIT-SS</v>
      </c>
      <c r="AW2105" t="str">
        <f t="shared" si="408"/>
        <v>VP FOR INFORMATION TECHNOLOGY-SHARED SERVICES</v>
      </c>
    </row>
    <row r="2106" spans="1:49">
      <c r="A2106" s="59">
        <v>2018</v>
      </c>
      <c r="B2106" t="s">
        <v>137</v>
      </c>
      <c r="C2106" t="s">
        <v>945</v>
      </c>
      <c r="D2106" t="s">
        <v>946</v>
      </c>
      <c r="E2106" t="s">
        <v>981</v>
      </c>
      <c r="F2106" t="s">
        <v>957</v>
      </c>
      <c r="G2106" t="s">
        <v>958</v>
      </c>
      <c r="H2106" t="s">
        <v>157</v>
      </c>
      <c r="I2106" s="170" t="s">
        <v>84</v>
      </c>
      <c r="J2106" t="s">
        <v>85</v>
      </c>
      <c r="K2106" t="s">
        <v>214</v>
      </c>
      <c r="L2106" t="s">
        <v>396</v>
      </c>
      <c r="M2106" t="s">
        <v>397</v>
      </c>
      <c r="N2106" t="s">
        <v>217</v>
      </c>
      <c r="O2106" t="s">
        <v>263</v>
      </c>
      <c r="P2106" t="s">
        <v>379</v>
      </c>
      <c r="Q2106" t="s">
        <v>379</v>
      </c>
      <c r="R2106" t="s">
        <v>380</v>
      </c>
      <c r="S2106" t="s">
        <v>264</v>
      </c>
      <c r="T2106" t="s">
        <v>265</v>
      </c>
      <c r="U2106" s="61" t="s">
        <v>266</v>
      </c>
      <c r="V2106" t="s">
        <v>24</v>
      </c>
      <c r="W2106" t="s">
        <v>263</v>
      </c>
      <c r="X2106" s="59">
        <v>500</v>
      </c>
      <c r="Y2106" s="59">
        <v>500</v>
      </c>
      <c r="Z2106" t="s">
        <v>141</v>
      </c>
      <c r="AA2106" s="146" t="str">
        <f t="shared" si="417"/>
        <v>EX</v>
      </c>
      <c r="AB2106" s="146" t="str">
        <f t="shared" si="419"/>
        <v>IT</v>
      </c>
      <c r="AC2106" t="str">
        <f t="shared" si="410"/>
        <v>EX</v>
      </c>
      <c r="AD2106" s="74">
        <f t="shared" si="411"/>
        <v>500</v>
      </c>
      <c r="AE2106" s="74">
        <f t="shared" si="416"/>
        <v>500</v>
      </c>
      <c r="AF2106">
        <v>1</v>
      </c>
      <c r="AG2106">
        <v>0</v>
      </c>
      <c r="AH2106" s="74">
        <v>0</v>
      </c>
      <c r="AJ2106" s="74">
        <f t="shared" si="412"/>
        <v>0</v>
      </c>
      <c r="AK2106" s="74">
        <f t="shared" si="418"/>
        <v>500</v>
      </c>
      <c r="AL2106" t="str">
        <f t="shared" si="413"/>
        <v>N</v>
      </c>
      <c r="AN2106" t="s">
        <v>86</v>
      </c>
      <c r="AO2106" t="s">
        <v>85</v>
      </c>
      <c r="AP2106" t="str">
        <f t="shared" si="414"/>
        <v>94</v>
      </c>
      <c r="AQ2106" s="145" t="s">
        <v>1826</v>
      </c>
      <c r="AR2106" t="str">
        <f t="shared" si="415"/>
        <v>1-Adjusted Base Budget</v>
      </c>
      <c r="AS2106" s="145" t="s">
        <v>1827</v>
      </c>
      <c r="AT2106" t="s">
        <v>213</v>
      </c>
      <c r="AV2106" t="str">
        <f t="shared" si="409"/>
        <v>VPIT-SS</v>
      </c>
      <c r="AW2106" t="str">
        <f t="shared" si="408"/>
        <v>VP FOR INFORMATION TECHNOLOGY-SHARED SERVICES</v>
      </c>
    </row>
    <row r="2107" spans="1:49">
      <c r="A2107" s="59">
        <v>2018</v>
      </c>
      <c r="B2107" t="s">
        <v>137</v>
      </c>
      <c r="C2107" t="s">
        <v>945</v>
      </c>
      <c r="D2107" t="s">
        <v>946</v>
      </c>
      <c r="E2107" t="s">
        <v>967</v>
      </c>
      <c r="F2107" t="s">
        <v>961</v>
      </c>
      <c r="G2107" t="s">
        <v>977</v>
      </c>
      <c r="H2107" t="s">
        <v>146</v>
      </c>
      <c r="I2107" s="170" t="s">
        <v>84</v>
      </c>
      <c r="J2107" t="s">
        <v>85</v>
      </c>
      <c r="K2107" t="s">
        <v>214</v>
      </c>
      <c r="L2107" t="s">
        <v>640</v>
      </c>
      <c r="M2107" t="s">
        <v>641</v>
      </c>
      <c r="N2107" t="s">
        <v>217</v>
      </c>
      <c r="O2107" t="s">
        <v>263</v>
      </c>
      <c r="P2107" t="s">
        <v>393</v>
      </c>
      <c r="Q2107" t="s">
        <v>394</v>
      </c>
      <c r="R2107" t="s">
        <v>395</v>
      </c>
      <c r="S2107" t="s">
        <v>264</v>
      </c>
      <c r="T2107" t="s">
        <v>265</v>
      </c>
      <c r="U2107" s="61" t="s">
        <v>266</v>
      </c>
      <c r="V2107" t="s">
        <v>24</v>
      </c>
      <c r="W2107" t="s">
        <v>263</v>
      </c>
      <c r="X2107" s="59">
        <v>200</v>
      </c>
      <c r="Y2107" s="59">
        <v>200</v>
      </c>
      <c r="Z2107" t="s">
        <v>141</v>
      </c>
      <c r="AA2107" s="146" t="str">
        <f t="shared" si="417"/>
        <v>EX</v>
      </c>
      <c r="AB2107" s="146" t="str">
        <f t="shared" si="419"/>
        <v>IT</v>
      </c>
      <c r="AC2107" t="str">
        <f t="shared" si="410"/>
        <v>EX</v>
      </c>
      <c r="AD2107" s="74">
        <f t="shared" si="411"/>
        <v>200</v>
      </c>
      <c r="AE2107" s="74">
        <f t="shared" si="416"/>
        <v>200</v>
      </c>
      <c r="AF2107">
        <v>1</v>
      </c>
      <c r="AG2107">
        <v>0</v>
      </c>
      <c r="AH2107" s="74">
        <v>0</v>
      </c>
      <c r="AJ2107" s="74">
        <f t="shared" si="412"/>
        <v>0</v>
      </c>
      <c r="AK2107" s="74">
        <f t="shared" si="418"/>
        <v>200</v>
      </c>
      <c r="AL2107" t="str">
        <f t="shared" si="413"/>
        <v>N</v>
      </c>
      <c r="AN2107" t="s">
        <v>86</v>
      </c>
      <c r="AO2107" t="s">
        <v>85</v>
      </c>
      <c r="AP2107" t="str">
        <f t="shared" si="414"/>
        <v>94</v>
      </c>
      <c r="AQ2107" s="145" t="s">
        <v>1826</v>
      </c>
      <c r="AR2107" t="str">
        <f t="shared" si="415"/>
        <v>1-Adjusted Base Budget</v>
      </c>
      <c r="AS2107" s="145" t="s">
        <v>1827</v>
      </c>
      <c r="AT2107" t="s">
        <v>213</v>
      </c>
      <c r="AV2107" t="str">
        <f t="shared" si="409"/>
        <v>VPIT-SS</v>
      </c>
      <c r="AW2107" t="str">
        <f t="shared" si="408"/>
        <v>VP FOR INFORMATION TECHNOLOGY-SHARED SERVICES</v>
      </c>
    </row>
    <row r="2108" spans="1:49">
      <c r="A2108" s="59">
        <v>2018</v>
      </c>
      <c r="B2108" t="s">
        <v>137</v>
      </c>
      <c r="C2108" t="s">
        <v>945</v>
      </c>
      <c r="D2108" t="s">
        <v>946</v>
      </c>
      <c r="E2108" t="s">
        <v>967</v>
      </c>
      <c r="F2108" t="s">
        <v>1073</v>
      </c>
      <c r="G2108" t="s">
        <v>1074</v>
      </c>
      <c r="H2108" t="s">
        <v>146</v>
      </c>
      <c r="I2108" s="170" t="s">
        <v>84</v>
      </c>
      <c r="J2108" t="s">
        <v>85</v>
      </c>
      <c r="K2108" t="s">
        <v>214</v>
      </c>
      <c r="L2108" t="s">
        <v>531</v>
      </c>
      <c r="M2108" t="s">
        <v>532</v>
      </c>
      <c r="N2108" t="s">
        <v>217</v>
      </c>
      <c r="O2108" t="s">
        <v>263</v>
      </c>
      <c r="P2108" t="s">
        <v>533</v>
      </c>
      <c r="Q2108" t="s">
        <v>534</v>
      </c>
      <c r="R2108" t="s">
        <v>535</v>
      </c>
      <c r="S2108" t="s">
        <v>264</v>
      </c>
      <c r="T2108" t="s">
        <v>265</v>
      </c>
      <c r="U2108" s="61" t="s">
        <v>266</v>
      </c>
      <c r="V2108" t="s">
        <v>24</v>
      </c>
      <c r="W2108" t="s">
        <v>263</v>
      </c>
      <c r="X2108" s="59">
        <v>800</v>
      </c>
      <c r="Y2108" s="59">
        <v>800</v>
      </c>
      <c r="Z2108" t="s">
        <v>141</v>
      </c>
      <c r="AA2108" s="146" t="str">
        <f t="shared" si="417"/>
        <v>EX</v>
      </c>
      <c r="AB2108" s="146" t="str">
        <f t="shared" si="419"/>
        <v>IT</v>
      </c>
      <c r="AC2108" t="str">
        <f t="shared" si="410"/>
        <v>EX</v>
      </c>
      <c r="AD2108" s="74">
        <f t="shared" si="411"/>
        <v>800</v>
      </c>
      <c r="AE2108" s="74">
        <f t="shared" si="416"/>
        <v>800</v>
      </c>
      <c r="AF2108">
        <v>1</v>
      </c>
      <c r="AG2108">
        <v>0</v>
      </c>
      <c r="AH2108" s="74">
        <v>0</v>
      </c>
      <c r="AJ2108" s="74">
        <f t="shared" si="412"/>
        <v>0</v>
      </c>
      <c r="AK2108" s="74">
        <f t="shared" si="418"/>
        <v>800</v>
      </c>
      <c r="AL2108" t="str">
        <f t="shared" si="413"/>
        <v>N</v>
      </c>
      <c r="AN2108" t="s">
        <v>86</v>
      </c>
      <c r="AO2108" t="s">
        <v>85</v>
      </c>
      <c r="AP2108" t="str">
        <f t="shared" si="414"/>
        <v>94</v>
      </c>
      <c r="AQ2108" s="145" t="s">
        <v>1826</v>
      </c>
      <c r="AR2108" t="str">
        <f t="shared" si="415"/>
        <v>1-Adjusted Base Budget</v>
      </c>
      <c r="AS2108" s="145" t="s">
        <v>1827</v>
      </c>
      <c r="AT2108" t="s">
        <v>213</v>
      </c>
      <c r="AV2108" t="str">
        <f t="shared" si="409"/>
        <v>VPIT-SS</v>
      </c>
      <c r="AW2108" t="str">
        <f t="shared" si="408"/>
        <v>VP FOR INFORMATION TECHNOLOGY-SHARED SERVICES</v>
      </c>
    </row>
    <row r="2109" spans="1:49">
      <c r="A2109" s="59">
        <v>2018</v>
      </c>
      <c r="B2109" t="s">
        <v>137</v>
      </c>
      <c r="C2109" t="s">
        <v>945</v>
      </c>
      <c r="D2109" t="s">
        <v>946</v>
      </c>
      <c r="E2109" t="s">
        <v>951</v>
      </c>
      <c r="F2109" t="s">
        <v>1073</v>
      </c>
      <c r="G2109" t="s">
        <v>1074</v>
      </c>
      <c r="H2109" t="s">
        <v>154</v>
      </c>
      <c r="I2109" s="170" t="s">
        <v>84</v>
      </c>
      <c r="J2109" t="s">
        <v>85</v>
      </c>
      <c r="K2109" t="s">
        <v>214</v>
      </c>
      <c r="L2109" t="s">
        <v>531</v>
      </c>
      <c r="M2109" t="s">
        <v>532</v>
      </c>
      <c r="N2109" t="s">
        <v>217</v>
      </c>
      <c r="O2109" t="s">
        <v>263</v>
      </c>
      <c r="P2109" t="s">
        <v>533</v>
      </c>
      <c r="Q2109" t="s">
        <v>534</v>
      </c>
      <c r="R2109" t="s">
        <v>535</v>
      </c>
      <c r="S2109" t="s">
        <v>264</v>
      </c>
      <c r="T2109" t="s">
        <v>265</v>
      </c>
      <c r="U2109" s="61" t="s">
        <v>266</v>
      </c>
      <c r="V2109" t="s">
        <v>24</v>
      </c>
      <c r="W2109" t="s">
        <v>263</v>
      </c>
      <c r="X2109" s="59">
        <v>6500</v>
      </c>
      <c r="Y2109" s="59">
        <v>6500</v>
      </c>
      <c r="Z2109" t="s">
        <v>141</v>
      </c>
      <c r="AA2109" s="146" t="str">
        <f t="shared" si="417"/>
        <v>EX</v>
      </c>
      <c r="AB2109" s="146" t="str">
        <f t="shared" si="419"/>
        <v>IT</v>
      </c>
      <c r="AC2109" t="str">
        <f t="shared" si="410"/>
        <v>EX</v>
      </c>
      <c r="AD2109" s="74">
        <f t="shared" si="411"/>
        <v>6500</v>
      </c>
      <c r="AE2109" s="74">
        <f t="shared" si="416"/>
        <v>6500</v>
      </c>
      <c r="AF2109">
        <v>1</v>
      </c>
      <c r="AG2109">
        <v>0</v>
      </c>
      <c r="AH2109" s="74">
        <v>0</v>
      </c>
      <c r="AJ2109" s="74">
        <f t="shared" si="412"/>
        <v>0</v>
      </c>
      <c r="AK2109" s="74">
        <f t="shared" si="418"/>
        <v>6500</v>
      </c>
      <c r="AL2109" t="str">
        <f t="shared" si="413"/>
        <v>N</v>
      </c>
      <c r="AN2109" t="s">
        <v>86</v>
      </c>
      <c r="AO2109" t="s">
        <v>85</v>
      </c>
      <c r="AP2109" t="str">
        <f t="shared" si="414"/>
        <v>94</v>
      </c>
      <c r="AQ2109" s="145" t="s">
        <v>1826</v>
      </c>
      <c r="AR2109" t="str">
        <f t="shared" si="415"/>
        <v>1-Adjusted Base Budget</v>
      </c>
      <c r="AS2109" s="145" t="s">
        <v>1827</v>
      </c>
      <c r="AT2109" t="s">
        <v>213</v>
      </c>
      <c r="AV2109" t="str">
        <f t="shared" si="409"/>
        <v>VPIT-SS</v>
      </c>
      <c r="AW2109" t="str">
        <f t="shared" si="408"/>
        <v>VP FOR INFORMATION TECHNOLOGY-SHARED SERVICES</v>
      </c>
    </row>
    <row r="2110" spans="1:49">
      <c r="A2110" s="59">
        <v>2018</v>
      </c>
      <c r="B2110" t="s">
        <v>137</v>
      </c>
      <c r="C2110" t="s">
        <v>945</v>
      </c>
      <c r="D2110" t="s">
        <v>946</v>
      </c>
      <c r="E2110" t="s">
        <v>981</v>
      </c>
      <c r="F2110" t="s">
        <v>957</v>
      </c>
      <c r="G2110" t="s">
        <v>958</v>
      </c>
      <c r="H2110" t="s">
        <v>157</v>
      </c>
      <c r="I2110" s="170" t="s">
        <v>84</v>
      </c>
      <c r="J2110" t="s">
        <v>85</v>
      </c>
      <c r="K2110" t="s">
        <v>214</v>
      </c>
      <c r="L2110" t="s">
        <v>531</v>
      </c>
      <c r="M2110" t="s">
        <v>532</v>
      </c>
      <c r="N2110" t="s">
        <v>217</v>
      </c>
      <c r="O2110" t="s">
        <v>263</v>
      </c>
      <c r="P2110" t="s">
        <v>533</v>
      </c>
      <c r="Q2110" t="s">
        <v>534</v>
      </c>
      <c r="R2110" t="s">
        <v>535</v>
      </c>
      <c r="S2110" t="s">
        <v>264</v>
      </c>
      <c r="T2110" t="s">
        <v>265</v>
      </c>
      <c r="U2110" s="61" t="s">
        <v>266</v>
      </c>
      <c r="V2110" t="s">
        <v>24</v>
      </c>
      <c r="W2110" t="s">
        <v>263</v>
      </c>
      <c r="X2110" s="59">
        <v>1000</v>
      </c>
      <c r="Y2110" s="59">
        <v>1000</v>
      </c>
      <c r="Z2110" t="s">
        <v>141</v>
      </c>
      <c r="AA2110" s="146" t="str">
        <f t="shared" si="417"/>
        <v>EX</v>
      </c>
      <c r="AB2110" s="146" t="str">
        <f t="shared" si="419"/>
        <v>IT</v>
      </c>
      <c r="AC2110" t="str">
        <f t="shared" si="410"/>
        <v>EX</v>
      </c>
      <c r="AD2110" s="74">
        <f t="shared" si="411"/>
        <v>1000</v>
      </c>
      <c r="AE2110" s="74">
        <f t="shared" si="416"/>
        <v>1000</v>
      </c>
      <c r="AF2110">
        <v>1</v>
      </c>
      <c r="AG2110">
        <v>0</v>
      </c>
      <c r="AH2110" s="74">
        <v>0</v>
      </c>
      <c r="AJ2110" s="74">
        <f t="shared" si="412"/>
        <v>0</v>
      </c>
      <c r="AK2110" s="74">
        <f t="shared" si="418"/>
        <v>1000</v>
      </c>
      <c r="AL2110" t="str">
        <f t="shared" si="413"/>
        <v>N</v>
      </c>
      <c r="AN2110" t="s">
        <v>86</v>
      </c>
      <c r="AO2110" t="s">
        <v>85</v>
      </c>
      <c r="AP2110" t="str">
        <f t="shared" si="414"/>
        <v>94</v>
      </c>
      <c r="AQ2110" s="145" t="s">
        <v>1826</v>
      </c>
      <c r="AR2110" t="str">
        <f t="shared" si="415"/>
        <v>1-Adjusted Base Budget</v>
      </c>
      <c r="AS2110" s="145" t="s">
        <v>1827</v>
      </c>
      <c r="AT2110" t="s">
        <v>213</v>
      </c>
      <c r="AV2110" t="str">
        <f t="shared" si="409"/>
        <v>VPIT-SS</v>
      </c>
      <c r="AW2110" t="str">
        <f t="shared" si="408"/>
        <v>VP FOR INFORMATION TECHNOLOGY-SHARED SERVICES</v>
      </c>
    </row>
    <row r="2111" spans="1:49">
      <c r="A2111" s="59">
        <v>2018</v>
      </c>
      <c r="B2111" t="s">
        <v>137</v>
      </c>
      <c r="C2111" t="s">
        <v>945</v>
      </c>
      <c r="D2111" t="s">
        <v>946</v>
      </c>
      <c r="E2111" t="s">
        <v>947</v>
      </c>
      <c r="F2111" t="s">
        <v>1135</v>
      </c>
      <c r="G2111" t="s">
        <v>1136</v>
      </c>
      <c r="H2111" t="s">
        <v>948</v>
      </c>
      <c r="I2111" s="170" t="s">
        <v>84</v>
      </c>
      <c r="J2111" t="s">
        <v>85</v>
      </c>
      <c r="K2111" t="s">
        <v>214</v>
      </c>
      <c r="L2111" t="s">
        <v>536</v>
      </c>
      <c r="M2111" t="s">
        <v>537</v>
      </c>
      <c r="N2111" t="s">
        <v>217</v>
      </c>
      <c r="O2111" t="s">
        <v>263</v>
      </c>
      <c r="P2111" t="s">
        <v>533</v>
      </c>
      <c r="Q2111" t="s">
        <v>534</v>
      </c>
      <c r="R2111" t="s">
        <v>535</v>
      </c>
      <c r="S2111" t="s">
        <v>264</v>
      </c>
      <c r="T2111" t="s">
        <v>265</v>
      </c>
      <c r="U2111" s="61" t="s">
        <v>266</v>
      </c>
      <c r="V2111" t="s">
        <v>249</v>
      </c>
      <c r="W2111" t="s">
        <v>263</v>
      </c>
      <c r="X2111" s="59">
        <v>362000</v>
      </c>
      <c r="Y2111" s="59">
        <v>362000</v>
      </c>
      <c r="AA2111" s="146" t="str">
        <f t="shared" si="417"/>
        <v>EX</v>
      </c>
      <c r="AB2111" s="146">
        <f t="shared" si="419"/>
        <v>0</v>
      </c>
      <c r="AC2111" t="str">
        <f t="shared" si="410"/>
        <v>EX</v>
      </c>
      <c r="AD2111" s="74">
        <f t="shared" si="411"/>
        <v>362000</v>
      </c>
      <c r="AE2111" s="74">
        <f t="shared" si="416"/>
        <v>362000</v>
      </c>
      <c r="AF2111">
        <v>1</v>
      </c>
      <c r="AG2111">
        <v>0</v>
      </c>
      <c r="AH2111" s="74">
        <v>0</v>
      </c>
      <c r="AJ2111" s="74">
        <f t="shared" si="412"/>
        <v>0</v>
      </c>
      <c r="AK2111" s="74">
        <f t="shared" si="418"/>
        <v>362000</v>
      </c>
      <c r="AL2111" t="str">
        <f t="shared" si="413"/>
        <v>N</v>
      </c>
      <c r="AN2111" t="s">
        <v>86</v>
      </c>
      <c r="AO2111" t="s">
        <v>85</v>
      </c>
      <c r="AP2111" t="str">
        <f t="shared" si="414"/>
        <v>94</v>
      </c>
      <c r="AQ2111" s="145" t="s">
        <v>1826</v>
      </c>
      <c r="AR2111" t="str">
        <f t="shared" si="415"/>
        <v>1-Adjusted Base Budget</v>
      </c>
      <c r="AS2111" s="145" t="s">
        <v>1827</v>
      </c>
      <c r="AT2111" t="s">
        <v>213</v>
      </c>
      <c r="AV2111" t="str">
        <f t="shared" si="409"/>
        <v>VPIT</v>
      </c>
      <c r="AW2111" t="str">
        <f t="shared" si="408"/>
        <v>VP FOR INFORMATION TECHNOLOGY</v>
      </c>
    </row>
    <row r="2112" spans="1:49">
      <c r="A2112" s="59">
        <v>2018</v>
      </c>
      <c r="B2112" t="s">
        <v>137</v>
      </c>
      <c r="C2112" t="s">
        <v>945</v>
      </c>
      <c r="D2112" t="s">
        <v>946</v>
      </c>
      <c r="E2112" t="s">
        <v>951</v>
      </c>
      <c r="F2112" t="s">
        <v>1073</v>
      </c>
      <c r="G2112" t="s">
        <v>1074</v>
      </c>
      <c r="H2112" t="s">
        <v>154</v>
      </c>
      <c r="I2112" s="170" t="s">
        <v>84</v>
      </c>
      <c r="J2112" t="s">
        <v>85</v>
      </c>
      <c r="K2112" t="s">
        <v>214</v>
      </c>
      <c r="L2112" t="s">
        <v>536</v>
      </c>
      <c r="M2112" t="s">
        <v>537</v>
      </c>
      <c r="N2112" t="s">
        <v>217</v>
      </c>
      <c r="O2112" t="s">
        <v>263</v>
      </c>
      <c r="P2112" t="s">
        <v>533</v>
      </c>
      <c r="Q2112" t="s">
        <v>534</v>
      </c>
      <c r="R2112" t="s">
        <v>535</v>
      </c>
      <c r="S2112" t="s">
        <v>264</v>
      </c>
      <c r="T2112" t="s">
        <v>265</v>
      </c>
      <c r="U2112" s="61" t="s">
        <v>266</v>
      </c>
      <c r="V2112" t="s">
        <v>24</v>
      </c>
      <c r="W2112" t="s">
        <v>263</v>
      </c>
      <c r="X2112" s="59">
        <v>100</v>
      </c>
      <c r="Y2112" s="59">
        <v>100</v>
      </c>
      <c r="Z2112" t="s">
        <v>141</v>
      </c>
      <c r="AA2112" s="146" t="str">
        <f t="shared" si="417"/>
        <v>EX</v>
      </c>
      <c r="AB2112" s="146" t="str">
        <f t="shared" si="419"/>
        <v>IT</v>
      </c>
      <c r="AC2112" t="str">
        <f t="shared" si="410"/>
        <v>EX</v>
      </c>
      <c r="AD2112" s="74">
        <f t="shared" si="411"/>
        <v>100</v>
      </c>
      <c r="AE2112" s="74">
        <f t="shared" si="416"/>
        <v>100</v>
      </c>
      <c r="AF2112">
        <v>1</v>
      </c>
      <c r="AG2112">
        <v>0</v>
      </c>
      <c r="AH2112" s="74">
        <v>0</v>
      </c>
      <c r="AJ2112" s="74">
        <f t="shared" si="412"/>
        <v>0</v>
      </c>
      <c r="AK2112" s="74">
        <f t="shared" si="418"/>
        <v>100</v>
      </c>
      <c r="AL2112" t="str">
        <f t="shared" si="413"/>
        <v>N</v>
      </c>
      <c r="AN2112" t="s">
        <v>86</v>
      </c>
      <c r="AO2112" t="s">
        <v>85</v>
      </c>
      <c r="AP2112" t="str">
        <f t="shared" si="414"/>
        <v>94</v>
      </c>
      <c r="AQ2112" s="145" t="s">
        <v>1826</v>
      </c>
      <c r="AR2112" t="str">
        <f t="shared" si="415"/>
        <v>1-Adjusted Base Budget</v>
      </c>
      <c r="AS2112" s="145" t="s">
        <v>1827</v>
      </c>
      <c r="AT2112" t="s">
        <v>213</v>
      </c>
      <c r="AV2112" t="str">
        <f t="shared" si="409"/>
        <v>VPIT-SS</v>
      </c>
      <c r="AW2112" t="str">
        <f t="shared" si="408"/>
        <v>VP FOR INFORMATION TECHNOLOGY-SHARED SERVICES</v>
      </c>
    </row>
    <row r="2113" spans="1:49">
      <c r="A2113" s="59">
        <v>2018</v>
      </c>
      <c r="B2113" t="s">
        <v>137</v>
      </c>
      <c r="C2113" t="s">
        <v>945</v>
      </c>
      <c r="D2113" t="s">
        <v>946</v>
      </c>
      <c r="E2113" t="s">
        <v>983</v>
      </c>
      <c r="F2113" t="s">
        <v>957</v>
      </c>
      <c r="G2113" t="s">
        <v>958</v>
      </c>
      <c r="H2113" t="s">
        <v>159</v>
      </c>
      <c r="I2113" s="170" t="s">
        <v>84</v>
      </c>
      <c r="J2113" t="s">
        <v>85</v>
      </c>
      <c r="K2113" t="s">
        <v>214</v>
      </c>
      <c r="L2113" t="s">
        <v>730</v>
      </c>
      <c r="M2113" t="s">
        <v>731</v>
      </c>
      <c r="N2113" t="s">
        <v>217</v>
      </c>
      <c r="O2113" t="s">
        <v>263</v>
      </c>
      <c r="P2113" t="s">
        <v>533</v>
      </c>
      <c r="Q2113" t="s">
        <v>534</v>
      </c>
      <c r="R2113" t="s">
        <v>535</v>
      </c>
      <c r="S2113" t="s">
        <v>264</v>
      </c>
      <c r="T2113" t="s">
        <v>265</v>
      </c>
      <c r="U2113" s="61" t="s">
        <v>266</v>
      </c>
      <c r="V2113" t="s">
        <v>24</v>
      </c>
      <c r="W2113" t="s">
        <v>263</v>
      </c>
      <c r="X2113" s="59">
        <v>500</v>
      </c>
      <c r="Y2113" s="59">
        <v>500</v>
      </c>
      <c r="Z2113" t="s">
        <v>141</v>
      </c>
      <c r="AA2113" s="146" t="str">
        <f t="shared" si="417"/>
        <v>EX</v>
      </c>
      <c r="AB2113" s="146" t="str">
        <f t="shared" si="419"/>
        <v>IT</v>
      </c>
      <c r="AC2113" t="str">
        <f t="shared" si="410"/>
        <v>EX</v>
      </c>
      <c r="AD2113" s="74">
        <f t="shared" si="411"/>
        <v>500</v>
      </c>
      <c r="AE2113" s="74">
        <f t="shared" si="416"/>
        <v>500</v>
      </c>
      <c r="AF2113">
        <v>1</v>
      </c>
      <c r="AG2113">
        <v>0</v>
      </c>
      <c r="AH2113" s="74">
        <v>0</v>
      </c>
      <c r="AJ2113" s="74">
        <f t="shared" si="412"/>
        <v>0</v>
      </c>
      <c r="AK2113" s="74">
        <f t="shared" si="418"/>
        <v>500</v>
      </c>
      <c r="AL2113" t="str">
        <f t="shared" si="413"/>
        <v>N</v>
      </c>
      <c r="AN2113" t="s">
        <v>86</v>
      </c>
      <c r="AO2113" t="s">
        <v>85</v>
      </c>
      <c r="AP2113" t="str">
        <f t="shared" si="414"/>
        <v>94</v>
      </c>
      <c r="AQ2113" s="145" t="s">
        <v>1826</v>
      </c>
      <c r="AR2113" t="str">
        <f t="shared" si="415"/>
        <v>1-Adjusted Base Budget</v>
      </c>
      <c r="AS2113" s="145" t="s">
        <v>1827</v>
      </c>
      <c r="AT2113" t="s">
        <v>213</v>
      </c>
      <c r="AV2113" t="str">
        <f t="shared" si="409"/>
        <v>VPIT-SS</v>
      </c>
      <c r="AW2113" t="str">
        <f t="shared" si="408"/>
        <v>VP FOR INFORMATION TECHNOLOGY-SHARED SERVICES</v>
      </c>
    </row>
    <row r="2114" spans="1:49">
      <c r="A2114" s="59">
        <v>2018</v>
      </c>
      <c r="B2114" t="s">
        <v>137</v>
      </c>
      <c r="C2114" t="s">
        <v>945</v>
      </c>
      <c r="D2114" t="s">
        <v>946</v>
      </c>
      <c r="E2114" t="s">
        <v>947</v>
      </c>
      <c r="F2114" t="s">
        <v>1004</v>
      </c>
      <c r="G2114" t="s">
        <v>1005</v>
      </c>
      <c r="H2114" t="s">
        <v>948</v>
      </c>
      <c r="I2114" s="170" t="s">
        <v>84</v>
      </c>
      <c r="J2114" t="s">
        <v>85</v>
      </c>
      <c r="K2114" t="s">
        <v>214</v>
      </c>
      <c r="L2114" t="s">
        <v>538</v>
      </c>
      <c r="M2114" t="s">
        <v>539</v>
      </c>
      <c r="N2114" t="s">
        <v>217</v>
      </c>
      <c r="O2114" t="s">
        <v>263</v>
      </c>
      <c r="P2114" t="s">
        <v>533</v>
      </c>
      <c r="Q2114" t="s">
        <v>534</v>
      </c>
      <c r="R2114" t="s">
        <v>535</v>
      </c>
      <c r="S2114" t="s">
        <v>264</v>
      </c>
      <c r="T2114" t="s">
        <v>265</v>
      </c>
      <c r="U2114" s="61" t="s">
        <v>266</v>
      </c>
      <c r="V2114" t="s">
        <v>249</v>
      </c>
      <c r="W2114" t="s">
        <v>263</v>
      </c>
      <c r="X2114" s="59">
        <v>500</v>
      </c>
      <c r="Y2114" s="59">
        <v>0</v>
      </c>
      <c r="AA2114" s="146" t="str">
        <f t="shared" si="417"/>
        <v>EX</v>
      </c>
      <c r="AB2114" s="146">
        <f t="shared" si="419"/>
        <v>0</v>
      </c>
      <c r="AC2114" t="str">
        <f t="shared" si="410"/>
        <v>EX</v>
      </c>
      <c r="AD2114" s="74">
        <f t="shared" si="411"/>
        <v>0</v>
      </c>
      <c r="AE2114" s="74">
        <f t="shared" si="416"/>
        <v>0</v>
      </c>
      <c r="AF2114">
        <v>1</v>
      </c>
      <c r="AG2114">
        <v>0</v>
      </c>
      <c r="AH2114" s="74">
        <v>0</v>
      </c>
      <c r="AJ2114" s="74">
        <f t="shared" si="412"/>
        <v>0</v>
      </c>
      <c r="AK2114" s="74">
        <f t="shared" si="418"/>
        <v>0</v>
      </c>
      <c r="AL2114" t="str">
        <f t="shared" si="413"/>
        <v>N</v>
      </c>
      <c r="AN2114" t="s">
        <v>86</v>
      </c>
      <c r="AO2114" t="s">
        <v>85</v>
      </c>
      <c r="AP2114" t="str">
        <f t="shared" si="414"/>
        <v>94</v>
      </c>
      <c r="AQ2114" s="145" t="s">
        <v>1826</v>
      </c>
      <c r="AR2114" t="str">
        <f t="shared" si="415"/>
        <v>1-Adjusted Base Budget</v>
      </c>
      <c r="AS2114" s="145" t="s">
        <v>1827</v>
      </c>
      <c r="AT2114" t="s">
        <v>213</v>
      </c>
      <c r="AV2114" t="str">
        <f t="shared" si="409"/>
        <v>VPIT</v>
      </c>
      <c r="AW2114" t="str">
        <f t="shared" si="408"/>
        <v>VP FOR INFORMATION TECHNOLOGY</v>
      </c>
    </row>
    <row r="2115" spans="1:49">
      <c r="A2115" s="59">
        <v>2018</v>
      </c>
      <c r="B2115" t="s">
        <v>137</v>
      </c>
      <c r="C2115" t="s">
        <v>945</v>
      </c>
      <c r="D2115" t="s">
        <v>946</v>
      </c>
      <c r="E2115" t="s">
        <v>967</v>
      </c>
      <c r="F2115" t="s">
        <v>968</v>
      </c>
      <c r="G2115" t="s">
        <v>969</v>
      </c>
      <c r="H2115" t="s">
        <v>146</v>
      </c>
      <c r="I2115" s="170" t="s">
        <v>84</v>
      </c>
      <c r="J2115" t="s">
        <v>85</v>
      </c>
      <c r="K2115" t="s">
        <v>214</v>
      </c>
      <c r="L2115" t="s">
        <v>538</v>
      </c>
      <c r="M2115" t="s">
        <v>539</v>
      </c>
      <c r="N2115" t="s">
        <v>217</v>
      </c>
      <c r="O2115" t="s">
        <v>263</v>
      </c>
      <c r="P2115" t="s">
        <v>533</v>
      </c>
      <c r="Q2115" t="s">
        <v>534</v>
      </c>
      <c r="R2115" t="s">
        <v>535</v>
      </c>
      <c r="S2115" t="s">
        <v>264</v>
      </c>
      <c r="T2115" t="s">
        <v>265</v>
      </c>
      <c r="U2115" s="61" t="s">
        <v>266</v>
      </c>
      <c r="V2115" t="s">
        <v>24</v>
      </c>
      <c r="W2115" t="s">
        <v>263</v>
      </c>
      <c r="X2115" s="59">
        <v>600</v>
      </c>
      <c r="Y2115" s="59">
        <v>600</v>
      </c>
      <c r="Z2115" t="s">
        <v>141</v>
      </c>
      <c r="AA2115" s="146" t="str">
        <f t="shared" si="417"/>
        <v>EX</v>
      </c>
      <c r="AB2115" s="146" t="str">
        <f t="shared" si="419"/>
        <v>IT</v>
      </c>
      <c r="AC2115" t="str">
        <f t="shared" si="410"/>
        <v>EX</v>
      </c>
      <c r="AD2115" s="74">
        <f t="shared" si="411"/>
        <v>600</v>
      </c>
      <c r="AE2115" s="74">
        <f t="shared" si="416"/>
        <v>600</v>
      </c>
      <c r="AF2115">
        <v>1</v>
      </c>
      <c r="AG2115">
        <v>0</v>
      </c>
      <c r="AH2115" s="74">
        <v>0</v>
      </c>
      <c r="AJ2115" s="74">
        <f t="shared" si="412"/>
        <v>0</v>
      </c>
      <c r="AK2115" s="74">
        <f t="shared" si="418"/>
        <v>600</v>
      </c>
      <c r="AL2115" t="str">
        <f t="shared" si="413"/>
        <v>N</v>
      </c>
      <c r="AN2115" t="s">
        <v>86</v>
      </c>
      <c r="AO2115" t="s">
        <v>85</v>
      </c>
      <c r="AP2115" t="str">
        <f t="shared" si="414"/>
        <v>94</v>
      </c>
      <c r="AQ2115" s="145" t="s">
        <v>1826</v>
      </c>
      <c r="AR2115" t="str">
        <f t="shared" si="415"/>
        <v>1-Adjusted Base Budget</v>
      </c>
      <c r="AS2115" s="145" t="s">
        <v>1827</v>
      </c>
      <c r="AT2115" t="s">
        <v>213</v>
      </c>
      <c r="AV2115" t="str">
        <f t="shared" si="409"/>
        <v>VPIT-SS</v>
      </c>
      <c r="AW2115" t="str">
        <f t="shared" si="408"/>
        <v>VP FOR INFORMATION TECHNOLOGY-SHARED SERVICES</v>
      </c>
    </row>
    <row r="2116" spans="1:49">
      <c r="A2116" s="59">
        <v>2018</v>
      </c>
      <c r="B2116" t="s">
        <v>137</v>
      </c>
      <c r="C2116" t="s">
        <v>945</v>
      </c>
      <c r="D2116" t="s">
        <v>946</v>
      </c>
      <c r="E2116" t="s">
        <v>951</v>
      </c>
      <c r="F2116" t="s">
        <v>954</v>
      </c>
      <c r="G2116" t="s">
        <v>955</v>
      </c>
      <c r="H2116" t="s">
        <v>154</v>
      </c>
      <c r="I2116" s="170" t="s">
        <v>84</v>
      </c>
      <c r="J2116" t="s">
        <v>85</v>
      </c>
      <c r="K2116" t="s">
        <v>214</v>
      </c>
      <c r="L2116" t="s">
        <v>538</v>
      </c>
      <c r="M2116" t="s">
        <v>539</v>
      </c>
      <c r="N2116" t="s">
        <v>217</v>
      </c>
      <c r="O2116" t="s">
        <v>263</v>
      </c>
      <c r="P2116" t="s">
        <v>533</v>
      </c>
      <c r="Q2116" t="s">
        <v>534</v>
      </c>
      <c r="R2116" t="s">
        <v>535</v>
      </c>
      <c r="S2116" t="s">
        <v>264</v>
      </c>
      <c r="T2116" t="s">
        <v>265</v>
      </c>
      <c r="U2116" s="61" t="s">
        <v>266</v>
      </c>
      <c r="V2116" t="s">
        <v>24</v>
      </c>
      <c r="W2116" t="s">
        <v>263</v>
      </c>
      <c r="X2116" s="59">
        <v>500</v>
      </c>
      <c r="Y2116" s="59">
        <v>500</v>
      </c>
      <c r="Z2116" t="s">
        <v>141</v>
      </c>
      <c r="AA2116" s="146" t="str">
        <f t="shared" si="417"/>
        <v>EX</v>
      </c>
      <c r="AB2116" s="146" t="str">
        <f t="shared" si="419"/>
        <v>IT</v>
      </c>
      <c r="AC2116" t="str">
        <f t="shared" si="410"/>
        <v>EX</v>
      </c>
      <c r="AD2116" s="74">
        <f t="shared" si="411"/>
        <v>500</v>
      </c>
      <c r="AE2116" s="74">
        <f t="shared" si="416"/>
        <v>500</v>
      </c>
      <c r="AF2116">
        <v>1</v>
      </c>
      <c r="AG2116">
        <v>0</v>
      </c>
      <c r="AH2116" s="74">
        <v>0</v>
      </c>
      <c r="AJ2116" s="74">
        <f t="shared" si="412"/>
        <v>0</v>
      </c>
      <c r="AK2116" s="74">
        <f t="shared" si="418"/>
        <v>500</v>
      </c>
      <c r="AL2116" t="str">
        <f t="shared" si="413"/>
        <v>N</v>
      </c>
      <c r="AN2116" t="s">
        <v>86</v>
      </c>
      <c r="AO2116" t="s">
        <v>85</v>
      </c>
      <c r="AP2116" t="str">
        <f t="shared" si="414"/>
        <v>94</v>
      </c>
      <c r="AQ2116" s="145" t="s">
        <v>1826</v>
      </c>
      <c r="AR2116" t="str">
        <f t="shared" si="415"/>
        <v>1-Adjusted Base Budget</v>
      </c>
      <c r="AS2116" s="145" t="s">
        <v>1827</v>
      </c>
      <c r="AT2116" t="s">
        <v>213</v>
      </c>
      <c r="AV2116" t="str">
        <f t="shared" si="409"/>
        <v>VPIT-SS</v>
      </c>
      <c r="AW2116" t="str">
        <f t="shared" si="408"/>
        <v>VP FOR INFORMATION TECHNOLOGY-SHARED SERVICES</v>
      </c>
    </row>
    <row r="2117" spans="1:49">
      <c r="A2117" s="59">
        <v>2018</v>
      </c>
      <c r="B2117" t="s">
        <v>137</v>
      </c>
      <c r="C2117" t="s">
        <v>945</v>
      </c>
      <c r="D2117" t="s">
        <v>946</v>
      </c>
      <c r="E2117" t="s">
        <v>951</v>
      </c>
      <c r="F2117" t="s">
        <v>975</v>
      </c>
      <c r="G2117" t="s">
        <v>976</v>
      </c>
      <c r="H2117" t="s">
        <v>154</v>
      </c>
      <c r="I2117" s="170" t="s">
        <v>84</v>
      </c>
      <c r="J2117" t="s">
        <v>85</v>
      </c>
      <c r="K2117" t="s">
        <v>214</v>
      </c>
      <c r="L2117" t="s">
        <v>538</v>
      </c>
      <c r="M2117" t="s">
        <v>539</v>
      </c>
      <c r="N2117" t="s">
        <v>217</v>
      </c>
      <c r="O2117" t="s">
        <v>263</v>
      </c>
      <c r="P2117" t="s">
        <v>533</v>
      </c>
      <c r="Q2117" t="s">
        <v>534</v>
      </c>
      <c r="R2117" t="s">
        <v>535</v>
      </c>
      <c r="S2117" t="s">
        <v>264</v>
      </c>
      <c r="T2117" t="s">
        <v>265</v>
      </c>
      <c r="U2117" s="61" t="s">
        <v>266</v>
      </c>
      <c r="V2117" t="s">
        <v>24</v>
      </c>
      <c r="W2117" t="s">
        <v>263</v>
      </c>
      <c r="X2117" s="59">
        <v>1000</v>
      </c>
      <c r="Y2117" s="59">
        <v>1000</v>
      </c>
      <c r="Z2117" t="s">
        <v>141</v>
      </c>
      <c r="AA2117" s="146" t="str">
        <f t="shared" si="417"/>
        <v>EX</v>
      </c>
      <c r="AB2117" s="146" t="str">
        <f t="shared" si="419"/>
        <v>IT</v>
      </c>
      <c r="AC2117" t="str">
        <f t="shared" si="410"/>
        <v>EX</v>
      </c>
      <c r="AD2117" s="74">
        <f t="shared" si="411"/>
        <v>1000</v>
      </c>
      <c r="AE2117" s="74">
        <f t="shared" si="416"/>
        <v>1000</v>
      </c>
      <c r="AF2117">
        <v>1</v>
      </c>
      <c r="AG2117">
        <v>0</v>
      </c>
      <c r="AH2117" s="74">
        <v>0</v>
      </c>
      <c r="AJ2117" s="74">
        <f t="shared" si="412"/>
        <v>0</v>
      </c>
      <c r="AK2117" s="74">
        <f t="shared" si="418"/>
        <v>1000</v>
      </c>
      <c r="AL2117" t="str">
        <f t="shared" si="413"/>
        <v>N</v>
      </c>
      <c r="AN2117" t="s">
        <v>86</v>
      </c>
      <c r="AO2117" t="s">
        <v>85</v>
      </c>
      <c r="AP2117" t="str">
        <f t="shared" si="414"/>
        <v>94</v>
      </c>
      <c r="AQ2117" s="145" t="s">
        <v>1826</v>
      </c>
      <c r="AR2117" t="str">
        <f t="shared" si="415"/>
        <v>1-Adjusted Base Budget</v>
      </c>
      <c r="AS2117" s="145" t="s">
        <v>1827</v>
      </c>
      <c r="AT2117" t="s">
        <v>213</v>
      </c>
      <c r="AV2117" t="str">
        <f t="shared" si="409"/>
        <v>VPIT-SS</v>
      </c>
      <c r="AW2117" t="str">
        <f t="shared" si="408"/>
        <v>VP FOR INFORMATION TECHNOLOGY-SHARED SERVICES</v>
      </c>
    </row>
    <row r="2118" spans="1:49">
      <c r="A2118" s="59">
        <v>2018</v>
      </c>
      <c r="B2118" t="s">
        <v>137</v>
      </c>
      <c r="C2118" t="s">
        <v>945</v>
      </c>
      <c r="D2118" t="s">
        <v>946</v>
      </c>
      <c r="E2118" t="s">
        <v>967</v>
      </c>
      <c r="F2118" t="s">
        <v>1053</v>
      </c>
      <c r="G2118" t="s">
        <v>1054</v>
      </c>
      <c r="H2118" t="s">
        <v>146</v>
      </c>
      <c r="I2118" s="170" t="s">
        <v>84</v>
      </c>
      <c r="J2118" t="s">
        <v>85</v>
      </c>
      <c r="K2118" t="s">
        <v>214</v>
      </c>
      <c r="L2118" t="s">
        <v>540</v>
      </c>
      <c r="M2118" t="s">
        <v>541</v>
      </c>
      <c r="N2118" t="s">
        <v>217</v>
      </c>
      <c r="O2118" t="s">
        <v>263</v>
      </c>
      <c r="P2118" t="s">
        <v>533</v>
      </c>
      <c r="Q2118" t="s">
        <v>534</v>
      </c>
      <c r="R2118" t="s">
        <v>535</v>
      </c>
      <c r="S2118" t="s">
        <v>264</v>
      </c>
      <c r="T2118" t="s">
        <v>265</v>
      </c>
      <c r="U2118" s="61" t="s">
        <v>266</v>
      </c>
      <c r="V2118" t="s">
        <v>24</v>
      </c>
      <c r="W2118" t="s">
        <v>263</v>
      </c>
      <c r="X2118" s="59">
        <v>5000</v>
      </c>
      <c r="Y2118" s="59">
        <v>5000</v>
      </c>
      <c r="Z2118" t="s">
        <v>141</v>
      </c>
      <c r="AA2118" s="146" t="str">
        <f t="shared" si="417"/>
        <v>EX</v>
      </c>
      <c r="AB2118" s="146" t="str">
        <f t="shared" si="419"/>
        <v>IT</v>
      </c>
      <c r="AC2118" t="str">
        <f t="shared" si="410"/>
        <v>EX</v>
      </c>
      <c r="AD2118" s="74">
        <f t="shared" si="411"/>
        <v>5000</v>
      </c>
      <c r="AE2118" s="74">
        <f t="shared" si="416"/>
        <v>5000</v>
      </c>
      <c r="AF2118">
        <v>1</v>
      </c>
      <c r="AG2118">
        <v>0</v>
      </c>
      <c r="AH2118" s="74">
        <v>0</v>
      </c>
      <c r="AJ2118" s="74">
        <f t="shared" si="412"/>
        <v>0</v>
      </c>
      <c r="AK2118" s="74">
        <f t="shared" si="418"/>
        <v>5000</v>
      </c>
      <c r="AL2118" t="str">
        <f t="shared" si="413"/>
        <v>N</v>
      </c>
      <c r="AN2118" t="s">
        <v>86</v>
      </c>
      <c r="AO2118" t="s">
        <v>85</v>
      </c>
      <c r="AP2118" t="str">
        <f t="shared" si="414"/>
        <v>94</v>
      </c>
      <c r="AQ2118" s="145" t="s">
        <v>1826</v>
      </c>
      <c r="AR2118" t="str">
        <f t="shared" si="415"/>
        <v>1-Adjusted Base Budget</v>
      </c>
      <c r="AS2118" s="145" t="s">
        <v>1827</v>
      </c>
      <c r="AT2118" t="s">
        <v>213</v>
      </c>
      <c r="AV2118" t="str">
        <f t="shared" si="409"/>
        <v>VPIT-SS</v>
      </c>
      <c r="AW2118" t="str">
        <f t="shared" ref="AW2118:AW2181" si="420" xml:space="preserve"> IF(AND($AN2118="UAVP",$Z2118="OE"),$AO2118 &amp; "-ONLINE EDUCATION",IF(AND($AN2118="VPIT",OR($Z2118="SS",$Z2118="IT")),$AO2118 &amp; "-SHARED SERVICES",$AO2118))</f>
        <v>VP FOR INFORMATION TECHNOLOGY-SHARED SERVICES</v>
      </c>
    </row>
    <row r="2119" spans="1:49">
      <c r="A2119" s="59">
        <v>2018</v>
      </c>
      <c r="B2119" t="s">
        <v>137</v>
      </c>
      <c r="C2119" t="s">
        <v>945</v>
      </c>
      <c r="D2119" t="s">
        <v>946</v>
      </c>
      <c r="E2119" t="s">
        <v>967</v>
      </c>
      <c r="F2119" t="s">
        <v>1061</v>
      </c>
      <c r="G2119" t="s">
        <v>1062</v>
      </c>
      <c r="H2119" t="s">
        <v>146</v>
      </c>
      <c r="I2119" s="170" t="s">
        <v>84</v>
      </c>
      <c r="J2119" t="s">
        <v>85</v>
      </c>
      <c r="K2119" t="s">
        <v>214</v>
      </c>
      <c r="L2119" t="s">
        <v>540</v>
      </c>
      <c r="M2119" t="s">
        <v>541</v>
      </c>
      <c r="N2119" t="s">
        <v>217</v>
      </c>
      <c r="O2119" t="s">
        <v>263</v>
      </c>
      <c r="P2119" t="s">
        <v>533</v>
      </c>
      <c r="Q2119" t="s">
        <v>534</v>
      </c>
      <c r="R2119" t="s">
        <v>535</v>
      </c>
      <c r="S2119" t="s">
        <v>264</v>
      </c>
      <c r="T2119" t="s">
        <v>265</v>
      </c>
      <c r="U2119" s="61" t="s">
        <v>266</v>
      </c>
      <c r="V2119" t="s">
        <v>24</v>
      </c>
      <c r="W2119" t="s">
        <v>263</v>
      </c>
      <c r="X2119" s="59">
        <v>50</v>
      </c>
      <c r="Y2119" s="59">
        <v>50</v>
      </c>
      <c r="Z2119" t="s">
        <v>141</v>
      </c>
      <c r="AA2119" s="146" t="str">
        <f t="shared" si="417"/>
        <v>EX</v>
      </c>
      <c r="AB2119" s="146" t="str">
        <f t="shared" si="419"/>
        <v>IT</v>
      </c>
      <c r="AC2119" t="str">
        <f t="shared" si="410"/>
        <v>EX</v>
      </c>
      <c r="AD2119" s="74">
        <f t="shared" si="411"/>
        <v>50</v>
      </c>
      <c r="AE2119" s="74">
        <f t="shared" si="416"/>
        <v>50</v>
      </c>
      <c r="AF2119">
        <v>1</v>
      </c>
      <c r="AG2119">
        <v>0</v>
      </c>
      <c r="AH2119" s="74">
        <v>0</v>
      </c>
      <c r="AJ2119" s="74">
        <f t="shared" si="412"/>
        <v>0</v>
      </c>
      <c r="AK2119" s="74">
        <f t="shared" si="418"/>
        <v>50</v>
      </c>
      <c r="AL2119" t="str">
        <f t="shared" si="413"/>
        <v>N</v>
      </c>
      <c r="AN2119" t="s">
        <v>86</v>
      </c>
      <c r="AO2119" t="s">
        <v>85</v>
      </c>
      <c r="AP2119" t="str">
        <f t="shared" si="414"/>
        <v>94</v>
      </c>
      <c r="AQ2119" s="145" t="s">
        <v>1826</v>
      </c>
      <c r="AR2119" t="str">
        <f t="shared" si="415"/>
        <v>1-Adjusted Base Budget</v>
      </c>
      <c r="AS2119" s="145" t="s">
        <v>1827</v>
      </c>
      <c r="AT2119" t="s">
        <v>213</v>
      </c>
      <c r="AV2119" t="str">
        <f t="shared" si="409"/>
        <v>VPIT-SS</v>
      </c>
      <c r="AW2119" t="str">
        <f t="shared" si="420"/>
        <v>VP FOR INFORMATION TECHNOLOGY-SHARED SERVICES</v>
      </c>
    </row>
    <row r="2120" spans="1:49">
      <c r="A2120" s="59">
        <v>2018</v>
      </c>
      <c r="B2120" t="s">
        <v>137</v>
      </c>
      <c r="C2120" t="s">
        <v>945</v>
      </c>
      <c r="D2120" t="s">
        <v>946</v>
      </c>
      <c r="E2120" t="s">
        <v>967</v>
      </c>
      <c r="F2120" t="s">
        <v>1073</v>
      </c>
      <c r="G2120" t="s">
        <v>1074</v>
      </c>
      <c r="H2120" t="s">
        <v>146</v>
      </c>
      <c r="I2120" s="170" t="s">
        <v>84</v>
      </c>
      <c r="J2120" t="s">
        <v>85</v>
      </c>
      <c r="K2120" t="s">
        <v>214</v>
      </c>
      <c r="L2120" t="s">
        <v>540</v>
      </c>
      <c r="M2120" t="s">
        <v>541</v>
      </c>
      <c r="N2120" t="s">
        <v>217</v>
      </c>
      <c r="O2120" t="s">
        <v>263</v>
      </c>
      <c r="P2120" t="s">
        <v>533</v>
      </c>
      <c r="Q2120" t="s">
        <v>534</v>
      </c>
      <c r="R2120" t="s">
        <v>535</v>
      </c>
      <c r="S2120" t="s">
        <v>264</v>
      </c>
      <c r="T2120" t="s">
        <v>265</v>
      </c>
      <c r="U2120" s="61" t="s">
        <v>266</v>
      </c>
      <c r="V2120" t="s">
        <v>24</v>
      </c>
      <c r="W2120" t="s">
        <v>263</v>
      </c>
      <c r="X2120" s="59">
        <v>24000</v>
      </c>
      <c r="Y2120" s="59">
        <v>24000</v>
      </c>
      <c r="Z2120" t="s">
        <v>141</v>
      </c>
      <c r="AA2120" s="146" t="str">
        <f t="shared" si="417"/>
        <v>EX</v>
      </c>
      <c r="AB2120" s="146" t="str">
        <f t="shared" si="419"/>
        <v>IT</v>
      </c>
      <c r="AC2120" t="str">
        <f t="shared" si="410"/>
        <v>EX</v>
      </c>
      <c r="AD2120" s="74">
        <f t="shared" si="411"/>
        <v>24000</v>
      </c>
      <c r="AE2120" s="74">
        <f t="shared" si="416"/>
        <v>24000</v>
      </c>
      <c r="AF2120">
        <v>1</v>
      </c>
      <c r="AG2120">
        <v>0</v>
      </c>
      <c r="AH2120" s="74">
        <v>0</v>
      </c>
      <c r="AJ2120" s="74">
        <f t="shared" si="412"/>
        <v>0</v>
      </c>
      <c r="AK2120" s="74">
        <f t="shared" si="418"/>
        <v>24000</v>
      </c>
      <c r="AL2120" t="str">
        <f t="shared" si="413"/>
        <v>N</v>
      </c>
      <c r="AN2120" t="s">
        <v>86</v>
      </c>
      <c r="AO2120" t="s">
        <v>85</v>
      </c>
      <c r="AP2120" t="str">
        <f t="shared" si="414"/>
        <v>94</v>
      </c>
      <c r="AQ2120" s="145" t="s">
        <v>1826</v>
      </c>
      <c r="AR2120" t="str">
        <f t="shared" si="415"/>
        <v>1-Adjusted Base Budget</v>
      </c>
      <c r="AS2120" s="145" t="s">
        <v>1827</v>
      </c>
      <c r="AT2120" t="s">
        <v>213</v>
      </c>
      <c r="AV2120" t="str">
        <f t="shared" si="409"/>
        <v>VPIT-SS</v>
      </c>
      <c r="AW2120" t="str">
        <f t="shared" si="420"/>
        <v>VP FOR INFORMATION TECHNOLOGY-SHARED SERVICES</v>
      </c>
    </row>
    <row r="2121" spans="1:49">
      <c r="A2121" s="59">
        <v>2018</v>
      </c>
      <c r="B2121" t="s">
        <v>137</v>
      </c>
      <c r="C2121" t="s">
        <v>945</v>
      </c>
      <c r="D2121" t="s">
        <v>946</v>
      </c>
      <c r="E2121" t="s">
        <v>967</v>
      </c>
      <c r="F2121" t="s">
        <v>1147</v>
      </c>
      <c r="G2121" t="s">
        <v>1148</v>
      </c>
      <c r="H2121" t="s">
        <v>146</v>
      </c>
      <c r="I2121" s="170" t="s">
        <v>84</v>
      </c>
      <c r="J2121" t="s">
        <v>85</v>
      </c>
      <c r="K2121" t="s">
        <v>214</v>
      </c>
      <c r="L2121" t="s">
        <v>540</v>
      </c>
      <c r="M2121" t="s">
        <v>541</v>
      </c>
      <c r="N2121" t="s">
        <v>217</v>
      </c>
      <c r="O2121" t="s">
        <v>263</v>
      </c>
      <c r="P2121" t="s">
        <v>533</v>
      </c>
      <c r="Q2121" t="s">
        <v>534</v>
      </c>
      <c r="R2121" t="s">
        <v>535</v>
      </c>
      <c r="S2121" t="s">
        <v>264</v>
      </c>
      <c r="T2121" t="s">
        <v>265</v>
      </c>
      <c r="U2121" s="61" t="s">
        <v>266</v>
      </c>
      <c r="V2121" t="s">
        <v>24</v>
      </c>
      <c r="W2121" t="s">
        <v>263</v>
      </c>
      <c r="X2121" s="59">
        <v>1000</v>
      </c>
      <c r="Y2121" s="59">
        <v>1000</v>
      </c>
      <c r="Z2121" t="s">
        <v>141</v>
      </c>
      <c r="AA2121" s="146" t="str">
        <f t="shared" si="417"/>
        <v>EX</v>
      </c>
      <c r="AB2121" s="146" t="str">
        <f t="shared" si="419"/>
        <v>IT</v>
      </c>
      <c r="AC2121" t="str">
        <f t="shared" si="410"/>
        <v>EX</v>
      </c>
      <c r="AD2121" s="74">
        <f t="shared" si="411"/>
        <v>1000</v>
      </c>
      <c r="AE2121" s="74">
        <f t="shared" si="416"/>
        <v>1000</v>
      </c>
      <c r="AF2121">
        <v>1</v>
      </c>
      <c r="AG2121">
        <v>0</v>
      </c>
      <c r="AH2121" s="74">
        <v>0</v>
      </c>
      <c r="AJ2121" s="74">
        <f t="shared" si="412"/>
        <v>0</v>
      </c>
      <c r="AK2121" s="74">
        <f t="shared" si="418"/>
        <v>1000</v>
      </c>
      <c r="AL2121" t="str">
        <f t="shared" si="413"/>
        <v>N</v>
      </c>
      <c r="AN2121" t="s">
        <v>86</v>
      </c>
      <c r="AO2121" t="s">
        <v>85</v>
      </c>
      <c r="AP2121" t="str">
        <f t="shared" si="414"/>
        <v>94</v>
      </c>
      <c r="AQ2121" s="145" t="s">
        <v>1826</v>
      </c>
      <c r="AR2121" t="str">
        <f t="shared" si="415"/>
        <v>1-Adjusted Base Budget</v>
      </c>
      <c r="AS2121" s="145" t="s">
        <v>1827</v>
      </c>
      <c r="AT2121" t="s">
        <v>213</v>
      </c>
      <c r="AV2121" t="str">
        <f t="shared" si="409"/>
        <v>VPIT-SS</v>
      </c>
      <c r="AW2121" t="str">
        <f t="shared" si="420"/>
        <v>VP FOR INFORMATION TECHNOLOGY-SHARED SERVICES</v>
      </c>
    </row>
    <row r="2122" spans="1:49">
      <c r="A2122" s="59">
        <v>2018</v>
      </c>
      <c r="B2122" t="s">
        <v>137</v>
      </c>
      <c r="C2122" t="s">
        <v>945</v>
      </c>
      <c r="D2122" t="s">
        <v>946</v>
      </c>
      <c r="E2122" t="s">
        <v>947</v>
      </c>
      <c r="F2122" t="s">
        <v>1004</v>
      </c>
      <c r="G2122" t="s">
        <v>1005</v>
      </c>
      <c r="H2122" t="s">
        <v>948</v>
      </c>
      <c r="I2122" s="170" t="s">
        <v>84</v>
      </c>
      <c r="J2122" t="s">
        <v>85</v>
      </c>
      <c r="K2122" t="s">
        <v>214</v>
      </c>
      <c r="L2122" t="s">
        <v>542</v>
      </c>
      <c r="M2122" t="s">
        <v>543</v>
      </c>
      <c r="N2122" t="s">
        <v>217</v>
      </c>
      <c r="O2122" t="s">
        <v>263</v>
      </c>
      <c r="P2122" t="s">
        <v>387</v>
      </c>
      <c r="Q2122" t="s">
        <v>386</v>
      </c>
      <c r="R2122" t="s">
        <v>388</v>
      </c>
      <c r="S2122" t="s">
        <v>264</v>
      </c>
      <c r="T2122" t="s">
        <v>265</v>
      </c>
      <c r="U2122" s="61" t="s">
        <v>266</v>
      </c>
      <c r="V2122" t="s">
        <v>249</v>
      </c>
      <c r="W2122" t="s">
        <v>263</v>
      </c>
      <c r="X2122" s="59">
        <v>32275</v>
      </c>
      <c r="Y2122" s="59">
        <v>0</v>
      </c>
      <c r="AA2122" s="146" t="str">
        <f t="shared" si="417"/>
        <v>EX</v>
      </c>
      <c r="AB2122" s="146">
        <f t="shared" si="419"/>
        <v>0</v>
      </c>
      <c r="AC2122" t="str">
        <f t="shared" si="410"/>
        <v>EX</v>
      </c>
      <c r="AD2122" s="74">
        <f t="shared" si="411"/>
        <v>0</v>
      </c>
      <c r="AE2122" s="74">
        <f t="shared" si="416"/>
        <v>0</v>
      </c>
      <c r="AF2122">
        <v>1</v>
      </c>
      <c r="AG2122">
        <v>0</v>
      </c>
      <c r="AH2122" s="74">
        <v>0</v>
      </c>
      <c r="AJ2122" s="74">
        <f t="shared" si="412"/>
        <v>0</v>
      </c>
      <c r="AK2122" s="74">
        <f t="shared" si="418"/>
        <v>0</v>
      </c>
      <c r="AL2122" t="str">
        <f t="shared" si="413"/>
        <v>N</v>
      </c>
      <c r="AN2122" t="s">
        <v>86</v>
      </c>
      <c r="AO2122" t="s">
        <v>85</v>
      </c>
      <c r="AP2122" t="str">
        <f t="shared" si="414"/>
        <v>94</v>
      </c>
      <c r="AQ2122" s="145" t="s">
        <v>1826</v>
      </c>
      <c r="AR2122" t="str">
        <f t="shared" si="415"/>
        <v>1-Adjusted Base Budget</v>
      </c>
      <c r="AS2122" s="145" t="s">
        <v>1827</v>
      </c>
      <c r="AT2122" t="s">
        <v>213</v>
      </c>
      <c r="AV2122" t="str">
        <f t="shared" si="409"/>
        <v>VPIT</v>
      </c>
      <c r="AW2122" t="str">
        <f t="shared" si="420"/>
        <v>VP FOR INFORMATION TECHNOLOGY</v>
      </c>
    </row>
    <row r="2123" spans="1:49">
      <c r="A2123" s="59">
        <v>2018</v>
      </c>
      <c r="B2123" t="s">
        <v>137</v>
      </c>
      <c r="C2123" t="s">
        <v>945</v>
      </c>
      <c r="D2123" t="s">
        <v>946</v>
      </c>
      <c r="E2123" t="s">
        <v>967</v>
      </c>
      <c r="F2123" t="s">
        <v>1089</v>
      </c>
      <c r="G2123" t="s">
        <v>1090</v>
      </c>
      <c r="H2123" t="s">
        <v>146</v>
      </c>
      <c r="I2123" s="170" t="s">
        <v>84</v>
      </c>
      <c r="J2123" t="s">
        <v>85</v>
      </c>
      <c r="K2123" t="s">
        <v>214</v>
      </c>
      <c r="L2123" t="s">
        <v>542</v>
      </c>
      <c r="M2123" t="s">
        <v>543</v>
      </c>
      <c r="N2123" t="s">
        <v>217</v>
      </c>
      <c r="O2123" t="s">
        <v>263</v>
      </c>
      <c r="P2123" t="s">
        <v>387</v>
      </c>
      <c r="Q2123" t="s">
        <v>386</v>
      </c>
      <c r="R2123" t="s">
        <v>388</v>
      </c>
      <c r="S2123" t="s">
        <v>264</v>
      </c>
      <c r="T2123" t="s">
        <v>265</v>
      </c>
      <c r="U2123" s="61" t="s">
        <v>266</v>
      </c>
      <c r="V2123" t="s">
        <v>24</v>
      </c>
      <c r="W2123" t="s">
        <v>263</v>
      </c>
      <c r="X2123" s="59">
        <v>35000</v>
      </c>
      <c r="Y2123" s="59">
        <v>157323</v>
      </c>
      <c r="Z2123" t="s">
        <v>141</v>
      </c>
      <c r="AA2123" s="146" t="str">
        <f t="shared" si="417"/>
        <v>EX</v>
      </c>
      <c r="AB2123" s="146" t="str">
        <f t="shared" si="419"/>
        <v>IT</v>
      </c>
      <c r="AC2123" t="str">
        <f t="shared" si="410"/>
        <v>EX</v>
      </c>
      <c r="AD2123" s="74">
        <f t="shared" si="411"/>
        <v>157323</v>
      </c>
      <c r="AE2123" s="74">
        <f t="shared" si="416"/>
        <v>157323</v>
      </c>
      <c r="AF2123">
        <v>1</v>
      </c>
      <c r="AG2123">
        <v>0</v>
      </c>
      <c r="AH2123" s="74">
        <v>0</v>
      </c>
      <c r="AJ2123" s="74">
        <f t="shared" si="412"/>
        <v>0</v>
      </c>
      <c r="AK2123" s="74">
        <f t="shared" si="418"/>
        <v>157323</v>
      </c>
      <c r="AL2123" t="str">
        <f t="shared" si="413"/>
        <v>N</v>
      </c>
      <c r="AN2123" t="s">
        <v>86</v>
      </c>
      <c r="AO2123" t="s">
        <v>85</v>
      </c>
      <c r="AP2123" t="str">
        <f t="shared" si="414"/>
        <v>94</v>
      </c>
      <c r="AQ2123" s="145" t="s">
        <v>1826</v>
      </c>
      <c r="AR2123" t="str">
        <f t="shared" si="415"/>
        <v>1-Adjusted Base Budget</v>
      </c>
      <c r="AS2123" s="145" t="s">
        <v>1827</v>
      </c>
      <c r="AT2123" t="s">
        <v>213</v>
      </c>
      <c r="AV2123" t="str">
        <f t="shared" si="409"/>
        <v>VPIT-SS</v>
      </c>
      <c r="AW2123" t="str">
        <f t="shared" si="420"/>
        <v>VP FOR INFORMATION TECHNOLOGY-SHARED SERVICES</v>
      </c>
    </row>
    <row r="2124" spans="1:49">
      <c r="A2124" s="59">
        <v>2018</v>
      </c>
      <c r="B2124" t="s">
        <v>137</v>
      </c>
      <c r="C2124" t="s">
        <v>945</v>
      </c>
      <c r="D2124" t="s">
        <v>946</v>
      </c>
      <c r="E2124" t="s">
        <v>967</v>
      </c>
      <c r="F2124" t="s">
        <v>1091</v>
      </c>
      <c r="G2124" t="s">
        <v>1092</v>
      </c>
      <c r="H2124" t="s">
        <v>146</v>
      </c>
      <c r="I2124" s="170" t="s">
        <v>84</v>
      </c>
      <c r="J2124" t="s">
        <v>85</v>
      </c>
      <c r="K2124" t="s">
        <v>214</v>
      </c>
      <c r="L2124" t="s">
        <v>542</v>
      </c>
      <c r="M2124" t="s">
        <v>543</v>
      </c>
      <c r="N2124" t="s">
        <v>217</v>
      </c>
      <c r="O2124" t="s">
        <v>263</v>
      </c>
      <c r="P2124" t="s">
        <v>387</v>
      </c>
      <c r="Q2124" t="s">
        <v>386</v>
      </c>
      <c r="R2124" t="s">
        <v>388</v>
      </c>
      <c r="S2124" t="s">
        <v>264</v>
      </c>
      <c r="T2124" t="s">
        <v>265</v>
      </c>
      <c r="U2124" s="61" t="s">
        <v>266</v>
      </c>
      <c r="V2124" t="s">
        <v>24</v>
      </c>
      <c r="W2124" t="s">
        <v>263</v>
      </c>
      <c r="X2124" s="59">
        <v>3300</v>
      </c>
      <c r="Y2124" s="59">
        <v>3300</v>
      </c>
      <c r="Z2124" t="s">
        <v>141</v>
      </c>
      <c r="AA2124" s="146" t="str">
        <f t="shared" si="417"/>
        <v>EX</v>
      </c>
      <c r="AB2124" s="146" t="str">
        <f t="shared" si="419"/>
        <v>IT</v>
      </c>
      <c r="AC2124" t="str">
        <f t="shared" si="410"/>
        <v>EX</v>
      </c>
      <c r="AD2124" s="74">
        <f t="shared" si="411"/>
        <v>3300</v>
      </c>
      <c r="AE2124" s="74">
        <f t="shared" si="416"/>
        <v>3300</v>
      </c>
      <c r="AF2124">
        <v>1</v>
      </c>
      <c r="AG2124">
        <v>0</v>
      </c>
      <c r="AH2124" s="74">
        <v>0</v>
      </c>
      <c r="AJ2124" s="74">
        <f t="shared" si="412"/>
        <v>0</v>
      </c>
      <c r="AK2124" s="74">
        <f t="shared" si="418"/>
        <v>3300</v>
      </c>
      <c r="AL2124" t="str">
        <f t="shared" si="413"/>
        <v>N</v>
      </c>
      <c r="AN2124" t="s">
        <v>86</v>
      </c>
      <c r="AO2124" t="s">
        <v>85</v>
      </c>
      <c r="AP2124" t="str">
        <f t="shared" si="414"/>
        <v>94</v>
      </c>
      <c r="AQ2124" s="145" t="s">
        <v>1826</v>
      </c>
      <c r="AR2124" t="str">
        <f t="shared" si="415"/>
        <v>1-Adjusted Base Budget</v>
      </c>
      <c r="AS2124" s="145" t="s">
        <v>1827</v>
      </c>
      <c r="AT2124" t="s">
        <v>213</v>
      </c>
      <c r="AV2124" t="str">
        <f t="shared" ref="AV2124:AV2187" si="421">IF(AND($AN2124="UAVP",$Z2124="OE"),$AN2124 &amp; "-OE",IF(AND($AN2124="VPIT",OR($Z2124="SS",$Z2124="IT")),$AN2124 &amp; "-SS",$AN2124))</f>
        <v>VPIT-SS</v>
      </c>
      <c r="AW2124" t="str">
        <f t="shared" si="420"/>
        <v>VP FOR INFORMATION TECHNOLOGY-SHARED SERVICES</v>
      </c>
    </row>
    <row r="2125" spans="1:49">
      <c r="A2125" s="59">
        <v>2018</v>
      </c>
      <c r="B2125" t="s">
        <v>137</v>
      </c>
      <c r="C2125" t="s">
        <v>945</v>
      </c>
      <c r="D2125" t="s">
        <v>946</v>
      </c>
      <c r="E2125" t="s">
        <v>967</v>
      </c>
      <c r="F2125" t="s">
        <v>1109</v>
      </c>
      <c r="G2125" t="s">
        <v>1110</v>
      </c>
      <c r="H2125" t="s">
        <v>146</v>
      </c>
      <c r="I2125" s="170" t="s">
        <v>84</v>
      </c>
      <c r="J2125" t="s">
        <v>85</v>
      </c>
      <c r="K2125" t="s">
        <v>214</v>
      </c>
      <c r="L2125" t="s">
        <v>542</v>
      </c>
      <c r="M2125" t="s">
        <v>543</v>
      </c>
      <c r="N2125" t="s">
        <v>217</v>
      </c>
      <c r="O2125" t="s">
        <v>263</v>
      </c>
      <c r="P2125" t="s">
        <v>387</v>
      </c>
      <c r="Q2125" t="s">
        <v>386</v>
      </c>
      <c r="R2125" t="s">
        <v>388</v>
      </c>
      <c r="S2125" t="s">
        <v>264</v>
      </c>
      <c r="T2125" t="s">
        <v>265</v>
      </c>
      <c r="U2125" s="61" t="s">
        <v>266</v>
      </c>
      <c r="V2125" t="s">
        <v>24</v>
      </c>
      <c r="W2125" t="s">
        <v>263</v>
      </c>
      <c r="X2125" s="59">
        <v>6700</v>
      </c>
      <c r="Y2125" s="59">
        <v>6700</v>
      </c>
      <c r="Z2125" t="s">
        <v>141</v>
      </c>
      <c r="AA2125" s="146" t="str">
        <f t="shared" si="417"/>
        <v>EX</v>
      </c>
      <c r="AB2125" s="146" t="str">
        <f t="shared" si="419"/>
        <v>IT</v>
      </c>
      <c r="AC2125" t="str">
        <f t="shared" si="410"/>
        <v>EX</v>
      </c>
      <c r="AD2125" s="74">
        <f t="shared" si="411"/>
        <v>6700</v>
      </c>
      <c r="AE2125" s="74">
        <f t="shared" si="416"/>
        <v>6700</v>
      </c>
      <c r="AF2125">
        <v>1</v>
      </c>
      <c r="AG2125">
        <v>0</v>
      </c>
      <c r="AH2125" s="74">
        <v>0</v>
      </c>
      <c r="AJ2125" s="74">
        <f t="shared" si="412"/>
        <v>0</v>
      </c>
      <c r="AK2125" s="74">
        <f t="shared" si="418"/>
        <v>6700</v>
      </c>
      <c r="AL2125" t="str">
        <f t="shared" si="413"/>
        <v>N</v>
      </c>
      <c r="AN2125" t="s">
        <v>86</v>
      </c>
      <c r="AO2125" t="s">
        <v>85</v>
      </c>
      <c r="AP2125" t="str">
        <f t="shared" si="414"/>
        <v>94</v>
      </c>
      <c r="AQ2125" s="145" t="s">
        <v>1826</v>
      </c>
      <c r="AR2125" t="str">
        <f t="shared" si="415"/>
        <v>1-Adjusted Base Budget</v>
      </c>
      <c r="AS2125" s="145" t="s">
        <v>1827</v>
      </c>
      <c r="AT2125" t="s">
        <v>213</v>
      </c>
      <c r="AV2125" t="str">
        <f t="shared" si="421"/>
        <v>VPIT-SS</v>
      </c>
      <c r="AW2125" t="str">
        <f t="shared" si="420"/>
        <v>VP FOR INFORMATION TECHNOLOGY-SHARED SERVICES</v>
      </c>
    </row>
    <row r="2126" spans="1:49">
      <c r="A2126" s="59">
        <v>2018</v>
      </c>
      <c r="B2126" t="s">
        <v>137</v>
      </c>
      <c r="C2126" t="s">
        <v>945</v>
      </c>
      <c r="D2126" t="s">
        <v>946</v>
      </c>
      <c r="E2126" t="s">
        <v>1113</v>
      </c>
      <c r="F2126" t="s">
        <v>957</v>
      </c>
      <c r="G2126" t="s">
        <v>958</v>
      </c>
      <c r="H2126" t="s">
        <v>150</v>
      </c>
      <c r="I2126" s="170" t="s">
        <v>84</v>
      </c>
      <c r="J2126" t="s">
        <v>85</v>
      </c>
      <c r="K2126" t="s">
        <v>214</v>
      </c>
      <c r="L2126" t="s">
        <v>542</v>
      </c>
      <c r="M2126" t="s">
        <v>543</v>
      </c>
      <c r="N2126" t="s">
        <v>217</v>
      </c>
      <c r="O2126" t="s">
        <v>263</v>
      </c>
      <c r="P2126" t="s">
        <v>387</v>
      </c>
      <c r="Q2126" t="s">
        <v>386</v>
      </c>
      <c r="R2126" t="s">
        <v>388</v>
      </c>
      <c r="S2126" t="s">
        <v>264</v>
      </c>
      <c r="T2126" t="s">
        <v>265</v>
      </c>
      <c r="U2126" s="61" t="s">
        <v>266</v>
      </c>
      <c r="V2126" t="s">
        <v>24</v>
      </c>
      <c r="W2126" t="s">
        <v>263</v>
      </c>
      <c r="X2126" s="59">
        <v>1000</v>
      </c>
      <c r="Y2126" s="59">
        <v>1000</v>
      </c>
      <c r="Z2126" t="s">
        <v>141</v>
      </c>
      <c r="AA2126" s="146" t="str">
        <f t="shared" si="417"/>
        <v>EX</v>
      </c>
      <c r="AB2126" s="146" t="str">
        <f t="shared" si="419"/>
        <v>IT</v>
      </c>
      <c r="AC2126" t="str">
        <f t="shared" si="410"/>
        <v>EX</v>
      </c>
      <c r="AD2126" s="74">
        <f t="shared" si="411"/>
        <v>1000</v>
      </c>
      <c r="AE2126" s="74">
        <f t="shared" si="416"/>
        <v>1000</v>
      </c>
      <c r="AF2126">
        <v>1</v>
      </c>
      <c r="AG2126">
        <v>0</v>
      </c>
      <c r="AH2126" s="74">
        <v>0</v>
      </c>
      <c r="AJ2126" s="74">
        <f t="shared" si="412"/>
        <v>0</v>
      </c>
      <c r="AK2126" s="74">
        <f t="shared" si="418"/>
        <v>1000</v>
      </c>
      <c r="AL2126" t="str">
        <f t="shared" si="413"/>
        <v>N</v>
      </c>
      <c r="AN2126" t="s">
        <v>86</v>
      </c>
      <c r="AO2126" t="s">
        <v>85</v>
      </c>
      <c r="AP2126" t="str">
        <f t="shared" si="414"/>
        <v>94</v>
      </c>
      <c r="AQ2126" s="145" t="s">
        <v>1826</v>
      </c>
      <c r="AR2126" t="str">
        <f t="shared" si="415"/>
        <v>1-Adjusted Base Budget</v>
      </c>
      <c r="AS2126" s="145" t="s">
        <v>1827</v>
      </c>
      <c r="AT2126" t="s">
        <v>213</v>
      </c>
      <c r="AV2126" t="str">
        <f t="shared" si="421"/>
        <v>VPIT-SS</v>
      </c>
      <c r="AW2126" t="str">
        <f t="shared" si="420"/>
        <v>VP FOR INFORMATION TECHNOLOGY-SHARED SERVICES</v>
      </c>
    </row>
    <row r="2127" spans="1:49">
      <c r="A2127" s="59">
        <v>2018</v>
      </c>
      <c r="B2127" t="s">
        <v>137</v>
      </c>
      <c r="C2127" t="s">
        <v>945</v>
      </c>
      <c r="D2127" t="s">
        <v>946</v>
      </c>
      <c r="E2127" t="s">
        <v>951</v>
      </c>
      <c r="F2127" t="s">
        <v>1061</v>
      </c>
      <c r="G2127" t="s">
        <v>1062</v>
      </c>
      <c r="H2127" t="s">
        <v>154</v>
      </c>
      <c r="I2127" s="170" t="s">
        <v>84</v>
      </c>
      <c r="J2127" t="s">
        <v>85</v>
      </c>
      <c r="K2127" t="s">
        <v>214</v>
      </c>
      <c r="L2127" t="s">
        <v>542</v>
      </c>
      <c r="M2127" t="s">
        <v>543</v>
      </c>
      <c r="N2127" t="s">
        <v>217</v>
      </c>
      <c r="O2127" t="s">
        <v>263</v>
      </c>
      <c r="P2127" t="s">
        <v>387</v>
      </c>
      <c r="Q2127" t="s">
        <v>386</v>
      </c>
      <c r="R2127" t="s">
        <v>388</v>
      </c>
      <c r="S2127" t="s">
        <v>264</v>
      </c>
      <c r="T2127" t="s">
        <v>265</v>
      </c>
      <c r="U2127" s="61" t="s">
        <v>266</v>
      </c>
      <c r="V2127" t="s">
        <v>24</v>
      </c>
      <c r="W2127" t="s">
        <v>263</v>
      </c>
      <c r="X2127" s="59">
        <v>2500</v>
      </c>
      <c r="Y2127" s="59">
        <v>2500</v>
      </c>
      <c r="Z2127" t="s">
        <v>141</v>
      </c>
      <c r="AA2127" s="146" t="str">
        <f t="shared" si="417"/>
        <v>EX</v>
      </c>
      <c r="AB2127" s="146" t="str">
        <f t="shared" si="419"/>
        <v>IT</v>
      </c>
      <c r="AC2127" t="str">
        <f t="shared" si="410"/>
        <v>EX</v>
      </c>
      <c r="AD2127" s="74">
        <f t="shared" si="411"/>
        <v>2500</v>
      </c>
      <c r="AE2127" s="74">
        <f t="shared" si="416"/>
        <v>2500</v>
      </c>
      <c r="AF2127">
        <v>1</v>
      </c>
      <c r="AG2127">
        <v>0</v>
      </c>
      <c r="AH2127" s="74">
        <v>0</v>
      </c>
      <c r="AJ2127" s="74">
        <f t="shared" si="412"/>
        <v>0</v>
      </c>
      <c r="AK2127" s="74">
        <f t="shared" si="418"/>
        <v>2500</v>
      </c>
      <c r="AL2127" t="str">
        <f t="shared" si="413"/>
        <v>N</v>
      </c>
      <c r="AN2127" t="s">
        <v>86</v>
      </c>
      <c r="AO2127" t="s">
        <v>85</v>
      </c>
      <c r="AP2127" t="str">
        <f t="shared" si="414"/>
        <v>94</v>
      </c>
      <c r="AQ2127" s="145" t="s">
        <v>1826</v>
      </c>
      <c r="AR2127" t="str">
        <f t="shared" si="415"/>
        <v>1-Adjusted Base Budget</v>
      </c>
      <c r="AS2127" s="145" t="s">
        <v>1827</v>
      </c>
      <c r="AT2127" t="s">
        <v>213</v>
      </c>
      <c r="AV2127" t="str">
        <f t="shared" si="421"/>
        <v>VPIT-SS</v>
      </c>
      <c r="AW2127" t="str">
        <f t="shared" si="420"/>
        <v>VP FOR INFORMATION TECHNOLOGY-SHARED SERVICES</v>
      </c>
    </row>
    <row r="2128" spans="1:49">
      <c r="A2128" s="59">
        <v>2018</v>
      </c>
      <c r="B2128" t="s">
        <v>137</v>
      </c>
      <c r="C2128" t="s">
        <v>945</v>
      </c>
      <c r="D2128" t="s">
        <v>946</v>
      </c>
      <c r="E2128" t="s">
        <v>951</v>
      </c>
      <c r="F2128" t="s">
        <v>1073</v>
      </c>
      <c r="G2128" t="s">
        <v>1074</v>
      </c>
      <c r="H2128" t="s">
        <v>154</v>
      </c>
      <c r="I2128" s="170" t="s">
        <v>84</v>
      </c>
      <c r="J2128" t="s">
        <v>85</v>
      </c>
      <c r="K2128" t="s">
        <v>214</v>
      </c>
      <c r="L2128" t="s">
        <v>542</v>
      </c>
      <c r="M2128" t="s">
        <v>543</v>
      </c>
      <c r="N2128" t="s">
        <v>217</v>
      </c>
      <c r="O2128" t="s">
        <v>263</v>
      </c>
      <c r="P2128" t="s">
        <v>387</v>
      </c>
      <c r="Q2128" t="s">
        <v>386</v>
      </c>
      <c r="R2128" t="s">
        <v>388</v>
      </c>
      <c r="S2128" t="s">
        <v>264</v>
      </c>
      <c r="T2128" t="s">
        <v>265</v>
      </c>
      <c r="U2128" s="61" t="s">
        <v>266</v>
      </c>
      <c r="V2128" t="s">
        <v>24</v>
      </c>
      <c r="W2128" t="s">
        <v>263</v>
      </c>
      <c r="X2128" s="59">
        <v>5000</v>
      </c>
      <c r="Y2128" s="59">
        <v>5000</v>
      </c>
      <c r="Z2128" t="s">
        <v>141</v>
      </c>
      <c r="AA2128" s="146" t="str">
        <f t="shared" si="417"/>
        <v>EX</v>
      </c>
      <c r="AB2128" s="146" t="str">
        <f t="shared" si="419"/>
        <v>IT</v>
      </c>
      <c r="AC2128" t="str">
        <f t="shared" si="410"/>
        <v>EX</v>
      </c>
      <c r="AD2128" s="74">
        <f t="shared" si="411"/>
        <v>5000</v>
      </c>
      <c r="AE2128" s="74">
        <f t="shared" si="416"/>
        <v>5000</v>
      </c>
      <c r="AF2128">
        <v>1</v>
      </c>
      <c r="AG2128">
        <v>0</v>
      </c>
      <c r="AH2128" s="74">
        <v>0</v>
      </c>
      <c r="AJ2128" s="74">
        <f t="shared" si="412"/>
        <v>0</v>
      </c>
      <c r="AK2128" s="74">
        <f t="shared" si="418"/>
        <v>5000</v>
      </c>
      <c r="AL2128" t="str">
        <f t="shared" si="413"/>
        <v>N</v>
      </c>
      <c r="AN2128" t="s">
        <v>86</v>
      </c>
      <c r="AO2128" t="s">
        <v>85</v>
      </c>
      <c r="AP2128" t="str">
        <f t="shared" si="414"/>
        <v>94</v>
      </c>
      <c r="AQ2128" s="145" t="s">
        <v>1826</v>
      </c>
      <c r="AR2128" t="str">
        <f t="shared" si="415"/>
        <v>1-Adjusted Base Budget</v>
      </c>
      <c r="AS2128" s="145" t="s">
        <v>1827</v>
      </c>
      <c r="AT2128" t="s">
        <v>213</v>
      </c>
      <c r="AV2128" t="str">
        <f t="shared" si="421"/>
        <v>VPIT-SS</v>
      </c>
      <c r="AW2128" t="str">
        <f t="shared" si="420"/>
        <v>VP FOR INFORMATION TECHNOLOGY-SHARED SERVICES</v>
      </c>
    </row>
    <row r="2129" spans="1:49">
      <c r="A2129" s="59">
        <v>2018</v>
      </c>
      <c r="B2129" t="s">
        <v>137</v>
      </c>
      <c r="C2129" t="s">
        <v>945</v>
      </c>
      <c r="D2129" t="s">
        <v>946</v>
      </c>
      <c r="E2129" t="s">
        <v>951</v>
      </c>
      <c r="F2129" t="s">
        <v>1121</v>
      </c>
      <c r="G2129" t="s">
        <v>1122</v>
      </c>
      <c r="H2129" t="s">
        <v>154</v>
      </c>
      <c r="I2129" s="170" t="s">
        <v>84</v>
      </c>
      <c r="J2129" t="s">
        <v>85</v>
      </c>
      <c r="K2129" t="s">
        <v>214</v>
      </c>
      <c r="L2129" t="s">
        <v>542</v>
      </c>
      <c r="M2129" t="s">
        <v>543</v>
      </c>
      <c r="N2129" t="s">
        <v>217</v>
      </c>
      <c r="O2129" t="s">
        <v>263</v>
      </c>
      <c r="P2129" t="s">
        <v>387</v>
      </c>
      <c r="Q2129" t="s">
        <v>386</v>
      </c>
      <c r="R2129" t="s">
        <v>388</v>
      </c>
      <c r="S2129" t="s">
        <v>264</v>
      </c>
      <c r="T2129" t="s">
        <v>265</v>
      </c>
      <c r="U2129" s="61" t="s">
        <v>266</v>
      </c>
      <c r="V2129" t="s">
        <v>24</v>
      </c>
      <c r="W2129" t="s">
        <v>263</v>
      </c>
      <c r="X2129" s="59">
        <v>1620</v>
      </c>
      <c r="Y2129" s="59">
        <v>0</v>
      </c>
      <c r="Z2129" t="s">
        <v>141</v>
      </c>
      <c r="AA2129" s="146" t="str">
        <f t="shared" si="417"/>
        <v>EX</v>
      </c>
      <c r="AB2129" s="146" t="str">
        <f t="shared" si="419"/>
        <v>IT</v>
      </c>
      <c r="AC2129" t="str">
        <f t="shared" si="410"/>
        <v>EX</v>
      </c>
      <c r="AD2129" s="74">
        <f t="shared" si="411"/>
        <v>0</v>
      </c>
      <c r="AE2129" s="74">
        <f t="shared" si="416"/>
        <v>0</v>
      </c>
      <c r="AF2129">
        <v>1</v>
      </c>
      <c r="AG2129">
        <v>0</v>
      </c>
      <c r="AH2129" s="74">
        <v>0</v>
      </c>
      <c r="AJ2129" s="74">
        <f t="shared" si="412"/>
        <v>0</v>
      </c>
      <c r="AK2129" s="74">
        <f t="shared" si="418"/>
        <v>0</v>
      </c>
      <c r="AL2129" t="str">
        <f t="shared" si="413"/>
        <v>N</v>
      </c>
      <c r="AN2129" t="s">
        <v>86</v>
      </c>
      <c r="AO2129" t="s">
        <v>85</v>
      </c>
      <c r="AP2129" t="str">
        <f t="shared" si="414"/>
        <v>94</v>
      </c>
      <c r="AQ2129" s="145" t="s">
        <v>1826</v>
      </c>
      <c r="AR2129" t="str">
        <f t="shared" si="415"/>
        <v>1-Adjusted Base Budget</v>
      </c>
      <c r="AS2129" s="145" t="s">
        <v>1827</v>
      </c>
      <c r="AT2129" t="s">
        <v>213</v>
      </c>
      <c r="AV2129" t="str">
        <f t="shared" si="421"/>
        <v>VPIT-SS</v>
      </c>
      <c r="AW2129" t="str">
        <f t="shared" si="420"/>
        <v>VP FOR INFORMATION TECHNOLOGY-SHARED SERVICES</v>
      </c>
    </row>
    <row r="2130" spans="1:49">
      <c r="A2130" s="59">
        <v>2018</v>
      </c>
      <c r="B2130" t="s">
        <v>137</v>
      </c>
      <c r="C2130" t="s">
        <v>945</v>
      </c>
      <c r="D2130" t="s">
        <v>946</v>
      </c>
      <c r="E2130" t="s">
        <v>951</v>
      </c>
      <c r="F2130" t="s">
        <v>1089</v>
      </c>
      <c r="G2130" t="s">
        <v>1127</v>
      </c>
      <c r="H2130" t="s">
        <v>154</v>
      </c>
      <c r="I2130" s="170" t="s">
        <v>84</v>
      </c>
      <c r="J2130" t="s">
        <v>85</v>
      </c>
      <c r="K2130" t="s">
        <v>214</v>
      </c>
      <c r="L2130" t="s">
        <v>542</v>
      </c>
      <c r="M2130" t="s">
        <v>543</v>
      </c>
      <c r="N2130" t="s">
        <v>217</v>
      </c>
      <c r="O2130" t="s">
        <v>263</v>
      </c>
      <c r="P2130" t="s">
        <v>387</v>
      </c>
      <c r="Q2130" t="s">
        <v>386</v>
      </c>
      <c r="R2130" t="s">
        <v>388</v>
      </c>
      <c r="S2130" t="s">
        <v>264</v>
      </c>
      <c r="T2130" t="s">
        <v>265</v>
      </c>
      <c r="U2130" s="61" t="s">
        <v>266</v>
      </c>
      <c r="V2130" t="s">
        <v>24</v>
      </c>
      <c r="W2130" t="s">
        <v>263</v>
      </c>
      <c r="X2130" s="59">
        <v>80000</v>
      </c>
      <c r="Y2130" s="59">
        <v>80000</v>
      </c>
      <c r="Z2130" t="s">
        <v>141</v>
      </c>
      <c r="AA2130" s="146" t="str">
        <f t="shared" si="417"/>
        <v>EX</v>
      </c>
      <c r="AB2130" s="146" t="str">
        <f t="shared" si="419"/>
        <v>IT</v>
      </c>
      <c r="AC2130" t="str">
        <f t="shared" si="410"/>
        <v>EX</v>
      </c>
      <c r="AD2130" s="74">
        <f t="shared" si="411"/>
        <v>80000</v>
      </c>
      <c r="AE2130" s="74">
        <f t="shared" si="416"/>
        <v>80000</v>
      </c>
      <c r="AF2130">
        <v>1</v>
      </c>
      <c r="AG2130">
        <v>0</v>
      </c>
      <c r="AH2130" s="74">
        <v>0</v>
      </c>
      <c r="AJ2130" s="74">
        <f t="shared" si="412"/>
        <v>0</v>
      </c>
      <c r="AK2130" s="74">
        <f t="shared" si="418"/>
        <v>80000</v>
      </c>
      <c r="AL2130" t="str">
        <f t="shared" si="413"/>
        <v>N</v>
      </c>
      <c r="AN2130" t="s">
        <v>86</v>
      </c>
      <c r="AO2130" t="s">
        <v>85</v>
      </c>
      <c r="AP2130" t="str">
        <f t="shared" si="414"/>
        <v>94</v>
      </c>
      <c r="AQ2130" s="145" t="s">
        <v>1826</v>
      </c>
      <c r="AR2130" t="str">
        <f t="shared" si="415"/>
        <v>1-Adjusted Base Budget</v>
      </c>
      <c r="AS2130" s="145" t="s">
        <v>1827</v>
      </c>
      <c r="AT2130" t="s">
        <v>213</v>
      </c>
      <c r="AV2130" t="str">
        <f t="shared" si="421"/>
        <v>VPIT-SS</v>
      </c>
      <c r="AW2130" t="str">
        <f t="shared" si="420"/>
        <v>VP FOR INFORMATION TECHNOLOGY-SHARED SERVICES</v>
      </c>
    </row>
    <row r="2131" spans="1:49">
      <c r="A2131" s="59">
        <v>2018</v>
      </c>
      <c r="B2131" t="s">
        <v>137</v>
      </c>
      <c r="C2131" t="s">
        <v>945</v>
      </c>
      <c r="D2131" t="s">
        <v>946</v>
      </c>
      <c r="E2131" t="s">
        <v>981</v>
      </c>
      <c r="F2131" t="s">
        <v>957</v>
      </c>
      <c r="G2131" t="s">
        <v>958</v>
      </c>
      <c r="H2131" t="s">
        <v>157</v>
      </c>
      <c r="I2131" s="170" t="s">
        <v>84</v>
      </c>
      <c r="J2131" t="s">
        <v>85</v>
      </c>
      <c r="K2131" t="s">
        <v>214</v>
      </c>
      <c r="L2131" t="s">
        <v>542</v>
      </c>
      <c r="M2131" t="s">
        <v>543</v>
      </c>
      <c r="N2131" t="s">
        <v>217</v>
      </c>
      <c r="O2131" t="s">
        <v>263</v>
      </c>
      <c r="P2131" t="s">
        <v>387</v>
      </c>
      <c r="Q2131" t="s">
        <v>386</v>
      </c>
      <c r="R2131" t="s">
        <v>388</v>
      </c>
      <c r="S2131" t="s">
        <v>264</v>
      </c>
      <c r="T2131" t="s">
        <v>265</v>
      </c>
      <c r="U2131" s="61" t="s">
        <v>266</v>
      </c>
      <c r="V2131" t="s">
        <v>24</v>
      </c>
      <c r="W2131" t="s">
        <v>263</v>
      </c>
      <c r="X2131" s="59">
        <v>1500</v>
      </c>
      <c r="Y2131" s="59">
        <v>1500</v>
      </c>
      <c r="Z2131" t="s">
        <v>141</v>
      </c>
      <c r="AA2131" s="146" t="str">
        <f t="shared" si="417"/>
        <v>EX</v>
      </c>
      <c r="AB2131" s="146" t="str">
        <f t="shared" si="419"/>
        <v>IT</v>
      </c>
      <c r="AC2131" t="str">
        <f t="shared" ref="AC2131:AC2194" si="422">IF(O2131 =AA2131,W2131,"Allot/Xfer IN")</f>
        <v>EX</v>
      </c>
      <c r="AD2131" s="74">
        <f t="shared" ref="AD2131:AD2194" si="423">IF(O2131 =AA2131,Y2131,-Y2131)</f>
        <v>1500</v>
      </c>
      <c r="AE2131" s="74">
        <f t="shared" si="416"/>
        <v>1500</v>
      </c>
      <c r="AF2131">
        <v>1</v>
      </c>
      <c r="AG2131">
        <v>0</v>
      </c>
      <c r="AH2131" s="74">
        <v>0</v>
      </c>
      <c r="AJ2131" s="74">
        <f t="shared" ref="AJ2131:AJ2194" si="424">SUM(AG2131:AI2131)</f>
        <v>0</v>
      </c>
      <c r="AK2131" s="74">
        <f t="shared" si="418"/>
        <v>1500</v>
      </c>
      <c r="AL2131" t="str">
        <f t="shared" ref="AL2131:AL2194" si="425">IF(AF2131&lt;&gt;1,"Y","N")</f>
        <v>N</v>
      </c>
      <c r="AN2131" t="s">
        <v>86</v>
      </c>
      <c r="AO2131" t="s">
        <v>85</v>
      </c>
      <c r="AP2131" t="str">
        <f t="shared" ref="AP2131:AP2194" si="426">IF(AL2131 ="Y","99",I2131)</f>
        <v>94</v>
      </c>
      <c r="AQ2131" s="145" t="s">
        <v>1826</v>
      </c>
      <c r="AR2131" t="str">
        <f t="shared" ref="AR2131:AR2194" si="427">IF(AM2131 ="y",AQ2131,IF(AG2131 &lt;&gt;0,"2-Provision for Compensation Incr","1-Adjusted Base Budget"))</f>
        <v>1-Adjusted Base Budget</v>
      </c>
      <c r="AS2131" s="145" t="s">
        <v>1827</v>
      </c>
      <c r="AT2131" t="s">
        <v>213</v>
      </c>
      <c r="AV2131" t="str">
        <f t="shared" si="421"/>
        <v>VPIT-SS</v>
      </c>
      <c r="AW2131" t="str">
        <f t="shared" si="420"/>
        <v>VP FOR INFORMATION TECHNOLOGY-SHARED SERVICES</v>
      </c>
    </row>
    <row r="2132" spans="1:49">
      <c r="A2132" s="59">
        <v>2018</v>
      </c>
      <c r="B2132" t="s">
        <v>137</v>
      </c>
      <c r="C2132" t="s">
        <v>945</v>
      </c>
      <c r="D2132" t="s">
        <v>946</v>
      </c>
      <c r="E2132" t="s">
        <v>983</v>
      </c>
      <c r="F2132" t="s">
        <v>957</v>
      </c>
      <c r="G2132" t="s">
        <v>958</v>
      </c>
      <c r="H2132" t="s">
        <v>159</v>
      </c>
      <c r="I2132" s="170" t="s">
        <v>84</v>
      </c>
      <c r="J2132" t="s">
        <v>85</v>
      </c>
      <c r="K2132" t="s">
        <v>214</v>
      </c>
      <c r="L2132" t="s">
        <v>542</v>
      </c>
      <c r="M2132" t="s">
        <v>543</v>
      </c>
      <c r="N2132" t="s">
        <v>217</v>
      </c>
      <c r="O2132" t="s">
        <v>263</v>
      </c>
      <c r="P2132" t="s">
        <v>387</v>
      </c>
      <c r="Q2132" t="s">
        <v>386</v>
      </c>
      <c r="R2132" t="s">
        <v>388</v>
      </c>
      <c r="S2132" t="s">
        <v>264</v>
      </c>
      <c r="T2132" t="s">
        <v>265</v>
      </c>
      <c r="U2132" s="61" t="s">
        <v>266</v>
      </c>
      <c r="V2132" t="s">
        <v>24</v>
      </c>
      <c r="W2132" t="s">
        <v>263</v>
      </c>
      <c r="X2132" s="59">
        <v>1500</v>
      </c>
      <c r="Y2132" s="59">
        <v>1500</v>
      </c>
      <c r="Z2132" t="s">
        <v>141</v>
      </c>
      <c r="AA2132" s="146" t="str">
        <f t="shared" si="417"/>
        <v>EX</v>
      </c>
      <c r="AB2132" s="146" t="str">
        <f t="shared" si="419"/>
        <v>IT</v>
      </c>
      <c r="AC2132" t="str">
        <f t="shared" si="422"/>
        <v>EX</v>
      </c>
      <c r="AD2132" s="74">
        <f t="shared" si="423"/>
        <v>1500</v>
      </c>
      <c r="AE2132" s="74">
        <f t="shared" ref="AE2132:AE2195" si="428">Y2132</f>
        <v>1500</v>
      </c>
      <c r="AF2132">
        <v>1</v>
      </c>
      <c r="AG2132">
        <v>0</v>
      </c>
      <c r="AH2132" s="74">
        <v>0</v>
      </c>
      <c r="AJ2132" s="74">
        <f t="shared" si="424"/>
        <v>0</v>
      </c>
      <c r="AK2132" s="74">
        <f t="shared" si="418"/>
        <v>1500</v>
      </c>
      <c r="AL2132" t="str">
        <f t="shared" si="425"/>
        <v>N</v>
      </c>
      <c r="AN2132" t="s">
        <v>86</v>
      </c>
      <c r="AO2132" t="s">
        <v>85</v>
      </c>
      <c r="AP2132" t="str">
        <f t="shared" si="426"/>
        <v>94</v>
      </c>
      <c r="AQ2132" s="145" t="s">
        <v>1826</v>
      </c>
      <c r="AR2132" t="str">
        <f t="shared" si="427"/>
        <v>1-Adjusted Base Budget</v>
      </c>
      <c r="AS2132" s="145" t="s">
        <v>1827</v>
      </c>
      <c r="AT2132" t="s">
        <v>213</v>
      </c>
      <c r="AV2132" t="str">
        <f t="shared" si="421"/>
        <v>VPIT-SS</v>
      </c>
      <c r="AW2132" t="str">
        <f t="shared" si="420"/>
        <v>VP FOR INFORMATION TECHNOLOGY-SHARED SERVICES</v>
      </c>
    </row>
    <row r="2133" spans="1:49">
      <c r="A2133" s="59">
        <v>2018</v>
      </c>
      <c r="B2133" t="s">
        <v>137</v>
      </c>
      <c r="C2133" t="s">
        <v>945</v>
      </c>
      <c r="D2133" t="s">
        <v>946</v>
      </c>
      <c r="E2133" t="s">
        <v>947</v>
      </c>
      <c r="F2133" t="s">
        <v>1135</v>
      </c>
      <c r="G2133" t="s">
        <v>1136</v>
      </c>
      <c r="H2133" t="s">
        <v>948</v>
      </c>
      <c r="I2133" s="170" t="s">
        <v>84</v>
      </c>
      <c r="J2133" t="s">
        <v>85</v>
      </c>
      <c r="K2133" t="s">
        <v>214</v>
      </c>
      <c r="L2133" t="s">
        <v>1742</v>
      </c>
      <c r="M2133" t="s">
        <v>1743</v>
      </c>
      <c r="N2133" t="s">
        <v>217</v>
      </c>
      <c r="O2133" t="s">
        <v>263</v>
      </c>
      <c r="P2133" t="s">
        <v>379</v>
      </c>
      <c r="Q2133" t="s">
        <v>379</v>
      </c>
      <c r="R2133" t="s">
        <v>380</v>
      </c>
      <c r="S2133" t="s">
        <v>264</v>
      </c>
      <c r="T2133" t="s">
        <v>265</v>
      </c>
      <c r="U2133" s="61" t="s">
        <v>266</v>
      </c>
      <c r="V2133" t="s">
        <v>249</v>
      </c>
      <c r="W2133" t="s">
        <v>263</v>
      </c>
      <c r="X2133" s="59">
        <v>85195</v>
      </c>
      <c r="Y2133" s="59">
        <v>85195</v>
      </c>
      <c r="AA2133" s="146" t="str">
        <f t="shared" si="417"/>
        <v>EX</v>
      </c>
      <c r="AB2133" s="146">
        <f t="shared" si="419"/>
        <v>0</v>
      </c>
      <c r="AC2133" t="str">
        <f t="shared" si="422"/>
        <v>EX</v>
      </c>
      <c r="AD2133" s="74">
        <f t="shared" si="423"/>
        <v>85195</v>
      </c>
      <c r="AE2133" s="74">
        <f t="shared" si="428"/>
        <v>85195</v>
      </c>
      <c r="AF2133">
        <v>1</v>
      </c>
      <c r="AG2133">
        <v>0</v>
      </c>
      <c r="AH2133" s="74">
        <v>0</v>
      </c>
      <c r="AJ2133" s="74">
        <f t="shared" si="424"/>
        <v>0</v>
      </c>
      <c r="AK2133" s="74">
        <f t="shared" si="418"/>
        <v>85195</v>
      </c>
      <c r="AL2133" t="str">
        <f t="shared" si="425"/>
        <v>N</v>
      </c>
      <c r="AN2133" t="s">
        <v>86</v>
      </c>
      <c r="AO2133" t="s">
        <v>85</v>
      </c>
      <c r="AP2133" t="str">
        <f t="shared" si="426"/>
        <v>94</v>
      </c>
      <c r="AQ2133" s="145" t="s">
        <v>1826</v>
      </c>
      <c r="AR2133" t="str">
        <f t="shared" si="427"/>
        <v>1-Adjusted Base Budget</v>
      </c>
      <c r="AS2133" s="145" t="s">
        <v>1827</v>
      </c>
      <c r="AT2133" t="s">
        <v>213</v>
      </c>
      <c r="AV2133" t="str">
        <f t="shared" si="421"/>
        <v>VPIT</v>
      </c>
      <c r="AW2133" t="str">
        <f t="shared" si="420"/>
        <v>VP FOR INFORMATION TECHNOLOGY</v>
      </c>
    </row>
    <row r="2134" spans="1:49">
      <c r="A2134" s="59">
        <v>2018</v>
      </c>
      <c r="B2134" t="s">
        <v>137</v>
      </c>
      <c r="C2134" t="s">
        <v>945</v>
      </c>
      <c r="D2134" t="s">
        <v>946</v>
      </c>
      <c r="E2134" t="s">
        <v>967</v>
      </c>
      <c r="F2134" t="s">
        <v>1719</v>
      </c>
      <c r="G2134" t="s">
        <v>1720</v>
      </c>
      <c r="H2134" t="s">
        <v>146</v>
      </c>
      <c r="I2134" s="170" t="s">
        <v>84</v>
      </c>
      <c r="J2134" t="s">
        <v>85</v>
      </c>
      <c r="K2134" t="s">
        <v>214</v>
      </c>
      <c r="L2134" t="s">
        <v>747</v>
      </c>
      <c r="M2134" t="s">
        <v>748</v>
      </c>
      <c r="N2134" t="s">
        <v>217</v>
      </c>
      <c r="O2134" t="s">
        <v>263</v>
      </c>
      <c r="P2134" t="s">
        <v>357</v>
      </c>
      <c r="Q2134" t="s">
        <v>358</v>
      </c>
      <c r="R2134" t="s">
        <v>359</v>
      </c>
      <c r="S2134" t="s">
        <v>264</v>
      </c>
      <c r="T2134" t="s">
        <v>265</v>
      </c>
      <c r="U2134" s="61" t="s">
        <v>266</v>
      </c>
      <c r="V2134" t="s">
        <v>24</v>
      </c>
      <c r="W2134" t="s">
        <v>263</v>
      </c>
      <c r="X2134" s="59">
        <v>0</v>
      </c>
      <c r="Y2134" s="59">
        <v>175</v>
      </c>
      <c r="Z2134" t="s">
        <v>141</v>
      </c>
      <c r="AA2134" s="146" t="str">
        <f t="shared" si="417"/>
        <v>EX</v>
      </c>
      <c r="AB2134" s="146" t="str">
        <f t="shared" si="419"/>
        <v>IT</v>
      </c>
      <c r="AC2134" t="str">
        <f t="shared" si="422"/>
        <v>EX</v>
      </c>
      <c r="AD2134" s="74">
        <f t="shared" si="423"/>
        <v>175</v>
      </c>
      <c r="AE2134" s="74">
        <f t="shared" si="428"/>
        <v>175</v>
      </c>
      <c r="AF2134">
        <v>1</v>
      </c>
      <c r="AG2134">
        <v>0</v>
      </c>
      <c r="AH2134" s="74">
        <v>0</v>
      </c>
      <c r="AJ2134" s="74">
        <f t="shared" si="424"/>
        <v>0</v>
      </c>
      <c r="AK2134" s="74">
        <f t="shared" si="418"/>
        <v>175</v>
      </c>
      <c r="AL2134" t="str">
        <f t="shared" si="425"/>
        <v>N</v>
      </c>
      <c r="AN2134" t="s">
        <v>86</v>
      </c>
      <c r="AO2134" t="s">
        <v>85</v>
      </c>
      <c r="AP2134" t="str">
        <f t="shared" si="426"/>
        <v>94</v>
      </c>
      <c r="AQ2134" s="145" t="s">
        <v>1826</v>
      </c>
      <c r="AR2134" t="str">
        <f t="shared" si="427"/>
        <v>1-Adjusted Base Budget</v>
      </c>
      <c r="AS2134" s="145" t="s">
        <v>1827</v>
      </c>
      <c r="AT2134" t="s">
        <v>213</v>
      </c>
      <c r="AV2134" t="str">
        <f t="shared" si="421"/>
        <v>VPIT-SS</v>
      </c>
      <c r="AW2134" t="str">
        <f t="shared" si="420"/>
        <v>VP FOR INFORMATION TECHNOLOGY-SHARED SERVICES</v>
      </c>
    </row>
    <row r="2135" spans="1:49">
      <c r="A2135" s="59">
        <v>2018</v>
      </c>
      <c r="B2135" t="s">
        <v>137</v>
      </c>
      <c r="C2135" t="s">
        <v>945</v>
      </c>
      <c r="D2135" t="s">
        <v>946</v>
      </c>
      <c r="E2135" t="s">
        <v>967</v>
      </c>
      <c r="F2135" t="s">
        <v>1147</v>
      </c>
      <c r="G2135" t="s">
        <v>1148</v>
      </c>
      <c r="H2135" t="s">
        <v>146</v>
      </c>
      <c r="I2135" s="170" t="s">
        <v>84</v>
      </c>
      <c r="J2135" t="s">
        <v>85</v>
      </c>
      <c r="K2135" t="s">
        <v>214</v>
      </c>
      <c r="L2135" t="s">
        <v>398</v>
      </c>
      <c r="M2135" t="s">
        <v>399</v>
      </c>
      <c r="N2135" t="s">
        <v>217</v>
      </c>
      <c r="O2135" t="s">
        <v>263</v>
      </c>
      <c r="P2135" t="s">
        <v>352</v>
      </c>
      <c r="Q2135" t="s">
        <v>353</v>
      </c>
      <c r="R2135" t="s">
        <v>354</v>
      </c>
      <c r="S2135" t="s">
        <v>264</v>
      </c>
      <c r="T2135" t="s">
        <v>265</v>
      </c>
      <c r="U2135" s="61" t="s">
        <v>266</v>
      </c>
      <c r="V2135" t="s">
        <v>24</v>
      </c>
      <c r="W2135" t="s">
        <v>263</v>
      </c>
      <c r="X2135" s="59">
        <v>60000</v>
      </c>
      <c r="Y2135" s="59">
        <v>60000</v>
      </c>
      <c r="Z2135" t="s">
        <v>141</v>
      </c>
      <c r="AA2135" s="146" t="str">
        <f t="shared" si="417"/>
        <v>EX</v>
      </c>
      <c r="AB2135" s="146" t="str">
        <f t="shared" si="419"/>
        <v>IT</v>
      </c>
      <c r="AC2135" t="str">
        <f t="shared" si="422"/>
        <v>EX</v>
      </c>
      <c r="AD2135" s="74">
        <f t="shared" si="423"/>
        <v>60000</v>
      </c>
      <c r="AE2135" s="74">
        <f t="shared" si="428"/>
        <v>60000</v>
      </c>
      <c r="AF2135">
        <v>1</v>
      </c>
      <c r="AG2135">
        <v>0</v>
      </c>
      <c r="AH2135" s="74">
        <v>0</v>
      </c>
      <c r="AJ2135" s="74">
        <f t="shared" si="424"/>
        <v>0</v>
      </c>
      <c r="AK2135" s="74">
        <f t="shared" si="418"/>
        <v>60000</v>
      </c>
      <c r="AL2135" t="str">
        <f t="shared" si="425"/>
        <v>N</v>
      </c>
      <c r="AN2135" t="s">
        <v>86</v>
      </c>
      <c r="AO2135" t="s">
        <v>85</v>
      </c>
      <c r="AP2135" t="str">
        <f t="shared" si="426"/>
        <v>94</v>
      </c>
      <c r="AQ2135" s="145" t="s">
        <v>1826</v>
      </c>
      <c r="AR2135" t="str">
        <f t="shared" si="427"/>
        <v>1-Adjusted Base Budget</v>
      </c>
      <c r="AS2135" s="145" t="s">
        <v>1827</v>
      </c>
      <c r="AT2135" t="s">
        <v>213</v>
      </c>
      <c r="AV2135" t="str">
        <f t="shared" si="421"/>
        <v>VPIT-SS</v>
      </c>
      <c r="AW2135" t="str">
        <f t="shared" si="420"/>
        <v>VP FOR INFORMATION TECHNOLOGY-SHARED SERVICES</v>
      </c>
    </row>
    <row r="2136" spans="1:49">
      <c r="A2136" s="59">
        <v>2018</v>
      </c>
      <c r="B2136" t="s">
        <v>137</v>
      </c>
      <c r="C2136" t="s">
        <v>945</v>
      </c>
      <c r="D2136" t="s">
        <v>946</v>
      </c>
      <c r="E2136" t="s">
        <v>947</v>
      </c>
      <c r="F2136" t="s">
        <v>949</v>
      </c>
      <c r="G2136" t="s">
        <v>950</v>
      </c>
      <c r="H2136" t="s">
        <v>948</v>
      </c>
      <c r="I2136" s="170" t="s">
        <v>84</v>
      </c>
      <c r="J2136" t="s">
        <v>85</v>
      </c>
      <c r="K2136" t="s">
        <v>214</v>
      </c>
      <c r="L2136" t="s">
        <v>400</v>
      </c>
      <c r="M2136" t="s">
        <v>401</v>
      </c>
      <c r="N2136" t="s">
        <v>217</v>
      </c>
      <c r="O2136" t="s">
        <v>263</v>
      </c>
      <c r="P2136" t="s">
        <v>357</v>
      </c>
      <c r="Q2136" t="s">
        <v>358</v>
      </c>
      <c r="R2136" t="s">
        <v>359</v>
      </c>
      <c r="S2136" t="s">
        <v>264</v>
      </c>
      <c r="T2136" t="s">
        <v>265</v>
      </c>
      <c r="U2136" s="61" t="s">
        <v>266</v>
      </c>
      <c r="V2136" t="s">
        <v>249</v>
      </c>
      <c r="W2136" t="s">
        <v>263</v>
      </c>
      <c r="X2136" s="59">
        <v>3000</v>
      </c>
      <c r="Y2136" s="59">
        <v>3000</v>
      </c>
      <c r="AA2136" s="146" t="str">
        <f t="shared" si="417"/>
        <v>EX</v>
      </c>
      <c r="AB2136" s="146">
        <f t="shared" si="419"/>
        <v>0</v>
      </c>
      <c r="AC2136" t="str">
        <f t="shared" si="422"/>
        <v>EX</v>
      </c>
      <c r="AD2136" s="74">
        <f t="shared" si="423"/>
        <v>3000</v>
      </c>
      <c r="AE2136" s="74">
        <f t="shared" si="428"/>
        <v>3000</v>
      </c>
      <c r="AF2136">
        <v>1</v>
      </c>
      <c r="AG2136">
        <v>0</v>
      </c>
      <c r="AH2136" s="74">
        <v>0</v>
      </c>
      <c r="AJ2136" s="74">
        <f t="shared" si="424"/>
        <v>0</v>
      </c>
      <c r="AK2136" s="74">
        <f t="shared" si="418"/>
        <v>3000</v>
      </c>
      <c r="AL2136" t="str">
        <f t="shared" si="425"/>
        <v>N</v>
      </c>
      <c r="AN2136" t="s">
        <v>86</v>
      </c>
      <c r="AO2136" t="s">
        <v>85</v>
      </c>
      <c r="AP2136" t="str">
        <f t="shared" si="426"/>
        <v>94</v>
      </c>
      <c r="AQ2136" s="145" t="s">
        <v>1826</v>
      </c>
      <c r="AR2136" t="str">
        <f t="shared" si="427"/>
        <v>1-Adjusted Base Budget</v>
      </c>
      <c r="AS2136" s="145" t="s">
        <v>1827</v>
      </c>
      <c r="AT2136" t="s">
        <v>213</v>
      </c>
      <c r="AV2136" t="str">
        <f t="shared" si="421"/>
        <v>VPIT</v>
      </c>
      <c r="AW2136" t="str">
        <f t="shared" si="420"/>
        <v>VP FOR INFORMATION TECHNOLOGY</v>
      </c>
    </row>
    <row r="2137" spans="1:49">
      <c r="A2137" s="59">
        <v>2018</v>
      </c>
      <c r="B2137" t="s">
        <v>137</v>
      </c>
      <c r="C2137" t="s">
        <v>945</v>
      </c>
      <c r="D2137" t="s">
        <v>946</v>
      </c>
      <c r="E2137" t="s">
        <v>967</v>
      </c>
      <c r="F2137" t="s">
        <v>1147</v>
      </c>
      <c r="G2137" t="s">
        <v>1148</v>
      </c>
      <c r="H2137" t="s">
        <v>146</v>
      </c>
      <c r="I2137" s="170" t="s">
        <v>84</v>
      </c>
      <c r="J2137" t="s">
        <v>85</v>
      </c>
      <c r="K2137" t="s">
        <v>214</v>
      </c>
      <c r="L2137" t="s">
        <v>400</v>
      </c>
      <c r="M2137" t="s">
        <v>401</v>
      </c>
      <c r="N2137" t="s">
        <v>217</v>
      </c>
      <c r="O2137" t="s">
        <v>263</v>
      </c>
      <c r="P2137" t="s">
        <v>357</v>
      </c>
      <c r="Q2137" t="s">
        <v>358</v>
      </c>
      <c r="R2137" t="s">
        <v>359</v>
      </c>
      <c r="S2137" t="s">
        <v>264</v>
      </c>
      <c r="T2137" t="s">
        <v>265</v>
      </c>
      <c r="U2137" s="61" t="s">
        <v>266</v>
      </c>
      <c r="V2137" t="s">
        <v>24</v>
      </c>
      <c r="W2137" t="s">
        <v>263</v>
      </c>
      <c r="X2137" s="59">
        <v>10000</v>
      </c>
      <c r="Y2137" s="59">
        <v>10000</v>
      </c>
      <c r="Z2137" t="s">
        <v>141</v>
      </c>
      <c r="AA2137" s="146" t="str">
        <f t="shared" si="417"/>
        <v>EX</v>
      </c>
      <c r="AB2137" s="146" t="str">
        <f t="shared" si="419"/>
        <v>IT</v>
      </c>
      <c r="AC2137" t="str">
        <f t="shared" si="422"/>
        <v>EX</v>
      </c>
      <c r="AD2137" s="74">
        <f t="shared" si="423"/>
        <v>10000</v>
      </c>
      <c r="AE2137" s="74">
        <f t="shared" si="428"/>
        <v>10000</v>
      </c>
      <c r="AF2137">
        <v>1</v>
      </c>
      <c r="AG2137">
        <v>0</v>
      </c>
      <c r="AH2137" s="74">
        <v>0</v>
      </c>
      <c r="AJ2137" s="74">
        <f t="shared" si="424"/>
        <v>0</v>
      </c>
      <c r="AK2137" s="74">
        <f t="shared" si="418"/>
        <v>10000</v>
      </c>
      <c r="AL2137" t="str">
        <f t="shared" si="425"/>
        <v>N</v>
      </c>
      <c r="AN2137" t="s">
        <v>86</v>
      </c>
      <c r="AO2137" t="s">
        <v>85</v>
      </c>
      <c r="AP2137" t="str">
        <f t="shared" si="426"/>
        <v>94</v>
      </c>
      <c r="AQ2137" s="145" t="s">
        <v>1826</v>
      </c>
      <c r="AR2137" t="str">
        <f t="shared" si="427"/>
        <v>1-Adjusted Base Budget</v>
      </c>
      <c r="AS2137" s="145" t="s">
        <v>1827</v>
      </c>
      <c r="AT2137" t="s">
        <v>213</v>
      </c>
      <c r="AV2137" t="str">
        <f t="shared" si="421"/>
        <v>VPIT-SS</v>
      </c>
      <c r="AW2137" t="str">
        <f t="shared" si="420"/>
        <v>VP FOR INFORMATION TECHNOLOGY-SHARED SERVICES</v>
      </c>
    </row>
    <row r="2138" spans="1:49">
      <c r="A2138" s="59">
        <v>2018</v>
      </c>
      <c r="B2138" t="s">
        <v>137</v>
      </c>
      <c r="C2138" t="s">
        <v>945</v>
      </c>
      <c r="D2138" t="s">
        <v>946</v>
      </c>
      <c r="E2138" t="s">
        <v>981</v>
      </c>
      <c r="F2138" t="s">
        <v>957</v>
      </c>
      <c r="G2138" t="s">
        <v>958</v>
      </c>
      <c r="H2138" t="s">
        <v>157</v>
      </c>
      <c r="I2138" s="170" t="s">
        <v>84</v>
      </c>
      <c r="J2138" t="s">
        <v>85</v>
      </c>
      <c r="K2138" t="s">
        <v>214</v>
      </c>
      <c r="L2138" t="s">
        <v>646</v>
      </c>
      <c r="M2138" t="s">
        <v>647</v>
      </c>
      <c r="N2138" t="s">
        <v>217</v>
      </c>
      <c r="O2138" t="s">
        <v>263</v>
      </c>
      <c r="P2138" t="s">
        <v>357</v>
      </c>
      <c r="Q2138" t="s">
        <v>358</v>
      </c>
      <c r="R2138" t="s">
        <v>359</v>
      </c>
      <c r="S2138" t="s">
        <v>264</v>
      </c>
      <c r="T2138" t="s">
        <v>265</v>
      </c>
      <c r="U2138" s="61" t="s">
        <v>266</v>
      </c>
      <c r="V2138" t="s">
        <v>24</v>
      </c>
      <c r="W2138" t="s">
        <v>263</v>
      </c>
      <c r="X2138" s="59">
        <v>100</v>
      </c>
      <c r="Y2138" s="59">
        <v>100</v>
      </c>
      <c r="Z2138" t="s">
        <v>141</v>
      </c>
      <c r="AA2138" s="146" t="str">
        <f t="shared" si="417"/>
        <v>EX</v>
      </c>
      <c r="AB2138" s="146" t="str">
        <f t="shared" si="419"/>
        <v>IT</v>
      </c>
      <c r="AC2138" t="str">
        <f t="shared" si="422"/>
        <v>EX</v>
      </c>
      <c r="AD2138" s="74">
        <f t="shared" si="423"/>
        <v>100</v>
      </c>
      <c r="AE2138" s="74">
        <f t="shared" si="428"/>
        <v>100</v>
      </c>
      <c r="AF2138">
        <v>1</v>
      </c>
      <c r="AG2138">
        <v>0</v>
      </c>
      <c r="AH2138" s="74">
        <v>0</v>
      </c>
      <c r="AJ2138" s="74">
        <f t="shared" si="424"/>
        <v>0</v>
      </c>
      <c r="AK2138" s="74">
        <f t="shared" si="418"/>
        <v>100</v>
      </c>
      <c r="AL2138" t="str">
        <f t="shared" si="425"/>
        <v>N</v>
      </c>
      <c r="AN2138" t="s">
        <v>86</v>
      </c>
      <c r="AO2138" t="s">
        <v>85</v>
      </c>
      <c r="AP2138" t="str">
        <f t="shared" si="426"/>
        <v>94</v>
      </c>
      <c r="AQ2138" s="145" t="s">
        <v>1826</v>
      </c>
      <c r="AR2138" t="str">
        <f t="shared" si="427"/>
        <v>1-Adjusted Base Budget</v>
      </c>
      <c r="AS2138" s="145" t="s">
        <v>1827</v>
      </c>
      <c r="AT2138" t="s">
        <v>213</v>
      </c>
      <c r="AV2138" t="str">
        <f t="shared" si="421"/>
        <v>VPIT-SS</v>
      </c>
      <c r="AW2138" t="str">
        <f t="shared" si="420"/>
        <v>VP FOR INFORMATION TECHNOLOGY-SHARED SERVICES</v>
      </c>
    </row>
    <row r="2139" spans="1:49">
      <c r="A2139" s="59">
        <v>2018</v>
      </c>
      <c r="B2139" t="s">
        <v>137</v>
      </c>
      <c r="C2139" t="s">
        <v>945</v>
      </c>
      <c r="D2139" t="s">
        <v>946</v>
      </c>
      <c r="E2139" t="s">
        <v>978</v>
      </c>
      <c r="F2139" t="s">
        <v>957</v>
      </c>
      <c r="G2139" t="s">
        <v>958</v>
      </c>
      <c r="H2139" t="s">
        <v>143</v>
      </c>
      <c r="I2139" s="170" t="s">
        <v>84</v>
      </c>
      <c r="J2139" t="s">
        <v>85</v>
      </c>
      <c r="K2139" t="s">
        <v>214</v>
      </c>
      <c r="L2139" t="s">
        <v>648</v>
      </c>
      <c r="M2139" t="s">
        <v>649</v>
      </c>
      <c r="N2139" t="s">
        <v>217</v>
      </c>
      <c r="O2139" t="s">
        <v>263</v>
      </c>
      <c r="P2139" t="s">
        <v>379</v>
      </c>
      <c r="Q2139" t="s">
        <v>379</v>
      </c>
      <c r="R2139" t="s">
        <v>380</v>
      </c>
      <c r="S2139" t="s">
        <v>264</v>
      </c>
      <c r="T2139" t="s">
        <v>265</v>
      </c>
      <c r="U2139" s="61" t="s">
        <v>266</v>
      </c>
      <c r="V2139" t="s">
        <v>24</v>
      </c>
      <c r="W2139" t="s">
        <v>263</v>
      </c>
      <c r="X2139" s="59">
        <v>200</v>
      </c>
      <c r="Y2139" s="59">
        <v>200</v>
      </c>
      <c r="Z2139" t="s">
        <v>141</v>
      </c>
      <c r="AA2139" s="146" t="str">
        <f t="shared" si="417"/>
        <v>EX</v>
      </c>
      <c r="AB2139" s="146" t="str">
        <f t="shared" si="419"/>
        <v>IT</v>
      </c>
      <c r="AC2139" t="str">
        <f t="shared" si="422"/>
        <v>EX</v>
      </c>
      <c r="AD2139" s="74">
        <f t="shared" si="423"/>
        <v>200</v>
      </c>
      <c r="AE2139" s="74">
        <f t="shared" si="428"/>
        <v>200</v>
      </c>
      <c r="AF2139">
        <v>1</v>
      </c>
      <c r="AG2139">
        <v>0</v>
      </c>
      <c r="AH2139" s="74">
        <v>0</v>
      </c>
      <c r="AJ2139" s="74">
        <f t="shared" si="424"/>
        <v>0</v>
      </c>
      <c r="AK2139" s="74">
        <f t="shared" si="418"/>
        <v>200</v>
      </c>
      <c r="AL2139" t="str">
        <f t="shared" si="425"/>
        <v>N</v>
      </c>
      <c r="AN2139" t="s">
        <v>86</v>
      </c>
      <c r="AO2139" t="s">
        <v>85</v>
      </c>
      <c r="AP2139" t="str">
        <f t="shared" si="426"/>
        <v>94</v>
      </c>
      <c r="AQ2139" s="145" t="s">
        <v>1826</v>
      </c>
      <c r="AR2139" t="str">
        <f t="shared" si="427"/>
        <v>1-Adjusted Base Budget</v>
      </c>
      <c r="AS2139" s="145" t="s">
        <v>1827</v>
      </c>
      <c r="AT2139" t="s">
        <v>213</v>
      </c>
      <c r="AV2139" t="str">
        <f t="shared" si="421"/>
        <v>VPIT-SS</v>
      </c>
      <c r="AW2139" t="str">
        <f t="shared" si="420"/>
        <v>VP FOR INFORMATION TECHNOLOGY-SHARED SERVICES</v>
      </c>
    </row>
    <row r="2140" spans="1:49">
      <c r="A2140" s="59">
        <v>2018</v>
      </c>
      <c r="B2140" t="s">
        <v>137</v>
      </c>
      <c r="C2140" t="s">
        <v>945</v>
      </c>
      <c r="D2140" t="s">
        <v>946</v>
      </c>
      <c r="E2140" t="s">
        <v>947</v>
      </c>
      <c r="F2140" t="s">
        <v>975</v>
      </c>
      <c r="G2140" t="s">
        <v>976</v>
      </c>
      <c r="H2140" t="s">
        <v>948</v>
      </c>
      <c r="I2140" s="170" t="s">
        <v>84</v>
      </c>
      <c r="J2140" t="s">
        <v>85</v>
      </c>
      <c r="K2140" t="s">
        <v>214</v>
      </c>
      <c r="L2140" t="s">
        <v>546</v>
      </c>
      <c r="M2140" t="s">
        <v>547</v>
      </c>
      <c r="N2140" t="s">
        <v>217</v>
      </c>
      <c r="O2140" t="s">
        <v>263</v>
      </c>
      <c r="P2140" t="s">
        <v>379</v>
      </c>
      <c r="Q2140" t="s">
        <v>379</v>
      </c>
      <c r="R2140" t="s">
        <v>380</v>
      </c>
      <c r="S2140" t="s">
        <v>264</v>
      </c>
      <c r="T2140" t="s">
        <v>265</v>
      </c>
      <c r="U2140" s="61" t="s">
        <v>266</v>
      </c>
      <c r="V2140" t="s">
        <v>249</v>
      </c>
      <c r="W2140" t="s">
        <v>263</v>
      </c>
      <c r="X2140" s="59">
        <v>2000</v>
      </c>
      <c r="Y2140" s="59">
        <v>2000</v>
      </c>
      <c r="AA2140" s="146" t="str">
        <f t="shared" si="417"/>
        <v>EX</v>
      </c>
      <c r="AB2140" s="146">
        <f t="shared" si="419"/>
        <v>0</v>
      </c>
      <c r="AC2140" t="str">
        <f t="shared" si="422"/>
        <v>EX</v>
      </c>
      <c r="AD2140" s="74">
        <f t="shared" si="423"/>
        <v>2000</v>
      </c>
      <c r="AE2140" s="74">
        <f t="shared" si="428"/>
        <v>2000</v>
      </c>
      <c r="AF2140">
        <v>1</v>
      </c>
      <c r="AG2140">
        <v>0</v>
      </c>
      <c r="AH2140" s="74">
        <v>0</v>
      </c>
      <c r="AJ2140" s="74">
        <f t="shared" si="424"/>
        <v>0</v>
      </c>
      <c r="AK2140" s="74">
        <f t="shared" si="418"/>
        <v>2000</v>
      </c>
      <c r="AL2140" t="str">
        <f t="shared" si="425"/>
        <v>N</v>
      </c>
      <c r="AN2140" t="s">
        <v>86</v>
      </c>
      <c r="AO2140" t="s">
        <v>85</v>
      </c>
      <c r="AP2140" t="str">
        <f t="shared" si="426"/>
        <v>94</v>
      </c>
      <c r="AQ2140" s="145" t="s">
        <v>1826</v>
      </c>
      <c r="AR2140" t="str">
        <f t="shared" si="427"/>
        <v>1-Adjusted Base Budget</v>
      </c>
      <c r="AS2140" s="145" t="s">
        <v>1827</v>
      </c>
      <c r="AT2140" t="s">
        <v>213</v>
      </c>
      <c r="AV2140" t="str">
        <f t="shared" si="421"/>
        <v>VPIT</v>
      </c>
      <c r="AW2140" t="str">
        <f t="shared" si="420"/>
        <v>VP FOR INFORMATION TECHNOLOGY</v>
      </c>
    </row>
    <row r="2141" spans="1:49">
      <c r="A2141" s="59">
        <v>2018</v>
      </c>
      <c r="B2141" t="s">
        <v>137</v>
      </c>
      <c r="C2141" t="s">
        <v>945</v>
      </c>
      <c r="D2141" t="s">
        <v>946</v>
      </c>
      <c r="E2141" t="s">
        <v>956</v>
      </c>
      <c r="F2141" t="s">
        <v>957</v>
      </c>
      <c r="G2141" t="s">
        <v>958</v>
      </c>
      <c r="H2141" t="s">
        <v>140</v>
      </c>
      <c r="I2141" s="170" t="s">
        <v>84</v>
      </c>
      <c r="J2141" t="s">
        <v>85</v>
      </c>
      <c r="K2141" t="s">
        <v>214</v>
      </c>
      <c r="L2141" t="s">
        <v>546</v>
      </c>
      <c r="M2141" t="s">
        <v>547</v>
      </c>
      <c r="N2141" t="s">
        <v>217</v>
      </c>
      <c r="O2141" t="s">
        <v>263</v>
      </c>
      <c r="P2141" t="s">
        <v>379</v>
      </c>
      <c r="Q2141" t="s">
        <v>379</v>
      </c>
      <c r="R2141" t="s">
        <v>380</v>
      </c>
      <c r="S2141" t="s">
        <v>264</v>
      </c>
      <c r="T2141" t="s">
        <v>265</v>
      </c>
      <c r="U2141" s="61" t="s">
        <v>266</v>
      </c>
      <c r="V2141" t="s">
        <v>24</v>
      </c>
      <c r="W2141" t="s">
        <v>263</v>
      </c>
      <c r="X2141" s="59">
        <v>300</v>
      </c>
      <c r="Y2141" s="59">
        <v>300</v>
      </c>
      <c r="Z2141" t="s">
        <v>141</v>
      </c>
      <c r="AA2141" s="146" t="str">
        <f t="shared" si="417"/>
        <v>EX</v>
      </c>
      <c r="AB2141" s="146" t="str">
        <f t="shared" si="419"/>
        <v>IT</v>
      </c>
      <c r="AC2141" t="str">
        <f t="shared" si="422"/>
        <v>EX</v>
      </c>
      <c r="AD2141" s="74">
        <f t="shared" si="423"/>
        <v>300</v>
      </c>
      <c r="AE2141" s="74">
        <f t="shared" si="428"/>
        <v>300</v>
      </c>
      <c r="AF2141">
        <v>1</v>
      </c>
      <c r="AG2141">
        <v>0</v>
      </c>
      <c r="AH2141" s="74">
        <v>0</v>
      </c>
      <c r="AJ2141" s="74">
        <f t="shared" si="424"/>
        <v>0</v>
      </c>
      <c r="AK2141" s="74">
        <f t="shared" si="418"/>
        <v>300</v>
      </c>
      <c r="AL2141" t="str">
        <f t="shared" si="425"/>
        <v>N</v>
      </c>
      <c r="AN2141" t="s">
        <v>86</v>
      </c>
      <c r="AO2141" t="s">
        <v>85</v>
      </c>
      <c r="AP2141" t="str">
        <f t="shared" si="426"/>
        <v>94</v>
      </c>
      <c r="AQ2141" s="145" t="s">
        <v>1826</v>
      </c>
      <c r="AR2141" t="str">
        <f t="shared" si="427"/>
        <v>1-Adjusted Base Budget</v>
      </c>
      <c r="AS2141" s="145" t="s">
        <v>1827</v>
      </c>
      <c r="AT2141" t="s">
        <v>213</v>
      </c>
      <c r="AV2141" t="str">
        <f t="shared" si="421"/>
        <v>VPIT-SS</v>
      </c>
      <c r="AW2141" t="str">
        <f t="shared" si="420"/>
        <v>VP FOR INFORMATION TECHNOLOGY-SHARED SERVICES</v>
      </c>
    </row>
    <row r="2142" spans="1:49">
      <c r="A2142" s="59">
        <v>2018</v>
      </c>
      <c r="B2142" t="s">
        <v>137</v>
      </c>
      <c r="C2142" t="s">
        <v>945</v>
      </c>
      <c r="D2142" t="s">
        <v>946</v>
      </c>
      <c r="E2142" t="s">
        <v>978</v>
      </c>
      <c r="F2142" t="s">
        <v>957</v>
      </c>
      <c r="G2142" t="s">
        <v>958</v>
      </c>
      <c r="H2142" t="s">
        <v>143</v>
      </c>
      <c r="I2142" s="170" t="s">
        <v>84</v>
      </c>
      <c r="J2142" t="s">
        <v>85</v>
      </c>
      <c r="K2142" t="s">
        <v>214</v>
      </c>
      <c r="L2142" t="s">
        <v>546</v>
      </c>
      <c r="M2142" t="s">
        <v>547</v>
      </c>
      <c r="N2142" t="s">
        <v>217</v>
      </c>
      <c r="O2142" t="s">
        <v>263</v>
      </c>
      <c r="P2142" t="s">
        <v>379</v>
      </c>
      <c r="Q2142" t="s">
        <v>379</v>
      </c>
      <c r="R2142" t="s">
        <v>380</v>
      </c>
      <c r="S2142" t="s">
        <v>264</v>
      </c>
      <c r="T2142" t="s">
        <v>265</v>
      </c>
      <c r="U2142" s="61" t="s">
        <v>266</v>
      </c>
      <c r="V2142" t="s">
        <v>24</v>
      </c>
      <c r="W2142" t="s">
        <v>263</v>
      </c>
      <c r="X2142" s="59">
        <v>20</v>
      </c>
      <c r="Y2142" s="59">
        <v>20</v>
      </c>
      <c r="Z2142" t="s">
        <v>141</v>
      </c>
      <c r="AA2142" s="146" t="str">
        <f t="shared" si="417"/>
        <v>EX</v>
      </c>
      <c r="AB2142" s="146" t="str">
        <f t="shared" si="419"/>
        <v>IT</v>
      </c>
      <c r="AC2142" t="str">
        <f t="shared" si="422"/>
        <v>EX</v>
      </c>
      <c r="AD2142" s="74">
        <f t="shared" si="423"/>
        <v>20</v>
      </c>
      <c r="AE2142" s="74">
        <f t="shared" si="428"/>
        <v>20</v>
      </c>
      <c r="AF2142">
        <v>1</v>
      </c>
      <c r="AG2142">
        <v>0</v>
      </c>
      <c r="AH2142" s="74">
        <v>0</v>
      </c>
      <c r="AJ2142" s="74">
        <f t="shared" si="424"/>
        <v>0</v>
      </c>
      <c r="AK2142" s="74">
        <f t="shared" si="418"/>
        <v>20</v>
      </c>
      <c r="AL2142" t="str">
        <f t="shared" si="425"/>
        <v>N</v>
      </c>
      <c r="AN2142" t="s">
        <v>86</v>
      </c>
      <c r="AO2142" t="s">
        <v>85</v>
      </c>
      <c r="AP2142" t="str">
        <f t="shared" si="426"/>
        <v>94</v>
      </c>
      <c r="AQ2142" s="145" t="s">
        <v>1826</v>
      </c>
      <c r="AR2142" t="str">
        <f t="shared" si="427"/>
        <v>1-Adjusted Base Budget</v>
      </c>
      <c r="AS2142" s="145" t="s">
        <v>1827</v>
      </c>
      <c r="AT2142" t="s">
        <v>213</v>
      </c>
      <c r="AV2142" t="str">
        <f t="shared" si="421"/>
        <v>VPIT-SS</v>
      </c>
      <c r="AW2142" t="str">
        <f t="shared" si="420"/>
        <v>VP FOR INFORMATION TECHNOLOGY-SHARED SERVICES</v>
      </c>
    </row>
    <row r="2143" spans="1:49">
      <c r="A2143" s="59">
        <v>2018</v>
      </c>
      <c r="B2143" t="s">
        <v>137</v>
      </c>
      <c r="C2143" t="s">
        <v>945</v>
      </c>
      <c r="D2143" t="s">
        <v>946</v>
      </c>
      <c r="E2143" t="s">
        <v>967</v>
      </c>
      <c r="F2143" t="s">
        <v>975</v>
      </c>
      <c r="G2143" t="s">
        <v>976</v>
      </c>
      <c r="H2143" t="s">
        <v>146</v>
      </c>
      <c r="I2143" s="170" t="s">
        <v>84</v>
      </c>
      <c r="J2143" t="s">
        <v>85</v>
      </c>
      <c r="K2143" t="s">
        <v>214</v>
      </c>
      <c r="L2143" t="s">
        <v>546</v>
      </c>
      <c r="M2143" t="s">
        <v>547</v>
      </c>
      <c r="N2143" t="s">
        <v>217</v>
      </c>
      <c r="O2143" t="s">
        <v>263</v>
      </c>
      <c r="P2143" t="s">
        <v>379</v>
      </c>
      <c r="Q2143" t="s">
        <v>379</v>
      </c>
      <c r="R2143" t="s">
        <v>380</v>
      </c>
      <c r="S2143" t="s">
        <v>264</v>
      </c>
      <c r="T2143" t="s">
        <v>265</v>
      </c>
      <c r="U2143" s="61" t="s">
        <v>266</v>
      </c>
      <c r="V2143" t="s">
        <v>24</v>
      </c>
      <c r="W2143" t="s">
        <v>263</v>
      </c>
      <c r="X2143" s="59">
        <v>4529</v>
      </c>
      <c r="Y2143" s="59">
        <v>4529</v>
      </c>
      <c r="Z2143" t="s">
        <v>141</v>
      </c>
      <c r="AA2143" s="146" t="str">
        <f t="shared" si="417"/>
        <v>EX</v>
      </c>
      <c r="AB2143" s="146" t="str">
        <f t="shared" si="419"/>
        <v>IT</v>
      </c>
      <c r="AC2143" t="str">
        <f t="shared" si="422"/>
        <v>EX</v>
      </c>
      <c r="AD2143" s="74">
        <f t="shared" si="423"/>
        <v>4529</v>
      </c>
      <c r="AE2143" s="74">
        <f t="shared" si="428"/>
        <v>4529</v>
      </c>
      <c r="AF2143">
        <v>1</v>
      </c>
      <c r="AG2143">
        <v>0</v>
      </c>
      <c r="AH2143" s="74">
        <v>0</v>
      </c>
      <c r="AJ2143" s="74">
        <f t="shared" si="424"/>
        <v>0</v>
      </c>
      <c r="AK2143" s="74">
        <f t="shared" si="418"/>
        <v>4529</v>
      </c>
      <c r="AL2143" t="str">
        <f t="shared" si="425"/>
        <v>N</v>
      </c>
      <c r="AN2143" t="s">
        <v>86</v>
      </c>
      <c r="AO2143" t="s">
        <v>85</v>
      </c>
      <c r="AP2143" t="str">
        <f t="shared" si="426"/>
        <v>94</v>
      </c>
      <c r="AQ2143" s="145" t="s">
        <v>1826</v>
      </c>
      <c r="AR2143" t="str">
        <f t="shared" si="427"/>
        <v>1-Adjusted Base Budget</v>
      </c>
      <c r="AS2143" s="145" t="s">
        <v>1827</v>
      </c>
      <c r="AT2143" t="s">
        <v>213</v>
      </c>
      <c r="AV2143" t="str">
        <f t="shared" si="421"/>
        <v>VPIT-SS</v>
      </c>
      <c r="AW2143" t="str">
        <f t="shared" si="420"/>
        <v>VP FOR INFORMATION TECHNOLOGY-SHARED SERVICES</v>
      </c>
    </row>
    <row r="2144" spans="1:49">
      <c r="A2144" s="59">
        <v>2018</v>
      </c>
      <c r="B2144" t="s">
        <v>137</v>
      </c>
      <c r="C2144" t="s">
        <v>945</v>
      </c>
      <c r="D2144" t="s">
        <v>946</v>
      </c>
      <c r="E2144" t="s">
        <v>951</v>
      </c>
      <c r="F2144" t="s">
        <v>975</v>
      </c>
      <c r="G2144" t="s">
        <v>976</v>
      </c>
      <c r="H2144" t="s">
        <v>154</v>
      </c>
      <c r="I2144" s="170" t="s">
        <v>84</v>
      </c>
      <c r="J2144" t="s">
        <v>85</v>
      </c>
      <c r="K2144" t="s">
        <v>214</v>
      </c>
      <c r="L2144" t="s">
        <v>546</v>
      </c>
      <c r="M2144" t="s">
        <v>547</v>
      </c>
      <c r="N2144" t="s">
        <v>217</v>
      </c>
      <c r="O2144" t="s">
        <v>263</v>
      </c>
      <c r="P2144" t="s">
        <v>379</v>
      </c>
      <c r="Q2144" t="s">
        <v>379</v>
      </c>
      <c r="R2144" t="s">
        <v>380</v>
      </c>
      <c r="S2144" t="s">
        <v>264</v>
      </c>
      <c r="T2144" t="s">
        <v>265</v>
      </c>
      <c r="U2144" s="61" t="s">
        <v>266</v>
      </c>
      <c r="V2144" t="s">
        <v>24</v>
      </c>
      <c r="W2144" t="s">
        <v>263</v>
      </c>
      <c r="X2144" s="59">
        <v>1000</v>
      </c>
      <c r="Y2144" s="59">
        <v>1000</v>
      </c>
      <c r="Z2144" t="s">
        <v>141</v>
      </c>
      <c r="AA2144" s="146" t="str">
        <f t="shared" si="417"/>
        <v>EX</v>
      </c>
      <c r="AB2144" s="146" t="str">
        <f t="shared" si="419"/>
        <v>IT</v>
      </c>
      <c r="AC2144" t="str">
        <f t="shared" si="422"/>
        <v>EX</v>
      </c>
      <c r="AD2144" s="74">
        <f t="shared" si="423"/>
        <v>1000</v>
      </c>
      <c r="AE2144" s="74">
        <f t="shared" si="428"/>
        <v>1000</v>
      </c>
      <c r="AF2144">
        <v>1</v>
      </c>
      <c r="AG2144">
        <v>0</v>
      </c>
      <c r="AH2144" s="74">
        <v>0</v>
      </c>
      <c r="AJ2144" s="74">
        <f t="shared" si="424"/>
        <v>0</v>
      </c>
      <c r="AK2144" s="74">
        <f t="shared" si="418"/>
        <v>1000</v>
      </c>
      <c r="AL2144" t="str">
        <f t="shared" si="425"/>
        <v>N</v>
      </c>
      <c r="AN2144" t="s">
        <v>86</v>
      </c>
      <c r="AO2144" t="s">
        <v>85</v>
      </c>
      <c r="AP2144" t="str">
        <f t="shared" si="426"/>
        <v>94</v>
      </c>
      <c r="AQ2144" s="145" t="s">
        <v>1826</v>
      </c>
      <c r="AR2144" t="str">
        <f t="shared" si="427"/>
        <v>1-Adjusted Base Budget</v>
      </c>
      <c r="AS2144" s="145" t="s">
        <v>1827</v>
      </c>
      <c r="AT2144" t="s">
        <v>213</v>
      </c>
      <c r="AV2144" t="str">
        <f t="shared" si="421"/>
        <v>VPIT-SS</v>
      </c>
      <c r="AW2144" t="str">
        <f t="shared" si="420"/>
        <v>VP FOR INFORMATION TECHNOLOGY-SHARED SERVICES</v>
      </c>
    </row>
    <row r="2145" spans="1:49">
      <c r="A2145" s="59">
        <v>2018</v>
      </c>
      <c r="B2145" t="s">
        <v>137</v>
      </c>
      <c r="C2145" t="s">
        <v>945</v>
      </c>
      <c r="D2145" t="s">
        <v>946</v>
      </c>
      <c r="E2145" t="s">
        <v>951</v>
      </c>
      <c r="F2145" t="s">
        <v>1101</v>
      </c>
      <c r="G2145" t="s">
        <v>1128</v>
      </c>
      <c r="H2145" t="s">
        <v>154</v>
      </c>
      <c r="I2145" s="170" t="s">
        <v>84</v>
      </c>
      <c r="J2145" t="s">
        <v>85</v>
      </c>
      <c r="K2145" t="s">
        <v>214</v>
      </c>
      <c r="L2145" t="s">
        <v>546</v>
      </c>
      <c r="M2145" t="s">
        <v>547</v>
      </c>
      <c r="N2145" t="s">
        <v>217</v>
      </c>
      <c r="O2145" t="s">
        <v>263</v>
      </c>
      <c r="P2145" t="s">
        <v>379</v>
      </c>
      <c r="Q2145" t="s">
        <v>379</v>
      </c>
      <c r="R2145" t="s">
        <v>380</v>
      </c>
      <c r="S2145" t="s">
        <v>264</v>
      </c>
      <c r="T2145" t="s">
        <v>265</v>
      </c>
      <c r="U2145" s="61" t="s">
        <v>266</v>
      </c>
      <c r="V2145" t="s">
        <v>24</v>
      </c>
      <c r="W2145" t="s">
        <v>263</v>
      </c>
      <c r="X2145" s="59">
        <v>800</v>
      </c>
      <c r="Y2145" s="59">
        <v>800</v>
      </c>
      <c r="Z2145" t="s">
        <v>141</v>
      </c>
      <c r="AA2145" s="146" t="str">
        <f t="shared" si="417"/>
        <v>EX</v>
      </c>
      <c r="AB2145" s="146" t="str">
        <f t="shared" si="419"/>
        <v>IT</v>
      </c>
      <c r="AC2145" t="str">
        <f t="shared" si="422"/>
        <v>EX</v>
      </c>
      <c r="AD2145" s="74">
        <f t="shared" si="423"/>
        <v>800</v>
      </c>
      <c r="AE2145" s="74">
        <f t="shared" si="428"/>
        <v>800</v>
      </c>
      <c r="AF2145">
        <v>1</v>
      </c>
      <c r="AG2145">
        <v>0</v>
      </c>
      <c r="AH2145" s="74">
        <v>0</v>
      </c>
      <c r="AJ2145" s="74">
        <f t="shared" si="424"/>
        <v>0</v>
      </c>
      <c r="AK2145" s="74">
        <f t="shared" si="418"/>
        <v>800</v>
      </c>
      <c r="AL2145" t="str">
        <f t="shared" si="425"/>
        <v>N</v>
      </c>
      <c r="AN2145" t="s">
        <v>86</v>
      </c>
      <c r="AO2145" t="s">
        <v>85</v>
      </c>
      <c r="AP2145" t="str">
        <f t="shared" si="426"/>
        <v>94</v>
      </c>
      <c r="AQ2145" s="145" t="s">
        <v>1826</v>
      </c>
      <c r="AR2145" t="str">
        <f t="shared" si="427"/>
        <v>1-Adjusted Base Budget</v>
      </c>
      <c r="AS2145" s="145" t="s">
        <v>1827</v>
      </c>
      <c r="AT2145" t="s">
        <v>213</v>
      </c>
      <c r="AV2145" t="str">
        <f t="shared" si="421"/>
        <v>VPIT-SS</v>
      </c>
      <c r="AW2145" t="str">
        <f t="shared" si="420"/>
        <v>VP FOR INFORMATION TECHNOLOGY-SHARED SERVICES</v>
      </c>
    </row>
    <row r="2146" spans="1:49">
      <c r="A2146" s="59">
        <v>2018</v>
      </c>
      <c r="B2146" t="s">
        <v>137</v>
      </c>
      <c r="C2146" t="s">
        <v>945</v>
      </c>
      <c r="D2146" t="s">
        <v>946</v>
      </c>
      <c r="E2146" t="s">
        <v>947</v>
      </c>
      <c r="F2146" t="s">
        <v>1140</v>
      </c>
      <c r="G2146" t="s">
        <v>1141</v>
      </c>
      <c r="H2146" t="s">
        <v>948</v>
      </c>
      <c r="I2146" s="170" t="s">
        <v>84</v>
      </c>
      <c r="J2146" t="s">
        <v>85</v>
      </c>
      <c r="K2146" t="s">
        <v>214</v>
      </c>
      <c r="L2146" t="s">
        <v>548</v>
      </c>
      <c r="M2146" t="s">
        <v>549</v>
      </c>
      <c r="N2146" t="s">
        <v>217</v>
      </c>
      <c r="O2146" t="s">
        <v>263</v>
      </c>
      <c r="P2146" t="s">
        <v>379</v>
      </c>
      <c r="Q2146" t="s">
        <v>379</v>
      </c>
      <c r="R2146" t="s">
        <v>380</v>
      </c>
      <c r="S2146" t="s">
        <v>264</v>
      </c>
      <c r="T2146" t="s">
        <v>265</v>
      </c>
      <c r="U2146" s="61" t="s">
        <v>266</v>
      </c>
      <c r="V2146" t="s">
        <v>249</v>
      </c>
      <c r="W2146" t="s">
        <v>263</v>
      </c>
      <c r="X2146" s="59">
        <v>0</v>
      </c>
      <c r="Y2146" s="59">
        <v>500</v>
      </c>
      <c r="AA2146" s="146" t="str">
        <f t="shared" si="417"/>
        <v>EX</v>
      </c>
      <c r="AB2146" s="146">
        <f t="shared" si="419"/>
        <v>0</v>
      </c>
      <c r="AC2146" t="str">
        <f t="shared" si="422"/>
        <v>EX</v>
      </c>
      <c r="AD2146" s="74">
        <f t="shared" si="423"/>
        <v>500</v>
      </c>
      <c r="AE2146" s="74">
        <f t="shared" si="428"/>
        <v>500</v>
      </c>
      <c r="AF2146">
        <v>1</v>
      </c>
      <c r="AG2146">
        <v>0</v>
      </c>
      <c r="AH2146" s="74">
        <v>0</v>
      </c>
      <c r="AJ2146" s="74">
        <f t="shared" si="424"/>
        <v>0</v>
      </c>
      <c r="AK2146" s="74">
        <f t="shared" si="418"/>
        <v>500</v>
      </c>
      <c r="AL2146" t="str">
        <f t="shared" si="425"/>
        <v>N</v>
      </c>
      <c r="AN2146" t="s">
        <v>86</v>
      </c>
      <c r="AO2146" t="s">
        <v>85</v>
      </c>
      <c r="AP2146" t="str">
        <f t="shared" si="426"/>
        <v>94</v>
      </c>
      <c r="AQ2146" s="145" t="s">
        <v>1826</v>
      </c>
      <c r="AR2146" t="str">
        <f t="shared" si="427"/>
        <v>1-Adjusted Base Budget</v>
      </c>
      <c r="AS2146" s="145" t="s">
        <v>1827</v>
      </c>
      <c r="AT2146" t="s">
        <v>213</v>
      </c>
      <c r="AV2146" t="str">
        <f t="shared" si="421"/>
        <v>VPIT</v>
      </c>
      <c r="AW2146" t="str">
        <f t="shared" si="420"/>
        <v>VP FOR INFORMATION TECHNOLOGY</v>
      </c>
    </row>
    <row r="2147" spans="1:49">
      <c r="A2147" s="59">
        <v>2018</v>
      </c>
      <c r="B2147" t="s">
        <v>137</v>
      </c>
      <c r="C2147" t="s">
        <v>945</v>
      </c>
      <c r="D2147" t="s">
        <v>946</v>
      </c>
      <c r="E2147" t="s">
        <v>947</v>
      </c>
      <c r="F2147" t="s">
        <v>975</v>
      </c>
      <c r="G2147" t="s">
        <v>976</v>
      </c>
      <c r="H2147" t="s">
        <v>948</v>
      </c>
      <c r="I2147" s="170" t="s">
        <v>84</v>
      </c>
      <c r="J2147" t="s">
        <v>85</v>
      </c>
      <c r="K2147" t="s">
        <v>214</v>
      </c>
      <c r="L2147" t="s">
        <v>548</v>
      </c>
      <c r="M2147" t="s">
        <v>549</v>
      </c>
      <c r="N2147" t="s">
        <v>217</v>
      </c>
      <c r="O2147" t="s">
        <v>263</v>
      </c>
      <c r="P2147" t="s">
        <v>379</v>
      </c>
      <c r="Q2147" t="s">
        <v>379</v>
      </c>
      <c r="R2147" t="s">
        <v>380</v>
      </c>
      <c r="S2147" t="s">
        <v>264</v>
      </c>
      <c r="T2147" t="s">
        <v>265</v>
      </c>
      <c r="U2147" s="61" t="s">
        <v>266</v>
      </c>
      <c r="V2147" t="s">
        <v>249</v>
      </c>
      <c r="W2147" t="s">
        <v>263</v>
      </c>
      <c r="X2147" s="59">
        <v>500</v>
      </c>
      <c r="Y2147" s="59">
        <v>0</v>
      </c>
      <c r="AA2147" s="146" t="str">
        <f t="shared" si="417"/>
        <v>EX</v>
      </c>
      <c r="AB2147" s="146">
        <f t="shared" si="419"/>
        <v>0</v>
      </c>
      <c r="AC2147" t="str">
        <f t="shared" si="422"/>
        <v>EX</v>
      </c>
      <c r="AD2147" s="74">
        <f t="shared" si="423"/>
        <v>0</v>
      </c>
      <c r="AE2147" s="74">
        <f t="shared" si="428"/>
        <v>0</v>
      </c>
      <c r="AF2147">
        <v>1</v>
      </c>
      <c r="AG2147">
        <v>0</v>
      </c>
      <c r="AH2147" s="74">
        <v>0</v>
      </c>
      <c r="AJ2147" s="74">
        <f t="shared" si="424"/>
        <v>0</v>
      </c>
      <c r="AK2147" s="74">
        <f t="shared" si="418"/>
        <v>0</v>
      </c>
      <c r="AL2147" t="str">
        <f t="shared" si="425"/>
        <v>N</v>
      </c>
      <c r="AN2147" t="s">
        <v>86</v>
      </c>
      <c r="AO2147" t="s">
        <v>85</v>
      </c>
      <c r="AP2147" t="str">
        <f t="shared" si="426"/>
        <v>94</v>
      </c>
      <c r="AQ2147" s="145" t="s">
        <v>1826</v>
      </c>
      <c r="AR2147" t="str">
        <f t="shared" si="427"/>
        <v>1-Adjusted Base Budget</v>
      </c>
      <c r="AS2147" s="145" t="s">
        <v>1827</v>
      </c>
      <c r="AT2147" t="s">
        <v>213</v>
      </c>
      <c r="AV2147" t="str">
        <f t="shared" si="421"/>
        <v>VPIT</v>
      </c>
      <c r="AW2147" t="str">
        <f t="shared" si="420"/>
        <v>VP FOR INFORMATION TECHNOLOGY</v>
      </c>
    </row>
    <row r="2148" spans="1:49">
      <c r="A2148" s="59">
        <v>2018</v>
      </c>
      <c r="B2148" t="s">
        <v>137</v>
      </c>
      <c r="C2148" t="s">
        <v>945</v>
      </c>
      <c r="D2148" t="s">
        <v>946</v>
      </c>
      <c r="E2148" t="s">
        <v>967</v>
      </c>
      <c r="F2148" t="s">
        <v>1073</v>
      </c>
      <c r="G2148" t="s">
        <v>1074</v>
      </c>
      <c r="H2148" t="s">
        <v>146</v>
      </c>
      <c r="I2148" s="170" t="s">
        <v>84</v>
      </c>
      <c r="J2148" t="s">
        <v>85</v>
      </c>
      <c r="K2148" t="s">
        <v>214</v>
      </c>
      <c r="L2148" t="s">
        <v>548</v>
      </c>
      <c r="M2148" t="s">
        <v>549</v>
      </c>
      <c r="N2148" t="s">
        <v>217</v>
      </c>
      <c r="O2148" t="s">
        <v>263</v>
      </c>
      <c r="P2148" t="s">
        <v>379</v>
      </c>
      <c r="Q2148" t="s">
        <v>379</v>
      </c>
      <c r="R2148" t="s">
        <v>380</v>
      </c>
      <c r="S2148" t="s">
        <v>264</v>
      </c>
      <c r="T2148" t="s">
        <v>265</v>
      </c>
      <c r="U2148" s="61" t="s">
        <v>266</v>
      </c>
      <c r="V2148" t="s">
        <v>24</v>
      </c>
      <c r="W2148" t="s">
        <v>263</v>
      </c>
      <c r="X2148" s="59">
        <v>100</v>
      </c>
      <c r="Y2148" s="59">
        <v>600</v>
      </c>
      <c r="Z2148" t="s">
        <v>141</v>
      </c>
      <c r="AA2148" s="146" t="str">
        <f t="shared" si="417"/>
        <v>EX</v>
      </c>
      <c r="AB2148" s="146" t="str">
        <f t="shared" si="419"/>
        <v>IT</v>
      </c>
      <c r="AC2148" t="str">
        <f t="shared" si="422"/>
        <v>EX</v>
      </c>
      <c r="AD2148" s="74">
        <f t="shared" si="423"/>
        <v>600</v>
      </c>
      <c r="AE2148" s="74">
        <f t="shared" si="428"/>
        <v>600</v>
      </c>
      <c r="AF2148">
        <v>1</v>
      </c>
      <c r="AG2148">
        <v>0</v>
      </c>
      <c r="AH2148" s="74">
        <v>0</v>
      </c>
      <c r="AJ2148" s="74">
        <f t="shared" si="424"/>
        <v>0</v>
      </c>
      <c r="AK2148" s="74">
        <f t="shared" si="418"/>
        <v>600</v>
      </c>
      <c r="AL2148" t="str">
        <f t="shared" si="425"/>
        <v>N</v>
      </c>
      <c r="AN2148" t="s">
        <v>86</v>
      </c>
      <c r="AO2148" t="s">
        <v>85</v>
      </c>
      <c r="AP2148" t="str">
        <f t="shared" si="426"/>
        <v>94</v>
      </c>
      <c r="AQ2148" s="145" t="s">
        <v>1826</v>
      </c>
      <c r="AR2148" t="str">
        <f t="shared" si="427"/>
        <v>1-Adjusted Base Budget</v>
      </c>
      <c r="AS2148" s="145" t="s">
        <v>1827</v>
      </c>
      <c r="AT2148" t="s">
        <v>213</v>
      </c>
      <c r="AV2148" t="str">
        <f t="shared" si="421"/>
        <v>VPIT-SS</v>
      </c>
      <c r="AW2148" t="str">
        <f t="shared" si="420"/>
        <v>VP FOR INFORMATION TECHNOLOGY-SHARED SERVICES</v>
      </c>
    </row>
    <row r="2149" spans="1:49">
      <c r="A2149" s="59">
        <v>2018</v>
      </c>
      <c r="B2149" t="s">
        <v>137</v>
      </c>
      <c r="C2149" t="s">
        <v>945</v>
      </c>
      <c r="D2149" t="s">
        <v>946</v>
      </c>
      <c r="E2149" t="s">
        <v>979</v>
      </c>
      <c r="F2149" t="s">
        <v>957</v>
      </c>
      <c r="G2149" t="s">
        <v>958</v>
      </c>
      <c r="H2149" t="s">
        <v>152</v>
      </c>
      <c r="I2149" s="170" t="s">
        <v>84</v>
      </c>
      <c r="J2149" t="s">
        <v>85</v>
      </c>
      <c r="K2149" t="s">
        <v>214</v>
      </c>
      <c r="L2149" t="s">
        <v>548</v>
      </c>
      <c r="M2149" t="s">
        <v>549</v>
      </c>
      <c r="N2149" t="s">
        <v>217</v>
      </c>
      <c r="O2149" t="s">
        <v>263</v>
      </c>
      <c r="P2149" t="s">
        <v>379</v>
      </c>
      <c r="Q2149" t="s">
        <v>379</v>
      </c>
      <c r="R2149" t="s">
        <v>380</v>
      </c>
      <c r="S2149" t="s">
        <v>264</v>
      </c>
      <c r="T2149" t="s">
        <v>265</v>
      </c>
      <c r="U2149" s="61" t="s">
        <v>266</v>
      </c>
      <c r="V2149" t="s">
        <v>24</v>
      </c>
      <c r="W2149" t="s">
        <v>263</v>
      </c>
      <c r="X2149" s="59">
        <v>250</v>
      </c>
      <c r="Y2149" s="59">
        <v>250</v>
      </c>
      <c r="Z2149" t="s">
        <v>141</v>
      </c>
      <c r="AA2149" s="146" t="str">
        <f t="shared" si="417"/>
        <v>EX</v>
      </c>
      <c r="AB2149" s="146" t="str">
        <f t="shared" si="419"/>
        <v>IT</v>
      </c>
      <c r="AC2149" t="str">
        <f t="shared" si="422"/>
        <v>EX</v>
      </c>
      <c r="AD2149" s="74">
        <f t="shared" si="423"/>
        <v>250</v>
      </c>
      <c r="AE2149" s="74">
        <f t="shared" si="428"/>
        <v>250</v>
      </c>
      <c r="AF2149">
        <v>1</v>
      </c>
      <c r="AG2149">
        <v>0</v>
      </c>
      <c r="AH2149" s="74">
        <v>0</v>
      </c>
      <c r="AJ2149" s="74">
        <f t="shared" si="424"/>
        <v>0</v>
      </c>
      <c r="AK2149" s="74">
        <f t="shared" si="418"/>
        <v>250</v>
      </c>
      <c r="AL2149" t="str">
        <f t="shared" si="425"/>
        <v>N</v>
      </c>
      <c r="AN2149" t="s">
        <v>86</v>
      </c>
      <c r="AO2149" t="s">
        <v>85</v>
      </c>
      <c r="AP2149" t="str">
        <f t="shared" si="426"/>
        <v>94</v>
      </c>
      <c r="AQ2149" s="145" t="s">
        <v>1826</v>
      </c>
      <c r="AR2149" t="str">
        <f t="shared" si="427"/>
        <v>1-Adjusted Base Budget</v>
      </c>
      <c r="AS2149" s="145" t="s">
        <v>1827</v>
      </c>
      <c r="AT2149" t="s">
        <v>213</v>
      </c>
      <c r="AV2149" t="str">
        <f t="shared" si="421"/>
        <v>VPIT-SS</v>
      </c>
      <c r="AW2149" t="str">
        <f t="shared" si="420"/>
        <v>VP FOR INFORMATION TECHNOLOGY-SHARED SERVICES</v>
      </c>
    </row>
    <row r="2150" spans="1:49">
      <c r="A2150" s="59">
        <v>2018</v>
      </c>
      <c r="B2150" t="s">
        <v>137</v>
      </c>
      <c r="C2150" t="s">
        <v>945</v>
      </c>
      <c r="D2150" t="s">
        <v>946</v>
      </c>
      <c r="E2150" t="s">
        <v>951</v>
      </c>
      <c r="F2150" t="s">
        <v>1073</v>
      </c>
      <c r="G2150" t="s">
        <v>1074</v>
      </c>
      <c r="H2150" t="s">
        <v>154</v>
      </c>
      <c r="I2150" s="170" t="s">
        <v>84</v>
      </c>
      <c r="J2150" t="s">
        <v>85</v>
      </c>
      <c r="K2150" t="s">
        <v>214</v>
      </c>
      <c r="L2150" t="s">
        <v>548</v>
      </c>
      <c r="M2150" t="s">
        <v>549</v>
      </c>
      <c r="N2150" t="s">
        <v>217</v>
      </c>
      <c r="O2150" t="s">
        <v>263</v>
      </c>
      <c r="P2150" t="s">
        <v>379</v>
      </c>
      <c r="Q2150" t="s">
        <v>379</v>
      </c>
      <c r="R2150" t="s">
        <v>380</v>
      </c>
      <c r="S2150" t="s">
        <v>264</v>
      </c>
      <c r="T2150" t="s">
        <v>265</v>
      </c>
      <c r="U2150" s="61" t="s">
        <v>266</v>
      </c>
      <c r="V2150" t="s">
        <v>24</v>
      </c>
      <c r="W2150" t="s">
        <v>263</v>
      </c>
      <c r="X2150" s="59">
        <v>0</v>
      </c>
      <c r="Y2150" s="59">
        <v>1000</v>
      </c>
      <c r="Z2150" t="s">
        <v>141</v>
      </c>
      <c r="AA2150" s="146" t="str">
        <f t="shared" si="417"/>
        <v>EX</v>
      </c>
      <c r="AB2150" s="146" t="str">
        <f t="shared" si="419"/>
        <v>IT</v>
      </c>
      <c r="AC2150" t="str">
        <f t="shared" si="422"/>
        <v>EX</v>
      </c>
      <c r="AD2150" s="74">
        <f t="shared" si="423"/>
        <v>1000</v>
      </c>
      <c r="AE2150" s="74">
        <f t="shared" si="428"/>
        <v>1000</v>
      </c>
      <c r="AF2150">
        <v>1</v>
      </c>
      <c r="AG2150">
        <v>0</v>
      </c>
      <c r="AH2150" s="74">
        <v>0</v>
      </c>
      <c r="AJ2150" s="74">
        <f t="shared" si="424"/>
        <v>0</v>
      </c>
      <c r="AK2150" s="74">
        <f t="shared" si="418"/>
        <v>1000</v>
      </c>
      <c r="AL2150" t="str">
        <f t="shared" si="425"/>
        <v>N</v>
      </c>
      <c r="AN2150" t="s">
        <v>86</v>
      </c>
      <c r="AO2150" t="s">
        <v>85</v>
      </c>
      <c r="AP2150" t="str">
        <f t="shared" si="426"/>
        <v>94</v>
      </c>
      <c r="AQ2150" s="145" t="s">
        <v>1826</v>
      </c>
      <c r="AR2150" t="str">
        <f t="shared" si="427"/>
        <v>1-Adjusted Base Budget</v>
      </c>
      <c r="AS2150" s="145" t="s">
        <v>1827</v>
      </c>
      <c r="AT2150" t="s">
        <v>213</v>
      </c>
      <c r="AV2150" t="str">
        <f t="shared" si="421"/>
        <v>VPIT-SS</v>
      </c>
      <c r="AW2150" t="str">
        <f t="shared" si="420"/>
        <v>VP FOR INFORMATION TECHNOLOGY-SHARED SERVICES</v>
      </c>
    </row>
    <row r="2151" spans="1:49">
      <c r="A2151" s="59">
        <v>2018</v>
      </c>
      <c r="B2151" t="s">
        <v>137</v>
      </c>
      <c r="C2151" t="s">
        <v>945</v>
      </c>
      <c r="D2151" t="s">
        <v>946</v>
      </c>
      <c r="E2151" t="s">
        <v>951</v>
      </c>
      <c r="F2151" t="s">
        <v>975</v>
      </c>
      <c r="G2151" t="s">
        <v>976</v>
      </c>
      <c r="H2151" t="s">
        <v>154</v>
      </c>
      <c r="I2151" s="170" t="s">
        <v>84</v>
      </c>
      <c r="J2151" t="s">
        <v>85</v>
      </c>
      <c r="K2151" t="s">
        <v>214</v>
      </c>
      <c r="L2151" t="s">
        <v>548</v>
      </c>
      <c r="M2151" t="s">
        <v>549</v>
      </c>
      <c r="N2151" t="s">
        <v>217</v>
      </c>
      <c r="O2151" t="s">
        <v>263</v>
      </c>
      <c r="P2151" t="s">
        <v>379</v>
      </c>
      <c r="Q2151" t="s">
        <v>379</v>
      </c>
      <c r="R2151" t="s">
        <v>380</v>
      </c>
      <c r="S2151" t="s">
        <v>264</v>
      </c>
      <c r="T2151" t="s">
        <v>265</v>
      </c>
      <c r="U2151" s="61" t="s">
        <v>266</v>
      </c>
      <c r="V2151" t="s">
        <v>24</v>
      </c>
      <c r="W2151" t="s">
        <v>263</v>
      </c>
      <c r="X2151" s="59">
        <v>1000</v>
      </c>
      <c r="Y2151" s="59">
        <v>0</v>
      </c>
      <c r="Z2151" t="s">
        <v>141</v>
      </c>
      <c r="AA2151" s="146" t="str">
        <f t="shared" si="417"/>
        <v>EX</v>
      </c>
      <c r="AB2151" s="146" t="str">
        <f t="shared" si="419"/>
        <v>IT</v>
      </c>
      <c r="AC2151" t="str">
        <f t="shared" si="422"/>
        <v>EX</v>
      </c>
      <c r="AD2151" s="74">
        <f t="shared" si="423"/>
        <v>0</v>
      </c>
      <c r="AE2151" s="74">
        <f t="shared" si="428"/>
        <v>0</v>
      </c>
      <c r="AF2151">
        <v>1</v>
      </c>
      <c r="AG2151">
        <v>0</v>
      </c>
      <c r="AH2151" s="74">
        <v>0</v>
      </c>
      <c r="AJ2151" s="74">
        <f t="shared" si="424"/>
        <v>0</v>
      </c>
      <c r="AK2151" s="74">
        <f t="shared" si="418"/>
        <v>0</v>
      </c>
      <c r="AL2151" t="str">
        <f t="shared" si="425"/>
        <v>N</v>
      </c>
      <c r="AN2151" t="s">
        <v>86</v>
      </c>
      <c r="AO2151" t="s">
        <v>85</v>
      </c>
      <c r="AP2151" t="str">
        <f t="shared" si="426"/>
        <v>94</v>
      </c>
      <c r="AQ2151" s="145" t="s">
        <v>1826</v>
      </c>
      <c r="AR2151" t="str">
        <f t="shared" si="427"/>
        <v>1-Adjusted Base Budget</v>
      </c>
      <c r="AS2151" s="145" t="s">
        <v>1827</v>
      </c>
      <c r="AT2151" t="s">
        <v>213</v>
      </c>
      <c r="AV2151" t="str">
        <f t="shared" si="421"/>
        <v>VPIT-SS</v>
      </c>
      <c r="AW2151" t="str">
        <f t="shared" si="420"/>
        <v>VP FOR INFORMATION TECHNOLOGY-SHARED SERVICES</v>
      </c>
    </row>
    <row r="2152" spans="1:49">
      <c r="A2152" s="59">
        <v>2018</v>
      </c>
      <c r="B2152" t="s">
        <v>137</v>
      </c>
      <c r="C2152" t="s">
        <v>945</v>
      </c>
      <c r="D2152" t="s">
        <v>946</v>
      </c>
      <c r="E2152" t="s">
        <v>947</v>
      </c>
      <c r="F2152" t="s">
        <v>952</v>
      </c>
      <c r="G2152" t="s">
        <v>953</v>
      </c>
      <c r="H2152" t="s">
        <v>948</v>
      </c>
      <c r="I2152" s="170" t="s">
        <v>84</v>
      </c>
      <c r="J2152" t="s">
        <v>85</v>
      </c>
      <c r="K2152" t="s">
        <v>214</v>
      </c>
      <c r="L2152" t="s">
        <v>552</v>
      </c>
      <c r="M2152" t="s">
        <v>553</v>
      </c>
      <c r="N2152" t="s">
        <v>217</v>
      </c>
      <c r="O2152" t="s">
        <v>263</v>
      </c>
      <c r="P2152" t="s">
        <v>379</v>
      </c>
      <c r="Q2152" t="s">
        <v>379</v>
      </c>
      <c r="R2152" t="s">
        <v>380</v>
      </c>
      <c r="S2152" t="s">
        <v>264</v>
      </c>
      <c r="T2152" t="s">
        <v>265</v>
      </c>
      <c r="U2152" s="61" t="s">
        <v>266</v>
      </c>
      <c r="V2152" t="s">
        <v>249</v>
      </c>
      <c r="W2152" t="s">
        <v>263</v>
      </c>
      <c r="X2152" s="59">
        <v>4000</v>
      </c>
      <c r="Y2152" s="59">
        <v>4000</v>
      </c>
      <c r="AA2152" s="146" t="str">
        <f t="shared" si="417"/>
        <v>EX</v>
      </c>
      <c r="AB2152" s="146">
        <f t="shared" si="419"/>
        <v>0</v>
      </c>
      <c r="AC2152" t="str">
        <f t="shared" si="422"/>
        <v>EX</v>
      </c>
      <c r="AD2152" s="74">
        <f t="shared" si="423"/>
        <v>4000</v>
      </c>
      <c r="AE2152" s="74">
        <f t="shared" si="428"/>
        <v>4000</v>
      </c>
      <c r="AF2152">
        <v>1</v>
      </c>
      <c r="AG2152">
        <v>0</v>
      </c>
      <c r="AH2152" s="74">
        <v>0</v>
      </c>
      <c r="AJ2152" s="74">
        <f t="shared" si="424"/>
        <v>0</v>
      </c>
      <c r="AK2152" s="74">
        <f t="shared" si="418"/>
        <v>4000</v>
      </c>
      <c r="AL2152" t="str">
        <f t="shared" si="425"/>
        <v>N</v>
      </c>
      <c r="AN2152" t="s">
        <v>86</v>
      </c>
      <c r="AO2152" t="s">
        <v>85</v>
      </c>
      <c r="AP2152" t="str">
        <f t="shared" si="426"/>
        <v>94</v>
      </c>
      <c r="AQ2152" s="145" t="s">
        <v>1826</v>
      </c>
      <c r="AR2152" t="str">
        <f t="shared" si="427"/>
        <v>1-Adjusted Base Budget</v>
      </c>
      <c r="AS2152" s="145" t="s">
        <v>1827</v>
      </c>
      <c r="AT2152" t="s">
        <v>213</v>
      </c>
      <c r="AV2152" t="str">
        <f t="shared" si="421"/>
        <v>VPIT</v>
      </c>
      <c r="AW2152" t="str">
        <f t="shared" si="420"/>
        <v>VP FOR INFORMATION TECHNOLOGY</v>
      </c>
    </row>
    <row r="2153" spans="1:49">
      <c r="A2153" s="59">
        <v>2018</v>
      </c>
      <c r="B2153" t="s">
        <v>137</v>
      </c>
      <c r="C2153" t="s">
        <v>945</v>
      </c>
      <c r="D2153" t="s">
        <v>946</v>
      </c>
      <c r="E2153" t="s">
        <v>947</v>
      </c>
      <c r="F2153" t="s">
        <v>1004</v>
      </c>
      <c r="G2153" t="s">
        <v>1005</v>
      </c>
      <c r="H2153" t="s">
        <v>948</v>
      </c>
      <c r="I2153" s="170" t="s">
        <v>84</v>
      </c>
      <c r="J2153" t="s">
        <v>85</v>
      </c>
      <c r="K2153" t="s">
        <v>214</v>
      </c>
      <c r="L2153" t="s">
        <v>552</v>
      </c>
      <c r="M2153" t="s">
        <v>553</v>
      </c>
      <c r="N2153" t="s">
        <v>217</v>
      </c>
      <c r="O2153" t="s">
        <v>263</v>
      </c>
      <c r="P2153" t="s">
        <v>379</v>
      </c>
      <c r="Q2153" t="s">
        <v>379</v>
      </c>
      <c r="R2153" t="s">
        <v>380</v>
      </c>
      <c r="S2153" t="s">
        <v>264</v>
      </c>
      <c r="T2153" t="s">
        <v>265</v>
      </c>
      <c r="U2153" s="61" t="s">
        <v>266</v>
      </c>
      <c r="V2153" t="s">
        <v>249</v>
      </c>
      <c r="W2153" t="s">
        <v>263</v>
      </c>
      <c r="X2153" s="59">
        <v>5540</v>
      </c>
      <c r="Y2153" s="59">
        <v>0</v>
      </c>
      <c r="AA2153" s="146" t="str">
        <f t="shared" ref="AA2153:AA2216" si="429">IF(P2153 ="CORI","IN",IF(P2153 ="TRIN","IN",O2153))</f>
        <v>EX</v>
      </c>
      <c r="AB2153" s="146">
        <f t="shared" si="419"/>
        <v>0</v>
      </c>
      <c r="AC2153" t="str">
        <f t="shared" si="422"/>
        <v>EX</v>
      </c>
      <c r="AD2153" s="74">
        <f t="shared" si="423"/>
        <v>0</v>
      </c>
      <c r="AE2153" s="74">
        <f t="shared" si="428"/>
        <v>0</v>
      </c>
      <c r="AF2153">
        <v>1</v>
      </c>
      <c r="AG2153">
        <v>0</v>
      </c>
      <c r="AH2153" s="74">
        <v>0</v>
      </c>
      <c r="AJ2153" s="74">
        <f t="shared" si="424"/>
        <v>0</v>
      </c>
      <c r="AK2153" s="74">
        <f t="shared" si="418"/>
        <v>0</v>
      </c>
      <c r="AL2153" t="str">
        <f t="shared" si="425"/>
        <v>N</v>
      </c>
      <c r="AN2153" t="s">
        <v>86</v>
      </c>
      <c r="AO2153" t="s">
        <v>85</v>
      </c>
      <c r="AP2153" t="str">
        <f t="shared" si="426"/>
        <v>94</v>
      </c>
      <c r="AQ2153" s="145" t="s">
        <v>1826</v>
      </c>
      <c r="AR2153" t="str">
        <f t="shared" si="427"/>
        <v>1-Adjusted Base Budget</v>
      </c>
      <c r="AS2153" s="145" t="s">
        <v>1827</v>
      </c>
      <c r="AT2153" t="s">
        <v>213</v>
      </c>
      <c r="AV2153" t="str">
        <f t="shared" si="421"/>
        <v>VPIT</v>
      </c>
      <c r="AW2153" t="str">
        <f t="shared" si="420"/>
        <v>VP FOR INFORMATION TECHNOLOGY</v>
      </c>
    </row>
    <row r="2154" spans="1:49">
      <c r="A2154" s="59">
        <v>2018</v>
      </c>
      <c r="B2154" t="s">
        <v>137</v>
      </c>
      <c r="C2154" t="s">
        <v>945</v>
      </c>
      <c r="D2154" t="s">
        <v>946</v>
      </c>
      <c r="E2154" t="s">
        <v>947</v>
      </c>
      <c r="F2154" t="s">
        <v>973</v>
      </c>
      <c r="G2154" t="s">
        <v>974</v>
      </c>
      <c r="H2154" t="s">
        <v>948</v>
      </c>
      <c r="I2154" s="170" t="s">
        <v>84</v>
      </c>
      <c r="J2154" t="s">
        <v>85</v>
      </c>
      <c r="K2154" t="s">
        <v>214</v>
      </c>
      <c r="L2154" t="s">
        <v>552</v>
      </c>
      <c r="M2154" t="s">
        <v>553</v>
      </c>
      <c r="N2154" t="s">
        <v>217</v>
      </c>
      <c r="O2154" t="s">
        <v>263</v>
      </c>
      <c r="P2154" t="s">
        <v>379</v>
      </c>
      <c r="Q2154" t="s">
        <v>379</v>
      </c>
      <c r="R2154" t="s">
        <v>380</v>
      </c>
      <c r="S2154" t="s">
        <v>264</v>
      </c>
      <c r="T2154" t="s">
        <v>265</v>
      </c>
      <c r="U2154" s="61" t="s">
        <v>266</v>
      </c>
      <c r="V2154" t="s">
        <v>249</v>
      </c>
      <c r="W2154" t="s">
        <v>263</v>
      </c>
      <c r="X2154" s="59">
        <v>18433</v>
      </c>
      <c r="Y2154" s="59">
        <v>18433</v>
      </c>
      <c r="AA2154" s="146" t="str">
        <f t="shared" si="429"/>
        <v>EX</v>
      </c>
      <c r="AB2154" s="146">
        <f t="shared" si="419"/>
        <v>0</v>
      </c>
      <c r="AC2154" t="str">
        <f t="shared" si="422"/>
        <v>EX</v>
      </c>
      <c r="AD2154" s="74">
        <f t="shared" si="423"/>
        <v>18433</v>
      </c>
      <c r="AE2154" s="74">
        <f t="shared" si="428"/>
        <v>18433</v>
      </c>
      <c r="AF2154">
        <v>1</v>
      </c>
      <c r="AG2154">
        <v>0</v>
      </c>
      <c r="AH2154" s="74">
        <v>0</v>
      </c>
      <c r="AJ2154" s="74">
        <f t="shared" si="424"/>
        <v>0</v>
      </c>
      <c r="AK2154" s="74">
        <f t="shared" si="418"/>
        <v>18433</v>
      </c>
      <c r="AL2154" t="str">
        <f t="shared" si="425"/>
        <v>N</v>
      </c>
      <c r="AN2154" t="s">
        <v>86</v>
      </c>
      <c r="AO2154" t="s">
        <v>85</v>
      </c>
      <c r="AP2154" t="str">
        <f t="shared" si="426"/>
        <v>94</v>
      </c>
      <c r="AQ2154" s="145" t="s">
        <v>1826</v>
      </c>
      <c r="AR2154" t="str">
        <f t="shared" si="427"/>
        <v>1-Adjusted Base Budget</v>
      </c>
      <c r="AS2154" s="145" t="s">
        <v>1827</v>
      </c>
      <c r="AT2154" t="s">
        <v>213</v>
      </c>
      <c r="AV2154" t="str">
        <f t="shared" si="421"/>
        <v>VPIT</v>
      </c>
      <c r="AW2154" t="str">
        <f t="shared" si="420"/>
        <v>VP FOR INFORMATION TECHNOLOGY</v>
      </c>
    </row>
    <row r="2155" spans="1:49">
      <c r="A2155" s="59">
        <v>2018</v>
      </c>
      <c r="B2155" t="s">
        <v>137</v>
      </c>
      <c r="C2155" t="s">
        <v>945</v>
      </c>
      <c r="D2155" t="s">
        <v>946</v>
      </c>
      <c r="E2155" t="s">
        <v>947</v>
      </c>
      <c r="F2155" t="s">
        <v>1035</v>
      </c>
      <c r="G2155" t="s">
        <v>1036</v>
      </c>
      <c r="H2155" t="s">
        <v>948</v>
      </c>
      <c r="I2155" s="170" t="s">
        <v>84</v>
      </c>
      <c r="J2155" t="s">
        <v>85</v>
      </c>
      <c r="K2155" t="s">
        <v>214</v>
      </c>
      <c r="L2155" t="s">
        <v>552</v>
      </c>
      <c r="M2155" t="s">
        <v>553</v>
      </c>
      <c r="N2155" t="s">
        <v>217</v>
      </c>
      <c r="O2155" t="s">
        <v>263</v>
      </c>
      <c r="P2155" t="s">
        <v>379</v>
      </c>
      <c r="Q2155" t="s">
        <v>379</v>
      </c>
      <c r="R2155" t="s">
        <v>380</v>
      </c>
      <c r="S2155" t="s">
        <v>264</v>
      </c>
      <c r="T2155" t="s">
        <v>265</v>
      </c>
      <c r="U2155" s="61" t="s">
        <v>266</v>
      </c>
      <c r="V2155" t="s">
        <v>249</v>
      </c>
      <c r="W2155" t="s">
        <v>263</v>
      </c>
      <c r="X2155" s="59">
        <v>152</v>
      </c>
      <c r="Y2155" s="59">
        <v>152</v>
      </c>
      <c r="AA2155" s="146" t="str">
        <f t="shared" si="429"/>
        <v>EX</v>
      </c>
      <c r="AB2155" s="146">
        <f t="shared" si="419"/>
        <v>0</v>
      </c>
      <c r="AC2155" t="str">
        <f t="shared" si="422"/>
        <v>EX</v>
      </c>
      <c r="AD2155" s="74">
        <f t="shared" si="423"/>
        <v>152</v>
      </c>
      <c r="AE2155" s="74">
        <f t="shared" si="428"/>
        <v>152</v>
      </c>
      <c r="AF2155">
        <v>1</v>
      </c>
      <c r="AG2155">
        <v>0</v>
      </c>
      <c r="AH2155" s="74">
        <v>0</v>
      </c>
      <c r="AJ2155" s="74">
        <f t="shared" si="424"/>
        <v>0</v>
      </c>
      <c r="AK2155" s="74">
        <f t="shared" si="418"/>
        <v>152</v>
      </c>
      <c r="AL2155" t="str">
        <f t="shared" si="425"/>
        <v>N</v>
      </c>
      <c r="AN2155" t="s">
        <v>86</v>
      </c>
      <c r="AO2155" t="s">
        <v>85</v>
      </c>
      <c r="AP2155" t="str">
        <f t="shared" si="426"/>
        <v>94</v>
      </c>
      <c r="AQ2155" s="145" t="s">
        <v>1826</v>
      </c>
      <c r="AR2155" t="str">
        <f t="shared" si="427"/>
        <v>1-Adjusted Base Budget</v>
      </c>
      <c r="AS2155" s="145" t="s">
        <v>1827</v>
      </c>
      <c r="AT2155" t="s">
        <v>213</v>
      </c>
      <c r="AV2155" t="str">
        <f t="shared" si="421"/>
        <v>VPIT</v>
      </c>
      <c r="AW2155" t="str">
        <f t="shared" si="420"/>
        <v>VP FOR INFORMATION TECHNOLOGY</v>
      </c>
    </row>
    <row r="2156" spans="1:49">
      <c r="A2156" s="59">
        <v>2018</v>
      </c>
      <c r="B2156" t="s">
        <v>137</v>
      </c>
      <c r="C2156" t="s">
        <v>945</v>
      </c>
      <c r="D2156" t="s">
        <v>946</v>
      </c>
      <c r="E2156" t="s">
        <v>947</v>
      </c>
      <c r="F2156" t="s">
        <v>975</v>
      </c>
      <c r="G2156" t="s">
        <v>976</v>
      </c>
      <c r="H2156" t="s">
        <v>948</v>
      </c>
      <c r="I2156" s="170" t="s">
        <v>84</v>
      </c>
      <c r="J2156" t="s">
        <v>85</v>
      </c>
      <c r="K2156" t="s">
        <v>214</v>
      </c>
      <c r="L2156" t="s">
        <v>552</v>
      </c>
      <c r="M2156" t="s">
        <v>553</v>
      </c>
      <c r="N2156" t="s">
        <v>217</v>
      </c>
      <c r="O2156" t="s">
        <v>263</v>
      </c>
      <c r="P2156" t="s">
        <v>379</v>
      </c>
      <c r="Q2156" t="s">
        <v>379</v>
      </c>
      <c r="R2156" t="s">
        <v>380</v>
      </c>
      <c r="S2156" t="s">
        <v>264</v>
      </c>
      <c r="T2156" t="s">
        <v>265</v>
      </c>
      <c r="U2156" s="61" t="s">
        <v>266</v>
      </c>
      <c r="V2156" t="s">
        <v>249</v>
      </c>
      <c r="W2156" t="s">
        <v>263</v>
      </c>
      <c r="X2156" s="59">
        <v>3096</v>
      </c>
      <c r="Y2156" s="59">
        <v>3096</v>
      </c>
      <c r="AA2156" s="146" t="str">
        <f t="shared" si="429"/>
        <v>EX</v>
      </c>
      <c r="AB2156" s="146">
        <f t="shared" si="419"/>
        <v>0</v>
      </c>
      <c r="AC2156" t="str">
        <f t="shared" si="422"/>
        <v>EX</v>
      </c>
      <c r="AD2156" s="74">
        <f t="shared" si="423"/>
        <v>3096</v>
      </c>
      <c r="AE2156" s="74">
        <f t="shared" si="428"/>
        <v>3096</v>
      </c>
      <c r="AF2156">
        <v>1</v>
      </c>
      <c r="AG2156">
        <v>0</v>
      </c>
      <c r="AH2156" s="74">
        <v>0</v>
      </c>
      <c r="AJ2156" s="74">
        <f t="shared" si="424"/>
        <v>0</v>
      </c>
      <c r="AK2156" s="74">
        <f t="shared" si="418"/>
        <v>3096</v>
      </c>
      <c r="AL2156" t="str">
        <f t="shared" si="425"/>
        <v>N</v>
      </c>
      <c r="AN2156" t="s">
        <v>86</v>
      </c>
      <c r="AO2156" t="s">
        <v>85</v>
      </c>
      <c r="AP2156" t="str">
        <f t="shared" si="426"/>
        <v>94</v>
      </c>
      <c r="AQ2156" s="145" t="s">
        <v>1826</v>
      </c>
      <c r="AR2156" t="str">
        <f t="shared" si="427"/>
        <v>1-Adjusted Base Budget</v>
      </c>
      <c r="AS2156" s="145" t="s">
        <v>1827</v>
      </c>
      <c r="AT2156" t="s">
        <v>213</v>
      </c>
      <c r="AV2156" t="str">
        <f t="shared" si="421"/>
        <v>VPIT</v>
      </c>
      <c r="AW2156" t="str">
        <f t="shared" si="420"/>
        <v>VP FOR INFORMATION TECHNOLOGY</v>
      </c>
    </row>
    <row r="2157" spans="1:49">
      <c r="A2157" s="59">
        <v>2018</v>
      </c>
      <c r="B2157" t="s">
        <v>137</v>
      </c>
      <c r="C2157" t="s">
        <v>945</v>
      </c>
      <c r="D2157" t="s">
        <v>946</v>
      </c>
      <c r="E2157" t="s">
        <v>947</v>
      </c>
      <c r="F2157" t="s">
        <v>1039</v>
      </c>
      <c r="G2157" t="s">
        <v>1040</v>
      </c>
      <c r="H2157" t="s">
        <v>948</v>
      </c>
      <c r="I2157" s="170" t="s">
        <v>84</v>
      </c>
      <c r="J2157" t="s">
        <v>85</v>
      </c>
      <c r="K2157" t="s">
        <v>214</v>
      </c>
      <c r="L2157" t="s">
        <v>552</v>
      </c>
      <c r="M2157" t="s">
        <v>553</v>
      </c>
      <c r="N2157" t="s">
        <v>217</v>
      </c>
      <c r="O2157" t="s">
        <v>263</v>
      </c>
      <c r="P2157" t="s">
        <v>379</v>
      </c>
      <c r="Q2157" t="s">
        <v>379</v>
      </c>
      <c r="R2157" t="s">
        <v>380</v>
      </c>
      <c r="S2157" t="s">
        <v>264</v>
      </c>
      <c r="T2157" t="s">
        <v>265</v>
      </c>
      <c r="U2157" s="61" t="s">
        <v>266</v>
      </c>
      <c r="V2157" t="s">
        <v>249</v>
      </c>
      <c r="W2157" t="s">
        <v>263</v>
      </c>
      <c r="X2157" s="59">
        <v>1917</v>
      </c>
      <c r="Y2157" s="59">
        <v>1917</v>
      </c>
      <c r="AA2157" s="146" t="str">
        <f t="shared" si="429"/>
        <v>EX</v>
      </c>
      <c r="AB2157" s="146">
        <f t="shared" si="419"/>
        <v>0</v>
      </c>
      <c r="AC2157" t="str">
        <f t="shared" si="422"/>
        <v>EX</v>
      </c>
      <c r="AD2157" s="74">
        <f t="shared" si="423"/>
        <v>1917</v>
      </c>
      <c r="AE2157" s="74">
        <f t="shared" si="428"/>
        <v>1917</v>
      </c>
      <c r="AF2157">
        <v>1</v>
      </c>
      <c r="AG2157">
        <v>0</v>
      </c>
      <c r="AH2157" s="74">
        <v>0</v>
      </c>
      <c r="AJ2157" s="74">
        <f t="shared" si="424"/>
        <v>0</v>
      </c>
      <c r="AK2157" s="74">
        <f t="shared" si="418"/>
        <v>1917</v>
      </c>
      <c r="AL2157" t="str">
        <f t="shared" si="425"/>
        <v>N</v>
      </c>
      <c r="AN2157" t="s">
        <v>86</v>
      </c>
      <c r="AO2157" t="s">
        <v>85</v>
      </c>
      <c r="AP2157" t="str">
        <f t="shared" si="426"/>
        <v>94</v>
      </c>
      <c r="AQ2157" s="145" t="s">
        <v>1826</v>
      </c>
      <c r="AR2157" t="str">
        <f t="shared" si="427"/>
        <v>1-Adjusted Base Budget</v>
      </c>
      <c r="AS2157" s="145" t="s">
        <v>1827</v>
      </c>
      <c r="AT2157" t="s">
        <v>213</v>
      </c>
      <c r="AV2157" t="str">
        <f t="shared" si="421"/>
        <v>VPIT</v>
      </c>
      <c r="AW2157" t="str">
        <f t="shared" si="420"/>
        <v>VP FOR INFORMATION TECHNOLOGY</v>
      </c>
    </row>
    <row r="2158" spans="1:49">
      <c r="A2158" s="59">
        <v>2018</v>
      </c>
      <c r="B2158" t="s">
        <v>137</v>
      </c>
      <c r="C2158" t="s">
        <v>945</v>
      </c>
      <c r="D2158" t="s">
        <v>946</v>
      </c>
      <c r="E2158" t="s">
        <v>947</v>
      </c>
      <c r="F2158" t="s">
        <v>949</v>
      </c>
      <c r="G2158" t="s">
        <v>950</v>
      </c>
      <c r="H2158" t="s">
        <v>948</v>
      </c>
      <c r="I2158" s="170" t="s">
        <v>84</v>
      </c>
      <c r="J2158" t="s">
        <v>85</v>
      </c>
      <c r="K2158" t="s">
        <v>214</v>
      </c>
      <c r="L2158" t="s">
        <v>552</v>
      </c>
      <c r="M2158" t="s">
        <v>553</v>
      </c>
      <c r="N2158" t="s">
        <v>217</v>
      </c>
      <c r="O2158" t="s">
        <v>263</v>
      </c>
      <c r="P2158" t="s">
        <v>379</v>
      </c>
      <c r="Q2158" t="s">
        <v>379</v>
      </c>
      <c r="R2158" t="s">
        <v>380</v>
      </c>
      <c r="S2158" t="s">
        <v>264</v>
      </c>
      <c r="T2158" t="s">
        <v>265</v>
      </c>
      <c r="U2158" s="61" t="s">
        <v>266</v>
      </c>
      <c r="V2158" t="s">
        <v>249</v>
      </c>
      <c r="W2158" t="s">
        <v>263</v>
      </c>
      <c r="X2158" s="59">
        <v>3000</v>
      </c>
      <c r="Y2158" s="59">
        <v>3000</v>
      </c>
      <c r="AA2158" s="146" t="str">
        <f t="shared" si="429"/>
        <v>EX</v>
      </c>
      <c r="AB2158" s="146">
        <f t="shared" si="419"/>
        <v>0</v>
      </c>
      <c r="AC2158" t="str">
        <f t="shared" si="422"/>
        <v>EX</v>
      </c>
      <c r="AD2158" s="74">
        <f t="shared" si="423"/>
        <v>3000</v>
      </c>
      <c r="AE2158" s="74">
        <f t="shared" si="428"/>
        <v>3000</v>
      </c>
      <c r="AF2158">
        <v>1</v>
      </c>
      <c r="AG2158">
        <v>0</v>
      </c>
      <c r="AH2158" s="74">
        <v>0</v>
      </c>
      <c r="AJ2158" s="74">
        <f t="shared" si="424"/>
        <v>0</v>
      </c>
      <c r="AK2158" s="74">
        <f t="shared" si="418"/>
        <v>3000</v>
      </c>
      <c r="AL2158" t="str">
        <f t="shared" si="425"/>
        <v>N</v>
      </c>
      <c r="AN2158" t="s">
        <v>86</v>
      </c>
      <c r="AO2158" t="s">
        <v>85</v>
      </c>
      <c r="AP2158" t="str">
        <f t="shared" si="426"/>
        <v>94</v>
      </c>
      <c r="AQ2158" s="145" t="s">
        <v>1826</v>
      </c>
      <c r="AR2158" t="str">
        <f t="shared" si="427"/>
        <v>1-Adjusted Base Budget</v>
      </c>
      <c r="AS2158" s="145" t="s">
        <v>1827</v>
      </c>
      <c r="AT2158" t="s">
        <v>213</v>
      </c>
      <c r="AV2158" t="str">
        <f t="shared" si="421"/>
        <v>VPIT</v>
      </c>
      <c r="AW2158" t="str">
        <f t="shared" si="420"/>
        <v>VP FOR INFORMATION TECHNOLOGY</v>
      </c>
    </row>
    <row r="2159" spans="1:49">
      <c r="A2159" s="59">
        <v>2018</v>
      </c>
      <c r="B2159" t="s">
        <v>137</v>
      </c>
      <c r="C2159" t="s">
        <v>945</v>
      </c>
      <c r="D2159" t="s">
        <v>946</v>
      </c>
      <c r="E2159" t="s">
        <v>947</v>
      </c>
      <c r="F2159" t="s">
        <v>1047</v>
      </c>
      <c r="G2159" t="s">
        <v>1048</v>
      </c>
      <c r="H2159" t="s">
        <v>948</v>
      </c>
      <c r="I2159" s="170" t="s">
        <v>84</v>
      </c>
      <c r="J2159" t="s">
        <v>85</v>
      </c>
      <c r="K2159" t="s">
        <v>214</v>
      </c>
      <c r="L2159" t="s">
        <v>552</v>
      </c>
      <c r="M2159" t="s">
        <v>553</v>
      </c>
      <c r="N2159" t="s">
        <v>217</v>
      </c>
      <c r="O2159" t="s">
        <v>263</v>
      </c>
      <c r="P2159" t="s">
        <v>379</v>
      </c>
      <c r="Q2159" t="s">
        <v>379</v>
      </c>
      <c r="R2159" t="s">
        <v>380</v>
      </c>
      <c r="S2159" t="s">
        <v>264</v>
      </c>
      <c r="T2159" t="s">
        <v>265</v>
      </c>
      <c r="U2159" s="61" t="s">
        <v>266</v>
      </c>
      <c r="V2159" t="s">
        <v>249</v>
      </c>
      <c r="W2159" t="s">
        <v>263</v>
      </c>
      <c r="X2159" s="59">
        <v>1000</v>
      </c>
      <c r="Y2159" s="59">
        <v>1000</v>
      </c>
      <c r="AA2159" s="146" t="str">
        <f t="shared" si="429"/>
        <v>EX</v>
      </c>
      <c r="AB2159" s="146">
        <f t="shared" si="419"/>
        <v>0</v>
      </c>
      <c r="AC2159" t="str">
        <f t="shared" si="422"/>
        <v>EX</v>
      </c>
      <c r="AD2159" s="74">
        <f t="shared" si="423"/>
        <v>1000</v>
      </c>
      <c r="AE2159" s="74">
        <f t="shared" si="428"/>
        <v>1000</v>
      </c>
      <c r="AF2159">
        <v>1</v>
      </c>
      <c r="AG2159">
        <v>0</v>
      </c>
      <c r="AH2159" s="74">
        <v>0</v>
      </c>
      <c r="AJ2159" s="74">
        <f t="shared" si="424"/>
        <v>0</v>
      </c>
      <c r="AK2159" s="74">
        <f t="shared" si="418"/>
        <v>1000</v>
      </c>
      <c r="AL2159" t="str">
        <f t="shared" si="425"/>
        <v>N</v>
      </c>
      <c r="AN2159" t="s">
        <v>86</v>
      </c>
      <c r="AO2159" t="s">
        <v>85</v>
      </c>
      <c r="AP2159" t="str">
        <f t="shared" si="426"/>
        <v>94</v>
      </c>
      <c r="AQ2159" s="145" t="s">
        <v>1826</v>
      </c>
      <c r="AR2159" t="str">
        <f t="shared" si="427"/>
        <v>1-Adjusted Base Budget</v>
      </c>
      <c r="AS2159" s="145" t="s">
        <v>1827</v>
      </c>
      <c r="AT2159" t="s">
        <v>213</v>
      </c>
      <c r="AV2159" t="str">
        <f t="shared" si="421"/>
        <v>VPIT</v>
      </c>
      <c r="AW2159" t="str">
        <f t="shared" si="420"/>
        <v>VP FOR INFORMATION TECHNOLOGY</v>
      </c>
    </row>
    <row r="2160" spans="1:49">
      <c r="A2160" s="59">
        <v>2018</v>
      </c>
      <c r="B2160" t="s">
        <v>137</v>
      </c>
      <c r="C2160" t="s">
        <v>945</v>
      </c>
      <c r="D2160" t="s">
        <v>946</v>
      </c>
      <c r="E2160" t="s">
        <v>956</v>
      </c>
      <c r="F2160" t="s">
        <v>957</v>
      </c>
      <c r="G2160" t="s">
        <v>958</v>
      </c>
      <c r="H2160" t="s">
        <v>140</v>
      </c>
      <c r="I2160" s="170" t="s">
        <v>84</v>
      </c>
      <c r="J2160" t="s">
        <v>85</v>
      </c>
      <c r="K2160" t="s">
        <v>214</v>
      </c>
      <c r="L2160" t="s">
        <v>552</v>
      </c>
      <c r="M2160" t="s">
        <v>553</v>
      </c>
      <c r="N2160" t="s">
        <v>217</v>
      </c>
      <c r="O2160" t="s">
        <v>263</v>
      </c>
      <c r="P2160" t="s">
        <v>379</v>
      </c>
      <c r="Q2160" t="s">
        <v>379</v>
      </c>
      <c r="R2160" t="s">
        <v>380</v>
      </c>
      <c r="S2160" t="s">
        <v>264</v>
      </c>
      <c r="T2160" t="s">
        <v>265</v>
      </c>
      <c r="U2160" s="61" t="s">
        <v>266</v>
      </c>
      <c r="V2160" t="s">
        <v>24</v>
      </c>
      <c r="W2160" t="s">
        <v>263</v>
      </c>
      <c r="X2160" s="59">
        <v>4500</v>
      </c>
      <c r="Y2160" s="59">
        <v>4500</v>
      </c>
      <c r="Z2160" t="s">
        <v>141</v>
      </c>
      <c r="AA2160" s="146" t="str">
        <f t="shared" si="429"/>
        <v>EX</v>
      </c>
      <c r="AB2160" s="146" t="str">
        <f t="shared" si="419"/>
        <v>IT</v>
      </c>
      <c r="AC2160" t="str">
        <f t="shared" si="422"/>
        <v>EX</v>
      </c>
      <c r="AD2160" s="74">
        <f t="shared" si="423"/>
        <v>4500</v>
      </c>
      <c r="AE2160" s="74">
        <f t="shared" si="428"/>
        <v>4500</v>
      </c>
      <c r="AF2160">
        <v>1</v>
      </c>
      <c r="AG2160">
        <v>0</v>
      </c>
      <c r="AH2160" s="74">
        <v>0</v>
      </c>
      <c r="AJ2160" s="74">
        <f t="shared" si="424"/>
        <v>0</v>
      </c>
      <c r="AK2160" s="74">
        <f t="shared" si="418"/>
        <v>4500</v>
      </c>
      <c r="AL2160" t="str">
        <f t="shared" si="425"/>
        <v>N</v>
      </c>
      <c r="AN2160" t="s">
        <v>86</v>
      </c>
      <c r="AO2160" t="s">
        <v>85</v>
      </c>
      <c r="AP2160" t="str">
        <f t="shared" si="426"/>
        <v>94</v>
      </c>
      <c r="AQ2160" s="145" t="s">
        <v>1826</v>
      </c>
      <c r="AR2160" t="str">
        <f t="shared" si="427"/>
        <v>1-Adjusted Base Budget</v>
      </c>
      <c r="AS2160" s="145" t="s">
        <v>1827</v>
      </c>
      <c r="AT2160" t="s">
        <v>213</v>
      </c>
      <c r="AV2160" t="str">
        <f t="shared" si="421"/>
        <v>VPIT-SS</v>
      </c>
      <c r="AW2160" t="str">
        <f t="shared" si="420"/>
        <v>VP FOR INFORMATION TECHNOLOGY-SHARED SERVICES</v>
      </c>
    </row>
    <row r="2161" spans="1:49">
      <c r="A2161" s="59">
        <v>2018</v>
      </c>
      <c r="B2161" t="s">
        <v>137</v>
      </c>
      <c r="C2161" t="s">
        <v>945</v>
      </c>
      <c r="D2161" t="s">
        <v>946</v>
      </c>
      <c r="E2161" t="s">
        <v>978</v>
      </c>
      <c r="F2161" t="s">
        <v>957</v>
      </c>
      <c r="G2161" t="s">
        <v>958</v>
      </c>
      <c r="H2161" t="s">
        <v>143</v>
      </c>
      <c r="I2161" s="170" t="s">
        <v>84</v>
      </c>
      <c r="J2161" t="s">
        <v>85</v>
      </c>
      <c r="K2161" t="s">
        <v>214</v>
      </c>
      <c r="L2161" t="s">
        <v>552</v>
      </c>
      <c r="M2161" t="s">
        <v>553</v>
      </c>
      <c r="N2161" t="s">
        <v>217</v>
      </c>
      <c r="O2161" t="s">
        <v>263</v>
      </c>
      <c r="P2161" t="s">
        <v>379</v>
      </c>
      <c r="Q2161" t="s">
        <v>379</v>
      </c>
      <c r="R2161" t="s">
        <v>380</v>
      </c>
      <c r="S2161" t="s">
        <v>264</v>
      </c>
      <c r="T2161" t="s">
        <v>265</v>
      </c>
      <c r="U2161" s="61" t="s">
        <v>266</v>
      </c>
      <c r="V2161" t="s">
        <v>24</v>
      </c>
      <c r="W2161" t="s">
        <v>263</v>
      </c>
      <c r="X2161" s="59">
        <v>1000</v>
      </c>
      <c r="Y2161" s="59">
        <v>1000</v>
      </c>
      <c r="Z2161" t="s">
        <v>141</v>
      </c>
      <c r="AA2161" s="146" t="str">
        <f t="shared" si="429"/>
        <v>EX</v>
      </c>
      <c r="AB2161" s="146" t="str">
        <f t="shared" si="419"/>
        <v>IT</v>
      </c>
      <c r="AC2161" t="str">
        <f t="shared" si="422"/>
        <v>EX</v>
      </c>
      <c r="AD2161" s="74">
        <f t="shared" si="423"/>
        <v>1000</v>
      </c>
      <c r="AE2161" s="74">
        <f t="shared" si="428"/>
        <v>1000</v>
      </c>
      <c r="AF2161">
        <v>1</v>
      </c>
      <c r="AG2161">
        <v>0</v>
      </c>
      <c r="AH2161" s="74">
        <v>0</v>
      </c>
      <c r="AJ2161" s="74">
        <f t="shared" si="424"/>
        <v>0</v>
      </c>
      <c r="AK2161" s="74">
        <f t="shared" si="418"/>
        <v>1000</v>
      </c>
      <c r="AL2161" t="str">
        <f t="shared" si="425"/>
        <v>N</v>
      </c>
      <c r="AN2161" t="s">
        <v>86</v>
      </c>
      <c r="AO2161" t="s">
        <v>85</v>
      </c>
      <c r="AP2161" t="str">
        <f t="shared" si="426"/>
        <v>94</v>
      </c>
      <c r="AQ2161" s="145" t="s">
        <v>1826</v>
      </c>
      <c r="AR2161" t="str">
        <f t="shared" si="427"/>
        <v>1-Adjusted Base Budget</v>
      </c>
      <c r="AS2161" s="145" t="s">
        <v>1827</v>
      </c>
      <c r="AT2161" t="s">
        <v>213</v>
      </c>
      <c r="AV2161" t="str">
        <f t="shared" si="421"/>
        <v>VPIT-SS</v>
      </c>
      <c r="AW2161" t="str">
        <f t="shared" si="420"/>
        <v>VP FOR INFORMATION TECHNOLOGY-SHARED SERVICES</v>
      </c>
    </row>
    <row r="2162" spans="1:49">
      <c r="A2162" s="59">
        <v>2018</v>
      </c>
      <c r="B2162" t="s">
        <v>137</v>
      </c>
      <c r="C2162" t="s">
        <v>945</v>
      </c>
      <c r="D2162" t="s">
        <v>946</v>
      </c>
      <c r="E2162" t="s">
        <v>967</v>
      </c>
      <c r="F2162" t="s">
        <v>1053</v>
      </c>
      <c r="G2162" t="s">
        <v>1054</v>
      </c>
      <c r="H2162" t="s">
        <v>146</v>
      </c>
      <c r="I2162" s="170" t="s">
        <v>84</v>
      </c>
      <c r="J2162" t="s">
        <v>85</v>
      </c>
      <c r="K2162" t="s">
        <v>214</v>
      </c>
      <c r="L2162" t="s">
        <v>552</v>
      </c>
      <c r="M2162" t="s">
        <v>553</v>
      </c>
      <c r="N2162" t="s">
        <v>217</v>
      </c>
      <c r="O2162" t="s">
        <v>263</v>
      </c>
      <c r="P2162" t="s">
        <v>379</v>
      </c>
      <c r="Q2162" t="s">
        <v>379</v>
      </c>
      <c r="R2162" t="s">
        <v>380</v>
      </c>
      <c r="S2162" t="s">
        <v>264</v>
      </c>
      <c r="T2162" t="s">
        <v>265</v>
      </c>
      <c r="U2162" s="61" t="s">
        <v>266</v>
      </c>
      <c r="V2162" t="s">
        <v>24</v>
      </c>
      <c r="W2162" t="s">
        <v>263</v>
      </c>
      <c r="X2162" s="59">
        <v>5000</v>
      </c>
      <c r="Y2162" s="59">
        <v>5000</v>
      </c>
      <c r="Z2162" t="s">
        <v>141</v>
      </c>
      <c r="AA2162" s="146" t="str">
        <f t="shared" si="429"/>
        <v>EX</v>
      </c>
      <c r="AB2162" s="146" t="str">
        <f t="shared" si="419"/>
        <v>IT</v>
      </c>
      <c r="AC2162" t="str">
        <f t="shared" si="422"/>
        <v>EX</v>
      </c>
      <c r="AD2162" s="74">
        <f t="shared" si="423"/>
        <v>5000</v>
      </c>
      <c r="AE2162" s="74">
        <f t="shared" si="428"/>
        <v>5000</v>
      </c>
      <c r="AF2162">
        <v>1</v>
      </c>
      <c r="AG2162">
        <v>0</v>
      </c>
      <c r="AH2162" s="74">
        <v>0</v>
      </c>
      <c r="AJ2162" s="74">
        <f t="shared" si="424"/>
        <v>0</v>
      </c>
      <c r="AK2162" s="74">
        <f t="shared" si="418"/>
        <v>5000</v>
      </c>
      <c r="AL2162" t="str">
        <f t="shared" si="425"/>
        <v>N</v>
      </c>
      <c r="AN2162" t="s">
        <v>86</v>
      </c>
      <c r="AO2162" t="s">
        <v>85</v>
      </c>
      <c r="AP2162" t="str">
        <f t="shared" si="426"/>
        <v>94</v>
      </c>
      <c r="AQ2162" s="145" t="s">
        <v>1826</v>
      </c>
      <c r="AR2162" t="str">
        <f t="shared" si="427"/>
        <v>1-Adjusted Base Budget</v>
      </c>
      <c r="AS2162" s="145" t="s">
        <v>1827</v>
      </c>
      <c r="AT2162" t="s">
        <v>213</v>
      </c>
      <c r="AV2162" t="str">
        <f t="shared" si="421"/>
        <v>VPIT-SS</v>
      </c>
      <c r="AW2162" t="str">
        <f t="shared" si="420"/>
        <v>VP FOR INFORMATION TECHNOLOGY-SHARED SERVICES</v>
      </c>
    </row>
    <row r="2163" spans="1:49">
      <c r="A2163" s="59">
        <v>2018</v>
      </c>
      <c r="B2163" t="s">
        <v>137</v>
      </c>
      <c r="C2163" t="s">
        <v>945</v>
      </c>
      <c r="D2163" t="s">
        <v>946</v>
      </c>
      <c r="E2163" t="s">
        <v>967</v>
      </c>
      <c r="F2163" t="s">
        <v>1061</v>
      </c>
      <c r="G2163" t="s">
        <v>1062</v>
      </c>
      <c r="H2163" t="s">
        <v>146</v>
      </c>
      <c r="I2163" s="170" t="s">
        <v>84</v>
      </c>
      <c r="J2163" t="s">
        <v>85</v>
      </c>
      <c r="K2163" t="s">
        <v>214</v>
      </c>
      <c r="L2163" t="s">
        <v>552</v>
      </c>
      <c r="M2163" t="s">
        <v>553</v>
      </c>
      <c r="N2163" t="s">
        <v>217</v>
      </c>
      <c r="O2163" t="s">
        <v>263</v>
      </c>
      <c r="P2163" t="s">
        <v>379</v>
      </c>
      <c r="Q2163" t="s">
        <v>379</v>
      </c>
      <c r="R2163" t="s">
        <v>380</v>
      </c>
      <c r="S2163" t="s">
        <v>264</v>
      </c>
      <c r="T2163" t="s">
        <v>265</v>
      </c>
      <c r="U2163" s="61" t="s">
        <v>266</v>
      </c>
      <c r="V2163" t="s">
        <v>24</v>
      </c>
      <c r="W2163" t="s">
        <v>263</v>
      </c>
      <c r="X2163" s="59">
        <v>181</v>
      </c>
      <c r="Y2163" s="59">
        <v>181</v>
      </c>
      <c r="Z2163" t="s">
        <v>141</v>
      </c>
      <c r="AA2163" s="146" t="str">
        <f t="shared" si="429"/>
        <v>EX</v>
      </c>
      <c r="AB2163" s="146" t="str">
        <f t="shared" si="419"/>
        <v>IT</v>
      </c>
      <c r="AC2163" t="str">
        <f t="shared" si="422"/>
        <v>EX</v>
      </c>
      <c r="AD2163" s="74">
        <f t="shared" si="423"/>
        <v>181</v>
      </c>
      <c r="AE2163" s="74">
        <f t="shared" si="428"/>
        <v>181</v>
      </c>
      <c r="AF2163">
        <v>1</v>
      </c>
      <c r="AG2163">
        <v>0</v>
      </c>
      <c r="AH2163" s="74">
        <v>0</v>
      </c>
      <c r="AJ2163" s="74">
        <f t="shared" si="424"/>
        <v>0</v>
      </c>
      <c r="AK2163" s="74">
        <f t="shared" ref="AK2163:AK2226" si="430">AE2163 +AJ2163</f>
        <v>181</v>
      </c>
      <c r="AL2163" t="str">
        <f t="shared" si="425"/>
        <v>N</v>
      </c>
      <c r="AN2163" t="s">
        <v>86</v>
      </c>
      <c r="AO2163" t="s">
        <v>85</v>
      </c>
      <c r="AP2163" t="str">
        <f t="shared" si="426"/>
        <v>94</v>
      </c>
      <c r="AQ2163" s="145" t="s">
        <v>1826</v>
      </c>
      <c r="AR2163" t="str">
        <f t="shared" si="427"/>
        <v>1-Adjusted Base Budget</v>
      </c>
      <c r="AS2163" s="145" t="s">
        <v>1827</v>
      </c>
      <c r="AT2163" t="s">
        <v>213</v>
      </c>
      <c r="AV2163" t="str">
        <f t="shared" si="421"/>
        <v>VPIT-SS</v>
      </c>
      <c r="AW2163" t="str">
        <f t="shared" si="420"/>
        <v>VP FOR INFORMATION TECHNOLOGY-SHARED SERVICES</v>
      </c>
    </row>
    <row r="2164" spans="1:49">
      <c r="A2164" s="59">
        <v>2018</v>
      </c>
      <c r="B2164" t="s">
        <v>137</v>
      </c>
      <c r="C2164" t="s">
        <v>945</v>
      </c>
      <c r="D2164" t="s">
        <v>946</v>
      </c>
      <c r="E2164" t="s">
        <v>967</v>
      </c>
      <c r="F2164" t="s">
        <v>1719</v>
      </c>
      <c r="G2164" t="s">
        <v>1720</v>
      </c>
      <c r="H2164" t="s">
        <v>146</v>
      </c>
      <c r="I2164" s="170" t="s">
        <v>84</v>
      </c>
      <c r="J2164" t="s">
        <v>85</v>
      </c>
      <c r="K2164" t="s">
        <v>214</v>
      </c>
      <c r="L2164" t="s">
        <v>552</v>
      </c>
      <c r="M2164" t="s">
        <v>553</v>
      </c>
      <c r="N2164" t="s">
        <v>217</v>
      </c>
      <c r="O2164" t="s">
        <v>263</v>
      </c>
      <c r="P2164" t="s">
        <v>379</v>
      </c>
      <c r="Q2164" t="s">
        <v>379</v>
      </c>
      <c r="R2164" t="s">
        <v>380</v>
      </c>
      <c r="S2164" t="s">
        <v>264</v>
      </c>
      <c r="T2164" t="s">
        <v>265</v>
      </c>
      <c r="U2164" s="61" t="s">
        <v>266</v>
      </c>
      <c r="V2164" t="s">
        <v>24</v>
      </c>
      <c r="W2164" t="s">
        <v>263</v>
      </c>
      <c r="X2164" s="59">
        <v>0</v>
      </c>
      <c r="Y2164" s="59">
        <v>28</v>
      </c>
      <c r="Z2164" t="s">
        <v>141</v>
      </c>
      <c r="AA2164" s="146" t="str">
        <f t="shared" si="429"/>
        <v>EX</v>
      </c>
      <c r="AB2164" s="146" t="str">
        <f t="shared" si="419"/>
        <v>IT</v>
      </c>
      <c r="AC2164" t="str">
        <f t="shared" si="422"/>
        <v>EX</v>
      </c>
      <c r="AD2164" s="74">
        <f t="shared" si="423"/>
        <v>28</v>
      </c>
      <c r="AE2164" s="74">
        <f t="shared" si="428"/>
        <v>28</v>
      </c>
      <c r="AF2164">
        <v>1</v>
      </c>
      <c r="AG2164">
        <v>0</v>
      </c>
      <c r="AH2164" s="74">
        <v>0</v>
      </c>
      <c r="AJ2164" s="74">
        <f t="shared" si="424"/>
        <v>0</v>
      </c>
      <c r="AK2164" s="74">
        <f t="shared" si="430"/>
        <v>28</v>
      </c>
      <c r="AL2164" t="str">
        <f t="shared" si="425"/>
        <v>N</v>
      </c>
      <c r="AN2164" t="s">
        <v>86</v>
      </c>
      <c r="AO2164" t="s">
        <v>85</v>
      </c>
      <c r="AP2164" t="str">
        <f t="shared" si="426"/>
        <v>94</v>
      </c>
      <c r="AQ2164" s="145" t="s">
        <v>1826</v>
      </c>
      <c r="AR2164" t="str">
        <f t="shared" si="427"/>
        <v>1-Adjusted Base Budget</v>
      </c>
      <c r="AS2164" s="145" t="s">
        <v>1827</v>
      </c>
      <c r="AT2164" t="s">
        <v>213</v>
      </c>
      <c r="AV2164" t="str">
        <f t="shared" si="421"/>
        <v>VPIT-SS</v>
      </c>
      <c r="AW2164" t="str">
        <f t="shared" si="420"/>
        <v>VP FOR INFORMATION TECHNOLOGY-SHARED SERVICES</v>
      </c>
    </row>
    <row r="2165" spans="1:49">
      <c r="A2165" s="59">
        <v>2018</v>
      </c>
      <c r="B2165" t="s">
        <v>137</v>
      </c>
      <c r="C2165" t="s">
        <v>945</v>
      </c>
      <c r="D2165" t="s">
        <v>946</v>
      </c>
      <c r="E2165" t="s">
        <v>967</v>
      </c>
      <c r="F2165" t="s">
        <v>1073</v>
      </c>
      <c r="G2165" t="s">
        <v>1074</v>
      </c>
      <c r="H2165" t="s">
        <v>146</v>
      </c>
      <c r="I2165" s="170" t="s">
        <v>84</v>
      </c>
      <c r="J2165" t="s">
        <v>85</v>
      </c>
      <c r="K2165" t="s">
        <v>214</v>
      </c>
      <c r="L2165" t="s">
        <v>552</v>
      </c>
      <c r="M2165" t="s">
        <v>553</v>
      </c>
      <c r="N2165" t="s">
        <v>217</v>
      </c>
      <c r="O2165" t="s">
        <v>263</v>
      </c>
      <c r="P2165" t="s">
        <v>379</v>
      </c>
      <c r="Q2165" t="s">
        <v>379</v>
      </c>
      <c r="R2165" t="s">
        <v>380</v>
      </c>
      <c r="S2165" t="s">
        <v>264</v>
      </c>
      <c r="T2165" t="s">
        <v>265</v>
      </c>
      <c r="U2165" s="61" t="s">
        <v>266</v>
      </c>
      <c r="V2165" t="s">
        <v>24</v>
      </c>
      <c r="W2165" t="s">
        <v>263</v>
      </c>
      <c r="X2165" s="59">
        <v>7972</v>
      </c>
      <c r="Y2165" s="59">
        <v>7972</v>
      </c>
      <c r="Z2165" t="s">
        <v>141</v>
      </c>
      <c r="AA2165" s="146" t="str">
        <f t="shared" si="429"/>
        <v>EX</v>
      </c>
      <c r="AB2165" s="146" t="str">
        <f t="shared" ref="AB2165:AB2228" si="431">IF(O2165 =AA2165,Z2165,"10cr")</f>
        <v>IT</v>
      </c>
      <c r="AC2165" t="str">
        <f t="shared" si="422"/>
        <v>EX</v>
      </c>
      <c r="AD2165" s="74">
        <f t="shared" si="423"/>
        <v>7972</v>
      </c>
      <c r="AE2165" s="74">
        <f t="shared" si="428"/>
        <v>7972</v>
      </c>
      <c r="AF2165">
        <v>1</v>
      </c>
      <c r="AG2165">
        <v>0</v>
      </c>
      <c r="AH2165" s="74">
        <v>0</v>
      </c>
      <c r="AJ2165" s="74">
        <f t="shared" si="424"/>
        <v>0</v>
      </c>
      <c r="AK2165" s="74">
        <f t="shared" si="430"/>
        <v>7972</v>
      </c>
      <c r="AL2165" t="str">
        <f t="shared" si="425"/>
        <v>N</v>
      </c>
      <c r="AN2165" t="s">
        <v>86</v>
      </c>
      <c r="AO2165" t="s">
        <v>85</v>
      </c>
      <c r="AP2165" t="str">
        <f t="shared" si="426"/>
        <v>94</v>
      </c>
      <c r="AQ2165" s="145" t="s">
        <v>1826</v>
      </c>
      <c r="AR2165" t="str">
        <f t="shared" si="427"/>
        <v>1-Adjusted Base Budget</v>
      </c>
      <c r="AS2165" s="145" t="s">
        <v>1827</v>
      </c>
      <c r="AT2165" t="s">
        <v>213</v>
      </c>
      <c r="AV2165" t="str">
        <f t="shared" si="421"/>
        <v>VPIT-SS</v>
      </c>
      <c r="AW2165" t="str">
        <f t="shared" si="420"/>
        <v>VP FOR INFORMATION TECHNOLOGY-SHARED SERVICES</v>
      </c>
    </row>
    <row r="2166" spans="1:49">
      <c r="A2166" s="59">
        <v>2018</v>
      </c>
      <c r="B2166" t="s">
        <v>137</v>
      </c>
      <c r="C2166" t="s">
        <v>945</v>
      </c>
      <c r="D2166" t="s">
        <v>946</v>
      </c>
      <c r="E2166" t="s">
        <v>967</v>
      </c>
      <c r="F2166" t="s">
        <v>1140</v>
      </c>
      <c r="G2166" t="s">
        <v>1141</v>
      </c>
      <c r="H2166" t="s">
        <v>146</v>
      </c>
      <c r="I2166" s="170" t="s">
        <v>84</v>
      </c>
      <c r="J2166" t="s">
        <v>85</v>
      </c>
      <c r="K2166" t="s">
        <v>214</v>
      </c>
      <c r="L2166" t="s">
        <v>552</v>
      </c>
      <c r="M2166" t="s">
        <v>553</v>
      </c>
      <c r="N2166" t="s">
        <v>217</v>
      </c>
      <c r="O2166" t="s">
        <v>263</v>
      </c>
      <c r="P2166" t="s">
        <v>379</v>
      </c>
      <c r="Q2166" t="s">
        <v>379</v>
      </c>
      <c r="R2166" t="s">
        <v>380</v>
      </c>
      <c r="S2166" t="s">
        <v>264</v>
      </c>
      <c r="T2166" t="s">
        <v>265</v>
      </c>
      <c r="U2166" s="61" t="s">
        <v>266</v>
      </c>
      <c r="V2166" t="s">
        <v>24</v>
      </c>
      <c r="W2166" t="s">
        <v>263</v>
      </c>
      <c r="X2166" s="59">
        <v>0</v>
      </c>
      <c r="Y2166" s="59">
        <v>-500</v>
      </c>
      <c r="Z2166" t="s">
        <v>141</v>
      </c>
      <c r="AA2166" s="146" t="str">
        <f t="shared" si="429"/>
        <v>EX</v>
      </c>
      <c r="AB2166" s="146" t="str">
        <f t="shared" si="431"/>
        <v>IT</v>
      </c>
      <c r="AC2166" t="str">
        <f t="shared" si="422"/>
        <v>EX</v>
      </c>
      <c r="AD2166" s="74">
        <f t="shared" si="423"/>
        <v>-500</v>
      </c>
      <c r="AE2166" s="74">
        <f t="shared" si="428"/>
        <v>-500</v>
      </c>
      <c r="AF2166">
        <v>1</v>
      </c>
      <c r="AG2166">
        <v>0</v>
      </c>
      <c r="AH2166" s="74">
        <v>0</v>
      </c>
      <c r="AJ2166" s="74">
        <f t="shared" si="424"/>
        <v>0</v>
      </c>
      <c r="AK2166" s="74">
        <f t="shared" si="430"/>
        <v>-500</v>
      </c>
      <c r="AL2166" t="str">
        <f t="shared" si="425"/>
        <v>N</v>
      </c>
      <c r="AN2166" t="s">
        <v>86</v>
      </c>
      <c r="AO2166" t="s">
        <v>85</v>
      </c>
      <c r="AP2166" t="str">
        <f t="shared" si="426"/>
        <v>94</v>
      </c>
      <c r="AQ2166" s="145" t="s">
        <v>1826</v>
      </c>
      <c r="AR2166" t="str">
        <f t="shared" si="427"/>
        <v>1-Adjusted Base Budget</v>
      </c>
      <c r="AS2166" s="145" t="s">
        <v>1827</v>
      </c>
      <c r="AT2166" t="s">
        <v>213</v>
      </c>
      <c r="AV2166" t="str">
        <f t="shared" si="421"/>
        <v>VPIT-SS</v>
      </c>
      <c r="AW2166" t="str">
        <f t="shared" si="420"/>
        <v>VP FOR INFORMATION TECHNOLOGY-SHARED SERVICES</v>
      </c>
    </row>
    <row r="2167" spans="1:49">
      <c r="A2167" s="59">
        <v>2018</v>
      </c>
      <c r="B2167" t="s">
        <v>137</v>
      </c>
      <c r="C2167" t="s">
        <v>945</v>
      </c>
      <c r="D2167" t="s">
        <v>946</v>
      </c>
      <c r="E2167" t="s">
        <v>967</v>
      </c>
      <c r="F2167" t="s">
        <v>1083</v>
      </c>
      <c r="G2167" t="s">
        <v>1084</v>
      </c>
      <c r="H2167" t="s">
        <v>146</v>
      </c>
      <c r="I2167" s="170" t="s">
        <v>84</v>
      </c>
      <c r="J2167" t="s">
        <v>85</v>
      </c>
      <c r="K2167" t="s">
        <v>214</v>
      </c>
      <c r="L2167" t="s">
        <v>552</v>
      </c>
      <c r="M2167" t="s">
        <v>553</v>
      </c>
      <c r="N2167" t="s">
        <v>217</v>
      </c>
      <c r="O2167" t="s">
        <v>263</v>
      </c>
      <c r="P2167" t="s">
        <v>379</v>
      </c>
      <c r="Q2167" t="s">
        <v>379</v>
      </c>
      <c r="R2167" t="s">
        <v>380</v>
      </c>
      <c r="S2167" t="s">
        <v>264</v>
      </c>
      <c r="T2167" t="s">
        <v>265</v>
      </c>
      <c r="U2167" s="61" t="s">
        <v>266</v>
      </c>
      <c r="V2167" t="s">
        <v>24</v>
      </c>
      <c r="W2167" t="s">
        <v>263</v>
      </c>
      <c r="X2167" s="59">
        <v>376</v>
      </c>
      <c r="Y2167" s="59">
        <v>376</v>
      </c>
      <c r="Z2167" t="s">
        <v>141</v>
      </c>
      <c r="AA2167" s="146" t="str">
        <f t="shared" si="429"/>
        <v>EX</v>
      </c>
      <c r="AB2167" s="146" t="str">
        <f t="shared" si="431"/>
        <v>IT</v>
      </c>
      <c r="AC2167" t="str">
        <f t="shared" si="422"/>
        <v>EX</v>
      </c>
      <c r="AD2167" s="74">
        <f t="shared" si="423"/>
        <v>376</v>
      </c>
      <c r="AE2167" s="74">
        <f t="shared" si="428"/>
        <v>376</v>
      </c>
      <c r="AF2167">
        <v>1</v>
      </c>
      <c r="AG2167">
        <v>0</v>
      </c>
      <c r="AH2167" s="74">
        <v>0</v>
      </c>
      <c r="AJ2167" s="74">
        <f t="shared" si="424"/>
        <v>0</v>
      </c>
      <c r="AK2167" s="74">
        <f t="shared" si="430"/>
        <v>376</v>
      </c>
      <c r="AL2167" t="str">
        <f t="shared" si="425"/>
        <v>N</v>
      </c>
      <c r="AN2167" t="s">
        <v>86</v>
      </c>
      <c r="AO2167" t="s">
        <v>85</v>
      </c>
      <c r="AP2167" t="str">
        <f t="shared" si="426"/>
        <v>94</v>
      </c>
      <c r="AQ2167" s="145" t="s">
        <v>1826</v>
      </c>
      <c r="AR2167" t="str">
        <f t="shared" si="427"/>
        <v>1-Adjusted Base Budget</v>
      </c>
      <c r="AS2167" s="145" t="s">
        <v>1827</v>
      </c>
      <c r="AT2167" t="s">
        <v>213</v>
      </c>
      <c r="AV2167" t="str">
        <f t="shared" si="421"/>
        <v>VPIT-SS</v>
      </c>
      <c r="AW2167" t="str">
        <f t="shared" si="420"/>
        <v>VP FOR INFORMATION TECHNOLOGY-SHARED SERVICES</v>
      </c>
    </row>
    <row r="2168" spans="1:49">
      <c r="A2168" s="59">
        <v>2018</v>
      </c>
      <c r="B2168" t="s">
        <v>137</v>
      </c>
      <c r="C2168" t="s">
        <v>945</v>
      </c>
      <c r="D2168" t="s">
        <v>946</v>
      </c>
      <c r="E2168" t="s">
        <v>967</v>
      </c>
      <c r="F2168" t="s">
        <v>975</v>
      </c>
      <c r="G2168" t="s">
        <v>976</v>
      </c>
      <c r="H2168" t="s">
        <v>146</v>
      </c>
      <c r="I2168" s="170" t="s">
        <v>84</v>
      </c>
      <c r="J2168" t="s">
        <v>85</v>
      </c>
      <c r="K2168" t="s">
        <v>214</v>
      </c>
      <c r="L2168" t="s">
        <v>552</v>
      </c>
      <c r="M2168" t="s">
        <v>553</v>
      </c>
      <c r="N2168" t="s">
        <v>217</v>
      </c>
      <c r="O2168" t="s">
        <v>263</v>
      </c>
      <c r="P2168" t="s">
        <v>379</v>
      </c>
      <c r="Q2168" t="s">
        <v>379</v>
      </c>
      <c r="R2168" t="s">
        <v>380</v>
      </c>
      <c r="S2168" t="s">
        <v>264</v>
      </c>
      <c r="T2168" t="s">
        <v>265</v>
      </c>
      <c r="U2168" s="61" t="s">
        <v>266</v>
      </c>
      <c r="V2168" t="s">
        <v>24</v>
      </c>
      <c r="W2168" t="s">
        <v>263</v>
      </c>
      <c r="X2168" s="59">
        <v>10000</v>
      </c>
      <c r="Y2168" s="59">
        <v>10000</v>
      </c>
      <c r="Z2168" t="s">
        <v>141</v>
      </c>
      <c r="AA2168" s="146" t="str">
        <f t="shared" si="429"/>
        <v>EX</v>
      </c>
      <c r="AB2168" s="146" t="str">
        <f t="shared" si="431"/>
        <v>IT</v>
      </c>
      <c r="AC2168" t="str">
        <f t="shared" si="422"/>
        <v>EX</v>
      </c>
      <c r="AD2168" s="74">
        <f t="shared" si="423"/>
        <v>10000</v>
      </c>
      <c r="AE2168" s="74">
        <f t="shared" si="428"/>
        <v>10000</v>
      </c>
      <c r="AF2168">
        <v>1</v>
      </c>
      <c r="AG2168">
        <v>0</v>
      </c>
      <c r="AH2168" s="74">
        <v>0</v>
      </c>
      <c r="AJ2168" s="74">
        <f t="shared" si="424"/>
        <v>0</v>
      </c>
      <c r="AK2168" s="74">
        <f t="shared" si="430"/>
        <v>10000</v>
      </c>
      <c r="AL2168" t="str">
        <f t="shared" si="425"/>
        <v>N</v>
      </c>
      <c r="AN2168" t="s">
        <v>86</v>
      </c>
      <c r="AO2168" t="s">
        <v>85</v>
      </c>
      <c r="AP2168" t="str">
        <f t="shared" si="426"/>
        <v>94</v>
      </c>
      <c r="AQ2168" s="145" t="s">
        <v>1826</v>
      </c>
      <c r="AR2168" t="str">
        <f t="shared" si="427"/>
        <v>1-Adjusted Base Budget</v>
      </c>
      <c r="AS2168" s="145" t="s">
        <v>1827</v>
      </c>
      <c r="AT2168" t="s">
        <v>213</v>
      </c>
      <c r="AV2168" t="str">
        <f t="shared" si="421"/>
        <v>VPIT-SS</v>
      </c>
      <c r="AW2168" t="str">
        <f t="shared" si="420"/>
        <v>VP FOR INFORMATION TECHNOLOGY-SHARED SERVICES</v>
      </c>
    </row>
    <row r="2169" spans="1:49">
      <c r="A2169" s="59">
        <v>2018</v>
      </c>
      <c r="B2169" t="s">
        <v>137</v>
      </c>
      <c r="C2169" t="s">
        <v>945</v>
      </c>
      <c r="D2169" t="s">
        <v>946</v>
      </c>
      <c r="E2169" t="s">
        <v>967</v>
      </c>
      <c r="F2169" t="s">
        <v>1095</v>
      </c>
      <c r="G2169" t="s">
        <v>1096</v>
      </c>
      <c r="H2169" t="s">
        <v>146</v>
      </c>
      <c r="I2169" s="170" t="s">
        <v>84</v>
      </c>
      <c r="J2169" t="s">
        <v>85</v>
      </c>
      <c r="K2169" t="s">
        <v>214</v>
      </c>
      <c r="L2169" t="s">
        <v>552</v>
      </c>
      <c r="M2169" t="s">
        <v>553</v>
      </c>
      <c r="N2169" t="s">
        <v>217</v>
      </c>
      <c r="O2169" t="s">
        <v>263</v>
      </c>
      <c r="P2169" t="s">
        <v>379</v>
      </c>
      <c r="Q2169" t="s">
        <v>379</v>
      </c>
      <c r="R2169" t="s">
        <v>380</v>
      </c>
      <c r="S2169" t="s">
        <v>264</v>
      </c>
      <c r="T2169" t="s">
        <v>265</v>
      </c>
      <c r="U2169" s="61" t="s">
        <v>266</v>
      </c>
      <c r="V2169" t="s">
        <v>24</v>
      </c>
      <c r="W2169" t="s">
        <v>263</v>
      </c>
      <c r="X2169" s="59">
        <v>2500</v>
      </c>
      <c r="Y2169" s="59">
        <v>2500</v>
      </c>
      <c r="Z2169" t="s">
        <v>141</v>
      </c>
      <c r="AA2169" s="146" t="str">
        <f t="shared" si="429"/>
        <v>EX</v>
      </c>
      <c r="AB2169" s="146" t="str">
        <f t="shared" si="431"/>
        <v>IT</v>
      </c>
      <c r="AC2169" t="str">
        <f t="shared" si="422"/>
        <v>EX</v>
      </c>
      <c r="AD2169" s="74">
        <f t="shared" si="423"/>
        <v>2500</v>
      </c>
      <c r="AE2169" s="74">
        <f t="shared" si="428"/>
        <v>2500</v>
      </c>
      <c r="AF2169">
        <v>1</v>
      </c>
      <c r="AG2169">
        <v>0</v>
      </c>
      <c r="AH2169" s="74">
        <v>0</v>
      </c>
      <c r="AJ2169" s="74">
        <f t="shared" si="424"/>
        <v>0</v>
      </c>
      <c r="AK2169" s="74">
        <f t="shared" si="430"/>
        <v>2500</v>
      </c>
      <c r="AL2169" t="str">
        <f t="shared" si="425"/>
        <v>N</v>
      </c>
      <c r="AN2169" t="s">
        <v>86</v>
      </c>
      <c r="AO2169" t="s">
        <v>85</v>
      </c>
      <c r="AP2169" t="str">
        <f t="shared" si="426"/>
        <v>94</v>
      </c>
      <c r="AQ2169" s="145" t="s">
        <v>1826</v>
      </c>
      <c r="AR2169" t="str">
        <f t="shared" si="427"/>
        <v>1-Adjusted Base Budget</v>
      </c>
      <c r="AS2169" s="145" t="s">
        <v>1827</v>
      </c>
      <c r="AT2169" t="s">
        <v>213</v>
      </c>
      <c r="AV2169" t="str">
        <f t="shared" si="421"/>
        <v>VPIT-SS</v>
      </c>
      <c r="AW2169" t="str">
        <f t="shared" si="420"/>
        <v>VP FOR INFORMATION TECHNOLOGY-SHARED SERVICES</v>
      </c>
    </row>
    <row r="2170" spans="1:49">
      <c r="A2170" s="59">
        <v>2018</v>
      </c>
      <c r="B2170" t="s">
        <v>137</v>
      </c>
      <c r="C2170" t="s">
        <v>945</v>
      </c>
      <c r="D2170" t="s">
        <v>946</v>
      </c>
      <c r="E2170" t="s">
        <v>967</v>
      </c>
      <c r="F2170" t="s">
        <v>1147</v>
      </c>
      <c r="G2170" t="s">
        <v>1148</v>
      </c>
      <c r="H2170" t="s">
        <v>146</v>
      </c>
      <c r="I2170" s="170" t="s">
        <v>84</v>
      </c>
      <c r="J2170" t="s">
        <v>85</v>
      </c>
      <c r="K2170" t="s">
        <v>214</v>
      </c>
      <c r="L2170" t="s">
        <v>552</v>
      </c>
      <c r="M2170" t="s">
        <v>553</v>
      </c>
      <c r="N2170" t="s">
        <v>217</v>
      </c>
      <c r="O2170" t="s">
        <v>263</v>
      </c>
      <c r="P2170" t="s">
        <v>379</v>
      </c>
      <c r="Q2170" t="s">
        <v>379</v>
      </c>
      <c r="R2170" t="s">
        <v>380</v>
      </c>
      <c r="S2170" t="s">
        <v>264</v>
      </c>
      <c r="T2170" t="s">
        <v>265</v>
      </c>
      <c r="U2170" s="61" t="s">
        <v>266</v>
      </c>
      <c r="V2170" t="s">
        <v>24</v>
      </c>
      <c r="W2170" t="s">
        <v>263</v>
      </c>
      <c r="X2170" s="59">
        <v>11000</v>
      </c>
      <c r="Y2170" s="59">
        <v>11000</v>
      </c>
      <c r="Z2170" t="s">
        <v>141</v>
      </c>
      <c r="AA2170" s="146" t="str">
        <f t="shared" si="429"/>
        <v>EX</v>
      </c>
      <c r="AB2170" s="146" t="str">
        <f t="shared" si="431"/>
        <v>IT</v>
      </c>
      <c r="AC2170" t="str">
        <f t="shared" si="422"/>
        <v>EX</v>
      </c>
      <c r="AD2170" s="74">
        <f t="shared" si="423"/>
        <v>11000</v>
      </c>
      <c r="AE2170" s="74">
        <f t="shared" si="428"/>
        <v>11000</v>
      </c>
      <c r="AF2170">
        <v>1</v>
      </c>
      <c r="AG2170">
        <v>0</v>
      </c>
      <c r="AH2170" s="74">
        <v>0</v>
      </c>
      <c r="AJ2170" s="74">
        <f t="shared" si="424"/>
        <v>0</v>
      </c>
      <c r="AK2170" s="74">
        <f t="shared" si="430"/>
        <v>11000</v>
      </c>
      <c r="AL2170" t="str">
        <f t="shared" si="425"/>
        <v>N</v>
      </c>
      <c r="AN2170" t="s">
        <v>86</v>
      </c>
      <c r="AO2170" t="s">
        <v>85</v>
      </c>
      <c r="AP2170" t="str">
        <f t="shared" si="426"/>
        <v>94</v>
      </c>
      <c r="AQ2170" s="145" t="s">
        <v>1826</v>
      </c>
      <c r="AR2170" t="str">
        <f t="shared" si="427"/>
        <v>1-Adjusted Base Budget</v>
      </c>
      <c r="AS2170" s="145" t="s">
        <v>1827</v>
      </c>
      <c r="AT2170" t="s">
        <v>213</v>
      </c>
      <c r="AV2170" t="str">
        <f t="shared" si="421"/>
        <v>VPIT-SS</v>
      </c>
      <c r="AW2170" t="str">
        <f t="shared" si="420"/>
        <v>VP FOR INFORMATION TECHNOLOGY-SHARED SERVICES</v>
      </c>
    </row>
    <row r="2171" spans="1:49">
      <c r="A2171" s="59">
        <v>2018</v>
      </c>
      <c r="B2171" t="s">
        <v>137</v>
      </c>
      <c r="C2171" t="s">
        <v>945</v>
      </c>
      <c r="D2171" t="s">
        <v>946</v>
      </c>
      <c r="E2171" t="s">
        <v>967</v>
      </c>
      <c r="F2171" t="s">
        <v>1105</v>
      </c>
      <c r="G2171" t="s">
        <v>1106</v>
      </c>
      <c r="H2171" t="s">
        <v>146</v>
      </c>
      <c r="I2171" s="170" t="s">
        <v>84</v>
      </c>
      <c r="J2171" t="s">
        <v>85</v>
      </c>
      <c r="K2171" t="s">
        <v>214</v>
      </c>
      <c r="L2171" t="s">
        <v>552</v>
      </c>
      <c r="M2171" t="s">
        <v>553</v>
      </c>
      <c r="N2171" t="s">
        <v>217</v>
      </c>
      <c r="O2171" t="s">
        <v>263</v>
      </c>
      <c r="P2171" t="s">
        <v>379</v>
      </c>
      <c r="Q2171" t="s">
        <v>379</v>
      </c>
      <c r="R2171" t="s">
        <v>380</v>
      </c>
      <c r="S2171" t="s">
        <v>264</v>
      </c>
      <c r="T2171" t="s">
        <v>265</v>
      </c>
      <c r="U2171" s="61" t="s">
        <v>266</v>
      </c>
      <c r="V2171" t="s">
        <v>24</v>
      </c>
      <c r="W2171" t="s">
        <v>263</v>
      </c>
      <c r="X2171" s="59">
        <v>1570</v>
      </c>
      <c r="Y2171" s="59">
        <v>1570</v>
      </c>
      <c r="Z2171" t="s">
        <v>141</v>
      </c>
      <c r="AA2171" s="146" t="str">
        <f t="shared" si="429"/>
        <v>EX</v>
      </c>
      <c r="AB2171" s="146" t="str">
        <f t="shared" si="431"/>
        <v>IT</v>
      </c>
      <c r="AC2171" t="str">
        <f t="shared" si="422"/>
        <v>EX</v>
      </c>
      <c r="AD2171" s="74">
        <f t="shared" si="423"/>
        <v>1570</v>
      </c>
      <c r="AE2171" s="74">
        <f t="shared" si="428"/>
        <v>1570</v>
      </c>
      <c r="AF2171">
        <v>1</v>
      </c>
      <c r="AG2171">
        <v>0</v>
      </c>
      <c r="AH2171" s="74">
        <v>0</v>
      </c>
      <c r="AJ2171" s="74">
        <f t="shared" si="424"/>
        <v>0</v>
      </c>
      <c r="AK2171" s="74">
        <f t="shared" si="430"/>
        <v>1570</v>
      </c>
      <c r="AL2171" t="str">
        <f t="shared" si="425"/>
        <v>N</v>
      </c>
      <c r="AN2171" t="s">
        <v>86</v>
      </c>
      <c r="AO2171" t="s">
        <v>85</v>
      </c>
      <c r="AP2171" t="str">
        <f t="shared" si="426"/>
        <v>94</v>
      </c>
      <c r="AQ2171" s="145" t="s">
        <v>1826</v>
      </c>
      <c r="AR2171" t="str">
        <f t="shared" si="427"/>
        <v>1-Adjusted Base Budget</v>
      </c>
      <c r="AS2171" s="145" t="s">
        <v>1827</v>
      </c>
      <c r="AT2171" t="s">
        <v>213</v>
      </c>
      <c r="AV2171" t="str">
        <f t="shared" si="421"/>
        <v>VPIT-SS</v>
      </c>
      <c r="AW2171" t="str">
        <f t="shared" si="420"/>
        <v>VP FOR INFORMATION TECHNOLOGY-SHARED SERVICES</v>
      </c>
    </row>
    <row r="2172" spans="1:49">
      <c r="A2172" s="59">
        <v>2018</v>
      </c>
      <c r="B2172" t="s">
        <v>137</v>
      </c>
      <c r="C2172" t="s">
        <v>945</v>
      </c>
      <c r="D2172" t="s">
        <v>946</v>
      </c>
      <c r="E2172" t="s">
        <v>967</v>
      </c>
      <c r="F2172" t="s">
        <v>1107</v>
      </c>
      <c r="G2172" t="s">
        <v>1108</v>
      </c>
      <c r="H2172" t="s">
        <v>146</v>
      </c>
      <c r="I2172" s="170" t="s">
        <v>84</v>
      </c>
      <c r="J2172" t="s">
        <v>85</v>
      </c>
      <c r="K2172" t="s">
        <v>214</v>
      </c>
      <c r="L2172" t="s">
        <v>552</v>
      </c>
      <c r="M2172" t="s">
        <v>553</v>
      </c>
      <c r="N2172" t="s">
        <v>217</v>
      </c>
      <c r="O2172" t="s">
        <v>263</v>
      </c>
      <c r="P2172" t="s">
        <v>379</v>
      </c>
      <c r="Q2172" t="s">
        <v>379</v>
      </c>
      <c r="R2172" t="s">
        <v>380</v>
      </c>
      <c r="S2172" t="s">
        <v>264</v>
      </c>
      <c r="T2172" t="s">
        <v>265</v>
      </c>
      <c r="U2172" s="61" t="s">
        <v>266</v>
      </c>
      <c r="V2172" t="s">
        <v>24</v>
      </c>
      <c r="W2172" t="s">
        <v>263</v>
      </c>
      <c r="X2172" s="59">
        <v>500</v>
      </c>
      <c r="Y2172" s="59">
        <v>500</v>
      </c>
      <c r="Z2172" t="s">
        <v>141</v>
      </c>
      <c r="AA2172" s="146" t="str">
        <f t="shared" si="429"/>
        <v>EX</v>
      </c>
      <c r="AB2172" s="146" t="str">
        <f t="shared" si="431"/>
        <v>IT</v>
      </c>
      <c r="AC2172" t="str">
        <f t="shared" si="422"/>
        <v>EX</v>
      </c>
      <c r="AD2172" s="74">
        <f t="shared" si="423"/>
        <v>500</v>
      </c>
      <c r="AE2172" s="74">
        <f t="shared" si="428"/>
        <v>500</v>
      </c>
      <c r="AF2172">
        <v>1</v>
      </c>
      <c r="AG2172">
        <v>0</v>
      </c>
      <c r="AH2172" s="74">
        <v>0</v>
      </c>
      <c r="AJ2172" s="74">
        <f t="shared" si="424"/>
        <v>0</v>
      </c>
      <c r="AK2172" s="74">
        <f t="shared" si="430"/>
        <v>500</v>
      </c>
      <c r="AL2172" t="str">
        <f t="shared" si="425"/>
        <v>N</v>
      </c>
      <c r="AN2172" t="s">
        <v>86</v>
      </c>
      <c r="AO2172" t="s">
        <v>85</v>
      </c>
      <c r="AP2172" t="str">
        <f t="shared" si="426"/>
        <v>94</v>
      </c>
      <c r="AQ2172" s="145" t="s">
        <v>1826</v>
      </c>
      <c r="AR2172" t="str">
        <f t="shared" si="427"/>
        <v>1-Adjusted Base Budget</v>
      </c>
      <c r="AS2172" s="145" t="s">
        <v>1827</v>
      </c>
      <c r="AT2172" t="s">
        <v>213</v>
      </c>
      <c r="AV2172" t="str">
        <f t="shared" si="421"/>
        <v>VPIT-SS</v>
      </c>
      <c r="AW2172" t="str">
        <f t="shared" si="420"/>
        <v>VP FOR INFORMATION TECHNOLOGY-SHARED SERVICES</v>
      </c>
    </row>
    <row r="2173" spans="1:49">
      <c r="A2173" s="59">
        <v>2018</v>
      </c>
      <c r="B2173" t="s">
        <v>137</v>
      </c>
      <c r="C2173" t="s">
        <v>945</v>
      </c>
      <c r="D2173" t="s">
        <v>946</v>
      </c>
      <c r="E2173" t="s">
        <v>1113</v>
      </c>
      <c r="F2173" t="s">
        <v>957</v>
      </c>
      <c r="G2173" t="s">
        <v>958</v>
      </c>
      <c r="H2173" t="s">
        <v>150</v>
      </c>
      <c r="I2173" s="170" t="s">
        <v>84</v>
      </c>
      <c r="J2173" t="s">
        <v>85</v>
      </c>
      <c r="K2173" t="s">
        <v>214</v>
      </c>
      <c r="L2173" t="s">
        <v>552</v>
      </c>
      <c r="M2173" t="s">
        <v>553</v>
      </c>
      <c r="N2173" t="s">
        <v>217</v>
      </c>
      <c r="O2173" t="s">
        <v>263</v>
      </c>
      <c r="P2173" t="s">
        <v>379</v>
      </c>
      <c r="Q2173" t="s">
        <v>379</v>
      </c>
      <c r="R2173" t="s">
        <v>380</v>
      </c>
      <c r="S2173" t="s">
        <v>264</v>
      </c>
      <c r="T2173" t="s">
        <v>265</v>
      </c>
      <c r="U2173" s="61" t="s">
        <v>266</v>
      </c>
      <c r="V2173" t="s">
        <v>24</v>
      </c>
      <c r="W2173" t="s">
        <v>263</v>
      </c>
      <c r="X2173" s="59">
        <v>400</v>
      </c>
      <c r="Y2173" s="59">
        <v>400</v>
      </c>
      <c r="Z2173" t="s">
        <v>141</v>
      </c>
      <c r="AA2173" s="146" t="str">
        <f t="shared" si="429"/>
        <v>EX</v>
      </c>
      <c r="AB2173" s="146" t="str">
        <f t="shared" si="431"/>
        <v>IT</v>
      </c>
      <c r="AC2173" t="str">
        <f t="shared" si="422"/>
        <v>EX</v>
      </c>
      <c r="AD2173" s="74">
        <f t="shared" si="423"/>
        <v>400</v>
      </c>
      <c r="AE2173" s="74">
        <f t="shared" si="428"/>
        <v>400</v>
      </c>
      <c r="AF2173">
        <v>1</v>
      </c>
      <c r="AG2173">
        <v>0</v>
      </c>
      <c r="AH2173" s="74">
        <v>0</v>
      </c>
      <c r="AJ2173" s="74">
        <f t="shared" si="424"/>
        <v>0</v>
      </c>
      <c r="AK2173" s="74">
        <f t="shared" si="430"/>
        <v>400</v>
      </c>
      <c r="AL2173" t="str">
        <f t="shared" si="425"/>
        <v>N</v>
      </c>
      <c r="AN2173" t="s">
        <v>86</v>
      </c>
      <c r="AO2173" t="s">
        <v>85</v>
      </c>
      <c r="AP2173" t="str">
        <f t="shared" si="426"/>
        <v>94</v>
      </c>
      <c r="AQ2173" s="145" t="s">
        <v>1826</v>
      </c>
      <c r="AR2173" t="str">
        <f t="shared" si="427"/>
        <v>1-Adjusted Base Budget</v>
      </c>
      <c r="AS2173" s="145" t="s">
        <v>1827</v>
      </c>
      <c r="AT2173" t="s">
        <v>213</v>
      </c>
      <c r="AV2173" t="str">
        <f t="shared" si="421"/>
        <v>VPIT-SS</v>
      </c>
      <c r="AW2173" t="str">
        <f t="shared" si="420"/>
        <v>VP FOR INFORMATION TECHNOLOGY-SHARED SERVICES</v>
      </c>
    </row>
    <row r="2174" spans="1:49">
      <c r="A2174" s="59">
        <v>2018</v>
      </c>
      <c r="B2174" t="s">
        <v>137</v>
      </c>
      <c r="C2174" t="s">
        <v>945</v>
      </c>
      <c r="D2174" t="s">
        <v>946</v>
      </c>
      <c r="E2174" t="s">
        <v>979</v>
      </c>
      <c r="F2174" t="s">
        <v>957</v>
      </c>
      <c r="G2174" t="s">
        <v>958</v>
      </c>
      <c r="H2174" t="s">
        <v>152</v>
      </c>
      <c r="I2174" s="170" t="s">
        <v>84</v>
      </c>
      <c r="J2174" t="s">
        <v>85</v>
      </c>
      <c r="K2174" t="s">
        <v>214</v>
      </c>
      <c r="L2174" t="s">
        <v>552</v>
      </c>
      <c r="M2174" t="s">
        <v>553</v>
      </c>
      <c r="N2174" t="s">
        <v>217</v>
      </c>
      <c r="O2174" t="s">
        <v>263</v>
      </c>
      <c r="P2174" t="s">
        <v>379</v>
      </c>
      <c r="Q2174" t="s">
        <v>379</v>
      </c>
      <c r="R2174" t="s">
        <v>380</v>
      </c>
      <c r="S2174" t="s">
        <v>264</v>
      </c>
      <c r="T2174" t="s">
        <v>265</v>
      </c>
      <c r="U2174" s="61" t="s">
        <v>266</v>
      </c>
      <c r="V2174" t="s">
        <v>24</v>
      </c>
      <c r="W2174" t="s">
        <v>263</v>
      </c>
      <c r="X2174" s="59">
        <v>7443</v>
      </c>
      <c r="Y2174" s="59">
        <v>7443</v>
      </c>
      <c r="Z2174" t="s">
        <v>141</v>
      </c>
      <c r="AA2174" s="146" t="str">
        <f t="shared" si="429"/>
        <v>EX</v>
      </c>
      <c r="AB2174" s="146" t="str">
        <f t="shared" si="431"/>
        <v>IT</v>
      </c>
      <c r="AC2174" t="str">
        <f t="shared" si="422"/>
        <v>EX</v>
      </c>
      <c r="AD2174" s="74">
        <f t="shared" si="423"/>
        <v>7443</v>
      </c>
      <c r="AE2174" s="74">
        <f t="shared" si="428"/>
        <v>7443</v>
      </c>
      <c r="AF2174">
        <v>1</v>
      </c>
      <c r="AG2174">
        <v>0</v>
      </c>
      <c r="AH2174" s="74">
        <v>0</v>
      </c>
      <c r="AJ2174" s="74">
        <f t="shared" si="424"/>
        <v>0</v>
      </c>
      <c r="AK2174" s="74">
        <f t="shared" si="430"/>
        <v>7443</v>
      </c>
      <c r="AL2174" t="str">
        <f t="shared" si="425"/>
        <v>N</v>
      </c>
      <c r="AN2174" t="s">
        <v>86</v>
      </c>
      <c r="AO2174" t="s">
        <v>85</v>
      </c>
      <c r="AP2174" t="str">
        <f t="shared" si="426"/>
        <v>94</v>
      </c>
      <c r="AQ2174" s="145" t="s">
        <v>1826</v>
      </c>
      <c r="AR2174" t="str">
        <f t="shared" si="427"/>
        <v>1-Adjusted Base Budget</v>
      </c>
      <c r="AS2174" s="145" t="s">
        <v>1827</v>
      </c>
      <c r="AT2174" t="s">
        <v>213</v>
      </c>
      <c r="AV2174" t="str">
        <f t="shared" si="421"/>
        <v>VPIT-SS</v>
      </c>
      <c r="AW2174" t="str">
        <f t="shared" si="420"/>
        <v>VP FOR INFORMATION TECHNOLOGY-SHARED SERVICES</v>
      </c>
    </row>
    <row r="2175" spans="1:49">
      <c r="A2175" s="59">
        <v>2018</v>
      </c>
      <c r="B2175" t="s">
        <v>137</v>
      </c>
      <c r="C2175" t="s">
        <v>945</v>
      </c>
      <c r="D2175" t="s">
        <v>946</v>
      </c>
      <c r="E2175" t="s">
        <v>951</v>
      </c>
      <c r="F2175" t="s">
        <v>1146</v>
      </c>
      <c r="G2175" t="s">
        <v>1145</v>
      </c>
      <c r="H2175" t="s">
        <v>154</v>
      </c>
      <c r="I2175" s="170" t="s">
        <v>84</v>
      </c>
      <c r="J2175" t="s">
        <v>85</v>
      </c>
      <c r="K2175" t="s">
        <v>214</v>
      </c>
      <c r="L2175" t="s">
        <v>552</v>
      </c>
      <c r="M2175" t="s">
        <v>553</v>
      </c>
      <c r="N2175" t="s">
        <v>217</v>
      </c>
      <c r="O2175" t="s">
        <v>263</v>
      </c>
      <c r="P2175" t="s">
        <v>379</v>
      </c>
      <c r="Q2175" t="s">
        <v>379</v>
      </c>
      <c r="R2175" t="s">
        <v>380</v>
      </c>
      <c r="S2175" t="s">
        <v>264</v>
      </c>
      <c r="T2175" t="s">
        <v>265</v>
      </c>
      <c r="U2175" s="61" t="s">
        <v>266</v>
      </c>
      <c r="V2175" t="s">
        <v>24</v>
      </c>
      <c r="W2175" t="s">
        <v>263</v>
      </c>
      <c r="X2175" s="59">
        <v>530</v>
      </c>
      <c r="Y2175" s="59">
        <v>530</v>
      </c>
      <c r="Z2175" t="s">
        <v>141</v>
      </c>
      <c r="AA2175" s="146" t="str">
        <f t="shared" si="429"/>
        <v>EX</v>
      </c>
      <c r="AB2175" s="146" t="str">
        <f t="shared" si="431"/>
        <v>IT</v>
      </c>
      <c r="AC2175" t="str">
        <f t="shared" si="422"/>
        <v>EX</v>
      </c>
      <c r="AD2175" s="74">
        <f t="shared" si="423"/>
        <v>530</v>
      </c>
      <c r="AE2175" s="74">
        <f t="shared" si="428"/>
        <v>530</v>
      </c>
      <c r="AF2175">
        <v>1</v>
      </c>
      <c r="AG2175">
        <v>0</v>
      </c>
      <c r="AH2175" s="74">
        <v>0</v>
      </c>
      <c r="AJ2175" s="74">
        <f t="shared" si="424"/>
        <v>0</v>
      </c>
      <c r="AK2175" s="74">
        <f t="shared" si="430"/>
        <v>530</v>
      </c>
      <c r="AL2175" t="str">
        <f t="shared" si="425"/>
        <v>N</v>
      </c>
      <c r="AN2175" t="s">
        <v>86</v>
      </c>
      <c r="AO2175" t="s">
        <v>85</v>
      </c>
      <c r="AP2175" t="str">
        <f t="shared" si="426"/>
        <v>94</v>
      </c>
      <c r="AQ2175" s="145" t="s">
        <v>1826</v>
      </c>
      <c r="AR2175" t="str">
        <f t="shared" si="427"/>
        <v>1-Adjusted Base Budget</v>
      </c>
      <c r="AS2175" s="145" t="s">
        <v>1827</v>
      </c>
      <c r="AT2175" t="s">
        <v>213</v>
      </c>
      <c r="AV2175" t="str">
        <f t="shared" si="421"/>
        <v>VPIT-SS</v>
      </c>
      <c r="AW2175" t="str">
        <f t="shared" si="420"/>
        <v>VP FOR INFORMATION TECHNOLOGY-SHARED SERVICES</v>
      </c>
    </row>
    <row r="2176" spans="1:49">
      <c r="A2176" s="59">
        <v>2018</v>
      </c>
      <c r="B2176" t="s">
        <v>137</v>
      </c>
      <c r="C2176" t="s">
        <v>945</v>
      </c>
      <c r="D2176" t="s">
        <v>946</v>
      </c>
      <c r="E2176" t="s">
        <v>951</v>
      </c>
      <c r="F2176" t="s">
        <v>998</v>
      </c>
      <c r="G2176" t="s">
        <v>999</v>
      </c>
      <c r="H2176" t="s">
        <v>154</v>
      </c>
      <c r="I2176" s="170" t="s">
        <v>84</v>
      </c>
      <c r="J2176" t="s">
        <v>85</v>
      </c>
      <c r="K2176" t="s">
        <v>214</v>
      </c>
      <c r="L2176" t="s">
        <v>552</v>
      </c>
      <c r="M2176" t="s">
        <v>553</v>
      </c>
      <c r="N2176" t="s">
        <v>217</v>
      </c>
      <c r="O2176" t="s">
        <v>263</v>
      </c>
      <c r="P2176" t="s">
        <v>379</v>
      </c>
      <c r="Q2176" t="s">
        <v>379</v>
      </c>
      <c r="R2176" t="s">
        <v>380</v>
      </c>
      <c r="S2176" t="s">
        <v>264</v>
      </c>
      <c r="T2176" t="s">
        <v>265</v>
      </c>
      <c r="U2176" s="61" t="s">
        <v>266</v>
      </c>
      <c r="V2176" t="s">
        <v>24</v>
      </c>
      <c r="W2176" t="s">
        <v>263</v>
      </c>
      <c r="X2176" s="59">
        <v>3000</v>
      </c>
      <c r="Y2176" s="59">
        <v>3000</v>
      </c>
      <c r="Z2176" t="s">
        <v>141</v>
      </c>
      <c r="AA2176" s="146" t="str">
        <f t="shared" si="429"/>
        <v>EX</v>
      </c>
      <c r="AB2176" s="146" t="str">
        <f t="shared" si="431"/>
        <v>IT</v>
      </c>
      <c r="AC2176" t="str">
        <f t="shared" si="422"/>
        <v>EX</v>
      </c>
      <c r="AD2176" s="74">
        <f t="shared" si="423"/>
        <v>3000</v>
      </c>
      <c r="AE2176" s="74">
        <f t="shared" si="428"/>
        <v>3000</v>
      </c>
      <c r="AF2176">
        <v>1</v>
      </c>
      <c r="AG2176">
        <v>0</v>
      </c>
      <c r="AH2176" s="74">
        <v>0</v>
      </c>
      <c r="AJ2176" s="74">
        <f t="shared" si="424"/>
        <v>0</v>
      </c>
      <c r="AK2176" s="74">
        <f t="shared" si="430"/>
        <v>3000</v>
      </c>
      <c r="AL2176" t="str">
        <f t="shared" si="425"/>
        <v>N</v>
      </c>
      <c r="AN2176" t="s">
        <v>86</v>
      </c>
      <c r="AO2176" t="s">
        <v>85</v>
      </c>
      <c r="AP2176" t="str">
        <f t="shared" si="426"/>
        <v>94</v>
      </c>
      <c r="AQ2176" s="145" t="s">
        <v>1826</v>
      </c>
      <c r="AR2176" t="str">
        <f t="shared" si="427"/>
        <v>1-Adjusted Base Budget</v>
      </c>
      <c r="AS2176" s="145" t="s">
        <v>1827</v>
      </c>
      <c r="AT2176" t="s">
        <v>213</v>
      </c>
      <c r="AV2176" t="str">
        <f t="shared" si="421"/>
        <v>VPIT-SS</v>
      </c>
      <c r="AW2176" t="str">
        <f t="shared" si="420"/>
        <v>VP FOR INFORMATION TECHNOLOGY-SHARED SERVICES</v>
      </c>
    </row>
    <row r="2177" spans="1:49">
      <c r="A2177" s="59">
        <v>2018</v>
      </c>
      <c r="B2177" t="s">
        <v>137</v>
      </c>
      <c r="C2177" t="s">
        <v>945</v>
      </c>
      <c r="D2177" t="s">
        <v>946</v>
      </c>
      <c r="E2177" t="s">
        <v>951</v>
      </c>
      <c r="F2177" t="s">
        <v>952</v>
      </c>
      <c r="G2177" t="s">
        <v>953</v>
      </c>
      <c r="H2177" t="s">
        <v>154</v>
      </c>
      <c r="I2177" s="170" t="s">
        <v>84</v>
      </c>
      <c r="J2177" t="s">
        <v>85</v>
      </c>
      <c r="K2177" t="s">
        <v>214</v>
      </c>
      <c r="L2177" t="s">
        <v>552</v>
      </c>
      <c r="M2177" t="s">
        <v>553</v>
      </c>
      <c r="N2177" t="s">
        <v>217</v>
      </c>
      <c r="O2177" t="s">
        <v>263</v>
      </c>
      <c r="P2177" t="s">
        <v>379</v>
      </c>
      <c r="Q2177" t="s">
        <v>379</v>
      </c>
      <c r="R2177" t="s">
        <v>380</v>
      </c>
      <c r="S2177" t="s">
        <v>264</v>
      </c>
      <c r="T2177" t="s">
        <v>265</v>
      </c>
      <c r="U2177" s="61" t="s">
        <v>266</v>
      </c>
      <c r="V2177" t="s">
        <v>24</v>
      </c>
      <c r="W2177" t="s">
        <v>263</v>
      </c>
      <c r="X2177" s="59">
        <v>165</v>
      </c>
      <c r="Y2177" s="59">
        <v>165</v>
      </c>
      <c r="Z2177" t="s">
        <v>141</v>
      </c>
      <c r="AA2177" s="146" t="str">
        <f t="shared" si="429"/>
        <v>EX</v>
      </c>
      <c r="AB2177" s="146" t="str">
        <f t="shared" si="431"/>
        <v>IT</v>
      </c>
      <c r="AC2177" t="str">
        <f t="shared" si="422"/>
        <v>EX</v>
      </c>
      <c r="AD2177" s="74">
        <f t="shared" si="423"/>
        <v>165</v>
      </c>
      <c r="AE2177" s="74">
        <f t="shared" si="428"/>
        <v>165</v>
      </c>
      <c r="AF2177">
        <v>1</v>
      </c>
      <c r="AG2177">
        <v>0</v>
      </c>
      <c r="AH2177" s="74">
        <v>0</v>
      </c>
      <c r="AJ2177" s="74">
        <f t="shared" si="424"/>
        <v>0</v>
      </c>
      <c r="AK2177" s="74">
        <f t="shared" si="430"/>
        <v>165</v>
      </c>
      <c r="AL2177" t="str">
        <f t="shared" si="425"/>
        <v>N</v>
      </c>
      <c r="AN2177" t="s">
        <v>86</v>
      </c>
      <c r="AO2177" t="s">
        <v>85</v>
      </c>
      <c r="AP2177" t="str">
        <f t="shared" si="426"/>
        <v>94</v>
      </c>
      <c r="AQ2177" s="145" t="s">
        <v>1826</v>
      </c>
      <c r="AR2177" t="str">
        <f t="shared" si="427"/>
        <v>1-Adjusted Base Budget</v>
      </c>
      <c r="AS2177" s="145" t="s">
        <v>1827</v>
      </c>
      <c r="AT2177" t="s">
        <v>213</v>
      </c>
      <c r="AV2177" t="str">
        <f t="shared" si="421"/>
        <v>VPIT-SS</v>
      </c>
      <c r="AW2177" t="str">
        <f t="shared" si="420"/>
        <v>VP FOR INFORMATION TECHNOLOGY-SHARED SERVICES</v>
      </c>
    </row>
    <row r="2178" spans="1:49">
      <c r="A2178" s="59">
        <v>2018</v>
      </c>
      <c r="B2178" t="s">
        <v>137</v>
      </c>
      <c r="C2178" t="s">
        <v>945</v>
      </c>
      <c r="D2178" t="s">
        <v>946</v>
      </c>
      <c r="E2178" t="s">
        <v>951</v>
      </c>
      <c r="F2178" t="s">
        <v>1719</v>
      </c>
      <c r="G2178" t="s">
        <v>1720</v>
      </c>
      <c r="H2178" t="s">
        <v>154</v>
      </c>
      <c r="I2178" s="170" t="s">
        <v>84</v>
      </c>
      <c r="J2178" t="s">
        <v>85</v>
      </c>
      <c r="K2178" t="s">
        <v>214</v>
      </c>
      <c r="L2178" t="s">
        <v>552</v>
      </c>
      <c r="M2178" t="s">
        <v>553</v>
      </c>
      <c r="N2178" t="s">
        <v>217</v>
      </c>
      <c r="O2178" t="s">
        <v>263</v>
      </c>
      <c r="P2178" t="s">
        <v>379</v>
      </c>
      <c r="Q2178" t="s">
        <v>379</v>
      </c>
      <c r="R2178" t="s">
        <v>380</v>
      </c>
      <c r="S2178" t="s">
        <v>264</v>
      </c>
      <c r="T2178" t="s">
        <v>265</v>
      </c>
      <c r="U2178" s="61" t="s">
        <v>266</v>
      </c>
      <c r="V2178" t="s">
        <v>24</v>
      </c>
      <c r="W2178" t="s">
        <v>263</v>
      </c>
      <c r="X2178" s="59">
        <v>0</v>
      </c>
      <c r="Y2178" s="59">
        <v>923</v>
      </c>
      <c r="Z2178" t="s">
        <v>141</v>
      </c>
      <c r="AA2178" s="146" t="str">
        <f t="shared" si="429"/>
        <v>EX</v>
      </c>
      <c r="AB2178" s="146" t="str">
        <f t="shared" si="431"/>
        <v>IT</v>
      </c>
      <c r="AC2178" t="str">
        <f t="shared" si="422"/>
        <v>EX</v>
      </c>
      <c r="AD2178" s="74">
        <f t="shared" si="423"/>
        <v>923</v>
      </c>
      <c r="AE2178" s="74">
        <f t="shared" si="428"/>
        <v>923</v>
      </c>
      <c r="AF2178">
        <v>1</v>
      </c>
      <c r="AG2178">
        <v>0</v>
      </c>
      <c r="AH2178" s="74">
        <v>0</v>
      </c>
      <c r="AJ2178" s="74">
        <f t="shared" si="424"/>
        <v>0</v>
      </c>
      <c r="AK2178" s="74">
        <f t="shared" si="430"/>
        <v>923</v>
      </c>
      <c r="AL2178" t="str">
        <f t="shared" si="425"/>
        <v>N</v>
      </c>
      <c r="AN2178" t="s">
        <v>86</v>
      </c>
      <c r="AO2178" t="s">
        <v>85</v>
      </c>
      <c r="AP2178" t="str">
        <f t="shared" si="426"/>
        <v>94</v>
      </c>
      <c r="AQ2178" s="145" t="s">
        <v>1826</v>
      </c>
      <c r="AR2178" t="str">
        <f t="shared" si="427"/>
        <v>1-Adjusted Base Budget</v>
      </c>
      <c r="AS2178" s="145" t="s">
        <v>1827</v>
      </c>
      <c r="AT2178" t="s">
        <v>213</v>
      </c>
      <c r="AV2178" t="str">
        <f t="shared" si="421"/>
        <v>VPIT-SS</v>
      </c>
      <c r="AW2178" t="str">
        <f t="shared" si="420"/>
        <v>VP FOR INFORMATION TECHNOLOGY-SHARED SERVICES</v>
      </c>
    </row>
    <row r="2179" spans="1:49">
      <c r="A2179" s="59">
        <v>2018</v>
      </c>
      <c r="B2179" t="s">
        <v>137</v>
      </c>
      <c r="C2179" t="s">
        <v>945</v>
      </c>
      <c r="D2179" t="s">
        <v>946</v>
      </c>
      <c r="E2179" t="s">
        <v>951</v>
      </c>
      <c r="F2179" t="s">
        <v>1063</v>
      </c>
      <c r="G2179" t="s">
        <v>1064</v>
      </c>
      <c r="H2179" t="s">
        <v>154</v>
      </c>
      <c r="I2179" s="170" t="s">
        <v>84</v>
      </c>
      <c r="J2179" t="s">
        <v>85</v>
      </c>
      <c r="K2179" t="s">
        <v>214</v>
      </c>
      <c r="L2179" t="s">
        <v>552</v>
      </c>
      <c r="M2179" t="s">
        <v>553</v>
      </c>
      <c r="N2179" t="s">
        <v>217</v>
      </c>
      <c r="O2179" t="s">
        <v>263</v>
      </c>
      <c r="P2179" t="s">
        <v>379</v>
      </c>
      <c r="Q2179" t="s">
        <v>379</v>
      </c>
      <c r="R2179" t="s">
        <v>380</v>
      </c>
      <c r="S2179" t="s">
        <v>264</v>
      </c>
      <c r="T2179" t="s">
        <v>265</v>
      </c>
      <c r="U2179" s="61" t="s">
        <v>266</v>
      </c>
      <c r="V2179" t="s">
        <v>24</v>
      </c>
      <c r="W2179" t="s">
        <v>263</v>
      </c>
      <c r="X2179" s="59">
        <v>17668</v>
      </c>
      <c r="Y2179" s="59">
        <v>17668</v>
      </c>
      <c r="Z2179" t="s">
        <v>141</v>
      </c>
      <c r="AA2179" s="146" t="str">
        <f t="shared" si="429"/>
        <v>EX</v>
      </c>
      <c r="AB2179" s="146" t="str">
        <f t="shared" si="431"/>
        <v>IT</v>
      </c>
      <c r="AC2179" t="str">
        <f t="shared" si="422"/>
        <v>EX</v>
      </c>
      <c r="AD2179" s="74">
        <f t="shared" si="423"/>
        <v>17668</v>
      </c>
      <c r="AE2179" s="74">
        <f t="shared" si="428"/>
        <v>17668</v>
      </c>
      <c r="AF2179">
        <v>1</v>
      </c>
      <c r="AG2179">
        <v>0</v>
      </c>
      <c r="AH2179" s="74">
        <v>0</v>
      </c>
      <c r="AJ2179" s="74">
        <f t="shared" si="424"/>
        <v>0</v>
      </c>
      <c r="AK2179" s="74">
        <f t="shared" si="430"/>
        <v>17668</v>
      </c>
      <c r="AL2179" t="str">
        <f t="shared" si="425"/>
        <v>N</v>
      </c>
      <c r="AN2179" t="s">
        <v>86</v>
      </c>
      <c r="AO2179" t="s">
        <v>85</v>
      </c>
      <c r="AP2179" t="str">
        <f t="shared" si="426"/>
        <v>94</v>
      </c>
      <c r="AQ2179" s="145" t="s">
        <v>1826</v>
      </c>
      <c r="AR2179" t="str">
        <f t="shared" si="427"/>
        <v>1-Adjusted Base Budget</v>
      </c>
      <c r="AS2179" s="145" t="s">
        <v>1827</v>
      </c>
      <c r="AT2179" t="s">
        <v>213</v>
      </c>
      <c r="AV2179" t="str">
        <f t="shared" si="421"/>
        <v>VPIT-SS</v>
      </c>
      <c r="AW2179" t="str">
        <f t="shared" si="420"/>
        <v>VP FOR INFORMATION TECHNOLOGY-SHARED SERVICES</v>
      </c>
    </row>
    <row r="2180" spans="1:49">
      <c r="A2180" s="59">
        <v>2018</v>
      </c>
      <c r="B2180" t="s">
        <v>137</v>
      </c>
      <c r="C2180" t="s">
        <v>945</v>
      </c>
      <c r="D2180" t="s">
        <v>946</v>
      </c>
      <c r="E2180" t="s">
        <v>951</v>
      </c>
      <c r="F2180" t="s">
        <v>968</v>
      </c>
      <c r="G2180" t="s">
        <v>969</v>
      </c>
      <c r="H2180" t="s">
        <v>154</v>
      </c>
      <c r="I2180" s="170" t="s">
        <v>84</v>
      </c>
      <c r="J2180" t="s">
        <v>85</v>
      </c>
      <c r="K2180" t="s">
        <v>214</v>
      </c>
      <c r="L2180" t="s">
        <v>552</v>
      </c>
      <c r="M2180" t="s">
        <v>553</v>
      </c>
      <c r="N2180" t="s">
        <v>217</v>
      </c>
      <c r="O2180" t="s">
        <v>263</v>
      </c>
      <c r="P2180" t="s">
        <v>379</v>
      </c>
      <c r="Q2180" t="s">
        <v>379</v>
      </c>
      <c r="R2180" t="s">
        <v>380</v>
      </c>
      <c r="S2180" t="s">
        <v>264</v>
      </c>
      <c r="T2180" t="s">
        <v>265</v>
      </c>
      <c r="U2180" s="61" t="s">
        <v>266</v>
      </c>
      <c r="V2180" t="s">
        <v>24</v>
      </c>
      <c r="W2180" t="s">
        <v>263</v>
      </c>
      <c r="X2180" s="59">
        <v>2000</v>
      </c>
      <c r="Y2180" s="59">
        <v>2000</v>
      </c>
      <c r="Z2180" t="s">
        <v>141</v>
      </c>
      <c r="AA2180" s="146" t="str">
        <f t="shared" si="429"/>
        <v>EX</v>
      </c>
      <c r="AB2180" s="146" t="str">
        <f t="shared" si="431"/>
        <v>IT</v>
      </c>
      <c r="AC2180" t="str">
        <f t="shared" si="422"/>
        <v>EX</v>
      </c>
      <c r="AD2180" s="74">
        <f t="shared" si="423"/>
        <v>2000</v>
      </c>
      <c r="AE2180" s="74">
        <f t="shared" si="428"/>
        <v>2000</v>
      </c>
      <c r="AF2180">
        <v>1</v>
      </c>
      <c r="AG2180">
        <v>0</v>
      </c>
      <c r="AH2180" s="74">
        <v>0</v>
      </c>
      <c r="AJ2180" s="74">
        <f t="shared" si="424"/>
        <v>0</v>
      </c>
      <c r="AK2180" s="74">
        <f t="shared" si="430"/>
        <v>2000</v>
      </c>
      <c r="AL2180" t="str">
        <f t="shared" si="425"/>
        <v>N</v>
      </c>
      <c r="AN2180" t="s">
        <v>86</v>
      </c>
      <c r="AO2180" t="s">
        <v>85</v>
      </c>
      <c r="AP2180" t="str">
        <f t="shared" si="426"/>
        <v>94</v>
      </c>
      <c r="AQ2180" s="145" t="s">
        <v>1826</v>
      </c>
      <c r="AR2180" t="str">
        <f t="shared" si="427"/>
        <v>1-Adjusted Base Budget</v>
      </c>
      <c r="AS2180" s="145" t="s">
        <v>1827</v>
      </c>
      <c r="AT2180" t="s">
        <v>213</v>
      </c>
      <c r="AV2180" t="str">
        <f t="shared" si="421"/>
        <v>VPIT-SS</v>
      </c>
      <c r="AW2180" t="str">
        <f t="shared" si="420"/>
        <v>VP FOR INFORMATION TECHNOLOGY-SHARED SERVICES</v>
      </c>
    </row>
    <row r="2181" spans="1:49">
      <c r="A2181" s="59">
        <v>2018</v>
      </c>
      <c r="B2181" t="s">
        <v>137</v>
      </c>
      <c r="C2181" t="s">
        <v>945</v>
      </c>
      <c r="D2181" t="s">
        <v>946</v>
      </c>
      <c r="E2181" t="s">
        <v>951</v>
      </c>
      <c r="F2181" t="s">
        <v>1073</v>
      </c>
      <c r="G2181" t="s">
        <v>1074</v>
      </c>
      <c r="H2181" t="s">
        <v>154</v>
      </c>
      <c r="I2181" s="170" t="s">
        <v>84</v>
      </c>
      <c r="J2181" t="s">
        <v>85</v>
      </c>
      <c r="K2181" t="s">
        <v>214</v>
      </c>
      <c r="L2181" t="s">
        <v>552</v>
      </c>
      <c r="M2181" t="s">
        <v>553</v>
      </c>
      <c r="N2181" t="s">
        <v>217</v>
      </c>
      <c r="O2181" t="s">
        <v>263</v>
      </c>
      <c r="P2181" t="s">
        <v>379</v>
      </c>
      <c r="Q2181" t="s">
        <v>379</v>
      </c>
      <c r="R2181" t="s">
        <v>380</v>
      </c>
      <c r="S2181" t="s">
        <v>264</v>
      </c>
      <c r="T2181" t="s">
        <v>265</v>
      </c>
      <c r="U2181" s="61" t="s">
        <v>266</v>
      </c>
      <c r="V2181" t="s">
        <v>24</v>
      </c>
      <c r="W2181" t="s">
        <v>263</v>
      </c>
      <c r="X2181" s="59">
        <v>3971</v>
      </c>
      <c r="Y2181" s="59">
        <v>3971</v>
      </c>
      <c r="Z2181" t="s">
        <v>141</v>
      </c>
      <c r="AA2181" s="146" t="str">
        <f t="shared" si="429"/>
        <v>EX</v>
      </c>
      <c r="AB2181" s="146" t="str">
        <f t="shared" si="431"/>
        <v>IT</v>
      </c>
      <c r="AC2181" t="str">
        <f t="shared" si="422"/>
        <v>EX</v>
      </c>
      <c r="AD2181" s="74">
        <f t="shared" si="423"/>
        <v>3971</v>
      </c>
      <c r="AE2181" s="74">
        <f t="shared" si="428"/>
        <v>3971</v>
      </c>
      <c r="AF2181">
        <v>1</v>
      </c>
      <c r="AG2181">
        <v>0</v>
      </c>
      <c r="AH2181" s="74">
        <v>0</v>
      </c>
      <c r="AJ2181" s="74">
        <f t="shared" si="424"/>
        <v>0</v>
      </c>
      <c r="AK2181" s="74">
        <f t="shared" si="430"/>
        <v>3971</v>
      </c>
      <c r="AL2181" t="str">
        <f t="shared" si="425"/>
        <v>N</v>
      </c>
      <c r="AN2181" t="s">
        <v>86</v>
      </c>
      <c r="AO2181" t="s">
        <v>85</v>
      </c>
      <c r="AP2181" t="str">
        <f t="shared" si="426"/>
        <v>94</v>
      </c>
      <c r="AQ2181" s="145" t="s">
        <v>1826</v>
      </c>
      <c r="AR2181" t="str">
        <f t="shared" si="427"/>
        <v>1-Adjusted Base Budget</v>
      </c>
      <c r="AS2181" s="145" t="s">
        <v>1827</v>
      </c>
      <c r="AT2181" t="s">
        <v>213</v>
      </c>
      <c r="AV2181" t="str">
        <f t="shared" si="421"/>
        <v>VPIT-SS</v>
      </c>
      <c r="AW2181" t="str">
        <f t="shared" si="420"/>
        <v>VP FOR INFORMATION TECHNOLOGY-SHARED SERVICES</v>
      </c>
    </row>
    <row r="2182" spans="1:49">
      <c r="A2182" s="59">
        <v>2018</v>
      </c>
      <c r="B2182" t="s">
        <v>137</v>
      </c>
      <c r="C2182" t="s">
        <v>945</v>
      </c>
      <c r="D2182" t="s">
        <v>946</v>
      </c>
      <c r="E2182" t="s">
        <v>951</v>
      </c>
      <c r="F2182" t="s">
        <v>1121</v>
      </c>
      <c r="G2182" t="s">
        <v>1122</v>
      </c>
      <c r="H2182" t="s">
        <v>154</v>
      </c>
      <c r="I2182" s="170" t="s">
        <v>84</v>
      </c>
      <c r="J2182" t="s">
        <v>85</v>
      </c>
      <c r="K2182" t="s">
        <v>214</v>
      </c>
      <c r="L2182" t="s">
        <v>552</v>
      </c>
      <c r="M2182" t="s">
        <v>553</v>
      </c>
      <c r="N2182" t="s">
        <v>217</v>
      </c>
      <c r="O2182" t="s">
        <v>263</v>
      </c>
      <c r="P2182" t="s">
        <v>379</v>
      </c>
      <c r="Q2182" t="s">
        <v>379</v>
      </c>
      <c r="R2182" t="s">
        <v>380</v>
      </c>
      <c r="S2182" t="s">
        <v>264</v>
      </c>
      <c r="T2182" t="s">
        <v>265</v>
      </c>
      <c r="U2182" s="61" t="s">
        <v>266</v>
      </c>
      <c r="V2182" t="s">
        <v>24</v>
      </c>
      <c r="W2182" t="s">
        <v>263</v>
      </c>
      <c r="X2182" s="59">
        <v>2000</v>
      </c>
      <c r="Y2182" s="59">
        <v>0</v>
      </c>
      <c r="Z2182" t="s">
        <v>141</v>
      </c>
      <c r="AA2182" s="146" t="str">
        <f t="shared" si="429"/>
        <v>EX</v>
      </c>
      <c r="AB2182" s="146" t="str">
        <f t="shared" si="431"/>
        <v>IT</v>
      </c>
      <c r="AC2182" t="str">
        <f t="shared" si="422"/>
        <v>EX</v>
      </c>
      <c r="AD2182" s="74">
        <f t="shared" si="423"/>
        <v>0</v>
      </c>
      <c r="AE2182" s="74">
        <f t="shared" si="428"/>
        <v>0</v>
      </c>
      <c r="AF2182">
        <v>1</v>
      </c>
      <c r="AG2182">
        <v>0</v>
      </c>
      <c r="AH2182" s="74">
        <v>0</v>
      </c>
      <c r="AJ2182" s="74">
        <f t="shared" si="424"/>
        <v>0</v>
      </c>
      <c r="AK2182" s="74">
        <f t="shared" si="430"/>
        <v>0</v>
      </c>
      <c r="AL2182" t="str">
        <f t="shared" si="425"/>
        <v>N</v>
      </c>
      <c r="AN2182" t="s">
        <v>86</v>
      </c>
      <c r="AO2182" t="s">
        <v>85</v>
      </c>
      <c r="AP2182" t="str">
        <f t="shared" si="426"/>
        <v>94</v>
      </c>
      <c r="AQ2182" s="145" t="s">
        <v>1826</v>
      </c>
      <c r="AR2182" t="str">
        <f t="shared" si="427"/>
        <v>1-Adjusted Base Budget</v>
      </c>
      <c r="AS2182" s="145" t="s">
        <v>1827</v>
      </c>
      <c r="AT2182" t="s">
        <v>213</v>
      </c>
      <c r="AV2182" t="str">
        <f t="shared" si="421"/>
        <v>VPIT-SS</v>
      </c>
      <c r="AW2182" t="str">
        <f t="shared" ref="AW2182:AW2245" si="432" xml:space="preserve"> IF(AND($AN2182="UAVP",$Z2182="OE"),$AO2182 &amp; "-ONLINE EDUCATION",IF(AND($AN2182="VPIT",OR($Z2182="SS",$Z2182="IT")),$AO2182 &amp; "-SHARED SERVICES",$AO2182))</f>
        <v>VP FOR INFORMATION TECHNOLOGY-SHARED SERVICES</v>
      </c>
    </row>
    <row r="2183" spans="1:49">
      <c r="A2183" s="59">
        <v>2018</v>
      </c>
      <c r="B2183" t="s">
        <v>137</v>
      </c>
      <c r="C2183" t="s">
        <v>945</v>
      </c>
      <c r="D2183" t="s">
        <v>946</v>
      </c>
      <c r="E2183" t="s">
        <v>951</v>
      </c>
      <c r="F2183" t="s">
        <v>975</v>
      </c>
      <c r="G2183" t="s">
        <v>976</v>
      </c>
      <c r="H2183" t="s">
        <v>154</v>
      </c>
      <c r="I2183" s="170" t="s">
        <v>84</v>
      </c>
      <c r="J2183" t="s">
        <v>85</v>
      </c>
      <c r="K2183" t="s">
        <v>214</v>
      </c>
      <c r="L2183" t="s">
        <v>552</v>
      </c>
      <c r="M2183" t="s">
        <v>553</v>
      </c>
      <c r="N2183" t="s">
        <v>217</v>
      </c>
      <c r="O2183" t="s">
        <v>263</v>
      </c>
      <c r="P2183" t="s">
        <v>379</v>
      </c>
      <c r="Q2183" t="s">
        <v>379</v>
      </c>
      <c r="R2183" t="s">
        <v>380</v>
      </c>
      <c r="S2183" t="s">
        <v>264</v>
      </c>
      <c r="T2183" t="s">
        <v>265</v>
      </c>
      <c r="U2183" s="61" t="s">
        <v>266</v>
      </c>
      <c r="V2183" t="s">
        <v>24</v>
      </c>
      <c r="W2183" t="s">
        <v>263</v>
      </c>
      <c r="X2183" s="59">
        <v>8240</v>
      </c>
      <c r="Y2183" s="59">
        <v>8240</v>
      </c>
      <c r="Z2183" t="s">
        <v>141</v>
      </c>
      <c r="AA2183" s="146" t="str">
        <f t="shared" si="429"/>
        <v>EX</v>
      </c>
      <c r="AB2183" s="146" t="str">
        <f t="shared" si="431"/>
        <v>IT</v>
      </c>
      <c r="AC2183" t="str">
        <f t="shared" si="422"/>
        <v>EX</v>
      </c>
      <c r="AD2183" s="74">
        <f t="shared" si="423"/>
        <v>8240</v>
      </c>
      <c r="AE2183" s="74">
        <f t="shared" si="428"/>
        <v>8240</v>
      </c>
      <c r="AF2183">
        <v>1</v>
      </c>
      <c r="AG2183">
        <v>0</v>
      </c>
      <c r="AH2183" s="74">
        <v>0</v>
      </c>
      <c r="AJ2183" s="74">
        <f t="shared" si="424"/>
        <v>0</v>
      </c>
      <c r="AK2183" s="74">
        <f t="shared" si="430"/>
        <v>8240</v>
      </c>
      <c r="AL2183" t="str">
        <f t="shared" si="425"/>
        <v>N</v>
      </c>
      <c r="AN2183" t="s">
        <v>86</v>
      </c>
      <c r="AO2183" t="s">
        <v>85</v>
      </c>
      <c r="AP2183" t="str">
        <f t="shared" si="426"/>
        <v>94</v>
      </c>
      <c r="AQ2183" s="145" t="s">
        <v>1826</v>
      </c>
      <c r="AR2183" t="str">
        <f t="shared" si="427"/>
        <v>1-Adjusted Base Budget</v>
      </c>
      <c r="AS2183" s="145" t="s">
        <v>1827</v>
      </c>
      <c r="AT2183" t="s">
        <v>213</v>
      </c>
      <c r="AV2183" t="str">
        <f t="shared" si="421"/>
        <v>VPIT-SS</v>
      </c>
      <c r="AW2183" t="str">
        <f t="shared" si="432"/>
        <v>VP FOR INFORMATION TECHNOLOGY-SHARED SERVICES</v>
      </c>
    </row>
    <row r="2184" spans="1:49">
      <c r="A2184" s="59">
        <v>2018</v>
      </c>
      <c r="B2184" t="s">
        <v>137</v>
      </c>
      <c r="C2184" t="s">
        <v>945</v>
      </c>
      <c r="D2184" t="s">
        <v>946</v>
      </c>
      <c r="E2184" t="s">
        <v>951</v>
      </c>
      <c r="F2184" t="s">
        <v>1101</v>
      </c>
      <c r="G2184" t="s">
        <v>1128</v>
      </c>
      <c r="H2184" t="s">
        <v>154</v>
      </c>
      <c r="I2184" s="170" t="s">
        <v>84</v>
      </c>
      <c r="J2184" t="s">
        <v>85</v>
      </c>
      <c r="K2184" t="s">
        <v>214</v>
      </c>
      <c r="L2184" t="s">
        <v>552</v>
      </c>
      <c r="M2184" t="s">
        <v>553</v>
      </c>
      <c r="N2184" t="s">
        <v>217</v>
      </c>
      <c r="O2184" t="s">
        <v>263</v>
      </c>
      <c r="P2184" t="s">
        <v>379</v>
      </c>
      <c r="Q2184" t="s">
        <v>379</v>
      </c>
      <c r="R2184" t="s">
        <v>380</v>
      </c>
      <c r="S2184" t="s">
        <v>264</v>
      </c>
      <c r="T2184" t="s">
        <v>265</v>
      </c>
      <c r="U2184" s="61" t="s">
        <v>266</v>
      </c>
      <c r="V2184" t="s">
        <v>24</v>
      </c>
      <c r="W2184" t="s">
        <v>263</v>
      </c>
      <c r="X2184" s="59">
        <v>4304</v>
      </c>
      <c r="Y2184" s="59">
        <v>4304</v>
      </c>
      <c r="Z2184" t="s">
        <v>141</v>
      </c>
      <c r="AA2184" s="146" t="str">
        <f t="shared" si="429"/>
        <v>EX</v>
      </c>
      <c r="AB2184" s="146" t="str">
        <f t="shared" si="431"/>
        <v>IT</v>
      </c>
      <c r="AC2184" t="str">
        <f t="shared" si="422"/>
        <v>EX</v>
      </c>
      <c r="AD2184" s="74">
        <f t="shared" si="423"/>
        <v>4304</v>
      </c>
      <c r="AE2184" s="74">
        <f t="shared" si="428"/>
        <v>4304</v>
      </c>
      <c r="AF2184">
        <v>1</v>
      </c>
      <c r="AG2184">
        <v>0</v>
      </c>
      <c r="AH2184" s="74">
        <v>0</v>
      </c>
      <c r="AJ2184" s="74">
        <f t="shared" si="424"/>
        <v>0</v>
      </c>
      <c r="AK2184" s="74">
        <f t="shared" si="430"/>
        <v>4304</v>
      </c>
      <c r="AL2184" t="str">
        <f t="shared" si="425"/>
        <v>N</v>
      </c>
      <c r="AN2184" t="s">
        <v>86</v>
      </c>
      <c r="AO2184" t="s">
        <v>85</v>
      </c>
      <c r="AP2184" t="str">
        <f t="shared" si="426"/>
        <v>94</v>
      </c>
      <c r="AQ2184" s="145" t="s">
        <v>1826</v>
      </c>
      <c r="AR2184" t="str">
        <f t="shared" si="427"/>
        <v>1-Adjusted Base Budget</v>
      </c>
      <c r="AS2184" s="145" t="s">
        <v>1827</v>
      </c>
      <c r="AT2184" t="s">
        <v>213</v>
      </c>
      <c r="AV2184" t="str">
        <f t="shared" si="421"/>
        <v>VPIT-SS</v>
      </c>
      <c r="AW2184" t="str">
        <f t="shared" si="432"/>
        <v>VP FOR INFORMATION TECHNOLOGY-SHARED SERVICES</v>
      </c>
    </row>
    <row r="2185" spans="1:49">
      <c r="A2185" s="59">
        <v>2018</v>
      </c>
      <c r="B2185" t="s">
        <v>137</v>
      </c>
      <c r="C2185" t="s">
        <v>945</v>
      </c>
      <c r="D2185" t="s">
        <v>946</v>
      </c>
      <c r="E2185" t="s">
        <v>981</v>
      </c>
      <c r="F2185" t="s">
        <v>957</v>
      </c>
      <c r="G2185" t="s">
        <v>958</v>
      </c>
      <c r="H2185" t="s">
        <v>157</v>
      </c>
      <c r="I2185" s="170" t="s">
        <v>84</v>
      </c>
      <c r="J2185" t="s">
        <v>85</v>
      </c>
      <c r="K2185" t="s">
        <v>214</v>
      </c>
      <c r="L2185" t="s">
        <v>552</v>
      </c>
      <c r="M2185" t="s">
        <v>553</v>
      </c>
      <c r="N2185" t="s">
        <v>217</v>
      </c>
      <c r="O2185" t="s">
        <v>263</v>
      </c>
      <c r="P2185" t="s">
        <v>379</v>
      </c>
      <c r="Q2185" t="s">
        <v>379</v>
      </c>
      <c r="R2185" t="s">
        <v>380</v>
      </c>
      <c r="S2185" t="s">
        <v>264</v>
      </c>
      <c r="T2185" t="s">
        <v>265</v>
      </c>
      <c r="U2185" s="61" t="s">
        <v>266</v>
      </c>
      <c r="V2185" t="s">
        <v>24</v>
      </c>
      <c r="W2185" t="s">
        <v>263</v>
      </c>
      <c r="X2185" s="59">
        <v>9000</v>
      </c>
      <c r="Y2185" s="59">
        <v>9000</v>
      </c>
      <c r="Z2185" t="s">
        <v>141</v>
      </c>
      <c r="AA2185" s="146" t="str">
        <f t="shared" si="429"/>
        <v>EX</v>
      </c>
      <c r="AB2185" s="146" t="str">
        <f t="shared" si="431"/>
        <v>IT</v>
      </c>
      <c r="AC2185" t="str">
        <f t="shared" si="422"/>
        <v>EX</v>
      </c>
      <c r="AD2185" s="74">
        <f t="shared" si="423"/>
        <v>9000</v>
      </c>
      <c r="AE2185" s="74">
        <f t="shared" si="428"/>
        <v>9000</v>
      </c>
      <c r="AF2185">
        <v>1</v>
      </c>
      <c r="AG2185">
        <v>0</v>
      </c>
      <c r="AH2185" s="74">
        <v>0</v>
      </c>
      <c r="AJ2185" s="74">
        <f t="shared" si="424"/>
        <v>0</v>
      </c>
      <c r="AK2185" s="74">
        <f t="shared" si="430"/>
        <v>9000</v>
      </c>
      <c r="AL2185" t="str">
        <f t="shared" si="425"/>
        <v>N</v>
      </c>
      <c r="AN2185" t="s">
        <v>86</v>
      </c>
      <c r="AO2185" t="s">
        <v>85</v>
      </c>
      <c r="AP2185" t="str">
        <f t="shared" si="426"/>
        <v>94</v>
      </c>
      <c r="AQ2185" s="145" t="s">
        <v>1826</v>
      </c>
      <c r="AR2185" t="str">
        <f t="shared" si="427"/>
        <v>1-Adjusted Base Budget</v>
      </c>
      <c r="AS2185" s="145" t="s">
        <v>1827</v>
      </c>
      <c r="AT2185" t="s">
        <v>213</v>
      </c>
      <c r="AV2185" t="str">
        <f t="shared" si="421"/>
        <v>VPIT-SS</v>
      </c>
      <c r="AW2185" t="str">
        <f t="shared" si="432"/>
        <v>VP FOR INFORMATION TECHNOLOGY-SHARED SERVICES</v>
      </c>
    </row>
    <row r="2186" spans="1:49">
      <c r="A2186" s="59">
        <v>2018</v>
      </c>
      <c r="B2186" t="s">
        <v>137</v>
      </c>
      <c r="C2186" t="s">
        <v>945</v>
      </c>
      <c r="D2186" t="s">
        <v>946</v>
      </c>
      <c r="E2186" t="s">
        <v>983</v>
      </c>
      <c r="F2186" t="s">
        <v>957</v>
      </c>
      <c r="G2186" t="s">
        <v>958</v>
      </c>
      <c r="H2186" t="s">
        <v>159</v>
      </c>
      <c r="I2186" s="170" t="s">
        <v>84</v>
      </c>
      <c r="J2186" t="s">
        <v>85</v>
      </c>
      <c r="K2186" t="s">
        <v>214</v>
      </c>
      <c r="L2186" t="s">
        <v>552</v>
      </c>
      <c r="M2186" t="s">
        <v>553</v>
      </c>
      <c r="N2186" t="s">
        <v>217</v>
      </c>
      <c r="O2186" t="s">
        <v>263</v>
      </c>
      <c r="P2186" t="s">
        <v>379</v>
      </c>
      <c r="Q2186" t="s">
        <v>379</v>
      </c>
      <c r="R2186" t="s">
        <v>380</v>
      </c>
      <c r="S2186" t="s">
        <v>264</v>
      </c>
      <c r="T2186" t="s">
        <v>265</v>
      </c>
      <c r="U2186" s="61" t="s">
        <v>266</v>
      </c>
      <c r="V2186" t="s">
        <v>24</v>
      </c>
      <c r="W2186" t="s">
        <v>263</v>
      </c>
      <c r="X2186" s="59">
        <v>1000</v>
      </c>
      <c r="Y2186" s="59">
        <v>1000</v>
      </c>
      <c r="Z2186" t="s">
        <v>141</v>
      </c>
      <c r="AA2186" s="146" t="str">
        <f t="shared" si="429"/>
        <v>EX</v>
      </c>
      <c r="AB2186" s="146" t="str">
        <f t="shared" si="431"/>
        <v>IT</v>
      </c>
      <c r="AC2186" t="str">
        <f t="shared" si="422"/>
        <v>EX</v>
      </c>
      <c r="AD2186" s="74">
        <f t="shared" si="423"/>
        <v>1000</v>
      </c>
      <c r="AE2186" s="74">
        <f t="shared" si="428"/>
        <v>1000</v>
      </c>
      <c r="AF2186">
        <v>1</v>
      </c>
      <c r="AG2186">
        <v>0</v>
      </c>
      <c r="AH2186" s="74">
        <v>0</v>
      </c>
      <c r="AJ2186" s="74">
        <f t="shared" si="424"/>
        <v>0</v>
      </c>
      <c r="AK2186" s="74">
        <f t="shared" si="430"/>
        <v>1000</v>
      </c>
      <c r="AL2186" t="str">
        <f t="shared" si="425"/>
        <v>N</v>
      </c>
      <c r="AN2186" t="s">
        <v>86</v>
      </c>
      <c r="AO2186" t="s">
        <v>85</v>
      </c>
      <c r="AP2186" t="str">
        <f t="shared" si="426"/>
        <v>94</v>
      </c>
      <c r="AQ2186" s="145" t="s">
        <v>1826</v>
      </c>
      <c r="AR2186" t="str">
        <f t="shared" si="427"/>
        <v>1-Adjusted Base Budget</v>
      </c>
      <c r="AS2186" s="145" t="s">
        <v>1827</v>
      </c>
      <c r="AT2186" t="s">
        <v>213</v>
      </c>
      <c r="AV2186" t="str">
        <f t="shared" si="421"/>
        <v>VPIT-SS</v>
      </c>
      <c r="AW2186" t="str">
        <f t="shared" si="432"/>
        <v>VP FOR INFORMATION TECHNOLOGY-SHARED SERVICES</v>
      </c>
    </row>
    <row r="2187" spans="1:49">
      <c r="A2187" s="59">
        <v>2018</v>
      </c>
      <c r="B2187" t="s">
        <v>137</v>
      </c>
      <c r="C2187" t="s">
        <v>945</v>
      </c>
      <c r="D2187" t="s">
        <v>946</v>
      </c>
      <c r="E2187" t="s">
        <v>956</v>
      </c>
      <c r="F2187" t="s">
        <v>957</v>
      </c>
      <c r="G2187" t="s">
        <v>958</v>
      </c>
      <c r="H2187" t="s">
        <v>140</v>
      </c>
      <c r="I2187" s="170" t="s">
        <v>84</v>
      </c>
      <c r="J2187" t="s">
        <v>85</v>
      </c>
      <c r="K2187" t="s">
        <v>214</v>
      </c>
      <c r="L2187" t="s">
        <v>1205</v>
      </c>
      <c r="M2187" t="s">
        <v>1206</v>
      </c>
      <c r="N2187" t="s">
        <v>217</v>
      </c>
      <c r="O2187" t="s">
        <v>263</v>
      </c>
      <c r="P2187" t="s">
        <v>379</v>
      </c>
      <c r="Q2187" t="s">
        <v>379</v>
      </c>
      <c r="R2187" t="s">
        <v>380</v>
      </c>
      <c r="S2187" t="s">
        <v>264</v>
      </c>
      <c r="T2187" t="s">
        <v>265</v>
      </c>
      <c r="U2187" s="61" t="s">
        <v>266</v>
      </c>
      <c r="V2187" t="s">
        <v>24</v>
      </c>
      <c r="W2187" t="s">
        <v>263</v>
      </c>
      <c r="X2187" s="59">
        <v>100</v>
      </c>
      <c r="Y2187" s="59">
        <v>100</v>
      </c>
      <c r="Z2187" t="s">
        <v>141</v>
      </c>
      <c r="AA2187" s="146" t="str">
        <f t="shared" si="429"/>
        <v>EX</v>
      </c>
      <c r="AB2187" s="146" t="str">
        <f t="shared" si="431"/>
        <v>IT</v>
      </c>
      <c r="AC2187" t="str">
        <f t="shared" si="422"/>
        <v>EX</v>
      </c>
      <c r="AD2187" s="74">
        <f t="shared" si="423"/>
        <v>100</v>
      </c>
      <c r="AE2187" s="74">
        <f t="shared" si="428"/>
        <v>100</v>
      </c>
      <c r="AF2187">
        <v>1</v>
      </c>
      <c r="AG2187">
        <v>0</v>
      </c>
      <c r="AH2187" s="74">
        <v>0</v>
      </c>
      <c r="AJ2187" s="74">
        <f t="shared" si="424"/>
        <v>0</v>
      </c>
      <c r="AK2187" s="74">
        <f t="shared" si="430"/>
        <v>100</v>
      </c>
      <c r="AL2187" t="str">
        <f t="shared" si="425"/>
        <v>N</v>
      </c>
      <c r="AN2187" t="s">
        <v>86</v>
      </c>
      <c r="AO2187" t="s">
        <v>85</v>
      </c>
      <c r="AP2187" t="str">
        <f t="shared" si="426"/>
        <v>94</v>
      </c>
      <c r="AQ2187" s="145" t="s">
        <v>1826</v>
      </c>
      <c r="AR2187" t="str">
        <f t="shared" si="427"/>
        <v>1-Adjusted Base Budget</v>
      </c>
      <c r="AS2187" s="145" t="s">
        <v>1827</v>
      </c>
      <c r="AT2187" t="s">
        <v>213</v>
      </c>
      <c r="AV2187" t="str">
        <f t="shared" si="421"/>
        <v>VPIT-SS</v>
      </c>
      <c r="AW2187" t="str">
        <f t="shared" si="432"/>
        <v>VP FOR INFORMATION TECHNOLOGY-SHARED SERVICES</v>
      </c>
    </row>
    <row r="2188" spans="1:49">
      <c r="A2188" s="59">
        <v>2018</v>
      </c>
      <c r="B2188" t="s">
        <v>137</v>
      </c>
      <c r="C2188" t="s">
        <v>945</v>
      </c>
      <c r="D2188" t="s">
        <v>946</v>
      </c>
      <c r="E2188" t="s">
        <v>979</v>
      </c>
      <c r="F2188" t="s">
        <v>957</v>
      </c>
      <c r="G2188" t="s">
        <v>958</v>
      </c>
      <c r="H2188" t="s">
        <v>152</v>
      </c>
      <c r="I2188" s="170" t="s">
        <v>84</v>
      </c>
      <c r="J2188" t="s">
        <v>85</v>
      </c>
      <c r="K2188" t="s">
        <v>214</v>
      </c>
      <c r="L2188" t="s">
        <v>1205</v>
      </c>
      <c r="M2188" t="s">
        <v>1206</v>
      </c>
      <c r="N2188" t="s">
        <v>217</v>
      </c>
      <c r="O2188" t="s">
        <v>263</v>
      </c>
      <c r="P2188" t="s">
        <v>379</v>
      </c>
      <c r="Q2188" t="s">
        <v>379</v>
      </c>
      <c r="R2188" t="s">
        <v>380</v>
      </c>
      <c r="S2188" t="s">
        <v>264</v>
      </c>
      <c r="T2188" t="s">
        <v>265</v>
      </c>
      <c r="U2188" s="61" t="s">
        <v>266</v>
      </c>
      <c r="V2188" t="s">
        <v>24</v>
      </c>
      <c r="W2188" t="s">
        <v>263</v>
      </c>
      <c r="X2188" s="59">
        <v>200</v>
      </c>
      <c r="Y2188" s="59">
        <v>200</v>
      </c>
      <c r="Z2188" t="s">
        <v>141</v>
      </c>
      <c r="AA2188" s="146" t="str">
        <f t="shared" si="429"/>
        <v>EX</v>
      </c>
      <c r="AB2188" s="146" t="str">
        <f t="shared" si="431"/>
        <v>IT</v>
      </c>
      <c r="AC2188" t="str">
        <f t="shared" si="422"/>
        <v>EX</v>
      </c>
      <c r="AD2188" s="74">
        <f t="shared" si="423"/>
        <v>200</v>
      </c>
      <c r="AE2188" s="74">
        <f t="shared" si="428"/>
        <v>200</v>
      </c>
      <c r="AF2188">
        <v>1</v>
      </c>
      <c r="AG2188">
        <v>0</v>
      </c>
      <c r="AH2188" s="74">
        <v>0</v>
      </c>
      <c r="AJ2188" s="74">
        <f t="shared" si="424"/>
        <v>0</v>
      </c>
      <c r="AK2188" s="74">
        <f t="shared" si="430"/>
        <v>200</v>
      </c>
      <c r="AL2188" t="str">
        <f t="shared" si="425"/>
        <v>N</v>
      </c>
      <c r="AN2188" t="s">
        <v>86</v>
      </c>
      <c r="AO2188" t="s">
        <v>85</v>
      </c>
      <c r="AP2188" t="str">
        <f t="shared" si="426"/>
        <v>94</v>
      </c>
      <c r="AQ2188" s="145" t="s">
        <v>1826</v>
      </c>
      <c r="AR2188" t="str">
        <f t="shared" si="427"/>
        <v>1-Adjusted Base Budget</v>
      </c>
      <c r="AS2188" s="145" t="s">
        <v>1827</v>
      </c>
      <c r="AT2188" t="s">
        <v>213</v>
      </c>
      <c r="AV2188" t="str">
        <f t="shared" ref="AV2188:AV2251" si="433">IF(AND($AN2188="UAVP",$Z2188="OE"),$AN2188 &amp; "-OE",IF(AND($AN2188="VPIT",OR($Z2188="SS",$Z2188="IT")),$AN2188 &amp; "-SS",$AN2188))</f>
        <v>VPIT-SS</v>
      </c>
      <c r="AW2188" t="str">
        <f t="shared" si="432"/>
        <v>VP FOR INFORMATION TECHNOLOGY-SHARED SERVICES</v>
      </c>
    </row>
    <row r="2189" spans="1:49">
      <c r="A2189" s="59">
        <v>2018</v>
      </c>
      <c r="B2189" t="s">
        <v>137</v>
      </c>
      <c r="C2189" t="s">
        <v>945</v>
      </c>
      <c r="D2189" t="s">
        <v>946</v>
      </c>
      <c r="E2189" t="s">
        <v>947</v>
      </c>
      <c r="F2189" t="s">
        <v>1135</v>
      </c>
      <c r="G2189" t="s">
        <v>1136</v>
      </c>
      <c r="H2189" t="s">
        <v>948</v>
      </c>
      <c r="I2189" s="170" t="s">
        <v>84</v>
      </c>
      <c r="J2189" t="s">
        <v>85</v>
      </c>
      <c r="K2189" t="s">
        <v>214</v>
      </c>
      <c r="L2189" t="s">
        <v>554</v>
      </c>
      <c r="M2189" t="s">
        <v>555</v>
      </c>
      <c r="N2189" t="s">
        <v>217</v>
      </c>
      <c r="O2189" t="s">
        <v>263</v>
      </c>
      <c r="P2189" t="s">
        <v>379</v>
      </c>
      <c r="Q2189" t="s">
        <v>379</v>
      </c>
      <c r="R2189" t="s">
        <v>380</v>
      </c>
      <c r="S2189" t="s">
        <v>264</v>
      </c>
      <c r="T2189" t="s">
        <v>265</v>
      </c>
      <c r="U2189" s="61" t="s">
        <v>266</v>
      </c>
      <c r="V2189" t="s">
        <v>249</v>
      </c>
      <c r="W2189" t="s">
        <v>263</v>
      </c>
      <c r="X2189" s="59">
        <v>0</v>
      </c>
      <c r="Y2189" s="59">
        <v>500</v>
      </c>
      <c r="AA2189" s="146" t="str">
        <f t="shared" si="429"/>
        <v>EX</v>
      </c>
      <c r="AB2189" s="146">
        <f t="shared" si="431"/>
        <v>0</v>
      </c>
      <c r="AC2189" t="str">
        <f t="shared" si="422"/>
        <v>EX</v>
      </c>
      <c r="AD2189" s="74">
        <f t="shared" si="423"/>
        <v>500</v>
      </c>
      <c r="AE2189" s="74">
        <f t="shared" si="428"/>
        <v>500</v>
      </c>
      <c r="AF2189">
        <v>1</v>
      </c>
      <c r="AG2189">
        <v>0</v>
      </c>
      <c r="AH2189" s="74">
        <v>0</v>
      </c>
      <c r="AJ2189" s="74">
        <f t="shared" si="424"/>
        <v>0</v>
      </c>
      <c r="AK2189" s="74">
        <f t="shared" si="430"/>
        <v>500</v>
      </c>
      <c r="AL2189" t="str">
        <f t="shared" si="425"/>
        <v>N</v>
      </c>
      <c r="AN2189" t="s">
        <v>86</v>
      </c>
      <c r="AO2189" t="s">
        <v>85</v>
      </c>
      <c r="AP2189" t="str">
        <f t="shared" si="426"/>
        <v>94</v>
      </c>
      <c r="AQ2189" s="145" t="s">
        <v>1826</v>
      </c>
      <c r="AR2189" t="str">
        <f t="shared" si="427"/>
        <v>1-Adjusted Base Budget</v>
      </c>
      <c r="AS2189" s="145" t="s">
        <v>1827</v>
      </c>
      <c r="AT2189" t="s">
        <v>213</v>
      </c>
      <c r="AV2189" t="str">
        <f t="shared" si="433"/>
        <v>VPIT</v>
      </c>
      <c r="AW2189" t="str">
        <f t="shared" si="432"/>
        <v>VP FOR INFORMATION TECHNOLOGY</v>
      </c>
    </row>
    <row r="2190" spans="1:49">
      <c r="A2190" s="59">
        <v>2018</v>
      </c>
      <c r="B2190" t="s">
        <v>137</v>
      </c>
      <c r="C2190" t="s">
        <v>945</v>
      </c>
      <c r="D2190" t="s">
        <v>946</v>
      </c>
      <c r="E2190" t="s">
        <v>947</v>
      </c>
      <c r="F2190" t="s">
        <v>1025</v>
      </c>
      <c r="G2190" t="s">
        <v>1026</v>
      </c>
      <c r="H2190" t="s">
        <v>948</v>
      </c>
      <c r="I2190" s="170" t="s">
        <v>84</v>
      </c>
      <c r="J2190" t="s">
        <v>85</v>
      </c>
      <c r="K2190" t="s">
        <v>214</v>
      </c>
      <c r="L2190" t="s">
        <v>554</v>
      </c>
      <c r="M2190" t="s">
        <v>555</v>
      </c>
      <c r="N2190" t="s">
        <v>217</v>
      </c>
      <c r="O2190" t="s">
        <v>263</v>
      </c>
      <c r="P2190" t="s">
        <v>379</v>
      </c>
      <c r="Q2190" t="s">
        <v>379</v>
      </c>
      <c r="R2190" t="s">
        <v>380</v>
      </c>
      <c r="S2190" t="s">
        <v>264</v>
      </c>
      <c r="T2190" t="s">
        <v>265</v>
      </c>
      <c r="U2190" s="61" t="s">
        <v>266</v>
      </c>
      <c r="V2190" t="s">
        <v>249</v>
      </c>
      <c r="W2190" t="s">
        <v>263</v>
      </c>
      <c r="X2190" s="59">
        <v>500</v>
      </c>
      <c r="Y2190" s="59">
        <v>0</v>
      </c>
      <c r="AA2190" s="146" t="str">
        <f t="shared" si="429"/>
        <v>EX</v>
      </c>
      <c r="AB2190" s="146">
        <f t="shared" si="431"/>
        <v>0</v>
      </c>
      <c r="AC2190" t="str">
        <f t="shared" si="422"/>
        <v>EX</v>
      </c>
      <c r="AD2190" s="74">
        <f t="shared" si="423"/>
        <v>0</v>
      </c>
      <c r="AE2190" s="74">
        <f t="shared" si="428"/>
        <v>0</v>
      </c>
      <c r="AF2190">
        <v>1</v>
      </c>
      <c r="AG2190">
        <v>0</v>
      </c>
      <c r="AH2190" s="74">
        <v>0</v>
      </c>
      <c r="AJ2190" s="74">
        <f t="shared" si="424"/>
        <v>0</v>
      </c>
      <c r="AK2190" s="74">
        <f t="shared" si="430"/>
        <v>0</v>
      </c>
      <c r="AL2190" t="str">
        <f t="shared" si="425"/>
        <v>N</v>
      </c>
      <c r="AN2190" t="s">
        <v>86</v>
      </c>
      <c r="AO2190" t="s">
        <v>85</v>
      </c>
      <c r="AP2190" t="str">
        <f t="shared" si="426"/>
        <v>94</v>
      </c>
      <c r="AQ2190" s="145" t="s">
        <v>1826</v>
      </c>
      <c r="AR2190" t="str">
        <f t="shared" si="427"/>
        <v>1-Adjusted Base Budget</v>
      </c>
      <c r="AS2190" s="145" t="s">
        <v>1827</v>
      </c>
      <c r="AT2190" t="s">
        <v>213</v>
      </c>
      <c r="AV2190" t="str">
        <f t="shared" si="433"/>
        <v>VPIT</v>
      </c>
      <c r="AW2190" t="str">
        <f t="shared" si="432"/>
        <v>VP FOR INFORMATION TECHNOLOGY</v>
      </c>
    </row>
    <row r="2191" spans="1:49">
      <c r="A2191" s="59">
        <v>2018</v>
      </c>
      <c r="B2191" t="s">
        <v>137</v>
      </c>
      <c r="C2191" t="s">
        <v>945</v>
      </c>
      <c r="D2191" t="s">
        <v>946</v>
      </c>
      <c r="E2191" t="s">
        <v>947</v>
      </c>
      <c r="F2191" t="s">
        <v>961</v>
      </c>
      <c r="G2191" t="s">
        <v>962</v>
      </c>
      <c r="H2191" t="s">
        <v>948</v>
      </c>
      <c r="I2191" s="170" t="s">
        <v>84</v>
      </c>
      <c r="J2191" t="s">
        <v>85</v>
      </c>
      <c r="K2191" t="s">
        <v>214</v>
      </c>
      <c r="L2191" t="s">
        <v>554</v>
      </c>
      <c r="M2191" t="s">
        <v>555</v>
      </c>
      <c r="N2191" t="s">
        <v>217</v>
      </c>
      <c r="O2191" t="s">
        <v>263</v>
      </c>
      <c r="P2191" t="s">
        <v>379</v>
      </c>
      <c r="Q2191" t="s">
        <v>379</v>
      </c>
      <c r="R2191" t="s">
        <v>380</v>
      </c>
      <c r="S2191" t="s">
        <v>264</v>
      </c>
      <c r="T2191" t="s">
        <v>265</v>
      </c>
      <c r="U2191" s="61" t="s">
        <v>266</v>
      </c>
      <c r="V2191" t="s">
        <v>249</v>
      </c>
      <c r="W2191" t="s">
        <v>263</v>
      </c>
      <c r="X2191" s="59">
        <v>1000</v>
      </c>
      <c r="Y2191" s="59">
        <v>1000</v>
      </c>
      <c r="AA2191" s="146" t="str">
        <f t="shared" si="429"/>
        <v>EX</v>
      </c>
      <c r="AB2191" s="146">
        <f t="shared" si="431"/>
        <v>0</v>
      </c>
      <c r="AC2191" t="str">
        <f t="shared" si="422"/>
        <v>EX</v>
      </c>
      <c r="AD2191" s="74">
        <f t="shared" si="423"/>
        <v>1000</v>
      </c>
      <c r="AE2191" s="74">
        <f t="shared" si="428"/>
        <v>1000</v>
      </c>
      <c r="AF2191">
        <v>1</v>
      </c>
      <c r="AG2191">
        <v>0</v>
      </c>
      <c r="AH2191" s="74">
        <v>0</v>
      </c>
      <c r="AJ2191" s="74">
        <f t="shared" si="424"/>
        <v>0</v>
      </c>
      <c r="AK2191" s="74">
        <f t="shared" si="430"/>
        <v>1000</v>
      </c>
      <c r="AL2191" t="str">
        <f t="shared" si="425"/>
        <v>N</v>
      </c>
      <c r="AN2191" t="s">
        <v>86</v>
      </c>
      <c r="AO2191" t="s">
        <v>85</v>
      </c>
      <c r="AP2191" t="str">
        <f t="shared" si="426"/>
        <v>94</v>
      </c>
      <c r="AQ2191" s="145" t="s">
        <v>1826</v>
      </c>
      <c r="AR2191" t="str">
        <f t="shared" si="427"/>
        <v>1-Adjusted Base Budget</v>
      </c>
      <c r="AS2191" s="145" t="s">
        <v>1827</v>
      </c>
      <c r="AT2191" t="s">
        <v>213</v>
      </c>
      <c r="AV2191" t="str">
        <f t="shared" si="433"/>
        <v>VPIT</v>
      </c>
      <c r="AW2191" t="str">
        <f t="shared" si="432"/>
        <v>VP FOR INFORMATION TECHNOLOGY</v>
      </c>
    </row>
    <row r="2192" spans="1:49">
      <c r="A2192" s="59">
        <v>2018</v>
      </c>
      <c r="B2192" t="s">
        <v>137</v>
      </c>
      <c r="C2192" t="s">
        <v>945</v>
      </c>
      <c r="D2192" t="s">
        <v>946</v>
      </c>
      <c r="E2192" t="s">
        <v>947</v>
      </c>
      <c r="F2192" t="s">
        <v>1201</v>
      </c>
      <c r="G2192" t="s">
        <v>1202</v>
      </c>
      <c r="H2192" t="s">
        <v>948</v>
      </c>
      <c r="I2192" s="170" t="s">
        <v>84</v>
      </c>
      <c r="J2192" t="s">
        <v>85</v>
      </c>
      <c r="K2192" t="s">
        <v>214</v>
      </c>
      <c r="L2192" t="s">
        <v>554</v>
      </c>
      <c r="M2192" t="s">
        <v>555</v>
      </c>
      <c r="N2192" t="s">
        <v>217</v>
      </c>
      <c r="O2192" t="s">
        <v>263</v>
      </c>
      <c r="P2192" t="s">
        <v>379</v>
      </c>
      <c r="Q2192" t="s">
        <v>379</v>
      </c>
      <c r="R2192" t="s">
        <v>380</v>
      </c>
      <c r="S2192" t="s">
        <v>264</v>
      </c>
      <c r="T2192" t="s">
        <v>265</v>
      </c>
      <c r="U2192" s="61" t="s">
        <v>266</v>
      </c>
      <c r="V2192" t="s">
        <v>249</v>
      </c>
      <c r="W2192" t="s">
        <v>263</v>
      </c>
      <c r="X2192" s="59">
        <v>10030</v>
      </c>
      <c r="Y2192" s="59">
        <v>10030</v>
      </c>
      <c r="AA2192" s="146" t="str">
        <f t="shared" si="429"/>
        <v>EX</v>
      </c>
      <c r="AB2192" s="146">
        <f t="shared" si="431"/>
        <v>0</v>
      </c>
      <c r="AC2192" t="str">
        <f t="shared" si="422"/>
        <v>EX</v>
      </c>
      <c r="AD2192" s="74">
        <f t="shared" si="423"/>
        <v>10030</v>
      </c>
      <c r="AE2192" s="74">
        <f t="shared" si="428"/>
        <v>10030</v>
      </c>
      <c r="AF2192">
        <v>1</v>
      </c>
      <c r="AG2192">
        <v>0</v>
      </c>
      <c r="AH2192" s="74">
        <v>0</v>
      </c>
      <c r="AJ2192" s="74">
        <f t="shared" si="424"/>
        <v>0</v>
      </c>
      <c r="AK2192" s="74">
        <f t="shared" si="430"/>
        <v>10030</v>
      </c>
      <c r="AL2192" t="str">
        <f t="shared" si="425"/>
        <v>N</v>
      </c>
      <c r="AN2192" t="s">
        <v>86</v>
      </c>
      <c r="AO2192" t="s">
        <v>85</v>
      </c>
      <c r="AP2192" t="str">
        <f t="shared" si="426"/>
        <v>94</v>
      </c>
      <c r="AQ2192" s="145" t="s">
        <v>1826</v>
      </c>
      <c r="AR2192" t="str">
        <f t="shared" si="427"/>
        <v>1-Adjusted Base Budget</v>
      </c>
      <c r="AS2192" s="145" t="s">
        <v>1827</v>
      </c>
      <c r="AT2192" t="s">
        <v>213</v>
      </c>
      <c r="AV2192" t="str">
        <f t="shared" si="433"/>
        <v>VPIT</v>
      </c>
      <c r="AW2192" t="str">
        <f t="shared" si="432"/>
        <v>VP FOR INFORMATION TECHNOLOGY</v>
      </c>
    </row>
    <row r="2193" spans="1:49">
      <c r="A2193" s="59">
        <v>2018</v>
      </c>
      <c r="B2193" t="s">
        <v>137</v>
      </c>
      <c r="C2193" t="s">
        <v>945</v>
      </c>
      <c r="D2193" t="s">
        <v>946</v>
      </c>
      <c r="E2193" t="s">
        <v>967</v>
      </c>
      <c r="F2193" t="s">
        <v>1053</v>
      </c>
      <c r="G2193" t="s">
        <v>1054</v>
      </c>
      <c r="H2193" t="s">
        <v>146</v>
      </c>
      <c r="I2193" s="170" t="s">
        <v>84</v>
      </c>
      <c r="J2193" t="s">
        <v>85</v>
      </c>
      <c r="K2193" t="s">
        <v>214</v>
      </c>
      <c r="L2193" t="s">
        <v>554</v>
      </c>
      <c r="M2193" t="s">
        <v>555</v>
      </c>
      <c r="N2193" t="s">
        <v>217</v>
      </c>
      <c r="O2193" t="s">
        <v>263</v>
      </c>
      <c r="P2193" t="s">
        <v>379</v>
      </c>
      <c r="Q2193" t="s">
        <v>379</v>
      </c>
      <c r="R2193" t="s">
        <v>380</v>
      </c>
      <c r="S2193" t="s">
        <v>264</v>
      </c>
      <c r="T2193" t="s">
        <v>265</v>
      </c>
      <c r="U2193" s="61" t="s">
        <v>266</v>
      </c>
      <c r="V2193" t="s">
        <v>24</v>
      </c>
      <c r="W2193" t="s">
        <v>263</v>
      </c>
      <c r="X2193" s="59">
        <v>3800</v>
      </c>
      <c r="Y2193" s="59">
        <v>3800</v>
      </c>
      <c r="Z2193" t="s">
        <v>141</v>
      </c>
      <c r="AA2193" s="146" t="str">
        <f t="shared" si="429"/>
        <v>EX</v>
      </c>
      <c r="AB2193" s="146" t="str">
        <f t="shared" si="431"/>
        <v>IT</v>
      </c>
      <c r="AC2193" t="str">
        <f t="shared" si="422"/>
        <v>EX</v>
      </c>
      <c r="AD2193" s="74">
        <f t="shared" si="423"/>
        <v>3800</v>
      </c>
      <c r="AE2193" s="74">
        <f t="shared" si="428"/>
        <v>3800</v>
      </c>
      <c r="AF2193">
        <v>1</v>
      </c>
      <c r="AG2193">
        <v>0</v>
      </c>
      <c r="AH2193" s="74">
        <v>0</v>
      </c>
      <c r="AJ2193" s="74">
        <f t="shared" si="424"/>
        <v>0</v>
      </c>
      <c r="AK2193" s="74">
        <f t="shared" si="430"/>
        <v>3800</v>
      </c>
      <c r="AL2193" t="str">
        <f t="shared" si="425"/>
        <v>N</v>
      </c>
      <c r="AN2193" t="s">
        <v>86</v>
      </c>
      <c r="AO2193" t="s">
        <v>85</v>
      </c>
      <c r="AP2193" t="str">
        <f t="shared" si="426"/>
        <v>94</v>
      </c>
      <c r="AQ2193" s="145" t="s">
        <v>1826</v>
      </c>
      <c r="AR2193" t="str">
        <f t="shared" si="427"/>
        <v>1-Adjusted Base Budget</v>
      </c>
      <c r="AS2193" s="145" t="s">
        <v>1827</v>
      </c>
      <c r="AT2193" t="s">
        <v>213</v>
      </c>
      <c r="AV2193" t="str">
        <f t="shared" si="433"/>
        <v>VPIT-SS</v>
      </c>
      <c r="AW2193" t="str">
        <f t="shared" si="432"/>
        <v>VP FOR INFORMATION TECHNOLOGY-SHARED SERVICES</v>
      </c>
    </row>
    <row r="2194" spans="1:49">
      <c r="A2194" s="59">
        <v>2018</v>
      </c>
      <c r="B2194" t="s">
        <v>137</v>
      </c>
      <c r="C2194" t="s">
        <v>945</v>
      </c>
      <c r="D2194" t="s">
        <v>946</v>
      </c>
      <c r="E2194" t="s">
        <v>967</v>
      </c>
      <c r="F2194" t="s">
        <v>1719</v>
      </c>
      <c r="G2194" t="s">
        <v>1720</v>
      </c>
      <c r="H2194" t="s">
        <v>146</v>
      </c>
      <c r="I2194" s="170" t="s">
        <v>84</v>
      </c>
      <c r="J2194" t="s">
        <v>85</v>
      </c>
      <c r="K2194" t="s">
        <v>214</v>
      </c>
      <c r="L2194" t="s">
        <v>554</v>
      </c>
      <c r="M2194" t="s">
        <v>555</v>
      </c>
      <c r="N2194" t="s">
        <v>217</v>
      </c>
      <c r="O2194" t="s">
        <v>263</v>
      </c>
      <c r="P2194" t="s">
        <v>379</v>
      </c>
      <c r="Q2194" t="s">
        <v>379</v>
      </c>
      <c r="R2194" t="s">
        <v>380</v>
      </c>
      <c r="S2194" t="s">
        <v>264</v>
      </c>
      <c r="T2194" t="s">
        <v>265</v>
      </c>
      <c r="U2194" s="61" t="s">
        <v>266</v>
      </c>
      <c r="V2194" t="s">
        <v>24</v>
      </c>
      <c r="W2194" t="s">
        <v>263</v>
      </c>
      <c r="X2194" s="59">
        <v>0</v>
      </c>
      <c r="Y2194" s="59">
        <v>100</v>
      </c>
      <c r="Z2194" t="s">
        <v>141</v>
      </c>
      <c r="AA2194" s="146" t="str">
        <f t="shared" si="429"/>
        <v>EX</v>
      </c>
      <c r="AB2194" s="146" t="str">
        <f t="shared" si="431"/>
        <v>IT</v>
      </c>
      <c r="AC2194" t="str">
        <f t="shared" si="422"/>
        <v>EX</v>
      </c>
      <c r="AD2194" s="74">
        <f t="shared" si="423"/>
        <v>100</v>
      </c>
      <c r="AE2194" s="74">
        <f t="shared" si="428"/>
        <v>100</v>
      </c>
      <c r="AF2194">
        <v>1</v>
      </c>
      <c r="AG2194">
        <v>0</v>
      </c>
      <c r="AH2194" s="74">
        <v>0</v>
      </c>
      <c r="AJ2194" s="74">
        <f t="shared" si="424"/>
        <v>0</v>
      </c>
      <c r="AK2194" s="74">
        <f t="shared" si="430"/>
        <v>100</v>
      </c>
      <c r="AL2194" t="str">
        <f t="shared" si="425"/>
        <v>N</v>
      </c>
      <c r="AN2194" t="s">
        <v>86</v>
      </c>
      <c r="AO2194" t="s">
        <v>85</v>
      </c>
      <c r="AP2194" t="str">
        <f t="shared" si="426"/>
        <v>94</v>
      </c>
      <c r="AQ2194" s="145" t="s">
        <v>1826</v>
      </c>
      <c r="AR2194" t="str">
        <f t="shared" si="427"/>
        <v>1-Adjusted Base Budget</v>
      </c>
      <c r="AS2194" s="145" t="s">
        <v>1827</v>
      </c>
      <c r="AT2194" t="s">
        <v>213</v>
      </c>
      <c r="AV2194" t="str">
        <f t="shared" si="433"/>
        <v>VPIT-SS</v>
      </c>
      <c r="AW2194" t="str">
        <f t="shared" si="432"/>
        <v>VP FOR INFORMATION TECHNOLOGY-SHARED SERVICES</v>
      </c>
    </row>
    <row r="2195" spans="1:49">
      <c r="A2195" s="59">
        <v>2018</v>
      </c>
      <c r="B2195" t="s">
        <v>137</v>
      </c>
      <c r="C2195" t="s">
        <v>945</v>
      </c>
      <c r="D2195" t="s">
        <v>946</v>
      </c>
      <c r="E2195" t="s">
        <v>967</v>
      </c>
      <c r="F2195" t="s">
        <v>1147</v>
      </c>
      <c r="G2195" t="s">
        <v>1148</v>
      </c>
      <c r="H2195" t="s">
        <v>146</v>
      </c>
      <c r="I2195" s="170" t="s">
        <v>84</v>
      </c>
      <c r="J2195" t="s">
        <v>85</v>
      </c>
      <c r="K2195" t="s">
        <v>214</v>
      </c>
      <c r="L2195" t="s">
        <v>554</v>
      </c>
      <c r="M2195" t="s">
        <v>555</v>
      </c>
      <c r="N2195" t="s">
        <v>217</v>
      </c>
      <c r="O2195" t="s">
        <v>263</v>
      </c>
      <c r="P2195" t="s">
        <v>379</v>
      </c>
      <c r="Q2195" t="s">
        <v>379</v>
      </c>
      <c r="R2195" t="s">
        <v>380</v>
      </c>
      <c r="S2195" t="s">
        <v>264</v>
      </c>
      <c r="T2195" t="s">
        <v>265</v>
      </c>
      <c r="U2195" s="61" t="s">
        <v>266</v>
      </c>
      <c r="V2195" t="s">
        <v>24</v>
      </c>
      <c r="W2195" t="s">
        <v>263</v>
      </c>
      <c r="X2195" s="59">
        <v>400</v>
      </c>
      <c r="Y2195" s="59">
        <v>400</v>
      </c>
      <c r="Z2195" t="s">
        <v>141</v>
      </c>
      <c r="AA2195" s="146" t="str">
        <f t="shared" si="429"/>
        <v>EX</v>
      </c>
      <c r="AB2195" s="146" t="str">
        <f t="shared" si="431"/>
        <v>IT</v>
      </c>
      <c r="AC2195" t="str">
        <f t="shared" ref="AC2195:AC2258" si="434">IF(O2195 =AA2195,W2195,"Allot/Xfer IN")</f>
        <v>EX</v>
      </c>
      <c r="AD2195" s="74">
        <f t="shared" ref="AD2195:AD2258" si="435">IF(O2195 =AA2195,Y2195,-Y2195)</f>
        <v>400</v>
      </c>
      <c r="AE2195" s="74">
        <f t="shared" si="428"/>
        <v>400</v>
      </c>
      <c r="AF2195">
        <v>1</v>
      </c>
      <c r="AG2195">
        <v>0</v>
      </c>
      <c r="AH2195" s="74">
        <v>0</v>
      </c>
      <c r="AJ2195" s="74">
        <f t="shared" ref="AJ2195:AJ2258" si="436">SUM(AG2195:AI2195)</f>
        <v>0</v>
      </c>
      <c r="AK2195" s="74">
        <f t="shared" si="430"/>
        <v>400</v>
      </c>
      <c r="AL2195" t="str">
        <f t="shared" ref="AL2195:AL2258" si="437">IF(AF2195&lt;&gt;1,"Y","N")</f>
        <v>N</v>
      </c>
      <c r="AN2195" t="s">
        <v>86</v>
      </c>
      <c r="AO2195" t="s">
        <v>85</v>
      </c>
      <c r="AP2195" t="str">
        <f t="shared" ref="AP2195:AP2258" si="438">IF(AL2195 ="Y","99",I2195)</f>
        <v>94</v>
      </c>
      <c r="AQ2195" s="145" t="s">
        <v>1826</v>
      </c>
      <c r="AR2195" t="str">
        <f t="shared" ref="AR2195:AR2258" si="439">IF(AM2195 ="y",AQ2195,IF(AG2195 &lt;&gt;0,"2-Provision for Compensation Incr","1-Adjusted Base Budget"))</f>
        <v>1-Adjusted Base Budget</v>
      </c>
      <c r="AS2195" s="145" t="s">
        <v>1827</v>
      </c>
      <c r="AT2195" t="s">
        <v>213</v>
      </c>
      <c r="AV2195" t="str">
        <f t="shared" si="433"/>
        <v>VPIT-SS</v>
      </c>
      <c r="AW2195" t="str">
        <f t="shared" si="432"/>
        <v>VP FOR INFORMATION TECHNOLOGY-SHARED SERVICES</v>
      </c>
    </row>
    <row r="2196" spans="1:49">
      <c r="A2196" s="59">
        <v>2018</v>
      </c>
      <c r="B2196" t="s">
        <v>137</v>
      </c>
      <c r="C2196" t="s">
        <v>945</v>
      </c>
      <c r="D2196" t="s">
        <v>946</v>
      </c>
      <c r="E2196" t="s">
        <v>967</v>
      </c>
      <c r="F2196" t="s">
        <v>1107</v>
      </c>
      <c r="G2196" t="s">
        <v>1108</v>
      </c>
      <c r="H2196" t="s">
        <v>146</v>
      </c>
      <c r="I2196" s="170" t="s">
        <v>84</v>
      </c>
      <c r="J2196" t="s">
        <v>85</v>
      </c>
      <c r="K2196" t="s">
        <v>214</v>
      </c>
      <c r="L2196" t="s">
        <v>554</v>
      </c>
      <c r="M2196" t="s">
        <v>555</v>
      </c>
      <c r="N2196" t="s">
        <v>217</v>
      </c>
      <c r="O2196" t="s">
        <v>263</v>
      </c>
      <c r="P2196" t="s">
        <v>379</v>
      </c>
      <c r="Q2196" t="s">
        <v>379</v>
      </c>
      <c r="R2196" t="s">
        <v>380</v>
      </c>
      <c r="S2196" t="s">
        <v>264</v>
      </c>
      <c r="T2196" t="s">
        <v>265</v>
      </c>
      <c r="U2196" s="61" t="s">
        <v>266</v>
      </c>
      <c r="V2196" t="s">
        <v>24</v>
      </c>
      <c r="W2196" t="s">
        <v>263</v>
      </c>
      <c r="X2196" s="59">
        <v>500</v>
      </c>
      <c r="Y2196" s="59">
        <v>500</v>
      </c>
      <c r="Z2196" t="s">
        <v>141</v>
      </c>
      <c r="AA2196" s="146" t="str">
        <f t="shared" si="429"/>
        <v>EX</v>
      </c>
      <c r="AB2196" s="146" t="str">
        <f t="shared" si="431"/>
        <v>IT</v>
      </c>
      <c r="AC2196" t="str">
        <f t="shared" si="434"/>
        <v>EX</v>
      </c>
      <c r="AD2196" s="74">
        <f t="shared" si="435"/>
        <v>500</v>
      </c>
      <c r="AE2196" s="74">
        <f t="shared" ref="AE2196:AE2259" si="440">Y2196</f>
        <v>500</v>
      </c>
      <c r="AF2196">
        <v>1</v>
      </c>
      <c r="AG2196">
        <v>0</v>
      </c>
      <c r="AH2196" s="74">
        <v>0</v>
      </c>
      <c r="AJ2196" s="74">
        <f t="shared" si="436"/>
        <v>0</v>
      </c>
      <c r="AK2196" s="74">
        <f t="shared" si="430"/>
        <v>500</v>
      </c>
      <c r="AL2196" t="str">
        <f t="shared" si="437"/>
        <v>N</v>
      </c>
      <c r="AN2196" t="s">
        <v>86</v>
      </c>
      <c r="AO2196" t="s">
        <v>85</v>
      </c>
      <c r="AP2196" t="str">
        <f t="shared" si="438"/>
        <v>94</v>
      </c>
      <c r="AQ2196" s="145" t="s">
        <v>1826</v>
      </c>
      <c r="AR2196" t="str">
        <f t="shared" si="439"/>
        <v>1-Adjusted Base Budget</v>
      </c>
      <c r="AS2196" s="145" t="s">
        <v>1827</v>
      </c>
      <c r="AT2196" t="s">
        <v>213</v>
      </c>
      <c r="AV2196" t="str">
        <f t="shared" si="433"/>
        <v>VPIT-SS</v>
      </c>
      <c r="AW2196" t="str">
        <f t="shared" si="432"/>
        <v>VP FOR INFORMATION TECHNOLOGY-SHARED SERVICES</v>
      </c>
    </row>
    <row r="2197" spans="1:49">
      <c r="A2197" s="59">
        <v>2018</v>
      </c>
      <c r="B2197" t="s">
        <v>137</v>
      </c>
      <c r="C2197" t="s">
        <v>945</v>
      </c>
      <c r="D2197" t="s">
        <v>946</v>
      </c>
      <c r="E2197" t="s">
        <v>1113</v>
      </c>
      <c r="F2197" t="s">
        <v>957</v>
      </c>
      <c r="G2197" t="s">
        <v>958</v>
      </c>
      <c r="H2197" t="s">
        <v>150</v>
      </c>
      <c r="I2197" s="170" t="s">
        <v>84</v>
      </c>
      <c r="J2197" t="s">
        <v>85</v>
      </c>
      <c r="K2197" t="s">
        <v>214</v>
      </c>
      <c r="L2197" t="s">
        <v>554</v>
      </c>
      <c r="M2197" t="s">
        <v>555</v>
      </c>
      <c r="N2197" t="s">
        <v>217</v>
      </c>
      <c r="O2197" t="s">
        <v>263</v>
      </c>
      <c r="P2197" t="s">
        <v>379</v>
      </c>
      <c r="Q2197" t="s">
        <v>379</v>
      </c>
      <c r="R2197" t="s">
        <v>380</v>
      </c>
      <c r="S2197" t="s">
        <v>264</v>
      </c>
      <c r="T2197" t="s">
        <v>265</v>
      </c>
      <c r="U2197" s="61" t="s">
        <v>266</v>
      </c>
      <c r="V2197" t="s">
        <v>24</v>
      </c>
      <c r="W2197" t="s">
        <v>263</v>
      </c>
      <c r="X2197" s="59">
        <v>500</v>
      </c>
      <c r="Y2197" s="59">
        <v>500</v>
      </c>
      <c r="Z2197" t="s">
        <v>141</v>
      </c>
      <c r="AA2197" s="146" t="str">
        <f t="shared" si="429"/>
        <v>EX</v>
      </c>
      <c r="AB2197" s="146" t="str">
        <f t="shared" si="431"/>
        <v>IT</v>
      </c>
      <c r="AC2197" t="str">
        <f t="shared" si="434"/>
        <v>EX</v>
      </c>
      <c r="AD2197" s="74">
        <f t="shared" si="435"/>
        <v>500</v>
      </c>
      <c r="AE2197" s="74">
        <f t="shared" si="440"/>
        <v>500</v>
      </c>
      <c r="AF2197">
        <v>1</v>
      </c>
      <c r="AG2197">
        <v>0</v>
      </c>
      <c r="AH2197" s="74">
        <v>0</v>
      </c>
      <c r="AJ2197" s="74">
        <f t="shared" si="436"/>
        <v>0</v>
      </c>
      <c r="AK2197" s="74">
        <f t="shared" si="430"/>
        <v>500</v>
      </c>
      <c r="AL2197" t="str">
        <f t="shared" si="437"/>
        <v>N</v>
      </c>
      <c r="AN2197" t="s">
        <v>86</v>
      </c>
      <c r="AO2197" t="s">
        <v>85</v>
      </c>
      <c r="AP2197" t="str">
        <f t="shared" si="438"/>
        <v>94</v>
      </c>
      <c r="AQ2197" s="145" t="s">
        <v>1826</v>
      </c>
      <c r="AR2197" t="str">
        <f t="shared" si="439"/>
        <v>1-Adjusted Base Budget</v>
      </c>
      <c r="AS2197" s="145" t="s">
        <v>1827</v>
      </c>
      <c r="AT2197" t="s">
        <v>213</v>
      </c>
      <c r="AV2197" t="str">
        <f t="shared" si="433"/>
        <v>VPIT-SS</v>
      </c>
      <c r="AW2197" t="str">
        <f t="shared" si="432"/>
        <v>VP FOR INFORMATION TECHNOLOGY-SHARED SERVICES</v>
      </c>
    </row>
    <row r="2198" spans="1:49">
      <c r="A2198" s="59">
        <v>2018</v>
      </c>
      <c r="B2198" t="s">
        <v>137</v>
      </c>
      <c r="C2198" t="s">
        <v>945</v>
      </c>
      <c r="D2198" t="s">
        <v>946</v>
      </c>
      <c r="E2198" t="s">
        <v>979</v>
      </c>
      <c r="F2198" t="s">
        <v>957</v>
      </c>
      <c r="G2198" t="s">
        <v>958</v>
      </c>
      <c r="H2198" t="s">
        <v>152</v>
      </c>
      <c r="I2198" s="170" t="s">
        <v>84</v>
      </c>
      <c r="J2198" t="s">
        <v>85</v>
      </c>
      <c r="K2198" t="s">
        <v>214</v>
      </c>
      <c r="L2198" t="s">
        <v>554</v>
      </c>
      <c r="M2198" t="s">
        <v>555</v>
      </c>
      <c r="N2198" t="s">
        <v>217</v>
      </c>
      <c r="O2198" t="s">
        <v>263</v>
      </c>
      <c r="P2198" t="s">
        <v>379</v>
      </c>
      <c r="Q2198" t="s">
        <v>379</v>
      </c>
      <c r="R2198" t="s">
        <v>380</v>
      </c>
      <c r="S2198" t="s">
        <v>264</v>
      </c>
      <c r="T2198" t="s">
        <v>265</v>
      </c>
      <c r="U2198" s="61" t="s">
        <v>266</v>
      </c>
      <c r="V2198" t="s">
        <v>24</v>
      </c>
      <c r="W2198" t="s">
        <v>263</v>
      </c>
      <c r="X2198" s="59">
        <v>400</v>
      </c>
      <c r="Y2198" s="59">
        <v>400</v>
      </c>
      <c r="Z2198" t="s">
        <v>141</v>
      </c>
      <c r="AA2198" s="146" t="str">
        <f t="shared" si="429"/>
        <v>EX</v>
      </c>
      <c r="AB2198" s="146" t="str">
        <f t="shared" si="431"/>
        <v>IT</v>
      </c>
      <c r="AC2198" t="str">
        <f t="shared" si="434"/>
        <v>EX</v>
      </c>
      <c r="AD2198" s="74">
        <f t="shared" si="435"/>
        <v>400</v>
      </c>
      <c r="AE2198" s="74">
        <f t="shared" si="440"/>
        <v>400</v>
      </c>
      <c r="AF2198">
        <v>1</v>
      </c>
      <c r="AG2198">
        <v>0</v>
      </c>
      <c r="AH2198" s="74">
        <v>0</v>
      </c>
      <c r="AJ2198" s="74">
        <f t="shared" si="436"/>
        <v>0</v>
      </c>
      <c r="AK2198" s="74">
        <f t="shared" si="430"/>
        <v>400</v>
      </c>
      <c r="AL2198" t="str">
        <f t="shared" si="437"/>
        <v>N</v>
      </c>
      <c r="AN2198" t="s">
        <v>86</v>
      </c>
      <c r="AO2198" t="s">
        <v>85</v>
      </c>
      <c r="AP2198" t="str">
        <f t="shared" si="438"/>
        <v>94</v>
      </c>
      <c r="AQ2198" s="145" t="s">
        <v>1826</v>
      </c>
      <c r="AR2198" t="str">
        <f t="shared" si="439"/>
        <v>1-Adjusted Base Budget</v>
      </c>
      <c r="AS2198" s="145" t="s">
        <v>1827</v>
      </c>
      <c r="AT2198" t="s">
        <v>213</v>
      </c>
      <c r="AV2198" t="str">
        <f t="shared" si="433"/>
        <v>VPIT-SS</v>
      </c>
      <c r="AW2198" t="str">
        <f t="shared" si="432"/>
        <v>VP FOR INFORMATION TECHNOLOGY-SHARED SERVICES</v>
      </c>
    </row>
    <row r="2199" spans="1:49">
      <c r="A2199" s="59">
        <v>2018</v>
      </c>
      <c r="B2199" t="s">
        <v>137</v>
      </c>
      <c r="C2199" t="s">
        <v>945</v>
      </c>
      <c r="D2199" t="s">
        <v>946</v>
      </c>
      <c r="E2199" t="s">
        <v>951</v>
      </c>
      <c r="F2199" t="s">
        <v>1061</v>
      </c>
      <c r="G2199" t="s">
        <v>1062</v>
      </c>
      <c r="H2199" t="s">
        <v>154</v>
      </c>
      <c r="I2199" s="170" t="s">
        <v>84</v>
      </c>
      <c r="J2199" t="s">
        <v>85</v>
      </c>
      <c r="K2199" t="s">
        <v>214</v>
      </c>
      <c r="L2199" t="s">
        <v>554</v>
      </c>
      <c r="M2199" t="s">
        <v>555</v>
      </c>
      <c r="N2199" t="s">
        <v>217</v>
      </c>
      <c r="O2199" t="s">
        <v>263</v>
      </c>
      <c r="P2199" t="s">
        <v>379</v>
      </c>
      <c r="Q2199" t="s">
        <v>379</v>
      </c>
      <c r="R2199" t="s">
        <v>380</v>
      </c>
      <c r="S2199" t="s">
        <v>264</v>
      </c>
      <c r="T2199" t="s">
        <v>265</v>
      </c>
      <c r="U2199" s="61" t="s">
        <v>266</v>
      </c>
      <c r="V2199" t="s">
        <v>24</v>
      </c>
      <c r="W2199" t="s">
        <v>263</v>
      </c>
      <c r="X2199" s="59">
        <v>200</v>
      </c>
      <c r="Y2199" s="59">
        <v>200</v>
      </c>
      <c r="Z2199" t="s">
        <v>141</v>
      </c>
      <c r="AA2199" s="146" t="str">
        <f t="shared" si="429"/>
        <v>EX</v>
      </c>
      <c r="AB2199" s="146" t="str">
        <f t="shared" si="431"/>
        <v>IT</v>
      </c>
      <c r="AC2199" t="str">
        <f t="shared" si="434"/>
        <v>EX</v>
      </c>
      <c r="AD2199" s="74">
        <f t="shared" si="435"/>
        <v>200</v>
      </c>
      <c r="AE2199" s="74">
        <f t="shared" si="440"/>
        <v>200</v>
      </c>
      <c r="AF2199">
        <v>1</v>
      </c>
      <c r="AG2199">
        <v>0</v>
      </c>
      <c r="AH2199" s="74">
        <v>0</v>
      </c>
      <c r="AJ2199" s="74">
        <f t="shared" si="436"/>
        <v>0</v>
      </c>
      <c r="AK2199" s="74">
        <f t="shared" si="430"/>
        <v>200</v>
      </c>
      <c r="AL2199" t="str">
        <f t="shared" si="437"/>
        <v>N</v>
      </c>
      <c r="AN2199" t="s">
        <v>86</v>
      </c>
      <c r="AO2199" t="s">
        <v>85</v>
      </c>
      <c r="AP2199" t="str">
        <f t="shared" si="438"/>
        <v>94</v>
      </c>
      <c r="AQ2199" s="145" t="s">
        <v>1826</v>
      </c>
      <c r="AR2199" t="str">
        <f t="shared" si="439"/>
        <v>1-Adjusted Base Budget</v>
      </c>
      <c r="AS2199" s="145" t="s">
        <v>1827</v>
      </c>
      <c r="AT2199" t="s">
        <v>213</v>
      </c>
      <c r="AV2199" t="str">
        <f t="shared" si="433"/>
        <v>VPIT-SS</v>
      </c>
      <c r="AW2199" t="str">
        <f t="shared" si="432"/>
        <v>VP FOR INFORMATION TECHNOLOGY-SHARED SERVICES</v>
      </c>
    </row>
    <row r="2200" spans="1:49">
      <c r="A2200" s="59">
        <v>2018</v>
      </c>
      <c r="B2200" t="s">
        <v>137</v>
      </c>
      <c r="C2200" t="s">
        <v>945</v>
      </c>
      <c r="D2200" t="s">
        <v>946</v>
      </c>
      <c r="E2200" t="s">
        <v>951</v>
      </c>
      <c r="F2200" t="s">
        <v>1063</v>
      </c>
      <c r="G2200" t="s">
        <v>1064</v>
      </c>
      <c r="H2200" t="s">
        <v>154</v>
      </c>
      <c r="I2200" s="170" t="s">
        <v>84</v>
      </c>
      <c r="J2200" t="s">
        <v>85</v>
      </c>
      <c r="K2200" t="s">
        <v>214</v>
      </c>
      <c r="L2200" t="s">
        <v>554</v>
      </c>
      <c r="M2200" t="s">
        <v>555</v>
      </c>
      <c r="N2200" t="s">
        <v>217</v>
      </c>
      <c r="O2200" t="s">
        <v>263</v>
      </c>
      <c r="P2200" t="s">
        <v>379</v>
      </c>
      <c r="Q2200" t="s">
        <v>379</v>
      </c>
      <c r="R2200" t="s">
        <v>380</v>
      </c>
      <c r="S2200" t="s">
        <v>264</v>
      </c>
      <c r="T2200" t="s">
        <v>265</v>
      </c>
      <c r="U2200" s="61" t="s">
        <v>266</v>
      </c>
      <c r="V2200" t="s">
        <v>24</v>
      </c>
      <c r="W2200" t="s">
        <v>263</v>
      </c>
      <c r="X2200" s="59">
        <v>200</v>
      </c>
      <c r="Y2200" s="59">
        <v>200</v>
      </c>
      <c r="Z2200" t="s">
        <v>141</v>
      </c>
      <c r="AA2200" s="146" t="str">
        <f t="shared" si="429"/>
        <v>EX</v>
      </c>
      <c r="AB2200" s="146" t="str">
        <f t="shared" si="431"/>
        <v>IT</v>
      </c>
      <c r="AC2200" t="str">
        <f t="shared" si="434"/>
        <v>EX</v>
      </c>
      <c r="AD2200" s="74">
        <f t="shared" si="435"/>
        <v>200</v>
      </c>
      <c r="AE2200" s="74">
        <f t="shared" si="440"/>
        <v>200</v>
      </c>
      <c r="AF2200">
        <v>1</v>
      </c>
      <c r="AG2200">
        <v>0</v>
      </c>
      <c r="AH2200" s="74">
        <v>0</v>
      </c>
      <c r="AJ2200" s="74">
        <f t="shared" si="436"/>
        <v>0</v>
      </c>
      <c r="AK2200" s="74">
        <f t="shared" si="430"/>
        <v>200</v>
      </c>
      <c r="AL2200" t="str">
        <f t="shared" si="437"/>
        <v>N</v>
      </c>
      <c r="AN2200" t="s">
        <v>86</v>
      </c>
      <c r="AO2200" t="s">
        <v>85</v>
      </c>
      <c r="AP2200" t="str">
        <f t="shared" si="438"/>
        <v>94</v>
      </c>
      <c r="AQ2200" s="145" t="s">
        <v>1826</v>
      </c>
      <c r="AR2200" t="str">
        <f t="shared" si="439"/>
        <v>1-Adjusted Base Budget</v>
      </c>
      <c r="AS2200" s="145" t="s">
        <v>1827</v>
      </c>
      <c r="AT2200" t="s">
        <v>213</v>
      </c>
      <c r="AV2200" t="str">
        <f t="shared" si="433"/>
        <v>VPIT-SS</v>
      </c>
      <c r="AW2200" t="str">
        <f t="shared" si="432"/>
        <v>VP FOR INFORMATION TECHNOLOGY-SHARED SERVICES</v>
      </c>
    </row>
    <row r="2201" spans="1:49">
      <c r="A2201" s="59">
        <v>2018</v>
      </c>
      <c r="B2201" t="s">
        <v>137</v>
      </c>
      <c r="C2201" t="s">
        <v>945</v>
      </c>
      <c r="D2201" t="s">
        <v>946</v>
      </c>
      <c r="E2201" t="s">
        <v>951</v>
      </c>
      <c r="F2201" t="s">
        <v>954</v>
      </c>
      <c r="G2201" t="s">
        <v>955</v>
      </c>
      <c r="H2201" t="s">
        <v>154</v>
      </c>
      <c r="I2201" s="170" t="s">
        <v>84</v>
      </c>
      <c r="J2201" t="s">
        <v>85</v>
      </c>
      <c r="K2201" t="s">
        <v>214</v>
      </c>
      <c r="L2201" t="s">
        <v>554</v>
      </c>
      <c r="M2201" t="s">
        <v>555</v>
      </c>
      <c r="N2201" t="s">
        <v>217</v>
      </c>
      <c r="O2201" t="s">
        <v>263</v>
      </c>
      <c r="P2201" t="s">
        <v>379</v>
      </c>
      <c r="Q2201" t="s">
        <v>379</v>
      </c>
      <c r="R2201" t="s">
        <v>380</v>
      </c>
      <c r="S2201" t="s">
        <v>264</v>
      </c>
      <c r="T2201" t="s">
        <v>265</v>
      </c>
      <c r="U2201" s="61" t="s">
        <v>266</v>
      </c>
      <c r="V2201" t="s">
        <v>24</v>
      </c>
      <c r="W2201" t="s">
        <v>263</v>
      </c>
      <c r="X2201" s="59">
        <v>779</v>
      </c>
      <c r="Y2201" s="59">
        <v>779</v>
      </c>
      <c r="Z2201" t="s">
        <v>141</v>
      </c>
      <c r="AA2201" s="146" t="str">
        <f t="shared" si="429"/>
        <v>EX</v>
      </c>
      <c r="AB2201" s="146" t="str">
        <f t="shared" si="431"/>
        <v>IT</v>
      </c>
      <c r="AC2201" t="str">
        <f t="shared" si="434"/>
        <v>EX</v>
      </c>
      <c r="AD2201" s="74">
        <f t="shared" si="435"/>
        <v>779</v>
      </c>
      <c r="AE2201" s="74">
        <f t="shared" si="440"/>
        <v>779</v>
      </c>
      <c r="AF2201">
        <v>1</v>
      </c>
      <c r="AG2201">
        <v>0</v>
      </c>
      <c r="AH2201" s="74">
        <v>0</v>
      </c>
      <c r="AJ2201" s="74">
        <f t="shared" si="436"/>
        <v>0</v>
      </c>
      <c r="AK2201" s="74">
        <f t="shared" si="430"/>
        <v>779</v>
      </c>
      <c r="AL2201" t="str">
        <f t="shared" si="437"/>
        <v>N</v>
      </c>
      <c r="AN2201" t="s">
        <v>86</v>
      </c>
      <c r="AO2201" t="s">
        <v>85</v>
      </c>
      <c r="AP2201" t="str">
        <f t="shared" si="438"/>
        <v>94</v>
      </c>
      <c r="AQ2201" s="145" t="s">
        <v>1826</v>
      </c>
      <c r="AR2201" t="str">
        <f t="shared" si="439"/>
        <v>1-Adjusted Base Budget</v>
      </c>
      <c r="AS2201" s="145" t="s">
        <v>1827</v>
      </c>
      <c r="AT2201" t="s">
        <v>213</v>
      </c>
      <c r="AV2201" t="str">
        <f t="shared" si="433"/>
        <v>VPIT-SS</v>
      </c>
      <c r="AW2201" t="str">
        <f t="shared" si="432"/>
        <v>VP FOR INFORMATION TECHNOLOGY-SHARED SERVICES</v>
      </c>
    </row>
    <row r="2202" spans="1:49">
      <c r="A2202" s="59">
        <v>2018</v>
      </c>
      <c r="B2202" t="s">
        <v>137</v>
      </c>
      <c r="C2202" t="s">
        <v>945</v>
      </c>
      <c r="D2202" t="s">
        <v>946</v>
      </c>
      <c r="E2202" t="s">
        <v>951</v>
      </c>
      <c r="F2202" t="s">
        <v>968</v>
      </c>
      <c r="G2202" t="s">
        <v>969</v>
      </c>
      <c r="H2202" t="s">
        <v>154</v>
      </c>
      <c r="I2202" s="170" t="s">
        <v>84</v>
      </c>
      <c r="J2202" t="s">
        <v>85</v>
      </c>
      <c r="K2202" t="s">
        <v>214</v>
      </c>
      <c r="L2202" t="s">
        <v>554</v>
      </c>
      <c r="M2202" t="s">
        <v>555</v>
      </c>
      <c r="N2202" t="s">
        <v>217</v>
      </c>
      <c r="O2202" t="s">
        <v>263</v>
      </c>
      <c r="P2202" t="s">
        <v>379</v>
      </c>
      <c r="Q2202" t="s">
        <v>379</v>
      </c>
      <c r="R2202" t="s">
        <v>380</v>
      </c>
      <c r="S2202" t="s">
        <v>264</v>
      </c>
      <c r="T2202" t="s">
        <v>265</v>
      </c>
      <c r="U2202" s="61" t="s">
        <v>266</v>
      </c>
      <c r="V2202" t="s">
        <v>24</v>
      </c>
      <c r="W2202" t="s">
        <v>263</v>
      </c>
      <c r="X2202" s="59">
        <v>157</v>
      </c>
      <c r="Y2202" s="59">
        <v>157</v>
      </c>
      <c r="Z2202" t="s">
        <v>141</v>
      </c>
      <c r="AA2202" s="146" t="str">
        <f t="shared" si="429"/>
        <v>EX</v>
      </c>
      <c r="AB2202" s="146" t="str">
        <f t="shared" si="431"/>
        <v>IT</v>
      </c>
      <c r="AC2202" t="str">
        <f t="shared" si="434"/>
        <v>EX</v>
      </c>
      <c r="AD2202" s="74">
        <f t="shared" si="435"/>
        <v>157</v>
      </c>
      <c r="AE2202" s="74">
        <f t="shared" si="440"/>
        <v>157</v>
      </c>
      <c r="AF2202">
        <v>1</v>
      </c>
      <c r="AG2202">
        <v>0</v>
      </c>
      <c r="AH2202" s="74">
        <v>0</v>
      </c>
      <c r="AJ2202" s="74">
        <f t="shared" si="436"/>
        <v>0</v>
      </c>
      <c r="AK2202" s="74">
        <f t="shared" si="430"/>
        <v>157</v>
      </c>
      <c r="AL2202" t="str">
        <f t="shared" si="437"/>
        <v>N</v>
      </c>
      <c r="AN2202" t="s">
        <v>86</v>
      </c>
      <c r="AO2202" t="s">
        <v>85</v>
      </c>
      <c r="AP2202" t="str">
        <f t="shared" si="438"/>
        <v>94</v>
      </c>
      <c r="AQ2202" s="145" t="s">
        <v>1826</v>
      </c>
      <c r="AR2202" t="str">
        <f t="shared" si="439"/>
        <v>1-Adjusted Base Budget</v>
      </c>
      <c r="AS2202" s="145" t="s">
        <v>1827</v>
      </c>
      <c r="AT2202" t="s">
        <v>213</v>
      </c>
      <c r="AV2202" t="str">
        <f t="shared" si="433"/>
        <v>VPIT-SS</v>
      </c>
      <c r="AW2202" t="str">
        <f t="shared" si="432"/>
        <v>VP FOR INFORMATION TECHNOLOGY-SHARED SERVICES</v>
      </c>
    </row>
    <row r="2203" spans="1:49">
      <c r="A2203" s="59">
        <v>2018</v>
      </c>
      <c r="B2203" t="s">
        <v>137</v>
      </c>
      <c r="C2203" t="s">
        <v>945</v>
      </c>
      <c r="D2203" t="s">
        <v>946</v>
      </c>
      <c r="E2203" t="s">
        <v>981</v>
      </c>
      <c r="F2203" t="s">
        <v>957</v>
      </c>
      <c r="G2203" t="s">
        <v>958</v>
      </c>
      <c r="H2203" t="s">
        <v>157</v>
      </c>
      <c r="I2203" s="170" t="s">
        <v>84</v>
      </c>
      <c r="J2203" t="s">
        <v>85</v>
      </c>
      <c r="K2203" t="s">
        <v>214</v>
      </c>
      <c r="L2203" t="s">
        <v>554</v>
      </c>
      <c r="M2203" t="s">
        <v>555</v>
      </c>
      <c r="N2203" t="s">
        <v>217</v>
      </c>
      <c r="O2203" t="s">
        <v>263</v>
      </c>
      <c r="P2203" t="s">
        <v>379</v>
      </c>
      <c r="Q2203" t="s">
        <v>379</v>
      </c>
      <c r="R2203" t="s">
        <v>380</v>
      </c>
      <c r="S2203" t="s">
        <v>264</v>
      </c>
      <c r="T2203" t="s">
        <v>265</v>
      </c>
      <c r="U2203" s="61" t="s">
        <v>266</v>
      </c>
      <c r="V2203" t="s">
        <v>24</v>
      </c>
      <c r="W2203" t="s">
        <v>263</v>
      </c>
      <c r="X2203" s="59">
        <v>732</v>
      </c>
      <c r="Y2203" s="59">
        <v>732</v>
      </c>
      <c r="Z2203" t="s">
        <v>141</v>
      </c>
      <c r="AA2203" s="146" t="str">
        <f t="shared" si="429"/>
        <v>EX</v>
      </c>
      <c r="AB2203" s="146" t="str">
        <f t="shared" si="431"/>
        <v>IT</v>
      </c>
      <c r="AC2203" t="str">
        <f t="shared" si="434"/>
        <v>EX</v>
      </c>
      <c r="AD2203" s="74">
        <f t="shared" si="435"/>
        <v>732</v>
      </c>
      <c r="AE2203" s="74">
        <f t="shared" si="440"/>
        <v>732</v>
      </c>
      <c r="AF2203">
        <v>1</v>
      </c>
      <c r="AG2203">
        <v>0</v>
      </c>
      <c r="AH2203" s="74">
        <v>0</v>
      </c>
      <c r="AJ2203" s="74">
        <f t="shared" si="436"/>
        <v>0</v>
      </c>
      <c r="AK2203" s="74">
        <f t="shared" si="430"/>
        <v>732</v>
      </c>
      <c r="AL2203" t="str">
        <f t="shared" si="437"/>
        <v>N</v>
      </c>
      <c r="AN2203" t="s">
        <v>86</v>
      </c>
      <c r="AO2203" t="s">
        <v>85</v>
      </c>
      <c r="AP2203" t="str">
        <f t="shared" si="438"/>
        <v>94</v>
      </c>
      <c r="AQ2203" s="145" t="s">
        <v>1826</v>
      </c>
      <c r="AR2203" t="str">
        <f t="shared" si="439"/>
        <v>1-Adjusted Base Budget</v>
      </c>
      <c r="AS2203" s="145" t="s">
        <v>1827</v>
      </c>
      <c r="AT2203" t="s">
        <v>213</v>
      </c>
      <c r="AV2203" t="str">
        <f t="shared" si="433"/>
        <v>VPIT-SS</v>
      </c>
      <c r="AW2203" t="str">
        <f t="shared" si="432"/>
        <v>VP FOR INFORMATION TECHNOLOGY-SHARED SERVICES</v>
      </c>
    </row>
    <row r="2204" spans="1:49">
      <c r="A2204" s="59">
        <v>2018</v>
      </c>
      <c r="B2204" t="s">
        <v>137</v>
      </c>
      <c r="C2204" t="s">
        <v>945</v>
      </c>
      <c r="D2204" t="s">
        <v>946</v>
      </c>
      <c r="E2204" t="s">
        <v>983</v>
      </c>
      <c r="F2204" t="s">
        <v>957</v>
      </c>
      <c r="G2204" t="s">
        <v>958</v>
      </c>
      <c r="H2204" t="s">
        <v>159</v>
      </c>
      <c r="I2204" s="170" t="s">
        <v>84</v>
      </c>
      <c r="J2204" t="s">
        <v>85</v>
      </c>
      <c r="K2204" t="s">
        <v>214</v>
      </c>
      <c r="L2204" t="s">
        <v>554</v>
      </c>
      <c r="M2204" t="s">
        <v>555</v>
      </c>
      <c r="N2204" t="s">
        <v>217</v>
      </c>
      <c r="O2204" t="s">
        <v>263</v>
      </c>
      <c r="P2204" t="s">
        <v>379</v>
      </c>
      <c r="Q2204" t="s">
        <v>379</v>
      </c>
      <c r="R2204" t="s">
        <v>380</v>
      </c>
      <c r="S2204" t="s">
        <v>264</v>
      </c>
      <c r="T2204" t="s">
        <v>265</v>
      </c>
      <c r="U2204" s="61" t="s">
        <v>266</v>
      </c>
      <c r="V2204" t="s">
        <v>24</v>
      </c>
      <c r="W2204" t="s">
        <v>263</v>
      </c>
      <c r="X2204" s="59">
        <v>350</v>
      </c>
      <c r="Y2204" s="59">
        <v>350</v>
      </c>
      <c r="Z2204" t="s">
        <v>141</v>
      </c>
      <c r="AA2204" s="146" t="str">
        <f t="shared" si="429"/>
        <v>EX</v>
      </c>
      <c r="AB2204" s="146" t="str">
        <f t="shared" si="431"/>
        <v>IT</v>
      </c>
      <c r="AC2204" t="str">
        <f t="shared" si="434"/>
        <v>EX</v>
      </c>
      <c r="AD2204" s="74">
        <f t="shared" si="435"/>
        <v>350</v>
      </c>
      <c r="AE2204" s="74">
        <f t="shared" si="440"/>
        <v>350</v>
      </c>
      <c r="AF2204">
        <v>1</v>
      </c>
      <c r="AG2204">
        <v>0</v>
      </c>
      <c r="AH2204" s="74">
        <v>0</v>
      </c>
      <c r="AJ2204" s="74">
        <f t="shared" si="436"/>
        <v>0</v>
      </c>
      <c r="AK2204" s="74">
        <f t="shared" si="430"/>
        <v>350</v>
      </c>
      <c r="AL2204" t="str">
        <f t="shared" si="437"/>
        <v>N</v>
      </c>
      <c r="AN2204" t="s">
        <v>86</v>
      </c>
      <c r="AO2204" t="s">
        <v>85</v>
      </c>
      <c r="AP2204" t="str">
        <f t="shared" si="438"/>
        <v>94</v>
      </c>
      <c r="AQ2204" s="145" t="s">
        <v>1826</v>
      </c>
      <c r="AR2204" t="str">
        <f t="shared" si="439"/>
        <v>1-Adjusted Base Budget</v>
      </c>
      <c r="AS2204" s="145" t="s">
        <v>1827</v>
      </c>
      <c r="AT2204" t="s">
        <v>213</v>
      </c>
      <c r="AV2204" t="str">
        <f t="shared" si="433"/>
        <v>VPIT-SS</v>
      </c>
      <c r="AW2204" t="str">
        <f t="shared" si="432"/>
        <v>VP FOR INFORMATION TECHNOLOGY-SHARED SERVICES</v>
      </c>
    </row>
    <row r="2205" spans="1:49">
      <c r="A2205" s="59">
        <v>2018</v>
      </c>
      <c r="B2205" t="s">
        <v>137</v>
      </c>
      <c r="C2205" t="s">
        <v>945</v>
      </c>
      <c r="D2205" t="s">
        <v>946</v>
      </c>
      <c r="E2205" t="s">
        <v>951</v>
      </c>
      <c r="F2205" t="s">
        <v>954</v>
      </c>
      <c r="G2205" t="s">
        <v>955</v>
      </c>
      <c r="H2205" t="s">
        <v>154</v>
      </c>
      <c r="I2205" s="170" t="s">
        <v>84</v>
      </c>
      <c r="J2205" t="s">
        <v>85</v>
      </c>
      <c r="K2205" t="s">
        <v>214</v>
      </c>
      <c r="L2205" t="s">
        <v>1207</v>
      </c>
      <c r="M2205" t="s">
        <v>1208</v>
      </c>
      <c r="N2205" t="s">
        <v>217</v>
      </c>
      <c r="O2205" t="s">
        <v>263</v>
      </c>
      <c r="P2205" t="s">
        <v>374</v>
      </c>
      <c r="Q2205" t="s">
        <v>375</v>
      </c>
      <c r="R2205" t="s">
        <v>376</v>
      </c>
      <c r="S2205" t="s">
        <v>264</v>
      </c>
      <c r="T2205" t="s">
        <v>265</v>
      </c>
      <c r="U2205" s="61" t="s">
        <v>266</v>
      </c>
      <c r="V2205" t="s">
        <v>24</v>
      </c>
      <c r="W2205" t="s">
        <v>263</v>
      </c>
      <c r="X2205" s="59">
        <v>300</v>
      </c>
      <c r="Y2205" s="59">
        <v>300</v>
      </c>
      <c r="Z2205" t="s">
        <v>141</v>
      </c>
      <c r="AA2205" s="146" t="str">
        <f t="shared" si="429"/>
        <v>EX</v>
      </c>
      <c r="AB2205" s="146" t="str">
        <f t="shared" si="431"/>
        <v>IT</v>
      </c>
      <c r="AC2205" t="str">
        <f t="shared" si="434"/>
        <v>EX</v>
      </c>
      <c r="AD2205" s="74">
        <f t="shared" si="435"/>
        <v>300</v>
      </c>
      <c r="AE2205" s="74">
        <f t="shared" si="440"/>
        <v>300</v>
      </c>
      <c r="AF2205">
        <v>1</v>
      </c>
      <c r="AG2205">
        <v>0</v>
      </c>
      <c r="AH2205" s="74">
        <v>0</v>
      </c>
      <c r="AJ2205" s="74">
        <f t="shared" si="436"/>
        <v>0</v>
      </c>
      <c r="AK2205" s="74">
        <f t="shared" si="430"/>
        <v>300</v>
      </c>
      <c r="AL2205" t="str">
        <f t="shared" si="437"/>
        <v>N</v>
      </c>
      <c r="AN2205" t="s">
        <v>86</v>
      </c>
      <c r="AO2205" t="s">
        <v>85</v>
      </c>
      <c r="AP2205" t="str">
        <f t="shared" si="438"/>
        <v>94</v>
      </c>
      <c r="AQ2205" s="145" t="s">
        <v>1826</v>
      </c>
      <c r="AR2205" t="str">
        <f t="shared" si="439"/>
        <v>1-Adjusted Base Budget</v>
      </c>
      <c r="AS2205" s="145" t="s">
        <v>1827</v>
      </c>
      <c r="AT2205" t="s">
        <v>213</v>
      </c>
      <c r="AV2205" t="str">
        <f t="shared" si="433"/>
        <v>VPIT-SS</v>
      </c>
      <c r="AW2205" t="str">
        <f t="shared" si="432"/>
        <v>VP FOR INFORMATION TECHNOLOGY-SHARED SERVICES</v>
      </c>
    </row>
    <row r="2206" spans="1:49">
      <c r="A2206" s="59">
        <v>2018</v>
      </c>
      <c r="B2206" t="s">
        <v>137</v>
      </c>
      <c r="C2206" t="s">
        <v>945</v>
      </c>
      <c r="D2206" t="s">
        <v>946</v>
      </c>
      <c r="E2206" t="s">
        <v>947</v>
      </c>
      <c r="F2206" t="s">
        <v>1004</v>
      </c>
      <c r="G2206" t="s">
        <v>1005</v>
      </c>
      <c r="H2206" t="s">
        <v>948</v>
      </c>
      <c r="I2206" s="170" t="s">
        <v>84</v>
      </c>
      <c r="J2206" t="s">
        <v>85</v>
      </c>
      <c r="K2206" t="s">
        <v>214</v>
      </c>
      <c r="L2206" t="s">
        <v>556</v>
      </c>
      <c r="M2206" t="s">
        <v>557</v>
      </c>
      <c r="N2206" t="s">
        <v>217</v>
      </c>
      <c r="O2206" t="s">
        <v>263</v>
      </c>
      <c r="P2206" t="s">
        <v>374</v>
      </c>
      <c r="Q2206" t="s">
        <v>375</v>
      </c>
      <c r="R2206" t="s">
        <v>376</v>
      </c>
      <c r="S2206" t="s">
        <v>264</v>
      </c>
      <c r="T2206" t="s">
        <v>265</v>
      </c>
      <c r="U2206" s="61" t="s">
        <v>266</v>
      </c>
      <c r="V2206" t="s">
        <v>249</v>
      </c>
      <c r="W2206" t="s">
        <v>263</v>
      </c>
      <c r="X2206" s="59">
        <v>1500</v>
      </c>
      <c r="Y2206" s="59">
        <v>0</v>
      </c>
      <c r="AA2206" s="146" t="str">
        <f t="shared" si="429"/>
        <v>EX</v>
      </c>
      <c r="AB2206" s="146">
        <f t="shared" si="431"/>
        <v>0</v>
      </c>
      <c r="AC2206" t="str">
        <f t="shared" si="434"/>
        <v>EX</v>
      </c>
      <c r="AD2206" s="74">
        <f t="shared" si="435"/>
        <v>0</v>
      </c>
      <c r="AE2206" s="74">
        <f t="shared" si="440"/>
        <v>0</v>
      </c>
      <c r="AF2206">
        <v>1</v>
      </c>
      <c r="AG2206">
        <v>0</v>
      </c>
      <c r="AH2206" s="74">
        <v>0</v>
      </c>
      <c r="AJ2206" s="74">
        <f t="shared" si="436"/>
        <v>0</v>
      </c>
      <c r="AK2206" s="74">
        <f t="shared" si="430"/>
        <v>0</v>
      </c>
      <c r="AL2206" t="str">
        <f t="shared" si="437"/>
        <v>N</v>
      </c>
      <c r="AN2206" t="s">
        <v>86</v>
      </c>
      <c r="AO2206" t="s">
        <v>85</v>
      </c>
      <c r="AP2206" t="str">
        <f t="shared" si="438"/>
        <v>94</v>
      </c>
      <c r="AQ2206" s="145" t="s">
        <v>1826</v>
      </c>
      <c r="AR2206" t="str">
        <f t="shared" si="439"/>
        <v>1-Adjusted Base Budget</v>
      </c>
      <c r="AS2206" s="145" t="s">
        <v>1827</v>
      </c>
      <c r="AT2206" t="s">
        <v>213</v>
      </c>
      <c r="AV2206" t="str">
        <f t="shared" si="433"/>
        <v>VPIT</v>
      </c>
      <c r="AW2206" t="str">
        <f t="shared" si="432"/>
        <v>VP FOR INFORMATION TECHNOLOGY</v>
      </c>
    </row>
    <row r="2207" spans="1:49">
      <c r="A2207" s="59">
        <v>2018</v>
      </c>
      <c r="B2207" t="s">
        <v>137</v>
      </c>
      <c r="C2207" t="s">
        <v>945</v>
      </c>
      <c r="D2207" t="s">
        <v>946</v>
      </c>
      <c r="E2207" t="s">
        <v>947</v>
      </c>
      <c r="F2207" t="s">
        <v>1010</v>
      </c>
      <c r="G2207" t="s">
        <v>1011</v>
      </c>
      <c r="H2207" t="s">
        <v>948</v>
      </c>
      <c r="I2207" s="170" t="s">
        <v>84</v>
      </c>
      <c r="J2207" t="s">
        <v>85</v>
      </c>
      <c r="K2207" t="s">
        <v>214</v>
      </c>
      <c r="L2207" t="s">
        <v>556</v>
      </c>
      <c r="M2207" t="s">
        <v>557</v>
      </c>
      <c r="N2207" t="s">
        <v>217</v>
      </c>
      <c r="O2207" t="s">
        <v>263</v>
      </c>
      <c r="P2207" t="s">
        <v>374</v>
      </c>
      <c r="Q2207" t="s">
        <v>375</v>
      </c>
      <c r="R2207" t="s">
        <v>376</v>
      </c>
      <c r="S2207" t="s">
        <v>264</v>
      </c>
      <c r="T2207" t="s">
        <v>265</v>
      </c>
      <c r="U2207" s="61" t="s">
        <v>266</v>
      </c>
      <c r="V2207" t="s">
        <v>249</v>
      </c>
      <c r="W2207" t="s">
        <v>263</v>
      </c>
      <c r="X2207" s="59">
        <v>255</v>
      </c>
      <c r="Y2207" s="59">
        <v>255</v>
      </c>
      <c r="AA2207" s="146" t="str">
        <f t="shared" si="429"/>
        <v>EX</v>
      </c>
      <c r="AB2207" s="146">
        <f t="shared" si="431"/>
        <v>0</v>
      </c>
      <c r="AC2207" t="str">
        <f t="shared" si="434"/>
        <v>EX</v>
      </c>
      <c r="AD2207" s="74">
        <f t="shared" si="435"/>
        <v>255</v>
      </c>
      <c r="AE2207" s="74">
        <f t="shared" si="440"/>
        <v>255</v>
      </c>
      <c r="AF2207">
        <v>1</v>
      </c>
      <c r="AG2207">
        <v>0</v>
      </c>
      <c r="AH2207" s="74">
        <v>0</v>
      </c>
      <c r="AJ2207" s="74">
        <f t="shared" si="436"/>
        <v>0</v>
      </c>
      <c r="AK2207" s="74">
        <f t="shared" si="430"/>
        <v>255</v>
      </c>
      <c r="AL2207" t="str">
        <f t="shared" si="437"/>
        <v>N</v>
      </c>
      <c r="AN2207" t="s">
        <v>86</v>
      </c>
      <c r="AO2207" t="s">
        <v>85</v>
      </c>
      <c r="AP2207" t="str">
        <f t="shared" si="438"/>
        <v>94</v>
      </c>
      <c r="AQ2207" s="145" t="s">
        <v>1826</v>
      </c>
      <c r="AR2207" t="str">
        <f t="shared" si="439"/>
        <v>1-Adjusted Base Budget</v>
      </c>
      <c r="AS2207" s="145" t="s">
        <v>1827</v>
      </c>
      <c r="AT2207" t="s">
        <v>213</v>
      </c>
      <c r="AV2207" t="str">
        <f t="shared" si="433"/>
        <v>VPIT</v>
      </c>
      <c r="AW2207" t="str">
        <f t="shared" si="432"/>
        <v>VP FOR INFORMATION TECHNOLOGY</v>
      </c>
    </row>
    <row r="2208" spans="1:49">
      <c r="A2208" s="59">
        <v>2018</v>
      </c>
      <c r="B2208" t="s">
        <v>137</v>
      </c>
      <c r="C2208" t="s">
        <v>945</v>
      </c>
      <c r="D2208" t="s">
        <v>946</v>
      </c>
      <c r="E2208" t="s">
        <v>967</v>
      </c>
      <c r="F2208" t="s">
        <v>968</v>
      </c>
      <c r="G2208" t="s">
        <v>969</v>
      </c>
      <c r="H2208" t="s">
        <v>146</v>
      </c>
      <c r="I2208" s="170" t="s">
        <v>84</v>
      </c>
      <c r="J2208" t="s">
        <v>85</v>
      </c>
      <c r="K2208" t="s">
        <v>214</v>
      </c>
      <c r="L2208" t="s">
        <v>556</v>
      </c>
      <c r="M2208" t="s">
        <v>557</v>
      </c>
      <c r="N2208" t="s">
        <v>217</v>
      </c>
      <c r="O2208" t="s">
        <v>263</v>
      </c>
      <c r="P2208" t="s">
        <v>374</v>
      </c>
      <c r="Q2208" t="s">
        <v>375</v>
      </c>
      <c r="R2208" t="s">
        <v>376</v>
      </c>
      <c r="S2208" t="s">
        <v>264</v>
      </c>
      <c r="T2208" t="s">
        <v>265</v>
      </c>
      <c r="U2208" s="61" t="s">
        <v>266</v>
      </c>
      <c r="V2208" t="s">
        <v>24</v>
      </c>
      <c r="W2208" t="s">
        <v>263</v>
      </c>
      <c r="X2208" s="59">
        <v>750</v>
      </c>
      <c r="Y2208" s="59">
        <v>750</v>
      </c>
      <c r="Z2208" t="s">
        <v>141</v>
      </c>
      <c r="AA2208" s="146" t="str">
        <f t="shared" si="429"/>
        <v>EX</v>
      </c>
      <c r="AB2208" s="146" t="str">
        <f t="shared" si="431"/>
        <v>IT</v>
      </c>
      <c r="AC2208" t="str">
        <f t="shared" si="434"/>
        <v>EX</v>
      </c>
      <c r="AD2208" s="74">
        <f t="shared" si="435"/>
        <v>750</v>
      </c>
      <c r="AE2208" s="74">
        <f t="shared" si="440"/>
        <v>750</v>
      </c>
      <c r="AF2208">
        <v>1</v>
      </c>
      <c r="AG2208">
        <v>0</v>
      </c>
      <c r="AH2208" s="74">
        <v>0</v>
      </c>
      <c r="AJ2208" s="74">
        <f t="shared" si="436"/>
        <v>0</v>
      </c>
      <c r="AK2208" s="74">
        <f t="shared" si="430"/>
        <v>750</v>
      </c>
      <c r="AL2208" t="str">
        <f t="shared" si="437"/>
        <v>N</v>
      </c>
      <c r="AN2208" t="s">
        <v>86</v>
      </c>
      <c r="AO2208" t="s">
        <v>85</v>
      </c>
      <c r="AP2208" t="str">
        <f t="shared" si="438"/>
        <v>94</v>
      </c>
      <c r="AQ2208" s="145" t="s">
        <v>1826</v>
      </c>
      <c r="AR2208" t="str">
        <f t="shared" si="439"/>
        <v>1-Adjusted Base Budget</v>
      </c>
      <c r="AS2208" s="145" t="s">
        <v>1827</v>
      </c>
      <c r="AT2208" t="s">
        <v>213</v>
      </c>
      <c r="AV2208" t="str">
        <f t="shared" si="433"/>
        <v>VPIT-SS</v>
      </c>
      <c r="AW2208" t="str">
        <f t="shared" si="432"/>
        <v>VP FOR INFORMATION TECHNOLOGY-SHARED SERVICES</v>
      </c>
    </row>
    <row r="2209" spans="1:49">
      <c r="A2209" s="59">
        <v>2018</v>
      </c>
      <c r="B2209" t="s">
        <v>137</v>
      </c>
      <c r="C2209" t="s">
        <v>945</v>
      </c>
      <c r="D2209" t="s">
        <v>946</v>
      </c>
      <c r="E2209" t="s">
        <v>951</v>
      </c>
      <c r="F2209" t="s">
        <v>954</v>
      </c>
      <c r="G2209" t="s">
        <v>955</v>
      </c>
      <c r="H2209" t="s">
        <v>154</v>
      </c>
      <c r="I2209" s="170" t="s">
        <v>84</v>
      </c>
      <c r="J2209" t="s">
        <v>85</v>
      </c>
      <c r="K2209" t="s">
        <v>214</v>
      </c>
      <c r="L2209" t="s">
        <v>556</v>
      </c>
      <c r="M2209" t="s">
        <v>557</v>
      </c>
      <c r="N2209" t="s">
        <v>217</v>
      </c>
      <c r="O2209" t="s">
        <v>263</v>
      </c>
      <c r="P2209" t="s">
        <v>374</v>
      </c>
      <c r="Q2209" t="s">
        <v>375</v>
      </c>
      <c r="R2209" t="s">
        <v>376</v>
      </c>
      <c r="S2209" t="s">
        <v>264</v>
      </c>
      <c r="T2209" t="s">
        <v>265</v>
      </c>
      <c r="U2209" s="61" t="s">
        <v>266</v>
      </c>
      <c r="V2209" t="s">
        <v>24</v>
      </c>
      <c r="W2209" t="s">
        <v>263</v>
      </c>
      <c r="X2209" s="59">
        <v>654</v>
      </c>
      <c r="Y2209" s="59">
        <v>654</v>
      </c>
      <c r="Z2209" t="s">
        <v>141</v>
      </c>
      <c r="AA2209" s="146" t="str">
        <f t="shared" si="429"/>
        <v>EX</v>
      </c>
      <c r="AB2209" s="146" t="str">
        <f t="shared" si="431"/>
        <v>IT</v>
      </c>
      <c r="AC2209" t="str">
        <f t="shared" si="434"/>
        <v>EX</v>
      </c>
      <c r="AD2209" s="74">
        <f t="shared" si="435"/>
        <v>654</v>
      </c>
      <c r="AE2209" s="74">
        <f t="shared" si="440"/>
        <v>654</v>
      </c>
      <c r="AF2209">
        <v>1</v>
      </c>
      <c r="AG2209">
        <v>0</v>
      </c>
      <c r="AH2209" s="74">
        <v>0</v>
      </c>
      <c r="AJ2209" s="74">
        <f t="shared" si="436"/>
        <v>0</v>
      </c>
      <c r="AK2209" s="74">
        <f t="shared" si="430"/>
        <v>654</v>
      </c>
      <c r="AL2209" t="str">
        <f t="shared" si="437"/>
        <v>N</v>
      </c>
      <c r="AN2209" t="s">
        <v>86</v>
      </c>
      <c r="AO2209" t="s">
        <v>85</v>
      </c>
      <c r="AP2209" t="str">
        <f t="shared" si="438"/>
        <v>94</v>
      </c>
      <c r="AQ2209" s="145" t="s">
        <v>1826</v>
      </c>
      <c r="AR2209" t="str">
        <f t="shared" si="439"/>
        <v>1-Adjusted Base Budget</v>
      </c>
      <c r="AS2209" s="145" t="s">
        <v>1827</v>
      </c>
      <c r="AT2209" t="s">
        <v>213</v>
      </c>
      <c r="AV2209" t="str">
        <f t="shared" si="433"/>
        <v>VPIT-SS</v>
      </c>
      <c r="AW2209" t="str">
        <f t="shared" si="432"/>
        <v>VP FOR INFORMATION TECHNOLOGY-SHARED SERVICES</v>
      </c>
    </row>
    <row r="2210" spans="1:49">
      <c r="A2210" s="59">
        <v>2018</v>
      </c>
      <c r="B2210" t="s">
        <v>137</v>
      </c>
      <c r="C2210" t="s">
        <v>945</v>
      </c>
      <c r="D2210" t="s">
        <v>946</v>
      </c>
      <c r="E2210" t="s">
        <v>947</v>
      </c>
      <c r="F2210" t="s">
        <v>1004</v>
      </c>
      <c r="G2210" t="s">
        <v>1005</v>
      </c>
      <c r="H2210" t="s">
        <v>948</v>
      </c>
      <c r="I2210" s="170" t="s">
        <v>84</v>
      </c>
      <c r="J2210" t="s">
        <v>85</v>
      </c>
      <c r="K2210" t="s">
        <v>214</v>
      </c>
      <c r="L2210" t="s">
        <v>766</v>
      </c>
      <c r="M2210" t="s">
        <v>767</v>
      </c>
      <c r="N2210" t="s">
        <v>217</v>
      </c>
      <c r="O2210" t="s">
        <v>263</v>
      </c>
      <c r="P2210" t="s">
        <v>379</v>
      </c>
      <c r="Q2210" t="s">
        <v>379</v>
      </c>
      <c r="R2210" t="s">
        <v>380</v>
      </c>
      <c r="S2210" t="s">
        <v>264</v>
      </c>
      <c r="T2210" t="s">
        <v>265</v>
      </c>
      <c r="U2210" s="61" t="s">
        <v>266</v>
      </c>
      <c r="V2210" t="s">
        <v>249</v>
      </c>
      <c r="W2210" t="s">
        <v>263</v>
      </c>
      <c r="X2210" s="59">
        <v>3230</v>
      </c>
      <c r="Y2210" s="59">
        <v>0</v>
      </c>
      <c r="AA2210" s="146" t="str">
        <f t="shared" si="429"/>
        <v>EX</v>
      </c>
      <c r="AB2210" s="146">
        <f t="shared" si="431"/>
        <v>0</v>
      </c>
      <c r="AC2210" t="str">
        <f t="shared" si="434"/>
        <v>EX</v>
      </c>
      <c r="AD2210" s="74">
        <f t="shared" si="435"/>
        <v>0</v>
      </c>
      <c r="AE2210" s="74">
        <f t="shared" si="440"/>
        <v>0</v>
      </c>
      <c r="AF2210">
        <v>1</v>
      </c>
      <c r="AG2210">
        <v>0</v>
      </c>
      <c r="AH2210" s="74">
        <v>0</v>
      </c>
      <c r="AJ2210" s="74">
        <f t="shared" si="436"/>
        <v>0</v>
      </c>
      <c r="AK2210" s="74">
        <f t="shared" si="430"/>
        <v>0</v>
      </c>
      <c r="AL2210" t="str">
        <f t="shared" si="437"/>
        <v>N</v>
      </c>
      <c r="AN2210" t="s">
        <v>86</v>
      </c>
      <c r="AO2210" t="s">
        <v>85</v>
      </c>
      <c r="AP2210" t="str">
        <f t="shared" si="438"/>
        <v>94</v>
      </c>
      <c r="AQ2210" s="145" t="s">
        <v>1826</v>
      </c>
      <c r="AR2210" t="str">
        <f t="shared" si="439"/>
        <v>1-Adjusted Base Budget</v>
      </c>
      <c r="AS2210" s="145" t="s">
        <v>1827</v>
      </c>
      <c r="AT2210" t="s">
        <v>213</v>
      </c>
      <c r="AV2210" t="str">
        <f t="shared" si="433"/>
        <v>VPIT</v>
      </c>
      <c r="AW2210" t="str">
        <f t="shared" si="432"/>
        <v>VP FOR INFORMATION TECHNOLOGY</v>
      </c>
    </row>
    <row r="2211" spans="1:49">
      <c r="A2211" s="59">
        <v>2018</v>
      </c>
      <c r="B2211" t="s">
        <v>137</v>
      </c>
      <c r="C2211" t="s">
        <v>945</v>
      </c>
      <c r="D2211" t="s">
        <v>946</v>
      </c>
      <c r="E2211" t="s">
        <v>947</v>
      </c>
      <c r="F2211" t="s">
        <v>975</v>
      </c>
      <c r="G2211" t="s">
        <v>976</v>
      </c>
      <c r="H2211" t="s">
        <v>948</v>
      </c>
      <c r="I2211" s="170" t="s">
        <v>84</v>
      </c>
      <c r="J2211" t="s">
        <v>85</v>
      </c>
      <c r="K2211" t="s">
        <v>214</v>
      </c>
      <c r="L2211" t="s">
        <v>766</v>
      </c>
      <c r="M2211" t="s">
        <v>767</v>
      </c>
      <c r="N2211" t="s">
        <v>217</v>
      </c>
      <c r="O2211" t="s">
        <v>263</v>
      </c>
      <c r="P2211" t="s">
        <v>379</v>
      </c>
      <c r="Q2211" t="s">
        <v>379</v>
      </c>
      <c r="R2211" t="s">
        <v>380</v>
      </c>
      <c r="S2211" t="s">
        <v>264</v>
      </c>
      <c r="T2211" t="s">
        <v>265</v>
      </c>
      <c r="U2211" s="61" t="s">
        <v>266</v>
      </c>
      <c r="V2211" t="s">
        <v>249</v>
      </c>
      <c r="W2211" t="s">
        <v>263</v>
      </c>
      <c r="X2211" s="59">
        <v>500</v>
      </c>
      <c r="Y2211" s="59">
        <v>500</v>
      </c>
      <c r="AA2211" s="146" t="str">
        <f t="shared" si="429"/>
        <v>EX</v>
      </c>
      <c r="AB2211" s="146">
        <f t="shared" si="431"/>
        <v>0</v>
      </c>
      <c r="AC2211" t="str">
        <f t="shared" si="434"/>
        <v>EX</v>
      </c>
      <c r="AD2211" s="74">
        <f t="shared" si="435"/>
        <v>500</v>
      </c>
      <c r="AE2211" s="74">
        <f t="shared" si="440"/>
        <v>500</v>
      </c>
      <c r="AF2211">
        <v>1</v>
      </c>
      <c r="AG2211">
        <v>0</v>
      </c>
      <c r="AH2211" s="74">
        <v>0</v>
      </c>
      <c r="AJ2211" s="74">
        <f t="shared" si="436"/>
        <v>0</v>
      </c>
      <c r="AK2211" s="74">
        <f t="shared" si="430"/>
        <v>500</v>
      </c>
      <c r="AL2211" t="str">
        <f t="shared" si="437"/>
        <v>N</v>
      </c>
      <c r="AN2211" t="s">
        <v>86</v>
      </c>
      <c r="AO2211" t="s">
        <v>85</v>
      </c>
      <c r="AP2211" t="str">
        <f t="shared" si="438"/>
        <v>94</v>
      </c>
      <c r="AQ2211" s="145" t="s">
        <v>1826</v>
      </c>
      <c r="AR2211" t="str">
        <f t="shared" si="439"/>
        <v>1-Adjusted Base Budget</v>
      </c>
      <c r="AS2211" s="145" t="s">
        <v>1827</v>
      </c>
      <c r="AT2211" t="s">
        <v>213</v>
      </c>
      <c r="AV2211" t="str">
        <f t="shared" si="433"/>
        <v>VPIT</v>
      </c>
      <c r="AW2211" t="str">
        <f t="shared" si="432"/>
        <v>VP FOR INFORMATION TECHNOLOGY</v>
      </c>
    </row>
    <row r="2212" spans="1:49">
      <c r="A2212" s="59">
        <v>2018</v>
      </c>
      <c r="B2212" t="s">
        <v>137</v>
      </c>
      <c r="C2212" t="s">
        <v>945</v>
      </c>
      <c r="D2212" t="s">
        <v>946</v>
      </c>
      <c r="E2212" t="s">
        <v>956</v>
      </c>
      <c r="F2212" t="s">
        <v>957</v>
      </c>
      <c r="G2212" t="s">
        <v>958</v>
      </c>
      <c r="H2212" t="s">
        <v>140</v>
      </c>
      <c r="I2212" s="170" t="s">
        <v>84</v>
      </c>
      <c r="J2212" t="s">
        <v>85</v>
      </c>
      <c r="K2212" t="s">
        <v>214</v>
      </c>
      <c r="L2212" t="s">
        <v>766</v>
      </c>
      <c r="M2212" t="s">
        <v>767</v>
      </c>
      <c r="N2212" t="s">
        <v>217</v>
      </c>
      <c r="O2212" t="s">
        <v>263</v>
      </c>
      <c r="P2212" t="s">
        <v>379</v>
      </c>
      <c r="Q2212" t="s">
        <v>379</v>
      </c>
      <c r="R2212" t="s">
        <v>380</v>
      </c>
      <c r="S2212" t="s">
        <v>264</v>
      </c>
      <c r="T2212" t="s">
        <v>265</v>
      </c>
      <c r="U2212" s="61" t="s">
        <v>266</v>
      </c>
      <c r="V2212" t="s">
        <v>24</v>
      </c>
      <c r="W2212" t="s">
        <v>263</v>
      </c>
      <c r="X2212" s="59">
        <v>200</v>
      </c>
      <c r="Y2212" s="59">
        <v>200</v>
      </c>
      <c r="Z2212" t="s">
        <v>141</v>
      </c>
      <c r="AA2212" s="146" t="str">
        <f t="shared" si="429"/>
        <v>EX</v>
      </c>
      <c r="AB2212" s="146" t="str">
        <f t="shared" si="431"/>
        <v>IT</v>
      </c>
      <c r="AC2212" t="str">
        <f t="shared" si="434"/>
        <v>EX</v>
      </c>
      <c r="AD2212" s="74">
        <f t="shared" si="435"/>
        <v>200</v>
      </c>
      <c r="AE2212" s="74">
        <f t="shared" si="440"/>
        <v>200</v>
      </c>
      <c r="AF2212">
        <v>1</v>
      </c>
      <c r="AG2212">
        <v>0</v>
      </c>
      <c r="AH2212" s="74">
        <v>0</v>
      </c>
      <c r="AJ2212" s="74">
        <f t="shared" si="436"/>
        <v>0</v>
      </c>
      <c r="AK2212" s="74">
        <f t="shared" si="430"/>
        <v>200</v>
      </c>
      <c r="AL2212" t="str">
        <f t="shared" si="437"/>
        <v>N</v>
      </c>
      <c r="AN2212" t="s">
        <v>86</v>
      </c>
      <c r="AO2212" t="s">
        <v>85</v>
      </c>
      <c r="AP2212" t="str">
        <f t="shared" si="438"/>
        <v>94</v>
      </c>
      <c r="AQ2212" s="145" t="s">
        <v>1826</v>
      </c>
      <c r="AR2212" t="str">
        <f t="shared" si="439"/>
        <v>1-Adjusted Base Budget</v>
      </c>
      <c r="AS2212" s="145" t="s">
        <v>1827</v>
      </c>
      <c r="AT2212" t="s">
        <v>213</v>
      </c>
      <c r="AV2212" t="str">
        <f t="shared" si="433"/>
        <v>VPIT-SS</v>
      </c>
      <c r="AW2212" t="str">
        <f t="shared" si="432"/>
        <v>VP FOR INFORMATION TECHNOLOGY-SHARED SERVICES</v>
      </c>
    </row>
    <row r="2213" spans="1:49">
      <c r="A2213" s="59">
        <v>2018</v>
      </c>
      <c r="B2213" t="s">
        <v>137</v>
      </c>
      <c r="C2213" t="s">
        <v>945</v>
      </c>
      <c r="D2213" t="s">
        <v>946</v>
      </c>
      <c r="E2213" t="s">
        <v>967</v>
      </c>
      <c r="F2213" t="s">
        <v>961</v>
      </c>
      <c r="G2213" t="s">
        <v>977</v>
      </c>
      <c r="H2213" t="s">
        <v>146</v>
      </c>
      <c r="I2213" s="170" t="s">
        <v>84</v>
      </c>
      <c r="J2213" t="s">
        <v>85</v>
      </c>
      <c r="K2213" t="s">
        <v>214</v>
      </c>
      <c r="L2213" t="s">
        <v>766</v>
      </c>
      <c r="M2213" t="s">
        <v>767</v>
      </c>
      <c r="N2213" t="s">
        <v>217</v>
      </c>
      <c r="O2213" t="s">
        <v>263</v>
      </c>
      <c r="P2213" t="s">
        <v>379</v>
      </c>
      <c r="Q2213" t="s">
        <v>379</v>
      </c>
      <c r="R2213" t="s">
        <v>380</v>
      </c>
      <c r="S2213" t="s">
        <v>264</v>
      </c>
      <c r="T2213" t="s">
        <v>265</v>
      </c>
      <c r="U2213" s="61" t="s">
        <v>266</v>
      </c>
      <c r="V2213" t="s">
        <v>24</v>
      </c>
      <c r="W2213" t="s">
        <v>263</v>
      </c>
      <c r="X2213" s="59">
        <v>200</v>
      </c>
      <c r="Y2213" s="59">
        <v>200</v>
      </c>
      <c r="Z2213" t="s">
        <v>141</v>
      </c>
      <c r="AA2213" s="146" t="str">
        <f t="shared" si="429"/>
        <v>EX</v>
      </c>
      <c r="AB2213" s="146" t="str">
        <f t="shared" si="431"/>
        <v>IT</v>
      </c>
      <c r="AC2213" t="str">
        <f t="shared" si="434"/>
        <v>EX</v>
      </c>
      <c r="AD2213" s="74">
        <f t="shared" si="435"/>
        <v>200</v>
      </c>
      <c r="AE2213" s="74">
        <f t="shared" si="440"/>
        <v>200</v>
      </c>
      <c r="AF2213">
        <v>1</v>
      </c>
      <c r="AG2213">
        <v>0</v>
      </c>
      <c r="AH2213" s="74">
        <v>0</v>
      </c>
      <c r="AJ2213" s="74">
        <f t="shared" si="436"/>
        <v>0</v>
      </c>
      <c r="AK2213" s="74">
        <f t="shared" si="430"/>
        <v>200</v>
      </c>
      <c r="AL2213" t="str">
        <f t="shared" si="437"/>
        <v>N</v>
      </c>
      <c r="AN2213" t="s">
        <v>86</v>
      </c>
      <c r="AO2213" t="s">
        <v>85</v>
      </c>
      <c r="AP2213" t="str">
        <f t="shared" si="438"/>
        <v>94</v>
      </c>
      <c r="AQ2213" s="145" t="s">
        <v>1826</v>
      </c>
      <c r="AR2213" t="str">
        <f t="shared" si="439"/>
        <v>1-Adjusted Base Budget</v>
      </c>
      <c r="AS2213" s="145" t="s">
        <v>1827</v>
      </c>
      <c r="AT2213" t="s">
        <v>213</v>
      </c>
      <c r="AV2213" t="str">
        <f t="shared" si="433"/>
        <v>VPIT-SS</v>
      </c>
      <c r="AW2213" t="str">
        <f t="shared" si="432"/>
        <v>VP FOR INFORMATION TECHNOLOGY-SHARED SERVICES</v>
      </c>
    </row>
    <row r="2214" spans="1:49">
      <c r="A2214" s="59">
        <v>2018</v>
      </c>
      <c r="B2214" t="s">
        <v>137</v>
      </c>
      <c r="C2214" t="s">
        <v>945</v>
      </c>
      <c r="D2214" t="s">
        <v>946</v>
      </c>
      <c r="E2214" t="s">
        <v>967</v>
      </c>
      <c r="F2214" t="s">
        <v>975</v>
      </c>
      <c r="G2214" t="s">
        <v>976</v>
      </c>
      <c r="H2214" t="s">
        <v>146</v>
      </c>
      <c r="I2214" s="170" t="s">
        <v>84</v>
      </c>
      <c r="J2214" t="s">
        <v>85</v>
      </c>
      <c r="K2214" t="s">
        <v>214</v>
      </c>
      <c r="L2214" t="s">
        <v>766</v>
      </c>
      <c r="M2214" t="s">
        <v>767</v>
      </c>
      <c r="N2214" t="s">
        <v>217</v>
      </c>
      <c r="O2214" t="s">
        <v>263</v>
      </c>
      <c r="P2214" t="s">
        <v>379</v>
      </c>
      <c r="Q2214" t="s">
        <v>379</v>
      </c>
      <c r="R2214" t="s">
        <v>380</v>
      </c>
      <c r="S2214" t="s">
        <v>264</v>
      </c>
      <c r="T2214" t="s">
        <v>265</v>
      </c>
      <c r="U2214" s="61" t="s">
        <v>266</v>
      </c>
      <c r="V2214" t="s">
        <v>24</v>
      </c>
      <c r="W2214" t="s">
        <v>263</v>
      </c>
      <c r="X2214" s="59">
        <v>10000</v>
      </c>
      <c r="Y2214" s="59">
        <v>10000</v>
      </c>
      <c r="Z2214" t="s">
        <v>141</v>
      </c>
      <c r="AA2214" s="146" t="str">
        <f t="shared" si="429"/>
        <v>EX</v>
      </c>
      <c r="AB2214" s="146" t="str">
        <f t="shared" si="431"/>
        <v>IT</v>
      </c>
      <c r="AC2214" t="str">
        <f t="shared" si="434"/>
        <v>EX</v>
      </c>
      <c r="AD2214" s="74">
        <f t="shared" si="435"/>
        <v>10000</v>
      </c>
      <c r="AE2214" s="74">
        <f t="shared" si="440"/>
        <v>10000</v>
      </c>
      <c r="AF2214">
        <v>1</v>
      </c>
      <c r="AG2214">
        <v>0</v>
      </c>
      <c r="AH2214" s="74">
        <v>0</v>
      </c>
      <c r="AJ2214" s="74">
        <f t="shared" si="436"/>
        <v>0</v>
      </c>
      <c r="AK2214" s="74">
        <f t="shared" si="430"/>
        <v>10000</v>
      </c>
      <c r="AL2214" t="str">
        <f t="shared" si="437"/>
        <v>N</v>
      </c>
      <c r="AN2214" t="s">
        <v>86</v>
      </c>
      <c r="AO2214" t="s">
        <v>85</v>
      </c>
      <c r="AP2214" t="str">
        <f t="shared" si="438"/>
        <v>94</v>
      </c>
      <c r="AQ2214" s="145" t="s">
        <v>1826</v>
      </c>
      <c r="AR2214" t="str">
        <f t="shared" si="439"/>
        <v>1-Adjusted Base Budget</v>
      </c>
      <c r="AS2214" s="145" t="s">
        <v>1827</v>
      </c>
      <c r="AT2214" t="s">
        <v>213</v>
      </c>
      <c r="AV2214" t="str">
        <f t="shared" si="433"/>
        <v>VPIT-SS</v>
      </c>
      <c r="AW2214" t="str">
        <f t="shared" si="432"/>
        <v>VP FOR INFORMATION TECHNOLOGY-SHARED SERVICES</v>
      </c>
    </row>
    <row r="2215" spans="1:49">
      <c r="A2215" s="59">
        <v>2018</v>
      </c>
      <c r="B2215" t="s">
        <v>137</v>
      </c>
      <c r="C2215" t="s">
        <v>945</v>
      </c>
      <c r="D2215" t="s">
        <v>946</v>
      </c>
      <c r="E2215" t="s">
        <v>951</v>
      </c>
      <c r="F2215" t="s">
        <v>968</v>
      </c>
      <c r="G2215" t="s">
        <v>969</v>
      </c>
      <c r="H2215" t="s">
        <v>154</v>
      </c>
      <c r="I2215" s="170" t="s">
        <v>84</v>
      </c>
      <c r="J2215" t="s">
        <v>85</v>
      </c>
      <c r="K2215" t="s">
        <v>214</v>
      </c>
      <c r="L2215" t="s">
        <v>766</v>
      </c>
      <c r="M2215" t="s">
        <v>767</v>
      </c>
      <c r="N2215" t="s">
        <v>217</v>
      </c>
      <c r="O2215" t="s">
        <v>263</v>
      </c>
      <c r="P2215" t="s">
        <v>379</v>
      </c>
      <c r="Q2215" t="s">
        <v>379</v>
      </c>
      <c r="R2215" t="s">
        <v>380</v>
      </c>
      <c r="S2215" t="s">
        <v>264</v>
      </c>
      <c r="T2215" t="s">
        <v>265</v>
      </c>
      <c r="U2215" s="61" t="s">
        <v>266</v>
      </c>
      <c r="V2215" t="s">
        <v>24</v>
      </c>
      <c r="W2215" t="s">
        <v>263</v>
      </c>
      <c r="X2215" s="59">
        <v>1400</v>
      </c>
      <c r="Y2215" s="59">
        <v>1400</v>
      </c>
      <c r="Z2215" t="s">
        <v>141</v>
      </c>
      <c r="AA2215" s="146" t="str">
        <f t="shared" si="429"/>
        <v>EX</v>
      </c>
      <c r="AB2215" s="146" t="str">
        <f t="shared" si="431"/>
        <v>IT</v>
      </c>
      <c r="AC2215" t="str">
        <f t="shared" si="434"/>
        <v>EX</v>
      </c>
      <c r="AD2215" s="74">
        <f t="shared" si="435"/>
        <v>1400</v>
      </c>
      <c r="AE2215" s="74">
        <f t="shared" si="440"/>
        <v>1400</v>
      </c>
      <c r="AF2215">
        <v>1</v>
      </c>
      <c r="AG2215">
        <v>0</v>
      </c>
      <c r="AH2215" s="74">
        <v>0</v>
      </c>
      <c r="AJ2215" s="74">
        <f t="shared" si="436"/>
        <v>0</v>
      </c>
      <c r="AK2215" s="74">
        <f t="shared" si="430"/>
        <v>1400</v>
      </c>
      <c r="AL2215" t="str">
        <f t="shared" si="437"/>
        <v>N</v>
      </c>
      <c r="AN2215" t="s">
        <v>86</v>
      </c>
      <c r="AO2215" t="s">
        <v>85</v>
      </c>
      <c r="AP2215" t="str">
        <f t="shared" si="438"/>
        <v>94</v>
      </c>
      <c r="AQ2215" s="145" t="s">
        <v>1826</v>
      </c>
      <c r="AR2215" t="str">
        <f t="shared" si="439"/>
        <v>1-Adjusted Base Budget</v>
      </c>
      <c r="AS2215" s="145" t="s">
        <v>1827</v>
      </c>
      <c r="AT2215" t="s">
        <v>213</v>
      </c>
      <c r="AV2215" t="str">
        <f t="shared" si="433"/>
        <v>VPIT-SS</v>
      </c>
      <c r="AW2215" t="str">
        <f t="shared" si="432"/>
        <v>VP FOR INFORMATION TECHNOLOGY-SHARED SERVICES</v>
      </c>
    </row>
    <row r="2216" spans="1:49">
      <c r="A2216" s="59">
        <v>2018</v>
      </c>
      <c r="B2216" t="s">
        <v>137</v>
      </c>
      <c r="C2216" t="s">
        <v>945</v>
      </c>
      <c r="D2216" t="s">
        <v>946</v>
      </c>
      <c r="E2216" t="s">
        <v>951</v>
      </c>
      <c r="F2216" t="s">
        <v>975</v>
      </c>
      <c r="G2216" t="s">
        <v>976</v>
      </c>
      <c r="H2216" t="s">
        <v>154</v>
      </c>
      <c r="I2216" s="170" t="s">
        <v>84</v>
      </c>
      <c r="J2216" t="s">
        <v>85</v>
      </c>
      <c r="K2216" t="s">
        <v>214</v>
      </c>
      <c r="L2216" t="s">
        <v>766</v>
      </c>
      <c r="M2216" t="s">
        <v>767</v>
      </c>
      <c r="N2216" t="s">
        <v>217</v>
      </c>
      <c r="O2216" t="s">
        <v>263</v>
      </c>
      <c r="P2216" t="s">
        <v>379</v>
      </c>
      <c r="Q2216" t="s">
        <v>379</v>
      </c>
      <c r="R2216" t="s">
        <v>380</v>
      </c>
      <c r="S2216" t="s">
        <v>264</v>
      </c>
      <c r="T2216" t="s">
        <v>265</v>
      </c>
      <c r="U2216" s="61" t="s">
        <v>266</v>
      </c>
      <c r="V2216" t="s">
        <v>24</v>
      </c>
      <c r="W2216" t="s">
        <v>263</v>
      </c>
      <c r="X2216" s="59">
        <v>8000</v>
      </c>
      <c r="Y2216" s="59">
        <v>8000</v>
      </c>
      <c r="Z2216" t="s">
        <v>141</v>
      </c>
      <c r="AA2216" s="146" t="str">
        <f t="shared" si="429"/>
        <v>EX</v>
      </c>
      <c r="AB2216" s="146" t="str">
        <f t="shared" si="431"/>
        <v>IT</v>
      </c>
      <c r="AC2216" t="str">
        <f t="shared" si="434"/>
        <v>EX</v>
      </c>
      <c r="AD2216" s="74">
        <f t="shared" si="435"/>
        <v>8000</v>
      </c>
      <c r="AE2216" s="74">
        <f t="shared" si="440"/>
        <v>8000</v>
      </c>
      <c r="AF2216">
        <v>1</v>
      </c>
      <c r="AG2216">
        <v>0</v>
      </c>
      <c r="AH2216" s="74">
        <v>0</v>
      </c>
      <c r="AJ2216" s="74">
        <f t="shared" si="436"/>
        <v>0</v>
      </c>
      <c r="AK2216" s="74">
        <f t="shared" si="430"/>
        <v>8000</v>
      </c>
      <c r="AL2216" t="str">
        <f t="shared" si="437"/>
        <v>N</v>
      </c>
      <c r="AN2216" t="s">
        <v>86</v>
      </c>
      <c r="AO2216" t="s">
        <v>85</v>
      </c>
      <c r="AP2216" t="str">
        <f t="shared" si="438"/>
        <v>94</v>
      </c>
      <c r="AQ2216" s="145" t="s">
        <v>1826</v>
      </c>
      <c r="AR2216" t="str">
        <f t="shared" si="439"/>
        <v>1-Adjusted Base Budget</v>
      </c>
      <c r="AS2216" s="145" t="s">
        <v>1827</v>
      </c>
      <c r="AT2216" t="s">
        <v>213</v>
      </c>
      <c r="AV2216" t="str">
        <f t="shared" si="433"/>
        <v>VPIT-SS</v>
      </c>
      <c r="AW2216" t="str">
        <f t="shared" si="432"/>
        <v>VP FOR INFORMATION TECHNOLOGY-SHARED SERVICES</v>
      </c>
    </row>
    <row r="2217" spans="1:49">
      <c r="A2217" s="59">
        <v>2018</v>
      </c>
      <c r="B2217" t="s">
        <v>137</v>
      </c>
      <c r="C2217" t="s">
        <v>945</v>
      </c>
      <c r="D2217" t="s">
        <v>946</v>
      </c>
      <c r="E2217" t="s">
        <v>983</v>
      </c>
      <c r="F2217" t="s">
        <v>957</v>
      </c>
      <c r="G2217" t="s">
        <v>958</v>
      </c>
      <c r="H2217" t="s">
        <v>159</v>
      </c>
      <c r="I2217" s="170" t="s">
        <v>84</v>
      </c>
      <c r="J2217" t="s">
        <v>85</v>
      </c>
      <c r="K2217" t="s">
        <v>214</v>
      </c>
      <c r="L2217" t="s">
        <v>766</v>
      </c>
      <c r="M2217" t="s">
        <v>767</v>
      </c>
      <c r="N2217" t="s">
        <v>217</v>
      </c>
      <c r="O2217" t="s">
        <v>263</v>
      </c>
      <c r="P2217" t="s">
        <v>379</v>
      </c>
      <c r="Q2217" t="s">
        <v>379</v>
      </c>
      <c r="R2217" t="s">
        <v>380</v>
      </c>
      <c r="S2217" t="s">
        <v>264</v>
      </c>
      <c r="T2217" t="s">
        <v>265</v>
      </c>
      <c r="U2217" s="61" t="s">
        <v>266</v>
      </c>
      <c r="V2217" t="s">
        <v>24</v>
      </c>
      <c r="W2217" t="s">
        <v>263</v>
      </c>
      <c r="X2217" s="59">
        <v>100</v>
      </c>
      <c r="Y2217" s="59">
        <v>100</v>
      </c>
      <c r="Z2217" t="s">
        <v>141</v>
      </c>
      <c r="AA2217" s="146" t="str">
        <f t="shared" ref="AA2217:AA2280" si="441">IF(P2217 ="CORI","IN",IF(P2217 ="TRIN","IN",O2217))</f>
        <v>EX</v>
      </c>
      <c r="AB2217" s="146" t="str">
        <f t="shared" si="431"/>
        <v>IT</v>
      </c>
      <c r="AC2217" t="str">
        <f t="shared" si="434"/>
        <v>EX</v>
      </c>
      <c r="AD2217" s="74">
        <f t="shared" si="435"/>
        <v>100</v>
      </c>
      <c r="AE2217" s="74">
        <f t="shared" si="440"/>
        <v>100</v>
      </c>
      <c r="AF2217">
        <v>1</v>
      </c>
      <c r="AG2217">
        <v>0</v>
      </c>
      <c r="AH2217" s="74">
        <v>0</v>
      </c>
      <c r="AJ2217" s="74">
        <f t="shared" si="436"/>
        <v>0</v>
      </c>
      <c r="AK2217" s="74">
        <f t="shared" si="430"/>
        <v>100</v>
      </c>
      <c r="AL2217" t="str">
        <f t="shared" si="437"/>
        <v>N</v>
      </c>
      <c r="AN2217" t="s">
        <v>86</v>
      </c>
      <c r="AO2217" t="s">
        <v>85</v>
      </c>
      <c r="AP2217" t="str">
        <f t="shared" si="438"/>
        <v>94</v>
      </c>
      <c r="AQ2217" s="145" t="s">
        <v>1826</v>
      </c>
      <c r="AR2217" t="str">
        <f t="shared" si="439"/>
        <v>1-Adjusted Base Budget</v>
      </c>
      <c r="AS2217" s="145" t="s">
        <v>1827</v>
      </c>
      <c r="AT2217" t="s">
        <v>213</v>
      </c>
      <c r="AV2217" t="str">
        <f t="shared" si="433"/>
        <v>VPIT-SS</v>
      </c>
      <c r="AW2217" t="str">
        <f t="shared" si="432"/>
        <v>VP FOR INFORMATION TECHNOLOGY-SHARED SERVICES</v>
      </c>
    </row>
    <row r="2218" spans="1:49">
      <c r="A2218" s="59">
        <v>2018</v>
      </c>
      <c r="B2218" t="s">
        <v>137</v>
      </c>
      <c r="C2218" t="s">
        <v>945</v>
      </c>
      <c r="D2218" t="s">
        <v>946</v>
      </c>
      <c r="E2218" t="s">
        <v>967</v>
      </c>
      <c r="F2218" t="s">
        <v>968</v>
      </c>
      <c r="G2218" t="s">
        <v>969</v>
      </c>
      <c r="H2218" t="s">
        <v>146</v>
      </c>
      <c r="I2218" s="170" t="s">
        <v>84</v>
      </c>
      <c r="J2218" t="s">
        <v>85</v>
      </c>
      <c r="K2218" t="s">
        <v>214</v>
      </c>
      <c r="L2218" t="s">
        <v>1209</v>
      </c>
      <c r="M2218" t="s">
        <v>1210</v>
      </c>
      <c r="N2218" t="s">
        <v>217</v>
      </c>
      <c r="O2218" t="s">
        <v>263</v>
      </c>
      <c r="P2218" t="s">
        <v>379</v>
      </c>
      <c r="Q2218" t="s">
        <v>379</v>
      </c>
      <c r="R2218" t="s">
        <v>380</v>
      </c>
      <c r="S2218" t="s">
        <v>264</v>
      </c>
      <c r="T2218" t="s">
        <v>265</v>
      </c>
      <c r="U2218" s="61" t="s">
        <v>266</v>
      </c>
      <c r="V2218" t="s">
        <v>24</v>
      </c>
      <c r="W2218" t="s">
        <v>263</v>
      </c>
      <c r="X2218" s="59">
        <v>7635</v>
      </c>
      <c r="Y2218" s="59">
        <v>7635</v>
      </c>
      <c r="Z2218" t="s">
        <v>141</v>
      </c>
      <c r="AA2218" s="146" t="str">
        <f t="shared" si="441"/>
        <v>EX</v>
      </c>
      <c r="AB2218" s="146" t="str">
        <f t="shared" si="431"/>
        <v>IT</v>
      </c>
      <c r="AC2218" t="str">
        <f t="shared" si="434"/>
        <v>EX</v>
      </c>
      <c r="AD2218" s="74">
        <f t="shared" si="435"/>
        <v>7635</v>
      </c>
      <c r="AE2218" s="74">
        <f t="shared" si="440"/>
        <v>7635</v>
      </c>
      <c r="AF2218">
        <v>1</v>
      </c>
      <c r="AG2218">
        <v>0</v>
      </c>
      <c r="AH2218" s="74">
        <v>0</v>
      </c>
      <c r="AJ2218" s="74">
        <f t="shared" si="436"/>
        <v>0</v>
      </c>
      <c r="AK2218" s="74">
        <f t="shared" si="430"/>
        <v>7635</v>
      </c>
      <c r="AL2218" t="str">
        <f t="shared" si="437"/>
        <v>N</v>
      </c>
      <c r="AN2218" t="s">
        <v>86</v>
      </c>
      <c r="AO2218" t="s">
        <v>85</v>
      </c>
      <c r="AP2218" t="str">
        <f t="shared" si="438"/>
        <v>94</v>
      </c>
      <c r="AQ2218" s="145" t="s">
        <v>1826</v>
      </c>
      <c r="AR2218" t="str">
        <f t="shared" si="439"/>
        <v>1-Adjusted Base Budget</v>
      </c>
      <c r="AS2218" s="145" t="s">
        <v>1827</v>
      </c>
      <c r="AT2218" t="s">
        <v>213</v>
      </c>
      <c r="AV2218" t="str">
        <f t="shared" si="433"/>
        <v>VPIT-SS</v>
      </c>
      <c r="AW2218" t="str">
        <f t="shared" si="432"/>
        <v>VP FOR INFORMATION TECHNOLOGY-SHARED SERVICES</v>
      </c>
    </row>
    <row r="2219" spans="1:49">
      <c r="A2219" s="59">
        <v>2018</v>
      </c>
      <c r="B2219" t="s">
        <v>137</v>
      </c>
      <c r="C2219" t="s">
        <v>945</v>
      </c>
      <c r="D2219" t="s">
        <v>946</v>
      </c>
      <c r="E2219" t="s">
        <v>979</v>
      </c>
      <c r="F2219" t="s">
        <v>957</v>
      </c>
      <c r="G2219" t="s">
        <v>958</v>
      </c>
      <c r="H2219" t="s">
        <v>152</v>
      </c>
      <c r="I2219" s="170" t="s">
        <v>84</v>
      </c>
      <c r="J2219" t="s">
        <v>85</v>
      </c>
      <c r="K2219" t="s">
        <v>214</v>
      </c>
      <c r="L2219" t="s">
        <v>1209</v>
      </c>
      <c r="M2219" t="s">
        <v>1210</v>
      </c>
      <c r="N2219" t="s">
        <v>217</v>
      </c>
      <c r="O2219" t="s">
        <v>263</v>
      </c>
      <c r="P2219" t="s">
        <v>379</v>
      </c>
      <c r="Q2219" t="s">
        <v>379</v>
      </c>
      <c r="R2219" t="s">
        <v>380</v>
      </c>
      <c r="S2219" t="s">
        <v>264</v>
      </c>
      <c r="T2219" t="s">
        <v>265</v>
      </c>
      <c r="U2219" s="61" t="s">
        <v>266</v>
      </c>
      <c r="V2219" t="s">
        <v>24</v>
      </c>
      <c r="W2219" t="s">
        <v>263</v>
      </c>
      <c r="X2219" s="59">
        <v>3000</v>
      </c>
      <c r="Y2219" s="59">
        <v>3000</v>
      </c>
      <c r="Z2219" t="s">
        <v>141</v>
      </c>
      <c r="AA2219" s="146" t="str">
        <f t="shared" si="441"/>
        <v>EX</v>
      </c>
      <c r="AB2219" s="146" t="str">
        <f t="shared" si="431"/>
        <v>IT</v>
      </c>
      <c r="AC2219" t="str">
        <f t="shared" si="434"/>
        <v>EX</v>
      </c>
      <c r="AD2219" s="74">
        <f t="shared" si="435"/>
        <v>3000</v>
      </c>
      <c r="AE2219" s="74">
        <f t="shared" si="440"/>
        <v>3000</v>
      </c>
      <c r="AF2219">
        <v>1</v>
      </c>
      <c r="AG2219">
        <v>0</v>
      </c>
      <c r="AH2219" s="74">
        <v>0</v>
      </c>
      <c r="AJ2219" s="74">
        <f t="shared" si="436"/>
        <v>0</v>
      </c>
      <c r="AK2219" s="74">
        <f t="shared" si="430"/>
        <v>3000</v>
      </c>
      <c r="AL2219" t="str">
        <f t="shared" si="437"/>
        <v>N</v>
      </c>
      <c r="AN2219" t="s">
        <v>86</v>
      </c>
      <c r="AO2219" t="s">
        <v>85</v>
      </c>
      <c r="AP2219" t="str">
        <f t="shared" si="438"/>
        <v>94</v>
      </c>
      <c r="AQ2219" s="145" t="s">
        <v>1826</v>
      </c>
      <c r="AR2219" t="str">
        <f t="shared" si="439"/>
        <v>1-Adjusted Base Budget</v>
      </c>
      <c r="AS2219" s="145" t="s">
        <v>1827</v>
      </c>
      <c r="AT2219" t="s">
        <v>213</v>
      </c>
      <c r="AV2219" t="str">
        <f t="shared" si="433"/>
        <v>VPIT-SS</v>
      </c>
      <c r="AW2219" t="str">
        <f t="shared" si="432"/>
        <v>VP FOR INFORMATION TECHNOLOGY-SHARED SERVICES</v>
      </c>
    </row>
    <row r="2220" spans="1:49">
      <c r="A2220" s="59">
        <v>2018</v>
      </c>
      <c r="B2220" t="s">
        <v>137</v>
      </c>
      <c r="C2220" t="s">
        <v>945</v>
      </c>
      <c r="D2220" t="s">
        <v>946</v>
      </c>
      <c r="E2220" t="s">
        <v>967</v>
      </c>
      <c r="F2220" t="s">
        <v>1719</v>
      </c>
      <c r="G2220" t="s">
        <v>1720</v>
      </c>
      <c r="H2220" t="s">
        <v>146</v>
      </c>
      <c r="I2220" s="170" t="s">
        <v>84</v>
      </c>
      <c r="J2220" t="s">
        <v>85</v>
      </c>
      <c r="K2220" t="s">
        <v>214</v>
      </c>
      <c r="L2220" t="s">
        <v>1744</v>
      </c>
      <c r="M2220" t="s">
        <v>1745</v>
      </c>
      <c r="N2220" t="s">
        <v>217</v>
      </c>
      <c r="O2220" t="s">
        <v>263</v>
      </c>
      <c r="P2220" t="s">
        <v>925</v>
      </c>
      <c r="Q2220" t="s">
        <v>926</v>
      </c>
      <c r="R2220" t="s">
        <v>927</v>
      </c>
      <c r="S2220" t="s">
        <v>264</v>
      </c>
      <c r="T2220" t="s">
        <v>265</v>
      </c>
      <c r="U2220" s="61" t="s">
        <v>266</v>
      </c>
      <c r="V2220" t="s">
        <v>24</v>
      </c>
      <c r="W2220" t="s">
        <v>263</v>
      </c>
      <c r="X2220" s="59">
        <v>0</v>
      </c>
      <c r="Y2220" s="59">
        <v>505</v>
      </c>
      <c r="Z2220" t="s">
        <v>141</v>
      </c>
      <c r="AA2220" s="146" t="str">
        <f t="shared" si="441"/>
        <v>EX</v>
      </c>
      <c r="AB2220" s="146" t="str">
        <f t="shared" si="431"/>
        <v>IT</v>
      </c>
      <c r="AC2220" t="str">
        <f t="shared" si="434"/>
        <v>EX</v>
      </c>
      <c r="AD2220" s="74">
        <f t="shared" si="435"/>
        <v>505</v>
      </c>
      <c r="AE2220" s="74">
        <f t="shared" si="440"/>
        <v>505</v>
      </c>
      <c r="AF2220">
        <v>1</v>
      </c>
      <c r="AG2220">
        <v>0</v>
      </c>
      <c r="AH2220" s="74">
        <v>0</v>
      </c>
      <c r="AJ2220" s="74">
        <f t="shared" si="436"/>
        <v>0</v>
      </c>
      <c r="AK2220" s="74">
        <f t="shared" si="430"/>
        <v>505</v>
      </c>
      <c r="AL2220" t="str">
        <f t="shared" si="437"/>
        <v>N</v>
      </c>
      <c r="AN2220" t="s">
        <v>86</v>
      </c>
      <c r="AO2220" t="s">
        <v>85</v>
      </c>
      <c r="AP2220" t="str">
        <f t="shared" si="438"/>
        <v>94</v>
      </c>
      <c r="AQ2220" s="145" t="s">
        <v>1826</v>
      </c>
      <c r="AR2220" t="str">
        <f t="shared" si="439"/>
        <v>1-Adjusted Base Budget</v>
      </c>
      <c r="AS2220" s="145" t="s">
        <v>1827</v>
      </c>
      <c r="AT2220" t="s">
        <v>213</v>
      </c>
      <c r="AV2220" t="str">
        <f t="shared" si="433"/>
        <v>VPIT-SS</v>
      </c>
      <c r="AW2220" t="str">
        <f t="shared" si="432"/>
        <v>VP FOR INFORMATION TECHNOLOGY-SHARED SERVICES</v>
      </c>
    </row>
    <row r="2221" spans="1:49">
      <c r="A2221" s="59">
        <v>2018</v>
      </c>
      <c r="B2221" t="s">
        <v>137</v>
      </c>
      <c r="C2221" t="s">
        <v>945</v>
      </c>
      <c r="D2221" t="s">
        <v>946</v>
      </c>
      <c r="E2221" t="s">
        <v>951</v>
      </c>
      <c r="F2221" t="s">
        <v>1719</v>
      </c>
      <c r="G2221" t="s">
        <v>1720</v>
      </c>
      <c r="H2221" t="s">
        <v>154</v>
      </c>
      <c r="I2221" s="170" t="s">
        <v>84</v>
      </c>
      <c r="J2221" t="s">
        <v>85</v>
      </c>
      <c r="K2221" t="s">
        <v>214</v>
      </c>
      <c r="L2221" t="s">
        <v>1744</v>
      </c>
      <c r="M2221" t="s">
        <v>1745</v>
      </c>
      <c r="N2221" t="s">
        <v>217</v>
      </c>
      <c r="O2221" t="s">
        <v>263</v>
      </c>
      <c r="P2221" t="s">
        <v>925</v>
      </c>
      <c r="Q2221" t="s">
        <v>926</v>
      </c>
      <c r="R2221" t="s">
        <v>927</v>
      </c>
      <c r="S2221" t="s">
        <v>264</v>
      </c>
      <c r="T2221" t="s">
        <v>265</v>
      </c>
      <c r="U2221" s="61" t="s">
        <v>266</v>
      </c>
      <c r="V2221" t="s">
        <v>24</v>
      </c>
      <c r="W2221" t="s">
        <v>263</v>
      </c>
      <c r="X2221" s="59">
        <v>0</v>
      </c>
      <c r="Y2221" s="59">
        <v>54</v>
      </c>
      <c r="Z2221" t="s">
        <v>141</v>
      </c>
      <c r="AA2221" s="146" t="str">
        <f t="shared" si="441"/>
        <v>EX</v>
      </c>
      <c r="AB2221" s="146" t="str">
        <f t="shared" si="431"/>
        <v>IT</v>
      </c>
      <c r="AC2221" t="str">
        <f t="shared" si="434"/>
        <v>EX</v>
      </c>
      <c r="AD2221" s="74">
        <f t="shared" si="435"/>
        <v>54</v>
      </c>
      <c r="AE2221" s="74">
        <f t="shared" si="440"/>
        <v>54</v>
      </c>
      <c r="AF2221">
        <v>1</v>
      </c>
      <c r="AG2221">
        <v>0</v>
      </c>
      <c r="AH2221" s="74">
        <v>0</v>
      </c>
      <c r="AJ2221" s="74">
        <f t="shared" si="436"/>
        <v>0</v>
      </c>
      <c r="AK2221" s="74">
        <f t="shared" si="430"/>
        <v>54</v>
      </c>
      <c r="AL2221" t="str">
        <f t="shared" si="437"/>
        <v>N</v>
      </c>
      <c r="AN2221" t="s">
        <v>86</v>
      </c>
      <c r="AO2221" t="s">
        <v>85</v>
      </c>
      <c r="AP2221" t="str">
        <f t="shared" si="438"/>
        <v>94</v>
      </c>
      <c r="AQ2221" s="145" t="s">
        <v>1826</v>
      </c>
      <c r="AR2221" t="str">
        <f t="shared" si="439"/>
        <v>1-Adjusted Base Budget</v>
      </c>
      <c r="AS2221" s="145" t="s">
        <v>1827</v>
      </c>
      <c r="AT2221" t="s">
        <v>213</v>
      </c>
      <c r="AV2221" t="str">
        <f t="shared" si="433"/>
        <v>VPIT-SS</v>
      </c>
      <c r="AW2221" t="str">
        <f t="shared" si="432"/>
        <v>VP FOR INFORMATION TECHNOLOGY-SHARED SERVICES</v>
      </c>
    </row>
    <row r="2222" spans="1:49">
      <c r="A2222" s="59">
        <v>2018</v>
      </c>
      <c r="B2222" t="s">
        <v>137</v>
      </c>
      <c r="C2222" t="s">
        <v>945</v>
      </c>
      <c r="D2222" t="s">
        <v>946</v>
      </c>
      <c r="E2222" t="s">
        <v>947</v>
      </c>
      <c r="F2222" t="s">
        <v>1010</v>
      </c>
      <c r="G2222" t="s">
        <v>1011</v>
      </c>
      <c r="H2222" t="s">
        <v>948</v>
      </c>
      <c r="I2222" s="170" t="s">
        <v>84</v>
      </c>
      <c r="J2222" t="s">
        <v>85</v>
      </c>
      <c r="K2222" t="s">
        <v>214</v>
      </c>
      <c r="L2222" t="s">
        <v>690</v>
      </c>
      <c r="M2222" t="s">
        <v>691</v>
      </c>
      <c r="N2222" t="s">
        <v>217</v>
      </c>
      <c r="O2222" t="s">
        <v>263</v>
      </c>
      <c r="P2222" t="s">
        <v>379</v>
      </c>
      <c r="Q2222" t="s">
        <v>379</v>
      </c>
      <c r="R2222" t="s">
        <v>380</v>
      </c>
      <c r="S2222" t="s">
        <v>264</v>
      </c>
      <c r="T2222" t="s">
        <v>265</v>
      </c>
      <c r="U2222" s="61" t="s">
        <v>266</v>
      </c>
      <c r="V2222" t="s">
        <v>249</v>
      </c>
      <c r="W2222" t="s">
        <v>263</v>
      </c>
      <c r="X2222" s="59">
        <v>200</v>
      </c>
      <c r="Y2222" s="59">
        <v>200</v>
      </c>
      <c r="AA2222" s="146" t="str">
        <f t="shared" si="441"/>
        <v>EX</v>
      </c>
      <c r="AB2222" s="146">
        <f t="shared" si="431"/>
        <v>0</v>
      </c>
      <c r="AC2222" t="str">
        <f t="shared" si="434"/>
        <v>EX</v>
      </c>
      <c r="AD2222" s="74">
        <f t="shared" si="435"/>
        <v>200</v>
      </c>
      <c r="AE2222" s="74">
        <f t="shared" si="440"/>
        <v>200</v>
      </c>
      <c r="AF2222">
        <v>1</v>
      </c>
      <c r="AG2222">
        <v>0</v>
      </c>
      <c r="AH2222" s="74">
        <v>0</v>
      </c>
      <c r="AJ2222" s="74">
        <f t="shared" si="436"/>
        <v>0</v>
      </c>
      <c r="AK2222" s="74">
        <f t="shared" si="430"/>
        <v>200</v>
      </c>
      <c r="AL2222" t="str">
        <f t="shared" si="437"/>
        <v>N</v>
      </c>
      <c r="AN2222" t="s">
        <v>86</v>
      </c>
      <c r="AO2222" t="s">
        <v>85</v>
      </c>
      <c r="AP2222" t="str">
        <f t="shared" si="438"/>
        <v>94</v>
      </c>
      <c r="AQ2222" s="145" t="s">
        <v>1826</v>
      </c>
      <c r="AR2222" t="str">
        <f t="shared" si="439"/>
        <v>1-Adjusted Base Budget</v>
      </c>
      <c r="AS2222" s="145" t="s">
        <v>1827</v>
      </c>
      <c r="AT2222" t="s">
        <v>213</v>
      </c>
      <c r="AV2222" t="str">
        <f t="shared" si="433"/>
        <v>VPIT</v>
      </c>
      <c r="AW2222" t="str">
        <f t="shared" si="432"/>
        <v>VP FOR INFORMATION TECHNOLOGY</v>
      </c>
    </row>
    <row r="2223" spans="1:49">
      <c r="A2223" s="59">
        <v>2018</v>
      </c>
      <c r="B2223" t="s">
        <v>137</v>
      </c>
      <c r="C2223" t="s">
        <v>945</v>
      </c>
      <c r="D2223" t="s">
        <v>946</v>
      </c>
      <c r="E2223" t="s">
        <v>947</v>
      </c>
      <c r="F2223" t="s">
        <v>973</v>
      </c>
      <c r="G2223" t="s">
        <v>974</v>
      </c>
      <c r="H2223" t="s">
        <v>948</v>
      </c>
      <c r="I2223" s="170" t="s">
        <v>84</v>
      </c>
      <c r="J2223" t="s">
        <v>85</v>
      </c>
      <c r="K2223" t="s">
        <v>214</v>
      </c>
      <c r="L2223" t="s">
        <v>690</v>
      </c>
      <c r="M2223" t="s">
        <v>691</v>
      </c>
      <c r="N2223" t="s">
        <v>217</v>
      </c>
      <c r="O2223" t="s">
        <v>263</v>
      </c>
      <c r="P2223" t="s">
        <v>379</v>
      </c>
      <c r="Q2223" t="s">
        <v>379</v>
      </c>
      <c r="R2223" t="s">
        <v>380</v>
      </c>
      <c r="S2223" t="s">
        <v>264</v>
      </c>
      <c r="T2223" t="s">
        <v>265</v>
      </c>
      <c r="U2223" s="61" t="s">
        <v>266</v>
      </c>
      <c r="V2223" t="s">
        <v>249</v>
      </c>
      <c r="W2223" t="s">
        <v>263</v>
      </c>
      <c r="X2223" s="59">
        <v>0</v>
      </c>
      <c r="Y2223" s="59">
        <v>1800</v>
      </c>
      <c r="AA2223" s="146" t="str">
        <f t="shared" si="441"/>
        <v>EX</v>
      </c>
      <c r="AB2223" s="146">
        <f t="shared" si="431"/>
        <v>0</v>
      </c>
      <c r="AC2223" t="str">
        <f t="shared" si="434"/>
        <v>EX</v>
      </c>
      <c r="AD2223" s="74">
        <f t="shared" si="435"/>
        <v>1800</v>
      </c>
      <c r="AE2223" s="74">
        <f t="shared" si="440"/>
        <v>1800</v>
      </c>
      <c r="AF2223">
        <v>1</v>
      </c>
      <c r="AG2223">
        <v>0</v>
      </c>
      <c r="AH2223" s="74">
        <v>0</v>
      </c>
      <c r="AJ2223" s="74">
        <f t="shared" si="436"/>
        <v>0</v>
      </c>
      <c r="AK2223" s="74">
        <f t="shared" si="430"/>
        <v>1800</v>
      </c>
      <c r="AL2223" t="str">
        <f t="shared" si="437"/>
        <v>N</v>
      </c>
      <c r="AN2223" t="s">
        <v>86</v>
      </c>
      <c r="AO2223" t="s">
        <v>85</v>
      </c>
      <c r="AP2223" t="str">
        <f t="shared" si="438"/>
        <v>94</v>
      </c>
      <c r="AQ2223" s="145" t="s">
        <v>1826</v>
      </c>
      <c r="AR2223" t="str">
        <f t="shared" si="439"/>
        <v>1-Adjusted Base Budget</v>
      </c>
      <c r="AS2223" s="145" t="s">
        <v>1827</v>
      </c>
      <c r="AT2223" t="s">
        <v>213</v>
      </c>
      <c r="AV2223" t="str">
        <f t="shared" si="433"/>
        <v>VPIT</v>
      </c>
      <c r="AW2223" t="str">
        <f t="shared" si="432"/>
        <v>VP FOR INFORMATION TECHNOLOGY</v>
      </c>
    </row>
    <row r="2224" spans="1:49">
      <c r="A2224" s="59">
        <v>2018</v>
      </c>
      <c r="B2224" t="s">
        <v>137</v>
      </c>
      <c r="C2224" t="s">
        <v>945</v>
      </c>
      <c r="D2224" t="s">
        <v>946</v>
      </c>
      <c r="E2224" t="s">
        <v>947</v>
      </c>
      <c r="F2224" t="s">
        <v>1140</v>
      </c>
      <c r="G2224" t="s">
        <v>1141</v>
      </c>
      <c r="H2224" t="s">
        <v>948</v>
      </c>
      <c r="I2224" s="170" t="s">
        <v>84</v>
      </c>
      <c r="J2224" t="s">
        <v>85</v>
      </c>
      <c r="K2224" t="s">
        <v>214</v>
      </c>
      <c r="L2224" t="s">
        <v>690</v>
      </c>
      <c r="M2224" t="s">
        <v>691</v>
      </c>
      <c r="N2224" t="s">
        <v>217</v>
      </c>
      <c r="O2224" t="s">
        <v>263</v>
      </c>
      <c r="P2224" t="s">
        <v>379</v>
      </c>
      <c r="Q2224" t="s">
        <v>379</v>
      </c>
      <c r="R2224" t="s">
        <v>380</v>
      </c>
      <c r="S2224" t="s">
        <v>264</v>
      </c>
      <c r="T2224" t="s">
        <v>265</v>
      </c>
      <c r="U2224" s="61" t="s">
        <v>266</v>
      </c>
      <c r="V2224" t="s">
        <v>249</v>
      </c>
      <c r="W2224" t="s">
        <v>263</v>
      </c>
      <c r="X2224" s="59">
        <v>0</v>
      </c>
      <c r="Y2224" s="59">
        <v>-7665</v>
      </c>
      <c r="AA2224" s="146" t="str">
        <f t="shared" si="441"/>
        <v>EX</v>
      </c>
      <c r="AB2224" s="146">
        <f t="shared" si="431"/>
        <v>0</v>
      </c>
      <c r="AC2224" t="str">
        <f t="shared" si="434"/>
        <v>EX</v>
      </c>
      <c r="AD2224" s="74">
        <f t="shared" si="435"/>
        <v>-7665</v>
      </c>
      <c r="AE2224" s="74">
        <f t="shared" si="440"/>
        <v>-7665</v>
      </c>
      <c r="AF2224">
        <v>1</v>
      </c>
      <c r="AG2224">
        <v>0</v>
      </c>
      <c r="AH2224" s="74">
        <v>0</v>
      </c>
      <c r="AJ2224" s="74">
        <f t="shared" si="436"/>
        <v>0</v>
      </c>
      <c r="AK2224" s="74">
        <f t="shared" si="430"/>
        <v>-7665</v>
      </c>
      <c r="AL2224" t="str">
        <f t="shared" si="437"/>
        <v>N</v>
      </c>
      <c r="AN2224" t="s">
        <v>86</v>
      </c>
      <c r="AO2224" t="s">
        <v>85</v>
      </c>
      <c r="AP2224" t="str">
        <f t="shared" si="438"/>
        <v>94</v>
      </c>
      <c r="AQ2224" s="145" t="s">
        <v>1826</v>
      </c>
      <c r="AR2224" t="str">
        <f t="shared" si="439"/>
        <v>1-Adjusted Base Budget</v>
      </c>
      <c r="AS2224" s="145" t="s">
        <v>1827</v>
      </c>
      <c r="AT2224" t="s">
        <v>213</v>
      </c>
      <c r="AV2224" t="str">
        <f t="shared" si="433"/>
        <v>VPIT</v>
      </c>
      <c r="AW2224" t="str">
        <f t="shared" si="432"/>
        <v>VP FOR INFORMATION TECHNOLOGY</v>
      </c>
    </row>
    <row r="2225" spans="1:49">
      <c r="A2225" s="59">
        <v>2018</v>
      </c>
      <c r="B2225" t="s">
        <v>137</v>
      </c>
      <c r="C2225" t="s">
        <v>945</v>
      </c>
      <c r="D2225" t="s">
        <v>946</v>
      </c>
      <c r="E2225" t="s">
        <v>947</v>
      </c>
      <c r="F2225" t="s">
        <v>1746</v>
      </c>
      <c r="G2225" t="s">
        <v>1747</v>
      </c>
      <c r="H2225" t="s">
        <v>948</v>
      </c>
      <c r="I2225" s="170" t="s">
        <v>84</v>
      </c>
      <c r="J2225" t="s">
        <v>85</v>
      </c>
      <c r="K2225" t="s">
        <v>214</v>
      </c>
      <c r="L2225" t="s">
        <v>690</v>
      </c>
      <c r="M2225" t="s">
        <v>691</v>
      </c>
      <c r="N2225" t="s">
        <v>217</v>
      </c>
      <c r="O2225" t="s">
        <v>263</v>
      </c>
      <c r="P2225" t="s">
        <v>379</v>
      </c>
      <c r="Q2225" t="s">
        <v>379</v>
      </c>
      <c r="R2225" t="s">
        <v>380</v>
      </c>
      <c r="S2225" t="s">
        <v>264</v>
      </c>
      <c r="T2225" t="s">
        <v>265</v>
      </c>
      <c r="U2225" s="61" t="s">
        <v>266</v>
      </c>
      <c r="V2225" t="s">
        <v>249</v>
      </c>
      <c r="W2225" t="s">
        <v>263</v>
      </c>
      <c r="X2225" s="59">
        <v>0</v>
      </c>
      <c r="Y2225" s="59">
        <v>5865</v>
      </c>
      <c r="AA2225" s="146" t="str">
        <f t="shared" si="441"/>
        <v>EX</v>
      </c>
      <c r="AB2225" s="146">
        <f t="shared" si="431"/>
        <v>0</v>
      </c>
      <c r="AC2225" t="str">
        <f t="shared" si="434"/>
        <v>EX</v>
      </c>
      <c r="AD2225" s="74">
        <f t="shared" si="435"/>
        <v>5865</v>
      </c>
      <c r="AE2225" s="74">
        <f t="shared" si="440"/>
        <v>5865</v>
      </c>
      <c r="AF2225">
        <v>1</v>
      </c>
      <c r="AG2225">
        <v>0</v>
      </c>
      <c r="AH2225" s="74">
        <v>0</v>
      </c>
      <c r="AJ2225" s="74">
        <f t="shared" si="436"/>
        <v>0</v>
      </c>
      <c r="AK2225" s="74">
        <f t="shared" si="430"/>
        <v>5865</v>
      </c>
      <c r="AL2225" t="str">
        <f t="shared" si="437"/>
        <v>N</v>
      </c>
      <c r="AN2225" t="s">
        <v>86</v>
      </c>
      <c r="AO2225" t="s">
        <v>85</v>
      </c>
      <c r="AP2225" t="str">
        <f t="shared" si="438"/>
        <v>94</v>
      </c>
      <c r="AQ2225" s="145" t="s">
        <v>1826</v>
      </c>
      <c r="AR2225" t="str">
        <f t="shared" si="439"/>
        <v>1-Adjusted Base Budget</v>
      </c>
      <c r="AS2225" s="145" t="s">
        <v>1827</v>
      </c>
      <c r="AT2225" t="s">
        <v>213</v>
      </c>
      <c r="AV2225" t="str">
        <f t="shared" si="433"/>
        <v>VPIT</v>
      </c>
      <c r="AW2225" t="str">
        <f t="shared" si="432"/>
        <v>VP FOR INFORMATION TECHNOLOGY</v>
      </c>
    </row>
    <row r="2226" spans="1:49">
      <c r="A2226" s="59">
        <v>2018</v>
      </c>
      <c r="B2226" t="s">
        <v>137</v>
      </c>
      <c r="C2226" t="s">
        <v>945</v>
      </c>
      <c r="D2226" t="s">
        <v>946</v>
      </c>
      <c r="E2226" t="s">
        <v>956</v>
      </c>
      <c r="F2226" t="s">
        <v>957</v>
      </c>
      <c r="G2226" t="s">
        <v>958</v>
      </c>
      <c r="H2226" t="s">
        <v>140</v>
      </c>
      <c r="I2226" s="170" t="s">
        <v>84</v>
      </c>
      <c r="J2226" t="s">
        <v>85</v>
      </c>
      <c r="K2226" t="s">
        <v>214</v>
      </c>
      <c r="L2226" t="s">
        <v>690</v>
      </c>
      <c r="M2226" t="s">
        <v>691</v>
      </c>
      <c r="N2226" t="s">
        <v>217</v>
      </c>
      <c r="O2226" t="s">
        <v>263</v>
      </c>
      <c r="P2226" t="s">
        <v>379</v>
      </c>
      <c r="Q2226" t="s">
        <v>379</v>
      </c>
      <c r="R2226" t="s">
        <v>380</v>
      </c>
      <c r="S2226" t="s">
        <v>264</v>
      </c>
      <c r="T2226" t="s">
        <v>265</v>
      </c>
      <c r="U2226" s="61" t="s">
        <v>266</v>
      </c>
      <c r="V2226" t="s">
        <v>24</v>
      </c>
      <c r="W2226" t="s">
        <v>263</v>
      </c>
      <c r="X2226" s="59">
        <v>2700</v>
      </c>
      <c r="Y2226" s="59">
        <v>2700</v>
      </c>
      <c r="Z2226" t="s">
        <v>141</v>
      </c>
      <c r="AA2226" s="146" t="str">
        <f t="shared" si="441"/>
        <v>EX</v>
      </c>
      <c r="AB2226" s="146" t="str">
        <f t="shared" si="431"/>
        <v>IT</v>
      </c>
      <c r="AC2226" t="str">
        <f t="shared" si="434"/>
        <v>EX</v>
      </c>
      <c r="AD2226" s="74">
        <f t="shared" si="435"/>
        <v>2700</v>
      </c>
      <c r="AE2226" s="74">
        <f t="shared" si="440"/>
        <v>2700</v>
      </c>
      <c r="AF2226">
        <v>1</v>
      </c>
      <c r="AG2226">
        <v>0</v>
      </c>
      <c r="AH2226" s="74">
        <v>0</v>
      </c>
      <c r="AJ2226" s="74">
        <f t="shared" si="436"/>
        <v>0</v>
      </c>
      <c r="AK2226" s="74">
        <f t="shared" si="430"/>
        <v>2700</v>
      </c>
      <c r="AL2226" t="str">
        <f t="shared" si="437"/>
        <v>N</v>
      </c>
      <c r="AN2226" t="s">
        <v>86</v>
      </c>
      <c r="AO2226" t="s">
        <v>85</v>
      </c>
      <c r="AP2226" t="str">
        <f t="shared" si="438"/>
        <v>94</v>
      </c>
      <c r="AQ2226" s="145" t="s">
        <v>1826</v>
      </c>
      <c r="AR2226" t="str">
        <f t="shared" si="439"/>
        <v>1-Adjusted Base Budget</v>
      </c>
      <c r="AS2226" s="145" t="s">
        <v>1827</v>
      </c>
      <c r="AT2226" t="s">
        <v>213</v>
      </c>
      <c r="AV2226" t="str">
        <f t="shared" si="433"/>
        <v>VPIT-SS</v>
      </c>
      <c r="AW2226" t="str">
        <f t="shared" si="432"/>
        <v>VP FOR INFORMATION TECHNOLOGY-SHARED SERVICES</v>
      </c>
    </row>
    <row r="2227" spans="1:49">
      <c r="A2227" s="59">
        <v>2018</v>
      </c>
      <c r="B2227" t="s">
        <v>137</v>
      </c>
      <c r="C2227" t="s">
        <v>945</v>
      </c>
      <c r="D2227" t="s">
        <v>946</v>
      </c>
      <c r="E2227" t="s">
        <v>981</v>
      </c>
      <c r="F2227" t="s">
        <v>957</v>
      </c>
      <c r="G2227" t="s">
        <v>958</v>
      </c>
      <c r="H2227" t="s">
        <v>157</v>
      </c>
      <c r="I2227" s="170" t="s">
        <v>84</v>
      </c>
      <c r="J2227" t="s">
        <v>85</v>
      </c>
      <c r="K2227" t="s">
        <v>214</v>
      </c>
      <c r="L2227" t="s">
        <v>690</v>
      </c>
      <c r="M2227" t="s">
        <v>691</v>
      </c>
      <c r="N2227" t="s">
        <v>217</v>
      </c>
      <c r="O2227" t="s">
        <v>263</v>
      </c>
      <c r="P2227" t="s">
        <v>379</v>
      </c>
      <c r="Q2227" t="s">
        <v>379</v>
      </c>
      <c r="R2227" t="s">
        <v>380</v>
      </c>
      <c r="S2227" t="s">
        <v>264</v>
      </c>
      <c r="T2227" t="s">
        <v>265</v>
      </c>
      <c r="U2227" s="61" t="s">
        <v>266</v>
      </c>
      <c r="V2227" t="s">
        <v>24</v>
      </c>
      <c r="W2227" t="s">
        <v>263</v>
      </c>
      <c r="X2227" s="59">
        <v>7500</v>
      </c>
      <c r="Y2227" s="59">
        <v>7500</v>
      </c>
      <c r="Z2227" t="s">
        <v>141</v>
      </c>
      <c r="AA2227" s="146" t="str">
        <f t="shared" si="441"/>
        <v>EX</v>
      </c>
      <c r="AB2227" s="146" t="str">
        <f t="shared" si="431"/>
        <v>IT</v>
      </c>
      <c r="AC2227" t="str">
        <f t="shared" si="434"/>
        <v>EX</v>
      </c>
      <c r="AD2227" s="74">
        <f t="shared" si="435"/>
        <v>7500</v>
      </c>
      <c r="AE2227" s="74">
        <f t="shared" si="440"/>
        <v>7500</v>
      </c>
      <c r="AF2227">
        <v>1</v>
      </c>
      <c r="AG2227">
        <v>0</v>
      </c>
      <c r="AH2227" s="74">
        <v>0</v>
      </c>
      <c r="AJ2227" s="74">
        <f t="shared" si="436"/>
        <v>0</v>
      </c>
      <c r="AK2227" s="74">
        <f t="shared" ref="AK2227:AK2290" si="442">AE2227 +AJ2227</f>
        <v>7500</v>
      </c>
      <c r="AL2227" t="str">
        <f t="shared" si="437"/>
        <v>N</v>
      </c>
      <c r="AN2227" t="s">
        <v>86</v>
      </c>
      <c r="AO2227" t="s">
        <v>85</v>
      </c>
      <c r="AP2227" t="str">
        <f t="shared" si="438"/>
        <v>94</v>
      </c>
      <c r="AQ2227" s="145" t="s">
        <v>1826</v>
      </c>
      <c r="AR2227" t="str">
        <f t="shared" si="439"/>
        <v>1-Adjusted Base Budget</v>
      </c>
      <c r="AS2227" s="145" t="s">
        <v>1827</v>
      </c>
      <c r="AT2227" t="s">
        <v>213</v>
      </c>
      <c r="AV2227" t="str">
        <f t="shared" si="433"/>
        <v>VPIT-SS</v>
      </c>
      <c r="AW2227" t="str">
        <f t="shared" si="432"/>
        <v>VP FOR INFORMATION TECHNOLOGY-SHARED SERVICES</v>
      </c>
    </row>
    <row r="2228" spans="1:49">
      <c r="A2228" s="59">
        <v>2018</v>
      </c>
      <c r="B2228" t="s">
        <v>137</v>
      </c>
      <c r="C2228" t="s">
        <v>945</v>
      </c>
      <c r="D2228" t="s">
        <v>946</v>
      </c>
      <c r="E2228" t="s">
        <v>981</v>
      </c>
      <c r="F2228" t="s">
        <v>957</v>
      </c>
      <c r="G2228" t="s">
        <v>958</v>
      </c>
      <c r="H2228" t="s">
        <v>157</v>
      </c>
      <c r="I2228" s="170" t="s">
        <v>84</v>
      </c>
      <c r="J2228" t="s">
        <v>85</v>
      </c>
      <c r="K2228" t="s">
        <v>214</v>
      </c>
      <c r="L2228" t="s">
        <v>836</v>
      </c>
      <c r="M2228" t="s">
        <v>837</v>
      </c>
      <c r="N2228" t="s">
        <v>217</v>
      </c>
      <c r="O2228" t="s">
        <v>263</v>
      </c>
      <c r="P2228" t="s">
        <v>379</v>
      </c>
      <c r="Q2228" t="s">
        <v>379</v>
      </c>
      <c r="R2228" t="s">
        <v>380</v>
      </c>
      <c r="S2228" t="s">
        <v>264</v>
      </c>
      <c r="T2228" t="s">
        <v>265</v>
      </c>
      <c r="U2228" s="61" t="s">
        <v>266</v>
      </c>
      <c r="V2228" t="s">
        <v>24</v>
      </c>
      <c r="W2228" t="s">
        <v>263</v>
      </c>
      <c r="X2228" s="59">
        <v>40</v>
      </c>
      <c r="Y2228" s="59">
        <v>40</v>
      </c>
      <c r="Z2228" t="s">
        <v>141</v>
      </c>
      <c r="AA2228" s="146" t="str">
        <f t="shared" si="441"/>
        <v>EX</v>
      </c>
      <c r="AB2228" s="146" t="str">
        <f t="shared" si="431"/>
        <v>IT</v>
      </c>
      <c r="AC2228" t="str">
        <f t="shared" si="434"/>
        <v>EX</v>
      </c>
      <c r="AD2228" s="74">
        <f t="shared" si="435"/>
        <v>40</v>
      </c>
      <c r="AE2228" s="74">
        <f t="shared" si="440"/>
        <v>40</v>
      </c>
      <c r="AF2228">
        <v>1</v>
      </c>
      <c r="AG2228">
        <v>0</v>
      </c>
      <c r="AH2228" s="74">
        <v>0</v>
      </c>
      <c r="AJ2228" s="74">
        <f t="shared" si="436"/>
        <v>0</v>
      </c>
      <c r="AK2228" s="74">
        <f t="shared" si="442"/>
        <v>40</v>
      </c>
      <c r="AL2228" t="str">
        <f t="shared" si="437"/>
        <v>N</v>
      </c>
      <c r="AN2228" t="s">
        <v>86</v>
      </c>
      <c r="AO2228" t="s">
        <v>85</v>
      </c>
      <c r="AP2228" t="str">
        <f t="shared" si="438"/>
        <v>94</v>
      </c>
      <c r="AQ2228" s="145" t="s">
        <v>1826</v>
      </c>
      <c r="AR2228" t="str">
        <f t="shared" si="439"/>
        <v>1-Adjusted Base Budget</v>
      </c>
      <c r="AS2228" s="145" t="s">
        <v>1827</v>
      </c>
      <c r="AT2228" t="s">
        <v>213</v>
      </c>
      <c r="AV2228" t="str">
        <f t="shared" si="433"/>
        <v>VPIT-SS</v>
      </c>
      <c r="AW2228" t="str">
        <f t="shared" si="432"/>
        <v>VP FOR INFORMATION TECHNOLOGY-SHARED SERVICES</v>
      </c>
    </row>
    <row r="2229" spans="1:49">
      <c r="A2229" s="59">
        <v>2018</v>
      </c>
      <c r="B2229" t="s">
        <v>137</v>
      </c>
      <c r="C2229" t="s">
        <v>945</v>
      </c>
      <c r="D2229" t="s">
        <v>946</v>
      </c>
      <c r="E2229" t="s">
        <v>947</v>
      </c>
      <c r="F2229" t="s">
        <v>1133</v>
      </c>
      <c r="G2229" t="s">
        <v>1134</v>
      </c>
      <c r="H2229" t="s">
        <v>948</v>
      </c>
      <c r="I2229" s="170" t="s">
        <v>84</v>
      </c>
      <c r="J2229" t="s">
        <v>85</v>
      </c>
      <c r="K2229" t="s">
        <v>214</v>
      </c>
      <c r="L2229" t="s">
        <v>406</v>
      </c>
      <c r="M2229" t="s">
        <v>407</v>
      </c>
      <c r="N2229" t="s">
        <v>217</v>
      </c>
      <c r="O2229" t="s">
        <v>263</v>
      </c>
      <c r="P2229" t="s">
        <v>379</v>
      </c>
      <c r="Q2229" t="s">
        <v>379</v>
      </c>
      <c r="R2229" t="s">
        <v>380</v>
      </c>
      <c r="S2229" t="s">
        <v>264</v>
      </c>
      <c r="T2229" t="s">
        <v>265</v>
      </c>
      <c r="U2229" s="61" t="s">
        <v>266</v>
      </c>
      <c r="V2229" t="s">
        <v>249</v>
      </c>
      <c r="W2229" t="s">
        <v>263</v>
      </c>
      <c r="X2229" s="59">
        <v>800</v>
      </c>
      <c r="Y2229" s="59">
        <v>800</v>
      </c>
      <c r="AA2229" s="146" t="str">
        <f t="shared" si="441"/>
        <v>EX</v>
      </c>
      <c r="AB2229" s="146">
        <f t="shared" ref="AB2229:AB2292" si="443">IF(O2229 =AA2229,Z2229,"10cr")</f>
        <v>0</v>
      </c>
      <c r="AC2229" t="str">
        <f t="shared" si="434"/>
        <v>EX</v>
      </c>
      <c r="AD2229" s="74">
        <f t="shared" si="435"/>
        <v>800</v>
      </c>
      <c r="AE2229" s="74">
        <f t="shared" si="440"/>
        <v>800</v>
      </c>
      <c r="AF2229">
        <v>1</v>
      </c>
      <c r="AG2229">
        <v>0</v>
      </c>
      <c r="AH2229" s="74">
        <v>0</v>
      </c>
      <c r="AJ2229" s="74">
        <f t="shared" si="436"/>
        <v>0</v>
      </c>
      <c r="AK2229" s="74">
        <f t="shared" si="442"/>
        <v>800</v>
      </c>
      <c r="AL2229" t="str">
        <f t="shared" si="437"/>
        <v>N</v>
      </c>
      <c r="AN2229" t="s">
        <v>86</v>
      </c>
      <c r="AO2229" t="s">
        <v>85</v>
      </c>
      <c r="AP2229" t="str">
        <f t="shared" si="438"/>
        <v>94</v>
      </c>
      <c r="AQ2229" s="145" t="s">
        <v>1826</v>
      </c>
      <c r="AR2229" t="str">
        <f t="shared" si="439"/>
        <v>1-Adjusted Base Budget</v>
      </c>
      <c r="AS2229" s="145" t="s">
        <v>1827</v>
      </c>
      <c r="AT2229" t="s">
        <v>213</v>
      </c>
      <c r="AV2229" t="str">
        <f t="shared" si="433"/>
        <v>VPIT</v>
      </c>
      <c r="AW2229" t="str">
        <f t="shared" si="432"/>
        <v>VP FOR INFORMATION TECHNOLOGY</v>
      </c>
    </row>
    <row r="2230" spans="1:49">
      <c r="A2230" s="59">
        <v>2018</v>
      </c>
      <c r="B2230" t="s">
        <v>137</v>
      </c>
      <c r="C2230" t="s">
        <v>945</v>
      </c>
      <c r="D2230" t="s">
        <v>946</v>
      </c>
      <c r="E2230" t="s">
        <v>956</v>
      </c>
      <c r="F2230" t="s">
        <v>957</v>
      </c>
      <c r="G2230" t="s">
        <v>958</v>
      </c>
      <c r="H2230" t="s">
        <v>140</v>
      </c>
      <c r="I2230" s="170" t="s">
        <v>84</v>
      </c>
      <c r="J2230" t="s">
        <v>85</v>
      </c>
      <c r="K2230" t="s">
        <v>214</v>
      </c>
      <c r="L2230" t="s">
        <v>406</v>
      </c>
      <c r="M2230" t="s">
        <v>407</v>
      </c>
      <c r="N2230" t="s">
        <v>217</v>
      </c>
      <c r="O2230" t="s">
        <v>263</v>
      </c>
      <c r="P2230" t="s">
        <v>379</v>
      </c>
      <c r="Q2230" t="s">
        <v>379</v>
      </c>
      <c r="R2230" t="s">
        <v>380</v>
      </c>
      <c r="S2230" t="s">
        <v>264</v>
      </c>
      <c r="T2230" t="s">
        <v>265</v>
      </c>
      <c r="U2230" s="61" t="s">
        <v>266</v>
      </c>
      <c r="V2230" t="s">
        <v>24</v>
      </c>
      <c r="W2230" t="s">
        <v>263</v>
      </c>
      <c r="X2230" s="59">
        <v>200</v>
      </c>
      <c r="Y2230" s="59">
        <v>200</v>
      </c>
      <c r="Z2230" t="s">
        <v>141</v>
      </c>
      <c r="AA2230" s="146" t="str">
        <f t="shared" si="441"/>
        <v>EX</v>
      </c>
      <c r="AB2230" s="146" t="str">
        <f t="shared" si="443"/>
        <v>IT</v>
      </c>
      <c r="AC2230" t="str">
        <f t="shared" si="434"/>
        <v>EX</v>
      </c>
      <c r="AD2230" s="74">
        <f t="shared" si="435"/>
        <v>200</v>
      </c>
      <c r="AE2230" s="74">
        <f t="shared" si="440"/>
        <v>200</v>
      </c>
      <c r="AF2230">
        <v>1</v>
      </c>
      <c r="AG2230">
        <v>0</v>
      </c>
      <c r="AH2230" s="74">
        <v>0</v>
      </c>
      <c r="AJ2230" s="74">
        <f t="shared" si="436"/>
        <v>0</v>
      </c>
      <c r="AK2230" s="74">
        <f t="shared" si="442"/>
        <v>200</v>
      </c>
      <c r="AL2230" t="str">
        <f t="shared" si="437"/>
        <v>N</v>
      </c>
      <c r="AN2230" t="s">
        <v>86</v>
      </c>
      <c r="AO2230" t="s">
        <v>85</v>
      </c>
      <c r="AP2230" t="str">
        <f t="shared" si="438"/>
        <v>94</v>
      </c>
      <c r="AQ2230" s="145" t="s">
        <v>1826</v>
      </c>
      <c r="AR2230" t="str">
        <f t="shared" si="439"/>
        <v>1-Adjusted Base Budget</v>
      </c>
      <c r="AS2230" s="145" t="s">
        <v>1827</v>
      </c>
      <c r="AT2230" t="s">
        <v>213</v>
      </c>
      <c r="AV2230" t="str">
        <f t="shared" si="433"/>
        <v>VPIT-SS</v>
      </c>
      <c r="AW2230" t="str">
        <f t="shared" si="432"/>
        <v>VP FOR INFORMATION TECHNOLOGY-SHARED SERVICES</v>
      </c>
    </row>
    <row r="2231" spans="1:49">
      <c r="A2231" s="59">
        <v>2018</v>
      </c>
      <c r="B2231" t="s">
        <v>137</v>
      </c>
      <c r="C2231" t="s">
        <v>945</v>
      </c>
      <c r="D2231" t="s">
        <v>946</v>
      </c>
      <c r="E2231" t="s">
        <v>967</v>
      </c>
      <c r="F2231" t="s">
        <v>1053</v>
      </c>
      <c r="G2231" t="s">
        <v>1054</v>
      </c>
      <c r="H2231" t="s">
        <v>146</v>
      </c>
      <c r="I2231" s="170" t="s">
        <v>84</v>
      </c>
      <c r="J2231" t="s">
        <v>85</v>
      </c>
      <c r="K2231" t="s">
        <v>214</v>
      </c>
      <c r="L2231" t="s">
        <v>406</v>
      </c>
      <c r="M2231" t="s">
        <v>407</v>
      </c>
      <c r="N2231" t="s">
        <v>217</v>
      </c>
      <c r="O2231" t="s">
        <v>263</v>
      </c>
      <c r="P2231" t="s">
        <v>379</v>
      </c>
      <c r="Q2231" t="s">
        <v>379</v>
      </c>
      <c r="R2231" t="s">
        <v>380</v>
      </c>
      <c r="S2231" t="s">
        <v>264</v>
      </c>
      <c r="T2231" t="s">
        <v>265</v>
      </c>
      <c r="U2231" s="61" t="s">
        <v>266</v>
      </c>
      <c r="V2231" t="s">
        <v>24</v>
      </c>
      <c r="W2231" t="s">
        <v>263</v>
      </c>
      <c r="X2231" s="59">
        <v>1120</v>
      </c>
      <c r="Y2231" s="59">
        <v>1120</v>
      </c>
      <c r="Z2231" t="s">
        <v>141</v>
      </c>
      <c r="AA2231" s="146" t="str">
        <f t="shared" si="441"/>
        <v>EX</v>
      </c>
      <c r="AB2231" s="146" t="str">
        <f t="shared" si="443"/>
        <v>IT</v>
      </c>
      <c r="AC2231" t="str">
        <f t="shared" si="434"/>
        <v>EX</v>
      </c>
      <c r="AD2231" s="74">
        <f t="shared" si="435"/>
        <v>1120</v>
      </c>
      <c r="AE2231" s="74">
        <f t="shared" si="440"/>
        <v>1120</v>
      </c>
      <c r="AF2231">
        <v>1</v>
      </c>
      <c r="AG2231">
        <v>0</v>
      </c>
      <c r="AH2231" s="74">
        <v>0</v>
      </c>
      <c r="AJ2231" s="74">
        <f t="shared" si="436"/>
        <v>0</v>
      </c>
      <c r="AK2231" s="74">
        <f t="shared" si="442"/>
        <v>1120</v>
      </c>
      <c r="AL2231" t="str">
        <f t="shared" si="437"/>
        <v>N</v>
      </c>
      <c r="AN2231" t="s">
        <v>86</v>
      </c>
      <c r="AO2231" t="s">
        <v>85</v>
      </c>
      <c r="AP2231" t="str">
        <f t="shared" si="438"/>
        <v>94</v>
      </c>
      <c r="AQ2231" s="145" t="s">
        <v>1826</v>
      </c>
      <c r="AR2231" t="str">
        <f t="shared" si="439"/>
        <v>1-Adjusted Base Budget</v>
      </c>
      <c r="AS2231" s="145" t="s">
        <v>1827</v>
      </c>
      <c r="AT2231" t="s">
        <v>213</v>
      </c>
      <c r="AV2231" t="str">
        <f t="shared" si="433"/>
        <v>VPIT-SS</v>
      </c>
      <c r="AW2231" t="str">
        <f t="shared" si="432"/>
        <v>VP FOR INFORMATION TECHNOLOGY-SHARED SERVICES</v>
      </c>
    </row>
    <row r="2232" spans="1:49">
      <c r="A2232" s="59">
        <v>2018</v>
      </c>
      <c r="B2232" t="s">
        <v>137</v>
      </c>
      <c r="C2232" t="s">
        <v>945</v>
      </c>
      <c r="D2232" t="s">
        <v>946</v>
      </c>
      <c r="E2232" t="s">
        <v>967</v>
      </c>
      <c r="F2232" t="s">
        <v>1073</v>
      </c>
      <c r="G2232" t="s">
        <v>1074</v>
      </c>
      <c r="H2232" t="s">
        <v>146</v>
      </c>
      <c r="I2232" s="170" t="s">
        <v>84</v>
      </c>
      <c r="J2232" t="s">
        <v>85</v>
      </c>
      <c r="K2232" t="s">
        <v>214</v>
      </c>
      <c r="L2232" t="s">
        <v>406</v>
      </c>
      <c r="M2232" t="s">
        <v>407</v>
      </c>
      <c r="N2232" t="s">
        <v>217</v>
      </c>
      <c r="O2232" t="s">
        <v>263</v>
      </c>
      <c r="P2232" t="s">
        <v>379</v>
      </c>
      <c r="Q2232" t="s">
        <v>379</v>
      </c>
      <c r="R2232" t="s">
        <v>380</v>
      </c>
      <c r="S2232" t="s">
        <v>264</v>
      </c>
      <c r="T2232" t="s">
        <v>265</v>
      </c>
      <c r="U2232" s="61" t="s">
        <v>266</v>
      </c>
      <c r="V2232" t="s">
        <v>24</v>
      </c>
      <c r="W2232" t="s">
        <v>263</v>
      </c>
      <c r="X2232" s="59">
        <v>10</v>
      </c>
      <c r="Y2232" s="59">
        <v>10</v>
      </c>
      <c r="Z2232" t="s">
        <v>141</v>
      </c>
      <c r="AA2232" s="146" t="str">
        <f t="shared" si="441"/>
        <v>EX</v>
      </c>
      <c r="AB2232" s="146" t="str">
        <f t="shared" si="443"/>
        <v>IT</v>
      </c>
      <c r="AC2232" t="str">
        <f t="shared" si="434"/>
        <v>EX</v>
      </c>
      <c r="AD2232" s="74">
        <f t="shared" si="435"/>
        <v>10</v>
      </c>
      <c r="AE2232" s="74">
        <f t="shared" si="440"/>
        <v>10</v>
      </c>
      <c r="AF2232">
        <v>1</v>
      </c>
      <c r="AG2232">
        <v>0</v>
      </c>
      <c r="AH2232" s="74">
        <v>0</v>
      </c>
      <c r="AJ2232" s="74">
        <f t="shared" si="436"/>
        <v>0</v>
      </c>
      <c r="AK2232" s="74">
        <f t="shared" si="442"/>
        <v>10</v>
      </c>
      <c r="AL2232" t="str">
        <f t="shared" si="437"/>
        <v>N</v>
      </c>
      <c r="AN2232" t="s">
        <v>86</v>
      </c>
      <c r="AO2232" t="s">
        <v>85</v>
      </c>
      <c r="AP2232" t="str">
        <f t="shared" si="438"/>
        <v>94</v>
      </c>
      <c r="AQ2232" s="145" t="s">
        <v>1826</v>
      </c>
      <c r="AR2232" t="str">
        <f t="shared" si="439"/>
        <v>1-Adjusted Base Budget</v>
      </c>
      <c r="AS2232" s="145" t="s">
        <v>1827</v>
      </c>
      <c r="AT2232" t="s">
        <v>213</v>
      </c>
      <c r="AV2232" t="str">
        <f t="shared" si="433"/>
        <v>VPIT-SS</v>
      </c>
      <c r="AW2232" t="str">
        <f t="shared" si="432"/>
        <v>VP FOR INFORMATION TECHNOLOGY-SHARED SERVICES</v>
      </c>
    </row>
    <row r="2233" spans="1:49">
      <c r="A2233" s="59">
        <v>2018</v>
      </c>
      <c r="B2233" t="s">
        <v>137</v>
      </c>
      <c r="C2233" t="s">
        <v>945</v>
      </c>
      <c r="D2233" t="s">
        <v>946</v>
      </c>
      <c r="E2233" t="s">
        <v>967</v>
      </c>
      <c r="F2233" t="s">
        <v>961</v>
      </c>
      <c r="G2233" t="s">
        <v>977</v>
      </c>
      <c r="H2233" t="s">
        <v>146</v>
      </c>
      <c r="I2233" s="170" t="s">
        <v>84</v>
      </c>
      <c r="J2233" t="s">
        <v>85</v>
      </c>
      <c r="K2233" t="s">
        <v>214</v>
      </c>
      <c r="L2233" t="s">
        <v>406</v>
      </c>
      <c r="M2233" t="s">
        <v>407</v>
      </c>
      <c r="N2233" t="s">
        <v>217</v>
      </c>
      <c r="O2233" t="s">
        <v>263</v>
      </c>
      <c r="P2233" t="s">
        <v>379</v>
      </c>
      <c r="Q2233" t="s">
        <v>379</v>
      </c>
      <c r="R2233" t="s">
        <v>380</v>
      </c>
      <c r="S2233" t="s">
        <v>264</v>
      </c>
      <c r="T2233" t="s">
        <v>265</v>
      </c>
      <c r="U2233" s="61" t="s">
        <v>266</v>
      </c>
      <c r="V2233" t="s">
        <v>24</v>
      </c>
      <c r="W2233" t="s">
        <v>263</v>
      </c>
      <c r="X2233" s="59">
        <v>50</v>
      </c>
      <c r="Y2233" s="59">
        <v>50</v>
      </c>
      <c r="Z2233" t="s">
        <v>141</v>
      </c>
      <c r="AA2233" s="146" t="str">
        <f t="shared" si="441"/>
        <v>EX</v>
      </c>
      <c r="AB2233" s="146" t="str">
        <f t="shared" si="443"/>
        <v>IT</v>
      </c>
      <c r="AC2233" t="str">
        <f t="shared" si="434"/>
        <v>EX</v>
      </c>
      <c r="AD2233" s="74">
        <f t="shared" si="435"/>
        <v>50</v>
      </c>
      <c r="AE2233" s="74">
        <f t="shared" si="440"/>
        <v>50</v>
      </c>
      <c r="AF2233">
        <v>1</v>
      </c>
      <c r="AG2233">
        <v>0</v>
      </c>
      <c r="AH2233" s="74">
        <v>0</v>
      </c>
      <c r="AJ2233" s="74">
        <f t="shared" si="436"/>
        <v>0</v>
      </c>
      <c r="AK2233" s="74">
        <f t="shared" si="442"/>
        <v>50</v>
      </c>
      <c r="AL2233" t="str">
        <f t="shared" si="437"/>
        <v>N</v>
      </c>
      <c r="AN2233" t="s">
        <v>86</v>
      </c>
      <c r="AO2233" t="s">
        <v>85</v>
      </c>
      <c r="AP2233" t="str">
        <f t="shared" si="438"/>
        <v>94</v>
      </c>
      <c r="AQ2233" s="145" t="s">
        <v>1826</v>
      </c>
      <c r="AR2233" t="str">
        <f t="shared" si="439"/>
        <v>1-Adjusted Base Budget</v>
      </c>
      <c r="AS2233" s="145" t="s">
        <v>1827</v>
      </c>
      <c r="AT2233" t="s">
        <v>213</v>
      </c>
      <c r="AV2233" t="str">
        <f t="shared" si="433"/>
        <v>VPIT-SS</v>
      </c>
      <c r="AW2233" t="str">
        <f t="shared" si="432"/>
        <v>VP FOR INFORMATION TECHNOLOGY-SHARED SERVICES</v>
      </c>
    </row>
    <row r="2234" spans="1:49">
      <c r="A2234" s="59">
        <v>2018</v>
      </c>
      <c r="B2234" t="s">
        <v>137</v>
      </c>
      <c r="C2234" t="s">
        <v>945</v>
      </c>
      <c r="D2234" t="s">
        <v>946</v>
      </c>
      <c r="E2234" t="s">
        <v>967</v>
      </c>
      <c r="F2234" t="s">
        <v>1097</v>
      </c>
      <c r="G2234" t="s">
        <v>1098</v>
      </c>
      <c r="H2234" t="s">
        <v>146</v>
      </c>
      <c r="I2234" s="170" t="s">
        <v>84</v>
      </c>
      <c r="J2234" t="s">
        <v>85</v>
      </c>
      <c r="K2234" t="s">
        <v>214</v>
      </c>
      <c r="L2234" t="s">
        <v>406</v>
      </c>
      <c r="M2234" t="s">
        <v>407</v>
      </c>
      <c r="N2234" t="s">
        <v>217</v>
      </c>
      <c r="O2234" t="s">
        <v>263</v>
      </c>
      <c r="P2234" t="s">
        <v>379</v>
      </c>
      <c r="Q2234" t="s">
        <v>379</v>
      </c>
      <c r="R2234" t="s">
        <v>380</v>
      </c>
      <c r="S2234" t="s">
        <v>264</v>
      </c>
      <c r="T2234" t="s">
        <v>265</v>
      </c>
      <c r="U2234" s="61" t="s">
        <v>266</v>
      </c>
      <c r="V2234" t="s">
        <v>24</v>
      </c>
      <c r="W2234" t="s">
        <v>263</v>
      </c>
      <c r="X2234" s="59">
        <v>50</v>
      </c>
      <c r="Y2234" s="59">
        <v>50</v>
      </c>
      <c r="Z2234" t="s">
        <v>141</v>
      </c>
      <c r="AA2234" s="146" t="str">
        <f t="shared" si="441"/>
        <v>EX</v>
      </c>
      <c r="AB2234" s="146" t="str">
        <f t="shared" si="443"/>
        <v>IT</v>
      </c>
      <c r="AC2234" t="str">
        <f t="shared" si="434"/>
        <v>EX</v>
      </c>
      <c r="AD2234" s="74">
        <f t="shared" si="435"/>
        <v>50</v>
      </c>
      <c r="AE2234" s="74">
        <f t="shared" si="440"/>
        <v>50</v>
      </c>
      <c r="AF2234">
        <v>1</v>
      </c>
      <c r="AG2234">
        <v>0</v>
      </c>
      <c r="AH2234" s="74">
        <v>0</v>
      </c>
      <c r="AJ2234" s="74">
        <f t="shared" si="436"/>
        <v>0</v>
      </c>
      <c r="AK2234" s="74">
        <f t="shared" si="442"/>
        <v>50</v>
      </c>
      <c r="AL2234" t="str">
        <f t="shared" si="437"/>
        <v>N</v>
      </c>
      <c r="AN2234" t="s">
        <v>86</v>
      </c>
      <c r="AO2234" t="s">
        <v>85</v>
      </c>
      <c r="AP2234" t="str">
        <f t="shared" si="438"/>
        <v>94</v>
      </c>
      <c r="AQ2234" s="145" t="s">
        <v>1826</v>
      </c>
      <c r="AR2234" t="str">
        <f t="shared" si="439"/>
        <v>1-Adjusted Base Budget</v>
      </c>
      <c r="AS2234" s="145" t="s">
        <v>1827</v>
      </c>
      <c r="AT2234" t="s">
        <v>213</v>
      </c>
      <c r="AV2234" t="str">
        <f t="shared" si="433"/>
        <v>VPIT-SS</v>
      </c>
      <c r="AW2234" t="str">
        <f t="shared" si="432"/>
        <v>VP FOR INFORMATION TECHNOLOGY-SHARED SERVICES</v>
      </c>
    </row>
    <row r="2235" spans="1:49">
      <c r="A2235" s="59">
        <v>2018</v>
      </c>
      <c r="B2235" t="s">
        <v>137</v>
      </c>
      <c r="C2235" t="s">
        <v>945</v>
      </c>
      <c r="D2235" t="s">
        <v>946</v>
      </c>
      <c r="E2235" t="s">
        <v>967</v>
      </c>
      <c r="F2235" t="s">
        <v>1147</v>
      </c>
      <c r="G2235" t="s">
        <v>1148</v>
      </c>
      <c r="H2235" t="s">
        <v>146</v>
      </c>
      <c r="I2235" s="170" t="s">
        <v>84</v>
      </c>
      <c r="J2235" t="s">
        <v>85</v>
      </c>
      <c r="K2235" t="s">
        <v>214</v>
      </c>
      <c r="L2235" t="s">
        <v>406</v>
      </c>
      <c r="M2235" t="s">
        <v>407</v>
      </c>
      <c r="N2235" t="s">
        <v>217</v>
      </c>
      <c r="O2235" t="s">
        <v>263</v>
      </c>
      <c r="P2235" t="s">
        <v>379</v>
      </c>
      <c r="Q2235" t="s">
        <v>379</v>
      </c>
      <c r="R2235" t="s">
        <v>380</v>
      </c>
      <c r="S2235" t="s">
        <v>264</v>
      </c>
      <c r="T2235" t="s">
        <v>265</v>
      </c>
      <c r="U2235" s="61" t="s">
        <v>266</v>
      </c>
      <c r="V2235" t="s">
        <v>24</v>
      </c>
      <c r="W2235" t="s">
        <v>263</v>
      </c>
      <c r="X2235" s="59">
        <v>800</v>
      </c>
      <c r="Y2235" s="59">
        <v>800</v>
      </c>
      <c r="Z2235" t="s">
        <v>141</v>
      </c>
      <c r="AA2235" s="146" t="str">
        <f t="shared" si="441"/>
        <v>EX</v>
      </c>
      <c r="AB2235" s="146" t="str">
        <f t="shared" si="443"/>
        <v>IT</v>
      </c>
      <c r="AC2235" t="str">
        <f t="shared" si="434"/>
        <v>EX</v>
      </c>
      <c r="AD2235" s="74">
        <f t="shared" si="435"/>
        <v>800</v>
      </c>
      <c r="AE2235" s="74">
        <f t="shared" si="440"/>
        <v>800</v>
      </c>
      <c r="AF2235">
        <v>1</v>
      </c>
      <c r="AG2235">
        <v>0</v>
      </c>
      <c r="AH2235" s="74">
        <v>0</v>
      </c>
      <c r="AJ2235" s="74">
        <f t="shared" si="436"/>
        <v>0</v>
      </c>
      <c r="AK2235" s="74">
        <f t="shared" si="442"/>
        <v>800</v>
      </c>
      <c r="AL2235" t="str">
        <f t="shared" si="437"/>
        <v>N</v>
      </c>
      <c r="AN2235" t="s">
        <v>86</v>
      </c>
      <c r="AO2235" t="s">
        <v>85</v>
      </c>
      <c r="AP2235" t="str">
        <f t="shared" si="438"/>
        <v>94</v>
      </c>
      <c r="AQ2235" s="145" t="s">
        <v>1826</v>
      </c>
      <c r="AR2235" t="str">
        <f t="shared" si="439"/>
        <v>1-Adjusted Base Budget</v>
      </c>
      <c r="AS2235" s="145" t="s">
        <v>1827</v>
      </c>
      <c r="AT2235" t="s">
        <v>213</v>
      </c>
      <c r="AV2235" t="str">
        <f t="shared" si="433"/>
        <v>VPIT-SS</v>
      </c>
      <c r="AW2235" t="str">
        <f t="shared" si="432"/>
        <v>VP FOR INFORMATION TECHNOLOGY-SHARED SERVICES</v>
      </c>
    </row>
    <row r="2236" spans="1:49">
      <c r="A2236" s="59">
        <v>2018</v>
      </c>
      <c r="B2236" t="s">
        <v>137</v>
      </c>
      <c r="C2236" t="s">
        <v>945</v>
      </c>
      <c r="D2236" t="s">
        <v>946</v>
      </c>
      <c r="E2236" t="s">
        <v>981</v>
      </c>
      <c r="F2236" t="s">
        <v>957</v>
      </c>
      <c r="G2236" t="s">
        <v>958</v>
      </c>
      <c r="H2236" t="s">
        <v>157</v>
      </c>
      <c r="I2236" s="170" t="s">
        <v>84</v>
      </c>
      <c r="J2236" t="s">
        <v>85</v>
      </c>
      <c r="K2236" t="s">
        <v>214</v>
      </c>
      <c r="L2236" t="s">
        <v>406</v>
      </c>
      <c r="M2236" t="s">
        <v>407</v>
      </c>
      <c r="N2236" t="s">
        <v>217</v>
      </c>
      <c r="O2236" t="s">
        <v>263</v>
      </c>
      <c r="P2236" t="s">
        <v>379</v>
      </c>
      <c r="Q2236" t="s">
        <v>379</v>
      </c>
      <c r="R2236" t="s">
        <v>380</v>
      </c>
      <c r="S2236" t="s">
        <v>264</v>
      </c>
      <c r="T2236" t="s">
        <v>265</v>
      </c>
      <c r="U2236" s="61" t="s">
        <v>266</v>
      </c>
      <c r="V2236" t="s">
        <v>24</v>
      </c>
      <c r="W2236" t="s">
        <v>263</v>
      </c>
      <c r="X2236" s="59">
        <v>100</v>
      </c>
      <c r="Y2236" s="59">
        <v>100</v>
      </c>
      <c r="Z2236" t="s">
        <v>141</v>
      </c>
      <c r="AA2236" s="146" t="str">
        <f t="shared" si="441"/>
        <v>EX</v>
      </c>
      <c r="AB2236" s="146" t="str">
        <f t="shared" si="443"/>
        <v>IT</v>
      </c>
      <c r="AC2236" t="str">
        <f t="shared" si="434"/>
        <v>EX</v>
      </c>
      <c r="AD2236" s="74">
        <f t="shared" si="435"/>
        <v>100</v>
      </c>
      <c r="AE2236" s="74">
        <f t="shared" si="440"/>
        <v>100</v>
      </c>
      <c r="AF2236">
        <v>1</v>
      </c>
      <c r="AG2236">
        <v>0</v>
      </c>
      <c r="AH2236" s="74">
        <v>0</v>
      </c>
      <c r="AJ2236" s="74">
        <f t="shared" si="436"/>
        <v>0</v>
      </c>
      <c r="AK2236" s="74">
        <f t="shared" si="442"/>
        <v>100</v>
      </c>
      <c r="AL2236" t="str">
        <f t="shared" si="437"/>
        <v>N</v>
      </c>
      <c r="AN2236" t="s">
        <v>86</v>
      </c>
      <c r="AO2236" t="s">
        <v>85</v>
      </c>
      <c r="AP2236" t="str">
        <f t="shared" si="438"/>
        <v>94</v>
      </c>
      <c r="AQ2236" s="145" t="s">
        <v>1826</v>
      </c>
      <c r="AR2236" t="str">
        <f t="shared" si="439"/>
        <v>1-Adjusted Base Budget</v>
      </c>
      <c r="AS2236" s="145" t="s">
        <v>1827</v>
      </c>
      <c r="AT2236" t="s">
        <v>213</v>
      </c>
      <c r="AV2236" t="str">
        <f t="shared" si="433"/>
        <v>VPIT-SS</v>
      </c>
      <c r="AW2236" t="str">
        <f t="shared" si="432"/>
        <v>VP FOR INFORMATION TECHNOLOGY-SHARED SERVICES</v>
      </c>
    </row>
    <row r="2237" spans="1:49">
      <c r="A2237" s="59">
        <v>2018</v>
      </c>
      <c r="B2237" t="s">
        <v>137</v>
      </c>
      <c r="C2237" t="s">
        <v>945</v>
      </c>
      <c r="D2237" t="s">
        <v>946</v>
      </c>
      <c r="E2237" t="s">
        <v>967</v>
      </c>
      <c r="F2237" t="s">
        <v>1073</v>
      </c>
      <c r="G2237" t="s">
        <v>1074</v>
      </c>
      <c r="H2237" t="s">
        <v>146</v>
      </c>
      <c r="I2237" s="170" t="s">
        <v>84</v>
      </c>
      <c r="J2237" t="s">
        <v>85</v>
      </c>
      <c r="K2237" t="s">
        <v>214</v>
      </c>
      <c r="L2237" t="s">
        <v>654</v>
      </c>
      <c r="M2237" t="s">
        <v>655</v>
      </c>
      <c r="N2237" t="s">
        <v>217</v>
      </c>
      <c r="O2237" t="s">
        <v>263</v>
      </c>
      <c r="P2237" t="s">
        <v>379</v>
      </c>
      <c r="Q2237" t="s">
        <v>379</v>
      </c>
      <c r="R2237" t="s">
        <v>380</v>
      </c>
      <c r="S2237" t="s">
        <v>264</v>
      </c>
      <c r="T2237" t="s">
        <v>265</v>
      </c>
      <c r="U2237" s="61" t="s">
        <v>266</v>
      </c>
      <c r="V2237" t="s">
        <v>24</v>
      </c>
      <c r="W2237" t="s">
        <v>263</v>
      </c>
      <c r="X2237" s="59">
        <v>100</v>
      </c>
      <c r="Y2237" s="59">
        <v>100</v>
      </c>
      <c r="Z2237" t="s">
        <v>141</v>
      </c>
      <c r="AA2237" s="146" t="str">
        <f t="shared" si="441"/>
        <v>EX</v>
      </c>
      <c r="AB2237" s="146" t="str">
        <f t="shared" si="443"/>
        <v>IT</v>
      </c>
      <c r="AC2237" t="str">
        <f t="shared" si="434"/>
        <v>EX</v>
      </c>
      <c r="AD2237" s="74">
        <f t="shared" si="435"/>
        <v>100</v>
      </c>
      <c r="AE2237" s="74">
        <f t="shared" si="440"/>
        <v>100</v>
      </c>
      <c r="AF2237">
        <v>1</v>
      </c>
      <c r="AG2237">
        <v>0</v>
      </c>
      <c r="AH2237" s="74">
        <v>0</v>
      </c>
      <c r="AJ2237" s="74">
        <f t="shared" si="436"/>
        <v>0</v>
      </c>
      <c r="AK2237" s="74">
        <f t="shared" si="442"/>
        <v>100</v>
      </c>
      <c r="AL2237" t="str">
        <f t="shared" si="437"/>
        <v>N</v>
      </c>
      <c r="AN2237" t="s">
        <v>86</v>
      </c>
      <c r="AO2237" t="s">
        <v>85</v>
      </c>
      <c r="AP2237" t="str">
        <f t="shared" si="438"/>
        <v>94</v>
      </c>
      <c r="AQ2237" s="145" t="s">
        <v>1826</v>
      </c>
      <c r="AR2237" t="str">
        <f t="shared" si="439"/>
        <v>1-Adjusted Base Budget</v>
      </c>
      <c r="AS2237" s="145" t="s">
        <v>1827</v>
      </c>
      <c r="AT2237" t="s">
        <v>213</v>
      </c>
      <c r="AV2237" t="str">
        <f t="shared" si="433"/>
        <v>VPIT-SS</v>
      </c>
      <c r="AW2237" t="str">
        <f t="shared" si="432"/>
        <v>VP FOR INFORMATION TECHNOLOGY-SHARED SERVICES</v>
      </c>
    </row>
    <row r="2238" spans="1:49">
      <c r="A2238" s="59">
        <v>2018</v>
      </c>
      <c r="B2238" t="s">
        <v>137</v>
      </c>
      <c r="C2238" t="s">
        <v>945</v>
      </c>
      <c r="D2238" t="s">
        <v>946</v>
      </c>
      <c r="E2238" t="s">
        <v>967</v>
      </c>
      <c r="F2238" t="s">
        <v>1147</v>
      </c>
      <c r="G2238" t="s">
        <v>1148</v>
      </c>
      <c r="H2238" t="s">
        <v>146</v>
      </c>
      <c r="I2238" s="170" t="s">
        <v>84</v>
      </c>
      <c r="J2238" t="s">
        <v>85</v>
      </c>
      <c r="K2238" t="s">
        <v>214</v>
      </c>
      <c r="L2238" t="s">
        <v>654</v>
      </c>
      <c r="M2238" t="s">
        <v>655</v>
      </c>
      <c r="N2238" t="s">
        <v>217</v>
      </c>
      <c r="O2238" t="s">
        <v>263</v>
      </c>
      <c r="P2238" t="s">
        <v>379</v>
      </c>
      <c r="Q2238" t="s">
        <v>379</v>
      </c>
      <c r="R2238" t="s">
        <v>380</v>
      </c>
      <c r="S2238" t="s">
        <v>264</v>
      </c>
      <c r="T2238" t="s">
        <v>265</v>
      </c>
      <c r="U2238" s="61" t="s">
        <v>266</v>
      </c>
      <c r="V2238" t="s">
        <v>24</v>
      </c>
      <c r="W2238" t="s">
        <v>263</v>
      </c>
      <c r="X2238" s="59">
        <v>200</v>
      </c>
      <c r="Y2238" s="59">
        <v>200</v>
      </c>
      <c r="Z2238" t="s">
        <v>141</v>
      </c>
      <c r="AA2238" s="146" t="str">
        <f t="shared" si="441"/>
        <v>EX</v>
      </c>
      <c r="AB2238" s="146" t="str">
        <f t="shared" si="443"/>
        <v>IT</v>
      </c>
      <c r="AC2238" t="str">
        <f t="shared" si="434"/>
        <v>EX</v>
      </c>
      <c r="AD2238" s="74">
        <f t="shared" si="435"/>
        <v>200</v>
      </c>
      <c r="AE2238" s="74">
        <f t="shared" si="440"/>
        <v>200</v>
      </c>
      <c r="AF2238">
        <v>1</v>
      </c>
      <c r="AG2238">
        <v>0</v>
      </c>
      <c r="AH2238" s="74">
        <v>0</v>
      </c>
      <c r="AJ2238" s="74">
        <f t="shared" si="436"/>
        <v>0</v>
      </c>
      <c r="AK2238" s="74">
        <f t="shared" si="442"/>
        <v>200</v>
      </c>
      <c r="AL2238" t="str">
        <f t="shared" si="437"/>
        <v>N</v>
      </c>
      <c r="AN2238" t="s">
        <v>86</v>
      </c>
      <c r="AO2238" t="s">
        <v>85</v>
      </c>
      <c r="AP2238" t="str">
        <f t="shared" si="438"/>
        <v>94</v>
      </c>
      <c r="AQ2238" s="145" t="s">
        <v>1826</v>
      </c>
      <c r="AR2238" t="str">
        <f t="shared" si="439"/>
        <v>1-Adjusted Base Budget</v>
      </c>
      <c r="AS2238" s="145" t="s">
        <v>1827</v>
      </c>
      <c r="AT2238" t="s">
        <v>213</v>
      </c>
      <c r="AV2238" t="str">
        <f t="shared" si="433"/>
        <v>VPIT-SS</v>
      </c>
      <c r="AW2238" t="str">
        <f t="shared" si="432"/>
        <v>VP FOR INFORMATION TECHNOLOGY-SHARED SERVICES</v>
      </c>
    </row>
    <row r="2239" spans="1:49">
      <c r="A2239" s="59">
        <v>2018</v>
      </c>
      <c r="B2239" t="s">
        <v>137</v>
      </c>
      <c r="C2239" t="s">
        <v>945</v>
      </c>
      <c r="D2239" t="s">
        <v>946</v>
      </c>
      <c r="E2239" t="s">
        <v>979</v>
      </c>
      <c r="F2239" t="s">
        <v>957</v>
      </c>
      <c r="G2239" t="s">
        <v>958</v>
      </c>
      <c r="H2239" t="s">
        <v>152</v>
      </c>
      <c r="I2239" s="170" t="s">
        <v>84</v>
      </c>
      <c r="J2239" t="s">
        <v>85</v>
      </c>
      <c r="K2239" t="s">
        <v>214</v>
      </c>
      <c r="L2239" t="s">
        <v>654</v>
      </c>
      <c r="M2239" t="s">
        <v>655</v>
      </c>
      <c r="N2239" t="s">
        <v>217</v>
      </c>
      <c r="O2239" t="s">
        <v>263</v>
      </c>
      <c r="P2239" t="s">
        <v>379</v>
      </c>
      <c r="Q2239" t="s">
        <v>379</v>
      </c>
      <c r="R2239" t="s">
        <v>380</v>
      </c>
      <c r="S2239" t="s">
        <v>264</v>
      </c>
      <c r="T2239" t="s">
        <v>265</v>
      </c>
      <c r="U2239" s="61" t="s">
        <v>266</v>
      </c>
      <c r="V2239" t="s">
        <v>24</v>
      </c>
      <c r="W2239" t="s">
        <v>263</v>
      </c>
      <c r="X2239" s="59">
        <v>50</v>
      </c>
      <c r="Y2239" s="59">
        <v>50</v>
      </c>
      <c r="Z2239" t="s">
        <v>141</v>
      </c>
      <c r="AA2239" s="146" t="str">
        <f t="shared" si="441"/>
        <v>EX</v>
      </c>
      <c r="AB2239" s="146" t="str">
        <f t="shared" si="443"/>
        <v>IT</v>
      </c>
      <c r="AC2239" t="str">
        <f t="shared" si="434"/>
        <v>EX</v>
      </c>
      <c r="AD2239" s="74">
        <f t="shared" si="435"/>
        <v>50</v>
      </c>
      <c r="AE2239" s="74">
        <f t="shared" si="440"/>
        <v>50</v>
      </c>
      <c r="AF2239">
        <v>1</v>
      </c>
      <c r="AG2239">
        <v>0</v>
      </c>
      <c r="AH2239" s="74">
        <v>0</v>
      </c>
      <c r="AJ2239" s="74">
        <f t="shared" si="436"/>
        <v>0</v>
      </c>
      <c r="AK2239" s="74">
        <f t="shared" si="442"/>
        <v>50</v>
      </c>
      <c r="AL2239" t="str">
        <f t="shared" si="437"/>
        <v>N</v>
      </c>
      <c r="AN2239" t="s">
        <v>86</v>
      </c>
      <c r="AO2239" t="s">
        <v>85</v>
      </c>
      <c r="AP2239" t="str">
        <f t="shared" si="438"/>
        <v>94</v>
      </c>
      <c r="AQ2239" s="145" t="s">
        <v>1826</v>
      </c>
      <c r="AR2239" t="str">
        <f t="shared" si="439"/>
        <v>1-Adjusted Base Budget</v>
      </c>
      <c r="AS2239" s="145" t="s">
        <v>1827</v>
      </c>
      <c r="AT2239" t="s">
        <v>213</v>
      </c>
      <c r="AV2239" t="str">
        <f t="shared" si="433"/>
        <v>VPIT-SS</v>
      </c>
      <c r="AW2239" t="str">
        <f t="shared" si="432"/>
        <v>VP FOR INFORMATION TECHNOLOGY-SHARED SERVICES</v>
      </c>
    </row>
    <row r="2240" spans="1:49">
      <c r="A2240" s="59">
        <v>2018</v>
      </c>
      <c r="B2240" t="s">
        <v>137</v>
      </c>
      <c r="C2240" t="s">
        <v>945</v>
      </c>
      <c r="D2240" t="s">
        <v>946</v>
      </c>
      <c r="E2240" t="s">
        <v>981</v>
      </c>
      <c r="F2240" t="s">
        <v>957</v>
      </c>
      <c r="G2240" t="s">
        <v>958</v>
      </c>
      <c r="H2240" t="s">
        <v>157</v>
      </c>
      <c r="I2240" s="170" t="s">
        <v>84</v>
      </c>
      <c r="J2240" t="s">
        <v>85</v>
      </c>
      <c r="K2240" t="s">
        <v>214</v>
      </c>
      <c r="L2240" t="s">
        <v>654</v>
      </c>
      <c r="M2240" t="s">
        <v>655</v>
      </c>
      <c r="N2240" t="s">
        <v>217</v>
      </c>
      <c r="O2240" t="s">
        <v>263</v>
      </c>
      <c r="P2240" t="s">
        <v>379</v>
      </c>
      <c r="Q2240" t="s">
        <v>379</v>
      </c>
      <c r="R2240" t="s">
        <v>380</v>
      </c>
      <c r="S2240" t="s">
        <v>264</v>
      </c>
      <c r="T2240" t="s">
        <v>265</v>
      </c>
      <c r="U2240" s="61" t="s">
        <v>266</v>
      </c>
      <c r="V2240" t="s">
        <v>24</v>
      </c>
      <c r="W2240" t="s">
        <v>263</v>
      </c>
      <c r="X2240" s="59">
        <v>150</v>
      </c>
      <c r="Y2240" s="59">
        <v>150</v>
      </c>
      <c r="Z2240" t="s">
        <v>141</v>
      </c>
      <c r="AA2240" s="146" t="str">
        <f t="shared" si="441"/>
        <v>EX</v>
      </c>
      <c r="AB2240" s="146" t="str">
        <f t="shared" si="443"/>
        <v>IT</v>
      </c>
      <c r="AC2240" t="str">
        <f t="shared" si="434"/>
        <v>EX</v>
      </c>
      <c r="AD2240" s="74">
        <f t="shared" si="435"/>
        <v>150</v>
      </c>
      <c r="AE2240" s="74">
        <f t="shared" si="440"/>
        <v>150</v>
      </c>
      <c r="AF2240">
        <v>1</v>
      </c>
      <c r="AG2240">
        <v>0</v>
      </c>
      <c r="AH2240" s="74">
        <v>0</v>
      </c>
      <c r="AJ2240" s="74">
        <f t="shared" si="436"/>
        <v>0</v>
      </c>
      <c r="AK2240" s="74">
        <f t="shared" si="442"/>
        <v>150</v>
      </c>
      <c r="AL2240" t="str">
        <f t="shared" si="437"/>
        <v>N</v>
      </c>
      <c r="AN2240" t="s">
        <v>86</v>
      </c>
      <c r="AO2240" t="s">
        <v>85</v>
      </c>
      <c r="AP2240" t="str">
        <f t="shared" si="438"/>
        <v>94</v>
      </c>
      <c r="AQ2240" s="145" t="s">
        <v>1826</v>
      </c>
      <c r="AR2240" t="str">
        <f t="shared" si="439"/>
        <v>1-Adjusted Base Budget</v>
      </c>
      <c r="AS2240" s="145" t="s">
        <v>1827</v>
      </c>
      <c r="AT2240" t="s">
        <v>213</v>
      </c>
      <c r="AV2240" t="str">
        <f t="shared" si="433"/>
        <v>VPIT-SS</v>
      </c>
      <c r="AW2240" t="str">
        <f t="shared" si="432"/>
        <v>VP FOR INFORMATION TECHNOLOGY-SHARED SERVICES</v>
      </c>
    </row>
    <row r="2241" spans="1:49">
      <c r="A2241" s="59">
        <v>2018</v>
      </c>
      <c r="B2241" t="s">
        <v>137</v>
      </c>
      <c r="C2241" t="s">
        <v>945</v>
      </c>
      <c r="D2241" t="s">
        <v>946</v>
      </c>
      <c r="E2241" t="s">
        <v>967</v>
      </c>
      <c r="F2241" t="s">
        <v>961</v>
      </c>
      <c r="G2241" t="s">
        <v>977</v>
      </c>
      <c r="H2241" t="s">
        <v>146</v>
      </c>
      <c r="I2241" s="170" t="s">
        <v>84</v>
      </c>
      <c r="J2241" t="s">
        <v>85</v>
      </c>
      <c r="K2241" t="s">
        <v>214</v>
      </c>
      <c r="L2241" t="s">
        <v>558</v>
      </c>
      <c r="M2241" t="s">
        <v>559</v>
      </c>
      <c r="N2241" t="s">
        <v>217</v>
      </c>
      <c r="O2241" t="s">
        <v>263</v>
      </c>
      <c r="P2241" t="s">
        <v>379</v>
      </c>
      <c r="Q2241" t="s">
        <v>379</v>
      </c>
      <c r="R2241" t="s">
        <v>380</v>
      </c>
      <c r="S2241" t="s">
        <v>264</v>
      </c>
      <c r="T2241" t="s">
        <v>265</v>
      </c>
      <c r="U2241" s="61" t="s">
        <v>266</v>
      </c>
      <c r="V2241" t="s">
        <v>24</v>
      </c>
      <c r="W2241" t="s">
        <v>263</v>
      </c>
      <c r="X2241" s="59">
        <v>150</v>
      </c>
      <c r="Y2241" s="59">
        <v>150</v>
      </c>
      <c r="Z2241" t="s">
        <v>141</v>
      </c>
      <c r="AA2241" s="146" t="str">
        <f t="shared" si="441"/>
        <v>EX</v>
      </c>
      <c r="AB2241" s="146" t="str">
        <f t="shared" si="443"/>
        <v>IT</v>
      </c>
      <c r="AC2241" t="str">
        <f t="shared" si="434"/>
        <v>EX</v>
      </c>
      <c r="AD2241" s="74">
        <f t="shared" si="435"/>
        <v>150</v>
      </c>
      <c r="AE2241" s="74">
        <f t="shared" si="440"/>
        <v>150</v>
      </c>
      <c r="AF2241">
        <v>1</v>
      </c>
      <c r="AG2241">
        <v>0</v>
      </c>
      <c r="AH2241" s="74">
        <v>0</v>
      </c>
      <c r="AJ2241" s="74">
        <f t="shared" si="436"/>
        <v>0</v>
      </c>
      <c r="AK2241" s="74">
        <f t="shared" si="442"/>
        <v>150</v>
      </c>
      <c r="AL2241" t="str">
        <f t="shared" si="437"/>
        <v>N</v>
      </c>
      <c r="AN2241" t="s">
        <v>86</v>
      </c>
      <c r="AO2241" t="s">
        <v>85</v>
      </c>
      <c r="AP2241" t="str">
        <f t="shared" si="438"/>
        <v>94</v>
      </c>
      <c r="AQ2241" s="145" t="s">
        <v>1826</v>
      </c>
      <c r="AR2241" t="str">
        <f t="shared" si="439"/>
        <v>1-Adjusted Base Budget</v>
      </c>
      <c r="AS2241" s="145" t="s">
        <v>1827</v>
      </c>
      <c r="AT2241" t="s">
        <v>213</v>
      </c>
      <c r="AV2241" t="str">
        <f t="shared" si="433"/>
        <v>VPIT-SS</v>
      </c>
      <c r="AW2241" t="str">
        <f t="shared" si="432"/>
        <v>VP FOR INFORMATION TECHNOLOGY-SHARED SERVICES</v>
      </c>
    </row>
    <row r="2242" spans="1:49">
      <c r="A2242" s="59">
        <v>2018</v>
      </c>
      <c r="B2242" t="s">
        <v>137</v>
      </c>
      <c r="C2242" t="s">
        <v>945</v>
      </c>
      <c r="D2242" t="s">
        <v>946</v>
      </c>
      <c r="E2242" t="s">
        <v>947</v>
      </c>
      <c r="F2242" t="s">
        <v>1004</v>
      </c>
      <c r="G2242" t="s">
        <v>1005</v>
      </c>
      <c r="H2242" t="s">
        <v>948</v>
      </c>
      <c r="I2242" s="170" t="s">
        <v>84</v>
      </c>
      <c r="J2242" t="s">
        <v>85</v>
      </c>
      <c r="K2242" t="s">
        <v>214</v>
      </c>
      <c r="L2242" t="s">
        <v>923</v>
      </c>
      <c r="M2242" t="s">
        <v>924</v>
      </c>
      <c r="N2242" t="s">
        <v>217</v>
      </c>
      <c r="O2242" t="s">
        <v>263</v>
      </c>
      <c r="P2242" t="s">
        <v>925</v>
      </c>
      <c r="Q2242" t="s">
        <v>926</v>
      </c>
      <c r="R2242" t="s">
        <v>927</v>
      </c>
      <c r="S2242" t="s">
        <v>264</v>
      </c>
      <c r="T2242" t="s">
        <v>265</v>
      </c>
      <c r="U2242" s="61" t="s">
        <v>266</v>
      </c>
      <c r="V2242" t="s">
        <v>249</v>
      </c>
      <c r="W2242" t="s">
        <v>263</v>
      </c>
      <c r="X2242" s="59">
        <v>9000</v>
      </c>
      <c r="Y2242" s="59">
        <v>0</v>
      </c>
      <c r="AA2242" s="146" t="str">
        <f t="shared" si="441"/>
        <v>EX</v>
      </c>
      <c r="AB2242" s="146">
        <f t="shared" si="443"/>
        <v>0</v>
      </c>
      <c r="AC2242" t="str">
        <f t="shared" si="434"/>
        <v>EX</v>
      </c>
      <c r="AD2242" s="74">
        <f t="shared" si="435"/>
        <v>0</v>
      </c>
      <c r="AE2242" s="74">
        <f t="shared" si="440"/>
        <v>0</v>
      </c>
      <c r="AF2242">
        <v>1</v>
      </c>
      <c r="AG2242">
        <v>0</v>
      </c>
      <c r="AH2242" s="74">
        <v>0</v>
      </c>
      <c r="AJ2242" s="74">
        <f t="shared" si="436"/>
        <v>0</v>
      </c>
      <c r="AK2242" s="74">
        <f t="shared" si="442"/>
        <v>0</v>
      </c>
      <c r="AL2242" t="str">
        <f t="shared" si="437"/>
        <v>N</v>
      </c>
      <c r="AN2242" t="s">
        <v>86</v>
      </c>
      <c r="AO2242" t="s">
        <v>85</v>
      </c>
      <c r="AP2242" t="str">
        <f t="shared" si="438"/>
        <v>94</v>
      </c>
      <c r="AQ2242" s="145" t="s">
        <v>1826</v>
      </c>
      <c r="AR2242" t="str">
        <f t="shared" si="439"/>
        <v>1-Adjusted Base Budget</v>
      </c>
      <c r="AS2242" s="145" t="s">
        <v>1827</v>
      </c>
      <c r="AT2242" t="s">
        <v>213</v>
      </c>
      <c r="AV2242" t="str">
        <f t="shared" si="433"/>
        <v>VPIT</v>
      </c>
      <c r="AW2242" t="str">
        <f t="shared" si="432"/>
        <v>VP FOR INFORMATION TECHNOLOGY</v>
      </c>
    </row>
    <row r="2243" spans="1:49">
      <c r="A2243" s="59">
        <v>2018</v>
      </c>
      <c r="B2243" t="s">
        <v>137</v>
      </c>
      <c r="C2243" t="s">
        <v>945</v>
      </c>
      <c r="D2243" t="s">
        <v>946</v>
      </c>
      <c r="E2243" t="s">
        <v>967</v>
      </c>
      <c r="F2243" t="s">
        <v>968</v>
      </c>
      <c r="G2243" t="s">
        <v>969</v>
      </c>
      <c r="H2243" t="s">
        <v>146</v>
      </c>
      <c r="I2243" s="170" t="s">
        <v>84</v>
      </c>
      <c r="J2243" t="s">
        <v>85</v>
      </c>
      <c r="K2243" t="s">
        <v>214</v>
      </c>
      <c r="L2243" t="s">
        <v>923</v>
      </c>
      <c r="M2243" t="s">
        <v>924</v>
      </c>
      <c r="N2243" t="s">
        <v>217</v>
      </c>
      <c r="O2243" t="s">
        <v>263</v>
      </c>
      <c r="P2243" t="s">
        <v>925</v>
      </c>
      <c r="Q2243" t="s">
        <v>926</v>
      </c>
      <c r="R2243" t="s">
        <v>927</v>
      </c>
      <c r="S2243" t="s">
        <v>264</v>
      </c>
      <c r="T2243" t="s">
        <v>265</v>
      </c>
      <c r="U2243" s="61" t="s">
        <v>266</v>
      </c>
      <c r="V2243" t="s">
        <v>24</v>
      </c>
      <c r="W2243" t="s">
        <v>263</v>
      </c>
      <c r="X2243" s="59">
        <v>3265</v>
      </c>
      <c r="Y2243" s="59">
        <v>3265</v>
      </c>
      <c r="Z2243" t="s">
        <v>141</v>
      </c>
      <c r="AA2243" s="146" t="str">
        <f t="shared" si="441"/>
        <v>EX</v>
      </c>
      <c r="AB2243" s="146" t="str">
        <f t="shared" si="443"/>
        <v>IT</v>
      </c>
      <c r="AC2243" t="str">
        <f t="shared" si="434"/>
        <v>EX</v>
      </c>
      <c r="AD2243" s="74">
        <f t="shared" si="435"/>
        <v>3265</v>
      </c>
      <c r="AE2243" s="74">
        <f t="shared" si="440"/>
        <v>3265</v>
      </c>
      <c r="AF2243">
        <v>1</v>
      </c>
      <c r="AG2243">
        <v>0</v>
      </c>
      <c r="AH2243" s="74">
        <v>0</v>
      </c>
      <c r="AJ2243" s="74">
        <f t="shared" si="436"/>
        <v>0</v>
      </c>
      <c r="AK2243" s="74">
        <f t="shared" si="442"/>
        <v>3265</v>
      </c>
      <c r="AL2243" t="str">
        <f t="shared" si="437"/>
        <v>N</v>
      </c>
      <c r="AN2243" t="s">
        <v>86</v>
      </c>
      <c r="AO2243" t="s">
        <v>85</v>
      </c>
      <c r="AP2243" t="str">
        <f t="shared" si="438"/>
        <v>94</v>
      </c>
      <c r="AQ2243" s="145" t="s">
        <v>1826</v>
      </c>
      <c r="AR2243" t="str">
        <f t="shared" si="439"/>
        <v>1-Adjusted Base Budget</v>
      </c>
      <c r="AS2243" s="145" t="s">
        <v>1827</v>
      </c>
      <c r="AT2243" t="s">
        <v>213</v>
      </c>
      <c r="AV2243" t="str">
        <f t="shared" si="433"/>
        <v>VPIT-SS</v>
      </c>
      <c r="AW2243" t="str">
        <f t="shared" si="432"/>
        <v>VP FOR INFORMATION TECHNOLOGY-SHARED SERVICES</v>
      </c>
    </row>
    <row r="2244" spans="1:49">
      <c r="A2244" s="59">
        <v>2018</v>
      </c>
      <c r="B2244" t="s">
        <v>137</v>
      </c>
      <c r="C2244" t="s">
        <v>945</v>
      </c>
      <c r="D2244" t="s">
        <v>946</v>
      </c>
      <c r="E2244" t="s">
        <v>951</v>
      </c>
      <c r="F2244" t="s">
        <v>954</v>
      </c>
      <c r="G2244" t="s">
        <v>955</v>
      </c>
      <c r="H2244" t="s">
        <v>154</v>
      </c>
      <c r="I2244" s="170" t="s">
        <v>84</v>
      </c>
      <c r="J2244" t="s">
        <v>85</v>
      </c>
      <c r="K2244" t="s">
        <v>214</v>
      </c>
      <c r="L2244" t="s">
        <v>923</v>
      </c>
      <c r="M2244" t="s">
        <v>924</v>
      </c>
      <c r="N2244" t="s">
        <v>217</v>
      </c>
      <c r="O2244" t="s">
        <v>263</v>
      </c>
      <c r="P2244" t="s">
        <v>925</v>
      </c>
      <c r="Q2244" t="s">
        <v>926</v>
      </c>
      <c r="R2244" t="s">
        <v>927</v>
      </c>
      <c r="S2244" t="s">
        <v>264</v>
      </c>
      <c r="T2244" t="s">
        <v>265</v>
      </c>
      <c r="U2244" s="61" t="s">
        <v>266</v>
      </c>
      <c r="V2244" t="s">
        <v>24</v>
      </c>
      <c r="W2244" t="s">
        <v>263</v>
      </c>
      <c r="X2244" s="59">
        <v>3492</v>
      </c>
      <c r="Y2244" s="59">
        <v>3492</v>
      </c>
      <c r="Z2244" t="s">
        <v>141</v>
      </c>
      <c r="AA2244" s="146" t="str">
        <f t="shared" si="441"/>
        <v>EX</v>
      </c>
      <c r="AB2244" s="146" t="str">
        <f t="shared" si="443"/>
        <v>IT</v>
      </c>
      <c r="AC2244" t="str">
        <f t="shared" si="434"/>
        <v>EX</v>
      </c>
      <c r="AD2244" s="74">
        <f t="shared" si="435"/>
        <v>3492</v>
      </c>
      <c r="AE2244" s="74">
        <f t="shared" si="440"/>
        <v>3492</v>
      </c>
      <c r="AF2244">
        <v>1</v>
      </c>
      <c r="AG2244">
        <v>0</v>
      </c>
      <c r="AH2244" s="74">
        <v>0</v>
      </c>
      <c r="AJ2244" s="74">
        <f t="shared" si="436"/>
        <v>0</v>
      </c>
      <c r="AK2244" s="74">
        <f t="shared" si="442"/>
        <v>3492</v>
      </c>
      <c r="AL2244" t="str">
        <f t="shared" si="437"/>
        <v>N</v>
      </c>
      <c r="AN2244" t="s">
        <v>86</v>
      </c>
      <c r="AO2244" t="s">
        <v>85</v>
      </c>
      <c r="AP2244" t="str">
        <f t="shared" si="438"/>
        <v>94</v>
      </c>
      <c r="AQ2244" s="145" t="s">
        <v>1826</v>
      </c>
      <c r="AR2244" t="str">
        <f t="shared" si="439"/>
        <v>1-Adjusted Base Budget</v>
      </c>
      <c r="AS2244" s="145" t="s">
        <v>1827</v>
      </c>
      <c r="AT2244" t="s">
        <v>213</v>
      </c>
      <c r="AV2244" t="str">
        <f t="shared" si="433"/>
        <v>VPIT-SS</v>
      </c>
      <c r="AW2244" t="str">
        <f t="shared" si="432"/>
        <v>VP FOR INFORMATION TECHNOLOGY-SHARED SERVICES</v>
      </c>
    </row>
    <row r="2245" spans="1:49">
      <c r="A2245" s="59">
        <v>2018</v>
      </c>
      <c r="B2245" t="s">
        <v>137</v>
      </c>
      <c r="C2245" t="s">
        <v>945</v>
      </c>
      <c r="D2245" t="s">
        <v>946</v>
      </c>
      <c r="E2245" t="s">
        <v>951</v>
      </c>
      <c r="F2245" t="s">
        <v>1073</v>
      </c>
      <c r="G2245" t="s">
        <v>1074</v>
      </c>
      <c r="H2245" t="s">
        <v>154</v>
      </c>
      <c r="I2245" s="170" t="s">
        <v>84</v>
      </c>
      <c r="J2245" t="s">
        <v>85</v>
      </c>
      <c r="K2245" t="s">
        <v>214</v>
      </c>
      <c r="L2245" t="s">
        <v>923</v>
      </c>
      <c r="M2245" t="s">
        <v>924</v>
      </c>
      <c r="N2245" t="s">
        <v>217</v>
      </c>
      <c r="O2245" t="s">
        <v>263</v>
      </c>
      <c r="P2245" t="s">
        <v>925</v>
      </c>
      <c r="Q2245" t="s">
        <v>926</v>
      </c>
      <c r="R2245" t="s">
        <v>927</v>
      </c>
      <c r="S2245" t="s">
        <v>264</v>
      </c>
      <c r="T2245" t="s">
        <v>265</v>
      </c>
      <c r="U2245" s="61" t="s">
        <v>266</v>
      </c>
      <c r="V2245" t="s">
        <v>24</v>
      </c>
      <c r="W2245" t="s">
        <v>263</v>
      </c>
      <c r="X2245" s="59">
        <v>22883</v>
      </c>
      <c r="Y2245" s="59">
        <v>22883</v>
      </c>
      <c r="Z2245" t="s">
        <v>141</v>
      </c>
      <c r="AA2245" s="146" t="str">
        <f t="shared" si="441"/>
        <v>EX</v>
      </c>
      <c r="AB2245" s="146" t="str">
        <f t="shared" si="443"/>
        <v>IT</v>
      </c>
      <c r="AC2245" t="str">
        <f t="shared" si="434"/>
        <v>EX</v>
      </c>
      <c r="AD2245" s="74">
        <f t="shared" si="435"/>
        <v>22883</v>
      </c>
      <c r="AE2245" s="74">
        <f t="shared" si="440"/>
        <v>22883</v>
      </c>
      <c r="AF2245">
        <v>1</v>
      </c>
      <c r="AG2245">
        <v>0</v>
      </c>
      <c r="AH2245" s="74">
        <v>0</v>
      </c>
      <c r="AJ2245" s="74">
        <f t="shared" si="436"/>
        <v>0</v>
      </c>
      <c r="AK2245" s="74">
        <f t="shared" si="442"/>
        <v>22883</v>
      </c>
      <c r="AL2245" t="str">
        <f t="shared" si="437"/>
        <v>N</v>
      </c>
      <c r="AN2245" t="s">
        <v>86</v>
      </c>
      <c r="AO2245" t="s">
        <v>85</v>
      </c>
      <c r="AP2245" t="str">
        <f t="shared" si="438"/>
        <v>94</v>
      </c>
      <c r="AQ2245" s="145" t="s">
        <v>1826</v>
      </c>
      <c r="AR2245" t="str">
        <f t="shared" si="439"/>
        <v>1-Adjusted Base Budget</v>
      </c>
      <c r="AS2245" s="145" t="s">
        <v>1827</v>
      </c>
      <c r="AT2245" t="s">
        <v>213</v>
      </c>
      <c r="AV2245" t="str">
        <f t="shared" si="433"/>
        <v>VPIT-SS</v>
      </c>
      <c r="AW2245" t="str">
        <f t="shared" si="432"/>
        <v>VP FOR INFORMATION TECHNOLOGY-SHARED SERVICES</v>
      </c>
    </row>
    <row r="2246" spans="1:49">
      <c r="A2246" s="59">
        <v>2018</v>
      </c>
      <c r="B2246" t="s">
        <v>137</v>
      </c>
      <c r="C2246" t="s">
        <v>945</v>
      </c>
      <c r="D2246" t="s">
        <v>946</v>
      </c>
      <c r="E2246" t="s">
        <v>951</v>
      </c>
      <c r="F2246" t="s">
        <v>975</v>
      </c>
      <c r="G2246" t="s">
        <v>976</v>
      </c>
      <c r="H2246" t="s">
        <v>154</v>
      </c>
      <c r="I2246" s="170" t="s">
        <v>84</v>
      </c>
      <c r="J2246" t="s">
        <v>85</v>
      </c>
      <c r="K2246" t="s">
        <v>214</v>
      </c>
      <c r="L2246" t="s">
        <v>923</v>
      </c>
      <c r="M2246" t="s">
        <v>924</v>
      </c>
      <c r="N2246" t="s">
        <v>217</v>
      </c>
      <c r="O2246" t="s">
        <v>263</v>
      </c>
      <c r="P2246" t="s">
        <v>925</v>
      </c>
      <c r="Q2246" t="s">
        <v>926</v>
      </c>
      <c r="R2246" t="s">
        <v>927</v>
      </c>
      <c r="S2246" t="s">
        <v>264</v>
      </c>
      <c r="T2246" t="s">
        <v>265</v>
      </c>
      <c r="U2246" s="61" t="s">
        <v>266</v>
      </c>
      <c r="V2246" t="s">
        <v>24</v>
      </c>
      <c r="W2246" t="s">
        <v>263</v>
      </c>
      <c r="X2246" s="59">
        <v>2000</v>
      </c>
      <c r="Y2246" s="59">
        <v>2000</v>
      </c>
      <c r="Z2246" t="s">
        <v>141</v>
      </c>
      <c r="AA2246" s="146" t="str">
        <f t="shared" si="441"/>
        <v>EX</v>
      </c>
      <c r="AB2246" s="146" t="str">
        <f t="shared" si="443"/>
        <v>IT</v>
      </c>
      <c r="AC2246" t="str">
        <f t="shared" si="434"/>
        <v>EX</v>
      </c>
      <c r="AD2246" s="74">
        <f t="shared" si="435"/>
        <v>2000</v>
      </c>
      <c r="AE2246" s="74">
        <f t="shared" si="440"/>
        <v>2000</v>
      </c>
      <c r="AF2246">
        <v>1</v>
      </c>
      <c r="AG2246">
        <v>0</v>
      </c>
      <c r="AH2246" s="74">
        <v>0</v>
      </c>
      <c r="AJ2246" s="74">
        <f t="shared" si="436"/>
        <v>0</v>
      </c>
      <c r="AK2246" s="74">
        <f t="shared" si="442"/>
        <v>2000</v>
      </c>
      <c r="AL2246" t="str">
        <f t="shared" si="437"/>
        <v>N</v>
      </c>
      <c r="AN2246" t="s">
        <v>86</v>
      </c>
      <c r="AO2246" t="s">
        <v>85</v>
      </c>
      <c r="AP2246" t="str">
        <f t="shared" si="438"/>
        <v>94</v>
      </c>
      <c r="AQ2246" s="145" t="s">
        <v>1826</v>
      </c>
      <c r="AR2246" t="str">
        <f t="shared" si="439"/>
        <v>1-Adjusted Base Budget</v>
      </c>
      <c r="AS2246" s="145" t="s">
        <v>1827</v>
      </c>
      <c r="AT2246" t="s">
        <v>213</v>
      </c>
      <c r="AV2246" t="str">
        <f t="shared" si="433"/>
        <v>VPIT-SS</v>
      </c>
      <c r="AW2246" t="str">
        <f t="shared" ref="AW2246:AW2309" si="444" xml:space="preserve"> IF(AND($AN2246="UAVP",$Z2246="OE"),$AO2246 &amp; "-ONLINE EDUCATION",IF(AND($AN2246="VPIT",OR($Z2246="SS",$Z2246="IT")),$AO2246 &amp; "-SHARED SERVICES",$AO2246))</f>
        <v>VP FOR INFORMATION TECHNOLOGY-SHARED SERVICES</v>
      </c>
    </row>
    <row r="2247" spans="1:49">
      <c r="A2247" s="59">
        <v>2018</v>
      </c>
      <c r="B2247" t="s">
        <v>137</v>
      </c>
      <c r="C2247" t="s">
        <v>945</v>
      </c>
      <c r="D2247" t="s">
        <v>946</v>
      </c>
      <c r="E2247" t="s">
        <v>947</v>
      </c>
      <c r="F2247" t="s">
        <v>1000</v>
      </c>
      <c r="G2247" t="s">
        <v>1001</v>
      </c>
      <c r="H2247" t="s">
        <v>948</v>
      </c>
      <c r="I2247" s="170" t="s">
        <v>84</v>
      </c>
      <c r="J2247" t="s">
        <v>85</v>
      </c>
      <c r="K2247" t="s">
        <v>214</v>
      </c>
      <c r="L2247" t="s">
        <v>408</v>
      </c>
      <c r="M2247" t="s">
        <v>409</v>
      </c>
      <c r="N2247" t="s">
        <v>217</v>
      </c>
      <c r="O2247" t="s">
        <v>263</v>
      </c>
      <c r="P2247" t="s">
        <v>352</v>
      </c>
      <c r="Q2247" t="s">
        <v>353</v>
      </c>
      <c r="R2247" t="s">
        <v>354</v>
      </c>
      <c r="S2247" t="s">
        <v>264</v>
      </c>
      <c r="T2247" t="s">
        <v>265</v>
      </c>
      <c r="U2247" s="61" t="s">
        <v>266</v>
      </c>
      <c r="V2247" t="s">
        <v>249</v>
      </c>
      <c r="W2247" t="s">
        <v>263</v>
      </c>
      <c r="X2247" s="59">
        <v>5025</v>
      </c>
      <c r="Y2247" s="59">
        <v>5025</v>
      </c>
      <c r="AA2247" s="146" t="str">
        <f t="shared" si="441"/>
        <v>EX</v>
      </c>
      <c r="AB2247" s="146">
        <f t="shared" si="443"/>
        <v>0</v>
      </c>
      <c r="AC2247" t="str">
        <f t="shared" si="434"/>
        <v>EX</v>
      </c>
      <c r="AD2247" s="74">
        <f t="shared" si="435"/>
        <v>5025</v>
      </c>
      <c r="AE2247" s="74">
        <f t="shared" si="440"/>
        <v>5025</v>
      </c>
      <c r="AF2247">
        <v>1</v>
      </c>
      <c r="AG2247">
        <v>0</v>
      </c>
      <c r="AH2247" s="74">
        <v>0</v>
      </c>
      <c r="AJ2247" s="74">
        <f t="shared" si="436"/>
        <v>0</v>
      </c>
      <c r="AK2247" s="74">
        <f t="shared" si="442"/>
        <v>5025</v>
      </c>
      <c r="AL2247" t="str">
        <f t="shared" si="437"/>
        <v>N</v>
      </c>
      <c r="AN2247" t="s">
        <v>86</v>
      </c>
      <c r="AO2247" t="s">
        <v>85</v>
      </c>
      <c r="AP2247" t="str">
        <f t="shared" si="438"/>
        <v>94</v>
      </c>
      <c r="AQ2247" s="145" t="s">
        <v>1826</v>
      </c>
      <c r="AR2247" t="str">
        <f t="shared" si="439"/>
        <v>1-Adjusted Base Budget</v>
      </c>
      <c r="AS2247" s="145" t="s">
        <v>1827</v>
      </c>
      <c r="AT2247" t="s">
        <v>213</v>
      </c>
      <c r="AV2247" t="str">
        <f t="shared" si="433"/>
        <v>VPIT</v>
      </c>
      <c r="AW2247" t="str">
        <f t="shared" si="444"/>
        <v>VP FOR INFORMATION TECHNOLOGY</v>
      </c>
    </row>
    <row r="2248" spans="1:49">
      <c r="A2248" s="59">
        <v>2018</v>
      </c>
      <c r="B2248" t="s">
        <v>137</v>
      </c>
      <c r="C2248" t="s">
        <v>945</v>
      </c>
      <c r="D2248" t="s">
        <v>946</v>
      </c>
      <c r="E2248" t="s">
        <v>947</v>
      </c>
      <c r="F2248" t="s">
        <v>949</v>
      </c>
      <c r="G2248" t="s">
        <v>950</v>
      </c>
      <c r="H2248" t="s">
        <v>948</v>
      </c>
      <c r="I2248" s="170" t="s">
        <v>84</v>
      </c>
      <c r="J2248" t="s">
        <v>85</v>
      </c>
      <c r="K2248" t="s">
        <v>214</v>
      </c>
      <c r="L2248" t="s">
        <v>408</v>
      </c>
      <c r="M2248" t="s">
        <v>409</v>
      </c>
      <c r="N2248" t="s">
        <v>217</v>
      </c>
      <c r="O2248" t="s">
        <v>263</v>
      </c>
      <c r="P2248" t="s">
        <v>352</v>
      </c>
      <c r="Q2248" t="s">
        <v>353</v>
      </c>
      <c r="R2248" t="s">
        <v>354</v>
      </c>
      <c r="S2248" t="s">
        <v>264</v>
      </c>
      <c r="T2248" t="s">
        <v>265</v>
      </c>
      <c r="U2248" s="61" t="s">
        <v>266</v>
      </c>
      <c r="V2248" t="s">
        <v>249</v>
      </c>
      <c r="W2248" t="s">
        <v>263</v>
      </c>
      <c r="X2248" s="59">
        <v>150000</v>
      </c>
      <c r="Y2248" s="59">
        <v>150000</v>
      </c>
      <c r="AA2248" s="146" t="str">
        <f t="shared" si="441"/>
        <v>EX</v>
      </c>
      <c r="AB2248" s="146">
        <f t="shared" si="443"/>
        <v>0</v>
      </c>
      <c r="AC2248" t="str">
        <f t="shared" si="434"/>
        <v>EX</v>
      </c>
      <c r="AD2248" s="74">
        <f t="shared" si="435"/>
        <v>150000</v>
      </c>
      <c r="AE2248" s="74">
        <f t="shared" si="440"/>
        <v>150000</v>
      </c>
      <c r="AF2248">
        <v>1</v>
      </c>
      <c r="AG2248">
        <v>0</v>
      </c>
      <c r="AH2248" s="74">
        <v>0</v>
      </c>
      <c r="AJ2248" s="74">
        <f t="shared" si="436"/>
        <v>0</v>
      </c>
      <c r="AK2248" s="74">
        <f t="shared" si="442"/>
        <v>150000</v>
      </c>
      <c r="AL2248" t="str">
        <f t="shared" si="437"/>
        <v>N</v>
      </c>
      <c r="AN2248" t="s">
        <v>86</v>
      </c>
      <c r="AO2248" t="s">
        <v>85</v>
      </c>
      <c r="AP2248" t="str">
        <f t="shared" si="438"/>
        <v>94</v>
      </c>
      <c r="AQ2248" s="145" t="s">
        <v>1826</v>
      </c>
      <c r="AR2248" t="str">
        <f t="shared" si="439"/>
        <v>1-Adjusted Base Budget</v>
      </c>
      <c r="AS2248" s="145" t="s">
        <v>1827</v>
      </c>
      <c r="AT2248" t="s">
        <v>213</v>
      </c>
      <c r="AV2248" t="str">
        <f t="shared" si="433"/>
        <v>VPIT</v>
      </c>
      <c r="AW2248" t="str">
        <f t="shared" si="444"/>
        <v>VP FOR INFORMATION TECHNOLOGY</v>
      </c>
    </row>
    <row r="2249" spans="1:49">
      <c r="A2249" s="59">
        <v>2018</v>
      </c>
      <c r="B2249" t="s">
        <v>137</v>
      </c>
      <c r="C2249" t="s">
        <v>945</v>
      </c>
      <c r="D2249" t="s">
        <v>946</v>
      </c>
      <c r="E2249" t="s">
        <v>956</v>
      </c>
      <c r="F2249" t="s">
        <v>957</v>
      </c>
      <c r="G2249" t="s">
        <v>958</v>
      </c>
      <c r="H2249" t="s">
        <v>140</v>
      </c>
      <c r="I2249" s="170" t="s">
        <v>84</v>
      </c>
      <c r="J2249" t="s">
        <v>85</v>
      </c>
      <c r="K2249" t="s">
        <v>214</v>
      </c>
      <c r="L2249" t="s">
        <v>408</v>
      </c>
      <c r="M2249" t="s">
        <v>409</v>
      </c>
      <c r="N2249" t="s">
        <v>217</v>
      </c>
      <c r="O2249" t="s">
        <v>263</v>
      </c>
      <c r="P2249" t="s">
        <v>352</v>
      </c>
      <c r="Q2249" t="s">
        <v>353</v>
      </c>
      <c r="R2249" t="s">
        <v>354</v>
      </c>
      <c r="S2249" t="s">
        <v>264</v>
      </c>
      <c r="T2249" t="s">
        <v>265</v>
      </c>
      <c r="U2249" s="61" t="s">
        <v>266</v>
      </c>
      <c r="V2249" t="s">
        <v>24</v>
      </c>
      <c r="W2249" t="s">
        <v>263</v>
      </c>
      <c r="X2249" s="59">
        <v>200</v>
      </c>
      <c r="Y2249" s="59">
        <v>200</v>
      </c>
      <c r="Z2249" t="s">
        <v>141</v>
      </c>
      <c r="AA2249" s="146" t="str">
        <f t="shared" si="441"/>
        <v>EX</v>
      </c>
      <c r="AB2249" s="146" t="str">
        <f t="shared" si="443"/>
        <v>IT</v>
      </c>
      <c r="AC2249" t="str">
        <f t="shared" si="434"/>
        <v>EX</v>
      </c>
      <c r="AD2249" s="74">
        <f t="shared" si="435"/>
        <v>200</v>
      </c>
      <c r="AE2249" s="74">
        <f t="shared" si="440"/>
        <v>200</v>
      </c>
      <c r="AF2249">
        <v>1</v>
      </c>
      <c r="AG2249">
        <v>0</v>
      </c>
      <c r="AH2249" s="74">
        <v>0</v>
      </c>
      <c r="AJ2249" s="74">
        <f t="shared" si="436"/>
        <v>0</v>
      </c>
      <c r="AK2249" s="74">
        <f t="shared" si="442"/>
        <v>200</v>
      </c>
      <c r="AL2249" t="str">
        <f t="shared" si="437"/>
        <v>N</v>
      </c>
      <c r="AN2249" t="s">
        <v>86</v>
      </c>
      <c r="AO2249" t="s">
        <v>85</v>
      </c>
      <c r="AP2249" t="str">
        <f t="shared" si="438"/>
        <v>94</v>
      </c>
      <c r="AQ2249" s="145" t="s">
        <v>1826</v>
      </c>
      <c r="AR2249" t="str">
        <f t="shared" si="439"/>
        <v>1-Adjusted Base Budget</v>
      </c>
      <c r="AS2249" s="145" t="s">
        <v>1827</v>
      </c>
      <c r="AT2249" t="s">
        <v>213</v>
      </c>
      <c r="AV2249" t="str">
        <f t="shared" si="433"/>
        <v>VPIT-SS</v>
      </c>
      <c r="AW2249" t="str">
        <f t="shared" si="444"/>
        <v>VP FOR INFORMATION TECHNOLOGY-SHARED SERVICES</v>
      </c>
    </row>
    <row r="2250" spans="1:49">
      <c r="A2250" s="59">
        <v>2018</v>
      </c>
      <c r="B2250" t="s">
        <v>137</v>
      </c>
      <c r="C2250" t="s">
        <v>945</v>
      </c>
      <c r="D2250" t="s">
        <v>946</v>
      </c>
      <c r="E2250" t="s">
        <v>967</v>
      </c>
      <c r="F2250" t="s">
        <v>968</v>
      </c>
      <c r="G2250" t="s">
        <v>969</v>
      </c>
      <c r="H2250" t="s">
        <v>146</v>
      </c>
      <c r="I2250" s="170" t="s">
        <v>84</v>
      </c>
      <c r="J2250" t="s">
        <v>85</v>
      </c>
      <c r="K2250" t="s">
        <v>214</v>
      </c>
      <c r="L2250" t="s">
        <v>408</v>
      </c>
      <c r="M2250" t="s">
        <v>409</v>
      </c>
      <c r="N2250" t="s">
        <v>217</v>
      </c>
      <c r="O2250" t="s">
        <v>263</v>
      </c>
      <c r="P2250" t="s">
        <v>352</v>
      </c>
      <c r="Q2250" t="s">
        <v>353</v>
      </c>
      <c r="R2250" t="s">
        <v>354</v>
      </c>
      <c r="S2250" t="s">
        <v>264</v>
      </c>
      <c r="T2250" t="s">
        <v>265</v>
      </c>
      <c r="U2250" s="61" t="s">
        <v>266</v>
      </c>
      <c r="V2250" t="s">
        <v>24</v>
      </c>
      <c r="W2250" t="s">
        <v>263</v>
      </c>
      <c r="X2250" s="59">
        <v>1000</v>
      </c>
      <c r="Y2250" s="59">
        <v>1000</v>
      </c>
      <c r="Z2250" t="s">
        <v>141</v>
      </c>
      <c r="AA2250" s="146" t="str">
        <f t="shared" si="441"/>
        <v>EX</v>
      </c>
      <c r="AB2250" s="146" t="str">
        <f t="shared" si="443"/>
        <v>IT</v>
      </c>
      <c r="AC2250" t="str">
        <f t="shared" si="434"/>
        <v>EX</v>
      </c>
      <c r="AD2250" s="74">
        <f t="shared" si="435"/>
        <v>1000</v>
      </c>
      <c r="AE2250" s="74">
        <f t="shared" si="440"/>
        <v>1000</v>
      </c>
      <c r="AF2250">
        <v>1</v>
      </c>
      <c r="AG2250">
        <v>0</v>
      </c>
      <c r="AH2250" s="74">
        <v>0</v>
      </c>
      <c r="AJ2250" s="74">
        <f t="shared" si="436"/>
        <v>0</v>
      </c>
      <c r="AK2250" s="74">
        <f t="shared" si="442"/>
        <v>1000</v>
      </c>
      <c r="AL2250" t="str">
        <f t="shared" si="437"/>
        <v>N</v>
      </c>
      <c r="AN2250" t="s">
        <v>86</v>
      </c>
      <c r="AO2250" t="s">
        <v>85</v>
      </c>
      <c r="AP2250" t="str">
        <f t="shared" si="438"/>
        <v>94</v>
      </c>
      <c r="AQ2250" s="145" t="s">
        <v>1826</v>
      </c>
      <c r="AR2250" t="str">
        <f t="shared" si="439"/>
        <v>1-Adjusted Base Budget</v>
      </c>
      <c r="AS2250" s="145" t="s">
        <v>1827</v>
      </c>
      <c r="AT2250" t="s">
        <v>213</v>
      </c>
      <c r="AV2250" t="str">
        <f t="shared" si="433"/>
        <v>VPIT-SS</v>
      </c>
      <c r="AW2250" t="str">
        <f t="shared" si="444"/>
        <v>VP FOR INFORMATION TECHNOLOGY-SHARED SERVICES</v>
      </c>
    </row>
    <row r="2251" spans="1:49">
      <c r="A2251" s="59">
        <v>2018</v>
      </c>
      <c r="B2251" t="s">
        <v>137</v>
      </c>
      <c r="C2251" t="s">
        <v>945</v>
      </c>
      <c r="D2251" t="s">
        <v>946</v>
      </c>
      <c r="E2251" t="s">
        <v>967</v>
      </c>
      <c r="F2251" t="s">
        <v>1079</v>
      </c>
      <c r="G2251" t="s">
        <v>1080</v>
      </c>
      <c r="H2251" t="s">
        <v>146</v>
      </c>
      <c r="I2251" s="170" t="s">
        <v>84</v>
      </c>
      <c r="J2251" t="s">
        <v>85</v>
      </c>
      <c r="K2251" t="s">
        <v>214</v>
      </c>
      <c r="L2251" t="s">
        <v>408</v>
      </c>
      <c r="M2251" t="s">
        <v>409</v>
      </c>
      <c r="N2251" t="s">
        <v>217</v>
      </c>
      <c r="O2251" t="s">
        <v>263</v>
      </c>
      <c r="P2251" t="s">
        <v>352</v>
      </c>
      <c r="Q2251" t="s">
        <v>353</v>
      </c>
      <c r="R2251" t="s">
        <v>354</v>
      </c>
      <c r="S2251" t="s">
        <v>264</v>
      </c>
      <c r="T2251" t="s">
        <v>265</v>
      </c>
      <c r="U2251" s="61" t="s">
        <v>266</v>
      </c>
      <c r="V2251" t="s">
        <v>24</v>
      </c>
      <c r="W2251" t="s">
        <v>263</v>
      </c>
      <c r="X2251" s="59">
        <v>200</v>
      </c>
      <c r="Y2251" s="59">
        <v>200</v>
      </c>
      <c r="Z2251" t="s">
        <v>141</v>
      </c>
      <c r="AA2251" s="146" t="str">
        <f t="shared" si="441"/>
        <v>EX</v>
      </c>
      <c r="AB2251" s="146" t="str">
        <f t="shared" si="443"/>
        <v>IT</v>
      </c>
      <c r="AC2251" t="str">
        <f t="shared" si="434"/>
        <v>EX</v>
      </c>
      <c r="AD2251" s="74">
        <f t="shared" si="435"/>
        <v>200</v>
      </c>
      <c r="AE2251" s="74">
        <f t="shared" si="440"/>
        <v>200</v>
      </c>
      <c r="AF2251">
        <v>1</v>
      </c>
      <c r="AG2251">
        <v>0</v>
      </c>
      <c r="AH2251" s="74">
        <v>0</v>
      </c>
      <c r="AJ2251" s="74">
        <f t="shared" si="436"/>
        <v>0</v>
      </c>
      <c r="AK2251" s="74">
        <f t="shared" si="442"/>
        <v>200</v>
      </c>
      <c r="AL2251" t="str">
        <f t="shared" si="437"/>
        <v>N</v>
      </c>
      <c r="AN2251" t="s">
        <v>86</v>
      </c>
      <c r="AO2251" t="s">
        <v>85</v>
      </c>
      <c r="AP2251" t="str">
        <f t="shared" si="438"/>
        <v>94</v>
      </c>
      <c r="AQ2251" s="145" t="s">
        <v>1826</v>
      </c>
      <c r="AR2251" t="str">
        <f t="shared" si="439"/>
        <v>1-Adjusted Base Budget</v>
      </c>
      <c r="AS2251" s="145" t="s">
        <v>1827</v>
      </c>
      <c r="AT2251" t="s">
        <v>213</v>
      </c>
      <c r="AV2251" t="str">
        <f t="shared" si="433"/>
        <v>VPIT-SS</v>
      </c>
      <c r="AW2251" t="str">
        <f t="shared" si="444"/>
        <v>VP FOR INFORMATION TECHNOLOGY-SHARED SERVICES</v>
      </c>
    </row>
    <row r="2252" spans="1:49">
      <c r="A2252" s="59">
        <v>2018</v>
      </c>
      <c r="B2252" t="s">
        <v>137</v>
      </c>
      <c r="C2252" t="s">
        <v>945</v>
      </c>
      <c r="D2252" t="s">
        <v>946</v>
      </c>
      <c r="E2252" t="s">
        <v>967</v>
      </c>
      <c r="F2252" t="s">
        <v>1081</v>
      </c>
      <c r="G2252" t="s">
        <v>1082</v>
      </c>
      <c r="H2252" t="s">
        <v>146</v>
      </c>
      <c r="I2252" s="170" t="s">
        <v>84</v>
      </c>
      <c r="J2252" t="s">
        <v>85</v>
      </c>
      <c r="K2252" t="s">
        <v>214</v>
      </c>
      <c r="L2252" t="s">
        <v>408</v>
      </c>
      <c r="M2252" t="s">
        <v>409</v>
      </c>
      <c r="N2252" t="s">
        <v>217</v>
      </c>
      <c r="O2252" t="s">
        <v>263</v>
      </c>
      <c r="P2252" t="s">
        <v>352</v>
      </c>
      <c r="Q2252" t="s">
        <v>353</v>
      </c>
      <c r="R2252" t="s">
        <v>354</v>
      </c>
      <c r="S2252" t="s">
        <v>264</v>
      </c>
      <c r="T2252" t="s">
        <v>265</v>
      </c>
      <c r="U2252" s="61" t="s">
        <v>266</v>
      </c>
      <c r="V2252" t="s">
        <v>24</v>
      </c>
      <c r="W2252" t="s">
        <v>263</v>
      </c>
      <c r="X2252" s="59">
        <v>2000</v>
      </c>
      <c r="Y2252" s="59">
        <v>2000</v>
      </c>
      <c r="Z2252" t="s">
        <v>141</v>
      </c>
      <c r="AA2252" s="146" t="str">
        <f t="shared" si="441"/>
        <v>EX</v>
      </c>
      <c r="AB2252" s="146" t="str">
        <f t="shared" si="443"/>
        <v>IT</v>
      </c>
      <c r="AC2252" t="str">
        <f t="shared" si="434"/>
        <v>EX</v>
      </c>
      <c r="AD2252" s="74">
        <f t="shared" si="435"/>
        <v>2000</v>
      </c>
      <c r="AE2252" s="74">
        <f t="shared" si="440"/>
        <v>2000</v>
      </c>
      <c r="AF2252">
        <v>1</v>
      </c>
      <c r="AG2252">
        <v>0</v>
      </c>
      <c r="AH2252" s="74">
        <v>0</v>
      </c>
      <c r="AJ2252" s="74">
        <f t="shared" si="436"/>
        <v>0</v>
      </c>
      <c r="AK2252" s="74">
        <f t="shared" si="442"/>
        <v>2000</v>
      </c>
      <c r="AL2252" t="str">
        <f t="shared" si="437"/>
        <v>N</v>
      </c>
      <c r="AN2252" t="s">
        <v>86</v>
      </c>
      <c r="AO2252" t="s">
        <v>85</v>
      </c>
      <c r="AP2252" t="str">
        <f t="shared" si="438"/>
        <v>94</v>
      </c>
      <c r="AQ2252" s="145" t="s">
        <v>1826</v>
      </c>
      <c r="AR2252" t="str">
        <f t="shared" si="439"/>
        <v>1-Adjusted Base Budget</v>
      </c>
      <c r="AS2252" s="145" t="s">
        <v>1827</v>
      </c>
      <c r="AT2252" t="s">
        <v>213</v>
      </c>
      <c r="AV2252" t="str">
        <f t="shared" ref="AV2252:AV2315" si="445">IF(AND($AN2252="UAVP",$Z2252="OE"),$AN2252 &amp; "-OE",IF(AND($AN2252="VPIT",OR($Z2252="SS",$Z2252="IT")),$AN2252 &amp; "-SS",$AN2252))</f>
        <v>VPIT-SS</v>
      </c>
      <c r="AW2252" t="str">
        <f t="shared" si="444"/>
        <v>VP FOR INFORMATION TECHNOLOGY-SHARED SERVICES</v>
      </c>
    </row>
    <row r="2253" spans="1:49">
      <c r="A2253" s="59">
        <v>2018</v>
      </c>
      <c r="B2253" t="s">
        <v>137</v>
      </c>
      <c r="C2253" t="s">
        <v>945</v>
      </c>
      <c r="D2253" t="s">
        <v>946</v>
      </c>
      <c r="E2253" t="s">
        <v>967</v>
      </c>
      <c r="F2253" t="s">
        <v>1097</v>
      </c>
      <c r="G2253" t="s">
        <v>1098</v>
      </c>
      <c r="H2253" t="s">
        <v>146</v>
      </c>
      <c r="I2253" s="170" t="s">
        <v>84</v>
      </c>
      <c r="J2253" t="s">
        <v>85</v>
      </c>
      <c r="K2253" t="s">
        <v>214</v>
      </c>
      <c r="L2253" t="s">
        <v>408</v>
      </c>
      <c r="M2253" t="s">
        <v>409</v>
      </c>
      <c r="N2253" t="s">
        <v>217</v>
      </c>
      <c r="O2253" t="s">
        <v>263</v>
      </c>
      <c r="P2253" t="s">
        <v>352</v>
      </c>
      <c r="Q2253" t="s">
        <v>353</v>
      </c>
      <c r="R2253" t="s">
        <v>354</v>
      </c>
      <c r="S2253" t="s">
        <v>264</v>
      </c>
      <c r="T2253" t="s">
        <v>265</v>
      </c>
      <c r="U2253" s="61" t="s">
        <v>266</v>
      </c>
      <c r="V2253" t="s">
        <v>24</v>
      </c>
      <c r="W2253" t="s">
        <v>263</v>
      </c>
      <c r="X2253" s="59">
        <v>1000</v>
      </c>
      <c r="Y2253" s="59">
        <v>1000</v>
      </c>
      <c r="Z2253" t="s">
        <v>141</v>
      </c>
      <c r="AA2253" s="146" t="str">
        <f t="shared" si="441"/>
        <v>EX</v>
      </c>
      <c r="AB2253" s="146" t="str">
        <f t="shared" si="443"/>
        <v>IT</v>
      </c>
      <c r="AC2253" t="str">
        <f t="shared" si="434"/>
        <v>EX</v>
      </c>
      <c r="AD2253" s="74">
        <f t="shared" si="435"/>
        <v>1000</v>
      </c>
      <c r="AE2253" s="74">
        <f t="shared" si="440"/>
        <v>1000</v>
      </c>
      <c r="AF2253">
        <v>1</v>
      </c>
      <c r="AG2253">
        <v>0</v>
      </c>
      <c r="AH2253" s="74">
        <v>0</v>
      </c>
      <c r="AJ2253" s="74">
        <f t="shared" si="436"/>
        <v>0</v>
      </c>
      <c r="AK2253" s="74">
        <f t="shared" si="442"/>
        <v>1000</v>
      </c>
      <c r="AL2253" t="str">
        <f t="shared" si="437"/>
        <v>N</v>
      </c>
      <c r="AN2253" t="s">
        <v>86</v>
      </c>
      <c r="AO2253" t="s">
        <v>85</v>
      </c>
      <c r="AP2253" t="str">
        <f t="shared" si="438"/>
        <v>94</v>
      </c>
      <c r="AQ2253" s="145" t="s">
        <v>1826</v>
      </c>
      <c r="AR2253" t="str">
        <f t="shared" si="439"/>
        <v>1-Adjusted Base Budget</v>
      </c>
      <c r="AS2253" s="145" t="s">
        <v>1827</v>
      </c>
      <c r="AT2253" t="s">
        <v>213</v>
      </c>
      <c r="AV2253" t="str">
        <f t="shared" si="445"/>
        <v>VPIT-SS</v>
      </c>
      <c r="AW2253" t="str">
        <f t="shared" si="444"/>
        <v>VP FOR INFORMATION TECHNOLOGY-SHARED SERVICES</v>
      </c>
    </row>
    <row r="2254" spans="1:49">
      <c r="A2254" s="59">
        <v>2018</v>
      </c>
      <c r="B2254" t="s">
        <v>137</v>
      </c>
      <c r="C2254" t="s">
        <v>945</v>
      </c>
      <c r="D2254" t="s">
        <v>946</v>
      </c>
      <c r="E2254" t="s">
        <v>967</v>
      </c>
      <c r="F2254" t="s">
        <v>1154</v>
      </c>
      <c r="G2254" t="s">
        <v>1155</v>
      </c>
      <c r="H2254" t="s">
        <v>146</v>
      </c>
      <c r="I2254" s="170" t="s">
        <v>84</v>
      </c>
      <c r="J2254" t="s">
        <v>85</v>
      </c>
      <c r="K2254" t="s">
        <v>214</v>
      </c>
      <c r="L2254" t="s">
        <v>408</v>
      </c>
      <c r="M2254" t="s">
        <v>409</v>
      </c>
      <c r="N2254" t="s">
        <v>217</v>
      </c>
      <c r="O2254" t="s">
        <v>263</v>
      </c>
      <c r="P2254" t="s">
        <v>352</v>
      </c>
      <c r="Q2254" t="s">
        <v>353</v>
      </c>
      <c r="R2254" t="s">
        <v>354</v>
      </c>
      <c r="S2254" t="s">
        <v>264</v>
      </c>
      <c r="T2254" t="s">
        <v>265</v>
      </c>
      <c r="U2254" s="61" t="s">
        <v>266</v>
      </c>
      <c r="V2254" t="s">
        <v>24</v>
      </c>
      <c r="W2254" t="s">
        <v>263</v>
      </c>
      <c r="X2254" s="59">
        <v>5000</v>
      </c>
      <c r="Y2254" s="59">
        <v>5000</v>
      </c>
      <c r="Z2254" t="s">
        <v>141</v>
      </c>
      <c r="AA2254" s="146" t="str">
        <f t="shared" si="441"/>
        <v>EX</v>
      </c>
      <c r="AB2254" s="146" t="str">
        <f t="shared" si="443"/>
        <v>IT</v>
      </c>
      <c r="AC2254" t="str">
        <f t="shared" si="434"/>
        <v>EX</v>
      </c>
      <c r="AD2254" s="74">
        <f t="shared" si="435"/>
        <v>5000</v>
      </c>
      <c r="AE2254" s="74">
        <f t="shared" si="440"/>
        <v>5000</v>
      </c>
      <c r="AF2254">
        <v>1</v>
      </c>
      <c r="AG2254">
        <v>0</v>
      </c>
      <c r="AH2254" s="74">
        <v>0</v>
      </c>
      <c r="AJ2254" s="74">
        <f t="shared" si="436"/>
        <v>0</v>
      </c>
      <c r="AK2254" s="74">
        <f t="shared" si="442"/>
        <v>5000</v>
      </c>
      <c r="AL2254" t="str">
        <f t="shared" si="437"/>
        <v>N</v>
      </c>
      <c r="AN2254" t="s">
        <v>86</v>
      </c>
      <c r="AO2254" t="s">
        <v>85</v>
      </c>
      <c r="AP2254" t="str">
        <f t="shared" si="438"/>
        <v>94</v>
      </c>
      <c r="AQ2254" s="145" t="s">
        <v>1826</v>
      </c>
      <c r="AR2254" t="str">
        <f t="shared" si="439"/>
        <v>1-Adjusted Base Budget</v>
      </c>
      <c r="AS2254" s="145" t="s">
        <v>1827</v>
      </c>
      <c r="AT2254" t="s">
        <v>213</v>
      </c>
      <c r="AV2254" t="str">
        <f t="shared" si="445"/>
        <v>VPIT-SS</v>
      </c>
      <c r="AW2254" t="str">
        <f t="shared" si="444"/>
        <v>VP FOR INFORMATION TECHNOLOGY-SHARED SERVICES</v>
      </c>
    </row>
    <row r="2255" spans="1:49">
      <c r="A2255" s="59">
        <v>2018</v>
      </c>
      <c r="B2255" t="s">
        <v>137</v>
      </c>
      <c r="C2255" t="s">
        <v>945</v>
      </c>
      <c r="D2255" t="s">
        <v>946</v>
      </c>
      <c r="E2255" t="s">
        <v>967</v>
      </c>
      <c r="F2255" t="s">
        <v>1109</v>
      </c>
      <c r="G2255" t="s">
        <v>1110</v>
      </c>
      <c r="H2255" t="s">
        <v>146</v>
      </c>
      <c r="I2255" s="170" t="s">
        <v>84</v>
      </c>
      <c r="J2255" t="s">
        <v>85</v>
      </c>
      <c r="K2255" t="s">
        <v>214</v>
      </c>
      <c r="L2255" t="s">
        <v>408</v>
      </c>
      <c r="M2255" t="s">
        <v>409</v>
      </c>
      <c r="N2255" t="s">
        <v>217</v>
      </c>
      <c r="O2255" t="s">
        <v>263</v>
      </c>
      <c r="P2255" t="s">
        <v>352</v>
      </c>
      <c r="Q2255" t="s">
        <v>353</v>
      </c>
      <c r="R2255" t="s">
        <v>354</v>
      </c>
      <c r="S2255" t="s">
        <v>264</v>
      </c>
      <c r="T2255" t="s">
        <v>265</v>
      </c>
      <c r="U2255" s="61" t="s">
        <v>266</v>
      </c>
      <c r="V2255" t="s">
        <v>24</v>
      </c>
      <c r="W2255" t="s">
        <v>263</v>
      </c>
      <c r="X2255" s="59">
        <v>976</v>
      </c>
      <c r="Y2255" s="59">
        <v>976</v>
      </c>
      <c r="Z2255" t="s">
        <v>141</v>
      </c>
      <c r="AA2255" s="146" t="str">
        <f t="shared" si="441"/>
        <v>EX</v>
      </c>
      <c r="AB2255" s="146" t="str">
        <f t="shared" si="443"/>
        <v>IT</v>
      </c>
      <c r="AC2255" t="str">
        <f t="shared" si="434"/>
        <v>EX</v>
      </c>
      <c r="AD2255" s="74">
        <f t="shared" si="435"/>
        <v>976</v>
      </c>
      <c r="AE2255" s="74">
        <f t="shared" si="440"/>
        <v>976</v>
      </c>
      <c r="AF2255">
        <v>1</v>
      </c>
      <c r="AG2255">
        <v>0</v>
      </c>
      <c r="AH2255" s="74">
        <v>0</v>
      </c>
      <c r="AJ2255" s="74">
        <f t="shared" si="436"/>
        <v>0</v>
      </c>
      <c r="AK2255" s="74">
        <f t="shared" si="442"/>
        <v>976</v>
      </c>
      <c r="AL2255" t="str">
        <f t="shared" si="437"/>
        <v>N</v>
      </c>
      <c r="AN2255" t="s">
        <v>86</v>
      </c>
      <c r="AO2255" t="s">
        <v>85</v>
      </c>
      <c r="AP2255" t="str">
        <f t="shared" si="438"/>
        <v>94</v>
      </c>
      <c r="AQ2255" s="145" t="s">
        <v>1826</v>
      </c>
      <c r="AR2255" t="str">
        <f t="shared" si="439"/>
        <v>1-Adjusted Base Budget</v>
      </c>
      <c r="AS2255" s="145" t="s">
        <v>1827</v>
      </c>
      <c r="AT2255" t="s">
        <v>213</v>
      </c>
      <c r="AV2255" t="str">
        <f t="shared" si="445"/>
        <v>VPIT-SS</v>
      </c>
      <c r="AW2255" t="str">
        <f t="shared" si="444"/>
        <v>VP FOR INFORMATION TECHNOLOGY-SHARED SERVICES</v>
      </c>
    </row>
    <row r="2256" spans="1:49">
      <c r="A2256" s="59">
        <v>2018</v>
      </c>
      <c r="B2256" t="s">
        <v>137</v>
      </c>
      <c r="C2256" t="s">
        <v>945</v>
      </c>
      <c r="D2256" t="s">
        <v>946</v>
      </c>
      <c r="E2256" t="s">
        <v>979</v>
      </c>
      <c r="F2256" t="s">
        <v>957</v>
      </c>
      <c r="G2256" t="s">
        <v>958</v>
      </c>
      <c r="H2256" t="s">
        <v>152</v>
      </c>
      <c r="I2256" s="170" t="s">
        <v>84</v>
      </c>
      <c r="J2256" t="s">
        <v>85</v>
      </c>
      <c r="K2256" t="s">
        <v>214</v>
      </c>
      <c r="L2256" t="s">
        <v>408</v>
      </c>
      <c r="M2256" t="s">
        <v>409</v>
      </c>
      <c r="N2256" t="s">
        <v>217</v>
      </c>
      <c r="O2256" t="s">
        <v>263</v>
      </c>
      <c r="P2256" t="s">
        <v>352</v>
      </c>
      <c r="Q2256" t="s">
        <v>353</v>
      </c>
      <c r="R2256" t="s">
        <v>354</v>
      </c>
      <c r="S2256" t="s">
        <v>264</v>
      </c>
      <c r="T2256" t="s">
        <v>265</v>
      </c>
      <c r="U2256" s="61" t="s">
        <v>266</v>
      </c>
      <c r="V2256" t="s">
        <v>24</v>
      </c>
      <c r="W2256" t="s">
        <v>263</v>
      </c>
      <c r="X2256" s="59">
        <v>800</v>
      </c>
      <c r="Y2256" s="59">
        <v>800</v>
      </c>
      <c r="Z2256" t="s">
        <v>141</v>
      </c>
      <c r="AA2256" s="146" t="str">
        <f t="shared" si="441"/>
        <v>EX</v>
      </c>
      <c r="AB2256" s="146" t="str">
        <f t="shared" si="443"/>
        <v>IT</v>
      </c>
      <c r="AC2256" t="str">
        <f t="shared" si="434"/>
        <v>EX</v>
      </c>
      <c r="AD2256" s="74">
        <f t="shared" si="435"/>
        <v>800</v>
      </c>
      <c r="AE2256" s="74">
        <f t="shared" si="440"/>
        <v>800</v>
      </c>
      <c r="AF2256">
        <v>1</v>
      </c>
      <c r="AG2256">
        <v>0</v>
      </c>
      <c r="AH2256" s="74">
        <v>0</v>
      </c>
      <c r="AJ2256" s="74">
        <f t="shared" si="436"/>
        <v>0</v>
      </c>
      <c r="AK2256" s="74">
        <f t="shared" si="442"/>
        <v>800</v>
      </c>
      <c r="AL2256" t="str">
        <f t="shared" si="437"/>
        <v>N</v>
      </c>
      <c r="AN2256" t="s">
        <v>86</v>
      </c>
      <c r="AO2256" t="s">
        <v>85</v>
      </c>
      <c r="AP2256" t="str">
        <f t="shared" si="438"/>
        <v>94</v>
      </c>
      <c r="AQ2256" s="145" t="s">
        <v>1826</v>
      </c>
      <c r="AR2256" t="str">
        <f t="shared" si="439"/>
        <v>1-Adjusted Base Budget</v>
      </c>
      <c r="AS2256" s="145" t="s">
        <v>1827</v>
      </c>
      <c r="AT2256" t="s">
        <v>213</v>
      </c>
      <c r="AV2256" t="str">
        <f t="shared" si="445"/>
        <v>VPIT-SS</v>
      </c>
      <c r="AW2256" t="str">
        <f t="shared" si="444"/>
        <v>VP FOR INFORMATION TECHNOLOGY-SHARED SERVICES</v>
      </c>
    </row>
    <row r="2257" spans="1:49">
      <c r="A2257" s="59">
        <v>2018</v>
      </c>
      <c r="B2257" t="s">
        <v>137</v>
      </c>
      <c r="C2257" t="s">
        <v>945</v>
      </c>
      <c r="D2257" t="s">
        <v>946</v>
      </c>
      <c r="E2257" t="s">
        <v>951</v>
      </c>
      <c r="F2257" t="s">
        <v>952</v>
      </c>
      <c r="G2257" t="s">
        <v>953</v>
      </c>
      <c r="H2257" t="s">
        <v>154</v>
      </c>
      <c r="I2257" s="170" t="s">
        <v>84</v>
      </c>
      <c r="J2257" t="s">
        <v>85</v>
      </c>
      <c r="K2257" t="s">
        <v>214</v>
      </c>
      <c r="L2257" t="s">
        <v>408</v>
      </c>
      <c r="M2257" t="s">
        <v>409</v>
      </c>
      <c r="N2257" t="s">
        <v>217</v>
      </c>
      <c r="O2257" t="s">
        <v>263</v>
      </c>
      <c r="P2257" t="s">
        <v>352</v>
      </c>
      <c r="Q2257" t="s">
        <v>353</v>
      </c>
      <c r="R2257" t="s">
        <v>354</v>
      </c>
      <c r="S2257" t="s">
        <v>264</v>
      </c>
      <c r="T2257" t="s">
        <v>265</v>
      </c>
      <c r="U2257" s="61" t="s">
        <v>266</v>
      </c>
      <c r="V2257" t="s">
        <v>24</v>
      </c>
      <c r="W2257" t="s">
        <v>263</v>
      </c>
      <c r="X2257" s="59">
        <v>2500</v>
      </c>
      <c r="Y2257" s="59">
        <v>2500</v>
      </c>
      <c r="Z2257" t="s">
        <v>141</v>
      </c>
      <c r="AA2257" s="146" t="str">
        <f t="shared" si="441"/>
        <v>EX</v>
      </c>
      <c r="AB2257" s="146" t="str">
        <f t="shared" si="443"/>
        <v>IT</v>
      </c>
      <c r="AC2257" t="str">
        <f t="shared" si="434"/>
        <v>EX</v>
      </c>
      <c r="AD2257" s="74">
        <f t="shared" si="435"/>
        <v>2500</v>
      </c>
      <c r="AE2257" s="74">
        <f t="shared" si="440"/>
        <v>2500</v>
      </c>
      <c r="AF2257">
        <v>1</v>
      </c>
      <c r="AG2257">
        <v>0</v>
      </c>
      <c r="AH2257" s="74">
        <v>0</v>
      </c>
      <c r="AJ2257" s="74">
        <f t="shared" si="436"/>
        <v>0</v>
      </c>
      <c r="AK2257" s="74">
        <f t="shared" si="442"/>
        <v>2500</v>
      </c>
      <c r="AL2257" t="str">
        <f t="shared" si="437"/>
        <v>N</v>
      </c>
      <c r="AN2257" t="s">
        <v>86</v>
      </c>
      <c r="AO2257" t="s">
        <v>85</v>
      </c>
      <c r="AP2257" t="str">
        <f t="shared" si="438"/>
        <v>94</v>
      </c>
      <c r="AQ2257" s="145" t="s">
        <v>1826</v>
      </c>
      <c r="AR2257" t="str">
        <f t="shared" si="439"/>
        <v>1-Adjusted Base Budget</v>
      </c>
      <c r="AS2257" s="145" t="s">
        <v>1827</v>
      </c>
      <c r="AT2257" t="s">
        <v>213</v>
      </c>
      <c r="AV2257" t="str">
        <f t="shared" si="445"/>
        <v>VPIT-SS</v>
      </c>
      <c r="AW2257" t="str">
        <f t="shared" si="444"/>
        <v>VP FOR INFORMATION TECHNOLOGY-SHARED SERVICES</v>
      </c>
    </row>
    <row r="2258" spans="1:49">
      <c r="A2258" s="59">
        <v>2018</v>
      </c>
      <c r="B2258" t="s">
        <v>137</v>
      </c>
      <c r="C2258" t="s">
        <v>945</v>
      </c>
      <c r="D2258" t="s">
        <v>946</v>
      </c>
      <c r="E2258" t="s">
        <v>951</v>
      </c>
      <c r="F2258" t="s">
        <v>968</v>
      </c>
      <c r="G2258" t="s">
        <v>969</v>
      </c>
      <c r="H2258" t="s">
        <v>154</v>
      </c>
      <c r="I2258" s="170" t="s">
        <v>84</v>
      </c>
      <c r="J2258" t="s">
        <v>85</v>
      </c>
      <c r="K2258" t="s">
        <v>214</v>
      </c>
      <c r="L2258" t="s">
        <v>408</v>
      </c>
      <c r="M2258" t="s">
        <v>409</v>
      </c>
      <c r="N2258" t="s">
        <v>217</v>
      </c>
      <c r="O2258" t="s">
        <v>263</v>
      </c>
      <c r="P2258" t="s">
        <v>352</v>
      </c>
      <c r="Q2258" t="s">
        <v>353</v>
      </c>
      <c r="R2258" t="s">
        <v>354</v>
      </c>
      <c r="S2258" t="s">
        <v>264</v>
      </c>
      <c r="T2258" t="s">
        <v>265</v>
      </c>
      <c r="U2258" s="61" t="s">
        <v>266</v>
      </c>
      <c r="V2258" t="s">
        <v>24</v>
      </c>
      <c r="W2258" t="s">
        <v>263</v>
      </c>
      <c r="X2258" s="59">
        <v>1000</v>
      </c>
      <c r="Y2258" s="59">
        <v>1000</v>
      </c>
      <c r="Z2258" t="s">
        <v>141</v>
      </c>
      <c r="AA2258" s="146" t="str">
        <f t="shared" si="441"/>
        <v>EX</v>
      </c>
      <c r="AB2258" s="146" t="str">
        <f t="shared" si="443"/>
        <v>IT</v>
      </c>
      <c r="AC2258" t="str">
        <f t="shared" si="434"/>
        <v>EX</v>
      </c>
      <c r="AD2258" s="74">
        <f t="shared" si="435"/>
        <v>1000</v>
      </c>
      <c r="AE2258" s="74">
        <f t="shared" si="440"/>
        <v>1000</v>
      </c>
      <c r="AF2258">
        <v>1</v>
      </c>
      <c r="AG2258">
        <v>0</v>
      </c>
      <c r="AH2258" s="74">
        <v>0</v>
      </c>
      <c r="AJ2258" s="74">
        <f t="shared" si="436"/>
        <v>0</v>
      </c>
      <c r="AK2258" s="74">
        <f t="shared" si="442"/>
        <v>1000</v>
      </c>
      <c r="AL2258" t="str">
        <f t="shared" si="437"/>
        <v>N</v>
      </c>
      <c r="AN2258" t="s">
        <v>86</v>
      </c>
      <c r="AO2258" t="s">
        <v>85</v>
      </c>
      <c r="AP2258" t="str">
        <f t="shared" si="438"/>
        <v>94</v>
      </c>
      <c r="AQ2258" s="145" t="s">
        <v>1826</v>
      </c>
      <c r="AR2258" t="str">
        <f t="shared" si="439"/>
        <v>1-Adjusted Base Budget</v>
      </c>
      <c r="AS2258" s="145" t="s">
        <v>1827</v>
      </c>
      <c r="AT2258" t="s">
        <v>213</v>
      </c>
      <c r="AV2258" t="str">
        <f t="shared" si="445"/>
        <v>VPIT-SS</v>
      </c>
      <c r="AW2258" t="str">
        <f t="shared" si="444"/>
        <v>VP FOR INFORMATION TECHNOLOGY-SHARED SERVICES</v>
      </c>
    </row>
    <row r="2259" spans="1:49">
      <c r="A2259" s="59">
        <v>2018</v>
      </c>
      <c r="B2259" t="s">
        <v>137</v>
      </c>
      <c r="C2259" t="s">
        <v>945</v>
      </c>
      <c r="D2259" t="s">
        <v>946</v>
      </c>
      <c r="E2259" t="s">
        <v>951</v>
      </c>
      <c r="F2259" t="s">
        <v>1079</v>
      </c>
      <c r="G2259" t="s">
        <v>1080</v>
      </c>
      <c r="H2259" t="s">
        <v>154</v>
      </c>
      <c r="I2259" s="170" t="s">
        <v>84</v>
      </c>
      <c r="J2259" t="s">
        <v>85</v>
      </c>
      <c r="K2259" t="s">
        <v>214</v>
      </c>
      <c r="L2259" t="s">
        <v>408</v>
      </c>
      <c r="M2259" t="s">
        <v>409</v>
      </c>
      <c r="N2259" t="s">
        <v>217</v>
      </c>
      <c r="O2259" t="s">
        <v>263</v>
      </c>
      <c r="P2259" t="s">
        <v>352</v>
      </c>
      <c r="Q2259" t="s">
        <v>353</v>
      </c>
      <c r="R2259" t="s">
        <v>354</v>
      </c>
      <c r="S2259" t="s">
        <v>264</v>
      </c>
      <c r="T2259" t="s">
        <v>265</v>
      </c>
      <c r="U2259" s="61" t="s">
        <v>266</v>
      </c>
      <c r="V2259" t="s">
        <v>24</v>
      </c>
      <c r="W2259" t="s">
        <v>263</v>
      </c>
      <c r="X2259" s="59">
        <v>200</v>
      </c>
      <c r="Y2259" s="59">
        <v>200</v>
      </c>
      <c r="Z2259" t="s">
        <v>141</v>
      </c>
      <c r="AA2259" s="146" t="str">
        <f t="shared" si="441"/>
        <v>EX</v>
      </c>
      <c r="AB2259" s="146" t="str">
        <f t="shared" si="443"/>
        <v>IT</v>
      </c>
      <c r="AC2259" t="str">
        <f t="shared" ref="AC2259:AC2322" si="446">IF(O2259 =AA2259,W2259,"Allot/Xfer IN")</f>
        <v>EX</v>
      </c>
      <c r="AD2259" s="74">
        <f t="shared" ref="AD2259:AD2322" si="447">IF(O2259 =AA2259,Y2259,-Y2259)</f>
        <v>200</v>
      </c>
      <c r="AE2259" s="74">
        <f t="shared" si="440"/>
        <v>200</v>
      </c>
      <c r="AF2259">
        <v>1</v>
      </c>
      <c r="AG2259">
        <v>0</v>
      </c>
      <c r="AH2259" s="74">
        <v>0</v>
      </c>
      <c r="AJ2259" s="74">
        <f t="shared" ref="AJ2259:AJ2322" si="448">SUM(AG2259:AI2259)</f>
        <v>0</v>
      </c>
      <c r="AK2259" s="74">
        <f t="shared" si="442"/>
        <v>200</v>
      </c>
      <c r="AL2259" t="str">
        <f t="shared" ref="AL2259:AL2322" si="449">IF(AF2259&lt;&gt;1,"Y","N")</f>
        <v>N</v>
      </c>
      <c r="AN2259" t="s">
        <v>86</v>
      </c>
      <c r="AO2259" t="s">
        <v>85</v>
      </c>
      <c r="AP2259" t="str">
        <f t="shared" ref="AP2259:AP2322" si="450">IF(AL2259 ="Y","99",I2259)</f>
        <v>94</v>
      </c>
      <c r="AQ2259" s="145" t="s">
        <v>1826</v>
      </c>
      <c r="AR2259" t="str">
        <f t="shared" ref="AR2259:AR2322" si="451">IF(AM2259 ="y",AQ2259,IF(AG2259 &lt;&gt;0,"2-Provision for Compensation Incr","1-Adjusted Base Budget"))</f>
        <v>1-Adjusted Base Budget</v>
      </c>
      <c r="AS2259" s="145" t="s">
        <v>1827</v>
      </c>
      <c r="AT2259" t="s">
        <v>213</v>
      </c>
      <c r="AV2259" t="str">
        <f t="shared" si="445"/>
        <v>VPIT-SS</v>
      </c>
      <c r="AW2259" t="str">
        <f t="shared" si="444"/>
        <v>VP FOR INFORMATION TECHNOLOGY-SHARED SERVICES</v>
      </c>
    </row>
    <row r="2260" spans="1:49">
      <c r="A2260" s="59">
        <v>2018</v>
      </c>
      <c r="B2260" t="s">
        <v>137</v>
      </c>
      <c r="C2260" t="s">
        <v>945</v>
      </c>
      <c r="D2260" t="s">
        <v>946</v>
      </c>
      <c r="E2260" t="s">
        <v>951</v>
      </c>
      <c r="F2260" t="s">
        <v>1101</v>
      </c>
      <c r="G2260" t="s">
        <v>1128</v>
      </c>
      <c r="H2260" t="s">
        <v>154</v>
      </c>
      <c r="I2260" s="170" t="s">
        <v>84</v>
      </c>
      <c r="J2260" t="s">
        <v>85</v>
      </c>
      <c r="K2260" t="s">
        <v>214</v>
      </c>
      <c r="L2260" t="s">
        <v>408</v>
      </c>
      <c r="M2260" t="s">
        <v>409</v>
      </c>
      <c r="N2260" t="s">
        <v>217</v>
      </c>
      <c r="O2260" t="s">
        <v>263</v>
      </c>
      <c r="P2260" t="s">
        <v>352</v>
      </c>
      <c r="Q2260" t="s">
        <v>353</v>
      </c>
      <c r="R2260" t="s">
        <v>354</v>
      </c>
      <c r="S2260" t="s">
        <v>264</v>
      </c>
      <c r="T2260" t="s">
        <v>265</v>
      </c>
      <c r="U2260" s="61" t="s">
        <v>266</v>
      </c>
      <c r="V2260" t="s">
        <v>24</v>
      </c>
      <c r="W2260" t="s">
        <v>263</v>
      </c>
      <c r="X2260" s="59">
        <v>4500</v>
      </c>
      <c r="Y2260" s="59">
        <v>4500</v>
      </c>
      <c r="Z2260" t="s">
        <v>141</v>
      </c>
      <c r="AA2260" s="146" t="str">
        <f t="shared" si="441"/>
        <v>EX</v>
      </c>
      <c r="AB2260" s="146" t="str">
        <f t="shared" si="443"/>
        <v>IT</v>
      </c>
      <c r="AC2260" t="str">
        <f t="shared" si="446"/>
        <v>EX</v>
      </c>
      <c r="AD2260" s="74">
        <f t="shared" si="447"/>
        <v>4500</v>
      </c>
      <c r="AE2260" s="74">
        <f t="shared" ref="AE2260:AE2323" si="452">Y2260</f>
        <v>4500</v>
      </c>
      <c r="AF2260">
        <v>1</v>
      </c>
      <c r="AG2260">
        <v>0</v>
      </c>
      <c r="AH2260" s="74">
        <v>0</v>
      </c>
      <c r="AJ2260" s="74">
        <f t="shared" si="448"/>
        <v>0</v>
      </c>
      <c r="AK2260" s="74">
        <f t="shared" si="442"/>
        <v>4500</v>
      </c>
      <c r="AL2260" t="str">
        <f t="shared" si="449"/>
        <v>N</v>
      </c>
      <c r="AN2260" t="s">
        <v>86</v>
      </c>
      <c r="AO2260" t="s">
        <v>85</v>
      </c>
      <c r="AP2260" t="str">
        <f t="shared" si="450"/>
        <v>94</v>
      </c>
      <c r="AQ2260" s="145" t="s">
        <v>1826</v>
      </c>
      <c r="AR2260" t="str">
        <f t="shared" si="451"/>
        <v>1-Adjusted Base Budget</v>
      </c>
      <c r="AS2260" s="145" t="s">
        <v>1827</v>
      </c>
      <c r="AT2260" t="s">
        <v>213</v>
      </c>
      <c r="AV2260" t="str">
        <f t="shared" si="445"/>
        <v>VPIT-SS</v>
      </c>
      <c r="AW2260" t="str">
        <f t="shared" si="444"/>
        <v>VP FOR INFORMATION TECHNOLOGY-SHARED SERVICES</v>
      </c>
    </row>
    <row r="2261" spans="1:49">
      <c r="A2261" s="59">
        <v>2018</v>
      </c>
      <c r="B2261" t="s">
        <v>137</v>
      </c>
      <c r="C2261" t="s">
        <v>945</v>
      </c>
      <c r="D2261" t="s">
        <v>946</v>
      </c>
      <c r="E2261" t="s">
        <v>981</v>
      </c>
      <c r="F2261" t="s">
        <v>957</v>
      </c>
      <c r="G2261" t="s">
        <v>958</v>
      </c>
      <c r="H2261" t="s">
        <v>157</v>
      </c>
      <c r="I2261" s="170" t="s">
        <v>84</v>
      </c>
      <c r="J2261" t="s">
        <v>85</v>
      </c>
      <c r="K2261" t="s">
        <v>214</v>
      </c>
      <c r="L2261" t="s">
        <v>408</v>
      </c>
      <c r="M2261" t="s">
        <v>409</v>
      </c>
      <c r="N2261" t="s">
        <v>217</v>
      </c>
      <c r="O2261" t="s">
        <v>263</v>
      </c>
      <c r="P2261" t="s">
        <v>352</v>
      </c>
      <c r="Q2261" t="s">
        <v>353</v>
      </c>
      <c r="R2261" t="s">
        <v>354</v>
      </c>
      <c r="S2261" t="s">
        <v>264</v>
      </c>
      <c r="T2261" t="s">
        <v>265</v>
      </c>
      <c r="U2261" s="61" t="s">
        <v>266</v>
      </c>
      <c r="V2261" t="s">
        <v>24</v>
      </c>
      <c r="W2261" t="s">
        <v>263</v>
      </c>
      <c r="X2261" s="59">
        <v>1100</v>
      </c>
      <c r="Y2261" s="59">
        <v>1100</v>
      </c>
      <c r="Z2261" t="s">
        <v>141</v>
      </c>
      <c r="AA2261" s="146" t="str">
        <f t="shared" si="441"/>
        <v>EX</v>
      </c>
      <c r="AB2261" s="146" t="str">
        <f t="shared" si="443"/>
        <v>IT</v>
      </c>
      <c r="AC2261" t="str">
        <f t="shared" si="446"/>
        <v>EX</v>
      </c>
      <c r="AD2261" s="74">
        <f t="shared" si="447"/>
        <v>1100</v>
      </c>
      <c r="AE2261" s="74">
        <f t="shared" si="452"/>
        <v>1100</v>
      </c>
      <c r="AF2261">
        <v>1</v>
      </c>
      <c r="AG2261">
        <v>0</v>
      </c>
      <c r="AH2261" s="74">
        <v>0</v>
      </c>
      <c r="AJ2261" s="74">
        <f t="shared" si="448"/>
        <v>0</v>
      </c>
      <c r="AK2261" s="74">
        <f t="shared" si="442"/>
        <v>1100</v>
      </c>
      <c r="AL2261" t="str">
        <f t="shared" si="449"/>
        <v>N</v>
      </c>
      <c r="AN2261" t="s">
        <v>86</v>
      </c>
      <c r="AO2261" t="s">
        <v>85</v>
      </c>
      <c r="AP2261" t="str">
        <f t="shared" si="450"/>
        <v>94</v>
      </c>
      <c r="AQ2261" s="145" t="s">
        <v>1826</v>
      </c>
      <c r="AR2261" t="str">
        <f t="shared" si="451"/>
        <v>1-Adjusted Base Budget</v>
      </c>
      <c r="AS2261" s="145" t="s">
        <v>1827</v>
      </c>
      <c r="AT2261" t="s">
        <v>213</v>
      </c>
      <c r="AV2261" t="str">
        <f t="shared" si="445"/>
        <v>VPIT-SS</v>
      </c>
      <c r="AW2261" t="str">
        <f t="shared" si="444"/>
        <v>VP FOR INFORMATION TECHNOLOGY-SHARED SERVICES</v>
      </c>
    </row>
    <row r="2262" spans="1:49">
      <c r="A2262" s="59">
        <v>2018</v>
      </c>
      <c r="B2262" t="s">
        <v>137</v>
      </c>
      <c r="C2262" t="s">
        <v>945</v>
      </c>
      <c r="D2262" t="s">
        <v>946</v>
      </c>
      <c r="E2262" t="s">
        <v>951</v>
      </c>
      <c r="F2262" t="s">
        <v>1719</v>
      </c>
      <c r="G2262" t="s">
        <v>1720</v>
      </c>
      <c r="H2262" t="s">
        <v>154</v>
      </c>
      <c r="I2262" s="170" t="s">
        <v>84</v>
      </c>
      <c r="J2262" t="s">
        <v>85</v>
      </c>
      <c r="K2262" t="s">
        <v>214</v>
      </c>
      <c r="L2262" t="s">
        <v>1748</v>
      </c>
      <c r="M2262" t="s">
        <v>1749</v>
      </c>
      <c r="N2262" t="s">
        <v>217</v>
      </c>
      <c r="O2262" t="s">
        <v>263</v>
      </c>
      <c r="P2262" t="s">
        <v>379</v>
      </c>
      <c r="Q2262" t="s">
        <v>379</v>
      </c>
      <c r="R2262" t="s">
        <v>380</v>
      </c>
      <c r="S2262" t="s">
        <v>264</v>
      </c>
      <c r="T2262" t="s">
        <v>265</v>
      </c>
      <c r="U2262" s="61" t="s">
        <v>266</v>
      </c>
      <c r="V2262" t="s">
        <v>24</v>
      </c>
      <c r="W2262" t="s">
        <v>263</v>
      </c>
      <c r="X2262" s="59">
        <v>0</v>
      </c>
      <c r="Y2262" s="59">
        <v>143</v>
      </c>
      <c r="Z2262" t="s">
        <v>141</v>
      </c>
      <c r="AA2262" s="146" t="str">
        <f t="shared" si="441"/>
        <v>EX</v>
      </c>
      <c r="AB2262" s="146" t="str">
        <f t="shared" si="443"/>
        <v>IT</v>
      </c>
      <c r="AC2262" t="str">
        <f t="shared" si="446"/>
        <v>EX</v>
      </c>
      <c r="AD2262" s="74">
        <f t="shared" si="447"/>
        <v>143</v>
      </c>
      <c r="AE2262" s="74">
        <f t="shared" si="452"/>
        <v>143</v>
      </c>
      <c r="AF2262">
        <v>1</v>
      </c>
      <c r="AG2262">
        <v>0</v>
      </c>
      <c r="AH2262" s="74">
        <v>0</v>
      </c>
      <c r="AJ2262" s="74">
        <f t="shared" si="448"/>
        <v>0</v>
      </c>
      <c r="AK2262" s="74">
        <f t="shared" si="442"/>
        <v>143</v>
      </c>
      <c r="AL2262" t="str">
        <f t="shared" si="449"/>
        <v>N</v>
      </c>
      <c r="AN2262" t="s">
        <v>86</v>
      </c>
      <c r="AO2262" t="s">
        <v>85</v>
      </c>
      <c r="AP2262" t="str">
        <f t="shared" si="450"/>
        <v>94</v>
      </c>
      <c r="AQ2262" s="145" t="s">
        <v>1826</v>
      </c>
      <c r="AR2262" t="str">
        <f t="shared" si="451"/>
        <v>1-Adjusted Base Budget</v>
      </c>
      <c r="AS2262" s="145" t="s">
        <v>1827</v>
      </c>
      <c r="AT2262" t="s">
        <v>213</v>
      </c>
      <c r="AV2262" t="str">
        <f t="shared" si="445"/>
        <v>VPIT-SS</v>
      </c>
      <c r="AW2262" t="str">
        <f t="shared" si="444"/>
        <v>VP FOR INFORMATION TECHNOLOGY-SHARED SERVICES</v>
      </c>
    </row>
    <row r="2263" spans="1:49">
      <c r="A2263" s="59">
        <v>2018</v>
      </c>
      <c r="B2263" t="s">
        <v>137</v>
      </c>
      <c r="C2263" t="s">
        <v>945</v>
      </c>
      <c r="D2263" t="s">
        <v>946</v>
      </c>
      <c r="E2263" t="s">
        <v>947</v>
      </c>
      <c r="F2263" t="s">
        <v>1140</v>
      </c>
      <c r="G2263" t="s">
        <v>1141</v>
      </c>
      <c r="H2263" t="s">
        <v>948</v>
      </c>
      <c r="I2263" s="170" t="s">
        <v>84</v>
      </c>
      <c r="J2263" t="s">
        <v>85</v>
      </c>
      <c r="K2263" t="s">
        <v>214</v>
      </c>
      <c r="L2263" t="s">
        <v>562</v>
      </c>
      <c r="M2263" t="s">
        <v>563</v>
      </c>
      <c r="N2263" t="s">
        <v>217</v>
      </c>
      <c r="O2263" t="s">
        <v>263</v>
      </c>
      <c r="P2263" t="s">
        <v>379</v>
      </c>
      <c r="Q2263" t="s">
        <v>379</v>
      </c>
      <c r="R2263" t="s">
        <v>380</v>
      </c>
      <c r="S2263" t="s">
        <v>264</v>
      </c>
      <c r="T2263" t="s">
        <v>265</v>
      </c>
      <c r="U2263" s="61" t="s">
        <v>266</v>
      </c>
      <c r="V2263" t="s">
        <v>249</v>
      </c>
      <c r="W2263" t="s">
        <v>263</v>
      </c>
      <c r="X2263" s="59">
        <v>5865</v>
      </c>
      <c r="Y2263" s="59">
        <v>70865</v>
      </c>
      <c r="AA2263" s="146" t="str">
        <f t="shared" si="441"/>
        <v>EX</v>
      </c>
      <c r="AB2263" s="146">
        <f t="shared" si="443"/>
        <v>0</v>
      </c>
      <c r="AC2263" t="str">
        <f t="shared" si="446"/>
        <v>EX</v>
      </c>
      <c r="AD2263" s="74">
        <f t="shared" si="447"/>
        <v>70865</v>
      </c>
      <c r="AE2263" s="74">
        <f t="shared" si="452"/>
        <v>70865</v>
      </c>
      <c r="AF2263">
        <v>1</v>
      </c>
      <c r="AG2263">
        <v>0</v>
      </c>
      <c r="AH2263" s="74">
        <v>0</v>
      </c>
      <c r="AJ2263" s="74">
        <f t="shared" si="448"/>
        <v>0</v>
      </c>
      <c r="AK2263" s="74">
        <f t="shared" si="442"/>
        <v>70865</v>
      </c>
      <c r="AL2263" t="str">
        <f t="shared" si="449"/>
        <v>N</v>
      </c>
      <c r="AN2263" t="s">
        <v>86</v>
      </c>
      <c r="AO2263" t="s">
        <v>85</v>
      </c>
      <c r="AP2263" t="str">
        <f t="shared" si="450"/>
        <v>94</v>
      </c>
      <c r="AQ2263" s="145" t="s">
        <v>1826</v>
      </c>
      <c r="AR2263" t="str">
        <f t="shared" si="451"/>
        <v>1-Adjusted Base Budget</v>
      </c>
      <c r="AS2263" s="145" t="s">
        <v>1827</v>
      </c>
      <c r="AT2263" t="s">
        <v>213</v>
      </c>
      <c r="AV2263" t="str">
        <f t="shared" si="445"/>
        <v>VPIT</v>
      </c>
      <c r="AW2263" t="str">
        <f t="shared" si="444"/>
        <v>VP FOR INFORMATION TECHNOLOGY</v>
      </c>
    </row>
    <row r="2264" spans="1:49">
      <c r="A2264" s="59">
        <v>2018</v>
      </c>
      <c r="B2264" t="s">
        <v>137</v>
      </c>
      <c r="C2264" t="s">
        <v>945</v>
      </c>
      <c r="D2264" t="s">
        <v>946</v>
      </c>
      <c r="E2264" t="s">
        <v>947</v>
      </c>
      <c r="F2264" t="s">
        <v>1203</v>
      </c>
      <c r="G2264" t="s">
        <v>1204</v>
      </c>
      <c r="H2264" t="s">
        <v>948</v>
      </c>
      <c r="I2264" s="170" t="s">
        <v>84</v>
      </c>
      <c r="J2264" t="s">
        <v>85</v>
      </c>
      <c r="K2264" t="s">
        <v>214</v>
      </c>
      <c r="L2264" t="s">
        <v>562</v>
      </c>
      <c r="M2264" t="s">
        <v>563</v>
      </c>
      <c r="N2264" t="s">
        <v>217</v>
      </c>
      <c r="O2264" t="s">
        <v>263</v>
      </c>
      <c r="P2264" t="s">
        <v>379</v>
      </c>
      <c r="Q2264" t="s">
        <v>379</v>
      </c>
      <c r="R2264" t="s">
        <v>380</v>
      </c>
      <c r="S2264" t="s">
        <v>264</v>
      </c>
      <c r="T2264" t="s">
        <v>265</v>
      </c>
      <c r="U2264" s="61" t="s">
        <v>266</v>
      </c>
      <c r="V2264" t="s">
        <v>249</v>
      </c>
      <c r="W2264" t="s">
        <v>263</v>
      </c>
      <c r="X2264" s="59">
        <v>210519</v>
      </c>
      <c r="Y2264" s="59">
        <v>210519</v>
      </c>
      <c r="AA2264" s="146" t="str">
        <f t="shared" si="441"/>
        <v>EX</v>
      </c>
      <c r="AB2264" s="146">
        <f t="shared" si="443"/>
        <v>0</v>
      </c>
      <c r="AC2264" t="str">
        <f t="shared" si="446"/>
        <v>EX</v>
      </c>
      <c r="AD2264" s="74">
        <f t="shared" si="447"/>
        <v>210519</v>
      </c>
      <c r="AE2264" s="74">
        <f t="shared" si="452"/>
        <v>210519</v>
      </c>
      <c r="AF2264">
        <v>1</v>
      </c>
      <c r="AG2264">
        <v>0</v>
      </c>
      <c r="AH2264" s="74">
        <v>0</v>
      </c>
      <c r="AJ2264" s="74">
        <f t="shared" si="448"/>
        <v>0</v>
      </c>
      <c r="AK2264" s="74">
        <f t="shared" si="442"/>
        <v>210519</v>
      </c>
      <c r="AL2264" t="str">
        <f t="shared" si="449"/>
        <v>N</v>
      </c>
      <c r="AN2264" t="s">
        <v>86</v>
      </c>
      <c r="AO2264" t="s">
        <v>85</v>
      </c>
      <c r="AP2264" t="str">
        <f t="shared" si="450"/>
        <v>94</v>
      </c>
      <c r="AQ2264" s="145" t="s">
        <v>1826</v>
      </c>
      <c r="AR2264" t="str">
        <f t="shared" si="451"/>
        <v>1-Adjusted Base Budget</v>
      </c>
      <c r="AS2264" s="145" t="s">
        <v>1827</v>
      </c>
      <c r="AT2264" t="s">
        <v>213</v>
      </c>
      <c r="AV2264" t="str">
        <f t="shared" si="445"/>
        <v>VPIT</v>
      </c>
      <c r="AW2264" t="str">
        <f t="shared" si="444"/>
        <v>VP FOR INFORMATION TECHNOLOGY</v>
      </c>
    </row>
    <row r="2265" spans="1:49">
      <c r="A2265" s="59">
        <v>2018</v>
      </c>
      <c r="B2265" t="s">
        <v>137</v>
      </c>
      <c r="C2265" t="s">
        <v>945</v>
      </c>
      <c r="D2265" t="s">
        <v>946</v>
      </c>
      <c r="E2265" t="s">
        <v>947</v>
      </c>
      <c r="F2265" t="s">
        <v>1197</v>
      </c>
      <c r="G2265" t="s">
        <v>1198</v>
      </c>
      <c r="H2265" t="s">
        <v>948</v>
      </c>
      <c r="I2265" s="170" t="s">
        <v>84</v>
      </c>
      <c r="J2265" t="s">
        <v>85</v>
      </c>
      <c r="K2265" t="s">
        <v>214</v>
      </c>
      <c r="L2265" t="s">
        <v>562</v>
      </c>
      <c r="M2265" t="s">
        <v>563</v>
      </c>
      <c r="N2265" t="s">
        <v>217</v>
      </c>
      <c r="O2265" t="s">
        <v>263</v>
      </c>
      <c r="P2265" t="s">
        <v>379</v>
      </c>
      <c r="Q2265" t="s">
        <v>379</v>
      </c>
      <c r="R2265" t="s">
        <v>380</v>
      </c>
      <c r="S2265" t="s">
        <v>264</v>
      </c>
      <c r="T2265" t="s">
        <v>265</v>
      </c>
      <c r="U2265" s="61" t="s">
        <v>266</v>
      </c>
      <c r="V2265" t="s">
        <v>249</v>
      </c>
      <c r="W2265" t="s">
        <v>263</v>
      </c>
      <c r="X2265" s="59">
        <v>65000</v>
      </c>
      <c r="Y2265" s="59">
        <v>0</v>
      </c>
      <c r="AA2265" s="146" t="str">
        <f t="shared" si="441"/>
        <v>EX</v>
      </c>
      <c r="AB2265" s="146">
        <f t="shared" si="443"/>
        <v>0</v>
      </c>
      <c r="AC2265" t="str">
        <f t="shared" si="446"/>
        <v>EX</v>
      </c>
      <c r="AD2265" s="74">
        <f t="shared" si="447"/>
        <v>0</v>
      </c>
      <c r="AE2265" s="74">
        <f t="shared" si="452"/>
        <v>0</v>
      </c>
      <c r="AF2265">
        <v>1</v>
      </c>
      <c r="AG2265">
        <v>0</v>
      </c>
      <c r="AH2265" s="74">
        <v>0</v>
      </c>
      <c r="AJ2265" s="74">
        <f t="shared" si="448"/>
        <v>0</v>
      </c>
      <c r="AK2265" s="74">
        <f t="shared" si="442"/>
        <v>0</v>
      </c>
      <c r="AL2265" t="str">
        <f t="shared" si="449"/>
        <v>N</v>
      </c>
      <c r="AN2265" t="s">
        <v>86</v>
      </c>
      <c r="AO2265" t="s">
        <v>85</v>
      </c>
      <c r="AP2265" t="str">
        <f t="shared" si="450"/>
        <v>94</v>
      </c>
      <c r="AQ2265" s="145" t="s">
        <v>1826</v>
      </c>
      <c r="AR2265" t="str">
        <f t="shared" si="451"/>
        <v>1-Adjusted Base Budget</v>
      </c>
      <c r="AS2265" s="145" t="s">
        <v>1827</v>
      </c>
      <c r="AT2265" t="s">
        <v>213</v>
      </c>
      <c r="AV2265" t="str">
        <f t="shared" si="445"/>
        <v>VPIT</v>
      </c>
      <c r="AW2265" t="str">
        <f t="shared" si="444"/>
        <v>VP FOR INFORMATION TECHNOLOGY</v>
      </c>
    </row>
    <row r="2266" spans="1:49">
      <c r="A2266" s="59">
        <v>2018</v>
      </c>
      <c r="B2266" t="s">
        <v>137</v>
      </c>
      <c r="C2266" t="s">
        <v>945</v>
      </c>
      <c r="D2266" t="s">
        <v>946</v>
      </c>
      <c r="E2266" t="s">
        <v>947</v>
      </c>
      <c r="F2266" t="s">
        <v>1133</v>
      </c>
      <c r="G2266" t="s">
        <v>1134</v>
      </c>
      <c r="H2266" t="s">
        <v>948</v>
      </c>
      <c r="I2266" s="170" t="s">
        <v>84</v>
      </c>
      <c r="J2266" t="s">
        <v>85</v>
      </c>
      <c r="K2266" t="s">
        <v>214</v>
      </c>
      <c r="L2266" t="s">
        <v>562</v>
      </c>
      <c r="M2266" t="s">
        <v>563</v>
      </c>
      <c r="N2266" t="s">
        <v>217</v>
      </c>
      <c r="O2266" t="s">
        <v>263</v>
      </c>
      <c r="P2266" t="s">
        <v>379</v>
      </c>
      <c r="Q2266" t="s">
        <v>379</v>
      </c>
      <c r="R2266" t="s">
        <v>380</v>
      </c>
      <c r="S2266" t="s">
        <v>264</v>
      </c>
      <c r="T2266" t="s">
        <v>265</v>
      </c>
      <c r="U2266" s="61" t="s">
        <v>266</v>
      </c>
      <c r="V2266" t="s">
        <v>249</v>
      </c>
      <c r="W2266" t="s">
        <v>263</v>
      </c>
      <c r="X2266" s="59">
        <v>14600</v>
      </c>
      <c r="Y2266" s="59">
        <v>14600</v>
      </c>
      <c r="AA2266" s="146" t="str">
        <f t="shared" si="441"/>
        <v>EX</v>
      </c>
      <c r="AB2266" s="146">
        <f t="shared" si="443"/>
        <v>0</v>
      </c>
      <c r="AC2266" t="str">
        <f t="shared" si="446"/>
        <v>EX</v>
      </c>
      <c r="AD2266" s="74">
        <f t="shared" si="447"/>
        <v>14600</v>
      </c>
      <c r="AE2266" s="74">
        <f t="shared" si="452"/>
        <v>14600</v>
      </c>
      <c r="AF2266">
        <v>1</v>
      </c>
      <c r="AG2266">
        <v>0</v>
      </c>
      <c r="AH2266" s="74">
        <v>0</v>
      </c>
      <c r="AJ2266" s="74">
        <f t="shared" si="448"/>
        <v>0</v>
      </c>
      <c r="AK2266" s="74">
        <f t="shared" si="442"/>
        <v>14600</v>
      </c>
      <c r="AL2266" t="str">
        <f t="shared" si="449"/>
        <v>N</v>
      </c>
      <c r="AN2266" t="s">
        <v>86</v>
      </c>
      <c r="AO2266" t="s">
        <v>85</v>
      </c>
      <c r="AP2266" t="str">
        <f t="shared" si="450"/>
        <v>94</v>
      </c>
      <c r="AQ2266" s="145" t="s">
        <v>1826</v>
      </c>
      <c r="AR2266" t="str">
        <f t="shared" si="451"/>
        <v>1-Adjusted Base Budget</v>
      </c>
      <c r="AS2266" s="145" t="s">
        <v>1827</v>
      </c>
      <c r="AT2266" t="s">
        <v>213</v>
      </c>
      <c r="AV2266" t="str">
        <f t="shared" si="445"/>
        <v>VPIT</v>
      </c>
      <c r="AW2266" t="str">
        <f t="shared" si="444"/>
        <v>VP FOR INFORMATION TECHNOLOGY</v>
      </c>
    </row>
    <row r="2267" spans="1:49">
      <c r="A2267" s="59">
        <v>2018</v>
      </c>
      <c r="B2267" t="s">
        <v>137</v>
      </c>
      <c r="C2267" t="s">
        <v>945</v>
      </c>
      <c r="D2267" t="s">
        <v>946</v>
      </c>
      <c r="E2267" t="s">
        <v>956</v>
      </c>
      <c r="F2267" t="s">
        <v>957</v>
      </c>
      <c r="G2267" t="s">
        <v>958</v>
      </c>
      <c r="H2267" t="s">
        <v>140</v>
      </c>
      <c r="I2267" s="170" t="s">
        <v>84</v>
      </c>
      <c r="J2267" t="s">
        <v>85</v>
      </c>
      <c r="K2267" t="s">
        <v>214</v>
      </c>
      <c r="L2267" t="s">
        <v>562</v>
      </c>
      <c r="M2267" t="s">
        <v>563</v>
      </c>
      <c r="N2267" t="s">
        <v>217</v>
      </c>
      <c r="O2267" t="s">
        <v>263</v>
      </c>
      <c r="P2267" t="s">
        <v>379</v>
      </c>
      <c r="Q2267" t="s">
        <v>379</v>
      </c>
      <c r="R2267" t="s">
        <v>380</v>
      </c>
      <c r="S2267" t="s">
        <v>264</v>
      </c>
      <c r="T2267" t="s">
        <v>265</v>
      </c>
      <c r="U2267" s="61" t="s">
        <v>266</v>
      </c>
      <c r="V2267" t="s">
        <v>24</v>
      </c>
      <c r="W2267" t="s">
        <v>263</v>
      </c>
      <c r="X2267" s="59">
        <v>3000</v>
      </c>
      <c r="Y2267" s="59">
        <v>3000</v>
      </c>
      <c r="Z2267" t="s">
        <v>141</v>
      </c>
      <c r="AA2267" s="146" t="str">
        <f t="shared" si="441"/>
        <v>EX</v>
      </c>
      <c r="AB2267" s="146" t="str">
        <f t="shared" si="443"/>
        <v>IT</v>
      </c>
      <c r="AC2267" t="str">
        <f t="shared" si="446"/>
        <v>EX</v>
      </c>
      <c r="AD2267" s="74">
        <f t="shared" si="447"/>
        <v>3000</v>
      </c>
      <c r="AE2267" s="74">
        <f t="shared" si="452"/>
        <v>3000</v>
      </c>
      <c r="AF2267">
        <v>1</v>
      </c>
      <c r="AG2267">
        <v>0</v>
      </c>
      <c r="AH2267" s="74">
        <v>0</v>
      </c>
      <c r="AJ2267" s="74">
        <f t="shared" si="448"/>
        <v>0</v>
      </c>
      <c r="AK2267" s="74">
        <f t="shared" si="442"/>
        <v>3000</v>
      </c>
      <c r="AL2267" t="str">
        <f t="shared" si="449"/>
        <v>N</v>
      </c>
      <c r="AN2267" t="s">
        <v>86</v>
      </c>
      <c r="AO2267" t="s">
        <v>85</v>
      </c>
      <c r="AP2267" t="str">
        <f t="shared" si="450"/>
        <v>94</v>
      </c>
      <c r="AQ2267" s="145" t="s">
        <v>1826</v>
      </c>
      <c r="AR2267" t="str">
        <f t="shared" si="451"/>
        <v>1-Adjusted Base Budget</v>
      </c>
      <c r="AS2267" s="145" t="s">
        <v>1827</v>
      </c>
      <c r="AT2267" t="s">
        <v>213</v>
      </c>
      <c r="AV2267" t="str">
        <f t="shared" si="445"/>
        <v>VPIT-SS</v>
      </c>
      <c r="AW2267" t="str">
        <f t="shared" si="444"/>
        <v>VP FOR INFORMATION TECHNOLOGY-SHARED SERVICES</v>
      </c>
    </row>
    <row r="2268" spans="1:49">
      <c r="A2268" s="59">
        <v>2018</v>
      </c>
      <c r="B2268" t="s">
        <v>137</v>
      </c>
      <c r="C2268" t="s">
        <v>945</v>
      </c>
      <c r="D2268" t="s">
        <v>946</v>
      </c>
      <c r="E2268" t="s">
        <v>967</v>
      </c>
      <c r="F2268" t="s">
        <v>1053</v>
      </c>
      <c r="G2268" t="s">
        <v>1054</v>
      </c>
      <c r="H2268" t="s">
        <v>146</v>
      </c>
      <c r="I2268" s="170" t="s">
        <v>84</v>
      </c>
      <c r="J2268" t="s">
        <v>85</v>
      </c>
      <c r="K2268" t="s">
        <v>214</v>
      </c>
      <c r="L2268" t="s">
        <v>562</v>
      </c>
      <c r="M2268" t="s">
        <v>563</v>
      </c>
      <c r="N2268" t="s">
        <v>217</v>
      </c>
      <c r="O2268" t="s">
        <v>263</v>
      </c>
      <c r="P2268" t="s">
        <v>379</v>
      </c>
      <c r="Q2268" t="s">
        <v>379</v>
      </c>
      <c r="R2268" t="s">
        <v>380</v>
      </c>
      <c r="S2268" t="s">
        <v>264</v>
      </c>
      <c r="T2268" t="s">
        <v>265</v>
      </c>
      <c r="U2268" s="61" t="s">
        <v>266</v>
      </c>
      <c r="V2268" t="s">
        <v>24</v>
      </c>
      <c r="W2268" t="s">
        <v>263</v>
      </c>
      <c r="X2268" s="59">
        <v>3000</v>
      </c>
      <c r="Y2268" s="59">
        <v>3000</v>
      </c>
      <c r="Z2268" t="s">
        <v>141</v>
      </c>
      <c r="AA2268" s="146" t="str">
        <f t="shared" si="441"/>
        <v>EX</v>
      </c>
      <c r="AB2268" s="146" t="str">
        <f t="shared" si="443"/>
        <v>IT</v>
      </c>
      <c r="AC2268" t="str">
        <f t="shared" si="446"/>
        <v>EX</v>
      </c>
      <c r="AD2268" s="74">
        <f t="shared" si="447"/>
        <v>3000</v>
      </c>
      <c r="AE2268" s="74">
        <f t="shared" si="452"/>
        <v>3000</v>
      </c>
      <c r="AF2268">
        <v>1</v>
      </c>
      <c r="AG2268">
        <v>0</v>
      </c>
      <c r="AH2268" s="74">
        <v>0</v>
      </c>
      <c r="AJ2268" s="74">
        <f t="shared" si="448"/>
        <v>0</v>
      </c>
      <c r="AK2268" s="74">
        <f t="shared" si="442"/>
        <v>3000</v>
      </c>
      <c r="AL2268" t="str">
        <f t="shared" si="449"/>
        <v>N</v>
      </c>
      <c r="AN2268" t="s">
        <v>86</v>
      </c>
      <c r="AO2268" t="s">
        <v>85</v>
      </c>
      <c r="AP2268" t="str">
        <f t="shared" si="450"/>
        <v>94</v>
      </c>
      <c r="AQ2268" s="145" t="s">
        <v>1826</v>
      </c>
      <c r="AR2268" t="str">
        <f t="shared" si="451"/>
        <v>1-Adjusted Base Budget</v>
      </c>
      <c r="AS2268" s="145" t="s">
        <v>1827</v>
      </c>
      <c r="AT2268" t="s">
        <v>213</v>
      </c>
      <c r="AV2268" t="str">
        <f t="shared" si="445"/>
        <v>VPIT-SS</v>
      </c>
      <c r="AW2268" t="str">
        <f t="shared" si="444"/>
        <v>VP FOR INFORMATION TECHNOLOGY-SHARED SERVICES</v>
      </c>
    </row>
    <row r="2269" spans="1:49">
      <c r="A2269" s="59">
        <v>2018</v>
      </c>
      <c r="B2269" t="s">
        <v>137</v>
      </c>
      <c r="C2269" t="s">
        <v>945</v>
      </c>
      <c r="D2269" t="s">
        <v>946</v>
      </c>
      <c r="E2269" t="s">
        <v>967</v>
      </c>
      <c r="F2269" t="s">
        <v>1719</v>
      </c>
      <c r="G2269" t="s">
        <v>1720</v>
      </c>
      <c r="H2269" t="s">
        <v>146</v>
      </c>
      <c r="I2269" s="170" t="s">
        <v>84</v>
      </c>
      <c r="J2269" t="s">
        <v>85</v>
      </c>
      <c r="K2269" t="s">
        <v>214</v>
      </c>
      <c r="L2269" t="s">
        <v>562</v>
      </c>
      <c r="M2269" t="s">
        <v>563</v>
      </c>
      <c r="N2269" t="s">
        <v>217</v>
      </c>
      <c r="O2269" t="s">
        <v>263</v>
      </c>
      <c r="P2269" t="s">
        <v>379</v>
      </c>
      <c r="Q2269" t="s">
        <v>379</v>
      </c>
      <c r="R2269" t="s">
        <v>380</v>
      </c>
      <c r="S2269" t="s">
        <v>264</v>
      </c>
      <c r="T2269" t="s">
        <v>265</v>
      </c>
      <c r="U2269" s="61" t="s">
        <v>266</v>
      </c>
      <c r="V2269" t="s">
        <v>24</v>
      </c>
      <c r="W2269" t="s">
        <v>263</v>
      </c>
      <c r="X2269" s="59">
        <v>0</v>
      </c>
      <c r="Y2269" s="59">
        <v>2213</v>
      </c>
      <c r="Z2269" t="s">
        <v>141</v>
      </c>
      <c r="AA2269" s="146" t="str">
        <f t="shared" si="441"/>
        <v>EX</v>
      </c>
      <c r="AB2269" s="146" t="str">
        <f t="shared" si="443"/>
        <v>IT</v>
      </c>
      <c r="AC2269" t="str">
        <f t="shared" si="446"/>
        <v>EX</v>
      </c>
      <c r="AD2269" s="74">
        <f t="shared" si="447"/>
        <v>2213</v>
      </c>
      <c r="AE2269" s="74">
        <f t="shared" si="452"/>
        <v>2213</v>
      </c>
      <c r="AF2269">
        <v>1</v>
      </c>
      <c r="AG2269">
        <v>0</v>
      </c>
      <c r="AH2269" s="74">
        <v>0</v>
      </c>
      <c r="AJ2269" s="74">
        <f t="shared" si="448"/>
        <v>0</v>
      </c>
      <c r="AK2269" s="74">
        <f t="shared" si="442"/>
        <v>2213</v>
      </c>
      <c r="AL2269" t="str">
        <f t="shared" si="449"/>
        <v>N</v>
      </c>
      <c r="AN2269" t="s">
        <v>86</v>
      </c>
      <c r="AO2269" t="s">
        <v>85</v>
      </c>
      <c r="AP2269" t="str">
        <f t="shared" si="450"/>
        <v>94</v>
      </c>
      <c r="AQ2269" s="145" t="s">
        <v>1826</v>
      </c>
      <c r="AR2269" t="str">
        <f t="shared" si="451"/>
        <v>1-Adjusted Base Budget</v>
      </c>
      <c r="AS2269" s="145" t="s">
        <v>1827</v>
      </c>
      <c r="AT2269" t="s">
        <v>213</v>
      </c>
      <c r="AV2269" t="str">
        <f t="shared" si="445"/>
        <v>VPIT-SS</v>
      </c>
      <c r="AW2269" t="str">
        <f t="shared" si="444"/>
        <v>VP FOR INFORMATION TECHNOLOGY-SHARED SERVICES</v>
      </c>
    </row>
    <row r="2270" spans="1:49">
      <c r="A2270" s="59">
        <v>2018</v>
      </c>
      <c r="B2270" t="s">
        <v>137</v>
      </c>
      <c r="C2270" t="s">
        <v>945</v>
      </c>
      <c r="D2270" t="s">
        <v>946</v>
      </c>
      <c r="E2270" t="s">
        <v>967</v>
      </c>
      <c r="F2270" t="s">
        <v>1073</v>
      </c>
      <c r="G2270" t="s">
        <v>1074</v>
      </c>
      <c r="H2270" t="s">
        <v>146</v>
      </c>
      <c r="I2270" s="170" t="s">
        <v>84</v>
      </c>
      <c r="J2270" t="s">
        <v>85</v>
      </c>
      <c r="K2270" t="s">
        <v>214</v>
      </c>
      <c r="L2270" t="s">
        <v>562</v>
      </c>
      <c r="M2270" t="s">
        <v>563</v>
      </c>
      <c r="N2270" t="s">
        <v>217</v>
      </c>
      <c r="O2270" t="s">
        <v>263</v>
      </c>
      <c r="P2270" t="s">
        <v>379</v>
      </c>
      <c r="Q2270" t="s">
        <v>379</v>
      </c>
      <c r="R2270" t="s">
        <v>380</v>
      </c>
      <c r="S2270" t="s">
        <v>264</v>
      </c>
      <c r="T2270" t="s">
        <v>265</v>
      </c>
      <c r="U2270" s="61" t="s">
        <v>266</v>
      </c>
      <c r="V2270" t="s">
        <v>24</v>
      </c>
      <c r="W2270" t="s">
        <v>263</v>
      </c>
      <c r="X2270" s="59">
        <v>2000</v>
      </c>
      <c r="Y2270" s="59">
        <v>2000</v>
      </c>
      <c r="Z2270" t="s">
        <v>141</v>
      </c>
      <c r="AA2270" s="146" t="str">
        <f t="shared" si="441"/>
        <v>EX</v>
      </c>
      <c r="AB2270" s="146" t="str">
        <f t="shared" si="443"/>
        <v>IT</v>
      </c>
      <c r="AC2270" t="str">
        <f t="shared" si="446"/>
        <v>EX</v>
      </c>
      <c r="AD2270" s="74">
        <f t="shared" si="447"/>
        <v>2000</v>
      </c>
      <c r="AE2270" s="74">
        <f t="shared" si="452"/>
        <v>2000</v>
      </c>
      <c r="AF2270">
        <v>1</v>
      </c>
      <c r="AG2270">
        <v>0</v>
      </c>
      <c r="AH2270" s="74">
        <v>0</v>
      </c>
      <c r="AJ2270" s="74">
        <f t="shared" si="448"/>
        <v>0</v>
      </c>
      <c r="AK2270" s="74">
        <f t="shared" si="442"/>
        <v>2000</v>
      </c>
      <c r="AL2270" t="str">
        <f t="shared" si="449"/>
        <v>N</v>
      </c>
      <c r="AN2270" t="s">
        <v>86</v>
      </c>
      <c r="AO2270" t="s">
        <v>85</v>
      </c>
      <c r="AP2270" t="str">
        <f t="shared" si="450"/>
        <v>94</v>
      </c>
      <c r="AQ2270" s="145" t="s">
        <v>1826</v>
      </c>
      <c r="AR2270" t="str">
        <f t="shared" si="451"/>
        <v>1-Adjusted Base Budget</v>
      </c>
      <c r="AS2270" s="145" t="s">
        <v>1827</v>
      </c>
      <c r="AT2270" t="s">
        <v>213</v>
      </c>
      <c r="AV2270" t="str">
        <f t="shared" si="445"/>
        <v>VPIT-SS</v>
      </c>
      <c r="AW2270" t="str">
        <f t="shared" si="444"/>
        <v>VP FOR INFORMATION TECHNOLOGY-SHARED SERVICES</v>
      </c>
    </row>
    <row r="2271" spans="1:49">
      <c r="A2271" s="59">
        <v>2018</v>
      </c>
      <c r="B2271" t="s">
        <v>137</v>
      </c>
      <c r="C2271" t="s">
        <v>945</v>
      </c>
      <c r="D2271" t="s">
        <v>946</v>
      </c>
      <c r="E2271" t="s">
        <v>967</v>
      </c>
      <c r="F2271" t="s">
        <v>1075</v>
      </c>
      <c r="G2271" t="s">
        <v>1076</v>
      </c>
      <c r="H2271" t="s">
        <v>146</v>
      </c>
      <c r="I2271" s="170" t="s">
        <v>84</v>
      </c>
      <c r="J2271" t="s">
        <v>85</v>
      </c>
      <c r="K2271" t="s">
        <v>214</v>
      </c>
      <c r="L2271" t="s">
        <v>562</v>
      </c>
      <c r="M2271" t="s">
        <v>563</v>
      </c>
      <c r="N2271" t="s">
        <v>217</v>
      </c>
      <c r="O2271" t="s">
        <v>263</v>
      </c>
      <c r="P2271" t="s">
        <v>379</v>
      </c>
      <c r="Q2271" t="s">
        <v>379</v>
      </c>
      <c r="R2271" t="s">
        <v>380</v>
      </c>
      <c r="S2271" t="s">
        <v>264</v>
      </c>
      <c r="T2271" t="s">
        <v>265</v>
      </c>
      <c r="U2271" s="61" t="s">
        <v>266</v>
      </c>
      <c r="V2271" t="s">
        <v>24</v>
      </c>
      <c r="W2271" t="s">
        <v>263</v>
      </c>
      <c r="X2271" s="59">
        <v>1000</v>
      </c>
      <c r="Y2271" s="59">
        <v>1000</v>
      </c>
      <c r="Z2271" t="s">
        <v>141</v>
      </c>
      <c r="AA2271" s="146" t="str">
        <f t="shared" si="441"/>
        <v>EX</v>
      </c>
      <c r="AB2271" s="146" t="str">
        <f t="shared" si="443"/>
        <v>IT</v>
      </c>
      <c r="AC2271" t="str">
        <f t="shared" si="446"/>
        <v>EX</v>
      </c>
      <c r="AD2271" s="74">
        <f t="shared" si="447"/>
        <v>1000</v>
      </c>
      <c r="AE2271" s="74">
        <f t="shared" si="452"/>
        <v>1000</v>
      </c>
      <c r="AF2271">
        <v>1</v>
      </c>
      <c r="AG2271">
        <v>0</v>
      </c>
      <c r="AH2271" s="74">
        <v>0</v>
      </c>
      <c r="AJ2271" s="74">
        <f t="shared" si="448"/>
        <v>0</v>
      </c>
      <c r="AK2271" s="74">
        <f t="shared" si="442"/>
        <v>1000</v>
      </c>
      <c r="AL2271" t="str">
        <f t="shared" si="449"/>
        <v>N</v>
      </c>
      <c r="AN2271" t="s">
        <v>86</v>
      </c>
      <c r="AO2271" t="s">
        <v>85</v>
      </c>
      <c r="AP2271" t="str">
        <f t="shared" si="450"/>
        <v>94</v>
      </c>
      <c r="AQ2271" s="145" t="s">
        <v>1826</v>
      </c>
      <c r="AR2271" t="str">
        <f t="shared" si="451"/>
        <v>1-Adjusted Base Budget</v>
      </c>
      <c r="AS2271" s="145" t="s">
        <v>1827</v>
      </c>
      <c r="AT2271" t="s">
        <v>213</v>
      </c>
      <c r="AV2271" t="str">
        <f t="shared" si="445"/>
        <v>VPIT-SS</v>
      </c>
      <c r="AW2271" t="str">
        <f t="shared" si="444"/>
        <v>VP FOR INFORMATION TECHNOLOGY-SHARED SERVICES</v>
      </c>
    </row>
    <row r="2272" spans="1:49">
      <c r="A2272" s="59">
        <v>2018</v>
      </c>
      <c r="B2272" t="s">
        <v>137</v>
      </c>
      <c r="C2272" t="s">
        <v>945</v>
      </c>
      <c r="D2272" t="s">
        <v>946</v>
      </c>
      <c r="E2272" t="s">
        <v>967</v>
      </c>
      <c r="F2272" t="s">
        <v>1083</v>
      </c>
      <c r="G2272" t="s">
        <v>1084</v>
      </c>
      <c r="H2272" t="s">
        <v>146</v>
      </c>
      <c r="I2272" s="170" t="s">
        <v>84</v>
      </c>
      <c r="J2272" t="s">
        <v>85</v>
      </c>
      <c r="K2272" t="s">
        <v>214</v>
      </c>
      <c r="L2272" t="s">
        <v>562</v>
      </c>
      <c r="M2272" t="s">
        <v>563</v>
      </c>
      <c r="N2272" t="s">
        <v>217</v>
      </c>
      <c r="O2272" t="s">
        <v>263</v>
      </c>
      <c r="P2272" t="s">
        <v>379</v>
      </c>
      <c r="Q2272" t="s">
        <v>379</v>
      </c>
      <c r="R2272" t="s">
        <v>380</v>
      </c>
      <c r="S2272" t="s">
        <v>264</v>
      </c>
      <c r="T2272" t="s">
        <v>265</v>
      </c>
      <c r="U2272" s="61" t="s">
        <v>266</v>
      </c>
      <c r="V2272" t="s">
        <v>24</v>
      </c>
      <c r="W2272" t="s">
        <v>263</v>
      </c>
      <c r="X2272" s="59">
        <v>376</v>
      </c>
      <c r="Y2272" s="59">
        <v>376</v>
      </c>
      <c r="Z2272" t="s">
        <v>141</v>
      </c>
      <c r="AA2272" s="146" t="str">
        <f t="shared" si="441"/>
        <v>EX</v>
      </c>
      <c r="AB2272" s="146" t="str">
        <f t="shared" si="443"/>
        <v>IT</v>
      </c>
      <c r="AC2272" t="str">
        <f t="shared" si="446"/>
        <v>EX</v>
      </c>
      <c r="AD2272" s="74">
        <f t="shared" si="447"/>
        <v>376</v>
      </c>
      <c r="AE2272" s="74">
        <f t="shared" si="452"/>
        <v>376</v>
      </c>
      <c r="AF2272">
        <v>1</v>
      </c>
      <c r="AG2272">
        <v>0</v>
      </c>
      <c r="AH2272" s="74">
        <v>0</v>
      </c>
      <c r="AJ2272" s="74">
        <f t="shared" si="448"/>
        <v>0</v>
      </c>
      <c r="AK2272" s="74">
        <f t="shared" si="442"/>
        <v>376</v>
      </c>
      <c r="AL2272" t="str">
        <f t="shared" si="449"/>
        <v>N</v>
      </c>
      <c r="AN2272" t="s">
        <v>86</v>
      </c>
      <c r="AO2272" t="s">
        <v>85</v>
      </c>
      <c r="AP2272" t="str">
        <f t="shared" si="450"/>
        <v>94</v>
      </c>
      <c r="AQ2272" s="145" t="s">
        <v>1826</v>
      </c>
      <c r="AR2272" t="str">
        <f t="shared" si="451"/>
        <v>1-Adjusted Base Budget</v>
      </c>
      <c r="AS2272" s="145" t="s">
        <v>1827</v>
      </c>
      <c r="AT2272" t="s">
        <v>213</v>
      </c>
      <c r="AV2272" t="str">
        <f t="shared" si="445"/>
        <v>VPIT-SS</v>
      </c>
      <c r="AW2272" t="str">
        <f t="shared" si="444"/>
        <v>VP FOR INFORMATION TECHNOLOGY-SHARED SERVICES</v>
      </c>
    </row>
    <row r="2273" spans="1:49">
      <c r="A2273" s="59">
        <v>2018</v>
      </c>
      <c r="B2273" t="s">
        <v>137</v>
      </c>
      <c r="C2273" t="s">
        <v>945</v>
      </c>
      <c r="D2273" t="s">
        <v>946</v>
      </c>
      <c r="E2273" t="s">
        <v>967</v>
      </c>
      <c r="F2273" t="s">
        <v>1203</v>
      </c>
      <c r="G2273" t="s">
        <v>1204</v>
      </c>
      <c r="H2273" t="s">
        <v>146</v>
      </c>
      <c r="I2273" s="170" t="s">
        <v>84</v>
      </c>
      <c r="J2273" t="s">
        <v>85</v>
      </c>
      <c r="K2273" t="s">
        <v>214</v>
      </c>
      <c r="L2273" t="s">
        <v>562</v>
      </c>
      <c r="M2273" t="s">
        <v>563</v>
      </c>
      <c r="N2273" t="s">
        <v>217</v>
      </c>
      <c r="O2273" t="s">
        <v>263</v>
      </c>
      <c r="P2273" t="s">
        <v>379</v>
      </c>
      <c r="Q2273" t="s">
        <v>379</v>
      </c>
      <c r="R2273" t="s">
        <v>380</v>
      </c>
      <c r="S2273" t="s">
        <v>264</v>
      </c>
      <c r="T2273" t="s">
        <v>265</v>
      </c>
      <c r="U2273" s="61" t="s">
        <v>266</v>
      </c>
      <c r="V2273" t="s">
        <v>24</v>
      </c>
      <c r="W2273" t="s">
        <v>263</v>
      </c>
      <c r="X2273" s="59">
        <v>281130</v>
      </c>
      <c r="Y2273" s="59">
        <v>281130</v>
      </c>
      <c r="Z2273" t="s">
        <v>141</v>
      </c>
      <c r="AA2273" s="146" t="str">
        <f t="shared" si="441"/>
        <v>EX</v>
      </c>
      <c r="AB2273" s="146" t="str">
        <f t="shared" si="443"/>
        <v>IT</v>
      </c>
      <c r="AC2273" t="str">
        <f t="shared" si="446"/>
        <v>EX</v>
      </c>
      <c r="AD2273" s="74">
        <f t="shared" si="447"/>
        <v>281130</v>
      </c>
      <c r="AE2273" s="74">
        <f t="shared" si="452"/>
        <v>281130</v>
      </c>
      <c r="AF2273">
        <v>1</v>
      </c>
      <c r="AG2273">
        <v>0</v>
      </c>
      <c r="AH2273" s="74">
        <v>0</v>
      </c>
      <c r="AJ2273" s="74">
        <f t="shared" si="448"/>
        <v>0</v>
      </c>
      <c r="AK2273" s="74">
        <f t="shared" si="442"/>
        <v>281130</v>
      </c>
      <c r="AL2273" t="str">
        <f t="shared" si="449"/>
        <v>N</v>
      </c>
      <c r="AN2273" t="s">
        <v>86</v>
      </c>
      <c r="AO2273" t="s">
        <v>85</v>
      </c>
      <c r="AP2273" t="str">
        <f t="shared" si="450"/>
        <v>94</v>
      </c>
      <c r="AQ2273" s="145" t="s">
        <v>1826</v>
      </c>
      <c r="AR2273" t="str">
        <f t="shared" si="451"/>
        <v>1-Adjusted Base Budget</v>
      </c>
      <c r="AS2273" s="145" t="s">
        <v>1827</v>
      </c>
      <c r="AT2273" t="s">
        <v>213</v>
      </c>
      <c r="AV2273" t="str">
        <f t="shared" si="445"/>
        <v>VPIT-SS</v>
      </c>
      <c r="AW2273" t="str">
        <f t="shared" si="444"/>
        <v>VP FOR INFORMATION TECHNOLOGY-SHARED SERVICES</v>
      </c>
    </row>
    <row r="2274" spans="1:49">
      <c r="A2274" s="59">
        <v>2018</v>
      </c>
      <c r="B2274" t="s">
        <v>137</v>
      </c>
      <c r="C2274" t="s">
        <v>945</v>
      </c>
      <c r="D2274" t="s">
        <v>946</v>
      </c>
      <c r="E2274" t="s">
        <v>979</v>
      </c>
      <c r="F2274" t="s">
        <v>957</v>
      </c>
      <c r="G2274" t="s">
        <v>958</v>
      </c>
      <c r="H2274" t="s">
        <v>152</v>
      </c>
      <c r="I2274" s="170" t="s">
        <v>84</v>
      </c>
      <c r="J2274" t="s">
        <v>85</v>
      </c>
      <c r="K2274" t="s">
        <v>214</v>
      </c>
      <c r="L2274" t="s">
        <v>562</v>
      </c>
      <c r="M2274" t="s">
        <v>563</v>
      </c>
      <c r="N2274" t="s">
        <v>217</v>
      </c>
      <c r="O2274" t="s">
        <v>263</v>
      </c>
      <c r="P2274" t="s">
        <v>379</v>
      </c>
      <c r="Q2274" t="s">
        <v>379</v>
      </c>
      <c r="R2274" t="s">
        <v>380</v>
      </c>
      <c r="S2274" t="s">
        <v>264</v>
      </c>
      <c r="T2274" t="s">
        <v>265</v>
      </c>
      <c r="U2274" s="61" t="s">
        <v>266</v>
      </c>
      <c r="V2274" t="s">
        <v>24</v>
      </c>
      <c r="W2274" t="s">
        <v>263</v>
      </c>
      <c r="X2274" s="59">
        <v>6000</v>
      </c>
      <c r="Y2274" s="59">
        <v>6000</v>
      </c>
      <c r="Z2274" t="s">
        <v>141</v>
      </c>
      <c r="AA2274" s="146" t="str">
        <f t="shared" si="441"/>
        <v>EX</v>
      </c>
      <c r="AB2274" s="146" t="str">
        <f t="shared" si="443"/>
        <v>IT</v>
      </c>
      <c r="AC2274" t="str">
        <f t="shared" si="446"/>
        <v>EX</v>
      </c>
      <c r="AD2274" s="74">
        <f t="shared" si="447"/>
        <v>6000</v>
      </c>
      <c r="AE2274" s="74">
        <f t="shared" si="452"/>
        <v>6000</v>
      </c>
      <c r="AF2274">
        <v>1</v>
      </c>
      <c r="AG2274">
        <v>0</v>
      </c>
      <c r="AH2274" s="74">
        <v>0</v>
      </c>
      <c r="AJ2274" s="74">
        <f t="shared" si="448"/>
        <v>0</v>
      </c>
      <c r="AK2274" s="74">
        <f t="shared" si="442"/>
        <v>6000</v>
      </c>
      <c r="AL2274" t="str">
        <f t="shared" si="449"/>
        <v>N</v>
      </c>
      <c r="AN2274" t="s">
        <v>86</v>
      </c>
      <c r="AO2274" t="s">
        <v>85</v>
      </c>
      <c r="AP2274" t="str">
        <f t="shared" si="450"/>
        <v>94</v>
      </c>
      <c r="AQ2274" s="145" t="s">
        <v>1826</v>
      </c>
      <c r="AR2274" t="str">
        <f t="shared" si="451"/>
        <v>1-Adjusted Base Budget</v>
      </c>
      <c r="AS2274" s="145" t="s">
        <v>1827</v>
      </c>
      <c r="AT2274" t="s">
        <v>213</v>
      </c>
      <c r="AV2274" t="str">
        <f t="shared" si="445"/>
        <v>VPIT-SS</v>
      </c>
      <c r="AW2274" t="str">
        <f t="shared" si="444"/>
        <v>VP FOR INFORMATION TECHNOLOGY-SHARED SERVICES</v>
      </c>
    </row>
    <row r="2275" spans="1:49">
      <c r="A2275" s="59">
        <v>2018</v>
      </c>
      <c r="B2275" t="s">
        <v>137</v>
      </c>
      <c r="C2275" t="s">
        <v>945</v>
      </c>
      <c r="D2275" t="s">
        <v>946</v>
      </c>
      <c r="E2275" t="s">
        <v>951</v>
      </c>
      <c r="F2275" t="s">
        <v>1061</v>
      </c>
      <c r="G2275" t="s">
        <v>1062</v>
      </c>
      <c r="H2275" t="s">
        <v>154</v>
      </c>
      <c r="I2275" s="170" t="s">
        <v>84</v>
      </c>
      <c r="J2275" t="s">
        <v>85</v>
      </c>
      <c r="K2275" t="s">
        <v>214</v>
      </c>
      <c r="L2275" t="s">
        <v>562</v>
      </c>
      <c r="M2275" t="s">
        <v>563</v>
      </c>
      <c r="N2275" t="s">
        <v>217</v>
      </c>
      <c r="O2275" t="s">
        <v>263</v>
      </c>
      <c r="P2275" t="s">
        <v>379</v>
      </c>
      <c r="Q2275" t="s">
        <v>379</v>
      </c>
      <c r="R2275" t="s">
        <v>380</v>
      </c>
      <c r="S2275" t="s">
        <v>264</v>
      </c>
      <c r="T2275" t="s">
        <v>265</v>
      </c>
      <c r="U2275" s="61" t="s">
        <v>266</v>
      </c>
      <c r="V2275" t="s">
        <v>24</v>
      </c>
      <c r="W2275" t="s">
        <v>263</v>
      </c>
      <c r="X2275" s="59">
        <v>2607</v>
      </c>
      <c r="Y2275" s="59">
        <v>2607</v>
      </c>
      <c r="Z2275" t="s">
        <v>141</v>
      </c>
      <c r="AA2275" s="146" t="str">
        <f t="shared" si="441"/>
        <v>EX</v>
      </c>
      <c r="AB2275" s="146" t="str">
        <f t="shared" si="443"/>
        <v>IT</v>
      </c>
      <c r="AC2275" t="str">
        <f t="shared" si="446"/>
        <v>EX</v>
      </c>
      <c r="AD2275" s="74">
        <f t="shared" si="447"/>
        <v>2607</v>
      </c>
      <c r="AE2275" s="74">
        <f t="shared" si="452"/>
        <v>2607</v>
      </c>
      <c r="AF2275">
        <v>1</v>
      </c>
      <c r="AG2275">
        <v>0</v>
      </c>
      <c r="AH2275" s="74">
        <v>0</v>
      </c>
      <c r="AJ2275" s="74">
        <f t="shared" si="448"/>
        <v>0</v>
      </c>
      <c r="AK2275" s="74">
        <f t="shared" si="442"/>
        <v>2607</v>
      </c>
      <c r="AL2275" t="str">
        <f t="shared" si="449"/>
        <v>N</v>
      </c>
      <c r="AN2275" t="s">
        <v>86</v>
      </c>
      <c r="AO2275" t="s">
        <v>85</v>
      </c>
      <c r="AP2275" t="str">
        <f t="shared" si="450"/>
        <v>94</v>
      </c>
      <c r="AQ2275" s="145" t="s">
        <v>1826</v>
      </c>
      <c r="AR2275" t="str">
        <f t="shared" si="451"/>
        <v>1-Adjusted Base Budget</v>
      </c>
      <c r="AS2275" s="145" t="s">
        <v>1827</v>
      </c>
      <c r="AT2275" t="s">
        <v>213</v>
      </c>
      <c r="AV2275" t="str">
        <f t="shared" si="445"/>
        <v>VPIT-SS</v>
      </c>
      <c r="AW2275" t="str">
        <f t="shared" si="444"/>
        <v>VP FOR INFORMATION TECHNOLOGY-SHARED SERVICES</v>
      </c>
    </row>
    <row r="2276" spans="1:49">
      <c r="A2276" s="59">
        <v>2018</v>
      </c>
      <c r="B2276" t="s">
        <v>137</v>
      </c>
      <c r="C2276" t="s">
        <v>945</v>
      </c>
      <c r="D2276" t="s">
        <v>946</v>
      </c>
      <c r="E2276" t="s">
        <v>951</v>
      </c>
      <c r="F2276" t="s">
        <v>1140</v>
      </c>
      <c r="G2276" t="s">
        <v>1141</v>
      </c>
      <c r="H2276" t="s">
        <v>154</v>
      </c>
      <c r="I2276" s="170" t="s">
        <v>84</v>
      </c>
      <c r="J2276" t="s">
        <v>85</v>
      </c>
      <c r="K2276" t="s">
        <v>214</v>
      </c>
      <c r="L2276" t="s">
        <v>562</v>
      </c>
      <c r="M2276" t="s">
        <v>563</v>
      </c>
      <c r="N2276" t="s">
        <v>217</v>
      </c>
      <c r="O2276" t="s">
        <v>263</v>
      </c>
      <c r="P2276" t="s">
        <v>379</v>
      </c>
      <c r="Q2276" t="s">
        <v>379</v>
      </c>
      <c r="R2276" t="s">
        <v>380</v>
      </c>
      <c r="S2276" t="s">
        <v>264</v>
      </c>
      <c r="T2276" t="s">
        <v>265</v>
      </c>
      <c r="U2276" s="61" t="s">
        <v>266</v>
      </c>
      <c r="V2276" t="s">
        <v>24</v>
      </c>
      <c r="W2276" t="s">
        <v>263</v>
      </c>
      <c r="X2276" s="59">
        <v>0</v>
      </c>
      <c r="Y2276" s="59">
        <v>128354</v>
      </c>
      <c r="Z2276" t="s">
        <v>141</v>
      </c>
      <c r="AA2276" s="146" t="str">
        <f t="shared" si="441"/>
        <v>EX</v>
      </c>
      <c r="AB2276" s="146" t="str">
        <f t="shared" si="443"/>
        <v>IT</v>
      </c>
      <c r="AC2276" t="str">
        <f t="shared" si="446"/>
        <v>EX</v>
      </c>
      <c r="AD2276" s="74">
        <f t="shared" si="447"/>
        <v>128354</v>
      </c>
      <c r="AE2276" s="74">
        <f t="shared" si="452"/>
        <v>128354</v>
      </c>
      <c r="AF2276">
        <v>1</v>
      </c>
      <c r="AG2276">
        <v>0</v>
      </c>
      <c r="AH2276" s="74">
        <v>0</v>
      </c>
      <c r="AJ2276" s="74">
        <f t="shared" si="448"/>
        <v>0</v>
      </c>
      <c r="AK2276" s="74">
        <f t="shared" si="442"/>
        <v>128354</v>
      </c>
      <c r="AL2276" t="str">
        <f t="shared" si="449"/>
        <v>N</v>
      </c>
      <c r="AN2276" t="s">
        <v>86</v>
      </c>
      <c r="AO2276" t="s">
        <v>85</v>
      </c>
      <c r="AP2276" t="str">
        <f t="shared" si="450"/>
        <v>94</v>
      </c>
      <c r="AQ2276" s="145" t="s">
        <v>1826</v>
      </c>
      <c r="AR2276" t="str">
        <f t="shared" si="451"/>
        <v>1-Adjusted Base Budget</v>
      </c>
      <c r="AS2276" s="145" t="s">
        <v>1827</v>
      </c>
      <c r="AT2276" t="s">
        <v>213</v>
      </c>
      <c r="AV2276" t="str">
        <f t="shared" si="445"/>
        <v>VPIT-SS</v>
      </c>
      <c r="AW2276" t="str">
        <f t="shared" si="444"/>
        <v>VP FOR INFORMATION TECHNOLOGY-SHARED SERVICES</v>
      </c>
    </row>
    <row r="2277" spans="1:49">
      <c r="A2277" s="59">
        <v>2018</v>
      </c>
      <c r="B2277" t="s">
        <v>137</v>
      </c>
      <c r="C2277" t="s">
        <v>945</v>
      </c>
      <c r="D2277" t="s">
        <v>946</v>
      </c>
      <c r="E2277" t="s">
        <v>951</v>
      </c>
      <c r="F2277" t="s">
        <v>1075</v>
      </c>
      <c r="G2277" t="s">
        <v>1076</v>
      </c>
      <c r="H2277" t="s">
        <v>154</v>
      </c>
      <c r="I2277" s="170" t="s">
        <v>84</v>
      </c>
      <c r="J2277" t="s">
        <v>85</v>
      </c>
      <c r="K2277" t="s">
        <v>214</v>
      </c>
      <c r="L2277" t="s">
        <v>562</v>
      </c>
      <c r="M2277" t="s">
        <v>563</v>
      </c>
      <c r="N2277" t="s">
        <v>217</v>
      </c>
      <c r="O2277" t="s">
        <v>263</v>
      </c>
      <c r="P2277" t="s">
        <v>379</v>
      </c>
      <c r="Q2277" t="s">
        <v>379</v>
      </c>
      <c r="R2277" t="s">
        <v>380</v>
      </c>
      <c r="S2277" t="s">
        <v>264</v>
      </c>
      <c r="T2277" t="s">
        <v>265</v>
      </c>
      <c r="U2277" s="61" t="s">
        <v>266</v>
      </c>
      <c r="V2277" t="s">
        <v>24</v>
      </c>
      <c r="W2277" t="s">
        <v>263</v>
      </c>
      <c r="X2277" s="59">
        <v>1000</v>
      </c>
      <c r="Y2277" s="59">
        <v>1000</v>
      </c>
      <c r="Z2277" t="s">
        <v>141</v>
      </c>
      <c r="AA2277" s="146" t="str">
        <f t="shared" si="441"/>
        <v>EX</v>
      </c>
      <c r="AB2277" s="146" t="str">
        <f t="shared" si="443"/>
        <v>IT</v>
      </c>
      <c r="AC2277" t="str">
        <f t="shared" si="446"/>
        <v>EX</v>
      </c>
      <c r="AD2277" s="74">
        <f t="shared" si="447"/>
        <v>1000</v>
      </c>
      <c r="AE2277" s="74">
        <f t="shared" si="452"/>
        <v>1000</v>
      </c>
      <c r="AF2277">
        <v>1</v>
      </c>
      <c r="AG2277">
        <v>0</v>
      </c>
      <c r="AH2277" s="74">
        <v>0</v>
      </c>
      <c r="AJ2277" s="74">
        <f t="shared" si="448"/>
        <v>0</v>
      </c>
      <c r="AK2277" s="74">
        <f t="shared" si="442"/>
        <v>1000</v>
      </c>
      <c r="AL2277" t="str">
        <f t="shared" si="449"/>
        <v>N</v>
      </c>
      <c r="AN2277" t="s">
        <v>86</v>
      </c>
      <c r="AO2277" t="s">
        <v>85</v>
      </c>
      <c r="AP2277" t="str">
        <f t="shared" si="450"/>
        <v>94</v>
      </c>
      <c r="AQ2277" s="145" t="s">
        <v>1826</v>
      </c>
      <c r="AR2277" t="str">
        <f t="shared" si="451"/>
        <v>1-Adjusted Base Budget</v>
      </c>
      <c r="AS2277" s="145" t="s">
        <v>1827</v>
      </c>
      <c r="AT2277" t="s">
        <v>213</v>
      </c>
      <c r="AV2277" t="str">
        <f t="shared" si="445"/>
        <v>VPIT-SS</v>
      </c>
      <c r="AW2277" t="str">
        <f t="shared" si="444"/>
        <v>VP FOR INFORMATION TECHNOLOGY-SHARED SERVICES</v>
      </c>
    </row>
    <row r="2278" spans="1:49">
      <c r="A2278" s="59">
        <v>2018</v>
      </c>
      <c r="B2278" t="s">
        <v>137</v>
      </c>
      <c r="C2278" t="s">
        <v>945</v>
      </c>
      <c r="D2278" t="s">
        <v>946</v>
      </c>
      <c r="E2278" t="s">
        <v>951</v>
      </c>
      <c r="F2278" t="s">
        <v>975</v>
      </c>
      <c r="G2278" t="s">
        <v>976</v>
      </c>
      <c r="H2278" t="s">
        <v>154</v>
      </c>
      <c r="I2278" s="170" t="s">
        <v>84</v>
      </c>
      <c r="J2278" t="s">
        <v>85</v>
      </c>
      <c r="K2278" t="s">
        <v>214</v>
      </c>
      <c r="L2278" t="s">
        <v>562</v>
      </c>
      <c r="M2278" t="s">
        <v>563</v>
      </c>
      <c r="N2278" t="s">
        <v>217</v>
      </c>
      <c r="O2278" t="s">
        <v>263</v>
      </c>
      <c r="P2278" t="s">
        <v>379</v>
      </c>
      <c r="Q2278" t="s">
        <v>379</v>
      </c>
      <c r="R2278" t="s">
        <v>380</v>
      </c>
      <c r="S2278" t="s">
        <v>264</v>
      </c>
      <c r="T2278" t="s">
        <v>265</v>
      </c>
      <c r="U2278" s="61" t="s">
        <v>266</v>
      </c>
      <c r="V2278" t="s">
        <v>24</v>
      </c>
      <c r="W2278" t="s">
        <v>263</v>
      </c>
      <c r="X2278" s="59">
        <v>5000</v>
      </c>
      <c r="Y2278" s="59">
        <v>5000</v>
      </c>
      <c r="Z2278" t="s">
        <v>141</v>
      </c>
      <c r="AA2278" s="146" t="str">
        <f t="shared" si="441"/>
        <v>EX</v>
      </c>
      <c r="AB2278" s="146" t="str">
        <f t="shared" si="443"/>
        <v>IT</v>
      </c>
      <c r="AC2278" t="str">
        <f t="shared" si="446"/>
        <v>EX</v>
      </c>
      <c r="AD2278" s="74">
        <f t="shared" si="447"/>
        <v>5000</v>
      </c>
      <c r="AE2278" s="74">
        <f t="shared" si="452"/>
        <v>5000</v>
      </c>
      <c r="AF2278">
        <v>1</v>
      </c>
      <c r="AG2278">
        <v>0</v>
      </c>
      <c r="AH2278" s="74">
        <v>0</v>
      </c>
      <c r="AJ2278" s="74">
        <f t="shared" si="448"/>
        <v>0</v>
      </c>
      <c r="AK2278" s="74">
        <f t="shared" si="442"/>
        <v>5000</v>
      </c>
      <c r="AL2278" t="str">
        <f t="shared" si="449"/>
        <v>N</v>
      </c>
      <c r="AN2278" t="s">
        <v>86</v>
      </c>
      <c r="AO2278" t="s">
        <v>85</v>
      </c>
      <c r="AP2278" t="str">
        <f t="shared" si="450"/>
        <v>94</v>
      </c>
      <c r="AQ2278" s="145" t="s">
        <v>1826</v>
      </c>
      <c r="AR2278" t="str">
        <f t="shared" si="451"/>
        <v>1-Adjusted Base Budget</v>
      </c>
      <c r="AS2278" s="145" t="s">
        <v>1827</v>
      </c>
      <c r="AT2278" t="s">
        <v>213</v>
      </c>
      <c r="AV2278" t="str">
        <f t="shared" si="445"/>
        <v>VPIT-SS</v>
      </c>
      <c r="AW2278" t="str">
        <f t="shared" si="444"/>
        <v>VP FOR INFORMATION TECHNOLOGY-SHARED SERVICES</v>
      </c>
    </row>
    <row r="2279" spans="1:49">
      <c r="A2279" s="59">
        <v>2018</v>
      </c>
      <c r="B2279" t="s">
        <v>137</v>
      </c>
      <c r="C2279" t="s">
        <v>945</v>
      </c>
      <c r="D2279" t="s">
        <v>946</v>
      </c>
      <c r="E2279" t="s">
        <v>951</v>
      </c>
      <c r="F2279" t="s">
        <v>1203</v>
      </c>
      <c r="G2279" t="s">
        <v>1204</v>
      </c>
      <c r="H2279" t="s">
        <v>154</v>
      </c>
      <c r="I2279" s="170" t="s">
        <v>84</v>
      </c>
      <c r="J2279" t="s">
        <v>85</v>
      </c>
      <c r="K2279" t="s">
        <v>214</v>
      </c>
      <c r="L2279" t="s">
        <v>562</v>
      </c>
      <c r="M2279" t="s">
        <v>563</v>
      </c>
      <c r="N2279" t="s">
        <v>217</v>
      </c>
      <c r="O2279" t="s">
        <v>263</v>
      </c>
      <c r="P2279" t="s">
        <v>379</v>
      </c>
      <c r="Q2279" t="s">
        <v>379</v>
      </c>
      <c r="R2279" t="s">
        <v>380</v>
      </c>
      <c r="S2279" t="s">
        <v>264</v>
      </c>
      <c r="T2279" t="s">
        <v>265</v>
      </c>
      <c r="U2279" s="61" t="s">
        <v>266</v>
      </c>
      <c r="V2279" t="s">
        <v>24</v>
      </c>
      <c r="W2279" t="s">
        <v>263</v>
      </c>
      <c r="X2279" s="59">
        <v>150108</v>
      </c>
      <c r="Y2279" s="59">
        <v>150108</v>
      </c>
      <c r="Z2279" t="s">
        <v>141</v>
      </c>
      <c r="AA2279" s="146" t="str">
        <f t="shared" si="441"/>
        <v>EX</v>
      </c>
      <c r="AB2279" s="146" t="str">
        <f t="shared" si="443"/>
        <v>IT</v>
      </c>
      <c r="AC2279" t="str">
        <f t="shared" si="446"/>
        <v>EX</v>
      </c>
      <c r="AD2279" s="74">
        <f t="shared" si="447"/>
        <v>150108</v>
      </c>
      <c r="AE2279" s="74">
        <f t="shared" si="452"/>
        <v>150108</v>
      </c>
      <c r="AF2279">
        <v>1</v>
      </c>
      <c r="AG2279">
        <v>0</v>
      </c>
      <c r="AH2279" s="74">
        <v>0</v>
      </c>
      <c r="AJ2279" s="74">
        <f t="shared" si="448"/>
        <v>0</v>
      </c>
      <c r="AK2279" s="74">
        <f t="shared" si="442"/>
        <v>150108</v>
      </c>
      <c r="AL2279" t="str">
        <f t="shared" si="449"/>
        <v>N</v>
      </c>
      <c r="AN2279" t="s">
        <v>86</v>
      </c>
      <c r="AO2279" t="s">
        <v>85</v>
      </c>
      <c r="AP2279" t="str">
        <f t="shared" si="450"/>
        <v>94</v>
      </c>
      <c r="AQ2279" s="145" t="s">
        <v>1826</v>
      </c>
      <c r="AR2279" t="str">
        <f t="shared" si="451"/>
        <v>1-Adjusted Base Budget</v>
      </c>
      <c r="AS2279" s="145" t="s">
        <v>1827</v>
      </c>
      <c r="AT2279" t="s">
        <v>213</v>
      </c>
      <c r="AV2279" t="str">
        <f t="shared" si="445"/>
        <v>VPIT-SS</v>
      </c>
      <c r="AW2279" t="str">
        <f t="shared" si="444"/>
        <v>VP FOR INFORMATION TECHNOLOGY-SHARED SERVICES</v>
      </c>
    </row>
    <row r="2280" spans="1:49">
      <c r="A2280" s="59">
        <v>2018</v>
      </c>
      <c r="B2280" t="s">
        <v>137</v>
      </c>
      <c r="C2280" t="s">
        <v>945</v>
      </c>
      <c r="D2280" t="s">
        <v>946</v>
      </c>
      <c r="E2280" t="s">
        <v>951</v>
      </c>
      <c r="F2280" t="s">
        <v>1197</v>
      </c>
      <c r="G2280" t="s">
        <v>1198</v>
      </c>
      <c r="H2280" t="s">
        <v>154</v>
      </c>
      <c r="I2280" s="170" t="s">
        <v>84</v>
      </c>
      <c r="J2280" t="s">
        <v>85</v>
      </c>
      <c r="K2280" t="s">
        <v>214</v>
      </c>
      <c r="L2280" t="s">
        <v>562</v>
      </c>
      <c r="M2280" t="s">
        <v>563</v>
      </c>
      <c r="N2280" t="s">
        <v>217</v>
      </c>
      <c r="O2280" t="s">
        <v>263</v>
      </c>
      <c r="P2280" t="s">
        <v>379</v>
      </c>
      <c r="Q2280" t="s">
        <v>379</v>
      </c>
      <c r="R2280" t="s">
        <v>380</v>
      </c>
      <c r="S2280" t="s">
        <v>264</v>
      </c>
      <c r="T2280" t="s">
        <v>265</v>
      </c>
      <c r="U2280" s="61" t="s">
        <v>266</v>
      </c>
      <c r="V2280" t="s">
        <v>24</v>
      </c>
      <c r="W2280" t="s">
        <v>263</v>
      </c>
      <c r="X2280" s="59">
        <v>128354</v>
      </c>
      <c r="Y2280" s="59">
        <v>0</v>
      </c>
      <c r="Z2280" t="s">
        <v>141</v>
      </c>
      <c r="AA2280" s="146" t="str">
        <f t="shared" si="441"/>
        <v>EX</v>
      </c>
      <c r="AB2280" s="146" t="str">
        <f t="shared" si="443"/>
        <v>IT</v>
      </c>
      <c r="AC2280" t="str">
        <f t="shared" si="446"/>
        <v>EX</v>
      </c>
      <c r="AD2280" s="74">
        <f t="shared" si="447"/>
        <v>0</v>
      </c>
      <c r="AE2280" s="74">
        <f t="shared" si="452"/>
        <v>0</v>
      </c>
      <c r="AF2280">
        <v>1</v>
      </c>
      <c r="AG2280">
        <v>0</v>
      </c>
      <c r="AH2280" s="74">
        <v>0</v>
      </c>
      <c r="AJ2280" s="74">
        <f t="shared" si="448"/>
        <v>0</v>
      </c>
      <c r="AK2280" s="74">
        <f t="shared" si="442"/>
        <v>0</v>
      </c>
      <c r="AL2280" t="str">
        <f t="shared" si="449"/>
        <v>N</v>
      </c>
      <c r="AN2280" t="s">
        <v>86</v>
      </c>
      <c r="AO2280" t="s">
        <v>85</v>
      </c>
      <c r="AP2280" t="str">
        <f t="shared" si="450"/>
        <v>94</v>
      </c>
      <c r="AQ2280" s="145" t="s">
        <v>1826</v>
      </c>
      <c r="AR2280" t="str">
        <f t="shared" si="451"/>
        <v>1-Adjusted Base Budget</v>
      </c>
      <c r="AS2280" s="145" t="s">
        <v>1827</v>
      </c>
      <c r="AT2280" t="s">
        <v>213</v>
      </c>
      <c r="AV2280" t="str">
        <f t="shared" si="445"/>
        <v>VPIT-SS</v>
      </c>
      <c r="AW2280" t="str">
        <f t="shared" si="444"/>
        <v>VP FOR INFORMATION TECHNOLOGY-SHARED SERVICES</v>
      </c>
    </row>
    <row r="2281" spans="1:49">
      <c r="A2281" s="59">
        <v>2018</v>
      </c>
      <c r="B2281" t="s">
        <v>137</v>
      </c>
      <c r="C2281" t="s">
        <v>945</v>
      </c>
      <c r="D2281" t="s">
        <v>946</v>
      </c>
      <c r="E2281" t="s">
        <v>981</v>
      </c>
      <c r="F2281" t="s">
        <v>957</v>
      </c>
      <c r="G2281" t="s">
        <v>958</v>
      </c>
      <c r="H2281" t="s">
        <v>157</v>
      </c>
      <c r="I2281" s="170" t="s">
        <v>84</v>
      </c>
      <c r="J2281" t="s">
        <v>85</v>
      </c>
      <c r="K2281" t="s">
        <v>214</v>
      </c>
      <c r="L2281" t="s">
        <v>562</v>
      </c>
      <c r="M2281" t="s">
        <v>563</v>
      </c>
      <c r="N2281" t="s">
        <v>217</v>
      </c>
      <c r="O2281" t="s">
        <v>263</v>
      </c>
      <c r="P2281" t="s">
        <v>379</v>
      </c>
      <c r="Q2281" t="s">
        <v>379</v>
      </c>
      <c r="R2281" t="s">
        <v>380</v>
      </c>
      <c r="S2281" t="s">
        <v>264</v>
      </c>
      <c r="T2281" t="s">
        <v>265</v>
      </c>
      <c r="U2281" s="61" t="s">
        <v>266</v>
      </c>
      <c r="V2281" t="s">
        <v>24</v>
      </c>
      <c r="W2281" t="s">
        <v>263</v>
      </c>
      <c r="X2281" s="59">
        <v>8000</v>
      </c>
      <c r="Y2281" s="59">
        <v>8000</v>
      </c>
      <c r="Z2281" t="s">
        <v>141</v>
      </c>
      <c r="AA2281" s="146" t="str">
        <f t="shared" ref="AA2281:AA2344" si="453">IF(P2281 ="CORI","IN",IF(P2281 ="TRIN","IN",O2281))</f>
        <v>EX</v>
      </c>
      <c r="AB2281" s="146" t="str">
        <f t="shared" si="443"/>
        <v>IT</v>
      </c>
      <c r="AC2281" t="str">
        <f t="shared" si="446"/>
        <v>EX</v>
      </c>
      <c r="AD2281" s="74">
        <f t="shared" si="447"/>
        <v>8000</v>
      </c>
      <c r="AE2281" s="74">
        <f t="shared" si="452"/>
        <v>8000</v>
      </c>
      <c r="AF2281">
        <v>1</v>
      </c>
      <c r="AG2281">
        <v>0</v>
      </c>
      <c r="AH2281" s="74">
        <v>0</v>
      </c>
      <c r="AJ2281" s="74">
        <f t="shared" si="448"/>
        <v>0</v>
      </c>
      <c r="AK2281" s="74">
        <f t="shared" si="442"/>
        <v>8000</v>
      </c>
      <c r="AL2281" t="str">
        <f t="shared" si="449"/>
        <v>N</v>
      </c>
      <c r="AN2281" t="s">
        <v>86</v>
      </c>
      <c r="AO2281" t="s">
        <v>85</v>
      </c>
      <c r="AP2281" t="str">
        <f t="shared" si="450"/>
        <v>94</v>
      </c>
      <c r="AQ2281" s="145" t="s">
        <v>1826</v>
      </c>
      <c r="AR2281" t="str">
        <f t="shared" si="451"/>
        <v>1-Adjusted Base Budget</v>
      </c>
      <c r="AS2281" s="145" t="s">
        <v>1827</v>
      </c>
      <c r="AT2281" t="s">
        <v>213</v>
      </c>
      <c r="AV2281" t="str">
        <f t="shared" si="445"/>
        <v>VPIT-SS</v>
      </c>
      <c r="AW2281" t="str">
        <f t="shared" si="444"/>
        <v>VP FOR INFORMATION TECHNOLOGY-SHARED SERVICES</v>
      </c>
    </row>
    <row r="2282" spans="1:49">
      <c r="A2282" s="59">
        <v>2018</v>
      </c>
      <c r="B2282" t="s">
        <v>137</v>
      </c>
      <c r="C2282" t="s">
        <v>945</v>
      </c>
      <c r="D2282" t="s">
        <v>946</v>
      </c>
      <c r="E2282" t="s">
        <v>947</v>
      </c>
      <c r="F2282" t="s">
        <v>1133</v>
      </c>
      <c r="G2282" t="s">
        <v>1134</v>
      </c>
      <c r="H2282" t="s">
        <v>948</v>
      </c>
      <c r="I2282" s="170" t="s">
        <v>84</v>
      </c>
      <c r="J2282" t="s">
        <v>85</v>
      </c>
      <c r="K2282" t="s">
        <v>214</v>
      </c>
      <c r="L2282" t="s">
        <v>1213</v>
      </c>
      <c r="M2282" t="s">
        <v>1214</v>
      </c>
      <c r="N2282" t="s">
        <v>217</v>
      </c>
      <c r="O2282" t="s">
        <v>263</v>
      </c>
      <c r="P2282" t="s">
        <v>1216</v>
      </c>
      <c r="Q2282" t="s">
        <v>1217</v>
      </c>
      <c r="R2282" t="s">
        <v>1218</v>
      </c>
      <c r="S2282" t="s">
        <v>264</v>
      </c>
      <c r="T2282" t="s">
        <v>265</v>
      </c>
      <c r="U2282" s="61" t="s">
        <v>266</v>
      </c>
      <c r="V2282" t="s">
        <v>249</v>
      </c>
      <c r="W2282" t="s">
        <v>263</v>
      </c>
      <c r="X2282" s="59">
        <v>6000</v>
      </c>
      <c r="Y2282" s="59">
        <v>6000</v>
      </c>
      <c r="AA2282" s="146" t="str">
        <f t="shared" si="453"/>
        <v>EX</v>
      </c>
      <c r="AB2282" s="146">
        <f t="shared" si="443"/>
        <v>0</v>
      </c>
      <c r="AC2282" t="str">
        <f t="shared" si="446"/>
        <v>EX</v>
      </c>
      <c r="AD2282" s="74">
        <f t="shared" si="447"/>
        <v>6000</v>
      </c>
      <c r="AE2282" s="74">
        <f t="shared" si="452"/>
        <v>6000</v>
      </c>
      <c r="AF2282">
        <v>1</v>
      </c>
      <c r="AG2282">
        <v>0</v>
      </c>
      <c r="AH2282" s="74">
        <v>0</v>
      </c>
      <c r="AJ2282" s="74">
        <f t="shared" si="448"/>
        <v>0</v>
      </c>
      <c r="AK2282" s="74">
        <f t="shared" si="442"/>
        <v>6000</v>
      </c>
      <c r="AL2282" t="str">
        <f t="shared" si="449"/>
        <v>N</v>
      </c>
      <c r="AN2282" t="s">
        <v>86</v>
      </c>
      <c r="AO2282" t="s">
        <v>85</v>
      </c>
      <c r="AP2282" t="str">
        <f t="shared" si="450"/>
        <v>94</v>
      </c>
      <c r="AQ2282" s="145" t="s">
        <v>1826</v>
      </c>
      <c r="AR2282" t="str">
        <f t="shared" si="451"/>
        <v>1-Adjusted Base Budget</v>
      </c>
      <c r="AS2282" s="145" t="s">
        <v>1827</v>
      </c>
      <c r="AT2282" t="s">
        <v>213</v>
      </c>
      <c r="AV2282" t="str">
        <f t="shared" si="445"/>
        <v>VPIT</v>
      </c>
      <c r="AW2282" t="str">
        <f t="shared" si="444"/>
        <v>VP FOR INFORMATION TECHNOLOGY</v>
      </c>
    </row>
    <row r="2283" spans="1:49">
      <c r="A2283" s="59">
        <v>2018</v>
      </c>
      <c r="B2283" t="s">
        <v>137</v>
      </c>
      <c r="C2283" t="s">
        <v>945</v>
      </c>
      <c r="D2283" t="s">
        <v>946</v>
      </c>
      <c r="E2283" t="s">
        <v>947</v>
      </c>
      <c r="F2283" t="s">
        <v>1211</v>
      </c>
      <c r="G2283" t="s">
        <v>1212</v>
      </c>
      <c r="H2283" t="s">
        <v>948</v>
      </c>
      <c r="I2283" s="170" t="s">
        <v>84</v>
      </c>
      <c r="J2283" t="s">
        <v>85</v>
      </c>
      <c r="K2283" t="s">
        <v>214</v>
      </c>
      <c r="L2283" t="s">
        <v>1213</v>
      </c>
      <c r="M2283" t="s">
        <v>1214</v>
      </c>
      <c r="N2283" t="s">
        <v>217</v>
      </c>
      <c r="O2283" t="s">
        <v>263</v>
      </c>
      <c r="P2283" t="s">
        <v>1216</v>
      </c>
      <c r="Q2283" t="s">
        <v>1217</v>
      </c>
      <c r="R2283" t="s">
        <v>1218</v>
      </c>
      <c r="S2283" t="s">
        <v>264</v>
      </c>
      <c r="T2283" t="s">
        <v>265</v>
      </c>
      <c r="U2283" s="61" t="s">
        <v>266</v>
      </c>
      <c r="V2283" t="s">
        <v>249</v>
      </c>
      <c r="W2283" t="s">
        <v>263</v>
      </c>
      <c r="X2283" s="59">
        <v>0</v>
      </c>
      <c r="Y2283" s="59">
        <v>66928</v>
      </c>
      <c r="AA2283" s="146" t="str">
        <f t="shared" si="453"/>
        <v>EX</v>
      </c>
      <c r="AB2283" s="146">
        <f t="shared" si="443"/>
        <v>0</v>
      </c>
      <c r="AC2283" t="str">
        <f t="shared" si="446"/>
        <v>EX</v>
      </c>
      <c r="AD2283" s="74">
        <f t="shared" si="447"/>
        <v>66928</v>
      </c>
      <c r="AE2283" s="74">
        <f t="shared" si="452"/>
        <v>66928</v>
      </c>
      <c r="AF2283">
        <v>1</v>
      </c>
      <c r="AG2283">
        <v>0</v>
      </c>
      <c r="AH2283" s="74">
        <v>0</v>
      </c>
      <c r="AJ2283" s="74">
        <f t="shared" si="448"/>
        <v>0</v>
      </c>
      <c r="AK2283" s="74">
        <f t="shared" si="442"/>
        <v>66928</v>
      </c>
      <c r="AL2283" t="str">
        <f t="shared" si="449"/>
        <v>N</v>
      </c>
      <c r="AN2283" t="s">
        <v>86</v>
      </c>
      <c r="AO2283" t="s">
        <v>85</v>
      </c>
      <c r="AP2283" t="str">
        <f t="shared" si="450"/>
        <v>94</v>
      </c>
      <c r="AQ2283" s="145" t="s">
        <v>1826</v>
      </c>
      <c r="AR2283" t="str">
        <f t="shared" si="451"/>
        <v>1-Adjusted Base Budget</v>
      </c>
      <c r="AS2283" s="145" t="s">
        <v>1827</v>
      </c>
      <c r="AT2283" t="s">
        <v>213</v>
      </c>
      <c r="AV2283" t="str">
        <f t="shared" si="445"/>
        <v>VPIT</v>
      </c>
      <c r="AW2283" t="str">
        <f t="shared" si="444"/>
        <v>VP FOR INFORMATION TECHNOLOGY</v>
      </c>
    </row>
    <row r="2284" spans="1:49">
      <c r="A2284" s="59">
        <v>2018</v>
      </c>
      <c r="B2284" t="s">
        <v>137</v>
      </c>
      <c r="C2284" t="s">
        <v>945</v>
      </c>
      <c r="D2284" t="s">
        <v>946</v>
      </c>
      <c r="E2284" t="s">
        <v>947</v>
      </c>
      <c r="F2284" t="s">
        <v>1211</v>
      </c>
      <c r="G2284" t="s">
        <v>1212</v>
      </c>
      <c r="H2284" t="s">
        <v>948</v>
      </c>
      <c r="I2284" s="170" t="s">
        <v>84</v>
      </c>
      <c r="J2284" t="s">
        <v>85</v>
      </c>
      <c r="K2284" t="s">
        <v>214</v>
      </c>
      <c r="L2284" t="s">
        <v>1213</v>
      </c>
      <c r="M2284" t="s">
        <v>1214</v>
      </c>
      <c r="N2284" t="s">
        <v>1215</v>
      </c>
      <c r="O2284" t="s">
        <v>263</v>
      </c>
      <c r="P2284" t="s">
        <v>1216</v>
      </c>
      <c r="Q2284" t="s">
        <v>1217</v>
      </c>
      <c r="R2284" t="s">
        <v>1218</v>
      </c>
      <c r="S2284" t="s">
        <v>264</v>
      </c>
      <c r="T2284" t="s">
        <v>265</v>
      </c>
      <c r="U2284" s="61" t="s">
        <v>266</v>
      </c>
      <c r="V2284" t="s">
        <v>249</v>
      </c>
      <c r="W2284" t="s">
        <v>263</v>
      </c>
      <c r="X2284" s="59">
        <v>119041</v>
      </c>
      <c r="Y2284" s="59">
        <v>119041</v>
      </c>
      <c r="AA2284" s="146" t="str">
        <f t="shared" si="453"/>
        <v>EX</v>
      </c>
      <c r="AB2284" s="146">
        <f t="shared" si="443"/>
        <v>0</v>
      </c>
      <c r="AC2284" t="str">
        <f t="shared" si="446"/>
        <v>EX</v>
      </c>
      <c r="AD2284" s="74">
        <f t="shared" si="447"/>
        <v>119041</v>
      </c>
      <c r="AE2284" s="74">
        <f t="shared" si="452"/>
        <v>119041</v>
      </c>
      <c r="AF2284">
        <v>1</v>
      </c>
      <c r="AG2284">
        <v>0</v>
      </c>
      <c r="AH2284" s="74">
        <v>0</v>
      </c>
      <c r="AJ2284" s="74">
        <f t="shared" si="448"/>
        <v>0</v>
      </c>
      <c r="AK2284" s="74">
        <f t="shared" si="442"/>
        <v>119041</v>
      </c>
      <c r="AL2284" t="str">
        <f t="shared" si="449"/>
        <v>N</v>
      </c>
      <c r="AN2284" t="s">
        <v>86</v>
      </c>
      <c r="AO2284" t="s">
        <v>85</v>
      </c>
      <c r="AP2284" t="str">
        <f t="shared" si="450"/>
        <v>94</v>
      </c>
      <c r="AQ2284" s="145" t="s">
        <v>1826</v>
      </c>
      <c r="AR2284" t="str">
        <f t="shared" si="451"/>
        <v>1-Adjusted Base Budget</v>
      </c>
      <c r="AS2284" s="145" t="s">
        <v>1827</v>
      </c>
      <c r="AT2284" t="s">
        <v>213</v>
      </c>
      <c r="AV2284" t="str">
        <f t="shared" si="445"/>
        <v>VPIT</v>
      </c>
      <c r="AW2284" t="str">
        <f t="shared" si="444"/>
        <v>VP FOR INFORMATION TECHNOLOGY</v>
      </c>
    </row>
    <row r="2285" spans="1:49">
      <c r="A2285" s="59">
        <v>2018</v>
      </c>
      <c r="B2285" t="s">
        <v>137</v>
      </c>
      <c r="C2285" t="s">
        <v>945</v>
      </c>
      <c r="D2285" t="s">
        <v>946</v>
      </c>
      <c r="E2285" t="s">
        <v>967</v>
      </c>
      <c r="F2285" t="s">
        <v>1211</v>
      </c>
      <c r="G2285" t="s">
        <v>1212</v>
      </c>
      <c r="H2285" t="s">
        <v>146</v>
      </c>
      <c r="I2285" s="170" t="s">
        <v>84</v>
      </c>
      <c r="J2285" t="s">
        <v>85</v>
      </c>
      <c r="K2285" t="s">
        <v>214</v>
      </c>
      <c r="L2285" t="s">
        <v>1213</v>
      </c>
      <c r="M2285" t="s">
        <v>1214</v>
      </c>
      <c r="N2285" t="s">
        <v>1215</v>
      </c>
      <c r="O2285" t="s">
        <v>263</v>
      </c>
      <c r="P2285" t="s">
        <v>1216</v>
      </c>
      <c r="Q2285" t="s">
        <v>1217</v>
      </c>
      <c r="R2285" t="s">
        <v>1218</v>
      </c>
      <c r="S2285" t="s">
        <v>264</v>
      </c>
      <c r="T2285" t="s">
        <v>265</v>
      </c>
      <c r="U2285" s="61" t="s">
        <v>266</v>
      </c>
      <c r="V2285" t="s">
        <v>24</v>
      </c>
      <c r="W2285" t="s">
        <v>263</v>
      </c>
      <c r="X2285" s="59">
        <v>90246</v>
      </c>
      <c r="Y2285" s="59">
        <v>90246</v>
      </c>
      <c r="Z2285" t="s">
        <v>141</v>
      </c>
      <c r="AA2285" s="146" t="str">
        <f t="shared" si="453"/>
        <v>EX</v>
      </c>
      <c r="AB2285" s="146" t="str">
        <f t="shared" si="443"/>
        <v>IT</v>
      </c>
      <c r="AC2285" t="str">
        <f t="shared" si="446"/>
        <v>EX</v>
      </c>
      <c r="AD2285" s="74">
        <f t="shared" si="447"/>
        <v>90246</v>
      </c>
      <c r="AE2285" s="74">
        <f t="shared" si="452"/>
        <v>90246</v>
      </c>
      <c r="AF2285">
        <v>1</v>
      </c>
      <c r="AG2285">
        <v>0</v>
      </c>
      <c r="AH2285" s="74">
        <v>0</v>
      </c>
      <c r="AJ2285" s="74">
        <f t="shared" si="448"/>
        <v>0</v>
      </c>
      <c r="AK2285" s="74">
        <f t="shared" si="442"/>
        <v>90246</v>
      </c>
      <c r="AL2285" t="str">
        <f t="shared" si="449"/>
        <v>N</v>
      </c>
      <c r="AN2285" t="s">
        <v>86</v>
      </c>
      <c r="AO2285" t="s">
        <v>85</v>
      </c>
      <c r="AP2285" t="str">
        <f t="shared" si="450"/>
        <v>94</v>
      </c>
      <c r="AQ2285" s="145" t="s">
        <v>1826</v>
      </c>
      <c r="AR2285" t="str">
        <f t="shared" si="451"/>
        <v>1-Adjusted Base Budget</v>
      </c>
      <c r="AS2285" s="145" t="s">
        <v>1827</v>
      </c>
      <c r="AT2285" t="s">
        <v>213</v>
      </c>
      <c r="AV2285" t="str">
        <f t="shared" si="445"/>
        <v>VPIT-SS</v>
      </c>
      <c r="AW2285" t="str">
        <f t="shared" si="444"/>
        <v>VP FOR INFORMATION TECHNOLOGY-SHARED SERVICES</v>
      </c>
    </row>
    <row r="2286" spans="1:49">
      <c r="A2286" s="59">
        <v>2018</v>
      </c>
      <c r="B2286" t="s">
        <v>137</v>
      </c>
      <c r="C2286" t="s">
        <v>945</v>
      </c>
      <c r="D2286" t="s">
        <v>946</v>
      </c>
      <c r="E2286" t="s">
        <v>951</v>
      </c>
      <c r="F2286" t="s">
        <v>1211</v>
      </c>
      <c r="G2286" t="s">
        <v>1212</v>
      </c>
      <c r="H2286" t="s">
        <v>154</v>
      </c>
      <c r="I2286" s="170" t="s">
        <v>84</v>
      </c>
      <c r="J2286" t="s">
        <v>85</v>
      </c>
      <c r="K2286" t="s">
        <v>214</v>
      </c>
      <c r="L2286" t="s">
        <v>1213</v>
      </c>
      <c r="M2286" t="s">
        <v>1214</v>
      </c>
      <c r="N2286" t="s">
        <v>1215</v>
      </c>
      <c r="O2286" t="s">
        <v>263</v>
      </c>
      <c r="P2286" t="s">
        <v>1216</v>
      </c>
      <c r="Q2286" t="s">
        <v>1217</v>
      </c>
      <c r="R2286" t="s">
        <v>1218</v>
      </c>
      <c r="S2286" t="s">
        <v>264</v>
      </c>
      <c r="T2286" t="s">
        <v>265</v>
      </c>
      <c r="U2286" s="61" t="s">
        <v>266</v>
      </c>
      <c r="V2286" t="s">
        <v>24</v>
      </c>
      <c r="W2286" t="s">
        <v>263</v>
      </c>
      <c r="X2286" s="59">
        <v>57170</v>
      </c>
      <c r="Y2286" s="59">
        <v>57170</v>
      </c>
      <c r="Z2286" t="s">
        <v>141</v>
      </c>
      <c r="AA2286" s="146" t="str">
        <f t="shared" si="453"/>
        <v>EX</v>
      </c>
      <c r="AB2286" s="146" t="str">
        <f t="shared" si="443"/>
        <v>IT</v>
      </c>
      <c r="AC2286" t="str">
        <f t="shared" si="446"/>
        <v>EX</v>
      </c>
      <c r="AD2286" s="74">
        <f t="shared" si="447"/>
        <v>57170</v>
      </c>
      <c r="AE2286" s="74">
        <f t="shared" si="452"/>
        <v>57170</v>
      </c>
      <c r="AF2286">
        <v>1</v>
      </c>
      <c r="AG2286">
        <v>0</v>
      </c>
      <c r="AH2286" s="74">
        <v>0</v>
      </c>
      <c r="AJ2286" s="74">
        <f t="shared" si="448"/>
        <v>0</v>
      </c>
      <c r="AK2286" s="74">
        <f t="shared" si="442"/>
        <v>57170</v>
      </c>
      <c r="AL2286" t="str">
        <f t="shared" si="449"/>
        <v>N</v>
      </c>
      <c r="AN2286" t="s">
        <v>86</v>
      </c>
      <c r="AO2286" t="s">
        <v>85</v>
      </c>
      <c r="AP2286" t="str">
        <f t="shared" si="450"/>
        <v>94</v>
      </c>
      <c r="AQ2286" s="145" t="s">
        <v>1826</v>
      </c>
      <c r="AR2286" t="str">
        <f t="shared" si="451"/>
        <v>1-Adjusted Base Budget</v>
      </c>
      <c r="AS2286" s="145" t="s">
        <v>1827</v>
      </c>
      <c r="AT2286" t="s">
        <v>213</v>
      </c>
      <c r="AV2286" t="str">
        <f t="shared" si="445"/>
        <v>VPIT-SS</v>
      </c>
      <c r="AW2286" t="str">
        <f t="shared" si="444"/>
        <v>VP FOR INFORMATION TECHNOLOGY-SHARED SERVICES</v>
      </c>
    </row>
    <row r="2287" spans="1:49">
      <c r="A2287" s="59">
        <v>2018</v>
      </c>
      <c r="B2287" t="s">
        <v>137</v>
      </c>
      <c r="C2287" t="s">
        <v>945</v>
      </c>
      <c r="D2287" t="s">
        <v>946</v>
      </c>
      <c r="E2287" t="s">
        <v>967</v>
      </c>
      <c r="F2287" t="s">
        <v>1719</v>
      </c>
      <c r="G2287" t="s">
        <v>1720</v>
      </c>
      <c r="H2287" t="s">
        <v>146</v>
      </c>
      <c r="I2287" s="170" t="s">
        <v>84</v>
      </c>
      <c r="J2287" t="s">
        <v>85</v>
      </c>
      <c r="K2287" t="s">
        <v>214</v>
      </c>
      <c r="L2287" t="s">
        <v>1750</v>
      </c>
      <c r="M2287" t="s">
        <v>1751</v>
      </c>
      <c r="N2287" t="s">
        <v>217</v>
      </c>
      <c r="O2287" t="s">
        <v>263</v>
      </c>
      <c r="P2287" t="s">
        <v>379</v>
      </c>
      <c r="Q2287" t="s">
        <v>379</v>
      </c>
      <c r="R2287" t="s">
        <v>380</v>
      </c>
      <c r="S2287" t="s">
        <v>264</v>
      </c>
      <c r="T2287" t="s">
        <v>265</v>
      </c>
      <c r="U2287" s="61" t="s">
        <v>266</v>
      </c>
      <c r="V2287" t="s">
        <v>24</v>
      </c>
      <c r="W2287" t="s">
        <v>263</v>
      </c>
      <c r="X2287" s="59">
        <v>0</v>
      </c>
      <c r="Y2287" s="59">
        <v>300</v>
      </c>
      <c r="Z2287" t="s">
        <v>141</v>
      </c>
      <c r="AA2287" s="146" t="str">
        <f t="shared" si="453"/>
        <v>EX</v>
      </c>
      <c r="AB2287" s="146" t="str">
        <f t="shared" si="443"/>
        <v>IT</v>
      </c>
      <c r="AC2287" t="str">
        <f t="shared" si="446"/>
        <v>EX</v>
      </c>
      <c r="AD2287" s="74">
        <f t="shared" si="447"/>
        <v>300</v>
      </c>
      <c r="AE2287" s="74">
        <f t="shared" si="452"/>
        <v>300</v>
      </c>
      <c r="AF2287">
        <v>1</v>
      </c>
      <c r="AG2287">
        <v>0</v>
      </c>
      <c r="AH2287" s="74">
        <v>0</v>
      </c>
      <c r="AJ2287" s="74">
        <f t="shared" si="448"/>
        <v>0</v>
      </c>
      <c r="AK2287" s="74">
        <f t="shared" si="442"/>
        <v>300</v>
      </c>
      <c r="AL2287" t="str">
        <f t="shared" si="449"/>
        <v>N</v>
      </c>
      <c r="AN2287" t="s">
        <v>86</v>
      </c>
      <c r="AO2287" t="s">
        <v>85</v>
      </c>
      <c r="AP2287" t="str">
        <f t="shared" si="450"/>
        <v>94</v>
      </c>
      <c r="AQ2287" s="145" t="s">
        <v>1826</v>
      </c>
      <c r="AR2287" t="str">
        <f t="shared" si="451"/>
        <v>1-Adjusted Base Budget</v>
      </c>
      <c r="AS2287" s="145" t="s">
        <v>1827</v>
      </c>
      <c r="AT2287" t="s">
        <v>213</v>
      </c>
      <c r="AV2287" t="str">
        <f t="shared" si="445"/>
        <v>VPIT-SS</v>
      </c>
      <c r="AW2287" t="str">
        <f t="shared" si="444"/>
        <v>VP FOR INFORMATION TECHNOLOGY-SHARED SERVICES</v>
      </c>
    </row>
    <row r="2288" spans="1:49">
      <c r="A2288" s="59">
        <v>2018</v>
      </c>
      <c r="B2288" t="s">
        <v>137</v>
      </c>
      <c r="C2288" t="s">
        <v>945</v>
      </c>
      <c r="D2288" t="s">
        <v>946</v>
      </c>
      <c r="E2288" t="s">
        <v>947</v>
      </c>
      <c r="F2288" t="s">
        <v>975</v>
      </c>
      <c r="G2288" t="s">
        <v>976</v>
      </c>
      <c r="H2288" t="s">
        <v>948</v>
      </c>
      <c r="I2288" s="170" t="s">
        <v>84</v>
      </c>
      <c r="J2288" t="s">
        <v>85</v>
      </c>
      <c r="K2288" t="s">
        <v>214</v>
      </c>
      <c r="L2288" t="s">
        <v>564</v>
      </c>
      <c r="M2288" t="s">
        <v>565</v>
      </c>
      <c r="N2288" t="s">
        <v>217</v>
      </c>
      <c r="O2288" t="s">
        <v>263</v>
      </c>
      <c r="P2288" t="s">
        <v>379</v>
      </c>
      <c r="Q2288" t="s">
        <v>379</v>
      </c>
      <c r="R2288" t="s">
        <v>380</v>
      </c>
      <c r="S2288" t="s">
        <v>264</v>
      </c>
      <c r="T2288" t="s">
        <v>265</v>
      </c>
      <c r="U2288" s="61" t="s">
        <v>266</v>
      </c>
      <c r="V2288" t="s">
        <v>249</v>
      </c>
      <c r="W2288" t="s">
        <v>263</v>
      </c>
      <c r="X2288" s="59">
        <v>10000</v>
      </c>
      <c r="Y2288" s="59">
        <v>10000</v>
      </c>
      <c r="AA2288" s="146" t="str">
        <f t="shared" si="453"/>
        <v>EX</v>
      </c>
      <c r="AB2288" s="146">
        <f t="shared" si="443"/>
        <v>0</v>
      </c>
      <c r="AC2288" t="str">
        <f t="shared" si="446"/>
        <v>EX</v>
      </c>
      <c r="AD2288" s="74">
        <f t="shared" si="447"/>
        <v>10000</v>
      </c>
      <c r="AE2288" s="74">
        <f t="shared" si="452"/>
        <v>10000</v>
      </c>
      <c r="AF2288">
        <v>1</v>
      </c>
      <c r="AG2288">
        <v>0</v>
      </c>
      <c r="AH2288" s="74">
        <v>0</v>
      </c>
      <c r="AJ2288" s="74">
        <f t="shared" si="448"/>
        <v>0</v>
      </c>
      <c r="AK2288" s="74">
        <f t="shared" si="442"/>
        <v>10000</v>
      </c>
      <c r="AL2288" t="str">
        <f t="shared" si="449"/>
        <v>N</v>
      </c>
      <c r="AN2288" t="s">
        <v>86</v>
      </c>
      <c r="AO2288" t="s">
        <v>85</v>
      </c>
      <c r="AP2288" t="str">
        <f t="shared" si="450"/>
        <v>94</v>
      </c>
      <c r="AQ2288" s="145" t="s">
        <v>1826</v>
      </c>
      <c r="AR2288" t="str">
        <f t="shared" si="451"/>
        <v>1-Adjusted Base Budget</v>
      </c>
      <c r="AS2288" s="145" t="s">
        <v>1827</v>
      </c>
      <c r="AT2288" t="s">
        <v>213</v>
      </c>
      <c r="AV2288" t="str">
        <f t="shared" si="445"/>
        <v>VPIT</v>
      </c>
      <c r="AW2288" t="str">
        <f t="shared" si="444"/>
        <v>VP FOR INFORMATION TECHNOLOGY</v>
      </c>
    </row>
    <row r="2289" spans="1:49">
      <c r="A2289" s="59">
        <v>2018</v>
      </c>
      <c r="B2289" t="s">
        <v>137</v>
      </c>
      <c r="C2289" t="s">
        <v>945</v>
      </c>
      <c r="D2289" t="s">
        <v>946</v>
      </c>
      <c r="E2289" t="s">
        <v>967</v>
      </c>
      <c r="F2289" t="s">
        <v>1073</v>
      </c>
      <c r="G2289" t="s">
        <v>1074</v>
      </c>
      <c r="H2289" t="s">
        <v>146</v>
      </c>
      <c r="I2289" s="170" t="s">
        <v>84</v>
      </c>
      <c r="J2289" t="s">
        <v>85</v>
      </c>
      <c r="K2289" t="s">
        <v>214</v>
      </c>
      <c r="L2289" t="s">
        <v>564</v>
      </c>
      <c r="M2289" t="s">
        <v>565</v>
      </c>
      <c r="N2289" t="s">
        <v>217</v>
      </c>
      <c r="O2289" t="s">
        <v>263</v>
      </c>
      <c r="P2289" t="s">
        <v>379</v>
      </c>
      <c r="Q2289" t="s">
        <v>379</v>
      </c>
      <c r="R2289" t="s">
        <v>380</v>
      </c>
      <c r="S2289" t="s">
        <v>264</v>
      </c>
      <c r="T2289" t="s">
        <v>265</v>
      </c>
      <c r="U2289" s="61" t="s">
        <v>266</v>
      </c>
      <c r="V2289" t="s">
        <v>24</v>
      </c>
      <c r="W2289" t="s">
        <v>263</v>
      </c>
      <c r="X2289" s="59">
        <v>1000</v>
      </c>
      <c r="Y2289" s="59">
        <v>1000</v>
      </c>
      <c r="Z2289" t="s">
        <v>141</v>
      </c>
      <c r="AA2289" s="146" t="str">
        <f t="shared" si="453"/>
        <v>EX</v>
      </c>
      <c r="AB2289" s="146" t="str">
        <f t="shared" si="443"/>
        <v>IT</v>
      </c>
      <c r="AC2289" t="str">
        <f t="shared" si="446"/>
        <v>EX</v>
      </c>
      <c r="AD2289" s="74">
        <f t="shared" si="447"/>
        <v>1000</v>
      </c>
      <c r="AE2289" s="74">
        <f t="shared" si="452"/>
        <v>1000</v>
      </c>
      <c r="AF2289">
        <v>1</v>
      </c>
      <c r="AG2289">
        <v>0</v>
      </c>
      <c r="AH2289" s="74">
        <v>0</v>
      </c>
      <c r="AJ2289" s="74">
        <f t="shared" si="448"/>
        <v>0</v>
      </c>
      <c r="AK2289" s="74">
        <f t="shared" si="442"/>
        <v>1000</v>
      </c>
      <c r="AL2289" t="str">
        <f t="shared" si="449"/>
        <v>N</v>
      </c>
      <c r="AN2289" t="s">
        <v>86</v>
      </c>
      <c r="AO2289" t="s">
        <v>85</v>
      </c>
      <c r="AP2289" t="str">
        <f t="shared" si="450"/>
        <v>94</v>
      </c>
      <c r="AQ2289" s="145" t="s">
        <v>1826</v>
      </c>
      <c r="AR2289" t="str">
        <f t="shared" si="451"/>
        <v>1-Adjusted Base Budget</v>
      </c>
      <c r="AS2289" s="145" t="s">
        <v>1827</v>
      </c>
      <c r="AT2289" t="s">
        <v>213</v>
      </c>
      <c r="AV2289" t="str">
        <f t="shared" si="445"/>
        <v>VPIT-SS</v>
      </c>
      <c r="AW2289" t="str">
        <f t="shared" si="444"/>
        <v>VP FOR INFORMATION TECHNOLOGY-SHARED SERVICES</v>
      </c>
    </row>
    <row r="2290" spans="1:49">
      <c r="A2290" s="59">
        <v>2018</v>
      </c>
      <c r="B2290" t="s">
        <v>137</v>
      </c>
      <c r="C2290" t="s">
        <v>945</v>
      </c>
      <c r="D2290" t="s">
        <v>946</v>
      </c>
      <c r="E2290" t="s">
        <v>979</v>
      </c>
      <c r="F2290" t="s">
        <v>957</v>
      </c>
      <c r="G2290" t="s">
        <v>958</v>
      </c>
      <c r="H2290" t="s">
        <v>152</v>
      </c>
      <c r="I2290" s="170" t="s">
        <v>84</v>
      </c>
      <c r="J2290" t="s">
        <v>85</v>
      </c>
      <c r="K2290" t="s">
        <v>214</v>
      </c>
      <c r="L2290" t="s">
        <v>564</v>
      </c>
      <c r="M2290" t="s">
        <v>565</v>
      </c>
      <c r="N2290" t="s">
        <v>217</v>
      </c>
      <c r="O2290" t="s">
        <v>263</v>
      </c>
      <c r="P2290" t="s">
        <v>379</v>
      </c>
      <c r="Q2290" t="s">
        <v>379</v>
      </c>
      <c r="R2290" t="s">
        <v>380</v>
      </c>
      <c r="S2290" t="s">
        <v>264</v>
      </c>
      <c r="T2290" t="s">
        <v>265</v>
      </c>
      <c r="U2290" s="61" t="s">
        <v>266</v>
      </c>
      <c r="V2290" t="s">
        <v>24</v>
      </c>
      <c r="W2290" t="s">
        <v>263</v>
      </c>
      <c r="X2290" s="59">
        <v>7005</v>
      </c>
      <c r="Y2290" s="59">
        <v>7005</v>
      </c>
      <c r="Z2290" t="s">
        <v>141</v>
      </c>
      <c r="AA2290" s="146" t="str">
        <f t="shared" si="453"/>
        <v>EX</v>
      </c>
      <c r="AB2290" s="146" t="str">
        <f t="shared" si="443"/>
        <v>IT</v>
      </c>
      <c r="AC2290" t="str">
        <f t="shared" si="446"/>
        <v>EX</v>
      </c>
      <c r="AD2290" s="74">
        <f t="shared" si="447"/>
        <v>7005</v>
      </c>
      <c r="AE2290" s="74">
        <f t="shared" si="452"/>
        <v>7005</v>
      </c>
      <c r="AF2290">
        <v>1</v>
      </c>
      <c r="AG2290">
        <v>0</v>
      </c>
      <c r="AH2290" s="74">
        <v>0</v>
      </c>
      <c r="AJ2290" s="74">
        <f t="shared" si="448"/>
        <v>0</v>
      </c>
      <c r="AK2290" s="74">
        <f t="shared" si="442"/>
        <v>7005</v>
      </c>
      <c r="AL2290" t="str">
        <f t="shared" si="449"/>
        <v>N</v>
      </c>
      <c r="AN2290" t="s">
        <v>86</v>
      </c>
      <c r="AO2290" t="s">
        <v>85</v>
      </c>
      <c r="AP2290" t="str">
        <f t="shared" si="450"/>
        <v>94</v>
      </c>
      <c r="AQ2290" s="145" t="s">
        <v>1826</v>
      </c>
      <c r="AR2290" t="str">
        <f t="shared" si="451"/>
        <v>1-Adjusted Base Budget</v>
      </c>
      <c r="AS2290" s="145" t="s">
        <v>1827</v>
      </c>
      <c r="AT2290" t="s">
        <v>213</v>
      </c>
      <c r="AV2290" t="str">
        <f t="shared" si="445"/>
        <v>VPIT-SS</v>
      </c>
      <c r="AW2290" t="str">
        <f t="shared" si="444"/>
        <v>VP FOR INFORMATION TECHNOLOGY-SHARED SERVICES</v>
      </c>
    </row>
    <row r="2291" spans="1:49">
      <c r="A2291" s="59">
        <v>2018</v>
      </c>
      <c r="B2291" t="s">
        <v>137</v>
      </c>
      <c r="C2291" t="s">
        <v>945</v>
      </c>
      <c r="D2291" t="s">
        <v>946</v>
      </c>
      <c r="E2291" t="s">
        <v>951</v>
      </c>
      <c r="F2291" t="s">
        <v>1073</v>
      </c>
      <c r="G2291" t="s">
        <v>1074</v>
      </c>
      <c r="H2291" t="s">
        <v>154</v>
      </c>
      <c r="I2291" s="170" t="s">
        <v>84</v>
      </c>
      <c r="J2291" t="s">
        <v>85</v>
      </c>
      <c r="K2291" t="s">
        <v>214</v>
      </c>
      <c r="L2291" t="s">
        <v>564</v>
      </c>
      <c r="M2291" t="s">
        <v>565</v>
      </c>
      <c r="N2291" t="s">
        <v>217</v>
      </c>
      <c r="O2291" t="s">
        <v>263</v>
      </c>
      <c r="P2291" t="s">
        <v>379</v>
      </c>
      <c r="Q2291" t="s">
        <v>379</v>
      </c>
      <c r="R2291" t="s">
        <v>380</v>
      </c>
      <c r="S2291" t="s">
        <v>264</v>
      </c>
      <c r="T2291" t="s">
        <v>265</v>
      </c>
      <c r="U2291" s="61" t="s">
        <v>266</v>
      </c>
      <c r="V2291" t="s">
        <v>24</v>
      </c>
      <c r="W2291" t="s">
        <v>263</v>
      </c>
      <c r="X2291" s="59">
        <v>5000</v>
      </c>
      <c r="Y2291" s="59">
        <v>5000</v>
      </c>
      <c r="Z2291" t="s">
        <v>141</v>
      </c>
      <c r="AA2291" s="146" t="str">
        <f t="shared" si="453"/>
        <v>EX</v>
      </c>
      <c r="AB2291" s="146" t="str">
        <f t="shared" si="443"/>
        <v>IT</v>
      </c>
      <c r="AC2291" t="str">
        <f t="shared" si="446"/>
        <v>EX</v>
      </c>
      <c r="AD2291" s="74">
        <f t="shared" si="447"/>
        <v>5000</v>
      </c>
      <c r="AE2291" s="74">
        <f t="shared" si="452"/>
        <v>5000</v>
      </c>
      <c r="AF2291">
        <v>1</v>
      </c>
      <c r="AG2291">
        <v>0</v>
      </c>
      <c r="AH2291" s="74">
        <v>0</v>
      </c>
      <c r="AJ2291" s="74">
        <f t="shared" si="448"/>
        <v>0</v>
      </c>
      <c r="AK2291" s="74">
        <f t="shared" ref="AK2291:AK2354" si="454">AE2291 +AJ2291</f>
        <v>5000</v>
      </c>
      <c r="AL2291" t="str">
        <f t="shared" si="449"/>
        <v>N</v>
      </c>
      <c r="AN2291" t="s">
        <v>86</v>
      </c>
      <c r="AO2291" t="s">
        <v>85</v>
      </c>
      <c r="AP2291" t="str">
        <f t="shared" si="450"/>
        <v>94</v>
      </c>
      <c r="AQ2291" s="145" t="s">
        <v>1826</v>
      </c>
      <c r="AR2291" t="str">
        <f t="shared" si="451"/>
        <v>1-Adjusted Base Budget</v>
      </c>
      <c r="AS2291" s="145" t="s">
        <v>1827</v>
      </c>
      <c r="AT2291" t="s">
        <v>213</v>
      </c>
      <c r="AV2291" t="str">
        <f t="shared" si="445"/>
        <v>VPIT-SS</v>
      </c>
      <c r="AW2291" t="str">
        <f t="shared" si="444"/>
        <v>VP FOR INFORMATION TECHNOLOGY-SHARED SERVICES</v>
      </c>
    </row>
    <row r="2292" spans="1:49">
      <c r="A2292" s="59">
        <v>2018</v>
      </c>
      <c r="B2292" t="s">
        <v>137</v>
      </c>
      <c r="C2292" t="s">
        <v>945</v>
      </c>
      <c r="D2292" t="s">
        <v>946</v>
      </c>
      <c r="E2292" t="s">
        <v>981</v>
      </c>
      <c r="F2292" t="s">
        <v>957</v>
      </c>
      <c r="G2292" t="s">
        <v>958</v>
      </c>
      <c r="H2292" t="s">
        <v>157</v>
      </c>
      <c r="I2292" s="170" t="s">
        <v>84</v>
      </c>
      <c r="J2292" t="s">
        <v>85</v>
      </c>
      <c r="K2292" t="s">
        <v>214</v>
      </c>
      <c r="L2292" t="s">
        <v>564</v>
      </c>
      <c r="M2292" t="s">
        <v>565</v>
      </c>
      <c r="N2292" t="s">
        <v>217</v>
      </c>
      <c r="O2292" t="s">
        <v>263</v>
      </c>
      <c r="P2292" t="s">
        <v>379</v>
      </c>
      <c r="Q2292" t="s">
        <v>379</v>
      </c>
      <c r="R2292" t="s">
        <v>380</v>
      </c>
      <c r="S2292" t="s">
        <v>264</v>
      </c>
      <c r="T2292" t="s">
        <v>265</v>
      </c>
      <c r="U2292" s="61" t="s">
        <v>266</v>
      </c>
      <c r="V2292" t="s">
        <v>24</v>
      </c>
      <c r="W2292" t="s">
        <v>263</v>
      </c>
      <c r="X2292" s="59">
        <v>4052</v>
      </c>
      <c r="Y2292" s="59">
        <v>4052</v>
      </c>
      <c r="Z2292" t="s">
        <v>141</v>
      </c>
      <c r="AA2292" s="146" t="str">
        <f t="shared" si="453"/>
        <v>EX</v>
      </c>
      <c r="AB2292" s="146" t="str">
        <f t="shared" si="443"/>
        <v>IT</v>
      </c>
      <c r="AC2292" t="str">
        <f t="shared" si="446"/>
        <v>EX</v>
      </c>
      <c r="AD2292" s="74">
        <f t="shared" si="447"/>
        <v>4052</v>
      </c>
      <c r="AE2292" s="74">
        <f t="shared" si="452"/>
        <v>4052</v>
      </c>
      <c r="AF2292">
        <v>1</v>
      </c>
      <c r="AG2292">
        <v>0</v>
      </c>
      <c r="AH2292" s="74">
        <v>0</v>
      </c>
      <c r="AJ2292" s="74">
        <f t="shared" si="448"/>
        <v>0</v>
      </c>
      <c r="AK2292" s="74">
        <f t="shared" si="454"/>
        <v>4052</v>
      </c>
      <c r="AL2292" t="str">
        <f t="shared" si="449"/>
        <v>N</v>
      </c>
      <c r="AN2292" t="s">
        <v>86</v>
      </c>
      <c r="AO2292" t="s">
        <v>85</v>
      </c>
      <c r="AP2292" t="str">
        <f t="shared" si="450"/>
        <v>94</v>
      </c>
      <c r="AQ2292" s="145" t="s">
        <v>1826</v>
      </c>
      <c r="AR2292" t="str">
        <f t="shared" si="451"/>
        <v>1-Adjusted Base Budget</v>
      </c>
      <c r="AS2292" s="145" t="s">
        <v>1827</v>
      </c>
      <c r="AT2292" t="s">
        <v>213</v>
      </c>
      <c r="AV2292" t="str">
        <f t="shared" si="445"/>
        <v>VPIT-SS</v>
      </c>
      <c r="AW2292" t="str">
        <f t="shared" si="444"/>
        <v>VP FOR INFORMATION TECHNOLOGY-SHARED SERVICES</v>
      </c>
    </row>
    <row r="2293" spans="1:49">
      <c r="A2293" s="59">
        <v>2018</v>
      </c>
      <c r="B2293" t="s">
        <v>137</v>
      </c>
      <c r="C2293" t="s">
        <v>945</v>
      </c>
      <c r="D2293" t="s">
        <v>946</v>
      </c>
      <c r="E2293" t="s">
        <v>947</v>
      </c>
      <c r="F2293" t="s">
        <v>1004</v>
      </c>
      <c r="G2293" t="s">
        <v>1005</v>
      </c>
      <c r="H2293" t="s">
        <v>948</v>
      </c>
      <c r="I2293" s="170" t="s">
        <v>84</v>
      </c>
      <c r="J2293" t="s">
        <v>85</v>
      </c>
      <c r="K2293" t="s">
        <v>214</v>
      </c>
      <c r="L2293" t="s">
        <v>410</v>
      </c>
      <c r="M2293" t="s">
        <v>411</v>
      </c>
      <c r="N2293" t="s">
        <v>217</v>
      </c>
      <c r="O2293" t="s">
        <v>263</v>
      </c>
      <c r="P2293" t="s">
        <v>379</v>
      </c>
      <c r="Q2293" t="s">
        <v>379</v>
      </c>
      <c r="R2293" t="s">
        <v>380</v>
      </c>
      <c r="S2293" t="s">
        <v>264</v>
      </c>
      <c r="T2293" t="s">
        <v>265</v>
      </c>
      <c r="U2293" s="61" t="s">
        <v>266</v>
      </c>
      <c r="V2293" t="s">
        <v>249</v>
      </c>
      <c r="W2293" t="s">
        <v>263</v>
      </c>
      <c r="X2293" s="59">
        <v>4389</v>
      </c>
      <c r="Y2293" s="59">
        <v>0</v>
      </c>
      <c r="AA2293" s="146" t="str">
        <f t="shared" si="453"/>
        <v>EX</v>
      </c>
      <c r="AB2293" s="146">
        <f t="shared" ref="AB2293:AB2356" si="455">IF(O2293 =AA2293,Z2293,"10cr")</f>
        <v>0</v>
      </c>
      <c r="AC2293" t="str">
        <f t="shared" si="446"/>
        <v>EX</v>
      </c>
      <c r="AD2293" s="74">
        <f t="shared" si="447"/>
        <v>0</v>
      </c>
      <c r="AE2293" s="74">
        <f t="shared" si="452"/>
        <v>0</v>
      </c>
      <c r="AF2293">
        <v>1</v>
      </c>
      <c r="AG2293">
        <v>0</v>
      </c>
      <c r="AH2293" s="74">
        <v>0</v>
      </c>
      <c r="AJ2293" s="74">
        <f t="shared" si="448"/>
        <v>0</v>
      </c>
      <c r="AK2293" s="74">
        <f t="shared" si="454"/>
        <v>0</v>
      </c>
      <c r="AL2293" t="str">
        <f t="shared" si="449"/>
        <v>N</v>
      </c>
      <c r="AN2293" t="s">
        <v>86</v>
      </c>
      <c r="AO2293" t="s">
        <v>85</v>
      </c>
      <c r="AP2293" t="str">
        <f t="shared" si="450"/>
        <v>94</v>
      </c>
      <c r="AQ2293" s="145" t="s">
        <v>1826</v>
      </c>
      <c r="AR2293" t="str">
        <f t="shared" si="451"/>
        <v>1-Adjusted Base Budget</v>
      </c>
      <c r="AS2293" s="145" t="s">
        <v>1827</v>
      </c>
      <c r="AT2293" t="s">
        <v>213</v>
      </c>
      <c r="AV2293" t="str">
        <f t="shared" si="445"/>
        <v>VPIT</v>
      </c>
      <c r="AW2293" t="str">
        <f t="shared" si="444"/>
        <v>VP FOR INFORMATION TECHNOLOGY</v>
      </c>
    </row>
    <row r="2294" spans="1:49">
      <c r="A2294" s="59">
        <v>2018</v>
      </c>
      <c r="B2294" t="s">
        <v>137</v>
      </c>
      <c r="C2294" t="s">
        <v>945</v>
      </c>
      <c r="D2294" t="s">
        <v>946</v>
      </c>
      <c r="E2294" t="s">
        <v>947</v>
      </c>
      <c r="F2294" t="s">
        <v>973</v>
      </c>
      <c r="G2294" t="s">
        <v>974</v>
      </c>
      <c r="H2294" t="s">
        <v>948</v>
      </c>
      <c r="I2294" s="170" t="s">
        <v>84</v>
      </c>
      <c r="J2294" t="s">
        <v>85</v>
      </c>
      <c r="K2294" t="s">
        <v>214</v>
      </c>
      <c r="L2294" t="s">
        <v>410</v>
      </c>
      <c r="M2294" t="s">
        <v>411</v>
      </c>
      <c r="N2294" t="s">
        <v>217</v>
      </c>
      <c r="O2294" t="s">
        <v>263</v>
      </c>
      <c r="P2294" t="s">
        <v>379</v>
      </c>
      <c r="Q2294" t="s">
        <v>379</v>
      </c>
      <c r="R2294" t="s">
        <v>380</v>
      </c>
      <c r="S2294" t="s">
        <v>264</v>
      </c>
      <c r="T2294" t="s">
        <v>265</v>
      </c>
      <c r="U2294" s="61" t="s">
        <v>266</v>
      </c>
      <c r="V2294" t="s">
        <v>249</v>
      </c>
      <c r="W2294" t="s">
        <v>263</v>
      </c>
      <c r="X2294" s="59">
        <v>25000</v>
      </c>
      <c r="Y2294" s="59">
        <v>25000</v>
      </c>
      <c r="AA2294" s="146" t="str">
        <f t="shared" si="453"/>
        <v>EX</v>
      </c>
      <c r="AB2294" s="146">
        <f t="shared" si="455"/>
        <v>0</v>
      </c>
      <c r="AC2294" t="str">
        <f t="shared" si="446"/>
        <v>EX</v>
      </c>
      <c r="AD2294" s="74">
        <f t="shared" si="447"/>
        <v>25000</v>
      </c>
      <c r="AE2294" s="74">
        <f t="shared" si="452"/>
        <v>25000</v>
      </c>
      <c r="AF2294">
        <v>1</v>
      </c>
      <c r="AG2294">
        <v>0</v>
      </c>
      <c r="AH2294" s="74">
        <v>0</v>
      </c>
      <c r="AJ2294" s="74">
        <f t="shared" si="448"/>
        <v>0</v>
      </c>
      <c r="AK2294" s="74">
        <f t="shared" si="454"/>
        <v>25000</v>
      </c>
      <c r="AL2294" t="str">
        <f t="shared" si="449"/>
        <v>N</v>
      </c>
      <c r="AN2294" t="s">
        <v>86</v>
      </c>
      <c r="AO2294" t="s">
        <v>85</v>
      </c>
      <c r="AP2294" t="str">
        <f t="shared" si="450"/>
        <v>94</v>
      </c>
      <c r="AQ2294" s="145" t="s">
        <v>1826</v>
      </c>
      <c r="AR2294" t="str">
        <f t="shared" si="451"/>
        <v>1-Adjusted Base Budget</v>
      </c>
      <c r="AS2294" s="145" t="s">
        <v>1827</v>
      </c>
      <c r="AT2294" t="s">
        <v>213</v>
      </c>
      <c r="AV2294" t="str">
        <f t="shared" si="445"/>
        <v>VPIT</v>
      </c>
      <c r="AW2294" t="str">
        <f t="shared" si="444"/>
        <v>VP FOR INFORMATION TECHNOLOGY</v>
      </c>
    </row>
    <row r="2295" spans="1:49">
      <c r="A2295" s="59">
        <v>2018</v>
      </c>
      <c r="B2295" t="s">
        <v>137</v>
      </c>
      <c r="C2295" t="s">
        <v>945</v>
      </c>
      <c r="D2295" t="s">
        <v>946</v>
      </c>
      <c r="E2295" t="s">
        <v>947</v>
      </c>
      <c r="F2295" t="s">
        <v>1717</v>
      </c>
      <c r="G2295" t="s">
        <v>1718</v>
      </c>
      <c r="H2295" t="s">
        <v>948</v>
      </c>
      <c r="I2295" s="170" t="s">
        <v>84</v>
      </c>
      <c r="J2295" t="s">
        <v>85</v>
      </c>
      <c r="K2295" t="s">
        <v>214</v>
      </c>
      <c r="L2295" t="s">
        <v>410</v>
      </c>
      <c r="M2295" t="s">
        <v>411</v>
      </c>
      <c r="N2295" t="s">
        <v>217</v>
      </c>
      <c r="O2295" t="s">
        <v>263</v>
      </c>
      <c r="P2295" t="s">
        <v>379</v>
      </c>
      <c r="Q2295" t="s">
        <v>379</v>
      </c>
      <c r="R2295" t="s">
        <v>380</v>
      </c>
      <c r="S2295" t="s">
        <v>264</v>
      </c>
      <c r="T2295" t="s">
        <v>265</v>
      </c>
      <c r="U2295" s="61" t="s">
        <v>266</v>
      </c>
      <c r="V2295" t="s">
        <v>249</v>
      </c>
      <c r="W2295" t="s">
        <v>263</v>
      </c>
      <c r="X2295" s="59">
        <v>-12000</v>
      </c>
      <c r="Y2295" s="59">
        <v>0</v>
      </c>
      <c r="AA2295" s="146" t="str">
        <f t="shared" si="453"/>
        <v>EX</v>
      </c>
      <c r="AB2295" s="146">
        <f t="shared" si="455"/>
        <v>0</v>
      </c>
      <c r="AC2295" t="str">
        <f t="shared" si="446"/>
        <v>EX</v>
      </c>
      <c r="AD2295" s="74">
        <f t="shared" si="447"/>
        <v>0</v>
      </c>
      <c r="AE2295" s="74">
        <f t="shared" si="452"/>
        <v>0</v>
      </c>
      <c r="AF2295">
        <v>1</v>
      </c>
      <c r="AG2295">
        <v>0</v>
      </c>
      <c r="AH2295" s="74">
        <v>0</v>
      </c>
      <c r="AJ2295" s="74">
        <f t="shared" si="448"/>
        <v>0</v>
      </c>
      <c r="AK2295" s="74">
        <f t="shared" si="454"/>
        <v>0</v>
      </c>
      <c r="AL2295" t="str">
        <f t="shared" si="449"/>
        <v>N</v>
      </c>
      <c r="AN2295" t="s">
        <v>86</v>
      </c>
      <c r="AO2295" t="s">
        <v>85</v>
      </c>
      <c r="AP2295" t="str">
        <f t="shared" si="450"/>
        <v>94</v>
      </c>
      <c r="AQ2295" s="145" t="s">
        <v>1826</v>
      </c>
      <c r="AR2295" t="str">
        <f t="shared" si="451"/>
        <v>1-Adjusted Base Budget</v>
      </c>
      <c r="AS2295" s="145" t="s">
        <v>1827</v>
      </c>
      <c r="AT2295" t="s">
        <v>213</v>
      </c>
      <c r="AV2295" t="str">
        <f t="shared" si="445"/>
        <v>VPIT</v>
      </c>
      <c r="AW2295" t="str">
        <f t="shared" si="444"/>
        <v>VP FOR INFORMATION TECHNOLOGY</v>
      </c>
    </row>
    <row r="2296" spans="1:49">
      <c r="A2296" s="59">
        <v>2018</v>
      </c>
      <c r="B2296" t="s">
        <v>137</v>
      </c>
      <c r="C2296" t="s">
        <v>945</v>
      </c>
      <c r="D2296" t="s">
        <v>946</v>
      </c>
      <c r="E2296" t="s">
        <v>947</v>
      </c>
      <c r="F2296" t="s">
        <v>961</v>
      </c>
      <c r="G2296" t="s">
        <v>962</v>
      </c>
      <c r="H2296" t="s">
        <v>948</v>
      </c>
      <c r="I2296" s="170" t="s">
        <v>84</v>
      </c>
      <c r="J2296" t="s">
        <v>85</v>
      </c>
      <c r="K2296" t="s">
        <v>214</v>
      </c>
      <c r="L2296" t="s">
        <v>410</v>
      </c>
      <c r="M2296" t="s">
        <v>411</v>
      </c>
      <c r="N2296" t="s">
        <v>217</v>
      </c>
      <c r="O2296" t="s">
        <v>263</v>
      </c>
      <c r="P2296" t="s">
        <v>379</v>
      </c>
      <c r="Q2296" t="s">
        <v>379</v>
      </c>
      <c r="R2296" t="s">
        <v>380</v>
      </c>
      <c r="S2296" t="s">
        <v>264</v>
      </c>
      <c r="T2296" t="s">
        <v>265</v>
      </c>
      <c r="U2296" s="61" t="s">
        <v>266</v>
      </c>
      <c r="V2296" t="s">
        <v>249</v>
      </c>
      <c r="W2296" t="s">
        <v>263</v>
      </c>
      <c r="X2296" s="59">
        <v>47070</v>
      </c>
      <c r="Y2296" s="59">
        <v>47070</v>
      </c>
      <c r="AA2296" s="146" t="str">
        <f t="shared" si="453"/>
        <v>EX</v>
      </c>
      <c r="AB2296" s="146">
        <f t="shared" si="455"/>
        <v>0</v>
      </c>
      <c r="AC2296" t="str">
        <f t="shared" si="446"/>
        <v>EX</v>
      </c>
      <c r="AD2296" s="74">
        <f t="shared" si="447"/>
        <v>47070</v>
      </c>
      <c r="AE2296" s="74">
        <f t="shared" si="452"/>
        <v>47070</v>
      </c>
      <c r="AF2296">
        <v>1</v>
      </c>
      <c r="AG2296">
        <v>0</v>
      </c>
      <c r="AH2296" s="74">
        <v>0</v>
      </c>
      <c r="AJ2296" s="74">
        <f t="shared" si="448"/>
        <v>0</v>
      </c>
      <c r="AK2296" s="74">
        <f t="shared" si="454"/>
        <v>47070</v>
      </c>
      <c r="AL2296" t="str">
        <f t="shared" si="449"/>
        <v>N</v>
      </c>
      <c r="AN2296" t="s">
        <v>86</v>
      </c>
      <c r="AO2296" t="s">
        <v>85</v>
      </c>
      <c r="AP2296" t="str">
        <f t="shared" si="450"/>
        <v>94</v>
      </c>
      <c r="AQ2296" s="145" t="s">
        <v>1826</v>
      </c>
      <c r="AR2296" t="str">
        <f t="shared" si="451"/>
        <v>1-Adjusted Base Budget</v>
      </c>
      <c r="AS2296" s="145" t="s">
        <v>1827</v>
      </c>
      <c r="AT2296" t="s">
        <v>213</v>
      </c>
      <c r="AV2296" t="str">
        <f t="shared" si="445"/>
        <v>VPIT</v>
      </c>
      <c r="AW2296" t="str">
        <f t="shared" si="444"/>
        <v>VP FOR INFORMATION TECHNOLOGY</v>
      </c>
    </row>
    <row r="2297" spans="1:49">
      <c r="A2297" s="59">
        <v>2018</v>
      </c>
      <c r="B2297" t="s">
        <v>137</v>
      </c>
      <c r="C2297" t="s">
        <v>945</v>
      </c>
      <c r="D2297" t="s">
        <v>946</v>
      </c>
      <c r="E2297" t="s">
        <v>947</v>
      </c>
      <c r="F2297" t="s">
        <v>1133</v>
      </c>
      <c r="G2297" t="s">
        <v>1134</v>
      </c>
      <c r="H2297" t="s">
        <v>948</v>
      </c>
      <c r="I2297" s="170" t="s">
        <v>84</v>
      </c>
      <c r="J2297" t="s">
        <v>85</v>
      </c>
      <c r="K2297" t="s">
        <v>214</v>
      </c>
      <c r="L2297" t="s">
        <v>410</v>
      </c>
      <c r="M2297" t="s">
        <v>411</v>
      </c>
      <c r="N2297" t="s">
        <v>217</v>
      </c>
      <c r="O2297" t="s">
        <v>263</v>
      </c>
      <c r="P2297" t="s">
        <v>379</v>
      </c>
      <c r="Q2297" t="s">
        <v>379</v>
      </c>
      <c r="R2297" t="s">
        <v>380</v>
      </c>
      <c r="S2297" t="s">
        <v>264</v>
      </c>
      <c r="T2297" t="s">
        <v>265</v>
      </c>
      <c r="U2297" s="61" t="s">
        <v>266</v>
      </c>
      <c r="V2297" t="s">
        <v>249</v>
      </c>
      <c r="W2297" t="s">
        <v>263</v>
      </c>
      <c r="X2297" s="59">
        <v>5400</v>
      </c>
      <c r="Y2297" s="59">
        <v>5400</v>
      </c>
      <c r="AA2297" s="146" t="str">
        <f t="shared" si="453"/>
        <v>EX</v>
      </c>
      <c r="AB2297" s="146">
        <f t="shared" si="455"/>
        <v>0</v>
      </c>
      <c r="AC2297" t="str">
        <f t="shared" si="446"/>
        <v>EX</v>
      </c>
      <c r="AD2297" s="74">
        <f t="shared" si="447"/>
        <v>5400</v>
      </c>
      <c r="AE2297" s="74">
        <f t="shared" si="452"/>
        <v>5400</v>
      </c>
      <c r="AF2297">
        <v>1</v>
      </c>
      <c r="AG2297">
        <v>0</v>
      </c>
      <c r="AH2297" s="74">
        <v>0</v>
      </c>
      <c r="AJ2297" s="74">
        <f t="shared" si="448"/>
        <v>0</v>
      </c>
      <c r="AK2297" s="74">
        <f t="shared" si="454"/>
        <v>5400</v>
      </c>
      <c r="AL2297" t="str">
        <f t="shared" si="449"/>
        <v>N</v>
      </c>
      <c r="AN2297" t="s">
        <v>86</v>
      </c>
      <c r="AO2297" t="s">
        <v>85</v>
      </c>
      <c r="AP2297" t="str">
        <f t="shared" si="450"/>
        <v>94</v>
      </c>
      <c r="AQ2297" s="145" t="s">
        <v>1826</v>
      </c>
      <c r="AR2297" t="str">
        <f t="shared" si="451"/>
        <v>1-Adjusted Base Budget</v>
      </c>
      <c r="AS2297" s="145" t="s">
        <v>1827</v>
      </c>
      <c r="AT2297" t="s">
        <v>213</v>
      </c>
      <c r="AV2297" t="str">
        <f t="shared" si="445"/>
        <v>VPIT</v>
      </c>
      <c r="AW2297" t="str">
        <f t="shared" si="444"/>
        <v>VP FOR INFORMATION TECHNOLOGY</v>
      </c>
    </row>
    <row r="2298" spans="1:49">
      <c r="A2298" s="59">
        <v>2018</v>
      </c>
      <c r="B2298" t="s">
        <v>137</v>
      </c>
      <c r="C2298" t="s">
        <v>945</v>
      </c>
      <c r="D2298" t="s">
        <v>946</v>
      </c>
      <c r="E2298" t="s">
        <v>978</v>
      </c>
      <c r="F2298" t="s">
        <v>957</v>
      </c>
      <c r="G2298" t="s">
        <v>958</v>
      </c>
      <c r="H2298" t="s">
        <v>143</v>
      </c>
      <c r="I2298" s="170" t="s">
        <v>84</v>
      </c>
      <c r="J2298" t="s">
        <v>85</v>
      </c>
      <c r="K2298" t="s">
        <v>214</v>
      </c>
      <c r="L2298" t="s">
        <v>410</v>
      </c>
      <c r="M2298" t="s">
        <v>411</v>
      </c>
      <c r="N2298" t="s">
        <v>217</v>
      </c>
      <c r="O2298" t="s">
        <v>263</v>
      </c>
      <c r="P2298" t="s">
        <v>379</v>
      </c>
      <c r="Q2298" t="s">
        <v>379</v>
      </c>
      <c r="R2298" t="s">
        <v>380</v>
      </c>
      <c r="S2298" t="s">
        <v>264</v>
      </c>
      <c r="T2298" t="s">
        <v>265</v>
      </c>
      <c r="U2298" s="61" t="s">
        <v>266</v>
      </c>
      <c r="V2298" t="s">
        <v>24</v>
      </c>
      <c r="W2298" t="s">
        <v>263</v>
      </c>
      <c r="X2298" s="59">
        <v>14478</v>
      </c>
      <c r="Y2298" s="59">
        <v>14478</v>
      </c>
      <c r="Z2298" t="s">
        <v>141</v>
      </c>
      <c r="AA2298" s="146" t="str">
        <f t="shared" si="453"/>
        <v>EX</v>
      </c>
      <c r="AB2298" s="146" t="str">
        <f t="shared" si="455"/>
        <v>IT</v>
      </c>
      <c r="AC2298" t="str">
        <f t="shared" si="446"/>
        <v>EX</v>
      </c>
      <c r="AD2298" s="74">
        <f t="shared" si="447"/>
        <v>14478</v>
      </c>
      <c r="AE2298" s="74">
        <f t="shared" si="452"/>
        <v>14478</v>
      </c>
      <c r="AF2298">
        <v>1</v>
      </c>
      <c r="AG2298">
        <v>0</v>
      </c>
      <c r="AH2298" s="74">
        <v>0</v>
      </c>
      <c r="AJ2298" s="74">
        <f t="shared" si="448"/>
        <v>0</v>
      </c>
      <c r="AK2298" s="74">
        <f t="shared" si="454"/>
        <v>14478</v>
      </c>
      <c r="AL2298" t="str">
        <f t="shared" si="449"/>
        <v>N</v>
      </c>
      <c r="AN2298" t="s">
        <v>86</v>
      </c>
      <c r="AO2298" t="s">
        <v>85</v>
      </c>
      <c r="AP2298" t="str">
        <f t="shared" si="450"/>
        <v>94</v>
      </c>
      <c r="AQ2298" s="145" t="s">
        <v>1826</v>
      </c>
      <c r="AR2298" t="str">
        <f t="shared" si="451"/>
        <v>1-Adjusted Base Budget</v>
      </c>
      <c r="AS2298" s="145" t="s">
        <v>1827</v>
      </c>
      <c r="AT2298" t="s">
        <v>213</v>
      </c>
      <c r="AV2298" t="str">
        <f t="shared" si="445"/>
        <v>VPIT-SS</v>
      </c>
      <c r="AW2298" t="str">
        <f t="shared" si="444"/>
        <v>VP FOR INFORMATION TECHNOLOGY-SHARED SERVICES</v>
      </c>
    </row>
    <row r="2299" spans="1:49">
      <c r="A2299" s="59">
        <v>2018</v>
      </c>
      <c r="B2299" t="s">
        <v>137</v>
      </c>
      <c r="C2299" t="s">
        <v>945</v>
      </c>
      <c r="D2299" t="s">
        <v>946</v>
      </c>
      <c r="E2299" t="s">
        <v>978</v>
      </c>
      <c r="F2299" t="s">
        <v>1752</v>
      </c>
      <c r="G2299" t="s">
        <v>1753</v>
      </c>
      <c r="H2299" t="s">
        <v>143</v>
      </c>
      <c r="I2299" s="170" t="s">
        <v>84</v>
      </c>
      <c r="J2299" t="s">
        <v>85</v>
      </c>
      <c r="K2299" t="s">
        <v>214</v>
      </c>
      <c r="L2299" t="s">
        <v>410</v>
      </c>
      <c r="M2299" t="s">
        <v>411</v>
      </c>
      <c r="N2299" t="s">
        <v>217</v>
      </c>
      <c r="O2299" t="s">
        <v>263</v>
      </c>
      <c r="P2299" t="s">
        <v>379</v>
      </c>
      <c r="Q2299" t="s">
        <v>379</v>
      </c>
      <c r="R2299" t="s">
        <v>380</v>
      </c>
      <c r="S2299" t="s">
        <v>264</v>
      </c>
      <c r="T2299" t="s">
        <v>265</v>
      </c>
      <c r="U2299" s="61" t="s">
        <v>266</v>
      </c>
      <c r="V2299" t="s">
        <v>24</v>
      </c>
      <c r="W2299" t="s">
        <v>263</v>
      </c>
      <c r="X2299" s="59">
        <v>7046</v>
      </c>
      <c r="Y2299" s="59">
        <v>7046</v>
      </c>
      <c r="Z2299" t="s">
        <v>141</v>
      </c>
      <c r="AA2299" s="146" t="str">
        <f t="shared" si="453"/>
        <v>EX</v>
      </c>
      <c r="AB2299" s="146" t="str">
        <f t="shared" si="455"/>
        <v>IT</v>
      </c>
      <c r="AC2299" t="str">
        <f t="shared" si="446"/>
        <v>EX</v>
      </c>
      <c r="AD2299" s="74">
        <f t="shared" si="447"/>
        <v>7046</v>
      </c>
      <c r="AE2299" s="74">
        <f t="shared" si="452"/>
        <v>7046</v>
      </c>
      <c r="AF2299">
        <v>1</v>
      </c>
      <c r="AG2299">
        <v>0</v>
      </c>
      <c r="AH2299" s="74">
        <v>0</v>
      </c>
      <c r="AJ2299" s="74">
        <f t="shared" si="448"/>
        <v>0</v>
      </c>
      <c r="AK2299" s="74">
        <f t="shared" si="454"/>
        <v>7046</v>
      </c>
      <c r="AL2299" t="str">
        <f t="shared" si="449"/>
        <v>N</v>
      </c>
      <c r="AN2299" t="s">
        <v>86</v>
      </c>
      <c r="AO2299" t="s">
        <v>85</v>
      </c>
      <c r="AP2299" t="str">
        <f t="shared" si="450"/>
        <v>94</v>
      </c>
      <c r="AQ2299" s="145" t="s">
        <v>1826</v>
      </c>
      <c r="AR2299" t="str">
        <f t="shared" si="451"/>
        <v>1-Adjusted Base Budget</v>
      </c>
      <c r="AS2299" s="145" t="s">
        <v>1827</v>
      </c>
      <c r="AT2299" t="s">
        <v>213</v>
      </c>
      <c r="AV2299" t="str">
        <f t="shared" si="445"/>
        <v>VPIT-SS</v>
      </c>
      <c r="AW2299" t="str">
        <f t="shared" si="444"/>
        <v>VP FOR INFORMATION TECHNOLOGY-SHARED SERVICES</v>
      </c>
    </row>
    <row r="2300" spans="1:49">
      <c r="A2300" s="59">
        <v>2018</v>
      </c>
      <c r="B2300" t="s">
        <v>137</v>
      </c>
      <c r="C2300" t="s">
        <v>945</v>
      </c>
      <c r="D2300" t="s">
        <v>946</v>
      </c>
      <c r="E2300" t="s">
        <v>967</v>
      </c>
      <c r="F2300" t="s">
        <v>1053</v>
      </c>
      <c r="G2300" t="s">
        <v>1054</v>
      </c>
      <c r="H2300" t="s">
        <v>146</v>
      </c>
      <c r="I2300" s="170" t="s">
        <v>84</v>
      </c>
      <c r="J2300" t="s">
        <v>85</v>
      </c>
      <c r="K2300" t="s">
        <v>214</v>
      </c>
      <c r="L2300" t="s">
        <v>410</v>
      </c>
      <c r="M2300" t="s">
        <v>411</v>
      </c>
      <c r="N2300" t="s">
        <v>217</v>
      </c>
      <c r="O2300" t="s">
        <v>263</v>
      </c>
      <c r="P2300" t="s">
        <v>379</v>
      </c>
      <c r="Q2300" t="s">
        <v>379</v>
      </c>
      <c r="R2300" t="s">
        <v>380</v>
      </c>
      <c r="S2300" t="s">
        <v>264</v>
      </c>
      <c r="T2300" t="s">
        <v>265</v>
      </c>
      <c r="U2300" s="61" t="s">
        <v>266</v>
      </c>
      <c r="V2300" t="s">
        <v>24</v>
      </c>
      <c r="W2300" t="s">
        <v>263</v>
      </c>
      <c r="X2300" s="59">
        <v>7000</v>
      </c>
      <c r="Y2300" s="59">
        <v>7000</v>
      </c>
      <c r="Z2300" t="s">
        <v>141</v>
      </c>
      <c r="AA2300" s="146" t="str">
        <f t="shared" si="453"/>
        <v>EX</v>
      </c>
      <c r="AB2300" s="146" t="str">
        <f t="shared" si="455"/>
        <v>IT</v>
      </c>
      <c r="AC2300" t="str">
        <f t="shared" si="446"/>
        <v>EX</v>
      </c>
      <c r="AD2300" s="74">
        <f t="shared" si="447"/>
        <v>7000</v>
      </c>
      <c r="AE2300" s="74">
        <f t="shared" si="452"/>
        <v>7000</v>
      </c>
      <c r="AF2300">
        <v>1</v>
      </c>
      <c r="AG2300">
        <v>0</v>
      </c>
      <c r="AH2300" s="74">
        <v>0</v>
      </c>
      <c r="AJ2300" s="74">
        <f t="shared" si="448"/>
        <v>0</v>
      </c>
      <c r="AK2300" s="74">
        <f t="shared" si="454"/>
        <v>7000</v>
      </c>
      <c r="AL2300" t="str">
        <f t="shared" si="449"/>
        <v>N</v>
      </c>
      <c r="AN2300" t="s">
        <v>86</v>
      </c>
      <c r="AO2300" t="s">
        <v>85</v>
      </c>
      <c r="AP2300" t="str">
        <f t="shared" si="450"/>
        <v>94</v>
      </c>
      <c r="AQ2300" s="145" t="s">
        <v>1826</v>
      </c>
      <c r="AR2300" t="str">
        <f t="shared" si="451"/>
        <v>1-Adjusted Base Budget</v>
      </c>
      <c r="AS2300" s="145" t="s">
        <v>1827</v>
      </c>
      <c r="AT2300" t="s">
        <v>213</v>
      </c>
      <c r="AV2300" t="str">
        <f t="shared" si="445"/>
        <v>VPIT-SS</v>
      </c>
      <c r="AW2300" t="str">
        <f t="shared" si="444"/>
        <v>VP FOR INFORMATION TECHNOLOGY-SHARED SERVICES</v>
      </c>
    </row>
    <row r="2301" spans="1:49">
      <c r="A2301" s="59">
        <v>2018</v>
      </c>
      <c r="B2301" t="s">
        <v>137</v>
      </c>
      <c r="C2301" t="s">
        <v>945</v>
      </c>
      <c r="D2301" t="s">
        <v>946</v>
      </c>
      <c r="E2301" t="s">
        <v>967</v>
      </c>
      <c r="F2301" t="s">
        <v>1057</v>
      </c>
      <c r="G2301" t="s">
        <v>1058</v>
      </c>
      <c r="H2301" t="s">
        <v>146</v>
      </c>
      <c r="I2301" s="170" t="s">
        <v>84</v>
      </c>
      <c r="J2301" t="s">
        <v>85</v>
      </c>
      <c r="K2301" t="s">
        <v>214</v>
      </c>
      <c r="L2301" t="s">
        <v>410</v>
      </c>
      <c r="M2301" t="s">
        <v>411</v>
      </c>
      <c r="N2301" t="s">
        <v>217</v>
      </c>
      <c r="O2301" t="s">
        <v>263</v>
      </c>
      <c r="P2301" t="s">
        <v>379</v>
      </c>
      <c r="Q2301" t="s">
        <v>379</v>
      </c>
      <c r="R2301" t="s">
        <v>380</v>
      </c>
      <c r="S2301" t="s">
        <v>264</v>
      </c>
      <c r="T2301" t="s">
        <v>265</v>
      </c>
      <c r="U2301" s="61" t="s">
        <v>266</v>
      </c>
      <c r="V2301" t="s">
        <v>24</v>
      </c>
      <c r="W2301" t="s">
        <v>263</v>
      </c>
      <c r="X2301" s="59">
        <v>8533</v>
      </c>
      <c r="Y2301" s="59">
        <v>8533</v>
      </c>
      <c r="Z2301" t="s">
        <v>141</v>
      </c>
      <c r="AA2301" s="146" t="str">
        <f t="shared" si="453"/>
        <v>EX</v>
      </c>
      <c r="AB2301" s="146" t="str">
        <f t="shared" si="455"/>
        <v>IT</v>
      </c>
      <c r="AC2301" t="str">
        <f t="shared" si="446"/>
        <v>EX</v>
      </c>
      <c r="AD2301" s="74">
        <f t="shared" si="447"/>
        <v>8533</v>
      </c>
      <c r="AE2301" s="74">
        <f t="shared" si="452"/>
        <v>8533</v>
      </c>
      <c r="AF2301">
        <v>1</v>
      </c>
      <c r="AG2301">
        <v>0</v>
      </c>
      <c r="AH2301" s="74">
        <v>0</v>
      </c>
      <c r="AJ2301" s="74">
        <f t="shared" si="448"/>
        <v>0</v>
      </c>
      <c r="AK2301" s="74">
        <f t="shared" si="454"/>
        <v>8533</v>
      </c>
      <c r="AL2301" t="str">
        <f t="shared" si="449"/>
        <v>N</v>
      </c>
      <c r="AN2301" t="s">
        <v>86</v>
      </c>
      <c r="AO2301" t="s">
        <v>85</v>
      </c>
      <c r="AP2301" t="str">
        <f t="shared" si="450"/>
        <v>94</v>
      </c>
      <c r="AQ2301" s="145" t="s">
        <v>1826</v>
      </c>
      <c r="AR2301" t="str">
        <f t="shared" si="451"/>
        <v>1-Adjusted Base Budget</v>
      </c>
      <c r="AS2301" s="145" t="s">
        <v>1827</v>
      </c>
      <c r="AT2301" t="s">
        <v>213</v>
      </c>
      <c r="AV2301" t="str">
        <f t="shared" si="445"/>
        <v>VPIT-SS</v>
      </c>
      <c r="AW2301" t="str">
        <f t="shared" si="444"/>
        <v>VP FOR INFORMATION TECHNOLOGY-SHARED SERVICES</v>
      </c>
    </row>
    <row r="2302" spans="1:49">
      <c r="A2302" s="59">
        <v>2018</v>
      </c>
      <c r="B2302" t="s">
        <v>137</v>
      </c>
      <c r="C2302" t="s">
        <v>945</v>
      </c>
      <c r="D2302" t="s">
        <v>946</v>
      </c>
      <c r="E2302" t="s">
        <v>967</v>
      </c>
      <c r="F2302" t="s">
        <v>1061</v>
      </c>
      <c r="G2302" t="s">
        <v>1062</v>
      </c>
      <c r="H2302" t="s">
        <v>146</v>
      </c>
      <c r="I2302" s="170" t="s">
        <v>84</v>
      </c>
      <c r="J2302" t="s">
        <v>85</v>
      </c>
      <c r="K2302" t="s">
        <v>214</v>
      </c>
      <c r="L2302" t="s">
        <v>410</v>
      </c>
      <c r="M2302" t="s">
        <v>411</v>
      </c>
      <c r="N2302" t="s">
        <v>217</v>
      </c>
      <c r="O2302" t="s">
        <v>263</v>
      </c>
      <c r="P2302" t="s">
        <v>379</v>
      </c>
      <c r="Q2302" t="s">
        <v>379</v>
      </c>
      <c r="R2302" t="s">
        <v>380</v>
      </c>
      <c r="S2302" t="s">
        <v>264</v>
      </c>
      <c r="T2302" t="s">
        <v>265</v>
      </c>
      <c r="U2302" s="61" t="s">
        <v>266</v>
      </c>
      <c r="V2302" t="s">
        <v>24</v>
      </c>
      <c r="W2302" t="s">
        <v>263</v>
      </c>
      <c r="X2302" s="59">
        <v>2700</v>
      </c>
      <c r="Y2302" s="59">
        <v>2700</v>
      </c>
      <c r="Z2302" t="s">
        <v>141</v>
      </c>
      <c r="AA2302" s="146" t="str">
        <f t="shared" si="453"/>
        <v>EX</v>
      </c>
      <c r="AB2302" s="146" t="str">
        <f t="shared" si="455"/>
        <v>IT</v>
      </c>
      <c r="AC2302" t="str">
        <f t="shared" si="446"/>
        <v>EX</v>
      </c>
      <c r="AD2302" s="74">
        <f t="shared" si="447"/>
        <v>2700</v>
      </c>
      <c r="AE2302" s="74">
        <f t="shared" si="452"/>
        <v>2700</v>
      </c>
      <c r="AF2302">
        <v>1</v>
      </c>
      <c r="AG2302">
        <v>0</v>
      </c>
      <c r="AH2302" s="74">
        <v>0</v>
      </c>
      <c r="AJ2302" s="74">
        <f t="shared" si="448"/>
        <v>0</v>
      </c>
      <c r="AK2302" s="74">
        <f t="shared" si="454"/>
        <v>2700</v>
      </c>
      <c r="AL2302" t="str">
        <f t="shared" si="449"/>
        <v>N</v>
      </c>
      <c r="AN2302" t="s">
        <v>86</v>
      </c>
      <c r="AO2302" t="s">
        <v>85</v>
      </c>
      <c r="AP2302" t="str">
        <f t="shared" si="450"/>
        <v>94</v>
      </c>
      <c r="AQ2302" s="145" t="s">
        <v>1826</v>
      </c>
      <c r="AR2302" t="str">
        <f t="shared" si="451"/>
        <v>1-Adjusted Base Budget</v>
      </c>
      <c r="AS2302" s="145" t="s">
        <v>1827</v>
      </c>
      <c r="AT2302" t="s">
        <v>213</v>
      </c>
      <c r="AV2302" t="str">
        <f t="shared" si="445"/>
        <v>VPIT-SS</v>
      </c>
      <c r="AW2302" t="str">
        <f t="shared" si="444"/>
        <v>VP FOR INFORMATION TECHNOLOGY-SHARED SERVICES</v>
      </c>
    </row>
    <row r="2303" spans="1:49">
      <c r="A2303" s="59">
        <v>2018</v>
      </c>
      <c r="B2303" t="s">
        <v>137</v>
      </c>
      <c r="C2303" t="s">
        <v>945</v>
      </c>
      <c r="D2303" t="s">
        <v>946</v>
      </c>
      <c r="E2303" t="s">
        <v>967</v>
      </c>
      <c r="F2303" t="s">
        <v>1719</v>
      </c>
      <c r="G2303" t="s">
        <v>1720</v>
      </c>
      <c r="H2303" t="s">
        <v>146</v>
      </c>
      <c r="I2303" s="170" t="s">
        <v>84</v>
      </c>
      <c r="J2303" t="s">
        <v>85</v>
      </c>
      <c r="K2303" t="s">
        <v>214</v>
      </c>
      <c r="L2303" t="s">
        <v>410</v>
      </c>
      <c r="M2303" t="s">
        <v>411</v>
      </c>
      <c r="N2303" t="s">
        <v>217</v>
      </c>
      <c r="O2303" t="s">
        <v>263</v>
      </c>
      <c r="P2303" t="s">
        <v>379</v>
      </c>
      <c r="Q2303" t="s">
        <v>379</v>
      </c>
      <c r="R2303" t="s">
        <v>380</v>
      </c>
      <c r="S2303" t="s">
        <v>264</v>
      </c>
      <c r="T2303" t="s">
        <v>265</v>
      </c>
      <c r="U2303" s="61" t="s">
        <v>266</v>
      </c>
      <c r="V2303" t="s">
        <v>24</v>
      </c>
      <c r="W2303" t="s">
        <v>263</v>
      </c>
      <c r="X2303" s="59">
        <v>0</v>
      </c>
      <c r="Y2303" s="59">
        <v>300</v>
      </c>
      <c r="Z2303" t="s">
        <v>141</v>
      </c>
      <c r="AA2303" s="146" t="str">
        <f t="shared" si="453"/>
        <v>EX</v>
      </c>
      <c r="AB2303" s="146" t="str">
        <f t="shared" si="455"/>
        <v>IT</v>
      </c>
      <c r="AC2303" t="str">
        <f t="shared" si="446"/>
        <v>EX</v>
      </c>
      <c r="AD2303" s="74">
        <f t="shared" si="447"/>
        <v>300</v>
      </c>
      <c r="AE2303" s="74">
        <f t="shared" si="452"/>
        <v>300</v>
      </c>
      <c r="AF2303">
        <v>1</v>
      </c>
      <c r="AG2303">
        <v>0</v>
      </c>
      <c r="AH2303" s="74">
        <v>0</v>
      </c>
      <c r="AJ2303" s="74">
        <f t="shared" si="448"/>
        <v>0</v>
      </c>
      <c r="AK2303" s="74">
        <f t="shared" si="454"/>
        <v>300</v>
      </c>
      <c r="AL2303" t="str">
        <f t="shared" si="449"/>
        <v>N</v>
      </c>
      <c r="AN2303" t="s">
        <v>86</v>
      </c>
      <c r="AO2303" t="s">
        <v>85</v>
      </c>
      <c r="AP2303" t="str">
        <f t="shared" si="450"/>
        <v>94</v>
      </c>
      <c r="AQ2303" s="145" t="s">
        <v>1826</v>
      </c>
      <c r="AR2303" t="str">
        <f t="shared" si="451"/>
        <v>1-Adjusted Base Budget</v>
      </c>
      <c r="AS2303" s="145" t="s">
        <v>1827</v>
      </c>
      <c r="AT2303" t="s">
        <v>213</v>
      </c>
      <c r="AV2303" t="str">
        <f t="shared" si="445"/>
        <v>VPIT-SS</v>
      </c>
      <c r="AW2303" t="str">
        <f t="shared" si="444"/>
        <v>VP FOR INFORMATION TECHNOLOGY-SHARED SERVICES</v>
      </c>
    </row>
    <row r="2304" spans="1:49">
      <c r="A2304" s="59">
        <v>2018</v>
      </c>
      <c r="B2304" t="s">
        <v>137</v>
      </c>
      <c r="C2304" t="s">
        <v>945</v>
      </c>
      <c r="D2304" t="s">
        <v>946</v>
      </c>
      <c r="E2304" t="s">
        <v>967</v>
      </c>
      <c r="F2304" t="s">
        <v>1071</v>
      </c>
      <c r="G2304" t="s">
        <v>1072</v>
      </c>
      <c r="H2304" t="s">
        <v>146</v>
      </c>
      <c r="I2304" s="170" t="s">
        <v>84</v>
      </c>
      <c r="J2304" t="s">
        <v>85</v>
      </c>
      <c r="K2304" t="s">
        <v>214</v>
      </c>
      <c r="L2304" t="s">
        <v>410</v>
      </c>
      <c r="M2304" t="s">
        <v>411</v>
      </c>
      <c r="N2304" t="s">
        <v>217</v>
      </c>
      <c r="O2304" t="s">
        <v>263</v>
      </c>
      <c r="P2304" t="s">
        <v>379</v>
      </c>
      <c r="Q2304" t="s">
        <v>379</v>
      </c>
      <c r="R2304" t="s">
        <v>380</v>
      </c>
      <c r="S2304" t="s">
        <v>264</v>
      </c>
      <c r="T2304" t="s">
        <v>265</v>
      </c>
      <c r="U2304" s="61" t="s">
        <v>266</v>
      </c>
      <c r="V2304" t="s">
        <v>24</v>
      </c>
      <c r="W2304" t="s">
        <v>263</v>
      </c>
      <c r="X2304" s="59">
        <v>2067</v>
      </c>
      <c r="Y2304" s="59">
        <v>2067</v>
      </c>
      <c r="Z2304" t="s">
        <v>141</v>
      </c>
      <c r="AA2304" s="146" t="str">
        <f t="shared" si="453"/>
        <v>EX</v>
      </c>
      <c r="AB2304" s="146" t="str">
        <f t="shared" si="455"/>
        <v>IT</v>
      </c>
      <c r="AC2304" t="str">
        <f t="shared" si="446"/>
        <v>EX</v>
      </c>
      <c r="AD2304" s="74">
        <f t="shared" si="447"/>
        <v>2067</v>
      </c>
      <c r="AE2304" s="74">
        <f t="shared" si="452"/>
        <v>2067</v>
      </c>
      <c r="AF2304">
        <v>1</v>
      </c>
      <c r="AG2304">
        <v>0</v>
      </c>
      <c r="AH2304" s="74">
        <v>0</v>
      </c>
      <c r="AJ2304" s="74">
        <f t="shared" si="448"/>
        <v>0</v>
      </c>
      <c r="AK2304" s="74">
        <f t="shared" si="454"/>
        <v>2067</v>
      </c>
      <c r="AL2304" t="str">
        <f t="shared" si="449"/>
        <v>N</v>
      </c>
      <c r="AN2304" t="s">
        <v>86</v>
      </c>
      <c r="AO2304" t="s">
        <v>85</v>
      </c>
      <c r="AP2304" t="str">
        <f t="shared" si="450"/>
        <v>94</v>
      </c>
      <c r="AQ2304" s="145" t="s">
        <v>1826</v>
      </c>
      <c r="AR2304" t="str">
        <f t="shared" si="451"/>
        <v>1-Adjusted Base Budget</v>
      </c>
      <c r="AS2304" s="145" t="s">
        <v>1827</v>
      </c>
      <c r="AT2304" t="s">
        <v>213</v>
      </c>
      <c r="AV2304" t="str">
        <f t="shared" si="445"/>
        <v>VPIT-SS</v>
      </c>
      <c r="AW2304" t="str">
        <f t="shared" si="444"/>
        <v>VP FOR INFORMATION TECHNOLOGY-SHARED SERVICES</v>
      </c>
    </row>
    <row r="2305" spans="1:49">
      <c r="A2305" s="59">
        <v>2018</v>
      </c>
      <c r="B2305" t="s">
        <v>137</v>
      </c>
      <c r="C2305" t="s">
        <v>945</v>
      </c>
      <c r="D2305" t="s">
        <v>946</v>
      </c>
      <c r="E2305" t="s">
        <v>967</v>
      </c>
      <c r="F2305" t="s">
        <v>1075</v>
      </c>
      <c r="G2305" t="s">
        <v>1076</v>
      </c>
      <c r="H2305" t="s">
        <v>146</v>
      </c>
      <c r="I2305" s="170" t="s">
        <v>84</v>
      </c>
      <c r="J2305" t="s">
        <v>85</v>
      </c>
      <c r="K2305" t="s">
        <v>214</v>
      </c>
      <c r="L2305" t="s">
        <v>410</v>
      </c>
      <c r="M2305" t="s">
        <v>411</v>
      </c>
      <c r="N2305" t="s">
        <v>217</v>
      </c>
      <c r="O2305" t="s">
        <v>263</v>
      </c>
      <c r="P2305" t="s">
        <v>379</v>
      </c>
      <c r="Q2305" t="s">
        <v>379</v>
      </c>
      <c r="R2305" t="s">
        <v>380</v>
      </c>
      <c r="S2305" t="s">
        <v>264</v>
      </c>
      <c r="T2305" t="s">
        <v>265</v>
      </c>
      <c r="U2305" s="61" t="s">
        <v>266</v>
      </c>
      <c r="V2305" t="s">
        <v>24</v>
      </c>
      <c r="W2305" t="s">
        <v>263</v>
      </c>
      <c r="X2305" s="59">
        <v>2000</v>
      </c>
      <c r="Y2305" s="59">
        <v>2000</v>
      </c>
      <c r="Z2305" t="s">
        <v>141</v>
      </c>
      <c r="AA2305" s="146" t="str">
        <f t="shared" si="453"/>
        <v>EX</v>
      </c>
      <c r="AB2305" s="146" t="str">
        <f t="shared" si="455"/>
        <v>IT</v>
      </c>
      <c r="AC2305" t="str">
        <f t="shared" si="446"/>
        <v>EX</v>
      </c>
      <c r="AD2305" s="74">
        <f t="shared" si="447"/>
        <v>2000</v>
      </c>
      <c r="AE2305" s="74">
        <f t="shared" si="452"/>
        <v>2000</v>
      </c>
      <c r="AF2305">
        <v>1</v>
      </c>
      <c r="AG2305">
        <v>0</v>
      </c>
      <c r="AH2305" s="74">
        <v>0</v>
      </c>
      <c r="AJ2305" s="74">
        <f t="shared" si="448"/>
        <v>0</v>
      </c>
      <c r="AK2305" s="74">
        <f t="shared" si="454"/>
        <v>2000</v>
      </c>
      <c r="AL2305" t="str">
        <f t="shared" si="449"/>
        <v>N</v>
      </c>
      <c r="AN2305" t="s">
        <v>86</v>
      </c>
      <c r="AO2305" t="s">
        <v>85</v>
      </c>
      <c r="AP2305" t="str">
        <f t="shared" si="450"/>
        <v>94</v>
      </c>
      <c r="AQ2305" s="145" t="s">
        <v>1826</v>
      </c>
      <c r="AR2305" t="str">
        <f t="shared" si="451"/>
        <v>1-Adjusted Base Budget</v>
      </c>
      <c r="AS2305" s="145" t="s">
        <v>1827</v>
      </c>
      <c r="AT2305" t="s">
        <v>213</v>
      </c>
      <c r="AV2305" t="str">
        <f t="shared" si="445"/>
        <v>VPIT-SS</v>
      </c>
      <c r="AW2305" t="str">
        <f t="shared" si="444"/>
        <v>VP FOR INFORMATION TECHNOLOGY-SHARED SERVICES</v>
      </c>
    </row>
    <row r="2306" spans="1:49">
      <c r="A2306" s="59">
        <v>2018</v>
      </c>
      <c r="B2306" t="s">
        <v>137</v>
      </c>
      <c r="C2306" t="s">
        <v>945</v>
      </c>
      <c r="D2306" t="s">
        <v>946</v>
      </c>
      <c r="E2306" t="s">
        <v>967</v>
      </c>
      <c r="F2306" t="s">
        <v>1077</v>
      </c>
      <c r="G2306" t="s">
        <v>1078</v>
      </c>
      <c r="H2306" t="s">
        <v>146</v>
      </c>
      <c r="I2306" s="170" t="s">
        <v>84</v>
      </c>
      <c r="J2306" t="s">
        <v>85</v>
      </c>
      <c r="K2306" t="s">
        <v>214</v>
      </c>
      <c r="L2306" t="s">
        <v>410</v>
      </c>
      <c r="M2306" t="s">
        <v>411</v>
      </c>
      <c r="N2306" t="s">
        <v>217</v>
      </c>
      <c r="O2306" t="s">
        <v>263</v>
      </c>
      <c r="P2306" t="s">
        <v>379</v>
      </c>
      <c r="Q2306" t="s">
        <v>379</v>
      </c>
      <c r="R2306" t="s">
        <v>380</v>
      </c>
      <c r="S2306" t="s">
        <v>264</v>
      </c>
      <c r="T2306" t="s">
        <v>265</v>
      </c>
      <c r="U2306" s="61" t="s">
        <v>266</v>
      </c>
      <c r="V2306" t="s">
        <v>24</v>
      </c>
      <c r="W2306" t="s">
        <v>263</v>
      </c>
      <c r="X2306" s="59">
        <v>5344</v>
      </c>
      <c r="Y2306" s="59">
        <v>5344</v>
      </c>
      <c r="Z2306" t="s">
        <v>141</v>
      </c>
      <c r="AA2306" s="146" t="str">
        <f t="shared" si="453"/>
        <v>EX</v>
      </c>
      <c r="AB2306" s="146" t="str">
        <f t="shared" si="455"/>
        <v>IT</v>
      </c>
      <c r="AC2306" t="str">
        <f t="shared" si="446"/>
        <v>EX</v>
      </c>
      <c r="AD2306" s="74">
        <f t="shared" si="447"/>
        <v>5344</v>
      </c>
      <c r="AE2306" s="74">
        <f t="shared" si="452"/>
        <v>5344</v>
      </c>
      <c r="AF2306">
        <v>1</v>
      </c>
      <c r="AG2306">
        <v>0</v>
      </c>
      <c r="AH2306" s="74">
        <v>0</v>
      </c>
      <c r="AJ2306" s="74">
        <f t="shared" si="448"/>
        <v>0</v>
      </c>
      <c r="AK2306" s="74">
        <f t="shared" si="454"/>
        <v>5344</v>
      </c>
      <c r="AL2306" t="str">
        <f t="shared" si="449"/>
        <v>N</v>
      </c>
      <c r="AN2306" t="s">
        <v>86</v>
      </c>
      <c r="AO2306" t="s">
        <v>85</v>
      </c>
      <c r="AP2306" t="str">
        <f t="shared" si="450"/>
        <v>94</v>
      </c>
      <c r="AQ2306" s="145" t="s">
        <v>1826</v>
      </c>
      <c r="AR2306" t="str">
        <f t="shared" si="451"/>
        <v>1-Adjusted Base Budget</v>
      </c>
      <c r="AS2306" s="145" t="s">
        <v>1827</v>
      </c>
      <c r="AT2306" t="s">
        <v>213</v>
      </c>
      <c r="AV2306" t="str">
        <f t="shared" si="445"/>
        <v>VPIT-SS</v>
      </c>
      <c r="AW2306" t="str">
        <f t="shared" si="444"/>
        <v>VP FOR INFORMATION TECHNOLOGY-SHARED SERVICES</v>
      </c>
    </row>
    <row r="2307" spans="1:49">
      <c r="A2307" s="59">
        <v>2018</v>
      </c>
      <c r="B2307" t="s">
        <v>137</v>
      </c>
      <c r="C2307" t="s">
        <v>945</v>
      </c>
      <c r="D2307" t="s">
        <v>946</v>
      </c>
      <c r="E2307" t="s">
        <v>967</v>
      </c>
      <c r="F2307" t="s">
        <v>1035</v>
      </c>
      <c r="G2307" t="s">
        <v>1036</v>
      </c>
      <c r="H2307" t="s">
        <v>146</v>
      </c>
      <c r="I2307" s="170" t="s">
        <v>84</v>
      </c>
      <c r="J2307" t="s">
        <v>85</v>
      </c>
      <c r="K2307" t="s">
        <v>214</v>
      </c>
      <c r="L2307" t="s">
        <v>410</v>
      </c>
      <c r="M2307" t="s">
        <v>411</v>
      </c>
      <c r="N2307" t="s">
        <v>217</v>
      </c>
      <c r="O2307" t="s">
        <v>263</v>
      </c>
      <c r="P2307" t="s">
        <v>379</v>
      </c>
      <c r="Q2307" t="s">
        <v>379</v>
      </c>
      <c r="R2307" t="s">
        <v>380</v>
      </c>
      <c r="S2307" t="s">
        <v>264</v>
      </c>
      <c r="T2307" t="s">
        <v>265</v>
      </c>
      <c r="U2307" s="61" t="s">
        <v>266</v>
      </c>
      <c r="V2307" t="s">
        <v>24</v>
      </c>
      <c r="W2307" t="s">
        <v>263</v>
      </c>
      <c r="X2307" s="59">
        <v>604</v>
      </c>
      <c r="Y2307" s="59">
        <v>604</v>
      </c>
      <c r="Z2307" t="s">
        <v>141</v>
      </c>
      <c r="AA2307" s="146" t="str">
        <f t="shared" si="453"/>
        <v>EX</v>
      </c>
      <c r="AB2307" s="146" t="str">
        <f t="shared" si="455"/>
        <v>IT</v>
      </c>
      <c r="AC2307" t="str">
        <f t="shared" si="446"/>
        <v>EX</v>
      </c>
      <c r="AD2307" s="74">
        <f t="shared" si="447"/>
        <v>604</v>
      </c>
      <c r="AE2307" s="74">
        <f t="shared" si="452"/>
        <v>604</v>
      </c>
      <c r="AF2307">
        <v>1</v>
      </c>
      <c r="AG2307">
        <v>0</v>
      </c>
      <c r="AH2307" s="74">
        <v>0</v>
      </c>
      <c r="AJ2307" s="74">
        <f t="shared" si="448"/>
        <v>0</v>
      </c>
      <c r="AK2307" s="74">
        <f t="shared" si="454"/>
        <v>604</v>
      </c>
      <c r="AL2307" t="str">
        <f t="shared" si="449"/>
        <v>N</v>
      </c>
      <c r="AN2307" t="s">
        <v>86</v>
      </c>
      <c r="AO2307" t="s">
        <v>85</v>
      </c>
      <c r="AP2307" t="str">
        <f t="shared" si="450"/>
        <v>94</v>
      </c>
      <c r="AQ2307" s="145" t="s">
        <v>1826</v>
      </c>
      <c r="AR2307" t="str">
        <f t="shared" si="451"/>
        <v>1-Adjusted Base Budget</v>
      </c>
      <c r="AS2307" s="145" t="s">
        <v>1827</v>
      </c>
      <c r="AT2307" t="s">
        <v>213</v>
      </c>
      <c r="AV2307" t="str">
        <f t="shared" si="445"/>
        <v>VPIT-SS</v>
      </c>
      <c r="AW2307" t="str">
        <f t="shared" si="444"/>
        <v>VP FOR INFORMATION TECHNOLOGY-SHARED SERVICES</v>
      </c>
    </row>
    <row r="2308" spans="1:49">
      <c r="A2308" s="59">
        <v>2018</v>
      </c>
      <c r="B2308" t="s">
        <v>137</v>
      </c>
      <c r="C2308" t="s">
        <v>945</v>
      </c>
      <c r="D2308" t="s">
        <v>946</v>
      </c>
      <c r="E2308" t="s">
        <v>967</v>
      </c>
      <c r="F2308" t="s">
        <v>1091</v>
      </c>
      <c r="G2308" t="s">
        <v>1092</v>
      </c>
      <c r="H2308" t="s">
        <v>146</v>
      </c>
      <c r="I2308" s="170" t="s">
        <v>84</v>
      </c>
      <c r="J2308" t="s">
        <v>85</v>
      </c>
      <c r="K2308" t="s">
        <v>214</v>
      </c>
      <c r="L2308" t="s">
        <v>410</v>
      </c>
      <c r="M2308" t="s">
        <v>411</v>
      </c>
      <c r="N2308" t="s">
        <v>217</v>
      </c>
      <c r="O2308" t="s">
        <v>263</v>
      </c>
      <c r="P2308" t="s">
        <v>379</v>
      </c>
      <c r="Q2308" t="s">
        <v>379</v>
      </c>
      <c r="R2308" t="s">
        <v>380</v>
      </c>
      <c r="S2308" t="s">
        <v>264</v>
      </c>
      <c r="T2308" t="s">
        <v>265</v>
      </c>
      <c r="U2308" s="61" t="s">
        <v>266</v>
      </c>
      <c r="V2308" t="s">
        <v>24</v>
      </c>
      <c r="W2308" t="s">
        <v>263</v>
      </c>
      <c r="X2308" s="59">
        <v>156</v>
      </c>
      <c r="Y2308" s="59">
        <v>156</v>
      </c>
      <c r="Z2308" t="s">
        <v>141</v>
      </c>
      <c r="AA2308" s="146" t="str">
        <f t="shared" si="453"/>
        <v>EX</v>
      </c>
      <c r="AB2308" s="146" t="str">
        <f t="shared" si="455"/>
        <v>IT</v>
      </c>
      <c r="AC2308" t="str">
        <f t="shared" si="446"/>
        <v>EX</v>
      </c>
      <c r="AD2308" s="74">
        <f t="shared" si="447"/>
        <v>156</v>
      </c>
      <c r="AE2308" s="74">
        <f t="shared" si="452"/>
        <v>156</v>
      </c>
      <c r="AF2308">
        <v>1</v>
      </c>
      <c r="AG2308">
        <v>0</v>
      </c>
      <c r="AH2308" s="74">
        <v>0</v>
      </c>
      <c r="AJ2308" s="74">
        <f t="shared" si="448"/>
        <v>0</v>
      </c>
      <c r="AK2308" s="74">
        <f t="shared" si="454"/>
        <v>156</v>
      </c>
      <c r="AL2308" t="str">
        <f t="shared" si="449"/>
        <v>N</v>
      </c>
      <c r="AN2308" t="s">
        <v>86</v>
      </c>
      <c r="AO2308" t="s">
        <v>85</v>
      </c>
      <c r="AP2308" t="str">
        <f t="shared" si="450"/>
        <v>94</v>
      </c>
      <c r="AQ2308" s="145" t="s">
        <v>1826</v>
      </c>
      <c r="AR2308" t="str">
        <f t="shared" si="451"/>
        <v>1-Adjusted Base Budget</v>
      </c>
      <c r="AS2308" s="145" t="s">
        <v>1827</v>
      </c>
      <c r="AT2308" t="s">
        <v>213</v>
      </c>
      <c r="AV2308" t="str">
        <f t="shared" si="445"/>
        <v>VPIT-SS</v>
      </c>
      <c r="AW2308" t="str">
        <f t="shared" si="444"/>
        <v>VP FOR INFORMATION TECHNOLOGY-SHARED SERVICES</v>
      </c>
    </row>
    <row r="2309" spans="1:49">
      <c r="A2309" s="59">
        <v>2018</v>
      </c>
      <c r="B2309" t="s">
        <v>137</v>
      </c>
      <c r="C2309" t="s">
        <v>945</v>
      </c>
      <c r="D2309" t="s">
        <v>946</v>
      </c>
      <c r="E2309" t="s">
        <v>967</v>
      </c>
      <c r="F2309" t="s">
        <v>1095</v>
      </c>
      <c r="G2309" t="s">
        <v>1096</v>
      </c>
      <c r="H2309" t="s">
        <v>146</v>
      </c>
      <c r="I2309" s="170" t="s">
        <v>84</v>
      </c>
      <c r="J2309" t="s">
        <v>85</v>
      </c>
      <c r="K2309" t="s">
        <v>214</v>
      </c>
      <c r="L2309" t="s">
        <v>410</v>
      </c>
      <c r="M2309" t="s">
        <v>411</v>
      </c>
      <c r="N2309" t="s">
        <v>217</v>
      </c>
      <c r="O2309" t="s">
        <v>263</v>
      </c>
      <c r="P2309" t="s">
        <v>379</v>
      </c>
      <c r="Q2309" t="s">
        <v>379</v>
      </c>
      <c r="R2309" t="s">
        <v>380</v>
      </c>
      <c r="S2309" t="s">
        <v>264</v>
      </c>
      <c r="T2309" t="s">
        <v>265</v>
      </c>
      <c r="U2309" s="61" t="s">
        <v>266</v>
      </c>
      <c r="V2309" t="s">
        <v>24</v>
      </c>
      <c r="W2309" t="s">
        <v>263</v>
      </c>
      <c r="X2309" s="59">
        <v>8735</v>
      </c>
      <c r="Y2309" s="59">
        <v>8735</v>
      </c>
      <c r="Z2309" t="s">
        <v>141</v>
      </c>
      <c r="AA2309" s="146" t="str">
        <f t="shared" si="453"/>
        <v>EX</v>
      </c>
      <c r="AB2309" s="146" t="str">
        <f t="shared" si="455"/>
        <v>IT</v>
      </c>
      <c r="AC2309" t="str">
        <f t="shared" si="446"/>
        <v>EX</v>
      </c>
      <c r="AD2309" s="74">
        <f t="shared" si="447"/>
        <v>8735</v>
      </c>
      <c r="AE2309" s="74">
        <f t="shared" si="452"/>
        <v>8735</v>
      </c>
      <c r="AF2309">
        <v>1</v>
      </c>
      <c r="AG2309">
        <v>0</v>
      </c>
      <c r="AH2309" s="74">
        <v>0</v>
      </c>
      <c r="AJ2309" s="74">
        <f t="shared" si="448"/>
        <v>0</v>
      </c>
      <c r="AK2309" s="74">
        <f t="shared" si="454"/>
        <v>8735</v>
      </c>
      <c r="AL2309" t="str">
        <f t="shared" si="449"/>
        <v>N</v>
      </c>
      <c r="AN2309" t="s">
        <v>86</v>
      </c>
      <c r="AO2309" t="s">
        <v>85</v>
      </c>
      <c r="AP2309" t="str">
        <f t="shared" si="450"/>
        <v>94</v>
      </c>
      <c r="AQ2309" s="145" t="s">
        <v>1826</v>
      </c>
      <c r="AR2309" t="str">
        <f t="shared" si="451"/>
        <v>1-Adjusted Base Budget</v>
      </c>
      <c r="AS2309" s="145" t="s">
        <v>1827</v>
      </c>
      <c r="AT2309" t="s">
        <v>213</v>
      </c>
      <c r="AV2309" t="str">
        <f t="shared" si="445"/>
        <v>VPIT-SS</v>
      </c>
      <c r="AW2309" t="str">
        <f t="shared" si="444"/>
        <v>VP FOR INFORMATION TECHNOLOGY-SHARED SERVICES</v>
      </c>
    </row>
    <row r="2310" spans="1:49">
      <c r="A2310" s="59">
        <v>2018</v>
      </c>
      <c r="B2310" t="s">
        <v>137</v>
      </c>
      <c r="C2310" t="s">
        <v>945</v>
      </c>
      <c r="D2310" t="s">
        <v>946</v>
      </c>
      <c r="E2310" t="s">
        <v>967</v>
      </c>
      <c r="F2310" t="s">
        <v>1097</v>
      </c>
      <c r="G2310" t="s">
        <v>1098</v>
      </c>
      <c r="H2310" t="s">
        <v>146</v>
      </c>
      <c r="I2310" s="170" t="s">
        <v>84</v>
      </c>
      <c r="J2310" t="s">
        <v>85</v>
      </c>
      <c r="K2310" t="s">
        <v>214</v>
      </c>
      <c r="L2310" t="s">
        <v>410</v>
      </c>
      <c r="M2310" t="s">
        <v>411</v>
      </c>
      <c r="N2310" t="s">
        <v>217</v>
      </c>
      <c r="O2310" t="s">
        <v>263</v>
      </c>
      <c r="P2310" t="s">
        <v>379</v>
      </c>
      <c r="Q2310" t="s">
        <v>379</v>
      </c>
      <c r="R2310" t="s">
        <v>380</v>
      </c>
      <c r="S2310" t="s">
        <v>264</v>
      </c>
      <c r="T2310" t="s">
        <v>265</v>
      </c>
      <c r="U2310" s="61" t="s">
        <v>266</v>
      </c>
      <c r="V2310" t="s">
        <v>24</v>
      </c>
      <c r="W2310" t="s">
        <v>263</v>
      </c>
      <c r="X2310" s="59">
        <v>5754</v>
      </c>
      <c r="Y2310" s="59">
        <v>5754</v>
      </c>
      <c r="Z2310" t="s">
        <v>141</v>
      </c>
      <c r="AA2310" s="146" t="str">
        <f t="shared" si="453"/>
        <v>EX</v>
      </c>
      <c r="AB2310" s="146" t="str">
        <f t="shared" si="455"/>
        <v>IT</v>
      </c>
      <c r="AC2310" t="str">
        <f t="shared" si="446"/>
        <v>EX</v>
      </c>
      <c r="AD2310" s="74">
        <f t="shared" si="447"/>
        <v>5754</v>
      </c>
      <c r="AE2310" s="74">
        <f t="shared" si="452"/>
        <v>5754</v>
      </c>
      <c r="AF2310">
        <v>1</v>
      </c>
      <c r="AG2310">
        <v>0</v>
      </c>
      <c r="AH2310" s="74">
        <v>0</v>
      </c>
      <c r="AJ2310" s="74">
        <f t="shared" si="448"/>
        <v>0</v>
      </c>
      <c r="AK2310" s="74">
        <f t="shared" si="454"/>
        <v>5754</v>
      </c>
      <c r="AL2310" t="str">
        <f t="shared" si="449"/>
        <v>N</v>
      </c>
      <c r="AN2310" t="s">
        <v>86</v>
      </c>
      <c r="AO2310" t="s">
        <v>85</v>
      </c>
      <c r="AP2310" t="str">
        <f t="shared" si="450"/>
        <v>94</v>
      </c>
      <c r="AQ2310" s="145" t="s">
        <v>1826</v>
      </c>
      <c r="AR2310" t="str">
        <f t="shared" si="451"/>
        <v>1-Adjusted Base Budget</v>
      </c>
      <c r="AS2310" s="145" t="s">
        <v>1827</v>
      </c>
      <c r="AT2310" t="s">
        <v>213</v>
      </c>
      <c r="AV2310" t="str">
        <f t="shared" si="445"/>
        <v>VPIT-SS</v>
      </c>
      <c r="AW2310" t="str">
        <f t="shared" ref="AW2310:AW2373" si="456" xml:space="preserve"> IF(AND($AN2310="UAVP",$Z2310="OE"),$AO2310 &amp; "-ONLINE EDUCATION",IF(AND($AN2310="VPIT",OR($Z2310="SS",$Z2310="IT")),$AO2310 &amp; "-SHARED SERVICES",$AO2310))</f>
        <v>VP FOR INFORMATION TECHNOLOGY-SHARED SERVICES</v>
      </c>
    </row>
    <row r="2311" spans="1:49">
      <c r="A2311" s="59">
        <v>2018</v>
      </c>
      <c r="B2311" t="s">
        <v>137</v>
      </c>
      <c r="C2311" t="s">
        <v>945</v>
      </c>
      <c r="D2311" t="s">
        <v>946</v>
      </c>
      <c r="E2311" t="s">
        <v>967</v>
      </c>
      <c r="F2311" t="s">
        <v>1147</v>
      </c>
      <c r="G2311" t="s">
        <v>1148</v>
      </c>
      <c r="H2311" t="s">
        <v>146</v>
      </c>
      <c r="I2311" s="170" t="s">
        <v>84</v>
      </c>
      <c r="J2311" t="s">
        <v>85</v>
      </c>
      <c r="K2311" t="s">
        <v>214</v>
      </c>
      <c r="L2311" t="s">
        <v>410</v>
      </c>
      <c r="M2311" t="s">
        <v>411</v>
      </c>
      <c r="N2311" t="s">
        <v>217</v>
      </c>
      <c r="O2311" t="s">
        <v>263</v>
      </c>
      <c r="P2311" t="s">
        <v>379</v>
      </c>
      <c r="Q2311" t="s">
        <v>379</v>
      </c>
      <c r="R2311" t="s">
        <v>380</v>
      </c>
      <c r="S2311" t="s">
        <v>264</v>
      </c>
      <c r="T2311" t="s">
        <v>265</v>
      </c>
      <c r="U2311" s="61" t="s">
        <v>266</v>
      </c>
      <c r="V2311" t="s">
        <v>24</v>
      </c>
      <c r="W2311" t="s">
        <v>263</v>
      </c>
      <c r="X2311" s="59">
        <v>6000</v>
      </c>
      <c r="Y2311" s="59">
        <v>6000</v>
      </c>
      <c r="Z2311" t="s">
        <v>141</v>
      </c>
      <c r="AA2311" s="146" t="str">
        <f t="shared" si="453"/>
        <v>EX</v>
      </c>
      <c r="AB2311" s="146" t="str">
        <f t="shared" si="455"/>
        <v>IT</v>
      </c>
      <c r="AC2311" t="str">
        <f t="shared" si="446"/>
        <v>EX</v>
      </c>
      <c r="AD2311" s="74">
        <f t="shared" si="447"/>
        <v>6000</v>
      </c>
      <c r="AE2311" s="74">
        <f t="shared" si="452"/>
        <v>6000</v>
      </c>
      <c r="AF2311">
        <v>1</v>
      </c>
      <c r="AG2311">
        <v>0</v>
      </c>
      <c r="AH2311" s="74">
        <v>0</v>
      </c>
      <c r="AJ2311" s="74">
        <f t="shared" si="448"/>
        <v>0</v>
      </c>
      <c r="AK2311" s="74">
        <f t="shared" si="454"/>
        <v>6000</v>
      </c>
      <c r="AL2311" t="str">
        <f t="shared" si="449"/>
        <v>N</v>
      </c>
      <c r="AN2311" t="s">
        <v>86</v>
      </c>
      <c r="AO2311" t="s">
        <v>85</v>
      </c>
      <c r="AP2311" t="str">
        <f t="shared" si="450"/>
        <v>94</v>
      </c>
      <c r="AQ2311" s="145" t="s">
        <v>1826</v>
      </c>
      <c r="AR2311" t="str">
        <f t="shared" si="451"/>
        <v>1-Adjusted Base Budget</v>
      </c>
      <c r="AS2311" s="145" t="s">
        <v>1827</v>
      </c>
      <c r="AT2311" t="s">
        <v>213</v>
      </c>
      <c r="AV2311" t="str">
        <f t="shared" si="445"/>
        <v>VPIT-SS</v>
      </c>
      <c r="AW2311" t="str">
        <f t="shared" si="456"/>
        <v>VP FOR INFORMATION TECHNOLOGY-SHARED SERVICES</v>
      </c>
    </row>
    <row r="2312" spans="1:49">
      <c r="A2312" s="59">
        <v>2018</v>
      </c>
      <c r="B2312" t="s">
        <v>137</v>
      </c>
      <c r="C2312" t="s">
        <v>945</v>
      </c>
      <c r="D2312" t="s">
        <v>946</v>
      </c>
      <c r="E2312" t="s">
        <v>967</v>
      </c>
      <c r="F2312" t="s">
        <v>1107</v>
      </c>
      <c r="G2312" t="s">
        <v>1108</v>
      </c>
      <c r="H2312" t="s">
        <v>146</v>
      </c>
      <c r="I2312" s="170" t="s">
        <v>84</v>
      </c>
      <c r="J2312" t="s">
        <v>85</v>
      </c>
      <c r="K2312" t="s">
        <v>214</v>
      </c>
      <c r="L2312" t="s">
        <v>410</v>
      </c>
      <c r="M2312" t="s">
        <v>411</v>
      </c>
      <c r="N2312" t="s">
        <v>217</v>
      </c>
      <c r="O2312" t="s">
        <v>263</v>
      </c>
      <c r="P2312" t="s">
        <v>379</v>
      </c>
      <c r="Q2312" t="s">
        <v>379</v>
      </c>
      <c r="R2312" t="s">
        <v>380</v>
      </c>
      <c r="S2312" t="s">
        <v>264</v>
      </c>
      <c r="T2312" t="s">
        <v>265</v>
      </c>
      <c r="U2312" s="61" t="s">
        <v>266</v>
      </c>
      <c r="V2312" t="s">
        <v>24</v>
      </c>
      <c r="W2312" t="s">
        <v>263</v>
      </c>
      <c r="X2312" s="59">
        <v>5000</v>
      </c>
      <c r="Y2312" s="59">
        <v>5000</v>
      </c>
      <c r="Z2312" t="s">
        <v>141</v>
      </c>
      <c r="AA2312" s="146" t="str">
        <f t="shared" si="453"/>
        <v>EX</v>
      </c>
      <c r="AB2312" s="146" t="str">
        <f t="shared" si="455"/>
        <v>IT</v>
      </c>
      <c r="AC2312" t="str">
        <f t="shared" si="446"/>
        <v>EX</v>
      </c>
      <c r="AD2312" s="74">
        <f t="shared" si="447"/>
        <v>5000</v>
      </c>
      <c r="AE2312" s="74">
        <f t="shared" si="452"/>
        <v>5000</v>
      </c>
      <c r="AF2312">
        <v>1</v>
      </c>
      <c r="AG2312">
        <v>0</v>
      </c>
      <c r="AH2312" s="74">
        <v>0</v>
      </c>
      <c r="AJ2312" s="74">
        <f t="shared" si="448"/>
        <v>0</v>
      </c>
      <c r="AK2312" s="74">
        <f t="shared" si="454"/>
        <v>5000</v>
      </c>
      <c r="AL2312" t="str">
        <f t="shared" si="449"/>
        <v>N</v>
      </c>
      <c r="AN2312" t="s">
        <v>86</v>
      </c>
      <c r="AO2312" t="s">
        <v>85</v>
      </c>
      <c r="AP2312" t="str">
        <f t="shared" si="450"/>
        <v>94</v>
      </c>
      <c r="AQ2312" s="145" t="s">
        <v>1826</v>
      </c>
      <c r="AR2312" t="str">
        <f t="shared" si="451"/>
        <v>1-Adjusted Base Budget</v>
      </c>
      <c r="AS2312" s="145" t="s">
        <v>1827</v>
      </c>
      <c r="AT2312" t="s">
        <v>213</v>
      </c>
      <c r="AV2312" t="str">
        <f t="shared" si="445"/>
        <v>VPIT-SS</v>
      </c>
      <c r="AW2312" t="str">
        <f t="shared" si="456"/>
        <v>VP FOR INFORMATION TECHNOLOGY-SHARED SERVICES</v>
      </c>
    </row>
    <row r="2313" spans="1:49">
      <c r="A2313" s="59">
        <v>2018</v>
      </c>
      <c r="B2313" t="s">
        <v>137</v>
      </c>
      <c r="C2313" t="s">
        <v>945</v>
      </c>
      <c r="D2313" t="s">
        <v>946</v>
      </c>
      <c r="E2313" t="s">
        <v>967</v>
      </c>
      <c r="F2313" t="s">
        <v>1109</v>
      </c>
      <c r="G2313" t="s">
        <v>1110</v>
      </c>
      <c r="H2313" t="s">
        <v>146</v>
      </c>
      <c r="I2313" s="170" t="s">
        <v>84</v>
      </c>
      <c r="J2313" t="s">
        <v>85</v>
      </c>
      <c r="K2313" t="s">
        <v>214</v>
      </c>
      <c r="L2313" t="s">
        <v>410</v>
      </c>
      <c r="M2313" t="s">
        <v>411</v>
      </c>
      <c r="N2313" t="s">
        <v>217</v>
      </c>
      <c r="O2313" t="s">
        <v>263</v>
      </c>
      <c r="P2313" t="s">
        <v>379</v>
      </c>
      <c r="Q2313" t="s">
        <v>379</v>
      </c>
      <c r="R2313" t="s">
        <v>380</v>
      </c>
      <c r="S2313" t="s">
        <v>264</v>
      </c>
      <c r="T2313" t="s">
        <v>265</v>
      </c>
      <c r="U2313" s="61" t="s">
        <v>266</v>
      </c>
      <c r="V2313" t="s">
        <v>24</v>
      </c>
      <c r="W2313" t="s">
        <v>263</v>
      </c>
      <c r="X2313" s="59">
        <v>12500</v>
      </c>
      <c r="Y2313" s="59">
        <v>12500</v>
      </c>
      <c r="Z2313" t="s">
        <v>141</v>
      </c>
      <c r="AA2313" s="146" t="str">
        <f t="shared" si="453"/>
        <v>EX</v>
      </c>
      <c r="AB2313" s="146" t="str">
        <f t="shared" si="455"/>
        <v>IT</v>
      </c>
      <c r="AC2313" t="str">
        <f t="shared" si="446"/>
        <v>EX</v>
      </c>
      <c r="AD2313" s="74">
        <f t="shared" si="447"/>
        <v>12500</v>
      </c>
      <c r="AE2313" s="74">
        <f t="shared" si="452"/>
        <v>12500</v>
      </c>
      <c r="AF2313">
        <v>1</v>
      </c>
      <c r="AG2313">
        <v>0</v>
      </c>
      <c r="AH2313" s="74">
        <v>0</v>
      </c>
      <c r="AJ2313" s="74">
        <f t="shared" si="448"/>
        <v>0</v>
      </c>
      <c r="AK2313" s="74">
        <f t="shared" si="454"/>
        <v>12500</v>
      </c>
      <c r="AL2313" t="str">
        <f t="shared" si="449"/>
        <v>N</v>
      </c>
      <c r="AN2313" t="s">
        <v>86</v>
      </c>
      <c r="AO2313" t="s">
        <v>85</v>
      </c>
      <c r="AP2313" t="str">
        <f t="shared" si="450"/>
        <v>94</v>
      </c>
      <c r="AQ2313" s="145" t="s">
        <v>1826</v>
      </c>
      <c r="AR2313" t="str">
        <f t="shared" si="451"/>
        <v>1-Adjusted Base Budget</v>
      </c>
      <c r="AS2313" s="145" t="s">
        <v>1827</v>
      </c>
      <c r="AT2313" t="s">
        <v>213</v>
      </c>
      <c r="AV2313" t="str">
        <f t="shared" si="445"/>
        <v>VPIT-SS</v>
      </c>
      <c r="AW2313" t="str">
        <f t="shared" si="456"/>
        <v>VP FOR INFORMATION TECHNOLOGY-SHARED SERVICES</v>
      </c>
    </row>
    <row r="2314" spans="1:49">
      <c r="A2314" s="59">
        <v>2018</v>
      </c>
      <c r="B2314" t="s">
        <v>137</v>
      </c>
      <c r="C2314" t="s">
        <v>945</v>
      </c>
      <c r="D2314" t="s">
        <v>946</v>
      </c>
      <c r="E2314" t="s">
        <v>1113</v>
      </c>
      <c r="F2314" t="s">
        <v>957</v>
      </c>
      <c r="G2314" t="s">
        <v>958</v>
      </c>
      <c r="H2314" t="s">
        <v>150</v>
      </c>
      <c r="I2314" s="170" t="s">
        <v>84</v>
      </c>
      <c r="J2314" t="s">
        <v>85</v>
      </c>
      <c r="K2314" t="s">
        <v>214</v>
      </c>
      <c r="L2314" t="s">
        <v>410</v>
      </c>
      <c r="M2314" t="s">
        <v>411</v>
      </c>
      <c r="N2314" t="s">
        <v>217</v>
      </c>
      <c r="O2314" t="s">
        <v>263</v>
      </c>
      <c r="P2314" t="s">
        <v>379</v>
      </c>
      <c r="Q2314" t="s">
        <v>379</v>
      </c>
      <c r="R2314" t="s">
        <v>380</v>
      </c>
      <c r="S2314" t="s">
        <v>264</v>
      </c>
      <c r="T2314" t="s">
        <v>265</v>
      </c>
      <c r="U2314" s="61" t="s">
        <v>266</v>
      </c>
      <c r="V2314" t="s">
        <v>24</v>
      </c>
      <c r="W2314" t="s">
        <v>263</v>
      </c>
      <c r="X2314" s="59">
        <v>4000</v>
      </c>
      <c r="Y2314" s="59">
        <v>4000</v>
      </c>
      <c r="Z2314" t="s">
        <v>141</v>
      </c>
      <c r="AA2314" s="146" t="str">
        <f t="shared" si="453"/>
        <v>EX</v>
      </c>
      <c r="AB2314" s="146" t="str">
        <f t="shared" si="455"/>
        <v>IT</v>
      </c>
      <c r="AC2314" t="str">
        <f t="shared" si="446"/>
        <v>EX</v>
      </c>
      <c r="AD2314" s="74">
        <f t="shared" si="447"/>
        <v>4000</v>
      </c>
      <c r="AE2314" s="74">
        <f t="shared" si="452"/>
        <v>4000</v>
      </c>
      <c r="AF2314">
        <v>1</v>
      </c>
      <c r="AG2314">
        <v>0</v>
      </c>
      <c r="AH2314" s="74">
        <v>0</v>
      </c>
      <c r="AJ2314" s="74">
        <f t="shared" si="448"/>
        <v>0</v>
      </c>
      <c r="AK2314" s="74">
        <f t="shared" si="454"/>
        <v>4000</v>
      </c>
      <c r="AL2314" t="str">
        <f t="shared" si="449"/>
        <v>N</v>
      </c>
      <c r="AN2314" t="s">
        <v>86</v>
      </c>
      <c r="AO2314" t="s">
        <v>85</v>
      </c>
      <c r="AP2314" t="str">
        <f t="shared" si="450"/>
        <v>94</v>
      </c>
      <c r="AQ2314" s="145" t="s">
        <v>1826</v>
      </c>
      <c r="AR2314" t="str">
        <f t="shared" si="451"/>
        <v>1-Adjusted Base Budget</v>
      </c>
      <c r="AS2314" s="145" t="s">
        <v>1827</v>
      </c>
      <c r="AT2314" t="s">
        <v>213</v>
      </c>
      <c r="AV2314" t="str">
        <f t="shared" si="445"/>
        <v>VPIT-SS</v>
      </c>
      <c r="AW2314" t="str">
        <f t="shared" si="456"/>
        <v>VP FOR INFORMATION TECHNOLOGY-SHARED SERVICES</v>
      </c>
    </row>
    <row r="2315" spans="1:49">
      <c r="A2315" s="59">
        <v>2018</v>
      </c>
      <c r="B2315" t="s">
        <v>137</v>
      </c>
      <c r="C2315" t="s">
        <v>945</v>
      </c>
      <c r="D2315" t="s">
        <v>946</v>
      </c>
      <c r="E2315" t="s">
        <v>1113</v>
      </c>
      <c r="F2315" t="s">
        <v>1752</v>
      </c>
      <c r="G2315" t="s">
        <v>1753</v>
      </c>
      <c r="H2315" t="s">
        <v>150</v>
      </c>
      <c r="I2315" s="170" t="s">
        <v>84</v>
      </c>
      <c r="J2315" t="s">
        <v>85</v>
      </c>
      <c r="K2315" t="s">
        <v>214</v>
      </c>
      <c r="L2315" t="s">
        <v>410</v>
      </c>
      <c r="M2315" t="s">
        <v>411</v>
      </c>
      <c r="N2315" t="s">
        <v>217</v>
      </c>
      <c r="O2315" t="s">
        <v>263</v>
      </c>
      <c r="P2315" t="s">
        <v>379</v>
      </c>
      <c r="Q2315" t="s">
        <v>379</v>
      </c>
      <c r="R2315" t="s">
        <v>380</v>
      </c>
      <c r="S2315" t="s">
        <v>264</v>
      </c>
      <c r="T2315" t="s">
        <v>265</v>
      </c>
      <c r="U2315" s="61" t="s">
        <v>266</v>
      </c>
      <c r="V2315" t="s">
        <v>24</v>
      </c>
      <c r="W2315" t="s">
        <v>263</v>
      </c>
      <c r="X2315" s="59">
        <v>7241</v>
      </c>
      <c r="Y2315" s="59">
        <v>7241</v>
      </c>
      <c r="Z2315" t="s">
        <v>141</v>
      </c>
      <c r="AA2315" s="146" t="str">
        <f t="shared" si="453"/>
        <v>EX</v>
      </c>
      <c r="AB2315" s="146" t="str">
        <f t="shared" si="455"/>
        <v>IT</v>
      </c>
      <c r="AC2315" t="str">
        <f t="shared" si="446"/>
        <v>EX</v>
      </c>
      <c r="AD2315" s="74">
        <f t="shared" si="447"/>
        <v>7241</v>
      </c>
      <c r="AE2315" s="74">
        <f t="shared" si="452"/>
        <v>7241</v>
      </c>
      <c r="AF2315">
        <v>1</v>
      </c>
      <c r="AG2315">
        <v>0</v>
      </c>
      <c r="AH2315" s="74">
        <v>0</v>
      </c>
      <c r="AJ2315" s="74">
        <f t="shared" si="448"/>
        <v>0</v>
      </c>
      <c r="AK2315" s="74">
        <f t="shared" si="454"/>
        <v>7241</v>
      </c>
      <c r="AL2315" t="str">
        <f t="shared" si="449"/>
        <v>N</v>
      </c>
      <c r="AN2315" t="s">
        <v>86</v>
      </c>
      <c r="AO2315" t="s">
        <v>85</v>
      </c>
      <c r="AP2315" t="str">
        <f t="shared" si="450"/>
        <v>94</v>
      </c>
      <c r="AQ2315" s="145" t="s">
        <v>1826</v>
      </c>
      <c r="AR2315" t="str">
        <f t="shared" si="451"/>
        <v>1-Adjusted Base Budget</v>
      </c>
      <c r="AS2315" s="145" t="s">
        <v>1827</v>
      </c>
      <c r="AT2315" t="s">
        <v>213</v>
      </c>
      <c r="AV2315" t="str">
        <f t="shared" si="445"/>
        <v>VPIT-SS</v>
      </c>
      <c r="AW2315" t="str">
        <f t="shared" si="456"/>
        <v>VP FOR INFORMATION TECHNOLOGY-SHARED SERVICES</v>
      </c>
    </row>
    <row r="2316" spans="1:49">
      <c r="A2316" s="59">
        <v>2018</v>
      </c>
      <c r="B2316" t="s">
        <v>137</v>
      </c>
      <c r="C2316" t="s">
        <v>945</v>
      </c>
      <c r="D2316" t="s">
        <v>946</v>
      </c>
      <c r="E2316" t="s">
        <v>979</v>
      </c>
      <c r="F2316" t="s">
        <v>1752</v>
      </c>
      <c r="G2316" t="s">
        <v>1753</v>
      </c>
      <c r="H2316" t="s">
        <v>152</v>
      </c>
      <c r="I2316" s="170" t="s">
        <v>84</v>
      </c>
      <c r="J2316" t="s">
        <v>85</v>
      </c>
      <c r="K2316" t="s">
        <v>214</v>
      </c>
      <c r="L2316" t="s">
        <v>410</v>
      </c>
      <c r="M2316" t="s">
        <v>411</v>
      </c>
      <c r="N2316" t="s">
        <v>217</v>
      </c>
      <c r="O2316" t="s">
        <v>263</v>
      </c>
      <c r="P2316" t="s">
        <v>379</v>
      </c>
      <c r="Q2316" t="s">
        <v>379</v>
      </c>
      <c r="R2316" t="s">
        <v>380</v>
      </c>
      <c r="S2316" t="s">
        <v>264</v>
      </c>
      <c r="T2316" t="s">
        <v>265</v>
      </c>
      <c r="U2316" s="61" t="s">
        <v>266</v>
      </c>
      <c r="V2316" t="s">
        <v>24</v>
      </c>
      <c r="W2316" t="s">
        <v>263</v>
      </c>
      <c r="X2316" s="59">
        <v>564</v>
      </c>
      <c r="Y2316" s="59">
        <v>564</v>
      </c>
      <c r="Z2316" t="s">
        <v>141</v>
      </c>
      <c r="AA2316" s="146" t="str">
        <f t="shared" si="453"/>
        <v>EX</v>
      </c>
      <c r="AB2316" s="146" t="str">
        <f t="shared" si="455"/>
        <v>IT</v>
      </c>
      <c r="AC2316" t="str">
        <f t="shared" si="446"/>
        <v>EX</v>
      </c>
      <c r="AD2316" s="74">
        <f t="shared" si="447"/>
        <v>564</v>
      </c>
      <c r="AE2316" s="74">
        <f t="shared" si="452"/>
        <v>564</v>
      </c>
      <c r="AF2316">
        <v>1</v>
      </c>
      <c r="AG2316">
        <v>0</v>
      </c>
      <c r="AH2316" s="74">
        <v>0</v>
      </c>
      <c r="AJ2316" s="74">
        <f t="shared" si="448"/>
        <v>0</v>
      </c>
      <c r="AK2316" s="74">
        <f t="shared" si="454"/>
        <v>564</v>
      </c>
      <c r="AL2316" t="str">
        <f t="shared" si="449"/>
        <v>N</v>
      </c>
      <c r="AN2316" t="s">
        <v>86</v>
      </c>
      <c r="AO2316" t="s">
        <v>85</v>
      </c>
      <c r="AP2316" t="str">
        <f t="shared" si="450"/>
        <v>94</v>
      </c>
      <c r="AQ2316" s="145" t="s">
        <v>1826</v>
      </c>
      <c r="AR2316" t="str">
        <f t="shared" si="451"/>
        <v>1-Adjusted Base Budget</v>
      </c>
      <c r="AS2316" s="145" t="s">
        <v>1827</v>
      </c>
      <c r="AT2316" t="s">
        <v>213</v>
      </c>
      <c r="AV2316" t="str">
        <f t="shared" ref="AV2316:AV2379" si="457">IF(AND($AN2316="UAVP",$Z2316="OE"),$AN2316 &amp; "-OE",IF(AND($AN2316="VPIT",OR($Z2316="SS",$Z2316="IT")),$AN2316 &amp; "-SS",$AN2316))</f>
        <v>VPIT-SS</v>
      </c>
      <c r="AW2316" t="str">
        <f t="shared" si="456"/>
        <v>VP FOR INFORMATION TECHNOLOGY-SHARED SERVICES</v>
      </c>
    </row>
    <row r="2317" spans="1:49">
      <c r="A2317" s="59">
        <v>2018</v>
      </c>
      <c r="B2317" t="s">
        <v>137</v>
      </c>
      <c r="C2317" t="s">
        <v>945</v>
      </c>
      <c r="D2317" t="s">
        <v>946</v>
      </c>
      <c r="E2317" t="s">
        <v>951</v>
      </c>
      <c r="F2317" t="s">
        <v>952</v>
      </c>
      <c r="G2317" t="s">
        <v>953</v>
      </c>
      <c r="H2317" t="s">
        <v>154</v>
      </c>
      <c r="I2317" s="170" t="s">
        <v>84</v>
      </c>
      <c r="J2317" t="s">
        <v>85</v>
      </c>
      <c r="K2317" t="s">
        <v>214</v>
      </c>
      <c r="L2317" t="s">
        <v>410</v>
      </c>
      <c r="M2317" t="s">
        <v>411</v>
      </c>
      <c r="N2317" t="s">
        <v>217</v>
      </c>
      <c r="O2317" t="s">
        <v>263</v>
      </c>
      <c r="P2317" t="s">
        <v>379</v>
      </c>
      <c r="Q2317" t="s">
        <v>379</v>
      </c>
      <c r="R2317" t="s">
        <v>380</v>
      </c>
      <c r="S2317" t="s">
        <v>264</v>
      </c>
      <c r="T2317" t="s">
        <v>265</v>
      </c>
      <c r="U2317" s="61" t="s">
        <v>266</v>
      </c>
      <c r="V2317" t="s">
        <v>24</v>
      </c>
      <c r="W2317" t="s">
        <v>263</v>
      </c>
      <c r="X2317" s="59">
        <v>2872</v>
      </c>
      <c r="Y2317" s="59">
        <v>2872</v>
      </c>
      <c r="Z2317" t="s">
        <v>141</v>
      </c>
      <c r="AA2317" s="146" t="str">
        <f t="shared" si="453"/>
        <v>EX</v>
      </c>
      <c r="AB2317" s="146" t="str">
        <f t="shared" si="455"/>
        <v>IT</v>
      </c>
      <c r="AC2317" t="str">
        <f t="shared" si="446"/>
        <v>EX</v>
      </c>
      <c r="AD2317" s="74">
        <f t="shared" si="447"/>
        <v>2872</v>
      </c>
      <c r="AE2317" s="74">
        <f t="shared" si="452"/>
        <v>2872</v>
      </c>
      <c r="AF2317">
        <v>1</v>
      </c>
      <c r="AG2317">
        <v>0</v>
      </c>
      <c r="AH2317" s="74">
        <v>0</v>
      </c>
      <c r="AJ2317" s="74">
        <f t="shared" si="448"/>
        <v>0</v>
      </c>
      <c r="AK2317" s="74">
        <f t="shared" si="454"/>
        <v>2872</v>
      </c>
      <c r="AL2317" t="str">
        <f t="shared" si="449"/>
        <v>N</v>
      </c>
      <c r="AN2317" t="s">
        <v>86</v>
      </c>
      <c r="AO2317" t="s">
        <v>85</v>
      </c>
      <c r="AP2317" t="str">
        <f t="shared" si="450"/>
        <v>94</v>
      </c>
      <c r="AQ2317" s="145" t="s">
        <v>1826</v>
      </c>
      <c r="AR2317" t="str">
        <f t="shared" si="451"/>
        <v>1-Adjusted Base Budget</v>
      </c>
      <c r="AS2317" s="145" t="s">
        <v>1827</v>
      </c>
      <c r="AT2317" t="s">
        <v>213</v>
      </c>
      <c r="AV2317" t="str">
        <f t="shared" si="457"/>
        <v>VPIT-SS</v>
      </c>
      <c r="AW2317" t="str">
        <f t="shared" si="456"/>
        <v>VP FOR INFORMATION TECHNOLOGY-SHARED SERVICES</v>
      </c>
    </row>
    <row r="2318" spans="1:49">
      <c r="A2318" s="59">
        <v>2018</v>
      </c>
      <c r="B2318" t="s">
        <v>137</v>
      </c>
      <c r="C2318" t="s">
        <v>945</v>
      </c>
      <c r="D2318" t="s">
        <v>946</v>
      </c>
      <c r="E2318" t="s">
        <v>951</v>
      </c>
      <c r="F2318" t="s">
        <v>1057</v>
      </c>
      <c r="G2318" t="s">
        <v>1058</v>
      </c>
      <c r="H2318" t="s">
        <v>154</v>
      </c>
      <c r="I2318" s="170" t="s">
        <v>84</v>
      </c>
      <c r="J2318" t="s">
        <v>85</v>
      </c>
      <c r="K2318" t="s">
        <v>214</v>
      </c>
      <c r="L2318" t="s">
        <v>410</v>
      </c>
      <c r="M2318" t="s">
        <v>411</v>
      </c>
      <c r="N2318" t="s">
        <v>217</v>
      </c>
      <c r="O2318" t="s">
        <v>263</v>
      </c>
      <c r="P2318" t="s">
        <v>379</v>
      </c>
      <c r="Q2318" t="s">
        <v>379</v>
      </c>
      <c r="R2318" t="s">
        <v>380</v>
      </c>
      <c r="S2318" t="s">
        <v>264</v>
      </c>
      <c r="T2318" t="s">
        <v>265</v>
      </c>
      <c r="U2318" s="61" t="s">
        <v>266</v>
      </c>
      <c r="V2318" t="s">
        <v>24</v>
      </c>
      <c r="W2318" t="s">
        <v>263</v>
      </c>
      <c r="X2318" s="59">
        <v>1286</v>
      </c>
      <c r="Y2318" s="59">
        <v>1286</v>
      </c>
      <c r="Z2318" t="s">
        <v>141</v>
      </c>
      <c r="AA2318" s="146" t="str">
        <f t="shared" si="453"/>
        <v>EX</v>
      </c>
      <c r="AB2318" s="146" t="str">
        <f t="shared" si="455"/>
        <v>IT</v>
      </c>
      <c r="AC2318" t="str">
        <f t="shared" si="446"/>
        <v>EX</v>
      </c>
      <c r="AD2318" s="74">
        <f t="shared" si="447"/>
        <v>1286</v>
      </c>
      <c r="AE2318" s="74">
        <f t="shared" si="452"/>
        <v>1286</v>
      </c>
      <c r="AF2318">
        <v>1</v>
      </c>
      <c r="AG2318">
        <v>0</v>
      </c>
      <c r="AH2318" s="74">
        <v>0</v>
      </c>
      <c r="AJ2318" s="74">
        <f t="shared" si="448"/>
        <v>0</v>
      </c>
      <c r="AK2318" s="74">
        <f t="shared" si="454"/>
        <v>1286</v>
      </c>
      <c r="AL2318" t="str">
        <f t="shared" si="449"/>
        <v>N</v>
      </c>
      <c r="AN2318" t="s">
        <v>86</v>
      </c>
      <c r="AO2318" t="s">
        <v>85</v>
      </c>
      <c r="AP2318" t="str">
        <f t="shared" si="450"/>
        <v>94</v>
      </c>
      <c r="AQ2318" s="145" t="s">
        <v>1826</v>
      </c>
      <c r="AR2318" t="str">
        <f t="shared" si="451"/>
        <v>1-Adjusted Base Budget</v>
      </c>
      <c r="AS2318" s="145" t="s">
        <v>1827</v>
      </c>
      <c r="AT2318" t="s">
        <v>213</v>
      </c>
      <c r="AV2318" t="str">
        <f t="shared" si="457"/>
        <v>VPIT-SS</v>
      </c>
      <c r="AW2318" t="str">
        <f t="shared" si="456"/>
        <v>VP FOR INFORMATION TECHNOLOGY-SHARED SERVICES</v>
      </c>
    </row>
    <row r="2319" spans="1:49">
      <c r="A2319" s="59">
        <v>2018</v>
      </c>
      <c r="B2319" t="s">
        <v>137</v>
      </c>
      <c r="C2319" t="s">
        <v>945</v>
      </c>
      <c r="D2319" t="s">
        <v>946</v>
      </c>
      <c r="E2319" t="s">
        <v>951</v>
      </c>
      <c r="F2319" t="s">
        <v>1061</v>
      </c>
      <c r="G2319" t="s">
        <v>1062</v>
      </c>
      <c r="H2319" t="s">
        <v>154</v>
      </c>
      <c r="I2319" s="170" t="s">
        <v>84</v>
      </c>
      <c r="J2319" t="s">
        <v>85</v>
      </c>
      <c r="K2319" t="s">
        <v>214</v>
      </c>
      <c r="L2319" t="s">
        <v>410</v>
      </c>
      <c r="M2319" t="s">
        <v>411</v>
      </c>
      <c r="N2319" t="s">
        <v>217</v>
      </c>
      <c r="O2319" t="s">
        <v>263</v>
      </c>
      <c r="P2319" t="s">
        <v>379</v>
      </c>
      <c r="Q2319" t="s">
        <v>379</v>
      </c>
      <c r="R2319" t="s">
        <v>380</v>
      </c>
      <c r="S2319" t="s">
        <v>264</v>
      </c>
      <c r="T2319" t="s">
        <v>265</v>
      </c>
      <c r="U2319" s="61" t="s">
        <v>266</v>
      </c>
      <c r="V2319" t="s">
        <v>24</v>
      </c>
      <c r="W2319" t="s">
        <v>263</v>
      </c>
      <c r="X2319" s="59">
        <v>2500</v>
      </c>
      <c r="Y2319" s="59">
        <v>2500</v>
      </c>
      <c r="Z2319" t="s">
        <v>141</v>
      </c>
      <c r="AA2319" s="146" t="str">
        <f t="shared" si="453"/>
        <v>EX</v>
      </c>
      <c r="AB2319" s="146" t="str">
        <f t="shared" si="455"/>
        <v>IT</v>
      </c>
      <c r="AC2319" t="str">
        <f t="shared" si="446"/>
        <v>EX</v>
      </c>
      <c r="AD2319" s="74">
        <f t="shared" si="447"/>
        <v>2500</v>
      </c>
      <c r="AE2319" s="74">
        <f t="shared" si="452"/>
        <v>2500</v>
      </c>
      <c r="AF2319">
        <v>1</v>
      </c>
      <c r="AG2319">
        <v>0</v>
      </c>
      <c r="AH2319" s="74">
        <v>0</v>
      </c>
      <c r="AJ2319" s="74">
        <f t="shared" si="448"/>
        <v>0</v>
      </c>
      <c r="AK2319" s="74">
        <f t="shared" si="454"/>
        <v>2500</v>
      </c>
      <c r="AL2319" t="str">
        <f t="shared" si="449"/>
        <v>N</v>
      </c>
      <c r="AN2319" t="s">
        <v>86</v>
      </c>
      <c r="AO2319" t="s">
        <v>85</v>
      </c>
      <c r="AP2319" t="str">
        <f t="shared" si="450"/>
        <v>94</v>
      </c>
      <c r="AQ2319" s="145" t="s">
        <v>1826</v>
      </c>
      <c r="AR2319" t="str">
        <f t="shared" si="451"/>
        <v>1-Adjusted Base Budget</v>
      </c>
      <c r="AS2319" s="145" t="s">
        <v>1827</v>
      </c>
      <c r="AT2319" t="s">
        <v>213</v>
      </c>
      <c r="AV2319" t="str">
        <f t="shared" si="457"/>
        <v>VPIT-SS</v>
      </c>
      <c r="AW2319" t="str">
        <f t="shared" si="456"/>
        <v>VP FOR INFORMATION TECHNOLOGY-SHARED SERVICES</v>
      </c>
    </row>
    <row r="2320" spans="1:49">
      <c r="A2320" s="59">
        <v>2018</v>
      </c>
      <c r="B2320" t="s">
        <v>137</v>
      </c>
      <c r="C2320" t="s">
        <v>945</v>
      </c>
      <c r="D2320" t="s">
        <v>946</v>
      </c>
      <c r="E2320" t="s">
        <v>951</v>
      </c>
      <c r="F2320" t="s">
        <v>1063</v>
      </c>
      <c r="G2320" t="s">
        <v>1064</v>
      </c>
      <c r="H2320" t="s">
        <v>154</v>
      </c>
      <c r="I2320" s="170" t="s">
        <v>84</v>
      </c>
      <c r="J2320" t="s">
        <v>85</v>
      </c>
      <c r="K2320" t="s">
        <v>214</v>
      </c>
      <c r="L2320" t="s">
        <v>410</v>
      </c>
      <c r="M2320" t="s">
        <v>411</v>
      </c>
      <c r="N2320" t="s">
        <v>217</v>
      </c>
      <c r="O2320" t="s">
        <v>263</v>
      </c>
      <c r="P2320" t="s">
        <v>379</v>
      </c>
      <c r="Q2320" t="s">
        <v>379</v>
      </c>
      <c r="R2320" t="s">
        <v>380</v>
      </c>
      <c r="S2320" t="s">
        <v>264</v>
      </c>
      <c r="T2320" t="s">
        <v>265</v>
      </c>
      <c r="U2320" s="61" t="s">
        <v>266</v>
      </c>
      <c r="V2320" t="s">
        <v>24</v>
      </c>
      <c r="W2320" t="s">
        <v>263</v>
      </c>
      <c r="X2320" s="59">
        <v>6000</v>
      </c>
      <c r="Y2320" s="59">
        <v>6000</v>
      </c>
      <c r="Z2320" t="s">
        <v>141</v>
      </c>
      <c r="AA2320" s="146" t="str">
        <f t="shared" si="453"/>
        <v>EX</v>
      </c>
      <c r="AB2320" s="146" t="str">
        <f t="shared" si="455"/>
        <v>IT</v>
      </c>
      <c r="AC2320" t="str">
        <f t="shared" si="446"/>
        <v>EX</v>
      </c>
      <c r="AD2320" s="74">
        <f t="shared" si="447"/>
        <v>6000</v>
      </c>
      <c r="AE2320" s="74">
        <f t="shared" si="452"/>
        <v>6000</v>
      </c>
      <c r="AF2320">
        <v>1</v>
      </c>
      <c r="AG2320">
        <v>0</v>
      </c>
      <c r="AH2320" s="74">
        <v>0</v>
      </c>
      <c r="AJ2320" s="74">
        <f t="shared" si="448"/>
        <v>0</v>
      </c>
      <c r="AK2320" s="74">
        <f t="shared" si="454"/>
        <v>6000</v>
      </c>
      <c r="AL2320" t="str">
        <f t="shared" si="449"/>
        <v>N</v>
      </c>
      <c r="AN2320" t="s">
        <v>86</v>
      </c>
      <c r="AO2320" t="s">
        <v>85</v>
      </c>
      <c r="AP2320" t="str">
        <f t="shared" si="450"/>
        <v>94</v>
      </c>
      <c r="AQ2320" s="145" t="s">
        <v>1826</v>
      </c>
      <c r="AR2320" t="str">
        <f t="shared" si="451"/>
        <v>1-Adjusted Base Budget</v>
      </c>
      <c r="AS2320" s="145" t="s">
        <v>1827</v>
      </c>
      <c r="AT2320" t="s">
        <v>213</v>
      </c>
      <c r="AV2320" t="str">
        <f t="shared" si="457"/>
        <v>VPIT-SS</v>
      </c>
      <c r="AW2320" t="str">
        <f t="shared" si="456"/>
        <v>VP FOR INFORMATION TECHNOLOGY-SHARED SERVICES</v>
      </c>
    </row>
    <row r="2321" spans="1:49">
      <c r="A2321" s="59">
        <v>2018</v>
      </c>
      <c r="B2321" t="s">
        <v>137</v>
      </c>
      <c r="C2321" t="s">
        <v>945</v>
      </c>
      <c r="D2321" t="s">
        <v>946</v>
      </c>
      <c r="E2321" t="s">
        <v>951</v>
      </c>
      <c r="F2321" t="s">
        <v>990</v>
      </c>
      <c r="G2321" t="s">
        <v>991</v>
      </c>
      <c r="H2321" t="s">
        <v>154</v>
      </c>
      <c r="I2321" s="170" t="s">
        <v>84</v>
      </c>
      <c r="J2321" t="s">
        <v>85</v>
      </c>
      <c r="K2321" t="s">
        <v>214</v>
      </c>
      <c r="L2321" t="s">
        <v>410</v>
      </c>
      <c r="M2321" t="s">
        <v>411</v>
      </c>
      <c r="N2321" t="s">
        <v>217</v>
      </c>
      <c r="O2321" t="s">
        <v>263</v>
      </c>
      <c r="P2321" t="s">
        <v>379</v>
      </c>
      <c r="Q2321" t="s">
        <v>379</v>
      </c>
      <c r="R2321" t="s">
        <v>380</v>
      </c>
      <c r="S2321" t="s">
        <v>264</v>
      </c>
      <c r="T2321" t="s">
        <v>265</v>
      </c>
      <c r="U2321" s="61" t="s">
        <v>266</v>
      </c>
      <c r="V2321" t="s">
        <v>24</v>
      </c>
      <c r="W2321" t="s">
        <v>263</v>
      </c>
      <c r="X2321" s="59">
        <v>1823</v>
      </c>
      <c r="Y2321" s="59">
        <v>1823</v>
      </c>
      <c r="Z2321" t="s">
        <v>141</v>
      </c>
      <c r="AA2321" s="146" t="str">
        <f t="shared" si="453"/>
        <v>EX</v>
      </c>
      <c r="AB2321" s="146" t="str">
        <f t="shared" si="455"/>
        <v>IT</v>
      </c>
      <c r="AC2321" t="str">
        <f t="shared" si="446"/>
        <v>EX</v>
      </c>
      <c r="AD2321" s="74">
        <f t="shared" si="447"/>
        <v>1823</v>
      </c>
      <c r="AE2321" s="74">
        <f t="shared" si="452"/>
        <v>1823</v>
      </c>
      <c r="AF2321">
        <v>1</v>
      </c>
      <c r="AG2321">
        <v>0</v>
      </c>
      <c r="AH2321" s="74">
        <v>0</v>
      </c>
      <c r="AJ2321" s="74">
        <f t="shared" si="448"/>
        <v>0</v>
      </c>
      <c r="AK2321" s="74">
        <f t="shared" si="454"/>
        <v>1823</v>
      </c>
      <c r="AL2321" t="str">
        <f t="shared" si="449"/>
        <v>N</v>
      </c>
      <c r="AN2321" t="s">
        <v>86</v>
      </c>
      <c r="AO2321" t="s">
        <v>85</v>
      </c>
      <c r="AP2321" t="str">
        <f t="shared" si="450"/>
        <v>94</v>
      </c>
      <c r="AQ2321" s="145" t="s">
        <v>1826</v>
      </c>
      <c r="AR2321" t="str">
        <f t="shared" si="451"/>
        <v>1-Adjusted Base Budget</v>
      </c>
      <c r="AS2321" s="145" t="s">
        <v>1827</v>
      </c>
      <c r="AT2321" t="s">
        <v>213</v>
      </c>
      <c r="AV2321" t="str">
        <f t="shared" si="457"/>
        <v>VPIT-SS</v>
      </c>
      <c r="AW2321" t="str">
        <f t="shared" si="456"/>
        <v>VP FOR INFORMATION TECHNOLOGY-SHARED SERVICES</v>
      </c>
    </row>
    <row r="2322" spans="1:49">
      <c r="A2322" s="59">
        <v>2018</v>
      </c>
      <c r="B2322" t="s">
        <v>137</v>
      </c>
      <c r="C2322" t="s">
        <v>945</v>
      </c>
      <c r="D2322" t="s">
        <v>946</v>
      </c>
      <c r="E2322" t="s">
        <v>951</v>
      </c>
      <c r="F2322" t="s">
        <v>968</v>
      </c>
      <c r="G2322" t="s">
        <v>969</v>
      </c>
      <c r="H2322" t="s">
        <v>154</v>
      </c>
      <c r="I2322" s="170" t="s">
        <v>84</v>
      </c>
      <c r="J2322" t="s">
        <v>85</v>
      </c>
      <c r="K2322" t="s">
        <v>214</v>
      </c>
      <c r="L2322" t="s">
        <v>410</v>
      </c>
      <c r="M2322" t="s">
        <v>411</v>
      </c>
      <c r="N2322" t="s">
        <v>217</v>
      </c>
      <c r="O2322" t="s">
        <v>263</v>
      </c>
      <c r="P2322" t="s">
        <v>379</v>
      </c>
      <c r="Q2322" t="s">
        <v>379</v>
      </c>
      <c r="R2322" t="s">
        <v>380</v>
      </c>
      <c r="S2322" t="s">
        <v>264</v>
      </c>
      <c r="T2322" t="s">
        <v>265</v>
      </c>
      <c r="U2322" s="61" t="s">
        <v>266</v>
      </c>
      <c r="V2322" t="s">
        <v>24</v>
      </c>
      <c r="W2322" t="s">
        <v>263</v>
      </c>
      <c r="X2322" s="59">
        <v>10217</v>
      </c>
      <c r="Y2322" s="59">
        <v>10217</v>
      </c>
      <c r="Z2322" t="s">
        <v>141</v>
      </c>
      <c r="AA2322" s="146" t="str">
        <f t="shared" si="453"/>
        <v>EX</v>
      </c>
      <c r="AB2322" s="146" t="str">
        <f t="shared" si="455"/>
        <v>IT</v>
      </c>
      <c r="AC2322" t="str">
        <f t="shared" si="446"/>
        <v>EX</v>
      </c>
      <c r="AD2322" s="74">
        <f t="shared" si="447"/>
        <v>10217</v>
      </c>
      <c r="AE2322" s="74">
        <f t="shared" si="452"/>
        <v>10217</v>
      </c>
      <c r="AF2322">
        <v>1</v>
      </c>
      <c r="AG2322">
        <v>0</v>
      </c>
      <c r="AH2322" s="74">
        <v>0</v>
      </c>
      <c r="AJ2322" s="74">
        <f t="shared" si="448"/>
        <v>0</v>
      </c>
      <c r="AK2322" s="74">
        <f t="shared" si="454"/>
        <v>10217</v>
      </c>
      <c r="AL2322" t="str">
        <f t="shared" si="449"/>
        <v>N</v>
      </c>
      <c r="AN2322" t="s">
        <v>86</v>
      </c>
      <c r="AO2322" t="s">
        <v>85</v>
      </c>
      <c r="AP2322" t="str">
        <f t="shared" si="450"/>
        <v>94</v>
      </c>
      <c r="AQ2322" s="145" t="s">
        <v>1826</v>
      </c>
      <c r="AR2322" t="str">
        <f t="shared" si="451"/>
        <v>1-Adjusted Base Budget</v>
      </c>
      <c r="AS2322" s="145" t="s">
        <v>1827</v>
      </c>
      <c r="AT2322" t="s">
        <v>213</v>
      </c>
      <c r="AV2322" t="str">
        <f t="shared" si="457"/>
        <v>VPIT-SS</v>
      </c>
      <c r="AW2322" t="str">
        <f t="shared" si="456"/>
        <v>VP FOR INFORMATION TECHNOLOGY-SHARED SERVICES</v>
      </c>
    </row>
    <row r="2323" spans="1:49">
      <c r="A2323" s="59">
        <v>2018</v>
      </c>
      <c r="B2323" t="s">
        <v>137</v>
      </c>
      <c r="C2323" t="s">
        <v>945</v>
      </c>
      <c r="D2323" t="s">
        <v>946</v>
      </c>
      <c r="E2323" t="s">
        <v>951</v>
      </c>
      <c r="F2323" t="s">
        <v>1140</v>
      </c>
      <c r="G2323" t="s">
        <v>1141</v>
      </c>
      <c r="H2323" t="s">
        <v>154</v>
      </c>
      <c r="I2323" s="170" t="s">
        <v>84</v>
      </c>
      <c r="J2323" t="s">
        <v>85</v>
      </c>
      <c r="K2323" t="s">
        <v>214</v>
      </c>
      <c r="L2323" t="s">
        <v>410</v>
      </c>
      <c r="M2323" t="s">
        <v>411</v>
      </c>
      <c r="N2323" t="s">
        <v>217</v>
      </c>
      <c r="O2323" t="s">
        <v>263</v>
      </c>
      <c r="P2323" t="s">
        <v>379</v>
      </c>
      <c r="Q2323" t="s">
        <v>379</v>
      </c>
      <c r="R2323" t="s">
        <v>380</v>
      </c>
      <c r="S2323" t="s">
        <v>264</v>
      </c>
      <c r="T2323" t="s">
        <v>265</v>
      </c>
      <c r="U2323" s="61" t="s">
        <v>266</v>
      </c>
      <c r="V2323" t="s">
        <v>24</v>
      </c>
      <c r="W2323" t="s">
        <v>263</v>
      </c>
      <c r="X2323" s="59">
        <v>0</v>
      </c>
      <c r="Y2323" s="59">
        <v>-537</v>
      </c>
      <c r="Z2323" t="s">
        <v>141</v>
      </c>
      <c r="AA2323" s="146" t="str">
        <f t="shared" si="453"/>
        <v>EX</v>
      </c>
      <c r="AB2323" s="146" t="str">
        <f t="shared" si="455"/>
        <v>IT</v>
      </c>
      <c r="AC2323" t="str">
        <f t="shared" ref="AC2323:AC2386" si="458">IF(O2323 =AA2323,W2323,"Allot/Xfer IN")</f>
        <v>EX</v>
      </c>
      <c r="AD2323" s="74">
        <f t="shared" ref="AD2323:AD2386" si="459">IF(O2323 =AA2323,Y2323,-Y2323)</f>
        <v>-537</v>
      </c>
      <c r="AE2323" s="74">
        <f t="shared" si="452"/>
        <v>-537</v>
      </c>
      <c r="AF2323">
        <v>1</v>
      </c>
      <c r="AG2323">
        <v>0</v>
      </c>
      <c r="AH2323" s="74">
        <v>0</v>
      </c>
      <c r="AJ2323" s="74">
        <f t="shared" ref="AJ2323:AJ2386" si="460">SUM(AG2323:AI2323)</f>
        <v>0</v>
      </c>
      <c r="AK2323" s="74">
        <f t="shared" si="454"/>
        <v>-537</v>
      </c>
      <c r="AL2323" t="str">
        <f t="shared" ref="AL2323:AL2386" si="461">IF(AF2323&lt;&gt;1,"Y","N")</f>
        <v>N</v>
      </c>
      <c r="AN2323" t="s">
        <v>86</v>
      </c>
      <c r="AO2323" t="s">
        <v>85</v>
      </c>
      <c r="AP2323" t="str">
        <f t="shared" ref="AP2323:AP2386" si="462">IF(AL2323 ="Y","99",I2323)</f>
        <v>94</v>
      </c>
      <c r="AQ2323" s="145" t="s">
        <v>1826</v>
      </c>
      <c r="AR2323" t="str">
        <f t="shared" ref="AR2323:AR2386" si="463">IF(AM2323 ="y",AQ2323,IF(AG2323 &lt;&gt;0,"2-Provision for Compensation Incr","1-Adjusted Base Budget"))</f>
        <v>1-Adjusted Base Budget</v>
      </c>
      <c r="AS2323" s="145" t="s">
        <v>1827</v>
      </c>
      <c r="AT2323" t="s">
        <v>213</v>
      </c>
      <c r="AV2323" t="str">
        <f t="shared" si="457"/>
        <v>VPIT-SS</v>
      </c>
      <c r="AW2323" t="str">
        <f t="shared" si="456"/>
        <v>VP FOR INFORMATION TECHNOLOGY-SHARED SERVICES</v>
      </c>
    </row>
    <row r="2324" spans="1:49">
      <c r="A2324" s="59">
        <v>2018</v>
      </c>
      <c r="B2324" t="s">
        <v>137</v>
      </c>
      <c r="C2324" t="s">
        <v>945</v>
      </c>
      <c r="D2324" t="s">
        <v>946</v>
      </c>
      <c r="E2324" t="s">
        <v>951</v>
      </c>
      <c r="F2324" t="s">
        <v>1075</v>
      </c>
      <c r="G2324" t="s">
        <v>1076</v>
      </c>
      <c r="H2324" t="s">
        <v>154</v>
      </c>
      <c r="I2324" s="170" t="s">
        <v>84</v>
      </c>
      <c r="J2324" t="s">
        <v>85</v>
      </c>
      <c r="K2324" t="s">
        <v>214</v>
      </c>
      <c r="L2324" t="s">
        <v>410</v>
      </c>
      <c r="M2324" t="s">
        <v>411</v>
      </c>
      <c r="N2324" t="s">
        <v>217</v>
      </c>
      <c r="O2324" t="s">
        <v>263</v>
      </c>
      <c r="P2324" t="s">
        <v>379</v>
      </c>
      <c r="Q2324" t="s">
        <v>379</v>
      </c>
      <c r="R2324" t="s">
        <v>380</v>
      </c>
      <c r="S2324" t="s">
        <v>264</v>
      </c>
      <c r="T2324" t="s">
        <v>265</v>
      </c>
      <c r="U2324" s="61" t="s">
        <v>266</v>
      </c>
      <c r="V2324" t="s">
        <v>24</v>
      </c>
      <c r="W2324" t="s">
        <v>263</v>
      </c>
      <c r="X2324" s="59">
        <v>2000</v>
      </c>
      <c r="Y2324" s="59">
        <v>2537</v>
      </c>
      <c r="Z2324" t="s">
        <v>141</v>
      </c>
      <c r="AA2324" s="146" t="str">
        <f t="shared" si="453"/>
        <v>EX</v>
      </c>
      <c r="AB2324" s="146" t="str">
        <f t="shared" si="455"/>
        <v>IT</v>
      </c>
      <c r="AC2324" t="str">
        <f t="shared" si="458"/>
        <v>EX</v>
      </c>
      <c r="AD2324" s="74">
        <f t="shared" si="459"/>
        <v>2537</v>
      </c>
      <c r="AE2324" s="74">
        <f t="shared" ref="AE2324:AE2387" si="464">Y2324</f>
        <v>2537</v>
      </c>
      <c r="AF2324">
        <v>1</v>
      </c>
      <c r="AG2324">
        <v>0</v>
      </c>
      <c r="AH2324" s="74">
        <v>0</v>
      </c>
      <c r="AJ2324" s="74">
        <f t="shared" si="460"/>
        <v>0</v>
      </c>
      <c r="AK2324" s="74">
        <f t="shared" si="454"/>
        <v>2537</v>
      </c>
      <c r="AL2324" t="str">
        <f t="shared" si="461"/>
        <v>N</v>
      </c>
      <c r="AN2324" t="s">
        <v>86</v>
      </c>
      <c r="AO2324" t="s">
        <v>85</v>
      </c>
      <c r="AP2324" t="str">
        <f t="shared" si="462"/>
        <v>94</v>
      </c>
      <c r="AQ2324" s="145" t="s">
        <v>1826</v>
      </c>
      <c r="AR2324" t="str">
        <f t="shared" si="463"/>
        <v>1-Adjusted Base Budget</v>
      </c>
      <c r="AS2324" s="145" t="s">
        <v>1827</v>
      </c>
      <c r="AT2324" t="s">
        <v>213</v>
      </c>
      <c r="AV2324" t="str">
        <f t="shared" si="457"/>
        <v>VPIT-SS</v>
      </c>
      <c r="AW2324" t="str">
        <f t="shared" si="456"/>
        <v>VP FOR INFORMATION TECHNOLOGY-SHARED SERVICES</v>
      </c>
    </row>
    <row r="2325" spans="1:49">
      <c r="A2325" s="59">
        <v>2018</v>
      </c>
      <c r="B2325" t="s">
        <v>137</v>
      </c>
      <c r="C2325" t="s">
        <v>945</v>
      </c>
      <c r="D2325" t="s">
        <v>946</v>
      </c>
      <c r="E2325" t="s">
        <v>951</v>
      </c>
      <c r="F2325" t="s">
        <v>1121</v>
      </c>
      <c r="G2325" t="s">
        <v>1122</v>
      </c>
      <c r="H2325" t="s">
        <v>154</v>
      </c>
      <c r="I2325" s="170" t="s">
        <v>84</v>
      </c>
      <c r="J2325" t="s">
        <v>85</v>
      </c>
      <c r="K2325" t="s">
        <v>214</v>
      </c>
      <c r="L2325" t="s">
        <v>410</v>
      </c>
      <c r="M2325" t="s">
        <v>411</v>
      </c>
      <c r="N2325" t="s">
        <v>217</v>
      </c>
      <c r="O2325" t="s">
        <v>263</v>
      </c>
      <c r="P2325" t="s">
        <v>379</v>
      </c>
      <c r="Q2325" t="s">
        <v>379</v>
      </c>
      <c r="R2325" t="s">
        <v>380</v>
      </c>
      <c r="S2325" t="s">
        <v>264</v>
      </c>
      <c r="T2325" t="s">
        <v>265</v>
      </c>
      <c r="U2325" s="61" t="s">
        <v>266</v>
      </c>
      <c r="V2325" t="s">
        <v>24</v>
      </c>
      <c r="W2325" t="s">
        <v>263</v>
      </c>
      <c r="X2325" s="59">
        <v>3000</v>
      </c>
      <c r="Y2325" s="59">
        <v>0</v>
      </c>
      <c r="Z2325" t="s">
        <v>141</v>
      </c>
      <c r="AA2325" s="146" t="str">
        <f t="shared" si="453"/>
        <v>EX</v>
      </c>
      <c r="AB2325" s="146" t="str">
        <f t="shared" si="455"/>
        <v>IT</v>
      </c>
      <c r="AC2325" t="str">
        <f t="shared" si="458"/>
        <v>EX</v>
      </c>
      <c r="AD2325" s="74">
        <f t="shared" si="459"/>
        <v>0</v>
      </c>
      <c r="AE2325" s="74">
        <f t="shared" si="464"/>
        <v>0</v>
      </c>
      <c r="AF2325">
        <v>1</v>
      </c>
      <c r="AG2325">
        <v>0</v>
      </c>
      <c r="AH2325" s="74">
        <v>0</v>
      </c>
      <c r="AJ2325" s="74">
        <f t="shared" si="460"/>
        <v>0</v>
      </c>
      <c r="AK2325" s="74">
        <f t="shared" si="454"/>
        <v>0</v>
      </c>
      <c r="AL2325" t="str">
        <f t="shared" si="461"/>
        <v>N</v>
      </c>
      <c r="AN2325" t="s">
        <v>86</v>
      </c>
      <c r="AO2325" t="s">
        <v>85</v>
      </c>
      <c r="AP2325" t="str">
        <f t="shared" si="462"/>
        <v>94</v>
      </c>
      <c r="AQ2325" s="145" t="s">
        <v>1826</v>
      </c>
      <c r="AR2325" t="str">
        <f t="shared" si="463"/>
        <v>1-Adjusted Base Budget</v>
      </c>
      <c r="AS2325" s="145" t="s">
        <v>1827</v>
      </c>
      <c r="AT2325" t="s">
        <v>213</v>
      </c>
      <c r="AV2325" t="str">
        <f t="shared" si="457"/>
        <v>VPIT-SS</v>
      </c>
      <c r="AW2325" t="str">
        <f t="shared" si="456"/>
        <v>VP FOR INFORMATION TECHNOLOGY-SHARED SERVICES</v>
      </c>
    </row>
    <row r="2326" spans="1:49">
      <c r="A2326" s="59">
        <v>2018</v>
      </c>
      <c r="B2326" t="s">
        <v>137</v>
      </c>
      <c r="C2326" t="s">
        <v>945</v>
      </c>
      <c r="D2326" t="s">
        <v>946</v>
      </c>
      <c r="E2326" t="s">
        <v>951</v>
      </c>
      <c r="F2326" t="s">
        <v>1123</v>
      </c>
      <c r="G2326" t="s">
        <v>1124</v>
      </c>
      <c r="H2326" t="s">
        <v>154</v>
      </c>
      <c r="I2326" s="170" t="s">
        <v>84</v>
      </c>
      <c r="J2326" t="s">
        <v>85</v>
      </c>
      <c r="K2326" t="s">
        <v>214</v>
      </c>
      <c r="L2326" t="s">
        <v>410</v>
      </c>
      <c r="M2326" t="s">
        <v>411</v>
      </c>
      <c r="N2326" t="s">
        <v>217</v>
      </c>
      <c r="O2326" t="s">
        <v>263</v>
      </c>
      <c r="P2326" t="s">
        <v>379</v>
      </c>
      <c r="Q2326" t="s">
        <v>379</v>
      </c>
      <c r="R2326" t="s">
        <v>380</v>
      </c>
      <c r="S2326" t="s">
        <v>264</v>
      </c>
      <c r="T2326" t="s">
        <v>265</v>
      </c>
      <c r="U2326" s="61" t="s">
        <v>266</v>
      </c>
      <c r="V2326" t="s">
        <v>24</v>
      </c>
      <c r="W2326" t="s">
        <v>263</v>
      </c>
      <c r="X2326" s="59">
        <v>7692</v>
      </c>
      <c r="Y2326" s="59">
        <v>7692</v>
      </c>
      <c r="Z2326" t="s">
        <v>141</v>
      </c>
      <c r="AA2326" s="146" t="str">
        <f t="shared" si="453"/>
        <v>EX</v>
      </c>
      <c r="AB2326" s="146" t="str">
        <f t="shared" si="455"/>
        <v>IT</v>
      </c>
      <c r="AC2326" t="str">
        <f t="shared" si="458"/>
        <v>EX</v>
      </c>
      <c r="AD2326" s="74">
        <f t="shared" si="459"/>
        <v>7692</v>
      </c>
      <c r="AE2326" s="74">
        <f t="shared" si="464"/>
        <v>7692</v>
      </c>
      <c r="AF2326">
        <v>1</v>
      </c>
      <c r="AG2326">
        <v>0</v>
      </c>
      <c r="AH2326" s="74">
        <v>0</v>
      </c>
      <c r="AJ2326" s="74">
        <f t="shared" si="460"/>
        <v>0</v>
      </c>
      <c r="AK2326" s="74">
        <f t="shared" si="454"/>
        <v>7692</v>
      </c>
      <c r="AL2326" t="str">
        <f t="shared" si="461"/>
        <v>N</v>
      </c>
      <c r="AN2326" t="s">
        <v>86</v>
      </c>
      <c r="AO2326" t="s">
        <v>85</v>
      </c>
      <c r="AP2326" t="str">
        <f t="shared" si="462"/>
        <v>94</v>
      </c>
      <c r="AQ2326" s="145" t="s">
        <v>1826</v>
      </c>
      <c r="AR2326" t="str">
        <f t="shared" si="463"/>
        <v>1-Adjusted Base Budget</v>
      </c>
      <c r="AS2326" s="145" t="s">
        <v>1827</v>
      </c>
      <c r="AT2326" t="s">
        <v>213</v>
      </c>
      <c r="AV2326" t="str">
        <f t="shared" si="457"/>
        <v>VPIT-SS</v>
      </c>
      <c r="AW2326" t="str">
        <f t="shared" si="456"/>
        <v>VP FOR INFORMATION TECHNOLOGY-SHARED SERVICES</v>
      </c>
    </row>
    <row r="2327" spans="1:49">
      <c r="A2327" s="59">
        <v>2018</v>
      </c>
      <c r="B2327" t="s">
        <v>137</v>
      </c>
      <c r="C2327" t="s">
        <v>945</v>
      </c>
      <c r="D2327" t="s">
        <v>946</v>
      </c>
      <c r="E2327" t="s">
        <v>951</v>
      </c>
      <c r="F2327" t="s">
        <v>1087</v>
      </c>
      <c r="G2327" t="s">
        <v>1088</v>
      </c>
      <c r="H2327" t="s">
        <v>154</v>
      </c>
      <c r="I2327" s="170" t="s">
        <v>84</v>
      </c>
      <c r="J2327" t="s">
        <v>85</v>
      </c>
      <c r="K2327" t="s">
        <v>214</v>
      </c>
      <c r="L2327" t="s">
        <v>410</v>
      </c>
      <c r="M2327" t="s">
        <v>411</v>
      </c>
      <c r="N2327" t="s">
        <v>217</v>
      </c>
      <c r="O2327" t="s">
        <v>263</v>
      </c>
      <c r="P2327" t="s">
        <v>379</v>
      </c>
      <c r="Q2327" t="s">
        <v>379</v>
      </c>
      <c r="R2327" t="s">
        <v>380</v>
      </c>
      <c r="S2327" t="s">
        <v>264</v>
      </c>
      <c r="T2327" t="s">
        <v>265</v>
      </c>
      <c r="U2327" s="61" t="s">
        <v>266</v>
      </c>
      <c r="V2327" t="s">
        <v>24</v>
      </c>
      <c r="W2327" t="s">
        <v>263</v>
      </c>
      <c r="X2327" s="59">
        <v>19316</v>
      </c>
      <c r="Y2327" s="59">
        <v>19316</v>
      </c>
      <c r="Z2327" t="s">
        <v>141</v>
      </c>
      <c r="AA2327" s="146" t="str">
        <f t="shared" si="453"/>
        <v>EX</v>
      </c>
      <c r="AB2327" s="146" t="str">
        <f t="shared" si="455"/>
        <v>IT</v>
      </c>
      <c r="AC2327" t="str">
        <f t="shared" si="458"/>
        <v>EX</v>
      </c>
      <c r="AD2327" s="74">
        <f t="shared" si="459"/>
        <v>19316</v>
      </c>
      <c r="AE2327" s="74">
        <f t="shared" si="464"/>
        <v>19316</v>
      </c>
      <c r="AF2327">
        <v>1</v>
      </c>
      <c r="AG2327">
        <v>0</v>
      </c>
      <c r="AH2327" s="74">
        <v>0</v>
      </c>
      <c r="AJ2327" s="74">
        <f t="shared" si="460"/>
        <v>0</v>
      </c>
      <c r="AK2327" s="74">
        <f t="shared" si="454"/>
        <v>19316</v>
      </c>
      <c r="AL2327" t="str">
        <f t="shared" si="461"/>
        <v>N</v>
      </c>
      <c r="AN2327" t="s">
        <v>86</v>
      </c>
      <c r="AO2327" t="s">
        <v>85</v>
      </c>
      <c r="AP2327" t="str">
        <f t="shared" si="462"/>
        <v>94</v>
      </c>
      <c r="AQ2327" s="145" t="s">
        <v>1826</v>
      </c>
      <c r="AR2327" t="str">
        <f t="shared" si="463"/>
        <v>1-Adjusted Base Budget</v>
      </c>
      <c r="AS2327" s="145" t="s">
        <v>1827</v>
      </c>
      <c r="AT2327" t="s">
        <v>213</v>
      </c>
      <c r="AV2327" t="str">
        <f t="shared" si="457"/>
        <v>VPIT-SS</v>
      </c>
      <c r="AW2327" t="str">
        <f t="shared" si="456"/>
        <v>VP FOR INFORMATION TECHNOLOGY-SHARED SERVICES</v>
      </c>
    </row>
    <row r="2328" spans="1:49">
      <c r="A2328" s="59">
        <v>2018</v>
      </c>
      <c r="B2328" t="s">
        <v>137</v>
      </c>
      <c r="C2328" t="s">
        <v>945</v>
      </c>
      <c r="D2328" t="s">
        <v>946</v>
      </c>
      <c r="E2328" t="s">
        <v>951</v>
      </c>
      <c r="F2328" t="s">
        <v>1131</v>
      </c>
      <c r="G2328" t="s">
        <v>1132</v>
      </c>
      <c r="H2328" t="s">
        <v>154</v>
      </c>
      <c r="I2328" s="170" t="s">
        <v>84</v>
      </c>
      <c r="J2328" t="s">
        <v>85</v>
      </c>
      <c r="K2328" t="s">
        <v>214</v>
      </c>
      <c r="L2328" t="s">
        <v>410</v>
      </c>
      <c r="M2328" t="s">
        <v>411</v>
      </c>
      <c r="N2328" t="s">
        <v>217</v>
      </c>
      <c r="O2328" t="s">
        <v>263</v>
      </c>
      <c r="P2328" t="s">
        <v>379</v>
      </c>
      <c r="Q2328" t="s">
        <v>379</v>
      </c>
      <c r="R2328" t="s">
        <v>380</v>
      </c>
      <c r="S2328" t="s">
        <v>264</v>
      </c>
      <c r="T2328" t="s">
        <v>265</v>
      </c>
      <c r="U2328" s="61" t="s">
        <v>266</v>
      </c>
      <c r="V2328" t="s">
        <v>24</v>
      </c>
      <c r="W2328" t="s">
        <v>263</v>
      </c>
      <c r="X2328" s="59">
        <v>9000</v>
      </c>
      <c r="Y2328" s="59">
        <v>9000</v>
      </c>
      <c r="Z2328" t="s">
        <v>141</v>
      </c>
      <c r="AA2328" s="146" t="str">
        <f t="shared" si="453"/>
        <v>EX</v>
      </c>
      <c r="AB2328" s="146" t="str">
        <f t="shared" si="455"/>
        <v>IT</v>
      </c>
      <c r="AC2328" t="str">
        <f t="shared" si="458"/>
        <v>EX</v>
      </c>
      <c r="AD2328" s="74">
        <f t="shared" si="459"/>
        <v>9000</v>
      </c>
      <c r="AE2328" s="74">
        <f t="shared" si="464"/>
        <v>9000</v>
      </c>
      <c r="AF2328">
        <v>1</v>
      </c>
      <c r="AG2328">
        <v>0</v>
      </c>
      <c r="AH2328" s="74">
        <v>0</v>
      </c>
      <c r="AJ2328" s="74">
        <f t="shared" si="460"/>
        <v>0</v>
      </c>
      <c r="AK2328" s="74">
        <f t="shared" si="454"/>
        <v>9000</v>
      </c>
      <c r="AL2328" t="str">
        <f t="shared" si="461"/>
        <v>N</v>
      </c>
      <c r="AN2328" t="s">
        <v>86</v>
      </c>
      <c r="AO2328" t="s">
        <v>85</v>
      </c>
      <c r="AP2328" t="str">
        <f t="shared" si="462"/>
        <v>94</v>
      </c>
      <c r="AQ2328" s="145" t="s">
        <v>1826</v>
      </c>
      <c r="AR2328" t="str">
        <f t="shared" si="463"/>
        <v>1-Adjusted Base Budget</v>
      </c>
      <c r="AS2328" s="145" t="s">
        <v>1827</v>
      </c>
      <c r="AT2328" t="s">
        <v>213</v>
      </c>
      <c r="AV2328" t="str">
        <f t="shared" si="457"/>
        <v>VPIT-SS</v>
      </c>
      <c r="AW2328" t="str">
        <f t="shared" si="456"/>
        <v>VP FOR INFORMATION TECHNOLOGY-SHARED SERVICES</v>
      </c>
    </row>
    <row r="2329" spans="1:49">
      <c r="A2329" s="59">
        <v>2018</v>
      </c>
      <c r="B2329" t="s">
        <v>137</v>
      </c>
      <c r="C2329" t="s">
        <v>945</v>
      </c>
      <c r="D2329" t="s">
        <v>946</v>
      </c>
      <c r="E2329" t="s">
        <v>981</v>
      </c>
      <c r="F2329" t="s">
        <v>957</v>
      </c>
      <c r="G2329" t="s">
        <v>958</v>
      </c>
      <c r="H2329" t="s">
        <v>157</v>
      </c>
      <c r="I2329" s="170" t="s">
        <v>84</v>
      </c>
      <c r="J2329" t="s">
        <v>85</v>
      </c>
      <c r="K2329" t="s">
        <v>214</v>
      </c>
      <c r="L2329" t="s">
        <v>410</v>
      </c>
      <c r="M2329" t="s">
        <v>411</v>
      </c>
      <c r="N2329" t="s">
        <v>217</v>
      </c>
      <c r="O2329" t="s">
        <v>263</v>
      </c>
      <c r="P2329" t="s">
        <v>379</v>
      </c>
      <c r="Q2329" t="s">
        <v>379</v>
      </c>
      <c r="R2329" t="s">
        <v>380</v>
      </c>
      <c r="S2329" t="s">
        <v>264</v>
      </c>
      <c r="T2329" t="s">
        <v>265</v>
      </c>
      <c r="U2329" s="61" t="s">
        <v>266</v>
      </c>
      <c r="V2329" t="s">
        <v>24</v>
      </c>
      <c r="W2329" t="s">
        <v>263</v>
      </c>
      <c r="X2329" s="59">
        <v>23770</v>
      </c>
      <c r="Y2329" s="59">
        <v>23770</v>
      </c>
      <c r="Z2329" t="s">
        <v>141</v>
      </c>
      <c r="AA2329" s="146" t="str">
        <f t="shared" si="453"/>
        <v>EX</v>
      </c>
      <c r="AB2329" s="146" t="str">
        <f t="shared" si="455"/>
        <v>IT</v>
      </c>
      <c r="AC2329" t="str">
        <f t="shared" si="458"/>
        <v>EX</v>
      </c>
      <c r="AD2329" s="74">
        <f t="shared" si="459"/>
        <v>23770</v>
      </c>
      <c r="AE2329" s="74">
        <f t="shared" si="464"/>
        <v>23770</v>
      </c>
      <c r="AF2329">
        <v>1</v>
      </c>
      <c r="AG2329">
        <v>0</v>
      </c>
      <c r="AH2329" s="74">
        <v>0</v>
      </c>
      <c r="AJ2329" s="74">
        <f t="shared" si="460"/>
        <v>0</v>
      </c>
      <c r="AK2329" s="74">
        <f t="shared" si="454"/>
        <v>23770</v>
      </c>
      <c r="AL2329" t="str">
        <f t="shared" si="461"/>
        <v>N</v>
      </c>
      <c r="AN2329" t="s">
        <v>86</v>
      </c>
      <c r="AO2329" t="s">
        <v>85</v>
      </c>
      <c r="AP2329" t="str">
        <f t="shared" si="462"/>
        <v>94</v>
      </c>
      <c r="AQ2329" s="145" t="s">
        <v>1826</v>
      </c>
      <c r="AR2329" t="str">
        <f t="shared" si="463"/>
        <v>1-Adjusted Base Budget</v>
      </c>
      <c r="AS2329" s="145" t="s">
        <v>1827</v>
      </c>
      <c r="AT2329" t="s">
        <v>213</v>
      </c>
      <c r="AV2329" t="str">
        <f t="shared" si="457"/>
        <v>VPIT-SS</v>
      </c>
      <c r="AW2329" t="str">
        <f t="shared" si="456"/>
        <v>VP FOR INFORMATION TECHNOLOGY-SHARED SERVICES</v>
      </c>
    </row>
    <row r="2330" spans="1:49">
      <c r="A2330" s="59">
        <v>2018</v>
      </c>
      <c r="B2330" t="s">
        <v>137</v>
      </c>
      <c r="C2330" t="s">
        <v>945</v>
      </c>
      <c r="D2330" t="s">
        <v>946</v>
      </c>
      <c r="E2330" t="s">
        <v>981</v>
      </c>
      <c r="F2330" t="s">
        <v>1752</v>
      </c>
      <c r="G2330" t="s">
        <v>1753</v>
      </c>
      <c r="H2330" t="s">
        <v>157</v>
      </c>
      <c r="I2330" s="170" t="s">
        <v>84</v>
      </c>
      <c r="J2330" t="s">
        <v>85</v>
      </c>
      <c r="K2330" t="s">
        <v>214</v>
      </c>
      <c r="L2330" t="s">
        <v>410</v>
      </c>
      <c r="M2330" t="s">
        <v>411</v>
      </c>
      <c r="N2330" t="s">
        <v>217</v>
      </c>
      <c r="O2330" t="s">
        <v>263</v>
      </c>
      <c r="P2330" t="s">
        <v>379</v>
      </c>
      <c r="Q2330" t="s">
        <v>379</v>
      </c>
      <c r="R2330" t="s">
        <v>380</v>
      </c>
      <c r="S2330" t="s">
        <v>264</v>
      </c>
      <c r="T2330" t="s">
        <v>265</v>
      </c>
      <c r="U2330" s="61" t="s">
        <v>266</v>
      </c>
      <c r="V2330" t="s">
        <v>24</v>
      </c>
      <c r="W2330" t="s">
        <v>263</v>
      </c>
      <c r="X2330" s="59">
        <v>30861</v>
      </c>
      <c r="Y2330" s="59">
        <v>30861</v>
      </c>
      <c r="Z2330" t="s">
        <v>141</v>
      </c>
      <c r="AA2330" s="146" t="str">
        <f t="shared" si="453"/>
        <v>EX</v>
      </c>
      <c r="AB2330" s="146" t="str">
        <f t="shared" si="455"/>
        <v>IT</v>
      </c>
      <c r="AC2330" t="str">
        <f t="shared" si="458"/>
        <v>EX</v>
      </c>
      <c r="AD2330" s="74">
        <f t="shared" si="459"/>
        <v>30861</v>
      </c>
      <c r="AE2330" s="74">
        <f t="shared" si="464"/>
        <v>30861</v>
      </c>
      <c r="AF2330">
        <v>1</v>
      </c>
      <c r="AG2330">
        <v>0</v>
      </c>
      <c r="AH2330" s="74">
        <v>0</v>
      </c>
      <c r="AJ2330" s="74">
        <f t="shared" si="460"/>
        <v>0</v>
      </c>
      <c r="AK2330" s="74">
        <f t="shared" si="454"/>
        <v>30861</v>
      </c>
      <c r="AL2330" t="str">
        <f t="shared" si="461"/>
        <v>N</v>
      </c>
      <c r="AN2330" t="s">
        <v>86</v>
      </c>
      <c r="AO2330" t="s">
        <v>85</v>
      </c>
      <c r="AP2330" t="str">
        <f t="shared" si="462"/>
        <v>94</v>
      </c>
      <c r="AQ2330" s="145" t="s">
        <v>1826</v>
      </c>
      <c r="AR2330" t="str">
        <f t="shared" si="463"/>
        <v>1-Adjusted Base Budget</v>
      </c>
      <c r="AS2330" s="145" t="s">
        <v>1827</v>
      </c>
      <c r="AT2330" t="s">
        <v>213</v>
      </c>
      <c r="AV2330" t="str">
        <f t="shared" si="457"/>
        <v>VPIT-SS</v>
      </c>
      <c r="AW2330" t="str">
        <f t="shared" si="456"/>
        <v>VP FOR INFORMATION TECHNOLOGY-SHARED SERVICES</v>
      </c>
    </row>
    <row r="2331" spans="1:49">
      <c r="A2331" s="59">
        <v>2018</v>
      </c>
      <c r="B2331" t="s">
        <v>137</v>
      </c>
      <c r="C2331" t="s">
        <v>945</v>
      </c>
      <c r="D2331" t="s">
        <v>946</v>
      </c>
      <c r="E2331" t="s">
        <v>983</v>
      </c>
      <c r="F2331" t="s">
        <v>957</v>
      </c>
      <c r="G2331" t="s">
        <v>958</v>
      </c>
      <c r="H2331" t="s">
        <v>159</v>
      </c>
      <c r="I2331" s="170" t="s">
        <v>84</v>
      </c>
      <c r="J2331" t="s">
        <v>85</v>
      </c>
      <c r="K2331" t="s">
        <v>214</v>
      </c>
      <c r="L2331" t="s">
        <v>410</v>
      </c>
      <c r="M2331" t="s">
        <v>411</v>
      </c>
      <c r="N2331" t="s">
        <v>217</v>
      </c>
      <c r="O2331" t="s">
        <v>263</v>
      </c>
      <c r="P2331" t="s">
        <v>379</v>
      </c>
      <c r="Q2331" t="s">
        <v>379</v>
      </c>
      <c r="R2331" t="s">
        <v>380</v>
      </c>
      <c r="S2331" t="s">
        <v>264</v>
      </c>
      <c r="T2331" t="s">
        <v>265</v>
      </c>
      <c r="U2331" s="61" t="s">
        <v>266</v>
      </c>
      <c r="V2331" t="s">
        <v>24</v>
      </c>
      <c r="W2331" t="s">
        <v>263</v>
      </c>
      <c r="X2331" s="59">
        <v>3000</v>
      </c>
      <c r="Y2331" s="59">
        <v>3000</v>
      </c>
      <c r="Z2331" t="s">
        <v>141</v>
      </c>
      <c r="AA2331" s="146" t="str">
        <f t="shared" si="453"/>
        <v>EX</v>
      </c>
      <c r="AB2331" s="146" t="str">
        <f t="shared" si="455"/>
        <v>IT</v>
      </c>
      <c r="AC2331" t="str">
        <f t="shared" si="458"/>
        <v>EX</v>
      </c>
      <c r="AD2331" s="74">
        <f t="shared" si="459"/>
        <v>3000</v>
      </c>
      <c r="AE2331" s="74">
        <f t="shared" si="464"/>
        <v>3000</v>
      </c>
      <c r="AF2331">
        <v>1</v>
      </c>
      <c r="AG2331">
        <v>0</v>
      </c>
      <c r="AH2331" s="74">
        <v>0</v>
      </c>
      <c r="AJ2331" s="74">
        <f t="shared" si="460"/>
        <v>0</v>
      </c>
      <c r="AK2331" s="74">
        <f t="shared" si="454"/>
        <v>3000</v>
      </c>
      <c r="AL2331" t="str">
        <f t="shared" si="461"/>
        <v>N</v>
      </c>
      <c r="AN2331" t="s">
        <v>86</v>
      </c>
      <c r="AO2331" t="s">
        <v>85</v>
      </c>
      <c r="AP2331" t="str">
        <f t="shared" si="462"/>
        <v>94</v>
      </c>
      <c r="AQ2331" s="145" t="s">
        <v>1826</v>
      </c>
      <c r="AR2331" t="str">
        <f t="shared" si="463"/>
        <v>1-Adjusted Base Budget</v>
      </c>
      <c r="AS2331" s="145" t="s">
        <v>1827</v>
      </c>
      <c r="AT2331" t="s">
        <v>213</v>
      </c>
      <c r="AV2331" t="str">
        <f t="shared" si="457"/>
        <v>VPIT-SS</v>
      </c>
      <c r="AW2331" t="str">
        <f t="shared" si="456"/>
        <v>VP FOR INFORMATION TECHNOLOGY-SHARED SERVICES</v>
      </c>
    </row>
    <row r="2332" spans="1:49">
      <c r="A2332" s="59">
        <v>2018</v>
      </c>
      <c r="B2332" t="s">
        <v>137</v>
      </c>
      <c r="C2332" t="s">
        <v>945</v>
      </c>
      <c r="D2332" t="s">
        <v>946</v>
      </c>
      <c r="E2332" t="s">
        <v>947</v>
      </c>
      <c r="F2332" t="s">
        <v>1715</v>
      </c>
      <c r="G2332" t="s">
        <v>1716</v>
      </c>
      <c r="H2332" t="s">
        <v>948</v>
      </c>
      <c r="I2332" s="170" t="s">
        <v>84</v>
      </c>
      <c r="J2332" t="s">
        <v>85</v>
      </c>
      <c r="K2332" t="s">
        <v>214</v>
      </c>
      <c r="L2332" t="s">
        <v>410</v>
      </c>
      <c r="M2332" t="s">
        <v>411</v>
      </c>
      <c r="N2332" t="s">
        <v>298</v>
      </c>
      <c r="O2332" t="s">
        <v>263</v>
      </c>
      <c r="P2332" t="s">
        <v>379</v>
      </c>
      <c r="Q2332" t="s">
        <v>379</v>
      </c>
      <c r="R2332" t="s">
        <v>380</v>
      </c>
      <c r="S2332" t="s">
        <v>264</v>
      </c>
      <c r="T2332" t="s">
        <v>265</v>
      </c>
      <c r="U2332" s="61" t="s">
        <v>266</v>
      </c>
      <c r="V2332" t="s">
        <v>249</v>
      </c>
      <c r="W2332" t="s">
        <v>263</v>
      </c>
      <c r="X2332" s="59">
        <v>-24000</v>
      </c>
      <c r="Y2332" s="59">
        <v>-24000</v>
      </c>
      <c r="AA2332" s="146" t="str">
        <f t="shared" si="453"/>
        <v>EX</v>
      </c>
      <c r="AB2332" s="146">
        <f t="shared" si="455"/>
        <v>0</v>
      </c>
      <c r="AC2332" t="str">
        <f t="shared" si="458"/>
        <v>EX</v>
      </c>
      <c r="AD2332" s="74">
        <f t="shared" si="459"/>
        <v>-24000</v>
      </c>
      <c r="AE2332" s="74">
        <f t="shared" si="464"/>
        <v>-24000</v>
      </c>
      <c r="AF2332">
        <v>1</v>
      </c>
      <c r="AG2332">
        <v>0</v>
      </c>
      <c r="AH2332" s="74">
        <v>0</v>
      </c>
      <c r="AJ2332" s="74">
        <f t="shared" si="460"/>
        <v>0</v>
      </c>
      <c r="AK2332" s="74">
        <f t="shared" si="454"/>
        <v>-24000</v>
      </c>
      <c r="AL2332" t="str">
        <f t="shared" si="461"/>
        <v>N</v>
      </c>
      <c r="AN2332" t="s">
        <v>86</v>
      </c>
      <c r="AO2332" t="s">
        <v>85</v>
      </c>
      <c r="AP2332" t="str">
        <f t="shared" si="462"/>
        <v>94</v>
      </c>
      <c r="AQ2332" s="145" t="s">
        <v>1826</v>
      </c>
      <c r="AR2332" t="str">
        <f t="shared" si="463"/>
        <v>1-Adjusted Base Budget</v>
      </c>
      <c r="AS2332" s="145" t="s">
        <v>1827</v>
      </c>
      <c r="AT2332" t="s">
        <v>213</v>
      </c>
      <c r="AV2332" t="str">
        <f t="shared" si="457"/>
        <v>VPIT</v>
      </c>
      <c r="AW2332" t="str">
        <f t="shared" si="456"/>
        <v>VP FOR INFORMATION TECHNOLOGY</v>
      </c>
    </row>
    <row r="2333" spans="1:49">
      <c r="A2333" s="59">
        <v>2018</v>
      </c>
      <c r="B2333" t="s">
        <v>137</v>
      </c>
      <c r="C2333" t="s">
        <v>945</v>
      </c>
      <c r="D2333" t="s">
        <v>946</v>
      </c>
      <c r="E2333" t="s">
        <v>947</v>
      </c>
      <c r="F2333" t="s">
        <v>1717</v>
      </c>
      <c r="G2333" t="s">
        <v>1718</v>
      </c>
      <c r="H2333" t="s">
        <v>948</v>
      </c>
      <c r="I2333" s="170" t="s">
        <v>84</v>
      </c>
      <c r="J2333" t="s">
        <v>85</v>
      </c>
      <c r="K2333" t="s">
        <v>214</v>
      </c>
      <c r="L2333" t="s">
        <v>410</v>
      </c>
      <c r="M2333" t="s">
        <v>411</v>
      </c>
      <c r="N2333" t="s">
        <v>298</v>
      </c>
      <c r="O2333" t="s">
        <v>263</v>
      </c>
      <c r="P2333" t="s">
        <v>379</v>
      </c>
      <c r="Q2333" t="s">
        <v>379</v>
      </c>
      <c r="R2333" t="s">
        <v>380</v>
      </c>
      <c r="S2333" t="s">
        <v>264</v>
      </c>
      <c r="T2333" t="s">
        <v>265</v>
      </c>
      <c r="U2333" s="61" t="s">
        <v>266</v>
      </c>
      <c r="V2333" t="s">
        <v>249</v>
      </c>
      <c r="W2333" t="s">
        <v>263</v>
      </c>
      <c r="X2333" s="59">
        <v>0</v>
      </c>
      <c r="Y2333" s="59">
        <v>-12000</v>
      </c>
      <c r="AA2333" s="146" t="str">
        <f t="shared" si="453"/>
        <v>EX</v>
      </c>
      <c r="AB2333" s="146">
        <f t="shared" si="455"/>
        <v>0</v>
      </c>
      <c r="AC2333" t="str">
        <f t="shared" si="458"/>
        <v>EX</v>
      </c>
      <c r="AD2333" s="74">
        <f t="shared" si="459"/>
        <v>-12000</v>
      </c>
      <c r="AE2333" s="74">
        <f t="shared" si="464"/>
        <v>-12000</v>
      </c>
      <c r="AF2333">
        <v>1</v>
      </c>
      <c r="AG2333">
        <v>0</v>
      </c>
      <c r="AH2333" s="74">
        <v>0</v>
      </c>
      <c r="AJ2333" s="74">
        <f t="shared" si="460"/>
        <v>0</v>
      </c>
      <c r="AK2333" s="74">
        <f t="shared" si="454"/>
        <v>-12000</v>
      </c>
      <c r="AL2333" t="str">
        <f t="shared" si="461"/>
        <v>N</v>
      </c>
      <c r="AN2333" t="s">
        <v>86</v>
      </c>
      <c r="AO2333" t="s">
        <v>85</v>
      </c>
      <c r="AP2333" t="str">
        <f t="shared" si="462"/>
        <v>94</v>
      </c>
      <c r="AQ2333" s="145" t="s">
        <v>1826</v>
      </c>
      <c r="AR2333" t="str">
        <f t="shared" si="463"/>
        <v>1-Adjusted Base Budget</v>
      </c>
      <c r="AS2333" s="145" t="s">
        <v>1827</v>
      </c>
      <c r="AT2333" t="s">
        <v>213</v>
      </c>
      <c r="AV2333" t="str">
        <f t="shared" si="457"/>
        <v>VPIT</v>
      </c>
      <c r="AW2333" t="str">
        <f t="shared" si="456"/>
        <v>VP FOR INFORMATION TECHNOLOGY</v>
      </c>
    </row>
    <row r="2334" spans="1:49">
      <c r="A2334" s="59">
        <v>2018</v>
      </c>
      <c r="B2334" t="s">
        <v>137</v>
      </c>
      <c r="C2334" t="s">
        <v>945</v>
      </c>
      <c r="D2334" t="s">
        <v>946</v>
      </c>
      <c r="E2334" t="s">
        <v>967</v>
      </c>
      <c r="F2334" t="s">
        <v>996</v>
      </c>
      <c r="G2334" t="s">
        <v>997</v>
      </c>
      <c r="H2334" t="s">
        <v>146</v>
      </c>
      <c r="I2334" s="170" t="s">
        <v>84</v>
      </c>
      <c r="J2334" t="s">
        <v>85</v>
      </c>
      <c r="K2334" t="s">
        <v>214</v>
      </c>
      <c r="L2334" t="s">
        <v>566</v>
      </c>
      <c r="M2334" t="s">
        <v>567</v>
      </c>
      <c r="N2334" t="s">
        <v>217</v>
      </c>
      <c r="O2334" t="s">
        <v>263</v>
      </c>
      <c r="P2334" t="s">
        <v>414</v>
      </c>
      <c r="Q2334" t="s">
        <v>415</v>
      </c>
      <c r="R2334" t="s">
        <v>416</v>
      </c>
      <c r="S2334" t="s">
        <v>338</v>
      </c>
      <c r="T2334" t="s">
        <v>339</v>
      </c>
      <c r="U2334" s="61" t="s">
        <v>340</v>
      </c>
      <c r="V2334" t="s">
        <v>24</v>
      </c>
      <c r="W2334" t="s">
        <v>263</v>
      </c>
      <c r="X2334" s="59">
        <v>3080</v>
      </c>
      <c r="Y2334" s="59">
        <v>3080</v>
      </c>
      <c r="Z2334" t="s">
        <v>141</v>
      </c>
      <c r="AA2334" s="146" t="str">
        <f t="shared" si="453"/>
        <v>EX</v>
      </c>
      <c r="AB2334" s="146" t="str">
        <f t="shared" si="455"/>
        <v>IT</v>
      </c>
      <c r="AC2334" t="str">
        <f t="shared" si="458"/>
        <v>EX</v>
      </c>
      <c r="AD2334" s="74">
        <f t="shared" si="459"/>
        <v>3080</v>
      </c>
      <c r="AE2334" s="74">
        <f t="shared" si="464"/>
        <v>3080</v>
      </c>
      <c r="AF2334">
        <v>1</v>
      </c>
      <c r="AG2334">
        <v>0</v>
      </c>
      <c r="AH2334" s="74">
        <v>0</v>
      </c>
      <c r="AJ2334" s="74">
        <f t="shared" si="460"/>
        <v>0</v>
      </c>
      <c r="AK2334" s="74">
        <f t="shared" si="454"/>
        <v>3080</v>
      </c>
      <c r="AL2334" t="str">
        <f t="shared" si="461"/>
        <v>N</v>
      </c>
      <c r="AN2334" t="s">
        <v>86</v>
      </c>
      <c r="AO2334" t="s">
        <v>85</v>
      </c>
      <c r="AP2334" t="str">
        <f t="shared" si="462"/>
        <v>94</v>
      </c>
      <c r="AQ2334" s="145" t="s">
        <v>1826</v>
      </c>
      <c r="AR2334" t="str">
        <f t="shared" si="463"/>
        <v>1-Adjusted Base Budget</v>
      </c>
      <c r="AS2334" s="145" t="s">
        <v>1827</v>
      </c>
      <c r="AT2334" t="s">
        <v>213</v>
      </c>
      <c r="AV2334" t="str">
        <f t="shared" si="457"/>
        <v>VPIT-SS</v>
      </c>
      <c r="AW2334" t="str">
        <f t="shared" si="456"/>
        <v>VP FOR INFORMATION TECHNOLOGY-SHARED SERVICES</v>
      </c>
    </row>
    <row r="2335" spans="1:49">
      <c r="A2335" s="59">
        <v>2018</v>
      </c>
      <c r="B2335" t="s">
        <v>137</v>
      </c>
      <c r="C2335" t="s">
        <v>945</v>
      </c>
      <c r="D2335" t="s">
        <v>946</v>
      </c>
      <c r="E2335" t="s">
        <v>967</v>
      </c>
      <c r="F2335" t="s">
        <v>992</v>
      </c>
      <c r="G2335" t="s">
        <v>993</v>
      </c>
      <c r="H2335" t="s">
        <v>146</v>
      </c>
      <c r="I2335" s="170" t="s">
        <v>84</v>
      </c>
      <c r="J2335" t="s">
        <v>85</v>
      </c>
      <c r="K2335" t="s">
        <v>214</v>
      </c>
      <c r="L2335" t="s">
        <v>566</v>
      </c>
      <c r="M2335" t="s">
        <v>567</v>
      </c>
      <c r="N2335" t="s">
        <v>217</v>
      </c>
      <c r="O2335" t="s">
        <v>263</v>
      </c>
      <c r="P2335" t="s">
        <v>414</v>
      </c>
      <c r="Q2335" t="s">
        <v>415</v>
      </c>
      <c r="R2335" t="s">
        <v>416</v>
      </c>
      <c r="S2335" t="s">
        <v>338</v>
      </c>
      <c r="T2335" t="s">
        <v>339</v>
      </c>
      <c r="U2335" s="61" t="s">
        <v>340</v>
      </c>
      <c r="V2335" t="s">
        <v>24</v>
      </c>
      <c r="W2335" t="s">
        <v>263</v>
      </c>
      <c r="X2335" s="59">
        <v>3100</v>
      </c>
      <c r="Y2335" s="59">
        <v>3100</v>
      </c>
      <c r="Z2335" t="s">
        <v>141</v>
      </c>
      <c r="AA2335" s="146" t="str">
        <f t="shared" si="453"/>
        <v>EX</v>
      </c>
      <c r="AB2335" s="146" t="str">
        <f t="shared" si="455"/>
        <v>IT</v>
      </c>
      <c r="AC2335" t="str">
        <f t="shared" si="458"/>
        <v>EX</v>
      </c>
      <c r="AD2335" s="74">
        <f t="shared" si="459"/>
        <v>3100</v>
      </c>
      <c r="AE2335" s="74">
        <f t="shared" si="464"/>
        <v>3100</v>
      </c>
      <c r="AF2335">
        <v>1</v>
      </c>
      <c r="AG2335">
        <v>0</v>
      </c>
      <c r="AH2335" s="74">
        <v>0</v>
      </c>
      <c r="AJ2335" s="74">
        <f t="shared" si="460"/>
        <v>0</v>
      </c>
      <c r="AK2335" s="74">
        <f t="shared" si="454"/>
        <v>3100</v>
      </c>
      <c r="AL2335" t="str">
        <f t="shared" si="461"/>
        <v>N</v>
      </c>
      <c r="AN2335" t="s">
        <v>86</v>
      </c>
      <c r="AO2335" t="s">
        <v>85</v>
      </c>
      <c r="AP2335" t="str">
        <f t="shared" si="462"/>
        <v>94</v>
      </c>
      <c r="AQ2335" s="145" t="s">
        <v>1826</v>
      </c>
      <c r="AR2335" t="str">
        <f t="shared" si="463"/>
        <v>1-Adjusted Base Budget</v>
      </c>
      <c r="AS2335" s="145" t="s">
        <v>1827</v>
      </c>
      <c r="AT2335" t="s">
        <v>213</v>
      </c>
      <c r="AV2335" t="str">
        <f t="shared" si="457"/>
        <v>VPIT-SS</v>
      </c>
      <c r="AW2335" t="str">
        <f t="shared" si="456"/>
        <v>VP FOR INFORMATION TECHNOLOGY-SHARED SERVICES</v>
      </c>
    </row>
    <row r="2336" spans="1:49">
      <c r="A2336" s="59">
        <v>2018</v>
      </c>
      <c r="B2336" t="s">
        <v>137</v>
      </c>
      <c r="C2336" t="s">
        <v>945</v>
      </c>
      <c r="D2336" t="s">
        <v>946</v>
      </c>
      <c r="E2336" t="s">
        <v>951</v>
      </c>
      <c r="F2336" t="s">
        <v>998</v>
      </c>
      <c r="G2336" t="s">
        <v>999</v>
      </c>
      <c r="H2336" t="s">
        <v>154</v>
      </c>
      <c r="I2336" s="170" t="s">
        <v>84</v>
      </c>
      <c r="J2336" t="s">
        <v>85</v>
      </c>
      <c r="K2336" t="s">
        <v>214</v>
      </c>
      <c r="L2336" t="s">
        <v>566</v>
      </c>
      <c r="M2336" t="s">
        <v>567</v>
      </c>
      <c r="N2336" t="s">
        <v>217</v>
      </c>
      <c r="O2336" t="s">
        <v>263</v>
      </c>
      <c r="P2336" t="s">
        <v>414</v>
      </c>
      <c r="Q2336" t="s">
        <v>415</v>
      </c>
      <c r="R2336" t="s">
        <v>416</v>
      </c>
      <c r="S2336" t="s">
        <v>338</v>
      </c>
      <c r="T2336" t="s">
        <v>339</v>
      </c>
      <c r="U2336" s="61" t="s">
        <v>340</v>
      </c>
      <c r="V2336" t="s">
        <v>24</v>
      </c>
      <c r="W2336" t="s">
        <v>263</v>
      </c>
      <c r="X2336" s="59">
        <v>3088</v>
      </c>
      <c r="Y2336" s="59">
        <v>3088</v>
      </c>
      <c r="Z2336" t="s">
        <v>141</v>
      </c>
      <c r="AA2336" s="146" t="str">
        <f t="shared" si="453"/>
        <v>EX</v>
      </c>
      <c r="AB2336" s="146" t="str">
        <f t="shared" si="455"/>
        <v>IT</v>
      </c>
      <c r="AC2336" t="str">
        <f t="shared" si="458"/>
        <v>EX</v>
      </c>
      <c r="AD2336" s="74">
        <f t="shared" si="459"/>
        <v>3088</v>
      </c>
      <c r="AE2336" s="74">
        <f t="shared" si="464"/>
        <v>3088</v>
      </c>
      <c r="AF2336">
        <v>1</v>
      </c>
      <c r="AG2336">
        <v>0</v>
      </c>
      <c r="AH2336" s="74">
        <v>0</v>
      </c>
      <c r="AJ2336" s="74">
        <f t="shared" si="460"/>
        <v>0</v>
      </c>
      <c r="AK2336" s="74">
        <f t="shared" si="454"/>
        <v>3088</v>
      </c>
      <c r="AL2336" t="str">
        <f t="shared" si="461"/>
        <v>N</v>
      </c>
      <c r="AN2336" t="s">
        <v>86</v>
      </c>
      <c r="AO2336" t="s">
        <v>85</v>
      </c>
      <c r="AP2336" t="str">
        <f t="shared" si="462"/>
        <v>94</v>
      </c>
      <c r="AQ2336" s="145" t="s">
        <v>1826</v>
      </c>
      <c r="AR2336" t="str">
        <f t="shared" si="463"/>
        <v>1-Adjusted Base Budget</v>
      </c>
      <c r="AS2336" s="145" t="s">
        <v>1827</v>
      </c>
      <c r="AT2336" t="s">
        <v>213</v>
      </c>
      <c r="AV2336" t="str">
        <f t="shared" si="457"/>
        <v>VPIT-SS</v>
      </c>
      <c r="AW2336" t="str">
        <f t="shared" si="456"/>
        <v>VP FOR INFORMATION TECHNOLOGY-SHARED SERVICES</v>
      </c>
    </row>
    <row r="2337" spans="1:49">
      <c r="A2337" s="59">
        <v>2018</v>
      </c>
      <c r="B2337" t="s">
        <v>137</v>
      </c>
      <c r="C2337" t="s">
        <v>945</v>
      </c>
      <c r="D2337" t="s">
        <v>946</v>
      </c>
      <c r="E2337" t="s">
        <v>947</v>
      </c>
      <c r="F2337" t="s">
        <v>1000</v>
      </c>
      <c r="G2337" t="s">
        <v>1001</v>
      </c>
      <c r="H2337" t="s">
        <v>948</v>
      </c>
      <c r="I2337" s="170" t="s">
        <v>84</v>
      </c>
      <c r="J2337" t="s">
        <v>85</v>
      </c>
      <c r="K2337" t="s">
        <v>214</v>
      </c>
      <c r="L2337" t="s">
        <v>412</v>
      </c>
      <c r="M2337" t="s">
        <v>413</v>
      </c>
      <c r="N2337" t="s">
        <v>217</v>
      </c>
      <c r="O2337" t="s">
        <v>263</v>
      </c>
      <c r="P2337" t="s">
        <v>414</v>
      </c>
      <c r="Q2337" t="s">
        <v>415</v>
      </c>
      <c r="R2337" t="s">
        <v>416</v>
      </c>
      <c r="S2337" t="s">
        <v>338</v>
      </c>
      <c r="T2337" t="s">
        <v>339</v>
      </c>
      <c r="U2337" s="61" t="s">
        <v>340</v>
      </c>
      <c r="V2337" t="s">
        <v>249</v>
      </c>
      <c r="W2337" t="s">
        <v>263</v>
      </c>
      <c r="X2337" s="59">
        <v>69242</v>
      </c>
      <c r="Y2337" s="59">
        <v>69242</v>
      </c>
      <c r="AA2337" s="146" t="str">
        <f t="shared" si="453"/>
        <v>EX</v>
      </c>
      <c r="AB2337" s="146">
        <f t="shared" si="455"/>
        <v>0</v>
      </c>
      <c r="AC2337" t="str">
        <f t="shared" si="458"/>
        <v>EX</v>
      </c>
      <c r="AD2337" s="74">
        <f t="shared" si="459"/>
        <v>69242</v>
      </c>
      <c r="AE2337" s="74">
        <f t="shared" si="464"/>
        <v>69242</v>
      </c>
      <c r="AF2337">
        <v>1</v>
      </c>
      <c r="AG2337">
        <v>0</v>
      </c>
      <c r="AH2337" s="74">
        <v>0</v>
      </c>
      <c r="AJ2337" s="74">
        <f t="shared" si="460"/>
        <v>0</v>
      </c>
      <c r="AK2337" s="74">
        <f t="shared" si="454"/>
        <v>69242</v>
      </c>
      <c r="AL2337" t="str">
        <f t="shared" si="461"/>
        <v>N</v>
      </c>
      <c r="AN2337" t="s">
        <v>86</v>
      </c>
      <c r="AO2337" t="s">
        <v>85</v>
      </c>
      <c r="AP2337" t="str">
        <f t="shared" si="462"/>
        <v>94</v>
      </c>
      <c r="AQ2337" s="145" t="s">
        <v>1826</v>
      </c>
      <c r="AR2337" t="str">
        <f t="shared" si="463"/>
        <v>1-Adjusted Base Budget</v>
      </c>
      <c r="AS2337" s="145" t="s">
        <v>1827</v>
      </c>
      <c r="AT2337" t="s">
        <v>213</v>
      </c>
      <c r="AV2337" t="str">
        <f t="shared" si="457"/>
        <v>VPIT</v>
      </c>
      <c r="AW2337" t="str">
        <f t="shared" si="456"/>
        <v>VP FOR INFORMATION TECHNOLOGY</v>
      </c>
    </row>
    <row r="2338" spans="1:49">
      <c r="A2338" s="59">
        <v>2018</v>
      </c>
      <c r="B2338" t="s">
        <v>137</v>
      </c>
      <c r="C2338" t="s">
        <v>945</v>
      </c>
      <c r="D2338" t="s">
        <v>946</v>
      </c>
      <c r="E2338" t="s">
        <v>947</v>
      </c>
      <c r="F2338" t="s">
        <v>952</v>
      </c>
      <c r="G2338" t="s">
        <v>953</v>
      </c>
      <c r="H2338" t="s">
        <v>948</v>
      </c>
      <c r="I2338" s="170" t="s">
        <v>84</v>
      </c>
      <c r="J2338" t="s">
        <v>85</v>
      </c>
      <c r="K2338" t="s">
        <v>214</v>
      </c>
      <c r="L2338" t="s">
        <v>412</v>
      </c>
      <c r="M2338" t="s">
        <v>413</v>
      </c>
      <c r="N2338" t="s">
        <v>217</v>
      </c>
      <c r="O2338" t="s">
        <v>263</v>
      </c>
      <c r="P2338" t="s">
        <v>414</v>
      </c>
      <c r="Q2338" t="s">
        <v>415</v>
      </c>
      <c r="R2338" t="s">
        <v>416</v>
      </c>
      <c r="S2338" t="s">
        <v>338</v>
      </c>
      <c r="T2338" t="s">
        <v>339</v>
      </c>
      <c r="U2338" s="61" t="s">
        <v>340</v>
      </c>
      <c r="V2338" t="s">
        <v>249</v>
      </c>
      <c r="W2338" t="s">
        <v>263</v>
      </c>
      <c r="X2338" s="59">
        <v>12735</v>
      </c>
      <c r="Y2338" s="59">
        <v>12735</v>
      </c>
      <c r="AA2338" s="146" t="str">
        <f t="shared" si="453"/>
        <v>EX</v>
      </c>
      <c r="AB2338" s="146">
        <f t="shared" si="455"/>
        <v>0</v>
      </c>
      <c r="AC2338" t="str">
        <f t="shared" si="458"/>
        <v>EX</v>
      </c>
      <c r="AD2338" s="74">
        <f t="shared" si="459"/>
        <v>12735</v>
      </c>
      <c r="AE2338" s="74">
        <f t="shared" si="464"/>
        <v>12735</v>
      </c>
      <c r="AF2338">
        <v>1</v>
      </c>
      <c r="AG2338">
        <v>0</v>
      </c>
      <c r="AH2338" s="74">
        <v>0</v>
      </c>
      <c r="AJ2338" s="74">
        <f t="shared" si="460"/>
        <v>0</v>
      </c>
      <c r="AK2338" s="74">
        <f t="shared" si="454"/>
        <v>12735</v>
      </c>
      <c r="AL2338" t="str">
        <f t="shared" si="461"/>
        <v>N</v>
      </c>
      <c r="AN2338" t="s">
        <v>86</v>
      </c>
      <c r="AO2338" t="s">
        <v>85</v>
      </c>
      <c r="AP2338" t="str">
        <f t="shared" si="462"/>
        <v>94</v>
      </c>
      <c r="AQ2338" s="145" t="s">
        <v>1826</v>
      </c>
      <c r="AR2338" t="str">
        <f t="shared" si="463"/>
        <v>1-Adjusted Base Budget</v>
      </c>
      <c r="AS2338" s="145" t="s">
        <v>1827</v>
      </c>
      <c r="AT2338" t="s">
        <v>213</v>
      </c>
      <c r="AV2338" t="str">
        <f t="shared" si="457"/>
        <v>VPIT</v>
      </c>
      <c r="AW2338" t="str">
        <f t="shared" si="456"/>
        <v>VP FOR INFORMATION TECHNOLOGY</v>
      </c>
    </row>
    <row r="2339" spans="1:49">
      <c r="A2339" s="59">
        <v>2018</v>
      </c>
      <c r="B2339" t="s">
        <v>137</v>
      </c>
      <c r="C2339" t="s">
        <v>945</v>
      </c>
      <c r="D2339" t="s">
        <v>946</v>
      </c>
      <c r="E2339" t="s">
        <v>947</v>
      </c>
      <c r="F2339" t="s">
        <v>1006</v>
      </c>
      <c r="G2339" t="s">
        <v>1007</v>
      </c>
      <c r="H2339" t="s">
        <v>948</v>
      </c>
      <c r="I2339" s="170" t="s">
        <v>84</v>
      </c>
      <c r="J2339" t="s">
        <v>85</v>
      </c>
      <c r="K2339" t="s">
        <v>214</v>
      </c>
      <c r="L2339" t="s">
        <v>412</v>
      </c>
      <c r="M2339" t="s">
        <v>413</v>
      </c>
      <c r="N2339" t="s">
        <v>217</v>
      </c>
      <c r="O2339" t="s">
        <v>263</v>
      </c>
      <c r="P2339" t="s">
        <v>414</v>
      </c>
      <c r="Q2339" t="s">
        <v>415</v>
      </c>
      <c r="R2339" t="s">
        <v>416</v>
      </c>
      <c r="S2339" t="s">
        <v>338</v>
      </c>
      <c r="T2339" t="s">
        <v>339</v>
      </c>
      <c r="U2339" s="61" t="s">
        <v>340</v>
      </c>
      <c r="V2339" t="s">
        <v>249</v>
      </c>
      <c r="W2339" t="s">
        <v>263</v>
      </c>
      <c r="X2339" s="59">
        <v>29396</v>
      </c>
      <c r="Y2339" s="59">
        <v>29396</v>
      </c>
      <c r="AA2339" s="146" t="str">
        <f t="shared" si="453"/>
        <v>EX</v>
      </c>
      <c r="AB2339" s="146">
        <f t="shared" si="455"/>
        <v>0</v>
      </c>
      <c r="AC2339" t="str">
        <f t="shared" si="458"/>
        <v>EX</v>
      </c>
      <c r="AD2339" s="74">
        <f t="shared" si="459"/>
        <v>29396</v>
      </c>
      <c r="AE2339" s="74">
        <f t="shared" si="464"/>
        <v>29396</v>
      </c>
      <c r="AF2339">
        <v>1</v>
      </c>
      <c r="AG2339">
        <v>0</v>
      </c>
      <c r="AH2339" s="74">
        <v>0</v>
      </c>
      <c r="AJ2339" s="74">
        <f t="shared" si="460"/>
        <v>0</v>
      </c>
      <c r="AK2339" s="74">
        <f t="shared" si="454"/>
        <v>29396</v>
      </c>
      <c r="AL2339" t="str">
        <f t="shared" si="461"/>
        <v>N</v>
      </c>
      <c r="AN2339" t="s">
        <v>86</v>
      </c>
      <c r="AO2339" t="s">
        <v>85</v>
      </c>
      <c r="AP2339" t="str">
        <f t="shared" si="462"/>
        <v>94</v>
      </c>
      <c r="AQ2339" s="145" t="s">
        <v>1826</v>
      </c>
      <c r="AR2339" t="str">
        <f t="shared" si="463"/>
        <v>1-Adjusted Base Budget</v>
      </c>
      <c r="AS2339" s="145" t="s">
        <v>1827</v>
      </c>
      <c r="AT2339" t="s">
        <v>213</v>
      </c>
      <c r="AV2339" t="str">
        <f t="shared" si="457"/>
        <v>VPIT</v>
      </c>
      <c r="AW2339" t="str">
        <f t="shared" si="456"/>
        <v>VP FOR INFORMATION TECHNOLOGY</v>
      </c>
    </row>
    <row r="2340" spans="1:49">
      <c r="A2340" s="59">
        <v>2018</v>
      </c>
      <c r="B2340" t="s">
        <v>137</v>
      </c>
      <c r="C2340" t="s">
        <v>945</v>
      </c>
      <c r="D2340" t="s">
        <v>946</v>
      </c>
      <c r="E2340" t="s">
        <v>947</v>
      </c>
      <c r="F2340" t="s">
        <v>1010</v>
      </c>
      <c r="G2340" t="s">
        <v>1011</v>
      </c>
      <c r="H2340" t="s">
        <v>948</v>
      </c>
      <c r="I2340" s="170" t="s">
        <v>84</v>
      </c>
      <c r="J2340" t="s">
        <v>85</v>
      </c>
      <c r="K2340" t="s">
        <v>214</v>
      </c>
      <c r="L2340" t="s">
        <v>412</v>
      </c>
      <c r="M2340" t="s">
        <v>413</v>
      </c>
      <c r="N2340" t="s">
        <v>217</v>
      </c>
      <c r="O2340" t="s">
        <v>263</v>
      </c>
      <c r="P2340" t="s">
        <v>414</v>
      </c>
      <c r="Q2340" t="s">
        <v>415</v>
      </c>
      <c r="R2340" t="s">
        <v>416</v>
      </c>
      <c r="S2340" t="s">
        <v>338</v>
      </c>
      <c r="T2340" t="s">
        <v>339</v>
      </c>
      <c r="U2340" s="61" t="s">
        <v>340</v>
      </c>
      <c r="V2340" t="s">
        <v>249</v>
      </c>
      <c r="W2340" t="s">
        <v>263</v>
      </c>
      <c r="X2340" s="59">
        <v>43412</v>
      </c>
      <c r="Y2340" s="59">
        <v>43412</v>
      </c>
      <c r="AA2340" s="146" t="str">
        <f t="shared" si="453"/>
        <v>EX</v>
      </c>
      <c r="AB2340" s="146">
        <f t="shared" si="455"/>
        <v>0</v>
      </c>
      <c r="AC2340" t="str">
        <f t="shared" si="458"/>
        <v>EX</v>
      </c>
      <c r="AD2340" s="74">
        <f t="shared" si="459"/>
        <v>43412</v>
      </c>
      <c r="AE2340" s="74">
        <f t="shared" si="464"/>
        <v>43412</v>
      </c>
      <c r="AF2340">
        <v>1</v>
      </c>
      <c r="AG2340">
        <v>0</v>
      </c>
      <c r="AH2340" s="74">
        <v>0</v>
      </c>
      <c r="AJ2340" s="74">
        <f t="shared" si="460"/>
        <v>0</v>
      </c>
      <c r="AK2340" s="74">
        <f t="shared" si="454"/>
        <v>43412</v>
      </c>
      <c r="AL2340" t="str">
        <f t="shared" si="461"/>
        <v>N</v>
      </c>
      <c r="AN2340" t="s">
        <v>86</v>
      </c>
      <c r="AO2340" t="s">
        <v>85</v>
      </c>
      <c r="AP2340" t="str">
        <f t="shared" si="462"/>
        <v>94</v>
      </c>
      <c r="AQ2340" s="145" t="s">
        <v>1826</v>
      </c>
      <c r="AR2340" t="str">
        <f t="shared" si="463"/>
        <v>1-Adjusted Base Budget</v>
      </c>
      <c r="AS2340" s="145" t="s">
        <v>1827</v>
      </c>
      <c r="AT2340" t="s">
        <v>213</v>
      </c>
      <c r="AV2340" t="str">
        <f t="shared" si="457"/>
        <v>VPIT</v>
      </c>
      <c r="AW2340" t="str">
        <f t="shared" si="456"/>
        <v>VP FOR INFORMATION TECHNOLOGY</v>
      </c>
    </row>
    <row r="2341" spans="1:49">
      <c r="A2341" s="59">
        <v>2018</v>
      </c>
      <c r="B2341" t="s">
        <v>137</v>
      </c>
      <c r="C2341" t="s">
        <v>945</v>
      </c>
      <c r="D2341" t="s">
        <v>946</v>
      </c>
      <c r="E2341" t="s">
        <v>947</v>
      </c>
      <c r="F2341" t="s">
        <v>1012</v>
      </c>
      <c r="G2341" t="s">
        <v>1013</v>
      </c>
      <c r="H2341" t="s">
        <v>948</v>
      </c>
      <c r="I2341" s="170" t="s">
        <v>84</v>
      </c>
      <c r="J2341" t="s">
        <v>85</v>
      </c>
      <c r="K2341" t="s">
        <v>214</v>
      </c>
      <c r="L2341" t="s">
        <v>412</v>
      </c>
      <c r="M2341" t="s">
        <v>413</v>
      </c>
      <c r="N2341" t="s">
        <v>217</v>
      </c>
      <c r="O2341" t="s">
        <v>263</v>
      </c>
      <c r="P2341" t="s">
        <v>414</v>
      </c>
      <c r="Q2341" t="s">
        <v>415</v>
      </c>
      <c r="R2341" t="s">
        <v>416</v>
      </c>
      <c r="S2341" t="s">
        <v>338</v>
      </c>
      <c r="T2341" t="s">
        <v>339</v>
      </c>
      <c r="U2341" s="61" t="s">
        <v>340</v>
      </c>
      <c r="V2341" t="s">
        <v>249</v>
      </c>
      <c r="W2341" t="s">
        <v>263</v>
      </c>
      <c r="X2341" s="59">
        <v>57925</v>
      </c>
      <c r="Y2341" s="59">
        <v>57925</v>
      </c>
      <c r="AA2341" s="146" t="str">
        <f t="shared" si="453"/>
        <v>EX</v>
      </c>
      <c r="AB2341" s="146">
        <f t="shared" si="455"/>
        <v>0</v>
      </c>
      <c r="AC2341" t="str">
        <f t="shared" si="458"/>
        <v>EX</v>
      </c>
      <c r="AD2341" s="74">
        <f t="shared" si="459"/>
        <v>57925</v>
      </c>
      <c r="AE2341" s="74">
        <f t="shared" si="464"/>
        <v>57925</v>
      </c>
      <c r="AF2341">
        <v>1</v>
      </c>
      <c r="AG2341">
        <v>0</v>
      </c>
      <c r="AH2341" s="74">
        <v>0</v>
      </c>
      <c r="AJ2341" s="74">
        <f t="shared" si="460"/>
        <v>0</v>
      </c>
      <c r="AK2341" s="74">
        <f t="shared" si="454"/>
        <v>57925</v>
      </c>
      <c r="AL2341" t="str">
        <f t="shared" si="461"/>
        <v>N</v>
      </c>
      <c r="AN2341" t="s">
        <v>86</v>
      </c>
      <c r="AO2341" t="s">
        <v>85</v>
      </c>
      <c r="AP2341" t="str">
        <f t="shared" si="462"/>
        <v>94</v>
      </c>
      <c r="AQ2341" s="145" t="s">
        <v>1826</v>
      </c>
      <c r="AR2341" t="str">
        <f t="shared" si="463"/>
        <v>1-Adjusted Base Budget</v>
      </c>
      <c r="AS2341" s="145" t="s">
        <v>1827</v>
      </c>
      <c r="AT2341" t="s">
        <v>213</v>
      </c>
      <c r="AV2341" t="str">
        <f t="shared" si="457"/>
        <v>VPIT</v>
      </c>
      <c r="AW2341" t="str">
        <f t="shared" si="456"/>
        <v>VP FOR INFORMATION TECHNOLOGY</v>
      </c>
    </row>
    <row r="2342" spans="1:49">
      <c r="A2342" s="59">
        <v>2018</v>
      </c>
      <c r="B2342" t="s">
        <v>137</v>
      </c>
      <c r="C2342" t="s">
        <v>945</v>
      </c>
      <c r="D2342" t="s">
        <v>946</v>
      </c>
      <c r="E2342" t="s">
        <v>947</v>
      </c>
      <c r="F2342" t="s">
        <v>1014</v>
      </c>
      <c r="G2342" t="s">
        <v>1015</v>
      </c>
      <c r="H2342" t="s">
        <v>948</v>
      </c>
      <c r="I2342" s="170" t="s">
        <v>84</v>
      </c>
      <c r="J2342" t="s">
        <v>85</v>
      </c>
      <c r="K2342" t="s">
        <v>214</v>
      </c>
      <c r="L2342" t="s">
        <v>412</v>
      </c>
      <c r="M2342" t="s">
        <v>413</v>
      </c>
      <c r="N2342" t="s">
        <v>217</v>
      </c>
      <c r="O2342" t="s">
        <v>263</v>
      </c>
      <c r="P2342" t="s">
        <v>414</v>
      </c>
      <c r="Q2342" t="s">
        <v>415</v>
      </c>
      <c r="R2342" t="s">
        <v>416</v>
      </c>
      <c r="S2342" t="s">
        <v>338</v>
      </c>
      <c r="T2342" t="s">
        <v>339</v>
      </c>
      <c r="U2342" s="61" t="s">
        <v>340</v>
      </c>
      <c r="V2342" t="s">
        <v>249</v>
      </c>
      <c r="W2342" t="s">
        <v>263</v>
      </c>
      <c r="X2342" s="59">
        <v>109935</v>
      </c>
      <c r="Y2342" s="59">
        <v>91806</v>
      </c>
      <c r="AA2342" s="146" t="str">
        <f t="shared" si="453"/>
        <v>EX</v>
      </c>
      <c r="AB2342" s="146">
        <f t="shared" si="455"/>
        <v>0</v>
      </c>
      <c r="AC2342" t="str">
        <f t="shared" si="458"/>
        <v>EX</v>
      </c>
      <c r="AD2342" s="74">
        <f t="shared" si="459"/>
        <v>91806</v>
      </c>
      <c r="AE2342" s="74">
        <f t="shared" si="464"/>
        <v>91806</v>
      </c>
      <c r="AF2342">
        <v>1</v>
      </c>
      <c r="AG2342">
        <v>0</v>
      </c>
      <c r="AH2342" s="74">
        <v>0</v>
      </c>
      <c r="AJ2342" s="74">
        <f t="shared" si="460"/>
        <v>0</v>
      </c>
      <c r="AK2342" s="74">
        <f t="shared" si="454"/>
        <v>91806</v>
      </c>
      <c r="AL2342" t="str">
        <f t="shared" si="461"/>
        <v>N</v>
      </c>
      <c r="AN2342" t="s">
        <v>86</v>
      </c>
      <c r="AO2342" t="s">
        <v>85</v>
      </c>
      <c r="AP2342" t="str">
        <f t="shared" si="462"/>
        <v>94</v>
      </c>
      <c r="AQ2342" s="145" t="s">
        <v>1826</v>
      </c>
      <c r="AR2342" t="str">
        <f t="shared" si="463"/>
        <v>1-Adjusted Base Budget</v>
      </c>
      <c r="AS2342" s="145" t="s">
        <v>1827</v>
      </c>
      <c r="AT2342" t="s">
        <v>213</v>
      </c>
      <c r="AV2342" t="str">
        <f t="shared" si="457"/>
        <v>VPIT</v>
      </c>
      <c r="AW2342" t="str">
        <f t="shared" si="456"/>
        <v>VP FOR INFORMATION TECHNOLOGY</v>
      </c>
    </row>
    <row r="2343" spans="1:49">
      <c r="A2343" s="59">
        <v>2018</v>
      </c>
      <c r="B2343" t="s">
        <v>137</v>
      </c>
      <c r="C2343" t="s">
        <v>945</v>
      </c>
      <c r="D2343" t="s">
        <v>946</v>
      </c>
      <c r="E2343" t="s">
        <v>947</v>
      </c>
      <c r="F2343" t="s">
        <v>1713</v>
      </c>
      <c r="G2343" t="s">
        <v>1714</v>
      </c>
      <c r="H2343" t="s">
        <v>948</v>
      </c>
      <c r="I2343" s="170" t="s">
        <v>84</v>
      </c>
      <c r="J2343" t="s">
        <v>85</v>
      </c>
      <c r="K2343" t="s">
        <v>214</v>
      </c>
      <c r="L2343" t="s">
        <v>412</v>
      </c>
      <c r="M2343" t="s">
        <v>413</v>
      </c>
      <c r="N2343" t="s">
        <v>217</v>
      </c>
      <c r="O2343" t="s">
        <v>263</v>
      </c>
      <c r="P2343" t="s">
        <v>414</v>
      </c>
      <c r="Q2343" t="s">
        <v>415</v>
      </c>
      <c r="R2343" t="s">
        <v>416</v>
      </c>
      <c r="S2343" t="s">
        <v>338</v>
      </c>
      <c r="T2343" t="s">
        <v>339</v>
      </c>
      <c r="U2343" s="61" t="s">
        <v>340</v>
      </c>
      <c r="V2343" t="s">
        <v>249</v>
      </c>
      <c r="W2343" t="s">
        <v>263</v>
      </c>
      <c r="X2343" s="59">
        <v>0</v>
      </c>
      <c r="Y2343" s="59">
        <v>42534</v>
      </c>
      <c r="AA2343" s="146" t="str">
        <f t="shared" si="453"/>
        <v>EX</v>
      </c>
      <c r="AB2343" s="146">
        <f t="shared" si="455"/>
        <v>0</v>
      </c>
      <c r="AC2343" t="str">
        <f t="shared" si="458"/>
        <v>EX</v>
      </c>
      <c r="AD2343" s="74">
        <f t="shared" si="459"/>
        <v>42534</v>
      </c>
      <c r="AE2343" s="74">
        <f t="shared" si="464"/>
        <v>42534</v>
      </c>
      <c r="AF2343">
        <v>1</v>
      </c>
      <c r="AG2343">
        <v>0</v>
      </c>
      <c r="AH2343" s="74">
        <v>0</v>
      </c>
      <c r="AJ2343" s="74">
        <f t="shared" si="460"/>
        <v>0</v>
      </c>
      <c r="AK2343" s="74">
        <f t="shared" si="454"/>
        <v>42534</v>
      </c>
      <c r="AL2343" t="str">
        <f t="shared" si="461"/>
        <v>N</v>
      </c>
      <c r="AN2343" t="s">
        <v>86</v>
      </c>
      <c r="AO2343" t="s">
        <v>85</v>
      </c>
      <c r="AP2343" t="str">
        <f t="shared" si="462"/>
        <v>94</v>
      </c>
      <c r="AQ2343" s="145" t="s">
        <v>1826</v>
      </c>
      <c r="AR2343" t="str">
        <f t="shared" si="463"/>
        <v>1-Adjusted Base Budget</v>
      </c>
      <c r="AS2343" s="145" t="s">
        <v>1827</v>
      </c>
      <c r="AT2343" t="s">
        <v>213</v>
      </c>
      <c r="AV2343" t="str">
        <f t="shared" si="457"/>
        <v>VPIT</v>
      </c>
      <c r="AW2343" t="str">
        <f t="shared" si="456"/>
        <v>VP FOR INFORMATION TECHNOLOGY</v>
      </c>
    </row>
    <row r="2344" spans="1:49">
      <c r="A2344" s="59">
        <v>2018</v>
      </c>
      <c r="B2344" t="s">
        <v>137</v>
      </c>
      <c r="C2344" t="s">
        <v>945</v>
      </c>
      <c r="D2344" t="s">
        <v>946</v>
      </c>
      <c r="E2344" t="s">
        <v>947</v>
      </c>
      <c r="F2344" t="s">
        <v>1016</v>
      </c>
      <c r="G2344" t="s">
        <v>1017</v>
      </c>
      <c r="H2344" t="s">
        <v>948</v>
      </c>
      <c r="I2344" s="170" t="s">
        <v>84</v>
      </c>
      <c r="J2344" t="s">
        <v>85</v>
      </c>
      <c r="K2344" t="s">
        <v>214</v>
      </c>
      <c r="L2344" t="s">
        <v>412</v>
      </c>
      <c r="M2344" t="s">
        <v>413</v>
      </c>
      <c r="N2344" t="s">
        <v>217</v>
      </c>
      <c r="O2344" t="s">
        <v>263</v>
      </c>
      <c r="P2344" t="s">
        <v>414</v>
      </c>
      <c r="Q2344" t="s">
        <v>415</v>
      </c>
      <c r="R2344" t="s">
        <v>416</v>
      </c>
      <c r="S2344" t="s">
        <v>338</v>
      </c>
      <c r="T2344" t="s">
        <v>339</v>
      </c>
      <c r="U2344" s="61" t="s">
        <v>340</v>
      </c>
      <c r="V2344" t="s">
        <v>249</v>
      </c>
      <c r="W2344" t="s">
        <v>263</v>
      </c>
      <c r="X2344" s="59">
        <v>30351</v>
      </c>
      <c r="Y2344" s="59">
        <v>30351</v>
      </c>
      <c r="AA2344" s="146" t="str">
        <f t="shared" si="453"/>
        <v>EX</v>
      </c>
      <c r="AB2344" s="146">
        <f t="shared" si="455"/>
        <v>0</v>
      </c>
      <c r="AC2344" t="str">
        <f t="shared" si="458"/>
        <v>EX</v>
      </c>
      <c r="AD2344" s="74">
        <f t="shared" si="459"/>
        <v>30351</v>
      </c>
      <c r="AE2344" s="74">
        <f t="shared" si="464"/>
        <v>30351</v>
      </c>
      <c r="AF2344">
        <v>1</v>
      </c>
      <c r="AG2344">
        <v>0</v>
      </c>
      <c r="AH2344" s="74">
        <v>0</v>
      </c>
      <c r="AJ2344" s="74">
        <f t="shared" si="460"/>
        <v>0</v>
      </c>
      <c r="AK2344" s="74">
        <f t="shared" si="454"/>
        <v>30351</v>
      </c>
      <c r="AL2344" t="str">
        <f t="shared" si="461"/>
        <v>N</v>
      </c>
      <c r="AN2344" t="s">
        <v>86</v>
      </c>
      <c r="AO2344" t="s">
        <v>85</v>
      </c>
      <c r="AP2344" t="str">
        <f t="shared" si="462"/>
        <v>94</v>
      </c>
      <c r="AQ2344" s="145" t="s">
        <v>1826</v>
      </c>
      <c r="AR2344" t="str">
        <f t="shared" si="463"/>
        <v>1-Adjusted Base Budget</v>
      </c>
      <c r="AS2344" s="145" t="s">
        <v>1827</v>
      </c>
      <c r="AT2344" t="s">
        <v>213</v>
      </c>
      <c r="AV2344" t="str">
        <f t="shared" si="457"/>
        <v>VPIT</v>
      </c>
      <c r="AW2344" t="str">
        <f t="shared" si="456"/>
        <v>VP FOR INFORMATION TECHNOLOGY</v>
      </c>
    </row>
    <row r="2345" spans="1:49">
      <c r="A2345" s="59">
        <v>2018</v>
      </c>
      <c r="B2345" t="s">
        <v>137</v>
      </c>
      <c r="C2345" t="s">
        <v>945</v>
      </c>
      <c r="D2345" t="s">
        <v>946</v>
      </c>
      <c r="E2345" t="s">
        <v>947</v>
      </c>
      <c r="F2345" t="s">
        <v>1020</v>
      </c>
      <c r="G2345" t="s">
        <v>1021</v>
      </c>
      <c r="H2345" t="s">
        <v>948</v>
      </c>
      <c r="I2345" s="170" t="s">
        <v>84</v>
      </c>
      <c r="J2345" t="s">
        <v>85</v>
      </c>
      <c r="K2345" t="s">
        <v>214</v>
      </c>
      <c r="L2345" t="s">
        <v>412</v>
      </c>
      <c r="M2345" t="s">
        <v>413</v>
      </c>
      <c r="N2345" t="s">
        <v>217</v>
      </c>
      <c r="O2345" t="s">
        <v>263</v>
      </c>
      <c r="P2345" t="s">
        <v>414</v>
      </c>
      <c r="Q2345" t="s">
        <v>415</v>
      </c>
      <c r="R2345" t="s">
        <v>416</v>
      </c>
      <c r="S2345" t="s">
        <v>338</v>
      </c>
      <c r="T2345" t="s">
        <v>339</v>
      </c>
      <c r="U2345" s="61" t="s">
        <v>340</v>
      </c>
      <c r="V2345" t="s">
        <v>249</v>
      </c>
      <c r="W2345" t="s">
        <v>263</v>
      </c>
      <c r="X2345" s="59">
        <v>103431</v>
      </c>
      <c r="Y2345" s="59">
        <v>103431</v>
      </c>
      <c r="AA2345" s="146" t="str">
        <f t="shared" ref="AA2345:AA2408" si="465">IF(P2345 ="CORI","IN",IF(P2345 ="TRIN","IN",O2345))</f>
        <v>EX</v>
      </c>
      <c r="AB2345" s="146">
        <f t="shared" si="455"/>
        <v>0</v>
      </c>
      <c r="AC2345" t="str">
        <f t="shared" si="458"/>
        <v>EX</v>
      </c>
      <c r="AD2345" s="74">
        <f t="shared" si="459"/>
        <v>103431</v>
      </c>
      <c r="AE2345" s="74">
        <f t="shared" si="464"/>
        <v>103431</v>
      </c>
      <c r="AF2345">
        <v>1</v>
      </c>
      <c r="AG2345">
        <v>0</v>
      </c>
      <c r="AH2345" s="74">
        <v>0</v>
      </c>
      <c r="AJ2345" s="74">
        <f t="shared" si="460"/>
        <v>0</v>
      </c>
      <c r="AK2345" s="74">
        <f t="shared" si="454"/>
        <v>103431</v>
      </c>
      <c r="AL2345" t="str">
        <f t="shared" si="461"/>
        <v>N</v>
      </c>
      <c r="AN2345" t="s">
        <v>86</v>
      </c>
      <c r="AO2345" t="s">
        <v>85</v>
      </c>
      <c r="AP2345" t="str">
        <f t="shared" si="462"/>
        <v>94</v>
      </c>
      <c r="AQ2345" s="145" t="s">
        <v>1826</v>
      </c>
      <c r="AR2345" t="str">
        <f t="shared" si="463"/>
        <v>1-Adjusted Base Budget</v>
      </c>
      <c r="AS2345" s="145" t="s">
        <v>1827</v>
      </c>
      <c r="AT2345" t="s">
        <v>213</v>
      </c>
      <c r="AV2345" t="str">
        <f t="shared" si="457"/>
        <v>VPIT</v>
      </c>
      <c r="AW2345" t="str">
        <f t="shared" si="456"/>
        <v>VP FOR INFORMATION TECHNOLOGY</v>
      </c>
    </row>
    <row r="2346" spans="1:49">
      <c r="A2346" s="59">
        <v>2018</v>
      </c>
      <c r="B2346" t="s">
        <v>137</v>
      </c>
      <c r="C2346" t="s">
        <v>945</v>
      </c>
      <c r="D2346" t="s">
        <v>946</v>
      </c>
      <c r="E2346" t="s">
        <v>947</v>
      </c>
      <c r="F2346" t="s">
        <v>1135</v>
      </c>
      <c r="G2346" t="s">
        <v>1136</v>
      </c>
      <c r="H2346" t="s">
        <v>948</v>
      </c>
      <c r="I2346" s="170" t="s">
        <v>84</v>
      </c>
      <c r="J2346" t="s">
        <v>85</v>
      </c>
      <c r="K2346" t="s">
        <v>214</v>
      </c>
      <c r="L2346" t="s">
        <v>412</v>
      </c>
      <c r="M2346" t="s">
        <v>413</v>
      </c>
      <c r="N2346" t="s">
        <v>217</v>
      </c>
      <c r="O2346" t="s">
        <v>263</v>
      </c>
      <c r="P2346" t="s">
        <v>414</v>
      </c>
      <c r="Q2346" t="s">
        <v>415</v>
      </c>
      <c r="R2346" t="s">
        <v>416</v>
      </c>
      <c r="S2346" t="s">
        <v>338</v>
      </c>
      <c r="T2346" t="s">
        <v>339</v>
      </c>
      <c r="U2346" s="61" t="s">
        <v>340</v>
      </c>
      <c r="V2346" t="s">
        <v>249</v>
      </c>
      <c r="W2346" t="s">
        <v>263</v>
      </c>
      <c r="X2346" s="59">
        <v>0</v>
      </c>
      <c r="Y2346" s="59">
        <v>158738</v>
      </c>
      <c r="AA2346" s="146" t="str">
        <f t="shared" si="465"/>
        <v>EX</v>
      </c>
      <c r="AB2346" s="146">
        <f t="shared" si="455"/>
        <v>0</v>
      </c>
      <c r="AC2346" t="str">
        <f t="shared" si="458"/>
        <v>EX</v>
      </c>
      <c r="AD2346" s="74">
        <f t="shared" si="459"/>
        <v>158738</v>
      </c>
      <c r="AE2346" s="74">
        <f t="shared" si="464"/>
        <v>158738</v>
      </c>
      <c r="AF2346">
        <v>1</v>
      </c>
      <c r="AG2346">
        <v>0</v>
      </c>
      <c r="AH2346" s="74">
        <v>0</v>
      </c>
      <c r="AJ2346" s="74">
        <f t="shared" si="460"/>
        <v>0</v>
      </c>
      <c r="AK2346" s="74">
        <f t="shared" si="454"/>
        <v>158738</v>
      </c>
      <c r="AL2346" t="str">
        <f t="shared" si="461"/>
        <v>N</v>
      </c>
      <c r="AN2346" t="s">
        <v>86</v>
      </c>
      <c r="AO2346" t="s">
        <v>85</v>
      </c>
      <c r="AP2346" t="str">
        <f t="shared" si="462"/>
        <v>94</v>
      </c>
      <c r="AQ2346" s="145" t="s">
        <v>1826</v>
      </c>
      <c r="AR2346" t="str">
        <f t="shared" si="463"/>
        <v>1-Adjusted Base Budget</v>
      </c>
      <c r="AS2346" s="145" t="s">
        <v>1827</v>
      </c>
      <c r="AT2346" t="s">
        <v>213</v>
      </c>
      <c r="AV2346" t="str">
        <f t="shared" si="457"/>
        <v>VPIT</v>
      </c>
      <c r="AW2346" t="str">
        <f t="shared" si="456"/>
        <v>VP FOR INFORMATION TECHNOLOGY</v>
      </c>
    </row>
    <row r="2347" spans="1:49">
      <c r="A2347" s="59">
        <v>2018</v>
      </c>
      <c r="B2347" t="s">
        <v>137</v>
      </c>
      <c r="C2347" t="s">
        <v>945</v>
      </c>
      <c r="D2347" t="s">
        <v>946</v>
      </c>
      <c r="E2347" t="s">
        <v>947</v>
      </c>
      <c r="F2347" t="s">
        <v>973</v>
      </c>
      <c r="G2347" t="s">
        <v>974</v>
      </c>
      <c r="H2347" t="s">
        <v>948</v>
      </c>
      <c r="I2347" s="170" t="s">
        <v>84</v>
      </c>
      <c r="J2347" t="s">
        <v>85</v>
      </c>
      <c r="K2347" t="s">
        <v>214</v>
      </c>
      <c r="L2347" t="s">
        <v>412</v>
      </c>
      <c r="M2347" t="s">
        <v>413</v>
      </c>
      <c r="N2347" t="s">
        <v>217</v>
      </c>
      <c r="O2347" t="s">
        <v>263</v>
      </c>
      <c r="P2347" t="s">
        <v>414</v>
      </c>
      <c r="Q2347" t="s">
        <v>415</v>
      </c>
      <c r="R2347" t="s">
        <v>416</v>
      </c>
      <c r="S2347" t="s">
        <v>338</v>
      </c>
      <c r="T2347" t="s">
        <v>339</v>
      </c>
      <c r="U2347" s="61" t="s">
        <v>340</v>
      </c>
      <c r="V2347" t="s">
        <v>249</v>
      </c>
      <c r="W2347" t="s">
        <v>263</v>
      </c>
      <c r="X2347" s="59">
        <v>49687</v>
      </c>
      <c r="Y2347" s="59">
        <v>49687</v>
      </c>
      <c r="AA2347" s="146" t="str">
        <f t="shared" si="465"/>
        <v>EX</v>
      </c>
      <c r="AB2347" s="146">
        <f t="shared" si="455"/>
        <v>0</v>
      </c>
      <c r="AC2347" t="str">
        <f t="shared" si="458"/>
        <v>EX</v>
      </c>
      <c r="AD2347" s="74">
        <f t="shared" si="459"/>
        <v>49687</v>
      </c>
      <c r="AE2347" s="74">
        <f t="shared" si="464"/>
        <v>49687</v>
      </c>
      <c r="AF2347">
        <v>1</v>
      </c>
      <c r="AG2347">
        <v>0</v>
      </c>
      <c r="AH2347" s="74">
        <v>0</v>
      </c>
      <c r="AJ2347" s="74">
        <f t="shared" si="460"/>
        <v>0</v>
      </c>
      <c r="AK2347" s="74">
        <f t="shared" si="454"/>
        <v>49687</v>
      </c>
      <c r="AL2347" t="str">
        <f t="shared" si="461"/>
        <v>N</v>
      </c>
      <c r="AN2347" t="s">
        <v>86</v>
      </c>
      <c r="AO2347" t="s">
        <v>85</v>
      </c>
      <c r="AP2347" t="str">
        <f t="shared" si="462"/>
        <v>94</v>
      </c>
      <c r="AQ2347" s="145" t="s">
        <v>1826</v>
      </c>
      <c r="AR2347" t="str">
        <f t="shared" si="463"/>
        <v>1-Adjusted Base Budget</v>
      </c>
      <c r="AS2347" s="145" t="s">
        <v>1827</v>
      </c>
      <c r="AT2347" t="s">
        <v>213</v>
      </c>
      <c r="AV2347" t="str">
        <f t="shared" si="457"/>
        <v>VPIT</v>
      </c>
      <c r="AW2347" t="str">
        <f t="shared" si="456"/>
        <v>VP FOR INFORMATION TECHNOLOGY</v>
      </c>
    </row>
    <row r="2348" spans="1:49">
      <c r="A2348" s="59">
        <v>2018</v>
      </c>
      <c r="B2348" t="s">
        <v>137</v>
      </c>
      <c r="C2348" t="s">
        <v>945</v>
      </c>
      <c r="D2348" t="s">
        <v>946</v>
      </c>
      <c r="E2348" t="s">
        <v>947</v>
      </c>
      <c r="F2348" t="s">
        <v>1715</v>
      </c>
      <c r="G2348" t="s">
        <v>1716</v>
      </c>
      <c r="H2348" t="s">
        <v>948</v>
      </c>
      <c r="I2348" s="170" t="s">
        <v>84</v>
      </c>
      <c r="J2348" t="s">
        <v>85</v>
      </c>
      <c r="K2348" t="s">
        <v>214</v>
      </c>
      <c r="L2348" t="s">
        <v>412</v>
      </c>
      <c r="M2348" t="s">
        <v>413</v>
      </c>
      <c r="N2348" t="s">
        <v>217</v>
      </c>
      <c r="O2348" t="s">
        <v>263</v>
      </c>
      <c r="P2348" t="s">
        <v>414</v>
      </c>
      <c r="Q2348" t="s">
        <v>415</v>
      </c>
      <c r="R2348" t="s">
        <v>416</v>
      </c>
      <c r="S2348" t="s">
        <v>338</v>
      </c>
      <c r="T2348" t="s">
        <v>339</v>
      </c>
      <c r="U2348" s="61" t="s">
        <v>340</v>
      </c>
      <c r="V2348" t="s">
        <v>249</v>
      </c>
      <c r="W2348" t="s">
        <v>263</v>
      </c>
      <c r="X2348" s="59">
        <v>104647</v>
      </c>
      <c r="Y2348" s="59">
        <v>104647</v>
      </c>
      <c r="AA2348" s="146" t="str">
        <f t="shared" si="465"/>
        <v>EX</v>
      </c>
      <c r="AB2348" s="146">
        <f t="shared" si="455"/>
        <v>0</v>
      </c>
      <c r="AC2348" t="str">
        <f t="shared" si="458"/>
        <v>EX</v>
      </c>
      <c r="AD2348" s="74">
        <f t="shared" si="459"/>
        <v>104647</v>
      </c>
      <c r="AE2348" s="74">
        <f t="shared" si="464"/>
        <v>104647</v>
      </c>
      <c r="AF2348">
        <v>1</v>
      </c>
      <c r="AG2348">
        <v>0</v>
      </c>
      <c r="AH2348" s="74">
        <v>0</v>
      </c>
      <c r="AJ2348" s="74">
        <f t="shared" si="460"/>
        <v>0</v>
      </c>
      <c r="AK2348" s="74">
        <f t="shared" si="454"/>
        <v>104647</v>
      </c>
      <c r="AL2348" t="str">
        <f t="shared" si="461"/>
        <v>N</v>
      </c>
      <c r="AN2348" t="s">
        <v>86</v>
      </c>
      <c r="AO2348" t="s">
        <v>85</v>
      </c>
      <c r="AP2348" t="str">
        <f t="shared" si="462"/>
        <v>94</v>
      </c>
      <c r="AQ2348" s="145" t="s">
        <v>1826</v>
      </c>
      <c r="AR2348" t="str">
        <f t="shared" si="463"/>
        <v>1-Adjusted Base Budget</v>
      </c>
      <c r="AS2348" s="145" t="s">
        <v>1827</v>
      </c>
      <c r="AT2348" t="s">
        <v>213</v>
      </c>
      <c r="AV2348" t="str">
        <f t="shared" si="457"/>
        <v>VPIT</v>
      </c>
      <c r="AW2348" t="str">
        <f t="shared" si="456"/>
        <v>VP FOR INFORMATION TECHNOLOGY</v>
      </c>
    </row>
    <row r="2349" spans="1:49">
      <c r="A2349" s="59">
        <v>2018</v>
      </c>
      <c r="B2349" t="s">
        <v>137</v>
      </c>
      <c r="C2349" t="s">
        <v>945</v>
      </c>
      <c r="D2349" t="s">
        <v>946</v>
      </c>
      <c r="E2349" t="s">
        <v>947</v>
      </c>
      <c r="F2349" t="s">
        <v>1022</v>
      </c>
      <c r="G2349" t="s">
        <v>1023</v>
      </c>
      <c r="H2349" t="s">
        <v>948</v>
      </c>
      <c r="I2349" s="170" t="s">
        <v>84</v>
      </c>
      <c r="J2349" t="s">
        <v>85</v>
      </c>
      <c r="K2349" t="s">
        <v>214</v>
      </c>
      <c r="L2349" t="s">
        <v>412</v>
      </c>
      <c r="M2349" t="s">
        <v>413</v>
      </c>
      <c r="N2349" t="s">
        <v>217</v>
      </c>
      <c r="O2349" t="s">
        <v>263</v>
      </c>
      <c r="P2349" t="s">
        <v>414</v>
      </c>
      <c r="Q2349" t="s">
        <v>415</v>
      </c>
      <c r="R2349" t="s">
        <v>416</v>
      </c>
      <c r="S2349" t="s">
        <v>338</v>
      </c>
      <c r="T2349" t="s">
        <v>339</v>
      </c>
      <c r="U2349" s="61" t="s">
        <v>340</v>
      </c>
      <c r="V2349" t="s">
        <v>249</v>
      </c>
      <c r="W2349" t="s">
        <v>263</v>
      </c>
      <c r="X2349" s="59">
        <v>47108</v>
      </c>
      <c r="Y2349" s="59">
        <v>51712</v>
      </c>
      <c r="AA2349" s="146" t="str">
        <f t="shared" si="465"/>
        <v>EX</v>
      </c>
      <c r="AB2349" s="146">
        <f t="shared" si="455"/>
        <v>0</v>
      </c>
      <c r="AC2349" t="str">
        <f t="shared" si="458"/>
        <v>EX</v>
      </c>
      <c r="AD2349" s="74">
        <f t="shared" si="459"/>
        <v>51712</v>
      </c>
      <c r="AE2349" s="74">
        <f t="shared" si="464"/>
        <v>51712</v>
      </c>
      <c r="AF2349">
        <v>1</v>
      </c>
      <c r="AG2349">
        <v>0</v>
      </c>
      <c r="AH2349" s="74">
        <v>0</v>
      </c>
      <c r="AJ2349" s="74">
        <f t="shared" si="460"/>
        <v>0</v>
      </c>
      <c r="AK2349" s="74">
        <f t="shared" si="454"/>
        <v>51712</v>
      </c>
      <c r="AL2349" t="str">
        <f t="shared" si="461"/>
        <v>N</v>
      </c>
      <c r="AN2349" t="s">
        <v>86</v>
      </c>
      <c r="AO2349" t="s">
        <v>85</v>
      </c>
      <c r="AP2349" t="str">
        <f t="shared" si="462"/>
        <v>94</v>
      </c>
      <c r="AQ2349" s="145" t="s">
        <v>1826</v>
      </c>
      <c r="AR2349" t="str">
        <f t="shared" si="463"/>
        <v>1-Adjusted Base Budget</v>
      </c>
      <c r="AS2349" s="145" t="s">
        <v>1827</v>
      </c>
      <c r="AT2349" t="s">
        <v>213</v>
      </c>
      <c r="AV2349" t="str">
        <f t="shared" si="457"/>
        <v>VPIT</v>
      </c>
      <c r="AW2349" t="str">
        <f t="shared" si="456"/>
        <v>VP FOR INFORMATION TECHNOLOGY</v>
      </c>
    </row>
    <row r="2350" spans="1:49">
      <c r="A2350" s="59">
        <v>2018</v>
      </c>
      <c r="B2350" t="s">
        <v>137</v>
      </c>
      <c r="C2350" t="s">
        <v>945</v>
      </c>
      <c r="D2350" t="s">
        <v>946</v>
      </c>
      <c r="E2350" t="s">
        <v>947</v>
      </c>
      <c r="F2350" t="s">
        <v>1025</v>
      </c>
      <c r="G2350" t="s">
        <v>1026</v>
      </c>
      <c r="H2350" t="s">
        <v>948</v>
      </c>
      <c r="I2350" s="170" t="s">
        <v>84</v>
      </c>
      <c r="J2350" t="s">
        <v>85</v>
      </c>
      <c r="K2350" t="s">
        <v>214</v>
      </c>
      <c r="L2350" t="s">
        <v>412</v>
      </c>
      <c r="M2350" t="s">
        <v>413</v>
      </c>
      <c r="N2350" t="s">
        <v>217</v>
      </c>
      <c r="O2350" t="s">
        <v>263</v>
      </c>
      <c r="P2350" t="s">
        <v>414</v>
      </c>
      <c r="Q2350" t="s">
        <v>415</v>
      </c>
      <c r="R2350" t="s">
        <v>416</v>
      </c>
      <c r="S2350" t="s">
        <v>338</v>
      </c>
      <c r="T2350" t="s">
        <v>339</v>
      </c>
      <c r="U2350" s="61" t="s">
        <v>340</v>
      </c>
      <c r="V2350" t="s">
        <v>249</v>
      </c>
      <c r="W2350" t="s">
        <v>263</v>
      </c>
      <c r="X2350" s="59">
        <v>158737</v>
      </c>
      <c r="Y2350" s="59">
        <v>0</v>
      </c>
      <c r="AA2350" s="146" t="str">
        <f t="shared" si="465"/>
        <v>EX</v>
      </c>
      <c r="AB2350" s="146">
        <f t="shared" si="455"/>
        <v>0</v>
      </c>
      <c r="AC2350" t="str">
        <f t="shared" si="458"/>
        <v>EX</v>
      </c>
      <c r="AD2350" s="74">
        <f t="shared" si="459"/>
        <v>0</v>
      </c>
      <c r="AE2350" s="74">
        <f t="shared" si="464"/>
        <v>0</v>
      </c>
      <c r="AF2350">
        <v>1</v>
      </c>
      <c r="AG2350">
        <v>0</v>
      </c>
      <c r="AH2350" s="74">
        <v>0</v>
      </c>
      <c r="AJ2350" s="74">
        <f t="shared" si="460"/>
        <v>0</v>
      </c>
      <c r="AK2350" s="74">
        <f t="shared" si="454"/>
        <v>0</v>
      </c>
      <c r="AL2350" t="str">
        <f t="shared" si="461"/>
        <v>N</v>
      </c>
      <c r="AN2350" t="s">
        <v>86</v>
      </c>
      <c r="AO2350" t="s">
        <v>85</v>
      </c>
      <c r="AP2350" t="str">
        <f t="shared" si="462"/>
        <v>94</v>
      </c>
      <c r="AQ2350" s="145" t="s">
        <v>1826</v>
      </c>
      <c r="AR2350" t="str">
        <f t="shared" si="463"/>
        <v>1-Adjusted Base Budget</v>
      </c>
      <c r="AS2350" s="145" t="s">
        <v>1827</v>
      </c>
      <c r="AT2350" t="s">
        <v>213</v>
      </c>
      <c r="AV2350" t="str">
        <f t="shared" si="457"/>
        <v>VPIT</v>
      </c>
      <c r="AW2350" t="str">
        <f t="shared" si="456"/>
        <v>VP FOR INFORMATION TECHNOLOGY</v>
      </c>
    </row>
    <row r="2351" spans="1:49">
      <c r="A2351" s="59">
        <v>2018</v>
      </c>
      <c r="B2351" t="s">
        <v>137</v>
      </c>
      <c r="C2351" t="s">
        <v>945</v>
      </c>
      <c r="D2351" t="s">
        <v>946</v>
      </c>
      <c r="E2351" t="s">
        <v>947</v>
      </c>
      <c r="F2351" t="s">
        <v>1027</v>
      </c>
      <c r="G2351" t="s">
        <v>1028</v>
      </c>
      <c r="H2351" t="s">
        <v>948</v>
      </c>
      <c r="I2351" s="170" t="s">
        <v>84</v>
      </c>
      <c r="J2351" t="s">
        <v>85</v>
      </c>
      <c r="K2351" t="s">
        <v>214</v>
      </c>
      <c r="L2351" t="s">
        <v>412</v>
      </c>
      <c r="M2351" t="s">
        <v>413</v>
      </c>
      <c r="N2351" t="s">
        <v>217</v>
      </c>
      <c r="O2351" t="s">
        <v>263</v>
      </c>
      <c r="P2351" t="s">
        <v>414</v>
      </c>
      <c r="Q2351" t="s">
        <v>415</v>
      </c>
      <c r="R2351" t="s">
        <v>416</v>
      </c>
      <c r="S2351" t="s">
        <v>338</v>
      </c>
      <c r="T2351" t="s">
        <v>339</v>
      </c>
      <c r="U2351" s="61" t="s">
        <v>340</v>
      </c>
      <c r="V2351" t="s">
        <v>249</v>
      </c>
      <c r="W2351" t="s">
        <v>263</v>
      </c>
      <c r="X2351" s="59">
        <v>156005</v>
      </c>
      <c r="Y2351" s="59">
        <v>130093</v>
      </c>
      <c r="AA2351" s="146" t="str">
        <f t="shared" si="465"/>
        <v>EX</v>
      </c>
      <c r="AB2351" s="146">
        <f t="shared" si="455"/>
        <v>0</v>
      </c>
      <c r="AC2351" t="str">
        <f t="shared" si="458"/>
        <v>EX</v>
      </c>
      <c r="AD2351" s="74">
        <f t="shared" si="459"/>
        <v>130093</v>
      </c>
      <c r="AE2351" s="74">
        <f t="shared" si="464"/>
        <v>130093</v>
      </c>
      <c r="AF2351">
        <v>1</v>
      </c>
      <c r="AG2351">
        <v>0</v>
      </c>
      <c r="AH2351" s="74">
        <v>0</v>
      </c>
      <c r="AJ2351" s="74">
        <f t="shared" si="460"/>
        <v>0</v>
      </c>
      <c r="AK2351" s="74">
        <f t="shared" si="454"/>
        <v>130093</v>
      </c>
      <c r="AL2351" t="str">
        <f t="shared" si="461"/>
        <v>N</v>
      </c>
      <c r="AN2351" t="s">
        <v>86</v>
      </c>
      <c r="AO2351" t="s">
        <v>85</v>
      </c>
      <c r="AP2351" t="str">
        <f t="shared" si="462"/>
        <v>94</v>
      </c>
      <c r="AQ2351" s="145" t="s">
        <v>1826</v>
      </c>
      <c r="AR2351" t="str">
        <f t="shared" si="463"/>
        <v>1-Adjusted Base Budget</v>
      </c>
      <c r="AS2351" s="145" t="s">
        <v>1827</v>
      </c>
      <c r="AT2351" t="s">
        <v>213</v>
      </c>
      <c r="AV2351" t="str">
        <f t="shared" si="457"/>
        <v>VPIT</v>
      </c>
      <c r="AW2351" t="str">
        <f t="shared" si="456"/>
        <v>VP FOR INFORMATION TECHNOLOGY</v>
      </c>
    </row>
    <row r="2352" spans="1:49">
      <c r="A2352" s="59">
        <v>2018</v>
      </c>
      <c r="B2352" t="s">
        <v>137</v>
      </c>
      <c r="C2352" t="s">
        <v>945</v>
      </c>
      <c r="D2352" t="s">
        <v>946</v>
      </c>
      <c r="E2352" t="s">
        <v>947</v>
      </c>
      <c r="F2352" t="s">
        <v>1717</v>
      </c>
      <c r="G2352" t="s">
        <v>1718</v>
      </c>
      <c r="H2352" t="s">
        <v>948</v>
      </c>
      <c r="I2352" s="170" t="s">
        <v>84</v>
      </c>
      <c r="J2352" t="s">
        <v>85</v>
      </c>
      <c r="K2352" t="s">
        <v>214</v>
      </c>
      <c r="L2352" t="s">
        <v>412</v>
      </c>
      <c r="M2352" t="s">
        <v>413</v>
      </c>
      <c r="N2352" t="s">
        <v>217</v>
      </c>
      <c r="O2352" t="s">
        <v>263</v>
      </c>
      <c r="P2352" t="s">
        <v>414</v>
      </c>
      <c r="Q2352" t="s">
        <v>415</v>
      </c>
      <c r="R2352" t="s">
        <v>416</v>
      </c>
      <c r="S2352" t="s">
        <v>338</v>
      </c>
      <c r="T2352" t="s">
        <v>339</v>
      </c>
      <c r="U2352" s="61" t="s">
        <v>340</v>
      </c>
      <c r="V2352" t="s">
        <v>249</v>
      </c>
      <c r="W2352" t="s">
        <v>263</v>
      </c>
      <c r="X2352" s="59">
        <v>89730</v>
      </c>
      <c r="Y2352" s="59">
        <v>118313</v>
      </c>
      <c r="AA2352" s="146" t="str">
        <f t="shared" si="465"/>
        <v>EX</v>
      </c>
      <c r="AB2352" s="146">
        <f t="shared" si="455"/>
        <v>0</v>
      </c>
      <c r="AC2352" t="str">
        <f t="shared" si="458"/>
        <v>EX</v>
      </c>
      <c r="AD2352" s="74">
        <f t="shared" si="459"/>
        <v>118313</v>
      </c>
      <c r="AE2352" s="74">
        <f t="shared" si="464"/>
        <v>118313</v>
      </c>
      <c r="AF2352">
        <v>1</v>
      </c>
      <c r="AG2352">
        <v>0</v>
      </c>
      <c r="AH2352" s="74">
        <v>0</v>
      </c>
      <c r="AJ2352" s="74">
        <f t="shared" si="460"/>
        <v>0</v>
      </c>
      <c r="AK2352" s="74">
        <f t="shared" si="454"/>
        <v>118313</v>
      </c>
      <c r="AL2352" t="str">
        <f t="shared" si="461"/>
        <v>N</v>
      </c>
      <c r="AN2352" t="s">
        <v>86</v>
      </c>
      <c r="AO2352" t="s">
        <v>85</v>
      </c>
      <c r="AP2352" t="str">
        <f t="shared" si="462"/>
        <v>94</v>
      </c>
      <c r="AQ2352" s="145" t="s">
        <v>1826</v>
      </c>
      <c r="AR2352" t="str">
        <f t="shared" si="463"/>
        <v>1-Adjusted Base Budget</v>
      </c>
      <c r="AS2352" s="145" t="s">
        <v>1827</v>
      </c>
      <c r="AT2352" t="s">
        <v>213</v>
      </c>
      <c r="AV2352" t="str">
        <f t="shared" si="457"/>
        <v>VPIT</v>
      </c>
      <c r="AW2352" t="str">
        <f t="shared" si="456"/>
        <v>VP FOR INFORMATION TECHNOLOGY</v>
      </c>
    </row>
    <row r="2353" spans="1:49">
      <c r="A2353" s="59">
        <v>2018</v>
      </c>
      <c r="B2353" t="s">
        <v>137</v>
      </c>
      <c r="C2353" t="s">
        <v>945</v>
      </c>
      <c r="D2353" t="s">
        <v>946</v>
      </c>
      <c r="E2353" t="s">
        <v>947</v>
      </c>
      <c r="F2353" t="s">
        <v>1029</v>
      </c>
      <c r="G2353" t="s">
        <v>1030</v>
      </c>
      <c r="H2353" t="s">
        <v>948</v>
      </c>
      <c r="I2353" s="170" t="s">
        <v>84</v>
      </c>
      <c r="J2353" t="s">
        <v>85</v>
      </c>
      <c r="K2353" t="s">
        <v>214</v>
      </c>
      <c r="L2353" t="s">
        <v>412</v>
      </c>
      <c r="M2353" t="s">
        <v>413</v>
      </c>
      <c r="N2353" t="s">
        <v>217</v>
      </c>
      <c r="O2353" t="s">
        <v>263</v>
      </c>
      <c r="P2353" t="s">
        <v>414</v>
      </c>
      <c r="Q2353" t="s">
        <v>415</v>
      </c>
      <c r="R2353" t="s">
        <v>416</v>
      </c>
      <c r="S2353" t="s">
        <v>338</v>
      </c>
      <c r="T2353" t="s">
        <v>339</v>
      </c>
      <c r="U2353" s="61" t="s">
        <v>340</v>
      </c>
      <c r="V2353" t="s">
        <v>249</v>
      </c>
      <c r="W2353" t="s">
        <v>263</v>
      </c>
      <c r="X2353" s="59">
        <v>130737</v>
      </c>
      <c r="Y2353" s="59">
        <v>130036</v>
      </c>
      <c r="AA2353" s="146" t="str">
        <f t="shared" si="465"/>
        <v>EX</v>
      </c>
      <c r="AB2353" s="146">
        <f t="shared" si="455"/>
        <v>0</v>
      </c>
      <c r="AC2353" t="str">
        <f t="shared" si="458"/>
        <v>EX</v>
      </c>
      <c r="AD2353" s="74">
        <f t="shared" si="459"/>
        <v>130036</v>
      </c>
      <c r="AE2353" s="74">
        <f t="shared" si="464"/>
        <v>130036</v>
      </c>
      <c r="AF2353">
        <v>1</v>
      </c>
      <c r="AG2353">
        <v>0</v>
      </c>
      <c r="AH2353" s="74">
        <v>0</v>
      </c>
      <c r="AJ2353" s="74">
        <f t="shared" si="460"/>
        <v>0</v>
      </c>
      <c r="AK2353" s="74">
        <f t="shared" si="454"/>
        <v>130036</v>
      </c>
      <c r="AL2353" t="str">
        <f t="shared" si="461"/>
        <v>N</v>
      </c>
      <c r="AN2353" t="s">
        <v>86</v>
      </c>
      <c r="AO2353" t="s">
        <v>85</v>
      </c>
      <c r="AP2353" t="str">
        <f t="shared" si="462"/>
        <v>94</v>
      </c>
      <c r="AQ2353" s="145" t="s">
        <v>1826</v>
      </c>
      <c r="AR2353" t="str">
        <f t="shared" si="463"/>
        <v>1-Adjusted Base Budget</v>
      </c>
      <c r="AS2353" s="145" t="s">
        <v>1827</v>
      </c>
      <c r="AT2353" t="s">
        <v>213</v>
      </c>
      <c r="AV2353" t="str">
        <f t="shared" si="457"/>
        <v>VPIT</v>
      </c>
      <c r="AW2353" t="str">
        <f t="shared" si="456"/>
        <v>VP FOR INFORMATION TECHNOLOGY</v>
      </c>
    </row>
    <row r="2354" spans="1:49">
      <c r="A2354" s="59">
        <v>2018</v>
      </c>
      <c r="B2354" t="s">
        <v>137</v>
      </c>
      <c r="C2354" t="s">
        <v>945</v>
      </c>
      <c r="D2354" t="s">
        <v>946</v>
      </c>
      <c r="E2354" t="s">
        <v>947</v>
      </c>
      <c r="F2354" t="s">
        <v>961</v>
      </c>
      <c r="G2354" t="s">
        <v>962</v>
      </c>
      <c r="H2354" t="s">
        <v>948</v>
      </c>
      <c r="I2354" s="170" t="s">
        <v>84</v>
      </c>
      <c r="J2354" t="s">
        <v>85</v>
      </c>
      <c r="K2354" t="s">
        <v>214</v>
      </c>
      <c r="L2354" t="s">
        <v>412</v>
      </c>
      <c r="M2354" t="s">
        <v>413</v>
      </c>
      <c r="N2354" t="s">
        <v>217</v>
      </c>
      <c r="O2354" t="s">
        <v>263</v>
      </c>
      <c r="P2354" t="s">
        <v>414</v>
      </c>
      <c r="Q2354" t="s">
        <v>415</v>
      </c>
      <c r="R2354" t="s">
        <v>416</v>
      </c>
      <c r="S2354" t="s">
        <v>338</v>
      </c>
      <c r="T2354" t="s">
        <v>339</v>
      </c>
      <c r="U2354" s="61" t="s">
        <v>340</v>
      </c>
      <c r="V2354" t="s">
        <v>249</v>
      </c>
      <c r="W2354" t="s">
        <v>263</v>
      </c>
      <c r="X2354" s="59">
        <v>64493</v>
      </c>
      <c r="Y2354" s="59">
        <v>3937</v>
      </c>
      <c r="AA2354" s="146" t="str">
        <f t="shared" si="465"/>
        <v>EX</v>
      </c>
      <c r="AB2354" s="146">
        <f t="shared" si="455"/>
        <v>0</v>
      </c>
      <c r="AC2354" t="str">
        <f t="shared" si="458"/>
        <v>EX</v>
      </c>
      <c r="AD2354" s="74">
        <f t="shared" si="459"/>
        <v>3937</v>
      </c>
      <c r="AE2354" s="74">
        <f t="shared" si="464"/>
        <v>3937</v>
      </c>
      <c r="AF2354">
        <v>1</v>
      </c>
      <c r="AG2354">
        <v>0</v>
      </c>
      <c r="AH2354" s="74">
        <v>0</v>
      </c>
      <c r="AJ2354" s="74">
        <f t="shared" si="460"/>
        <v>0</v>
      </c>
      <c r="AK2354" s="74">
        <f t="shared" si="454"/>
        <v>3937</v>
      </c>
      <c r="AL2354" t="str">
        <f t="shared" si="461"/>
        <v>N</v>
      </c>
      <c r="AN2354" t="s">
        <v>86</v>
      </c>
      <c r="AO2354" t="s">
        <v>85</v>
      </c>
      <c r="AP2354" t="str">
        <f t="shared" si="462"/>
        <v>94</v>
      </c>
      <c r="AQ2354" s="145" t="s">
        <v>1826</v>
      </c>
      <c r="AR2354" t="str">
        <f t="shared" si="463"/>
        <v>1-Adjusted Base Budget</v>
      </c>
      <c r="AS2354" s="145" t="s">
        <v>1827</v>
      </c>
      <c r="AT2354" t="s">
        <v>213</v>
      </c>
      <c r="AV2354" t="str">
        <f t="shared" si="457"/>
        <v>VPIT</v>
      </c>
      <c r="AW2354" t="str">
        <f t="shared" si="456"/>
        <v>VP FOR INFORMATION TECHNOLOGY</v>
      </c>
    </row>
    <row r="2355" spans="1:49">
      <c r="A2355" s="59">
        <v>2018</v>
      </c>
      <c r="B2355" t="s">
        <v>137</v>
      </c>
      <c r="C2355" t="s">
        <v>945</v>
      </c>
      <c r="D2355" t="s">
        <v>946</v>
      </c>
      <c r="E2355" t="s">
        <v>947</v>
      </c>
      <c r="F2355" t="s">
        <v>1031</v>
      </c>
      <c r="G2355" t="s">
        <v>1032</v>
      </c>
      <c r="H2355" t="s">
        <v>948</v>
      </c>
      <c r="I2355" s="170" t="s">
        <v>84</v>
      </c>
      <c r="J2355" t="s">
        <v>85</v>
      </c>
      <c r="K2355" t="s">
        <v>214</v>
      </c>
      <c r="L2355" t="s">
        <v>412</v>
      </c>
      <c r="M2355" t="s">
        <v>413</v>
      </c>
      <c r="N2355" t="s">
        <v>217</v>
      </c>
      <c r="O2355" t="s">
        <v>263</v>
      </c>
      <c r="P2355" t="s">
        <v>414</v>
      </c>
      <c r="Q2355" t="s">
        <v>415</v>
      </c>
      <c r="R2355" t="s">
        <v>416</v>
      </c>
      <c r="S2355" t="s">
        <v>338</v>
      </c>
      <c r="T2355" t="s">
        <v>339</v>
      </c>
      <c r="U2355" s="61" t="s">
        <v>340</v>
      </c>
      <c r="V2355" t="s">
        <v>249</v>
      </c>
      <c r="W2355" t="s">
        <v>263</v>
      </c>
      <c r="X2355" s="59">
        <v>145396</v>
      </c>
      <c r="Y2355" s="59">
        <v>145396</v>
      </c>
      <c r="AA2355" s="146" t="str">
        <f t="shared" si="465"/>
        <v>EX</v>
      </c>
      <c r="AB2355" s="146">
        <f t="shared" si="455"/>
        <v>0</v>
      </c>
      <c r="AC2355" t="str">
        <f t="shared" si="458"/>
        <v>EX</v>
      </c>
      <c r="AD2355" s="74">
        <f t="shared" si="459"/>
        <v>145396</v>
      </c>
      <c r="AE2355" s="74">
        <f t="shared" si="464"/>
        <v>145396</v>
      </c>
      <c r="AF2355">
        <v>1</v>
      </c>
      <c r="AG2355">
        <v>0</v>
      </c>
      <c r="AH2355" s="74">
        <v>0</v>
      </c>
      <c r="AJ2355" s="74">
        <f t="shared" si="460"/>
        <v>0</v>
      </c>
      <c r="AK2355" s="74">
        <f t="shared" ref="AK2355:AK2418" si="466">AE2355 +AJ2355</f>
        <v>145396</v>
      </c>
      <c r="AL2355" t="str">
        <f t="shared" si="461"/>
        <v>N</v>
      </c>
      <c r="AN2355" t="s">
        <v>86</v>
      </c>
      <c r="AO2355" t="s">
        <v>85</v>
      </c>
      <c r="AP2355" t="str">
        <f t="shared" si="462"/>
        <v>94</v>
      </c>
      <c r="AQ2355" s="145" t="s">
        <v>1826</v>
      </c>
      <c r="AR2355" t="str">
        <f t="shared" si="463"/>
        <v>1-Adjusted Base Budget</v>
      </c>
      <c r="AS2355" s="145" t="s">
        <v>1827</v>
      </c>
      <c r="AT2355" t="s">
        <v>213</v>
      </c>
      <c r="AV2355" t="str">
        <f t="shared" si="457"/>
        <v>VPIT</v>
      </c>
      <c r="AW2355" t="str">
        <f t="shared" si="456"/>
        <v>VP FOR INFORMATION TECHNOLOGY</v>
      </c>
    </row>
    <row r="2356" spans="1:49">
      <c r="A2356" s="59">
        <v>2018</v>
      </c>
      <c r="B2356" t="s">
        <v>137</v>
      </c>
      <c r="C2356" t="s">
        <v>945</v>
      </c>
      <c r="D2356" t="s">
        <v>946</v>
      </c>
      <c r="E2356" t="s">
        <v>947</v>
      </c>
      <c r="F2356" t="s">
        <v>1140</v>
      </c>
      <c r="G2356" t="s">
        <v>1141</v>
      </c>
      <c r="H2356" t="s">
        <v>948</v>
      </c>
      <c r="I2356" s="170" t="s">
        <v>84</v>
      </c>
      <c r="J2356" t="s">
        <v>85</v>
      </c>
      <c r="K2356" t="s">
        <v>214</v>
      </c>
      <c r="L2356" t="s">
        <v>412</v>
      </c>
      <c r="M2356" t="s">
        <v>413</v>
      </c>
      <c r="N2356" t="s">
        <v>217</v>
      </c>
      <c r="O2356" t="s">
        <v>263</v>
      </c>
      <c r="P2356" t="s">
        <v>414</v>
      </c>
      <c r="Q2356" t="s">
        <v>415</v>
      </c>
      <c r="R2356" t="s">
        <v>416</v>
      </c>
      <c r="S2356" t="s">
        <v>338</v>
      </c>
      <c r="T2356" t="s">
        <v>339</v>
      </c>
      <c r="U2356" s="61" t="s">
        <v>340</v>
      </c>
      <c r="V2356" t="s">
        <v>249</v>
      </c>
      <c r="W2356" t="s">
        <v>263</v>
      </c>
      <c r="X2356" s="59">
        <v>4884</v>
      </c>
      <c r="Y2356" s="59">
        <v>138784</v>
      </c>
      <c r="AA2356" s="146" t="str">
        <f t="shared" si="465"/>
        <v>EX</v>
      </c>
      <c r="AB2356" s="146">
        <f t="shared" si="455"/>
        <v>0</v>
      </c>
      <c r="AC2356" t="str">
        <f t="shared" si="458"/>
        <v>EX</v>
      </c>
      <c r="AD2356" s="74">
        <f t="shared" si="459"/>
        <v>138784</v>
      </c>
      <c r="AE2356" s="74">
        <f t="shared" si="464"/>
        <v>138784</v>
      </c>
      <c r="AF2356">
        <v>1</v>
      </c>
      <c r="AG2356">
        <v>0</v>
      </c>
      <c r="AH2356" s="74">
        <v>0</v>
      </c>
      <c r="AJ2356" s="74">
        <f t="shared" si="460"/>
        <v>0</v>
      </c>
      <c r="AK2356" s="74">
        <f t="shared" si="466"/>
        <v>138784</v>
      </c>
      <c r="AL2356" t="str">
        <f t="shared" si="461"/>
        <v>N</v>
      </c>
      <c r="AN2356" t="s">
        <v>86</v>
      </c>
      <c r="AO2356" t="s">
        <v>85</v>
      </c>
      <c r="AP2356" t="str">
        <f t="shared" si="462"/>
        <v>94</v>
      </c>
      <c r="AQ2356" s="145" t="s">
        <v>1826</v>
      </c>
      <c r="AR2356" t="str">
        <f t="shared" si="463"/>
        <v>1-Adjusted Base Budget</v>
      </c>
      <c r="AS2356" s="145" t="s">
        <v>1827</v>
      </c>
      <c r="AT2356" t="s">
        <v>213</v>
      </c>
      <c r="AV2356" t="str">
        <f t="shared" si="457"/>
        <v>VPIT</v>
      </c>
      <c r="AW2356" t="str">
        <f t="shared" si="456"/>
        <v>VP FOR INFORMATION TECHNOLOGY</v>
      </c>
    </row>
    <row r="2357" spans="1:49">
      <c r="A2357" s="59">
        <v>2018</v>
      </c>
      <c r="B2357" t="s">
        <v>137</v>
      </c>
      <c r="C2357" t="s">
        <v>945</v>
      </c>
      <c r="D2357" t="s">
        <v>946</v>
      </c>
      <c r="E2357" t="s">
        <v>947</v>
      </c>
      <c r="F2357" t="s">
        <v>1033</v>
      </c>
      <c r="G2357" t="s">
        <v>1034</v>
      </c>
      <c r="H2357" t="s">
        <v>948</v>
      </c>
      <c r="I2357" s="170" t="s">
        <v>84</v>
      </c>
      <c r="J2357" t="s">
        <v>85</v>
      </c>
      <c r="K2357" t="s">
        <v>214</v>
      </c>
      <c r="L2357" t="s">
        <v>412</v>
      </c>
      <c r="M2357" t="s">
        <v>413</v>
      </c>
      <c r="N2357" t="s">
        <v>217</v>
      </c>
      <c r="O2357" t="s">
        <v>263</v>
      </c>
      <c r="P2357" t="s">
        <v>414</v>
      </c>
      <c r="Q2357" t="s">
        <v>415</v>
      </c>
      <c r="R2357" t="s">
        <v>416</v>
      </c>
      <c r="S2357" t="s">
        <v>338</v>
      </c>
      <c r="T2357" t="s">
        <v>339</v>
      </c>
      <c r="U2357" s="61" t="s">
        <v>340</v>
      </c>
      <c r="V2357" t="s">
        <v>249</v>
      </c>
      <c r="W2357" t="s">
        <v>263</v>
      </c>
      <c r="X2357" s="59">
        <v>120319</v>
      </c>
      <c r="Y2357" s="59">
        <v>108548</v>
      </c>
      <c r="AA2357" s="146" t="str">
        <f t="shared" si="465"/>
        <v>EX</v>
      </c>
      <c r="AB2357" s="146">
        <f t="shared" ref="AB2357:AB2420" si="467">IF(O2357 =AA2357,Z2357,"10cr")</f>
        <v>0</v>
      </c>
      <c r="AC2357" t="str">
        <f t="shared" si="458"/>
        <v>EX</v>
      </c>
      <c r="AD2357" s="74">
        <f t="shared" si="459"/>
        <v>108548</v>
      </c>
      <c r="AE2357" s="74">
        <f t="shared" si="464"/>
        <v>108548</v>
      </c>
      <c r="AF2357">
        <v>1</v>
      </c>
      <c r="AG2357">
        <v>0</v>
      </c>
      <c r="AH2357" s="74">
        <v>0</v>
      </c>
      <c r="AJ2357" s="74">
        <f t="shared" si="460"/>
        <v>0</v>
      </c>
      <c r="AK2357" s="74">
        <f t="shared" si="466"/>
        <v>108548</v>
      </c>
      <c r="AL2357" t="str">
        <f t="shared" si="461"/>
        <v>N</v>
      </c>
      <c r="AN2357" t="s">
        <v>86</v>
      </c>
      <c r="AO2357" t="s">
        <v>85</v>
      </c>
      <c r="AP2357" t="str">
        <f t="shared" si="462"/>
        <v>94</v>
      </c>
      <c r="AQ2357" s="145" t="s">
        <v>1826</v>
      </c>
      <c r="AR2357" t="str">
        <f t="shared" si="463"/>
        <v>1-Adjusted Base Budget</v>
      </c>
      <c r="AS2357" s="145" t="s">
        <v>1827</v>
      </c>
      <c r="AT2357" t="s">
        <v>213</v>
      </c>
      <c r="AV2357" t="str">
        <f t="shared" si="457"/>
        <v>VPIT</v>
      </c>
      <c r="AW2357" t="str">
        <f t="shared" si="456"/>
        <v>VP FOR INFORMATION TECHNOLOGY</v>
      </c>
    </row>
    <row r="2358" spans="1:49">
      <c r="A2358" s="59">
        <v>2018</v>
      </c>
      <c r="B2358" t="s">
        <v>137</v>
      </c>
      <c r="C2358" t="s">
        <v>945</v>
      </c>
      <c r="D2358" t="s">
        <v>946</v>
      </c>
      <c r="E2358" t="s">
        <v>947</v>
      </c>
      <c r="F2358" t="s">
        <v>1191</v>
      </c>
      <c r="G2358" t="s">
        <v>1192</v>
      </c>
      <c r="H2358" t="s">
        <v>948</v>
      </c>
      <c r="I2358" s="170" t="s">
        <v>84</v>
      </c>
      <c r="J2358" t="s">
        <v>85</v>
      </c>
      <c r="K2358" t="s">
        <v>214</v>
      </c>
      <c r="L2358" t="s">
        <v>412</v>
      </c>
      <c r="M2358" t="s">
        <v>413</v>
      </c>
      <c r="N2358" t="s">
        <v>217</v>
      </c>
      <c r="O2358" t="s">
        <v>263</v>
      </c>
      <c r="P2358" t="s">
        <v>414</v>
      </c>
      <c r="Q2358" t="s">
        <v>415</v>
      </c>
      <c r="R2358" t="s">
        <v>416</v>
      </c>
      <c r="S2358" t="s">
        <v>338</v>
      </c>
      <c r="T2358" t="s">
        <v>339</v>
      </c>
      <c r="U2358" s="61" t="s">
        <v>340</v>
      </c>
      <c r="V2358" t="s">
        <v>249</v>
      </c>
      <c r="W2358" t="s">
        <v>263</v>
      </c>
      <c r="X2358" s="59">
        <v>36816</v>
      </c>
      <c r="Y2358" s="59">
        <v>36816</v>
      </c>
      <c r="AA2358" s="146" t="str">
        <f t="shared" si="465"/>
        <v>EX</v>
      </c>
      <c r="AB2358" s="146">
        <f t="shared" si="467"/>
        <v>0</v>
      </c>
      <c r="AC2358" t="str">
        <f t="shared" si="458"/>
        <v>EX</v>
      </c>
      <c r="AD2358" s="74">
        <f t="shared" si="459"/>
        <v>36816</v>
      </c>
      <c r="AE2358" s="74">
        <f t="shared" si="464"/>
        <v>36816</v>
      </c>
      <c r="AF2358">
        <v>1</v>
      </c>
      <c r="AG2358">
        <v>0</v>
      </c>
      <c r="AH2358" s="74">
        <v>0</v>
      </c>
      <c r="AJ2358" s="74">
        <f t="shared" si="460"/>
        <v>0</v>
      </c>
      <c r="AK2358" s="74">
        <f t="shared" si="466"/>
        <v>36816</v>
      </c>
      <c r="AL2358" t="str">
        <f t="shared" si="461"/>
        <v>N</v>
      </c>
      <c r="AN2358" t="s">
        <v>86</v>
      </c>
      <c r="AO2358" t="s">
        <v>85</v>
      </c>
      <c r="AP2358" t="str">
        <f t="shared" si="462"/>
        <v>94</v>
      </c>
      <c r="AQ2358" s="145" t="s">
        <v>1826</v>
      </c>
      <c r="AR2358" t="str">
        <f t="shared" si="463"/>
        <v>1-Adjusted Base Budget</v>
      </c>
      <c r="AS2358" s="145" t="s">
        <v>1827</v>
      </c>
      <c r="AT2358" t="s">
        <v>213</v>
      </c>
      <c r="AV2358" t="str">
        <f t="shared" si="457"/>
        <v>VPIT</v>
      </c>
      <c r="AW2358" t="str">
        <f t="shared" si="456"/>
        <v>VP FOR INFORMATION TECHNOLOGY</v>
      </c>
    </row>
    <row r="2359" spans="1:49">
      <c r="A2359" s="59">
        <v>2018</v>
      </c>
      <c r="B2359" t="s">
        <v>137</v>
      </c>
      <c r="C2359" t="s">
        <v>945</v>
      </c>
      <c r="D2359" t="s">
        <v>946</v>
      </c>
      <c r="E2359" t="s">
        <v>947</v>
      </c>
      <c r="F2359" t="s">
        <v>1035</v>
      </c>
      <c r="G2359" t="s">
        <v>1036</v>
      </c>
      <c r="H2359" t="s">
        <v>948</v>
      </c>
      <c r="I2359" s="170" t="s">
        <v>84</v>
      </c>
      <c r="J2359" t="s">
        <v>85</v>
      </c>
      <c r="K2359" t="s">
        <v>214</v>
      </c>
      <c r="L2359" t="s">
        <v>412</v>
      </c>
      <c r="M2359" t="s">
        <v>413</v>
      </c>
      <c r="N2359" t="s">
        <v>217</v>
      </c>
      <c r="O2359" t="s">
        <v>263</v>
      </c>
      <c r="P2359" t="s">
        <v>414</v>
      </c>
      <c r="Q2359" t="s">
        <v>415</v>
      </c>
      <c r="R2359" t="s">
        <v>416</v>
      </c>
      <c r="S2359" t="s">
        <v>338</v>
      </c>
      <c r="T2359" t="s">
        <v>339</v>
      </c>
      <c r="U2359" s="61" t="s">
        <v>340</v>
      </c>
      <c r="V2359" t="s">
        <v>249</v>
      </c>
      <c r="W2359" t="s">
        <v>263</v>
      </c>
      <c r="X2359" s="59">
        <v>20385</v>
      </c>
      <c r="Y2359" s="59">
        <v>20185</v>
      </c>
      <c r="AA2359" s="146" t="str">
        <f t="shared" si="465"/>
        <v>EX</v>
      </c>
      <c r="AB2359" s="146">
        <f t="shared" si="467"/>
        <v>0</v>
      </c>
      <c r="AC2359" t="str">
        <f t="shared" si="458"/>
        <v>EX</v>
      </c>
      <c r="AD2359" s="74">
        <f t="shared" si="459"/>
        <v>20185</v>
      </c>
      <c r="AE2359" s="74">
        <f t="shared" si="464"/>
        <v>20185</v>
      </c>
      <c r="AF2359">
        <v>1</v>
      </c>
      <c r="AG2359">
        <v>0</v>
      </c>
      <c r="AH2359" s="74">
        <v>0</v>
      </c>
      <c r="AJ2359" s="74">
        <f t="shared" si="460"/>
        <v>0</v>
      </c>
      <c r="AK2359" s="74">
        <f t="shared" si="466"/>
        <v>20185</v>
      </c>
      <c r="AL2359" t="str">
        <f t="shared" si="461"/>
        <v>N</v>
      </c>
      <c r="AN2359" t="s">
        <v>86</v>
      </c>
      <c r="AO2359" t="s">
        <v>85</v>
      </c>
      <c r="AP2359" t="str">
        <f t="shared" si="462"/>
        <v>94</v>
      </c>
      <c r="AQ2359" s="145" t="s">
        <v>1826</v>
      </c>
      <c r="AR2359" t="str">
        <f t="shared" si="463"/>
        <v>1-Adjusted Base Budget</v>
      </c>
      <c r="AS2359" s="145" t="s">
        <v>1827</v>
      </c>
      <c r="AT2359" t="s">
        <v>213</v>
      </c>
      <c r="AV2359" t="str">
        <f t="shared" si="457"/>
        <v>VPIT</v>
      </c>
      <c r="AW2359" t="str">
        <f t="shared" si="456"/>
        <v>VP FOR INFORMATION TECHNOLOGY</v>
      </c>
    </row>
    <row r="2360" spans="1:49">
      <c r="A2360" s="59">
        <v>2018</v>
      </c>
      <c r="B2360" t="s">
        <v>137</v>
      </c>
      <c r="C2360" t="s">
        <v>945</v>
      </c>
      <c r="D2360" t="s">
        <v>946</v>
      </c>
      <c r="E2360" t="s">
        <v>947</v>
      </c>
      <c r="F2360" t="s">
        <v>984</v>
      </c>
      <c r="G2360" t="s">
        <v>985</v>
      </c>
      <c r="H2360" t="s">
        <v>948</v>
      </c>
      <c r="I2360" s="170" t="s">
        <v>84</v>
      </c>
      <c r="J2360" t="s">
        <v>85</v>
      </c>
      <c r="K2360" t="s">
        <v>214</v>
      </c>
      <c r="L2360" t="s">
        <v>412</v>
      </c>
      <c r="M2360" t="s">
        <v>413</v>
      </c>
      <c r="N2360" t="s">
        <v>217</v>
      </c>
      <c r="O2360" t="s">
        <v>263</v>
      </c>
      <c r="P2360" t="s">
        <v>414</v>
      </c>
      <c r="Q2360" t="s">
        <v>415</v>
      </c>
      <c r="R2360" t="s">
        <v>416</v>
      </c>
      <c r="S2360" t="s">
        <v>338</v>
      </c>
      <c r="T2360" t="s">
        <v>339</v>
      </c>
      <c r="U2360" s="61" t="s">
        <v>340</v>
      </c>
      <c r="V2360" t="s">
        <v>249</v>
      </c>
      <c r="W2360" t="s">
        <v>263</v>
      </c>
      <c r="X2360" s="59">
        <v>15073</v>
      </c>
      <c r="Y2360" s="59">
        <v>15073</v>
      </c>
      <c r="AA2360" s="146" t="str">
        <f t="shared" si="465"/>
        <v>EX</v>
      </c>
      <c r="AB2360" s="146">
        <f t="shared" si="467"/>
        <v>0</v>
      </c>
      <c r="AC2360" t="str">
        <f t="shared" si="458"/>
        <v>EX</v>
      </c>
      <c r="AD2360" s="74">
        <f t="shared" si="459"/>
        <v>15073</v>
      </c>
      <c r="AE2360" s="74">
        <f t="shared" si="464"/>
        <v>15073</v>
      </c>
      <c r="AF2360">
        <v>1</v>
      </c>
      <c r="AG2360">
        <v>0</v>
      </c>
      <c r="AH2360" s="74">
        <v>0</v>
      </c>
      <c r="AJ2360" s="74">
        <f t="shared" si="460"/>
        <v>0</v>
      </c>
      <c r="AK2360" s="74">
        <f t="shared" si="466"/>
        <v>15073</v>
      </c>
      <c r="AL2360" t="str">
        <f t="shared" si="461"/>
        <v>N</v>
      </c>
      <c r="AN2360" t="s">
        <v>86</v>
      </c>
      <c r="AO2360" t="s">
        <v>85</v>
      </c>
      <c r="AP2360" t="str">
        <f t="shared" si="462"/>
        <v>94</v>
      </c>
      <c r="AQ2360" s="145" t="s">
        <v>1826</v>
      </c>
      <c r="AR2360" t="str">
        <f t="shared" si="463"/>
        <v>1-Adjusted Base Budget</v>
      </c>
      <c r="AS2360" s="145" t="s">
        <v>1827</v>
      </c>
      <c r="AT2360" t="s">
        <v>213</v>
      </c>
      <c r="AV2360" t="str">
        <f t="shared" si="457"/>
        <v>VPIT</v>
      </c>
      <c r="AW2360" t="str">
        <f t="shared" si="456"/>
        <v>VP FOR INFORMATION TECHNOLOGY</v>
      </c>
    </row>
    <row r="2361" spans="1:49">
      <c r="A2361" s="59">
        <v>2018</v>
      </c>
      <c r="B2361" t="s">
        <v>137</v>
      </c>
      <c r="C2361" t="s">
        <v>945</v>
      </c>
      <c r="D2361" t="s">
        <v>946</v>
      </c>
      <c r="E2361" t="s">
        <v>947</v>
      </c>
      <c r="F2361" t="s">
        <v>1037</v>
      </c>
      <c r="G2361" t="s">
        <v>1038</v>
      </c>
      <c r="H2361" t="s">
        <v>948</v>
      </c>
      <c r="I2361" s="170" t="s">
        <v>84</v>
      </c>
      <c r="J2361" t="s">
        <v>85</v>
      </c>
      <c r="K2361" t="s">
        <v>214</v>
      </c>
      <c r="L2361" t="s">
        <v>412</v>
      </c>
      <c r="M2361" t="s">
        <v>413</v>
      </c>
      <c r="N2361" t="s">
        <v>217</v>
      </c>
      <c r="O2361" t="s">
        <v>263</v>
      </c>
      <c r="P2361" t="s">
        <v>414</v>
      </c>
      <c r="Q2361" t="s">
        <v>415</v>
      </c>
      <c r="R2361" t="s">
        <v>416</v>
      </c>
      <c r="S2361" t="s">
        <v>338</v>
      </c>
      <c r="T2361" t="s">
        <v>339</v>
      </c>
      <c r="U2361" s="61" t="s">
        <v>340</v>
      </c>
      <c r="V2361" t="s">
        <v>249</v>
      </c>
      <c r="W2361" t="s">
        <v>263</v>
      </c>
      <c r="X2361" s="59">
        <v>67653</v>
      </c>
      <c r="Y2361" s="59">
        <v>0</v>
      </c>
      <c r="AA2361" s="146" t="str">
        <f t="shared" si="465"/>
        <v>EX</v>
      </c>
      <c r="AB2361" s="146">
        <f t="shared" si="467"/>
        <v>0</v>
      </c>
      <c r="AC2361" t="str">
        <f t="shared" si="458"/>
        <v>EX</v>
      </c>
      <c r="AD2361" s="74">
        <f t="shared" si="459"/>
        <v>0</v>
      </c>
      <c r="AE2361" s="74">
        <f t="shared" si="464"/>
        <v>0</v>
      </c>
      <c r="AF2361">
        <v>1</v>
      </c>
      <c r="AG2361">
        <v>0</v>
      </c>
      <c r="AH2361" s="74">
        <v>0</v>
      </c>
      <c r="AJ2361" s="74">
        <f t="shared" si="460"/>
        <v>0</v>
      </c>
      <c r="AK2361" s="74">
        <f t="shared" si="466"/>
        <v>0</v>
      </c>
      <c r="AL2361" t="str">
        <f t="shared" si="461"/>
        <v>N</v>
      </c>
      <c r="AN2361" t="s">
        <v>86</v>
      </c>
      <c r="AO2361" t="s">
        <v>85</v>
      </c>
      <c r="AP2361" t="str">
        <f t="shared" si="462"/>
        <v>94</v>
      </c>
      <c r="AQ2361" s="145" t="s">
        <v>1826</v>
      </c>
      <c r="AR2361" t="str">
        <f t="shared" si="463"/>
        <v>1-Adjusted Base Budget</v>
      </c>
      <c r="AS2361" s="145" t="s">
        <v>1827</v>
      </c>
      <c r="AT2361" t="s">
        <v>213</v>
      </c>
      <c r="AV2361" t="str">
        <f t="shared" si="457"/>
        <v>VPIT</v>
      </c>
      <c r="AW2361" t="str">
        <f t="shared" si="456"/>
        <v>VP FOR INFORMATION TECHNOLOGY</v>
      </c>
    </row>
    <row r="2362" spans="1:49">
      <c r="A2362" s="59">
        <v>2018</v>
      </c>
      <c r="B2362" t="s">
        <v>137</v>
      </c>
      <c r="C2362" t="s">
        <v>945</v>
      </c>
      <c r="D2362" t="s">
        <v>946</v>
      </c>
      <c r="E2362" t="s">
        <v>947</v>
      </c>
      <c r="F2362" t="s">
        <v>1267</v>
      </c>
      <c r="G2362" t="s">
        <v>1268</v>
      </c>
      <c r="H2362" t="s">
        <v>948</v>
      </c>
      <c r="I2362" s="170" t="s">
        <v>84</v>
      </c>
      <c r="J2362" t="s">
        <v>85</v>
      </c>
      <c r="K2362" t="s">
        <v>214</v>
      </c>
      <c r="L2362" t="s">
        <v>412</v>
      </c>
      <c r="M2362" t="s">
        <v>413</v>
      </c>
      <c r="N2362" t="s">
        <v>217</v>
      </c>
      <c r="O2362" t="s">
        <v>263</v>
      </c>
      <c r="P2362" t="s">
        <v>414</v>
      </c>
      <c r="Q2362" t="s">
        <v>415</v>
      </c>
      <c r="R2362" t="s">
        <v>416</v>
      </c>
      <c r="S2362" t="s">
        <v>338</v>
      </c>
      <c r="T2362" t="s">
        <v>339</v>
      </c>
      <c r="U2362" s="61" t="s">
        <v>340</v>
      </c>
      <c r="V2362" t="s">
        <v>249</v>
      </c>
      <c r="W2362" t="s">
        <v>263</v>
      </c>
      <c r="X2362" s="59">
        <v>44554</v>
      </c>
      <c r="Y2362" s="59">
        <v>43957</v>
      </c>
      <c r="AA2362" s="146" t="str">
        <f t="shared" si="465"/>
        <v>EX</v>
      </c>
      <c r="AB2362" s="146">
        <f t="shared" si="467"/>
        <v>0</v>
      </c>
      <c r="AC2362" t="str">
        <f t="shared" si="458"/>
        <v>EX</v>
      </c>
      <c r="AD2362" s="74">
        <f t="shared" si="459"/>
        <v>43957</v>
      </c>
      <c r="AE2362" s="74">
        <f t="shared" si="464"/>
        <v>43957</v>
      </c>
      <c r="AF2362">
        <v>1</v>
      </c>
      <c r="AG2362">
        <v>0</v>
      </c>
      <c r="AH2362" s="74">
        <v>0</v>
      </c>
      <c r="AJ2362" s="74">
        <f t="shared" si="460"/>
        <v>0</v>
      </c>
      <c r="AK2362" s="74">
        <f t="shared" si="466"/>
        <v>43957</v>
      </c>
      <c r="AL2362" t="str">
        <f t="shared" si="461"/>
        <v>N</v>
      </c>
      <c r="AN2362" t="s">
        <v>86</v>
      </c>
      <c r="AO2362" t="s">
        <v>85</v>
      </c>
      <c r="AP2362" t="str">
        <f t="shared" si="462"/>
        <v>94</v>
      </c>
      <c r="AQ2362" s="145" t="s">
        <v>1826</v>
      </c>
      <c r="AR2362" t="str">
        <f t="shared" si="463"/>
        <v>1-Adjusted Base Budget</v>
      </c>
      <c r="AS2362" s="145" t="s">
        <v>1827</v>
      </c>
      <c r="AT2362" t="s">
        <v>213</v>
      </c>
      <c r="AV2362" t="str">
        <f t="shared" si="457"/>
        <v>VPIT</v>
      </c>
      <c r="AW2362" t="str">
        <f t="shared" si="456"/>
        <v>VP FOR INFORMATION TECHNOLOGY</v>
      </c>
    </row>
    <row r="2363" spans="1:49">
      <c r="A2363" s="59">
        <v>2018</v>
      </c>
      <c r="B2363" t="s">
        <v>137</v>
      </c>
      <c r="C2363" t="s">
        <v>945</v>
      </c>
      <c r="D2363" t="s">
        <v>946</v>
      </c>
      <c r="E2363" t="s">
        <v>947</v>
      </c>
      <c r="F2363" t="s">
        <v>1039</v>
      </c>
      <c r="G2363" t="s">
        <v>1040</v>
      </c>
      <c r="H2363" t="s">
        <v>948</v>
      </c>
      <c r="I2363" s="170" t="s">
        <v>84</v>
      </c>
      <c r="J2363" t="s">
        <v>85</v>
      </c>
      <c r="K2363" t="s">
        <v>214</v>
      </c>
      <c r="L2363" t="s">
        <v>412</v>
      </c>
      <c r="M2363" t="s">
        <v>413</v>
      </c>
      <c r="N2363" t="s">
        <v>217</v>
      </c>
      <c r="O2363" t="s">
        <v>263</v>
      </c>
      <c r="P2363" t="s">
        <v>414</v>
      </c>
      <c r="Q2363" t="s">
        <v>415</v>
      </c>
      <c r="R2363" t="s">
        <v>416</v>
      </c>
      <c r="S2363" t="s">
        <v>338</v>
      </c>
      <c r="T2363" t="s">
        <v>339</v>
      </c>
      <c r="U2363" s="61" t="s">
        <v>340</v>
      </c>
      <c r="V2363" t="s">
        <v>249</v>
      </c>
      <c r="W2363" t="s">
        <v>263</v>
      </c>
      <c r="X2363" s="59">
        <v>14716</v>
      </c>
      <c r="Y2363" s="59">
        <v>14716</v>
      </c>
      <c r="AA2363" s="146" t="str">
        <f t="shared" si="465"/>
        <v>EX</v>
      </c>
      <c r="AB2363" s="146">
        <f t="shared" si="467"/>
        <v>0</v>
      </c>
      <c r="AC2363" t="str">
        <f t="shared" si="458"/>
        <v>EX</v>
      </c>
      <c r="AD2363" s="74">
        <f t="shared" si="459"/>
        <v>14716</v>
      </c>
      <c r="AE2363" s="74">
        <f t="shared" si="464"/>
        <v>14716</v>
      </c>
      <c r="AF2363">
        <v>1</v>
      </c>
      <c r="AG2363">
        <v>0</v>
      </c>
      <c r="AH2363" s="74">
        <v>0</v>
      </c>
      <c r="AJ2363" s="74">
        <f t="shared" si="460"/>
        <v>0</v>
      </c>
      <c r="AK2363" s="74">
        <f t="shared" si="466"/>
        <v>14716</v>
      </c>
      <c r="AL2363" t="str">
        <f t="shared" si="461"/>
        <v>N</v>
      </c>
      <c r="AN2363" t="s">
        <v>86</v>
      </c>
      <c r="AO2363" t="s">
        <v>85</v>
      </c>
      <c r="AP2363" t="str">
        <f t="shared" si="462"/>
        <v>94</v>
      </c>
      <c r="AQ2363" s="145" t="s">
        <v>1826</v>
      </c>
      <c r="AR2363" t="str">
        <f t="shared" si="463"/>
        <v>1-Adjusted Base Budget</v>
      </c>
      <c r="AS2363" s="145" t="s">
        <v>1827</v>
      </c>
      <c r="AT2363" t="s">
        <v>213</v>
      </c>
      <c r="AV2363" t="str">
        <f t="shared" si="457"/>
        <v>VPIT</v>
      </c>
      <c r="AW2363" t="str">
        <f t="shared" si="456"/>
        <v>VP FOR INFORMATION TECHNOLOGY</v>
      </c>
    </row>
    <row r="2364" spans="1:49">
      <c r="A2364" s="59">
        <v>2018</v>
      </c>
      <c r="B2364" t="s">
        <v>137</v>
      </c>
      <c r="C2364" t="s">
        <v>945</v>
      </c>
      <c r="D2364" t="s">
        <v>946</v>
      </c>
      <c r="E2364" t="s">
        <v>947</v>
      </c>
      <c r="F2364" t="s">
        <v>1137</v>
      </c>
      <c r="G2364" t="s">
        <v>1138</v>
      </c>
      <c r="H2364" t="s">
        <v>948</v>
      </c>
      <c r="I2364" s="170" t="s">
        <v>84</v>
      </c>
      <c r="J2364" t="s">
        <v>85</v>
      </c>
      <c r="K2364" t="s">
        <v>214</v>
      </c>
      <c r="L2364" t="s">
        <v>412</v>
      </c>
      <c r="M2364" t="s">
        <v>413</v>
      </c>
      <c r="N2364" t="s">
        <v>217</v>
      </c>
      <c r="O2364" t="s">
        <v>263</v>
      </c>
      <c r="P2364" t="s">
        <v>414</v>
      </c>
      <c r="Q2364" t="s">
        <v>415</v>
      </c>
      <c r="R2364" t="s">
        <v>416</v>
      </c>
      <c r="S2364" t="s">
        <v>338</v>
      </c>
      <c r="T2364" t="s">
        <v>339</v>
      </c>
      <c r="U2364" s="61" t="s">
        <v>340</v>
      </c>
      <c r="V2364" t="s">
        <v>249</v>
      </c>
      <c r="W2364" t="s">
        <v>263</v>
      </c>
      <c r="X2364" s="59">
        <v>-72250</v>
      </c>
      <c r="Y2364" s="59">
        <v>-72250</v>
      </c>
      <c r="AA2364" s="146" t="str">
        <f t="shared" si="465"/>
        <v>EX</v>
      </c>
      <c r="AB2364" s="146">
        <f t="shared" si="467"/>
        <v>0</v>
      </c>
      <c r="AC2364" t="str">
        <f t="shared" si="458"/>
        <v>EX</v>
      </c>
      <c r="AD2364" s="74">
        <f t="shared" si="459"/>
        <v>-72250</v>
      </c>
      <c r="AE2364" s="74">
        <f t="shared" si="464"/>
        <v>-72250</v>
      </c>
      <c r="AF2364">
        <v>1</v>
      </c>
      <c r="AG2364">
        <v>0</v>
      </c>
      <c r="AH2364" s="74">
        <v>0</v>
      </c>
      <c r="AJ2364" s="74">
        <f t="shared" si="460"/>
        <v>0</v>
      </c>
      <c r="AK2364" s="74">
        <f t="shared" si="466"/>
        <v>-72250</v>
      </c>
      <c r="AL2364" t="str">
        <f t="shared" si="461"/>
        <v>N</v>
      </c>
      <c r="AN2364" t="s">
        <v>86</v>
      </c>
      <c r="AO2364" t="s">
        <v>85</v>
      </c>
      <c r="AP2364" t="str">
        <f t="shared" si="462"/>
        <v>94</v>
      </c>
      <c r="AQ2364" s="145" t="s">
        <v>1826</v>
      </c>
      <c r="AR2364" t="str">
        <f t="shared" si="463"/>
        <v>1-Adjusted Base Budget</v>
      </c>
      <c r="AS2364" s="145" t="s">
        <v>1827</v>
      </c>
      <c r="AT2364" t="s">
        <v>213</v>
      </c>
      <c r="AV2364" t="str">
        <f t="shared" si="457"/>
        <v>VPIT</v>
      </c>
      <c r="AW2364" t="str">
        <f t="shared" si="456"/>
        <v>VP FOR INFORMATION TECHNOLOGY</v>
      </c>
    </row>
    <row r="2365" spans="1:49">
      <c r="A2365" s="59">
        <v>2018</v>
      </c>
      <c r="B2365" t="s">
        <v>137</v>
      </c>
      <c r="C2365" t="s">
        <v>945</v>
      </c>
      <c r="D2365" t="s">
        <v>946</v>
      </c>
      <c r="E2365" t="s">
        <v>947</v>
      </c>
      <c r="F2365" t="s">
        <v>1041</v>
      </c>
      <c r="G2365" t="s">
        <v>1042</v>
      </c>
      <c r="H2365" t="s">
        <v>948</v>
      </c>
      <c r="I2365" s="170" t="s">
        <v>84</v>
      </c>
      <c r="J2365" t="s">
        <v>85</v>
      </c>
      <c r="K2365" t="s">
        <v>214</v>
      </c>
      <c r="L2365" t="s">
        <v>412</v>
      </c>
      <c r="M2365" t="s">
        <v>413</v>
      </c>
      <c r="N2365" t="s">
        <v>217</v>
      </c>
      <c r="O2365" t="s">
        <v>263</v>
      </c>
      <c r="P2365" t="s">
        <v>414</v>
      </c>
      <c r="Q2365" t="s">
        <v>415</v>
      </c>
      <c r="R2365" t="s">
        <v>416</v>
      </c>
      <c r="S2365" t="s">
        <v>338</v>
      </c>
      <c r="T2365" t="s">
        <v>339</v>
      </c>
      <c r="U2365" s="61" t="s">
        <v>340</v>
      </c>
      <c r="V2365" t="s">
        <v>249</v>
      </c>
      <c r="W2365" t="s">
        <v>263</v>
      </c>
      <c r="X2365" s="59">
        <v>87394</v>
      </c>
      <c r="Y2365" s="59">
        <v>87394</v>
      </c>
      <c r="AA2365" s="146" t="str">
        <f t="shared" si="465"/>
        <v>EX</v>
      </c>
      <c r="AB2365" s="146">
        <f t="shared" si="467"/>
        <v>0</v>
      </c>
      <c r="AC2365" t="str">
        <f t="shared" si="458"/>
        <v>EX</v>
      </c>
      <c r="AD2365" s="74">
        <f t="shared" si="459"/>
        <v>87394</v>
      </c>
      <c r="AE2365" s="74">
        <f t="shared" si="464"/>
        <v>87394</v>
      </c>
      <c r="AF2365">
        <v>1</v>
      </c>
      <c r="AG2365">
        <v>0</v>
      </c>
      <c r="AH2365" s="74">
        <v>0</v>
      </c>
      <c r="AJ2365" s="74">
        <f t="shared" si="460"/>
        <v>0</v>
      </c>
      <c r="AK2365" s="74">
        <f t="shared" si="466"/>
        <v>87394</v>
      </c>
      <c r="AL2365" t="str">
        <f t="shared" si="461"/>
        <v>N</v>
      </c>
      <c r="AN2365" t="s">
        <v>86</v>
      </c>
      <c r="AO2365" t="s">
        <v>85</v>
      </c>
      <c r="AP2365" t="str">
        <f t="shared" si="462"/>
        <v>94</v>
      </c>
      <c r="AQ2365" s="145" t="s">
        <v>1826</v>
      </c>
      <c r="AR2365" t="str">
        <f t="shared" si="463"/>
        <v>1-Adjusted Base Budget</v>
      </c>
      <c r="AS2365" s="145" t="s">
        <v>1827</v>
      </c>
      <c r="AT2365" t="s">
        <v>213</v>
      </c>
      <c r="AV2365" t="str">
        <f t="shared" si="457"/>
        <v>VPIT</v>
      </c>
      <c r="AW2365" t="str">
        <f t="shared" si="456"/>
        <v>VP FOR INFORMATION TECHNOLOGY</v>
      </c>
    </row>
    <row r="2366" spans="1:49">
      <c r="A2366" s="59">
        <v>2018</v>
      </c>
      <c r="B2366" t="s">
        <v>137</v>
      </c>
      <c r="C2366" t="s">
        <v>945</v>
      </c>
      <c r="D2366" t="s">
        <v>946</v>
      </c>
      <c r="E2366" t="s">
        <v>947</v>
      </c>
      <c r="F2366" t="s">
        <v>1043</v>
      </c>
      <c r="G2366" t="s">
        <v>1044</v>
      </c>
      <c r="H2366" t="s">
        <v>948</v>
      </c>
      <c r="I2366" s="170" t="s">
        <v>84</v>
      </c>
      <c r="J2366" t="s">
        <v>85</v>
      </c>
      <c r="K2366" t="s">
        <v>214</v>
      </c>
      <c r="L2366" t="s">
        <v>412</v>
      </c>
      <c r="M2366" t="s">
        <v>413</v>
      </c>
      <c r="N2366" t="s">
        <v>217</v>
      </c>
      <c r="O2366" t="s">
        <v>263</v>
      </c>
      <c r="P2366" t="s">
        <v>414</v>
      </c>
      <c r="Q2366" t="s">
        <v>415</v>
      </c>
      <c r="R2366" t="s">
        <v>416</v>
      </c>
      <c r="S2366" t="s">
        <v>338</v>
      </c>
      <c r="T2366" t="s">
        <v>339</v>
      </c>
      <c r="U2366" s="61" t="s">
        <v>340</v>
      </c>
      <c r="V2366" t="s">
        <v>249</v>
      </c>
      <c r="W2366" t="s">
        <v>263</v>
      </c>
      <c r="X2366" s="59">
        <v>217239</v>
      </c>
      <c r="Y2366" s="59">
        <v>227120</v>
      </c>
      <c r="AA2366" s="146" t="str">
        <f t="shared" si="465"/>
        <v>EX</v>
      </c>
      <c r="AB2366" s="146">
        <f t="shared" si="467"/>
        <v>0</v>
      </c>
      <c r="AC2366" t="str">
        <f t="shared" si="458"/>
        <v>EX</v>
      </c>
      <c r="AD2366" s="74">
        <f t="shared" si="459"/>
        <v>227120</v>
      </c>
      <c r="AE2366" s="74">
        <f t="shared" si="464"/>
        <v>227120</v>
      </c>
      <c r="AF2366">
        <v>1</v>
      </c>
      <c r="AG2366">
        <v>0</v>
      </c>
      <c r="AH2366" s="74">
        <v>0</v>
      </c>
      <c r="AJ2366" s="74">
        <f t="shared" si="460"/>
        <v>0</v>
      </c>
      <c r="AK2366" s="74">
        <f t="shared" si="466"/>
        <v>227120</v>
      </c>
      <c r="AL2366" t="str">
        <f t="shared" si="461"/>
        <v>N</v>
      </c>
      <c r="AN2366" t="s">
        <v>86</v>
      </c>
      <c r="AO2366" t="s">
        <v>85</v>
      </c>
      <c r="AP2366" t="str">
        <f t="shared" si="462"/>
        <v>94</v>
      </c>
      <c r="AQ2366" s="145" t="s">
        <v>1826</v>
      </c>
      <c r="AR2366" t="str">
        <f t="shared" si="463"/>
        <v>1-Adjusted Base Budget</v>
      </c>
      <c r="AS2366" s="145" t="s">
        <v>1827</v>
      </c>
      <c r="AT2366" t="s">
        <v>213</v>
      </c>
      <c r="AV2366" t="str">
        <f t="shared" si="457"/>
        <v>VPIT</v>
      </c>
      <c r="AW2366" t="str">
        <f t="shared" si="456"/>
        <v>VP FOR INFORMATION TECHNOLOGY</v>
      </c>
    </row>
    <row r="2367" spans="1:49">
      <c r="A2367" s="59">
        <v>2018</v>
      </c>
      <c r="B2367" t="s">
        <v>137</v>
      </c>
      <c r="C2367" t="s">
        <v>945</v>
      </c>
      <c r="D2367" t="s">
        <v>946</v>
      </c>
      <c r="E2367" t="s">
        <v>947</v>
      </c>
      <c r="F2367" t="s">
        <v>994</v>
      </c>
      <c r="G2367" t="s">
        <v>995</v>
      </c>
      <c r="H2367" t="s">
        <v>948</v>
      </c>
      <c r="I2367" s="170" t="s">
        <v>84</v>
      </c>
      <c r="J2367" t="s">
        <v>85</v>
      </c>
      <c r="K2367" t="s">
        <v>214</v>
      </c>
      <c r="L2367" t="s">
        <v>412</v>
      </c>
      <c r="M2367" t="s">
        <v>413</v>
      </c>
      <c r="N2367" t="s">
        <v>217</v>
      </c>
      <c r="O2367" t="s">
        <v>263</v>
      </c>
      <c r="P2367" t="s">
        <v>414</v>
      </c>
      <c r="Q2367" t="s">
        <v>415</v>
      </c>
      <c r="R2367" t="s">
        <v>416</v>
      </c>
      <c r="S2367" t="s">
        <v>338</v>
      </c>
      <c r="T2367" t="s">
        <v>339</v>
      </c>
      <c r="U2367" s="61" t="s">
        <v>340</v>
      </c>
      <c r="V2367" t="s">
        <v>249</v>
      </c>
      <c r="W2367" t="s">
        <v>263</v>
      </c>
      <c r="X2367" s="59">
        <v>110829</v>
      </c>
      <c r="Y2367" s="59">
        <v>110829</v>
      </c>
      <c r="AA2367" s="146" t="str">
        <f t="shared" si="465"/>
        <v>EX</v>
      </c>
      <c r="AB2367" s="146">
        <f t="shared" si="467"/>
        <v>0</v>
      </c>
      <c r="AC2367" t="str">
        <f t="shared" si="458"/>
        <v>EX</v>
      </c>
      <c r="AD2367" s="74">
        <f t="shared" si="459"/>
        <v>110829</v>
      </c>
      <c r="AE2367" s="74">
        <f t="shared" si="464"/>
        <v>110829</v>
      </c>
      <c r="AF2367">
        <v>1</v>
      </c>
      <c r="AG2367">
        <v>0</v>
      </c>
      <c r="AH2367" s="74">
        <v>0</v>
      </c>
      <c r="AJ2367" s="74">
        <f t="shared" si="460"/>
        <v>0</v>
      </c>
      <c r="AK2367" s="74">
        <f t="shared" si="466"/>
        <v>110829</v>
      </c>
      <c r="AL2367" t="str">
        <f t="shared" si="461"/>
        <v>N</v>
      </c>
      <c r="AN2367" t="s">
        <v>86</v>
      </c>
      <c r="AO2367" t="s">
        <v>85</v>
      </c>
      <c r="AP2367" t="str">
        <f t="shared" si="462"/>
        <v>94</v>
      </c>
      <c r="AQ2367" s="145" t="s">
        <v>1826</v>
      </c>
      <c r="AR2367" t="str">
        <f t="shared" si="463"/>
        <v>1-Adjusted Base Budget</v>
      </c>
      <c r="AS2367" s="145" t="s">
        <v>1827</v>
      </c>
      <c r="AT2367" t="s">
        <v>213</v>
      </c>
      <c r="AV2367" t="str">
        <f t="shared" si="457"/>
        <v>VPIT</v>
      </c>
      <c r="AW2367" t="str">
        <f t="shared" si="456"/>
        <v>VP FOR INFORMATION TECHNOLOGY</v>
      </c>
    </row>
    <row r="2368" spans="1:49">
      <c r="A2368" s="59">
        <v>2018</v>
      </c>
      <c r="B2368" t="s">
        <v>137</v>
      </c>
      <c r="C2368" t="s">
        <v>945</v>
      </c>
      <c r="D2368" t="s">
        <v>946</v>
      </c>
      <c r="E2368" t="s">
        <v>947</v>
      </c>
      <c r="F2368" t="s">
        <v>1045</v>
      </c>
      <c r="G2368" t="s">
        <v>1046</v>
      </c>
      <c r="H2368" t="s">
        <v>948</v>
      </c>
      <c r="I2368" s="170" t="s">
        <v>84</v>
      </c>
      <c r="J2368" t="s">
        <v>85</v>
      </c>
      <c r="K2368" t="s">
        <v>214</v>
      </c>
      <c r="L2368" t="s">
        <v>412</v>
      </c>
      <c r="M2368" t="s">
        <v>413</v>
      </c>
      <c r="N2368" t="s">
        <v>217</v>
      </c>
      <c r="O2368" t="s">
        <v>263</v>
      </c>
      <c r="P2368" t="s">
        <v>414</v>
      </c>
      <c r="Q2368" t="s">
        <v>415</v>
      </c>
      <c r="R2368" t="s">
        <v>416</v>
      </c>
      <c r="S2368" t="s">
        <v>338</v>
      </c>
      <c r="T2368" t="s">
        <v>339</v>
      </c>
      <c r="U2368" s="61" t="s">
        <v>340</v>
      </c>
      <c r="V2368" t="s">
        <v>249</v>
      </c>
      <c r="W2368" t="s">
        <v>263</v>
      </c>
      <c r="X2368" s="59">
        <v>97106</v>
      </c>
      <c r="Y2368" s="59">
        <v>86421</v>
      </c>
      <c r="AA2368" s="146" t="str">
        <f t="shared" si="465"/>
        <v>EX</v>
      </c>
      <c r="AB2368" s="146">
        <f t="shared" si="467"/>
        <v>0</v>
      </c>
      <c r="AC2368" t="str">
        <f t="shared" si="458"/>
        <v>EX</v>
      </c>
      <c r="AD2368" s="74">
        <f t="shared" si="459"/>
        <v>86421</v>
      </c>
      <c r="AE2368" s="74">
        <f t="shared" si="464"/>
        <v>86421</v>
      </c>
      <c r="AF2368">
        <v>1</v>
      </c>
      <c r="AG2368">
        <v>0</v>
      </c>
      <c r="AH2368" s="74">
        <v>0</v>
      </c>
      <c r="AJ2368" s="74">
        <f t="shared" si="460"/>
        <v>0</v>
      </c>
      <c r="AK2368" s="74">
        <f t="shared" si="466"/>
        <v>86421</v>
      </c>
      <c r="AL2368" t="str">
        <f t="shared" si="461"/>
        <v>N</v>
      </c>
      <c r="AN2368" t="s">
        <v>86</v>
      </c>
      <c r="AO2368" t="s">
        <v>85</v>
      </c>
      <c r="AP2368" t="str">
        <f t="shared" si="462"/>
        <v>94</v>
      </c>
      <c r="AQ2368" s="145" t="s">
        <v>1826</v>
      </c>
      <c r="AR2368" t="str">
        <f t="shared" si="463"/>
        <v>1-Adjusted Base Budget</v>
      </c>
      <c r="AS2368" s="145" t="s">
        <v>1827</v>
      </c>
      <c r="AT2368" t="s">
        <v>213</v>
      </c>
      <c r="AV2368" t="str">
        <f t="shared" si="457"/>
        <v>VPIT</v>
      </c>
      <c r="AW2368" t="str">
        <f t="shared" si="456"/>
        <v>VP FOR INFORMATION TECHNOLOGY</v>
      </c>
    </row>
    <row r="2369" spans="1:49">
      <c r="A2369" s="59">
        <v>2018</v>
      </c>
      <c r="B2369" t="s">
        <v>137</v>
      </c>
      <c r="C2369" t="s">
        <v>945</v>
      </c>
      <c r="D2369" t="s">
        <v>946</v>
      </c>
      <c r="E2369" t="s">
        <v>947</v>
      </c>
      <c r="F2369" t="s">
        <v>1133</v>
      </c>
      <c r="G2369" t="s">
        <v>1134</v>
      </c>
      <c r="H2369" t="s">
        <v>948</v>
      </c>
      <c r="I2369" s="170" t="s">
        <v>84</v>
      </c>
      <c r="J2369" t="s">
        <v>85</v>
      </c>
      <c r="K2369" t="s">
        <v>214</v>
      </c>
      <c r="L2369" t="s">
        <v>412</v>
      </c>
      <c r="M2369" t="s">
        <v>413</v>
      </c>
      <c r="N2369" t="s">
        <v>217</v>
      </c>
      <c r="O2369" t="s">
        <v>263</v>
      </c>
      <c r="P2369" t="s">
        <v>414</v>
      </c>
      <c r="Q2369" t="s">
        <v>415</v>
      </c>
      <c r="R2369" t="s">
        <v>416</v>
      </c>
      <c r="S2369" t="s">
        <v>338</v>
      </c>
      <c r="T2369" t="s">
        <v>339</v>
      </c>
      <c r="U2369" s="61" t="s">
        <v>340</v>
      </c>
      <c r="V2369" t="s">
        <v>249</v>
      </c>
      <c r="W2369" t="s">
        <v>263</v>
      </c>
      <c r="X2369" s="59">
        <v>109993</v>
      </c>
      <c r="Y2369" s="59">
        <v>109992</v>
      </c>
      <c r="AA2369" s="146" t="str">
        <f t="shared" si="465"/>
        <v>EX</v>
      </c>
      <c r="AB2369" s="146">
        <f t="shared" si="467"/>
        <v>0</v>
      </c>
      <c r="AC2369" t="str">
        <f t="shared" si="458"/>
        <v>EX</v>
      </c>
      <c r="AD2369" s="74">
        <f t="shared" si="459"/>
        <v>109992</v>
      </c>
      <c r="AE2369" s="74">
        <f t="shared" si="464"/>
        <v>109992</v>
      </c>
      <c r="AF2369">
        <v>1</v>
      </c>
      <c r="AG2369">
        <v>0</v>
      </c>
      <c r="AH2369" s="74">
        <v>0</v>
      </c>
      <c r="AJ2369" s="74">
        <f t="shared" si="460"/>
        <v>0</v>
      </c>
      <c r="AK2369" s="74">
        <f t="shared" si="466"/>
        <v>109992</v>
      </c>
      <c r="AL2369" t="str">
        <f t="shared" si="461"/>
        <v>N</v>
      </c>
      <c r="AN2369" t="s">
        <v>86</v>
      </c>
      <c r="AO2369" t="s">
        <v>85</v>
      </c>
      <c r="AP2369" t="str">
        <f t="shared" si="462"/>
        <v>94</v>
      </c>
      <c r="AQ2369" s="145" t="s">
        <v>1826</v>
      </c>
      <c r="AR2369" t="str">
        <f t="shared" si="463"/>
        <v>1-Adjusted Base Budget</v>
      </c>
      <c r="AS2369" s="145" t="s">
        <v>1827</v>
      </c>
      <c r="AT2369" t="s">
        <v>213</v>
      </c>
      <c r="AV2369" t="str">
        <f t="shared" si="457"/>
        <v>VPIT</v>
      </c>
      <c r="AW2369" t="str">
        <f t="shared" si="456"/>
        <v>VP FOR INFORMATION TECHNOLOGY</v>
      </c>
    </row>
    <row r="2370" spans="1:49">
      <c r="A2370" s="59">
        <v>2018</v>
      </c>
      <c r="B2370" t="s">
        <v>137</v>
      </c>
      <c r="C2370" t="s">
        <v>945</v>
      </c>
      <c r="D2370" t="s">
        <v>946</v>
      </c>
      <c r="E2370" t="s">
        <v>947</v>
      </c>
      <c r="F2370" t="s">
        <v>1733</v>
      </c>
      <c r="G2370" t="s">
        <v>1734</v>
      </c>
      <c r="H2370" t="s">
        <v>948</v>
      </c>
      <c r="I2370" s="170" t="s">
        <v>84</v>
      </c>
      <c r="J2370" t="s">
        <v>85</v>
      </c>
      <c r="K2370" t="s">
        <v>214</v>
      </c>
      <c r="L2370" t="s">
        <v>412</v>
      </c>
      <c r="M2370" t="s">
        <v>413</v>
      </c>
      <c r="N2370" t="s">
        <v>217</v>
      </c>
      <c r="O2370" t="s">
        <v>263</v>
      </c>
      <c r="P2370" t="s">
        <v>414</v>
      </c>
      <c r="Q2370" t="s">
        <v>415</v>
      </c>
      <c r="R2370" t="s">
        <v>416</v>
      </c>
      <c r="S2370" t="s">
        <v>338</v>
      </c>
      <c r="T2370" t="s">
        <v>339</v>
      </c>
      <c r="U2370" s="61" t="s">
        <v>340</v>
      </c>
      <c r="V2370" t="s">
        <v>249</v>
      </c>
      <c r="W2370" t="s">
        <v>263</v>
      </c>
      <c r="X2370" s="59">
        <v>2506</v>
      </c>
      <c r="Y2370" s="59">
        <v>0</v>
      </c>
      <c r="AA2370" s="146" t="str">
        <f t="shared" si="465"/>
        <v>EX</v>
      </c>
      <c r="AB2370" s="146">
        <f t="shared" si="467"/>
        <v>0</v>
      </c>
      <c r="AC2370" t="str">
        <f t="shared" si="458"/>
        <v>EX</v>
      </c>
      <c r="AD2370" s="74">
        <f t="shared" si="459"/>
        <v>0</v>
      </c>
      <c r="AE2370" s="74">
        <f t="shared" si="464"/>
        <v>0</v>
      </c>
      <c r="AF2370">
        <v>1</v>
      </c>
      <c r="AG2370">
        <v>0</v>
      </c>
      <c r="AH2370" s="74">
        <v>0</v>
      </c>
      <c r="AJ2370" s="74">
        <f t="shared" si="460"/>
        <v>0</v>
      </c>
      <c r="AK2370" s="74">
        <f t="shared" si="466"/>
        <v>0</v>
      </c>
      <c r="AL2370" t="str">
        <f t="shared" si="461"/>
        <v>N</v>
      </c>
      <c r="AN2370" t="s">
        <v>86</v>
      </c>
      <c r="AO2370" t="s">
        <v>85</v>
      </c>
      <c r="AP2370" t="str">
        <f t="shared" si="462"/>
        <v>94</v>
      </c>
      <c r="AQ2370" s="145" t="s">
        <v>1826</v>
      </c>
      <c r="AR2370" t="str">
        <f t="shared" si="463"/>
        <v>1-Adjusted Base Budget</v>
      </c>
      <c r="AS2370" s="145" t="s">
        <v>1827</v>
      </c>
      <c r="AT2370" t="s">
        <v>213</v>
      </c>
      <c r="AV2370" t="str">
        <f t="shared" si="457"/>
        <v>VPIT</v>
      </c>
      <c r="AW2370" t="str">
        <f t="shared" si="456"/>
        <v>VP FOR INFORMATION TECHNOLOGY</v>
      </c>
    </row>
    <row r="2371" spans="1:49">
      <c r="A2371" s="59">
        <v>2018</v>
      </c>
      <c r="B2371" t="s">
        <v>137</v>
      </c>
      <c r="C2371" t="s">
        <v>945</v>
      </c>
      <c r="D2371" t="s">
        <v>946</v>
      </c>
      <c r="E2371" t="s">
        <v>947</v>
      </c>
      <c r="F2371" t="s">
        <v>949</v>
      </c>
      <c r="G2371" t="s">
        <v>950</v>
      </c>
      <c r="H2371" t="s">
        <v>948</v>
      </c>
      <c r="I2371" s="170" t="s">
        <v>84</v>
      </c>
      <c r="J2371" t="s">
        <v>85</v>
      </c>
      <c r="K2371" t="s">
        <v>214</v>
      </c>
      <c r="L2371" t="s">
        <v>412</v>
      </c>
      <c r="M2371" t="s">
        <v>413</v>
      </c>
      <c r="N2371" t="s">
        <v>217</v>
      </c>
      <c r="O2371" t="s">
        <v>263</v>
      </c>
      <c r="P2371" t="s">
        <v>414</v>
      </c>
      <c r="Q2371" t="s">
        <v>415</v>
      </c>
      <c r="R2371" t="s">
        <v>416</v>
      </c>
      <c r="S2371" t="s">
        <v>338</v>
      </c>
      <c r="T2371" t="s">
        <v>339</v>
      </c>
      <c r="U2371" s="61" t="s">
        <v>340</v>
      </c>
      <c r="V2371" t="s">
        <v>249</v>
      </c>
      <c r="W2371" t="s">
        <v>263</v>
      </c>
      <c r="X2371" s="59">
        <v>173797</v>
      </c>
      <c r="Y2371" s="59">
        <v>173797</v>
      </c>
      <c r="AA2371" s="146" t="str">
        <f t="shared" si="465"/>
        <v>EX</v>
      </c>
      <c r="AB2371" s="146">
        <f t="shared" si="467"/>
        <v>0</v>
      </c>
      <c r="AC2371" t="str">
        <f t="shared" si="458"/>
        <v>EX</v>
      </c>
      <c r="AD2371" s="74">
        <f t="shared" si="459"/>
        <v>173797</v>
      </c>
      <c r="AE2371" s="74">
        <f t="shared" si="464"/>
        <v>173797</v>
      </c>
      <c r="AF2371">
        <v>1</v>
      </c>
      <c r="AG2371">
        <v>0</v>
      </c>
      <c r="AH2371" s="74">
        <v>0</v>
      </c>
      <c r="AJ2371" s="74">
        <f t="shared" si="460"/>
        <v>0</v>
      </c>
      <c r="AK2371" s="74">
        <f t="shared" si="466"/>
        <v>173797</v>
      </c>
      <c r="AL2371" t="str">
        <f t="shared" si="461"/>
        <v>N</v>
      </c>
      <c r="AN2371" t="s">
        <v>86</v>
      </c>
      <c r="AO2371" t="s">
        <v>85</v>
      </c>
      <c r="AP2371" t="str">
        <f t="shared" si="462"/>
        <v>94</v>
      </c>
      <c r="AQ2371" s="145" t="s">
        <v>1826</v>
      </c>
      <c r="AR2371" t="str">
        <f t="shared" si="463"/>
        <v>1-Adjusted Base Budget</v>
      </c>
      <c r="AS2371" s="145" t="s">
        <v>1827</v>
      </c>
      <c r="AT2371" t="s">
        <v>213</v>
      </c>
      <c r="AV2371" t="str">
        <f t="shared" si="457"/>
        <v>VPIT</v>
      </c>
      <c r="AW2371" t="str">
        <f t="shared" si="456"/>
        <v>VP FOR INFORMATION TECHNOLOGY</v>
      </c>
    </row>
    <row r="2372" spans="1:49">
      <c r="A2372" s="59">
        <v>2018</v>
      </c>
      <c r="B2372" t="s">
        <v>137</v>
      </c>
      <c r="C2372" t="s">
        <v>945</v>
      </c>
      <c r="D2372" t="s">
        <v>946</v>
      </c>
      <c r="E2372" t="s">
        <v>947</v>
      </c>
      <c r="F2372" t="s">
        <v>1047</v>
      </c>
      <c r="G2372" t="s">
        <v>1048</v>
      </c>
      <c r="H2372" t="s">
        <v>948</v>
      </c>
      <c r="I2372" s="170" t="s">
        <v>84</v>
      </c>
      <c r="J2372" t="s">
        <v>85</v>
      </c>
      <c r="K2372" t="s">
        <v>214</v>
      </c>
      <c r="L2372" t="s">
        <v>412</v>
      </c>
      <c r="M2372" t="s">
        <v>413</v>
      </c>
      <c r="N2372" t="s">
        <v>217</v>
      </c>
      <c r="O2372" t="s">
        <v>263</v>
      </c>
      <c r="P2372" t="s">
        <v>414</v>
      </c>
      <c r="Q2372" t="s">
        <v>415</v>
      </c>
      <c r="R2372" t="s">
        <v>416</v>
      </c>
      <c r="S2372" t="s">
        <v>338</v>
      </c>
      <c r="T2372" t="s">
        <v>339</v>
      </c>
      <c r="U2372" s="61" t="s">
        <v>340</v>
      </c>
      <c r="V2372" t="s">
        <v>249</v>
      </c>
      <c r="W2372" t="s">
        <v>263</v>
      </c>
      <c r="X2372" s="59">
        <v>5949</v>
      </c>
      <c r="Y2372" s="59">
        <v>4615</v>
      </c>
      <c r="AA2372" s="146" t="str">
        <f t="shared" si="465"/>
        <v>EX</v>
      </c>
      <c r="AB2372" s="146">
        <f t="shared" si="467"/>
        <v>0</v>
      </c>
      <c r="AC2372" t="str">
        <f t="shared" si="458"/>
        <v>EX</v>
      </c>
      <c r="AD2372" s="74">
        <f t="shared" si="459"/>
        <v>4615</v>
      </c>
      <c r="AE2372" s="74">
        <f t="shared" si="464"/>
        <v>4615</v>
      </c>
      <c r="AF2372">
        <v>1</v>
      </c>
      <c r="AG2372">
        <v>0</v>
      </c>
      <c r="AH2372" s="74">
        <v>0</v>
      </c>
      <c r="AJ2372" s="74">
        <f t="shared" si="460"/>
        <v>0</v>
      </c>
      <c r="AK2372" s="74">
        <f t="shared" si="466"/>
        <v>4615</v>
      </c>
      <c r="AL2372" t="str">
        <f t="shared" si="461"/>
        <v>N</v>
      </c>
      <c r="AN2372" t="s">
        <v>86</v>
      </c>
      <c r="AO2372" t="s">
        <v>85</v>
      </c>
      <c r="AP2372" t="str">
        <f t="shared" si="462"/>
        <v>94</v>
      </c>
      <c r="AQ2372" s="145" t="s">
        <v>1826</v>
      </c>
      <c r="AR2372" t="str">
        <f t="shared" si="463"/>
        <v>1-Adjusted Base Budget</v>
      </c>
      <c r="AS2372" s="145" t="s">
        <v>1827</v>
      </c>
      <c r="AT2372" t="s">
        <v>213</v>
      </c>
      <c r="AV2372" t="str">
        <f t="shared" si="457"/>
        <v>VPIT</v>
      </c>
      <c r="AW2372" t="str">
        <f t="shared" si="456"/>
        <v>VP FOR INFORMATION TECHNOLOGY</v>
      </c>
    </row>
    <row r="2373" spans="1:49">
      <c r="A2373" s="59">
        <v>2018</v>
      </c>
      <c r="B2373" t="s">
        <v>137</v>
      </c>
      <c r="C2373" t="s">
        <v>945</v>
      </c>
      <c r="D2373" t="s">
        <v>946</v>
      </c>
      <c r="E2373" t="s">
        <v>956</v>
      </c>
      <c r="F2373" t="s">
        <v>957</v>
      </c>
      <c r="G2373" t="s">
        <v>958</v>
      </c>
      <c r="H2373" t="s">
        <v>140</v>
      </c>
      <c r="I2373" s="170" t="s">
        <v>84</v>
      </c>
      <c r="J2373" t="s">
        <v>85</v>
      </c>
      <c r="K2373" t="s">
        <v>214</v>
      </c>
      <c r="L2373" t="s">
        <v>412</v>
      </c>
      <c r="M2373" t="s">
        <v>413</v>
      </c>
      <c r="N2373" t="s">
        <v>217</v>
      </c>
      <c r="O2373" t="s">
        <v>263</v>
      </c>
      <c r="P2373" t="s">
        <v>414</v>
      </c>
      <c r="Q2373" t="s">
        <v>415</v>
      </c>
      <c r="R2373" t="s">
        <v>416</v>
      </c>
      <c r="S2373" t="s">
        <v>338</v>
      </c>
      <c r="T2373" t="s">
        <v>339</v>
      </c>
      <c r="U2373" s="61" t="s">
        <v>340</v>
      </c>
      <c r="V2373" t="s">
        <v>24</v>
      </c>
      <c r="W2373" t="s">
        <v>263</v>
      </c>
      <c r="X2373" s="59">
        <v>131076</v>
      </c>
      <c r="Y2373" s="59">
        <v>131111</v>
      </c>
      <c r="Z2373" t="s">
        <v>141</v>
      </c>
      <c r="AA2373" s="146" t="str">
        <f t="shared" si="465"/>
        <v>EX</v>
      </c>
      <c r="AB2373" s="146" t="str">
        <f t="shared" si="467"/>
        <v>IT</v>
      </c>
      <c r="AC2373" t="str">
        <f t="shared" si="458"/>
        <v>EX</v>
      </c>
      <c r="AD2373" s="74">
        <f t="shared" si="459"/>
        <v>131111</v>
      </c>
      <c r="AE2373" s="74">
        <f t="shared" si="464"/>
        <v>131111</v>
      </c>
      <c r="AF2373">
        <v>1</v>
      </c>
      <c r="AG2373">
        <v>0</v>
      </c>
      <c r="AH2373" s="74">
        <v>0</v>
      </c>
      <c r="AJ2373" s="74">
        <f t="shared" si="460"/>
        <v>0</v>
      </c>
      <c r="AK2373" s="74">
        <f t="shared" si="466"/>
        <v>131111</v>
      </c>
      <c r="AL2373" t="str">
        <f t="shared" si="461"/>
        <v>N</v>
      </c>
      <c r="AN2373" t="s">
        <v>86</v>
      </c>
      <c r="AO2373" t="s">
        <v>85</v>
      </c>
      <c r="AP2373" t="str">
        <f t="shared" si="462"/>
        <v>94</v>
      </c>
      <c r="AQ2373" s="145" t="s">
        <v>1826</v>
      </c>
      <c r="AR2373" t="str">
        <f t="shared" si="463"/>
        <v>1-Adjusted Base Budget</v>
      </c>
      <c r="AS2373" s="145" t="s">
        <v>1827</v>
      </c>
      <c r="AT2373" t="s">
        <v>213</v>
      </c>
      <c r="AV2373" t="str">
        <f t="shared" si="457"/>
        <v>VPIT-SS</v>
      </c>
      <c r="AW2373" t="str">
        <f t="shared" si="456"/>
        <v>VP FOR INFORMATION TECHNOLOGY-SHARED SERVICES</v>
      </c>
    </row>
    <row r="2374" spans="1:49">
      <c r="A2374" s="59">
        <v>2018</v>
      </c>
      <c r="B2374" t="s">
        <v>137</v>
      </c>
      <c r="C2374" t="s">
        <v>945</v>
      </c>
      <c r="D2374" t="s">
        <v>946</v>
      </c>
      <c r="E2374" t="s">
        <v>978</v>
      </c>
      <c r="F2374" t="s">
        <v>957</v>
      </c>
      <c r="G2374" t="s">
        <v>958</v>
      </c>
      <c r="H2374" t="s">
        <v>143</v>
      </c>
      <c r="I2374" s="170" t="s">
        <v>84</v>
      </c>
      <c r="J2374" t="s">
        <v>85</v>
      </c>
      <c r="K2374" t="s">
        <v>214</v>
      </c>
      <c r="L2374" t="s">
        <v>412</v>
      </c>
      <c r="M2374" t="s">
        <v>413</v>
      </c>
      <c r="N2374" t="s">
        <v>217</v>
      </c>
      <c r="O2374" t="s">
        <v>263</v>
      </c>
      <c r="P2374" t="s">
        <v>414</v>
      </c>
      <c r="Q2374" t="s">
        <v>415</v>
      </c>
      <c r="R2374" t="s">
        <v>416</v>
      </c>
      <c r="S2374" t="s">
        <v>338</v>
      </c>
      <c r="T2374" t="s">
        <v>339</v>
      </c>
      <c r="U2374" s="61" t="s">
        <v>340</v>
      </c>
      <c r="V2374" t="s">
        <v>24</v>
      </c>
      <c r="W2374" t="s">
        <v>263</v>
      </c>
      <c r="X2374" s="59">
        <v>47915</v>
      </c>
      <c r="Y2374" s="59">
        <v>47915</v>
      </c>
      <c r="Z2374" t="s">
        <v>141</v>
      </c>
      <c r="AA2374" s="146" t="str">
        <f t="shared" si="465"/>
        <v>EX</v>
      </c>
      <c r="AB2374" s="146" t="str">
        <f t="shared" si="467"/>
        <v>IT</v>
      </c>
      <c r="AC2374" t="str">
        <f t="shared" si="458"/>
        <v>EX</v>
      </c>
      <c r="AD2374" s="74">
        <f t="shared" si="459"/>
        <v>47915</v>
      </c>
      <c r="AE2374" s="74">
        <f t="shared" si="464"/>
        <v>47915</v>
      </c>
      <c r="AF2374">
        <v>1</v>
      </c>
      <c r="AG2374">
        <v>0</v>
      </c>
      <c r="AH2374" s="74">
        <v>0</v>
      </c>
      <c r="AJ2374" s="74">
        <f t="shared" si="460"/>
        <v>0</v>
      </c>
      <c r="AK2374" s="74">
        <f t="shared" si="466"/>
        <v>47915</v>
      </c>
      <c r="AL2374" t="str">
        <f t="shared" si="461"/>
        <v>N</v>
      </c>
      <c r="AN2374" t="s">
        <v>86</v>
      </c>
      <c r="AO2374" t="s">
        <v>85</v>
      </c>
      <c r="AP2374" t="str">
        <f t="shared" si="462"/>
        <v>94</v>
      </c>
      <c r="AQ2374" s="145" t="s">
        <v>1826</v>
      </c>
      <c r="AR2374" t="str">
        <f t="shared" si="463"/>
        <v>1-Adjusted Base Budget</v>
      </c>
      <c r="AS2374" s="145" t="s">
        <v>1827</v>
      </c>
      <c r="AT2374" t="s">
        <v>213</v>
      </c>
      <c r="AV2374" t="str">
        <f t="shared" si="457"/>
        <v>VPIT-SS</v>
      </c>
      <c r="AW2374" t="str">
        <f t="shared" ref="AW2374:AW2437" si="468" xml:space="preserve"> IF(AND($AN2374="UAVP",$Z2374="OE"),$AO2374 &amp; "-ONLINE EDUCATION",IF(AND($AN2374="VPIT",OR($Z2374="SS",$Z2374="IT")),$AO2374 &amp; "-SHARED SERVICES",$AO2374))</f>
        <v>VP FOR INFORMATION TECHNOLOGY-SHARED SERVICES</v>
      </c>
    </row>
    <row r="2375" spans="1:49">
      <c r="A2375" s="59">
        <v>2018</v>
      </c>
      <c r="B2375" t="s">
        <v>137</v>
      </c>
      <c r="C2375" t="s">
        <v>945</v>
      </c>
      <c r="D2375" t="s">
        <v>946</v>
      </c>
      <c r="E2375" t="s">
        <v>967</v>
      </c>
      <c r="F2375" t="s">
        <v>1146</v>
      </c>
      <c r="G2375" t="s">
        <v>1145</v>
      </c>
      <c r="H2375" t="s">
        <v>146</v>
      </c>
      <c r="I2375" s="170" t="s">
        <v>84</v>
      </c>
      <c r="J2375" t="s">
        <v>85</v>
      </c>
      <c r="K2375" t="s">
        <v>214</v>
      </c>
      <c r="L2375" t="s">
        <v>412</v>
      </c>
      <c r="M2375" t="s">
        <v>413</v>
      </c>
      <c r="N2375" t="s">
        <v>217</v>
      </c>
      <c r="O2375" t="s">
        <v>263</v>
      </c>
      <c r="P2375" t="s">
        <v>414</v>
      </c>
      <c r="Q2375" t="s">
        <v>415</v>
      </c>
      <c r="R2375" t="s">
        <v>416</v>
      </c>
      <c r="S2375" t="s">
        <v>338</v>
      </c>
      <c r="T2375" t="s">
        <v>339</v>
      </c>
      <c r="U2375" s="61" t="s">
        <v>340</v>
      </c>
      <c r="V2375" t="s">
        <v>24</v>
      </c>
      <c r="W2375" t="s">
        <v>263</v>
      </c>
      <c r="X2375" s="59">
        <v>72442</v>
      </c>
      <c r="Y2375" s="59">
        <v>72486</v>
      </c>
      <c r="Z2375" t="s">
        <v>141</v>
      </c>
      <c r="AA2375" s="146" t="str">
        <f t="shared" si="465"/>
        <v>EX</v>
      </c>
      <c r="AB2375" s="146" t="str">
        <f t="shared" si="467"/>
        <v>IT</v>
      </c>
      <c r="AC2375" t="str">
        <f t="shared" si="458"/>
        <v>EX</v>
      </c>
      <c r="AD2375" s="74">
        <f t="shared" si="459"/>
        <v>72486</v>
      </c>
      <c r="AE2375" s="74">
        <f t="shared" si="464"/>
        <v>72486</v>
      </c>
      <c r="AF2375">
        <v>1</v>
      </c>
      <c r="AG2375">
        <v>0</v>
      </c>
      <c r="AH2375" s="74">
        <v>0</v>
      </c>
      <c r="AJ2375" s="74">
        <f t="shared" si="460"/>
        <v>0</v>
      </c>
      <c r="AK2375" s="74">
        <f t="shared" si="466"/>
        <v>72486</v>
      </c>
      <c r="AL2375" t="str">
        <f t="shared" si="461"/>
        <v>N</v>
      </c>
      <c r="AN2375" t="s">
        <v>86</v>
      </c>
      <c r="AO2375" t="s">
        <v>85</v>
      </c>
      <c r="AP2375" t="str">
        <f t="shared" si="462"/>
        <v>94</v>
      </c>
      <c r="AQ2375" s="145" t="s">
        <v>1826</v>
      </c>
      <c r="AR2375" t="str">
        <f t="shared" si="463"/>
        <v>1-Adjusted Base Budget</v>
      </c>
      <c r="AS2375" s="145" t="s">
        <v>1827</v>
      </c>
      <c r="AT2375" t="s">
        <v>213</v>
      </c>
      <c r="AV2375" t="str">
        <f t="shared" si="457"/>
        <v>VPIT-SS</v>
      </c>
      <c r="AW2375" t="str">
        <f t="shared" si="468"/>
        <v>VP FOR INFORMATION TECHNOLOGY-SHARED SERVICES</v>
      </c>
    </row>
    <row r="2376" spans="1:49">
      <c r="A2376" s="59">
        <v>2018</v>
      </c>
      <c r="B2376" t="s">
        <v>137</v>
      </c>
      <c r="C2376" t="s">
        <v>945</v>
      </c>
      <c r="D2376" t="s">
        <v>946</v>
      </c>
      <c r="E2376" t="s">
        <v>967</v>
      </c>
      <c r="F2376" t="s">
        <v>1051</v>
      </c>
      <c r="G2376" t="s">
        <v>1052</v>
      </c>
      <c r="H2376" t="s">
        <v>146</v>
      </c>
      <c r="I2376" s="170" t="s">
        <v>84</v>
      </c>
      <c r="J2376" t="s">
        <v>85</v>
      </c>
      <c r="K2376" t="s">
        <v>214</v>
      </c>
      <c r="L2376" t="s">
        <v>412</v>
      </c>
      <c r="M2376" t="s">
        <v>413</v>
      </c>
      <c r="N2376" t="s">
        <v>217</v>
      </c>
      <c r="O2376" t="s">
        <v>263</v>
      </c>
      <c r="P2376" t="s">
        <v>414</v>
      </c>
      <c r="Q2376" t="s">
        <v>415</v>
      </c>
      <c r="R2376" t="s">
        <v>416</v>
      </c>
      <c r="S2376" t="s">
        <v>338</v>
      </c>
      <c r="T2376" t="s">
        <v>339</v>
      </c>
      <c r="U2376" s="61" t="s">
        <v>340</v>
      </c>
      <c r="V2376" t="s">
        <v>24</v>
      </c>
      <c r="W2376" t="s">
        <v>263</v>
      </c>
      <c r="X2376" s="59">
        <v>20601</v>
      </c>
      <c r="Y2376" s="59">
        <v>20601</v>
      </c>
      <c r="Z2376" t="s">
        <v>141</v>
      </c>
      <c r="AA2376" s="146" t="str">
        <f t="shared" si="465"/>
        <v>EX</v>
      </c>
      <c r="AB2376" s="146" t="str">
        <f t="shared" si="467"/>
        <v>IT</v>
      </c>
      <c r="AC2376" t="str">
        <f t="shared" si="458"/>
        <v>EX</v>
      </c>
      <c r="AD2376" s="74">
        <f t="shared" si="459"/>
        <v>20601</v>
      </c>
      <c r="AE2376" s="74">
        <f t="shared" si="464"/>
        <v>20601</v>
      </c>
      <c r="AF2376">
        <v>1</v>
      </c>
      <c r="AG2376">
        <v>0</v>
      </c>
      <c r="AH2376" s="74">
        <v>0</v>
      </c>
      <c r="AJ2376" s="74">
        <f t="shared" si="460"/>
        <v>0</v>
      </c>
      <c r="AK2376" s="74">
        <f t="shared" si="466"/>
        <v>20601</v>
      </c>
      <c r="AL2376" t="str">
        <f t="shared" si="461"/>
        <v>N</v>
      </c>
      <c r="AN2376" t="s">
        <v>86</v>
      </c>
      <c r="AO2376" t="s">
        <v>85</v>
      </c>
      <c r="AP2376" t="str">
        <f t="shared" si="462"/>
        <v>94</v>
      </c>
      <c r="AQ2376" s="145" t="s">
        <v>1826</v>
      </c>
      <c r="AR2376" t="str">
        <f t="shared" si="463"/>
        <v>1-Adjusted Base Budget</v>
      </c>
      <c r="AS2376" s="145" t="s">
        <v>1827</v>
      </c>
      <c r="AT2376" t="s">
        <v>213</v>
      </c>
      <c r="AV2376" t="str">
        <f t="shared" si="457"/>
        <v>VPIT-SS</v>
      </c>
      <c r="AW2376" t="str">
        <f t="shared" si="468"/>
        <v>VP FOR INFORMATION TECHNOLOGY-SHARED SERVICES</v>
      </c>
    </row>
    <row r="2377" spans="1:49">
      <c r="A2377" s="59">
        <v>2018</v>
      </c>
      <c r="B2377" t="s">
        <v>137</v>
      </c>
      <c r="C2377" t="s">
        <v>945</v>
      </c>
      <c r="D2377" t="s">
        <v>946</v>
      </c>
      <c r="E2377" t="s">
        <v>967</v>
      </c>
      <c r="F2377" t="s">
        <v>998</v>
      </c>
      <c r="G2377" t="s">
        <v>999</v>
      </c>
      <c r="H2377" t="s">
        <v>146</v>
      </c>
      <c r="I2377" s="170" t="s">
        <v>84</v>
      </c>
      <c r="J2377" t="s">
        <v>85</v>
      </c>
      <c r="K2377" t="s">
        <v>214</v>
      </c>
      <c r="L2377" t="s">
        <v>412</v>
      </c>
      <c r="M2377" t="s">
        <v>413</v>
      </c>
      <c r="N2377" t="s">
        <v>217</v>
      </c>
      <c r="O2377" t="s">
        <v>263</v>
      </c>
      <c r="P2377" t="s">
        <v>414</v>
      </c>
      <c r="Q2377" t="s">
        <v>415</v>
      </c>
      <c r="R2377" t="s">
        <v>416</v>
      </c>
      <c r="S2377" t="s">
        <v>338</v>
      </c>
      <c r="T2377" t="s">
        <v>339</v>
      </c>
      <c r="U2377" s="61" t="s">
        <v>340</v>
      </c>
      <c r="V2377" t="s">
        <v>24</v>
      </c>
      <c r="W2377" t="s">
        <v>263</v>
      </c>
      <c r="X2377" s="59">
        <v>15863</v>
      </c>
      <c r="Y2377" s="59">
        <v>15863</v>
      </c>
      <c r="Z2377" t="s">
        <v>141</v>
      </c>
      <c r="AA2377" s="146" t="str">
        <f t="shared" si="465"/>
        <v>EX</v>
      </c>
      <c r="AB2377" s="146" t="str">
        <f t="shared" si="467"/>
        <v>IT</v>
      </c>
      <c r="AC2377" t="str">
        <f t="shared" si="458"/>
        <v>EX</v>
      </c>
      <c r="AD2377" s="74">
        <f t="shared" si="459"/>
        <v>15863</v>
      </c>
      <c r="AE2377" s="74">
        <f t="shared" si="464"/>
        <v>15863</v>
      </c>
      <c r="AF2377">
        <v>1</v>
      </c>
      <c r="AG2377">
        <v>0</v>
      </c>
      <c r="AH2377" s="74">
        <v>0</v>
      </c>
      <c r="AJ2377" s="74">
        <f t="shared" si="460"/>
        <v>0</v>
      </c>
      <c r="AK2377" s="74">
        <f t="shared" si="466"/>
        <v>15863</v>
      </c>
      <c r="AL2377" t="str">
        <f t="shared" si="461"/>
        <v>N</v>
      </c>
      <c r="AN2377" t="s">
        <v>86</v>
      </c>
      <c r="AO2377" t="s">
        <v>85</v>
      </c>
      <c r="AP2377" t="str">
        <f t="shared" si="462"/>
        <v>94</v>
      </c>
      <c r="AQ2377" s="145" t="s">
        <v>1826</v>
      </c>
      <c r="AR2377" t="str">
        <f t="shared" si="463"/>
        <v>1-Adjusted Base Budget</v>
      </c>
      <c r="AS2377" s="145" t="s">
        <v>1827</v>
      </c>
      <c r="AT2377" t="s">
        <v>213</v>
      </c>
      <c r="AV2377" t="str">
        <f t="shared" si="457"/>
        <v>VPIT-SS</v>
      </c>
      <c r="AW2377" t="str">
        <f t="shared" si="468"/>
        <v>VP FOR INFORMATION TECHNOLOGY-SHARED SERVICES</v>
      </c>
    </row>
    <row r="2378" spans="1:49">
      <c r="A2378" s="59">
        <v>2018</v>
      </c>
      <c r="B2378" t="s">
        <v>137</v>
      </c>
      <c r="C2378" t="s">
        <v>945</v>
      </c>
      <c r="D2378" t="s">
        <v>946</v>
      </c>
      <c r="E2378" t="s">
        <v>967</v>
      </c>
      <c r="F2378" t="s">
        <v>1053</v>
      </c>
      <c r="G2378" t="s">
        <v>1054</v>
      </c>
      <c r="H2378" t="s">
        <v>146</v>
      </c>
      <c r="I2378" s="170" t="s">
        <v>84</v>
      </c>
      <c r="J2378" t="s">
        <v>85</v>
      </c>
      <c r="K2378" t="s">
        <v>214</v>
      </c>
      <c r="L2378" t="s">
        <v>412</v>
      </c>
      <c r="M2378" t="s">
        <v>413</v>
      </c>
      <c r="N2378" t="s">
        <v>217</v>
      </c>
      <c r="O2378" t="s">
        <v>263</v>
      </c>
      <c r="P2378" t="s">
        <v>414</v>
      </c>
      <c r="Q2378" t="s">
        <v>415</v>
      </c>
      <c r="R2378" t="s">
        <v>416</v>
      </c>
      <c r="S2378" t="s">
        <v>338</v>
      </c>
      <c r="T2378" t="s">
        <v>339</v>
      </c>
      <c r="U2378" s="61" t="s">
        <v>340</v>
      </c>
      <c r="V2378" t="s">
        <v>24</v>
      </c>
      <c r="W2378" t="s">
        <v>263</v>
      </c>
      <c r="X2378" s="59">
        <v>19412</v>
      </c>
      <c r="Y2378" s="59">
        <v>19412</v>
      </c>
      <c r="Z2378" t="s">
        <v>141</v>
      </c>
      <c r="AA2378" s="146" t="str">
        <f t="shared" si="465"/>
        <v>EX</v>
      </c>
      <c r="AB2378" s="146" t="str">
        <f t="shared" si="467"/>
        <v>IT</v>
      </c>
      <c r="AC2378" t="str">
        <f t="shared" si="458"/>
        <v>EX</v>
      </c>
      <c r="AD2378" s="74">
        <f t="shared" si="459"/>
        <v>19412</v>
      </c>
      <c r="AE2378" s="74">
        <f t="shared" si="464"/>
        <v>19412</v>
      </c>
      <c r="AF2378">
        <v>1</v>
      </c>
      <c r="AG2378">
        <v>0</v>
      </c>
      <c r="AH2378" s="74">
        <v>0</v>
      </c>
      <c r="AJ2378" s="74">
        <f t="shared" si="460"/>
        <v>0</v>
      </c>
      <c r="AK2378" s="74">
        <f t="shared" si="466"/>
        <v>19412</v>
      </c>
      <c r="AL2378" t="str">
        <f t="shared" si="461"/>
        <v>N</v>
      </c>
      <c r="AN2378" t="s">
        <v>86</v>
      </c>
      <c r="AO2378" t="s">
        <v>85</v>
      </c>
      <c r="AP2378" t="str">
        <f t="shared" si="462"/>
        <v>94</v>
      </c>
      <c r="AQ2378" s="145" t="s">
        <v>1826</v>
      </c>
      <c r="AR2378" t="str">
        <f t="shared" si="463"/>
        <v>1-Adjusted Base Budget</v>
      </c>
      <c r="AS2378" s="145" t="s">
        <v>1827</v>
      </c>
      <c r="AT2378" t="s">
        <v>213</v>
      </c>
      <c r="AV2378" t="str">
        <f t="shared" si="457"/>
        <v>VPIT-SS</v>
      </c>
      <c r="AW2378" t="str">
        <f t="shared" si="468"/>
        <v>VP FOR INFORMATION TECHNOLOGY-SHARED SERVICES</v>
      </c>
    </row>
    <row r="2379" spans="1:49">
      <c r="A2379" s="59">
        <v>2018</v>
      </c>
      <c r="B2379" t="s">
        <v>137</v>
      </c>
      <c r="C2379" t="s">
        <v>945</v>
      </c>
      <c r="D2379" t="s">
        <v>946</v>
      </c>
      <c r="E2379" t="s">
        <v>967</v>
      </c>
      <c r="F2379" t="s">
        <v>952</v>
      </c>
      <c r="G2379" t="s">
        <v>953</v>
      </c>
      <c r="H2379" t="s">
        <v>146</v>
      </c>
      <c r="I2379" s="170" t="s">
        <v>84</v>
      </c>
      <c r="J2379" t="s">
        <v>85</v>
      </c>
      <c r="K2379" t="s">
        <v>214</v>
      </c>
      <c r="L2379" t="s">
        <v>412</v>
      </c>
      <c r="M2379" t="s">
        <v>413</v>
      </c>
      <c r="N2379" t="s">
        <v>217</v>
      </c>
      <c r="O2379" t="s">
        <v>263</v>
      </c>
      <c r="P2379" t="s">
        <v>414</v>
      </c>
      <c r="Q2379" t="s">
        <v>415</v>
      </c>
      <c r="R2379" t="s">
        <v>416</v>
      </c>
      <c r="S2379" t="s">
        <v>338</v>
      </c>
      <c r="T2379" t="s">
        <v>339</v>
      </c>
      <c r="U2379" s="61" t="s">
        <v>340</v>
      </c>
      <c r="V2379" t="s">
        <v>24</v>
      </c>
      <c r="W2379" t="s">
        <v>263</v>
      </c>
      <c r="X2379" s="59">
        <v>14805</v>
      </c>
      <c r="Y2379" s="59">
        <v>14805</v>
      </c>
      <c r="Z2379" t="s">
        <v>141</v>
      </c>
      <c r="AA2379" s="146" t="str">
        <f t="shared" si="465"/>
        <v>EX</v>
      </c>
      <c r="AB2379" s="146" t="str">
        <f t="shared" si="467"/>
        <v>IT</v>
      </c>
      <c r="AC2379" t="str">
        <f t="shared" si="458"/>
        <v>EX</v>
      </c>
      <c r="AD2379" s="74">
        <f t="shared" si="459"/>
        <v>14805</v>
      </c>
      <c r="AE2379" s="74">
        <f t="shared" si="464"/>
        <v>14805</v>
      </c>
      <c r="AF2379">
        <v>1</v>
      </c>
      <c r="AG2379">
        <v>0</v>
      </c>
      <c r="AH2379" s="74">
        <v>0</v>
      </c>
      <c r="AJ2379" s="74">
        <f t="shared" si="460"/>
        <v>0</v>
      </c>
      <c r="AK2379" s="74">
        <f t="shared" si="466"/>
        <v>14805</v>
      </c>
      <c r="AL2379" t="str">
        <f t="shared" si="461"/>
        <v>N</v>
      </c>
      <c r="AN2379" t="s">
        <v>86</v>
      </c>
      <c r="AO2379" t="s">
        <v>85</v>
      </c>
      <c r="AP2379" t="str">
        <f t="shared" si="462"/>
        <v>94</v>
      </c>
      <c r="AQ2379" s="145" t="s">
        <v>1826</v>
      </c>
      <c r="AR2379" t="str">
        <f t="shared" si="463"/>
        <v>1-Adjusted Base Budget</v>
      </c>
      <c r="AS2379" s="145" t="s">
        <v>1827</v>
      </c>
      <c r="AT2379" t="s">
        <v>213</v>
      </c>
      <c r="AV2379" t="str">
        <f t="shared" si="457"/>
        <v>VPIT-SS</v>
      </c>
      <c r="AW2379" t="str">
        <f t="shared" si="468"/>
        <v>VP FOR INFORMATION TECHNOLOGY-SHARED SERVICES</v>
      </c>
    </row>
    <row r="2380" spans="1:49">
      <c r="A2380" s="59">
        <v>2018</v>
      </c>
      <c r="B2380" t="s">
        <v>137</v>
      </c>
      <c r="C2380" t="s">
        <v>945</v>
      </c>
      <c r="D2380" t="s">
        <v>946</v>
      </c>
      <c r="E2380" t="s">
        <v>967</v>
      </c>
      <c r="F2380" t="s">
        <v>1002</v>
      </c>
      <c r="G2380" t="s">
        <v>1003</v>
      </c>
      <c r="H2380" t="s">
        <v>146</v>
      </c>
      <c r="I2380" s="170" t="s">
        <v>84</v>
      </c>
      <c r="J2380" t="s">
        <v>85</v>
      </c>
      <c r="K2380" t="s">
        <v>214</v>
      </c>
      <c r="L2380" t="s">
        <v>412</v>
      </c>
      <c r="M2380" t="s">
        <v>413</v>
      </c>
      <c r="N2380" t="s">
        <v>217</v>
      </c>
      <c r="O2380" t="s">
        <v>263</v>
      </c>
      <c r="P2380" t="s">
        <v>414</v>
      </c>
      <c r="Q2380" t="s">
        <v>415</v>
      </c>
      <c r="R2380" t="s">
        <v>416</v>
      </c>
      <c r="S2380" t="s">
        <v>338</v>
      </c>
      <c r="T2380" t="s">
        <v>339</v>
      </c>
      <c r="U2380" s="61" t="s">
        <v>340</v>
      </c>
      <c r="V2380" t="s">
        <v>24</v>
      </c>
      <c r="W2380" t="s">
        <v>263</v>
      </c>
      <c r="X2380" s="59">
        <v>46745</v>
      </c>
      <c r="Y2380" s="59">
        <v>46745</v>
      </c>
      <c r="Z2380" t="s">
        <v>141</v>
      </c>
      <c r="AA2380" s="146" t="str">
        <f t="shared" si="465"/>
        <v>EX</v>
      </c>
      <c r="AB2380" s="146" t="str">
        <f t="shared" si="467"/>
        <v>IT</v>
      </c>
      <c r="AC2380" t="str">
        <f t="shared" si="458"/>
        <v>EX</v>
      </c>
      <c r="AD2380" s="74">
        <f t="shared" si="459"/>
        <v>46745</v>
      </c>
      <c r="AE2380" s="74">
        <f t="shared" si="464"/>
        <v>46745</v>
      </c>
      <c r="AF2380">
        <v>1</v>
      </c>
      <c r="AG2380">
        <v>0</v>
      </c>
      <c r="AH2380" s="74">
        <v>0</v>
      </c>
      <c r="AJ2380" s="74">
        <f t="shared" si="460"/>
        <v>0</v>
      </c>
      <c r="AK2380" s="74">
        <f t="shared" si="466"/>
        <v>46745</v>
      </c>
      <c r="AL2380" t="str">
        <f t="shared" si="461"/>
        <v>N</v>
      </c>
      <c r="AN2380" t="s">
        <v>86</v>
      </c>
      <c r="AO2380" t="s">
        <v>85</v>
      </c>
      <c r="AP2380" t="str">
        <f t="shared" si="462"/>
        <v>94</v>
      </c>
      <c r="AQ2380" s="145" t="s">
        <v>1826</v>
      </c>
      <c r="AR2380" t="str">
        <f t="shared" si="463"/>
        <v>1-Adjusted Base Budget</v>
      </c>
      <c r="AS2380" s="145" t="s">
        <v>1827</v>
      </c>
      <c r="AT2380" t="s">
        <v>213</v>
      </c>
      <c r="AV2380" t="str">
        <f t="shared" ref="AV2380:AV2443" si="469">IF(AND($AN2380="UAVP",$Z2380="OE"),$AN2380 &amp; "-OE",IF(AND($AN2380="VPIT",OR($Z2380="SS",$Z2380="IT")),$AN2380 &amp; "-SS",$AN2380))</f>
        <v>VPIT-SS</v>
      </c>
      <c r="AW2380" t="str">
        <f t="shared" si="468"/>
        <v>VP FOR INFORMATION TECHNOLOGY-SHARED SERVICES</v>
      </c>
    </row>
    <row r="2381" spans="1:49">
      <c r="A2381" s="59">
        <v>2018</v>
      </c>
      <c r="B2381" t="s">
        <v>137</v>
      </c>
      <c r="C2381" t="s">
        <v>945</v>
      </c>
      <c r="D2381" t="s">
        <v>946</v>
      </c>
      <c r="E2381" t="s">
        <v>967</v>
      </c>
      <c r="F2381" t="s">
        <v>1055</v>
      </c>
      <c r="G2381" t="s">
        <v>1056</v>
      </c>
      <c r="H2381" t="s">
        <v>146</v>
      </c>
      <c r="I2381" s="170" t="s">
        <v>84</v>
      </c>
      <c r="J2381" t="s">
        <v>85</v>
      </c>
      <c r="K2381" t="s">
        <v>214</v>
      </c>
      <c r="L2381" t="s">
        <v>412</v>
      </c>
      <c r="M2381" t="s">
        <v>413</v>
      </c>
      <c r="N2381" t="s">
        <v>217</v>
      </c>
      <c r="O2381" t="s">
        <v>263</v>
      </c>
      <c r="P2381" t="s">
        <v>414</v>
      </c>
      <c r="Q2381" t="s">
        <v>415</v>
      </c>
      <c r="R2381" t="s">
        <v>416</v>
      </c>
      <c r="S2381" t="s">
        <v>338</v>
      </c>
      <c r="T2381" t="s">
        <v>339</v>
      </c>
      <c r="U2381" s="61" t="s">
        <v>340</v>
      </c>
      <c r="V2381" t="s">
        <v>24</v>
      </c>
      <c r="W2381" t="s">
        <v>263</v>
      </c>
      <c r="X2381" s="59">
        <v>27437</v>
      </c>
      <c r="Y2381" s="59">
        <v>27437</v>
      </c>
      <c r="Z2381" t="s">
        <v>141</v>
      </c>
      <c r="AA2381" s="146" t="str">
        <f t="shared" si="465"/>
        <v>EX</v>
      </c>
      <c r="AB2381" s="146" t="str">
        <f t="shared" si="467"/>
        <v>IT</v>
      </c>
      <c r="AC2381" t="str">
        <f t="shared" si="458"/>
        <v>EX</v>
      </c>
      <c r="AD2381" s="74">
        <f t="shared" si="459"/>
        <v>27437</v>
      </c>
      <c r="AE2381" s="74">
        <f t="shared" si="464"/>
        <v>27437</v>
      </c>
      <c r="AF2381">
        <v>1</v>
      </c>
      <c r="AG2381">
        <v>0</v>
      </c>
      <c r="AH2381" s="74">
        <v>0</v>
      </c>
      <c r="AJ2381" s="74">
        <f t="shared" si="460"/>
        <v>0</v>
      </c>
      <c r="AK2381" s="74">
        <f t="shared" si="466"/>
        <v>27437</v>
      </c>
      <c r="AL2381" t="str">
        <f t="shared" si="461"/>
        <v>N</v>
      </c>
      <c r="AN2381" t="s">
        <v>86</v>
      </c>
      <c r="AO2381" t="s">
        <v>85</v>
      </c>
      <c r="AP2381" t="str">
        <f t="shared" si="462"/>
        <v>94</v>
      </c>
      <c r="AQ2381" s="145" t="s">
        <v>1826</v>
      </c>
      <c r="AR2381" t="str">
        <f t="shared" si="463"/>
        <v>1-Adjusted Base Budget</v>
      </c>
      <c r="AS2381" s="145" t="s">
        <v>1827</v>
      </c>
      <c r="AT2381" t="s">
        <v>213</v>
      </c>
      <c r="AV2381" t="str">
        <f t="shared" si="469"/>
        <v>VPIT-SS</v>
      </c>
      <c r="AW2381" t="str">
        <f t="shared" si="468"/>
        <v>VP FOR INFORMATION TECHNOLOGY-SHARED SERVICES</v>
      </c>
    </row>
    <row r="2382" spans="1:49">
      <c r="A2382" s="59">
        <v>2018</v>
      </c>
      <c r="B2382" t="s">
        <v>137</v>
      </c>
      <c r="C2382" t="s">
        <v>945</v>
      </c>
      <c r="D2382" t="s">
        <v>946</v>
      </c>
      <c r="E2382" t="s">
        <v>967</v>
      </c>
      <c r="F2382" t="s">
        <v>986</v>
      </c>
      <c r="G2382" t="s">
        <v>987</v>
      </c>
      <c r="H2382" t="s">
        <v>146</v>
      </c>
      <c r="I2382" s="170" t="s">
        <v>84</v>
      </c>
      <c r="J2382" t="s">
        <v>85</v>
      </c>
      <c r="K2382" t="s">
        <v>214</v>
      </c>
      <c r="L2382" t="s">
        <v>412</v>
      </c>
      <c r="M2382" t="s">
        <v>413</v>
      </c>
      <c r="N2382" t="s">
        <v>217</v>
      </c>
      <c r="O2382" t="s">
        <v>263</v>
      </c>
      <c r="P2382" t="s">
        <v>414</v>
      </c>
      <c r="Q2382" t="s">
        <v>415</v>
      </c>
      <c r="R2382" t="s">
        <v>416</v>
      </c>
      <c r="S2382" t="s">
        <v>338</v>
      </c>
      <c r="T2382" t="s">
        <v>339</v>
      </c>
      <c r="U2382" s="61" t="s">
        <v>340</v>
      </c>
      <c r="V2382" t="s">
        <v>24</v>
      </c>
      <c r="W2382" t="s">
        <v>263</v>
      </c>
      <c r="X2382" s="59">
        <v>27378</v>
      </c>
      <c r="Y2382" s="59">
        <v>27378</v>
      </c>
      <c r="Z2382" t="s">
        <v>141</v>
      </c>
      <c r="AA2382" s="146" t="str">
        <f t="shared" si="465"/>
        <v>EX</v>
      </c>
      <c r="AB2382" s="146" t="str">
        <f t="shared" si="467"/>
        <v>IT</v>
      </c>
      <c r="AC2382" t="str">
        <f t="shared" si="458"/>
        <v>EX</v>
      </c>
      <c r="AD2382" s="74">
        <f t="shared" si="459"/>
        <v>27378</v>
      </c>
      <c r="AE2382" s="74">
        <f t="shared" si="464"/>
        <v>27378</v>
      </c>
      <c r="AF2382">
        <v>1</v>
      </c>
      <c r="AG2382">
        <v>0</v>
      </c>
      <c r="AH2382" s="74">
        <v>0</v>
      </c>
      <c r="AJ2382" s="74">
        <f t="shared" si="460"/>
        <v>0</v>
      </c>
      <c r="AK2382" s="74">
        <f t="shared" si="466"/>
        <v>27378</v>
      </c>
      <c r="AL2382" t="str">
        <f t="shared" si="461"/>
        <v>N</v>
      </c>
      <c r="AN2382" t="s">
        <v>86</v>
      </c>
      <c r="AO2382" t="s">
        <v>85</v>
      </c>
      <c r="AP2382" t="str">
        <f t="shared" si="462"/>
        <v>94</v>
      </c>
      <c r="AQ2382" s="145" t="s">
        <v>1826</v>
      </c>
      <c r="AR2382" t="str">
        <f t="shared" si="463"/>
        <v>1-Adjusted Base Budget</v>
      </c>
      <c r="AS2382" s="145" t="s">
        <v>1827</v>
      </c>
      <c r="AT2382" t="s">
        <v>213</v>
      </c>
      <c r="AV2382" t="str">
        <f t="shared" si="469"/>
        <v>VPIT-SS</v>
      </c>
      <c r="AW2382" t="str">
        <f t="shared" si="468"/>
        <v>VP FOR INFORMATION TECHNOLOGY-SHARED SERVICES</v>
      </c>
    </row>
    <row r="2383" spans="1:49">
      <c r="A2383" s="59">
        <v>2018</v>
      </c>
      <c r="B2383" t="s">
        <v>137</v>
      </c>
      <c r="C2383" t="s">
        <v>945</v>
      </c>
      <c r="D2383" t="s">
        <v>946</v>
      </c>
      <c r="E2383" t="s">
        <v>967</v>
      </c>
      <c r="F2383" t="s">
        <v>1057</v>
      </c>
      <c r="G2383" t="s">
        <v>1058</v>
      </c>
      <c r="H2383" t="s">
        <v>146</v>
      </c>
      <c r="I2383" s="170" t="s">
        <v>84</v>
      </c>
      <c r="J2383" t="s">
        <v>85</v>
      </c>
      <c r="K2383" t="s">
        <v>214</v>
      </c>
      <c r="L2383" t="s">
        <v>412</v>
      </c>
      <c r="M2383" t="s">
        <v>413</v>
      </c>
      <c r="N2383" t="s">
        <v>217</v>
      </c>
      <c r="O2383" t="s">
        <v>263</v>
      </c>
      <c r="P2383" t="s">
        <v>414</v>
      </c>
      <c r="Q2383" t="s">
        <v>415</v>
      </c>
      <c r="R2383" t="s">
        <v>416</v>
      </c>
      <c r="S2383" t="s">
        <v>338</v>
      </c>
      <c r="T2383" t="s">
        <v>339</v>
      </c>
      <c r="U2383" s="61" t="s">
        <v>340</v>
      </c>
      <c r="V2383" t="s">
        <v>24</v>
      </c>
      <c r="W2383" t="s">
        <v>263</v>
      </c>
      <c r="X2383" s="59">
        <v>68426</v>
      </c>
      <c r="Y2383" s="59">
        <v>68426</v>
      </c>
      <c r="Z2383" t="s">
        <v>141</v>
      </c>
      <c r="AA2383" s="146" t="str">
        <f t="shared" si="465"/>
        <v>EX</v>
      </c>
      <c r="AB2383" s="146" t="str">
        <f t="shared" si="467"/>
        <v>IT</v>
      </c>
      <c r="AC2383" t="str">
        <f t="shared" si="458"/>
        <v>EX</v>
      </c>
      <c r="AD2383" s="74">
        <f t="shared" si="459"/>
        <v>68426</v>
      </c>
      <c r="AE2383" s="74">
        <f t="shared" si="464"/>
        <v>68426</v>
      </c>
      <c r="AF2383">
        <v>1</v>
      </c>
      <c r="AG2383">
        <v>0</v>
      </c>
      <c r="AH2383" s="74">
        <v>0</v>
      </c>
      <c r="AJ2383" s="74">
        <f t="shared" si="460"/>
        <v>0</v>
      </c>
      <c r="AK2383" s="74">
        <f t="shared" si="466"/>
        <v>68426</v>
      </c>
      <c r="AL2383" t="str">
        <f t="shared" si="461"/>
        <v>N</v>
      </c>
      <c r="AN2383" t="s">
        <v>86</v>
      </c>
      <c r="AO2383" t="s">
        <v>85</v>
      </c>
      <c r="AP2383" t="str">
        <f t="shared" si="462"/>
        <v>94</v>
      </c>
      <c r="AQ2383" s="145" t="s">
        <v>1826</v>
      </c>
      <c r="AR2383" t="str">
        <f t="shared" si="463"/>
        <v>1-Adjusted Base Budget</v>
      </c>
      <c r="AS2383" s="145" t="s">
        <v>1827</v>
      </c>
      <c r="AT2383" t="s">
        <v>213</v>
      </c>
      <c r="AV2383" t="str">
        <f t="shared" si="469"/>
        <v>VPIT-SS</v>
      </c>
      <c r="AW2383" t="str">
        <f t="shared" si="468"/>
        <v>VP FOR INFORMATION TECHNOLOGY-SHARED SERVICES</v>
      </c>
    </row>
    <row r="2384" spans="1:49">
      <c r="A2384" s="59">
        <v>2018</v>
      </c>
      <c r="B2384" t="s">
        <v>137</v>
      </c>
      <c r="C2384" t="s">
        <v>945</v>
      </c>
      <c r="D2384" t="s">
        <v>946</v>
      </c>
      <c r="E2384" t="s">
        <v>967</v>
      </c>
      <c r="F2384" t="s">
        <v>1296</v>
      </c>
      <c r="G2384" t="s">
        <v>1297</v>
      </c>
      <c r="H2384" t="s">
        <v>146</v>
      </c>
      <c r="I2384" s="170" t="s">
        <v>84</v>
      </c>
      <c r="J2384" t="s">
        <v>85</v>
      </c>
      <c r="K2384" t="s">
        <v>214</v>
      </c>
      <c r="L2384" t="s">
        <v>412</v>
      </c>
      <c r="M2384" t="s">
        <v>413</v>
      </c>
      <c r="N2384" t="s">
        <v>217</v>
      </c>
      <c r="O2384" t="s">
        <v>263</v>
      </c>
      <c r="P2384" t="s">
        <v>414</v>
      </c>
      <c r="Q2384" t="s">
        <v>415</v>
      </c>
      <c r="R2384" t="s">
        <v>416</v>
      </c>
      <c r="S2384" t="s">
        <v>338</v>
      </c>
      <c r="T2384" t="s">
        <v>339</v>
      </c>
      <c r="U2384" s="61" t="s">
        <v>340</v>
      </c>
      <c r="V2384" t="s">
        <v>24</v>
      </c>
      <c r="W2384" t="s">
        <v>263</v>
      </c>
      <c r="X2384" s="59">
        <v>0</v>
      </c>
      <c r="Y2384" s="59">
        <v>3014</v>
      </c>
      <c r="Z2384" t="s">
        <v>141</v>
      </c>
      <c r="AA2384" s="146" t="str">
        <f t="shared" si="465"/>
        <v>EX</v>
      </c>
      <c r="AB2384" s="146" t="str">
        <f t="shared" si="467"/>
        <v>IT</v>
      </c>
      <c r="AC2384" t="str">
        <f t="shared" si="458"/>
        <v>EX</v>
      </c>
      <c r="AD2384" s="74">
        <f t="shared" si="459"/>
        <v>3014</v>
      </c>
      <c r="AE2384" s="74">
        <f t="shared" si="464"/>
        <v>3014</v>
      </c>
      <c r="AF2384">
        <v>1</v>
      </c>
      <c r="AG2384">
        <v>0</v>
      </c>
      <c r="AH2384" s="74">
        <v>0</v>
      </c>
      <c r="AJ2384" s="74">
        <f t="shared" si="460"/>
        <v>0</v>
      </c>
      <c r="AK2384" s="74">
        <f t="shared" si="466"/>
        <v>3014</v>
      </c>
      <c r="AL2384" t="str">
        <f t="shared" si="461"/>
        <v>N</v>
      </c>
      <c r="AN2384" t="s">
        <v>86</v>
      </c>
      <c r="AO2384" t="s">
        <v>85</v>
      </c>
      <c r="AP2384" t="str">
        <f t="shared" si="462"/>
        <v>94</v>
      </c>
      <c r="AQ2384" s="145" t="s">
        <v>1826</v>
      </c>
      <c r="AR2384" t="str">
        <f t="shared" si="463"/>
        <v>1-Adjusted Base Budget</v>
      </c>
      <c r="AS2384" s="145" t="s">
        <v>1827</v>
      </c>
      <c r="AT2384" t="s">
        <v>213</v>
      </c>
      <c r="AV2384" t="str">
        <f t="shared" si="469"/>
        <v>VPIT-SS</v>
      </c>
      <c r="AW2384" t="str">
        <f t="shared" si="468"/>
        <v>VP FOR INFORMATION TECHNOLOGY-SHARED SERVICES</v>
      </c>
    </row>
    <row r="2385" spans="1:49">
      <c r="A2385" s="59">
        <v>2018</v>
      </c>
      <c r="B2385" t="s">
        <v>137</v>
      </c>
      <c r="C2385" t="s">
        <v>945</v>
      </c>
      <c r="D2385" t="s">
        <v>946</v>
      </c>
      <c r="E2385" t="s">
        <v>967</v>
      </c>
      <c r="F2385" t="s">
        <v>1059</v>
      </c>
      <c r="G2385" t="s">
        <v>1060</v>
      </c>
      <c r="H2385" t="s">
        <v>146</v>
      </c>
      <c r="I2385" s="170" t="s">
        <v>84</v>
      </c>
      <c r="J2385" t="s">
        <v>85</v>
      </c>
      <c r="K2385" t="s">
        <v>214</v>
      </c>
      <c r="L2385" t="s">
        <v>412</v>
      </c>
      <c r="M2385" t="s">
        <v>413</v>
      </c>
      <c r="N2385" t="s">
        <v>217</v>
      </c>
      <c r="O2385" t="s">
        <v>263</v>
      </c>
      <c r="P2385" t="s">
        <v>414</v>
      </c>
      <c r="Q2385" t="s">
        <v>415</v>
      </c>
      <c r="R2385" t="s">
        <v>416</v>
      </c>
      <c r="S2385" t="s">
        <v>338</v>
      </c>
      <c r="T2385" t="s">
        <v>339</v>
      </c>
      <c r="U2385" s="61" t="s">
        <v>340</v>
      </c>
      <c r="V2385" t="s">
        <v>24</v>
      </c>
      <c r="W2385" t="s">
        <v>263</v>
      </c>
      <c r="X2385" s="59">
        <v>44862</v>
      </c>
      <c r="Y2385" s="59">
        <v>44862</v>
      </c>
      <c r="Z2385" t="s">
        <v>141</v>
      </c>
      <c r="AA2385" s="146" t="str">
        <f t="shared" si="465"/>
        <v>EX</v>
      </c>
      <c r="AB2385" s="146" t="str">
        <f t="shared" si="467"/>
        <v>IT</v>
      </c>
      <c r="AC2385" t="str">
        <f t="shared" si="458"/>
        <v>EX</v>
      </c>
      <c r="AD2385" s="74">
        <f t="shared" si="459"/>
        <v>44862</v>
      </c>
      <c r="AE2385" s="74">
        <f t="shared" si="464"/>
        <v>44862</v>
      </c>
      <c r="AF2385">
        <v>1</v>
      </c>
      <c r="AG2385">
        <v>0</v>
      </c>
      <c r="AH2385" s="74">
        <v>0</v>
      </c>
      <c r="AJ2385" s="74">
        <f t="shared" si="460"/>
        <v>0</v>
      </c>
      <c r="AK2385" s="74">
        <f t="shared" si="466"/>
        <v>44862</v>
      </c>
      <c r="AL2385" t="str">
        <f t="shared" si="461"/>
        <v>N</v>
      </c>
      <c r="AN2385" t="s">
        <v>86</v>
      </c>
      <c r="AO2385" t="s">
        <v>85</v>
      </c>
      <c r="AP2385" t="str">
        <f t="shared" si="462"/>
        <v>94</v>
      </c>
      <c r="AQ2385" s="145" t="s">
        <v>1826</v>
      </c>
      <c r="AR2385" t="str">
        <f t="shared" si="463"/>
        <v>1-Adjusted Base Budget</v>
      </c>
      <c r="AS2385" s="145" t="s">
        <v>1827</v>
      </c>
      <c r="AT2385" t="s">
        <v>213</v>
      </c>
      <c r="AV2385" t="str">
        <f t="shared" si="469"/>
        <v>VPIT-SS</v>
      </c>
      <c r="AW2385" t="str">
        <f t="shared" si="468"/>
        <v>VP FOR INFORMATION TECHNOLOGY-SHARED SERVICES</v>
      </c>
    </row>
    <row r="2386" spans="1:49">
      <c r="A2386" s="59">
        <v>2018</v>
      </c>
      <c r="B2386" t="s">
        <v>137</v>
      </c>
      <c r="C2386" t="s">
        <v>945</v>
      </c>
      <c r="D2386" t="s">
        <v>946</v>
      </c>
      <c r="E2386" t="s">
        <v>967</v>
      </c>
      <c r="F2386" t="s">
        <v>1061</v>
      </c>
      <c r="G2386" t="s">
        <v>1062</v>
      </c>
      <c r="H2386" t="s">
        <v>146</v>
      </c>
      <c r="I2386" s="170" t="s">
        <v>84</v>
      </c>
      <c r="J2386" t="s">
        <v>85</v>
      </c>
      <c r="K2386" t="s">
        <v>214</v>
      </c>
      <c r="L2386" t="s">
        <v>412</v>
      </c>
      <c r="M2386" t="s">
        <v>413</v>
      </c>
      <c r="N2386" t="s">
        <v>217</v>
      </c>
      <c r="O2386" t="s">
        <v>263</v>
      </c>
      <c r="P2386" t="s">
        <v>414</v>
      </c>
      <c r="Q2386" t="s">
        <v>415</v>
      </c>
      <c r="R2386" t="s">
        <v>416</v>
      </c>
      <c r="S2386" t="s">
        <v>338</v>
      </c>
      <c r="T2386" t="s">
        <v>339</v>
      </c>
      <c r="U2386" s="61" t="s">
        <v>340</v>
      </c>
      <c r="V2386" t="s">
        <v>24</v>
      </c>
      <c r="W2386" t="s">
        <v>263</v>
      </c>
      <c r="X2386" s="59">
        <v>48120</v>
      </c>
      <c r="Y2386" s="59">
        <v>48122</v>
      </c>
      <c r="Z2386" t="s">
        <v>141</v>
      </c>
      <c r="AA2386" s="146" t="str">
        <f t="shared" si="465"/>
        <v>EX</v>
      </c>
      <c r="AB2386" s="146" t="str">
        <f t="shared" si="467"/>
        <v>IT</v>
      </c>
      <c r="AC2386" t="str">
        <f t="shared" si="458"/>
        <v>EX</v>
      </c>
      <c r="AD2386" s="74">
        <f t="shared" si="459"/>
        <v>48122</v>
      </c>
      <c r="AE2386" s="74">
        <f t="shared" si="464"/>
        <v>48122</v>
      </c>
      <c r="AF2386">
        <v>1</v>
      </c>
      <c r="AG2386">
        <v>0</v>
      </c>
      <c r="AH2386" s="74">
        <v>0</v>
      </c>
      <c r="AJ2386" s="74">
        <f t="shared" si="460"/>
        <v>0</v>
      </c>
      <c r="AK2386" s="74">
        <f t="shared" si="466"/>
        <v>48122</v>
      </c>
      <c r="AL2386" t="str">
        <f t="shared" si="461"/>
        <v>N</v>
      </c>
      <c r="AN2386" t="s">
        <v>86</v>
      </c>
      <c r="AO2386" t="s">
        <v>85</v>
      </c>
      <c r="AP2386" t="str">
        <f t="shared" si="462"/>
        <v>94</v>
      </c>
      <c r="AQ2386" s="145" t="s">
        <v>1826</v>
      </c>
      <c r="AR2386" t="str">
        <f t="shared" si="463"/>
        <v>1-Adjusted Base Budget</v>
      </c>
      <c r="AS2386" s="145" t="s">
        <v>1827</v>
      </c>
      <c r="AT2386" t="s">
        <v>213</v>
      </c>
      <c r="AV2386" t="str">
        <f t="shared" si="469"/>
        <v>VPIT-SS</v>
      </c>
      <c r="AW2386" t="str">
        <f t="shared" si="468"/>
        <v>VP FOR INFORMATION TECHNOLOGY-SHARED SERVICES</v>
      </c>
    </row>
    <row r="2387" spans="1:49">
      <c r="A2387" s="59">
        <v>2018</v>
      </c>
      <c r="B2387" t="s">
        <v>137</v>
      </c>
      <c r="C2387" t="s">
        <v>945</v>
      </c>
      <c r="D2387" t="s">
        <v>946</v>
      </c>
      <c r="E2387" t="s">
        <v>967</v>
      </c>
      <c r="F2387" t="s">
        <v>1719</v>
      </c>
      <c r="G2387" t="s">
        <v>1720</v>
      </c>
      <c r="H2387" t="s">
        <v>146</v>
      </c>
      <c r="I2387" s="170" t="s">
        <v>84</v>
      </c>
      <c r="J2387" t="s">
        <v>85</v>
      </c>
      <c r="K2387" t="s">
        <v>214</v>
      </c>
      <c r="L2387" t="s">
        <v>412</v>
      </c>
      <c r="M2387" t="s">
        <v>413</v>
      </c>
      <c r="N2387" t="s">
        <v>217</v>
      </c>
      <c r="O2387" t="s">
        <v>263</v>
      </c>
      <c r="P2387" t="s">
        <v>414</v>
      </c>
      <c r="Q2387" t="s">
        <v>415</v>
      </c>
      <c r="R2387" t="s">
        <v>416</v>
      </c>
      <c r="S2387" t="s">
        <v>338</v>
      </c>
      <c r="T2387" t="s">
        <v>339</v>
      </c>
      <c r="U2387" s="61" t="s">
        <v>340</v>
      </c>
      <c r="V2387" t="s">
        <v>24</v>
      </c>
      <c r="W2387" t="s">
        <v>263</v>
      </c>
      <c r="X2387" s="59">
        <v>0</v>
      </c>
      <c r="Y2387" s="59">
        <v>52300</v>
      </c>
      <c r="Z2387" t="s">
        <v>141</v>
      </c>
      <c r="AA2387" s="146" t="str">
        <f t="shared" si="465"/>
        <v>EX</v>
      </c>
      <c r="AB2387" s="146" t="str">
        <f t="shared" si="467"/>
        <v>IT</v>
      </c>
      <c r="AC2387" t="str">
        <f t="shared" ref="AC2387:AC2450" si="470">IF(O2387 =AA2387,W2387,"Allot/Xfer IN")</f>
        <v>EX</v>
      </c>
      <c r="AD2387" s="74">
        <f t="shared" ref="AD2387:AD2450" si="471">IF(O2387 =AA2387,Y2387,-Y2387)</f>
        <v>52300</v>
      </c>
      <c r="AE2387" s="74">
        <f t="shared" si="464"/>
        <v>52300</v>
      </c>
      <c r="AF2387">
        <v>1</v>
      </c>
      <c r="AG2387">
        <v>0</v>
      </c>
      <c r="AH2387" s="74">
        <v>0</v>
      </c>
      <c r="AJ2387" s="74">
        <f t="shared" ref="AJ2387:AJ2450" si="472">SUM(AG2387:AI2387)</f>
        <v>0</v>
      </c>
      <c r="AK2387" s="74">
        <f t="shared" si="466"/>
        <v>52300</v>
      </c>
      <c r="AL2387" t="str">
        <f t="shared" ref="AL2387:AL2450" si="473">IF(AF2387&lt;&gt;1,"Y","N")</f>
        <v>N</v>
      </c>
      <c r="AN2387" t="s">
        <v>86</v>
      </c>
      <c r="AO2387" t="s">
        <v>85</v>
      </c>
      <c r="AP2387" t="str">
        <f t="shared" ref="AP2387:AP2450" si="474">IF(AL2387 ="Y","99",I2387)</f>
        <v>94</v>
      </c>
      <c r="AQ2387" s="145" t="s">
        <v>1826</v>
      </c>
      <c r="AR2387" t="str">
        <f t="shared" ref="AR2387:AR2450" si="475">IF(AM2387 ="y",AQ2387,IF(AG2387 &lt;&gt;0,"2-Provision for Compensation Incr","1-Adjusted Base Budget"))</f>
        <v>1-Adjusted Base Budget</v>
      </c>
      <c r="AS2387" s="145" t="s">
        <v>1827</v>
      </c>
      <c r="AT2387" t="s">
        <v>213</v>
      </c>
      <c r="AV2387" t="str">
        <f t="shared" si="469"/>
        <v>VPIT-SS</v>
      </c>
      <c r="AW2387" t="str">
        <f t="shared" si="468"/>
        <v>VP FOR INFORMATION TECHNOLOGY-SHARED SERVICES</v>
      </c>
    </row>
    <row r="2388" spans="1:49">
      <c r="A2388" s="59">
        <v>2018</v>
      </c>
      <c r="B2388" t="s">
        <v>137</v>
      </c>
      <c r="C2388" t="s">
        <v>945</v>
      </c>
      <c r="D2388" t="s">
        <v>946</v>
      </c>
      <c r="E2388" t="s">
        <v>967</v>
      </c>
      <c r="F2388" t="s">
        <v>1063</v>
      </c>
      <c r="G2388" t="s">
        <v>1064</v>
      </c>
      <c r="H2388" t="s">
        <v>146</v>
      </c>
      <c r="I2388" s="170" t="s">
        <v>84</v>
      </c>
      <c r="J2388" t="s">
        <v>85</v>
      </c>
      <c r="K2388" t="s">
        <v>214</v>
      </c>
      <c r="L2388" t="s">
        <v>412</v>
      </c>
      <c r="M2388" t="s">
        <v>413</v>
      </c>
      <c r="N2388" t="s">
        <v>217</v>
      </c>
      <c r="O2388" t="s">
        <v>263</v>
      </c>
      <c r="P2388" t="s">
        <v>414</v>
      </c>
      <c r="Q2388" t="s">
        <v>415</v>
      </c>
      <c r="R2388" t="s">
        <v>416</v>
      </c>
      <c r="S2388" t="s">
        <v>338</v>
      </c>
      <c r="T2388" t="s">
        <v>339</v>
      </c>
      <c r="U2388" s="61" t="s">
        <v>340</v>
      </c>
      <c r="V2388" t="s">
        <v>24</v>
      </c>
      <c r="W2388" t="s">
        <v>263</v>
      </c>
      <c r="X2388" s="59">
        <v>42158</v>
      </c>
      <c r="Y2388" s="59">
        <v>43480</v>
      </c>
      <c r="Z2388" t="s">
        <v>141</v>
      </c>
      <c r="AA2388" s="146" t="str">
        <f t="shared" si="465"/>
        <v>EX</v>
      </c>
      <c r="AB2388" s="146" t="str">
        <f t="shared" si="467"/>
        <v>IT</v>
      </c>
      <c r="AC2388" t="str">
        <f t="shared" si="470"/>
        <v>EX</v>
      </c>
      <c r="AD2388" s="74">
        <f t="shared" si="471"/>
        <v>43480</v>
      </c>
      <c r="AE2388" s="74">
        <f t="shared" ref="AE2388:AE2451" si="476">Y2388</f>
        <v>43480</v>
      </c>
      <c r="AF2388">
        <v>1</v>
      </c>
      <c r="AG2388">
        <v>0</v>
      </c>
      <c r="AH2388" s="74">
        <v>0</v>
      </c>
      <c r="AJ2388" s="74">
        <f t="shared" si="472"/>
        <v>0</v>
      </c>
      <c r="AK2388" s="74">
        <f t="shared" si="466"/>
        <v>43480</v>
      </c>
      <c r="AL2388" t="str">
        <f t="shared" si="473"/>
        <v>N</v>
      </c>
      <c r="AN2388" t="s">
        <v>86</v>
      </c>
      <c r="AO2388" t="s">
        <v>85</v>
      </c>
      <c r="AP2388" t="str">
        <f t="shared" si="474"/>
        <v>94</v>
      </c>
      <c r="AQ2388" s="145" t="s">
        <v>1826</v>
      </c>
      <c r="AR2388" t="str">
        <f t="shared" si="475"/>
        <v>1-Adjusted Base Budget</v>
      </c>
      <c r="AS2388" s="145" t="s">
        <v>1827</v>
      </c>
      <c r="AT2388" t="s">
        <v>213</v>
      </c>
      <c r="AV2388" t="str">
        <f t="shared" si="469"/>
        <v>VPIT-SS</v>
      </c>
      <c r="AW2388" t="str">
        <f t="shared" si="468"/>
        <v>VP FOR INFORMATION TECHNOLOGY-SHARED SERVICES</v>
      </c>
    </row>
    <row r="2389" spans="1:49">
      <c r="A2389" s="59">
        <v>2018</v>
      </c>
      <c r="B2389" t="s">
        <v>137</v>
      </c>
      <c r="C2389" t="s">
        <v>945</v>
      </c>
      <c r="D2389" t="s">
        <v>946</v>
      </c>
      <c r="E2389" t="s">
        <v>967</v>
      </c>
      <c r="F2389" t="s">
        <v>968</v>
      </c>
      <c r="G2389" t="s">
        <v>969</v>
      </c>
      <c r="H2389" t="s">
        <v>146</v>
      </c>
      <c r="I2389" s="170" t="s">
        <v>84</v>
      </c>
      <c r="J2389" t="s">
        <v>85</v>
      </c>
      <c r="K2389" t="s">
        <v>214</v>
      </c>
      <c r="L2389" t="s">
        <v>412</v>
      </c>
      <c r="M2389" t="s">
        <v>413</v>
      </c>
      <c r="N2389" t="s">
        <v>217</v>
      </c>
      <c r="O2389" t="s">
        <v>263</v>
      </c>
      <c r="P2389" t="s">
        <v>414</v>
      </c>
      <c r="Q2389" t="s">
        <v>415</v>
      </c>
      <c r="R2389" t="s">
        <v>416</v>
      </c>
      <c r="S2389" t="s">
        <v>338</v>
      </c>
      <c r="T2389" t="s">
        <v>339</v>
      </c>
      <c r="U2389" s="61" t="s">
        <v>340</v>
      </c>
      <c r="V2389" t="s">
        <v>24</v>
      </c>
      <c r="W2389" t="s">
        <v>263</v>
      </c>
      <c r="X2389" s="59">
        <v>58609</v>
      </c>
      <c r="Y2389" s="59">
        <v>58609</v>
      </c>
      <c r="Z2389" t="s">
        <v>141</v>
      </c>
      <c r="AA2389" s="146" t="str">
        <f t="shared" si="465"/>
        <v>EX</v>
      </c>
      <c r="AB2389" s="146" t="str">
        <f t="shared" si="467"/>
        <v>IT</v>
      </c>
      <c r="AC2389" t="str">
        <f t="shared" si="470"/>
        <v>EX</v>
      </c>
      <c r="AD2389" s="74">
        <f t="shared" si="471"/>
        <v>58609</v>
      </c>
      <c r="AE2389" s="74">
        <f t="shared" si="476"/>
        <v>58609</v>
      </c>
      <c r="AF2389">
        <v>1</v>
      </c>
      <c r="AG2389">
        <v>0</v>
      </c>
      <c r="AH2389" s="74">
        <v>0</v>
      </c>
      <c r="AJ2389" s="74">
        <f t="shared" si="472"/>
        <v>0</v>
      </c>
      <c r="AK2389" s="74">
        <f t="shared" si="466"/>
        <v>58609</v>
      </c>
      <c r="AL2389" t="str">
        <f t="shared" si="473"/>
        <v>N</v>
      </c>
      <c r="AN2389" t="s">
        <v>86</v>
      </c>
      <c r="AO2389" t="s">
        <v>85</v>
      </c>
      <c r="AP2389" t="str">
        <f t="shared" si="474"/>
        <v>94</v>
      </c>
      <c r="AQ2389" s="145" t="s">
        <v>1826</v>
      </c>
      <c r="AR2389" t="str">
        <f t="shared" si="475"/>
        <v>1-Adjusted Base Budget</v>
      </c>
      <c r="AS2389" s="145" t="s">
        <v>1827</v>
      </c>
      <c r="AT2389" t="s">
        <v>213</v>
      </c>
      <c r="AV2389" t="str">
        <f t="shared" si="469"/>
        <v>VPIT-SS</v>
      </c>
      <c r="AW2389" t="str">
        <f t="shared" si="468"/>
        <v>VP FOR INFORMATION TECHNOLOGY-SHARED SERVICES</v>
      </c>
    </row>
    <row r="2390" spans="1:49">
      <c r="A2390" s="59">
        <v>2018</v>
      </c>
      <c r="B2390" t="s">
        <v>137</v>
      </c>
      <c r="C2390" t="s">
        <v>945</v>
      </c>
      <c r="D2390" t="s">
        <v>946</v>
      </c>
      <c r="E2390" t="s">
        <v>967</v>
      </c>
      <c r="F2390" t="s">
        <v>1065</v>
      </c>
      <c r="G2390" t="s">
        <v>1066</v>
      </c>
      <c r="H2390" t="s">
        <v>146</v>
      </c>
      <c r="I2390" s="170" t="s">
        <v>84</v>
      </c>
      <c r="J2390" t="s">
        <v>85</v>
      </c>
      <c r="K2390" t="s">
        <v>214</v>
      </c>
      <c r="L2390" t="s">
        <v>412</v>
      </c>
      <c r="M2390" t="s">
        <v>413</v>
      </c>
      <c r="N2390" t="s">
        <v>217</v>
      </c>
      <c r="O2390" t="s">
        <v>263</v>
      </c>
      <c r="P2390" t="s">
        <v>414</v>
      </c>
      <c r="Q2390" t="s">
        <v>415</v>
      </c>
      <c r="R2390" t="s">
        <v>416</v>
      </c>
      <c r="S2390" t="s">
        <v>338</v>
      </c>
      <c r="T2390" t="s">
        <v>339</v>
      </c>
      <c r="U2390" s="61" t="s">
        <v>340</v>
      </c>
      <c r="V2390" t="s">
        <v>24</v>
      </c>
      <c r="W2390" t="s">
        <v>263</v>
      </c>
      <c r="X2390" s="59">
        <v>34472</v>
      </c>
      <c r="Y2390" s="59">
        <v>11524</v>
      </c>
      <c r="Z2390" t="s">
        <v>141</v>
      </c>
      <c r="AA2390" s="146" t="str">
        <f t="shared" si="465"/>
        <v>EX</v>
      </c>
      <c r="AB2390" s="146" t="str">
        <f t="shared" si="467"/>
        <v>IT</v>
      </c>
      <c r="AC2390" t="str">
        <f t="shared" si="470"/>
        <v>EX</v>
      </c>
      <c r="AD2390" s="74">
        <f t="shared" si="471"/>
        <v>11524</v>
      </c>
      <c r="AE2390" s="74">
        <f t="shared" si="476"/>
        <v>11524</v>
      </c>
      <c r="AF2390">
        <v>1</v>
      </c>
      <c r="AG2390">
        <v>0</v>
      </c>
      <c r="AH2390" s="74">
        <v>0</v>
      </c>
      <c r="AJ2390" s="74">
        <f t="shared" si="472"/>
        <v>0</v>
      </c>
      <c r="AK2390" s="74">
        <f t="shared" si="466"/>
        <v>11524</v>
      </c>
      <c r="AL2390" t="str">
        <f t="shared" si="473"/>
        <v>N</v>
      </c>
      <c r="AN2390" t="s">
        <v>86</v>
      </c>
      <c r="AO2390" t="s">
        <v>85</v>
      </c>
      <c r="AP2390" t="str">
        <f t="shared" si="474"/>
        <v>94</v>
      </c>
      <c r="AQ2390" s="145" t="s">
        <v>1826</v>
      </c>
      <c r="AR2390" t="str">
        <f t="shared" si="475"/>
        <v>1-Adjusted Base Budget</v>
      </c>
      <c r="AS2390" s="145" t="s">
        <v>1827</v>
      </c>
      <c r="AT2390" t="s">
        <v>213</v>
      </c>
      <c r="AV2390" t="str">
        <f t="shared" si="469"/>
        <v>VPIT-SS</v>
      </c>
      <c r="AW2390" t="str">
        <f t="shared" si="468"/>
        <v>VP FOR INFORMATION TECHNOLOGY-SHARED SERVICES</v>
      </c>
    </row>
    <row r="2391" spans="1:49">
      <c r="A2391" s="59">
        <v>2018</v>
      </c>
      <c r="B2391" t="s">
        <v>137</v>
      </c>
      <c r="C2391" t="s">
        <v>945</v>
      </c>
      <c r="D2391" t="s">
        <v>946</v>
      </c>
      <c r="E2391" t="s">
        <v>967</v>
      </c>
      <c r="F2391" t="s">
        <v>1067</v>
      </c>
      <c r="G2391" t="s">
        <v>1068</v>
      </c>
      <c r="H2391" t="s">
        <v>146</v>
      </c>
      <c r="I2391" s="170" t="s">
        <v>84</v>
      </c>
      <c r="J2391" t="s">
        <v>85</v>
      </c>
      <c r="K2391" t="s">
        <v>214</v>
      </c>
      <c r="L2391" t="s">
        <v>412</v>
      </c>
      <c r="M2391" t="s">
        <v>413</v>
      </c>
      <c r="N2391" t="s">
        <v>217</v>
      </c>
      <c r="O2391" t="s">
        <v>263</v>
      </c>
      <c r="P2391" t="s">
        <v>414</v>
      </c>
      <c r="Q2391" t="s">
        <v>415</v>
      </c>
      <c r="R2391" t="s">
        <v>416</v>
      </c>
      <c r="S2391" t="s">
        <v>338</v>
      </c>
      <c r="T2391" t="s">
        <v>339</v>
      </c>
      <c r="U2391" s="61" t="s">
        <v>340</v>
      </c>
      <c r="V2391" t="s">
        <v>24</v>
      </c>
      <c r="W2391" t="s">
        <v>263</v>
      </c>
      <c r="X2391" s="59">
        <v>19672</v>
      </c>
      <c r="Y2391" s="59">
        <v>23899</v>
      </c>
      <c r="Z2391" t="s">
        <v>141</v>
      </c>
      <c r="AA2391" s="146" t="str">
        <f t="shared" si="465"/>
        <v>EX</v>
      </c>
      <c r="AB2391" s="146" t="str">
        <f t="shared" si="467"/>
        <v>IT</v>
      </c>
      <c r="AC2391" t="str">
        <f t="shared" si="470"/>
        <v>EX</v>
      </c>
      <c r="AD2391" s="74">
        <f t="shared" si="471"/>
        <v>23899</v>
      </c>
      <c r="AE2391" s="74">
        <f t="shared" si="476"/>
        <v>23899</v>
      </c>
      <c r="AF2391">
        <v>1</v>
      </c>
      <c r="AG2391">
        <v>0</v>
      </c>
      <c r="AH2391" s="74">
        <v>0</v>
      </c>
      <c r="AJ2391" s="74">
        <f t="shared" si="472"/>
        <v>0</v>
      </c>
      <c r="AK2391" s="74">
        <f t="shared" si="466"/>
        <v>23899</v>
      </c>
      <c r="AL2391" t="str">
        <f t="shared" si="473"/>
        <v>N</v>
      </c>
      <c r="AN2391" t="s">
        <v>86</v>
      </c>
      <c r="AO2391" t="s">
        <v>85</v>
      </c>
      <c r="AP2391" t="str">
        <f t="shared" si="474"/>
        <v>94</v>
      </c>
      <c r="AQ2391" s="145" t="s">
        <v>1826</v>
      </c>
      <c r="AR2391" t="str">
        <f t="shared" si="475"/>
        <v>1-Adjusted Base Budget</v>
      </c>
      <c r="AS2391" s="145" t="s">
        <v>1827</v>
      </c>
      <c r="AT2391" t="s">
        <v>213</v>
      </c>
      <c r="AV2391" t="str">
        <f t="shared" si="469"/>
        <v>VPIT-SS</v>
      </c>
      <c r="AW2391" t="str">
        <f t="shared" si="468"/>
        <v>VP FOR INFORMATION TECHNOLOGY-SHARED SERVICES</v>
      </c>
    </row>
    <row r="2392" spans="1:49">
      <c r="A2392" s="59">
        <v>2018</v>
      </c>
      <c r="B2392" t="s">
        <v>137</v>
      </c>
      <c r="C2392" t="s">
        <v>945</v>
      </c>
      <c r="D2392" t="s">
        <v>946</v>
      </c>
      <c r="E2392" t="s">
        <v>967</v>
      </c>
      <c r="F2392" t="s">
        <v>1069</v>
      </c>
      <c r="G2392" t="s">
        <v>1070</v>
      </c>
      <c r="H2392" t="s">
        <v>146</v>
      </c>
      <c r="I2392" s="170" t="s">
        <v>84</v>
      </c>
      <c r="J2392" t="s">
        <v>85</v>
      </c>
      <c r="K2392" t="s">
        <v>214</v>
      </c>
      <c r="L2392" t="s">
        <v>412</v>
      </c>
      <c r="M2392" t="s">
        <v>413</v>
      </c>
      <c r="N2392" t="s">
        <v>217</v>
      </c>
      <c r="O2392" t="s">
        <v>263</v>
      </c>
      <c r="P2392" t="s">
        <v>414</v>
      </c>
      <c r="Q2392" t="s">
        <v>415</v>
      </c>
      <c r="R2392" t="s">
        <v>416</v>
      </c>
      <c r="S2392" t="s">
        <v>338</v>
      </c>
      <c r="T2392" t="s">
        <v>339</v>
      </c>
      <c r="U2392" s="61" t="s">
        <v>340</v>
      </c>
      <c r="V2392" t="s">
        <v>24</v>
      </c>
      <c r="W2392" t="s">
        <v>263</v>
      </c>
      <c r="X2392" s="59">
        <v>3782</v>
      </c>
      <c r="Y2392" s="59">
        <v>3782</v>
      </c>
      <c r="Z2392" t="s">
        <v>141</v>
      </c>
      <c r="AA2392" s="146" t="str">
        <f t="shared" si="465"/>
        <v>EX</v>
      </c>
      <c r="AB2392" s="146" t="str">
        <f t="shared" si="467"/>
        <v>IT</v>
      </c>
      <c r="AC2392" t="str">
        <f t="shared" si="470"/>
        <v>EX</v>
      </c>
      <c r="AD2392" s="74">
        <f t="shared" si="471"/>
        <v>3782</v>
      </c>
      <c r="AE2392" s="74">
        <f t="shared" si="476"/>
        <v>3782</v>
      </c>
      <c r="AF2392">
        <v>1</v>
      </c>
      <c r="AG2392">
        <v>0</v>
      </c>
      <c r="AH2392" s="74">
        <v>0</v>
      </c>
      <c r="AJ2392" s="74">
        <f t="shared" si="472"/>
        <v>0</v>
      </c>
      <c r="AK2392" s="74">
        <f t="shared" si="466"/>
        <v>3782</v>
      </c>
      <c r="AL2392" t="str">
        <f t="shared" si="473"/>
        <v>N</v>
      </c>
      <c r="AN2392" t="s">
        <v>86</v>
      </c>
      <c r="AO2392" t="s">
        <v>85</v>
      </c>
      <c r="AP2392" t="str">
        <f t="shared" si="474"/>
        <v>94</v>
      </c>
      <c r="AQ2392" s="145" t="s">
        <v>1826</v>
      </c>
      <c r="AR2392" t="str">
        <f t="shared" si="475"/>
        <v>1-Adjusted Base Budget</v>
      </c>
      <c r="AS2392" s="145" t="s">
        <v>1827</v>
      </c>
      <c r="AT2392" t="s">
        <v>213</v>
      </c>
      <c r="AV2392" t="str">
        <f t="shared" si="469"/>
        <v>VPIT-SS</v>
      </c>
      <c r="AW2392" t="str">
        <f t="shared" si="468"/>
        <v>VP FOR INFORMATION TECHNOLOGY-SHARED SERVICES</v>
      </c>
    </row>
    <row r="2393" spans="1:49">
      <c r="A2393" s="59">
        <v>2018</v>
      </c>
      <c r="B2393" t="s">
        <v>137</v>
      </c>
      <c r="C2393" t="s">
        <v>945</v>
      </c>
      <c r="D2393" t="s">
        <v>946</v>
      </c>
      <c r="E2393" t="s">
        <v>967</v>
      </c>
      <c r="F2393" t="s">
        <v>1071</v>
      </c>
      <c r="G2393" t="s">
        <v>1072</v>
      </c>
      <c r="H2393" t="s">
        <v>146</v>
      </c>
      <c r="I2393" s="170" t="s">
        <v>84</v>
      </c>
      <c r="J2393" t="s">
        <v>85</v>
      </c>
      <c r="K2393" t="s">
        <v>214</v>
      </c>
      <c r="L2393" t="s">
        <v>412</v>
      </c>
      <c r="M2393" t="s">
        <v>413</v>
      </c>
      <c r="N2393" t="s">
        <v>217</v>
      </c>
      <c r="O2393" t="s">
        <v>263</v>
      </c>
      <c r="P2393" t="s">
        <v>414</v>
      </c>
      <c r="Q2393" t="s">
        <v>415</v>
      </c>
      <c r="R2393" t="s">
        <v>416</v>
      </c>
      <c r="S2393" t="s">
        <v>338</v>
      </c>
      <c r="T2393" t="s">
        <v>339</v>
      </c>
      <c r="U2393" s="61" t="s">
        <v>340</v>
      </c>
      <c r="V2393" t="s">
        <v>24</v>
      </c>
      <c r="W2393" t="s">
        <v>263</v>
      </c>
      <c r="X2393" s="59">
        <v>14504</v>
      </c>
      <c r="Y2393" s="59">
        <v>14504</v>
      </c>
      <c r="Z2393" t="s">
        <v>141</v>
      </c>
      <c r="AA2393" s="146" t="str">
        <f t="shared" si="465"/>
        <v>EX</v>
      </c>
      <c r="AB2393" s="146" t="str">
        <f t="shared" si="467"/>
        <v>IT</v>
      </c>
      <c r="AC2393" t="str">
        <f t="shared" si="470"/>
        <v>EX</v>
      </c>
      <c r="AD2393" s="74">
        <f t="shared" si="471"/>
        <v>14504</v>
      </c>
      <c r="AE2393" s="74">
        <f t="shared" si="476"/>
        <v>14504</v>
      </c>
      <c r="AF2393">
        <v>1</v>
      </c>
      <c r="AG2393">
        <v>0</v>
      </c>
      <c r="AH2393" s="74">
        <v>0</v>
      </c>
      <c r="AJ2393" s="74">
        <f t="shared" si="472"/>
        <v>0</v>
      </c>
      <c r="AK2393" s="74">
        <f t="shared" si="466"/>
        <v>14504</v>
      </c>
      <c r="AL2393" t="str">
        <f t="shared" si="473"/>
        <v>N</v>
      </c>
      <c r="AN2393" t="s">
        <v>86</v>
      </c>
      <c r="AO2393" t="s">
        <v>85</v>
      </c>
      <c r="AP2393" t="str">
        <f t="shared" si="474"/>
        <v>94</v>
      </c>
      <c r="AQ2393" s="145" t="s">
        <v>1826</v>
      </c>
      <c r="AR2393" t="str">
        <f t="shared" si="475"/>
        <v>1-Adjusted Base Budget</v>
      </c>
      <c r="AS2393" s="145" t="s">
        <v>1827</v>
      </c>
      <c r="AT2393" t="s">
        <v>213</v>
      </c>
      <c r="AV2393" t="str">
        <f t="shared" si="469"/>
        <v>VPIT-SS</v>
      </c>
      <c r="AW2393" t="str">
        <f t="shared" si="468"/>
        <v>VP FOR INFORMATION TECHNOLOGY-SHARED SERVICES</v>
      </c>
    </row>
    <row r="2394" spans="1:49">
      <c r="A2394" s="59">
        <v>2018</v>
      </c>
      <c r="B2394" t="s">
        <v>137</v>
      </c>
      <c r="C2394" t="s">
        <v>945</v>
      </c>
      <c r="D2394" t="s">
        <v>946</v>
      </c>
      <c r="E2394" t="s">
        <v>967</v>
      </c>
      <c r="F2394" t="s">
        <v>1073</v>
      </c>
      <c r="G2394" t="s">
        <v>1074</v>
      </c>
      <c r="H2394" t="s">
        <v>146</v>
      </c>
      <c r="I2394" s="170" t="s">
        <v>84</v>
      </c>
      <c r="J2394" t="s">
        <v>85</v>
      </c>
      <c r="K2394" t="s">
        <v>214</v>
      </c>
      <c r="L2394" t="s">
        <v>412</v>
      </c>
      <c r="M2394" t="s">
        <v>413</v>
      </c>
      <c r="N2394" t="s">
        <v>217</v>
      </c>
      <c r="O2394" t="s">
        <v>263</v>
      </c>
      <c r="P2394" t="s">
        <v>414</v>
      </c>
      <c r="Q2394" t="s">
        <v>415</v>
      </c>
      <c r="R2394" t="s">
        <v>416</v>
      </c>
      <c r="S2394" t="s">
        <v>338</v>
      </c>
      <c r="T2394" t="s">
        <v>339</v>
      </c>
      <c r="U2394" s="61" t="s">
        <v>340</v>
      </c>
      <c r="V2394" t="s">
        <v>24</v>
      </c>
      <c r="W2394" t="s">
        <v>263</v>
      </c>
      <c r="X2394" s="59">
        <v>22065</v>
      </c>
      <c r="Y2394" s="59">
        <v>22065</v>
      </c>
      <c r="Z2394" t="s">
        <v>141</v>
      </c>
      <c r="AA2394" s="146" t="str">
        <f t="shared" si="465"/>
        <v>EX</v>
      </c>
      <c r="AB2394" s="146" t="str">
        <f t="shared" si="467"/>
        <v>IT</v>
      </c>
      <c r="AC2394" t="str">
        <f t="shared" si="470"/>
        <v>EX</v>
      </c>
      <c r="AD2394" s="74">
        <f t="shared" si="471"/>
        <v>22065</v>
      </c>
      <c r="AE2394" s="74">
        <f t="shared" si="476"/>
        <v>22065</v>
      </c>
      <c r="AF2394">
        <v>1</v>
      </c>
      <c r="AG2394">
        <v>0</v>
      </c>
      <c r="AH2394" s="74">
        <v>0</v>
      </c>
      <c r="AJ2394" s="74">
        <f t="shared" si="472"/>
        <v>0</v>
      </c>
      <c r="AK2394" s="74">
        <f t="shared" si="466"/>
        <v>22065</v>
      </c>
      <c r="AL2394" t="str">
        <f t="shared" si="473"/>
        <v>N</v>
      </c>
      <c r="AN2394" t="s">
        <v>86</v>
      </c>
      <c r="AO2394" t="s">
        <v>85</v>
      </c>
      <c r="AP2394" t="str">
        <f t="shared" si="474"/>
        <v>94</v>
      </c>
      <c r="AQ2394" s="145" t="s">
        <v>1826</v>
      </c>
      <c r="AR2394" t="str">
        <f t="shared" si="475"/>
        <v>1-Adjusted Base Budget</v>
      </c>
      <c r="AS2394" s="145" t="s">
        <v>1827</v>
      </c>
      <c r="AT2394" t="s">
        <v>213</v>
      </c>
      <c r="AV2394" t="str">
        <f t="shared" si="469"/>
        <v>VPIT-SS</v>
      </c>
      <c r="AW2394" t="str">
        <f t="shared" si="468"/>
        <v>VP FOR INFORMATION TECHNOLOGY-SHARED SERVICES</v>
      </c>
    </row>
    <row r="2395" spans="1:49">
      <c r="A2395" s="59">
        <v>2018</v>
      </c>
      <c r="B2395" t="s">
        <v>137</v>
      </c>
      <c r="C2395" t="s">
        <v>945</v>
      </c>
      <c r="D2395" t="s">
        <v>946</v>
      </c>
      <c r="E2395" t="s">
        <v>967</v>
      </c>
      <c r="F2395" t="s">
        <v>961</v>
      </c>
      <c r="G2395" t="s">
        <v>977</v>
      </c>
      <c r="H2395" t="s">
        <v>146</v>
      </c>
      <c r="I2395" s="170" t="s">
        <v>84</v>
      </c>
      <c r="J2395" t="s">
        <v>85</v>
      </c>
      <c r="K2395" t="s">
        <v>214</v>
      </c>
      <c r="L2395" t="s">
        <v>412</v>
      </c>
      <c r="M2395" t="s">
        <v>413</v>
      </c>
      <c r="N2395" t="s">
        <v>217</v>
      </c>
      <c r="O2395" t="s">
        <v>263</v>
      </c>
      <c r="P2395" t="s">
        <v>414</v>
      </c>
      <c r="Q2395" t="s">
        <v>415</v>
      </c>
      <c r="R2395" t="s">
        <v>416</v>
      </c>
      <c r="S2395" t="s">
        <v>338</v>
      </c>
      <c r="T2395" t="s">
        <v>339</v>
      </c>
      <c r="U2395" s="61" t="s">
        <v>340</v>
      </c>
      <c r="V2395" t="s">
        <v>24</v>
      </c>
      <c r="W2395" t="s">
        <v>263</v>
      </c>
      <c r="X2395" s="59">
        <v>110602</v>
      </c>
      <c r="Y2395" s="59">
        <v>151802</v>
      </c>
      <c r="Z2395" t="s">
        <v>141</v>
      </c>
      <c r="AA2395" s="146" t="str">
        <f t="shared" si="465"/>
        <v>EX</v>
      </c>
      <c r="AB2395" s="146" t="str">
        <f t="shared" si="467"/>
        <v>IT</v>
      </c>
      <c r="AC2395" t="str">
        <f t="shared" si="470"/>
        <v>EX</v>
      </c>
      <c r="AD2395" s="74">
        <f t="shared" si="471"/>
        <v>151802</v>
      </c>
      <c r="AE2395" s="74">
        <f t="shared" si="476"/>
        <v>151802</v>
      </c>
      <c r="AF2395">
        <v>1</v>
      </c>
      <c r="AG2395">
        <v>0</v>
      </c>
      <c r="AH2395" s="74">
        <v>0</v>
      </c>
      <c r="AJ2395" s="74">
        <f t="shared" si="472"/>
        <v>0</v>
      </c>
      <c r="AK2395" s="74">
        <f t="shared" si="466"/>
        <v>151802</v>
      </c>
      <c r="AL2395" t="str">
        <f t="shared" si="473"/>
        <v>N</v>
      </c>
      <c r="AN2395" t="s">
        <v>86</v>
      </c>
      <c r="AO2395" t="s">
        <v>85</v>
      </c>
      <c r="AP2395" t="str">
        <f t="shared" si="474"/>
        <v>94</v>
      </c>
      <c r="AQ2395" s="145" t="s">
        <v>1826</v>
      </c>
      <c r="AR2395" t="str">
        <f t="shared" si="475"/>
        <v>1-Adjusted Base Budget</v>
      </c>
      <c r="AS2395" s="145" t="s">
        <v>1827</v>
      </c>
      <c r="AT2395" t="s">
        <v>213</v>
      </c>
      <c r="AV2395" t="str">
        <f t="shared" si="469"/>
        <v>VPIT-SS</v>
      </c>
      <c r="AW2395" t="str">
        <f t="shared" si="468"/>
        <v>VP FOR INFORMATION TECHNOLOGY-SHARED SERVICES</v>
      </c>
    </row>
    <row r="2396" spans="1:49">
      <c r="A2396" s="59">
        <v>2018</v>
      </c>
      <c r="B2396" t="s">
        <v>137</v>
      </c>
      <c r="C2396" t="s">
        <v>945</v>
      </c>
      <c r="D2396" t="s">
        <v>946</v>
      </c>
      <c r="E2396" t="s">
        <v>967</v>
      </c>
      <c r="F2396" t="s">
        <v>1140</v>
      </c>
      <c r="G2396" t="s">
        <v>1141</v>
      </c>
      <c r="H2396" t="s">
        <v>146</v>
      </c>
      <c r="I2396" s="170" t="s">
        <v>84</v>
      </c>
      <c r="J2396" t="s">
        <v>85</v>
      </c>
      <c r="K2396" t="s">
        <v>214</v>
      </c>
      <c r="L2396" t="s">
        <v>412</v>
      </c>
      <c r="M2396" t="s">
        <v>413</v>
      </c>
      <c r="N2396" t="s">
        <v>217</v>
      </c>
      <c r="O2396" t="s">
        <v>263</v>
      </c>
      <c r="P2396" t="s">
        <v>414</v>
      </c>
      <c r="Q2396" t="s">
        <v>415</v>
      </c>
      <c r="R2396" t="s">
        <v>416</v>
      </c>
      <c r="S2396" t="s">
        <v>338</v>
      </c>
      <c r="T2396" t="s">
        <v>339</v>
      </c>
      <c r="U2396" s="61" t="s">
        <v>340</v>
      </c>
      <c r="V2396" t="s">
        <v>24</v>
      </c>
      <c r="W2396" t="s">
        <v>263</v>
      </c>
      <c r="X2396" s="59">
        <v>72543</v>
      </c>
      <c r="Y2396" s="59">
        <v>66829</v>
      </c>
      <c r="Z2396" t="s">
        <v>141</v>
      </c>
      <c r="AA2396" s="146" t="str">
        <f t="shared" si="465"/>
        <v>EX</v>
      </c>
      <c r="AB2396" s="146" t="str">
        <f t="shared" si="467"/>
        <v>IT</v>
      </c>
      <c r="AC2396" t="str">
        <f t="shared" si="470"/>
        <v>EX</v>
      </c>
      <c r="AD2396" s="74">
        <f t="shared" si="471"/>
        <v>66829</v>
      </c>
      <c r="AE2396" s="74">
        <f t="shared" si="476"/>
        <v>66829</v>
      </c>
      <c r="AF2396">
        <v>1</v>
      </c>
      <c r="AG2396">
        <v>0</v>
      </c>
      <c r="AH2396" s="74">
        <v>0</v>
      </c>
      <c r="AJ2396" s="74">
        <f t="shared" si="472"/>
        <v>0</v>
      </c>
      <c r="AK2396" s="74">
        <f t="shared" si="466"/>
        <v>66829</v>
      </c>
      <c r="AL2396" t="str">
        <f t="shared" si="473"/>
        <v>N</v>
      </c>
      <c r="AN2396" t="s">
        <v>86</v>
      </c>
      <c r="AO2396" t="s">
        <v>85</v>
      </c>
      <c r="AP2396" t="str">
        <f t="shared" si="474"/>
        <v>94</v>
      </c>
      <c r="AQ2396" s="145" t="s">
        <v>1826</v>
      </c>
      <c r="AR2396" t="str">
        <f t="shared" si="475"/>
        <v>1-Adjusted Base Budget</v>
      </c>
      <c r="AS2396" s="145" t="s">
        <v>1827</v>
      </c>
      <c r="AT2396" t="s">
        <v>213</v>
      </c>
      <c r="AV2396" t="str">
        <f t="shared" si="469"/>
        <v>VPIT-SS</v>
      </c>
      <c r="AW2396" t="str">
        <f t="shared" si="468"/>
        <v>VP FOR INFORMATION TECHNOLOGY-SHARED SERVICES</v>
      </c>
    </row>
    <row r="2397" spans="1:49">
      <c r="A2397" s="59">
        <v>2018</v>
      </c>
      <c r="B2397" t="s">
        <v>137</v>
      </c>
      <c r="C2397" t="s">
        <v>945</v>
      </c>
      <c r="D2397" t="s">
        <v>946</v>
      </c>
      <c r="E2397" t="s">
        <v>967</v>
      </c>
      <c r="F2397" t="s">
        <v>1075</v>
      </c>
      <c r="G2397" t="s">
        <v>1076</v>
      </c>
      <c r="H2397" t="s">
        <v>146</v>
      </c>
      <c r="I2397" s="170" t="s">
        <v>84</v>
      </c>
      <c r="J2397" t="s">
        <v>85</v>
      </c>
      <c r="K2397" t="s">
        <v>214</v>
      </c>
      <c r="L2397" t="s">
        <v>412</v>
      </c>
      <c r="M2397" t="s">
        <v>413</v>
      </c>
      <c r="N2397" t="s">
        <v>217</v>
      </c>
      <c r="O2397" t="s">
        <v>263</v>
      </c>
      <c r="P2397" t="s">
        <v>414</v>
      </c>
      <c r="Q2397" t="s">
        <v>415</v>
      </c>
      <c r="R2397" t="s">
        <v>416</v>
      </c>
      <c r="S2397" t="s">
        <v>338</v>
      </c>
      <c r="T2397" t="s">
        <v>339</v>
      </c>
      <c r="U2397" s="61" t="s">
        <v>340</v>
      </c>
      <c r="V2397" t="s">
        <v>24</v>
      </c>
      <c r="W2397" t="s">
        <v>263</v>
      </c>
      <c r="X2397" s="59">
        <v>31339</v>
      </c>
      <c r="Y2397" s="59">
        <v>31339</v>
      </c>
      <c r="Z2397" t="s">
        <v>141</v>
      </c>
      <c r="AA2397" s="146" t="str">
        <f t="shared" si="465"/>
        <v>EX</v>
      </c>
      <c r="AB2397" s="146" t="str">
        <f t="shared" si="467"/>
        <v>IT</v>
      </c>
      <c r="AC2397" t="str">
        <f t="shared" si="470"/>
        <v>EX</v>
      </c>
      <c r="AD2397" s="74">
        <f t="shared" si="471"/>
        <v>31339</v>
      </c>
      <c r="AE2397" s="74">
        <f t="shared" si="476"/>
        <v>31339</v>
      </c>
      <c r="AF2397">
        <v>1</v>
      </c>
      <c r="AG2397">
        <v>0</v>
      </c>
      <c r="AH2397" s="74">
        <v>0</v>
      </c>
      <c r="AJ2397" s="74">
        <f t="shared" si="472"/>
        <v>0</v>
      </c>
      <c r="AK2397" s="74">
        <f t="shared" si="466"/>
        <v>31339</v>
      </c>
      <c r="AL2397" t="str">
        <f t="shared" si="473"/>
        <v>N</v>
      </c>
      <c r="AN2397" t="s">
        <v>86</v>
      </c>
      <c r="AO2397" t="s">
        <v>85</v>
      </c>
      <c r="AP2397" t="str">
        <f t="shared" si="474"/>
        <v>94</v>
      </c>
      <c r="AQ2397" s="145" t="s">
        <v>1826</v>
      </c>
      <c r="AR2397" t="str">
        <f t="shared" si="475"/>
        <v>1-Adjusted Base Budget</v>
      </c>
      <c r="AS2397" s="145" t="s">
        <v>1827</v>
      </c>
      <c r="AT2397" t="s">
        <v>213</v>
      </c>
      <c r="AV2397" t="str">
        <f t="shared" si="469"/>
        <v>VPIT-SS</v>
      </c>
      <c r="AW2397" t="str">
        <f t="shared" si="468"/>
        <v>VP FOR INFORMATION TECHNOLOGY-SHARED SERVICES</v>
      </c>
    </row>
    <row r="2398" spans="1:49">
      <c r="A2398" s="59">
        <v>2018</v>
      </c>
      <c r="B2398" t="s">
        <v>137</v>
      </c>
      <c r="C2398" t="s">
        <v>945</v>
      </c>
      <c r="D2398" t="s">
        <v>946</v>
      </c>
      <c r="E2398" t="s">
        <v>967</v>
      </c>
      <c r="F2398" t="s">
        <v>1077</v>
      </c>
      <c r="G2398" t="s">
        <v>1078</v>
      </c>
      <c r="H2398" t="s">
        <v>146</v>
      </c>
      <c r="I2398" s="170" t="s">
        <v>84</v>
      </c>
      <c r="J2398" t="s">
        <v>85</v>
      </c>
      <c r="K2398" t="s">
        <v>214</v>
      </c>
      <c r="L2398" t="s">
        <v>412</v>
      </c>
      <c r="M2398" t="s">
        <v>413</v>
      </c>
      <c r="N2398" t="s">
        <v>217</v>
      </c>
      <c r="O2398" t="s">
        <v>263</v>
      </c>
      <c r="P2398" t="s">
        <v>414</v>
      </c>
      <c r="Q2398" t="s">
        <v>415</v>
      </c>
      <c r="R2398" t="s">
        <v>416</v>
      </c>
      <c r="S2398" t="s">
        <v>338</v>
      </c>
      <c r="T2398" t="s">
        <v>339</v>
      </c>
      <c r="U2398" s="61" t="s">
        <v>340</v>
      </c>
      <c r="V2398" t="s">
        <v>24</v>
      </c>
      <c r="W2398" t="s">
        <v>263</v>
      </c>
      <c r="X2398" s="59">
        <v>47024</v>
      </c>
      <c r="Y2398" s="59">
        <v>44010</v>
      </c>
      <c r="Z2398" t="s">
        <v>141</v>
      </c>
      <c r="AA2398" s="146" t="str">
        <f t="shared" si="465"/>
        <v>EX</v>
      </c>
      <c r="AB2398" s="146" t="str">
        <f t="shared" si="467"/>
        <v>IT</v>
      </c>
      <c r="AC2398" t="str">
        <f t="shared" si="470"/>
        <v>EX</v>
      </c>
      <c r="AD2398" s="74">
        <f t="shared" si="471"/>
        <v>44010</v>
      </c>
      <c r="AE2398" s="74">
        <f t="shared" si="476"/>
        <v>44010</v>
      </c>
      <c r="AF2398">
        <v>1</v>
      </c>
      <c r="AG2398">
        <v>0</v>
      </c>
      <c r="AH2398" s="74">
        <v>0</v>
      </c>
      <c r="AJ2398" s="74">
        <f t="shared" si="472"/>
        <v>0</v>
      </c>
      <c r="AK2398" s="74">
        <f t="shared" si="466"/>
        <v>44010</v>
      </c>
      <c r="AL2398" t="str">
        <f t="shared" si="473"/>
        <v>N</v>
      </c>
      <c r="AN2398" t="s">
        <v>86</v>
      </c>
      <c r="AO2398" t="s">
        <v>85</v>
      </c>
      <c r="AP2398" t="str">
        <f t="shared" si="474"/>
        <v>94</v>
      </c>
      <c r="AQ2398" s="145" t="s">
        <v>1826</v>
      </c>
      <c r="AR2398" t="str">
        <f t="shared" si="475"/>
        <v>1-Adjusted Base Budget</v>
      </c>
      <c r="AS2398" s="145" t="s">
        <v>1827</v>
      </c>
      <c r="AT2398" t="s">
        <v>213</v>
      </c>
      <c r="AV2398" t="str">
        <f t="shared" si="469"/>
        <v>VPIT-SS</v>
      </c>
      <c r="AW2398" t="str">
        <f t="shared" si="468"/>
        <v>VP FOR INFORMATION TECHNOLOGY-SHARED SERVICES</v>
      </c>
    </row>
    <row r="2399" spans="1:49">
      <c r="A2399" s="59">
        <v>2018</v>
      </c>
      <c r="B2399" t="s">
        <v>137</v>
      </c>
      <c r="C2399" t="s">
        <v>945</v>
      </c>
      <c r="D2399" t="s">
        <v>946</v>
      </c>
      <c r="E2399" t="s">
        <v>967</v>
      </c>
      <c r="F2399" t="s">
        <v>1079</v>
      </c>
      <c r="G2399" t="s">
        <v>1080</v>
      </c>
      <c r="H2399" t="s">
        <v>146</v>
      </c>
      <c r="I2399" s="170" t="s">
        <v>84</v>
      </c>
      <c r="J2399" t="s">
        <v>85</v>
      </c>
      <c r="K2399" t="s">
        <v>214</v>
      </c>
      <c r="L2399" t="s">
        <v>412</v>
      </c>
      <c r="M2399" t="s">
        <v>413</v>
      </c>
      <c r="N2399" t="s">
        <v>217</v>
      </c>
      <c r="O2399" t="s">
        <v>263</v>
      </c>
      <c r="P2399" t="s">
        <v>414</v>
      </c>
      <c r="Q2399" t="s">
        <v>415</v>
      </c>
      <c r="R2399" t="s">
        <v>416</v>
      </c>
      <c r="S2399" t="s">
        <v>338</v>
      </c>
      <c r="T2399" t="s">
        <v>339</v>
      </c>
      <c r="U2399" s="61" t="s">
        <v>340</v>
      </c>
      <c r="V2399" t="s">
        <v>24</v>
      </c>
      <c r="W2399" t="s">
        <v>263</v>
      </c>
      <c r="X2399" s="59">
        <v>38608</v>
      </c>
      <c r="Y2399" s="59">
        <v>39812</v>
      </c>
      <c r="Z2399" t="s">
        <v>141</v>
      </c>
      <c r="AA2399" s="146" t="str">
        <f t="shared" si="465"/>
        <v>EX</v>
      </c>
      <c r="AB2399" s="146" t="str">
        <f t="shared" si="467"/>
        <v>IT</v>
      </c>
      <c r="AC2399" t="str">
        <f t="shared" si="470"/>
        <v>EX</v>
      </c>
      <c r="AD2399" s="74">
        <f t="shared" si="471"/>
        <v>39812</v>
      </c>
      <c r="AE2399" s="74">
        <f t="shared" si="476"/>
        <v>39812</v>
      </c>
      <c r="AF2399">
        <v>1</v>
      </c>
      <c r="AG2399">
        <v>0</v>
      </c>
      <c r="AH2399" s="74">
        <v>0</v>
      </c>
      <c r="AJ2399" s="74">
        <f t="shared" si="472"/>
        <v>0</v>
      </c>
      <c r="AK2399" s="74">
        <f t="shared" si="466"/>
        <v>39812</v>
      </c>
      <c r="AL2399" t="str">
        <f t="shared" si="473"/>
        <v>N</v>
      </c>
      <c r="AN2399" t="s">
        <v>86</v>
      </c>
      <c r="AO2399" t="s">
        <v>85</v>
      </c>
      <c r="AP2399" t="str">
        <f t="shared" si="474"/>
        <v>94</v>
      </c>
      <c r="AQ2399" s="145" t="s">
        <v>1826</v>
      </c>
      <c r="AR2399" t="str">
        <f t="shared" si="475"/>
        <v>1-Adjusted Base Budget</v>
      </c>
      <c r="AS2399" s="145" t="s">
        <v>1827</v>
      </c>
      <c r="AT2399" t="s">
        <v>213</v>
      </c>
      <c r="AV2399" t="str">
        <f t="shared" si="469"/>
        <v>VPIT-SS</v>
      </c>
      <c r="AW2399" t="str">
        <f t="shared" si="468"/>
        <v>VP FOR INFORMATION TECHNOLOGY-SHARED SERVICES</v>
      </c>
    </row>
    <row r="2400" spans="1:49">
      <c r="A2400" s="59">
        <v>2018</v>
      </c>
      <c r="B2400" t="s">
        <v>137</v>
      </c>
      <c r="C2400" t="s">
        <v>945</v>
      </c>
      <c r="D2400" t="s">
        <v>946</v>
      </c>
      <c r="E2400" t="s">
        <v>967</v>
      </c>
      <c r="F2400" t="s">
        <v>1262</v>
      </c>
      <c r="G2400" t="s">
        <v>1263</v>
      </c>
      <c r="H2400" t="s">
        <v>146</v>
      </c>
      <c r="I2400" s="170" t="s">
        <v>84</v>
      </c>
      <c r="J2400" t="s">
        <v>85</v>
      </c>
      <c r="K2400" t="s">
        <v>214</v>
      </c>
      <c r="L2400" t="s">
        <v>412</v>
      </c>
      <c r="M2400" t="s">
        <v>413</v>
      </c>
      <c r="N2400" t="s">
        <v>217</v>
      </c>
      <c r="O2400" t="s">
        <v>263</v>
      </c>
      <c r="P2400" t="s">
        <v>414</v>
      </c>
      <c r="Q2400" t="s">
        <v>415</v>
      </c>
      <c r="R2400" t="s">
        <v>416</v>
      </c>
      <c r="S2400" t="s">
        <v>338</v>
      </c>
      <c r="T2400" t="s">
        <v>339</v>
      </c>
      <c r="U2400" s="61" t="s">
        <v>340</v>
      </c>
      <c r="V2400" t="s">
        <v>24</v>
      </c>
      <c r="W2400" t="s">
        <v>263</v>
      </c>
      <c r="X2400" s="59">
        <v>0</v>
      </c>
      <c r="Y2400" s="59">
        <v>15768</v>
      </c>
      <c r="Z2400" t="s">
        <v>141</v>
      </c>
      <c r="AA2400" s="146" t="str">
        <f t="shared" si="465"/>
        <v>EX</v>
      </c>
      <c r="AB2400" s="146" t="str">
        <f t="shared" si="467"/>
        <v>IT</v>
      </c>
      <c r="AC2400" t="str">
        <f t="shared" si="470"/>
        <v>EX</v>
      </c>
      <c r="AD2400" s="74">
        <f t="shared" si="471"/>
        <v>15768</v>
      </c>
      <c r="AE2400" s="74">
        <f t="shared" si="476"/>
        <v>15768</v>
      </c>
      <c r="AF2400">
        <v>1</v>
      </c>
      <c r="AG2400">
        <v>0</v>
      </c>
      <c r="AH2400" s="74">
        <v>0</v>
      </c>
      <c r="AJ2400" s="74">
        <f t="shared" si="472"/>
        <v>0</v>
      </c>
      <c r="AK2400" s="74">
        <f t="shared" si="466"/>
        <v>15768</v>
      </c>
      <c r="AL2400" t="str">
        <f t="shared" si="473"/>
        <v>N</v>
      </c>
      <c r="AN2400" t="s">
        <v>86</v>
      </c>
      <c r="AO2400" t="s">
        <v>85</v>
      </c>
      <c r="AP2400" t="str">
        <f t="shared" si="474"/>
        <v>94</v>
      </c>
      <c r="AQ2400" s="145" t="s">
        <v>1826</v>
      </c>
      <c r="AR2400" t="str">
        <f t="shared" si="475"/>
        <v>1-Adjusted Base Budget</v>
      </c>
      <c r="AS2400" s="145" t="s">
        <v>1827</v>
      </c>
      <c r="AT2400" t="s">
        <v>213</v>
      </c>
      <c r="AV2400" t="str">
        <f t="shared" si="469"/>
        <v>VPIT-SS</v>
      </c>
      <c r="AW2400" t="str">
        <f t="shared" si="468"/>
        <v>VP FOR INFORMATION TECHNOLOGY-SHARED SERVICES</v>
      </c>
    </row>
    <row r="2401" spans="1:49">
      <c r="A2401" s="59">
        <v>2018</v>
      </c>
      <c r="B2401" t="s">
        <v>137</v>
      </c>
      <c r="C2401" t="s">
        <v>945</v>
      </c>
      <c r="D2401" t="s">
        <v>946</v>
      </c>
      <c r="E2401" t="s">
        <v>967</v>
      </c>
      <c r="F2401" t="s">
        <v>1081</v>
      </c>
      <c r="G2401" t="s">
        <v>1082</v>
      </c>
      <c r="H2401" t="s">
        <v>146</v>
      </c>
      <c r="I2401" s="170" t="s">
        <v>84</v>
      </c>
      <c r="J2401" t="s">
        <v>85</v>
      </c>
      <c r="K2401" t="s">
        <v>214</v>
      </c>
      <c r="L2401" t="s">
        <v>412</v>
      </c>
      <c r="M2401" t="s">
        <v>413</v>
      </c>
      <c r="N2401" t="s">
        <v>217</v>
      </c>
      <c r="O2401" t="s">
        <v>263</v>
      </c>
      <c r="P2401" t="s">
        <v>414</v>
      </c>
      <c r="Q2401" t="s">
        <v>415</v>
      </c>
      <c r="R2401" t="s">
        <v>416</v>
      </c>
      <c r="S2401" t="s">
        <v>338</v>
      </c>
      <c r="T2401" t="s">
        <v>339</v>
      </c>
      <c r="U2401" s="61" t="s">
        <v>340</v>
      </c>
      <c r="V2401" t="s">
        <v>24</v>
      </c>
      <c r="W2401" t="s">
        <v>263</v>
      </c>
      <c r="X2401" s="59">
        <v>43698</v>
      </c>
      <c r="Y2401" s="59">
        <v>43698</v>
      </c>
      <c r="Z2401" t="s">
        <v>141</v>
      </c>
      <c r="AA2401" s="146" t="str">
        <f t="shared" si="465"/>
        <v>EX</v>
      </c>
      <c r="AB2401" s="146" t="str">
        <f t="shared" si="467"/>
        <v>IT</v>
      </c>
      <c r="AC2401" t="str">
        <f t="shared" si="470"/>
        <v>EX</v>
      </c>
      <c r="AD2401" s="74">
        <f t="shared" si="471"/>
        <v>43698</v>
      </c>
      <c r="AE2401" s="74">
        <f t="shared" si="476"/>
        <v>43698</v>
      </c>
      <c r="AF2401">
        <v>1</v>
      </c>
      <c r="AG2401">
        <v>0</v>
      </c>
      <c r="AH2401" s="74">
        <v>0</v>
      </c>
      <c r="AJ2401" s="74">
        <f t="shared" si="472"/>
        <v>0</v>
      </c>
      <c r="AK2401" s="74">
        <f t="shared" si="466"/>
        <v>43698</v>
      </c>
      <c r="AL2401" t="str">
        <f t="shared" si="473"/>
        <v>N</v>
      </c>
      <c r="AN2401" t="s">
        <v>86</v>
      </c>
      <c r="AO2401" t="s">
        <v>85</v>
      </c>
      <c r="AP2401" t="str">
        <f t="shared" si="474"/>
        <v>94</v>
      </c>
      <c r="AQ2401" s="145" t="s">
        <v>1826</v>
      </c>
      <c r="AR2401" t="str">
        <f t="shared" si="475"/>
        <v>1-Adjusted Base Budget</v>
      </c>
      <c r="AS2401" s="145" t="s">
        <v>1827</v>
      </c>
      <c r="AT2401" t="s">
        <v>213</v>
      </c>
      <c r="AV2401" t="str">
        <f t="shared" si="469"/>
        <v>VPIT-SS</v>
      </c>
      <c r="AW2401" t="str">
        <f t="shared" si="468"/>
        <v>VP FOR INFORMATION TECHNOLOGY-SHARED SERVICES</v>
      </c>
    </row>
    <row r="2402" spans="1:49">
      <c r="A2402" s="59">
        <v>2018</v>
      </c>
      <c r="B2402" t="s">
        <v>137</v>
      </c>
      <c r="C2402" t="s">
        <v>945</v>
      </c>
      <c r="D2402" t="s">
        <v>946</v>
      </c>
      <c r="E2402" t="s">
        <v>967</v>
      </c>
      <c r="F2402" t="s">
        <v>1083</v>
      </c>
      <c r="G2402" t="s">
        <v>1084</v>
      </c>
      <c r="H2402" t="s">
        <v>146</v>
      </c>
      <c r="I2402" s="170" t="s">
        <v>84</v>
      </c>
      <c r="J2402" t="s">
        <v>85</v>
      </c>
      <c r="K2402" t="s">
        <v>214</v>
      </c>
      <c r="L2402" t="s">
        <v>412</v>
      </c>
      <c r="M2402" t="s">
        <v>413</v>
      </c>
      <c r="N2402" t="s">
        <v>217</v>
      </c>
      <c r="O2402" t="s">
        <v>263</v>
      </c>
      <c r="P2402" t="s">
        <v>414</v>
      </c>
      <c r="Q2402" t="s">
        <v>415</v>
      </c>
      <c r="R2402" t="s">
        <v>416</v>
      </c>
      <c r="S2402" t="s">
        <v>338</v>
      </c>
      <c r="T2402" t="s">
        <v>339</v>
      </c>
      <c r="U2402" s="61" t="s">
        <v>340</v>
      </c>
      <c r="V2402" t="s">
        <v>24</v>
      </c>
      <c r="W2402" t="s">
        <v>263</v>
      </c>
      <c r="X2402" s="59">
        <v>48716</v>
      </c>
      <c r="Y2402" s="59">
        <v>48716</v>
      </c>
      <c r="Z2402" t="s">
        <v>141</v>
      </c>
      <c r="AA2402" s="146" t="str">
        <f t="shared" si="465"/>
        <v>EX</v>
      </c>
      <c r="AB2402" s="146" t="str">
        <f t="shared" si="467"/>
        <v>IT</v>
      </c>
      <c r="AC2402" t="str">
        <f t="shared" si="470"/>
        <v>EX</v>
      </c>
      <c r="AD2402" s="74">
        <f t="shared" si="471"/>
        <v>48716</v>
      </c>
      <c r="AE2402" s="74">
        <f t="shared" si="476"/>
        <v>48716</v>
      </c>
      <c r="AF2402">
        <v>1</v>
      </c>
      <c r="AG2402">
        <v>0</v>
      </c>
      <c r="AH2402" s="74">
        <v>0</v>
      </c>
      <c r="AJ2402" s="74">
        <f t="shared" si="472"/>
        <v>0</v>
      </c>
      <c r="AK2402" s="74">
        <f t="shared" si="466"/>
        <v>48716</v>
      </c>
      <c r="AL2402" t="str">
        <f t="shared" si="473"/>
        <v>N</v>
      </c>
      <c r="AN2402" t="s">
        <v>86</v>
      </c>
      <c r="AO2402" t="s">
        <v>85</v>
      </c>
      <c r="AP2402" t="str">
        <f t="shared" si="474"/>
        <v>94</v>
      </c>
      <c r="AQ2402" s="145" t="s">
        <v>1826</v>
      </c>
      <c r="AR2402" t="str">
        <f t="shared" si="475"/>
        <v>1-Adjusted Base Budget</v>
      </c>
      <c r="AS2402" s="145" t="s">
        <v>1827</v>
      </c>
      <c r="AT2402" t="s">
        <v>213</v>
      </c>
      <c r="AV2402" t="str">
        <f t="shared" si="469"/>
        <v>VPIT-SS</v>
      </c>
      <c r="AW2402" t="str">
        <f t="shared" si="468"/>
        <v>VP FOR INFORMATION TECHNOLOGY-SHARED SERVICES</v>
      </c>
    </row>
    <row r="2403" spans="1:49">
      <c r="A2403" s="59">
        <v>2018</v>
      </c>
      <c r="B2403" t="s">
        <v>137</v>
      </c>
      <c r="C2403" t="s">
        <v>945</v>
      </c>
      <c r="D2403" t="s">
        <v>946</v>
      </c>
      <c r="E2403" t="s">
        <v>967</v>
      </c>
      <c r="F2403" t="s">
        <v>1035</v>
      </c>
      <c r="G2403" t="s">
        <v>1036</v>
      </c>
      <c r="H2403" t="s">
        <v>146</v>
      </c>
      <c r="I2403" s="170" t="s">
        <v>84</v>
      </c>
      <c r="J2403" t="s">
        <v>85</v>
      </c>
      <c r="K2403" t="s">
        <v>214</v>
      </c>
      <c r="L2403" t="s">
        <v>412</v>
      </c>
      <c r="M2403" t="s">
        <v>413</v>
      </c>
      <c r="N2403" t="s">
        <v>217</v>
      </c>
      <c r="O2403" t="s">
        <v>263</v>
      </c>
      <c r="P2403" t="s">
        <v>414</v>
      </c>
      <c r="Q2403" t="s">
        <v>415</v>
      </c>
      <c r="R2403" t="s">
        <v>416</v>
      </c>
      <c r="S2403" t="s">
        <v>338</v>
      </c>
      <c r="T2403" t="s">
        <v>339</v>
      </c>
      <c r="U2403" s="61" t="s">
        <v>340</v>
      </c>
      <c r="V2403" t="s">
        <v>24</v>
      </c>
      <c r="W2403" t="s">
        <v>263</v>
      </c>
      <c r="X2403" s="59">
        <v>43121</v>
      </c>
      <c r="Y2403" s="59">
        <v>43121</v>
      </c>
      <c r="Z2403" t="s">
        <v>141</v>
      </c>
      <c r="AA2403" s="146" t="str">
        <f t="shared" si="465"/>
        <v>EX</v>
      </c>
      <c r="AB2403" s="146" t="str">
        <f t="shared" si="467"/>
        <v>IT</v>
      </c>
      <c r="AC2403" t="str">
        <f t="shared" si="470"/>
        <v>EX</v>
      </c>
      <c r="AD2403" s="74">
        <f t="shared" si="471"/>
        <v>43121</v>
      </c>
      <c r="AE2403" s="74">
        <f t="shared" si="476"/>
        <v>43121</v>
      </c>
      <c r="AF2403">
        <v>1</v>
      </c>
      <c r="AG2403">
        <v>0</v>
      </c>
      <c r="AH2403" s="74">
        <v>0</v>
      </c>
      <c r="AJ2403" s="74">
        <f t="shared" si="472"/>
        <v>0</v>
      </c>
      <c r="AK2403" s="74">
        <f t="shared" si="466"/>
        <v>43121</v>
      </c>
      <c r="AL2403" t="str">
        <f t="shared" si="473"/>
        <v>N</v>
      </c>
      <c r="AN2403" t="s">
        <v>86</v>
      </c>
      <c r="AO2403" t="s">
        <v>85</v>
      </c>
      <c r="AP2403" t="str">
        <f t="shared" si="474"/>
        <v>94</v>
      </c>
      <c r="AQ2403" s="145" t="s">
        <v>1826</v>
      </c>
      <c r="AR2403" t="str">
        <f t="shared" si="475"/>
        <v>1-Adjusted Base Budget</v>
      </c>
      <c r="AS2403" s="145" t="s">
        <v>1827</v>
      </c>
      <c r="AT2403" t="s">
        <v>213</v>
      </c>
      <c r="AV2403" t="str">
        <f t="shared" si="469"/>
        <v>VPIT-SS</v>
      </c>
      <c r="AW2403" t="str">
        <f t="shared" si="468"/>
        <v>VP FOR INFORMATION TECHNOLOGY-SHARED SERVICES</v>
      </c>
    </row>
    <row r="2404" spans="1:49">
      <c r="A2404" s="59">
        <v>2018</v>
      </c>
      <c r="B2404" t="s">
        <v>137</v>
      </c>
      <c r="C2404" t="s">
        <v>945</v>
      </c>
      <c r="D2404" t="s">
        <v>946</v>
      </c>
      <c r="E2404" t="s">
        <v>967</v>
      </c>
      <c r="F2404" t="s">
        <v>1087</v>
      </c>
      <c r="G2404" t="s">
        <v>1088</v>
      </c>
      <c r="H2404" t="s">
        <v>146</v>
      </c>
      <c r="I2404" s="170" t="s">
        <v>84</v>
      </c>
      <c r="J2404" t="s">
        <v>85</v>
      </c>
      <c r="K2404" t="s">
        <v>214</v>
      </c>
      <c r="L2404" t="s">
        <v>412</v>
      </c>
      <c r="M2404" t="s">
        <v>413</v>
      </c>
      <c r="N2404" t="s">
        <v>217</v>
      </c>
      <c r="O2404" t="s">
        <v>263</v>
      </c>
      <c r="P2404" t="s">
        <v>414</v>
      </c>
      <c r="Q2404" t="s">
        <v>415</v>
      </c>
      <c r="R2404" t="s">
        <v>416</v>
      </c>
      <c r="S2404" t="s">
        <v>338</v>
      </c>
      <c r="T2404" t="s">
        <v>339</v>
      </c>
      <c r="U2404" s="61" t="s">
        <v>340</v>
      </c>
      <c r="V2404" t="s">
        <v>24</v>
      </c>
      <c r="W2404" t="s">
        <v>263</v>
      </c>
      <c r="X2404" s="59">
        <v>12731</v>
      </c>
      <c r="Y2404" s="59">
        <v>12731</v>
      </c>
      <c r="Z2404" t="s">
        <v>141</v>
      </c>
      <c r="AA2404" s="146" t="str">
        <f t="shared" si="465"/>
        <v>EX</v>
      </c>
      <c r="AB2404" s="146" t="str">
        <f t="shared" si="467"/>
        <v>IT</v>
      </c>
      <c r="AC2404" t="str">
        <f t="shared" si="470"/>
        <v>EX</v>
      </c>
      <c r="AD2404" s="74">
        <f t="shared" si="471"/>
        <v>12731</v>
      </c>
      <c r="AE2404" s="74">
        <f t="shared" si="476"/>
        <v>12731</v>
      </c>
      <c r="AF2404">
        <v>1</v>
      </c>
      <c r="AG2404">
        <v>0</v>
      </c>
      <c r="AH2404" s="74">
        <v>0</v>
      </c>
      <c r="AJ2404" s="74">
        <f t="shared" si="472"/>
        <v>0</v>
      </c>
      <c r="AK2404" s="74">
        <f t="shared" si="466"/>
        <v>12731</v>
      </c>
      <c r="AL2404" t="str">
        <f t="shared" si="473"/>
        <v>N</v>
      </c>
      <c r="AN2404" t="s">
        <v>86</v>
      </c>
      <c r="AO2404" t="s">
        <v>85</v>
      </c>
      <c r="AP2404" t="str">
        <f t="shared" si="474"/>
        <v>94</v>
      </c>
      <c r="AQ2404" s="145" t="s">
        <v>1826</v>
      </c>
      <c r="AR2404" t="str">
        <f t="shared" si="475"/>
        <v>1-Adjusted Base Budget</v>
      </c>
      <c r="AS2404" s="145" t="s">
        <v>1827</v>
      </c>
      <c r="AT2404" t="s">
        <v>213</v>
      </c>
      <c r="AV2404" t="str">
        <f t="shared" si="469"/>
        <v>VPIT-SS</v>
      </c>
      <c r="AW2404" t="str">
        <f t="shared" si="468"/>
        <v>VP FOR INFORMATION TECHNOLOGY-SHARED SERVICES</v>
      </c>
    </row>
    <row r="2405" spans="1:49">
      <c r="A2405" s="59">
        <v>2018</v>
      </c>
      <c r="B2405" t="s">
        <v>137</v>
      </c>
      <c r="C2405" t="s">
        <v>945</v>
      </c>
      <c r="D2405" t="s">
        <v>946</v>
      </c>
      <c r="E2405" t="s">
        <v>967</v>
      </c>
      <c r="F2405" t="s">
        <v>1089</v>
      </c>
      <c r="G2405" t="s">
        <v>1090</v>
      </c>
      <c r="H2405" t="s">
        <v>146</v>
      </c>
      <c r="I2405" s="170" t="s">
        <v>84</v>
      </c>
      <c r="J2405" t="s">
        <v>85</v>
      </c>
      <c r="K2405" t="s">
        <v>214</v>
      </c>
      <c r="L2405" t="s">
        <v>412</v>
      </c>
      <c r="M2405" t="s">
        <v>413</v>
      </c>
      <c r="N2405" t="s">
        <v>217</v>
      </c>
      <c r="O2405" t="s">
        <v>263</v>
      </c>
      <c r="P2405" t="s">
        <v>414</v>
      </c>
      <c r="Q2405" t="s">
        <v>415</v>
      </c>
      <c r="R2405" t="s">
        <v>416</v>
      </c>
      <c r="S2405" t="s">
        <v>338</v>
      </c>
      <c r="T2405" t="s">
        <v>339</v>
      </c>
      <c r="U2405" s="61" t="s">
        <v>340</v>
      </c>
      <c r="V2405" t="s">
        <v>24</v>
      </c>
      <c r="W2405" t="s">
        <v>263</v>
      </c>
      <c r="X2405" s="59">
        <v>76049</v>
      </c>
      <c r="Y2405" s="59">
        <v>57419</v>
      </c>
      <c r="Z2405" t="s">
        <v>141</v>
      </c>
      <c r="AA2405" s="146" t="str">
        <f t="shared" si="465"/>
        <v>EX</v>
      </c>
      <c r="AB2405" s="146" t="str">
        <f t="shared" si="467"/>
        <v>IT</v>
      </c>
      <c r="AC2405" t="str">
        <f t="shared" si="470"/>
        <v>EX</v>
      </c>
      <c r="AD2405" s="74">
        <f t="shared" si="471"/>
        <v>57419</v>
      </c>
      <c r="AE2405" s="74">
        <f t="shared" si="476"/>
        <v>57419</v>
      </c>
      <c r="AF2405">
        <v>1</v>
      </c>
      <c r="AG2405">
        <v>0</v>
      </c>
      <c r="AH2405" s="74">
        <v>0</v>
      </c>
      <c r="AJ2405" s="74">
        <f t="shared" si="472"/>
        <v>0</v>
      </c>
      <c r="AK2405" s="74">
        <f t="shared" si="466"/>
        <v>57419</v>
      </c>
      <c r="AL2405" t="str">
        <f t="shared" si="473"/>
        <v>N</v>
      </c>
      <c r="AN2405" t="s">
        <v>86</v>
      </c>
      <c r="AO2405" t="s">
        <v>85</v>
      </c>
      <c r="AP2405" t="str">
        <f t="shared" si="474"/>
        <v>94</v>
      </c>
      <c r="AQ2405" s="145" t="s">
        <v>1826</v>
      </c>
      <c r="AR2405" t="str">
        <f t="shared" si="475"/>
        <v>1-Adjusted Base Budget</v>
      </c>
      <c r="AS2405" s="145" t="s">
        <v>1827</v>
      </c>
      <c r="AT2405" t="s">
        <v>213</v>
      </c>
      <c r="AV2405" t="str">
        <f t="shared" si="469"/>
        <v>VPIT-SS</v>
      </c>
      <c r="AW2405" t="str">
        <f t="shared" si="468"/>
        <v>VP FOR INFORMATION TECHNOLOGY-SHARED SERVICES</v>
      </c>
    </row>
    <row r="2406" spans="1:49">
      <c r="A2406" s="59">
        <v>2018</v>
      </c>
      <c r="B2406" t="s">
        <v>137</v>
      </c>
      <c r="C2406" t="s">
        <v>945</v>
      </c>
      <c r="D2406" t="s">
        <v>946</v>
      </c>
      <c r="E2406" t="s">
        <v>967</v>
      </c>
      <c r="F2406" t="s">
        <v>1091</v>
      </c>
      <c r="G2406" t="s">
        <v>1092</v>
      </c>
      <c r="H2406" t="s">
        <v>146</v>
      </c>
      <c r="I2406" s="170" t="s">
        <v>84</v>
      </c>
      <c r="J2406" t="s">
        <v>85</v>
      </c>
      <c r="K2406" t="s">
        <v>214</v>
      </c>
      <c r="L2406" t="s">
        <v>412</v>
      </c>
      <c r="M2406" t="s">
        <v>413</v>
      </c>
      <c r="N2406" t="s">
        <v>217</v>
      </c>
      <c r="O2406" t="s">
        <v>263</v>
      </c>
      <c r="P2406" t="s">
        <v>414</v>
      </c>
      <c r="Q2406" t="s">
        <v>415</v>
      </c>
      <c r="R2406" t="s">
        <v>416</v>
      </c>
      <c r="S2406" t="s">
        <v>338</v>
      </c>
      <c r="T2406" t="s">
        <v>339</v>
      </c>
      <c r="U2406" s="61" t="s">
        <v>340</v>
      </c>
      <c r="V2406" t="s">
        <v>24</v>
      </c>
      <c r="W2406" t="s">
        <v>263</v>
      </c>
      <c r="X2406" s="59">
        <v>22123</v>
      </c>
      <c r="Y2406" s="59">
        <v>22123</v>
      </c>
      <c r="Z2406" t="s">
        <v>141</v>
      </c>
      <c r="AA2406" s="146" t="str">
        <f t="shared" si="465"/>
        <v>EX</v>
      </c>
      <c r="AB2406" s="146" t="str">
        <f t="shared" si="467"/>
        <v>IT</v>
      </c>
      <c r="AC2406" t="str">
        <f t="shared" si="470"/>
        <v>EX</v>
      </c>
      <c r="AD2406" s="74">
        <f t="shared" si="471"/>
        <v>22123</v>
      </c>
      <c r="AE2406" s="74">
        <f t="shared" si="476"/>
        <v>22123</v>
      </c>
      <c r="AF2406">
        <v>1</v>
      </c>
      <c r="AG2406">
        <v>0</v>
      </c>
      <c r="AH2406" s="74">
        <v>0</v>
      </c>
      <c r="AJ2406" s="74">
        <f t="shared" si="472"/>
        <v>0</v>
      </c>
      <c r="AK2406" s="74">
        <f t="shared" si="466"/>
        <v>22123</v>
      </c>
      <c r="AL2406" t="str">
        <f t="shared" si="473"/>
        <v>N</v>
      </c>
      <c r="AN2406" t="s">
        <v>86</v>
      </c>
      <c r="AO2406" t="s">
        <v>85</v>
      </c>
      <c r="AP2406" t="str">
        <f t="shared" si="474"/>
        <v>94</v>
      </c>
      <c r="AQ2406" s="145" t="s">
        <v>1826</v>
      </c>
      <c r="AR2406" t="str">
        <f t="shared" si="475"/>
        <v>1-Adjusted Base Budget</v>
      </c>
      <c r="AS2406" s="145" t="s">
        <v>1827</v>
      </c>
      <c r="AT2406" t="s">
        <v>213</v>
      </c>
      <c r="AV2406" t="str">
        <f t="shared" si="469"/>
        <v>VPIT-SS</v>
      </c>
      <c r="AW2406" t="str">
        <f t="shared" si="468"/>
        <v>VP FOR INFORMATION TECHNOLOGY-SHARED SERVICES</v>
      </c>
    </row>
    <row r="2407" spans="1:49">
      <c r="A2407" s="59">
        <v>2018</v>
      </c>
      <c r="B2407" t="s">
        <v>137</v>
      </c>
      <c r="C2407" t="s">
        <v>945</v>
      </c>
      <c r="D2407" t="s">
        <v>946</v>
      </c>
      <c r="E2407" t="s">
        <v>967</v>
      </c>
      <c r="F2407" t="s">
        <v>1197</v>
      </c>
      <c r="G2407" t="s">
        <v>1198</v>
      </c>
      <c r="H2407" t="s">
        <v>146</v>
      </c>
      <c r="I2407" s="170" t="s">
        <v>84</v>
      </c>
      <c r="J2407" t="s">
        <v>85</v>
      </c>
      <c r="K2407" t="s">
        <v>214</v>
      </c>
      <c r="L2407" t="s">
        <v>412</v>
      </c>
      <c r="M2407" t="s">
        <v>413</v>
      </c>
      <c r="N2407" t="s">
        <v>217</v>
      </c>
      <c r="O2407" t="s">
        <v>263</v>
      </c>
      <c r="P2407" t="s">
        <v>414</v>
      </c>
      <c r="Q2407" t="s">
        <v>415</v>
      </c>
      <c r="R2407" t="s">
        <v>416</v>
      </c>
      <c r="S2407" t="s">
        <v>338</v>
      </c>
      <c r="T2407" t="s">
        <v>339</v>
      </c>
      <c r="U2407" s="61" t="s">
        <v>340</v>
      </c>
      <c r="V2407" t="s">
        <v>24</v>
      </c>
      <c r="W2407" t="s">
        <v>263</v>
      </c>
      <c r="X2407" s="59">
        <v>70378</v>
      </c>
      <c r="Y2407" s="59">
        <v>-16389</v>
      </c>
      <c r="Z2407" t="s">
        <v>141</v>
      </c>
      <c r="AA2407" s="146" t="str">
        <f t="shared" si="465"/>
        <v>EX</v>
      </c>
      <c r="AB2407" s="146" t="str">
        <f t="shared" si="467"/>
        <v>IT</v>
      </c>
      <c r="AC2407" t="str">
        <f t="shared" si="470"/>
        <v>EX</v>
      </c>
      <c r="AD2407" s="74">
        <f t="shared" si="471"/>
        <v>-16389</v>
      </c>
      <c r="AE2407" s="74">
        <f t="shared" si="476"/>
        <v>-16389</v>
      </c>
      <c r="AF2407">
        <v>1</v>
      </c>
      <c r="AG2407">
        <v>0</v>
      </c>
      <c r="AH2407" s="74">
        <v>0</v>
      </c>
      <c r="AJ2407" s="74">
        <f t="shared" si="472"/>
        <v>0</v>
      </c>
      <c r="AK2407" s="74">
        <f t="shared" si="466"/>
        <v>-16389</v>
      </c>
      <c r="AL2407" t="str">
        <f t="shared" si="473"/>
        <v>N</v>
      </c>
      <c r="AN2407" t="s">
        <v>86</v>
      </c>
      <c r="AO2407" t="s">
        <v>85</v>
      </c>
      <c r="AP2407" t="str">
        <f t="shared" si="474"/>
        <v>94</v>
      </c>
      <c r="AQ2407" s="145" t="s">
        <v>1826</v>
      </c>
      <c r="AR2407" t="str">
        <f t="shared" si="475"/>
        <v>1-Adjusted Base Budget</v>
      </c>
      <c r="AS2407" s="145" t="s">
        <v>1827</v>
      </c>
      <c r="AT2407" t="s">
        <v>213</v>
      </c>
      <c r="AV2407" t="str">
        <f t="shared" si="469"/>
        <v>VPIT-SS</v>
      </c>
      <c r="AW2407" t="str">
        <f t="shared" si="468"/>
        <v>VP FOR INFORMATION TECHNOLOGY-SHARED SERVICES</v>
      </c>
    </row>
    <row r="2408" spans="1:49">
      <c r="A2408" s="59">
        <v>2018</v>
      </c>
      <c r="B2408" t="s">
        <v>137</v>
      </c>
      <c r="C2408" t="s">
        <v>945</v>
      </c>
      <c r="D2408" t="s">
        <v>946</v>
      </c>
      <c r="E2408" t="s">
        <v>967</v>
      </c>
      <c r="F2408" t="s">
        <v>1093</v>
      </c>
      <c r="G2408" t="s">
        <v>1094</v>
      </c>
      <c r="H2408" t="s">
        <v>146</v>
      </c>
      <c r="I2408" s="170" t="s">
        <v>84</v>
      </c>
      <c r="J2408" t="s">
        <v>85</v>
      </c>
      <c r="K2408" t="s">
        <v>214</v>
      </c>
      <c r="L2408" t="s">
        <v>412</v>
      </c>
      <c r="M2408" t="s">
        <v>413</v>
      </c>
      <c r="N2408" t="s">
        <v>217</v>
      </c>
      <c r="O2408" t="s">
        <v>263</v>
      </c>
      <c r="P2408" t="s">
        <v>414</v>
      </c>
      <c r="Q2408" t="s">
        <v>415</v>
      </c>
      <c r="R2408" t="s">
        <v>416</v>
      </c>
      <c r="S2408" t="s">
        <v>338</v>
      </c>
      <c r="T2408" t="s">
        <v>339</v>
      </c>
      <c r="U2408" s="61" t="s">
        <v>340</v>
      </c>
      <c r="V2408" t="s">
        <v>24</v>
      </c>
      <c r="W2408" t="s">
        <v>263</v>
      </c>
      <c r="X2408" s="59">
        <v>54204</v>
      </c>
      <c r="Y2408" s="59">
        <v>77451</v>
      </c>
      <c r="Z2408" t="s">
        <v>141</v>
      </c>
      <c r="AA2408" s="146" t="str">
        <f t="shared" si="465"/>
        <v>EX</v>
      </c>
      <c r="AB2408" s="146" t="str">
        <f t="shared" si="467"/>
        <v>IT</v>
      </c>
      <c r="AC2408" t="str">
        <f t="shared" si="470"/>
        <v>EX</v>
      </c>
      <c r="AD2408" s="74">
        <f t="shared" si="471"/>
        <v>77451</v>
      </c>
      <c r="AE2408" s="74">
        <f t="shared" si="476"/>
        <v>77451</v>
      </c>
      <c r="AF2408">
        <v>1</v>
      </c>
      <c r="AG2408">
        <v>0</v>
      </c>
      <c r="AH2408" s="74">
        <v>0</v>
      </c>
      <c r="AJ2408" s="74">
        <f t="shared" si="472"/>
        <v>0</v>
      </c>
      <c r="AK2408" s="74">
        <f t="shared" si="466"/>
        <v>77451</v>
      </c>
      <c r="AL2408" t="str">
        <f t="shared" si="473"/>
        <v>N</v>
      </c>
      <c r="AN2408" t="s">
        <v>86</v>
      </c>
      <c r="AO2408" t="s">
        <v>85</v>
      </c>
      <c r="AP2408" t="str">
        <f t="shared" si="474"/>
        <v>94</v>
      </c>
      <c r="AQ2408" s="145" t="s">
        <v>1826</v>
      </c>
      <c r="AR2408" t="str">
        <f t="shared" si="475"/>
        <v>1-Adjusted Base Budget</v>
      </c>
      <c r="AS2408" s="145" t="s">
        <v>1827</v>
      </c>
      <c r="AT2408" t="s">
        <v>213</v>
      </c>
      <c r="AV2408" t="str">
        <f t="shared" si="469"/>
        <v>VPIT-SS</v>
      </c>
      <c r="AW2408" t="str">
        <f t="shared" si="468"/>
        <v>VP FOR INFORMATION TECHNOLOGY-SHARED SERVICES</v>
      </c>
    </row>
    <row r="2409" spans="1:49">
      <c r="A2409" s="59">
        <v>2018</v>
      </c>
      <c r="B2409" t="s">
        <v>137</v>
      </c>
      <c r="C2409" t="s">
        <v>945</v>
      </c>
      <c r="D2409" t="s">
        <v>946</v>
      </c>
      <c r="E2409" t="s">
        <v>967</v>
      </c>
      <c r="F2409" t="s">
        <v>1095</v>
      </c>
      <c r="G2409" t="s">
        <v>1096</v>
      </c>
      <c r="H2409" t="s">
        <v>146</v>
      </c>
      <c r="I2409" s="170" t="s">
        <v>84</v>
      </c>
      <c r="J2409" t="s">
        <v>85</v>
      </c>
      <c r="K2409" t="s">
        <v>214</v>
      </c>
      <c r="L2409" t="s">
        <v>412</v>
      </c>
      <c r="M2409" t="s">
        <v>413</v>
      </c>
      <c r="N2409" t="s">
        <v>217</v>
      </c>
      <c r="O2409" t="s">
        <v>263</v>
      </c>
      <c r="P2409" t="s">
        <v>414</v>
      </c>
      <c r="Q2409" t="s">
        <v>415</v>
      </c>
      <c r="R2409" t="s">
        <v>416</v>
      </c>
      <c r="S2409" t="s">
        <v>338</v>
      </c>
      <c r="T2409" t="s">
        <v>339</v>
      </c>
      <c r="U2409" s="61" t="s">
        <v>340</v>
      </c>
      <c r="V2409" t="s">
        <v>24</v>
      </c>
      <c r="W2409" t="s">
        <v>263</v>
      </c>
      <c r="X2409" s="59">
        <v>27474</v>
      </c>
      <c r="Y2409" s="59">
        <v>0</v>
      </c>
      <c r="Z2409" t="s">
        <v>141</v>
      </c>
      <c r="AA2409" s="146" t="str">
        <f t="shared" ref="AA2409:AA2472" si="477">IF(P2409 ="CORI","IN",IF(P2409 ="TRIN","IN",O2409))</f>
        <v>EX</v>
      </c>
      <c r="AB2409" s="146" t="str">
        <f t="shared" si="467"/>
        <v>IT</v>
      </c>
      <c r="AC2409" t="str">
        <f t="shared" si="470"/>
        <v>EX</v>
      </c>
      <c r="AD2409" s="74">
        <f t="shared" si="471"/>
        <v>0</v>
      </c>
      <c r="AE2409" s="74">
        <f t="shared" si="476"/>
        <v>0</v>
      </c>
      <c r="AF2409">
        <v>1</v>
      </c>
      <c r="AG2409">
        <v>0</v>
      </c>
      <c r="AH2409" s="74">
        <v>0</v>
      </c>
      <c r="AJ2409" s="74">
        <f t="shared" si="472"/>
        <v>0</v>
      </c>
      <c r="AK2409" s="74">
        <f t="shared" si="466"/>
        <v>0</v>
      </c>
      <c r="AL2409" t="str">
        <f t="shared" si="473"/>
        <v>N</v>
      </c>
      <c r="AN2409" t="s">
        <v>86</v>
      </c>
      <c r="AO2409" t="s">
        <v>85</v>
      </c>
      <c r="AP2409" t="str">
        <f t="shared" si="474"/>
        <v>94</v>
      </c>
      <c r="AQ2409" s="145" t="s">
        <v>1826</v>
      </c>
      <c r="AR2409" t="str">
        <f t="shared" si="475"/>
        <v>1-Adjusted Base Budget</v>
      </c>
      <c r="AS2409" s="145" t="s">
        <v>1827</v>
      </c>
      <c r="AT2409" t="s">
        <v>213</v>
      </c>
      <c r="AV2409" t="str">
        <f t="shared" si="469"/>
        <v>VPIT-SS</v>
      </c>
      <c r="AW2409" t="str">
        <f t="shared" si="468"/>
        <v>VP FOR INFORMATION TECHNOLOGY-SHARED SERVICES</v>
      </c>
    </row>
    <row r="2410" spans="1:49">
      <c r="A2410" s="59">
        <v>2018</v>
      </c>
      <c r="B2410" t="s">
        <v>137</v>
      </c>
      <c r="C2410" t="s">
        <v>945</v>
      </c>
      <c r="D2410" t="s">
        <v>946</v>
      </c>
      <c r="E2410" t="s">
        <v>967</v>
      </c>
      <c r="F2410" t="s">
        <v>988</v>
      </c>
      <c r="G2410" t="s">
        <v>989</v>
      </c>
      <c r="H2410" t="s">
        <v>146</v>
      </c>
      <c r="I2410" s="170" t="s">
        <v>84</v>
      </c>
      <c r="J2410" t="s">
        <v>85</v>
      </c>
      <c r="K2410" t="s">
        <v>214</v>
      </c>
      <c r="L2410" t="s">
        <v>412</v>
      </c>
      <c r="M2410" t="s">
        <v>413</v>
      </c>
      <c r="N2410" t="s">
        <v>217</v>
      </c>
      <c r="O2410" t="s">
        <v>263</v>
      </c>
      <c r="P2410" t="s">
        <v>414</v>
      </c>
      <c r="Q2410" t="s">
        <v>415</v>
      </c>
      <c r="R2410" t="s">
        <v>416</v>
      </c>
      <c r="S2410" t="s">
        <v>338</v>
      </c>
      <c r="T2410" t="s">
        <v>339</v>
      </c>
      <c r="U2410" s="61" t="s">
        <v>340</v>
      </c>
      <c r="V2410" t="s">
        <v>24</v>
      </c>
      <c r="W2410" t="s">
        <v>263</v>
      </c>
      <c r="X2410" s="59">
        <v>33610</v>
      </c>
      <c r="Y2410" s="59">
        <v>33610</v>
      </c>
      <c r="Z2410" t="s">
        <v>141</v>
      </c>
      <c r="AA2410" s="146" t="str">
        <f t="shared" si="477"/>
        <v>EX</v>
      </c>
      <c r="AB2410" s="146" t="str">
        <f t="shared" si="467"/>
        <v>IT</v>
      </c>
      <c r="AC2410" t="str">
        <f t="shared" si="470"/>
        <v>EX</v>
      </c>
      <c r="AD2410" s="74">
        <f t="shared" si="471"/>
        <v>33610</v>
      </c>
      <c r="AE2410" s="74">
        <f t="shared" si="476"/>
        <v>33610</v>
      </c>
      <c r="AF2410">
        <v>1</v>
      </c>
      <c r="AG2410">
        <v>0</v>
      </c>
      <c r="AH2410" s="74">
        <v>0</v>
      </c>
      <c r="AJ2410" s="74">
        <f t="shared" si="472"/>
        <v>0</v>
      </c>
      <c r="AK2410" s="74">
        <f t="shared" si="466"/>
        <v>33610</v>
      </c>
      <c r="AL2410" t="str">
        <f t="shared" si="473"/>
        <v>N</v>
      </c>
      <c r="AN2410" t="s">
        <v>86</v>
      </c>
      <c r="AO2410" t="s">
        <v>85</v>
      </c>
      <c r="AP2410" t="str">
        <f t="shared" si="474"/>
        <v>94</v>
      </c>
      <c r="AQ2410" s="145" t="s">
        <v>1826</v>
      </c>
      <c r="AR2410" t="str">
        <f t="shared" si="475"/>
        <v>1-Adjusted Base Budget</v>
      </c>
      <c r="AS2410" s="145" t="s">
        <v>1827</v>
      </c>
      <c r="AT2410" t="s">
        <v>213</v>
      </c>
      <c r="AV2410" t="str">
        <f t="shared" si="469"/>
        <v>VPIT-SS</v>
      </c>
      <c r="AW2410" t="str">
        <f t="shared" si="468"/>
        <v>VP FOR INFORMATION TECHNOLOGY-SHARED SERVICES</v>
      </c>
    </row>
    <row r="2411" spans="1:49">
      <c r="A2411" s="59">
        <v>2018</v>
      </c>
      <c r="B2411" t="s">
        <v>137</v>
      </c>
      <c r="C2411" t="s">
        <v>945</v>
      </c>
      <c r="D2411" t="s">
        <v>946</v>
      </c>
      <c r="E2411" t="s">
        <v>967</v>
      </c>
      <c r="F2411" t="s">
        <v>1725</v>
      </c>
      <c r="G2411" t="s">
        <v>1726</v>
      </c>
      <c r="H2411" t="s">
        <v>146</v>
      </c>
      <c r="I2411" s="170" t="s">
        <v>84</v>
      </c>
      <c r="J2411" t="s">
        <v>85</v>
      </c>
      <c r="K2411" t="s">
        <v>214</v>
      </c>
      <c r="L2411" t="s">
        <v>412</v>
      </c>
      <c r="M2411" t="s">
        <v>413</v>
      </c>
      <c r="N2411" t="s">
        <v>217</v>
      </c>
      <c r="O2411" t="s">
        <v>263</v>
      </c>
      <c r="P2411" t="s">
        <v>414</v>
      </c>
      <c r="Q2411" t="s">
        <v>415</v>
      </c>
      <c r="R2411" t="s">
        <v>416</v>
      </c>
      <c r="S2411" t="s">
        <v>338</v>
      </c>
      <c r="T2411" t="s">
        <v>339</v>
      </c>
      <c r="U2411" s="61" t="s">
        <v>340</v>
      </c>
      <c r="V2411" t="s">
        <v>24</v>
      </c>
      <c r="W2411" t="s">
        <v>263</v>
      </c>
      <c r="X2411" s="59">
        <v>54692</v>
      </c>
      <c r="Y2411" s="59">
        <v>71081</v>
      </c>
      <c r="Z2411" t="s">
        <v>141</v>
      </c>
      <c r="AA2411" s="146" t="str">
        <f t="shared" si="477"/>
        <v>EX</v>
      </c>
      <c r="AB2411" s="146" t="str">
        <f t="shared" si="467"/>
        <v>IT</v>
      </c>
      <c r="AC2411" t="str">
        <f t="shared" si="470"/>
        <v>EX</v>
      </c>
      <c r="AD2411" s="74">
        <f t="shared" si="471"/>
        <v>71081</v>
      </c>
      <c r="AE2411" s="74">
        <f t="shared" si="476"/>
        <v>71081</v>
      </c>
      <c r="AF2411">
        <v>1</v>
      </c>
      <c r="AG2411">
        <v>0</v>
      </c>
      <c r="AH2411" s="74">
        <v>0</v>
      </c>
      <c r="AJ2411" s="74">
        <f t="shared" si="472"/>
        <v>0</v>
      </c>
      <c r="AK2411" s="74">
        <f t="shared" si="466"/>
        <v>71081</v>
      </c>
      <c r="AL2411" t="str">
        <f t="shared" si="473"/>
        <v>N</v>
      </c>
      <c r="AN2411" t="s">
        <v>86</v>
      </c>
      <c r="AO2411" t="s">
        <v>85</v>
      </c>
      <c r="AP2411" t="str">
        <f t="shared" si="474"/>
        <v>94</v>
      </c>
      <c r="AQ2411" s="145" t="s">
        <v>1826</v>
      </c>
      <c r="AR2411" t="str">
        <f t="shared" si="475"/>
        <v>1-Adjusted Base Budget</v>
      </c>
      <c r="AS2411" s="145" t="s">
        <v>1827</v>
      </c>
      <c r="AT2411" t="s">
        <v>213</v>
      </c>
      <c r="AV2411" t="str">
        <f t="shared" si="469"/>
        <v>VPIT-SS</v>
      </c>
      <c r="AW2411" t="str">
        <f t="shared" si="468"/>
        <v>VP FOR INFORMATION TECHNOLOGY-SHARED SERVICES</v>
      </c>
    </row>
    <row r="2412" spans="1:49">
      <c r="A2412" s="59">
        <v>2018</v>
      </c>
      <c r="B2412" t="s">
        <v>137</v>
      </c>
      <c r="C2412" t="s">
        <v>945</v>
      </c>
      <c r="D2412" t="s">
        <v>946</v>
      </c>
      <c r="E2412" t="s">
        <v>967</v>
      </c>
      <c r="F2412" t="s">
        <v>1097</v>
      </c>
      <c r="G2412" t="s">
        <v>1098</v>
      </c>
      <c r="H2412" t="s">
        <v>146</v>
      </c>
      <c r="I2412" s="170" t="s">
        <v>84</v>
      </c>
      <c r="J2412" t="s">
        <v>85</v>
      </c>
      <c r="K2412" t="s">
        <v>214</v>
      </c>
      <c r="L2412" t="s">
        <v>412</v>
      </c>
      <c r="M2412" t="s">
        <v>413</v>
      </c>
      <c r="N2412" t="s">
        <v>217</v>
      </c>
      <c r="O2412" t="s">
        <v>263</v>
      </c>
      <c r="P2412" t="s">
        <v>414</v>
      </c>
      <c r="Q2412" t="s">
        <v>415</v>
      </c>
      <c r="R2412" t="s">
        <v>416</v>
      </c>
      <c r="S2412" t="s">
        <v>338</v>
      </c>
      <c r="T2412" t="s">
        <v>339</v>
      </c>
      <c r="U2412" s="61" t="s">
        <v>340</v>
      </c>
      <c r="V2412" t="s">
        <v>24</v>
      </c>
      <c r="W2412" t="s">
        <v>263</v>
      </c>
      <c r="X2412" s="59">
        <v>5924</v>
      </c>
      <c r="Y2412" s="59">
        <v>5924</v>
      </c>
      <c r="Z2412" t="s">
        <v>141</v>
      </c>
      <c r="AA2412" s="146" t="str">
        <f t="shared" si="477"/>
        <v>EX</v>
      </c>
      <c r="AB2412" s="146" t="str">
        <f t="shared" si="467"/>
        <v>IT</v>
      </c>
      <c r="AC2412" t="str">
        <f t="shared" si="470"/>
        <v>EX</v>
      </c>
      <c r="AD2412" s="74">
        <f t="shared" si="471"/>
        <v>5924</v>
      </c>
      <c r="AE2412" s="74">
        <f t="shared" si="476"/>
        <v>5924</v>
      </c>
      <c r="AF2412">
        <v>1</v>
      </c>
      <c r="AG2412">
        <v>0</v>
      </c>
      <c r="AH2412" s="74">
        <v>0</v>
      </c>
      <c r="AJ2412" s="74">
        <f t="shared" si="472"/>
        <v>0</v>
      </c>
      <c r="AK2412" s="74">
        <f t="shared" si="466"/>
        <v>5924</v>
      </c>
      <c r="AL2412" t="str">
        <f t="shared" si="473"/>
        <v>N</v>
      </c>
      <c r="AN2412" t="s">
        <v>86</v>
      </c>
      <c r="AO2412" t="s">
        <v>85</v>
      </c>
      <c r="AP2412" t="str">
        <f t="shared" si="474"/>
        <v>94</v>
      </c>
      <c r="AQ2412" s="145" t="s">
        <v>1826</v>
      </c>
      <c r="AR2412" t="str">
        <f t="shared" si="475"/>
        <v>1-Adjusted Base Budget</v>
      </c>
      <c r="AS2412" s="145" t="s">
        <v>1827</v>
      </c>
      <c r="AT2412" t="s">
        <v>213</v>
      </c>
      <c r="AV2412" t="str">
        <f t="shared" si="469"/>
        <v>VPIT-SS</v>
      </c>
      <c r="AW2412" t="str">
        <f t="shared" si="468"/>
        <v>VP FOR INFORMATION TECHNOLOGY-SHARED SERVICES</v>
      </c>
    </row>
    <row r="2413" spans="1:49">
      <c r="A2413" s="59">
        <v>2018</v>
      </c>
      <c r="B2413" t="s">
        <v>137</v>
      </c>
      <c r="C2413" t="s">
        <v>945</v>
      </c>
      <c r="D2413" t="s">
        <v>946</v>
      </c>
      <c r="E2413" t="s">
        <v>967</v>
      </c>
      <c r="F2413" t="s">
        <v>1137</v>
      </c>
      <c r="G2413" t="s">
        <v>1139</v>
      </c>
      <c r="H2413" t="s">
        <v>146</v>
      </c>
      <c r="I2413" s="170" t="s">
        <v>84</v>
      </c>
      <c r="J2413" t="s">
        <v>85</v>
      </c>
      <c r="K2413" t="s">
        <v>214</v>
      </c>
      <c r="L2413" t="s">
        <v>412</v>
      </c>
      <c r="M2413" t="s">
        <v>413</v>
      </c>
      <c r="N2413" t="s">
        <v>217</v>
      </c>
      <c r="O2413" t="s">
        <v>263</v>
      </c>
      <c r="P2413" t="s">
        <v>414</v>
      </c>
      <c r="Q2413" t="s">
        <v>415</v>
      </c>
      <c r="R2413" t="s">
        <v>416</v>
      </c>
      <c r="S2413" t="s">
        <v>338</v>
      </c>
      <c r="T2413" t="s">
        <v>339</v>
      </c>
      <c r="U2413" s="61" t="s">
        <v>340</v>
      </c>
      <c r="V2413" t="s">
        <v>24</v>
      </c>
      <c r="W2413" t="s">
        <v>263</v>
      </c>
      <c r="X2413" s="59">
        <v>-25125</v>
      </c>
      <c r="Y2413" s="59">
        <v>-25125</v>
      </c>
      <c r="Z2413" t="s">
        <v>141</v>
      </c>
      <c r="AA2413" s="146" t="str">
        <f t="shared" si="477"/>
        <v>EX</v>
      </c>
      <c r="AB2413" s="146" t="str">
        <f t="shared" si="467"/>
        <v>IT</v>
      </c>
      <c r="AC2413" t="str">
        <f t="shared" si="470"/>
        <v>EX</v>
      </c>
      <c r="AD2413" s="74">
        <f t="shared" si="471"/>
        <v>-25125</v>
      </c>
      <c r="AE2413" s="74">
        <f t="shared" si="476"/>
        <v>-25125</v>
      </c>
      <c r="AF2413">
        <v>1</v>
      </c>
      <c r="AG2413">
        <v>0</v>
      </c>
      <c r="AH2413" s="74">
        <v>0</v>
      </c>
      <c r="AJ2413" s="74">
        <f t="shared" si="472"/>
        <v>0</v>
      </c>
      <c r="AK2413" s="74">
        <f t="shared" si="466"/>
        <v>-25125</v>
      </c>
      <c r="AL2413" t="str">
        <f t="shared" si="473"/>
        <v>N</v>
      </c>
      <c r="AN2413" t="s">
        <v>86</v>
      </c>
      <c r="AO2413" t="s">
        <v>85</v>
      </c>
      <c r="AP2413" t="str">
        <f t="shared" si="474"/>
        <v>94</v>
      </c>
      <c r="AQ2413" s="145" t="s">
        <v>1826</v>
      </c>
      <c r="AR2413" t="str">
        <f t="shared" si="475"/>
        <v>1-Adjusted Base Budget</v>
      </c>
      <c r="AS2413" s="145" t="s">
        <v>1827</v>
      </c>
      <c r="AT2413" t="s">
        <v>213</v>
      </c>
      <c r="AV2413" t="str">
        <f t="shared" si="469"/>
        <v>VPIT-SS</v>
      </c>
      <c r="AW2413" t="str">
        <f t="shared" si="468"/>
        <v>VP FOR INFORMATION TECHNOLOGY-SHARED SERVICES</v>
      </c>
    </row>
    <row r="2414" spans="1:49">
      <c r="A2414" s="59">
        <v>2018</v>
      </c>
      <c r="B2414" t="s">
        <v>137</v>
      </c>
      <c r="C2414" t="s">
        <v>945</v>
      </c>
      <c r="D2414" t="s">
        <v>946</v>
      </c>
      <c r="E2414" t="s">
        <v>967</v>
      </c>
      <c r="F2414" t="s">
        <v>1099</v>
      </c>
      <c r="G2414" t="s">
        <v>1100</v>
      </c>
      <c r="H2414" t="s">
        <v>146</v>
      </c>
      <c r="I2414" s="170" t="s">
        <v>84</v>
      </c>
      <c r="J2414" t="s">
        <v>85</v>
      </c>
      <c r="K2414" t="s">
        <v>214</v>
      </c>
      <c r="L2414" t="s">
        <v>412</v>
      </c>
      <c r="M2414" t="s">
        <v>413</v>
      </c>
      <c r="N2414" t="s">
        <v>217</v>
      </c>
      <c r="O2414" t="s">
        <v>263</v>
      </c>
      <c r="P2414" t="s">
        <v>414</v>
      </c>
      <c r="Q2414" t="s">
        <v>415</v>
      </c>
      <c r="R2414" t="s">
        <v>416</v>
      </c>
      <c r="S2414" t="s">
        <v>338</v>
      </c>
      <c r="T2414" t="s">
        <v>339</v>
      </c>
      <c r="U2414" s="61" t="s">
        <v>340</v>
      </c>
      <c r="V2414" t="s">
        <v>24</v>
      </c>
      <c r="W2414" t="s">
        <v>263</v>
      </c>
      <c r="X2414" s="59">
        <v>21535</v>
      </c>
      <c r="Y2414" s="59">
        <v>21535</v>
      </c>
      <c r="Z2414" t="s">
        <v>141</v>
      </c>
      <c r="AA2414" s="146" t="str">
        <f t="shared" si="477"/>
        <v>EX</v>
      </c>
      <c r="AB2414" s="146" t="str">
        <f t="shared" si="467"/>
        <v>IT</v>
      </c>
      <c r="AC2414" t="str">
        <f t="shared" si="470"/>
        <v>EX</v>
      </c>
      <c r="AD2414" s="74">
        <f t="shared" si="471"/>
        <v>21535</v>
      </c>
      <c r="AE2414" s="74">
        <f t="shared" si="476"/>
        <v>21535</v>
      </c>
      <c r="AF2414">
        <v>1</v>
      </c>
      <c r="AG2414">
        <v>0</v>
      </c>
      <c r="AH2414" s="74">
        <v>0</v>
      </c>
      <c r="AJ2414" s="74">
        <f t="shared" si="472"/>
        <v>0</v>
      </c>
      <c r="AK2414" s="74">
        <f t="shared" si="466"/>
        <v>21535</v>
      </c>
      <c r="AL2414" t="str">
        <f t="shared" si="473"/>
        <v>N</v>
      </c>
      <c r="AN2414" t="s">
        <v>86</v>
      </c>
      <c r="AO2414" t="s">
        <v>85</v>
      </c>
      <c r="AP2414" t="str">
        <f t="shared" si="474"/>
        <v>94</v>
      </c>
      <c r="AQ2414" s="145" t="s">
        <v>1826</v>
      </c>
      <c r="AR2414" t="str">
        <f t="shared" si="475"/>
        <v>1-Adjusted Base Budget</v>
      </c>
      <c r="AS2414" s="145" t="s">
        <v>1827</v>
      </c>
      <c r="AT2414" t="s">
        <v>213</v>
      </c>
      <c r="AV2414" t="str">
        <f t="shared" si="469"/>
        <v>VPIT-SS</v>
      </c>
      <c r="AW2414" t="str">
        <f t="shared" si="468"/>
        <v>VP FOR INFORMATION TECHNOLOGY-SHARED SERVICES</v>
      </c>
    </row>
    <row r="2415" spans="1:49">
      <c r="A2415" s="59">
        <v>2018</v>
      </c>
      <c r="B2415" t="s">
        <v>137</v>
      </c>
      <c r="C2415" t="s">
        <v>945</v>
      </c>
      <c r="D2415" t="s">
        <v>946</v>
      </c>
      <c r="E2415" t="s">
        <v>967</v>
      </c>
      <c r="F2415" t="s">
        <v>1101</v>
      </c>
      <c r="G2415" t="s">
        <v>1102</v>
      </c>
      <c r="H2415" t="s">
        <v>146</v>
      </c>
      <c r="I2415" s="170" t="s">
        <v>84</v>
      </c>
      <c r="J2415" t="s">
        <v>85</v>
      </c>
      <c r="K2415" t="s">
        <v>214</v>
      </c>
      <c r="L2415" t="s">
        <v>412</v>
      </c>
      <c r="M2415" t="s">
        <v>413</v>
      </c>
      <c r="N2415" t="s">
        <v>217</v>
      </c>
      <c r="O2415" t="s">
        <v>263</v>
      </c>
      <c r="P2415" t="s">
        <v>414</v>
      </c>
      <c r="Q2415" t="s">
        <v>415</v>
      </c>
      <c r="R2415" t="s">
        <v>416</v>
      </c>
      <c r="S2415" t="s">
        <v>338</v>
      </c>
      <c r="T2415" t="s">
        <v>339</v>
      </c>
      <c r="U2415" s="61" t="s">
        <v>340</v>
      </c>
      <c r="V2415" t="s">
        <v>24</v>
      </c>
      <c r="W2415" t="s">
        <v>263</v>
      </c>
      <c r="X2415" s="59">
        <v>160752</v>
      </c>
      <c r="Y2415" s="59">
        <v>155475</v>
      </c>
      <c r="Z2415" t="s">
        <v>141</v>
      </c>
      <c r="AA2415" s="146" t="str">
        <f t="shared" si="477"/>
        <v>EX</v>
      </c>
      <c r="AB2415" s="146" t="str">
        <f t="shared" si="467"/>
        <v>IT</v>
      </c>
      <c r="AC2415" t="str">
        <f t="shared" si="470"/>
        <v>EX</v>
      </c>
      <c r="AD2415" s="74">
        <f t="shared" si="471"/>
        <v>155475</v>
      </c>
      <c r="AE2415" s="74">
        <f t="shared" si="476"/>
        <v>155475</v>
      </c>
      <c r="AF2415">
        <v>1</v>
      </c>
      <c r="AG2415">
        <v>0</v>
      </c>
      <c r="AH2415" s="74">
        <v>0</v>
      </c>
      <c r="AJ2415" s="74">
        <f t="shared" si="472"/>
        <v>0</v>
      </c>
      <c r="AK2415" s="74">
        <f t="shared" si="466"/>
        <v>155475</v>
      </c>
      <c r="AL2415" t="str">
        <f t="shared" si="473"/>
        <v>N</v>
      </c>
      <c r="AN2415" t="s">
        <v>86</v>
      </c>
      <c r="AO2415" t="s">
        <v>85</v>
      </c>
      <c r="AP2415" t="str">
        <f t="shared" si="474"/>
        <v>94</v>
      </c>
      <c r="AQ2415" s="145" t="s">
        <v>1826</v>
      </c>
      <c r="AR2415" t="str">
        <f t="shared" si="475"/>
        <v>1-Adjusted Base Budget</v>
      </c>
      <c r="AS2415" s="145" t="s">
        <v>1827</v>
      </c>
      <c r="AT2415" t="s">
        <v>213</v>
      </c>
      <c r="AV2415" t="str">
        <f t="shared" si="469"/>
        <v>VPIT-SS</v>
      </c>
      <c r="AW2415" t="str">
        <f t="shared" si="468"/>
        <v>VP FOR INFORMATION TECHNOLOGY-SHARED SERVICES</v>
      </c>
    </row>
    <row r="2416" spans="1:49">
      <c r="A2416" s="59">
        <v>2018</v>
      </c>
      <c r="B2416" t="s">
        <v>137</v>
      </c>
      <c r="C2416" t="s">
        <v>945</v>
      </c>
      <c r="D2416" t="s">
        <v>946</v>
      </c>
      <c r="E2416" t="s">
        <v>967</v>
      </c>
      <c r="F2416" t="s">
        <v>1103</v>
      </c>
      <c r="G2416" t="s">
        <v>1104</v>
      </c>
      <c r="H2416" t="s">
        <v>146</v>
      </c>
      <c r="I2416" s="170" t="s">
        <v>84</v>
      </c>
      <c r="J2416" t="s">
        <v>85</v>
      </c>
      <c r="K2416" t="s">
        <v>214</v>
      </c>
      <c r="L2416" t="s">
        <v>412</v>
      </c>
      <c r="M2416" t="s">
        <v>413</v>
      </c>
      <c r="N2416" t="s">
        <v>217</v>
      </c>
      <c r="O2416" t="s">
        <v>263</v>
      </c>
      <c r="P2416" t="s">
        <v>414</v>
      </c>
      <c r="Q2416" t="s">
        <v>415</v>
      </c>
      <c r="R2416" t="s">
        <v>416</v>
      </c>
      <c r="S2416" t="s">
        <v>338</v>
      </c>
      <c r="T2416" t="s">
        <v>339</v>
      </c>
      <c r="U2416" s="61" t="s">
        <v>340</v>
      </c>
      <c r="V2416" t="s">
        <v>24</v>
      </c>
      <c r="W2416" t="s">
        <v>263</v>
      </c>
      <c r="X2416" s="59">
        <v>20854</v>
      </c>
      <c r="Y2416" s="59">
        <v>20854</v>
      </c>
      <c r="Z2416" t="s">
        <v>141</v>
      </c>
      <c r="AA2416" s="146" t="str">
        <f t="shared" si="477"/>
        <v>EX</v>
      </c>
      <c r="AB2416" s="146" t="str">
        <f t="shared" si="467"/>
        <v>IT</v>
      </c>
      <c r="AC2416" t="str">
        <f t="shared" si="470"/>
        <v>EX</v>
      </c>
      <c r="AD2416" s="74">
        <f t="shared" si="471"/>
        <v>20854</v>
      </c>
      <c r="AE2416" s="74">
        <f t="shared" si="476"/>
        <v>20854</v>
      </c>
      <c r="AF2416">
        <v>1</v>
      </c>
      <c r="AG2416">
        <v>0</v>
      </c>
      <c r="AH2416" s="74">
        <v>0</v>
      </c>
      <c r="AJ2416" s="74">
        <f t="shared" si="472"/>
        <v>0</v>
      </c>
      <c r="AK2416" s="74">
        <f t="shared" si="466"/>
        <v>20854</v>
      </c>
      <c r="AL2416" t="str">
        <f t="shared" si="473"/>
        <v>N</v>
      </c>
      <c r="AN2416" t="s">
        <v>86</v>
      </c>
      <c r="AO2416" t="s">
        <v>85</v>
      </c>
      <c r="AP2416" t="str">
        <f t="shared" si="474"/>
        <v>94</v>
      </c>
      <c r="AQ2416" s="145" t="s">
        <v>1826</v>
      </c>
      <c r="AR2416" t="str">
        <f t="shared" si="475"/>
        <v>1-Adjusted Base Budget</v>
      </c>
      <c r="AS2416" s="145" t="s">
        <v>1827</v>
      </c>
      <c r="AT2416" t="s">
        <v>213</v>
      </c>
      <c r="AV2416" t="str">
        <f t="shared" si="469"/>
        <v>VPIT-SS</v>
      </c>
      <c r="AW2416" t="str">
        <f t="shared" si="468"/>
        <v>VP FOR INFORMATION TECHNOLOGY-SHARED SERVICES</v>
      </c>
    </row>
    <row r="2417" spans="1:49">
      <c r="A2417" s="59">
        <v>2018</v>
      </c>
      <c r="B2417" t="s">
        <v>137</v>
      </c>
      <c r="C2417" t="s">
        <v>945</v>
      </c>
      <c r="D2417" t="s">
        <v>946</v>
      </c>
      <c r="E2417" t="s">
        <v>967</v>
      </c>
      <c r="F2417" t="s">
        <v>992</v>
      </c>
      <c r="G2417" t="s">
        <v>993</v>
      </c>
      <c r="H2417" t="s">
        <v>146</v>
      </c>
      <c r="I2417" s="170" t="s">
        <v>84</v>
      </c>
      <c r="J2417" t="s">
        <v>85</v>
      </c>
      <c r="K2417" t="s">
        <v>214</v>
      </c>
      <c r="L2417" t="s">
        <v>412</v>
      </c>
      <c r="M2417" t="s">
        <v>413</v>
      </c>
      <c r="N2417" t="s">
        <v>217</v>
      </c>
      <c r="O2417" t="s">
        <v>263</v>
      </c>
      <c r="P2417" t="s">
        <v>414</v>
      </c>
      <c r="Q2417" t="s">
        <v>415</v>
      </c>
      <c r="R2417" t="s">
        <v>416</v>
      </c>
      <c r="S2417" t="s">
        <v>338</v>
      </c>
      <c r="T2417" t="s">
        <v>339</v>
      </c>
      <c r="U2417" s="61" t="s">
        <v>340</v>
      </c>
      <c r="V2417" t="s">
        <v>24</v>
      </c>
      <c r="W2417" t="s">
        <v>263</v>
      </c>
      <c r="X2417" s="59">
        <v>32942</v>
      </c>
      <c r="Y2417" s="59">
        <v>32942</v>
      </c>
      <c r="Z2417" t="s">
        <v>141</v>
      </c>
      <c r="AA2417" s="146" t="str">
        <f t="shared" si="477"/>
        <v>EX</v>
      </c>
      <c r="AB2417" s="146" t="str">
        <f t="shared" si="467"/>
        <v>IT</v>
      </c>
      <c r="AC2417" t="str">
        <f t="shared" si="470"/>
        <v>EX</v>
      </c>
      <c r="AD2417" s="74">
        <f t="shared" si="471"/>
        <v>32942</v>
      </c>
      <c r="AE2417" s="74">
        <f t="shared" si="476"/>
        <v>32942</v>
      </c>
      <c r="AF2417">
        <v>1</v>
      </c>
      <c r="AG2417">
        <v>0</v>
      </c>
      <c r="AH2417" s="74">
        <v>0</v>
      </c>
      <c r="AJ2417" s="74">
        <f t="shared" si="472"/>
        <v>0</v>
      </c>
      <c r="AK2417" s="74">
        <f t="shared" si="466"/>
        <v>32942</v>
      </c>
      <c r="AL2417" t="str">
        <f t="shared" si="473"/>
        <v>N</v>
      </c>
      <c r="AN2417" t="s">
        <v>86</v>
      </c>
      <c r="AO2417" t="s">
        <v>85</v>
      </c>
      <c r="AP2417" t="str">
        <f t="shared" si="474"/>
        <v>94</v>
      </c>
      <c r="AQ2417" s="145" t="s">
        <v>1826</v>
      </c>
      <c r="AR2417" t="str">
        <f t="shared" si="475"/>
        <v>1-Adjusted Base Budget</v>
      </c>
      <c r="AS2417" s="145" t="s">
        <v>1827</v>
      </c>
      <c r="AT2417" t="s">
        <v>213</v>
      </c>
      <c r="AV2417" t="str">
        <f t="shared" si="469"/>
        <v>VPIT-SS</v>
      </c>
      <c r="AW2417" t="str">
        <f t="shared" si="468"/>
        <v>VP FOR INFORMATION TECHNOLOGY-SHARED SERVICES</v>
      </c>
    </row>
    <row r="2418" spans="1:49">
      <c r="A2418" s="59">
        <v>2018</v>
      </c>
      <c r="B2418" t="s">
        <v>137</v>
      </c>
      <c r="C2418" t="s">
        <v>945</v>
      </c>
      <c r="D2418" t="s">
        <v>946</v>
      </c>
      <c r="E2418" t="s">
        <v>967</v>
      </c>
      <c r="F2418" t="s">
        <v>1105</v>
      </c>
      <c r="G2418" t="s">
        <v>1106</v>
      </c>
      <c r="H2418" t="s">
        <v>146</v>
      </c>
      <c r="I2418" s="170" t="s">
        <v>84</v>
      </c>
      <c r="J2418" t="s">
        <v>85</v>
      </c>
      <c r="K2418" t="s">
        <v>214</v>
      </c>
      <c r="L2418" t="s">
        <v>412</v>
      </c>
      <c r="M2418" t="s">
        <v>413</v>
      </c>
      <c r="N2418" t="s">
        <v>217</v>
      </c>
      <c r="O2418" t="s">
        <v>263</v>
      </c>
      <c r="P2418" t="s">
        <v>414</v>
      </c>
      <c r="Q2418" t="s">
        <v>415</v>
      </c>
      <c r="R2418" t="s">
        <v>416</v>
      </c>
      <c r="S2418" t="s">
        <v>338</v>
      </c>
      <c r="T2418" t="s">
        <v>339</v>
      </c>
      <c r="U2418" s="61" t="s">
        <v>340</v>
      </c>
      <c r="V2418" t="s">
        <v>24</v>
      </c>
      <c r="W2418" t="s">
        <v>263</v>
      </c>
      <c r="X2418" s="59">
        <v>16120</v>
      </c>
      <c r="Y2418" s="59">
        <v>16120</v>
      </c>
      <c r="Z2418" t="s">
        <v>141</v>
      </c>
      <c r="AA2418" s="146" t="str">
        <f t="shared" si="477"/>
        <v>EX</v>
      </c>
      <c r="AB2418" s="146" t="str">
        <f t="shared" si="467"/>
        <v>IT</v>
      </c>
      <c r="AC2418" t="str">
        <f t="shared" si="470"/>
        <v>EX</v>
      </c>
      <c r="AD2418" s="74">
        <f t="shared" si="471"/>
        <v>16120</v>
      </c>
      <c r="AE2418" s="74">
        <f t="shared" si="476"/>
        <v>16120</v>
      </c>
      <c r="AF2418">
        <v>1</v>
      </c>
      <c r="AG2418">
        <v>0</v>
      </c>
      <c r="AH2418" s="74">
        <v>0</v>
      </c>
      <c r="AJ2418" s="74">
        <f t="shared" si="472"/>
        <v>0</v>
      </c>
      <c r="AK2418" s="74">
        <f t="shared" si="466"/>
        <v>16120</v>
      </c>
      <c r="AL2418" t="str">
        <f t="shared" si="473"/>
        <v>N</v>
      </c>
      <c r="AN2418" t="s">
        <v>86</v>
      </c>
      <c r="AO2418" t="s">
        <v>85</v>
      </c>
      <c r="AP2418" t="str">
        <f t="shared" si="474"/>
        <v>94</v>
      </c>
      <c r="AQ2418" s="145" t="s">
        <v>1826</v>
      </c>
      <c r="AR2418" t="str">
        <f t="shared" si="475"/>
        <v>1-Adjusted Base Budget</v>
      </c>
      <c r="AS2418" s="145" t="s">
        <v>1827</v>
      </c>
      <c r="AT2418" t="s">
        <v>213</v>
      </c>
      <c r="AV2418" t="str">
        <f t="shared" si="469"/>
        <v>VPIT-SS</v>
      </c>
      <c r="AW2418" t="str">
        <f t="shared" si="468"/>
        <v>VP FOR INFORMATION TECHNOLOGY-SHARED SERVICES</v>
      </c>
    </row>
    <row r="2419" spans="1:49">
      <c r="A2419" s="59">
        <v>2018</v>
      </c>
      <c r="B2419" t="s">
        <v>137</v>
      </c>
      <c r="C2419" t="s">
        <v>945</v>
      </c>
      <c r="D2419" t="s">
        <v>946</v>
      </c>
      <c r="E2419" t="s">
        <v>967</v>
      </c>
      <c r="F2419" t="s">
        <v>1107</v>
      </c>
      <c r="G2419" t="s">
        <v>1108</v>
      </c>
      <c r="H2419" t="s">
        <v>146</v>
      </c>
      <c r="I2419" s="170" t="s">
        <v>84</v>
      </c>
      <c r="J2419" t="s">
        <v>85</v>
      </c>
      <c r="K2419" t="s">
        <v>214</v>
      </c>
      <c r="L2419" t="s">
        <v>412</v>
      </c>
      <c r="M2419" t="s">
        <v>413</v>
      </c>
      <c r="N2419" t="s">
        <v>217</v>
      </c>
      <c r="O2419" t="s">
        <v>263</v>
      </c>
      <c r="P2419" t="s">
        <v>414</v>
      </c>
      <c r="Q2419" t="s">
        <v>415</v>
      </c>
      <c r="R2419" t="s">
        <v>416</v>
      </c>
      <c r="S2419" t="s">
        <v>338</v>
      </c>
      <c r="T2419" t="s">
        <v>339</v>
      </c>
      <c r="U2419" s="61" t="s">
        <v>340</v>
      </c>
      <c r="V2419" t="s">
        <v>24</v>
      </c>
      <c r="W2419" t="s">
        <v>263</v>
      </c>
      <c r="X2419" s="59">
        <v>12764</v>
      </c>
      <c r="Y2419" s="59">
        <v>12764</v>
      </c>
      <c r="Z2419" t="s">
        <v>141</v>
      </c>
      <c r="AA2419" s="146" t="str">
        <f t="shared" si="477"/>
        <v>EX</v>
      </c>
      <c r="AB2419" s="146" t="str">
        <f t="shared" si="467"/>
        <v>IT</v>
      </c>
      <c r="AC2419" t="str">
        <f t="shared" si="470"/>
        <v>EX</v>
      </c>
      <c r="AD2419" s="74">
        <f t="shared" si="471"/>
        <v>12764</v>
      </c>
      <c r="AE2419" s="74">
        <f t="shared" si="476"/>
        <v>12764</v>
      </c>
      <c r="AF2419">
        <v>1</v>
      </c>
      <c r="AG2419">
        <v>0</v>
      </c>
      <c r="AH2419" s="74">
        <v>0</v>
      </c>
      <c r="AJ2419" s="74">
        <f t="shared" si="472"/>
        <v>0</v>
      </c>
      <c r="AK2419" s="74">
        <f t="shared" ref="AK2419:AK2482" si="478">AE2419 +AJ2419</f>
        <v>12764</v>
      </c>
      <c r="AL2419" t="str">
        <f t="shared" si="473"/>
        <v>N</v>
      </c>
      <c r="AN2419" t="s">
        <v>86</v>
      </c>
      <c r="AO2419" t="s">
        <v>85</v>
      </c>
      <c r="AP2419" t="str">
        <f t="shared" si="474"/>
        <v>94</v>
      </c>
      <c r="AQ2419" s="145" t="s">
        <v>1826</v>
      </c>
      <c r="AR2419" t="str">
        <f t="shared" si="475"/>
        <v>1-Adjusted Base Budget</v>
      </c>
      <c r="AS2419" s="145" t="s">
        <v>1827</v>
      </c>
      <c r="AT2419" t="s">
        <v>213</v>
      </c>
      <c r="AV2419" t="str">
        <f t="shared" si="469"/>
        <v>VPIT-SS</v>
      </c>
      <c r="AW2419" t="str">
        <f t="shared" si="468"/>
        <v>VP FOR INFORMATION TECHNOLOGY-SHARED SERVICES</v>
      </c>
    </row>
    <row r="2420" spans="1:49">
      <c r="A2420" s="59">
        <v>2018</v>
      </c>
      <c r="B2420" t="s">
        <v>137</v>
      </c>
      <c r="C2420" t="s">
        <v>945</v>
      </c>
      <c r="D2420" t="s">
        <v>946</v>
      </c>
      <c r="E2420" t="s">
        <v>967</v>
      </c>
      <c r="F2420" t="s">
        <v>1109</v>
      </c>
      <c r="G2420" t="s">
        <v>1110</v>
      </c>
      <c r="H2420" t="s">
        <v>146</v>
      </c>
      <c r="I2420" s="170" t="s">
        <v>84</v>
      </c>
      <c r="J2420" t="s">
        <v>85</v>
      </c>
      <c r="K2420" t="s">
        <v>214</v>
      </c>
      <c r="L2420" t="s">
        <v>412</v>
      </c>
      <c r="M2420" t="s">
        <v>413</v>
      </c>
      <c r="N2420" t="s">
        <v>217</v>
      </c>
      <c r="O2420" t="s">
        <v>263</v>
      </c>
      <c r="P2420" t="s">
        <v>414</v>
      </c>
      <c r="Q2420" t="s">
        <v>415</v>
      </c>
      <c r="R2420" t="s">
        <v>416</v>
      </c>
      <c r="S2420" t="s">
        <v>338</v>
      </c>
      <c r="T2420" t="s">
        <v>339</v>
      </c>
      <c r="U2420" s="61" t="s">
        <v>340</v>
      </c>
      <c r="V2420" t="s">
        <v>24</v>
      </c>
      <c r="W2420" t="s">
        <v>263</v>
      </c>
      <c r="X2420" s="59">
        <v>36622</v>
      </c>
      <c r="Y2420" s="59">
        <v>32408</v>
      </c>
      <c r="Z2420" t="s">
        <v>141</v>
      </c>
      <c r="AA2420" s="146" t="str">
        <f t="shared" si="477"/>
        <v>EX</v>
      </c>
      <c r="AB2420" s="146" t="str">
        <f t="shared" si="467"/>
        <v>IT</v>
      </c>
      <c r="AC2420" t="str">
        <f t="shared" si="470"/>
        <v>EX</v>
      </c>
      <c r="AD2420" s="74">
        <f t="shared" si="471"/>
        <v>32408</v>
      </c>
      <c r="AE2420" s="74">
        <f t="shared" si="476"/>
        <v>32408</v>
      </c>
      <c r="AF2420">
        <v>1</v>
      </c>
      <c r="AG2420">
        <v>0</v>
      </c>
      <c r="AH2420" s="74">
        <v>0</v>
      </c>
      <c r="AJ2420" s="74">
        <f t="shared" si="472"/>
        <v>0</v>
      </c>
      <c r="AK2420" s="74">
        <f t="shared" si="478"/>
        <v>32408</v>
      </c>
      <c r="AL2420" t="str">
        <f t="shared" si="473"/>
        <v>N</v>
      </c>
      <c r="AN2420" t="s">
        <v>86</v>
      </c>
      <c r="AO2420" t="s">
        <v>85</v>
      </c>
      <c r="AP2420" t="str">
        <f t="shared" si="474"/>
        <v>94</v>
      </c>
      <c r="AQ2420" s="145" t="s">
        <v>1826</v>
      </c>
      <c r="AR2420" t="str">
        <f t="shared" si="475"/>
        <v>1-Adjusted Base Budget</v>
      </c>
      <c r="AS2420" s="145" t="s">
        <v>1827</v>
      </c>
      <c r="AT2420" t="s">
        <v>213</v>
      </c>
      <c r="AV2420" t="str">
        <f t="shared" si="469"/>
        <v>VPIT-SS</v>
      </c>
      <c r="AW2420" t="str">
        <f t="shared" si="468"/>
        <v>VP FOR INFORMATION TECHNOLOGY-SHARED SERVICES</v>
      </c>
    </row>
    <row r="2421" spans="1:49">
      <c r="A2421" s="59">
        <v>2018</v>
      </c>
      <c r="B2421" t="s">
        <v>137</v>
      </c>
      <c r="C2421" t="s">
        <v>945</v>
      </c>
      <c r="D2421" t="s">
        <v>946</v>
      </c>
      <c r="E2421" t="s">
        <v>967</v>
      </c>
      <c r="F2421" t="s">
        <v>1111</v>
      </c>
      <c r="G2421" t="s">
        <v>1112</v>
      </c>
      <c r="H2421" t="s">
        <v>146</v>
      </c>
      <c r="I2421" s="170" t="s">
        <v>84</v>
      </c>
      <c r="J2421" t="s">
        <v>85</v>
      </c>
      <c r="K2421" t="s">
        <v>214</v>
      </c>
      <c r="L2421" t="s">
        <v>412</v>
      </c>
      <c r="M2421" t="s">
        <v>413</v>
      </c>
      <c r="N2421" t="s">
        <v>217</v>
      </c>
      <c r="O2421" t="s">
        <v>263</v>
      </c>
      <c r="P2421" t="s">
        <v>414</v>
      </c>
      <c r="Q2421" t="s">
        <v>415</v>
      </c>
      <c r="R2421" t="s">
        <v>416</v>
      </c>
      <c r="S2421" t="s">
        <v>338</v>
      </c>
      <c r="T2421" t="s">
        <v>339</v>
      </c>
      <c r="U2421" s="61" t="s">
        <v>340</v>
      </c>
      <c r="V2421" t="s">
        <v>24</v>
      </c>
      <c r="W2421" t="s">
        <v>263</v>
      </c>
      <c r="X2421" s="59">
        <v>74153</v>
      </c>
      <c r="Y2421" s="59">
        <v>82857</v>
      </c>
      <c r="Z2421" t="s">
        <v>141</v>
      </c>
      <c r="AA2421" s="146" t="str">
        <f t="shared" si="477"/>
        <v>EX</v>
      </c>
      <c r="AB2421" s="146" t="str">
        <f t="shared" ref="AB2421:AB2484" si="479">IF(O2421 =AA2421,Z2421,"10cr")</f>
        <v>IT</v>
      </c>
      <c r="AC2421" t="str">
        <f t="shared" si="470"/>
        <v>EX</v>
      </c>
      <c r="AD2421" s="74">
        <f t="shared" si="471"/>
        <v>82857</v>
      </c>
      <c r="AE2421" s="74">
        <f t="shared" si="476"/>
        <v>82857</v>
      </c>
      <c r="AF2421">
        <v>1</v>
      </c>
      <c r="AG2421">
        <v>0</v>
      </c>
      <c r="AH2421" s="74">
        <v>0</v>
      </c>
      <c r="AJ2421" s="74">
        <f t="shared" si="472"/>
        <v>0</v>
      </c>
      <c r="AK2421" s="74">
        <f t="shared" si="478"/>
        <v>82857</v>
      </c>
      <c r="AL2421" t="str">
        <f t="shared" si="473"/>
        <v>N</v>
      </c>
      <c r="AN2421" t="s">
        <v>86</v>
      </c>
      <c r="AO2421" t="s">
        <v>85</v>
      </c>
      <c r="AP2421" t="str">
        <f t="shared" si="474"/>
        <v>94</v>
      </c>
      <c r="AQ2421" s="145" t="s">
        <v>1826</v>
      </c>
      <c r="AR2421" t="str">
        <f t="shared" si="475"/>
        <v>1-Adjusted Base Budget</v>
      </c>
      <c r="AS2421" s="145" t="s">
        <v>1827</v>
      </c>
      <c r="AT2421" t="s">
        <v>213</v>
      </c>
      <c r="AV2421" t="str">
        <f t="shared" si="469"/>
        <v>VPIT-SS</v>
      </c>
      <c r="AW2421" t="str">
        <f t="shared" si="468"/>
        <v>VP FOR INFORMATION TECHNOLOGY-SHARED SERVICES</v>
      </c>
    </row>
    <row r="2422" spans="1:49">
      <c r="A2422" s="59">
        <v>2018</v>
      </c>
      <c r="B2422" t="s">
        <v>137</v>
      </c>
      <c r="C2422" t="s">
        <v>945</v>
      </c>
      <c r="D2422" t="s">
        <v>946</v>
      </c>
      <c r="E2422" t="s">
        <v>1113</v>
      </c>
      <c r="F2422" t="s">
        <v>957</v>
      </c>
      <c r="G2422" t="s">
        <v>958</v>
      </c>
      <c r="H2422" t="s">
        <v>150</v>
      </c>
      <c r="I2422" s="170" t="s">
        <v>84</v>
      </c>
      <c r="J2422" t="s">
        <v>85</v>
      </c>
      <c r="K2422" t="s">
        <v>214</v>
      </c>
      <c r="L2422" t="s">
        <v>412</v>
      </c>
      <c r="M2422" t="s">
        <v>413</v>
      </c>
      <c r="N2422" t="s">
        <v>217</v>
      </c>
      <c r="O2422" t="s">
        <v>263</v>
      </c>
      <c r="P2422" t="s">
        <v>414</v>
      </c>
      <c r="Q2422" t="s">
        <v>415</v>
      </c>
      <c r="R2422" t="s">
        <v>416</v>
      </c>
      <c r="S2422" t="s">
        <v>338</v>
      </c>
      <c r="T2422" t="s">
        <v>339</v>
      </c>
      <c r="U2422" s="61" t="s">
        <v>340</v>
      </c>
      <c r="V2422" t="s">
        <v>24</v>
      </c>
      <c r="W2422" t="s">
        <v>263</v>
      </c>
      <c r="X2422" s="59">
        <v>68099</v>
      </c>
      <c r="Y2422" s="59">
        <v>68116</v>
      </c>
      <c r="Z2422" t="s">
        <v>141</v>
      </c>
      <c r="AA2422" s="146" t="str">
        <f t="shared" si="477"/>
        <v>EX</v>
      </c>
      <c r="AB2422" s="146" t="str">
        <f t="shared" si="479"/>
        <v>IT</v>
      </c>
      <c r="AC2422" t="str">
        <f t="shared" si="470"/>
        <v>EX</v>
      </c>
      <c r="AD2422" s="74">
        <f t="shared" si="471"/>
        <v>68116</v>
      </c>
      <c r="AE2422" s="74">
        <f t="shared" si="476"/>
        <v>68116</v>
      </c>
      <c r="AF2422">
        <v>1</v>
      </c>
      <c r="AG2422">
        <v>0</v>
      </c>
      <c r="AH2422" s="74">
        <v>0</v>
      </c>
      <c r="AJ2422" s="74">
        <f t="shared" si="472"/>
        <v>0</v>
      </c>
      <c r="AK2422" s="74">
        <f t="shared" si="478"/>
        <v>68116</v>
      </c>
      <c r="AL2422" t="str">
        <f t="shared" si="473"/>
        <v>N</v>
      </c>
      <c r="AN2422" t="s">
        <v>86</v>
      </c>
      <c r="AO2422" t="s">
        <v>85</v>
      </c>
      <c r="AP2422" t="str">
        <f t="shared" si="474"/>
        <v>94</v>
      </c>
      <c r="AQ2422" s="145" t="s">
        <v>1826</v>
      </c>
      <c r="AR2422" t="str">
        <f t="shared" si="475"/>
        <v>1-Adjusted Base Budget</v>
      </c>
      <c r="AS2422" s="145" t="s">
        <v>1827</v>
      </c>
      <c r="AT2422" t="s">
        <v>213</v>
      </c>
      <c r="AV2422" t="str">
        <f t="shared" si="469"/>
        <v>VPIT-SS</v>
      </c>
      <c r="AW2422" t="str">
        <f t="shared" si="468"/>
        <v>VP FOR INFORMATION TECHNOLOGY-SHARED SERVICES</v>
      </c>
    </row>
    <row r="2423" spans="1:49">
      <c r="A2423" s="59">
        <v>2018</v>
      </c>
      <c r="B2423" t="s">
        <v>137</v>
      </c>
      <c r="C2423" t="s">
        <v>945</v>
      </c>
      <c r="D2423" t="s">
        <v>946</v>
      </c>
      <c r="E2423" t="s">
        <v>979</v>
      </c>
      <c r="F2423" t="s">
        <v>957</v>
      </c>
      <c r="G2423" t="s">
        <v>958</v>
      </c>
      <c r="H2423" t="s">
        <v>152</v>
      </c>
      <c r="I2423" s="170" t="s">
        <v>84</v>
      </c>
      <c r="J2423" t="s">
        <v>85</v>
      </c>
      <c r="K2423" t="s">
        <v>214</v>
      </c>
      <c r="L2423" t="s">
        <v>412</v>
      </c>
      <c r="M2423" t="s">
        <v>413</v>
      </c>
      <c r="N2423" t="s">
        <v>217</v>
      </c>
      <c r="O2423" t="s">
        <v>263</v>
      </c>
      <c r="P2423" t="s">
        <v>414</v>
      </c>
      <c r="Q2423" t="s">
        <v>415</v>
      </c>
      <c r="R2423" t="s">
        <v>416</v>
      </c>
      <c r="S2423" t="s">
        <v>338</v>
      </c>
      <c r="T2423" t="s">
        <v>339</v>
      </c>
      <c r="U2423" s="61" t="s">
        <v>340</v>
      </c>
      <c r="V2423" t="s">
        <v>24</v>
      </c>
      <c r="W2423" t="s">
        <v>263</v>
      </c>
      <c r="X2423" s="59">
        <v>147137</v>
      </c>
      <c r="Y2423" s="59">
        <v>147137</v>
      </c>
      <c r="Z2423" t="s">
        <v>141</v>
      </c>
      <c r="AA2423" s="146" t="str">
        <f t="shared" si="477"/>
        <v>EX</v>
      </c>
      <c r="AB2423" s="146" t="str">
        <f t="shared" si="479"/>
        <v>IT</v>
      </c>
      <c r="AC2423" t="str">
        <f t="shared" si="470"/>
        <v>EX</v>
      </c>
      <c r="AD2423" s="74">
        <f t="shared" si="471"/>
        <v>147137</v>
      </c>
      <c r="AE2423" s="74">
        <f t="shared" si="476"/>
        <v>147137</v>
      </c>
      <c r="AF2423">
        <v>1</v>
      </c>
      <c r="AG2423">
        <v>0</v>
      </c>
      <c r="AH2423" s="74">
        <v>0</v>
      </c>
      <c r="AJ2423" s="74">
        <f t="shared" si="472"/>
        <v>0</v>
      </c>
      <c r="AK2423" s="74">
        <f t="shared" si="478"/>
        <v>147137</v>
      </c>
      <c r="AL2423" t="str">
        <f t="shared" si="473"/>
        <v>N</v>
      </c>
      <c r="AN2423" t="s">
        <v>86</v>
      </c>
      <c r="AO2423" t="s">
        <v>85</v>
      </c>
      <c r="AP2423" t="str">
        <f t="shared" si="474"/>
        <v>94</v>
      </c>
      <c r="AQ2423" s="145" t="s">
        <v>1826</v>
      </c>
      <c r="AR2423" t="str">
        <f t="shared" si="475"/>
        <v>1-Adjusted Base Budget</v>
      </c>
      <c r="AS2423" s="145" t="s">
        <v>1827</v>
      </c>
      <c r="AT2423" t="s">
        <v>213</v>
      </c>
      <c r="AV2423" t="str">
        <f t="shared" si="469"/>
        <v>VPIT-SS</v>
      </c>
      <c r="AW2423" t="str">
        <f t="shared" si="468"/>
        <v>VP FOR INFORMATION TECHNOLOGY-SHARED SERVICES</v>
      </c>
    </row>
    <row r="2424" spans="1:49">
      <c r="A2424" s="59">
        <v>2018</v>
      </c>
      <c r="B2424" t="s">
        <v>137</v>
      </c>
      <c r="C2424" t="s">
        <v>945</v>
      </c>
      <c r="D2424" t="s">
        <v>946</v>
      </c>
      <c r="E2424" t="s">
        <v>951</v>
      </c>
      <c r="F2424" t="s">
        <v>1146</v>
      </c>
      <c r="G2424" t="s">
        <v>1145</v>
      </c>
      <c r="H2424" t="s">
        <v>154</v>
      </c>
      <c r="I2424" s="170" t="s">
        <v>84</v>
      </c>
      <c r="J2424" t="s">
        <v>85</v>
      </c>
      <c r="K2424" t="s">
        <v>214</v>
      </c>
      <c r="L2424" t="s">
        <v>412</v>
      </c>
      <c r="M2424" t="s">
        <v>413</v>
      </c>
      <c r="N2424" t="s">
        <v>217</v>
      </c>
      <c r="O2424" t="s">
        <v>263</v>
      </c>
      <c r="P2424" t="s">
        <v>414</v>
      </c>
      <c r="Q2424" t="s">
        <v>415</v>
      </c>
      <c r="R2424" t="s">
        <v>416</v>
      </c>
      <c r="S2424" t="s">
        <v>338</v>
      </c>
      <c r="T2424" t="s">
        <v>339</v>
      </c>
      <c r="U2424" s="61" t="s">
        <v>340</v>
      </c>
      <c r="V2424" t="s">
        <v>24</v>
      </c>
      <c r="W2424" t="s">
        <v>263</v>
      </c>
      <c r="X2424" s="59">
        <v>22077</v>
      </c>
      <c r="Y2424" s="59">
        <v>22075</v>
      </c>
      <c r="Z2424" t="s">
        <v>141</v>
      </c>
      <c r="AA2424" s="146" t="str">
        <f t="shared" si="477"/>
        <v>EX</v>
      </c>
      <c r="AB2424" s="146" t="str">
        <f t="shared" si="479"/>
        <v>IT</v>
      </c>
      <c r="AC2424" t="str">
        <f t="shared" si="470"/>
        <v>EX</v>
      </c>
      <c r="AD2424" s="74">
        <f t="shared" si="471"/>
        <v>22075</v>
      </c>
      <c r="AE2424" s="74">
        <f t="shared" si="476"/>
        <v>22075</v>
      </c>
      <c r="AF2424">
        <v>1</v>
      </c>
      <c r="AG2424">
        <v>0</v>
      </c>
      <c r="AH2424" s="74">
        <v>0</v>
      </c>
      <c r="AJ2424" s="74">
        <f t="shared" si="472"/>
        <v>0</v>
      </c>
      <c r="AK2424" s="74">
        <f t="shared" si="478"/>
        <v>22075</v>
      </c>
      <c r="AL2424" t="str">
        <f t="shared" si="473"/>
        <v>N</v>
      </c>
      <c r="AN2424" t="s">
        <v>86</v>
      </c>
      <c r="AO2424" t="s">
        <v>85</v>
      </c>
      <c r="AP2424" t="str">
        <f t="shared" si="474"/>
        <v>94</v>
      </c>
      <c r="AQ2424" s="145" t="s">
        <v>1826</v>
      </c>
      <c r="AR2424" t="str">
        <f t="shared" si="475"/>
        <v>1-Adjusted Base Budget</v>
      </c>
      <c r="AS2424" s="145" t="s">
        <v>1827</v>
      </c>
      <c r="AT2424" t="s">
        <v>213</v>
      </c>
      <c r="AV2424" t="str">
        <f t="shared" si="469"/>
        <v>VPIT-SS</v>
      </c>
      <c r="AW2424" t="str">
        <f t="shared" si="468"/>
        <v>VP FOR INFORMATION TECHNOLOGY-SHARED SERVICES</v>
      </c>
    </row>
    <row r="2425" spans="1:49">
      <c r="A2425" s="59">
        <v>2018</v>
      </c>
      <c r="B2425" t="s">
        <v>137</v>
      </c>
      <c r="C2425" t="s">
        <v>945</v>
      </c>
      <c r="D2425" t="s">
        <v>946</v>
      </c>
      <c r="E2425" t="s">
        <v>951</v>
      </c>
      <c r="F2425" t="s">
        <v>1053</v>
      </c>
      <c r="G2425" t="s">
        <v>1054</v>
      </c>
      <c r="H2425" t="s">
        <v>154</v>
      </c>
      <c r="I2425" s="170" t="s">
        <v>84</v>
      </c>
      <c r="J2425" t="s">
        <v>85</v>
      </c>
      <c r="K2425" t="s">
        <v>214</v>
      </c>
      <c r="L2425" t="s">
        <v>412</v>
      </c>
      <c r="M2425" t="s">
        <v>413</v>
      </c>
      <c r="N2425" t="s">
        <v>217</v>
      </c>
      <c r="O2425" t="s">
        <v>263</v>
      </c>
      <c r="P2425" t="s">
        <v>414</v>
      </c>
      <c r="Q2425" t="s">
        <v>415</v>
      </c>
      <c r="R2425" t="s">
        <v>416</v>
      </c>
      <c r="S2425" t="s">
        <v>338</v>
      </c>
      <c r="T2425" t="s">
        <v>339</v>
      </c>
      <c r="U2425" s="61" t="s">
        <v>340</v>
      </c>
      <c r="V2425" t="s">
        <v>24</v>
      </c>
      <c r="W2425" t="s">
        <v>263</v>
      </c>
      <c r="X2425" s="59">
        <v>42506</v>
      </c>
      <c r="Y2425" s="59">
        <v>42506</v>
      </c>
      <c r="Z2425" t="s">
        <v>141</v>
      </c>
      <c r="AA2425" s="146" t="str">
        <f t="shared" si="477"/>
        <v>EX</v>
      </c>
      <c r="AB2425" s="146" t="str">
        <f t="shared" si="479"/>
        <v>IT</v>
      </c>
      <c r="AC2425" t="str">
        <f t="shared" si="470"/>
        <v>EX</v>
      </c>
      <c r="AD2425" s="74">
        <f t="shared" si="471"/>
        <v>42506</v>
      </c>
      <c r="AE2425" s="74">
        <f t="shared" si="476"/>
        <v>42506</v>
      </c>
      <c r="AF2425">
        <v>1</v>
      </c>
      <c r="AG2425">
        <v>0</v>
      </c>
      <c r="AH2425" s="74">
        <v>0</v>
      </c>
      <c r="AJ2425" s="74">
        <f t="shared" si="472"/>
        <v>0</v>
      </c>
      <c r="AK2425" s="74">
        <f t="shared" si="478"/>
        <v>42506</v>
      </c>
      <c r="AL2425" t="str">
        <f t="shared" si="473"/>
        <v>N</v>
      </c>
      <c r="AN2425" t="s">
        <v>86</v>
      </c>
      <c r="AO2425" t="s">
        <v>85</v>
      </c>
      <c r="AP2425" t="str">
        <f t="shared" si="474"/>
        <v>94</v>
      </c>
      <c r="AQ2425" s="145" t="s">
        <v>1826</v>
      </c>
      <c r="AR2425" t="str">
        <f t="shared" si="475"/>
        <v>1-Adjusted Base Budget</v>
      </c>
      <c r="AS2425" s="145" t="s">
        <v>1827</v>
      </c>
      <c r="AT2425" t="s">
        <v>213</v>
      </c>
      <c r="AV2425" t="str">
        <f t="shared" si="469"/>
        <v>VPIT-SS</v>
      </c>
      <c r="AW2425" t="str">
        <f t="shared" si="468"/>
        <v>VP FOR INFORMATION TECHNOLOGY-SHARED SERVICES</v>
      </c>
    </row>
    <row r="2426" spans="1:49">
      <c r="A2426" s="59">
        <v>2018</v>
      </c>
      <c r="B2426" t="s">
        <v>137</v>
      </c>
      <c r="C2426" t="s">
        <v>945</v>
      </c>
      <c r="D2426" t="s">
        <v>946</v>
      </c>
      <c r="E2426" t="s">
        <v>951</v>
      </c>
      <c r="F2426" t="s">
        <v>952</v>
      </c>
      <c r="G2426" t="s">
        <v>953</v>
      </c>
      <c r="H2426" t="s">
        <v>154</v>
      </c>
      <c r="I2426" s="170" t="s">
        <v>84</v>
      </c>
      <c r="J2426" t="s">
        <v>85</v>
      </c>
      <c r="K2426" t="s">
        <v>214</v>
      </c>
      <c r="L2426" t="s">
        <v>412</v>
      </c>
      <c r="M2426" t="s">
        <v>413</v>
      </c>
      <c r="N2426" t="s">
        <v>217</v>
      </c>
      <c r="O2426" t="s">
        <v>263</v>
      </c>
      <c r="P2426" t="s">
        <v>414</v>
      </c>
      <c r="Q2426" t="s">
        <v>415</v>
      </c>
      <c r="R2426" t="s">
        <v>416</v>
      </c>
      <c r="S2426" t="s">
        <v>338</v>
      </c>
      <c r="T2426" t="s">
        <v>339</v>
      </c>
      <c r="U2426" s="61" t="s">
        <v>340</v>
      </c>
      <c r="V2426" t="s">
        <v>24</v>
      </c>
      <c r="W2426" t="s">
        <v>263</v>
      </c>
      <c r="X2426" s="59">
        <v>16070</v>
      </c>
      <c r="Y2426" s="59">
        <v>16070</v>
      </c>
      <c r="Z2426" t="s">
        <v>141</v>
      </c>
      <c r="AA2426" s="146" t="str">
        <f t="shared" si="477"/>
        <v>EX</v>
      </c>
      <c r="AB2426" s="146" t="str">
        <f t="shared" si="479"/>
        <v>IT</v>
      </c>
      <c r="AC2426" t="str">
        <f t="shared" si="470"/>
        <v>EX</v>
      </c>
      <c r="AD2426" s="74">
        <f t="shared" si="471"/>
        <v>16070</v>
      </c>
      <c r="AE2426" s="74">
        <f t="shared" si="476"/>
        <v>16070</v>
      </c>
      <c r="AF2426">
        <v>1</v>
      </c>
      <c r="AG2426">
        <v>0</v>
      </c>
      <c r="AH2426" s="74">
        <v>0</v>
      </c>
      <c r="AJ2426" s="74">
        <f t="shared" si="472"/>
        <v>0</v>
      </c>
      <c r="AK2426" s="74">
        <f t="shared" si="478"/>
        <v>16070</v>
      </c>
      <c r="AL2426" t="str">
        <f t="shared" si="473"/>
        <v>N</v>
      </c>
      <c r="AN2426" t="s">
        <v>86</v>
      </c>
      <c r="AO2426" t="s">
        <v>85</v>
      </c>
      <c r="AP2426" t="str">
        <f t="shared" si="474"/>
        <v>94</v>
      </c>
      <c r="AQ2426" s="145" t="s">
        <v>1826</v>
      </c>
      <c r="AR2426" t="str">
        <f t="shared" si="475"/>
        <v>1-Adjusted Base Budget</v>
      </c>
      <c r="AS2426" s="145" t="s">
        <v>1827</v>
      </c>
      <c r="AT2426" t="s">
        <v>213</v>
      </c>
      <c r="AV2426" t="str">
        <f t="shared" si="469"/>
        <v>VPIT-SS</v>
      </c>
      <c r="AW2426" t="str">
        <f t="shared" si="468"/>
        <v>VP FOR INFORMATION TECHNOLOGY-SHARED SERVICES</v>
      </c>
    </row>
    <row r="2427" spans="1:49">
      <c r="A2427" s="59">
        <v>2018</v>
      </c>
      <c r="B2427" t="s">
        <v>137</v>
      </c>
      <c r="C2427" t="s">
        <v>945</v>
      </c>
      <c r="D2427" t="s">
        <v>946</v>
      </c>
      <c r="E2427" t="s">
        <v>951</v>
      </c>
      <c r="F2427" t="s">
        <v>1002</v>
      </c>
      <c r="G2427" t="s">
        <v>1003</v>
      </c>
      <c r="H2427" t="s">
        <v>154</v>
      </c>
      <c r="I2427" s="170" t="s">
        <v>84</v>
      </c>
      <c r="J2427" t="s">
        <v>85</v>
      </c>
      <c r="K2427" t="s">
        <v>214</v>
      </c>
      <c r="L2427" t="s">
        <v>412</v>
      </c>
      <c r="M2427" t="s">
        <v>413</v>
      </c>
      <c r="N2427" t="s">
        <v>217</v>
      </c>
      <c r="O2427" t="s">
        <v>263</v>
      </c>
      <c r="P2427" t="s">
        <v>414</v>
      </c>
      <c r="Q2427" t="s">
        <v>415</v>
      </c>
      <c r="R2427" t="s">
        <v>416</v>
      </c>
      <c r="S2427" t="s">
        <v>338</v>
      </c>
      <c r="T2427" t="s">
        <v>339</v>
      </c>
      <c r="U2427" s="61" t="s">
        <v>340</v>
      </c>
      <c r="V2427" t="s">
        <v>24</v>
      </c>
      <c r="W2427" t="s">
        <v>263</v>
      </c>
      <c r="X2427" s="59">
        <v>66122</v>
      </c>
      <c r="Y2427" s="59">
        <v>66122</v>
      </c>
      <c r="Z2427" t="s">
        <v>141</v>
      </c>
      <c r="AA2427" s="146" t="str">
        <f t="shared" si="477"/>
        <v>EX</v>
      </c>
      <c r="AB2427" s="146" t="str">
        <f t="shared" si="479"/>
        <v>IT</v>
      </c>
      <c r="AC2427" t="str">
        <f t="shared" si="470"/>
        <v>EX</v>
      </c>
      <c r="AD2427" s="74">
        <f t="shared" si="471"/>
        <v>66122</v>
      </c>
      <c r="AE2427" s="74">
        <f t="shared" si="476"/>
        <v>66122</v>
      </c>
      <c r="AF2427">
        <v>1</v>
      </c>
      <c r="AG2427">
        <v>0</v>
      </c>
      <c r="AH2427" s="74">
        <v>0</v>
      </c>
      <c r="AJ2427" s="74">
        <f t="shared" si="472"/>
        <v>0</v>
      </c>
      <c r="AK2427" s="74">
        <f t="shared" si="478"/>
        <v>66122</v>
      </c>
      <c r="AL2427" t="str">
        <f t="shared" si="473"/>
        <v>N</v>
      </c>
      <c r="AN2427" t="s">
        <v>86</v>
      </c>
      <c r="AO2427" t="s">
        <v>85</v>
      </c>
      <c r="AP2427" t="str">
        <f t="shared" si="474"/>
        <v>94</v>
      </c>
      <c r="AQ2427" s="145" t="s">
        <v>1826</v>
      </c>
      <c r="AR2427" t="str">
        <f t="shared" si="475"/>
        <v>1-Adjusted Base Budget</v>
      </c>
      <c r="AS2427" s="145" t="s">
        <v>1827</v>
      </c>
      <c r="AT2427" t="s">
        <v>213</v>
      </c>
      <c r="AV2427" t="str">
        <f t="shared" si="469"/>
        <v>VPIT-SS</v>
      </c>
      <c r="AW2427" t="str">
        <f t="shared" si="468"/>
        <v>VP FOR INFORMATION TECHNOLOGY-SHARED SERVICES</v>
      </c>
    </row>
    <row r="2428" spans="1:49">
      <c r="A2428" s="59">
        <v>2018</v>
      </c>
      <c r="B2428" t="s">
        <v>137</v>
      </c>
      <c r="C2428" t="s">
        <v>945</v>
      </c>
      <c r="D2428" t="s">
        <v>946</v>
      </c>
      <c r="E2428" t="s">
        <v>951</v>
      </c>
      <c r="F2428" t="s">
        <v>1057</v>
      </c>
      <c r="G2428" t="s">
        <v>1058</v>
      </c>
      <c r="H2428" t="s">
        <v>154</v>
      </c>
      <c r="I2428" s="170" t="s">
        <v>84</v>
      </c>
      <c r="J2428" t="s">
        <v>85</v>
      </c>
      <c r="K2428" t="s">
        <v>214</v>
      </c>
      <c r="L2428" t="s">
        <v>412</v>
      </c>
      <c r="M2428" t="s">
        <v>413</v>
      </c>
      <c r="N2428" t="s">
        <v>217</v>
      </c>
      <c r="O2428" t="s">
        <v>263</v>
      </c>
      <c r="P2428" t="s">
        <v>414</v>
      </c>
      <c r="Q2428" t="s">
        <v>415</v>
      </c>
      <c r="R2428" t="s">
        <v>416</v>
      </c>
      <c r="S2428" t="s">
        <v>338</v>
      </c>
      <c r="T2428" t="s">
        <v>339</v>
      </c>
      <c r="U2428" s="61" t="s">
        <v>340</v>
      </c>
      <c r="V2428" t="s">
        <v>24</v>
      </c>
      <c r="W2428" t="s">
        <v>263</v>
      </c>
      <c r="X2428" s="59">
        <v>52923</v>
      </c>
      <c r="Y2428" s="59">
        <v>52026</v>
      </c>
      <c r="Z2428" t="s">
        <v>141</v>
      </c>
      <c r="AA2428" s="146" t="str">
        <f t="shared" si="477"/>
        <v>EX</v>
      </c>
      <c r="AB2428" s="146" t="str">
        <f t="shared" si="479"/>
        <v>IT</v>
      </c>
      <c r="AC2428" t="str">
        <f t="shared" si="470"/>
        <v>EX</v>
      </c>
      <c r="AD2428" s="74">
        <f t="shared" si="471"/>
        <v>52026</v>
      </c>
      <c r="AE2428" s="74">
        <f t="shared" si="476"/>
        <v>52026</v>
      </c>
      <c r="AF2428">
        <v>1</v>
      </c>
      <c r="AG2428">
        <v>0</v>
      </c>
      <c r="AH2428" s="74">
        <v>0</v>
      </c>
      <c r="AJ2428" s="74">
        <f t="shared" si="472"/>
        <v>0</v>
      </c>
      <c r="AK2428" s="74">
        <f t="shared" si="478"/>
        <v>52026</v>
      </c>
      <c r="AL2428" t="str">
        <f t="shared" si="473"/>
        <v>N</v>
      </c>
      <c r="AN2428" t="s">
        <v>86</v>
      </c>
      <c r="AO2428" t="s">
        <v>85</v>
      </c>
      <c r="AP2428" t="str">
        <f t="shared" si="474"/>
        <v>94</v>
      </c>
      <c r="AQ2428" s="145" t="s">
        <v>1826</v>
      </c>
      <c r="AR2428" t="str">
        <f t="shared" si="475"/>
        <v>1-Adjusted Base Budget</v>
      </c>
      <c r="AS2428" s="145" t="s">
        <v>1827</v>
      </c>
      <c r="AT2428" t="s">
        <v>213</v>
      </c>
      <c r="AV2428" t="str">
        <f t="shared" si="469"/>
        <v>VPIT-SS</v>
      </c>
      <c r="AW2428" t="str">
        <f t="shared" si="468"/>
        <v>VP FOR INFORMATION TECHNOLOGY-SHARED SERVICES</v>
      </c>
    </row>
    <row r="2429" spans="1:49">
      <c r="A2429" s="59">
        <v>2018</v>
      </c>
      <c r="B2429" t="s">
        <v>137</v>
      </c>
      <c r="C2429" t="s">
        <v>945</v>
      </c>
      <c r="D2429" t="s">
        <v>946</v>
      </c>
      <c r="E2429" t="s">
        <v>951</v>
      </c>
      <c r="F2429" t="s">
        <v>1061</v>
      </c>
      <c r="G2429" t="s">
        <v>1062</v>
      </c>
      <c r="H2429" t="s">
        <v>154</v>
      </c>
      <c r="I2429" s="170" t="s">
        <v>84</v>
      </c>
      <c r="J2429" t="s">
        <v>85</v>
      </c>
      <c r="K2429" t="s">
        <v>214</v>
      </c>
      <c r="L2429" t="s">
        <v>412</v>
      </c>
      <c r="M2429" t="s">
        <v>413</v>
      </c>
      <c r="N2429" t="s">
        <v>217</v>
      </c>
      <c r="O2429" t="s">
        <v>263</v>
      </c>
      <c r="P2429" t="s">
        <v>414</v>
      </c>
      <c r="Q2429" t="s">
        <v>415</v>
      </c>
      <c r="R2429" t="s">
        <v>416</v>
      </c>
      <c r="S2429" t="s">
        <v>338</v>
      </c>
      <c r="T2429" t="s">
        <v>339</v>
      </c>
      <c r="U2429" s="61" t="s">
        <v>340</v>
      </c>
      <c r="V2429" t="s">
        <v>24</v>
      </c>
      <c r="W2429" t="s">
        <v>263</v>
      </c>
      <c r="X2429" s="59">
        <v>48060</v>
      </c>
      <c r="Y2429" s="59">
        <v>48060</v>
      </c>
      <c r="Z2429" t="s">
        <v>141</v>
      </c>
      <c r="AA2429" s="146" t="str">
        <f t="shared" si="477"/>
        <v>EX</v>
      </c>
      <c r="AB2429" s="146" t="str">
        <f t="shared" si="479"/>
        <v>IT</v>
      </c>
      <c r="AC2429" t="str">
        <f t="shared" si="470"/>
        <v>EX</v>
      </c>
      <c r="AD2429" s="74">
        <f t="shared" si="471"/>
        <v>48060</v>
      </c>
      <c r="AE2429" s="74">
        <f t="shared" si="476"/>
        <v>48060</v>
      </c>
      <c r="AF2429">
        <v>1</v>
      </c>
      <c r="AG2429">
        <v>0</v>
      </c>
      <c r="AH2429" s="74">
        <v>0</v>
      </c>
      <c r="AJ2429" s="74">
        <f t="shared" si="472"/>
        <v>0</v>
      </c>
      <c r="AK2429" s="74">
        <f t="shared" si="478"/>
        <v>48060</v>
      </c>
      <c r="AL2429" t="str">
        <f t="shared" si="473"/>
        <v>N</v>
      </c>
      <c r="AN2429" t="s">
        <v>86</v>
      </c>
      <c r="AO2429" t="s">
        <v>85</v>
      </c>
      <c r="AP2429" t="str">
        <f t="shared" si="474"/>
        <v>94</v>
      </c>
      <c r="AQ2429" s="145" t="s">
        <v>1826</v>
      </c>
      <c r="AR2429" t="str">
        <f t="shared" si="475"/>
        <v>1-Adjusted Base Budget</v>
      </c>
      <c r="AS2429" s="145" t="s">
        <v>1827</v>
      </c>
      <c r="AT2429" t="s">
        <v>213</v>
      </c>
      <c r="AV2429" t="str">
        <f t="shared" si="469"/>
        <v>VPIT-SS</v>
      </c>
      <c r="AW2429" t="str">
        <f t="shared" si="468"/>
        <v>VP FOR INFORMATION TECHNOLOGY-SHARED SERVICES</v>
      </c>
    </row>
    <row r="2430" spans="1:49">
      <c r="A2430" s="59">
        <v>2018</v>
      </c>
      <c r="B2430" t="s">
        <v>137</v>
      </c>
      <c r="C2430" t="s">
        <v>945</v>
      </c>
      <c r="D2430" t="s">
        <v>946</v>
      </c>
      <c r="E2430" t="s">
        <v>951</v>
      </c>
      <c r="F2430" t="s">
        <v>1719</v>
      </c>
      <c r="G2430" t="s">
        <v>1720</v>
      </c>
      <c r="H2430" t="s">
        <v>154</v>
      </c>
      <c r="I2430" s="170" t="s">
        <v>84</v>
      </c>
      <c r="J2430" t="s">
        <v>85</v>
      </c>
      <c r="K2430" t="s">
        <v>214</v>
      </c>
      <c r="L2430" t="s">
        <v>412</v>
      </c>
      <c r="M2430" t="s">
        <v>413</v>
      </c>
      <c r="N2430" t="s">
        <v>217</v>
      </c>
      <c r="O2430" t="s">
        <v>263</v>
      </c>
      <c r="P2430" t="s">
        <v>414</v>
      </c>
      <c r="Q2430" t="s">
        <v>415</v>
      </c>
      <c r="R2430" t="s">
        <v>416</v>
      </c>
      <c r="S2430" t="s">
        <v>338</v>
      </c>
      <c r="T2430" t="s">
        <v>339</v>
      </c>
      <c r="U2430" s="61" t="s">
        <v>340</v>
      </c>
      <c r="V2430" t="s">
        <v>24</v>
      </c>
      <c r="W2430" t="s">
        <v>263</v>
      </c>
      <c r="X2430" s="59">
        <v>0</v>
      </c>
      <c r="Y2430" s="59">
        <v>53085</v>
      </c>
      <c r="Z2430" t="s">
        <v>141</v>
      </c>
      <c r="AA2430" s="146" t="str">
        <f t="shared" si="477"/>
        <v>EX</v>
      </c>
      <c r="AB2430" s="146" t="str">
        <f t="shared" si="479"/>
        <v>IT</v>
      </c>
      <c r="AC2430" t="str">
        <f t="shared" si="470"/>
        <v>EX</v>
      </c>
      <c r="AD2430" s="74">
        <f t="shared" si="471"/>
        <v>53085</v>
      </c>
      <c r="AE2430" s="74">
        <f t="shared" si="476"/>
        <v>53085</v>
      </c>
      <c r="AF2430">
        <v>1</v>
      </c>
      <c r="AG2430">
        <v>0</v>
      </c>
      <c r="AH2430" s="74">
        <v>0</v>
      </c>
      <c r="AJ2430" s="74">
        <f t="shared" si="472"/>
        <v>0</v>
      </c>
      <c r="AK2430" s="74">
        <f t="shared" si="478"/>
        <v>53085</v>
      </c>
      <c r="AL2430" t="str">
        <f t="shared" si="473"/>
        <v>N</v>
      </c>
      <c r="AN2430" t="s">
        <v>86</v>
      </c>
      <c r="AO2430" t="s">
        <v>85</v>
      </c>
      <c r="AP2430" t="str">
        <f t="shared" si="474"/>
        <v>94</v>
      </c>
      <c r="AQ2430" s="145" t="s">
        <v>1826</v>
      </c>
      <c r="AR2430" t="str">
        <f t="shared" si="475"/>
        <v>1-Adjusted Base Budget</v>
      </c>
      <c r="AS2430" s="145" t="s">
        <v>1827</v>
      </c>
      <c r="AT2430" t="s">
        <v>213</v>
      </c>
      <c r="AV2430" t="str">
        <f t="shared" si="469"/>
        <v>VPIT-SS</v>
      </c>
      <c r="AW2430" t="str">
        <f t="shared" si="468"/>
        <v>VP FOR INFORMATION TECHNOLOGY-SHARED SERVICES</v>
      </c>
    </row>
    <row r="2431" spans="1:49">
      <c r="A2431" s="59">
        <v>2018</v>
      </c>
      <c r="B2431" t="s">
        <v>137</v>
      </c>
      <c r="C2431" t="s">
        <v>945</v>
      </c>
      <c r="D2431" t="s">
        <v>946</v>
      </c>
      <c r="E2431" t="s">
        <v>951</v>
      </c>
      <c r="F2431" t="s">
        <v>1063</v>
      </c>
      <c r="G2431" t="s">
        <v>1064</v>
      </c>
      <c r="H2431" t="s">
        <v>154</v>
      </c>
      <c r="I2431" s="170" t="s">
        <v>84</v>
      </c>
      <c r="J2431" t="s">
        <v>85</v>
      </c>
      <c r="K2431" t="s">
        <v>214</v>
      </c>
      <c r="L2431" t="s">
        <v>412</v>
      </c>
      <c r="M2431" t="s">
        <v>413</v>
      </c>
      <c r="N2431" t="s">
        <v>217</v>
      </c>
      <c r="O2431" t="s">
        <v>263</v>
      </c>
      <c r="P2431" t="s">
        <v>414</v>
      </c>
      <c r="Q2431" t="s">
        <v>415</v>
      </c>
      <c r="R2431" t="s">
        <v>416</v>
      </c>
      <c r="S2431" t="s">
        <v>338</v>
      </c>
      <c r="T2431" t="s">
        <v>339</v>
      </c>
      <c r="U2431" s="61" t="s">
        <v>340</v>
      </c>
      <c r="V2431" t="s">
        <v>24</v>
      </c>
      <c r="W2431" t="s">
        <v>263</v>
      </c>
      <c r="X2431" s="59">
        <v>28254</v>
      </c>
      <c r="Y2431" s="59">
        <v>28070</v>
      </c>
      <c r="Z2431" t="s">
        <v>141</v>
      </c>
      <c r="AA2431" s="146" t="str">
        <f t="shared" si="477"/>
        <v>EX</v>
      </c>
      <c r="AB2431" s="146" t="str">
        <f t="shared" si="479"/>
        <v>IT</v>
      </c>
      <c r="AC2431" t="str">
        <f t="shared" si="470"/>
        <v>EX</v>
      </c>
      <c r="AD2431" s="74">
        <f t="shared" si="471"/>
        <v>28070</v>
      </c>
      <c r="AE2431" s="74">
        <f t="shared" si="476"/>
        <v>28070</v>
      </c>
      <c r="AF2431">
        <v>1</v>
      </c>
      <c r="AG2431">
        <v>0</v>
      </c>
      <c r="AH2431" s="74">
        <v>0</v>
      </c>
      <c r="AJ2431" s="74">
        <f t="shared" si="472"/>
        <v>0</v>
      </c>
      <c r="AK2431" s="74">
        <f t="shared" si="478"/>
        <v>28070</v>
      </c>
      <c r="AL2431" t="str">
        <f t="shared" si="473"/>
        <v>N</v>
      </c>
      <c r="AN2431" t="s">
        <v>86</v>
      </c>
      <c r="AO2431" t="s">
        <v>85</v>
      </c>
      <c r="AP2431" t="str">
        <f t="shared" si="474"/>
        <v>94</v>
      </c>
      <c r="AQ2431" s="145" t="s">
        <v>1826</v>
      </c>
      <c r="AR2431" t="str">
        <f t="shared" si="475"/>
        <v>1-Adjusted Base Budget</v>
      </c>
      <c r="AS2431" s="145" t="s">
        <v>1827</v>
      </c>
      <c r="AT2431" t="s">
        <v>213</v>
      </c>
      <c r="AV2431" t="str">
        <f t="shared" si="469"/>
        <v>VPIT-SS</v>
      </c>
      <c r="AW2431" t="str">
        <f t="shared" si="468"/>
        <v>VP FOR INFORMATION TECHNOLOGY-SHARED SERVICES</v>
      </c>
    </row>
    <row r="2432" spans="1:49">
      <c r="A2432" s="59">
        <v>2018</v>
      </c>
      <c r="B2432" t="s">
        <v>137</v>
      </c>
      <c r="C2432" t="s">
        <v>945</v>
      </c>
      <c r="D2432" t="s">
        <v>946</v>
      </c>
      <c r="E2432" t="s">
        <v>951</v>
      </c>
      <c r="F2432" t="s">
        <v>954</v>
      </c>
      <c r="G2432" t="s">
        <v>955</v>
      </c>
      <c r="H2432" t="s">
        <v>154</v>
      </c>
      <c r="I2432" s="170" t="s">
        <v>84</v>
      </c>
      <c r="J2432" t="s">
        <v>85</v>
      </c>
      <c r="K2432" t="s">
        <v>214</v>
      </c>
      <c r="L2432" t="s">
        <v>412</v>
      </c>
      <c r="M2432" t="s">
        <v>413</v>
      </c>
      <c r="N2432" t="s">
        <v>217</v>
      </c>
      <c r="O2432" t="s">
        <v>263</v>
      </c>
      <c r="P2432" t="s">
        <v>414</v>
      </c>
      <c r="Q2432" t="s">
        <v>415</v>
      </c>
      <c r="R2432" t="s">
        <v>416</v>
      </c>
      <c r="S2432" t="s">
        <v>338</v>
      </c>
      <c r="T2432" t="s">
        <v>339</v>
      </c>
      <c r="U2432" s="61" t="s">
        <v>340</v>
      </c>
      <c r="V2432" t="s">
        <v>24</v>
      </c>
      <c r="W2432" t="s">
        <v>263</v>
      </c>
      <c r="X2432" s="59">
        <v>73392</v>
      </c>
      <c r="Y2432" s="59">
        <v>73392</v>
      </c>
      <c r="Z2432" t="s">
        <v>141</v>
      </c>
      <c r="AA2432" s="146" t="str">
        <f t="shared" si="477"/>
        <v>EX</v>
      </c>
      <c r="AB2432" s="146" t="str">
        <f t="shared" si="479"/>
        <v>IT</v>
      </c>
      <c r="AC2432" t="str">
        <f t="shared" si="470"/>
        <v>EX</v>
      </c>
      <c r="AD2432" s="74">
        <f t="shared" si="471"/>
        <v>73392</v>
      </c>
      <c r="AE2432" s="74">
        <f t="shared" si="476"/>
        <v>73392</v>
      </c>
      <c r="AF2432">
        <v>1</v>
      </c>
      <c r="AG2432">
        <v>0</v>
      </c>
      <c r="AH2432" s="74">
        <v>0</v>
      </c>
      <c r="AJ2432" s="74">
        <f t="shared" si="472"/>
        <v>0</v>
      </c>
      <c r="AK2432" s="74">
        <f t="shared" si="478"/>
        <v>73392</v>
      </c>
      <c r="AL2432" t="str">
        <f t="shared" si="473"/>
        <v>N</v>
      </c>
      <c r="AN2432" t="s">
        <v>86</v>
      </c>
      <c r="AO2432" t="s">
        <v>85</v>
      </c>
      <c r="AP2432" t="str">
        <f t="shared" si="474"/>
        <v>94</v>
      </c>
      <c r="AQ2432" s="145" t="s">
        <v>1826</v>
      </c>
      <c r="AR2432" t="str">
        <f t="shared" si="475"/>
        <v>1-Adjusted Base Budget</v>
      </c>
      <c r="AS2432" s="145" t="s">
        <v>1827</v>
      </c>
      <c r="AT2432" t="s">
        <v>213</v>
      </c>
      <c r="AV2432" t="str">
        <f t="shared" si="469"/>
        <v>VPIT-SS</v>
      </c>
      <c r="AW2432" t="str">
        <f t="shared" si="468"/>
        <v>VP FOR INFORMATION TECHNOLOGY-SHARED SERVICES</v>
      </c>
    </row>
    <row r="2433" spans="1:49">
      <c r="A2433" s="59">
        <v>2018</v>
      </c>
      <c r="B2433" t="s">
        <v>137</v>
      </c>
      <c r="C2433" t="s">
        <v>945</v>
      </c>
      <c r="D2433" t="s">
        <v>946</v>
      </c>
      <c r="E2433" t="s">
        <v>951</v>
      </c>
      <c r="F2433" t="s">
        <v>1117</v>
      </c>
      <c r="G2433" t="s">
        <v>1118</v>
      </c>
      <c r="H2433" t="s">
        <v>154</v>
      </c>
      <c r="I2433" s="170" t="s">
        <v>84</v>
      </c>
      <c r="J2433" t="s">
        <v>85</v>
      </c>
      <c r="K2433" t="s">
        <v>214</v>
      </c>
      <c r="L2433" t="s">
        <v>412</v>
      </c>
      <c r="M2433" t="s">
        <v>413</v>
      </c>
      <c r="N2433" t="s">
        <v>217</v>
      </c>
      <c r="O2433" t="s">
        <v>263</v>
      </c>
      <c r="P2433" t="s">
        <v>414</v>
      </c>
      <c r="Q2433" t="s">
        <v>415</v>
      </c>
      <c r="R2433" t="s">
        <v>416</v>
      </c>
      <c r="S2433" t="s">
        <v>338</v>
      </c>
      <c r="T2433" t="s">
        <v>339</v>
      </c>
      <c r="U2433" s="61" t="s">
        <v>340</v>
      </c>
      <c r="V2433" t="s">
        <v>24</v>
      </c>
      <c r="W2433" t="s">
        <v>263</v>
      </c>
      <c r="X2433" s="59">
        <v>20100</v>
      </c>
      <c r="Y2433" s="59">
        <v>20100</v>
      </c>
      <c r="Z2433" t="s">
        <v>141</v>
      </c>
      <c r="AA2433" s="146" t="str">
        <f t="shared" si="477"/>
        <v>EX</v>
      </c>
      <c r="AB2433" s="146" t="str">
        <f t="shared" si="479"/>
        <v>IT</v>
      </c>
      <c r="AC2433" t="str">
        <f t="shared" si="470"/>
        <v>EX</v>
      </c>
      <c r="AD2433" s="74">
        <f t="shared" si="471"/>
        <v>20100</v>
      </c>
      <c r="AE2433" s="74">
        <f t="shared" si="476"/>
        <v>20100</v>
      </c>
      <c r="AF2433">
        <v>1</v>
      </c>
      <c r="AG2433">
        <v>0</v>
      </c>
      <c r="AH2433" s="74">
        <v>0</v>
      </c>
      <c r="AJ2433" s="74">
        <f t="shared" si="472"/>
        <v>0</v>
      </c>
      <c r="AK2433" s="74">
        <f t="shared" si="478"/>
        <v>20100</v>
      </c>
      <c r="AL2433" t="str">
        <f t="shared" si="473"/>
        <v>N</v>
      </c>
      <c r="AN2433" t="s">
        <v>86</v>
      </c>
      <c r="AO2433" t="s">
        <v>85</v>
      </c>
      <c r="AP2433" t="str">
        <f t="shared" si="474"/>
        <v>94</v>
      </c>
      <c r="AQ2433" s="145" t="s">
        <v>1826</v>
      </c>
      <c r="AR2433" t="str">
        <f t="shared" si="475"/>
        <v>1-Adjusted Base Budget</v>
      </c>
      <c r="AS2433" s="145" t="s">
        <v>1827</v>
      </c>
      <c r="AT2433" t="s">
        <v>213</v>
      </c>
      <c r="AV2433" t="str">
        <f t="shared" si="469"/>
        <v>VPIT-SS</v>
      </c>
      <c r="AW2433" t="str">
        <f t="shared" si="468"/>
        <v>VP FOR INFORMATION TECHNOLOGY-SHARED SERVICES</v>
      </c>
    </row>
    <row r="2434" spans="1:49">
      <c r="A2434" s="59">
        <v>2018</v>
      </c>
      <c r="B2434" t="s">
        <v>137</v>
      </c>
      <c r="C2434" t="s">
        <v>945</v>
      </c>
      <c r="D2434" t="s">
        <v>946</v>
      </c>
      <c r="E2434" t="s">
        <v>951</v>
      </c>
      <c r="F2434" t="s">
        <v>990</v>
      </c>
      <c r="G2434" t="s">
        <v>991</v>
      </c>
      <c r="H2434" t="s">
        <v>154</v>
      </c>
      <c r="I2434" s="170" t="s">
        <v>84</v>
      </c>
      <c r="J2434" t="s">
        <v>85</v>
      </c>
      <c r="K2434" t="s">
        <v>214</v>
      </c>
      <c r="L2434" t="s">
        <v>412</v>
      </c>
      <c r="M2434" t="s">
        <v>413</v>
      </c>
      <c r="N2434" t="s">
        <v>217</v>
      </c>
      <c r="O2434" t="s">
        <v>263</v>
      </c>
      <c r="P2434" t="s">
        <v>414</v>
      </c>
      <c r="Q2434" t="s">
        <v>415</v>
      </c>
      <c r="R2434" t="s">
        <v>416</v>
      </c>
      <c r="S2434" t="s">
        <v>338</v>
      </c>
      <c r="T2434" t="s">
        <v>339</v>
      </c>
      <c r="U2434" s="61" t="s">
        <v>340</v>
      </c>
      <c r="V2434" t="s">
        <v>24</v>
      </c>
      <c r="W2434" t="s">
        <v>263</v>
      </c>
      <c r="X2434" s="59">
        <v>51745</v>
      </c>
      <c r="Y2434" s="59">
        <v>51745</v>
      </c>
      <c r="Z2434" t="s">
        <v>141</v>
      </c>
      <c r="AA2434" s="146" t="str">
        <f t="shared" si="477"/>
        <v>EX</v>
      </c>
      <c r="AB2434" s="146" t="str">
        <f t="shared" si="479"/>
        <v>IT</v>
      </c>
      <c r="AC2434" t="str">
        <f t="shared" si="470"/>
        <v>EX</v>
      </c>
      <c r="AD2434" s="74">
        <f t="shared" si="471"/>
        <v>51745</v>
      </c>
      <c r="AE2434" s="74">
        <f t="shared" si="476"/>
        <v>51745</v>
      </c>
      <c r="AF2434">
        <v>1</v>
      </c>
      <c r="AG2434">
        <v>0</v>
      </c>
      <c r="AH2434" s="74">
        <v>0</v>
      </c>
      <c r="AJ2434" s="74">
        <f t="shared" si="472"/>
        <v>0</v>
      </c>
      <c r="AK2434" s="74">
        <f t="shared" si="478"/>
        <v>51745</v>
      </c>
      <c r="AL2434" t="str">
        <f t="shared" si="473"/>
        <v>N</v>
      </c>
      <c r="AN2434" t="s">
        <v>86</v>
      </c>
      <c r="AO2434" t="s">
        <v>85</v>
      </c>
      <c r="AP2434" t="str">
        <f t="shared" si="474"/>
        <v>94</v>
      </c>
      <c r="AQ2434" s="145" t="s">
        <v>1826</v>
      </c>
      <c r="AR2434" t="str">
        <f t="shared" si="475"/>
        <v>1-Adjusted Base Budget</v>
      </c>
      <c r="AS2434" s="145" t="s">
        <v>1827</v>
      </c>
      <c r="AT2434" t="s">
        <v>213</v>
      </c>
      <c r="AV2434" t="str">
        <f t="shared" si="469"/>
        <v>VPIT-SS</v>
      </c>
      <c r="AW2434" t="str">
        <f t="shared" si="468"/>
        <v>VP FOR INFORMATION TECHNOLOGY-SHARED SERVICES</v>
      </c>
    </row>
    <row r="2435" spans="1:49">
      <c r="A2435" s="59">
        <v>2018</v>
      </c>
      <c r="B2435" t="s">
        <v>137</v>
      </c>
      <c r="C2435" t="s">
        <v>945</v>
      </c>
      <c r="D2435" t="s">
        <v>946</v>
      </c>
      <c r="E2435" t="s">
        <v>951</v>
      </c>
      <c r="F2435" t="s">
        <v>968</v>
      </c>
      <c r="G2435" t="s">
        <v>969</v>
      </c>
      <c r="H2435" t="s">
        <v>154</v>
      </c>
      <c r="I2435" s="170" t="s">
        <v>84</v>
      </c>
      <c r="J2435" t="s">
        <v>85</v>
      </c>
      <c r="K2435" t="s">
        <v>214</v>
      </c>
      <c r="L2435" t="s">
        <v>412</v>
      </c>
      <c r="M2435" t="s">
        <v>413</v>
      </c>
      <c r="N2435" t="s">
        <v>217</v>
      </c>
      <c r="O2435" t="s">
        <v>263</v>
      </c>
      <c r="P2435" t="s">
        <v>414</v>
      </c>
      <c r="Q2435" t="s">
        <v>415</v>
      </c>
      <c r="R2435" t="s">
        <v>416</v>
      </c>
      <c r="S2435" t="s">
        <v>338</v>
      </c>
      <c r="T2435" t="s">
        <v>339</v>
      </c>
      <c r="U2435" s="61" t="s">
        <v>340</v>
      </c>
      <c r="V2435" t="s">
        <v>24</v>
      </c>
      <c r="W2435" t="s">
        <v>263</v>
      </c>
      <c r="X2435" s="59">
        <v>73743</v>
      </c>
      <c r="Y2435" s="59">
        <v>72705</v>
      </c>
      <c r="Z2435" t="s">
        <v>141</v>
      </c>
      <c r="AA2435" s="146" t="str">
        <f t="shared" si="477"/>
        <v>EX</v>
      </c>
      <c r="AB2435" s="146" t="str">
        <f t="shared" si="479"/>
        <v>IT</v>
      </c>
      <c r="AC2435" t="str">
        <f t="shared" si="470"/>
        <v>EX</v>
      </c>
      <c r="AD2435" s="74">
        <f t="shared" si="471"/>
        <v>72705</v>
      </c>
      <c r="AE2435" s="74">
        <f t="shared" si="476"/>
        <v>72705</v>
      </c>
      <c r="AF2435">
        <v>1</v>
      </c>
      <c r="AG2435">
        <v>0</v>
      </c>
      <c r="AH2435" s="74">
        <v>0</v>
      </c>
      <c r="AJ2435" s="74">
        <f t="shared" si="472"/>
        <v>0</v>
      </c>
      <c r="AK2435" s="74">
        <f t="shared" si="478"/>
        <v>72705</v>
      </c>
      <c r="AL2435" t="str">
        <f t="shared" si="473"/>
        <v>N</v>
      </c>
      <c r="AN2435" t="s">
        <v>86</v>
      </c>
      <c r="AO2435" t="s">
        <v>85</v>
      </c>
      <c r="AP2435" t="str">
        <f t="shared" si="474"/>
        <v>94</v>
      </c>
      <c r="AQ2435" s="145" t="s">
        <v>1826</v>
      </c>
      <c r="AR2435" t="str">
        <f t="shared" si="475"/>
        <v>1-Adjusted Base Budget</v>
      </c>
      <c r="AS2435" s="145" t="s">
        <v>1827</v>
      </c>
      <c r="AT2435" t="s">
        <v>213</v>
      </c>
      <c r="AV2435" t="str">
        <f t="shared" si="469"/>
        <v>VPIT-SS</v>
      </c>
      <c r="AW2435" t="str">
        <f t="shared" si="468"/>
        <v>VP FOR INFORMATION TECHNOLOGY-SHARED SERVICES</v>
      </c>
    </row>
    <row r="2436" spans="1:49">
      <c r="A2436" s="59">
        <v>2018</v>
      </c>
      <c r="B2436" t="s">
        <v>137</v>
      </c>
      <c r="C2436" t="s">
        <v>945</v>
      </c>
      <c r="D2436" t="s">
        <v>946</v>
      </c>
      <c r="E2436" t="s">
        <v>951</v>
      </c>
      <c r="F2436" t="s">
        <v>971</v>
      </c>
      <c r="G2436" t="s">
        <v>972</v>
      </c>
      <c r="H2436" t="s">
        <v>154</v>
      </c>
      <c r="I2436" s="170" t="s">
        <v>84</v>
      </c>
      <c r="J2436" t="s">
        <v>85</v>
      </c>
      <c r="K2436" t="s">
        <v>214</v>
      </c>
      <c r="L2436" t="s">
        <v>412</v>
      </c>
      <c r="M2436" t="s">
        <v>413</v>
      </c>
      <c r="N2436" t="s">
        <v>217</v>
      </c>
      <c r="O2436" t="s">
        <v>263</v>
      </c>
      <c r="P2436" t="s">
        <v>414</v>
      </c>
      <c r="Q2436" t="s">
        <v>415</v>
      </c>
      <c r="R2436" t="s">
        <v>416</v>
      </c>
      <c r="S2436" t="s">
        <v>338</v>
      </c>
      <c r="T2436" t="s">
        <v>339</v>
      </c>
      <c r="U2436" s="61" t="s">
        <v>340</v>
      </c>
      <c r="V2436" t="s">
        <v>24</v>
      </c>
      <c r="W2436" t="s">
        <v>263</v>
      </c>
      <c r="X2436" s="59">
        <v>3821</v>
      </c>
      <c r="Y2436" s="59">
        <v>3821</v>
      </c>
      <c r="Z2436" t="s">
        <v>141</v>
      </c>
      <c r="AA2436" s="146" t="str">
        <f t="shared" si="477"/>
        <v>EX</v>
      </c>
      <c r="AB2436" s="146" t="str">
        <f t="shared" si="479"/>
        <v>IT</v>
      </c>
      <c r="AC2436" t="str">
        <f t="shared" si="470"/>
        <v>EX</v>
      </c>
      <c r="AD2436" s="74">
        <f t="shared" si="471"/>
        <v>3821</v>
      </c>
      <c r="AE2436" s="74">
        <f t="shared" si="476"/>
        <v>3821</v>
      </c>
      <c r="AF2436">
        <v>1</v>
      </c>
      <c r="AG2436">
        <v>0</v>
      </c>
      <c r="AH2436" s="74">
        <v>0</v>
      </c>
      <c r="AJ2436" s="74">
        <f t="shared" si="472"/>
        <v>0</v>
      </c>
      <c r="AK2436" s="74">
        <f t="shared" si="478"/>
        <v>3821</v>
      </c>
      <c r="AL2436" t="str">
        <f t="shared" si="473"/>
        <v>N</v>
      </c>
      <c r="AN2436" t="s">
        <v>86</v>
      </c>
      <c r="AO2436" t="s">
        <v>85</v>
      </c>
      <c r="AP2436" t="str">
        <f t="shared" si="474"/>
        <v>94</v>
      </c>
      <c r="AQ2436" s="145" t="s">
        <v>1826</v>
      </c>
      <c r="AR2436" t="str">
        <f t="shared" si="475"/>
        <v>1-Adjusted Base Budget</v>
      </c>
      <c r="AS2436" s="145" t="s">
        <v>1827</v>
      </c>
      <c r="AT2436" t="s">
        <v>213</v>
      </c>
      <c r="AV2436" t="str">
        <f t="shared" si="469"/>
        <v>VPIT-SS</v>
      </c>
      <c r="AW2436" t="str">
        <f t="shared" si="468"/>
        <v>VP FOR INFORMATION TECHNOLOGY-SHARED SERVICES</v>
      </c>
    </row>
    <row r="2437" spans="1:49">
      <c r="A2437" s="59">
        <v>2018</v>
      </c>
      <c r="B2437" t="s">
        <v>137</v>
      </c>
      <c r="C2437" t="s">
        <v>945</v>
      </c>
      <c r="D2437" t="s">
        <v>946</v>
      </c>
      <c r="E2437" t="s">
        <v>951</v>
      </c>
      <c r="F2437" t="s">
        <v>1073</v>
      </c>
      <c r="G2437" t="s">
        <v>1074</v>
      </c>
      <c r="H2437" t="s">
        <v>154</v>
      </c>
      <c r="I2437" s="170" t="s">
        <v>84</v>
      </c>
      <c r="J2437" t="s">
        <v>85</v>
      </c>
      <c r="K2437" t="s">
        <v>214</v>
      </c>
      <c r="L2437" t="s">
        <v>412</v>
      </c>
      <c r="M2437" t="s">
        <v>413</v>
      </c>
      <c r="N2437" t="s">
        <v>217</v>
      </c>
      <c r="O2437" t="s">
        <v>263</v>
      </c>
      <c r="P2437" t="s">
        <v>414</v>
      </c>
      <c r="Q2437" t="s">
        <v>415</v>
      </c>
      <c r="R2437" t="s">
        <v>416</v>
      </c>
      <c r="S2437" t="s">
        <v>338</v>
      </c>
      <c r="T2437" t="s">
        <v>339</v>
      </c>
      <c r="U2437" s="61" t="s">
        <v>340</v>
      </c>
      <c r="V2437" t="s">
        <v>24</v>
      </c>
      <c r="W2437" t="s">
        <v>263</v>
      </c>
      <c r="X2437" s="59">
        <v>11475</v>
      </c>
      <c r="Y2437" s="59">
        <v>11475</v>
      </c>
      <c r="Z2437" t="s">
        <v>141</v>
      </c>
      <c r="AA2437" s="146" t="str">
        <f t="shared" si="477"/>
        <v>EX</v>
      </c>
      <c r="AB2437" s="146" t="str">
        <f t="shared" si="479"/>
        <v>IT</v>
      </c>
      <c r="AC2437" t="str">
        <f t="shared" si="470"/>
        <v>EX</v>
      </c>
      <c r="AD2437" s="74">
        <f t="shared" si="471"/>
        <v>11475</v>
      </c>
      <c r="AE2437" s="74">
        <f t="shared" si="476"/>
        <v>11475</v>
      </c>
      <c r="AF2437">
        <v>1</v>
      </c>
      <c r="AG2437">
        <v>0</v>
      </c>
      <c r="AH2437" s="74">
        <v>0</v>
      </c>
      <c r="AJ2437" s="74">
        <f t="shared" si="472"/>
        <v>0</v>
      </c>
      <c r="AK2437" s="74">
        <f t="shared" si="478"/>
        <v>11475</v>
      </c>
      <c r="AL2437" t="str">
        <f t="shared" si="473"/>
        <v>N</v>
      </c>
      <c r="AN2437" t="s">
        <v>86</v>
      </c>
      <c r="AO2437" t="s">
        <v>85</v>
      </c>
      <c r="AP2437" t="str">
        <f t="shared" si="474"/>
        <v>94</v>
      </c>
      <c r="AQ2437" s="145" t="s">
        <v>1826</v>
      </c>
      <c r="AR2437" t="str">
        <f t="shared" si="475"/>
        <v>1-Adjusted Base Budget</v>
      </c>
      <c r="AS2437" s="145" t="s">
        <v>1827</v>
      </c>
      <c r="AT2437" t="s">
        <v>213</v>
      </c>
      <c r="AV2437" t="str">
        <f t="shared" si="469"/>
        <v>VPIT-SS</v>
      </c>
      <c r="AW2437" t="str">
        <f t="shared" si="468"/>
        <v>VP FOR INFORMATION TECHNOLOGY-SHARED SERVICES</v>
      </c>
    </row>
    <row r="2438" spans="1:49">
      <c r="A2438" s="59">
        <v>2018</v>
      </c>
      <c r="B2438" t="s">
        <v>137</v>
      </c>
      <c r="C2438" t="s">
        <v>945</v>
      </c>
      <c r="D2438" t="s">
        <v>946</v>
      </c>
      <c r="E2438" t="s">
        <v>951</v>
      </c>
      <c r="F2438" t="s">
        <v>961</v>
      </c>
      <c r="G2438" t="s">
        <v>977</v>
      </c>
      <c r="H2438" t="s">
        <v>154</v>
      </c>
      <c r="I2438" s="170" t="s">
        <v>84</v>
      </c>
      <c r="J2438" t="s">
        <v>85</v>
      </c>
      <c r="K2438" t="s">
        <v>214</v>
      </c>
      <c r="L2438" t="s">
        <v>412</v>
      </c>
      <c r="M2438" t="s">
        <v>413</v>
      </c>
      <c r="N2438" t="s">
        <v>217</v>
      </c>
      <c r="O2438" t="s">
        <v>263</v>
      </c>
      <c r="P2438" t="s">
        <v>414</v>
      </c>
      <c r="Q2438" t="s">
        <v>415</v>
      </c>
      <c r="R2438" t="s">
        <v>416</v>
      </c>
      <c r="S2438" t="s">
        <v>338</v>
      </c>
      <c r="T2438" t="s">
        <v>339</v>
      </c>
      <c r="U2438" s="61" t="s">
        <v>340</v>
      </c>
      <c r="V2438" t="s">
        <v>24</v>
      </c>
      <c r="W2438" t="s">
        <v>263</v>
      </c>
      <c r="X2438" s="59">
        <v>69079</v>
      </c>
      <c r="Y2438" s="59">
        <v>96695</v>
      </c>
      <c r="Z2438" t="s">
        <v>141</v>
      </c>
      <c r="AA2438" s="146" t="str">
        <f t="shared" si="477"/>
        <v>EX</v>
      </c>
      <c r="AB2438" s="146" t="str">
        <f t="shared" si="479"/>
        <v>IT</v>
      </c>
      <c r="AC2438" t="str">
        <f t="shared" si="470"/>
        <v>EX</v>
      </c>
      <c r="AD2438" s="74">
        <f t="shared" si="471"/>
        <v>96695</v>
      </c>
      <c r="AE2438" s="74">
        <f t="shared" si="476"/>
        <v>96695</v>
      </c>
      <c r="AF2438">
        <v>1</v>
      </c>
      <c r="AG2438">
        <v>0</v>
      </c>
      <c r="AH2438" s="74">
        <v>0</v>
      </c>
      <c r="AJ2438" s="74">
        <f t="shared" si="472"/>
        <v>0</v>
      </c>
      <c r="AK2438" s="74">
        <f t="shared" si="478"/>
        <v>96695</v>
      </c>
      <c r="AL2438" t="str">
        <f t="shared" si="473"/>
        <v>N</v>
      </c>
      <c r="AN2438" t="s">
        <v>86</v>
      </c>
      <c r="AO2438" t="s">
        <v>85</v>
      </c>
      <c r="AP2438" t="str">
        <f t="shared" si="474"/>
        <v>94</v>
      </c>
      <c r="AQ2438" s="145" t="s">
        <v>1826</v>
      </c>
      <c r="AR2438" t="str">
        <f t="shared" si="475"/>
        <v>1-Adjusted Base Budget</v>
      </c>
      <c r="AS2438" s="145" t="s">
        <v>1827</v>
      </c>
      <c r="AT2438" t="s">
        <v>213</v>
      </c>
      <c r="AV2438" t="str">
        <f t="shared" si="469"/>
        <v>VPIT-SS</v>
      </c>
      <c r="AW2438" t="str">
        <f t="shared" ref="AW2438:AW2501" si="480" xml:space="preserve"> IF(AND($AN2438="UAVP",$Z2438="OE"),$AO2438 &amp; "-ONLINE EDUCATION",IF(AND($AN2438="VPIT",OR($Z2438="SS",$Z2438="IT")),$AO2438 &amp; "-SHARED SERVICES",$AO2438))</f>
        <v>VP FOR INFORMATION TECHNOLOGY-SHARED SERVICES</v>
      </c>
    </row>
    <row r="2439" spans="1:49">
      <c r="A2439" s="59">
        <v>2018</v>
      </c>
      <c r="B2439" t="s">
        <v>137</v>
      </c>
      <c r="C2439" t="s">
        <v>945</v>
      </c>
      <c r="D2439" t="s">
        <v>946</v>
      </c>
      <c r="E2439" t="s">
        <v>951</v>
      </c>
      <c r="F2439" t="s">
        <v>1140</v>
      </c>
      <c r="G2439" t="s">
        <v>1141</v>
      </c>
      <c r="H2439" t="s">
        <v>154</v>
      </c>
      <c r="I2439" s="170" t="s">
        <v>84</v>
      </c>
      <c r="J2439" t="s">
        <v>85</v>
      </c>
      <c r="K2439" t="s">
        <v>214</v>
      </c>
      <c r="L2439" t="s">
        <v>412</v>
      </c>
      <c r="M2439" t="s">
        <v>413</v>
      </c>
      <c r="N2439" t="s">
        <v>217</v>
      </c>
      <c r="O2439" t="s">
        <v>263</v>
      </c>
      <c r="P2439" t="s">
        <v>414</v>
      </c>
      <c r="Q2439" t="s">
        <v>415</v>
      </c>
      <c r="R2439" t="s">
        <v>416</v>
      </c>
      <c r="S2439" t="s">
        <v>338</v>
      </c>
      <c r="T2439" t="s">
        <v>339</v>
      </c>
      <c r="U2439" s="61" t="s">
        <v>340</v>
      </c>
      <c r="V2439" t="s">
        <v>24</v>
      </c>
      <c r="W2439" t="s">
        <v>263</v>
      </c>
      <c r="X2439" s="59">
        <v>891</v>
      </c>
      <c r="Y2439" s="59">
        <v>-63911</v>
      </c>
      <c r="Z2439" t="s">
        <v>141</v>
      </c>
      <c r="AA2439" s="146" t="str">
        <f t="shared" si="477"/>
        <v>EX</v>
      </c>
      <c r="AB2439" s="146" t="str">
        <f t="shared" si="479"/>
        <v>IT</v>
      </c>
      <c r="AC2439" t="str">
        <f t="shared" si="470"/>
        <v>EX</v>
      </c>
      <c r="AD2439" s="74">
        <f t="shared" si="471"/>
        <v>-63911</v>
      </c>
      <c r="AE2439" s="74">
        <f t="shared" si="476"/>
        <v>-63911</v>
      </c>
      <c r="AF2439">
        <v>1</v>
      </c>
      <c r="AG2439">
        <v>0</v>
      </c>
      <c r="AH2439" s="74">
        <v>0</v>
      </c>
      <c r="AJ2439" s="74">
        <f t="shared" si="472"/>
        <v>0</v>
      </c>
      <c r="AK2439" s="74">
        <f t="shared" si="478"/>
        <v>-63911</v>
      </c>
      <c r="AL2439" t="str">
        <f t="shared" si="473"/>
        <v>N</v>
      </c>
      <c r="AN2439" t="s">
        <v>86</v>
      </c>
      <c r="AO2439" t="s">
        <v>85</v>
      </c>
      <c r="AP2439" t="str">
        <f t="shared" si="474"/>
        <v>94</v>
      </c>
      <c r="AQ2439" s="145" t="s">
        <v>1826</v>
      </c>
      <c r="AR2439" t="str">
        <f t="shared" si="475"/>
        <v>1-Adjusted Base Budget</v>
      </c>
      <c r="AS2439" s="145" t="s">
        <v>1827</v>
      </c>
      <c r="AT2439" t="s">
        <v>213</v>
      </c>
      <c r="AV2439" t="str">
        <f t="shared" si="469"/>
        <v>VPIT-SS</v>
      </c>
      <c r="AW2439" t="str">
        <f t="shared" si="480"/>
        <v>VP FOR INFORMATION TECHNOLOGY-SHARED SERVICES</v>
      </c>
    </row>
    <row r="2440" spans="1:49">
      <c r="A2440" s="59">
        <v>2018</v>
      </c>
      <c r="B2440" t="s">
        <v>137</v>
      </c>
      <c r="C2440" t="s">
        <v>945</v>
      </c>
      <c r="D2440" t="s">
        <v>946</v>
      </c>
      <c r="E2440" t="s">
        <v>951</v>
      </c>
      <c r="F2440" t="s">
        <v>1075</v>
      </c>
      <c r="G2440" t="s">
        <v>1076</v>
      </c>
      <c r="H2440" t="s">
        <v>154</v>
      </c>
      <c r="I2440" s="170" t="s">
        <v>84</v>
      </c>
      <c r="J2440" t="s">
        <v>85</v>
      </c>
      <c r="K2440" t="s">
        <v>214</v>
      </c>
      <c r="L2440" t="s">
        <v>412</v>
      </c>
      <c r="M2440" t="s">
        <v>413</v>
      </c>
      <c r="N2440" t="s">
        <v>217</v>
      </c>
      <c r="O2440" t="s">
        <v>263</v>
      </c>
      <c r="P2440" t="s">
        <v>414</v>
      </c>
      <c r="Q2440" t="s">
        <v>415</v>
      </c>
      <c r="R2440" t="s">
        <v>416</v>
      </c>
      <c r="S2440" t="s">
        <v>338</v>
      </c>
      <c r="T2440" t="s">
        <v>339</v>
      </c>
      <c r="U2440" s="61" t="s">
        <v>340</v>
      </c>
      <c r="V2440" t="s">
        <v>24</v>
      </c>
      <c r="W2440" t="s">
        <v>263</v>
      </c>
      <c r="X2440" s="59">
        <v>3733</v>
      </c>
      <c r="Y2440" s="59">
        <v>17642</v>
      </c>
      <c r="Z2440" t="s">
        <v>141</v>
      </c>
      <c r="AA2440" s="146" t="str">
        <f t="shared" si="477"/>
        <v>EX</v>
      </c>
      <c r="AB2440" s="146" t="str">
        <f t="shared" si="479"/>
        <v>IT</v>
      </c>
      <c r="AC2440" t="str">
        <f t="shared" si="470"/>
        <v>EX</v>
      </c>
      <c r="AD2440" s="74">
        <f t="shared" si="471"/>
        <v>17642</v>
      </c>
      <c r="AE2440" s="74">
        <f t="shared" si="476"/>
        <v>17642</v>
      </c>
      <c r="AF2440">
        <v>1</v>
      </c>
      <c r="AG2440">
        <v>0</v>
      </c>
      <c r="AH2440" s="74">
        <v>0</v>
      </c>
      <c r="AJ2440" s="74">
        <f t="shared" si="472"/>
        <v>0</v>
      </c>
      <c r="AK2440" s="74">
        <f t="shared" si="478"/>
        <v>17642</v>
      </c>
      <c r="AL2440" t="str">
        <f t="shared" si="473"/>
        <v>N</v>
      </c>
      <c r="AN2440" t="s">
        <v>86</v>
      </c>
      <c r="AO2440" t="s">
        <v>85</v>
      </c>
      <c r="AP2440" t="str">
        <f t="shared" si="474"/>
        <v>94</v>
      </c>
      <c r="AQ2440" s="145" t="s">
        <v>1826</v>
      </c>
      <c r="AR2440" t="str">
        <f t="shared" si="475"/>
        <v>1-Adjusted Base Budget</v>
      </c>
      <c r="AS2440" s="145" t="s">
        <v>1827</v>
      </c>
      <c r="AT2440" t="s">
        <v>213</v>
      </c>
      <c r="AV2440" t="str">
        <f t="shared" si="469"/>
        <v>VPIT-SS</v>
      </c>
      <c r="AW2440" t="str">
        <f t="shared" si="480"/>
        <v>VP FOR INFORMATION TECHNOLOGY-SHARED SERVICES</v>
      </c>
    </row>
    <row r="2441" spans="1:49">
      <c r="A2441" s="59">
        <v>2018</v>
      </c>
      <c r="B2441" t="s">
        <v>137</v>
      </c>
      <c r="C2441" t="s">
        <v>945</v>
      </c>
      <c r="D2441" t="s">
        <v>946</v>
      </c>
      <c r="E2441" t="s">
        <v>951</v>
      </c>
      <c r="F2441" t="s">
        <v>1079</v>
      </c>
      <c r="G2441" t="s">
        <v>1080</v>
      </c>
      <c r="H2441" t="s">
        <v>154</v>
      </c>
      <c r="I2441" s="170" t="s">
        <v>84</v>
      </c>
      <c r="J2441" t="s">
        <v>85</v>
      </c>
      <c r="K2441" t="s">
        <v>214</v>
      </c>
      <c r="L2441" t="s">
        <v>412</v>
      </c>
      <c r="M2441" t="s">
        <v>413</v>
      </c>
      <c r="N2441" t="s">
        <v>217</v>
      </c>
      <c r="O2441" t="s">
        <v>263</v>
      </c>
      <c r="P2441" t="s">
        <v>414</v>
      </c>
      <c r="Q2441" t="s">
        <v>415</v>
      </c>
      <c r="R2441" t="s">
        <v>416</v>
      </c>
      <c r="S2441" t="s">
        <v>338</v>
      </c>
      <c r="T2441" t="s">
        <v>339</v>
      </c>
      <c r="U2441" s="61" t="s">
        <v>340</v>
      </c>
      <c r="V2441" t="s">
        <v>24</v>
      </c>
      <c r="W2441" t="s">
        <v>263</v>
      </c>
      <c r="X2441" s="59">
        <v>7836</v>
      </c>
      <c r="Y2441" s="59">
        <v>7836</v>
      </c>
      <c r="Z2441" t="s">
        <v>141</v>
      </c>
      <c r="AA2441" s="146" t="str">
        <f t="shared" si="477"/>
        <v>EX</v>
      </c>
      <c r="AB2441" s="146" t="str">
        <f t="shared" si="479"/>
        <v>IT</v>
      </c>
      <c r="AC2441" t="str">
        <f t="shared" si="470"/>
        <v>EX</v>
      </c>
      <c r="AD2441" s="74">
        <f t="shared" si="471"/>
        <v>7836</v>
      </c>
      <c r="AE2441" s="74">
        <f t="shared" si="476"/>
        <v>7836</v>
      </c>
      <c r="AF2441">
        <v>1</v>
      </c>
      <c r="AG2441">
        <v>0</v>
      </c>
      <c r="AH2441" s="74">
        <v>0</v>
      </c>
      <c r="AJ2441" s="74">
        <f t="shared" si="472"/>
        <v>0</v>
      </c>
      <c r="AK2441" s="74">
        <f t="shared" si="478"/>
        <v>7836</v>
      </c>
      <c r="AL2441" t="str">
        <f t="shared" si="473"/>
        <v>N</v>
      </c>
      <c r="AN2441" t="s">
        <v>86</v>
      </c>
      <c r="AO2441" t="s">
        <v>85</v>
      </c>
      <c r="AP2441" t="str">
        <f t="shared" si="474"/>
        <v>94</v>
      </c>
      <c r="AQ2441" s="145" t="s">
        <v>1826</v>
      </c>
      <c r="AR2441" t="str">
        <f t="shared" si="475"/>
        <v>1-Adjusted Base Budget</v>
      </c>
      <c r="AS2441" s="145" t="s">
        <v>1827</v>
      </c>
      <c r="AT2441" t="s">
        <v>213</v>
      </c>
      <c r="AV2441" t="str">
        <f t="shared" si="469"/>
        <v>VPIT-SS</v>
      </c>
      <c r="AW2441" t="str">
        <f t="shared" si="480"/>
        <v>VP FOR INFORMATION TECHNOLOGY-SHARED SERVICES</v>
      </c>
    </row>
    <row r="2442" spans="1:49">
      <c r="A2442" s="59">
        <v>2018</v>
      </c>
      <c r="B2442" t="s">
        <v>137</v>
      </c>
      <c r="C2442" t="s">
        <v>945</v>
      </c>
      <c r="D2442" t="s">
        <v>946</v>
      </c>
      <c r="E2442" t="s">
        <v>951</v>
      </c>
      <c r="F2442" t="s">
        <v>1035</v>
      </c>
      <c r="G2442" t="s">
        <v>1036</v>
      </c>
      <c r="H2442" t="s">
        <v>154</v>
      </c>
      <c r="I2442" s="170" t="s">
        <v>84</v>
      </c>
      <c r="J2442" t="s">
        <v>85</v>
      </c>
      <c r="K2442" t="s">
        <v>214</v>
      </c>
      <c r="L2442" t="s">
        <v>412</v>
      </c>
      <c r="M2442" t="s">
        <v>413</v>
      </c>
      <c r="N2442" t="s">
        <v>217</v>
      </c>
      <c r="O2442" t="s">
        <v>263</v>
      </c>
      <c r="P2442" t="s">
        <v>414</v>
      </c>
      <c r="Q2442" t="s">
        <v>415</v>
      </c>
      <c r="R2442" t="s">
        <v>416</v>
      </c>
      <c r="S2442" t="s">
        <v>338</v>
      </c>
      <c r="T2442" t="s">
        <v>339</v>
      </c>
      <c r="U2442" s="61" t="s">
        <v>340</v>
      </c>
      <c r="V2442" t="s">
        <v>24</v>
      </c>
      <c r="W2442" t="s">
        <v>263</v>
      </c>
      <c r="X2442" s="59">
        <v>31969</v>
      </c>
      <c r="Y2442" s="59">
        <v>31969</v>
      </c>
      <c r="Z2442" t="s">
        <v>141</v>
      </c>
      <c r="AA2442" s="146" t="str">
        <f t="shared" si="477"/>
        <v>EX</v>
      </c>
      <c r="AB2442" s="146" t="str">
        <f t="shared" si="479"/>
        <v>IT</v>
      </c>
      <c r="AC2442" t="str">
        <f t="shared" si="470"/>
        <v>EX</v>
      </c>
      <c r="AD2442" s="74">
        <f t="shared" si="471"/>
        <v>31969</v>
      </c>
      <c r="AE2442" s="74">
        <f t="shared" si="476"/>
        <v>31969</v>
      </c>
      <c r="AF2442">
        <v>1</v>
      </c>
      <c r="AG2442">
        <v>0</v>
      </c>
      <c r="AH2442" s="74">
        <v>0</v>
      </c>
      <c r="AJ2442" s="74">
        <f t="shared" si="472"/>
        <v>0</v>
      </c>
      <c r="AK2442" s="74">
        <f t="shared" si="478"/>
        <v>31969</v>
      </c>
      <c r="AL2442" t="str">
        <f t="shared" si="473"/>
        <v>N</v>
      </c>
      <c r="AN2442" t="s">
        <v>86</v>
      </c>
      <c r="AO2442" t="s">
        <v>85</v>
      </c>
      <c r="AP2442" t="str">
        <f t="shared" si="474"/>
        <v>94</v>
      </c>
      <c r="AQ2442" s="145" t="s">
        <v>1826</v>
      </c>
      <c r="AR2442" t="str">
        <f t="shared" si="475"/>
        <v>1-Adjusted Base Budget</v>
      </c>
      <c r="AS2442" s="145" t="s">
        <v>1827</v>
      </c>
      <c r="AT2442" t="s">
        <v>213</v>
      </c>
      <c r="AV2442" t="str">
        <f t="shared" si="469"/>
        <v>VPIT-SS</v>
      </c>
      <c r="AW2442" t="str">
        <f t="shared" si="480"/>
        <v>VP FOR INFORMATION TECHNOLOGY-SHARED SERVICES</v>
      </c>
    </row>
    <row r="2443" spans="1:49">
      <c r="A2443" s="59">
        <v>2018</v>
      </c>
      <c r="B2443" t="s">
        <v>137</v>
      </c>
      <c r="C2443" t="s">
        <v>945</v>
      </c>
      <c r="D2443" t="s">
        <v>946</v>
      </c>
      <c r="E2443" t="s">
        <v>951</v>
      </c>
      <c r="F2443" t="s">
        <v>1123</v>
      </c>
      <c r="G2443" t="s">
        <v>1124</v>
      </c>
      <c r="H2443" t="s">
        <v>154</v>
      </c>
      <c r="I2443" s="170" t="s">
        <v>84</v>
      </c>
      <c r="J2443" t="s">
        <v>85</v>
      </c>
      <c r="K2443" t="s">
        <v>214</v>
      </c>
      <c r="L2443" t="s">
        <v>412</v>
      </c>
      <c r="M2443" t="s">
        <v>413</v>
      </c>
      <c r="N2443" t="s">
        <v>217</v>
      </c>
      <c r="O2443" t="s">
        <v>263</v>
      </c>
      <c r="P2443" t="s">
        <v>414</v>
      </c>
      <c r="Q2443" t="s">
        <v>415</v>
      </c>
      <c r="R2443" t="s">
        <v>416</v>
      </c>
      <c r="S2443" t="s">
        <v>338</v>
      </c>
      <c r="T2443" t="s">
        <v>339</v>
      </c>
      <c r="U2443" s="61" t="s">
        <v>340</v>
      </c>
      <c r="V2443" t="s">
        <v>24</v>
      </c>
      <c r="W2443" t="s">
        <v>263</v>
      </c>
      <c r="X2443" s="59">
        <v>14472</v>
      </c>
      <c r="Y2443" s="59">
        <v>14472</v>
      </c>
      <c r="Z2443" t="s">
        <v>141</v>
      </c>
      <c r="AA2443" s="146" t="str">
        <f t="shared" si="477"/>
        <v>EX</v>
      </c>
      <c r="AB2443" s="146" t="str">
        <f t="shared" si="479"/>
        <v>IT</v>
      </c>
      <c r="AC2443" t="str">
        <f t="shared" si="470"/>
        <v>EX</v>
      </c>
      <c r="AD2443" s="74">
        <f t="shared" si="471"/>
        <v>14472</v>
      </c>
      <c r="AE2443" s="74">
        <f t="shared" si="476"/>
        <v>14472</v>
      </c>
      <c r="AF2443">
        <v>1</v>
      </c>
      <c r="AG2443">
        <v>0</v>
      </c>
      <c r="AH2443" s="74">
        <v>0</v>
      </c>
      <c r="AJ2443" s="74">
        <f t="shared" si="472"/>
        <v>0</v>
      </c>
      <c r="AK2443" s="74">
        <f t="shared" si="478"/>
        <v>14472</v>
      </c>
      <c r="AL2443" t="str">
        <f t="shared" si="473"/>
        <v>N</v>
      </c>
      <c r="AN2443" t="s">
        <v>86</v>
      </c>
      <c r="AO2443" t="s">
        <v>85</v>
      </c>
      <c r="AP2443" t="str">
        <f t="shared" si="474"/>
        <v>94</v>
      </c>
      <c r="AQ2443" s="145" t="s">
        <v>1826</v>
      </c>
      <c r="AR2443" t="str">
        <f t="shared" si="475"/>
        <v>1-Adjusted Base Budget</v>
      </c>
      <c r="AS2443" s="145" t="s">
        <v>1827</v>
      </c>
      <c r="AT2443" t="s">
        <v>213</v>
      </c>
      <c r="AV2443" t="str">
        <f t="shared" si="469"/>
        <v>VPIT-SS</v>
      </c>
      <c r="AW2443" t="str">
        <f t="shared" si="480"/>
        <v>VP FOR INFORMATION TECHNOLOGY-SHARED SERVICES</v>
      </c>
    </row>
    <row r="2444" spans="1:49">
      <c r="A2444" s="59">
        <v>2018</v>
      </c>
      <c r="B2444" t="s">
        <v>137</v>
      </c>
      <c r="C2444" t="s">
        <v>945</v>
      </c>
      <c r="D2444" t="s">
        <v>946</v>
      </c>
      <c r="E2444" t="s">
        <v>951</v>
      </c>
      <c r="F2444" t="s">
        <v>1125</v>
      </c>
      <c r="G2444" t="s">
        <v>1126</v>
      </c>
      <c r="H2444" t="s">
        <v>154</v>
      </c>
      <c r="I2444" s="170" t="s">
        <v>84</v>
      </c>
      <c r="J2444" t="s">
        <v>85</v>
      </c>
      <c r="K2444" t="s">
        <v>214</v>
      </c>
      <c r="L2444" t="s">
        <v>412</v>
      </c>
      <c r="M2444" t="s">
        <v>413</v>
      </c>
      <c r="N2444" t="s">
        <v>217</v>
      </c>
      <c r="O2444" t="s">
        <v>263</v>
      </c>
      <c r="P2444" t="s">
        <v>414</v>
      </c>
      <c r="Q2444" t="s">
        <v>415</v>
      </c>
      <c r="R2444" t="s">
        <v>416</v>
      </c>
      <c r="S2444" t="s">
        <v>338</v>
      </c>
      <c r="T2444" t="s">
        <v>339</v>
      </c>
      <c r="U2444" s="61" t="s">
        <v>340</v>
      </c>
      <c r="V2444" t="s">
        <v>24</v>
      </c>
      <c r="W2444" t="s">
        <v>263</v>
      </c>
      <c r="X2444" s="59">
        <v>13982</v>
      </c>
      <c r="Y2444" s="59">
        <v>13982</v>
      </c>
      <c r="Z2444" t="s">
        <v>141</v>
      </c>
      <c r="AA2444" s="146" t="str">
        <f t="shared" si="477"/>
        <v>EX</v>
      </c>
      <c r="AB2444" s="146" t="str">
        <f t="shared" si="479"/>
        <v>IT</v>
      </c>
      <c r="AC2444" t="str">
        <f t="shared" si="470"/>
        <v>EX</v>
      </c>
      <c r="AD2444" s="74">
        <f t="shared" si="471"/>
        <v>13982</v>
      </c>
      <c r="AE2444" s="74">
        <f t="shared" si="476"/>
        <v>13982</v>
      </c>
      <c r="AF2444">
        <v>1</v>
      </c>
      <c r="AG2444">
        <v>0</v>
      </c>
      <c r="AH2444" s="74">
        <v>0</v>
      </c>
      <c r="AJ2444" s="74">
        <f t="shared" si="472"/>
        <v>0</v>
      </c>
      <c r="AK2444" s="74">
        <f t="shared" si="478"/>
        <v>13982</v>
      </c>
      <c r="AL2444" t="str">
        <f t="shared" si="473"/>
        <v>N</v>
      </c>
      <c r="AN2444" t="s">
        <v>86</v>
      </c>
      <c r="AO2444" t="s">
        <v>85</v>
      </c>
      <c r="AP2444" t="str">
        <f t="shared" si="474"/>
        <v>94</v>
      </c>
      <c r="AQ2444" s="145" t="s">
        <v>1826</v>
      </c>
      <c r="AR2444" t="str">
        <f t="shared" si="475"/>
        <v>1-Adjusted Base Budget</v>
      </c>
      <c r="AS2444" s="145" t="s">
        <v>1827</v>
      </c>
      <c r="AT2444" t="s">
        <v>213</v>
      </c>
      <c r="AV2444" t="str">
        <f t="shared" ref="AV2444:AV2507" si="481">IF(AND($AN2444="UAVP",$Z2444="OE"),$AN2444 &amp; "-OE",IF(AND($AN2444="VPIT",OR($Z2444="SS",$Z2444="IT")),$AN2444 &amp; "-SS",$AN2444))</f>
        <v>VPIT-SS</v>
      </c>
      <c r="AW2444" t="str">
        <f t="shared" si="480"/>
        <v>VP FOR INFORMATION TECHNOLOGY-SHARED SERVICES</v>
      </c>
    </row>
    <row r="2445" spans="1:49">
      <c r="A2445" s="59">
        <v>2018</v>
      </c>
      <c r="B2445" t="s">
        <v>137</v>
      </c>
      <c r="C2445" t="s">
        <v>945</v>
      </c>
      <c r="D2445" t="s">
        <v>946</v>
      </c>
      <c r="E2445" t="s">
        <v>951</v>
      </c>
      <c r="F2445" t="s">
        <v>1037</v>
      </c>
      <c r="G2445" t="s">
        <v>1038</v>
      </c>
      <c r="H2445" t="s">
        <v>154</v>
      </c>
      <c r="I2445" s="170" t="s">
        <v>84</v>
      </c>
      <c r="J2445" t="s">
        <v>85</v>
      </c>
      <c r="K2445" t="s">
        <v>214</v>
      </c>
      <c r="L2445" t="s">
        <v>412</v>
      </c>
      <c r="M2445" t="s">
        <v>413</v>
      </c>
      <c r="N2445" t="s">
        <v>217</v>
      </c>
      <c r="O2445" t="s">
        <v>263</v>
      </c>
      <c r="P2445" t="s">
        <v>414</v>
      </c>
      <c r="Q2445" t="s">
        <v>415</v>
      </c>
      <c r="R2445" t="s">
        <v>416</v>
      </c>
      <c r="S2445" t="s">
        <v>338</v>
      </c>
      <c r="T2445" t="s">
        <v>339</v>
      </c>
      <c r="U2445" s="61" t="s">
        <v>340</v>
      </c>
      <c r="V2445" t="s">
        <v>24</v>
      </c>
      <c r="W2445" t="s">
        <v>263</v>
      </c>
      <c r="X2445" s="59">
        <v>51438</v>
      </c>
      <c r="Y2445" s="59">
        <v>0</v>
      </c>
      <c r="Z2445" t="s">
        <v>141</v>
      </c>
      <c r="AA2445" s="146" t="str">
        <f t="shared" si="477"/>
        <v>EX</v>
      </c>
      <c r="AB2445" s="146" t="str">
        <f t="shared" si="479"/>
        <v>IT</v>
      </c>
      <c r="AC2445" t="str">
        <f t="shared" si="470"/>
        <v>EX</v>
      </c>
      <c r="AD2445" s="74">
        <f t="shared" si="471"/>
        <v>0</v>
      </c>
      <c r="AE2445" s="74">
        <f t="shared" si="476"/>
        <v>0</v>
      </c>
      <c r="AF2445">
        <v>1</v>
      </c>
      <c r="AG2445">
        <v>0</v>
      </c>
      <c r="AH2445" s="74">
        <v>0</v>
      </c>
      <c r="AJ2445" s="74">
        <f t="shared" si="472"/>
        <v>0</v>
      </c>
      <c r="AK2445" s="74">
        <f t="shared" si="478"/>
        <v>0</v>
      </c>
      <c r="AL2445" t="str">
        <f t="shared" si="473"/>
        <v>N</v>
      </c>
      <c r="AN2445" t="s">
        <v>86</v>
      </c>
      <c r="AO2445" t="s">
        <v>85</v>
      </c>
      <c r="AP2445" t="str">
        <f t="shared" si="474"/>
        <v>94</v>
      </c>
      <c r="AQ2445" s="145" t="s">
        <v>1826</v>
      </c>
      <c r="AR2445" t="str">
        <f t="shared" si="475"/>
        <v>1-Adjusted Base Budget</v>
      </c>
      <c r="AS2445" s="145" t="s">
        <v>1827</v>
      </c>
      <c r="AT2445" t="s">
        <v>213</v>
      </c>
      <c r="AV2445" t="str">
        <f t="shared" si="481"/>
        <v>VPIT-SS</v>
      </c>
      <c r="AW2445" t="str">
        <f t="shared" si="480"/>
        <v>VP FOR INFORMATION TECHNOLOGY-SHARED SERVICES</v>
      </c>
    </row>
    <row r="2446" spans="1:49">
      <c r="A2446" s="59">
        <v>2018</v>
      </c>
      <c r="B2446" t="s">
        <v>137</v>
      </c>
      <c r="C2446" t="s">
        <v>945</v>
      </c>
      <c r="D2446" t="s">
        <v>946</v>
      </c>
      <c r="E2446" t="s">
        <v>951</v>
      </c>
      <c r="F2446" t="s">
        <v>1087</v>
      </c>
      <c r="G2446" t="s">
        <v>1088</v>
      </c>
      <c r="H2446" t="s">
        <v>154</v>
      </c>
      <c r="I2446" s="170" t="s">
        <v>84</v>
      </c>
      <c r="J2446" t="s">
        <v>85</v>
      </c>
      <c r="K2446" t="s">
        <v>214</v>
      </c>
      <c r="L2446" t="s">
        <v>412</v>
      </c>
      <c r="M2446" t="s">
        <v>413</v>
      </c>
      <c r="N2446" t="s">
        <v>217</v>
      </c>
      <c r="O2446" t="s">
        <v>263</v>
      </c>
      <c r="P2446" t="s">
        <v>414</v>
      </c>
      <c r="Q2446" t="s">
        <v>415</v>
      </c>
      <c r="R2446" t="s">
        <v>416</v>
      </c>
      <c r="S2446" t="s">
        <v>338</v>
      </c>
      <c r="T2446" t="s">
        <v>339</v>
      </c>
      <c r="U2446" s="61" t="s">
        <v>340</v>
      </c>
      <c r="V2446" t="s">
        <v>24</v>
      </c>
      <c r="W2446" t="s">
        <v>263</v>
      </c>
      <c r="X2446" s="59">
        <v>3607</v>
      </c>
      <c r="Y2446" s="59">
        <v>14473</v>
      </c>
      <c r="Z2446" t="s">
        <v>141</v>
      </c>
      <c r="AA2446" s="146" t="str">
        <f t="shared" si="477"/>
        <v>EX</v>
      </c>
      <c r="AB2446" s="146" t="str">
        <f t="shared" si="479"/>
        <v>IT</v>
      </c>
      <c r="AC2446" t="str">
        <f t="shared" si="470"/>
        <v>EX</v>
      </c>
      <c r="AD2446" s="74">
        <f t="shared" si="471"/>
        <v>14473</v>
      </c>
      <c r="AE2446" s="74">
        <f t="shared" si="476"/>
        <v>14473</v>
      </c>
      <c r="AF2446">
        <v>1</v>
      </c>
      <c r="AG2446">
        <v>0</v>
      </c>
      <c r="AH2446" s="74">
        <v>0</v>
      </c>
      <c r="AJ2446" s="74">
        <f t="shared" si="472"/>
        <v>0</v>
      </c>
      <c r="AK2446" s="74">
        <f t="shared" si="478"/>
        <v>14473</v>
      </c>
      <c r="AL2446" t="str">
        <f t="shared" si="473"/>
        <v>N</v>
      </c>
      <c r="AN2446" t="s">
        <v>86</v>
      </c>
      <c r="AO2446" t="s">
        <v>85</v>
      </c>
      <c r="AP2446" t="str">
        <f t="shared" si="474"/>
        <v>94</v>
      </c>
      <c r="AQ2446" s="145" t="s">
        <v>1826</v>
      </c>
      <c r="AR2446" t="str">
        <f t="shared" si="475"/>
        <v>1-Adjusted Base Budget</v>
      </c>
      <c r="AS2446" s="145" t="s">
        <v>1827</v>
      </c>
      <c r="AT2446" t="s">
        <v>213</v>
      </c>
      <c r="AV2446" t="str">
        <f t="shared" si="481"/>
        <v>VPIT-SS</v>
      </c>
      <c r="AW2446" t="str">
        <f t="shared" si="480"/>
        <v>VP FOR INFORMATION TECHNOLOGY-SHARED SERVICES</v>
      </c>
    </row>
    <row r="2447" spans="1:49">
      <c r="A2447" s="59">
        <v>2018</v>
      </c>
      <c r="B2447" t="s">
        <v>137</v>
      </c>
      <c r="C2447" t="s">
        <v>945</v>
      </c>
      <c r="D2447" t="s">
        <v>946</v>
      </c>
      <c r="E2447" t="s">
        <v>951</v>
      </c>
      <c r="F2447" t="s">
        <v>1089</v>
      </c>
      <c r="G2447" t="s">
        <v>1127</v>
      </c>
      <c r="H2447" t="s">
        <v>154</v>
      </c>
      <c r="I2447" s="170" t="s">
        <v>84</v>
      </c>
      <c r="J2447" t="s">
        <v>85</v>
      </c>
      <c r="K2447" t="s">
        <v>214</v>
      </c>
      <c r="L2447" t="s">
        <v>412</v>
      </c>
      <c r="M2447" t="s">
        <v>413</v>
      </c>
      <c r="N2447" t="s">
        <v>217</v>
      </c>
      <c r="O2447" t="s">
        <v>263</v>
      </c>
      <c r="P2447" t="s">
        <v>414</v>
      </c>
      <c r="Q2447" t="s">
        <v>415</v>
      </c>
      <c r="R2447" t="s">
        <v>416</v>
      </c>
      <c r="S2447" t="s">
        <v>338</v>
      </c>
      <c r="T2447" t="s">
        <v>339</v>
      </c>
      <c r="U2447" s="61" t="s">
        <v>340</v>
      </c>
      <c r="V2447" t="s">
        <v>24</v>
      </c>
      <c r="W2447" t="s">
        <v>263</v>
      </c>
      <c r="X2447" s="59">
        <v>70957</v>
      </c>
      <c r="Y2447" s="59">
        <v>70957</v>
      </c>
      <c r="Z2447" t="s">
        <v>141</v>
      </c>
      <c r="AA2447" s="146" t="str">
        <f t="shared" si="477"/>
        <v>EX</v>
      </c>
      <c r="AB2447" s="146" t="str">
        <f t="shared" si="479"/>
        <v>IT</v>
      </c>
      <c r="AC2447" t="str">
        <f t="shared" si="470"/>
        <v>EX</v>
      </c>
      <c r="AD2447" s="74">
        <f t="shared" si="471"/>
        <v>70957</v>
      </c>
      <c r="AE2447" s="74">
        <f t="shared" si="476"/>
        <v>70957</v>
      </c>
      <c r="AF2447">
        <v>1</v>
      </c>
      <c r="AG2447">
        <v>0</v>
      </c>
      <c r="AH2447" s="74">
        <v>0</v>
      </c>
      <c r="AJ2447" s="74">
        <f t="shared" si="472"/>
        <v>0</v>
      </c>
      <c r="AK2447" s="74">
        <f t="shared" si="478"/>
        <v>70957</v>
      </c>
      <c r="AL2447" t="str">
        <f t="shared" si="473"/>
        <v>N</v>
      </c>
      <c r="AN2447" t="s">
        <v>86</v>
      </c>
      <c r="AO2447" t="s">
        <v>85</v>
      </c>
      <c r="AP2447" t="str">
        <f t="shared" si="474"/>
        <v>94</v>
      </c>
      <c r="AQ2447" s="145" t="s">
        <v>1826</v>
      </c>
      <c r="AR2447" t="str">
        <f t="shared" si="475"/>
        <v>1-Adjusted Base Budget</v>
      </c>
      <c r="AS2447" s="145" t="s">
        <v>1827</v>
      </c>
      <c r="AT2447" t="s">
        <v>213</v>
      </c>
      <c r="AV2447" t="str">
        <f t="shared" si="481"/>
        <v>VPIT-SS</v>
      </c>
      <c r="AW2447" t="str">
        <f t="shared" si="480"/>
        <v>VP FOR INFORMATION TECHNOLOGY-SHARED SERVICES</v>
      </c>
    </row>
    <row r="2448" spans="1:49">
      <c r="A2448" s="59">
        <v>2018</v>
      </c>
      <c r="B2448" t="s">
        <v>137</v>
      </c>
      <c r="C2448" t="s">
        <v>945</v>
      </c>
      <c r="D2448" t="s">
        <v>946</v>
      </c>
      <c r="E2448" t="s">
        <v>951</v>
      </c>
      <c r="F2448" t="s">
        <v>1197</v>
      </c>
      <c r="G2448" t="s">
        <v>1198</v>
      </c>
      <c r="H2448" t="s">
        <v>154</v>
      </c>
      <c r="I2448" s="170" t="s">
        <v>84</v>
      </c>
      <c r="J2448" t="s">
        <v>85</v>
      </c>
      <c r="K2448" t="s">
        <v>214</v>
      </c>
      <c r="L2448" t="s">
        <v>412</v>
      </c>
      <c r="M2448" t="s">
        <v>413</v>
      </c>
      <c r="N2448" t="s">
        <v>217</v>
      </c>
      <c r="O2448" t="s">
        <v>263</v>
      </c>
      <c r="P2448" t="s">
        <v>414</v>
      </c>
      <c r="Q2448" t="s">
        <v>415</v>
      </c>
      <c r="R2448" t="s">
        <v>416</v>
      </c>
      <c r="S2448" t="s">
        <v>338</v>
      </c>
      <c r="T2448" t="s">
        <v>339</v>
      </c>
      <c r="U2448" s="61" t="s">
        <v>340</v>
      </c>
      <c r="V2448" t="s">
        <v>24</v>
      </c>
      <c r="W2448" t="s">
        <v>263</v>
      </c>
      <c r="X2448" s="59">
        <v>31121</v>
      </c>
      <c r="Y2448" s="59">
        <v>0</v>
      </c>
      <c r="Z2448" t="s">
        <v>141</v>
      </c>
      <c r="AA2448" s="146" t="str">
        <f t="shared" si="477"/>
        <v>EX</v>
      </c>
      <c r="AB2448" s="146" t="str">
        <f t="shared" si="479"/>
        <v>IT</v>
      </c>
      <c r="AC2448" t="str">
        <f t="shared" si="470"/>
        <v>EX</v>
      </c>
      <c r="AD2448" s="74">
        <f t="shared" si="471"/>
        <v>0</v>
      </c>
      <c r="AE2448" s="74">
        <f t="shared" si="476"/>
        <v>0</v>
      </c>
      <c r="AF2448">
        <v>1</v>
      </c>
      <c r="AG2448">
        <v>0</v>
      </c>
      <c r="AH2448" s="74">
        <v>0</v>
      </c>
      <c r="AJ2448" s="74">
        <f t="shared" si="472"/>
        <v>0</v>
      </c>
      <c r="AK2448" s="74">
        <f t="shared" si="478"/>
        <v>0</v>
      </c>
      <c r="AL2448" t="str">
        <f t="shared" si="473"/>
        <v>N</v>
      </c>
      <c r="AN2448" t="s">
        <v>86</v>
      </c>
      <c r="AO2448" t="s">
        <v>85</v>
      </c>
      <c r="AP2448" t="str">
        <f t="shared" si="474"/>
        <v>94</v>
      </c>
      <c r="AQ2448" s="145" t="s">
        <v>1826</v>
      </c>
      <c r="AR2448" t="str">
        <f t="shared" si="475"/>
        <v>1-Adjusted Base Budget</v>
      </c>
      <c r="AS2448" s="145" t="s">
        <v>1827</v>
      </c>
      <c r="AT2448" t="s">
        <v>213</v>
      </c>
      <c r="AV2448" t="str">
        <f t="shared" si="481"/>
        <v>VPIT-SS</v>
      </c>
      <c r="AW2448" t="str">
        <f t="shared" si="480"/>
        <v>VP FOR INFORMATION TECHNOLOGY-SHARED SERVICES</v>
      </c>
    </row>
    <row r="2449" spans="1:49">
      <c r="A2449" s="59">
        <v>2018</v>
      </c>
      <c r="B2449" t="s">
        <v>137</v>
      </c>
      <c r="C2449" t="s">
        <v>945</v>
      </c>
      <c r="D2449" t="s">
        <v>946</v>
      </c>
      <c r="E2449" t="s">
        <v>951</v>
      </c>
      <c r="F2449" t="s">
        <v>1137</v>
      </c>
      <c r="G2449" t="s">
        <v>1139</v>
      </c>
      <c r="H2449" t="s">
        <v>154</v>
      </c>
      <c r="I2449" s="170" t="s">
        <v>84</v>
      </c>
      <c r="J2449" t="s">
        <v>85</v>
      </c>
      <c r="K2449" t="s">
        <v>214</v>
      </c>
      <c r="L2449" t="s">
        <v>412</v>
      </c>
      <c r="M2449" t="s">
        <v>413</v>
      </c>
      <c r="N2449" t="s">
        <v>217</v>
      </c>
      <c r="O2449" t="s">
        <v>263</v>
      </c>
      <c r="P2449" t="s">
        <v>414</v>
      </c>
      <c r="Q2449" t="s">
        <v>415</v>
      </c>
      <c r="R2449" t="s">
        <v>416</v>
      </c>
      <c r="S2449" t="s">
        <v>338</v>
      </c>
      <c r="T2449" t="s">
        <v>339</v>
      </c>
      <c r="U2449" s="61" t="s">
        <v>340</v>
      </c>
      <c r="V2449" t="s">
        <v>24</v>
      </c>
      <c r="W2449" t="s">
        <v>263</v>
      </c>
      <c r="X2449" s="59">
        <v>-53868</v>
      </c>
      <c r="Y2449" s="59">
        <v>-53868</v>
      </c>
      <c r="Z2449" t="s">
        <v>141</v>
      </c>
      <c r="AA2449" s="146" t="str">
        <f t="shared" si="477"/>
        <v>EX</v>
      </c>
      <c r="AB2449" s="146" t="str">
        <f t="shared" si="479"/>
        <v>IT</v>
      </c>
      <c r="AC2449" t="str">
        <f t="shared" si="470"/>
        <v>EX</v>
      </c>
      <c r="AD2449" s="74">
        <f t="shared" si="471"/>
        <v>-53868</v>
      </c>
      <c r="AE2449" s="74">
        <f t="shared" si="476"/>
        <v>-53868</v>
      </c>
      <c r="AF2449">
        <v>1</v>
      </c>
      <c r="AG2449">
        <v>0</v>
      </c>
      <c r="AH2449" s="74">
        <v>0</v>
      </c>
      <c r="AJ2449" s="74">
        <f t="shared" si="472"/>
        <v>0</v>
      </c>
      <c r="AK2449" s="74">
        <f t="shared" si="478"/>
        <v>-53868</v>
      </c>
      <c r="AL2449" t="str">
        <f t="shared" si="473"/>
        <v>N</v>
      </c>
      <c r="AN2449" t="s">
        <v>86</v>
      </c>
      <c r="AO2449" t="s">
        <v>85</v>
      </c>
      <c r="AP2449" t="str">
        <f t="shared" si="474"/>
        <v>94</v>
      </c>
      <c r="AQ2449" s="145" t="s">
        <v>1826</v>
      </c>
      <c r="AR2449" t="str">
        <f t="shared" si="475"/>
        <v>1-Adjusted Base Budget</v>
      </c>
      <c r="AS2449" s="145" t="s">
        <v>1827</v>
      </c>
      <c r="AT2449" t="s">
        <v>213</v>
      </c>
      <c r="AV2449" t="str">
        <f t="shared" si="481"/>
        <v>VPIT-SS</v>
      </c>
      <c r="AW2449" t="str">
        <f t="shared" si="480"/>
        <v>VP FOR INFORMATION TECHNOLOGY-SHARED SERVICES</v>
      </c>
    </row>
    <row r="2450" spans="1:49">
      <c r="A2450" s="59">
        <v>2018</v>
      </c>
      <c r="B2450" t="s">
        <v>137</v>
      </c>
      <c r="C2450" t="s">
        <v>945</v>
      </c>
      <c r="D2450" t="s">
        <v>946</v>
      </c>
      <c r="E2450" t="s">
        <v>951</v>
      </c>
      <c r="F2450" t="s">
        <v>1099</v>
      </c>
      <c r="G2450" t="s">
        <v>1100</v>
      </c>
      <c r="H2450" t="s">
        <v>154</v>
      </c>
      <c r="I2450" s="170" t="s">
        <v>84</v>
      </c>
      <c r="J2450" t="s">
        <v>85</v>
      </c>
      <c r="K2450" t="s">
        <v>214</v>
      </c>
      <c r="L2450" t="s">
        <v>412</v>
      </c>
      <c r="M2450" t="s">
        <v>413</v>
      </c>
      <c r="N2450" t="s">
        <v>217</v>
      </c>
      <c r="O2450" t="s">
        <v>263</v>
      </c>
      <c r="P2450" t="s">
        <v>414</v>
      </c>
      <c r="Q2450" t="s">
        <v>415</v>
      </c>
      <c r="R2450" t="s">
        <v>416</v>
      </c>
      <c r="S2450" t="s">
        <v>338</v>
      </c>
      <c r="T2450" t="s">
        <v>339</v>
      </c>
      <c r="U2450" s="61" t="s">
        <v>340</v>
      </c>
      <c r="V2450" t="s">
        <v>24</v>
      </c>
      <c r="W2450" t="s">
        <v>263</v>
      </c>
      <c r="X2450" s="59">
        <v>16655</v>
      </c>
      <c r="Y2450" s="59">
        <v>16655</v>
      </c>
      <c r="Z2450" t="s">
        <v>141</v>
      </c>
      <c r="AA2450" s="146" t="str">
        <f t="shared" si="477"/>
        <v>EX</v>
      </c>
      <c r="AB2450" s="146" t="str">
        <f t="shared" si="479"/>
        <v>IT</v>
      </c>
      <c r="AC2450" t="str">
        <f t="shared" si="470"/>
        <v>EX</v>
      </c>
      <c r="AD2450" s="74">
        <f t="shared" si="471"/>
        <v>16655</v>
      </c>
      <c r="AE2450" s="74">
        <f t="shared" si="476"/>
        <v>16655</v>
      </c>
      <c r="AF2450">
        <v>1</v>
      </c>
      <c r="AG2450">
        <v>0</v>
      </c>
      <c r="AH2450" s="74">
        <v>0</v>
      </c>
      <c r="AJ2450" s="74">
        <f t="shared" si="472"/>
        <v>0</v>
      </c>
      <c r="AK2450" s="74">
        <f t="shared" si="478"/>
        <v>16655</v>
      </c>
      <c r="AL2450" t="str">
        <f t="shared" si="473"/>
        <v>N</v>
      </c>
      <c r="AN2450" t="s">
        <v>86</v>
      </c>
      <c r="AO2450" t="s">
        <v>85</v>
      </c>
      <c r="AP2450" t="str">
        <f t="shared" si="474"/>
        <v>94</v>
      </c>
      <c r="AQ2450" s="145" t="s">
        <v>1826</v>
      </c>
      <c r="AR2450" t="str">
        <f t="shared" si="475"/>
        <v>1-Adjusted Base Budget</v>
      </c>
      <c r="AS2450" s="145" t="s">
        <v>1827</v>
      </c>
      <c r="AT2450" t="s">
        <v>213</v>
      </c>
      <c r="AV2450" t="str">
        <f t="shared" si="481"/>
        <v>VPIT-SS</v>
      </c>
      <c r="AW2450" t="str">
        <f t="shared" si="480"/>
        <v>VP FOR INFORMATION TECHNOLOGY-SHARED SERVICES</v>
      </c>
    </row>
    <row r="2451" spans="1:49">
      <c r="A2451" s="59">
        <v>2018</v>
      </c>
      <c r="B2451" t="s">
        <v>137</v>
      </c>
      <c r="C2451" t="s">
        <v>945</v>
      </c>
      <c r="D2451" t="s">
        <v>946</v>
      </c>
      <c r="E2451" t="s">
        <v>951</v>
      </c>
      <c r="F2451" t="s">
        <v>1101</v>
      </c>
      <c r="G2451" t="s">
        <v>1128</v>
      </c>
      <c r="H2451" t="s">
        <v>154</v>
      </c>
      <c r="I2451" s="170" t="s">
        <v>84</v>
      </c>
      <c r="J2451" t="s">
        <v>85</v>
      </c>
      <c r="K2451" t="s">
        <v>214</v>
      </c>
      <c r="L2451" t="s">
        <v>412</v>
      </c>
      <c r="M2451" t="s">
        <v>413</v>
      </c>
      <c r="N2451" t="s">
        <v>217</v>
      </c>
      <c r="O2451" t="s">
        <v>263</v>
      </c>
      <c r="P2451" t="s">
        <v>414</v>
      </c>
      <c r="Q2451" t="s">
        <v>415</v>
      </c>
      <c r="R2451" t="s">
        <v>416</v>
      </c>
      <c r="S2451" t="s">
        <v>338</v>
      </c>
      <c r="T2451" t="s">
        <v>339</v>
      </c>
      <c r="U2451" s="61" t="s">
        <v>340</v>
      </c>
      <c r="V2451" t="s">
        <v>24</v>
      </c>
      <c r="W2451" t="s">
        <v>263</v>
      </c>
      <c r="X2451" s="59">
        <v>101200</v>
      </c>
      <c r="Y2451" s="59">
        <v>100975</v>
      </c>
      <c r="Z2451" t="s">
        <v>141</v>
      </c>
      <c r="AA2451" s="146" t="str">
        <f t="shared" si="477"/>
        <v>EX</v>
      </c>
      <c r="AB2451" s="146" t="str">
        <f t="shared" si="479"/>
        <v>IT</v>
      </c>
      <c r="AC2451" t="str">
        <f t="shared" ref="AC2451:AC2514" si="482">IF(O2451 =AA2451,W2451,"Allot/Xfer IN")</f>
        <v>EX</v>
      </c>
      <c r="AD2451" s="74">
        <f t="shared" ref="AD2451:AD2514" si="483">IF(O2451 =AA2451,Y2451,-Y2451)</f>
        <v>100975</v>
      </c>
      <c r="AE2451" s="74">
        <f t="shared" si="476"/>
        <v>100975</v>
      </c>
      <c r="AF2451">
        <v>1</v>
      </c>
      <c r="AG2451">
        <v>0</v>
      </c>
      <c r="AH2451" s="74">
        <v>0</v>
      </c>
      <c r="AJ2451" s="74">
        <f t="shared" ref="AJ2451:AJ2514" si="484">SUM(AG2451:AI2451)</f>
        <v>0</v>
      </c>
      <c r="AK2451" s="74">
        <f t="shared" si="478"/>
        <v>100975</v>
      </c>
      <c r="AL2451" t="str">
        <f t="shared" ref="AL2451:AL2514" si="485">IF(AF2451&lt;&gt;1,"Y","N")</f>
        <v>N</v>
      </c>
      <c r="AN2451" t="s">
        <v>86</v>
      </c>
      <c r="AO2451" t="s">
        <v>85</v>
      </c>
      <c r="AP2451" t="str">
        <f t="shared" ref="AP2451:AP2514" si="486">IF(AL2451 ="Y","99",I2451)</f>
        <v>94</v>
      </c>
      <c r="AQ2451" s="145" t="s">
        <v>1826</v>
      </c>
      <c r="AR2451" t="str">
        <f t="shared" ref="AR2451:AR2514" si="487">IF(AM2451 ="y",AQ2451,IF(AG2451 &lt;&gt;0,"2-Provision for Compensation Incr","1-Adjusted Base Budget"))</f>
        <v>1-Adjusted Base Budget</v>
      </c>
      <c r="AS2451" s="145" t="s">
        <v>1827</v>
      </c>
      <c r="AT2451" t="s">
        <v>213</v>
      </c>
      <c r="AV2451" t="str">
        <f t="shared" si="481"/>
        <v>VPIT-SS</v>
      </c>
      <c r="AW2451" t="str">
        <f t="shared" si="480"/>
        <v>VP FOR INFORMATION TECHNOLOGY-SHARED SERVICES</v>
      </c>
    </row>
    <row r="2452" spans="1:49">
      <c r="A2452" s="59">
        <v>2018</v>
      </c>
      <c r="B2452" t="s">
        <v>137</v>
      </c>
      <c r="C2452" t="s">
        <v>945</v>
      </c>
      <c r="D2452" t="s">
        <v>946</v>
      </c>
      <c r="E2452" t="s">
        <v>951</v>
      </c>
      <c r="F2452" t="s">
        <v>1131</v>
      </c>
      <c r="G2452" t="s">
        <v>1132</v>
      </c>
      <c r="H2452" t="s">
        <v>154</v>
      </c>
      <c r="I2452" s="170" t="s">
        <v>84</v>
      </c>
      <c r="J2452" t="s">
        <v>85</v>
      </c>
      <c r="K2452" t="s">
        <v>214</v>
      </c>
      <c r="L2452" t="s">
        <v>412</v>
      </c>
      <c r="M2452" t="s">
        <v>413</v>
      </c>
      <c r="N2452" t="s">
        <v>217</v>
      </c>
      <c r="O2452" t="s">
        <v>263</v>
      </c>
      <c r="P2452" t="s">
        <v>414</v>
      </c>
      <c r="Q2452" t="s">
        <v>415</v>
      </c>
      <c r="R2452" t="s">
        <v>416</v>
      </c>
      <c r="S2452" t="s">
        <v>338</v>
      </c>
      <c r="T2452" t="s">
        <v>339</v>
      </c>
      <c r="U2452" s="61" t="s">
        <v>340</v>
      </c>
      <c r="V2452" t="s">
        <v>24</v>
      </c>
      <c r="W2452" t="s">
        <v>263</v>
      </c>
      <c r="X2452" s="59">
        <v>24371</v>
      </c>
      <c r="Y2452" s="59">
        <v>24371</v>
      </c>
      <c r="Z2452" t="s">
        <v>141</v>
      </c>
      <c r="AA2452" s="146" t="str">
        <f t="shared" si="477"/>
        <v>EX</v>
      </c>
      <c r="AB2452" s="146" t="str">
        <f t="shared" si="479"/>
        <v>IT</v>
      </c>
      <c r="AC2452" t="str">
        <f t="shared" si="482"/>
        <v>EX</v>
      </c>
      <c r="AD2452" s="74">
        <f t="shared" si="483"/>
        <v>24371</v>
      </c>
      <c r="AE2452" s="74">
        <f t="shared" ref="AE2452:AE2515" si="488">Y2452</f>
        <v>24371</v>
      </c>
      <c r="AF2452">
        <v>1</v>
      </c>
      <c r="AG2452">
        <v>0</v>
      </c>
      <c r="AH2452" s="74">
        <v>0</v>
      </c>
      <c r="AJ2452" s="74">
        <f t="shared" si="484"/>
        <v>0</v>
      </c>
      <c r="AK2452" s="74">
        <f t="shared" si="478"/>
        <v>24371</v>
      </c>
      <c r="AL2452" t="str">
        <f t="shared" si="485"/>
        <v>N</v>
      </c>
      <c r="AN2452" t="s">
        <v>86</v>
      </c>
      <c r="AO2452" t="s">
        <v>85</v>
      </c>
      <c r="AP2452" t="str">
        <f t="shared" si="486"/>
        <v>94</v>
      </c>
      <c r="AQ2452" s="145" t="s">
        <v>1826</v>
      </c>
      <c r="AR2452" t="str">
        <f t="shared" si="487"/>
        <v>1-Adjusted Base Budget</v>
      </c>
      <c r="AS2452" s="145" t="s">
        <v>1827</v>
      </c>
      <c r="AT2452" t="s">
        <v>213</v>
      </c>
      <c r="AV2452" t="str">
        <f t="shared" si="481"/>
        <v>VPIT-SS</v>
      </c>
      <c r="AW2452" t="str">
        <f t="shared" si="480"/>
        <v>VP FOR INFORMATION TECHNOLOGY-SHARED SERVICES</v>
      </c>
    </row>
    <row r="2453" spans="1:49">
      <c r="A2453" s="59">
        <v>2018</v>
      </c>
      <c r="B2453" t="s">
        <v>137</v>
      </c>
      <c r="C2453" t="s">
        <v>945</v>
      </c>
      <c r="D2453" t="s">
        <v>946</v>
      </c>
      <c r="E2453" t="s">
        <v>951</v>
      </c>
      <c r="F2453" t="s">
        <v>992</v>
      </c>
      <c r="G2453" t="s">
        <v>993</v>
      </c>
      <c r="H2453" t="s">
        <v>154</v>
      </c>
      <c r="I2453" s="170" t="s">
        <v>84</v>
      </c>
      <c r="J2453" t="s">
        <v>85</v>
      </c>
      <c r="K2453" t="s">
        <v>214</v>
      </c>
      <c r="L2453" t="s">
        <v>412</v>
      </c>
      <c r="M2453" t="s">
        <v>413</v>
      </c>
      <c r="N2453" t="s">
        <v>217</v>
      </c>
      <c r="O2453" t="s">
        <v>263</v>
      </c>
      <c r="P2453" t="s">
        <v>414</v>
      </c>
      <c r="Q2453" t="s">
        <v>415</v>
      </c>
      <c r="R2453" t="s">
        <v>416</v>
      </c>
      <c r="S2453" t="s">
        <v>338</v>
      </c>
      <c r="T2453" t="s">
        <v>339</v>
      </c>
      <c r="U2453" s="61" t="s">
        <v>340</v>
      </c>
      <c r="V2453" t="s">
        <v>24</v>
      </c>
      <c r="W2453" t="s">
        <v>263</v>
      </c>
      <c r="X2453" s="59">
        <v>4361</v>
      </c>
      <c r="Y2453" s="59">
        <v>4361</v>
      </c>
      <c r="Z2453" t="s">
        <v>141</v>
      </c>
      <c r="AA2453" s="146" t="str">
        <f t="shared" si="477"/>
        <v>EX</v>
      </c>
      <c r="AB2453" s="146" t="str">
        <f t="shared" si="479"/>
        <v>IT</v>
      </c>
      <c r="AC2453" t="str">
        <f t="shared" si="482"/>
        <v>EX</v>
      </c>
      <c r="AD2453" s="74">
        <f t="shared" si="483"/>
        <v>4361</v>
      </c>
      <c r="AE2453" s="74">
        <f t="shared" si="488"/>
        <v>4361</v>
      </c>
      <c r="AF2453">
        <v>1</v>
      </c>
      <c r="AG2453">
        <v>0</v>
      </c>
      <c r="AH2453" s="74">
        <v>0</v>
      </c>
      <c r="AJ2453" s="74">
        <f t="shared" si="484"/>
        <v>0</v>
      </c>
      <c r="AK2453" s="74">
        <f t="shared" si="478"/>
        <v>4361</v>
      </c>
      <c r="AL2453" t="str">
        <f t="shared" si="485"/>
        <v>N</v>
      </c>
      <c r="AN2453" t="s">
        <v>86</v>
      </c>
      <c r="AO2453" t="s">
        <v>85</v>
      </c>
      <c r="AP2453" t="str">
        <f t="shared" si="486"/>
        <v>94</v>
      </c>
      <c r="AQ2453" s="145" t="s">
        <v>1826</v>
      </c>
      <c r="AR2453" t="str">
        <f t="shared" si="487"/>
        <v>1-Adjusted Base Budget</v>
      </c>
      <c r="AS2453" s="145" t="s">
        <v>1827</v>
      </c>
      <c r="AT2453" t="s">
        <v>213</v>
      </c>
      <c r="AV2453" t="str">
        <f t="shared" si="481"/>
        <v>VPIT-SS</v>
      </c>
      <c r="AW2453" t="str">
        <f t="shared" si="480"/>
        <v>VP FOR INFORMATION TECHNOLOGY-SHARED SERVICES</v>
      </c>
    </row>
    <row r="2454" spans="1:49">
      <c r="A2454" s="59">
        <v>2018</v>
      </c>
      <c r="B2454" t="s">
        <v>137</v>
      </c>
      <c r="C2454" t="s">
        <v>945</v>
      </c>
      <c r="D2454" t="s">
        <v>946</v>
      </c>
      <c r="E2454" t="s">
        <v>951</v>
      </c>
      <c r="F2454" t="s">
        <v>1105</v>
      </c>
      <c r="G2454" t="s">
        <v>1106</v>
      </c>
      <c r="H2454" t="s">
        <v>154</v>
      </c>
      <c r="I2454" s="170" t="s">
        <v>84</v>
      </c>
      <c r="J2454" t="s">
        <v>85</v>
      </c>
      <c r="K2454" t="s">
        <v>214</v>
      </c>
      <c r="L2454" t="s">
        <v>412</v>
      </c>
      <c r="M2454" t="s">
        <v>413</v>
      </c>
      <c r="N2454" t="s">
        <v>217</v>
      </c>
      <c r="O2454" t="s">
        <v>263</v>
      </c>
      <c r="P2454" t="s">
        <v>414</v>
      </c>
      <c r="Q2454" t="s">
        <v>415</v>
      </c>
      <c r="R2454" t="s">
        <v>416</v>
      </c>
      <c r="S2454" t="s">
        <v>338</v>
      </c>
      <c r="T2454" t="s">
        <v>339</v>
      </c>
      <c r="U2454" s="61" t="s">
        <v>340</v>
      </c>
      <c r="V2454" t="s">
        <v>24</v>
      </c>
      <c r="W2454" t="s">
        <v>263</v>
      </c>
      <c r="X2454" s="59">
        <v>10010</v>
      </c>
      <c r="Y2454" s="59">
        <v>10010</v>
      </c>
      <c r="Z2454" t="s">
        <v>141</v>
      </c>
      <c r="AA2454" s="146" t="str">
        <f t="shared" si="477"/>
        <v>EX</v>
      </c>
      <c r="AB2454" s="146" t="str">
        <f t="shared" si="479"/>
        <v>IT</v>
      </c>
      <c r="AC2454" t="str">
        <f t="shared" si="482"/>
        <v>EX</v>
      </c>
      <c r="AD2454" s="74">
        <f t="shared" si="483"/>
        <v>10010</v>
      </c>
      <c r="AE2454" s="74">
        <f t="shared" si="488"/>
        <v>10010</v>
      </c>
      <c r="AF2454">
        <v>1</v>
      </c>
      <c r="AG2454">
        <v>0</v>
      </c>
      <c r="AH2454" s="74">
        <v>0</v>
      </c>
      <c r="AJ2454" s="74">
        <f t="shared" si="484"/>
        <v>0</v>
      </c>
      <c r="AK2454" s="74">
        <f t="shared" si="478"/>
        <v>10010</v>
      </c>
      <c r="AL2454" t="str">
        <f t="shared" si="485"/>
        <v>N</v>
      </c>
      <c r="AN2454" t="s">
        <v>86</v>
      </c>
      <c r="AO2454" t="s">
        <v>85</v>
      </c>
      <c r="AP2454" t="str">
        <f t="shared" si="486"/>
        <v>94</v>
      </c>
      <c r="AQ2454" s="145" t="s">
        <v>1826</v>
      </c>
      <c r="AR2454" t="str">
        <f t="shared" si="487"/>
        <v>1-Adjusted Base Budget</v>
      </c>
      <c r="AS2454" s="145" t="s">
        <v>1827</v>
      </c>
      <c r="AT2454" t="s">
        <v>213</v>
      </c>
      <c r="AV2454" t="str">
        <f t="shared" si="481"/>
        <v>VPIT-SS</v>
      </c>
      <c r="AW2454" t="str">
        <f t="shared" si="480"/>
        <v>VP FOR INFORMATION TECHNOLOGY-SHARED SERVICES</v>
      </c>
    </row>
    <row r="2455" spans="1:49">
      <c r="A2455" s="59">
        <v>2018</v>
      </c>
      <c r="B2455" t="s">
        <v>137</v>
      </c>
      <c r="C2455" t="s">
        <v>945</v>
      </c>
      <c r="D2455" t="s">
        <v>946</v>
      </c>
      <c r="E2455" t="s">
        <v>951</v>
      </c>
      <c r="F2455" t="s">
        <v>1107</v>
      </c>
      <c r="G2455" t="s">
        <v>1108</v>
      </c>
      <c r="H2455" t="s">
        <v>154</v>
      </c>
      <c r="I2455" s="170" t="s">
        <v>84</v>
      </c>
      <c r="J2455" t="s">
        <v>85</v>
      </c>
      <c r="K2455" t="s">
        <v>214</v>
      </c>
      <c r="L2455" t="s">
        <v>412</v>
      </c>
      <c r="M2455" t="s">
        <v>413</v>
      </c>
      <c r="N2455" t="s">
        <v>217</v>
      </c>
      <c r="O2455" t="s">
        <v>263</v>
      </c>
      <c r="P2455" t="s">
        <v>414</v>
      </c>
      <c r="Q2455" t="s">
        <v>415</v>
      </c>
      <c r="R2455" t="s">
        <v>416</v>
      </c>
      <c r="S2455" t="s">
        <v>338</v>
      </c>
      <c r="T2455" t="s">
        <v>339</v>
      </c>
      <c r="U2455" s="61" t="s">
        <v>340</v>
      </c>
      <c r="V2455" t="s">
        <v>24</v>
      </c>
      <c r="W2455" t="s">
        <v>263</v>
      </c>
      <c r="X2455" s="59">
        <v>12863</v>
      </c>
      <c r="Y2455" s="59">
        <v>12863</v>
      </c>
      <c r="Z2455" t="s">
        <v>141</v>
      </c>
      <c r="AA2455" s="146" t="str">
        <f t="shared" si="477"/>
        <v>EX</v>
      </c>
      <c r="AB2455" s="146" t="str">
        <f t="shared" si="479"/>
        <v>IT</v>
      </c>
      <c r="AC2455" t="str">
        <f t="shared" si="482"/>
        <v>EX</v>
      </c>
      <c r="AD2455" s="74">
        <f t="shared" si="483"/>
        <v>12863</v>
      </c>
      <c r="AE2455" s="74">
        <f t="shared" si="488"/>
        <v>12863</v>
      </c>
      <c r="AF2455">
        <v>1</v>
      </c>
      <c r="AG2455">
        <v>0</v>
      </c>
      <c r="AH2455" s="74">
        <v>0</v>
      </c>
      <c r="AJ2455" s="74">
        <f t="shared" si="484"/>
        <v>0</v>
      </c>
      <c r="AK2455" s="74">
        <f t="shared" si="478"/>
        <v>12863</v>
      </c>
      <c r="AL2455" t="str">
        <f t="shared" si="485"/>
        <v>N</v>
      </c>
      <c r="AN2455" t="s">
        <v>86</v>
      </c>
      <c r="AO2455" t="s">
        <v>85</v>
      </c>
      <c r="AP2455" t="str">
        <f t="shared" si="486"/>
        <v>94</v>
      </c>
      <c r="AQ2455" s="145" t="s">
        <v>1826</v>
      </c>
      <c r="AR2455" t="str">
        <f t="shared" si="487"/>
        <v>1-Adjusted Base Budget</v>
      </c>
      <c r="AS2455" s="145" t="s">
        <v>1827</v>
      </c>
      <c r="AT2455" t="s">
        <v>213</v>
      </c>
      <c r="AV2455" t="str">
        <f t="shared" si="481"/>
        <v>VPIT-SS</v>
      </c>
      <c r="AW2455" t="str">
        <f t="shared" si="480"/>
        <v>VP FOR INFORMATION TECHNOLOGY-SHARED SERVICES</v>
      </c>
    </row>
    <row r="2456" spans="1:49">
      <c r="A2456" s="59">
        <v>2018</v>
      </c>
      <c r="B2456" t="s">
        <v>137</v>
      </c>
      <c r="C2456" t="s">
        <v>945</v>
      </c>
      <c r="D2456" t="s">
        <v>946</v>
      </c>
      <c r="E2456" t="s">
        <v>951</v>
      </c>
      <c r="F2456" t="s">
        <v>1109</v>
      </c>
      <c r="G2456" t="s">
        <v>1110</v>
      </c>
      <c r="H2456" t="s">
        <v>154</v>
      </c>
      <c r="I2456" s="170" t="s">
        <v>84</v>
      </c>
      <c r="J2456" t="s">
        <v>85</v>
      </c>
      <c r="K2456" t="s">
        <v>214</v>
      </c>
      <c r="L2456" t="s">
        <v>412</v>
      </c>
      <c r="M2456" t="s">
        <v>413</v>
      </c>
      <c r="N2456" t="s">
        <v>217</v>
      </c>
      <c r="O2456" t="s">
        <v>263</v>
      </c>
      <c r="P2456" t="s">
        <v>414</v>
      </c>
      <c r="Q2456" t="s">
        <v>415</v>
      </c>
      <c r="R2456" t="s">
        <v>416</v>
      </c>
      <c r="S2456" t="s">
        <v>338</v>
      </c>
      <c r="T2456" t="s">
        <v>339</v>
      </c>
      <c r="U2456" s="61" t="s">
        <v>340</v>
      </c>
      <c r="V2456" t="s">
        <v>24</v>
      </c>
      <c r="W2456" t="s">
        <v>263</v>
      </c>
      <c r="X2456" s="59">
        <v>15607</v>
      </c>
      <c r="Y2456" s="59">
        <v>15607</v>
      </c>
      <c r="Z2456" t="s">
        <v>141</v>
      </c>
      <c r="AA2456" s="146" t="str">
        <f t="shared" si="477"/>
        <v>EX</v>
      </c>
      <c r="AB2456" s="146" t="str">
        <f t="shared" si="479"/>
        <v>IT</v>
      </c>
      <c r="AC2456" t="str">
        <f t="shared" si="482"/>
        <v>EX</v>
      </c>
      <c r="AD2456" s="74">
        <f t="shared" si="483"/>
        <v>15607</v>
      </c>
      <c r="AE2456" s="74">
        <f t="shared" si="488"/>
        <v>15607</v>
      </c>
      <c r="AF2456">
        <v>1</v>
      </c>
      <c r="AG2456">
        <v>0</v>
      </c>
      <c r="AH2456" s="74">
        <v>0</v>
      </c>
      <c r="AJ2456" s="74">
        <f t="shared" si="484"/>
        <v>0</v>
      </c>
      <c r="AK2456" s="74">
        <f t="shared" si="478"/>
        <v>15607</v>
      </c>
      <c r="AL2456" t="str">
        <f t="shared" si="485"/>
        <v>N</v>
      </c>
      <c r="AN2456" t="s">
        <v>86</v>
      </c>
      <c r="AO2456" t="s">
        <v>85</v>
      </c>
      <c r="AP2456" t="str">
        <f t="shared" si="486"/>
        <v>94</v>
      </c>
      <c r="AQ2456" s="145" t="s">
        <v>1826</v>
      </c>
      <c r="AR2456" t="str">
        <f t="shared" si="487"/>
        <v>1-Adjusted Base Budget</v>
      </c>
      <c r="AS2456" s="145" t="s">
        <v>1827</v>
      </c>
      <c r="AT2456" t="s">
        <v>213</v>
      </c>
      <c r="AV2456" t="str">
        <f t="shared" si="481"/>
        <v>VPIT-SS</v>
      </c>
      <c r="AW2456" t="str">
        <f t="shared" si="480"/>
        <v>VP FOR INFORMATION TECHNOLOGY-SHARED SERVICES</v>
      </c>
    </row>
    <row r="2457" spans="1:49">
      <c r="A2457" s="59">
        <v>2018</v>
      </c>
      <c r="B2457" t="s">
        <v>137</v>
      </c>
      <c r="C2457" t="s">
        <v>945</v>
      </c>
      <c r="D2457" t="s">
        <v>946</v>
      </c>
      <c r="E2457" t="s">
        <v>951</v>
      </c>
      <c r="F2457" t="s">
        <v>1111</v>
      </c>
      <c r="G2457" t="s">
        <v>1112</v>
      </c>
      <c r="H2457" t="s">
        <v>154</v>
      </c>
      <c r="I2457" s="170" t="s">
        <v>84</v>
      </c>
      <c r="J2457" t="s">
        <v>85</v>
      </c>
      <c r="K2457" t="s">
        <v>214</v>
      </c>
      <c r="L2457" t="s">
        <v>412</v>
      </c>
      <c r="M2457" t="s">
        <v>413</v>
      </c>
      <c r="N2457" t="s">
        <v>217</v>
      </c>
      <c r="O2457" t="s">
        <v>263</v>
      </c>
      <c r="P2457" t="s">
        <v>414</v>
      </c>
      <c r="Q2457" t="s">
        <v>415</v>
      </c>
      <c r="R2457" t="s">
        <v>416</v>
      </c>
      <c r="S2457" t="s">
        <v>338</v>
      </c>
      <c r="T2457" t="s">
        <v>339</v>
      </c>
      <c r="U2457" s="61" t="s">
        <v>340</v>
      </c>
      <c r="V2457" t="s">
        <v>24</v>
      </c>
      <c r="W2457" t="s">
        <v>263</v>
      </c>
      <c r="X2457" s="59">
        <v>0</v>
      </c>
      <c r="Y2457" s="59">
        <v>37514</v>
      </c>
      <c r="Z2457" t="s">
        <v>141</v>
      </c>
      <c r="AA2457" s="146" t="str">
        <f t="shared" si="477"/>
        <v>EX</v>
      </c>
      <c r="AB2457" s="146" t="str">
        <f t="shared" si="479"/>
        <v>IT</v>
      </c>
      <c r="AC2457" t="str">
        <f t="shared" si="482"/>
        <v>EX</v>
      </c>
      <c r="AD2457" s="74">
        <f t="shared" si="483"/>
        <v>37514</v>
      </c>
      <c r="AE2457" s="74">
        <f t="shared" si="488"/>
        <v>37514</v>
      </c>
      <c r="AF2457">
        <v>1</v>
      </c>
      <c r="AG2457">
        <v>0</v>
      </c>
      <c r="AH2457" s="74">
        <v>0</v>
      </c>
      <c r="AJ2457" s="74">
        <f t="shared" si="484"/>
        <v>0</v>
      </c>
      <c r="AK2457" s="74">
        <f t="shared" si="478"/>
        <v>37514</v>
      </c>
      <c r="AL2457" t="str">
        <f t="shared" si="485"/>
        <v>N</v>
      </c>
      <c r="AN2457" t="s">
        <v>86</v>
      </c>
      <c r="AO2457" t="s">
        <v>85</v>
      </c>
      <c r="AP2457" t="str">
        <f t="shared" si="486"/>
        <v>94</v>
      </c>
      <c r="AQ2457" s="145" t="s">
        <v>1826</v>
      </c>
      <c r="AR2457" t="str">
        <f t="shared" si="487"/>
        <v>1-Adjusted Base Budget</v>
      </c>
      <c r="AS2457" s="145" t="s">
        <v>1827</v>
      </c>
      <c r="AT2457" t="s">
        <v>213</v>
      </c>
      <c r="AV2457" t="str">
        <f t="shared" si="481"/>
        <v>VPIT-SS</v>
      </c>
      <c r="AW2457" t="str">
        <f t="shared" si="480"/>
        <v>VP FOR INFORMATION TECHNOLOGY-SHARED SERVICES</v>
      </c>
    </row>
    <row r="2458" spans="1:49">
      <c r="A2458" s="59">
        <v>2018</v>
      </c>
      <c r="B2458" t="s">
        <v>137</v>
      </c>
      <c r="C2458" t="s">
        <v>945</v>
      </c>
      <c r="D2458" t="s">
        <v>946</v>
      </c>
      <c r="E2458" t="s">
        <v>981</v>
      </c>
      <c r="F2458" t="s">
        <v>957</v>
      </c>
      <c r="G2458" t="s">
        <v>958</v>
      </c>
      <c r="H2458" t="s">
        <v>157</v>
      </c>
      <c r="I2458" s="170" t="s">
        <v>84</v>
      </c>
      <c r="J2458" t="s">
        <v>85</v>
      </c>
      <c r="K2458" t="s">
        <v>214</v>
      </c>
      <c r="L2458" t="s">
        <v>412</v>
      </c>
      <c r="M2458" t="s">
        <v>413</v>
      </c>
      <c r="N2458" t="s">
        <v>217</v>
      </c>
      <c r="O2458" t="s">
        <v>263</v>
      </c>
      <c r="P2458" t="s">
        <v>414</v>
      </c>
      <c r="Q2458" t="s">
        <v>415</v>
      </c>
      <c r="R2458" t="s">
        <v>416</v>
      </c>
      <c r="S2458" t="s">
        <v>338</v>
      </c>
      <c r="T2458" t="s">
        <v>339</v>
      </c>
      <c r="U2458" s="61" t="s">
        <v>340</v>
      </c>
      <c r="V2458" t="s">
        <v>24</v>
      </c>
      <c r="W2458" t="s">
        <v>263</v>
      </c>
      <c r="X2458" s="59">
        <v>175557</v>
      </c>
      <c r="Y2458" s="59">
        <v>175557</v>
      </c>
      <c r="Z2458" t="s">
        <v>141</v>
      </c>
      <c r="AA2458" s="146" t="str">
        <f t="shared" si="477"/>
        <v>EX</v>
      </c>
      <c r="AB2458" s="146" t="str">
        <f t="shared" si="479"/>
        <v>IT</v>
      </c>
      <c r="AC2458" t="str">
        <f t="shared" si="482"/>
        <v>EX</v>
      </c>
      <c r="AD2458" s="74">
        <f t="shared" si="483"/>
        <v>175557</v>
      </c>
      <c r="AE2458" s="74">
        <f t="shared" si="488"/>
        <v>175557</v>
      </c>
      <c r="AF2458">
        <v>1</v>
      </c>
      <c r="AG2458">
        <v>0</v>
      </c>
      <c r="AH2458" s="74">
        <v>0</v>
      </c>
      <c r="AJ2458" s="74">
        <f t="shared" si="484"/>
        <v>0</v>
      </c>
      <c r="AK2458" s="74">
        <f t="shared" si="478"/>
        <v>175557</v>
      </c>
      <c r="AL2458" t="str">
        <f t="shared" si="485"/>
        <v>N</v>
      </c>
      <c r="AN2458" t="s">
        <v>86</v>
      </c>
      <c r="AO2458" t="s">
        <v>85</v>
      </c>
      <c r="AP2458" t="str">
        <f t="shared" si="486"/>
        <v>94</v>
      </c>
      <c r="AQ2458" s="145" t="s">
        <v>1826</v>
      </c>
      <c r="AR2458" t="str">
        <f t="shared" si="487"/>
        <v>1-Adjusted Base Budget</v>
      </c>
      <c r="AS2458" s="145" t="s">
        <v>1827</v>
      </c>
      <c r="AT2458" t="s">
        <v>213</v>
      </c>
      <c r="AV2458" t="str">
        <f t="shared" si="481"/>
        <v>VPIT-SS</v>
      </c>
      <c r="AW2458" t="str">
        <f t="shared" si="480"/>
        <v>VP FOR INFORMATION TECHNOLOGY-SHARED SERVICES</v>
      </c>
    </row>
    <row r="2459" spans="1:49">
      <c r="A2459" s="59">
        <v>2018</v>
      </c>
      <c r="B2459" t="s">
        <v>137</v>
      </c>
      <c r="C2459" t="s">
        <v>945</v>
      </c>
      <c r="D2459" t="s">
        <v>946</v>
      </c>
      <c r="E2459" t="s">
        <v>983</v>
      </c>
      <c r="F2459" t="s">
        <v>957</v>
      </c>
      <c r="G2459" t="s">
        <v>958</v>
      </c>
      <c r="H2459" t="s">
        <v>159</v>
      </c>
      <c r="I2459" s="170" t="s">
        <v>84</v>
      </c>
      <c r="J2459" t="s">
        <v>85</v>
      </c>
      <c r="K2459" t="s">
        <v>214</v>
      </c>
      <c r="L2459" t="s">
        <v>412</v>
      </c>
      <c r="M2459" t="s">
        <v>413</v>
      </c>
      <c r="N2459" t="s">
        <v>217</v>
      </c>
      <c r="O2459" t="s">
        <v>263</v>
      </c>
      <c r="P2459" t="s">
        <v>414</v>
      </c>
      <c r="Q2459" t="s">
        <v>415</v>
      </c>
      <c r="R2459" t="s">
        <v>416</v>
      </c>
      <c r="S2459" t="s">
        <v>338</v>
      </c>
      <c r="T2459" t="s">
        <v>339</v>
      </c>
      <c r="U2459" s="61" t="s">
        <v>340</v>
      </c>
      <c r="V2459" t="s">
        <v>24</v>
      </c>
      <c r="W2459" t="s">
        <v>263</v>
      </c>
      <c r="X2459" s="59">
        <v>57060</v>
      </c>
      <c r="Y2459" s="59">
        <v>57060</v>
      </c>
      <c r="Z2459" t="s">
        <v>141</v>
      </c>
      <c r="AA2459" s="146" t="str">
        <f t="shared" si="477"/>
        <v>EX</v>
      </c>
      <c r="AB2459" s="146" t="str">
        <f t="shared" si="479"/>
        <v>IT</v>
      </c>
      <c r="AC2459" t="str">
        <f t="shared" si="482"/>
        <v>EX</v>
      </c>
      <c r="AD2459" s="74">
        <f t="shared" si="483"/>
        <v>57060</v>
      </c>
      <c r="AE2459" s="74">
        <f t="shared" si="488"/>
        <v>57060</v>
      </c>
      <c r="AF2459">
        <v>1</v>
      </c>
      <c r="AG2459">
        <v>0</v>
      </c>
      <c r="AH2459" s="74">
        <v>0</v>
      </c>
      <c r="AJ2459" s="74">
        <f t="shared" si="484"/>
        <v>0</v>
      </c>
      <c r="AK2459" s="74">
        <f t="shared" si="478"/>
        <v>57060</v>
      </c>
      <c r="AL2459" t="str">
        <f t="shared" si="485"/>
        <v>N</v>
      </c>
      <c r="AN2459" t="s">
        <v>86</v>
      </c>
      <c r="AO2459" t="s">
        <v>85</v>
      </c>
      <c r="AP2459" t="str">
        <f t="shared" si="486"/>
        <v>94</v>
      </c>
      <c r="AQ2459" s="145" t="s">
        <v>1826</v>
      </c>
      <c r="AR2459" t="str">
        <f t="shared" si="487"/>
        <v>1-Adjusted Base Budget</v>
      </c>
      <c r="AS2459" s="145" t="s">
        <v>1827</v>
      </c>
      <c r="AT2459" t="s">
        <v>213</v>
      </c>
      <c r="AV2459" t="str">
        <f t="shared" si="481"/>
        <v>VPIT-SS</v>
      </c>
      <c r="AW2459" t="str">
        <f t="shared" si="480"/>
        <v>VP FOR INFORMATION TECHNOLOGY-SHARED SERVICES</v>
      </c>
    </row>
    <row r="2460" spans="1:49">
      <c r="A2460" s="59">
        <v>2018</v>
      </c>
      <c r="B2460" t="s">
        <v>137</v>
      </c>
      <c r="C2460" t="s">
        <v>945</v>
      </c>
      <c r="D2460" t="s">
        <v>946</v>
      </c>
      <c r="E2460" t="s">
        <v>947</v>
      </c>
      <c r="F2460" t="s">
        <v>1000</v>
      </c>
      <c r="G2460" t="s">
        <v>1001</v>
      </c>
      <c r="H2460" t="s">
        <v>948</v>
      </c>
      <c r="I2460" s="170" t="s">
        <v>84</v>
      </c>
      <c r="J2460" t="s">
        <v>85</v>
      </c>
      <c r="K2460" t="s">
        <v>214</v>
      </c>
      <c r="L2460" t="s">
        <v>417</v>
      </c>
      <c r="M2460" t="s">
        <v>418</v>
      </c>
      <c r="N2460" t="s">
        <v>217</v>
      </c>
      <c r="O2460" t="s">
        <v>263</v>
      </c>
      <c r="P2460" t="s">
        <v>414</v>
      </c>
      <c r="Q2460" t="s">
        <v>415</v>
      </c>
      <c r="R2460" t="s">
        <v>416</v>
      </c>
      <c r="S2460" t="s">
        <v>338</v>
      </c>
      <c r="T2460" t="s">
        <v>339</v>
      </c>
      <c r="U2460" s="61" t="s">
        <v>340</v>
      </c>
      <c r="V2460" t="s">
        <v>249</v>
      </c>
      <c r="W2460" t="s">
        <v>263</v>
      </c>
      <c r="X2460" s="59">
        <v>23803</v>
      </c>
      <c r="Y2460" s="59">
        <v>23803</v>
      </c>
      <c r="AA2460" s="146" t="str">
        <f t="shared" si="477"/>
        <v>EX</v>
      </c>
      <c r="AB2460" s="146">
        <f t="shared" si="479"/>
        <v>0</v>
      </c>
      <c r="AC2460" t="str">
        <f t="shared" si="482"/>
        <v>EX</v>
      </c>
      <c r="AD2460" s="74">
        <f t="shared" si="483"/>
        <v>23803</v>
      </c>
      <c r="AE2460" s="74">
        <f t="shared" si="488"/>
        <v>23803</v>
      </c>
      <c r="AF2460">
        <v>1</v>
      </c>
      <c r="AG2460">
        <v>0</v>
      </c>
      <c r="AH2460" s="74">
        <v>0</v>
      </c>
      <c r="AJ2460" s="74">
        <f t="shared" si="484"/>
        <v>0</v>
      </c>
      <c r="AK2460" s="74">
        <f t="shared" si="478"/>
        <v>23803</v>
      </c>
      <c r="AL2460" t="str">
        <f t="shared" si="485"/>
        <v>N</v>
      </c>
      <c r="AN2460" t="s">
        <v>86</v>
      </c>
      <c r="AO2460" t="s">
        <v>85</v>
      </c>
      <c r="AP2460" t="str">
        <f t="shared" si="486"/>
        <v>94</v>
      </c>
      <c r="AQ2460" s="145" t="s">
        <v>1826</v>
      </c>
      <c r="AR2460" t="str">
        <f t="shared" si="487"/>
        <v>1-Adjusted Base Budget</v>
      </c>
      <c r="AS2460" s="145" t="s">
        <v>1827</v>
      </c>
      <c r="AT2460" t="s">
        <v>213</v>
      </c>
      <c r="AV2460" t="str">
        <f t="shared" si="481"/>
        <v>VPIT</v>
      </c>
      <c r="AW2460" t="str">
        <f t="shared" si="480"/>
        <v>VP FOR INFORMATION TECHNOLOGY</v>
      </c>
    </row>
    <row r="2461" spans="1:49">
      <c r="A2461" s="59">
        <v>2018</v>
      </c>
      <c r="B2461" t="s">
        <v>137</v>
      </c>
      <c r="C2461" t="s">
        <v>945</v>
      </c>
      <c r="D2461" t="s">
        <v>946</v>
      </c>
      <c r="E2461" t="s">
        <v>947</v>
      </c>
      <c r="F2461" t="s">
        <v>952</v>
      </c>
      <c r="G2461" t="s">
        <v>953</v>
      </c>
      <c r="H2461" t="s">
        <v>948</v>
      </c>
      <c r="I2461" s="170" t="s">
        <v>84</v>
      </c>
      <c r="J2461" t="s">
        <v>85</v>
      </c>
      <c r="K2461" t="s">
        <v>214</v>
      </c>
      <c r="L2461" t="s">
        <v>417</v>
      </c>
      <c r="M2461" t="s">
        <v>418</v>
      </c>
      <c r="N2461" t="s">
        <v>217</v>
      </c>
      <c r="O2461" t="s">
        <v>263</v>
      </c>
      <c r="P2461" t="s">
        <v>414</v>
      </c>
      <c r="Q2461" t="s">
        <v>415</v>
      </c>
      <c r="R2461" t="s">
        <v>416</v>
      </c>
      <c r="S2461" t="s">
        <v>338</v>
      </c>
      <c r="T2461" t="s">
        <v>339</v>
      </c>
      <c r="U2461" s="61" t="s">
        <v>340</v>
      </c>
      <c r="V2461" t="s">
        <v>249</v>
      </c>
      <c r="W2461" t="s">
        <v>263</v>
      </c>
      <c r="X2461" s="59">
        <v>4340</v>
      </c>
      <c r="Y2461" s="59">
        <v>4340</v>
      </c>
      <c r="AA2461" s="146" t="str">
        <f t="shared" si="477"/>
        <v>EX</v>
      </c>
      <c r="AB2461" s="146">
        <f t="shared" si="479"/>
        <v>0</v>
      </c>
      <c r="AC2461" t="str">
        <f t="shared" si="482"/>
        <v>EX</v>
      </c>
      <c r="AD2461" s="74">
        <f t="shared" si="483"/>
        <v>4340</v>
      </c>
      <c r="AE2461" s="74">
        <f t="shared" si="488"/>
        <v>4340</v>
      </c>
      <c r="AF2461">
        <v>1</v>
      </c>
      <c r="AG2461">
        <v>0</v>
      </c>
      <c r="AH2461" s="74">
        <v>0</v>
      </c>
      <c r="AJ2461" s="74">
        <f t="shared" si="484"/>
        <v>0</v>
      </c>
      <c r="AK2461" s="74">
        <f t="shared" si="478"/>
        <v>4340</v>
      </c>
      <c r="AL2461" t="str">
        <f t="shared" si="485"/>
        <v>N</v>
      </c>
      <c r="AN2461" t="s">
        <v>86</v>
      </c>
      <c r="AO2461" t="s">
        <v>85</v>
      </c>
      <c r="AP2461" t="str">
        <f t="shared" si="486"/>
        <v>94</v>
      </c>
      <c r="AQ2461" s="145" t="s">
        <v>1826</v>
      </c>
      <c r="AR2461" t="str">
        <f t="shared" si="487"/>
        <v>1-Adjusted Base Budget</v>
      </c>
      <c r="AS2461" s="145" t="s">
        <v>1827</v>
      </c>
      <c r="AT2461" t="s">
        <v>213</v>
      </c>
      <c r="AV2461" t="str">
        <f t="shared" si="481"/>
        <v>VPIT</v>
      </c>
      <c r="AW2461" t="str">
        <f t="shared" si="480"/>
        <v>VP FOR INFORMATION TECHNOLOGY</v>
      </c>
    </row>
    <row r="2462" spans="1:49">
      <c r="A2462" s="59">
        <v>2018</v>
      </c>
      <c r="B2462" t="s">
        <v>137</v>
      </c>
      <c r="C2462" t="s">
        <v>945</v>
      </c>
      <c r="D2462" t="s">
        <v>946</v>
      </c>
      <c r="E2462" t="s">
        <v>947</v>
      </c>
      <c r="F2462" t="s">
        <v>1006</v>
      </c>
      <c r="G2462" t="s">
        <v>1007</v>
      </c>
      <c r="H2462" t="s">
        <v>948</v>
      </c>
      <c r="I2462" s="170" t="s">
        <v>84</v>
      </c>
      <c r="J2462" t="s">
        <v>85</v>
      </c>
      <c r="K2462" t="s">
        <v>214</v>
      </c>
      <c r="L2462" t="s">
        <v>417</v>
      </c>
      <c r="M2462" t="s">
        <v>418</v>
      </c>
      <c r="N2462" t="s">
        <v>217</v>
      </c>
      <c r="O2462" t="s">
        <v>263</v>
      </c>
      <c r="P2462" t="s">
        <v>414</v>
      </c>
      <c r="Q2462" t="s">
        <v>415</v>
      </c>
      <c r="R2462" t="s">
        <v>416</v>
      </c>
      <c r="S2462" t="s">
        <v>338</v>
      </c>
      <c r="T2462" t="s">
        <v>339</v>
      </c>
      <c r="U2462" s="61" t="s">
        <v>340</v>
      </c>
      <c r="V2462" t="s">
        <v>249</v>
      </c>
      <c r="W2462" t="s">
        <v>263</v>
      </c>
      <c r="X2462" s="59">
        <v>10018</v>
      </c>
      <c r="Y2462" s="59">
        <v>10018</v>
      </c>
      <c r="AA2462" s="146" t="str">
        <f t="shared" si="477"/>
        <v>EX</v>
      </c>
      <c r="AB2462" s="146">
        <f t="shared" si="479"/>
        <v>0</v>
      </c>
      <c r="AC2462" t="str">
        <f t="shared" si="482"/>
        <v>EX</v>
      </c>
      <c r="AD2462" s="74">
        <f t="shared" si="483"/>
        <v>10018</v>
      </c>
      <c r="AE2462" s="74">
        <f t="shared" si="488"/>
        <v>10018</v>
      </c>
      <c r="AF2462">
        <v>1</v>
      </c>
      <c r="AG2462">
        <v>0</v>
      </c>
      <c r="AH2462" s="74">
        <v>0</v>
      </c>
      <c r="AJ2462" s="74">
        <f t="shared" si="484"/>
        <v>0</v>
      </c>
      <c r="AK2462" s="74">
        <f t="shared" si="478"/>
        <v>10018</v>
      </c>
      <c r="AL2462" t="str">
        <f t="shared" si="485"/>
        <v>N</v>
      </c>
      <c r="AN2462" t="s">
        <v>86</v>
      </c>
      <c r="AO2462" t="s">
        <v>85</v>
      </c>
      <c r="AP2462" t="str">
        <f t="shared" si="486"/>
        <v>94</v>
      </c>
      <c r="AQ2462" s="145" t="s">
        <v>1826</v>
      </c>
      <c r="AR2462" t="str">
        <f t="shared" si="487"/>
        <v>1-Adjusted Base Budget</v>
      </c>
      <c r="AS2462" s="145" t="s">
        <v>1827</v>
      </c>
      <c r="AT2462" t="s">
        <v>213</v>
      </c>
      <c r="AV2462" t="str">
        <f t="shared" si="481"/>
        <v>VPIT</v>
      </c>
      <c r="AW2462" t="str">
        <f t="shared" si="480"/>
        <v>VP FOR INFORMATION TECHNOLOGY</v>
      </c>
    </row>
    <row r="2463" spans="1:49">
      <c r="A2463" s="59">
        <v>2018</v>
      </c>
      <c r="B2463" t="s">
        <v>137</v>
      </c>
      <c r="C2463" t="s">
        <v>945</v>
      </c>
      <c r="D2463" t="s">
        <v>946</v>
      </c>
      <c r="E2463" t="s">
        <v>947</v>
      </c>
      <c r="F2463" t="s">
        <v>1010</v>
      </c>
      <c r="G2463" t="s">
        <v>1011</v>
      </c>
      <c r="H2463" t="s">
        <v>948</v>
      </c>
      <c r="I2463" s="170" t="s">
        <v>84</v>
      </c>
      <c r="J2463" t="s">
        <v>85</v>
      </c>
      <c r="K2463" t="s">
        <v>214</v>
      </c>
      <c r="L2463" t="s">
        <v>417</v>
      </c>
      <c r="M2463" t="s">
        <v>418</v>
      </c>
      <c r="N2463" t="s">
        <v>217</v>
      </c>
      <c r="O2463" t="s">
        <v>263</v>
      </c>
      <c r="P2463" t="s">
        <v>414</v>
      </c>
      <c r="Q2463" t="s">
        <v>415</v>
      </c>
      <c r="R2463" t="s">
        <v>416</v>
      </c>
      <c r="S2463" t="s">
        <v>338</v>
      </c>
      <c r="T2463" t="s">
        <v>339</v>
      </c>
      <c r="U2463" s="61" t="s">
        <v>340</v>
      </c>
      <c r="V2463" t="s">
        <v>249</v>
      </c>
      <c r="W2463" t="s">
        <v>263</v>
      </c>
      <c r="X2463" s="59">
        <v>14795</v>
      </c>
      <c r="Y2463" s="59">
        <v>14795</v>
      </c>
      <c r="AA2463" s="146" t="str">
        <f t="shared" si="477"/>
        <v>EX</v>
      </c>
      <c r="AB2463" s="146">
        <f t="shared" si="479"/>
        <v>0</v>
      </c>
      <c r="AC2463" t="str">
        <f t="shared" si="482"/>
        <v>EX</v>
      </c>
      <c r="AD2463" s="74">
        <f t="shared" si="483"/>
        <v>14795</v>
      </c>
      <c r="AE2463" s="74">
        <f t="shared" si="488"/>
        <v>14795</v>
      </c>
      <c r="AF2463">
        <v>1</v>
      </c>
      <c r="AG2463">
        <v>0</v>
      </c>
      <c r="AH2463" s="74">
        <v>0</v>
      </c>
      <c r="AJ2463" s="74">
        <f t="shared" si="484"/>
        <v>0</v>
      </c>
      <c r="AK2463" s="74">
        <f t="shared" si="478"/>
        <v>14795</v>
      </c>
      <c r="AL2463" t="str">
        <f t="shared" si="485"/>
        <v>N</v>
      </c>
      <c r="AN2463" t="s">
        <v>86</v>
      </c>
      <c r="AO2463" t="s">
        <v>85</v>
      </c>
      <c r="AP2463" t="str">
        <f t="shared" si="486"/>
        <v>94</v>
      </c>
      <c r="AQ2463" s="145" t="s">
        <v>1826</v>
      </c>
      <c r="AR2463" t="str">
        <f t="shared" si="487"/>
        <v>1-Adjusted Base Budget</v>
      </c>
      <c r="AS2463" s="145" t="s">
        <v>1827</v>
      </c>
      <c r="AT2463" t="s">
        <v>213</v>
      </c>
      <c r="AV2463" t="str">
        <f t="shared" si="481"/>
        <v>VPIT</v>
      </c>
      <c r="AW2463" t="str">
        <f t="shared" si="480"/>
        <v>VP FOR INFORMATION TECHNOLOGY</v>
      </c>
    </row>
    <row r="2464" spans="1:49">
      <c r="A2464" s="59">
        <v>2018</v>
      </c>
      <c r="B2464" t="s">
        <v>137</v>
      </c>
      <c r="C2464" t="s">
        <v>945</v>
      </c>
      <c r="D2464" t="s">
        <v>946</v>
      </c>
      <c r="E2464" t="s">
        <v>947</v>
      </c>
      <c r="F2464" t="s">
        <v>1012</v>
      </c>
      <c r="G2464" t="s">
        <v>1013</v>
      </c>
      <c r="H2464" t="s">
        <v>948</v>
      </c>
      <c r="I2464" s="170" t="s">
        <v>84</v>
      </c>
      <c r="J2464" t="s">
        <v>85</v>
      </c>
      <c r="K2464" t="s">
        <v>214</v>
      </c>
      <c r="L2464" t="s">
        <v>417</v>
      </c>
      <c r="M2464" t="s">
        <v>418</v>
      </c>
      <c r="N2464" t="s">
        <v>217</v>
      </c>
      <c r="O2464" t="s">
        <v>263</v>
      </c>
      <c r="P2464" t="s">
        <v>414</v>
      </c>
      <c r="Q2464" t="s">
        <v>415</v>
      </c>
      <c r="R2464" t="s">
        <v>416</v>
      </c>
      <c r="S2464" t="s">
        <v>338</v>
      </c>
      <c r="T2464" t="s">
        <v>339</v>
      </c>
      <c r="U2464" s="61" t="s">
        <v>340</v>
      </c>
      <c r="V2464" t="s">
        <v>249</v>
      </c>
      <c r="W2464" t="s">
        <v>263</v>
      </c>
      <c r="X2464" s="59">
        <v>19741</v>
      </c>
      <c r="Y2464" s="59">
        <v>19741</v>
      </c>
      <c r="AA2464" s="146" t="str">
        <f t="shared" si="477"/>
        <v>EX</v>
      </c>
      <c r="AB2464" s="146">
        <f t="shared" si="479"/>
        <v>0</v>
      </c>
      <c r="AC2464" t="str">
        <f t="shared" si="482"/>
        <v>EX</v>
      </c>
      <c r="AD2464" s="74">
        <f t="shared" si="483"/>
        <v>19741</v>
      </c>
      <c r="AE2464" s="74">
        <f t="shared" si="488"/>
        <v>19741</v>
      </c>
      <c r="AF2464">
        <v>1</v>
      </c>
      <c r="AG2464">
        <v>0</v>
      </c>
      <c r="AH2464" s="74">
        <v>0</v>
      </c>
      <c r="AJ2464" s="74">
        <f t="shared" si="484"/>
        <v>0</v>
      </c>
      <c r="AK2464" s="74">
        <f t="shared" si="478"/>
        <v>19741</v>
      </c>
      <c r="AL2464" t="str">
        <f t="shared" si="485"/>
        <v>N</v>
      </c>
      <c r="AN2464" t="s">
        <v>86</v>
      </c>
      <c r="AO2464" t="s">
        <v>85</v>
      </c>
      <c r="AP2464" t="str">
        <f t="shared" si="486"/>
        <v>94</v>
      </c>
      <c r="AQ2464" s="145" t="s">
        <v>1826</v>
      </c>
      <c r="AR2464" t="str">
        <f t="shared" si="487"/>
        <v>1-Adjusted Base Budget</v>
      </c>
      <c r="AS2464" s="145" t="s">
        <v>1827</v>
      </c>
      <c r="AT2464" t="s">
        <v>213</v>
      </c>
      <c r="AV2464" t="str">
        <f t="shared" si="481"/>
        <v>VPIT</v>
      </c>
      <c r="AW2464" t="str">
        <f t="shared" si="480"/>
        <v>VP FOR INFORMATION TECHNOLOGY</v>
      </c>
    </row>
    <row r="2465" spans="1:49">
      <c r="A2465" s="59">
        <v>2018</v>
      </c>
      <c r="B2465" t="s">
        <v>137</v>
      </c>
      <c r="C2465" t="s">
        <v>945</v>
      </c>
      <c r="D2465" t="s">
        <v>946</v>
      </c>
      <c r="E2465" t="s">
        <v>947</v>
      </c>
      <c r="F2465" t="s">
        <v>1014</v>
      </c>
      <c r="G2465" t="s">
        <v>1015</v>
      </c>
      <c r="H2465" t="s">
        <v>948</v>
      </c>
      <c r="I2465" s="170" t="s">
        <v>84</v>
      </c>
      <c r="J2465" t="s">
        <v>85</v>
      </c>
      <c r="K2465" t="s">
        <v>214</v>
      </c>
      <c r="L2465" t="s">
        <v>417</v>
      </c>
      <c r="M2465" t="s">
        <v>418</v>
      </c>
      <c r="N2465" t="s">
        <v>217</v>
      </c>
      <c r="O2465" t="s">
        <v>263</v>
      </c>
      <c r="P2465" t="s">
        <v>414</v>
      </c>
      <c r="Q2465" t="s">
        <v>415</v>
      </c>
      <c r="R2465" t="s">
        <v>416</v>
      </c>
      <c r="S2465" t="s">
        <v>338</v>
      </c>
      <c r="T2465" t="s">
        <v>339</v>
      </c>
      <c r="U2465" s="61" t="s">
        <v>340</v>
      </c>
      <c r="V2465" t="s">
        <v>249</v>
      </c>
      <c r="W2465" t="s">
        <v>263</v>
      </c>
      <c r="X2465" s="59">
        <v>37465</v>
      </c>
      <c r="Y2465" s="59">
        <v>31287</v>
      </c>
      <c r="AA2465" s="146" t="str">
        <f t="shared" si="477"/>
        <v>EX</v>
      </c>
      <c r="AB2465" s="146">
        <f t="shared" si="479"/>
        <v>0</v>
      </c>
      <c r="AC2465" t="str">
        <f t="shared" si="482"/>
        <v>EX</v>
      </c>
      <c r="AD2465" s="74">
        <f t="shared" si="483"/>
        <v>31287</v>
      </c>
      <c r="AE2465" s="74">
        <f t="shared" si="488"/>
        <v>31287</v>
      </c>
      <c r="AF2465">
        <v>1</v>
      </c>
      <c r="AG2465">
        <v>0</v>
      </c>
      <c r="AH2465" s="74">
        <v>0</v>
      </c>
      <c r="AJ2465" s="74">
        <f t="shared" si="484"/>
        <v>0</v>
      </c>
      <c r="AK2465" s="74">
        <f t="shared" si="478"/>
        <v>31287</v>
      </c>
      <c r="AL2465" t="str">
        <f t="shared" si="485"/>
        <v>N</v>
      </c>
      <c r="AN2465" t="s">
        <v>86</v>
      </c>
      <c r="AO2465" t="s">
        <v>85</v>
      </c>
      <c r="AP2465" t="str">
        <f t="shared" si="486"/>
        <v>94</v>
      </c>
      <c r="AQ2465" s="145" t="s">
        <v>1826</v>
      </c>
      <c r="AR2465" t="str">
        <f t="shared" si="487"/>
        <v>1-Adjusted Base Budget</v>
      </c>
      <c r="AS2465" s="145" t="s">
        <v>1827</v>
      </c>
      <c r="AT2465" t="s">
        <v>213</v>
      </c>
      <c r="AV2465" t="str">
        <f t="shared" si="481"/>
        <v>VPIT</v>
      </c>
      <c r="AW2465" t="str">
        <f t="shared" si="480"/>
        <v>VP FOR INFORMATION TECHNOLOGY</v>
      </c>
    </row>
    <row r="2466" spans="1:49">
      <c r="A2466" s="59">
        <v>2018</v>
      </c>
      <c r="B2466" t="s">
        <v>137</v>
      </c>
      <c r="C2466" t="s">
        <v>945</v>
      </c>
      <c r="D2466" t="s">
        <v>946</v>
      </c>
      <c r="E2466" t="s">
        <v>947</v>
      </c>
      <c r="F2466" t="s">
        <v>1713</v>
      </c>
      <c r="G2466" t="s">
        <v>1714</v>
      </c>
      <c r="H2466" t="s">
        <v>948</v>
      </c>
      <c r="I2466" s="170" t="s">
        <v>84</v>
      </c>
      <c r="J2466" t="s">
        <v>85</v>
      </c>
      <c r="K2466" t="s">
        <v>214</v>
      </c>
      <c r="L2466" t="s">
        <v>417</v>
      </c>
      <c r="M2466" t="s">
        <v>418</v>
      </c>
      <c r="N2466" t="s">
        <v>217</v>
      </c>
      <c r="O2466" t="s">
        <v>263</v>
      </c>
      <c r="P2466" t="s">
        <v>414</v>
      </c>
      <c r="Q2466" t="s">
        <v>415</v>
      </c>
      <c r="R2466" t="s">
        <v>416</v>
      </c>
      <c r="S2466" t="s">
        <v>338</v>
      </c>
      <c r="T2466" t="s">
        <v>339</v>
      </c>
      <c r="U2466" s="61" t="s">
        <v>340</v>
      </c>
      <c r="V2466" t="s">
        <v>249</v>
      </c>
      <c r="W2466" t="s">
        <v>263</v>
      </c>
      <c r="X2466" s="59">
        <v>0</v>
      </c>
      <c r="Y2466" s="59">
        <v>14495</v>
      </c>
      <c r="AA2466" s="146" t="str">
        <f t="shared" si="477"/>
        <v>EX</v>
      </c>
      <c r="AB2466" s="146">
        <f t="shared" si="479"/>
        <v>0</v>
      </c>
      <c r="AC2466" t="str">
        <f t="shared" si="482"/>
        <v>EX</v>
      </c>
      <c r="AD2466" s="74">
        <f t="shared" si="483"/>
        <v>14495</v>
      </c>
      <c r="AE2466" s="74">
        <f t="shared" si="488"/>
        <v>14495</v>
      </c>
      <c r="AF2466">
        <v>1</v>
      </c>
      <c r="AG2466">
        <v>0</v>
      </c>
      <c r="AH2466" s="74">
        <v>0</v>
      </c>
      <c r="AJ2466" s="74">
        <f t="shared" si="484"/>
        <v>0</v>
      </c>
      <c r="AK2466" s="74">
        <f t="shared" si="478"/>
        <v>14495</v>
      </c>
      <c r="AL2466" t="str">
        <f t="shared" si="485"/>
        <v>N</v>
      </c>
      <c r="AN2466" t="s">
        <v>86</v>
      </c>
      <c r="AO2466" t="s">
        <v>85</v>
      </c>
      <c r="AP2466" t="str">
        <f t="shared" si="486"/>
        <v>94</v>
      </c>
      <c r="AQ2466" s="145" t="s">
        <v>1826</v>
      </c>
      <c r="AR2466" t="str">
        <f t="shared" si="487"/>
        <v>1-Adjusted Base Budget</v>
      </c>
      <c r="AS2466" s="145" t="s">
        <v>1827</v>
      </c>
      <c r="AT2466" t="s">
        <v>213</v>
      </c>
      <c r="AV2466" t="str">
        <f t="shared" si="481"/>
        <v>VPIT</v>
      </c>
      <c r="AW2466" t="str">
        <f t="shared" si="480"/>
        <v>VP FOR INFORMATION TECHNOLOGY</v>
      </c>
    </row>
    <row r="2467" spans="1:49">
      <c r="A2467" s="59">
        <v>2018</v>
      </c>
      <c r="B2467" t="s">
        <v>137</v>
      </c>
      <c r="C2467" t="s">
        <v>945</v>
      </c>
      <c r="D2467" t="s">
        <v>946</v>
      </c>
      <c r="E2467" t="s">
        <v>947</v>
      </c>
      <c r="F2467" t="s">
        <v>1016</v>
      </c>
      <c r="G2467" t="s">
        <v>1017</v>
      </c>
      <c r="H2467" t="s">
        <v>948</v>
      </c>
      <c r="I2467" s="170" t="s">
        <v>84</v>
      </c>
      <c r="J2467" t="s">
        <v>85</v>
      </c>
      <c r="K2467" t="s">
        <v>214</v>
      </c>
      <c r="L2467" t="s">
        <v>417</v>
      </c>
      <c r="M2467" t="s">
        <v>418</v>
      </c>
      <c r="N2467" t="s">
        <v>217</v>
      </c>
      <c r="O2467" t="s">
        <v>263</v>
      </c>
      <c r="P2467" t="s">
        <v>414</v>
      </c>
      <c r="Q2467" t="s">
        <v>415</v>
      </c>
      <c r="R2467" t="s">
        <v>416</v>
      </c>
      <c r="S2467" t="s">
        <v>338</v>
      </c>
      <c r="T2467" t="s">
        <v>339</v>
      </c>
      <c r="U2467" s="61" t="s">
        <v>340</v>
      </c>
      <c r="V2467" t="s">
        <v>249</v>
      </c>
      <c r="W2467" t="s">
        <v>263</v>
      </c>
      <c r="X2467" s="59">
        <v>10344</v>
      </c>
      <c r="Y2467" s="59">
        <v>10344</v>
      </c>
      <c r="AA2467" s="146" t="str">
        <f t="shared" si="477"/>
        <v>EX</v>
      </c>
      <c r="AB2467" s="146">
        <f t="shared" si="479"/>
        <v>0</v>
      </c>
      <c r="AC2467" t="str">
        <f t="shared" si="482"/>
        <v>EX</v>
      </c>
      <c r="AD2467" s="74">
        <f t="shared" si="483"/>
        <v>10344</v>
      </c>
      <c r="AE2467" s="74">
        <f t="shared" si="488"/>
        <v>10344</v>
      </c>
      <c r="AF2467">
        <v>1</v>
      </c>
      <c r="AG2467">
        <v>0</v>
      </c>
      <c r="AH2467" s="74">
        <v>0</v>
      </c>
      <c r="AJ2467" s="74">
        <f t="shared" si="484"/>
        <v>0</v>
      </c>
      <c r="AK2467" s="74">
        <f t="shared" si="478"/>
        <v>10344</v>
      </c>
      <c r="AL2467" t="str">
        <f t="shared" si="485"/>
        <v>N</v>
      </c>
      <c r="AN2467" t="s">
        <v>86</v>
      </c>
      <c r="AO2467" t="s">
        <v>85</v>
      </c>
      <c r="AP2467" t="str">
        <f t="shared" si="486"/>
        <v>94</v>
      </c>
      <c r="AQ2467" s="145" t="s">
        <v>1826</v>
      </c>
      <c r="AR2467" t="str">
        <f t="shared" si="487"/>
        <v>1-Adjusted Base Budget</v>
      </c>
      <c r="AS2467" s="145" t="s">
        <v>1827</v>
      </c>
      <c r="AT2467" t="s">
        <v>213</v>
      </c>
      <c r="AV2467" t="str">
        <f t="shared" si="481"/>
        <v>VPIT</v>
      </c>
      <c r="AW2467" t="str">
        <f t="shared" si="480"/>
        <v>VP FOR INFORMATION TECHNOLOGY</v>
      </c>
    </row>
    <row r="2468" spans="1:49">
      <c r="A2468" s="59">
        <v>2018</v>
      </c>
      <c r="B2468" t="s">
        <v>137</v>
      </c>
      <c r="C2468" t="s">
        <v>945</v>
      </c>
      <c r="D2468" t="s">
        <v>946</v>
      </c>
      <c r="E2468" t="s">
        <v>947</v>
      </c>
      <c r="F2468" t="s">
        <v>1020</v>
      </c>
      <c r="G2468" t="s">
        <v>1021</v>
      </c>
      <c r="H2468" t="s">
        <v>948</v>
      </c>
      <c r="I2468" s="170" t="s">
        <v>84</v>
      </c>
      <c r="J2468" t="s">
        <v>85</v>
      </c>
      <c r="K2468" t="s">
        <v>214</v>
      </c>
      <c r="L2468" t="s">
        <v>417</v>
      </c>
      <c r="M2468" t="s">
        <v>418</v>
      </c>
      <c r="N2468" t="s">
        <v>217</v>
      </c>
      <c r="O2468" t="s">
        <v>263</v>
      </c>
      <c r="P2468" t="s">
        <v>414</v>
      </c>
      <c r="Q2468" t="s">
        <v>415</v>
      </c>
      <c r="R2468" t="s">
        <v>416</v>
      </c>
      <c r="S2468" t="s">
        <v>338</v>
      </c>
      <c r="T2468" t="s">
        <v>339</v>
      </c>
      <c r="U2468" s="61" t="s">
        <v>340</v>
      </c>
      <c r="V2468" t="s">
        <v>249</v>
      </c>
      <c r="W2468" t="s">
        <v>263</v>
      </c>
      <c r="X2468" s="59">
        <v>35249</v>
      </c>
      <c r="Y2468" s="59">
        <v>35249</v>
      </c>
      <c r="AA2468" s="146" t="str">
        <f t="shared" si="477"/>
        <v>EX</v>
      </c>
      <c r="AB2468" s="146">
        <f t="shared" si="479"/>
        <v>0</v>
      </c>
      <c r="AC2468" t="str">
        <f t="shared" si="482"/>
        <v>EX</v>
      </c>
      <c r="AD2468" s="74">
        <f t="shared" si="483"/>
        <v>35249</v>
      </c>
      <c r="AE2468" s="74">
        <f t="shared" si="488"/>
        <v>35249</v>
      </c>
      <c r="AF2468">
        <v>1</v>
      </c>
      <c r="AG2468">
        <v>0</v>
      </c>
      <c r="AH2468" s="74">
        <v>0</v>
      </c>
      <c r="AJ2468" s="74">
        <f t="shared" si="484"/>
        <v>0</v>
      </c>
      <c r="AK2468" s="74">
        <f t="shared" si="478"/>
        <v>35249</v>
      </c>
      <c r="AL2468" t="str">
        <f t="shared" si="485"/>
        <v>N</v>
      </c>
      <c r="AN2468" t="s">
        <v>86</v>
      </c>
      <c r="AO2468" t="s">
        <v>85</v>
      </c>
      <c r="AP2468" t="str">
        <f t="shared" si="486"/>
        <v>94</v>
      </c>
      <c r="AQ2468" s="145" t="s">
        <v>1826</v>
      </c>
      <c r="AR2468" t="str">
        <f t="shared" si="487"/>
        <v>1-Adjusted Base Budget</v>
      </c>
      <c r="AS2468" s="145" t="s">
        <v>1827</v>
      </c>
      <c r="AT2468" t="s">
        <v>213</v>
      </c>
      <c r="AV2468" t="str">
        <f t="shared" si="481"/>
        <v>VPIT</v>
      </c>
      <c r="AW2468" t="str">
        <f t="shared" si="480"/>
        <v>VP FOR INFORMATION TECHNOLOGY</v>
      </c>
    </row>
    <row r="2469" spans="1:49">
      <c r="A2469" s="59">
        <v>2018</v>
      </c>
      <c r="B2469" t="s">
        <v>137</v>
      </c>
      <c r="C2469" t="s">
        <v>945</v>
      </c>
      <c r="D2469" t="s">
        <v>946</v>
      </c>
      <c r="E2469" t="s">
        <v>947</v>
      </c>
      <c r="F2469" t="s">
        <v>1135</v>
      </c>
      <c r="G2469" t="s">
        <v>1136</v>
      </c>
      <c r="H2469" t="s">
        <v>948</v>
      </c>
      <c r="I2469" s="170" t="s">
        <v>84</v>
      </c>
      <c r="J2469" t="s">
        <v>85</v>
      </c>
      <c r="K2469" t="s">
        <v>214</v>
      </c>
      <c r="L2469" t="s">
        <v>417</v>
      </c>
      <c r="M2469" t="s">
        <v>418</v>
      </c>
      <c r="N2469" t="s">
        <v>217</v>
      </c>
      <c r="O2469" t="s">
        <v>263</v>
      </c>
      <c r="P2469" t="s">
        <v>414</v>
      </c>
      <c r="Q2469" t="s">
        <v>415</v>
      </c>
      <c r="R2469" t="s">
        <v>416</v>
      </c>
      <c r="S2469" t="s">
        <v>338</v>
      </c>
      <c r="T2469" t="s">
        <v>339</v>
      </c>
      <c r="U2469" s="61" t="s">
        <v>340</v>
      </c>
      <c r="V2469" t="s">
        <v>249</v>
      </c>
      <c r="W2469" t="s">
        <v>263</v>
      </c>
      <c r="X2469" s="59">
        <v>0</v>
      </c>
      <c r="Y2469" s="59">
        <v>54095</v>
      </c>
      <c r="AA2469" s="146" t="str">
        <f t="shared" si="477"/>
        <v>EX</v>
      </c>
      <c r="AB2469" s="146">
        <f t="shared" si="479"/>
        <v>0</v>
      </c>
      <c r="AC2469" t="str">
        <f t="shared" si="482"/>
        <v>EX</v>
      </c>
      <c r="AD2469" s="74">
        <f t="shared" si="483"/>
        <v>54095</v>
      </c>
      <c r="AE2469" s="74">
        <f t="shared" si="488"/>
        <v>54095</v>
      </c>
      <c r="AF2469">
        <v>1</v>
      </c>
      <c r="AG2469">
        <v>0</v>
      </c>
      <c r="AH2469" s="74">
        <v>0</v>
      </c>
      <c r="AJ2469" s="74">
        <f t="shared" si="484"/>
        <v>0</v>
      </c>
      <c r="AK2469" s="74">
        <f t="shared" si="478"/>
        <v>54095</v>
      </c>
      <c r="AL2469" t="str">
        <f t="shared" si="485"/>
        <v>N</v>
      </c>
      <c r="AN2469" t="s">
        <v>86</v>
      </c>
      <c r="AO2469" t="s">
        <v>85</v>
      </c>
      <c r="AP2469" t="str">
        <f t="shared" si="486"/>
        <v>94</v>
      </c>
      <c r="AQ2469" s="145" t="s">
        <v>1826</v>
      </c>
      <c r="AR2469" t="str">
        <f t="shared" si="487"/>
        <v>1-Adjusted Base Budget</v>
      </c>
      <c r="AS2469" s="145" t="s">
        <v>1827</v>
      </c>
      <c r="AT2469" t="s">
        <v>213</v>
      </c>
      <c r="AV2469" t="str">
        <f t="shared" si="481"/>
        <v>VPIT</v>
      </c>
      <c r="AW2469" t="str">
        <f t="shared" si="480"/>
        <v>VP FOR INFORMATION TECHNOLOGY</v>
      </c>
    </row>
    <row r="2470" spans="1:49">
      <c r="A2470" s="59">
        <v>2018</v>
      </c>
      <c r="B2470" t="s">
        <v>137</v>
      </c>
      <c r="C2470" t="s">
        <v>945</v>
      </c>
      <c r="D2470" t="s">
        <v>946</v>
      </c>
      <c r="E2470" t="s">
        <v>947</v>
      </c>
      <c r="F2470" t="s">
        <v>973</v>
      </c>
      <c r="G2470" t="s">
        <v>974</v>
      </c>
      <c r="H2470" t="s">
        <v>948</v>
      </c>
      <c r="I2470" s="170" t="s">
        <v>84</v>
      </c>
      <c r="J2470" t="s">
        <v>85</v>
      </c>
      <c r="K2470" t="s">
        <v>214</v>
      </c>
      <c r="L2470" t="s">
        <v>417</v>
      </c>
      <c r="M2470" t="s">
        <v>418</v>
      </c>
      <c r="N2470" t="s">
        <v>217</v>
      </c>
      <c r="O2470" t="s">
        <v>263</v>
      </c>
      <c r="P2470" t="s">
        <v>414</v>
      </c>
      <c r="Q2470" t="s">
        <v>415</v>
      </c>
      <c r="R2470" t="s">
        <v>416</v>
      </c>
      <c r="S2470" t="s">
        <v>338</v>
      </c>
      <c r="T2470" t="s">
        <v>339</v>
      </c>
      <c r="U2470" s="61" t="s">
        <v>340</v>
      </c>
      <c r="V2470" t="s">
        <v>249</v>
      </c>
      <c r="W2470" t="s">
        <v>263</v>
      </c>
      <c r="X2470" s="59">
        <v>16933</v>
      </c>
      <c r="Y2470" s="59">
        <v>16933</v>
      </c>
      <c r="AA2470" s="146" t="str">
        <f t="shared" si="477"/>
        <v>EX</v>
      </c>
      <c r="AB2470" s="146">
        <f t="shared" si="479"/>
        <v>0</v>
      </c>
      <c r="AC2470" t="str">
        <f t="shared" si="482"/>
        <v>EX</v>
      </c>
      <c r="AD2470" s="74">
        <f t="shared" si="483"/>
        <v>16933</v>
      </c>
      <c r="AE2470" s="74">
        <f t="shared" si="488"/>
        <v>16933</v>
      </c>
      <c r="AF2470">
        <v>1</v>
      </c>
      <c r="AG2470">
        <v>0</v>
      </c>
      <c r="AH2470" s="74">
        <v>0</v>
      </c>
      <c r="AJ2470" s="74">
        <f t="shared" si="484"/>
        <v>0</v>
      </c>
      <c r="AK2470" s="74">
        <f t="shared" si="478"/>
        <v>16933</v>
      </c>
      <c r="AL2470" t="str">
        <f t="shared" si="485"/>
        <v>N</v>
      </c>
      <c r="AN2470" t="s">
        <v>86</v>
      </c>
      <c r="AO2470" t="s">
        <v>85</v>
      </c>
      <c r="AP2470" t="str">
        <f t="shared" si="486"/>
        <v>94</v>
      </c>
      <c r="AQ2470" s="145" t="s">
        <v>1826</v>
      </c>
      <c r="AR2470" t="str">
        <f t="shared" si="487"/>
        <v>1-Adjusted Base Budget</v>
      </c>
      <c r="AS2470" s="145" t="s">
        <v>1827</v>
      </c>
      <c r="AT2470" t="s">
        <v>213</v>
      </c>
      <c r="AV2470" t="str">
        <f t="shared" si="481"/>
        <v>VPIT</v>
      </c>
      <c r="AW2470" t="str">
        <f t="shared" si="480"/>
        <v>VP FOR INFORMATION TECHNOLOGY</v>
      </c>
    </row>
    <row r="2471" spans="1:49">
      <c r="A2471" s="59">
        <v>2018</v>
      </c>
      <c r="B2471" t="s">
        <v>137</v>
      </c>
      <c r="C2471" t="s">
        <v>945</v>
      </c>
      <c r="D2471" t="s">
        <v>946</v>
      </c>
      <c r="E2471" t="s">
        <v>947</v>
      </c>
      <c r="F2471" t="s">
        <v>1715</v>
      </c>
      <c r="G2471" t="s">
        <v>1716</v>
      </c>
      <c r="H2471" t="s">
        <v>948</v>
      </c>
      <c r="I2471" s="170" t="s">
        <v>84</v>
      </c>
      <c r="J2471" t="s">
        <v>85</v>
      </c>
      <c r="K2471" t="s">
        <v>214</v>
      </c>
      <c r="L2471" t="s">
        <v>417</v>
      </c>
      <c r="M2471" t="s">
        <v>418</v>
      </c>
      <c r="N2471" t="s">
        <v>217</v>
      </c>
      <c r="O2471" t="s">
        <v>263</v>
      </c>
      <c r="P2471" t="s">
        <v>414</v>
      </c>
      <c r="Q2471" t="s">
        <v>415</v>
      </c>
      <c r="R2471" t="s">
        <v>416</v>
      </c>
      <c r="S2471" t="s">
        <v>338</v>
      </c>
      <c r="T2471" t="s">
        <v>339</v>
      </c>
      <c r="U2471" s="61" t="s">
        <v>340</v>
      </c>
      <c r="V2471" t="s">
        <v>249</v>
      </c>
      <c r="W2471" t="s">
        <v>263</v>
      </c>
      <c r="X2471" s="59">
        <v>35663</v>
      </c>
      <c r="Y2471" s="59">
        <v>35663</v>
      </c>
      <c r="AA2471" s="146" t="str">
        <f t="shared" si="477"/>
        <v>EX</v>
      </c>
      <c r="AB2471" s="146">
        <f t="shared" si="479"/>
        <v>0</v>
      </c>
      <c r="AC2471" t="str">
        <f t="shared" si="482"/>
        <v>EX</v>
      </c>
      <c r="AD2471" s="74">
        <f t="shared" si="483"/>
        <v>35663</v>
      </c>
      <c r="AE2471" s="74">
        <f t="shared" si="488"/>
        <v>35663</v>
      </c>
      <c r="AF2471">
        <v>1</v>
      </c>
      <c r="AG2471">
        <v>0</v>
      </c>
      <c r="AH2471" s="74">
        <v>0</v>
      </c>
      <c r="AJ2471" s="74">
        <f t="shared" si="484"/>
        <v>0</v>
      </c>
      <c r="AK2471" s="74">
        <f t="shared" si="478"/>
        <v>35663</v>
      </c>
      <c r="AL2471" t="str">
        <f t="shared" si="485"/>
        <v>N</v>
      </c>
      <c r="AN2471" t="s">
        <v>86</v>
      </c>
      <c r="AO2471" t="s">
        <v>85</v>
      </c>
      <c r="AP2471" t="str">
        <f t="shared" si="486"/>
        <v>94</v>
      </c>
      <c r="AQ2471" s="145" t="s">
        <v>1826</v>
      </c>
      <c r="AR2471" t="str">
        <f t="shared" si="487"/>
        <v>1-Adjusted Base Budget</v>
      </c>
      <c r="AS2471" s="145" t="s">
        <v>1827</v>
      </c>
      <c r="AT2471" t="s">
        <v>213</v>
      </c>
      <c r="AV2471" t="str">
        <f t="shared" si="481"/>
        <v>VPIT</v>
      </c>
      <c r="AW2471" t="str">
        <f t="shared" si="480"/>
        <v>VP FOR INFORMATION TECHNOLOGY</v>
      </c>
    </row>
    <row r="2472" spans="1:49">
      <c r="A2472" s="59">
        <v>2018</v>
      </c>
      <c r="B2472" t="s">
        <v>137</v>
      </c>
      <c r="C2472" t="s">
        <v>945</v>
      </c>
      <c r="D2472" t="s">
        <v>946</v>
      </c>
      <c r="E2472" t="s">
        <v>947</v>
      </c>
      <c r="F2472" t="s">
        <v>1022</v>
      </c>
      <c r="G2472" t="s">
        <v>1023</v>
      </c>
      <c r="H2472" t="s">
        <v>948</v>
      </c>
      <c r="I2472" s="170" t="s">
        <v>84</v>
      </c>
      <c r="J2472" t="s">
        <v>85</v>
      </c>
      <c r="K2472" t="s">
        <v>214</v>
      </c>
      <c r="L2472" t="s">
        <v>417</v>
      </c>
      <c r="M2472" t="s">
        <v>418</v>
      </c>
      <c r="N2472" t="s">
        <v>217</v>
      </c>
      <c r="O2472" t="s">
        <v>263</v>
      </c>
      <c r="P2472" t="s">
        <v>414</v>
      </c>
      <c r="Q2472" t="s">
        <v>415</v>
      </c>
      <c r="R2472" t="s">
        <v>416</v>
      </c>
      <c r="S2472" t="s">
        <v>338</v>
      </c>
      <c r="T2472" t="s">
        <v>339</v>
      </c>
      <c r="U2472" s="61" t="s">
        <v>340</v>
      </c>
      <c r="V2472" t="s">
        <v>249</v>
      </c>
      <c r="W2472" t="s">
        <v>263</v>
      </c>
      <c r="X2472" s="59">
        <v>16054</v>
      </c>
      <c r="Y2472" s="59">
        <v>17623</v>
      </c>
      <c r="AA2472" s="146" t="str">
        <f t="shared" si="477"/>
        <v>EX</v>
      </c>
      <c r="AB2472" s="146">
        <f t="shared" si="479"/>
        <v>0</v>
      </c>
      <c r="AC2472" t="str">
        <f t="shared" si="482"/>
        <v>EX</v>
      </c>
      <c r="AD2472" s="74">
        <f t="shared" si="483"/>
        <v>17623</v>
      </c>
      <c r="AE2472" s="74">
        <f t="shared" si="488"/>
        <v>17623</v>
      </c>
      <c r="AF2472">
        <v>1</v>
      </c>
      <c r="AG2472">
        <v>0</v>
      </c>
      <c r="AH2472" s="74">
        <v>0</v>
      </c>
      <c r="AJ2472" s="74">
        <f t="shared" si="484"/>
        <v>0</v>
      </c>
      <c r="AK2472" s="74">
        <f t="shared" si="478"/>
        <v>17623</v>
      </c>
      <c r="AL2472" t="str">
        <f t="shared" si="485"/>
        <v>N</v>
      </c>
      <c r="AN2472" t="s">
        <v>86</v>
      </c>
      <c r="AO2472" t="s">
        <v>85</v>
      </c>
      <c r="AP2472" t="str">
        <f t="shared" si="486"/>
        <v>94</v>
      </c>
      <c r="AQ2472" s="145" t="s">
        <v>1826</v>
      </c>
      <c r="AR2472" t="str">
        <f t="shared" si="487"/>
        <v>1-Adjusted Base Budget</v>
      </c>
      <c r="AS2472" s="145" t="s">
        <v>1827</v>
      </c>
      <c r="AT2472" t="s">
        <v>213</v>
      </c>
      <c r="AV2472" t="str">
        <f t="shared" si="481"/>
        <v>VPIT</v>
      </c>
      <c r="AW2472" t="str">
        <f t="shared" si="480"/>
        <v>VP FOR INFORMATION TECHNOLOGY</v>
      </c>
    </row>
    <row r="2473" spans="1:49">
      <c r="A2473" s="59">
        <v>2018</v>
      </c>
      <c r="B2473" t="s">
        <v>137</v>
      </c>
      <c r="C2473" t="s">
        <v>945</v>
      </c>
      <c r="D2473" t="s">
        <v>946</v>
      </c>
      <c r="E2473" t="s">
        <v>947</v>
      </c>
      <c r="F2473" t="s">
        <v>1025</v>
      </c>
      <c r="G2473" t="s">
        <v>1026</v>
      </c>
      <c r="H2473" t="s">
        <v>948</v>
      </c>
      <c r="I2473" s="170" t="s">
        <v>84</v>
      </c>
      <c r="J2473" t="s">
        <v>85</v>
      </c>
      <c r="K2473" t="s">
        <v>214</v>
      </c>
      <c r="L2473" t="s">
        <v>417</v>
      </c>
      <c r="M2473" t="s">
        <v>418</v>
      </c>
      <c r="N2473" t="s">
        <v>217</v>
      </c>
      <c r="O2473" t="s">
        <v>263</v>
      </c>
      <c r="P2473" t="s">
        <v>414</v>
      </c>
      <c r="Q2473" t="s">
        <v>415</v>
      </c>
      <c r="R2473" t="s">
        <v>416</v>
      </c>
      <c r="S2473" t="s">
        <v>338</v>
      </c>
      <c r="T2473" t="s">
        <v>339</v>
      </c>
      <c r="U2473" s="61" t="s">
        <v>340</v>
      </c>
      <c r="V2473" t="s">
        <v>249</v>
      </c>
      <c r="W2473" t="s">
        <v>263</v>
      </c>
      <c r="X2473" s="59">
        <v>54097</v>
      </c>
      <c r="Y2473" s="59">
        <v>0</v>
      </c>
      <c r="AA2473" s="146" t="str">
        <f t="shared" ref="AA2473:AA2536" si="489">IF(P2473 ="CORI","IN",IF(P2473 ="TRIN","IN",O2473))</f>
        <v>EX</v>
      </c>
      <c r="AB2473" s="146">
        <f t="shared" si="479"/>
        <v>0</v>
      </c>
      <c r="AC2473" t="str">
        <f t="shared" si="482"/>
        <v>EX</v>
      </c>
      <c r="AD2473" s="74">
        <f t="shared" si="483"/>
        <v>0</v>
      </c>
      <c r="AE2473" s="74">
        <f t="shared" si="488"/>
        <v>0</v>
      </c>
      <c r="AF2473">
        <v>1</v>
      </c>
      <c r="AG2473">
        <v>0</v>
      </c>
      <c r="AH2473" s="74">
        <v>0</v>
      </c>
      <c r="AJ2473" s="74">
        <f t="shared" si="484"/>
        <v>0</v>
      </c>
      <c r="AK2473" s="74">
        <f t="shared" si="478"/>
        <v>0</v>
      </c>
      <c r="AL2473" t="str">
        <f t="shared" si="485"/>
        <v>N</v>
      </c>
      <c r="AN2473" t="s">
        <v>86</v>
      </c>
      <c r="AO2473" t="s">
        <v>85</v>
      </c>
      <c r="AP2473" t="str">
        <f t="shared" si="486"/>
        <v>94</v>
      </c>
      <c r="AQ2473" s="145" t="s">
        <v>1826</v>
      </c>
      <c r="AR2473" t="str">
        <f t="shared" si="487"/>
        <v>1-Adjusted Base Budget</v>
      </c>
      <c r="AS2473" s="145" t="s">
        <v>1827</v>
      </c>
      <c r="AT2473" t="s">
        <v>213</v>
      </c>
      <c r="AV2473" t="str">
        <f t="shared" si="481"/>
        <v>VPIT</v>
      </c>
      <c r="AW2473" t="str">
        <f t="shared" si="480"/>
        <v>VP FOR INFORMATION TECHNOLOGY</v>
      </c>
    </row>
    <row r="2474" spans="1:49">
      <c r="A2474" s="59">
        <v>2018</v>
      </c>
      <c r="B2474" t="s">
        <v>137</v>
      </c>
      <c r="C2474" t="s">
        <v>945</v>
      </c>
      <c r="D2474" t="s">
        <v>946</v>
      </c>
      <c r="E2474" t="s">
        <v>947</v>
      </c>
      <c r="F2474" t="s">
        <v>1027</v>
      </c>
      <c r="G2474" t="s">
        <v>1028</v>
      </c>
      <c r="H2474" t="s">
        <v>948</v>
      </c>
      <c r="I2474" s="170" t="s">
        <v>84</v>
      </c>
      <c r="J2474" t="s">
        <v>85</v>
      </c>
      <c r="K2474" t="s">
        <v>214</v>
      </c>
      <c r="L2474" t="s">
        <v>417</v>
      </c>
      <c r="M2474" t="s">
        <v>418</v>
      </c>
      <c r="N2474" t="s">
        <v>217</v>
      </c>
      <c r="O2474" t="s">
        <v>263</v>
      </c>
      <c r="P2474" t="s">
        <v>414</v>
      </c>
      <c r="Q2474" t="s">
        <v>415</v>
      </c>
      <c r="R2474" t="s">
        <v>416</v>
      </c>
      <c r="S2474" t="s">
        <v>338</v>
      </c>
      <c r="T2474" t="s">
        <v>339</v>
      </c>
      <c r="U2474" s="61" t="s">
        <v>340</v>
      </c>
      <c r="V2474" t="s">
        <v>249</v>
      </c>
      <c r="W2474" t="s">
        <v>263</v>
      </c>
      <c r="X2474" s="59">
        <v>53166</v>
      </c>
      <c r="Y2474" s="59">
        <v>44336</v>
      </c>
      <c r="AA2474" s="146" t="str">
        <f t="shared" si="489"/>
        <v>EX</v>
      </c>
      <c r="AB2474" s="146">
        <f t="shared" si="479"/>
        <v>0</v>
      </c>
      <c r="AC2474" t="str">
        <f t="shared" si="482"/>
        <v>EX</v>
      </c>
      <c r="AD2474" s="74">
        <f t="shared" si="483"/>
        <v>44336</v>
      </c>
      <c r="AE2474" s="74">
        <f t="shared" si="488"/>
        <v>44336</v>
      </c>
      <c r="AF2474">
        <v>1</v>
      </c>
      <c r="AG2474">
        <v>0</v>
      </c>
      <c r="AH2474" s="74">
        <v>0</v>
      </c>
      <c r="AJ2474" s="74">
        <f t="shared" si="484"/>
        <v>0</v>
      </c>
      <c r="AK2474" s="74">
        <f t="shared" si="478"/>
        <v>44336</v>
      </c>
      <c r="AL2474" t="str">
        <f t="shared" si="485"/>
        <v>N</v>
      </c>
      <c r="AN2474" t="s">
        <v>86</v>
      </c>
      <c r="AO2474" t="s">
        <v>85</v>
      </c>
      <c r="AP2474" t="str">
        <f t="shared" si="486"/>
        <v>94</v>
      </c>
      <c r="AQ2474" s="145" t="s">
        <v>1826</v>
      </c>
      <c r="AR2474" t="str">
        <f t="shared" si="487"/>
        <v>1-Adjusted Base Budget</v>
      </c>
      <c r="AS2474" s="145" t="s">
        <v>1827</v>
      </c>
      <c r="AT2474" t="s">
        <v>213</v>
      </c>
      <c r="AV2474" t="str">
        <f t="shared" si="481"/>
        <v>VPIT</v>
      </c>
      <c r="AW2474" t="str">
        <f t="shared" si="480"/>
        <v>VP FOR INFORMATION TECHNOLOGY</v>
      </c>
    </row>
    <row r="2475" spans="1:49">
      <c r="A2475" s="59">
        <v>2018</v>
      </c>
      <c r="B2475" t="s">
        <v>137</v>
      </c>
      <c r="C2475" t="s">
        <v>945</v>
      </c>
      <c r="D2475" t="s">
        <v>946</v>
      </c>
      <c r="E2475" t="s">
        <v>947</v>
      </c>
      <c r="F2475" t="s">
        <v>1717</v>
      </c>
      <c r="G2475" t="s">
        <v>1718</v>
      </c>
      <c r="H2475" t="s">
        <v>948</v>
      </c>
      <c r="I2475" s="170" t="s">
        <v>84</v>
      </c>
      <c r="J2475" t="s">
        <v>85</v>
      </c>
      <c r="K2475" t="s">
        <v>214</v>
      </c>
      <c r="L2475" t="s">
        <v>417</v>
      </c>
      <c r="M2475" t="s">
        <v>418</v>
      </c>
      <c r="N2475" t="s">
        <v>217</v>
      </c>
      <c r="O2475" t="s">
        <v>263</v>
      </c>
      <c r="P2475" t="s">
        <v>414</v>
      </c>
      <c r="Q2475" t="s">
        <v>415</v>
      </c>
      <c r="R2475" t="s">
        <v>416</v>
      </c>
      <c r="S2475" t="s">
        <v>338</v>
      </c>
      <c r="T2475" t="s">
        <v>339</v>
      </c>
      <c r="U2475" s="61" t="s">
        <v>340</v>
      </c>
      <c r="V2475" t="s">
        <v>249</v>
      </c>
      <c r="W2475" t="s">
        <v>263</v>
      </c>
      <c r="X2475" s="59">
        <v>30580</v>
      </c>
      <c r="Y2475" s="59">
        <v>40321</v>
      </c>
      <c r="AA2475" s="146" t="str">
        <f t="shared" si="489"/>
        <v>EX</v>
      </c>
      <c r="AB2475" s="146">
        <f t="shared" si="479"/>
        <v>0</v>
      </c>
      <c r="AC2475" t="str">
        <f t="shared" si="482"/>
        <v>EX</v>
      </c>
      <c r="AD2475" s="74">
        <f t="shared" si="483"/>
        <v>40321</v>
      </c>
      <c r="AE2475" s="74">
        <f t="shared" si="488"/>
        <v>40321</v>
      </c>
      <c r="AF2475">
        <v>1</v>
      </c>
      <c r="AG2475">
        <v>0</v>
      </c>
      <c r="AH2475" s="74">
        <v>0</v>
      </c>
      <c r="AJ2475" s="74">
        <f t="shared" si="484"/>
        <v>0</v>
      </c>
      <c r="AK2475" s="74">
        <f t="shared" si="478"/>
        <v>40321</v>
      </c>
      <c r="AL2475" t="str">
        <f t="shared" si="485"/>
        <v>N</v>
      </c>
      <c r="AN2475" t="s">
        <v>86</v>
      </c>
      <c r="AO2475" t="s">
        <v>85</v>
      </c>
      <c r="AP2475" t="str">
        <f t="shared" si="486"/>
        <v>94</v>
      </c>
      <c r="AQ2475" s="145" t="s">
        <v>1826</v>
      </c>
      <c r="AR2475" t="str">
        <f t="shared" si="487"/>
        <v>1-Adjusted Base Budget</v>
      </c>
      <c r="AS2475" s="145" t="s">
        <v>1827</v>
      </c>
      <c r="AT2475" t="s">
        <v>213</v>
      </c>
      <c r="AV2475" t="str">
        <f t="shared" si="481"/>
        <v>VPIT</v>
      </c>
      <c r="AW2475" t="str">
        <f t="shared" si="480"/>
        <v>VP FOR INFORMATION TECHNOLOGY</v>
      </c>
    </row>
    <row r="2476" spans="1:49">
      <c r="A2476" s="59">
        <v>2018</v>
      </c>
      <c r="B2476" t="s">
        <v>137</v>
      </c>
      <c r="C2476" t="s">
        <v>945</v>
      </c>
      <c r="D2476" t="s">
        <v>946</v>
      </c>
      <c r="E2476" t="s">
        <v>947</v>
      </c>
      <c r="F2476" t="s">
        <v>1029</v>
      </c>
      <c r="G2476" t="s">
        <v>1030</v>
      </c>
      <c r="H2476" t="s">
        <v>948</v>
      </c>
      <c r="I2476" s="170" t="s">
        <v>84</v>
      </c>
      <c r="J2476" t="s">
        <v>85</v>
      </c>
      <c r="K2476" t="s">
        <v>214</v>
      </c>
      <c r="L2476" t="s">
        <v>417</v>
      </c>
      <c r="M2476" t="s">
        <v>418</v>
      </c>
      <c r="N2476" t="s">
        <v>217</v>
      </c>
      <c r="O2476" t="s">
        <v>263</v>
      </c>
      <c r="P2476" t="s">
        <v>414</v>
      </c>
      <c r="Q2476" t="s">
        <v>415</v>
      </c>
      <c r="R2476" t="s">
        <v>416</v>
      </c>
      <c r="S2476" t="s">
        <v>338</v>
      </c>
      <c r="T2476" t="s">
        <v>339</v>
      </c>
      <c r="U2476" s="61" t="s">
        <v>340</v>
      </c>
      <c r="V2476" t="s">
        <v>249</v>
      </c>
      <c r="W2476" t="s">
        <v>263</v>
      </c>
      <c r="X2476" s="59">
        <v>44765</v>
      </c>
      <c r="Y2476" s="59">
        <v>44526</v>
      </c>
      <c r="AA2476" s="146" t="str">
        <f t="shared" si="489"/>
        <v>EX</v>
      </c>
      <c r="AB2476" s="146">
        <f t="shared" si="479"/>
        <v>0</v>
      </c>
      <c r="AC2476" t="str">
        <f t="shared" si="482"/>
        <v>EX</v>
      </c>
      <c r="AD2476" s="74">
        <f t="shared" si="483"/>
        <v>44526</v>
      </c>
      <c r="AE2476" s="74">
        <f t="shared" si="488"/>
        <v>44526</v>
      </c>
      <c r="AF2476">
        <v>1</v>
      </c>
      <c r="AG2476">
        <v>0</v>
      </c>
      <c r="AH2476" s="74">
        <v>0</v>
      </c>
      <c r="AJ2476" s="74">
        <f t="shared" si="484"/>
        <v>0</v>
      </c>
      <c r="AK2476" s="74">
        <f t="shared" si="478"/>
        <v>44526</v>
      </c>
      <c r="AL2476" t="str">
        <f t="shared" si="485"/>
        <v>N</v>
      </c>
      <c r="AN2476" t="s">
        <v>86</v>
      </c>
      <c r="AO2476" t="s">
        <v>85</v>
      </c>
      <c r="AP2476" t="str">
        <f t="shared" si="486"/>
        <v>94</v>
      </c>
      <c r="AQ2476" s="145" t="s">
        <v>1826</v>
      </c>
      <c r="AR2476" t="str">
        <f t="shared" si="487"/>
        <v>1-Adjusted Base Budget</v>
      </c>
      <c r="AS2476" s="145" t="s">
        <v>1827</v>
      </c>
      <c r="AT2476" t="s">
        <v>213</v>
      </c>
      <c r="AV2476" t="str">
        <f t="shared" si="481"/>
        <v>VPIT</v>
      </c>
      <c r="AW2476" t="str">
        <f t="shared" si="480"/>
        <v>VP FOR INFORMATION TECHNOLOGY</v>
      </c>
    </row>
    <row r="2477" spans="1:49">
      <c r="A2477" s="59">
        <v>2018</v>
      </c>
      <c r="B2477" t="s">
        <v>137</v>
      </c>
      <c r="C2477" t="s">
        <v>945</v>
      </c>
      <c r="D2477" t="s">
        <v>946</v>
      </c>
      <c r="E2477" t="s">
        <v>947</v>
      </c>
      <c r="F2477" t="s">
        <v>961</v>
      </c>
      <c r="G2477" t="s">
        <v>962</v>
      </c>
      <c r="H2477" t="s">
        <v>948</v>
      </c>
      <c r="I2477" s="170" t="s">
        <v>84</v>
      </c>
      <c r="J2477" t="s">
        <v>85</v>
      </c>
      <c r="K2477" t="s">
        <v>214</v>
      </c>
      <c r="L2477" t="s">
        <v>417</v>
      </c>
      <c r="M2477" t="s">
        <v>418</v>
      </c>
      <c r="N2477" t="s">
        <v>217</v>
      </c>
      <c r="O2477" t="s">
        <v>263</v>
      </c>
      <c r="P2477" t="s">
        <v>414</v>
      </c>
      <c r="Q2477" t="s">
        <v>415</v>
      </c>
      <c r="R2477" t="s">
        <v>416</v>
      </c>
      <c r="S2477" t="s">
        <v>338</v>
      </c>
      <c r="T2477" t="s">
        <v>339</v>
      </c>
      <c r="U2477" s="61" t="s">
        <v>340</v>
      </c>
      <c r="V2477" t="s">
        <v>249</v>
      </c>
      <c r="W2477" t="s">
        <v>263</v>
      </c>
      <c r="X2477" s="59">
        <v>21979</v>
      </c>
      <c r="Y2477" s="59">
        <v>1343</v>
      </c>
      <c r="AA2477" s="146" t="str">
        <f t="shared" si="489"/>
        <v>EX</v>
      </c>
      <c r="AB2477" s="146">
        <f t="shared" si="479"/>
        <v>0</v>
      </c>
      <c r="AC2477" t="str">
        <f t="shared" si="482"/>
        <v>EX</v>
      </c>
      <c r="AD2477" s="74">
        <f t="shared" si="483"/>
        <v>1343</v>
      </c>
      <c r="AE2477" s="74">
        <f t="shared" si="488"/>
        <v>1343</v>
      </c>
      <c r="AF2477">
        <v>1</v>
      </c>
      <c r="AG2477">
        <v>0</v>
      </c>
      <c r="AH2477" s="74">
        <v>0</v>
      </c>
      <c r="AJ2477" s="74">
        <f t="shared" si="484"/>
        <v>0</v>
      </c>
      <c r="AK2477" s="74">
        <f t="shared" si="478"/>
        <v>1343</v>
      </c>
      <c r="AL2477" t="str">
        <f t="shared" si="485"/>
        <v>N</v>
      </c>
      <c r="AN2477" t="s">
        <v>86</v>
      </c>
      <c r="AO2477" t="s">
        <v>85</v>
      </c>
      <c r="AP2477" t="str">
        <f t="shared" si="486"/>
        <v>94</v>
      </c>
      <c r="AQ2477" s="145" t="s">
        <v>1826</v>
      </c>
      <c r="AR2477" t="str">
        <f t="shared" si="487"/>
        <v>1-Adjusted Base Budget</v>
      </c>
      <c r="AS2477" s="145" t="s">
        <v>1827</v>
      </c>
      <c r="AT2477" t="s">
        <v>213</v>
      </c>
      <c r="AV2477" t="str">
        <f t="shared" si="481"/>
        <v>VPIT</v>
      </c>
      <c r="AW2477" t="str">
        <f t="shared" si="480"/>
        <v>VP FOR INFORMATION TECHNOLOGY</v>
      </c>
    </row>
    <row r="2478" spans="1:49">
      <c r="A2478" s="59">
        <v>2018</v>
      </c>
      <c r="B2478" t="s">
        <v>137</v>
      </c>
      <c r="C2478" t="s">
        <v>945</v>
      </c>
      <c r="D2478" t="s">
        <v>946</v>
      </c>
      <c r="E2478" t="s">
        <v>947</v>
      </c>
      <c r="F2478" t="s">
        <v>1031</v>
      </c>
      <c r="G2478" t="s">
        <v>1032</v>
      </c>
      <c r="H2478" t="s">
        <v>948</v>
      </c>
      <c r="I2478" s="170" t="s">
        <v>84</v>
      </c>
      <c r="J2478" t="s">
        <v>85</v>
      </c>
      <c r="K2478" t="s">
        <v>214</v>
      </c>
      <c r="L2478" t="s">
        <v>417</v>
      </c>
      <c r="M2478" t="s">
        <v>418</v>
      </c>
      <c r="N2478" t="s">
        <v>217</v>
      </c>
      <c r="O2478" t="s">
        <v>263</v>
      </c>
      <c r="P2478" t="s">
        <v>414</v>
      </c>
      <c r="Q2478" t="s">
        <v>415</v>
      </c>
      <c r="R2478" t="s">
        <v>416</v>
      </c>
      <c r="S2478" t="s">
        <v>338</v>
      </c>
      <c r="T2478" t="s">
        <v>339</v>
      </c>
      <c r="U2478" s="61" t="s">
        <v>340</v>
      </c>
      <c r="V2478" t="s">
        <v>249</v>
      </c>
      <c r="W2478" t="s">
        <v>263</v>
      </c>
      <c r="X2478" s="59">
        <v>49550</v>
      </c>
      <c r="Y2478" s="59">
        <v>49550</v>
      </c>
      <c r="AA2478" s="146" t="str">
        <f t="shared" si="489"/>
        <v>EX</v>
      </c>
      <c r="AB2478" s="146">
        <f t="shared" si="479"/>
        <v>0</v>
      </c>
      <c r="AC2478" t="str">
        <f t="shared" si="482"/>
        <v>EX</v>
      </c>
      <c r="AD2478" s="74">
        <f t="shared" si="483"/>
        <v>49550</v>
      </c>
      <c r="AE2478" s="74">
        <f t="shared" si="488"/>
        <v>49550</v>
      </c>
      <c r="AF2478">
        <v>1</v>
      </c>
      <c r="AG2478">
        <v>0</v>
      </c>
      <c r="AH2478" s="74">
        <v>0</v>
      </c>
      <c r="AJ2478" s="74">
        <f t="shared" si="484"/>
        <v>0</v>
      </c>
      <c r="AK2478" s="74">
        <f t="shared" si="478"/>
        <v>49550</v>
      </c>
      <c r="AL2478" t="str">
        <f t="shared" si="485"/>
        <v>N</v>
      </c>
      <c r="AN2478" t="s">
        <v>86</v>
      </c>
      <c r="AO2478" t="s">
        <v>85</v>
      </c>
      <c r="AP2478" t="str">
        <f t="shared" si="486"/>
        <v>94</v>
      </c>
      <c r="AQ2478" s="145" t="s">
        <v>1826</v>
      </c>
      <c r="AR2478" t="str">
        <f t="shared" si="487"/>
        <v>1-Adjusted Base Budget</v>
      </c>
      <c r="AS2478" s="145" t="s">
        <v>1827</v>
      </c>
      <c r="AT2478" t="s">
        <v>213</v>
      </c>
      <c r="AV2478" t="str">
        <f t="shared" si="481"/>
        <v>VPIT</v>
      </c>
      <c r="AW2478" t="str">
        <f t="shared" si="480"/>
        <v>VP FOR INFORMATION TECHNOLOGY</v>
      </c>
    </row>
    <row r="2479" spans="1:49">
      <c r="A2479" s="59">
        <v>2018</v>
      </c>
      <c r="B2479" t="s">
        <v>137</v>
      </c>
      <c r="C2479" t="s">
        <v>945</v>
      </c>
      <c r="D2479" t="s">
        <v>946</v>
      </c>
      <c r="E2479" t="s">
        <v>947</v>
      </c>
      <c r="F2479" t="s">
        <v>1140</v>
      </c>
      <c r="G2479" t="s">
        <v>1141</v>
      </c>
      <c r="H2479" t="s">
        <v>948</v>
      </c>
      <c r="I2479" s="170" t="s">
        <v>84</v>
      </c>
      <c r="J2479" t="s">
        <v>85</v>
      </c>
      <c r="K2479" t="s">
        <v>214</v>
      </c>
      <c r="L2479" t="s">
        <v>417</v>
      </c>
      <c r="M2479" t="s">
        <v>418</v>
      </c>
      <c r="N2479" t="s">
        <v>217</v>
      </c>
      <c r="O2479" t="s">
        <v>263</v>
      </c>
      <c r="P2479" t="s">
        <v>414</v>
      </c>
      <c r="Q2479" t="s">
        <v>415</v>
      </c>
      <c r="R2479" t="s">
        <v>416</v>
      </c>
      <c r="S2479" t="s">
        <v>338</v>
      </c>
      <c r="T2479" t="s">
        <v>339</v>
      </c>
      <c r="U2479" s="61" t="s">
        <v>340</v>
      </c>
      <c r="V2479" t="s">
        <v>249</v>
      </c>
      <c r="W2479" t="s">
        <v>263</v>
      </c>
      <c r="X2479" s="59">
        <v>1665</v>
      </c>
      <c r="Y2479" s="59">
        <v>51461</v>
      </c>
      <c r="AA2479" s="146" t="str">
        <f t="shared" si="489"/>
        <v>EX</v>
      </c>
      <c r="AB2479" s="146">
        <f t="shared" si="479"/>
        <v>0</v>
      </c>
      <c r="AC2479" t="str">
        <f t="shared" si="482"/>
        <v>EX</v>
      </c>
      <c r="AD2479" s="74">
        <f t="shared" si="483"/>
        <v>51461</v>
      </c>
      <c r="AE2479" s="74">
        <f t="shared" si="488"/>
        <v>51461</v>
      </c>
      <c r="AF2479">
        <v>1</v>
      </c>
      <c r="AG2479">
        <v>0</v>
      </c>
      <c r="AH2479" s="74">
        <v>0</v>
      </c>
      <c r="AJ2479" s="74">
        <f t="shared" si="484"/>
        <v>0</v>
      </c>
      <c r="AK2479" s="74">
        <f t="shared" si="478"/>
        <v>51461</v>
      </c>
      <c r="AL2479" t="str">
        <f t="shared" si="485"/>
        <v>N</v>
      </c>
      <c r="AN2479" t="s">
        <v>86</v>
      </c>
      <c r="AO2479" t="s">
        <v>85</v>
      </c>
      <c r="AP2479" t="str">
        <f t="shared" si="486"/>
        <v>94</v>
      </c>
      <c r="AQ2479" s="145" t="s">
        <v>1826</v>
      </c>
      <c r="AR2479" t="str">
        <f t="shared" si="487"/>
        <v>1-Adjusted Base Budget</v>
      </c>
      <c r="AS2479" s="145" t="s">
        <v>1827</v>
      </c>
      <c r="AT2479" t="s">
        <v>213</v>
      </c>
      <c r="AV2479" t="str">
        <f t="shared" si="481"/>
        <v>VPIT</v>
      </c>
      <c r="AW2479" t="str">
        <f t="shared" si="480"/>
        <v>VP FOR INFORMATION TECHNOLOGY</v>
      </c>
    </row>
    <row r="2480" spans="1:49">
      <c r="A2480" s="59">
        <v>2018</v>
      </c>
      <c r="B2480" t="s">
        <v>137</v>
      </c>
      <c r="C2480" t="s">
        <v>945</v>
      </c>
      <c r="D2480" t="s">
        <v>946</v>
      </c>
      <c r="E2480" t="s">
        <v>947</v>
      </c>
      <c r="F2480" t="s">
        <v>1033</v>
      </c>
      <c r="G2480" t="s">
        <v>1034</v>
      </c>
      <c r="H2480" t="s">
        <v>948</v>
      </c>
      <c r="I2480" s="170" t="s">
        <v>84</v>
      </c>
      <c r="J2480" t="s">
        <v>85</v>
      </c>
      <c r="K2480" t="s">
        <v>214</v>
      </c>
      <c r="L2480" t="s">
        <v>417</v>
      </c>
      <c r="M2480" t="s">
        <v>418</v>
      </c>
      <c r="N2480" t="s">
        <v>217</v>
      </c>
      <c r="O2480" t="s">
        <v>263</v>
      </c>
      <c r="P2480" t="s">
        <v>414</v>
      </c>
      <c r="Q2480" t="s">
        <v>415</v>
      </c>
      <c r="R2480" t="s">
        <v>416</v>
      </c>
      <c r="S2480" t="s">
        <v>338</v>
      </c>
      <c r="T2480" t="s">
        <v>339</v>
      </c>
      <c r="U2480" s="61" t="s">
        <v>340</v>
      </c>
      <c r="V2480" t="s">
        <v>249</v>
      </c>
      <c r="W2480" t="s">
        <v>263</v>
      </c>
      <c r="X2480" s="59">
        <v>41004</v>
      </c>
      <c r="Y2480" s="59">
        <v>36993</v>
      </c>
      <c r="AA2480" s="146" t="str">
        <f t="shared" si="489"/>
        <v>EX</v>
      </c>
      <c r="AB2480" s="146">
        <f t="shared" si="479"/>
        <v>0</v>
      </c>
      <c r="AC2480" t="str">
        <f t="shared" si="482"/>
        <v>EX</v>
      </c>
      <c r="AD2480" s="74">
        <f t="shared" si="483"/>
        <v>36993</v>
      </c>
      <c r="AE2480" s="74">
        <f t="shared" si="488"/>
        <v>36993</v>
      </c>
      <c r="AF2480">
        <v>1</v>
      </c>
      <c r="AG2480">
        <v>0</v>
      </c>
      <c r="AH2480" s="74">
        <v>0</v>
      </c>
      <c r="AJ2480" s="74">
        <f t="shared" si="484"/>
        <v>0</v>
      </c>
      <c r="AK2480" s="74">
        <f t="shared" si="478"/>
        <v>36993</v>
      </c>
      <c r="AL2480" t="str">
        <f t="shared" si="485"/>
        <v>N</v>
      </c>
      <c r="AN2480" t="s">
        <v>86</v>
      </c>
      <c r="AO2480" t="s">
        <v>85</v>
      </c>
      <c r="AP2480" t="str">
        <f t="shared" si="486"/>
        <v>94</v>
      </c>
      <c r="AQ2480" s="145" t="s">
        <v>1826</v>
      </c>
      <c r="AR2480" t="str">
        <f t="shared" si="487"/>
        <v>1-Adjusted Base Budget</v>
      </c>
      <c r="AS2480" s="145" t="s">
        <v>1827</v>
      </c>
      <c r="AT2480" t="s">
        <v>213</v>
      </c>
      <c r="AV2480" t="str">
        <f t="shared" si="481"/>
        <v>VPIT</v>
      </c>
      <c r="AW2480" t="str">
        <f t="shared" si="480"/>
        <v>VP FOR INFORMATION TECHNOLOGY</v>
      </c>
    </row>
    <row r="2481" spans="1:49">
      <c r="A2481" s="59">
        <v>2018</v>
      </c>
      <c r="B2481" t="s">
        <v>137</v>
      </c>
      <c r="C2481" t="s">
        <v>945</v>
      </c>
      <c r="D2481" t="s">
        <v>946</v>
      </c>
      <c r="E2481" t="s">
        <v>947</v>
      </c>
      <c r="F2481" t="s">
        <v>1191</v>
      </c>
      <c r="G2481" t="s">
        <v>1192</v>
      </c>
      <c r="H2481" t="s">
        <v>948</v>
      </c>
      <c r="I2481" s="170" t="s">
        <v>84</v>
      </c>
      <c r="J2481" t="s">
        <v>85</v>
      </c>
      <c r="K2481" t="s">
        <v>214</v>
      </c>
      <c r="L2481" t="s">
        <v>417</v>
      </c>
      <c r="M2481" t="s">
        <v>418</v>
      </c>
      <c r="N2481" t="s">
        <v>217</v>
      </c>
      <c r="O2481" t="s">
        <v>263</v>
      </c>
      <c r="P2481" t="s">
        <v>414</v>
      </c>
      <c r="Q2481" t="s">
        <v>415</v>
      </c>
      <c r="R2481" t="s">
        <v>416</v>
      </c>
      <c r="S2481" t="s">
        <v>338</v>
      </c>
      <c r="T2481" t="s">
        <v>339</v>
      </c>
      <c r="U2481" s="61" t="s">
        <v>340</v>
      </c>
      <c r="V2481" t="s">
        <v>249</v>
      </c>
      <c r="W2481" t="s">
        <v>263</v>
      </c>
      <c r="X2481" s="59">
        <v>12547</v>
      </c>
      <c r="Y2481" s="59">
        <v>12547</v>
      </c>
      <c r="AA2481" s="146" t="str">
        <f t="shared" si="489"/>
        <v>EX</v>
      </c>
      <c r="AB2481" s="146">
        <f t="shared" si="479"/>
        <v>0</v>
      </c>
      <c r="AC2481" t="str">
        <f t="shared" si="482"/>
        <v>EX</v>
      </c>
      <c r="AD2481" s="74">
        <f t="shared" si="483"/>
        <v>12547</v>
      </c>
      <c r="AE2481" s="74">
        <f t="shared" si="488"/>
        <v>12547</v>
      </c>
      <c r="AF2481">
        <v>1</v>
      </c>
      <c r="AG2481">
        <v>0</v>
      </c>
      <c r="AH2481" s="74">
        <v>0</v>
      </c>
      <c r="AJ2481" s="74">
        <f t="shared" si="484"/>
        <v>0</v>
      </c>
      <c r="AK2481" s="74">
        <f t="shared" si="478"/>
        <v>12547</v>
      </c>
      <c r="AL2481" t="str">
        <f t="shared" si="485"/>
        <v>N</v>
      </c>
      <c r="AN2481" t="s">
        <v>86</v>
      </c>
      <c r="AO2481" t="s">
        <v>85</v>
      </c>
      <c r="AP2481" t="str">
        <f t="shared" si="486"/>
        <v>94</v>
      </c>
      <c r="AQ2481" s="145" t="s">
        <v>1826</v>
      </c>
      <c r="AR2481" t="str">
        <f t="shared" si="487"/>
        <v>1-Adjusted Base Budget</v>
      </c>
      <c r="AS2481" s="145" t="s">
        <v>1827</v>
      </c>
      <c r="AT2481" t="s">
        <v>213</v>
      </c>
      <c r="AV2481" t="str">
        <f t="shared" si="481"/>
        <v>VPIT</v>
      </c>
      <c r="AW2481" t="str">
        <f t="shared" si="480"/>
        <v>VP FOR INFORMATION TECHNOLOGY</v>
      </c>
    </row>
    <row r="2482" spans="1:49">
      <c r="A2482" s="59">
        <v>2018</v>
      </c>
      <c r="B2482" t="s">
        <v>137</v>
      </c>
      <c r="C2482" t="s">
        <v>945</v>
      </c>
      <c r="D2482" t="s">
        <v>946</v>
      </c>
      <c r="E2482" t="s">
        <v>947</v>
      </c>
      <c r="F2482" t="s">
        <v>1035</v>
      </c>
      <c r="G2482" t="s">
        <v>1036</v>
      </c>
      <c r="H2482" t="s">
        <v>948</v>
      </c>
      <c r="I2482" s="170" t="s">
        <v>84</v>
      </c>
      <c r="J2482" t="s">
        <v>85</v>
      </c>
      <c r="K2482" t="s">
        <v>214</v>
      </c>
      <c r="L2482" t="s">
        <v>417</v>
      </c>
      <c r="M2482" t="s">
        <v>418</v>
      </c>
      <c r="N2482" t="s">
        <v>217</v>
      </c>
      <c r="O2482" t="s">
        <v>263</v>
      </c>
      <c r="P2482" t="s">
        <v>414</v>
      </c>
      <c r="Q2482" t="s">
        <v>415</v>
      </c>
      <c r="R2482" t="s">
        <v>416</v>
      </c>
      <c r="S2482" t="s">
        <v>338</v>
      </c>
      <c r="T2482" t="s">
        <v>339</v>
      </c>
      <c r="U2482" s="61" t="s">
        <v>340</v>
      </c>
      <c r="V2482" t="s">
        <v>249</v>
      </c>
      <c r="W2482" t="s">
        <v>263</v>
      </c>
      <c r="X2482" s="59">
        <v>6947</v>
      </c>
      <c r="Y2482" s="59">
        <v>6879</v>
      </c>
      <c r="AA2482" s="146" t="str">
        <f t="shared" si="489"/>
        <v>EX</v>
      </c>
      <c r="AB2482" s="146">
        <f t="shared" si="479"/>
        <v>0</v>
      </c>
      <c r="AC2482" t="str">
        <f t="shared" si="482"/>
        <v>EX</v>
      </c>
      <c r="AD2482" s="74">
        <f t="shared" si="483"/>
        <v>6879</v>
      </c>
      <c r="AE2482" s="74">
        <f t="shared" si="488"/>
        <v>6879</v>
      </c>
      <c r="AF2482">
        <v>1</v>
      </c>
      <c r="AG2482">
        <v>0</v>
      </c>
      <c r="AH2482" s="74">
        <v>0</v>
      </c>
      <c r="AJ2482" s="74">
        <f t="shared" si="484"/>
        <v>0</v>
      </c>
      <c r="AK2482" s="74">
        <f t="shared" si="478"/>
        <v>6879</v>
      </c>
      <c r="AL2482" t="str">
        <f t="shared" si="485"/>
        <v>N</v>
      </c>
      <c r="AN2482" t="s">
        <v>86</v>
      </c>
      <c r="AO2482" t="s">
        <v>85</v>
      </c>
      <c r="AP2482" t="str">
        <f t="shared" si="486"/>
        <v>94</v>
      </c>
      <c r="AQ2482" s="145" t="s">
        <v>1826</v>
      </c>
      <c r="AR2482" t="str">
        <f t="shared" si="487"/>
        <v>1-Adjusted Base Budget</v>
      </c>
      <c r="AS2482" s="145" t="s">
        <v>1827</v>
      </c>
      <c r="AT2482" t="s">
        <v>213</v>
      </c>
      <c r="AV2482" t="str">
        <f t="shared" si="481"/>
        <v>VPIT</v>
      </c>
      <c r="AW2482" t="str">
        <f t="shared" si="480"/>
        <v>VP FOR INFORMATION TECHNOLOGY</v>
      </c>
    </row>
    <row r="2483" spans="1:49">
      <c r="A2483" s="59">
        <v>2018</v>
      </c>
      <c r="B2483" t="s">
        <v>137</v>
      </c>
      <c r="C2483" t="s">
        <v>945</v>
      </c>
      <c r="D2483" t="s">
        <v>946</v>
      </c>
      <c r="E2483" t="s">
        <v>947</v>
      </c>
      <c r="F2483" t="s">
        <v>984</v>
      </c>
      <c r="G2483" t="s">
        <v>985</v>
      </c>
      <c r="H2483" t="s">
        <v>948</v>
      </c>
      <c r="I2483" s="170" t="s">
        <v>84</v>
      </c>
      <c r="J2483" t="s">
        <v>85</v>
      </c>
      <c r="K2483" t="s">
        <v>214</v>
      </c>
      <c r="L2483" t="s">
        <v>417</v>
      </c>
      <c r="M2483" t="s">
        <v>418</v>
      </c>
      <c r="N2483" t="s">
        <v>217</v>
      </c>
      <c r="O2483" t="s">
        <v>263</v>
      </c>
      <c r="P2483" t="s">
        <v>414</v>
      </c>
      <c r="Q2483" t="s">
        <v>415</v>
      </c>
      <c r="R2483" t="s">
        <v>416</v>
      </c>
      <c r="S2483" t="s">
        <v>338</v>
      </c>
      <c r="T2483" t="s">
        <v>339</v>
      </c>
      <c r="U2483" s="61" t="s">
        <v>340</v>
      </c>
      <c r="V2483" t="s">
        <v>249</v>
      </c>
      <c r="W2483" t="s">
        <v>263</v>
      </c>
      <c r="X2483" s="59">
        <v>5137</v>
      </c>
      <c r="Y2483" s="59">
        <v>5137</v>
      </c>
      <c r="AA2483" s="146" t="str">
        <f t="shared" si="489"/>
        <v>EX</v>
      </c>
      <c r="AB2483" s="146">
        <f t="shared" si="479"/>
        <v>0</v>
      </c>
      <c r="AC2483" t="str">
        <f t="shared" si="482"/>
        <v>EX</v>
      </c>
      <c r="AD2483" s="74">
        <f t="shared" si="483"/>
        <v>5137</v>
      </c>
      <c r="AE2483" s="74">
        <f t="shared" si="488"/>
        <v>5137</v>
      </c>
      <c r="AF2483">
        <v>1</v>
      </c>
      <c r="AG2483">
        <v>0</v>
      </c>
      <c r="AH2483" s="74">
        <v>0</v>
      </c>
      <c r="AJ2483" s="74">
        <f t="shared" si="484"/>
        <v>0</v>
      </c>
      <c r="AK2483" s="74">
        <f t="shared" ref="AK2483:AK2546" si="490">AE2483 +AJ2483</f>
        <v>5137</v>
      </c>
      <c r="AL2483" t="str">
        <f t="shared" si="485"/>
        <v>N</v>
      </c>
      <c r="AN2483" t="s">
        <v>86</v>
      </c>
      <c r="AO2483" t="s">
        <v>85</v>
      </c>
      <c r="AP2483" t="str">
        <f t="shared" si="486"/>
        <v>94</v>
      </c>
      <c r="AQ2483" s="145" t="s">
        <v>1826</v>
      </c>
      <c r="AR2483" t="str">
        <f t="shared" si="487"/>
        <v>1-Adjusted Base Budget</v>
      </c>
      <c r="AS2483" s="145" t="s">
        <v>1827</v>
      </c>
      <c r="AT2483" t="s">
        <v>213</v>
      </c>
      <c r="AV2483" t="str">
        <f t="shared" si="481"/>
        <v>VPIT</v>
      </c>
      <c r="AW2483" t="str">
        <f t="shared" si="480"/>
        <v>VP FOR INFORMATION TECHNOLOGY</v>
      </c>
    </row>
    <row r="2484" spans="1:49">
      <c r="A2484" s="59">
        <v>2018</v>
      </c>
      <c r="B2484" t="s">
        <v>137</v>
      </c>
      <c r="C2484" t="s">
        <v>945</v>
      </c>
      <c r="D2484" t="s">
        <v>946</v>
      </c>
      <c r="E2484" t="s">
        <v>947</v>
      </c>
      <c r="F2484" t="s">
        <v>1037</v>
      </c>
      <c r="G2484" t="s">
        <v>1038</v>
      </c>
      <c r="H2484" t="s">
        <v>948</v>
      </c>
      <c r="I2484" s="170" t="s">
        <v>84</v>
      </c>
      <c r="J2484" t="s">
        <v>85</v>
      </c>
      <c r="K2484" t="s">
        <v>214</v>
      </c>
      <c r="L2484" t="s">
        <v>417</v>
      </c>
      <c r="M2484" t="s">
        <v>418</v>
      </c>
      <c r="N2484" t="s">
        <v>217</v>
      </c>
      <c r="O2484" t="s">
        <v>263</v>
      </c>
      <c r="P2484" t="s">
        <v>414</v>
      </c>
      <c r="Q2484" t="s">
        <v>415</v>
      </c>
      <c r="R2484" t="s">
        <v>416</v>
      </c>
      <c r="S2484" t="s">
        <v>338</v>
      </c>
      <c r="T2484" t="s">
        <v>339</v>
      </c>
      <c r="U2484" s="61" t="s">
        <v>340</v>
      </c>
      <c r="V2484" t="s">
        <v>249</v>
      </c>
      <c r="W2484" t="s">
        <v>263</v>
      </c>
      <c r="X2484" s="59">
        <v>23056</v>
      </c>
      <c r="Y2484" s="59">
        <v>0</v>
      </c>
      <c r="AA2484" s="146" t="str">
        <f t="shared" si="489"/>
        <v>EX</v>
      </c>
      <c r="AB2484" s="146">
        <f t="shared" si="479"/>
        <v>0</v>
      </c>
      <c r="AC2484" t="str">
        <f t="shared" si="482"/>
        <v>EX</v>
      </c>
      <c r="AD2484" s="74">
        <f t="shared" si="483"/>
        <v>0</v>
      </c>
      <c r="AE2484" s="74">
        <f t="shared" si="488"/>
        <v>0</v>
      </c>
      <c r="AF2484">
        <v>1</v>
      </c>
      <c r="AG2484">
        <v>0</v>
      </c>
      <c r="AH2484" s="74">
        <v>0</v>
      </c>
      <c r="AJ2484" s="74">
        <f t="shared" si="484"/>
        <v>0</v>
      </c>
      <c r="AK2484" s="74">
        <f t="shared" si="490"/>
        <v>0</v>
      </c>
      <c r="AL2484" t="str">
        <f t="shared" si="485"/>
        <v>N</v>
      </c>
      <c r="AN2484" t="s">
        <v>86</v>
      </c>
      <c r="AO2484" t="s">
        <v>85</v>
      </c>
      <c r="AP2484" t="str">
        <f t="shared" si="486"/>
        <v>94</v>
      </c>
      <c r="AQ2484" s="145" t="s">
        <v>1826</v>
      </c>
      <c r="AR2484" t="str">
        <f t="shared" si="487"/>
        <v>1-Adjusted Base Budget</v>
      </c>
      <c r="AS2484" s="145" t="s">
        <v>1827</v>
      </c>
      <c r="AT2484" t="s">
        <v>213</v>
      </c>
      <c r="AV2484" t="str">
        <f t="shared" si="481"/>
        <v>VPIT</v>
      </c>
      <c r="AW2484" t="str">
        <f t="shared" si="480"/>
        <v>VP FOR INFORMATION TECHNOLOGY</v>
      </c>
    </row>
    <row r="2485" spans="1:49">
      <c r="A2485" s="59">
        <v>2018</v>
      </c>
      <c r="B2485" t="s">
        <v>137</v>
      </c>
      <c r="C2485" t="s">
        <v>945</v>
      </c>
      <c r="D2485" t="s">
        <v>946</v>
      </c>
      <c r="E2485" t="s">
        <v>947</v>
      </c>
      <c r="F2485" t="s">
        <v>1197</v>
      </c>
      <c r="G2485" t="s">
        <v>1198</v>
      </c>
      <c r="H2485" t="s">
        <v>948</v>
      </c>
      <c r="I2485" s="170" t="s">
        <v>84</v>
      </c>
      <c r="J2485" t="s">
        <v>85</v>
      </c>
      <c r="K2485" t="s">
        <v>214</v>
      </c>
      <c r="L2485" t="s">
        <v>417</v>
      </c>
      <c r="M2485" t="s">
        <v>418</v>
      </c>
      <c r="N2485" t="s">
        <v>217</v>
      </c>
      <c r="O2485" t="s">
        <v>263</v>
      </c>
      <c r="P2485" t="s">
        <v>414</v>
      </c>
      <c r="Q2485" t="s">
        <v>415</v>
      </c>
      <c r="R2485" t="s">
        <v>416</v>
      </c>
      <c r="S2485" t="s">
        <v>338</v>
      </c>
      <c r="T2485" t="s">
        <v>339</v>
      </c>
      <c r="U2485" s="61" t="s">
        <v>340</v>
      </c>
      <c r="V2485" t="s">
        <v>249</v>
      </c>
      <c r="W2485" t="s">
        <v>263</v>
      </c>
      <c r="X2485" s="59">
        <v>4164</v>
      </c>
      <c r="Y2485" s="59">
        <v>0</v>
      </c>
      <c r="AA2485" s="146" t="str">
        <f t="shared" si="489"/>
        <v>EX</v>
      </c>
      <c r="AB2485" s="146">
        <f t="shared" ref="AB2485:AB2548" si="491">IF(O2485 =AA2485,Z2485,"10cr")</f>
        <v>0</v>
      </c>
      <c r="AC2485" t="str">
        <f t="shared" si="482"/>
        <v>EX</v>
      </c>
      <c r="AD2485" s="74">
        <f t="shared" si="483"/>
        <v>0</v>
      </c>
      <c r="AE2485" s="74">
        <f t="shared" si="488"/>
        <v>0</v>
      </c>
      <c r="AF2485">
        <v>1</v>
      </c>
      <c r="AG2485">
        <v>0</v>
      </c>
      <c r="AH2485" s="74">
        <v>0</v>
      </c>
      <c r="AJ2485" s="74">
        <f t="shared" si="484"/>
        <v>0</v>
      </c>
      <c r="AK2485" s="74">
        <f t="shared" si="490"/>
        <v>0</v>
      </c>
      <c r="AL2485" t="str">
        <f t="shared" si="485"/>
        <v>N</v>
      </c>
      <c r="AN2485" t="s">
        <v>86</v>
      </c>
      <c r="AO2485" t="s">
        <v>85</v>
      </c>
      <c r="AP2485" t="str">
        <f t="shared" si="486"/>
        <v>94</v>
      </c>
      <c r="AQ2485" s="145" t="s">
        <v>1826</v>
      </c>
      <c r="AR2485" t="str">
        <f t="shared" si="487"/>
        <v>1-Adjusted Base Budget</v>
      </c>
      <c r="AS2485" s="145" t="s">
        <v>1827</v>
      </c>
      <c r="AT2485" t="s">
        <v>213</v>
      </c>
      <c r="AV2485" t="str">
        <f t="shared" si="481"/>
        <v>VPIT</v>
      </c>
      <c r="AW2485" t="str">
        <f t="shared" si="480"/>
        <v>VP FOR INFORMATION TECHNOLOGY</v>
      </c>
    </row>
    <row r="2486" spans="1:49">
      <c r="A2486" s="59">
        <v>2018</v>
      </c>
      <c r="B2486" t="s">
        <v>137</v>
      </c>
      <c r="C2486" t="s">
        <v>945</v>
      </c>
      <c r="D2486" t="s">
        <v>946</v>
      </c>
      <c r="E2486" t="s">
        <v>947</v>
      </c>
      <c r="F2486" t="s">
        <v>1267</v>
      </c>
      <c r="G2486" t="s">
        <v>1268</v>
      </c>
      <c r="H2486" t="s">
        <v>948</v>
      </c>
      <c r="I2486" s="170" t="s">
        <v>84</v>
      </c>
      <c r="J2486" t="s">
        <v>85</v>
      </c>
      <c r="K2486" t="s">
        <v>214</v>
      </c>
      <c r="L2486" t="s">
        <v>417</v>
      </c>
      <c r="M2486" t="s">
        <v>418</v>
      </c>
      <c r="N2486" t="s">
        <v>217</v>
      </c>
      <c r="O2486" t="s">
        <v>263</v>
      </c>
      <c r="P2486" t="s">
        <v>414</v>
      </c>
      <c r="Q2486" t="s">
        <v>415</v>
      </c>
      <c r="R2486" t="s">
        <v>416</v>
      </c>
      <c r="S2486" t="s">
        <v>338</v>
      </c>
      <c r="T2486" t="s">
        <v>339</v>
      </c>
      <c r="U2486" s="61" t="s">
        <v>340</v>
      </c>
      <c r="V2486" t="s">
        <v>249</v>
      </c>
      <c r="W2486" t="s">
        <v>263</v>
      </c>
      <c r="X2486" s="59">
        <v>15184</v>
      </c>
      <c r="Y2486" s="59">
        <v>14980</v>
      </c>
      <c r="AA2486" s="146" t="str">
        <f t="shared" si="489"/>
        <v>EX</v>
      </c>
      <c r="AB2486" s="146">
        <f t="shared" si="491"/>
        <v>0</v>
      </c>
      <c r="AC2486" t="str">
        <f t="shared" si="482"/>
        <v>EX</v>
      </c>
      <c r="AD2486" s="74">
        <f t="shared" si="483"/>
        <v>14980</v>
      </c>
      <c r="AE2486" s="74">
        <f t="shared" si="488"/>
        <v>14980</v>
      </c>
      <c r="AF2486">
        <v>1</v>
      </c>
      <c r="AG2486">
        <v>0</v>
      </c>
      <c r="AH2486" s="74">
        <v>0</v>
      </c>
      <c r="AJ2486" s="74">
        <f t="shared" si="484"/>
        <v>0</v>
      </c>
      <c r="AK2486" s="74">
        <f t="shared" si="490"/>
        <v>14980</v>
      </c>
      <c r="AL2486" t="str">
        <f t="shared" si="485"/>
        <v>N</v>
      </c>
      <c r="AN2486" t="s">
        <v>86</v>
      </c>
      <c r="AO2486" t="s">
        <v>85</v>
      </c>
      <c r="AP2486" t="str">
        <f t="shared" si="486"/>
        <v>94</v>
      </c>
      <c r="AQ2486" s="145" t="s">
        <v>1826</v>
      </c>
      <c r="AR2486" t="str">
        <f t="shared" si="487"/>
        <v>1-Adjusted Base Budget</v>
      </c>
      <c r="AS2486" s="145" t="s">
        <v>1827</v>
      </c>
      <c r="AT2486" t="s">
        <v>213</v>
      </c>
      <c r="AV2486" t="str">
        <f t="shared" si="481"/>
        <v>VPIT</v>
      </c>
      <c r="AW2486" t="str">
        <f t="shared" si="480"/>
        <v>VP FOR INFORMATION TECHNOLOGY</v>
      </c>
    </row>
    <row r="2487" spans="1:49">
      <c r="A2487" s="59">
        <v>2018</v>
      </c>
      <c r="B2487" t="s">
        <v>137</v>
      </c>
      <c r="C2487" t="s">
        <v>945</v>
      </c>
      <c r="D2487" t="s">
        <v>946</v>
      </c>
      <c r="E2487" t="s">
        <v>947</v>
      </c>
      <c r="F2487" t="s">
        <v>1039</v>
      </c>
      <c r="G2487" t="s">
        <v>1040</v>
      </c>
      <c r="H2487" t="s">
        <v>948</v>
      </c>
      <c r="I2487" s="170" t="s">
        <v>84</v>
      </c>
      <c r="J2487" t="s">
        <v>85</v>
      </c>
      <c r="K2487" t="s">
        <v>214</v>
      </c>
      <c r="L2487" t="s">
        <v>417</v>
      </c>
      <c r="M2487" t="s">
        <v>418</v>
      </c>
      <c r="N2487" t="s">
        <v>217</v>
      </c>
      <c r="O2487" t="s">
        <v>263</v>
      </c>
      <c r="P2487" t="s">
        <v>414</v>
      </c>
      <c r="Q2487" t="s">
        <v>415</v>
      </c>
      <c r="R2487" t="s">
        <v>416</v>
      </c>
      <c r="S2487" t="s">
        <v>338</v>
      </c>
      <c r="T2487" t="s">
        <v>339</v>
      </c>
      <c r="U2487" s="61" t="s">
        <v>340</v>
      </c>
      <c r="V2487" t="s">
        <v>249</v>
      </c>
      <c r="W2487" t="s">
        <v>263</v>
      </c>
      <c r="X2487" s="59">
        <v>5015</v>
      </c>
      <c r="Y2487" s="59">
        <v>5015</v>
      </c>
      <c r="AA2487" s="146" t="str">
        <f t="shared" si="489"/>
        <v>EX</v>
      </c>
      <c r="AB2487" s="146">
        <f t="shared" si="491"/>
        <v>0</v>
      </c>
      <c r="AC2487" t="str">
        <f t="shared" si="482"/>
        <v>EX</v>
      </c>
      <c r="AD2487" s="74">
        <f t="shared" si="483"/>
        <v>5015</v>
      </c>
      <c r="AE2487" s="74">
        <f t="shared" si="488"/>
        <v>5015</v>
      </c>
      <c r="AF2487">
        <v>1</v>
      </c>
      <c r="AG2487">
        <v>0</v>
      </c>
      <c r="AH2487" s="74">
        <v>0</v>
      </c>
      <c r="AJ2487" s="74">
        <f t="shared" si="484"/>
        <v>0</v>
      </c>
      <c r="AK2487" s="74">
        <f t="shared" si="490"/>
        <v>5015</v>
      </c>
      <c r="AL2487" t="str">
        <f t="shared" si="485"/>
        <v>N</v>
      </c>
      <c r="AN2487" t="s">
        <v>86</v>
      </c>
      <c r="AO2487" t="s">
        <v>85</v>
      </c>
      <c r="AP2487" t="str">
        <f t="shared" si="486"/>
        <v>94</v>
      </c>
      <c r="AQ2487" s="145" t="s">
        <v>1826</v>
      </c>
      <c r="AR2487" t="str">
        <f t="shared" si="487"/>
        <v>1-Adjusted Base Budget</v>
      </c>
      <c r="AS2487" s="145" t="s">
        <v>1827</v>
      </c>
      <c r="AT2487" t="s">
        <v>213</v>
      </c>
      <c r="AV2487" t="str">
        <f t="shared" si="481"/>
        <v>VPIT</v>
      </c>
      <c r="AW2487" t="str">
        <f t="shared" si="480"/>
        <v>VP FOR INFORMATION TECHNOLOGY</v>
      </c>
    </row>
    <row r="2488" spans="1:49">
      <c r="A2488" s="59">
        <v>2018</v>
      </c>
      <c r="B2488" t="s">
        <v>137</v>
      </c>
      <c r="C2488" t="s">
        <v>945</v>
      </c>
      <c r="D2488" t="s">
        <v>946</v>
      </c>
      <c r="E2488" t="s">
        <v>947</v>
      </c>
      <c r="F2488" t="s">
        <v>1137</v>
      </c>
      <c r="G2488" t="s">
        <v>1138</v>
      </c>
      <c r="H2488" t="s">
        <v>948</v>
      </c>
      <c r="I2488" s="170" t="s">
        <v>84</v>
      </c>
      <c r="J2488" t="s">
        <v>85</v>
      </c>
      <c r="K2488" t="s">
        <v>214</v>
      </c>
      <c r="L2488" t="s">
        <v>417</v>
      </c>
      <c r="M2488" t="s">
        <v>418</v>
      </c>
      <c r="N2488" t="s">
        <v>217</v>
      </c>
      <c r="O2488" t="s">
        <v>263</v>
      </c>
      <c r="P2488" t="s">
        <v>414</v>
      </c>
      <c r="Q2488" t="s">
        <v>415</v>
      </c>
      <c r="R2488" t="s">
        <v>416</v>
      </c>
      <c r="S2488" t="s">
        <v>338</v>
      </c>
      <c r="T2488" t="s">
        <v>339</v>
      </c>
      <c r="U2488" s="61" t="s">
        <v>340</v>
      </c>
      <c r="V2488" t="s">
        <v>249</v>
      </c>
      <c r="W2488" t="s">
        <v>263</v>
      </c>
      <c r="X2488" s="59">
        <v>-24623</v>
      </c>
      <c r="Y2488" s="59">
        <v>-24623</v>
      </c>
      <c r="AA2488" s="146" t="str">
        <f t="shared" si="489"/>
        <v>EX</v>
      </c>
      <c r="AB2488" s="146">
        <f t="shared" si="491"/>
        <v>0</v>
      </c>
      <c r="AC2488" t="str">
        <f t="shared" si="482"/>
        <v>EX</v>
      </c>
      <c r="AD2488" s="74">
        <f t="shared" si="483"/>
        <v>-24623</v>
      </c>
      <c r="AE2488" s="74">
        <f t="shared" si="488"/>
        <v>-24623</v>
      </c>
      <c r="AF2488">
        <v>1</v>
      </c>
      <c r="AG2488">
        <v>0</v>
      </c>
      <c r="AH2488" s="74">
        <v>0</v>
      </c>
      <c r="AJ2488" s="74">
        <f t="shared" si="484"/>
        <v>0</v>
      </c>
      <c r="AK2488" s="74">
        <f t="shared" si="490"/>
        <v>-24623</v>
      </c>
      <c r="AL2488" t="str">
        <f t="shared" si="485"/>
        <v>N</v>
      </c>
      <c r="AN2488" t="s">
        <v>86</v>
      </c>
      <c r="AO2488" t="s">
        <v>85</v>
      </c>
      <c r="AP2488" t="str">
        <f t="shared" si="486"/>
        <v>94</v>
      </c>
      <c r="AQ2488" s="145" t="s">
        <v>1826</v>
      </c>
      <c r="AR2488" t="str">
        <f t="shared" si="487"/>
        <v>1-Adjusted Base Budget</v>
      </c>
      <c r="AS2488" s="145" t="s">
        <v>1827</v>
      </c>
      <c r="AT2488" t="s">
        <v>213</v>
      </c>
      <c r="AV2488" t="str">
        <f t="shared" si="481"/>
        <v>VPIT</v>
      </c>
      <c r="AW2488" t="str">
        <f t="shared" si="480"/>
        <v>VP FOR INFORMATION TECHNOLOGY</v>
      </c>
    </row>
    <row r="2489" spans="1:49">
      <c r="A2489" s="59">
        <v>2018</v>
      </c>
      <c r="B2489" t="s">
        <v>137</v>
      </c>
      <c r="C2489" t="s">
        <v>945</v>
      </c>
      <c r="D2489" t="s">
        <v>946</v>
      </c>
      <c r="E2489" t="s">
        <v>947</v>
      </c>
      <c r="F2489" t="s">
        <v>1041</v>
      </c>
      <c r="G2489" t="s">
        <v>1042</v>
      </c>
      <c r="H2489" t="s">
        <v>948</v>
      </c>
      <c r="I2489" s="170" t="s">
        <v>84</v>
      </c>
      <c r="J2489" t="s">
        <v>85</v>
      </c>
      <c r="K2489" t="s">
        <v>214</v>
      </c>
      <c r="L2489" t="s">
        <v>417</v>
      </c>
      <c r="M2489" t="s">
        <v>418</v>
      </c>
      <c r="N2489" t="s">
        <v>217</v>
      </c>
      <c r="O2489" t="s">
        <v>263</v>
      </c>
      <c r="P2489" t="s">
        <v>414</v>
      </c>
      <c r="Q2489" t="s">
        <v>415</v>
      </c>
      <c r="R2489" t="s">
        <v>416</v>
      </c>
      <c r="S2489" t="s">
        <v>338</v>
      </c>
      <c r="T2489" t="s">
        <v>339</v>
      </c>
      <c r="U2489" s="61" t="s">
        <v>340</v>
      </c>
      <c r="V2489" t="s">
        <v>249</v>
      </c>
      <c r="W2489" t="s">
        <v>263</v>
      </c>
      <c r="X2489" s="59">
        <v>32291</v>
      </c>
      <c r="Y2489" s="59">
        <v>32291</v>
      </c>
      <c r="AA2489" s="146" t="str">
        <f t="shared" si="489"/>
        <v>EX</v>
      </c>
      <c r="AB2489" s="146">
        <f t="shared" si="491"/>
        <v>0</v>
      </c>
      <c r="AC2489" t="str">
        <f t="shared" si="482"/>
        <v>EX</v>
      </c>
      <c r="AD2489" s="74">
        <f t="shared" si="483"/>
        <v>32291</v>
      </c>
      <c r="AE2489" s="74">
        <f t="shared" si="488"/>
        <v>32291</v>
      </c>
      <c r="AF2489">
        <v>1</v>
      </c>
      <c r="AG2489">
        <v>0</v>
      </c>
      <c r="AH2489" s="74">
        <v>0</v>
      </c>
      <c r="AJ2489" s="74">
        <f t="shared" si="484"/>
        <v>0</v>
      </c>
      <c r="AK2489" s="74">
        <f t="shared" si="490"/>
        <v>32291</v>
      </c>
      <c r="AL2489" t="str">
        <f t="shared" si="485"/>
        <v>N</v>
      </c>
      <c r="AN2489" t="s">
        <v>86</v>
      </c>
      <c r="AO2489" t="s">
        <v>85</v>
      </c>
      <c r="AP2489" t="str">
        <f t="shared" si="486"/>
        <v>94</v>
      </c>
      <c r="AQ2489" s="145" t="s">
        <v>1826</v>
      </c>
      <c r="AR2489" t="str">
        <f t="shared" si="487"/>
        <v>1-Adjusted Base Budget</v>
      </c>
      <c r="AS2489" s="145" t="s">
        <v>1827</v>
      </c>
      <c r="AT2489" t="s">
        <v>213</v>
      </c>
      <c r="AV2489" t="str">
        <f t="shared" si="481"/>
        <v>VPIT</v>
      </c>
      <c r="AW2489" t="str">
        <f t="shared" si="480"/>
        <v>VP FOR INFORMATION TECHNOLOGY</v>
      </c>
    </row>
    <row r="2490" spans="1:49">
      <c r="A2490" s="59">
        <v>2018</v>
      </c>
      <c r="B2490" t="s">
        <v>137</v>
      </c>
      <c r="C2490" t="s">
        <v>945</v>
      </c>
      <c r="D2490" t="s">
        <v>946</v>
      </c>
      <c r="E2490" t="s">
        <v>947</v>
      </c>
      <c r="F2490" t="s">
        <v>1043</v>
      </c>
      <c r="G2490" t="s">
        <v>1044</v>
      </c>
      <c r="H2490" t="s">
        <v>948</v>
      </c>
      <c r="I2490" s="170" t="s">
        <v>84</v>
      </c>
      <c r="J2490" t="s">
        <v>85</v>
      </c>
      <c r="K2490" t="s">
        <v>214</v>
      </c>
      <c r="L2490" t="s">
        <v>417</v>
      </c>
      <c r="M2490" t="s">
        <v>418</v>
      </c>
      <c r="N2490" t="s">
        <v>217</v>
      </c>
      <c r="O2490" t="s">
        <v>263</v>
      </c>
      <c r="P2490" t="s">
        <v>414</v>
      </c>
      <c r="Q2490" t="s">
        <v>415</v>
      </c>
      <c r="R2490" t="s">
        <v>416</v>
      </c>
      <c r="S2490" t="s">
        <v>338</v>
      </c>
      <c r="T2490" t="s">
        <v>339</v>
      </c>
      <c r="U2490" s="61" t="s">
        <v>340</v>
      </c>
      <c r="V2490" t="s">
        <v>249</v>
      </c>
      <c r="W2490" t="s">
        <v>263</v>
      </c>
      <c r="X2490" s="59">
        <v>74034</v>
      </c>
      <c r="Y2490" s="59">
        <v>77402</v>
      </c>
      <c r="AA2490" s="146" t="str">
        <f t="shared" si="489"/>
        <v>EX</v>
      </c>
      <c r="AB2490" s="146">
        <f t="shared" si="491"/>
        <v>0</v>
      </c>
      <c r="AC2490" t="str">
        <f t="shared" si="482"/>
        <v>EX</v>
      </c>
      <c r="AD2490" s="74">
        <f t="shared" si="483"/>
        <v>77402</v>
      </c>
      <c r="AE2490" s="74">
        <f t="shared" si="488"/>
        <v>77402</v>
      </c>
      <c r="AF2490">
        <v>1</v>
      </c>
      <c r="AG2490">
        <v>0</v>
      </c>
      <c r="AH2490" s="74">
        <v>0</v>
      </c>
      <c r="AJ2490" s="74">
        <f t="shared" si="484"/>
        <v>0</v>
      </c>
      <c r="AK2490" s="74">
        <f t="shared" si="490"/>
        <v>77402</v>
      </c>
      <c r="AL2490" t="str">
        <f t="shared" si="485"/>
        <v>N</v>
      </c>
      <c r="AN2490" t="s">
        <v>86</v>
      </c>
      <c r="AO2490" t="s">
        <v>85</v>
      </c>
      <c r="AP2490" t="str">
        <f t="shared" si="486"/>
        <v>94</v>
      </c>
      <c r="AQ2490" s="145" t="s">
        <v>1826</v>
      </c>
      <c r="AR2490" t="str">
        <f t="shared" si="487"/>
        <v>1-Adjusted Base Budget</v>
      </c>
      <c r="AS2490" s="145" t="s">
        <v>1827</v>
      </c>
      <c r="AT2490" t="s">
        <v>213</v>
      </c>
      <c r="AV2490" t="str">
        <f t="shared" si="481"/>
        <v>VPIT</v>
      </c>
      <c r="AW2490" t="str">
        <f t="shared" si="480"/>
        <v>VP FOR INFORMATION TECHNOLOGY</v>
      </c>
    </row>
    <row r="2491" spans="1:49">
      <c r="A2491" s="59">
        <v>2018</v>
      </c>
      <c r="B2491" t="s">
        <v>137</v>
      </c>
      <c r="C2491" t="s">
        <v>945</v>
      </c>
      <c r="D2491" t="s">
        <v>946</v>
      </c>
      <c r="E2491" t="s">
        <v>947</v>
      </c>
      <c r="F2491" t="s">
        <v>994</v>
      </c>
      <c r="G2491" t="s">
        <v>995</v>
      </c>
      <c r="H2491" t="s">
        <v>948</v>
      </c>
      <c r="I2491" s="170" t="s">
        <v>84</v>
      </c>
      <c r="J2491" t="s">
        <v>85</v>
      </c>
      <c r="K2491" t="s">
        <v>214</v>
      </c>
      <c r="L2491" t="s">
        <v>417</v>
      </c>
      <c r="M2491" t="s">
        <v>418</v>
      </c>
      <c r="N2491" t="s">
        <v>217</v>
      </c>
      <c r="O2491" t="s">
        <v>263</v>
      </c>
      <c r="P2491" t="s">
        <v>414</v>
      </c>
      <c r="Q2491" t="s">
        <v>415</v>
      </c>
      <c r="R2491" t="s">
        <v>416</v>
      </c>
      <c r="S2491" t="s">
        <v>338</v>
      </c>
      <c r="T2491" t="s">
        <v>339</v>
      </c>
      <c r="U2491" s="61" t="s">
        <v>340</v>
      </c>
      <c r="V2491" t="s">
        <v>249</v>
      </c>
      <c r="W2491" t="s">
        <v>263</v>
      </c>
      <c r="X2491" s="59">
        <v>37770</v>
      </c>
      <c r="Y2491" s="59">
        <v>37770</v>
      </c>
      <c r="AA2491" s="146" t="str">
        <f t="shared" si="489"/>
        <v>EX</v>
      </c>
      <c r="AB2491" s="146">
        <f t="shared" si="491"/>
        <v>0</v>
      </c>
      <c r="AC2491" t="str">
        <f t="shared" si="482"/>
        <v>EX</v>
      </c>
      <c r="AD2491" s="74">
        <f t="shared" si="483"/>
        <v>37770</v>
      </c>
      <c r="AE2491" s="74">
        <f t="shared" si="488"/>
        <v>37770</v>
      </c>
      <c r="AF2491">
        <v>1</v>
      </c>
      <c r="AG2491">
        <v>0</v>
      </c>
      <c r="AH2491" s="74">
        <v>0</v>
      </c>
      <c r="AJ2491" s="74">
        <f t="shared" si="484"/>
        <v>0</v>
      </c>
      <c r="AK2491" s="74">
        <f t="shared" si="490"/>
        <v>37770</v>
      </c>
      <c r="AL2491" t="str">
        <f t="shared" si="485"/>
        <v>N</v>
      </c>
      <c r="AN2491" t="s">
        <v>86</v>
      </c>
      <c r="AO2491" t="s">
        <v>85</v>
      </c>
      <c r="AP2491" t="str">
        <f t="shared" si="486"/>
        <v>94</v>
      </c>
      <c r="AQ2491" s="145" t="s">
        <v>1826</v>
      </c>
      <c r="AR2491" t="str">
        <f t="shared" si="487"/>
        <v>1-Adjusted Base Budget</v>
      </c>
      <c r="AS2491" s="145" t="s">
        <v>1827</v>
      </c>
      <c r="AT2491" t="s">
        <v>213</v>
      </c>
      <c r="AV2491" t="str">
        <f t="shared" si="481"/>
        <v>VPIT</v>
      </c>
      <c r="AW2491" t="str">
        <f t="shared" si="480"/>
        <v>VP FOR INFORMATION TECHNOLOGY</v>
      </c>
    </row>
    <row r="2492" spans="1:49">
      <c r="A2492" s="59">
        <v>2018</v>
      </c>
      <c r="B2492" t="s">
        <v>137</v>
      </c>
      <c r="C2492" t="s">
        <v>945</v>
      </c>
      <c r="D2492" t="s">
        <v>946</v>
      </c>
      <c r="E2492" t="s">
        <v>947</v>
      </c>
      <c r="F2492" t="s">
        <v>1045</v>
      </c>
      <c r="G2492" t="s">
        <v>1046</v>
      </c>
      <c r="H2492" t="s">
        <v>948</v>
      </c>
      <c r="I2492" s="170" t="s">
        <v>84</v>
      </c>
      <c r="J2492" t="s">
        <v>85</v>
      </c>
      <c r="K2492" t="s">
        <v>214</v>
      </c>
      <c r="L2492" t="s">
        <v>417</v>
      </c>
      <c r="M2492" t="s">
        <v>418</v>
      </c>
      <c r="N2492" t="s">
        <v>217</v>
      </c>
      <c r="O2492" t="s">
        <v>263</v>
      </c>
      <c r="P2492" t="s">
        <v>414</v>
      </c>
      <c r="Q2492" t="s">
        <v>415</v>
      </c>
      <c r="R2492" t="s">
        <v>416</v>
      </c>
      <c r="S2492" t="s">
        <v>338</v>
      </c>
      <c r="T2492" t="s">
        <v>339</v>
      </c>
      <c r="U2492" s="61" t="s">
        <v>340</v>
      </c>
      <c r="V2492" t="s">
        <v>249</v>
      </c>
      <c r="W2492" t="s">
        <v>263</v>
      </c>
      <c r="X2492" s="59">
        <v>33093</v>
      </c>
      <c r="Y2492" s="59">
        <v>29450</v>
      </c>
      <c r="AA2492" s="146" t="str">
        <f t="shared" si="489"/>
        <v>EX</v>
      </c>
      <c r="AB2492" s="146">
        <f t="shared" si="491"/>
        <v>0</v>
      </c>
      <c r="AC2492" t="str">
        <f t="shared" si="482"/>
        <v>EX</v>
      </c>
      <c r="AD2492" s="74">
        <f t="shared" si="483"/>
        <v>29450</v>
      </c>
      <c r="AE2492" s="74">
        <f t="shared" si="488"/>
        <v>29450</v>
      </c>
      <c r="AF2492">
        <v>1</v>
      </c>
      <c r="AG2492">
        <v>0</v>
      </c>
      <c r="AH2492" s="74">
        <v>0</v>
      </c>
      <c r="AJ2492" s="74">
        <f t="shared" si="484"/>
        <v>0</v>
      </c>
      <c r="AK2492" s="74">
        <f t="shared" si="490"/>
        <v>29450</v>
      </c>
      <c r="AL2492" t="str">
        <f t="shared" si="485"/>
        <v>N</v>
      </c>
      <c r="AN2492" t="s">
        <v>86</v>
      </c>
      <c r="AO2492" t="s">
        <v>85</v>
      </c>
      <c r="AP2492" t="str">
        <f t="shared" si="486"/>
        <v>94</v>
      </c>
      <c r="AQ2492" s="145" t="s">
        <v>1826</v>
      </c>
      <c r="AR2492" t="str">
        <f t="shared" si="487"/>
        <v>1-Adjusted Base Budget</v>
      </c>
      <c r="AS2492" s="145" t="s">
        <v>1827</v>
      </c>
      <c r="AT2492" t="s">
        <v>213</v>
      </c>
      <c r="AV2492" t="str">
        <f t="shared" si="481"/>
        <v>VPIT</v>
      </c>
      <c r="AW2492" t="str">
        <f t="shared" si="480"/>
        <v>VP FOR INFORMATION TECHNOLOGY</v>
      </c>
    </row>
    <row r="2493" spans="1:49">
      <c r="A2493" s="59">
        <v>2018</v>
      </c>
      <c r="B2493" t="s">
        <v>137</v>
      </c>
      <c r="C2493" t="s">
        <v>945</v>
      </c>
      <c r="D2493" t="s">
        <v>946</v>
      </c>
      <c r="E2493" t="s">
        <v>947</v>
      </c>
      <c r="F2493" t="s">
        <v>1133</v>
      </c>
      <c r="G2493" t="s">
        <v>1134</v>
      </c>
      <c r="H2493" t="s">
        <v>948</v>
      </c>
      <c r="I2493" s="170" t="s">
        <v>84</v>
      </c>
      <c r="J2493" t="s">
        <v>85</v>
      </c>
      <c r="K2493" t="s">
        <v>214</v>
      </c>
      <c r="L2493" t="s">
        <v>417</v>
      </c>
      <c r="M2493" t="s">
        <v>418</v>
      </c>
      <c r="N2493" t="s">
        <v>217</v>
      </c>
      <c r="O2493" t="s">
        <v>263</v>
      </c>
      <c r="P2493" t="s">
        <v>414</v>
      </c>
      <c r="Q2493" t="s">
        <v>415</v>
      </c>
      <c r="R2493" t="s">
        <v>416</v>
      </c>
      <c r="S2493" t="s">
        <v>338</v>
      </c>
      <c r="T2493" t="s">
        <v>339</v>
      </c>
      <c r="U2493" s="61" t="s">
        <v>340</v>
      </c>
      <c r="V2493" t="s">
        <v>249</v>
      </c>
      <c r="W2493" t="s">
        <v>263</v>
      </c>
      <c r="X2493" s="59">
        <v>42143</v>
      </c>
      <c r="Y2493" s="59">
        <v>42143</v>
      </c>
      <c r="AA2493" s="146" t="str">
        <f t="shared" si="489"/>
        <v>EX</v>
      </c>
      <c r="AB2493" s="146">
        <f t="shared" si="491"/>
        <v>0</v>
      </c>
      <c r="AC2493" t="str">
        <f t="shared" si="482"/>
        <v>EX</v>
      </c>
      <c r="AD2493" s="74">
        <f t="shared" si="483"/>
        <v>42143</v>
      </c>
      <c r="AE2493" s="74">
        <f t="shared" si="488"/>
        <v>42143</v>
      </c>
      <c r="AF2493">
        <v>1</v>
      </c>
      <c r="AG2493">
        <v>0</v>
      </c>
      <c r="AH2493" s="74">
        <v>0</v>
      </c>
      <c r="AJ2493" s="74">
        <f t="shared" si="484"/>
        <v>0</v>
      </c>
      <c r="AK2493" s="74">
        <f t="shared" si="490"/>
        <v>42143</v>
      </c>
      <c r="AL2493" t="str">
        <f t="shared" si="485"/>
        <v>N</v>
      </c>
      <c r="AN2493" t="s">
        <v>86</v>
      </c>
      <c r="AO2493" t="s">
        <v>85</v>
      </c>
      <c r="AP2493" t="str">
        <f t="shared" si="486"/>
        <v>94</v>
      </c>
      <c r="AQ2493" s="145" t="s">
        <v>1826</v>
      </c>
      <c r="AR2493" t="str">
        <f t="shared" si="487"/>
        <v>1-Adjusted Base Budget</v>
      </c>
      <c r="AS2493" s="145" t="s">
        <v>1827</v>
      </c>
      <c r="AT2493" t="s">
        <v>213</v>
      </c>
      <c r="AV2493" t="str">
        <f t="shared" si="481"/>
        <v>VPIT</v>
      </c>
      <c r="AW2493" t="str">
        <f t="shared" si="480"/>
        <v>VP FOR INFORMATION TECHNOLOGY</v>
      </c>
    </row>
    <row r="2494" spans="1:49">
      <c r="A2494" s="59">
        <v>2018</v>
      </c>
      <c r="B2494" t="s">
        <v>137</v>
      </c>
      <c r="C2494" t="s">
        <v>945</v>
      </c>
      <c r="D2494" t="s">
        <v>946</v>
      </c>
      <c r="E2494" t="s">
        <v>947</v>
      </c>
      <c r="F2494" t="s">
        <v>1733</v>
      </c>
      <c r="G2494" t="s">
        <v>1734</v>
      </c>
      <c r="H2494" t="s">
        <v>948</v>
      </c>
      <c r="I2494" s="170" t="s">
        <v>84</v>
      </c>
      <c r="J2494" t="s">
        <v>85</v>
      </c>
      <c r="K2494" t="s">
        <v>214</v>
      </c>
      <c r="L2494" t="s">
        <v>417</v>
      </c>
      <c r="M2494" t="s">
        <v>418</v>
      </c>
      <c r="N2494" t="s">
        <v>217</v>
      </c>
      <c r="O2494" t="s">
        <v>263</v>
      </c>
      <c r="P2494" t="s">
        <v>414</v>
      </c>
      <c r="Q2494" t="s">
        <v>415</v>
      </c>
      <c r="R2494" t="s">
        <v>416</v>
      </c>
      <c r="S2494" t="s">
        <v>338</v>
      </c>
      <c r="T2494" t="s">
        <v>339</v>
      </c>
      <c r="U2494" s="61" t="s">
        <v>340</v>
      </c>
      <c r="V2494" t="s">
        <v>249</v>
      </c>
      <c r="W2494" t="s">
        <v>263</v>
      </c>
      <c r="X2494" s="59">
        <v>854</v>
      </c>
      <c r="Y2494" s="59">
        <v>0</v>
      </c>
      <c r="AA2494" s="146" t="str">
        <f t="shared" si="489"/>
        <v>EX</v>
      </c>
      <c r="AB2494" s="146">
        <f t="shared" si="491"/>
        <v>0</v>
      </c>
      <c r="AC2494" t="str">
        <f t="shared" si="482"/>
        <v>EX</v>
      </c>
      <c r="AD2494" s="74">
        <f t="shared" si="483"/>
        <v>0</v>
      </c>
      <c r="AE2494" s="74">
        <f t="shared" si="488"/>
        <v>0</v>
      </c>
      <c r="AF2494">
        <v>1</v>
      </c>
      <c r="AG2494">
        <v>0</v>
      </c>
      <c r="AH2494" s="74">
        <v>0</v>
      </c>
      <c r="AJ2494" s="74">
        <f t="shared" si="484"/>
        <v>0</v>
      </c>
      <c r="AK2494" s="74">
        <f t="shared" si="490"/>
        <v>0</v>
      </c>
      <c r="AL2494" t="str">
        <f t="shared" si="485"/>
        <v>N</v>
      </c>
      <c r="AN2494" t="s">
        <v>86</v>
      </c>
      <c r="AO2494" t="s">
        <v>85</v>
      </c>
      <c r="AP2494" t="str">
        <f t="shared" si="486"/>
        <v>94</v>
      </c>
      <c r="AQ2494" s="145" t="s">
        <v>1826</v>
      </c>
      <c r="AR2494" t="str">
        <f t="shared" si="487"/>
        <v>1-Adjusted Base Budget</v>
      </c>
      <c r="AS2494" s="145" t="s">
        <v>1827</v>
      </c>
      <c r="AT2494" t="s">
        <v>213</v>
      </c>
      <c r="AV2494" t="str">
        <f t="shared" si="481"/>
        <v>VPIT</v>
      </c>
      <c r="AW2494" t="str">
        <f t="shared" si="480"/>
        <v>VP FOR INFORMATION TECHNOLOGY</v>
      </c>
    </row>
    <row r="2495" spans="1:49">
      <c r="A2495" s="59">
        <v>2018</v>
      </c>
      <c r="B2495" t="s">
        <v>137</v>
      </c>
      <c r="C2495" t="s">
        <v>945</v>
      </c>
      <c r="D2495" t="s">
        <v>946</v>
      </c>
      <c r="E2495" t="s">
        <v>947</v>
      </c>
      <c r="F2495" t="s">
        <v>949</v>
      </c>
      <c r="G2495" t="s">
        <v>950</v>
      </c>
      <c r="H2495" t="s">
        <v>948</v>
      </c>
      <c r="I2495" s="170" t="s">
        <v>84</v>
      </c>
      <c r="J2495" t="s">
        <v>85</v>
      </c>
      <c r="K2495" t="s">
        <v>214</v>
      </c>
      <c r="L2495" t="s">
        <v>417</v>
      </c>
      <c r="M2495" t="s">
        <v>418</v>
      </c>
      <c r="N2495" t="s">
        <v>217</v>
      </c>
      <c r="O2495" t="s">
        <v>263</v>
      </c>
      <c r="P2495" t="s">
        <v>414</v>
      </c>
      <c r="Q2495" t="s">
        <v>415</v>
      </c>
      <c r="R2495" t="s">
        <v>416</v>
      </c>
      <c r="S2495" t="s">
        <v>338</v>
      </c>
      <c r="T2495" t="s">
        <v>339</v>
      </c>
      <c r="U2495" s="61" t="s">
        <v>340</v>
      </c>
      <c r="V2495" t="s">
        <v>249</v>
      </c>
      <c r="W2495" t="s">
        <v>263</v>
      </c>
      <c r="X2495" s="59">
        <v>59914</v>
      </c>
      <c r="Y2495" s="59">
        <v>59914</v>
      </c>
      <c r="AA2495" s="146" t="str">
        <f t="shared" si="489"/>
        <v>EX</v>
      </c>
      <c r="AB2495" s="146">
        <f t="shared" si="491"/>
        <v>0</v>
      </c>
      <c r="AC2495" t="str">
        <f t="shared" si="482"/>
        <v>EX</v>
      </c>
      <c r="AD2495" s="74">
        <f t="shared" si="483"/>
        <v>59914</v>
      </c>
      <c r="AE2495" s="74">
        <f t="shared" si="488"/>
        <v>59914</v>
      </c>
      <c r="AF2495">
        <v>1</v>
      </c>
      <c r="AG2495">
        <v>0</v>
      </c>
      <c r="AH2495" s="74">
        <v>0</v>
      </c>
      <c r="AJ2495" s="74">
        <f t="shared" si="484"/>
        <v>0</v>
      </c>
      <c r="AK2495" s="74">
        <f t="shared" si="490"/>
        <v>59914</v>
      </c>
      <c r="AL2495" t="str">
        <f t="shared" si="485"/>
        <v>N</v>
      </c>
      <c r="AN2495" t="s">
        <v>86</v>
      </c>
      <c r="AO2495" t="s">
        <v>85</v>
      </c>
      <c r="AP2495" t="str">
        <f t="shared" si="486"/>
        <v>94</v>
      </c>
      <c r="AQ2495" s="145" t="s">
        <v>1826</v>
      </c>
      <c r="AR2495" t="str">
        <f t="shared" si="487"/>
        <v>1-Adjusted Base Budget</v>
      </c>
      <c r="AS2495" s="145" t="s">
        <v>1827</v>
      </c>
      <c r="AT2495" t="s">
        <v>213</v>
      </c>
      <c r="AV2495" t="str">
        <f t="shared" si="481"/>
        <v>VPIT</v>
      </c>
      <c r="AW2495" t="str">
        <f t="shared" si="480"/>
        <v>VP FOR INFORMATION TECHNOLOGY</v>
      </c>
    </row>
    <row r="2496" spans="1:49">
      <c r="A2496" s="59">
        <v>2018</v>
      </c>
      <c r="B2496" t="s">
        <v>137</v>
      </c>
      <c r="C2496" t="s">
        <v>945</v>
      </c>
      <c r="D2496" t="s">
        <v>946</v>
      </c>
      <c r="E2496" t="s">
        <v>947</v>
      </c>
      <c r="F2496" t="s">
        <v>1047</v>
      </c>
      <c r="G2496" t="s">
        <v>1048</v>
      </c>
      <c r="H2496" t="s">
        <v>948</v>
      </c>
      <c r="I2496" s="170" t="s">
        <v>84</v>
      </c>
      <c r="J2496" t="s">
        <v>85</v>
      </c>
      <c r="K2496" t="s">
        <v>214</v>
      </c>
      <c r="L2496" t="s">
        <v>417</v>
      </c>
      <c r="M2496" t="s">
        <v>418</v>
      </c>
      <c r="N2496" t="s">
        <v>217</v>
      </c>
      <c r="O2496" t="s">
        <v>263</v>
      </c>
      <c r="P2496" t="s">
        <v>414</v>
      </c>
      <c r="Q2496" t="s">
        <v>415</v>
      </c>
      <c r="R2496" t="s">
        <v>416</v>
      </c>
      <c r="S2496" t="s">
        <v>338</v>
      </c>
      <c r="T2496" t="s">
        <v>339</v>
      </c>
      <c r="U2496" s="61" t="s">
        <v>340</v>
      </c>
      <c r="V2496" t="s">
        <v>249</v>
      </c>
      <c r="W2496" t="s">
        <v>263</v>
      </c>
      <c r="X2496" s="59">
        <v>2226</v>
      </c>
      <c r="Y2496" s="59">
        <v>1771</v>
      </c>
      <c r="AA2496" s="146" t="str">
        <f t="shared" si="489"/>
        <v>EX</v>
      </c>
      <c r="AB2496" s="146">
        <f t="shared" si="491"/>
        <v>0</v>
      </c>
      <c r="AC2496" t="str">
        <f t="shared" si="482"/>
        <v>EX</v>
      </c>
      <c r="AD2496" s="74">
        <f t="shared" si="483"/>
        <v>1771</v>
      </c>
      <c r="AE2496" s="74">
        <f t="shared" si="488"/>
        <v>1771</v>
      </c>
      <c r="AF2496">
        <v>1</v>
      </c>
      <c r="AG2496">
        <v>0</v>
      </c>
      <c r="AH2496" s="74">
        <v>0</v>
      </c>
      <c r="AJ2496" s="74">
        <f t="shared" si="484"/>
        <v>0</v>
      </c>
      <c r="AK2496" s="74">
        <f t="shared" si="490"/>
        <v>1771</v>
      </c>
      <c r="AL2496" t="str">
        <f t="shared" si="485"/>
        <v>N</v>
      </c>
      <c r="AN2496" t="s">
        <v>86</v>
      </c>
      <c r="AO2496" t="s">
        <v>85</v>
      </c>
      <c r="AP2496" t="str">
        <f t="shared" si="486"/>
        <v>94</v>
      </c>
      <c r="AQ2496" s="145" t="s">
        <v>1826</v>
      </c>
      <c r="AR2496" t="str">
        <f t="shared" si="487"/>
        <v>1-Adjusted Base Budget</v>
      </c>
      <c r="AS2496" s="145" t="s">
        <v>1827</v>
      </c>
      <c r="AT2496" t="s">
        <v>213</v>
      </c>
      <c r="AV2496" t="str">
        <f t="shared" si="481"/>
        <v>VPIT</v>
      </c>
      <c r="AW2496" t="str">
        <f t="shared" si="480"/>
        <v>VP FOR INFORMATION TECHNOLOGY</v>
      </c>
    </row>
    <row r="2497" spans="1:49">
      <c r="A2497" s="59">
        <v>2018</v>
      </c>
      <c r="B2497" t="s">
        <v>137</v>
      </c>
      <c r="C2497" t="s">
        <v>945</v>
      </c>
      <c r="D2497" t="s">
        <v>946</v>
      </c>
      <c r="E2497" t="s">
        <v>956</v>
      </c>
      <c r="F2497" t="s">
        <v>957</v>
      </c>
      <c r="G2497" t="s">
        <v>958</v>
      </c>
      <c r="H2497" t="s">
        <v>140</v>
      </c>
      <c r="I2497" s="170" t="s">
        <v>84</v>
      </c>
      <c r="J2497" t="s">
        <v>85</v>
      </c>
      <c r="K2497" t="s">
        <v>214</v>
      </c>
      <c r="L2497" t="s">
        <v>417</v>
      </c>
      <c r="M2497" t="s">
        <v>418</v>
      </c>
      <c r="N2497" t="s">
        <v>217</v>
      </c>
      <c r="O2497" t="s">
        <v>263</v>
      </c>
      <c r="P2497" t="s">
        <v>414</v>
      </c>
      <c r="Q2497" t="s">
        <v>415</v>
      </c>
      <c r="R2497" t="s">
        <v>416</v>
      </c>
      <c r="S2497" t="s">
        <v>338</v>
      </c>
      <c r="T2497" t="s">
        <v>339</v>
      </c>
      <c r="U2497" s="61" t="s">
        <v>340</v>
      </c>
      <c r="V2497" t="s">
        <v>24</v>
      </c>
      <c r="W2497" t="s">
        <v>263</v>
      </c>
      <c r="X2497" s="59">
        <v>45725</v>
      </c>
      <c r="Y2497" s="59">
        <v>45737</v>
      </c>
      <c r="Z2497" t="s">
        <v>141</v>
      </c>
      <c r="AA2497" s="146" t="str">
        <f t="shared" si="489"/>
        <v>EX</v>
      </c>
      <c r="AB2497" s="146" t="str">
        <f t="shared" si="491"/>
        <v>IT</v>
      </c>
      <c r="AC2497" t="str">
        <f t="shared" si="482"/>
        <v>EX</v>
      </c>
      <c r="AD2497" s="74">
        <f t="shared" si="483"/>
        <v>45737</v>
      </c>
      <c r="AE2497" s="74">
        <f t="shared" si="488"/>
        <v>45737</v>
      </c>
      <c r="AF2497">
        <v>1</v>
      </c>
      <c r="AG2497">
        <v>0</v>
      </c>
      <c r="AH2497" s="74">
        <v>0</v>
      </c>
      <c r="AJ2497" s="74">
        <f t="shared" si="484"/>
        <v>0</v>
      </c>
      <c r="AK2497" s="74">
        <f t="shared" si="490"/>
        <v>45737</v>
      </c>
      <c r="AL2497" t="str">
        <f t="shared" si="485"/>
        <v>N</v>
      </c>
      <c r="AN2497" t="s">
        <v>86</v>
      </c>
      <c r="AO2497" t="s">
        <v>85</v>
      </c>
      <c r="AP2497" t="str">
        <f t="shared" si="486"/>
        <v>94</v>
      </c>
      <c r="AQ2497" s="145" t="s">
        <v>1826</v>
      </c>
      <c r="AR2497" t="str">
        <f t="shared" si="487"/>
        <v>1-Adjusted Base Budget</v>
      </c>
      <c r="AS2497" s="145" t="s">
        <v>1827</v>
      </c>
      <c r="AT2497" t="s">
        <v>213</v>
      </c>
      <c r="AV2497" t="str">
        <f t="shared" si="481"/>
        <v>VPIT-SS</v>
      </c>
      <c r="AW2497" t="str">
        <f t="shared" si="480"/>
        <v>VP FOR INFORMATION TECHNOLOGY-SHARED SERVICES</v>
      </c>
    </row>
    <row r="2498" spans="1:49">
      <c r="A2498" s="59">
        <v>2018</v>
      </c>
      <c r="B2498" t="s">
        <v>137</v>
      </c>
      <c r="C2498" t="s">
        <v>945</v>
      </c>
      <c r="D2498" t="s">
        <v>946</v>
      </c>
      <c r="E2498" t="s">
        <v>978</v>
      </c>
      <c r="F2498" t="s">
        <v>957</v>
      </c>
      <c r="G2498" t="s">
        <v>958</v>
      </c>
      <c r="H2498" t="s">
        <v>143</v>
      </c>
      <c r="I2498" s="170" t="s">
        <v>84</v>
      </c>
      <c r="J2498" t="s">
        <v>85</v>
      </c>
      <c r="K2498" t="s">
        <v>214</v>
      </c>
      <c r="L2498" t="s">
        <v>417</v>
      </c>
      <c r="M2498" t="s">
        <v>418</v>
      </c>
      <c r="N2498" t="s">
        <v>217</v>
      </c>
      <c r="O2498" t="s">
        <v>263</v>
      </c>
      <c r="P2498" t="s">
        <v>414</v>
      </c>
      <c r="Q2498" t="s">
        <v>415</v>
      </c>
      <c r="R2498" t="s">
        <v>416</v>
      </c>
      <c r="S2498" t="s">
        <v>338</v>
      </c>
      <c r="T2498" t="s">
        <v>339</v>
      </c>
      <c r="U2498" s="61" t="s">
        <v>340</v>
      </c>
      <c r="V2498" t="s">
        <v>24</v>
      </c>
      <c r="W2498" t="s">
        <v>263</v>
      </c>
      <c r="X2498" s="59">
        <v>16329</v>
      </c>
      <c r="Y2498" s="59">
        <v>16329</v>
      </c>
      <c r="Z2498" t="s">
        <v>141</v>
      </c>
      <c r="AA2498" s="146" t="str">
        <f t="shared" si="489"/>
        <v>EX</v>
      </c>
      <c r="AB2498" s="146" t="str">
        <f t="shared" si="491"/>
        <v>IT</v>
      </c>
      <c r="AC2498" t="str">
        <f t="shared" si="482"/>
        <v>EX</v>
      </c>
      <c r="AD2498" s="74">
        <f t="shared" si="483"/>
        <v>16329</v>
      </c>
      <c r="AE2498" s="74">
        <f t="shared" si="488"/>
        <v>16329</v>
      </c>
      <c r="AF2498">
        <v>1</v>
      </c>
      <c r="AG2498">
        <v>0</v>
      </c>
      <c r="AH2498" s="74">
        <v>0</v>
      </c>
      <c r="AJ2498" s="74">
        <f t="shared" si="484"/>
        <v>0</v>
      </c>
      <c r="AK2498" s="74">
        <f t="shared" si="490"/>
        <v>16329</v>
      </c>
      <c r="AL2498" t="str">
        <f t="shared" si="485"/>
        <v>N</v>
      </c>
      <c r="AN2498" t="s">
        <v>86</v>
      </c>
      <c r="AO2498" t="s">
        <v>85</v>
      </c>
      <c r="AP2498" t="str">
        <f t="shared" si="486"/>
        <v>94</v>
      </c>
      <c r="AQ2498" s="145" t="s">
        <v>1826</v>
      </c>
      <c r="AR2498" t="str">
        <f t="shared" si="487"/>
        <v>1-Adjusted Base Budget</v>
      </c>
      <c r="AS2498" s="145" t="s">
        <v>1827</v>
      </c>
      <c r="AT2498" t="s">
        <v>213</v>
      </c>
      <c r="AV2498" t="str">
        <f t="shared" si="481"/>
        <v>VPIT-SS</v>
      </c>
      <c r="AW2498" t="str">
        <f t="shared" si="480"/>
        <v>VP FOR INFORMATION TECHNOLOGY-SHARED SERVICES</v>
      </c>
    </row>
    <row r="2499" spans="1:49">
      <c r="A2499" s="59">
        <v>2018</v>
      </c>
      <c r="B2499" t="s">
        <v>137</v>
      </c>
      <c r="C2499" t="s">
        <v>945</v>
      </c>
      <c r="D2499" t="s">
        <v>946</v>
      </c>
      <c r="E2499" t="s">
        <v>967</v>
      </c>
      <c r="F2499" t="s">
        <v>1146</v>
      </c>
      <c r="G2499" t="s">
        <v>1145</v>
      </c>
      <c r="H2499" t="s">
        <v>146</v>
      </c>
      <c r="I2499" s="170" t="s">
        <v>84</v>
      </c>
      <c r="J2499" t="s">
        <v>85</v>
      </c>
      <c r="K2499" t="s">
        <v>214</v>
      </c>
      <c r="L2499" t="s">
        <v>417</v>
      </c>
      <c r="M2499" t="s">
        <v>418</v>
      </c>
      <c r="N2499" t="s">
        <v>217</v>
      </c>
      <c r="O2499" t="s">
        <v>263</v>
      </c>
      <c r="P2499" t="s">
        <v>414</v>
      </c>
      <c r="Q2499" t="s">
        <v>415</v>
      </c>
      <c r="R2499" t="s">
        <v>416</v>
      </c>
      <c r="S2499" t="s">
        <v>338</v>
      </c>
      <c r="T2499" t="s">
        <v>339</v>
      </c>
      <c r="U2499" s="61" t="s">
        <v>340</v>
      </c>
      <c r="V2499" t="s">
        <v>24</v>
      </c>
      <c r="W2499" t="s">
        <v>263</v>
      </c>
      <c r="X2499" s="59">
        <v>24717</v>
      </c>
      <c r="Y2499" s="59">
        <v>24732</v>
      </c>
      <c r="Z2499" t="s">
        <v>141</v>
      </c>
      <c r="AA2499" s="146" t="str">
        <f t="shared" si="489"/>
        <v>EX</v>
      </c>
      <c r="AB2499" s="146" t="str">
        <f t="shared" si="491"/>
        <v>IT</v>
      </c>
      <c r="AC2499" t="str">
        <f t="shared" si="482"/>
        <v>EX</v>
      </c>
      <c r="AD2499" s="74">
        <f t="shared" si="483"/>
        <v>24732</v>
      </c>
      <c r="AE2499" s="74">
        <f t="shared" si="488"/>
        <v>24732</v>
      </c>
      <c r="AF2499">
        <v>1</v>
      </c>
      <c r="AG2499">
        <v>0</v>
      </c>
      <c r="AH2499" s="74">
        <v>0</v>
      </c>
      <c r="AJ2499" s="74">
        <f t="shared" si="484"/>
        <v>0</v>
      </c>
      <c r="AK2499" s="74">
        <f t="shared" si="490"/>
        <v>24732</v>
      </c>
      <c r="AL2499" t="str">
        <f t="shared" si="485"/>
        <v>N</v>
      </c>
      <c r="AN2499" t="s">
        <v>86</v>
      </c>
      <c r="AO2499" t="s">
        <v>85</v>
      </c>
      <c r="AP2499" t="str">
        <f t="shared" si="486"/>
        <v>94</v>
      </c>
      <c r="AQ2499" s="145" t="s">
        <v>1826</v>
      </c>
      <c r="AR2499" t="str">
        <f t="shared" si="487"/>
        <v>1-Adjusted Base Budget</v>
      </c>
      <c r="AS2499" s="145" t="s">
        <v>1827</v>
      </c>
      <c r="AT2499" t="s">
        <v>213</v>
      </c>
      <c r="AV2499" t="str">
        <f t="shared" si="481"/>
        <v>VPIT-SS</v>
      </c>
      <c r="AW2499" t="str">
        <f t="shared" si="480"/>
        <v>VP FOR INFORMATION TECHNOLOGY-SHARED SERVICES</v>
      </c>
    </row>
    <row r="2500" spans="1:49">
      <c r="A2500" s="59">
        <v>2018</v>
      </c>
      <c r="B2500" t="s">
        <v>137</v>
      </c>
      <c r="C2500" t="s">
        <v>945</v>
      </c>
      <c r="D2500" t="s">
        <v>946</v>
      </c>
      <c r="E2500" t="s">
        <v>967</v>
      </c>
      <c r="F2500" t="s">
        <v>1051</v>
      </c>
      <c r="G2500" t="s">
        <v>1052</v>
      </c>
      <c r="H2500" t="s">
        <v>146</v>
      </c>
      <c r="I2500" s="170" t="s">
        <v>84</v>
      </c>
      <c r="J2500" t="s">
        <v>85</v>
      </c>
      <c r="K2500" t="s">
        <v>214</v>
      </c>
      <c r="L2500" t="s">
        <v>417</v>
      </c>
      <c r="M2500" t="s">
        <v>418</v>
      </c>
      <c r="N2500" t="s">
        <v>217</v>
      </c>
      <c r="O2500" t="s">
        <v>263</v>
      </c>
      <c r="P2500" t="s">
        <v>414</v>
      </c>
      <c r="Q2500" t="s">
        <v>415</v>
      </c>
      <c r="R2500" t="s">
        <v>416</v>
      </c>
      <c r="S2500" t="s">
        <v>338</v>
      </c>
      <c r="T2500" t="s">
        <v>339</v>
      </c>
      <c r="U2500" s="61" t="s">
        <v>340</v>
      </c>
      <c r="V2500" t="s">
        <v>24</v>
      </c>
      <c r="W2500" t="s">
        <v>263</v>
      </c>
      <c r="X2500" s="59">
        <v>7021</v>
      </c>
      <c r="Y2500" s="59">
        <v>7021</v>
      </c>
      <c r="Z2500" t="s">
        <v>141</v>
      </c>
      <c r="AA2500" s="146" t="str">
        <f t="shared" si="489"/>
        <v>EX</v>
      </c>
      <c r="AB2500" s="146" t="str">
        <f t="shared" si="491"/>
        <v>IT</v>
      </c>
      <c r="AC2500" t="str">
        <f t="shared" si="482"/>
        <v>EX</v>
      </c>
      <c r="AD2500" s="74">
        <f t="shared" si="483"/>
        <v>7021</v>
      </c>
      <c r="AE2500" s="74">
        <f t="shared" si="488"/>
        <v>7021</v>
      </c>
      <c r="AF2500">
        <v>1</v>
      </c>
      <c r="AG2500">
        <v>0</v>
      </c>
      <c r="AH2500" s="74">
        <v>0</v>
      </c>
      <c r="AJ2500" s="74">
        <f t="shared" si="484"/>
        <v>0</v>
      </c>
      <c r="AK2500" s="74">
        <f t="shared" si="490"/>
        <v>7021</v>
      </c>
      <c r="AL2500" t="str">
        <f t="shared" si="485"/>
        <v>N</v>
      </c>
      <c r="AN2500" t="s">
        <v>86</v>
      </c>
      <c r="AO2500" t="s">
        <v>85</v>
      </c>
      <c r="AP2500" t="str">
        <f t="shared" si="486"/>
        <v>94</v>
      </c>
      <c r="AQ2500" s="145" t="s">
        <v>1826</v>
      </c>
      <c r="AR2500" t="str">
        <f t="shared" si="487"/>
        <v>1-Adjusted Base Budget</v>
      </c>
      <c r="AS2500" s="145" t="s">
        <v>1827</v>
      </c>
      <c r="AT2500" t="s">
        <v>213</v>
      </c>
      <c r="AV2500" t="str">
        <f t="shared" si="481"/>
        <v>VPIT-SS</v>
      </c>
      <c r="AW2500" t="str">
        <f t="shared" si="480"/>
        <v>VP FOR INFORMATION TECHNOLOGY-SHARED SERVICES</v>
      </c>
    </row>
    <row r="2501" spans="1:49">
      <c r="A2501" s="59">
        <v>2018</v>
      </c>
      <c r="B2501" t="s">
        <v>137</v>
      </c>
      <c r="C2501" t="s">
        <v>945</v>
      </c>
      <c r="D2501" t="s">
        <v>946</v>
      </c>
      <c r="E2501" t="s">
        <v>967</v>
      </c>
      <c r="F2501" t="s">
        <v>998</v>
      </c>
      <c r="G2501" t="s">
        <v>999</v>
      </c>
      <c r="H2501" t="s">
        <v>146</v>
      </c>
      <c r="I2501" s="170" t="s">
        <v>84</v>
      </c>
      <c r="J2501" t="s">
        <v>85</v>
      </c>
      <c r="K2501" t="s">
        <v>214</v>
      </c>
      <c r="L2501" t="s">
        <v>417</v>
      </c>
      <c r="M2501" t="s">
        <v>418</v>
      </c>
      <c r="N2501" t="s">
        <v>217</v>
      </c>
      <c r="O2501" t="s">
        <v>263</v>
      </c>
      <c r="P2501" t="s">
        <v>414</v>
      </c>
      <c r="Q2501" t="s">
        <v>415</v>
      </c>
      <c r="R2501" t="s">
        <v>416</v>
      </c>
      <c r="S2501" t="s">
        <v>338</v>
      </c>
      <c r="T2501" t="s">
        <v>339</v>
      </c>
      <c r="U2501" s="61" t="s">
        <v>340</v>
      </c>
      <c r="V2501" t="s">
        <v>24</v>
      </c>
      <c r="W2501" t="s">
        <v>263</v>
      </c>
      <c r="X2501" s="59">
        <v>5406</v>
      </c>
      <c r="Y2501" s="59">
        <v>5406</v>
      </c>
      <c r="Z2501" t="s">
        <v>141</v>
      </c>
      <c r="AA2501" s="146" t="str">
        <f t="shared" si="489"/>
        <v>EX</v>
      </c>
      <c r="AB2501" s="146" t="str">
        <f t="shared" si="491"/>
        <v>IT</v>
      </c>
      <c r="AC2501" t="str">
        <f t="shared" si="482"/>
        <v>EX</v>
      </c>
      <c r="AD2501" s="74">
        <f t="shared" si="483"/>
        <v>5406</v>
      </c>
      <c r="AE2501" s="74">
        <f t="shared" si="488"/>
        <v>5406</v>
      </c>
      <c r="AF2501">
        <v>1</v>
      </c>
      <c r="AG2501">
        <v>0</v>
      </c>
      <c r="AH2501" s="74">
        <v>0</v>
      </c>
      <c r="AJ2501" s="74">
        <f t="shared" si="484"/>
        <v>0</v>
      </c>
      <c r="AK2501" s="74">
        <f t="shared" si="490"/>
        <v>5406</v>
      </c>
      <c r="AL2501" t="str">
        <f t="shared" si="485"/>
        <v>N</v>
      </c>
      <c r="AN2501" t="s">
        <v>86</v>
      </c>
      <c r="AO2501" t="s">
        <v>85</v>
      </c>
      <c r="AP2501" t="str">
        <f t="shared" si="486"/>
        <v>94</v>
      </c>
      <c r="AQ2501" s="145" t="s">
        <v>1826</v>
      </c>
      <c r="AR2501" t="str">
        <f t="shared" si="487"/>
        <v>1-Adjusted Base Budget</v>
      </c>
      <c r="AS2501" s="145" t="s">
        <v>1827</v>
      </c>
      <c r="AT2501" t="s">
        <v>213</v>
      </c>
      <c r="AV2501" t="str">
        <f t="shared" si="481"/>
        <v>VPIT-SS</v>
      </c>
      <c r="AW2501" t="str">
        <f t="shared" si="480"/>
        <v>VP FOR INFORMATION TECHNOLOGY-SHARED SERVICES</v>
      </c>
    </row>
    <row r="2502" spans="1:49">
      <c r="A2502" s="59">
        <v>2018</v>
      </c>
      <c r="B2502" t="s">
        <v>137</v>
      </c>
      <c r="C2502" t="s">
        <v>945</v>
      </c>
      <c r="D2502" t="s">
        <v>946</v>
      </c>
      <c r="E2502" t="s">
        <v>967</v>
      </c>
      <c r="F2502" t="s">
        <v>1053</v>
      </c>
      <c r="G2502" t="s">
        <v>1054</v>
      </c>
      <c r="H2502" t="s">
        <v>146</v>
      </c>
      <c r="I2502" s="170" t="s">
        <v>84</v>
      </c>
      <c r="J2502" t="s">
        <v>85</v>
      </c>
      <c r="K2502" t="s">
        <v>214</v>
      </c>
      <c r="L2502" t="s">
        <v>417</v>
      </c>
      <c r="M2502" t="s">
        <v>418</v>
      </c>
      <c r="N2502" t="s">
        <v>217</v>
      </c>
      <c r="O2502" t="s">
        <v>263</v>
      </c>
      <c r="P2502" t="s">
        <v>414</v>
      </c>
      <c r="Q2502" t="s">
        <v>415</v>
      </c>
      <c r="R2502" t="s">
        <v>416</v>
      </c>
      <c r="S2502" t="s">
        <v>338</v>
      </c>
      <c r="T2502" t="s">
        <v>339</v>
      </c>
      <c r="U2502" s="61" t="s">
        <v>340</v>
      </c>
      <c r="V2502" t="s">
        <v>24</v>
      </c>
      <c r="W2502" t="s">
        <v>263</v>
      </c>
      <c r="X2502" s="59">
        <v>6615</v>
      </c>
      <c r="Y2502" s="59">
        <v>6615</v>
      </c>
      <c r="Z2502" t="s">
        <v>141</v>
      </c>
      <c r="AA2502" s="146" t="str">
        <f t="shared" si="489"/>
        <v>EX</v>
      </c>
      <c r="AB2502" s="146" t="str">
        <f t="shared" si="491"/>
        <v>IT</v>
      </c>
      <c r="AC2502" t="str">
        <f t="shared" si="482"/>
        <v>EX</v>
      </c>
      <c r="AD2502" s="74">
        <f t="shared" si="483"/>
        <v>6615</v>
      </c>
      <c r="AE2502" s="74">
        <f t="shared" si="488"/>
        <v>6615</v>
      </c>
      <c r="AF2502">
        <v>1</v>
      </c>
      <c r="AG2502">
        <v>0</v>
      </c>
      <c r="AH2502" s="74">
        <v>0</v>
      </c>
      <c r="AJ2502" s="74">
        <f t="shared" si="484"/>
        <v>0</v>
      </c>
      <c r="AK2502" s="74">
        <f t="shared" si="490"/>
        <v>6615</v>
      </c>
      <c r="AL2502" t="str">
        <f t="shared" si="485"/>
        <v>N</v>
      </c>
      <c r="AN2502" t="s">
        <v>86</v>
      </c>
      <c r="AO2502" t="s">
        <v>85</v>
      </c>
      <c r="AP2502" t="str">
        <f t="shared" si="486"/>
        <v>94</v>
      </c>
      <c r="AQ2502" s="145" t="s">
        <v>1826</v>
      </c>
      <c r="AR2502" t="str">
        <f t="shared" si="487"/>
        <v>1-Adjusted Base Budget</v>
      </c>
      <c r="AS2502" s="145" t="s">
        <v>1827</v>
      </c>
      <c r="AT2502" t="s">
        <v>213</v>
      </c>
      <c r="AV2502" t="str">
        <f t="shared" si="481"/>
        <v>VPIT-SS</v>
      </c>
      <c r="AW2502" t="str">
        <f t="shared" ref="AW2502:AW2565" si="492" xml:space="preserve"> IF(AND($AN2502="UAVP",$Z2502="OE"),$AO2502 &amp; "-ONLINE EDUCATION",IF(AND($AN2502="VPIT",OR($Z2502="SS",$Z2502="IT")),$AO2502 &amp; "-SHARED SERVICES",$AO2502))</f>
        <v>VP FOR INFORMATION TECHNOLOGY-SHARED SERVICES</v>
      </c>
    </row>
    <row r="2503" spans="1:49">
      <c r="A2503" s="59">
        <v>2018</v>
      </c>
      <c r="B2503" t="s">
        <v>137</v>
      </c>
      <c r="C2503" t="s">
        <v>945</v>
      </c>
      <c r="D2503" t="s">
        <v>946</v>
      </c>
      <c r="E2503" t="s">
        <v>967</v>
      </c>
      <c r="F2503" t="s">
        <v>952</v>
      </c>
      <c r="G2503" t="s">
        <v>953</v>
      </c>
      <c r="H2503" t="s">
        <v>146</v>
      </c>
      <c r="I2503" s="170" t="s">
        <v>84</v>
      </c>
      <c r="J2503" t="s">
        <v>85</v>
      </c>
      <c r="K2503" t="s">
        <v>214</v>
      </c>
      <c r="L2503" t="s">
        <v>417</v>
      </c>
      <c r="M2503" t="s">
        <v>418</v>
      </c>
      <c r="N2503" t="s">
        <v>217</v>
      </c>
      <c r="O2503" t="s">
        <v>263</v>
      </c>
      <c r="P2503" t="s">
        <v>414</v>
      </c>
      <c r="Q2503" t="s">
        <v>415</v>
      </c>
      <c r="R2503" t="s">
        <v>416</v>
      </c>
      <c r="S2503" t="s">
        <v>338</v>
      </c>
      <c r="T2503" t="s">
        <v>339</v>
      </c>
      <c r="U2503" s="61" t="s">
        <v>340</v>
      </c>
      <c r="V2503" t="s">
        <v>24</v>
      </c>
      <c r="W2503" t="s">
        <v>263</v>
      </c>
      <c r="X2503" s="59">
        <v>5046</v>
      </c>
      <c r="Y2503" s="59">
        <v>5046</v>
      </c>
      <c r="Z2503" t="s">
        <v>141</v>
      </c>
      <c r="AA2503" s="146" t="str">
        <f t="shared" si="489"/>
        <v>EX</v>
      </c>
      <c r="AB2503" s="146" t="str">
        <f t="shared" si="491"/>
        <v>IT</v>
      </c>
      <c r="AC2503" t="str">
        <f t="shared" si="482"/>
        <v>EX</v>
      </c>
      <c r="AD2503" s="74">
        <f t="shared" si="483"/>
        <v>5046</v>
      </c>
      <c r="AE2503" s="74">
        <f t="shared" si="488"/>
        <v>5046</v>
      </c>
      <c r="AF2503">
        <v>1</v>
      </c>
      <c r="AG2503">
        <v>0</v>
      </c>
      <c r="AH2503" s="74">
        <v>0</v>
      </c>
      <c r="AJ2503" s="74">
        <f t="shared" si="484"/>
        <v>0</v>
      </c>
      <c r="AK2503" s="74">
        <f t="shared" si="490"/>
        <v>5046</v>
      </c>
      <c r="AL2503" t="str">
        <f t="shared" si="485"/>
        <v>N</v>
      </c>
      <c r="AN2503" t="s">
        <v>86</v>
      </c>
      <c r="AO2503" t="s">
        <v>85</v>
      </c>
      <c r="AP2503" t="str">
        <f t="shared" si="486"/>
        <v>94</v>
      </c>
      <c r="AQ2503" s="145" t="s">
        <v>1826</v>
      </c>
      <c r="AR2503" t="str">
        <f t="shared" si="487"/>
        <v>1-Adjusted Base Budget</v>
      </c>
      <c r="AS2503" s="145" t="s">
        <v>1827</v>
      </c>
      <c r="AT2503" t="s">
        <v>213</v>
      </c>
      <c r="AV2503" t="str">
        <f t="shared" si="481"/>
        <v>VPIT-SS</v>
      </c>
      <c r="AW2503" t="str">
        <f t="shared" si="492"/>
        <v>VP FOR INFORMATION TECHNOLOGY-SHARED SERVICES</v>
      </c>
    </row>
    <row r="2504" spans="1:49">
      <c r="A2504" s="59">
        <v>2018</v>
      </c>
      <c r="B2504" t="s">
        <v>137</v>
      </c>
      <c r="C2504" t="s">
        <v>945</v>
      </c>
      <c r="D2504" t="s">
        <v>946</v>
      </c>
      <c r="E2504" t="s">
        <v>967</v>
      </c>
      <c r="F2504" t="s">
        <v>1002</v>
      </c>
      <c r="G2504" t="s">
        <v>1003</v>
      </c>
      <c r="H2504" t="s">
        <v>146</v>
      </c>
      <c r="I2504" s="170" t="s">
        <v>84</v>
      </c>
      <c r="J2504" t="s">
        <v>85</v>
      </c>
      <c r="K2504" t="s">
        <v>214</v>
      </c>
      <c r="L2504" t="s">
        <v>417</v>
      </c>
      <c r="M2504" t="s">
        <v>418</v>
      </c>
      <c r="N2504" t="s">
        <v>217</v>
      </c>
      <c r="O2504" t="s">
        <v>263</v>
      </c>
      <c r="P2504" t="s">
        <v>414</v>
      </c>
      <c r="Q2504" t="s">
        <v>415</v>
      </c>
      <c r="R2504" t="s">
        <v>416</v>
      </c>
      <c r="S2504" t="s">
        <v>338</v>
      </c>
      <c r="T2504" t="s">
        <v>339</v>
      </c>
      <c r="U2504" s="61" t="s">
        <v>340</v>
      </c>
      <c r="V2504" t="s">
        <v>24</v>
      </c>
      <c r="W2504" t="s">
        <v>263</v>
      </c>
      <c r="X2504" s="59">
        <v>15930</v>
      </c>
      <c r="Y2504" s="59">
        <v>15930</v>
      </c>
      <c r="Z2504" t="s">
        <v>141</v>
      </c>
      <c r="AA2504" s="146" t="str">
        <f t="shared" si="489"/>
        <v>EX</v>
      </c>
      <c r="AB2504" s="146" t="str">
        <f t="shared" si="491"/>
        <v>IT</v>
      </c>
      <c r="AC2504" t="str">
        <f t="shared" si="482"/>
        <v>EX</v>
      </c>
      <c r="AD2504" s="74">
        <f t="shared" si="483"/>
        <v>15930</v>
      </c>
      <c r="AE2504" s="74">
        <f t="shared" si="488"/>
        <v>15930</v>
      </c>
      <c r="AF2504">
        <v>1</v>
      </c>
      <c r="AG2504">
        <v>0</v>
      </c>
      <c r="AH2504" s="74">
        <v>0</v>
      </c>
      <c r="AJ2504" s="74">
        <f t="shared" si="484"/>
        <v>0</v>
      </c>
      <c r="AK2504" s="74">
        <f t="shared" si="490"/>
        <v>15930</v>
      </c>
      <c r="AL2504" t="str">
        <f t="shared" si="485"/>
        <v>N</v>
      </c>
      <c r="AN2504" t="s">
        <v>86</v>
      </c>
      <c r="AO2504" t="s">
        <v>85</v>
      </c>
      <c r="AP2504" t="str">
        <f t="shared" si="486"/>
        <v>94</v>
      </c>
      <c r="AQ2504" s="145" t="s">
        <v>1826</v>
      </c>
      <c r="AR2504" t="str">
        <f t="shared" si="487"/>
        <v>1-Adjusted Base Budget</v>
      </c>
      <c r="AS2504" s="145" t="s">
        <v>1827</v>
      </c>
      <c r="AT2504" t="s">
        <v>213</v>
      </c>
      <c r="AV2504" t="str">
        <f t="shared" si="481"/>
        <v>VPIT-SS</v>
      </c>
      <c r="AW2504" t="str">
        <f t="shared" si="492"/>
        <v>VP FOR INFORMATION TECHNOLOGY-SHARED SERVICES</v>
      </c>
    </row>
    <row r="2505" spans="1:49">
      <c r="A2505" s="59">
        <v>2018</v>
      </c>
      <c r="B2505" t="s">
        <v>137</v>
      </c>
      <c r="C2505" t="s">
        <v>945</v>
      </c>
      <c r="D2505" t="s">
        <v>946</v>
      </c>
      <c r="E2505" t="s">
        <v>967</v>
      </c>
      <c r="F2505" t="s">
        <v>1055</v>
      </c>
      <c r="G2505" t="s">
        <v>1056</v>
      </c>
      <c r="H2505" t="s">
        <v>146</v>
      </c>
      <c r="I2505" s="170" t="s">
        <v>84</v>
      </c>
      <c r="J2505" t="s">
        <v>85</v>
      </c>
      <c r="K2505" t="s">
        <v>214</v>
      </c>
      <c r="L2505" t="s">
        <v>417</v>
      </c>
      <c r="M2505" t="s">
        <v>418</v>
      </c>
      <c r="N2505" t="s">
        <v>217</v>
      </c>
      <c r="O2505" t="s">
        <v>263</v>
      </c>
      <c r="P2505" t="s">
        <v>414</v>
      </c>
      <c r="Q2505" t="s">
        <v>415</v>
      </c>
      <c r="R2505" t="s">
        <v>416</v>
      </c>
      <c r="S2505" t="s">
        <v>338</v>
      </c>
      <c r="T2505" t="s">
        <v>339</v>
      </c>
      <c r="U2505" s="61" t="s">
        <v>340</v>
      </c>
      <c r="V2505" t="s">
        <v>24</v>
      </c>
      <c r="W2505" t="s">
        <v>263</v>
      </c>
      <c r="X2505" s="59">
        <v>9351</v>
      </c>
      <c r="Y2505" s="59">
        <v>9351</v>
      </c>
      <c r="Z2505" t="s">
        <v>141</v>
      </c>
      <c r="AA2505" s="146" t="str">
        <f t="shared" si="489"/>
        <v>EX</v>
      </c>
      <c r="AB2505" s="146" t="str">
        <f t="shared" si="491"/>
        <v>IT</v>
      </c>
      <c r="AC2505" t="str">
        <f t="shared" si="482"/>
        <v>EX</v>
      </c>
      <c r="AD2505" s="74">
        <f t="shared" si="483"/>
        <v>9351</v>
      </c>
      <c r="AE2505" s="74">
        <f t="shared" si="488"/>
        <v>9351</v>
      </c>
      <c r="AF2505">
        <v>1</v>
      </c>
      <c r="AG2505">
        <v>0</v>
      </c>
      <c r="AH2505" s="74">
        <v>0</v>
      </c>
      <c r="AJ2505" s="74">
        <f t="shared" si="484"/>
        <v>0</v>
      </c>
      <c r="AK2505" s="74">
        <f t="shared" si="490"/>
        <v>9351</v>
      </c>
      <c r="AL2505" t="str">
        <f t="shared" si="485"/>
        <v>N</v>
      </c>
      <c r="AN2505" t="s">
        <v>86</v>
      </c>
      <c r="AO2505" t="s">
        <v>85</v>
      </c>
      <c r="AP2505" t="str">
        <f t="shared" si="486"/>
        <v>94</v>
      </c>
      <c r="AQ2505" s="145" t="s">
        <v>1826</v>
      </c>
      <c r="AR2505" t="str">
        <f t="shared" si="487"/>
        <v>1-Adjusted Base Budget</v>
      </c>
      <c r="AS2505" s="145" t="s">
        <v>1827</v>
      </c>
      <c r="AT2505" t="s">
        <v>213</v>
      </c>
      <c r="AV2505" t="str">
        <f t="shared" si="481"/>
        <v>VPIT-SS</v>
      </c>
      <c r="AW2505" t="str">
        <f t="shared" si="492"/>
        <v>VP FOR INFORMATION TECHNOLOGY-SHARED SERVICES</v>
      </c>
    </row>
    <row r="2506" spans="1:49">
      <c r="A2506" s="59">
        <v>2018</v>
      </c>
      <c r="B2506" t="s">
        <v>137</v>
      </c>
      <c r="C2506" t="s">
        <v>945</v>
      </c>
      <c r="D2506" t="s">
        <v>946</v>
      </c>
      <c r="E2506" t="s">
        <v>967</v>
      </c>
      <c r="F2506" t="s">
        <v>986</v>
      </c>
      <c r="G2506" t="s">
        <v>987</v>
      </c>
      <c r="H2506" t="s">
        <v>146</v>
      </c>
      <c r="I2506" s="170" t="s">
        <v>84</v>
      </c>
      <c r="J2506" t="s">
        <v>85</v>
      </c>
      <c r="K2506" t="s">
        <v>214</v>
      </c>
      <c r="L2506" t="s">
        <v>417</v>
      </c>
      <c r="M2506" t="s">
        <v>418</v>
      </c>
      <c r="N2506" t="s">
        <v>217</v>
      </c>
      <c r="O2506" t="s">
        <v>263</v>
      </c>
      <c r="P2506" t="s">
        <v>414</v>
      </c>
      <c r="Q2506" t="s">
        <v>415</v>
      </c>
      <c r="R2506" t="s">
        <v>416</v>
      </c>
      <c r="S2506" t="s">
        <v>338</v>
      </c>
      <c r="T2506" t="s">
        <v>339</v>
      </c>
      <c r="U2506" s="61" t="s">
        <v>340</v>
      </c>
      <c r="V2506" t="s">
        <v>24</v>
      </c>
      <c r="W2506" t="s">
        <v>263</v>
      </c>
      <c r="X2506" s="59">
        <v>9330</v>
      </c>
      <c r="Y2506" s="59">
        <v>9330</v>
      </c>
      <c r="Z2506" t="s">
        <v>141</v>
      </c>
      <c r="AA2506" s="146" t="str">
        <f t="shared" si="489"/>
        <v>EX</v>
      </c>
      <c r="AB2506" s="146" t="str">
        <f t="shared" si="491"/>
        <v>IT</v>
      </c>
      <c r="AC2506" t="str">
        <f t="shared" si="482"/>
        <v>EX</v>
      </c>
      <c r="AD2506" s="74">
        <f t="shared" si="483"/>
        <v>9330</v>
      </c>
      <c r="AE2506" s="74">
        <f t="shared" si="488"/>
        <v>9330</v>
      </c>
      <c r="AF2506">
        <v>1</v>
      </c>
      <c r="AG2506">
        <v>0</v>
      </c>
      <c r="AH2506" s="74">
        <v>0</v>
      </c>
      <c r="AJ2506" s="74">
        <f t="shared" si="484"/>
        <v>0</v>
      </c>
      <c r="AK2506" s="74">
        <f t="shared" si="490"/>
        <v>9330</v>
      </c>
      <c r="AL2506" t="str">
        <f t="shared" si="485"/>
        <v>N</v>
      </c>
      <c r="AN2506" t="s">
        <v>86</v>
      </c>
      <c r="AO2506" t="s">
        <v>85</v>
      </c>
      <c r="AP2506" t="str">
        <f t="shared" si="486"/>
        <v>94</v>
      </c>
      <c r="AQ2506" s="145" t="s">
        <v>1826</v>
      </c>
      <c r="AR2506" t="str">
        <f t="shared" si="487"/>
        <v>1-Adjusted Base Budget</v>
      </c>
      <c r="AS2506" s="145" t="s">
        <v>1827</v>
      </c>
      <c r="AT2506" t="s">
        <v>213</v>
      </c>
      <c r="AV2506" t="str">
        <f t="shared" si="481"/>
        <v>VPIT-SS</v>
      </c>
      <c r="AW2506" t="str">
        <f t="shared" si="492"/>
        <v>VP FOR INFORMATION TECHNOLOGY-SHARED SERVICES</v>
      </c>
    </row>
    <row r="2507" spans="1:49">
      <c r="A2507" s="59">
        <v>2018</v>
      </c>
      <c r="B2507" t="s">
        <v>137</v>
      </c>
      <c r="C2507" t="s">
        <v>945</v>
      </c>
      <c r="D2507" t="s">
        <v>946</v>
      </c>
      <c r="E2507" t="s">
        <v>967</v>
      </c>
      <c r="F2507" t="s">
        <v>1057</v>
      </c>
      <c r="G2507" t="s">
        <v>1058</v>
      </c>
      <c r="H2507" t="s">
        <v>146</v>
      </c>
      <c r="I2507" s="170" t="s">
        <v>84</v>
      </c>
      <c r="J2507" t="s">
        <v>85</v>
      </c>
      <c r="K2507" t="s">
        <v>214</v>
      </c>
      <c r="L2507" t="s">
        <v>417</v>
      </c>
      <c r="M2507" t="s">
        <v>418</v>
      </c>
      <c r="N2507" t="s">
        <v>217</v>
      </c>
      <c r="O2507" t="s">
        <v>263</v>
      </c>
      <c r="P2507" t="s">
        <v>414</v>
      </c>
      <c r="Q2507" t="s">
        <v>415</v>
      </c>
      <c r="R2507" t="s">
        <v>416</v>
      </c>
      <c r="S2507" t="s">
        <v>338</v>
      </c>
      <c r="T2507" t="s">
        <v>339</v>
      </c>
      <c r="U2507" s="61" t="s">
        <v>340</v>
      </c>
      <c r="V2507" t="s">
        <v>24</v>
      </c>
      <c r="W2507" t="s">
        <v>263</v>
      </c>
      <c r="X2507" s="59">
        <v>23319</v>
      </c>
      <c r="Y2507" s="59">
        <v>23319</v>
      </c>
      <c r="Z2507" t="s">
        <v>141</v>
      </c>
      <c r="AA2507" s="146" t="str">
        <f t="shared" si="489"/>
        <v>EX</v>
      </c>
      <c r="AB2507" s="146" t="str">
        <f t="shared" si="491"/>
        <v>IT</v>
      </c>
      <c r="AC2507" t="str">
        <f t="shared" si="482"/>
        <v>EX</v>
      </c>
      <c r="AD2507" s="74">
        <f t="shared" si="483"/>
        <v>23319</v>
      </c>
      <c r="AE2507" s="74">
        <f t="shared" si="488"/>
        <v>23319</v>
      </c>
      <c r="AF2507">
        <v>1</v>
      </c>
      <c r="AG2507">
        <v>0</v>
      </c>
      <c r="AH2507" s="74">
        <v>0</v>
      </c>
      <c r="AJ2507" s="74">
        <f t="shared" si="484"/>
        <v>0</v>
      </c>
      <c r="AK2507" s="74">
        <f t="shared" si="490"/>
        <v>23319</v>
      </c>
      <c r="AL2507" t="str">
        <f t="shared" si="485"/>
        <v>N</v>
      </c>
      <c r="AN2507" t="s">
        <v>86</v>
      </c>
      <c r="AO2507" t="s">
        <v>85</v>
      </c>
      <c r="AP2507" t="str">
        <f t="shared" si="486"/>
        <v>94</v>
      </c>
      <c r="AQ2507" s="145" t="s">
        <v>1826</v>
      </c>
      <c r="AR2507" t="str">
        <f t="shared" si="487"/>
        <v>1-Adjusted Base Budget</v>
      </c>
      <c r="AS2507" s="145" t="s">
        <v>1827</v>
      </c>
      <c r="AT2507" t="s">
        <v>213</v>
      </c>
      <c r="AV2507" t="str">
        <f t="shared" si="481"/>
        <v>VPIT-SS</v>
      </c>
      <c r="AW2507" t="str">
        <f t="shared" si="492"/>
        <v>VP FOR INFORMATION TECHNOLOGY-SHARED SERVICES</v>
      </c>
    </row>
    <row r="2508" spans="1:49">
      <c r="A2508" s="59">
        <v>2018</v>
      </c>
      <c r="B2508" t="s">
        <v>137</v>
      </c>
      <c r="C2508" t="s">
        <v>945</v>
      </c>
      <c r="D2508" t="s">
        <v>946</v>
      </c>
      <c r="E2508" t="s">
        <v>967</v>
      </c>
      <c r="F2508" t="s">
        <v>1296</v>
      </c>
      <c r="G2508" t="s">
        <v>1297</v>
      </c>
      <c r="H2508" t="s">
        <v>146</v>
      </c>
      <c r="I2508" s="170" t="s">
        <v>84</v>
      </c>
      <c r="J2508" t="s">
        <v>85</v>
      </c>
      <c r="K2508" t="s">
        <v>214</v>
      </c>
      <c r="L2508" t="s">
        <v>417</v>
      </c>
      <c r="M2508" t="s">
        <v>418</v>
      </c>
      <c r="N2508" t="s">
        <v>217</v>
      </c>
      <c r="O2508" t="s">
        <v>263</v>
      </c>
      <c r="P2508" t="s">
        <v>414</v>
      </c>
      <c r="Q2508" t="s">
        <v>415</v>
      </c>
      <c r="R2508" t="s">
        <v>416</v>
      </c>
      <c r="S2508" t="s">
        <v>338</v>
      </c>
      <c r="T2508" t="s">
        <v>339</v>
      </c>
      <c r="U2508" s="61" t="s">
        <v>340</v>
      </c>
      <c r="V2508" t="s">
        <v>24</v>
      </c>
      <c r="W2508" t="s">
        <v>263</v>
      </c>
      <c r="X2508" s="59">
        <v>0</v>
      </c>
      <c r="Y2508" s="59">
        <v>1027</v>
      </c>
      <c r="Z2508" t="s">
        <v>141</v>
      </c>
      <c r="AA2508" s="146" t="str">
        <f t="shared" si="489"/>
        <v>EX</v>
      </c>
      <c r="AB2508" s="146" t="str">
        <f t="shared" si="491"/>
        <v>IT</v>
      </c>
      <c r="AC2508" t="str">
        <f t="shared" si="482"/>
        <v>EX</v>
      </c>
      <c r="AD2508" s="74">
        <f t="shared" si="483"/>
        <v>1027</v>
      </c>
      <c r="AE2508" s="74">
        <f t="shared" si="488"/>
        <v>1027</v>
      </c>
      <c r="AF2508">
        <v>1</v>
      </c>
      <c r="AG2508">
        <v>0</v>
      </c>
      <c r="AH2508" s="74">
        <v>0</v>
      </c>
      <c r="AJ2508" s="74">
        <f t="shared" si="484"/>
        <v>0</v>
      </c>
      <c r="AK2508" s="74">
        <f t="shared" si="490"/>
        <v>1027</v>
      </c>
      <c r="AL2508" t="str">
        <f t="shared" si="485"/>
        <v>N</v>
      </c>
      <c r="AN2508" t="s">
        <v>86</v>
      </c>
      <c r="AO2508" t="s">
        <v>85</v>
      </c>
      <c r="AP2508" t="str">
        <f t="shared" si="486"/>
        <v>94</v>
      </c>
      <c r="AQ2508" s="145" t="s">
        <v>1826</v>
      </c>
      <c r="AR2508" t="str">
        <f t="shared" si="487"/>
        <v>1-Adjusted Base Budget</v>
      </c>
      <c r="AS2508" s="145" t="s">
        <v>1827</v>
      </c>
      <c r="AT2508" t="s">
        <v>213</v>
      </c>
      <c r="AV2508" t="str">
        <f t="shared" ref="AV2508:AV2571" si="493">IF(AND($AN2508="UAVP",$Z2508="OE"),$AN2508 &amp; "-OE",IF(AND($AN2508="VPIT",OR($Z2508="SS",$Z2508="IT")),$AN2508 &amp; "-SS",$AN2508))</f>
        <v>VPIT-SS</v>
      </c>
      <c r="AW2508" t="str">
        <f t="shared" si="492"/>
        <v>VP FOR INFORMATION TECHNOLOGY-SHARED SERVICES</v>
      </c>
    </row>
    <row r="2509" spans="1:49">
      <c r="A2509" s="59">
        <v>2018</v>
      </c>
      <c r="B2509" t="s">
        <v>137</v>
      </c>
      <c r="C2509" t="s">
        <v>945</v>
      </c>
      <c r="D2509" t="s">
        <v>946</v>
      </c>
      <c r="E2509" t="s">
        <v>967</v>
      </c>
      <c r="F2509" t="s">
        <v>1059</v>
      </c>
      <c r="G2509" t="s">
        <v>1060</v>
      </c>
      <c r="H2509" t="s">
        <v>146</v>
      </c>
      <c r="I2509" s="170" t="s">
        <v>84</v>
      </c>
      <c r="J2509" t="s">
        <v>85</v>
      </c>
      <c r="K2509" t="s">
        <v>214</v>
      </c>
      <c r="L2509" t="s">
        <v>417</v>
      </c>
      <c r="M2509" t="s">
        <v>418</v>
      </c>
      <c r="N2509" t="s">
        <v>217</v>
      </c>
      <c r="O2509" t="s">
        <v>263</v>
      </c>
      <c r="P2509" t="s">
        <v>414</v>
      </c>
      <c r="Q2509" t="s">
        <v>415</v>
      </c>
      <c r="R2509" t="s">
        <v>416</v>
      </c>
      <c r="S2509" t="s">
        <v>338</v>
      </c>
      <c r="T2509" t="s">
        <v>339</v>
      </c>
      <c r="U2509" s="61" t="s">
        <v>340</v>
      </c>
      <c r="V2509" t="s">
        <v>24</v>
      </c>
      <c r="W2509" t="s">
        <v>263</v>
      </c>
      <c r="X2509" s="59">
        <v>15289</v>
      </c>
      <c r="Y2509" s="59">
        <v>15289</v>
      </c>
      <c r="Z2509" t="s">
        <v>141</v>
      </c>
      <c r="AA2509" s="146" t="str">
        <f t="shared" si="489"/>
        <v>EX</v>
      </c>
      <c r="AB2509" s="146" t="str">
        <f t="shared" si="491"/>
        <v>IT</v>
      </c>
      <c r="AC2509" t="str">
        <f t="shared" si="482"/>
        <v>EX</v>
      </c>
      <c r="AD2509" s="74">
        <f t="shared" si="483"/>
        <v>15289</v>
      </c>
      <c r="AE2509" s="74">
        <f t="shared" si="488"/>
        <v>15289</v>
      </c>
      <c r="AF2509">
        <v>1</v>
      </c>
      <c r="AG2509">
        <v>0</v>
      </c>
      <c r="AH2509" s="74">
        <v>0</v>
      </c>
      <c r="AJ2509" s="74">
        <f t="shared" si="484"/>
        <v>0</v>
      </c>
      <c r="AK2509" s="74">
        <f t="shared" si="490"/>
        <v>15289</v>
      </c>
      <c r="AL2509" t="str">
        <f t="shared" si="485"/>
        <v>N</v>
      </c>
      <c r="AN2509" t="s">
        <v>86</v>
      </c>
      <c r="AO2509" t="s">
        <v>85</v>
      </c>
      <c r="AP2509" t="str">
        <f t="shared" si="486"/>
        <v>94</v>
      </c>
      <c r="AQ2509" s="145" t="s">
        <v>1826</v>
      </c>
      <c r="AR2509" t="str">
        <f t="shared" si="487"/>
        <v>1-Adjusted Base Budget</v>
      </c>
      <c r="AS2509" s="145" t="s">
        <v>1827</v>
      </c>
      <c r="AT2509" t="s">
        <v>213</v>
      </c>
      <c r="AV2509" t="str">
        <f t="shared" si="493"/>
        <v>VPIT-SS</v>
      </c>
      <c r="AW2509" t="str">
        <f t="shared" si="492"/>
        <v>VP FOR INFORMATION TECHNOLOGY-SHARED SERVICES</v>
      </c>
    </row>
    <row r="2510" spans="1:49">
      <c r="A2510" s="59">
        <v>2018</v>
      </c>
      <c r="B2510" t="s">
        <v>137</v>
      </c>
      <c r="C2510" t="s">
        <v>945</v>
      </c>
      <c r="D2510" t="s">
        <v>946</v>
      </c>
      <c r="E2510" t="s">
        <v>967</v>
      </c>
      <c r="F2510" t="s">
        <v>1061</v>
      </c>
      <c r="G2510" t="s">
        <v>1062</v>
      </c>
      <c r="H2510" t="s">
        <v>146</v>
      </c>
      <c r="I2510" s="170" t="s">
        <v>84</v>
      </c>
      <c r="J2510" t="s">
        <v>85</v>
      </c>
      <c r="K2510" t="s">
        <v>214</v>
      </c>
      <c r="L2510" t="s">
        <v>417</v>
      </c>
      <c r="M2510" t="s">
        <v>418</v>
      </c>
      <c r="N2510" t="s">
        <v>217</v>
      </c>
      <c r="O2510" t="s">
        <v>263</v>
      </c>
      <c r="P2510" t="s">
        <v>414</v>
      </c>
      <c r="Q2510" t="s">
        <v>415</v>
      </c>
      <c r="R2510" t="s">
        <v>416</v>
      </c>
      <c r="S2510" t="s">
        <v>338</v>
      </c>
      <c r="T2510" t="s">
        <v>339</v>
      </c>
      <c r="U2510" s="61" t="s">
        <v>340</v>
      </c>
      <c r="V2510" t="s">
        <v>24</v>
      </c>
      <c r="W2510" t="s">
        <v>263</v>
      </c>
      <c r="X2510" s="59">
        <v>16555</v>
      </c>
      <c r="Y2510" s="59">
        <v>16556</v>
      </c>
      <c r="Z2510" t="s">
        <v>141</v>
      </c>
      <c r="AA2510" s="146" t="str">
        <f t="shared" si="489"/>
        <v>EX</v>
      </c>
      <c r="AB2510" s="146" t="str">
        <f t="shared" si="491"/>
        <v>IT</v>
      </c>
      <c r="AC2510" t="str">
        <f t="shared" si="482"/>
        <v>EX</v>
      </c>
      <c r="AD2510" s="74">
        <f t="shared" si="483"/>
        <v>16556</v>
      </c>
      <c r="AE2510" s="74">
        <f t="shared" si="488"/>
        <v>16556</v>
      </c>
      <c r="AF2510">
        <v>1</v>
      </c>
      <c r="AG2510">
        <v>0</v>
      </c>
      <c r="AH2510" s="74">
        <v>0</v>
      </c>
      <c r="AJ2510" s="74">
        <f t="shared" si="484"/>
        <v>0</v>
      </c>
      <c r="AK2510" s="74">
        <f t="shared" si="490"/>
        <v>16556</v>
      </c>
      <c r="AL2510" t="str">
        <f t="shared" si="485"/>
        <v>N</v>
      </c>
      <c r="AN2510" t="s">
        <v>86</v>
      </c>
      <c r="AO2510" t="s">
        <v>85</v>
      </c>
      <c r="AP2510" t="str">
        <f t="shared" si="486"/>
        <v>94</v>
      </c>
      <c r="AQ2510" s="145" t="s">
        <v>1826</v>
      </c>
      <c r="AR2510" t="str">
        <f t="shared" si="487"/>
        <v>1-Adjusted Base Budget</v>
      </c>
      <c r="AS2510" s="145" t="s">
        <v>1827</v>
      </c>
      <c r="AT2510" t="s">
        <v>213</v>
      </c>
      <c r="AV2510" t="str">
        <f t="shared" si="493"/>
        <v>VPIT-SS</v>
      </c>
      <c r="AW2510" t="str">
        <f t="shared" si="492"/>
        <v>VP FOR INFORMATION TECHNOLOGY-SHARED SERVICES</v>
      </c>
    </row>
    <row r="2511" spans="1:49">
      <c r="A2511" s="59">
        <v>2018</v>
      </c>
      <c r="B2511" t="s">
        <v>137</v>
      </c>
      <c r="C2511" t="s">
        <v>945</v>
      </c>
      <c r="D2511" t="s">
        <v>946</v>
      </c>
      <c r="E2511" t="s">
        <v>967</v>
      </c>
      <c r="F2511" t="s">
        <v>1719</v>
      </c>
      <c r="G2511" t="s">
        <v>1720</v>
      </c>
      <c r="H2511" t="s">
        <v>146</v>
      </c>
      <c r="I2511" s="170" t="s">
        <v>84</v>
      </c>
      <c r="J2511" t="s">
        <v>85</v>
      </c>
      <c r="K2511" t="s">
        <v>214</v>
      </c>
      <c r="L2511" t="s">
        <v>417</v>
      </c>
      <c r="M2511" t="s">
        <v>418</v>
      </c>
      <c r="N2511" t="s">
        <v>217</v>
      </c>
      <c r="O2511" t="s">
        <v>263</v>
      </c>
      <c r="P2511" t="s">
        <v>414</v>
      </c>
      <c r="Q2511" t="s">
        <v>415</v>
      </c>
      <c r="R2511" t="s">
        <v>416</v>
      </c>
      <c r="S2511" t="s">
        <v>338</v>
      </c>
      <c r="T2511" t="s">
        <v>339</v>
      </c>
      <c r="U2511" s="61" t="s">
        <v>340</v>
      </c>
      <c r="V2511" t="s">
        <v>24</v>
      </c>
      <c r="W2511" t="s">
        <v>263</v>
      </c>
      <c r="X2511" s="59">
        <v>0</v>
      </c>
      <c r="Y2511" s="59">
        <v>20630</v>
      </c>
      <c r="Z2511" t="s">
        <v>141</v>
      </c>
      <c r="AA2511" s="146" t="str">
        <f t="shared" si="489"/>
        <v>EX</v>
      </c>
      <c r="AB2511" s="146" t="str">
        <f t="shared" si="491"/>
        <v>IT</v>
      </c>
      <c r="AC2511" t="str">
        <f t="shared" si="482"/>
        <v>EX</v>
      </c>
      <c r="AD2511" s="74">
        <f t="shared" si="483"/>
        <v>20630</v>
      </c>
      <c r="AE2511" s="74">
        <f t="shared" si="488"/>
        <v>20630</v>
      </c>
      <c r="AF2511">
        <v>1</v>
      </c>
      <c r="AG2511">
        <v>0</v>
      </c>
      <c r="AH2511" s="74">
        <v>0</v>
      </c>
      <c r="AJ2511" s="74">
        <f t="shared" si="484"/>
        <v>0</v>
      </c>
      <c r="AK2511" s="74">
        <f t="shared" si="490"/>
        <v>20630</v>
      </c>
      <c r="AL2511" t="str">
        <f t="shared" si="485"/>
        <v>N</v>
      </c>
      <c r="AN2511" t="s">
        <v>86</v>
      </c>
      <c r="AO2511" t="s">
        <v>85</v>
      </c>
      <c r="AP2511" t="str">
        <f t="shared" si="486"/>
        <v>94</v>
      </c>
      <c r="AQ2511" s="145" t="s">
        <v>1826</v>
      </c>
      <c r="AR2511" t="str">
        <f t="shared" si="487"/>
        <v>1-Adjusted Base Budget</v>
      </c>
      <c r="AS2511" s="145" t="s">
        <v>1827</v>
      </c>
      <c r="AT2511" t="s">
        <v>213</v>
      </c>
      <c r="AV2511" t="str">
        <f t="shared" si="493"/>
        <v>VPIT-SS</v>
      </c>
      <c r="AW2511" t="str">
        <f t="shared" si="492"/>
        <v>VP FOR INFORMATION TECHNOLOGY-SHARED SERVICES</v>
      </c>
    </row>
    <row r="2512" spans="1:49">
      <c r="A2512" s="59">
        <v>2018</v>
      </c>
      <c r="B2512" t="s">
        <v>137</v>
      </c>
      <c r="C2512" t="s">
        <v>945</v>
      </c>
      <c r="D2512" t="s">
        <v>946</v>
      </c>
      <c r="E2512" t="s">
        <v>967</v>
      </c>
      <c r="F2512" t="s">
        <v>1063</v>
      </c>
      <c r="G2512" t="s">
        <v>1064</v>
      </c>
      <c r="H2512" t="s">
        <v>146</v>
      </c>
      <c r="I2512" s="170" t="s">
        <v>84</v>
      </c>
      <c r="J2512" t="s">
        <v>85</v>
      </c>
      <c r="K2512" t="s">
        <v>214</v>
      </c>
      <c r="L2512" t="s">
        <v>417</v>
      </c>
      <c r="M2512" t="s">
        <v>418</v>
      </c>
      <c r="N2512" t="s">
        <v>217</v>
      </c>
      <c r="O2512" t="s">
        <v>263</v>
      </c>
      <c r="P2512" t="s">
        <v>414</v>
      </c>
      <c r="Q2512" t="s">
        <v>415</v>
      </c>
      <c r="R2512" t="s">
        <v>416</v>
      </c>
      <c r="S2512" t="s">
        <v>338</v>
      </c>
      <c r="T2512" t="s">
        <v>339</v>
      </c>
      <c r="U2512" s="61" t="s">
        <v>340</v>
      </c>
      <c r="V2512" t="s">
        <v>24</v>
      </c>
      <c r="W2512" t="s">
        <v>263</v>
      </c>
      <c r="X2512" s="59">
        <v>14367</v>
      </c>
      <c r="Y2512" s="59">
        <v>14817</v>
      </c>
      <c r="Z2512" t="s">
        <v>141</v>
      </c>
      <c r="AA2512" s="146" t="str">
        <f t="shared" si="489"/>
        <v>EX</v>
      </c>
      <c r="AB2512" s="146" t="str">
        <f t="shared" si="491"/>
        <v>IT</v>
      </c>
      <c r="AC2512" t="str">
        <f t="shared" si="482"/>
        <v>EX</v>
      </c>
      <c r="AD2512" s="74">
        <f t="shared" si="483"/>
        <v>14817</v>
      </c>
      <c r="AE2512" s="74">
        <f t="shared" si="488"/>
        <v>14817</v>
      </c>
      <c r="AF2512">
        <v>1</v>
      </c>
      <c r="AG2512">
        <v>0</v>
      </c>
      <c r="AH2512" s="74">
        <v>0</v>
      </c>
      <c r="AJ2512" s="74">
        <f t="shared" si="484"/>
        <v>0</v>
      </c>
      <c r="AK2512" s="74">
        <f t="shared" si="490"/>
        <v>14817</v>
      </c>
      <c r="AL2512" t="str">
        <f t="shared" si="485"/>
        <v>N</v>
      </c>
      <c r="AN2512" t="s">
        <v>86</v>
      </c>
      <c r="AO2512" t="s">
        <v>85</v>
      </c>
      <c r="AP2512" t="str">
        <f t="shared" si="486"/>
        <v>94</v>
      </c>
      <c r="AQ2512" s="145" t="s">
        <v>1826</v>
      </c>
      <c r="AR2512" t="str">
        <f t="shared" si="487"/>
        <v>1-Adjusted Base Budget</v>
      </c>
      <c r="AS2512" s="145" t="s">
        <v>1827</v>
      </c>
      <c r="AT2512" t="s">
        <v>213</v>
      </c>
      <c r="AV2512" t="str">
        <f t="shared" si="493"/>
        <v>VPIT-SS</v>
      </c>
      <c r="AW2512" t="str">
        <f t="shared" si="492"/>
        <v>VP FOR INFORMATION TECHNOLOGY-SHARED SERVICES</v>
      </c>
    </row>
    <row r="2513" spans="1:49">
      <c r="A2513" s="59">
        <v>2018</v>
      </c>
      <c r="B2513" t="s">
        <v>137</v>
      </c>
      <c r="C2513" t="s">
        <v>945</v>
      </c>
      <c r="D2513" t="s">
        <v>946</v>
      </c>
      <c r="E2513" t="s">
        <v>967</v>
      </c>
      <c r="F2513" t="s">
        <v>968</v>
      </c>
      <c r="G2513" t="s">
        <v>969</v>
      </c>
      <c r="H2513" t="s">
        <v>146</v>
      </c>
      <c r="I2513" s="170" t="s">
        <v>84</v>
      </c>
      <c r="J2513" t="s">
        <v>85</v>
      </c>
      <c r="K2513" t="s">
        <v>214</v>
      </c>
      <c r="L2513" t="s">
        <v>417</v>
      </c>
      <c r="M2513" t="s">
        <v>418</v>
      </c>
      <c r="N2513" t="s">
        <v>217</v>
      </c>
      <c r="O2513" t="s">
        <v>263</v>
      </c>
      <c r="P2513" t="s">
        <v>414</v>
      </c>
      <c r="Q2513" t="s">
        <v>415</v>
      </c>
      <c r="R2513" t="s">
        <v>416</v>
      </c>
      <c r="S2513" t="s">
        <v>338</v>
      </c>
      <c r="T2513" t="s">
        <v>339</v>
      </c>
      <c r="U2513" s="61" t="s">
        <v>340</v>
      </c>
      <c r="V2513" t="s">
        <v>24</v>
      </c>
      <c r="W2513" t="s">
        <v>263</v>
      </c>
      <c r="X2513" s="59">
        <v>19974</v>
      </c>
      <c r="Y2513" s="59">
        <v>19974</v>
      </c>
      <c r="Z2513" t="s">
        <v>141</v>
      </c>
      <c r="AA2513" s="146" t="str">
        <f t="shared" si="489"/>
        <v>EX</v>
      </c>
      <c r="AB2513" s="146" t="str">
        <f t="shared" si="491"/>
        <v>IT</v>
      </c>
      <c r="AC2513" t="str">
        <f t="shared" si="482"/>
        <v>EX</v>
      </c>
      <c r="AD2513" s="74">
        <f t="shared" si="483"/>
        <v>19974</v>
      </c>
      <c r="AE2513" s="74">
        <f t="shared" si="488"/>
        <v>19974</v>
      </c>
      <c r="AF2513">
        <v>1</v>
      </c>
      <c r="AG2513">
        <v>0</v>
      </c>
      <c r="AH2513" s="74">
        <v>0</v>
      </c>
      <c r="AJ2513" s="74">
        <f t="shared" si="484"/>
        <v>0</v>
      </c>
      <c r="AK2513" s="74">
        <f t="shared" si="490"/>
        <v>19974</v>
      </c>
      <c r="AL2513" t="str">
        <f t="shared" si="485"/>
        <v>N</v>
      </c>
      <c r="AN2513" t="s">
        <v>86</v>
      </c>
      <c r="AO2513" t="s">
        <v>85</v>
      </c>
      <c r="AP2513" t="str">
        <f t="shared" si="486"/>
        <v>94</v>
      </c>
      <c r="AQ2513" s="145" t="s">
        <v>1826</v>
      </c>
      <c r="AR2513" t="str">
        <f t="shared" si="487"/>
        <v>1-Adjusted Base Budget</v>
      </c>
      <c r="AS2513" s="145" t="s">
        <v>1827</v>
      </c>
      <c r="AT2513" t="s">
        <v>213</v>
      </c>
      <c r="AV2513" t="str">
        <f t="shared" si="493"/>
        <v>VPIT-SS</v>
      </c>
      <c r="AW2513" t="str">
        <f t="shared" si="492"/>
        <v>VP FOR INFORMATION TECHNOLOGY-SHARED SERVICES</v>
      </c>
    </row>
    <row r="2514" spans="1:49">
      <c r="A2514" s="59">
        <v>2018</v>
      </c>
      <c r="B2514" t="s">
        <v>137</v>
      </c>
      <c r="C2514" t="s">
        <v>945</v>
      </c>
      <c r="D2514" t="s">
        <v>946</v>
      </c>
      <c r="E2514" t="s">
        <v>967</v>
      </c>
      <c r="F2514" t="s">
        <v>1065</v>
      </c>
      <c r="G2514" t="s">
        <v>1066</v>
      </c>
      <c r="H2514" t="s">
        <v>146</v>
      </c>
      <c r="I2514" s="170" t="s">
        <v>84</v>
      </c>
      <c r="J2514" t="s">
        <v>85</v>
      </c>
      <c r="K2514" t="s">
        <v>214</v>
      </c>
      <c r="L2514" t="s">
        <v>417</v>
      </c>
      <c r="M2514" t="s">
        <v>418</v>
      </c>
      <c r="N2514" t="s">
        <v>217</v>
      </c>
      <c r="O2514" t="s">
        <v>263</v>
      </c>
      <c r="P2514" t="s">
        <v>414</v>
      </c>
      <c r="Q2514" t="s">
        <v>415</v>
      </c>
      <c r="R2514" t="s">
        <v>416</v>
      </c>
      <c r="S2514" t="s">
        <v>338</v>
      </c>
      <c r="T2514" t="s">
        <v>339</v>
      </c>
      <c r="U2514" s="61" t="s">
        <v>340</v>
      </c>
      <c r="V2514" t="s">
        <v>24</v>
      </c>
      <c r="W2514" t="s">
        <v>263</v>
      </c>
      <c r="X2514" s="59">
        <v>11748</v>
      </c>
      <c r="Y2514" s="59">
        <v>3927</v>
      </c>
      <c r="Z2514" t="s">
        <v>141</v>
      </c>
      <c r="AA2514" s="146" t="str">
        <f t="shared" si="489"/>
        <v>EX</v>
      </c>
      <c r="AB2514" s="146" t="str">
        <f t="shared" si="491"/>
        <v>IT</v>
      </c>
      <c r="AC2514" t="str">
        <f t="shared" si="482"/>
        <v>EX</v>
      </c>
      <c r="AD2514" s="74">
        <f t="shared" si="483"/>
        <v>3927</v>
      </c>
      <c r="AE2514" s="74">
        <f t="shared" si="488"/>
        <v>3927</v>
      </c>
      <c r="AF2514">
        <v>1</v>
      </c>
      <c r="AG2514">
        <v>0</v>
      </c>
      <c r="AH2514" s="74">
        <v>0</v>
      </c>
      <c r="AJ2514" s="74">
        <f t="shared" si="484"/>
        <v>0</v>
      </c>
      <c r="AK2514" s="74">
        <f t="shared" si="490"/>
        <v>3927</v>
      </c>
      <c r="AL2514" t="str">
        <f t="shared" si="485"/>
        <v>N</v>
      </c>
      <c r="AN2514" t="s">
        <v>86</v>
      </c>
      <c r="AO2514" t="s">
        <v>85</v>
      </c>
      <c r="AP2514" t="str">
        <f t="shared" si="486"/>
        <v>94</v>
      </c>
      <c r="AQ2514" s="145" t="s">
        <v>1826</v>
      </c>
      <c r="AR2514" t="str">
        <f t="shared" si="487"/>
        <v>1-Adjusted Base Budget</v>
      </c>
      <c r="AS2514" s="145" t="s">
        <v>1827</v>
      </c>
      <c r="AT2514" t="s">
        <v>213</v>
      </c>
      <c r="AV2514" t="str">
        <f t="shared" si="493"/>
        <v>VPIT-SS</v>
      </c>
      <c r="AW2514" t="str">
        <f t="shared" si="492"/>
        <v>VP FOR INFORMATION TECHNOLOGY-SHARED SERVICES</v>
      </c>
    </row>
    <row r="2515" spans="1:49">
      <c r="A2515" s="59">
        <v>2018</v>
      </c>
      <c r="B2515" t="s">
        <v>137</v>
      </c>
      <c r="C2515" t="s">
        <v>945</v>
      </c>
      <c r="D2515" t="s">
        <v>946</v>
      </c>
      <c r="E2515" t="s">
        <v>967</v>
      </c>
      <c r="F2515" t="s">
        <v>1067</v>
      </c>
      <c r="G2515" t="s">
        <v>1068</v>
      </c>
      <c r="H2515" t="s">
        <v>146</v>
      </c>
      <c r="I2515" s="170" t="s">
        <v>84</v>
      </c>
      <c r="J2515" t="s">
        <v>85</v>
      </c>
      <c r="K2515" t="s">
        <v>214</v>
      </c>
      <c r="L2515" t="s">
        <v>417</v>
      </c>
      <c r="M2515" t="s">
        <v>418</v>
      </c>
      <c r="N2515" t="s">
        <v>217</v>
      </c>
      <c r="O2515" t="s">
        <v>263</v>
      </c>
      <c r="P2515" t="s">
        <v>414</v>
      </c>
      <c r="Q2515" t="s">
        <v>415</v>
      </c>
      <c r="R2515" t="s">
        <v>416</v>
      </c>
      <c r="S2515" t="s">
        <v>338</v>
      </c>
      <c r="T2515" t="s">
        <v>339</v>
      </c>
      <c r="U2515" s="61" t="s">
        <v>340</v>
      </c>
      <c r="V2515" t="s">
        <v>24</v>
      </c>
      <c r="W2515" t="s">
        <v>263</v>
      </c>
      <c r="X2515" s="59">
        <v>6704</v>
      </c>
      <c r="Y2515" s="59">
        <v>8145</v>
      </c>
      <c r="Z2515" t="s">
        <v>141</v>
      </c>
      <c r="AA2515" s="146" t="str">
        <f t="shared" si="489"/>
        <v>EX</v>
      </c>
      <c r="AB2515" s="146" t="str">
        <f t="shared" si="491"/>
        <v>IT</v>
      </c>
      <c r="AC2515" t="str">
        <f t="shared" ref="AC2515:AC2578" si="494">IF(O2515 =AA2515,W2515,"Allot/Xfer IN")</f>
        <v>EX</v>
      </c>
      <c r="AD2515" s="74">
        <f t="shared" ref="AD2515:AD2578" si="495">IF(O2515 =AA2515,Y2515,-Y2515)</f>
        <v>8145</v>
      </c>
      <c r="AE2515" s="74">
        <f t="shared" si="488"/>
        <v>8145</v>
      </c>
      <c r="AF2515">
        <v>1</v>
      </c>
      <c r="AG2515">
        <v>0</v>
      </c>
      <c r="AH2515" s="74">
        <v>0</v>
      </c>
      <c r="AJ2515" s="74">
        <f t="shared" ref="AJ2515:AJ2578" si="496">SUM(AG2515:AI2515)</f>
        <v>0</v>
      </c>
      <c r="AK2515" s="74">
        <f t="shared" si="490"/>
        <v>8145</v>
      </c>
      <c r="AL2515" t="str">
        <f t="shared" ref="AL2515:AL2578" si="497">IF(AF2515&lt;&gt;1,"Y","N")</f>
        <v>N</v>
      </c>
      <c r="AN2515" t="s">
        <v>86</v>
      </c>
      <c r="AO2515" t="s">
        <v>85</v>
      </c>
      <c r="AP2515" t="str">
        <f t="shared" ref="AP2515:AP2578" si="498">IF(AL2515 ="Y","99",I2515)</f>
        <v>94</v>
      </c>
      <c r="AQ2515" s="145" t="s">
        <v>1826</v>
      </c>
      <c r="AR2515" t="str">
        <f t="shared" ref="AR2515:AR2578" si="499">IF(AM2515 ="y",AQ2515,IF(AG2515 &lt;&gt;0,"2-Provision for Compensation Incr","1-Adjusted Base Budget"))</f>
        <v>1-Adjusted Base Budget</v>
      </c>
      <c r="AS2515" s="145" t="s">
        <v>1827</v>
      </c>
      <c r="AT2515" t="s">
        <v>213</v>
      </c>
      <c r="AV2515" t="str">
        <f t="shared" si="493"/>
        <v>VPIT-SS</v>
      </c>
      <c r="AW2515" t="str">
        <f t="shared" si="492"/>
        <v>VP FOR INFORMATION TECHNOLOGY-SHARED SERVICES</v>
      </c>
    </row>
    <row r="2516" spans="1:49">
      <c r="A2516" s="59">
        <v>2018</v>
      </c>
      <c r="B2516" t="s">
        <v>137</v>
      </c>
      <c r="C2516" t="s">
        <v>945</v>
      </c>
      <c r="D2516" t="s">
        <v>946</v>
      </c>
      <c r="E2516" t="s">
        <v>967</v>
      </c>
      <c r="F2516" t="s">
        <v>1069</v>
      </c>
      <c r="G2516" t="s">
        <v>1070</v>
      </c>
      <c r="H2516" t="s">
        <v>146</v>
      </c>
      <c r="I2516" s="170" t="s">
        <v>84</v>
      </c>
      <c r="J2516" t="s">
        <v>85</v>
      </c>
      <c r="K2516" t="s">
        <v>214</v>
      </c>
      <c r="L2516" t="s">
        <v>417</v>
      </c>
      <c r="M2516" t="s">
        <v>418</v>
      </c>
      <c r="N2516" t="s">
        <v>217</v>
      </c>
      <c r="O2516" t="s">
        <v>263</v>
      </c>
      <c r="P2516" t="s">
        <v>414</v>
      </c>
      <c r="Q2516" t="s">
        <v>415</v>
      </c>
      <c r="R2516" t="s">
        <v>416</v>
      </c>
      <c r="S2516" t="s">
        <v>338</v>
      </c>
      <c r="T2516" t="s">
        <v>339</v>
      </c>
      <c r="U2516" s="61" t="s">
        <v>340</v>
      </c>
      <c r="V2516" t="s">
        <v>24</v>
      </c>
      <c r="W2516" t="s">
        <v>263</v>
      </c>
      <c r="X2516" s="59">
        <v>1289</v>
      </c>
      <c r="Y2516" s="59">
        <v>1289</v>
      </c>
      <c r="Z2516" t="s">
        <v>141</v>
      </c>
      <c r="AA2516" s="146" t="str">
        <f t="shared" si="489"/>
        <v>EX</v>
      </c>
      <c r="AB2516" s="146" t="str">
        <f t="shared" si="491"/>
        <v>IT</v>
      </c>
      <c r="AC2516" t="str">
        <f t="shared" si="494"/>
        <v>EX</v>
      </c>
      <c r="AD2516" s="74">
        <f t="shared" si="495"/>
        <v>1289</v>
      </c>
      <c r="AE2516" s="74">
        <f t="shared" ref="AE2516:AE2579" si="500">Y2516</f>
        <v>1289</v>
      </c>
      <c r="AF2516">
        <v>1</v>
      </c>
      <c r="AG2516">
        <v>0</v>
      </c>
      <c r="AH2516" s="74">
        <v>0</v>
      </c>
      <c r="AJ2516" s="74">
        <f t="shared" si="496"/>
        <v>0</v>
      </c>
      <c r="AK2516" s="74">
        <f t="shared" si="490"/>
        <v>1289</v>
      </c>
      <c r="AL2516" t="str">
        <f t="shared" si="497"/>
        <v>N</v>
      </c>
      <c r="AN2516" t="s">
        <v>86</v>
      </c>
      <c r="AO2516" t="s">
        <v>85</v>
      </c>
      <c r="AP2516" t="str">
        <f t="shared" si="498"/>
        <v>94</v>
      </c>
      <c r="AQ2516" s="145" t="s">
        <v>1826</v>
      </c>
      <c r="AR2516" t="str">
        <f t="shared" si="499"/>
        <v>1-Adjusted Base Budget</v>
      </c>
      <c r="AS2516" s="145" t="s">
        <v>1827</v>
      </c>
      <c r="AT2516" t="s">
        <v>213</v>
      </c>
      <c r="AV2516" t="str">
        <f t="shared" si="493"/>
        <v>VPIT-SS</v>
      </c>
      <c r="AW2516" t="str">
        <f t="shared" si="492"/>
        <v>VP FOR INFORMATION TECHNOLOGY-SHARED SERVICES</v>
      </c>
    </row>
    <row r="2517" spans="1:49">
      <c r="A2517" s="59">
        <v>2018</v>
      </c>
      <c r="B2517" t="s">
        <v>137</v>
      </c>
      <c r="C2517" t="s">
        <v>945</v>
      </c>
      <c r="D2517" t="s">
        <v>946</v>
      </c>
      <c r="E2517" t="s">
        <v>967</v>
      </c>
      <c r="F2517" t="s">
        <v>1071</v>
      </c>
      <c r="G2517" t="s">
        <v>1072</v>
      </c>
      <c r="H2517" t="s">
        <v>146</v>
      </c>
      <c r="I2517" s="170" t="s">
        <v>84</v>
      </c>
      <c r="J2517" t="s">
        <v>85</v>
      </c>
      <c r="K2517" t="s">
        <v>214</v>
      </c>
      <c r="L2517" t="s">
        <v>417</v>
      </c>
      <c r="M2517" t="s">
        <v>418</v>
      </c>
      <c r="N2517" t="s">
        <v>217</v>
      </c>
      <c r="O2517" t="s">
        <v>263</v>
      </c>
      <c r="P2517" t="s">
        <v>414</v>
      </c>
      <c r="Q2517" t="s">
        <v>415</v>
      </c>
      <c r="R2517" t="s">
        <v>416</v>
      </c>
      <c r="S2517" t="s">
        <v>338</v>
      </c>
      <c r="T2517" t="s">
        <v>339</v>
      </c>
      <c r="U2517" s="61" t="s">
        <v>340</v>
      </c>
      <c r="V2517" t="s">
        <v>24</v>
      </c>
      <c r="W2517" t="s">
        <v>263</v>
      </c>
      <c r="X2517" s="59">
        <v>4943</v>
      </c>
      <c r="Y2517" s="59">
        <v>4943</v>
      </c>
      <c r="Z2517" t="s">
        <v>141</v>
      </c>
      <c r="AA2517" s="146" t="str">
        <f t="shared" si="489"/>
        <v>EX</v>
      </c>
      <c r="AB2517" s="146" t="str">
        <f t="shared" si="491"/>
        <v>IT</v>
      </c>
      <c r="AC2517" t="str">
        <f t="shared" si="494"/>
        <v>EX</v>
      </c>
      <c r="AD2517" s="74">
        <f t="shared" si="495"/>
        <v>4943</v>
      </c>
      <c r="AE2517" s="74">
        <f t="shared" si="500"/>
        <v>4943</v>
      </c>
      <c r="AF2517">
        <v>1</v>
      </c>
      <c r="AG2517">
        <v>0</v>
      </c>
      <c r="AH2517" s="74">
        <v>0</v>
      </c>
      <c r="AJ2517" s="74">
        <f t="shared" si="496"/>
        <v>0</v>
      </c>
      <c r="AK2517" s="74">
        <f t="shared" si="490"/>
        <v>4943</v>
      </c>
      <c r="AL2517" t="str">
        <f t="shared" si="497"/>
        <v>N</v>
      </c>
      <c r="AN2517" t="s">
        <v>86</v>
      </c>
      <c r="AO2517" t="s">
        <v>85</v>
      </c>
      <c r="AP2517" t="str">
        <f t="shared" si="498"/>
        <v>94</v>
      </c>
      <c r="AQ2517" s="145" t="s">
        <v>1826</v>
      </c>
      <c r="AR2517" t="str">
        <f t="shared" si="499"/>
        <v>1-Adjusted Base Budget</v>
      </c>
      <c r="AS2517" s="145" t="s">
        <v>1827</v>
      </c>
      <c r="AT2517" t="s">
        <v>213</v>
      </c>
      <c r="AV2517" t="str">
        <f t="shared" si="493"/>
        <v>VPIT-SS</v>
      </c>
      <c r="AW2517" t="str">
        <f t="shared" si="492"/>
        <v>VP FOR INFORMATION TECHNOLOGY-SHARED SERVICES</v>
      </c>
    </row>
    <row r="2518" spans="1:49">
      <c r="A2518" s="59">
        <v>2018</v>
      </c>
      <c r="B2518" t="s">
        <v>137</v>
      </c>
      <c r="C2518" t="s">
        <v>945</v>
      </c>
      <c r="D2518" t="s">
        <v>946</v>
      </c>
      <c r="E2518" t="s">
        <v>967</v>
      </c>
      <c r="F2518" t="s">
        <v>1073</v>
      </c>
      <c r="G2518" t="s">
        <v>1074</v>
      </c>
      <c r="H2518" t="s">
        <v>146</v>
      </c>
      <c r="I2518" s="170" t="s">
        <v>84</v>
      </c>
      <c r="J2518" t="s">
        <v>85</v>
      </c>
      <c r="K2518" t="s">
        <v>214</v>
      </c>
      <c r="L2518" t="s">
        <v>417</v>
      </c>
      <c r="M2518" t="s">
        <v>418</v>
      </c>
      <c r="N2518" t="s">
        <v>217</v>
      </c>
      <c r="O2518" t="s">
        <v>263</v>
      </c>
      <c r="P2518" t="s">
        <v>414</v>
      </c>
      <c r="Q2518" t="s">
        <v>415</v>
      </c>
      <c r="R2518" t="s">
        <v>416</v>
      </c>
      <c r="S2518" t="s">
        <v>338</v>
      </c>
      <c r="T2518" t="s">
        <v>339</v>
      </c>
      <c r="U2518" s="61" t="s">
        <v>340</v>
      </c>
      <c r="V2518" t="s">
        <v>24</v>
      </c>
      <c r="W2518" t="s">
        <v>263</v>
      </c>
      <c r="X2518" s="59">
        <v>7520</v>
      </c>
      <c r="Y2518" s="59">
        <v>7520</v>
      </c>
      <c r="Z2518" t="s">
        <v>141</v>
      </c>
      <c r="AA2518" s="146" t="str">
        <f t="shared" si="489"/>
        <v>EX</v>
      </c>
      <c r="AB2518" s="146" t="str">
        <f t="shared" si="491"/>
        <v>IT</v>
      </c>
      <c r="AC2518" t="str">
        <f t="shared" si="494"/>
        <v>EX</v>
      </c>
      <c r="AD2518" s="74">
        <f t="shared" si="495"/>
        <v>7520</v>
      </c>
      <c r="AE2518" s="74">
        <f t="shared" si="500"/>
        <v>7520</v>
      </c>
      <c r="AF2518">
        <v>1</v>
      </c>
      <c r="AG2518">
        <v>0</v>
      </c>
      <c r="AH2518" s="74">
        <v>0</v>
      </c>
      <c r="AJ2518" s="74">
        <f t="shared" si="496"/>
        <v>0</v>
      </c>
      <c r="AK2518" s="74">
        <f t="shared" si="490"/>
        <v>7520</v>
      </c>
      <c r="AL2518" t="str">
        <f t="shared" si="497"/>
        <v>N</v>
      </c>
      <c r="AN2518" t="s">
        <v>86</v>
      </c>
      <c r="AO2518" t="s">
        <v>85</v>
      </c>
      <c r="AP2518" t="str">
        <f t="shared" si="498"/>
        <v>94</v>
      </c>
      <c r="AQ2518" s="145" t="s">
        <v>1826</v>
      </c>
      <c r="AR2518" t="str">
        <f t="shared" si="499"/>
        <v>1-Adjusted Base Budget</v>
      </c>
      <c r="AS2518" s="145" t="s">
        <v>1827</v>
      </c>
      <c r="AT2518" t="s">
        <v>213</v>
      </c>
      <c r="AV2518" t="str">
        <f t="shared" si="493"/>
        <v>VPIT-SS</v>
      </c>
      <c r="AW2518" t="str">
        <f t="shared" si="492"/>
        <v>VP FOR INFORMATION TECHNOLOGY-SHARED SERVICES</v>
      </c>
    </row>
    <row r="2519" spans="1:49">
      <c r="A2519" s="59">
        <v>2018</v>
      </c>
      <c r="B2519" t="s">
        <v>137</v>
      </c>
      <c r="C2519" t="s">
        <v>945</v>
      </c>
      <c r="D2519" t="s">
        <v>946</v>
      </c>
      <c r="E2519" t="s">
        <v>967</v>
      </c>
      <c r="F2519" t="s">
        <v>961</v>
      </c>
      <c r="G2519" t="s">
        <v>977</v>
      </c>
      <c r="H2519" t="s">
        <v>146</v>
      </c>
      <c r="I2519" s="170" t="s">
        <v>84</v>
      </c>
      <c r="J2519" t="s">
        <v>85</v>
      </c>
      <c r="K2519" t="s">
        <v>214</v>
      </c>
      <c r="L2519" t="s">
        <v>417</v>
      </c>
      <c r="M2519" t="s">
        <v>418</v>
      </c>
      <c r="N2519" t="s">
        <v>217</v>
      </c>
      <c r="O2519" t="s">
        <v>263</v>
      </c>
      <c r="P2519" t="s">
        <v>414</v>
      </c>
      <c r="Q2519" t="s">
        <v>415</v>
      </c>
      <c r="R2519" t="s">
        <v>416</v>
      </c>
      <c r="S2519" t="s">
        <v>338</v>
      </c>
      <c r="T2519" t="s">
        <v>339</v>
      </c>
      <c r="U2519" s="61" t="s">
        <v>340</v>
      </c>
      <c r="V2519" t="s">
        <v>24</v>
      </c>
      <c r="W2519" t="s">
        <v>263</v>
      </c>
      <c r="X2519" s="59">
        <v>37693</v>
      </c>
      <c r="Y2519" s="59">
        <v>51733</v>
      </c>
      <c r="Z2519" t="s">
        <v>141</v>
      </c>
      <c r="AA2519" s="146" t="str">
        <f t="shared" si="489"/>
        <v>EX</v>
      </c>
      <c r="AB2519" s="146" t="str">
        <f t="shared" si="491"/>
        <v>IT</v>
      </c>
      <c r="AC2519" t="str">
        <f t="shared" si="494"/>
        <v>EX</v>
      </c>
      <c r="AD2519" s="74">
        <f t="shared" si="495"/>
        <v>51733</v>
      </c>
      <c r="AE2519" s="74">
        <f t="shared" si="500"/>
        <v>51733</v>
      </c>
      <c r="AF2519">
        <v>1</v>
      </c>
      <c r="AG2519">
        <v>0</v>
      </c>
      <c r="AH2519" s="74">
        <v>0</v>
      </c>
      <c r="AJ2519" s="74">
        <f t="shared" si="496"/>
        <v>0</v>
      </c>
      <c r="AK2519" s="74">
        <f t="shared" si="490"/>
        <v>51733</v>
      </c>
      <c r="AL2519" t="str">
        <f t="shared" si="497"/>
        <v>N</v>
      </c>
      <c r="AN2519" t="s">
        <v>86</v>
      </c>
      <c r="AO2519" t="s">
        <v>85</v>
      </c>
      <c r="AP2519" t="str">
        <f t="shared" si="498"/>
        <v>94</v>
      </c>
      <c r="AQ2519" s="145" t="s">
        <v>1826</v>
      </c>
      <c r="AR2519" t="str">
        <f t="shared" si="499"/>
        <v>1-Adjusted Base Budget</v>
      </c>
      <c r="AS2519" s="145" t="s">
        <v>1827</v>
      </c>
      <c r="AT2519" t="s">
        <v>213</v>
      </c>
      <c r="AV2519" t="str">
        <f t="shared" si="493"/>
        <v>VPIT-SS</v>
      </c>
      <c r="AW2519" t="str">
        <f t="shared" si="492"/>
        <v>VP FOR INFORMATION TECHNOLOGY-SHARED SERVICES</v>
      </c>
    </row>
    <row r="2520" spans="1:49">
      <c r="A2520" s="59">
        <v>2018</v>
      </c>
      <c r="B2520" t="s">
        <v>137</v>
      </c>
      <c r="C2520" t="s">
        <v>945</v>
      </c>
      <c r="D2520" t="s">
        <v>946</v>
      </c>
      <c r="E2520" t="s">
        <v>967</v>
      </c>
      <c r="F2520" t="s">
        <v>1140</v>
      </c>
      <c r="G2520" t="s">
        <v>1141</v>
      </c>
      <c r="H2520" t="s">
        <v>146</v>
      </c>
      <c r="I2520" s="170" t="s">
        <v>84</v>
      </c>
      <c r="J2520" t="s">
        <v>85</v>
      </c>
      <c r="K2520" t="s">
        <v>214</v>
      </c>
      <c r="L2520" t="s">
        <v>417</v>
      </c>
      <c r="M2520" t="s">
        <v>418</v>
      </c>
      <c r="N2520" t="s">
        <v>217</v>
      </c>
      <c r="O2520" t="s">
        <v>263</v>
      </c>
      <c r="P2520" t="s">
        <v>414</v>
      </c>
      <c r="Q2520" t="s">
        <v>415</v>
      </c>
      <c r="R2520" t="s">
        <v>416</v>
      </c>
      <c r="S2520" t="s">
        <v>338</v>
      </c>
      <c r="T2520" t="s">
        <v>339</v>
      </c>
      <c r="U2520" s="61" t="s">
        <v>340</v>
      </c>
      <c r="V2520" t="s">
        <v>24</v>
      </c>
      <c r="W2520" t="s">
        <v>263</v>
      </c>
      <c r="X2520" s="59">
        <v>24722</v>
      </c>
      <c r="Y2520" s="59">
        <v>22774</v>
      </c>
      <c r="Z2520" t="s">
        <v>141</v>
      </c>
      <c r="AA2520" s="146" t="str">
        <f t="shared" si="489"/>
        <v>EX</v>
      </c>
      <c r="AB2520" s="146" t="str">
        <f t="shared" si="491"/>
        <v>IT</v>
      </c>
      <c r="AC2520" t="str">
        <f t="shared" si="494"/>
        <v>EX</v>
      </c>
      <c r="AD2520" s="74">
        <f t="shared" si="495"/>
        <v>22774</v>
      </c>
      <c r="AE2520" s="74">
        <f t="shared" si="500"/>
        <v>22774</v>
      </c>
      <c r="AF2520">
        <v>1</v>
      </c>
      <c r="AG2520">
        <v>0</v>
      </c>
      <c r="AH2520" s="74">
        <v>0</v>
      </c>
      <c r="AJ2520" s="74">
        <f t="shared" si="496"/>
        <v>0</v>
      </c>
      <c r="AK2520" s="74">
        <f t="shared" si="490"/>
        <v>22774</v>
      </c>
      <c r="AL2520" t="str">
        <f t="shared" si="497"/>
        <v>N</v>
      </c>
      <c r="AN2520" t="s">
        <v>86</v>
      </c>
      <c r="AO2520" t="s">
        <v>85</v>
      </c>
      <c r="AP2520" t="str">
        <f t="shared" si="498"/>
        <v>94</v>
      </c>
      <c r="AQ2520" s="145" t="s">
        <v>1826</v>
      </c>
      <c r="AR2520" t="str">
        <f t="shared" si="499"/>
        <v>1-Adjusted Base Budget</v>
      </c>
      <c r="AS2520" s="145" t="s">
        <v>1827</v>
      </c>
      <c r="AT2520" t="s">
        <v>213</v>
      </c>
      <c r="AV2520" t="str">
        <f t="shared" si="493"/>
        <v>VPIT-SS</v>
      </c>
      <c r="AW2520" t="str">
        <f t="shared" si="492"/>
        <v>VP FOR INFORMATION TECHNOLOGY-SHARED SERVICES</v>
      </c>
    </row>
    <row r="2521" spans="1:49">
      <c r="A2521" s="59">
        <v>2018</v>
      </c>
      <c r="B2521" t="s">
        <v>137</v>
      </c>
      <c r="C2521" t="s">
        <v>945</v>
      </c>
      <c r="D2521" t="s">
        <v>946</v>
      </c>
      <c r="E2521" t="s">
        <v>967</v>
      </c>
      <c r="F2521" t="s">
        <v>1075</v>
      </c>
      <c r="G2521" t="s">
        <v>1076</v>
      </c>
      <c r="H2521" t="s">
        <v>146</v>
      </c>
      <c r="I2521" s="170" t="s">
        <v>84</v>
      </c>
      <c r="J2521" t="s">
        <v>85</v>
      </c>
      <c r="K2521" t="s">
        <v>214</v>
      </c>
      <c r="L2521" t="s">
        <v>417</v>
      </c>
      <c r="M2521" t="s">
        <v>418</v>
      </c>
      <c r="N2521" t="s">
        <v>217</v>
      </c>
      <c r="O2521" t="s">
        <v>263</v>
      </c>
      <c r="P2521" t="s">
        <v>414</v>
      </c>
      <c r="Q2521" t="s">
        <v>415</v>
      </c>
      <c r="R2521" t="s">
        <v>416</v>
      </c>
      <c r="S2521" t="s">
        <v>338</v>
      </c>
      <c r="T2521" t="s">
        <v>339</v>
      </c>
      <c r="U2521" s="61" t="s">
        <v>340</v>
      </c>
      <c r="V2521" t="s">
        <v>24</v>
      </c>
      <c r="W2521" t="s">
        <v>263</v>
      </c>
      <c r="X2521" s="59">
        <v>10680</v>
      </c>
      <c r="Y2521" s="59">
        <v>10680</v>
      </c>
      <c r="Z2521" t="s">
        <v>141</v>
      </c>
      <c r="AA2521" s="146" t="str">
        <f t="shared" si="489"/>
        <v>EX</v>
      </c>
      <c r="AB2521" s="146" t="str">
        <f t="shared" si="491"/>
        <v>IT</v>
      </c>
      <c r="AC2521" t="str">
        <f t="shared" si="494"/>
        <v>EX</v>
      </c>
      <c r="AD2521" s="74">
        <f t="shared" si="495"/>
        <v>10680</v>
      </c>
      <c r="AE2521" s="74">
        <f t="shared" si="500"/>
        <v>10680</v>
      </c>
      <c r="AF2521">
        <v>1</v>
      </c>
      <c r="AG2521">
        <v>0</v>
      </c>
      <c r="AH2521" s="74">
        <v>0</v>
      </c>
      <c r="AJ2521" s="74">
        <f t="shared" si="496"/>
        <v>0</v>
      </c>
      <c r="AK2521" s="74">
        <f t="shared" si="490"/>
        <v>10680</v>
      </c>
      <c r="AL2521" t="str">
        <f t="shared" si="497"/>
        <v>N</v>
      </c>
      <c r="AN2521" t="s">
        <v>86</v>
      </c>
      <c r="AO2521" t="s">
        <v>85</v>
      </c>
      <c r="AP2521" t="str">
        <f t="shared" si="498"/>
        <v>94</v>
      </c>
      <c r="AQ2521" s="145" t="s">
        <v>1826</v>
      </c>
      <c r="AR2521" t="str">
        <f t="shared" si="499"/>
        <v>1-Adjusted Base Budget</v>
      </c>
      <c r="AS2521" s="145" t="s">
        <v>1827</v>
      </c>
      <c r="AT2521" t="s">
        <v>213</v>
      </c>
      <c r="AV2521" t="str">
        <f t="shared" si="493"/>
        <v>VPIT-SS</v>
      </c>
      <c r="AW2521" t="str">
        <f t="shared" si="492"/>
        <v>VP FOR INFORMATION TECHNOLOGY-SHARED SERVICES</v>
      </c>
    </row>
    <row r="2522" spans="1:49">
      <c r="A2522" s="59">
        <v>2018</v>
      </c>
      <c r="B2522" t="s">
        <v>137</v>
      </c>
      <c r="C2522" t="s">
        <v>945</v>
      </c>
      <c r="D2522" t="s">
        <v>946</v>
      </c>
      <c r="E2522" t="s">
        <v>967</v>
      </c>
      <c r="F2522" t="s">
        <v>1077</v>
      </c>
      <c r="G2522" t="s">
        <v>1078</v>
      </c>
      <c r="H2522" t="s">
        <v>146</v>
      </c>
      <c r="I2522" s="170" t="s">
        <v>84</v>
      </c>
      <c r="J2522" t="s">
        <v>85</v>
      </c>
      <c r="K2522" t="s">
        <v>214</v>
      </c>
      <c r="L2522" t="s">
        <v>417</v>
      </c>
      <c r="M2522" t="s">
        <v>418</v>
      </c>
      <c r="N2522" t="s">
        <v>217</v>
      </c>
      <c r="O2522" t="s">
        <v>263</v>
      </c>
      <c r="P2522" t="s">
        <v>414</v>
      </c>
      <c r="Q2522" t="s">
        <v>415</v>
      </c>
      <c r="R2522" t="s">
        <v>416</v>
      </c>
      <c r="S2522" t="s">
        <v>338</v>
      </c>
      <c r="T2522" t="s">
        <v>339</v>
      </c>
      <c r="U2522" s="61" t="s">
        <v>340</v>
      </c>
      <c r="V2522" t="s">
        <v>24</v>
      </c>
      <c r="W2522" t="s">
        <v>263</v>
      </c>
      <c r="X2522" s="59">
        <v>16025</v>
      </c>
      <c r="Y2522" s="59">
        <v>14998</v>
      </c>
      <c r="Z2522" t="s">
        <v>141</v>
      </c>
      <c r="AA2522" s="146" t="str">
        <f t="shared" si="489"/>
        <v>EX</v>
      </c>
      <c r="AB2522" s="146" t="str">
        <f t="shared" si="491"/>
        <v>IT</v>
      </c>
      <c r="AC2522" t="str">
        <f t="shared" si="494"/>
        <v>EX</v>
      </c>
      <c r="AD2522" s="74">
        <f t="shared" si="495"/>
        <v>14998</v>
      </c>
      <c r="AE2522" s="74">
        <f t="shared" si="500"/>
        <v>14998</v>
      </c>
      <c r="AF2522">
        <v>1</v>
      </c>
      <c r="AG2522">
        <v>0</v>
      </c>
      <c r="AH2522" s="74">
        <v>0</v>
      </c>
      <c r="AJ2522" s="74">
        <f t="shared" si="496"/>
        <v>0</v>
      </c>
      <c r="AK2522" s="74">
        <f t="shared" si="490"/>
        <v>14998</v>
      </c>
      <c r="AL2522" t="str">
        <f t="shared" si="497"/>
        <v>N</v>
      </c>
      <c r="AN2522" t="s">
        <v>86</v>
      </c>
      <c r="AO2522" t="s">
        <v>85</v>
      </c>
      <c r="AP2522" t="str">
        <f t="shared" si="498"/>
        <v>94</v>
      </c>
      <c r="AQ2522" s="145" t="s">
        <v>1826</v>
      </c>
      <c r="AR2522" t="str">
        <f t="shared" si="499"/>
        <v>1-Adjusted Base Budget</v>
      </c>
      <c r="AS2522" s="145" t="s">
        <v>1827</v>
      </c>
      <c r="AT2522" t="s">
        <v>213</v>
      </c>
      <c r="AV2522" t="str">
        <f t="shared" si="493"/>
        <v>VPIT-SS</v>
      </c>
      <c r="AW2522" t="str">
        <f t="shared" si="492"/>
        <v>VP FOR INFORMATION TECHNOLOGY-SHARED SERVICES</v>
      </c>
    </row>
    <row r="2523" spans="1:49">
      <c r="A2523" s="59">
        <v>2018</v>
      </c>
      <c r="B2523" t="s">
        <v>137</v>
      </c>
      <c r="C2523" t="s">
        <v>945</v>
      </c>
      <c r="D2523" t="s">
        <v>946</v>
      </c>
      <c r="E2523" t="s">
        <v>967</v>
      </c>
      <c r="F2523" t="s">
        <v>1079</v>
      </c>
      <c r="G2523" t="s">
        <v>1080</v>
      </c>
      <c r="H2523" t="s">
        <v>146</v>
      </c>
      <c r="I2523" s="170" t="s">
        <v>84</v>
      </c>
      <c r="J2523" t="s">
        <v>85</v>
      </c>
      <c r="K2523" t="s">
        <v>214</v>
      </c>
      <c r="L2523" t="s">
        <v>417</v>
      </c>
      <c r="M2523" t="s">
        <v>418</v>
      </c>
      <c r="N2523" t="s">
        <v>217</v>
      </c>
      <c r="O2523" t="s">
        <v>263</v>
      </c>
      <c r="P2523" t="s">
        <v>414</v>
      </c>
      <c r="Q2523" t="s">
        <v>415</v>
      </c>
      <c r="R2523" t="s">
        <v>416</v>
      </c>
      <c r="S2523" t="s">
        <v>338</v>
      </c>
      <c r="T2523" t="s">
        <v>339</v>
      </c>
      <c r="U2523" s="61" t="s">
        <v>340</v>
      </c>
      <c r="V2523" t="s">
        <v>24</v>
      </c>
      <c r="W2523" t="s">
        <v>263</v>
      </c>
      <c r="X2523" s="59">
        <v>13158</v>
      </c>
      <c r="Y2523" s="59">
        <v>13568</v>
      </c>
      <c r="Z2523" t="s">
        <v>141</v>
      </c>
      <c r="AA2523" s="146" t="str">
        <f t="shared" si="489"/>
        <v>EX</v>
      </c>
      <c r="AB2523" s="146" t="str">
        <f t="shared" si="491"/>
        <v>IT</v>
      </c>
      <c r="AC2523" t="str">
        <f t="shared" si="494"/>
        <v>EX</v>
      </c>
      <c r="AD2523" s="74">
        <f t="shared" si="495"/>
        <v>13568</v>
      </c>
      <c r="AE2523" s="74">
        <f t="shared" si="500"/>
        <v>13568</v>
      </c>
      <c r="AF2523">
        <v>1</v>
      </c>
      <c r="AG2523">
        <v>0</v>
      </c>
      <c r="AH2523" s="74">
        <v>0</v>
      </c>
      <c r="AJ2523" s="74">
        <f t="shared" si="496"/>
        <v>0</v>
      </c>
      <c r="AK2523" s="74">
        <f t="shared" si="490"/>
        <v>13568</v>
      </c>
      <c r="AL2523" t="str">
        <f t="shared" si="497"/>
        <v>N</v>
      </c>
      <c r="AN2523" t="s">
        <v>86</v>
      </c>
      <c r="AO2523" t="s">
        <v>85</v>
      </c>
      <c r="AP2523" t="str">
        <f t="shared" si="498"/>
        <v>94</v>
      </c>
      <c r="AQ2523" s="145" t="s">
        <v>1826</v>
      </c>
      <c r="AR2523" t="str">
        <f t="shared" si="499"/>
        <v>1-Adjusted Base Budget</v>
      </c>
      <c r="AS2523" s="145" t="s">
        <v>1827</v>
      </c>
      <c r="AT2523" t="s">
        <v>213</v>
      </c>
      <c r="AV2523" t="str">
        <f t="shared" si="493"/>
        <v>VPIT-SS</v>
      </c>
      <c r="AW2523" t="str">
        <f t="shared" si="492"/>
        <v>VP FOR INFORMATION TECHNOLOGY-SHARED SERVICES</v>
      </c>
    </row>
    <row r="2524" spans="1:49">
      <c r="A2524" s="59">
        <v>2018</v>
      </c>
      <c r="B2524" t="s">
        <v>137</v>
      </c>
      <c r="C2524" t="s">
        <v>945</v>
      </c>
      <c r="D2524" t="s">
        <v>946</v>
      </c>
      <c r="E2524" t="s">
        <v>967</v>
      </c>
      <c r="F2524" t="s">
        <v>1262</v>
      </c>
      <c r="G2524" t="s">
        <v>1263</v>
      </c>
      <c r="H2524" t="s">
        <v>146</v>
      </c>
      <c r="I2524" s="170" t="s">
        <v>84</v>
      </c>
      <c r="J2524" t="s">
        <v>85</v>
      </c>
      <c r="K2524" t="s">
        <v>214</v>
      </c>
      <c r="L2524" t="s">
        <v>417</v>
      </c>
      <c r="M2524" t="s">
        <v>418</v>
      </c>
      <c r="N2524" t="s">
        <v>217</v>
      </c>
      <c r="O2524" t="s">
        <v>263</v>
      </c>
      <c r="P2524" t="s">
        <v>414</v>
      </c>
      <c r="Q2524" t="s">
        <v>415</v>
      </c>
      <c r="R2524" t="s">
        <v>416</v>
      </c>
      <c r="S2524" t="s">
        <v>338</v>
      </c>
      <c r="T2524" t="s">
        <v>339</v>
      </c>
      <c r="U2524" s="61" t="s">
        <v>340</v>
      </c>
      <c r="V2524" t="s">
        <v>24</v>
      </c>
      <c r="W2524" t="s">
        <v>263</v>
      </c>
      <c r="X2524" s="59">
        <v>0</v>
      </c>
      <c r="Y2524" s="59">
        <v>5374</v>
      </c>
      <c r="Z2524" t="s">
        <v>141</v>
      </c>
      <c r="AA2524" s="146" t="str">
        <f t="shared" si="489"/>
        <v>EX</v>
      </c>
      <c r="AB2524" s="146" t="str">
        <f t="shared" si="491"/>
        <v>IT</v>
      </c>
      <c r="AC2524" t="str">
        <f t="shared" si="494"/>
        <v>EX</v>
      </c>
      <c r="AD2524" s="74">
        <f t="shared" si="495"/>
        <v>5374</v>
      </c>
      <c r="AE2524" s="74">
        <f t="shared" si="500"/>
        <v>5374</v>
      </c>
      <c r="AF2524">
        <v>1</v>
      </c>
      <c r="AG2524">
        <v>0</v>
      </c>
      <c r="AH2524" s="74">
        <v>0</v>
      </c>
      <c r="AJ2524" s="74">
        <f t="shared" si="496"/>
        <v>0</v>
      </c>
      <c r="AK2524" s="74">
        <f t="shared" si="490"/>
        <v>5374</v>
      </c>
      <c r="AL2524" t="str">
        <f t="shared" si="497"/>
        <v>N</v>
      </c>
      <c r="AN2524" t="s">
        <v>86</v>
      </c>
      <c r="AO2524" t="s">
        <v>85</v>
      </c>
      <c r="AP2524" t="str">
        <f t="shared" si="498"/>
        <v>94</v>
      </c>
      <c r="AQ2524" s="145" t="s">
        <v>1826</v>
      </c>
      <c r="AR2524" t="str">
        <f t="shared" si="499"/>
        <v>1-Adjusted Base Budget</v>
      </c>
      <c r="AS2524" s="145" t="s">
        <v>1827</v>
      </c>
      <c r="AT2524" t="s">
        <v>213</v>
      </c>
      <c r="AV2524" t="str">
        <f t="shared" si="493"/>
        <v>VPIT-SS</v>
      </c>
      <c r="AW2524" t="str">
        <f t="shared" si="492"/>
        <v>VP FOR INFORMATION TECHNOLOGY-SHARED SERVICES</v>
      </c>
    </row>
    <row r="2525" spans="1:49">
      <c r="A2525" s="59">
        <v>2018</v>
      </c>
      <c r="B2525" t="s">
        <v>137</v>
      </c>
      <c r="C2525" t="s">
        <v>945</v>
      </c>
      <c r="D2525" t="s">
        <v>946</v>
      </c>
      <c r="E2525" t="s">
        <v>967</v>
      </c>
      <c r="F2525" t="s">
        <v>1081</v>
      </c>
      <c r="G2525" t="s">
        <v>1082</v>
      </c>
      <c r="H2525" t="s">
        <v>146</v>
      </c>
      <c r="I2525" s="170" t="s">
        <v>84</v>
      </c>
      <c r="J2525" t="s">
        <v>85</v>
      </c>
      <c r="K2525" t="s">
        <v>214</v>
      </c>
      <c r="L2525" t="s">
        <v>417</v>
      </c>
      <c r="M2525" t="s">
        <v>418</v>
      </c>
      <c r="N2525" t="s">
        <v>217</v>
      </c>
      <c r="O2525" t="s">
        <v>263</v>
      </c>
      <c r="P2525" t="s">
        <v>414</v>
      </c>
      <c r="Q2525" t="s">
        <v>415</v>
      </c>
      <c r="R2525" t="s">
        <v>416</v>
      </c>
      <c r="S2525" t="s">
        <v>338</v>
      </c>
      <c r="T2525" t="s">
        <v>339</v>
      </c>
      <c r="U2525" s="61" t="s">
        <v>340</v>
      </c>
      <c r="V2525" t="s">
        <v>24</v>
      </c>
      <c r="W2525" t="s">
        <v>263</v>
      </c>
      <c r="X2525" s="59">
        <v>14892</v>
      </c>
      <c r="Y2525" s="59">
        <v>14892</v>
      </c>
      <c r="Z2525" t="s">
        <v>141</v>
      </c>
      <c r="AA2525" s="146" t="str">
        <f t="shared" si="489"/>
        <v>EX</v>
      </c>
      <c r="AB2525" s="146" t="str">
        <f t="shared" si="491"/>
        <v>IT</v>
      </c>
      <c r="AC2525" t="str">
        <f t="shared" si="494"/>
        <v>EX</v>
      </c>
      <c r="AD2525" s="74">
        <f t="shared" si="495"/>
        <v>14892</v>
      </c>
      <c r="AE2525" s="74">
        <f t="shared" si="500"/>
        <v>14892</v>
      </c>
      <c r="AF2525">
        <v>1</v>
      </c>
      <c r="AG2525">
        <v>0</v>
      </c>
      <c r="AH2525" s="74">
        <v>0</v>
      </c>
      <c r="AJ2525" s="74">
        <f t="shared" si="496"/>
        <v>0</v>
      </c>
      <c r="AK2525" s="74">
        <f t="shared" si="490"/>
        <v>14892</v>
      </c>
      <c r="AL2525" t="str">
        <f t="shared" si="497"/>
        <v>N</v>
      </c>
      <c r="AN2525" t="s">
        <v>86</v>
      </c>
      <c r="AO2525" t="s">
        <v>85</v>
      </c>
      <c r="AP2525" t="str">
        <f t="shared" si="498"/>
        <v>94</v>
      </c>
      <c r="AQ2525" s="145" t="s">
        <v>1826</v>
      </c>
      <c r="AR2525" t="str">
        <f t="shared" si="499"/>
        <v>1-Adjusted Base Budget</v>
      </c>
      <c r="AS2525" s="145" t="s">
        <v>1827</v>
      </c>
      <c r="AT2525" t="s">
        <v>213</v>
      </c>
      <c r="AV2525" t="str">
        <f t="shared" si="493"/>
        <v>VPIT-SS</v>
      </c>
      <c r="AW2525" t="str">
        <f t="shared" si="492"/>
        <v>VP FOR INFORMATION TECHNOLOGY-SHARED SERVICES</v>
      </c>
    </row>
    <row r="2526" spans="1:49">
      <c r="A2526" s="59">
        <v>2018</v>
      </c>
      <c r="B2526" t="s">
        <v>137</v>
      </c>
      <c r="C2526" t="s">
        <v>945</v>
      </c>
      <c r="D2526" t="s">
        <v>946</v>
      </c>
      <c r="E2526" t="s">
        <v>967</v>
      </c>
      <c r="F2526" t="s">
        <v>1083</v>
      </c>
      <c r="G2526" t="s">
        <v>1084</v>
      </c>
      <c r="H2526" t="s">
        <v>146</v>
      </c>
      <c r="I2526" s="170" t="s">
        <v>84</v>
      </c>
      <c r="J2526" t="s">
        <v>85</v>
      </c>
      <c r="K2526" t="s">
        <v>214</v>
      </c>
      <c r="L2526" t="s">
        <v>417</v>
      </c>
      <c r="M2526" t="s">
        <v>418</v>
      </c>
      <c r="N2526" t="s">
        <v>217</v>
      </c>
      <c r="O2526" t="s">
        <v>263</v>
      </c>
      <c r="P2526" t="s">
        <v>414</v>
      </c>
      <c r="Q2526" t="s">
        <v>415</v>
      </c>
      <c r="R2526" t="s">
        <v>416</v>
      </c>
      <c r="S2526" t="s">
        <v>338</v>
      </c>
      <c r="T2526" t="s">
        <v>339</v>
      </c>
      <c r="U2526" s="61" t="s">
        <v>340</v>
      </c>
      <c r="V2526" t="s">
        <v>24</v>
      </c>
      <c r="W2526" t="s">
        <v>263</v>
      </c>
      <c r="X2526" s="59">
        <v>16602</v>
      </c>
      <c r="Y2526" s="59">
        <v>16602</v>
      </c>
      <c r="Z2526" t="s">
        <v>141</v>
      </c>
      <c r="AA2526" s="146" t="str">
        <f t="shared" si="489"/>
        <v>EX</v>
      </c>
      <c r="AB2526" s="146" t="str">
        <f t="shared" si="491"/>
        <v>IT</v>
      </c>
      <c r="AC2526" t="str">
        <f t="shared" si="494"/>
        <v>EX</v>
      </c>
      <c r="AD2526" s="74">
        <f t="shared" si="495"/>
        <v>16602</v>
      </c>
      <c r="AE2526" s="74">
        <f t="shared" si="500"/>
        <v>16602</v>
      </c>
      <c r="AF2526">
        <v>1</v>
      </c>
      <c r="AG2526">
        <v>0</v>
      </c>
      <c r="AH2526" s="74">
        <v>0</v>
      </c>
      <c r="AJ2526" s="74">
        <f t="shared" si="496"/>
        <v>0</v>
      </c>
      <c r="AK2526" s="74">
        <f t="shared" si="490"/>
        <v>16602</v>
      </c>
      <c r="AL2526" t="str">
        <f t="shared" si="497"/>
        <v>N</v>
      </c>
      <c r="AN2526" t="s">
        <v>86</v>
      </c>
      <c r="AO2526" t="s">
        <v>85</v>
      </c>
      <c r="AP2526" t="str">
        <f t="shared" si="498"/>
        <v>94</v>
      </c>
      <c r="AQ2526" s="145" t="s">
        <v>1826</v>
      </c>
      <c r="AR2526" t="str">
        <f t="shared" si="499"/>
        <v>1-Adjusted Base Budget</v>
      </c>
      <c r="AS2526" s="145" t="s">
        <v>1827</v>
      </c>
      <c r="AT2526" t="s">
        <v>213</v>
      </c>
      <c r="AV2526" t="str">
        <f t="shared" si="493"/>
        <v>VPIT-SS</v>
      </c>
      <c r="AW2526" t="str">
        <f t="shared" si="492"/>
        <v>VP FOR INFORMATION TECHNOLOGY-SHARED SERVICES</v>
      </c>
    </row>
    <row r="2527" spans="1:49">
      <c r="A2527" s="59">
        <v>2018</v>
      </c>
      <c r="B2527" t="s">
        <v>137</v>
      </c>
      <c r="C2527" t="s">
        <v>945</v>
      </c>
      <c r="D2527" t="s">
        <v>946</v>
      </c>
      <c r="E2527" t="s">
        <v>967</v>
      </c>
      <c r="F2527" t="s">
        <v>1035</v>
      </c>
      <c r="G2527" t="s">
        <v>1036</v>
      </c>
      <c r="H2527" t="s">
        <v>146</v>
      </c>
      <c r="I2527" s="170" t="s">
        <v>84</v>
      </c>
      <c r="J2527" t="s">
        <v>85</v>
      </c>
      <c r="K2527" t="s">
        <v>214</v>
      </c>
      <c r="L2527" t="s">
        <v>417</v>
      </c>
      <c r="M2527" t="s">
        <v>418</v>
      </c>
      <c r="N2527" t="s">
        <v>217</v>
      </c>
      <c r="O2527" t="s">
        <v>263</v>
      </c>
      <c r="P2527" t="s">
        <v>414</v>
      </c>
      <c r="Q2527" t="s">
        <v>415</v>
      </c>
      <c r="R2527" t="s">
        <v>416</v>
      </c>
      <c r="S2527" t="s">
        <v>338</v>
      </c>
      <c r="T2527" t="s">
        <v>339</v>
      </c>
      <c r="U2527" s="61" t="s">
        <v>340</v>
      </c>
      <c r="V2527" t="s">
        <v>24</v>
      </c>
      <c r="W2527" t="s">
        <v>263</v>
      </c>
      <c r="X2527" s="59">
        <v>14695</v>
      </c>
      <c r="Y2527" s="59">
        <v>14695</v>
      </c>
      <c r="Z2527" t="s">
        <v>141</v>
      </c>
      <c r="AA2527" s="146" t="str">
        <f t="shared" si="489"/>
        <v>EX</v>
      </c>
      <c r="AB2527" s="146" t="str">
        <f t="shared" si="491"/>
        <v>IT</v>
      </c>
      <c r="AC2527" t="str">
        <f t="shared" si="494"/>
        <v>EX</v>
      </c>
      <c r="AD2527" s="74">
        <f t="shared" si="495"/>
        <v>14695</v>
      </c>
      <c r="AE2527" s="74">
        <f t="shared" si="500"/>
        <v>14695</v>
      </c>
      <c r="AF2527">
        <v>1</v>
      </c>
      <c r="AG2527">
        <v>0</v>
      </c>
      <c r="AH2527" s="74">
        <v>0</v>
      </c>
      <c r="AJ2527" s="74">
        <f t="shared" si="496"/>
        <v>0</v>
      </c>
      <c r="AK2527" s="74">
        <f t="shared" si="490"/>
        <v>14695</v>
      </c>
      <c r="AL2527" t="str">
        <f t="shared" si="497"/>
        <v>N</v>
      </c>
      <c r="AN2527" t="s">
        <v>86</v>
      </c>
      <c r="AO2527" t="s">
        <v>85</v>
      </c>
      <c r="AP2527" t="str">
        <f t="shared" si="498"/>
        <v>94</v>
      </c>
      <c r="AQ2527" s="145" t="s">
        <v>1826</v>
      </c>
      <c r="AR2527" t="str">
        <f t="shared" si="499"/>
        <v>1-Adjusted Base Budget</v>
      </c>
      <c r="AS2527" s="145" t="s">
        <v>1827</v>
      </c>
      <c r="AT2527" t="s">
        <v>213</v>
      </c>
      <c r="AV2527" t="str">
        <f t="shared" si="493"/>
        <v>VPIT-SS</v>
      </c>
      <c r="AW2527" t="str">
        <f t="shared" si="492"/>
        <v>VP FOR INFORMATION TECHNOLOGY-SHARED SERVICES</v>
      </c>
    </row>
    <row r="2528" spans="1:49">
      <c r="A2528" s="59">
        <v>2018</v>
      </c>
      <c r="B2528" t="s">
        <v>137</v>
      </c>
      <c r="C2528" t="s">
        <v>945</v>
      </c>
      <c r="D2528" t="s">
        <v>946</v>
      </c>
      <c r="E2528" t="s">
        <v>967</v>
      </c>
      <c r="F2528" t="s">
        <v>1087</v>
      </c>
      <c r="G2528" t="s">
        <v>1088</v>
      </c>
      <c r="H2528" t="s">
        <v>146</v>
      </c>
      <c r="I2528" s="170" t="s">
        <v>84</v>
      </c>
      <c r="J2528" t="s">
        <v>85</v>
      </c>
      <c r="K2528" t="s">
        <v>214</v>
      </c>
      <c r="L2528" t="s">
        <v>417</v>
      </c>
      <c r="M2528" t="s">
        <v>418</v>
      </c>
      <c r="N2528" t="s">
        <v>217</v>
      </c>
      <c r="O2528" t="s">
        <v>263</v>
      </c>
      <c r="P2528" t="s">
        <v>414</v>
      </c>
      <c r="Q2528" t="s">
        <v>415</v>
      </c>
      <c r="R2528" t="s">
        <v>416</v>
      </c>
      <c r="S2528" t="s">
        <v>338</v>
      </c>
      <c r="T2528" t="s">
        <v>339</v>
      </c>
      <c r="U2528" s="61" t="s">
        <v>340</v>
      </c>
      <c r="V2528" t="s">
        <v>24</v>
      </c>
      <c r="W2528" t="s">
        <v>263</v>
      </c>
      <c r="X2528" s="59">
        <v>4339</v>
      </c>
      <c r="Y2528" s="59">
        <v>4339</v>
      </c>
      <c r="Z2528" t="s">
        <v>141</v>
      </c>
      <c r="AA2528" s="146" t="str">
        <f t="shared" si="489"/>
        <v>EX</v>
      </c>
      <c r="AB2528" s="146" t="str">
        <f t="shared" si="491"/>
        <v>IT</v>
      </c>
      <c r="AC2528" t="str">
        <f t="shared" si="494"/>
        <v>EX</v>
      </c>
      <c r="AD2528" s="74">
        <f t="shared" si="495"/>
        <v>4339</v>
      </c>
      <c r="AE2528" s="74">
        <f t="shared" si="500"/>
        <v>4339</v>
      </c>
      <c r="AF2528">
        <v>1</v>
      </c>
      <c r="AG2528">
        <v>0</v>
      </c>
      <c r="AH2528" s="74">
        <v>0</v>
      </c>
      <c r="AJ2528" s="74">
        <f t="shared" si="496"/>
        <v>0</v>
      </c>
      <c r="AK2528" s="74">
        <f t="shared" si="490"/>
        <v>4339</v>
      </c>
      <c r="AL2528" t="str">
        <f t="shared" si="497"/>
        <v>N</v>
      </c>
      <c r="AN2528" t="s">
        <v>86</v>
      </c>
      <c r="AO2528" t="s">
        <v>85</v>
      </c>
      <c r="AP2528" t="str">
        <f t="shared" si="498"/>
        <v>94</v>
      </c>
      <c r="AQ2528" s="145" t="s">
        <v>1826</v>
      </c>
      <c r="AR2528" t="str">
        <f t="shared" si="499"/>
        <v>1-Adjusted Base Budget</v>
      </c>
      <c r="AS2528" s="145" t="s">
        <v>1827</v>
      </c>
      <c r="AT2528" t="s">
        <v>213</v>
      </c>
      <c r="AV2528" t="str">
        <f t="shared" si="493"/>
        <v>VPIT-SS</v>
      </c>
      <c r="AW2528" t="str">
        <f t="shared" si="492"/>
        <v>VP FOR INFORMATION TECHNOLOGY-SHARED SERVICES</v>
      </c>
    </row>
    <row r="2529" spans="1:49">
      <c r="A2529" s="59">
        <v>2018</v>
      </c>
      <c r="B2529" t="s">
        <v>137</v>
      </c>
      <c r="C2529" t="s">
        <v>945</v>
      </c>
      <c r="D2529" t="s">
        <v>946</v>
      </c>
      <c r="E2529" t="s">
        <v>967</v>
      </c>
      <c r="F2529" t="s">
        <v>1089</v>
      </c>
      <c r="G2529" t="s">
        <v>1090</v>
      </c>
      <c r="H2529" t="s">
        <v>146</v>
      </c>
      <c r="I2529" s="170" t="s">
        <v>84</v>
      </c>
      <c r="J2529" t="s">
        <v>85</v>
      </c>
      <c r="K2529" t="s">
        <v>214</v>
      </c>
      <c r="L2529" t="s">
        <v>417</v>
      </c>
      <c r="M2529" t="s">
        <v>418</v>
      </c>
      <c r="N2529" t="s">
        <v>217</v>
      </c>
      <c r="O2529" t="s">
        <v>263</v>
      </c>
      <c r="P2529" t="s">
        <v>414</v>
      </c>
      <c r="Q2529" t="s">
        <v>415</v>
      </c>
      <c r="R2529" t="s">
        <v>416</v>
      </c>
      <c r="S2529" t="s">
        <v>338</v>
      </c>
      <c r="T2529" t="s">
        <v>339</v>
      </c>
      <c r="U2529" s="61" t="s">
        <v>340</v>
      </c>
      <c r="V2529" t="s">
        <v>24</v>
      </c>
      <c r="W2529" t="s">
        <v>263</v>
      </c>
      <c r="X2529" s="59">
        <v>25917</v>
      </c>
      <c r="Y2529" s="59">
        <v>19567</v>
      </c>
      <c r="Z2529" t="s">
        <v>141</v>
      </c>
      <c r="AA2529" s="146" t="str">
        <f t="shared" si="489"/>
        <v>EX</v>
      </c>
      <c r="AB2529" s="146" t="str">
        <f t="shared" si="491"/>
        <v>IT</v>
      </c>
      <c r="AC2529" t="str">
        <f t="shared" si="494"/>
        <v>EX</v>
      </c>
      <c r="AD2529" s="74">
        <f t="shared" si="495"/>
        <v>19567</v>
      </c>
      <c r="AE2529" s="74">
        <f t="shared" si="500"/>
        <v>19567</v>
      </c>
      <c r="AF2529">
        <v>1</v>
      </c>
      <c r="AG2529">
        <v>0</v>
      </c>
      <c r="AH2529" s="74">
        <v>0</v>
      </c>
      <c r="AJ2529" s="74">
        <f t="shared" si="496"/>
        <v>0</v>
      </c>
      <c r="AK2529" s="74">
        <f t="shared" si="490"/>
        <v>19567</v>
      </c>
      <c r="AL2529" t="str">
        <f t="shared" si="497"/>
        <v>N</v>
      </c>
      <c r="AN2529" t="s">
        <v>86</v>
      </c>
      <c r="AO2529" t="s">
        <v>85</v>
      </c>
      <c r="AP2529" t="str">
        <f t="shared" si="498"/>
        <v>94</v>
      </c>
      <c r="AQ2529" s="145" t="s">
        <v>1826</v>
      </c>
      <c r="AR2529" t="str">
        <f t="shared" si="499"/>
        <v>1-Adjusted Base Budget</v>
      </c>
      <c r="AS2529" s="145" t="s">
        <v>1827</v>
      </c>
      <c r="AT2529" t="s">
        <v>213</v>
      </c>
      <c r="AV2529" t="str">
        <f t="shared" si="493"/>
        <v>VPIT-SS</v>
      </c>
      <c r="AW2529" t="str">
        <f t="shared" si="492"/>
        <v>VP FOR INFORMATION TECHNOLOGY-SHARED SERVICES</v>
      </c>
    </row>
    <row r="2530" spans="1:49">
      <c r="A2530" s="59">
        <v>2018</v>
      </c>
      <c r="B2530" t="s">
        <v>137</v>
      </c>
      <c r="C2530" t="s">
        <v>945</v>
      </c>
      <c r="D2530" t="s">
        <v>946</v>
      </c>
      <c r="E2530" t="s">
        <v>967</v>
      </c>
      <c r="F2530" t="s">
        <v>1091</v>
      </c>
      <c r="G2530" t="s">
        <v>1092</v>
      </c>
      <c r="H2530" t="s">
        <v>146</v>
      </c>
      <c r="I2530" s="170" t="s">
        <v>84</v>
      </c>
      <c r="J2530" t="s">
        <v>85</v>
      </c>
      <c r="K2530" t="s">
        <v>214</v>
      </c>
      <c r="L2530" t="s">
        <v>417</v>
      </c>
      <c r="M2530" t="s">
        <v>418</v>
      </c>
      <c r="N2530" t="s">
        <v>217</v>
      </c>
      <c r="O2530" t="s">
        <v>263</v>
      </c>
      <c r="P2530" t="s">
        <v>414</v>
      </c>
      <c r="Q2530" t="s">
        <v>415</v>
      </c>
      <c r="R2530" t="s">
        <v>416</v>
      </c>
      <c r="S2530" t="s">
        <v>338</v>
      </c>
      <c r="T2530" t="s">
        <v>339</v>
      </c>
      <c r="U2530" s="61" t="s">
        <v>340</v>
      </c>
      <c r="V2530" t="s">
        <v>24</v>
      </c>
      <c r="W2530" t="s">
        <v>263</v>
      </c>
      <c r="X2530" s="59">
        <v>7745</v>
      </c>
      <c r="Y2530" s="59">
        <v>7745</v>
      </c>
      <c r="Z2530" t="s">
        <v>141</v>
      </c>
      <c r="AA2530" s="146" t="str">
        <f t="shared" si="489"/>
        <v>EX</v>
      </c>
      <c r="AB2530" s="146" t="str">
        <f t="shared" si="491"/>
        <v>IT</v>
      </c>
      <c r="AC2530" t="str">
        <f t="shared" si="494"/>
        <v>EX</v>
      </c>
      <c r="AD2530" s="74">
        <f t="shared" si="495"/>
        <v>7745</v>
      </c>
      <c r="AE2530" s="74">
        <f t="shared" si="500"/>
        <v>7745</v>
      </c>
      <c r="AF2530">
        <v>1</v>
      </c>
      <c r="AG2530">
        <v>0</v>
      </c>
      <c r="AH2530" s="74">
        <v>0</v>
      </c>
      <c r="AJ2530" s="74">
        <f t="shared" si="496"/>
        <v>0</v>
      </c>
      <c r="AK2530" s="74">
        <f t="shared" si="490"/>
        <v>7745</v>
      </c>
      <c r="AL2530" t="str">
        <f t="shared" si="497"/>
        <v>N</v>
      </c>
      <c r="AN2530" t="s">
        <v>86</v>
      </c>
      <c r="AO2530" t="s">
        <v>85</v>
      </c>
      <c r="AP2530" t="str">
        <f t="shared" si="498"/>
        <v>94</v>
      </c>
      <c r="AQ2530" s="145" t="s">
        <v>1826</v>
      </c>
      <c r="AR2530" t="str">
        <f t="shared" si="499"/>
        <v>1-Adjusted Base Budget</v>
      </c>
      <c r="AS2530" s="145" t="s">
        <v>1827</v>
      </c>
      <c r="AT2530" t="s">
        <v>213</v>
      </c>
      <c r="AV2530" t="str">
        <f t="shared" si="493"/>
        <v>VPIT-SS</v>
      </c>
      <c r="AW2530" t="str">
        <f t="shared" si="492"/>
        <v>VP FOR INFORMATION TECHNOLOGY-SHARED SERVICES</v>
      </c>
    </row>
    <row r="2531" spans="1:49">
      <c r="A2531" s="59">
        <v>2018</v>
      </c>
      <c r="B2531" t="s">
        <v>137</v>
      </c>
      <c r="C2531" t="s">
        <v>945</v>
      </c>
      <c r="D2531" t="s">
        <v>946</v>
      </c>
      <c r="E2531" t="s">
        <v>967</v>
      </c>
      <c r="F2531" t="s">
        <v>1197</v>
      </c>
      <c r="G2531" t="s">
        <v>1198</v>
      </c>
      <c r="H2531" t="s">
        <v>146</v>
      </c>
      <c r="I2531" s="170" t="s">
        <v>84</v>
      </c>
      <c r="J2531" t="s">
        <v>85</v>
      </c>
      <c r="K2531" t="s">
        <v>214</v>
      </c>
      <c r="L2531" t="s">
        <v>417</v>
      </c>
      <c r="M2531" t="s">
        <v>418</v>
      </c>
      <c r="N2531" t="s">
        <v>217</v>
      </c>
      <c r="O2531" t="s">
        <v>263</v>
      </c>
      <c r="P2531" t="s">
        <v>414</v>
      </c>
      <c r="Q2531" t="s">
        <v>415</v>
      </c>
      <c r="R2531" t="s">
        <v>416</v>
      </c>
      <c r="S2531" t="s">
        <v>338</v>
      </c>
      <c r="T2531" t="s">
        <v>339</v>
      </c>
      <c r="U2531" s="61" t="s">
        <v>340</v>
      </c>
      <c r="V2531" t="s">
        <v>24</v>
      </c>
      <c r="W2531" t="s">
        <v>263</v>
      </c>
      <c r="X2531" s="59">
        <v>23984</v>
      </c>
      <c r="Y2531" s="59">
        <v>-5585</v>
      </c>
      <c r="Z2531" t="s">
        <v>141</v>
      </c>
      <c r="AA2531" s="146" t="str">
        <f t="shared" si="489"/>
        <v>EX</v>
      </c>
      <c r="AB2531" s="146" t="str">
        <f t="shared" si="491"/>
        <v>IT</v>
      </c>
      <c r="AC2531" t="str">
        <f t="shared" si="494"/>
        <v>EX</v>
      </c>
      <c r="AD2531" s="74">
        <f t="shared" si="495"/>
        <v>-5585</v>
      </c>
      <c r="AE2531" s="74">
        <f t="shared" si="500"/>
        <v>-5585</v>
      </c>
      <c r="AF2531">
        <v>1</v>
      </c>
      <c r="AG2531">
        <v>0</v>
      </c>
      <c r="AH2531" s="74">
        <v>0</v>
      </c>
      <c r="AJ2531" s="74">
        <f t="shared" si="496"/>
        <v>0</v>
      </c>
      <c r="AK2531" s="74">
        <f t="shared" si="490"/>
        <v>-5585</v>
      </c>
      <c r="AL2531" t="str">
        <f t="shared" si="497"/>
        <v>N</v>
      </c>
      <c r="AN2531" t="s">
        <v>86</v>
      </c>
      <c r="AO2531" t="s">
        <v>85</v>
      </c>
      <c r="AP2531" t="str">
        <f t="shared" si="498"/>
        <v>94</v>
      </c>
      <c r="AQ2531" s="145" t="s">
        <v>1826</v>
      </c>
      <c r="AR2531" t="str">
        <f t="shared" si="499"/>
        <v>1-Adjusted Base Budget</v>
      </c>
      <c r="AS2531" s="145" t="s">
        <v>1827</v>
      </c>
      <c r="AT2531" t="s">
        <v>213</v>
      </c>
      <c r="AV2531" t="str">
        <f t="shared" si="493"/>
        <v>VPIT-SS</v>
      </c>
      <c r="AW2531" t="str">
        <f t="shared" si="492"/>
        <v>VP FOR INFORMATION TECHNOLOGY-SHARED SERVICES</v>
      </c>
    </row>
    <row r="2532" spans="1:49">
      <c r="A2532" s="59">
        <v>2018</v>
      </c>
      <c r="B2532" t="s">
        <v>137</v>
      </c>
      <c r="C2532" t="s">
        <v>945</v>
      </c>
      <c r="D2532" t="s">
        <v>946</v>
      </c>
      <c r="E2532" t="s">
        <v>967</v>
      </c>
      <c r="F2532" t="s">
        <v>1093</v>
      </c>
      <c r="G2532" t="s">
        <v>1094</v>
      </c>
      <c r="H2532" t="s">
        <v>146</v>
      </c>
      <c r="I2532" s="170" t="s">
        <v>84</v>
      </c>
      <c r="J2532" t="s">
        <v>85</v>
      </c>
      <c r="K2532" t="s">
        <v>214</v>
      </c>
      <c r="L2532" t="s">
        <v>417</v>
      </c>
      <c r="M2532" t="s">
        <v>418</v>
      </c>
      <c r="N2532" t="s">
        <v>217</v>
      </c>
      <c r="O2532" t="s">
        <v>263</v>
      </c>
      <c r="P2532" t="s">
        <v>414</v>
      </c>
      <c r="Q2532" t="s">
        <v>415</v>
      </c>
      <c r="R2532" t="s">
        <v>416</v>
      </c>
      <c r="S2532" t="s">
        <v>338</v>
      </c>
      <c r="T2532" t="s">
        <v>339</v>
      </c>
      <c r="U2532" s="61" t="s">
        <v>340</v>
      </c>
      <c r="V2532" t="s">
        <v>24</v>
      </c>
      <c r="W2532" t="s">
        <v>263</v>
      </c>
      <c r="X2532" s="59">
        <v>18473</v>
      </c>
      <c r="Y2532" s="59">
        <v>26395</v>
      </c>
      <c r="Z2532" t="s">
        <v>141</v>
      </c>
      <c r="AA2532" s="146" t="str">
        <f t="shared" si="489"/>
        <v>EX</v>
      </c>
      <c r="AB2532" s="146" t="str">
        <f t="shared" si="491"/>
        <v>IT</v>
      </c>
      <c r="AC2532" t="str">
        <f t="shared" si="494"/>
        <v>EX</v>
      </c>
      <c r="AD2532" s="74">
        <f t="shared" si="495"/>
        <v>26395</v>
      </c>
      <c r="AE2532" s="74">
        <f t="shared" si="500"/>
        <v>26395</v>
      </c>
      <c r="AF2532">
        <v>1</v>
      </c>
      <c r="AG2532">
        <v>0</v>
      </c>
      <c r="AH2532" s="74">
        <v>0</v>
      </c>
      <c r="AJ2532" s="74">
        <f t="shared" si="496"/>
        <v>0</v>
      </c>
      <c r="AK2532" s="74">
        <f t="shared" si="490"/>
        <v>26395</v>
      </c>
      <c r="AL2532" t="str">
        <f t="shared" si="497"/>
        <v>N</v>
      </c>
      <c r="AN2532" t="s">
        <v>86</v>
      </c>
      <c r="AO2532" t="s">
        <v>85</v>
      </c>
      <c r="AP2532" t="str">
        <f t="shared" si="498"/>
        <v>94</v>
      </c>
      <c r="AQ2532" s="145" t="s">
        <v>1826</v>
      </c>
      <c r="AR2532" t="str">
        <f t="shared" si="499"/>
        <v>1-Adjusted Base Budget</v>
      </c>
      <c r="AS2532" s="145" t="s">
        <v>1827</v>
      </c>
      <c r="AT2532" t="s">
        <v>213</v>
      </c>
      <c r="AV2532" t="str">
        <f t="shared" si="493"/>
        <v>VPIT-SS</v>
      </c>
      <c r="AW2532" t="str">
        <f t="shared" si="492"/>
        <v>VP FOR INFORMATION TECHNOLOGY-SHARED SERVICES</v>
      </c>
    </row>
    <row r="2533" spans="1:49">
      <c r="A2533" s="59">
        <v>2018</v>
      </c>
      <c r="B2533" t="s">
        <v>137</v>
      </c>
      <c r="C2533" t="s">
        <v>945</v>
      </c>
      <c r="D2533" t="s">
        <v>946</v>
      </c>
      <c r="E2533" t="s">
        <v>967</v>
      </c>
      <c r="F2533" t="s">
        <v>1095</v>
      </c>
      <c r="G2533" t="s">
        <v>1096</v>
      </c>
      <c r="H2533" t="s">
        <v>146</v>
      </c>
      <c r="I2533" s="170" t="s">
        <v>84</v>
      </c>
      <c r="J2533" t="s">
        <v>85</v>
      </c>
      <c r="K2533" t="s">
        <v>214</v>
      </c>
      <c r="L2533" t="s">
        <v>417</v>
      </c>
      <c r="M2533" t="s">
        <v>418</v>
      </c>
      <c r="N2533" t="s">
        <v>217</v>
      </c>
      <c r="O2533" t="s">
        <v>263</v>
      </c>
      <c r="P2533" t="s">
        <v>414</v>
      </c>
      <c r="Q2533" t="s">
        <v>415</v>
      </c>
      <c r="R2533" t="s">
        <v>416</v>
      </c>
      <c r="S2533" t="s">
        <v>338</v>
      </c>
      <c r="T2533" t="s">
        <v>339</v>
      </c>
      <c r="U2533" s="61" t="s">
        <v>340</v>
      </c>
      <c r="V2533" t="s">
        <v>24</v>
      </c>
      <c r="W2533" t="s">
        <v>263</v>
      </c>
      <c r="X2533" s="59">
        <v>9363</v>
      </c>
      <c r="Y2533" s="59">
        <v>0</v>
      </c>
      <c r="Z2533" t="s">
        <v>141</v>
      </c>
      <c r="AA2533" s="146" t="str">
        <f t="shared" si="489"/>
        <v>EX</v>
      </c>
      <c r="AB2533" s="146" t="str">
        <f t="shared" si="491"/>
        <v>IT</v>
      </c>
      <c r="AC2533" t="str">
        <f t="shared" si="494"/>
        <v>EX</v>
      </c>
      <c r="AD2533" s="74">
        <f t="shared" si="495"/>
        <v>0</v>
      </c>
      <c r="AE2533" s="74">
        <f t="shared" si="500"/>
        <v>0</v>
      </c>
      <c r="AF2533">
        <v>1</v>
      </c>
      <c r="AG2533">
        <v>0</v>
      </c>
      <c r="AH2533" s="74">
        <v>0</v>
      </c>
      <c r="AJ2533" s="74">
        <f t="shared" si="496"/>
        <v>0</v>
      </c>
      <c r="AK2533" s="74">
        <f t="shared" si="490"/>
        <v>0</v>
      </c>
      <c r="AL2533" t="str">
        <f t="shared" si="497"/>
        <v>N</v>
      </c>
      <c r="AN2533" t="s">
        <v>86</v>
      </c>
      <c r="AO2533" t="s">
        <v>85</v>
      </c>
      <c r="AP2533" t="str">
        <f t="shared" si="498"/>
        <v>94</v>
      </c>
      <c r="AQ2533" s="145" t="s">
        <v>1826</v>
      </c>
      <c r="AR2533" t="str">
        <f t="shared" si="499"/>
        <v>1-Adjusted Base Budget</v>
      </c>
      <c r="AS2533" s="145" t="s">
        <v>1827</v>
      </c>
      <c r="AT2533" t="s">
        <v>213</v>
      </c>
      <c r="AV2533" t="str">
        <f t="shared" si="493"/>
        <v>VPIT-SS</v>
      </c>
      <c r="AW2533" t="str">
        <f t="shared" si="492"/>
        <v>VP FOR INFORMATION TECHNOLOGY-SHARED SERVICES</v>
      </c>
    </row>
    <row r="2534" spans="1:49">
      <c r="A2534" s="59">
        <v>2018</v>
      </c>
      <c r="B2534" t="s">
        <v>137</v>
      </c>
      <c r="C2534" t="s">
        <v>945</v>
      </c>
      <c r="D2534" t="s">
        <v>946</v>
      </c>
      <c r="E2534" t="s">
        <v>967</v>
      </c>
      <c r="F2534" t="s">
        <v>988</v>
      </c>
      <c r="G2534" t="s">
        <v>989</v>
      </c>
      <c r="H2534" t="s">
        <v>146</v>
      </c>
      <c r="I2534" s="170" t="s">
        <v>84</v>
      </c>
      <c r="J2534" t="s">
        <v>85</v>
      </c>
      <c r="K2534" t="s">
        <v>214</v>
      </c>
      <c r="L2534" t="s">
        <v>417</v>
      </c>
      <c r="M2534" t="s">
        <v>418</v>
      </c>
      <c r="N2534" t="s">
        <v>217</v>
      </c>
      <c r="O2534" t="s">
        <v>263</v>
      </c>
      <c r="P2534" t="s">
        <v>414</v>
      </c>
      <c r="Q2534" t="s">
        <v>415</v>
      </c>
      <c r="R2534" t="s">
        <v>416</v>
      </c>
      <c r="S2534" t="s">
        <v>338</v>
      </c>
      <c r="T2534" t="s">
        <v>339</v>
      </c>
      <c r="U2534" s="61" t="s">
        <v>340</v>
      </c>
      <c r="V2534" t="s">
        <v>24</v>
      </c>
      <c r="W2534" t="s">
        <v>263</v>
      </c>
      <c r="X2534" s="59">
        <v>11454</v>
      </c>
      <c r="Y2534" s="59">
        <v>11454</v>
      </c>
      <c r="Z2534" t="s">
        <v>141</v>
      </c>
      <c r="AA2534" s="146" t="str">
        <f t="shared" si="489"/>
        <v>EX</v>
      </c>
      <c r="AB2534" s="146" t="str">
        <f t="shared" si="491"/>
        <v>IT</v>
      </c>
      <c r="AC2534" t="str">
        <f t="shared" si="494"/>
        <v>EX</v>
      </c>
      <c r="AD2534" s="74">
        <f t="shared" si="495"/>
        <v>11454</v>
      </c>
      <c r="AE2534" s="74">
        <f t="shared" si="500"/>
        <v>11454</v>
      </c>
      <c r="AF2534">
        <v>1</v>
      </c>
      <c r="AG2534">
        <v>0</v>
      </c>
      <c r="AH2534" s="74">
        <v>0</v>
      </c>
      <c r="AJ2534" s="74">
        <f t="shared" si="496"/>
        <v>0</v>
      </c>
      <c r="AK2534" s="74">
        <f t="shared" si="490"/>
        <v>11454</v>
      </c>
      <c r="AL2534" t="str">
        <f t="shared" si="497"/>
        <v>N</v>
      </c>
      <c r="AN2534" t="s">
        <v>86</v>
      </c>
      <c r="AO2534" t="s">
        <v>85</v>
      </c>
      <c r="AP2534" t="str">
        <f t="shared" si="498"/>
        <v>94</v>
      </c>
      <c r="AQ2534" s="145" t="s">
        <v>1826</v>
      </c>
      <c r="AR2534" t="str">
        <f t="shared" si="499"/>
        <v>1-Adjusted Base Budget</v>
      </c>
      <c r="AS2534" s="145" t="s">
        <v>1827</v>
      </c>
      <c r="AT2534" t="s">
        <v>213</v>
      </c>
      <c r="AV2534" t="str">
        <f t="shared" si="493"/>
        <v>VPIT-SS</v>
      </c>
      <c r="AW2534" t="str">
        <f t="shared" si="492"/>
        <v>VP FOR INFORMATION TECHNOLOGY-SHARED SERVICES</v>
      </c>
    </row>
    <row r="2535" spans="1:49">
      <c r="A2535" s="59">
        <v>2018</v>
      </c>
      <c r="B2535" t="s">
        <v>137</v>
      </c>
      <c r="C2535" t="s">
        <v>945</v>
      </c>
      <c r="D2535" t="s">
        <v>946</v>
      </c>
      <c r="E2535" t="s">
        <v>967</v>
      </c>
      <c r="F2535" t="s">
        <v>1725</v>
      </c>
      <c r="G2535" t="s">
        <v>1726</v>
      </c>
      <c r="H2535" t="s">
        <v>146</v>
      </c>
      <c r="I2535" s="170" t="s">
        <v>84</v>
      </c>
      <c r="J2535" t="s">
        <v>85</v>
      </c>
      <c r="K2535" t="s">
        <v>214</v>
      </c>
      <c r="L2535" t="s">
        <v>417</v>
      </c>
      <c r="M2535" t="s">
        <v>418</v>
      </c>
      <c r="N2535" t="s">
        <v>217</v>
      </c>
      <c r="O2535" t="s">
        <v>263</v>
      </c>
      <c r="P2535" t="s">
        <v>414</v>
      </c>
      <c r="Q2535" t="s">
        <v>415</v>
      </c>
      <c r="R2535" t="s">
        <v>416</v>
      </c>
      <c r="S2535" t="s">
        <v>338</v>
      </c>
      <c r="T2535" t="s">
        <v>339</v>
      </c>
      <c r="U2535" s="61" t="s">
        <v>340</v>
      </c>
      <c r="V2535" t="s">
        <v>24</v>
      </c>
      <c r="W2535" t="s">
        <v>263</v>
      </c>
      <c r="X2535" s="59">
        <v>18639</v>
      </c>
      <c r="Y2535" s="59">
        <v>24224</v>
      </c>
      <c r="Z2535" t="s">
        <v>141</v>
      </c>
      <c r="AA2535" s="146" t="str">
        <f t="shared" si="489"/>
        <v>EX</v>
      </c>
      <c r="AB2535" s="146" t="str">
        <f t="shared" si="491"/>
        <v>IT</v>
      </c>
      <c r="AC2535" t="str">
        <f t="shared" si="494"/>
        <v>EX</v>
      </c>
      <c r="AD2535" s="74">
        <f t="shared" si="495"/>
        <v>24224</v>
      </c>
      <c r="AE2535" s="74">
        <f t="shared" si="500"/>
        <v>24224</v>
      </c>
      <c r="AF2535">
        <v>1</v>
      </c>
      <c r="AG2535">
        <v>0</v>
      </c>
      <c r="AH2535" s="74">
        <v>0</v>
      </c>
      <c r="AJ2535" s="74">
        <f t="shared" si="496"/>
        <v>0</v>
      </c>
      <c r="AK2535" s="74">
        <f t="shared" si="490"/>
        <v>24224</v>
      </c>
      <c r="AL2535" t="str">
        <f t="shared" si="497"/>
        <v>N</v>
      </c>
      <c r="AN2535" t="s">
        <v>86</v>
      </c>
      <c r="AO2535" t="s">
        <v>85</v>
      </c>
      <c r="AP2535" t="str">
        <f t="shared" si="498"/>
        <v>94</v>
      </c>
      <c r="AQ2535" s="145" t="s">
        <v>1826</v>
      </c>
      <c r="AR2535" t="str">
        <f t="shared" si="499"/>
        <v>1-Adjusted Base Budget</v>
      </c>
      <c r="AS2535" s="145" t="s">
        <v>1827</v>
      </c>
      <c r="AT2535" t="s">
        <v>213</v>
      </c>
      <c r="AV2535" t="str">
        <f t="shared" si="493"/>
        <v>VPIT-SS</v>
      </c>
      <c r="AW2535" t="str">
        <f t="shared" si="492"/>
        <v>VP FOR INFORMATION TECHNOLOGY-SHARED SERVICES</v>
      </c>
    </row>
    <row r="2536" spans="1:49">
      <c r="A2536" s="59">
        <v>2018</v>
      </c>
      <c r="B2536" t="s">
        <v>137</v>
      </c>
      <c r="C2536" t="s">
        <v>945</v>
      </c>
      <c r="D2536" t="s">
        <v>946</v>
      </c>
      <c r="E2536" t="s">
        <v>967</v>
      </c>
      <c r="F2536" t="s">
        <v>1097</v>
      </c>
      <c r="G2536" t="s">
        <v>1098</v>
      </c>
      <c r="H2536" t="s">
        <v>146</v>
      </c>
      <c r="I2536" s="170" t="s">
        <v>84</v>
      </c>
      <c r="J2536" t="s">
        <v>85</v>
      </c>
      <c r="K2536" t="s">
        <v>214</v>
      </c>
      <c r="L2536" t="s">
        <v>417</v>
      </c>
      <c r="M2536" t="s">
        <v>418</v>
      </c>
      <c r="N2536" t="s">
        <v>217</v>
      </c>
      <c r="O2536" t="s">
        <v>263</v>
      </c>
      <c r="P2536" t="s">
        <v>414</v>
      </c>
      <c r="Q2536" t="s">
        <v>415</v>
      </c>
      <c r="R2536" t="s">
        <v>416</v>
      </c>
      <c r="S2536" t="s">
        <v>338</v>
      </c>
      <c r="T2536" t="s">
        <v>339</v>
      </c>
      <c r="U2536" s="61" t="s">
        <v>340</v>
      </c>
      <c r="V2536" t="s">
        <v>24</v>
      </c>
      <c r="W2536" t="s">
        <v>263</v>
      </c>
      <c r="X2536" s="59">
        <v>2019</v>
      </c>
      <c r="Y2536" s="59">
        <v>2019</v>
      </c>
      <c r="Z2536" t="s">
        <v>141</v>
      </c>
      <c r="AA2536" s="146" t="str">
        <f t="shared" si="489"/>
        <v>EX</v>
      </c>
      <c r="AB2536" s="146" t="str">
        <f t="shared" si="491"/>
        <v>IT</v>
      </c>
      <c r="AC2536" t="str">
        <f t="shared" si="494"/>
        <v>EX</v>
      </c>
      <c r="AD2536" s="74">
        <f t="shared" si="495"/>
        <v>2019</v>
      </c>
      <c r="AE2536" s="74">
        <f t="shared" si="500"/>
        <v>2019</v>
      </c>
      <c r="AF2536">
        <v>1</v>
      </c>
      <c r="AG2536">
        <v>0</v>
      </c>
      <c r="AH2536" s="74">
        <v>0</v>
      </c>
      <c r="AJ2536" s="74">
        <f t="shared" si="496"/>
        <v>0</v>
      </c>
      <c r="AK2536" s="74">
        <f t="shared" si="490"/>
        <v>2019</v>
      </c>
      <c r="AL2536" t="str">
        <f t="shared" si="497"/>
        <v>N</v>
      </c>
      <c r="AN2536" t="s">
        <v>86</v>
      </c>
      <c r="AO2536" t="s">
        <v>85</v>
      </c>
      <c r="AP2536" t="str">
        <f t="shared" si="498"/>
        <v>94</v>
      </c>
      <c r="AQ2536" s="145" t="s">
        <v>1826</v>
      </c>
      <c r="AR2536" t="str">
        <f t="shared" si="499"/>
        <v>1-Adjusted Base Budget</v>
      </c>
      <c r="AS2536" s="145" t="s">
        <v>1827</v>
      </c>
      <c r="AT2536" t="s">
        <v>213</v>
      </c>
      <c r="AV2536" t="str">
        <f t="shared" si="493"/>
        <v>VPIT-SS</v>
      </c>
      <c r="AW2536" t="str">
        <f t="shared" si="492"/>
        <v>VP FOR INFORMATION TECHNOLOGY-SHARED SERVICES</v>
      </c>
    </row>
    <row r="2537" spans="1:49">
      <c r="A2537" s="59">
        <v>2018</v>
      </c>
      <c r="B2537" t="s">
        <v>137</v>
      </c>
      <c r="C2537" t="s">
        <v>945</v>
      </c>
      <c r="D2537" t="s">
        <v>946</v>
      </c>
      <c r="E2537" t="s">
        <v>967</v>
      </c>
      <c r="F2537" t="s">
        <v>1137</v>
      </c>
      <c r="G2537" t="s">
        <v>1139</v>
      </c>
      <c r="H2537" t="s">
        <v>146</v>
      </c>
      <c r="I2537" s="170" t="s">
        <v>84</v>
      </c>
      <c r="J2537" t="s">
        <v>85</v>
      </c>
      <c r="K2537" t="s">
        <v>214</v>
      </c>
      <c r="L2537" t="s">
        <v>417</v>
      </c>
      <c r="M2537" t="s">
        <v>418</v>
      </c>
      <c r="N2537" t="s">
        <v>217</v>
      </c>
      <c r="O2537" t="s">
        <v>263</v>
      </c>
      <c r="P2537" t="s">
        <v>414</v>
      </c>
      <c r="Q2537" t="s">
        <v>415</v>
      </c>
      <c r="R2537" t="s">
        <v>416</v>
      </c>
      <c r="S2537" t="s">
        <v>338</v>
      </c>
      <c r="T2537" t="s">
        <v>339</v>
      </c>
      <c r="U2537" s="61" t="s">
        <v>340</v>
      </c>
      <c r="V2537" t="s">
        <v>24</v>
      </c>
      <c r="W2537" t="s">
        <v>263</v>
      </c>
      <c r="X2537" s="59">
        <v>-8563</v>
      </c>
      <c r="Y2537" s="59">
        <v>-8563</v>
      </c>
      <c r="Z2537" t="s">
        <v>141</v>
      </c>
      <c r="AA2537" s="146" t="str">
        <f t="shared" ref="AA2537:AA2600" si="501">IF(P2537 ="CORI","IN",IF(P2537 ="TRIN","IN",O2537))</f>
        <v>EX</v>
      </c>
      <c r="AB2537" s="146" t="str">
        <f t="shared" si="491"/>
        <v>IT</v>
      </c>
      <c r="AC2537" t="str">
        <f t="shared" si="494"/>
        <v>EX</v>
      </c>
      <c r="AD2537" s="74">
        <f t="shared" si="495"/>
        <v>-8563</v>
      </c>
      <c r="AE2537" s="74">
        <f t="shared" si="500"/>
        <v>-8563</v>
      </c>
      <c r="AF2537">
        <v>1</v>
      </c>
      <c r="AG2537">
        <v>0</v>
      </c>
      <c r="AH2537" s="74">
        <v>0</v>
      </c>
      <c r="AJ2537" s="74">
        <f t="shared" si="496"/>
        <v>0</v>
      </c>
      <c r="AK2537" s="74">
        <f t="shared" si="490"/>
        <v>-8563</v>
      </c>
      <c r="AL2537" t="str">
        <f t="shared" si="497"/>
        <v>N</v>
      </c>
      <c r="AN2537" t="s">
        <v>86</v>
      </c>
      <c r="AO2537" t="s">
        <v>85</v>
      </c>
      <c r="AP2537" t="str">
        <f t="shared" si="498"/>
        <v>94</v>
      </c>
      <c r="AQ2537" s="145" t="s">
        <v>1826</v>
      </c>
      <c r="AR2537" t="str">
        <f t="shared" si="499"/>
        <v>1-Adjusted Base Budget</v>
      </c>
      <c r="AS2537" s="145" t="s">
        <v>1827</v>
      </c>
      <c r="AT2537" t="s">
        <v>213</v>
      </c>
      <c r="AV2537" t="str">
        <f t="shared" si="493"/>
        <v>VPIT-SS</v>
      </c>
      <c r="AW2537" t="str">
        <f t="shared" si="492"/>
        <v>VP FOR INFORMATION TECHNOLOGY-SHARED SERVICES</v>
      </c>
    </row>
    <row r="2538" spans="1:49">
      <c r="A2538" s="59">
        <v>2018</v>
      </c>
      <c r="B2538" t="s">
        <v>137</v>
      </c>
      <c r="C2538" t="s">
        <v>945</v>
      </c>
      <c r="D2538" t="s">
        <v>946</v>
      </c>
      <c r="E2538" t="s">
        <v>967</v>
      </c>
      <c r="F2538" t="s">
        <v>1099</v>
      </c>
      <c r="G2538" t="s">
        <v>1100</v>
      </c>
      <c r="H2538" t="s">
        <v>146</v>
      </c>
      <c r="I2538" s="170" t="s">
        <v>84</v>
      </c>
      <c r="J2538" t="s">
        <v>85</v>
      </c>
      <c r="K2538" t="s">
        <v>214</v>
      </c>
      <c r="L2538" t="s">
        <v>417</v>
      </c>
      <c r="M2538" t="s">
        <v>418</v>
      </c>
      <c r="N2538" t="s">
        <v>217</v>
      </c>
      <c r="O2538" t="s">
        <v>263</v>
      </c>
      <c r="P2538" t="s">
        <v>414</v>
      </c>
      <c r="Q2538" t="s">
        <v>415</v>
      </c>
      <c r="R2538" t="s">
        <v>416</v>
      </c>
      <c r="S2538" t="s">
        <v>338</v>
      </c>
      <c r="T2538" t="s">
        <v>339</v>
      </c>
      <c r="U2538" s="61" t="s">
        <v>340</v>
      </c>
      <c r="V2538" t="s">
        <v>24</v>
      </c>
      <c r="W2538" t="s">
        <v>263</v>
      </c>
      <c r="X2538" s="59">
        <v>7339</v>
      </c>
      <c r="Y2538" s="59">
        <v>7339</v>
      </c>
      <c r="Z2538" t="s">
        <v>141</v>
      </c>
      <c r="AA2538" s="146" t="str">
        <f t="shared" si="501"/>
        <v>EX</v>
      </c>
      <c r="AB2538" s="146" t="str">
        <f t="shared" si="491"/>
        <v>IT</v>
      </c>
      <c r="AC2538" t="str">
        <f t="shared" si="494"/>
        <v>EX</v>
      </c>
      <c r="AD2538" s="74">
        <f t="shared" si="495"/>
        <v>7339</v>
      </c>
      <c r="AE2538" s="74">
        <f t="shared" si="500"/>
        <v>7339</v>
      </c>
      <c r="AF2538">
        <v>1</v>
      </c>
      <c r="AG2538">
        <v>0</v>
      </c>
      <c r="AH2538" s="74">
        <v>0</v>
      </c>
      <c r="AJ2538" s="74">
        <f t="shared" si="496"/>
        <v>0</v>
      </c>
      <c r="AK2538" s="74">
        <f t="shared" si="490"/>
        <v>7339</v>
      </c>
      <c r="AL2538" t="str">
        <f t="shared" si="497"/>
        <v>N</v>
      </c>
      <c r="AN2538" t="s">
        <v>86</v>
      </c>
      <c r="AO2538" t="s">
        <v>85</v>
      </c>
      <c r="AP2538" t="str">
        <f t="shared" si="498"/>
        <v>94</v>
      </c>
      <c r="AQ2538" s="145" t="s">
        <v>1826</v>
      </c>
      <c r="AR2538" t="str">
        <f t="shared" si="499"/>
        <v>1-Adjusted Base Budget</v>
      </c>
      <c r="AS2538" s="145" t="s">
        <v>1827</v>
      </c>
      <c r="AT2538" t="s">
        <v>213</v>
      </c>
      <c r="AV2538" t="str">
        <f t="shared" si="493"/>
        <v>VPIT-SS</v>
      </c>
      <c r="AW2538" t="str">
        <f t="shared" si="492"/>
        <v>VP FOR INFORMATION TECHNOLOGY-SHARED SERVICES</v>
      </c>
    </row>
    <row r="2539" spans="1:49">
      <c r="A2539" s="59">
        <v>2018</v>
      </c>
      <c r="B2539" t="s">
        <v>137</v>
      </c>
      <c r="C2539" t="s">
        <v>945</v>
      </c>
      <c r="D2539" t="s">
        <v>946</v>
      </c>
      <c r="E2539" t="s">
        <v>967</v>
      </c>
      <c r="F2539" t="s">
        <v>1101</v>
      </c>
      <c r="G2539" t="s">
        <v>1102</v>
      </c>
      <c r="H2539" t="s">
        <v>146</v>
      </c>
      <c r="I2539" s="170" t="s">
        <v>84</v>
      </c>
      <c r="J2539" t="s">
        <v>85</v>
      </c>
      <c r="K2539" t="s">
        <v>214</v>
      </c>
      <c r="L2539" t="s">
        <v>417</v>
      </c>
      <c r="M2539" t="s">
        <v>418</v>
      </c>
      <c r="N2539" t="s">
        <v>217</v>
      </c>
      <c r="O2539" t="s">
        <v>263</v>
      </c>
      <c r="P2539" t="s">
        <v>414</v>
      </c>
      <c r="Q2539" t="s">
        <v>415</v>
      </c>
      <c r="R2539" t="s">
        <v>416</v>
      </c>
      <c r="S2539" t="s">
        <v>338</v>
      </c>
      <c r="T2539" t="s">
        <v>339</v>
      </c>
      <c r="U2539" s="61" t="s">
        <v>340</v>
      </c>
      <c r="V2539" t="s">
        <v>24</v>
      </c>
      <c r="W2539" t="s">
        <v>263</v>
      </c>
      <c r="X2539" s="59">
        <v>55319</v>
      </c>
      <c r="Y2539" s="59">
        <v>53521</v>
      </c>
      <c r="Z2539" t="s">
        <v>141</v>
      </c>
      <c r="AA2539" s="146" t="str">
        <f t="shared" si="501"/>
        <v>EX</v>
      </c>
      <c r="AB2539" s="146" t="str">
        <f t="shared" si="491"/>
        <v>IT</v>
      </c>
      <c r="AC2539" t="str">
        <f t="shared" si="494"/>
        <v>EX</v>
      </c>
      <c r="AD2539" s="74">
        <f t="shared" si="495"/>
        <v>53521</v>
      </c>
      <c r="AE2539" s="74">
        <f t="shared" si="500"/>
        <v>53521</v>
      </c>
      <c r="AF2539">
        <v>1</v>
      </c>
      <c r="AG2539">
        <v>0</v>
      </c>
      <c r="AH2539" s="74">
        <v>0</v>
      </c>
      <c r="AJ2539" s="74">
        <f t="shared" si="496"/>
        <v>0</v>
      </c>
      <c r="AK2539" s="74">
        <f t="shared" si="490"/>
        <v>53521</v>
      </c>
      <c r="AL2539" t="str">
        <f t="shared" si="497"/>
        <v>N</v>
      </c>
      <c r="AN2539" t="s">
        <v>86</v>
      </c>
      <c r="AO2539" t="s">
        <v>85</v>
      </c>
      <c r="AP2539" t="str">
        <f t="shared" si="498"/>
        <v>94</v>
      </c>
      <c r="AQ2539" s="145" t="s">
        <v>1826</v>
      </c>
      <c r="AR2539" t="str">
        <f t="shared" si="499"/>
        <v>1-Adjusted Base Budget</v>
      </c>
      <c r="AS2539" s="145" t="s">
        <v>1827</v>
      </c>
      <c r="AT2539" t="s">
        <v>213</v>
      </c>
      <c r="AV2539" t="str">
        <f t="shared" si="493"/>
        <v>VPIT-SS</v>
      </c>
      <c r="AW2539" t="str">
        <f t="shared" si="492"/>
        <v>VP FOR INFORMATION TECHNOLOGY-SHARED SERVICES</v>
      </c>
    </row>
    <row r="2540" spans="1:49">
      <c r="A2540" s="59">
        <v>2018</v>
      </c>
      <c r="B2540" t="s">
        <v>137</v>
      </c>
      <c r="C2540" t="s">
        <v>945</v>
      </c>
      <c r="D2540" t="s">
        <v>946</v>
      </c>
      <c r="E2540" t="s">
        <v>967</v>
      </c>
      <c r="F2540" t="s">
        <v>1103</v>
      </c>
      <c r="G2540" t="s">
        <v>1104</v>
      </c>
      <c r="H2540" t="s">
        <v>146</v>
      </c>
      <c r="I2540" s="170" t="s">
        <v>84</v>
      </c>
      <c r="J2540" t="s">
        <v>85</v>
      </c>
      <c r="K2540" t="s">
        <v>214</v>
      </c>
      <c r="L2540" t="s">
        <v>417</v>
      </c>
      <c r="M2540" t="s">
        <v>418</v>
      </c>
      <c r="N2540" t="s">
        <v>217</v>
      </c>
      <c r="O2540" t="s">
        <v>263</v>
      </c>
      <c r="P2540" t="s">
        <v>414</v>
      </c>
      <c r="Q2540" t="s">
        <v>415</v>
      </c>
      <c r="R2540" t="s">
        <v>416</v>
      </c>
      <c r="S2540" t="s">
        <v>338</v>
      </c>
      <c r="T2540" t="s">
        <v>339</v>
      </c>
      <c r="U2540" s="61" t="s">
        <v>340</v>
      </c>
      <c r="V2540" t="s">
        <v>24</v>
      </c>
      <c r="W2540" t="s">
        <v>263</v>
      </c>
      <c r="X2540" s="59">
        <v>7107</v>
      </c>
      <c r="Y2540" s="59">
        <v>7107</v>
      </c>
      <c r="Z2540" t="s">
        <v>141</v>
      </c>
      <c r="AA2540" s="146" t="str">
        <f t="shared" si="501"/>
        <v>EX</v>
      </c>
      <c r="AB2540" s="146" t="str">
        <f t="shared" si="491"/>
        <v>IT</v>
      </c>
      <c r="AC2540" t="str">
        <f t="shared" si="494"/>
        <v>EX</v>
      </c>
      <c r="AD2540" s="74">
        <f t="shared" si="495"/>
        <v>7107</v>
      </c>
      <c r="AE2540" s="74">
        <f t="shared" si="500"/>
        <v>7107</v>
      </c>
      <c r="AF2540">
        <v>1</v>
      </c>
      <c r="AG2540">
        <v>0</v>
      </c>
      <c r="AH2540" s="74">
        <v>0</v>
      </c>
      <c r="AJ2540" s="74">
        <f t="shared" si="496"/>
        <v>0</v>
      </c>
      <c r="AK2540" s="74">
        <f t="shared" si="490"/>
        <v>7107</v>
      </c>
      <c r="AL2540" t="str">
        <f t="shared" si="497"/>
        <v>N</v>
      </c>
      <c r="AN2540" t="s">
        <v>86</v>
      </c>
      <c r="AO2540" t="s">
        <v>85</v>
      </c>
      <c r="AP2540" t="str">
        <f t="shared" si="498"/>
        <v>94</v>
      </c>
      <c r="AQ2540" s="145" t="s">
        <v>1826</v>
      </c>
      <c r="AR2540" t="str">
        <f t="shared" si="499"/>
        <v>1-Adjusted Base Budget</v>
      </c>
      <c r="AS2540" s="145" t="s">
        <v>1827</v>
      </c>
      <c r="AT2540" t="s">
        <v>213</v>
      </c>
      <c r="AV2540" t="str">
        <f t="shared" si="493"/>
        <v>VPIT-SS</v>
      </c>
      <c r="AW2540" t="str">
        <f t="shared" si="492"/>
        <v>VP FOR INFORMATION TECHNOLOGY-SHARED SERVICES</v>
      </c>
    </row>
    <row r="2541" spans="1:49">
      <c r="A2541" s="59">
        <v>2018</v>
      </c>
      <c r="B2541" t="s">
        <v>137</v>
      </c>
      <c r="C2541" t="s">
        <v>945</v>
      </c>
      <c r="D2541" t="s">
        <v>946</v>
      </c>
      <c r="E2541" t="s">
        <v>967</v>
      </c>
      <c r="F2541" t="s">
        <v>992</v>
      </c>
      <c r="G2541" t="s">
        <v>993</v>
      </c>
      <c r="H2541" t="s">
        <v>146</v>
      </c>
      <c r="I2541" s="170" t="s">
        <v>84</v>
      </c>
      <c r="J2541" t="s">
        <v>85</v>
      </c>
      <c r="K2541" t="s">
        <v>214</v>
      </c>
      <c r="L2541" t="s">
        <v>417</v>
      </c>
      <c r="M2541" t="s">
        <v>418</v>
      </c>
      <c r="N2541" t="s">
        <v>217</v>
      </c>
      <c r="O2541" t="s">
        <v>263</v>
      </c>
      <c r="P2541" t="s">
        <v>414</v>
      </c>
      <c r="Q2541" t="s">
        <v>415</v>
      </c>
      <c r="R2541" t="s">
        <v>416</v>
      </c>
      <c r="S2541" t="s">
        <v>338</v>
      </c>
      <c r="T2541" t="s">
        <v>339</v>
      </c>
      <c r="U2541" s="61" t="s">
        <v>340</v>
      </c>
      <c r="V2541" t="s">
        <v>24</v>
      </c>
      <c r="W2541" t="s">
        <v>263</v>
      </c>
      <c r="X2541" s="59">
        <v>11226</v>
      </c>
      <c r="Y2541" s="59">
        <v>11226</v>
      </c>
      <c r="Z2541" t="s">
        <v>141</v>
      </c>
      <c r="AA2541" s="146" t="str">
        <f t="shared" si="501"/>
        <v>EX</v>
      </c>
      <c r="AB2541" s="146" t="str">
        <f t="shared" si="491"/>
        <v>IT</v>
      </c>
      <c r="AC2541" t="str">
        <f t="shared" si="494"/>
        <v>EX</v>
      </c>
      <c r="AD2541" s="74">
        <f t="shared" si="495"/>
        <v>11226</v>
      </c>
      <c r="AE2541" s="74">
        <f t="shared" si="500"/>
        <v>11226</v>
      </c>
      <c r="AF2541">
        <v>1</v>
      </c>
      <c r="AG2541">
        <v>0</v>
      </c>
      <c r="AH2541" s="74">
        <v>0</v>
      </c>
      <c r="AJ2541" s="74">
        <f t="shared" si="496"/>
        <v>0</v>
      </c>
      <c r="AK2541" s="74">
        <f t="shared" si="490"/>
        <v>11226</v>
      </c>
      <c r="AL2541" t="str">
        <f t="shared" si="497"/>
        <v>N</v>
      </c>
      <c r="AN2541" t="s">
        <v>86</v>
      </c>
      <c r="AO2541" t="s">
        <v>85</v>
      </c>
      <c r="AP2541" t="str">
        <f t="shared" si="498"/>
        <v>94</v>
      </c>
      <c r="AQ2541" s="145" t="s">
        <v>1826</v>
      </c>
      <c r="AR2541" t="str">
        <f t="shared" si="499"/>
        <v>1-Adjusted Base Budget</v>
      </c>
      <c r="AS2541" s="145" t="s">
        <v>1827</v>
      </c>
      <c r="AT2541" t="s">
        <v>213</v>
      </c>
      <c r="AV2541" t="str">
        <f t="shared" si="493"/>
        <v>VPIT-SS</v>
      </c>
      <c r="AW2541" t="str">
        <f t="shared" si="492"/>
        <v>VP FOR INFORMATION TECHNOLOGY-SHARED SERVICES</v>
      </c>
    </row>
    <row r="2542" spans="1:49">
      <c r="A2542" s="59">
        <v>2018</v>
      </c>
      <c r="B2542" t="s">
        <v>137</v>
      </c>
      <c r="C2542" t="s">
        <v>945</v>
      </c>
      <c r="D2542" t="s">
        <v>946</v>
      </c>
      <c r="E2542" t="s">
        <v>967</v>
      </c>
      <c r="F2542" t="s">
        <v>1105</v>
      </c>
      <c r="G2542" t="s">
        <v>1106</v>
      </c>
      <c r="H2542" t="s">
        <v>146</v>
      </c>
      <c r="I2542" s="170" t="s">
        <v>84</v>
      </c>
      <c r="J2542" t="s">
        <v>85</v>
      </c>
      <c r="K2542" t="s">
        <v>214</v>
      </c>
      <c r="L2542" t="s">
        <v>417</v>
      </c>
      <c r="M2542" t="s">
        <v>418</v>
      </c>
      <c r="N2542" t="s">
        <v>217</v>
      </c>
      <c r="O2542" t="s">
        <v>263</v>
      </c>
      <c r="P2542" t="s">
        <v>414</v>
      </c>
      <c r="Q2542" t="s">
        <v>415</v>
      </c>
      <c r="R2542" t="s">
        <v>416</v>
      </c>
      <c r="S2542" t="s">
        <v>338</v>
      </c>
      <c r="T2542" t="s">
        <v>339</v>
      </c>
      <c r="U2542" s="61" t="s">
        <v>340</v>
      </c>
      <c r="V2542" t="s">
        <v>24</v>
      </c>
      <c r="W2542" t="s">
        <v>263</v>
      </c>
      <c r="X2542" s="59">
        <v>5494</v>
      </c>
      <c r="Y2542" s="59">
        <v>5494</v>
      </c>
      <c r="Z2542" t="s">
        <v>141</v>
      </c>
      <c r="AA2542" s="146" t="str">
        <f t="shared" si="501"/>
        <v>EX</v>
      </c>
      <c r="AB2542" s="146" t="str">
        <f t="shared" si="491"/>
        <v>IT</v>
      </c>
      <c r="AC2542" t="str">
        <f t="shared" si="494"/>
        <v>EX</v>
      </c>
      <c r="AD2542" s="74">
        <f t="shared" si="495"/>
        <v>5494</v>
      </c>
      <c r="AE2542" s="74">
        <f t="shared" si="500"/>
        <v>5494</v>
      </c>
      <c r="AF2542">
        <v>1</v>
      </c>
      <c r="AG2542">
        <v>0</v>
      </c>
      <c r="AH2542" s="74">
        <v>0</v>
      </c>
      <c r="AJ2542" s="74">
        <f t="shared" si="496"/>
        <v>0</v>
      </c>
      <c r="AK2542" s="74">
        <f t="shared" si="490"/>
        <v>5494</v>
      </c>
      <c r="AL2542" t="str">
        <f t="shared" si="497"/>
        <v>N</v>
      </c>
      <c r="AN2542" t="s">
        <v>86</v>
      </c>
      <c r="AO2542" t="s">
        <v>85</v>
      </c>
      <c r="AP2542" t="str">
        <f t="shared" si="498"/>
        <v>94</v>
      </c>
      <c r="AQ2542" s="145" t="s">
        <v>1826</v>
      </c>
      <c r="AR2542" t="str">
        <f t="shared" si="499"/>
        <v>1-Adjusted Base Budget</v>
      </c>
      <c r="AS2542" s="145" t="s">
        <v>1827</v>
      </c>
      <c r="AT2542" t="s">
        <v>213</v>
      </c>
      <c r="AV2542" t="str">
        <f t="shared" si="493"/>
        <v>VPIT-SS</v>
      </c>
      <c r="AW2542" t="str">
        <f t="shared" si="492"/>
        <v>VP FOR INFORMATION TECHNOLOGY-SHARED SERVICES</v>
      </c>
    </row>
    <row r="2543" spans="1:49">
      <c r="A2543" s="59">
        <v>2018</v>
      </c>
      <c r="B2543" t="s">
        <v>137</v>
      </c>
      <c r="C2543" t="s">
        <v>945</v>
      </c>
      <c r="D2543" t="s">
        <v>946</v>
      </c>
      <c r="E2543" t="s">
        <v>967</v>
      </c>
      <c r="F2543" t="s">
        <v>1107</v>
      </c>
      <c r="G2543" t="s">
        <v>1108</v>
      </c>
      <c r="H2543" t="s">
        <v>146</v>
      </c>
      <c r="I2543" s="170" t="s">
        <v>84</v>
      </c>
      <c r="J2543" t="s">
        <v>85</v>
      </c>
      <c r="K2543" t="s">
        <v>214</v>
      </c>
      <c r="L2543" t="s">
        <v>417</v>
      </c>
      <c r="M2543" t="s">
        <v>418</v>
      </c>
      <c r="N2543" t="s">
        <v>217</v>
      </c>
      <c r="O2543" t="s">
        <v>263</v>
      </c>
      <c r="P2543" t="s">
        <v>414</v>
      </c>
      <c r="Q2543" t="s">
        <v>415</v>
      </c>
      <c r="R2543" t="s">
        <v>416</v>
      </c>
      <c r="S2543" t="s">
        <v>338</v>
      </c>
      <c r="T2543" t="s">
        <v>339</v>
      </c>
      <c r="U2543" s="61" t="s">
        <v>340</v>
      </c>
      <c r="V2543" t="s">
        <v>24</v>
      </c>
      <c r="W2543" t="s">
        <v>263</v>
      </c>
      <c r="X2543" s="59">
        <v>4384</v>
      </c>
      <c r="Y2543" s="59">
        <v>4384</v>
      </c>
      <c r="Z2543" t="s">
        <v>141</v>
      </c>
      <c r="AA2543" s="146" t="str">
        <f t="shared" si="501"/>
        <v>EX</v>
      </c>
      <c r="AB2543" s="146" t="str">
        <f t="shared" si="491"/>
        <v>IT</v>
      </c>
      <c r="AC2543" t="str">
        <f t="shared" si="494"/>
        <v>EX</v>
      </c>
      <c r="AD2543" s="74">
        <f t="shared" si="495"/>
        <v>4384</v>
      </c>
      <c r="AE2543" s="74">
        <f t="shared" si="500"/>
        <v>4384</v>
      </c>
      <c r="AF2543">
        <v>1</v>
      </c>
      <c r="AG2543">
        <v>0</v>
      </c>
      <c r="AH2543" s="74">
        <v>0</v>
      </c>
      <c r="AJ2543" s="74">
        <f t="shared" si="496"/>
        <v>0</v>
      </c>
      <c r="AK2543" s="74">
        <f t="shared" si="490"/>
        <v>4384</v>
      </c>
      <c r="AL2543" t="str">
        <f t="shared" si="497"/>
        <v>N</v>
      </c>
      <c r="AN2543" t="s">
        <v>86</v>
      </c>
      <c r="AO2543" t="s">
        <v>85</v>
      </c>
      <c r="AP2543" t="str">
        <f t="shared" si="498"/>
        <v>94</v>
      </c>
      <c r="AQ2543" s="145" t="s">
        <v>1826</v>
      </c>
      <c r="AR2543" t="str">
        <f t="shared" si="499"/>
        <v>1-Adjusted Base Budget</v>
      </c>
      <c r="AS2543" s="145" t="s">
        <v>1827</v>
      </c>
      <c r="AT2543" t="s">
        <v>213</v>
      </c>
      <c r="AV2543" t="str">
        <f t="shared" si="493"/>
        <v>VPIT-SS</v>
      </c>
      <c r="AW2543" t="str">
        <f t="shared" si="492"/>
        <v>VP FOR INFORMATION TECHNOLOGY-SHARED SERVICES</v>
      </c>
    </row>
    <row r="2544" spans="1:49">
      <c r="A2544" s="59">
        <v>2018</v>
      </c>
      <c r="B2544" t="s">
        <v>137</v>
      </c>
      <c r="C2544" t="s">
        <v>945</v>
      </c>
      <c r="D2544" t="s">
        <v>946</v>
      </c>
      <c r="E2544" t="s">
        <v>967</v>
      </c>
      <c r="F2544" t="s">
        <v>1109</v>
      </c>
      <c r="G2544" t="s">
        <v>1110</v>
      </c>
      <c r="H2544" t="s">
        <v>146</v>
      </c>
      <c r="I2544" s="170" t="s">
        <v>84</v>
      </c>
      <c r="J2544" t="s">
        <v>85</v>
      </c>
      <c r="K2544" t="s">
        <v>214</v>
      </c>
      <c r="L2544" t="s">
        <v>417</v>
      </c>
      <c r="M2544" t="s">
        <v>418</v>
      </c>
      <c r="N2544" t="s">
        <v>217</v>
      </c>
      <c r="O2544" t="s">
        <v>263</v>
      </c>
      <c r="P2544" t="s">
        <v>414</v>
      </c>
      <c r="Q2544" t="s">
        <v>415</v>
      </c>
      <c r="R2544" t="s">
        <v>416</v>
      </c>
      <c r="S2544" t="s">
        <v>338</v>
      </c>
      <c r="T2544" t="s">
        <v>339</v>
      </c>
      <c r="U2544" s="61" t="s">
        <v>340</v>
      </c>
      <c r="V2544" t="s">
        <v>24</v>
      </c>
      <c r="W2544" t="s">
        <v>263</v>
      </c>
      <c r="X2544" s="59">
        <v>12480</v>
      </c>
      <c r="Y2544" s="59">
        <v>11044</v>
      </c>
      <c r="Z2544" t="s">
        <v>141</v>
      </c>
      <c r="AA2544" s="146" t="str">
        <f t="shared" si="501"/>
        <v>EX</v>
      </c>
      <c r="AB2544" s="146" t="str">
        <f t="shared" si="491"/>
        <v>IT</v>
      </c>
      <c r="AC2544" t="str">
        <f t="shared" si="494"/>
        <v>EX</v>
      </c>
      <c r="AD2544" s="74">
        <f t="shared" si="495"/>
        <v>11044</v>
      </c>
      <c r="AE2544" s="74">
        <f t="shared" si="500"/>
        <v>11044</v>
      </c>
      <c r="AF2544">
        <v>1</v>
      </c>
      <c r="AG2544">
        <v>0</v>
      </c>
      <c r="AH2544" s="74">
        <v>0</v>
      </c>
      <c r="AJ2544" s="74">
        <f t="shared" si="496"/>
        <v>0</v>
      </c>
      <c r="AK2544" s="74">
        <f t="shared" si="490"/>
        <v>11044</v>
      </c>
      <c r="AL2544" t="str">
        <f t="shared" si="497"/>
        <v>N</v>
      </c>
      <c r="AN2544" t="s">
        <v>86</v>
      </c>
      <c r="AO2544" t="s">
        <v>85</v>
      </c>
      <c r="AP2544" t="str">
        <f t="shared" si="498"/>
        <v>94</v>
      </c>
      <c r="AQ2544" s="145" t="s">
        <v>1826</v>
      </c>
      <c r="AR2544" t="str">
        <f t="shared" si="499"/>
        <v>1-Adjusted Base Budget</v>
      </c>
      <c r="AS2544" s="145" t="s">
        <v>1827</v>
      </c>
      <c r="AT2544" t="s">
        <v>213</v>
      </c>
      <c r="AV2544" t="str">
        <f t="shared" si="493"/>
        <v>VPIT-SS</v>
      </c>
      <c r="AW2544" t="str">
        <f t="shared" si="492"/>
        <v>VP FOR INFORMATION TECHNOLOGY-SHARED SERVICES</v>
      </c>
    </row>
    <row r="2545" spans="1:49">
      <c r="A2545" s="59">
        <v>2018</v>
      </c>
      <c r="B2545" t="s">
        <v>137</v>
      </c>
      <c r="C2545" t="s">
        <v>945</v>
      </c>
      <c r="D2545" t="s">
        <v>946</v>
      </c>
      <c r="E2545" t="s">
        <v>967</v>
      </c>
      <c r="F2545" t="s">
        <v>1111</v>
      </c>
      <c r="G2545" t="s">
        <v>1112</v>
      </c>
      <c r="H2545" t="s">
        <v>146</v>
      </c>
      <c r="I2545" s="170" t="s">
        <v>84</v>
      </c>
      <c r="J2545" t="s">
        <v>85</v>
      </c>
      <c r="K2545" t="s">
        <v>214</v>
      </c>
      <c r="L2545" t="s">
        <v>417</v>
      </c>
      <c r="M2545" t="s">
        <v>418</v>
      </c>
      <c r="N2545" t="s">
        <v>217</v>
      </c>
      <c r="O2545" t="s">
        <v>263</v>
      </c>
      <c r="P2545" t="s">
        <v>414</v>
      </c>
      <c r="Q2545" t="s">
        <v>415</v>
      </c>
      <c r="R2545" t="s">
        <v>416</v>
      </c>
      <c r="S2545" t="s">
        <v>338</v>
      </c>
      <c r="T2545" t="s">
        <v>339</v>
      </c>
      <c r="U2545" s="61" t="s">
        <v>340</v>
      </c>
      <c r="V2545" t="s">
        <v>24</v>
      </c>
      <c r="W2545" t="s">
        <v>263</v>
      </c>
      <c r="X2545" s="59">
        <v>25271</v>
      </c>
      <c r="Y2545" s="59">
        <v>28238</v>
      </c>
      <c r="Z2545" t="s">
        <v>141</v>
      </c>
      <c r="AA2545" s="146" t="str">
        <f t="shared" si="501"/>
        <v>EX</v>
      </c>
      <c r="AB2545" s="146" t="str">
        <f t="shared" si="491"/>
        <v>IT</v>
      </c>
      <c r="AC2545" t="str">
        <f t="shared" si="494"/>
        <v>EX</v>
      </c>
      <c r="AD2545" s="74">
        <f t="shared" si="495"/>
        <v>28238</v>
      </c>
      <c r="AE2545" s="74">
        <f t="shared" si="500"/>
        <v>28238</v>
      </c>
      <c r="AF2545">
        <v>1</v>
      </c>
      <c r="AG2545">
        <v>0</v>
      </c>
      <c r="AH2545" s="74">
        <v>0</v>
      </c>
      <c r="AJ2545" s="74">
        <f t="shared" si="496"/>
        <v>0</v>
      </c>
      <c r="AK2545" s="74">
        <f t="shared" si="490"/>
        <v>28238</v>
      </c>
      <c r="AL2545" t="str">
        <f t="shared" si="497"/>
        <v>N</v>
      </c>
      <c r="AN2545" t="s">
        <v>86</v>
      </c>
      <c r="AO2545" t="s">
        <v>85</v>
      </c>
      <c r="AP2545" t="str">
        <f t="shared" si="498"/>
        <v>94</v>
      </c>
      <c r="AQ2545" s="145" t="s">
        <v>1826</v>
      </c>
      <c r="AR2545" t="str">
        <f t="shared" si="499"/>
        <v>1-Adjusted Base Budget</v>
      </c>
      <c r="AS2545" s="145" t="s">
        <v>1827</v>
      </c>
      <c r="AT2545" t="s">
        <v>213</v>
      </c>
      <c r="AV2545" t="str">
        <f t="shared" si="493"/>
        <v>VPIT-SS</v>
      </c>
      <c r="AW2545" t="str">
        <f t="shared" si="492"/>
        <v>VP FOR INFORMATION TECHNOLOGY-SHARED SERVICES</v>
      </c>
    </row>
    <row r="2546" spans="1:49">
      <c r="A2546" s="59">
        <v>2018</v>
      </c>
      <c r="B2546" t="s">
        <v>137</v>
      </c>
      <c r="C2546" t="s">
        <v>945</v>
      </c>
      <c r="D2546" t="s">
        <v>946</v>
      </c>
      <c r="E2546" t="s">
        <v>1113</v>
      </c>
      <c r="F2546" t="s">
        <v>957</v>
      </c>
      <c r="G2546" t="s">
        <v>958</v>
      </c>
      <c r="H2546" t="s">
        <v>150</v>
      </c>
      <c r="I2546" s="170" t="s">
        <v>84</v>
      </c>
      <c r="J2546" t="s">
        <v>85</v>
      </c>
      <c r="K2546" t="s">
        <v>214</v>
      </c>
      <c r="L2546" t="s">
        <v>417</v>
      </c>
      <c r="M2546" t="s">
        <v>418</v>
      </c>
      <c r="N2546" t="s">
        <v>217</v>
      </c>
      <c r="O2546" t="s">
        <v>263</v>
      </c>
      <c r="P2546" t="s">
        <v>414</v>
      </c>
      <c r="Q2546" t="s">
        <v>415</v>
      </c>
      <c r="R2546" t="s">
        <v>416</v>
      </c>
      <c r="S2546" t="s">
        <v>338</v>
      </c>
      <c r="T2546" t="s">
        <v>339</v>
      </c>
      <c r="U2546" s="61" t="s">
        <v>340</v>
      </c>
      <c r="V2546" t="s">
        <v>24</v>
      </c>
      <c r="W2546" t="s">
        <v>263</v>
      </c>
      <c r="X2546" s="59">
        <v>23210</v>
      </c>
      <c r="Y2546" s="59">
        <v>23216</v>
      </c>
      <c r="Z2546" t="s">
        <v>141</v>
      </c>
      <c r="AA2546" s="146" t="str">
        <f t="shared" si="501"/>
        <v>EX</v>
      </c>
      <c r="AB2546" s="146" t="str">
        <f t="shared" si="491"/>
        <v>IT</v>
      </c>
      <c r="AC2546" t="str">
        <f t="shared" si="494"/>
        <v>EX</v>
      </c>
      <c r="AD2546" s="74">
        <f t="shared" si="495"/>
        <v>23216</v>
      </c>
      <c r="AE2546" s="74">
        <f t="shared" si="500"/>
        <v>23216</v>
      </c>
      <c r="AF2546">
        <v>1</v>
      </c>
      <c r="AG2546">
        <v>0</v>
      </c>
      <c r="AH2546" s="74">
        <v>0</v>
      </c>
      <c r="AJ2546" s="74">
        <f t="shared" si="496"/>
        <v>0</v>
      </c>
      <c r="AK2546" s="74">
        <f t="shared" si="490"/>
        <v>23216</v>
      </c>
      <c r="AL2546" t="str">
        <f t="shared" si="497"/>
        <v>N</v>
      </c>
      <c r="AN2546" t="s">
        <v>86</v>
      </c>
      <c r="AO2546" t="s">
        <v>85</v>
      </c>
      <c r="AP2546" t="str">
        <f t="shared" si="498"/>
        <v>94</v>
      </c>
      <c r="AQ2546" s="145" t="s">
        <v>1826</v>
      </c>
      <c r="AR2546" t="str">
        <f t="shared" si="499"/>
        <v>1-Adjusted Base Budget</v>
      </c>
      <c r="AS2546" s="145" t="s">
        <v>1827</v>
      </c>
      <c r="AT2546" t="s">
        <v>213</v>
      </c>
      <c r="AV2546" t="str">
        <f t="shared" si="493"/>
        <v>VPIT-SS</v>
      </c>
      <c r="AW2546" t="str">
        <f t="shared" si="492"/>
        <v>VP FOR INFORMATION TECHNOLOGY-SHARED SERVICES</v>
      </c>
    </row>
    <row r="2547" spans="1:49">
      <c r="A2547" s="59">
        <v>2018</v>
      </c>
      <c r="B2547" t="s">
        <v>137</v>
      </c>
      <c r="C2547" t="s">
        <v>945</v>
      </c>
      <c r="D2547" t="s">
        <v>946</v>
      </c>
      <c r="E2547" t="s">
        <v>979</v>
      </c>
      <c r="F2547" t="s">
        <v>957</v>
      </c>
      <c r="G2547" t="s">
        <v>958</v>
      </c>
      <c r="H2547" t="s">
        <v>152</v>
      </c>
      <c r="I2547" s="170" t="s">
        <v>84</v>
      </c>
      <c r="J2547" t="s">
        <v>85</v>
      </c>
      <c r="K2547" t="s">
        <v>214</v>
      </c>
      <c r="L2547" t="s">
        <v>417</v>
      </c>
      <c r="M2547" t="s">
        <v>418</v>
      </c>
      <c r="N2547" t="s">
        <v>217</v>
      </c>
      <c r="O2547" t="s">
        <v>263</v>
      </c>
      <c r="P2547" t="s">
        <v>414</v>
      </c>
      <c r="Q2547" t="s">
        <v>415</v>
      </c>
      <c r="R2547" t="s">
        <v>416</v>
      </c>
      <c r="S2547" t="s">
        <v>338</v>
      </c>
      <c r="T2547" t="s">
        <v>339</v>
      </c>
      <c r="U2547" s="61" t="s">
        <v>340</v>
      </c>
      <c r="V2547" t="s">
        <v>24</v>
      </c>
      <c r="W2547" t="s">
        <v>263</v>
      </c>
      <c r="X2547" s="59">
        <v>50295</v>
      </c>
      <c r="Y2547" s="59">
        <v>50295</v>
      </c>
      <c r="Z2547" t="s">
        <v>141</v>
      </c>
      <c r="AA2547" s="146" t="str">
        <f t="shared" si="501"/>
        <v>EX</v>
      </c>
      <c r="AB2547" s="146" t="str">
        <f t="shared" si="491"/>
        <v>IT</v>
      </c>
      <c r="AC2547" t="str">
        <f t="shared" si="494"/>
        <v>EX</v>
      </c>
      <c r="AD2547" s="74">
        <f t="shared" si="495"/>
        <v>50295</v>
      </c>
      <c r="AE2547" s="74">
        <f t="shared" si="500"/>
        <v>50295</v>
      </c>
      <c r="AF2547">
        <v>1</v>
      </c>
      <c r="AG2547">
        <v>0</v>
      </c>
      <c r="AH2547" s="74">
        <v>0</v>
      </c>
      <c r="AJ2547" s="74">
        <f t="shared" si="496"/>
        <v>0</v>
      </c>
      <c r="AK2547" s="74">
        <f t="shared" ref="AK2547:AK2610" si="502">AE2547 +AJ2547</f>
        <v>50295</v>
      </c>
      <c r="AL2547" t="str">
        <f t="shared" si="497"/>
        <v>N</v>
      </c>
      <c r="AN2547" t="s">
        <v>86</v>
      </c>
      <c r="AO2547" t="s">
        <v>85</v>
      </c>
      <c r="AP2547" t="str">
        <f t="shared" si="498"/>
        <v>94</v>
      </c>
      <c r="AQ2547" s="145" t="s">
        <v>1826</v>
      </c>
      <c r="AR2547" t="str">
        <f t="shared" si="499"/>
        <v>1-Adjusted Base Budget</v>
      </c>
      <c r="AS2547" s="145" t="s">
        <v>1827</v>
      </c>
      <c r="AT2547" t="s">
        <v>213</v>
      </c>
      <c r="AV2547" t="str">
        <f t="shared" si="493"/>
        <v>VPIT-SS</v>
      </c>
      <c r="AW2547" t="str">
        <f t="shared" si="492"/>
        <v>VP FOR INFORMATION TECHNOLOGY-SHARED SERVICES</v>
      </c>
    </row>
    <row r="2548" spans="1:49">
      <c r="A2548" s="59">
        <v>2018</v>
      </c>
      <c r="B2548" t="s">
        <v>137</v>
      </c>
      <c r="C2548" t="s">
        <v>945</v>
      </c>
      <c r="D2548" t="s">
        <v>946</v>
      </c>
      <c r="E2548" t="s">
        <v>951</v>
      </c>
      <c r="F2548" t="s">
        <v>1146</v>
      </c>
      <c r="G2548" t="s">
        <v>1145</v>
      </c>
      <c r="H2548" t="s">
        <v>154</v>
      </c>
      <c r="I2548" s="170" t="s">
        <v>84</v>
      </c>
      <c r="J2548" t="s">
        <v>85</v>
      </c>
      <c r="K2548" t="s">
        <v>214</v>
      </c>
      <c r="L2548" t="s">
        <v>417</v>
      </c>
      <c r="M2548" t="s">
        <v>418</v>
      </c>
      <c r="N2548" t="s">
        <v>217</v>
      </c>
      <c r="O2548" t="s">
        <v>263</v>
      </c>
      <c r="P2548" t="s">
        <v>414</v>
      </c>
      <c r="Q2548" t="s">
        <v>415</v>
      </c>
      <c r="R2548" t="s">
        <v>416</v>
      </c>
      <c r="S2548" t="s">
        <v>338</v>
      </c>
      <c r="T2548" t="s">
        <v>339</v>
      </c>
      <c r="U2548" s="61" t="s">
        <v>340</v>
      </c>
      <c r="V2548" t="s">
        <v>24</v>
      </c>
      <c r="W2548" t="s">
        <v>263</v>
      </c>
      <c r="X2548" s="59">
        <v>7524</v>
      </c>
      <c r="Y2548" s="59">
        <v>7524</v>
      </c>
      <c r="Z2548" t="s">
        <v>141</v>
      </c>
      <c r="AA2548" s="146" t="str">
        <f t="shared" si="501"/>
        <v>EX</v>
      </c>
      <c r="AB2548" s="146" t="str">
        <f t="shared" si="491"/>
        <v>IT</v>
      </c>
      <c r="AC2548" t="str">
        <f t="shared" si="494"/>
        <v>EX</v>
      </c>
      <c r="AD2548" s="74">
        <f t="shared" si="495"/>
        <v>7524</v>
      </c>
      <c r="AE2548" s="74">
        <f t="shared" si="500"/>
        <v>7524</v>
      </c>
      <c r="AF2548">
        <v>1</v>
      </c>
      <c r="AG2548">
        <v>0</v>
      </c>
      <c r="AH2548" s="74">
        <v>0</v>
      </c>
      <c r="AJ2548" s="74">
        <f t="shared" si="496"/>
        <v>0</v>
      </c>
      <c r="AK2548" s="74">
        <f t="shared" si="502"/>
        <v>7524</v>
      </c>
      <c r="AL2548" t="str">
        <f t="shared" si="497"/>
        <v>N</v>
      </c>
      <c r="AN2548" t="s">
        <v>86</v>
      </c>
      <c r="AO2548" t="s">
        <v>85</v>
      </c>
      <c r="AP2548" t="str">
        <f t="shared" si="498"/>
        <v>94</v>
      </c>
      <c r="AQ2548" s="145" t="s">
        <v>1826</v>
      </c>
      <c r="AR2548" t="str">
        <f t="shared" si="499"/>
        <v>1-Adjusted Base Budget</v>
      </c>
      <c r="AS2548" s="145" t="s">
        <v>1827</v>
      </c>
      <c r="AT2548" t="s">
        <v>213</v>
      </c>
      <c r="AV2548" t="str">
        <f t="shared" si="493"/>
        <v>VPIT-SS</v>
      </c>
      <c r="AW2548" t="str">
        <f t="shared" si="492"/>
        <v>VP FOR INFORMATION TECHNOLOGY-SHARED SERVICES</v>
      </c>
    </row>
    <row r="2549" spans="1:49">
      <c r="A2549" s="59">
        <v>2018</v>
      </c>
      <c r="B2549" t="s">
        <v>137</v>
      </c>
      <c r="C2549" t="s">
        <v>945</v>
      </c>
      <c r="D2549" t="s">
        <v>946</v>
      </c>
      <c r="E2549" t="s">
        <v>951</v>
      </c>
      <c r="F2549" t="s">
        <v>1053</v>
      </c>
      <c r="G2549" t="s">
        <v>1054</v>
      </c>
      <c r="H2549" t="s">
        <v>154</v>
      </c>
      <c r="I2549" s="170" t="s">
        <v>84</v>
      </c>
      <c r="J2549" t="s">
        <v>85</v>
      </c>
      <c r="K2549" t="s">
        <v>214</v>
      </c>
      <c r="L2549" t="s">
        <v>417</v>
      </c>
      <c r="M2549" t="s">
        <v>418</v>
      </c>
      <c r="N2549" t="s">
        <v>217</v>
      </c>
      <c r="O2549" t="s">
        <v>263</v>
      </c>
      <c r="P2549" t="s">
        <v>414</v>
      </c>
      <c r="Q2549" t="s">
        <v>415</v>
      </c>
      <c r="R2549" t="s">
        <v>416</v>
      </c>
      <c r="S2549" t="s">
        <v>338</v>
      </c>
      <c r="T2549" t="s">
        <v>339</v>
      </c>
      <c r="U2549" s="61" t="s">
        <v>340</v>
      </c>
      <c r="V2549" t="s">
        <v>24</v>
      </c>
      <c r="W2549" t="s">
        <v>263</v>
      </c>
      <c r="X2549" s="59">
        <v>14486</v>
      </c>
      <c r="Y2549" s="59">
        <v>14486</v>
      </c>
      <c r="Z2549" t="s">
        <v>141</v>
      </c>
      <c r="AA2549" s="146" t="str">
        <f t="shared" si="501"/>
        <v>EX</v>
      </c>
      <c r="AB2549" s="146" t="str">
        <f t="shared" ref="AB2549:AB2612" si="503">IF(O2549 =AA2549,Z2549,"10cr")</f>
        <v>IT</v>
      </c>
      <c r="AC2549" t="str">
        <f t="shared" si="494"/>
        <v>EX</v>
      </c>
      <c r="AD2549" s="74">
        <f t="shared" si="495"/>
        <v>14486</v>
      </c>
      <c r="AE2549" s="74">
        <f t="shared" si="500"/>
        <v>14486</v>
      </c>
      <c r="AF2549">
        <v>1</v>
      </c>
      <c r="AG2549">
        <v>0</v>
      </c>
      <c r="AH2549" s="74">
        <v>0</v>
      </c>
      <c r="AJ2549" s="74">
        <f t="shared" si="496"/>
        <v>0</v>
      </c>
      <c r="AK2549" s="74">
        <f t="shared" si="502"/>
        <v>14486</v>
      </c>
      <c r="AL2549" t="str">
        <f t="shared" si="497"/>
        <v>N</v>
      </c>
      <c r="AN2549" t="s">
        <v>86</v>
      </c>
      <c r="AO2549" t="s">
        <v>85</v>
      </c>
      <c r="AP2549" t="str">
        <f t="shared" si="498"/>
        <v>94</v>
      </c>
      <c r="AQ2549" s="145" t="s">
        <v>1826</v>
      </c>
      <c r="AR2549" t="str">
        <f t="shared" si="499"/>
        <v>1-Adjusted Base Budget</v>
      </c>
      <c r="AS2549" s="145" t="s">
        <v>1827</v>
      </c>
      <c r="AT2549" t="s">
        <v>213</v>
      </c>
      <c r="AV2549" t="str">
        <f t="shared" si="493"/>
        <v>VPIT-SS</v>
      </c>
      <c r="AW2549" t="str">
        <f t="shared" si="492"/>
        <v>VP FOR INFORMATION TECHNOLOGY-SHARED SERVICES</v>
      </c>
    </row>
    <row r="2550" spans="1:49">
      <c r="A2550" s="59">
        <v>2018</v>
      </c>
      <c r="B2550" t="s">
        <v>137</v>
      </c>
      <c r="C2550" t="s">
        <v>945</v>
      </c>
      <c r="D2550" t="s">
        <v>946</v>
      </c>
      <c r="E2550" t="s">
        <v>951</v>
      </c>
      <c r="F2550" t="s">
        <v>952</v>
      </c>
      <c r="G2550" t="s">
        <v>953</v>
      </c>
      <c r="H2550" t="s">
        <v>154</v>
      </c>
      <c r="I2550" s="170" t="s">
        <v>84</v>
      </c>
      <c r="J2550" t="s">
        <v>85</v>
      </c>
      <c r="K2550" t="s">
        <v>214</v>
      </c>
      <c r="L2550" t="s">
        <v>417</v>
      </c>
      <c r="M2550" t="s">
        <v>418</v>
      </c>
      <c r="N2550" t="s">
        <v>217</v>
      </c>
      <c r="O2550" t="s">
        <v>263</v>
      </c>
      <c r="P2550" t="s">
        <v>414</v>
      </c>
      <c r="Q2550" t="s">
        <v>415</v>
      </c>
      <c r="R2550" t="s">
        <v>416</v>
      </c>
      <c r="S2550" t="s">
        <v>338</v>
      </c>
      <c r="T2550" t="s">
        <v>339</v>
      </c>
      <c r="U2550" s="61" t="s">
        <v>340</v>
      </c>
      <c r="V2550" t="s">
        <v>24</v>
      </c>
      <c r="W2550" t="s">
        <v>263</v>
      </c>
      <c r="X2550" s="59">
        <v>5476</v>
      </c>
      <c r="Y2550" s="59">
        <v>5476</v>
      </c>
      <c r="Z2550" t="s">
        <v>141</v>
      </c>
      <c r="AA2550" s="146" t="str">
        <f t="shared" si="501"/>
        <v>EX</v>
      </c>
      <c r="AB2550" s="146" t="str">
        <f t="shared" si="503"/>
        <v>IT</v>
      </c>
      <c r="AC2550" t="str">
        <f t="shared" si="494"/>
        <v>EX</v>
      </c>
      <c r="AD2550" s="74">
        <f t="shared" si="495"/>
        <v>5476</v>
      </c>
      <c r="AE2550" s="74">
        <f t="shared" si="500"/>
        <v>5476</v>
      </c>
      <c r="AF2550">
        <v>1</v>
      </c>
      <c r="AG2550">
        <v>0</v>
      </c>
      <c r="AH2550" s="74">
        <v>0</v>
      </c>
      <c r="AJ2550" s="74">
        <f t="shared" si="496"/>
        <v>0</v>
      </c>
      <c r="AK2550" s="74">
        <f t="shared" si="502"/>
        <v>5476</v>
      </c>
      <c r="AL2550" t="str">
        <f t="shared" si="497"/>
        <v>N</v>
      </c>
      <c r="AN2550" t="s">
        <v>86</v>
      </c>
      <c r="AO2550" t="s">
        <v>85</v>
      </c>
      <c r="AP2550" t="str">
        <f t="shared" si="498"/>
        <v>94</v>
      </c>
      <c r="AQ2550" s="145" t="s">
        <v>1826</v>
      </c>
      <c r="AR2550" t="str">
        <f t="shared" si="499"/>
        <v>1-Adjusted Base Budget</v>
      </c>
      <c r="AS2550" s="145" t="s">
        <v>1827</v>
      </c>
      <c r="AT2550" t="s">
        <v>213</v>
      </c>
      <c r="AV2550" t="str">
        <f t="shared" si="493"/>
        <v>VPIT-SS</v>
      </c>
      <c r="AW2550" t="str">
        <f t="shared" si="492"/>
        <v>VP FOR INFORMATION TECHNOLOGY-SHARED SERVICES</v>
      </c>
    </row>
    <row r="2551" spans="1:49">
      <c r="A2551" s="59">
        <v>2018</v>
      </c>
      <c r="B2551" t="s">
        <v>137</v>
      </c>
      <c r="C2551" t="s">
        <v>945</v>
      </c>
      <c r="D2551" t="s">
        <v>946</v>
      </c>
      <c r="E2551" t="s">
        <v>951</v>
      </c>
      <c r="F2551" t="s">
        <v>1002</v>
      </c>
      <c r="G2551" t="s">
        <v>1003</v>
      </c>
      <c r="H2551" t="s">
        <v>154</v>
      </c>
      <c r="I2551" s="170" t="s">
        <v>84</v>
      </c>
      <c r="J2551" t="s">
        <v>85</v>
      </c>
      <c r="K2551" t="s">
        <v>214</v>
      </c>
      <c r="L2551" t="s">
        <v>417</v>
      </c>
      <c r="M2551" t="s">
        <v>418</v>
      </c>
      <c r="N2551" t="s">
        <v>217</v>
      </c>
      <c r="O2551" t="s">
        <v>263</v>
      </c>
      <c r="P2551" t="s">
        <v>414</v>
      </c>
      <c r="Q2551" t="s">
        <v>415</v>
      </c>
      <c r="R2551" t="s">
        <v>416</v>
      </c>
      <c r="S2551" t="s">
        <v>338</v>
      </c>
      <c r="T2551" t="s">
        <v>339</v>
      </c>
      <c r="U2551" s="61" t="s">
        <v>340</v>
      </c>
      <c r="V2551" t="s">
        <v>24</v>
      </c>
      <c r="W2551" t="s">
        <v>263</v>
      </c>
      <c r="X2551" s="59">
        <v>22534</v>
      </c>
      <c r="Y2551" s="59">
        <v>22534</v>
      </c>
      <c r="Z2551" t="s">
        <v>141</v>
      </c>
      <c r="AA2551" s="146" t="str">
        <f t="shared" si="501"/>
        <v>EX</v>
      </c>
      <c r="AB2551" s="146" t="str">
        <f t="shared" si="503"/>
        <v>IT</v>
      </c>
      <c r="AC2551" t="str">
        <f t="shared" si="494"/>
        <v>EX</v>
      </c>
      <c r="AD2551" s="74">
        <f t="shared" si="495"/>
        <v>22534</v>
      </c>
      <c r="AE2551" s="74">
        <f t="shared" si="500"/>
        <v>22534</v>
      </c>
      <c r="AF2551">
        <v>1</v>
      </c>
      <c r="AG2551">
        <v>0</v>
      </c>
      <c r="AH2551" s="74">
        <v>0</v>
      </c>
      <c r="AJ2551" s="74">
        <f t="shared" si="496"/>
        <v>0</v>
      </c>
      <c r="AK2551" s="74">
        <f t="shared" si="502"/>
        <v>22534</v>
      </c>
      <c r="AL2551" t="str">
        <f t="shared" si="497"/>
        <v>N</v>
      </c>
      <c r="AN2551" t="s">
        <v>86</v>
      </c>
      <c r="AO2551" t="s">
        <v>85</v>
      </c>
      <c r="AP2551" t="str">
        <f t="shared" si="498"/>
        <v>94</v>
      </c>
      <c r="AQ2551" s="145" t="s">
        <v>1826</v>
      </c>
      <c r="AR2551" t="str">
        <f t="shared" si="499"/>
        <v>1-Adjusted Base Budget</v>
      </c>
      <c r="AS2551" s="145" t="s">
        <v>1827</v>
      </c>
      <c r="AT2551" t="s">
        <v>213</v>
      </c>
      <c r="AV2551" t="str">
        <f t="shared" si="493"/>
        <v>VPIT-SS</v>
      </c>
      <c r="AW2551" t="str">
        <f t="shared" si="492"/>
        <v>VP FOR INFORMATION TECHNOLOGY-SHARED SERVICES</v>
      </c>
    </row>
    <row r="2552" spans="1:49">
      <c r="A2552" s="59">
        <v>2018</v>
      </c>
      <c r="B2552" t="s">
        <v>137</v>
      </c>
      <c r="C2552" t="s">
        <v>945</v>
      </c>
      <c r="D2552" t="s">
        <v>946</v>
      </c>
      <c r="E2552" t="s">
        <v>951</v>
      </c>
      <c r="F2552" t="s">
        <v>1057</v>
      </c>
      <c r="G2552" t="s">
        <v>1058</v>
      </c>
      <c r="H2552" t="s">
        <v>154</v>
      </c>
      <c r="I2552" s="170" t="s">
        <v>84</v>
      </c>
      <c r="J2552" t="s">
        <v>85</v>
      </c>
      <c r="K2552" t="s">
        <v>214</v>
      </c>
      <c r="L2552" t="s">
        <v>417</v>
      </c>
      <c r="M2552" t="s">
        <v>418</v>
      </c>
      <c r="N2552" t="s">
        <v>217</v>
      </c>
      <c r="O2552" t="s">
        <v>263</v>
      </c>
      <c r="P2552" t="s">
        <v>414</v>
      </c>
      <c r="Q2552" t="s">
        <v>415</v>
      </c>
      <c r="R2552" t="s">
        <v>416</v>
      </c>
      <c r="S2552" t="s">
        <v>338</v>
      </c>
      <c r="T2552" t="s">
        <v>339</v>
      </c>
      <c r="U2552" s="61" t="s">
        <v>340</v>
      </c>
      <c r="V2552" t="s">
        <v>24</v>
      </c>
      <c r="W2552" t="s">
        <v>263</v>
      </c>
      <c r="X2552" s="59">
        <v>18036</v>
      </c>
      <c r="Y2552" s="59">
        <v>17730</v>
      </c>
      <c r="Z2552" t="s">
        <v>141</v>
      </c>
      <c r="AA2552" s="146" t="str">
        <f t="shared" si="501"/>
        <v>EX</v>
      </c>
      <c r="AB2552" s="146" t="str">
        <f t="shared" si="503"/>
        <v>IT</v>
      </c>
      <c r="AC2552" t="str">
        <f t="shared" si="494"/>
        <v>EX</v>
      </c>
      <c r="AD2552" s="74">
        <f t="shared" si="495"/>
        <v>17730</v>
      </c>
      <c r="AE2552" s="74">
        <f t="shared" si="500"/>
        <v>17730</v>
      </c>
      <c r="AF2552">
        <v>1</v>
      </c>
      <c r="AG2552">
        <v>0</v>
      </c>
      <c r="AH2552" s="74">
        <v>0</v>
      </c>
      <c r="AJ2552" s="74">
        <f t="shared" si="496"/>
        <v>0</v>
      </c>
      <c r="AK2552" s="74">
        <f t="shared" si="502"/>
        <v>17730</v>
      </c>
      <c r="AL2552" t="str">
        <f t="shared" si="497"/>
        <v>N</v>
      </c>
      <c r="AN2552" t="s">
        <v>86</v>
      </c>
      <c r="AO2552" t="s">
        <v>85</v>
      </c>
      <c r="AP2552" t="str">
        <f t="shared" si="498"/>
        <v>94</v>
      </c>
      <c r="AQ2552" s="145" t="s">
        <v>1826</v>
      </c>
      <c r="AR2552" t="str">
        <f t="shared" si="499"/>
        <v>1-Adjusted Base Budget</v>
      </c>
      <c r="AS2552" s="145" t="s">
        <v>1827</v>
      </c>
      <c r="AT2552" t="s">
        <v>213</v>
      </c>
      <c r="AV2552" t="str">
        <f t="shared" si="493"/>
        <v>VPIT-SS</v>
      </c>
      <c r="AW2552" t="str">
        <f t="shared" si="492"/>
        <v>VP FOR INFORMATION TECHNOLOGY-SHARED SERVICES</v>
      </c>
    </row>
    <row r="2553" spans="1:49">
      <c r="A2553" s="59">
        <v>2018</v>
      </c>
      <c r="B2553" t="s">
        <v>137</v>
      </c>
      <c r="C2553" t="s">
        <v>945</v>
      </c>
      <c r="D2553" t="s">
        <v>946</v>
      </c>
      <c r="E2553" t="s">
        <v>951</v>
      </c>
      <c r="F2553" t="s">
        <v>1061</v>
      </c>
      <c r="G2553" t="s">
        <v>1062</v>
      </c>
      <c r="H2553" t="s">
        <v>154</v>
      </c>
      <c r="I2553" s="170" t="s">
        <v>84</v>
      </c>
      <c r="J2553" t="s">
        <v>85</v>
      </c>
      <c r="K2553" t="s">
        <v>214</v>
      </c>
      <c r="L2553" t="s">
        <v>417</v>
      </c>
      <c r="M2553" t="s">
        <v>418</v>
      </c>
      <c r="N2553" t="s">
        <v>217</v>
      </c>
      <c r="O2553" t="s">
        <v>263</v>
      </c>
      <c r="P2553" t="s">
        <v>414</v>
      </c>
      <c r="Q2553" t="s">
        <v>415</v>
      </c>
      <c r="R2553" t="s">
        <v>416</v>
      </c>
      <c r="S2553" t="s">
        <v>338</v>
      </c>
      <c r="T2553" t="s">
        <v>339</v>
      </c>
      <c r="U2553" s="61" t="s">
        <v>340</v>
      </c>
      <c r="V2553" t="s">
        <v>24</v>
      </c>
      <c r="W2553" t="s">
        <v>263</v>
      </c>
      <c r="X2553" s="59">
        <v>17567</v>
      </c>
      <c r="Y2553" s="59">
        <v>17567</v>
      </c>
      <c r="Z2553" t="s">
        <v>141</v>
      </c>
      <c r="AA2553" s="146" t="str">
        <f t="shared" si="501"/>
        <v>EX</v>
      </c>
      <c r="AB2553" s="146" t="str">
        <f t="shared" si="503"/>
        <v>IT</v>
      </c>
      <c r="AC2553" t="str">
        <f t="shared" si="494"/>
        <v>EX</v>
      </c>
      <c r="AD2553" s="74">
        <f t="shared" si="495"/>
        <v>17567</v>
      </c>
      <c r="AE2553" s="74">
        <f t="shared" si="500"/>
        <v>17567</v>
      </c>
      <c r="AF2553">
        <v>1</v>
      </c>
      <c r="AG2553">
        <v>0</v>
      </c>
      <c r="AH2553" s="74">
        <v>0</v>
      </c>
      <c r="AJ2553" s="74">
        <f t="shared" si="496"/>
        <v>0</v>
      </c>
      <c r="AK2553" s="74">
        <f t="shared" si="502"/>
        <v>17567</v>
      </c>
      <c r="AL2553" t="str">
        <f t="shared" si="497"/>
        <v>N</v>
      </c>
      <c r="AN2553" t="s">
        <v>86</v>
      </c>
      <c r="AO2553" t="s">
        <v>85</v>
      </c>
      <c r="AP2553" t="str">
        <f t="shared" si="498"/>
        <v>94</v>
      </c>
      <c r="AQ2553" s="145" t="s">
        <v>1826</v>
      </c>
      <c r="AR2553" t="str">
        <f t="shared" si="499"/>
        <v>1-Adjusted Base Budget</v>
      </c>
      <c r="AS2553" s="145" t="s">
        <v>1827</v>
      </c>
      <c r="AT2553" t="s">
        <v>213</v>
      </c>
      <c r="AV2553" t="str">
        <f t="shared" si="493"/>
        <v>VPIT-SS</v>
      </c>
      <c r="AW2553" t="str">
        <f t="shared" si="492"/>
        <v>VP FOR INFORMATION TECHNOLOGY-SHARED SERVICES</v>
      </c>
    </row>
    <row r="2554" spans="1:49">
      <c r="A2554" s="59">
        <v>2018</v>
      </c>
      <c r="B2554" t="s">
        <v>137</v>
      </c>
      <c r="C2554" t="s">
        <v>945</v>
      </c>
      <c r="D2554" t="s">
        <v>946</v>
      </c>
      <c r="E2554" t="s">
        <v>951</v>
      </c>
      <c r="F2554" t="s">
        <v>1719</v>
      </c>
      <c r="G2554" t="s">
        <v>1720</v>
      </c>
      <c r="H2554" t="s">
        <v>154</v>
      </c>
      <c r="I2554" s="170" t="s">
        <v>84</v>
      </c>
      <c r="J2554" t="s">
        <v>85</v>
      </c>
      <c r="K2554" t="s">
        <v>214</v>
      </c>
      <c r="L2554" t="s">
        <v>417</v>
      </c>
      <c r="M2554" t="s">
        <v>418</v>
      </c>
      <c r="N2554" t="s">
        <v>217</v>
      </c>
      <c r="O2554" t="s">
        <v>263</v>
      </c>
      <c r="P2554" t="s">
        <v>414</v>
      </c>
      <c r="Q2554" t="s">
        <v>415</v>
      </c>
      <c r="R2554" t="s">
        <v>416</v>
      </c>
      <c r="S2554" t="s">
        <v>338</v>
      </c>
      <c r="T2554" t="s">
        <v>339</v>
      </c>
      <c r="U2554" s="61" t="s">
        <v>340</v>
      </c>
      <c r="V2554" t="s">
        <v>24</v>
      </c>
      <c r="W2554" t="s">
        <v>263</v>
      </c>
      <c r="X2554" s="59">
        <v>0</v>
      </c>
      <c r="Y2554" s="59">
        <v>23367</v>
      </c>
      <c r="Z2554" t="s">
        <v>141</v>
      </c>
      <c r="AA2554" s="146" t="str">
        <f t="shared" si="501"/>
        <v>EX</v>
      </c>
      <c r="AB2554" s="146" t="str">
        <f t="shared" si="503"/>
        <v>IT</v>
      </c>
      <c r="AC2554" t="str">
        <f t="shared" si="494"/>
        <v>EX</v>
      </c>
      <c r="AD2554" s="74">
        <f t="shared" si="495"/>
        <v>23367</v>
      </c>
      <c r="AE2554" s="74">
        <f t="shared" si="500"/>
        <v>23367</v>
      </c>
      <c r="AF2554">
        <v>1</v>
      </c>
      <c r="AG2554">
        <v>0</v>
      </c>
      <c r="AH2554" s="74">
        <v>0</v>
      </c>
      <c r="AJ2554" s="74">
        <f t="shared" si="496"/>
        <v>0</v>
      </c>
      <c r="AK2554" s="74">
        <f t="shared" si="502"/>
        <v>23367</v>
      </c>
      <c r="AL2554" t="str">
        <f t="shared" si="497"/>
        <v>N</v>
      </c>
      <c r="AN2554" t="s">
        <v>86</v>
      </c>
      <c r="AO2554" t="s">
        <v>85</v>
      </c>
      <c r="AP2554" t="str">
        <f t="shared" si="498"/>
        <v>94</v>
      </c>
      <c r="AQ2554" s="145" t="s">
        <v>1826</v>
      </c>
      <c r="AR2554" t="str">
        <f t="shared" si="499"/>
        <v>1-Adjusted Base Budget</v>
      </c>
      <c r="AS2554" s="145" t="s">
        <v>1827</v>
      </c>
      <c r="AT2554" t="s">
        <v>213</v>
      </c>
      <c r="AV2554" t="str">
        <f t="shared" si="493"/>
        <v>VPIT-SS</v>
      </c>
      <c r="AW2554" t="str">
        <f t="shared" si="492"/>
        <v>VP FOR INFORMATION TECHNOLOGY-SHARED SERVICES</v>
      </c>
    </row>
    <row r="2555" spans="1:49">
      <c r="A2555" s="59">
        <v>2018</v>
      </c>
      <c r="B2555" t="s">
        <v>137</v>
      </c>
      <c r="C2555" t="s">
        <v>945</v>
      </c>
      <c r="D2555" t="s">
        <v>946</v>
      </c>
      <c r="E2555" t="s">
        <v>951</v>
      </c>
      <c r="F2555" t="s">
        <v>1063</v>
      </c>
      <c r="G2555" t="s">
        <v>1064</v>
      </c>
      <c r="H2555" t="s">
        <v>154</v>
      </c>
      <c r="I2555" s="170" t="s">
        <v>84</v>
      </c>
      <c r="J2555" t="s">
        <v>85</v>
      </c>
      <c r="K2555" t="s">
        <v>214</v>
      </c>
      <c r="L2555" t="s">
        <v>417</v>
      </c>
      <c r="M2555" t="s">
        <v>418</v>
      </c>
      <c r="N2555" t="s">
        <v>217</v>
      </c>
      <c r="O2555" t="s">
        <v>263</v>
      </c>
      <c r="P2555" t="s">
        <v>414</v>
      </c>
      <c r="Q2555" t="s">
        <v>415</v>
      </c>
      <c r="R2555" t="s">
        <v>416</v>
      </c>
      <c r="S2555" t="s">
        <v>338</v>
      </c>
      <c r="T2555" t="s">
        <v>339</v>
      </c>
      <c r="U2555" s="61" t="s">
        <v>340</v>
      </c>
      <c r="V2555" t="s">
        <v>24</v>
      </c>
      <c r="W2555" t="s">
        <v>263</v>
      </c>
      <c r="X2555" s="59">
        <v>9629</v>
      </c>
      <c r="Y2555" s="59">
        <v>9566</v>
      </c>
      <c r="Z2555" t="s">
        <v>141</v>
      </c>
      <c r="AA2555" s="146" t="str">
        <f t="shared" si="501"/>
        <v>EX</v>
      </c>
      <c r="AB2555" s="146" t="str">
        <f t="shared" si="503"/>
        <v>IT</v>
      </c>
      <c r="AC2555" t="str">
        <f t="shared" si="494"/>
        <v>EX</v>
      </c>
      <c r="AD2555" s="74">
        <f t="shared" si="495"/>
        <v>9566</v>
      </c>
      <c r="AE2555" s="74">
        <f t="shared" si="500"/>
        <v>9566</v>
      </c>
      <c r="AF2555">
        <v>1</v>
      </c>
      <c r="AG2555">
        <v>0</v>
      </c>
      <c r="AH2555" s="74">
        <v>0</v>
      </c>
      <c r="AJ2555" s="74">
        <f t="shared" si="496"/>
        <v>0</v>
      </c>
      <c r="AK2555" s="74">
        <f t="shared" si="502"/>
        <v>9566</v>
      </c>
      <c r="AL2555" t="str">
        <f t="shared" si="497"/>
        <v>N</v>
      </c>
      <c r="AN2555" t="s">
        <v>86</v>
      </c>
      <c r="AO2555" t="s">
        <v>85</v>
      </c>
      <c r="AP2555" t="str">
        <f t="shared" si="498"/>
        <v>94</v>
      </c>
      <c r="AQ2555" s="145" t="s">
        <v>1826</v>
      </c>
      <c r="AR2555" t="str">
        <f t="shared" si="499"/>
        <v>1-Adjusted Base Budget</v>
      </c>
      <c r="AS2555" s="145" t="s">
        <v>1827</v>
      </c>
      <c r="AT2555" t="s">
        <v>213</v>
      </c>
      <c r="AV2555" t="str">
        <f t="shared" si="493"/>
        <v>VPIT-SS</v>
      </c>
      <c r="AW2555" t="str">
        <f t="shared" si="492"/>
        <v>VP FOR INFORMATION TECHNOLOGY-SHARED SERVICES</v>
      </c>
    </row>
    <row r="2556" spans="1:49">
      <c r="A2556" s="59">
        <v>2018</v>
      </c>
      <c r="B2556" t="s">
        <v>137</v>
      </c>
      <c r="C2556" t="s">
        <v>945</v>
      </c>
      <c r="D2556" t="s">
        <v>946</v>
      </c>
      <c r="E2556" t="s">
        <v>951</v>
      </c>
      <c r="F2556" t="s">
        <v>954</v>
      </c>
      <c r="G2556" t="s">
        <v>955</v>
      </c>
      <c r="H2556" t="s">
        <v>154</v>
      </c>
      <c r="I2556" s="170" t="s">
        <v>84</v>
      </c>
      <c r="J2556" t="s">
        <v>85</v>
      </c>
      <c r="K2556" t="s">
        <v>214</v>
      </c>
      <c r="L2556" t="s">
        <v>417</v>
      </c>
      <c r="M2556" t="s">
        <v>418</v>
      </c>
      <c r="N2556" t="s">
        <v>217</v>
      </c>
      <c r="O2556" t="s">
        <v>263</v>
      </c>
      <c r="P2556" t="s">
        <v>414</v>
      </c>
      <c r="Q2556" t="s">
        <v>415</v>
      </c>
      <c r="R2556" t="s">
        <v>416</v>
      </c>
      <c r="S2556" t="s">
        <v>338</v>
      </c>
      <c r="T2556" t="s">
        <v>339</v>
      </c>
      <c r="U2556" s="61" t="s">
        <v>340</v>
      </c>
      <c r="V2556" t="s">
        <v>24</v>
      </c>
      <c r="W2556" t="s">
        <v>263</v>
      </c>
      <c r="X2556" s="59">
        <v>25012</v>
      </c>
      <c r="Y2556" s="59">
        <v>25094</v>
      </c>
      <c r="Z2556" t="s">
        <v>141</v>
      </c>
      <c r="AA2556" s="146" t="str">
        <f t="shared" si="501"/>
        <v>EX</v>
      </c>
      <c r="AB2556" s="146" t="str">
        <f t="shared" si="503"/>
        <v>IT</v>
      </c>
      <c r="AC2556" t="str">
        <f t="shared" si="494"/>
        <v>EX</v>
      </c>
      <c r="AD2556" s="74">
        <f t="shared" si="495"/>
        <v>25094</v>
      </c>
      <c r="AE2556" s="74">
        <f t="shared" si="500"/>
        <v>25094</v>
      </c>
      <c r="AF2556">
        <v>1</v>
      </c>
      <c r="AG2556">
        <v>0</v>
      </c>
      <c r="AH2556" s="74">
        <v>0</v>
      </c>
      <c r="AJ2556" s="74">
        <f t="shared" si="496"/>
        <v>0</v>
      </c>
      <c r="AK2556" s="74">
        <f t="shared" si="502"/>
        <v>25094</v>
      </c>
      <c r="AL2556" t="str">
        <f t="shared" si="497"/>
        <v>N</v>
      </c>
      <c r="AN2556" t="s">
        <v>86</v>
      </c>
      <c r="AO2556" t="s">
        <v>85</v>
      </c>
      <c r="AP2556" t="str">
        <f t="shared" si="498"/>
        <v>94</v>
      </c>
      <c r="AQ2556" s="145" t="s">
        <v>1826</v>
      </c>
      <c r="AR2556" t="str">
        <f t="shared" si="499"/>
        <v>1-Adjusted Base Budget</v>
      </c>
      <c r="AS2556" s="145" t="s">
        <v>1827</v>
      </c>
      <c r="AT2556" t="s">
        <v>213</v>
      </c>
      <c r="AV2556" t="str">
        <f t="shared" si="493"/>
        <v>VPIT-SS</v>
      </c>
      <c r="AW2556" t="str">
        <f t="shared" si="492"/>
        <v>VP FOR INFORMATION TECHNOLOGY-SHARED SERVICES</v>
      </c>
    </row>
    <row r="2557" spans="1:49">
      <c r="A2557" s="59">
        <v>2018</v>
      </c>
      <c r="B2557" t="s">
        <v>137</v>
      </c>
      <c r="C2557" t="s">
        <v>945</v>
      </c>
      <c r="D2557" t="s">
        <v>946</v>
      </c>
      <c r="E2557" t="s">
        <v>951</v>
      </c>
      <c r="F2557" t="s">
        <v>1117</v>
      </c>
      <c r="G2557" t="s">
        <v>1118</v>
      </c>
      <c r="H2557" t="s">
        <v>154</v>
      </c>
      <c r="I2557" s="170" t="s">
        <v>84</v>
      </c>
      <c r="J2557" t="s">
        <v>85</v>
      </c>
      <c r="K2557" t="s">
        <v>214</v>
      </c>
      <c r="L2557" t="s">
        <v>417</v>
      </c>
      <c r="M2557" t="s">
        <v>418</v>
      </c>
      <c r="N2557" t="s">
        <v>217</v>
      </c>
      <c r="O2557" t="s">
        <v>263</v>
      </c>
      <c r="P2557" t="s">
        <v>414</v>
      </c>
      <c r="Q2557" t="s">
        <v>415</v>
      </c>
      <c r="R2557" t="s">
        <v>416</v>
      </c>
      <c r="S2557" t="s">
        <v>338</v>
      </c>
      <c r="T2557" t="s">
        <v>339</v>
      </c>
      <c r="U2557" s="61" t="s">
        <v>340</v>
      </c>
      <c r="V2557" t="s">
        <v>24</v>
      </c>
      <c r="W2557" t="s">
        <v>263</v>
      </c>
      <c r="X2557" s="59">
        <v>6850</v>
      </c>
      <c r="Y2557" s="59">
        <v>6850</v>
      </c>
      <c r="Z2557" t="s">
        <v>141</v>
      </c>
      <c r="AA2557" s="146" t="str">
        <f t="shared" si="501"/>
        <v>EX</v>
      </c>
      <c r="AB2557" s="146" t="str">
        <f t="shared" si="503"/>
        <v>IT</v>
      </c>
      <c r="AC2557" t="str">
        <f t="shared" si="494"/>
        <v>EX</v>
      </c>
      <c r="AD2557" s="74">
        <f t="shared" si="495"/>
        <v>6850</v>
      </c>
      <c r="AE2557" s="74">
        <f t="shared" si="500"/>
        <v>6850</v>
      </c>
      <c r="AF2557">
        <v>1</v>
      </c>
      <c r="AG2557">
        <v>0</v>
      </c>
      <c r="AH2557" s="74">
        <v>0</v>
      </c>
      <c r="AJ2557" s="74">
        <f t="shared" si="496"/>
        <v>0</v>
      </c>
      <c r="AK2557" s="74">
        <f t="shared" si="502"/>
        <v>6850</v>
      </c>
      <c r="AL2557" t="str">
        <f t="shared" si="497"/>
        <v>N</v>
      </c>
      <c r="AN2557" t="s">
        <v>86</v>
      </c>
      <c r="AO2557" t="s">
        <v>85</v>
      </c>
      <c r="AP2557" t="str">
        <f t="shared" si="498"/>
        <v>94</v>
      </c>
      <c r="AQ2557" s="145" t="s">
        <v>1826</v>
      </c>
      <c r="AR2557" t="str">
        <f t="shared" si="499"/>
        <v>1-Adjusted Base Budget</v>
      </c>
      <c r="AS2557" s="145" t="s">
        <v>1827</v>
      </c>
      <c r="AT2557" t="s">
        <v>213</v>
      </c>
      <c r="AV2557" t="str">
        <f t="shared" si="493"/>
        <v>VPIT-SS</v>
      </c>
      <c r="AW2557" t="str">
        <f t="shared" si="492"/>
        <v>VP FOR INFORMATION TECHNOLOGY-SHARED SERVICES</v>
      </c>
    </row>
    <row r="2558" spans="1:49">
      <c r="A2558" s="59">
        <v>2018</v>
      </c>
      <c r="B2558" t="s">
        <v>137</v>
      </c>
      <c r="C2558" t="s">
        <v>945</v>
      </c>
      <c r="D2558" t="s">
        <v>946</v>
      </c>
      <c r="E2558" t="s">
        <v>951</v>
      </c>
      <c r="F2558" t="s">
        <v>990</v>
      </c>
      <c r="G2558" t="s">
        <v>991</v>
      </c>
      <c r="H2558" t="s">
        <v>154</v>
      </c>
      <c r="I2558" s="170" t="s">
        <v>84</v>
      </c>
      <c r="J2558" t="s">
        <v>85</v>
      </c>
      <c r="K2558" t="s">
        <v>214</v>
      </c>
      <c r="L2558" t="s">
        <v>417</v>
      </c>
      <c r="M2558" t="s">
        <v>418</v>
      </c>
      <c r="N2558" t="s">
        <v>217</v>
      </c>
      <c r="O2558" t="s">
        <v>263</v>
      </c>
      <c r="P2558" t="s">
        <v>414</v>
      </c>
      <c r="Q2558" t="s">
        <v>415</v>
      </c>
      <c r="R2558" t="s">
        <v>416</v>
      </c>
      <c r="S2558" t="s">
        <v>338</v>
      </c>
      <c r="T2558" t="s">
        <v>339</v>
      </c>
      <c r="U2558" s="61" t="s">
        <v>340</v>
      </c>
      <c r="V2558" t="s">
        <v>24</v>
      </c>
      <c r="W2558" t="s">
        <v>263</v>
      </c>
      <c r="X2558" s="59">
        <v>17635</v>
      </c>
      <c r="Y2558" s="59">
        <v>17635</v>
      </c>
      <c r="Z2558" t="s">
        <v>141</v>
      </c>
      <c r="AA2558" s="146" t="str">
        <f t="shared" si="501"/>
        <v>EX</v>
      </c>
      <c r="AB2558" s="146" t="str">
        <f t="shared" si="503"/>
        <v>IT</v>
      </c>
      <c r="AC2558" t="str">
        <f t="shared" si="494"/>
        <v>EX</v>
      </c>
      <c r="AD2558" s="74">
        <f t="shared" si="495"/>
        <v>17635</v>
      </c>
      <c r="AE2558" s="74">
        <f t="shared" si="500"/>
        <v>17635</v>
      </c>
      <c r="AF2558">
        <v>1</v>
      </c>
      <c r="AG2558">
        <v>0</v>
      </c>
      <c r="AH2558" s="74">
        <v>0</v>
      </c>
      <c r="AJ2558" s="74">
        <f t="shared" si="496"/>
        <v>0</v>
      </c>
      <c r="AK2558" s="74">
        <f t="shared" si="502"/>
        <v>17635</v>
      </c>
      <c r="AL2558" t="str">
        <f t="shared" si="497"/>
        <v>N</v>
      </c>
      <c r="AN2558" t="s">
        <v>86</v>
      </c>
      <c r="AO2558" t="s">
        <v>85</v>
      </c>
      <c r="AP2558" t="str">
        <f t="shared" si="498"/>
        <v>94</v>
      </c>
      <c r="AQ2558" s="145" t="s">
        <v>1826</v>
      </c>
      <c r="AR2558" t="str">
        <f t="shared" si="499"/>
        <v>1-Adjusted Base Budget</v>
      </c>
      <c r="AS2558" s="145" t="s">
        <v>1827</v>
      </c>
      <c r="AT2558" t="s">
        <v>213</v>
      </c>
      <c r="AV2558" t="str">
        <f t="shared" si="493"/>
        <v>VPIT-SS</v>
      </c>
      <c r="AW2558" t="str">
        <f t="shared" si="492"/>
        <v>VP FOR INFORMATION TECHNOLOGY-SHARED SERVICES</v>
      </c>
    </row>
    <row r="2559" spans="1:49">
      <c r="A2559" s="59">
        <v>2018</v>
      </c>
      <c r="B2559" t="s">
        <v>137</v>
      </c>
      <c r="C2559" t="s">
        <v>945</v>
      </c>
      <c r="D2559" t="s">
        <v>946</v>
      </c>
      <c r="E2559" t="s">
        <v>951</v>
      </c>
      <c r="F2559" t="s">
        <v>968</v>
      </c>
      <c r="G2559" t="s">
        <v>969</v>
      </c>
      <c r="H2559" t="s">
        <v>154</v>
      </c>
      <c r="I2559" s="170" t="s">
        <v>84</v>
      </c>
      <c r="J2559" t="s">
        <v>85</v>
      </c>
      <c r="K2559" t="s">
        <v>214</v>
      </c>
      <c r="L2559" t="s">
        <v>417</v>
      </c>
      <c r="M2559" t="s">
        <v>418</v>
      </c>
      <c r="N2559" t="s">
        <v>217</v>
      </c>
      <c r="O2559" t="s">
        <v>263</v>
      </c>
      <c r="P2559" t="s">
        <v>414</v>
      </c>
      <c r="Q2559" t="s">
        <v>415</v>
      </c>
      <c r="R2559" t="s">
        <v>416</v>
      </c>
      <c r="S2559" t="s">
        <v>338</v>
      </c>
      <c r="T2559" t="s">
        <v>339</v>
      </c>
      <c r="U2559" s="61" t="s">
        <v>340</v>
      </c>
      <c r="V2559" t="s">
        <v>24</v>
      </c>
      <c r="W2559" t="s">
        <v>263</v>
      </c>
      <c r="X2559" s="59">
        <v>25200</v>
      </c>
      <c r="Y2559" s="59">
        <v>24846</v>
      </c>
      <c r="Z2559" t="s">
        <v>141</v>
      </c>
      <c r="AA2559" s="146" t="str">
        <f t="shared" si="501"/>
        <v>EX</v>
      </c>
      <c r="AB2559" s="146" t="str">
        <f t="shared" si="503"/>
        <v>IT</v>
      </c>
      <c r="AC2559" t="str">
        <f t="shared" si="494"/>
        <v>EX</v>
      </c>
      <c r="AD2559" s="74">
        <f t="shared" si="495"/>
        <v>24846</v>
      </c>
      <c r="AE2559" s="74">
        <f t="shared" si="500"/>
        <v>24846</v>
      </c>
      <c r="AF2559">
        <v>1</v>
      </c>
      <c r="AG2559">
        <v>0</v>
      </c>
      <c r="AH2559" s="74">
        <v>0</v>
      </c>
      <c r="AJ2559" s="74">
        <f t="shared" si="496"/>
        <v>0</v>
      </c>
      <c r="AK2559" s="74">
        <f t="shared" si="502"/>
        <v>24846</v>
      </c>
      <c r="AL2559" t="str">
        <f t="shared" si="497"/>
        <v>N</v>
      </c>
      <c r="AN2559" t="s">
        <v>86</v>
      </c>
      <c r="AO2559" t="s">
        <v>85</v>
      </c>
      <c r="AP2559" t="str">
        <f t="shared" si="498"/>
        <v>94</v>
      </c>
      <c r="AQ2559" s="145" t="s">
        <v>1826</v>
      </c>
      <c r="AR2559" t="str">
        <f t="shared" si="499"/>
        <v>1-Adjusted Base Budget</v>
      </c>
      <c r="AS2559" s="145" t="s">
        <v>1827</v>
      </c>
      <c r="AT2559" t="s">
        <v>213</v>
      </c>
      <c r="AV2559" t="str">
        <f t="shared" si="493"/>
        <v>VPIT-SS</v>
      </c>
      <c r="AW2559" t="str">
        <f t="shared" si="492"/>
        <v>VP FOR INFORMATION TECHNOLOGY-SHARED SERVICES</v>
      </c>
    </row>
    <row r="2560" spans="1:49">
      <c r="A2560" s="59">
        <v>2018</v>
      </c>
      <c r="B2560" t="s">
        <v>137</v>
      </c>
      <c r="C2560" t="s">
        <v>945</v>
      </c>
      <c r="D2560" t="s">
        <v>946</v>
      </c>
      <c r="E2560" t="s">
        <v>951</v>
      </c>
      <c r="F2560" t="s">
        <v>971</v>
      </c>
      <c r="G2560" t="s">
        <v>972</v>
      </c>
      <c r="H2560" t="s">
        <v>154</v>
      </c>
      <c r="I2560" s="170" t="s">
        <v>84</v>
      </c>
      <c r="J2560" t="s">
        <v>85</v>
      </c>
      <c r="K2560" t="s">
        <v>214</v>
      </c>
      <c r="L2560" t="s">
        <v>417</v>
      </c>
      <c r="M2560" t="s">
        <v>418</v>
      </c>
      <c r="N2560" t="s">
        <v>217</v>
      </c>
      <c r="O2560" t="s">
        <v>263</v>
      </c>
      <c r="P2560" t="s">
        <v>414</v>
      </c>
      <c r="Q2560" t="s">
        <v>415</v>
      </c>
      <c r="R2560" t="s">
        <v>416</v>
      </c>
      <c r="S2560" t="s">
        <v>338</v>
      </c>
      <c r="T2560" t="s">
        <v>339</v>
      </c>
      <c r="U2560" s="61" t="s">
        <v>340</v>
      </c>
      <c r="V2560" t="s">
        <v>24</v>
      </c>
      <c r="W2560" t="s">
        <v>263</v>
      </c>
      <c r="X2560" s="59">
        <v>1302</v>
      </c>
      <c r="Y2560" s="59">
        <v>1302</v>
      </c>
      <c r="Z2560" t="s">
        <v>141</v>
      </c>
      <c r="AA2560" s="146" t="str">
        <f t="shared" si="501"/>
        <v>EX</v>
      </c>
      <c r="AB2560" s="146" t="str">
        <f t="shared" si="503"/>
        <v>IT</v>
      </c>
      <c r="AC2560" t="str">
        <f t="shared" si="494"/>
        <v>EX</v>
      </c>
      <c r="AD2560" s="74">
        <f t="shared" si="495"/>
        <v>1302</v>
      </c>
      <c r="AE2560" s="74">
        <f t="shared" si="500"/>
        <v>1302</v>
      </c>
      <c r="AF2560">
        <v>1</v>
      </c>
      <c r="AG2560">
        <v>0</v>
      </c>
      <c r="AH2560" s="74">
        <v>0</v>
      </c>
      <c r="AJ2560" s="74">
        <f t="shared" si="496"/>
        <v>0</v>
      </c>
      <c r="AK2560" s="74">
        <f t="shared" si="502"/>
        <v>1302</v>
      </c>
      <c r="AL2560" t="str">
        <f t="shared" si="497"/>
        <v>N</v>
      </c>
      <c r="AN2560" t="s">
        <v>86</v>
      </c>
      <c r="AO2560" t="s">
        <v>85</v>
      </c>
      <c r="AP2560" t="str">
        <f t="shared" si="498"/>
        <v>94</v>
      </c>
      <c r="AQ2560" s="145" t="s">
        <v>1826</v>
      </c>
      <c r="AR2560" t="str">
        <f t="shared" si="499"/>
        <v>1-Adjusted Base Budget</v>
      </c>
      <c r="AS2560" s="145" t="s">
        <v>1827</v>
      </c>
      <c r="AT2560" t="s">
        <v>213</v>
      </c>
      <c r="AV2560" t="str">
        <f t="shared" si="493"/>
        <v>VPIT-SS</v>
      </c>
      <c r="AW2560" t="str">
        <f t="shared" si="492"/>
        <v>VP FOR INFORMATION TECHNOLOGY-SHARED SERVICES</v>
      </c>
    </row>
    <row r="2561" spans="1:49">
      <c r="A2561" s="59">
        <v>2018</v>
      </c>
      <c r="B2561" t="s">
        <v>137</v>
      </c>
      <c r="C2561" t="s">
        <v>945</v>
      </c>
      <c r="D2561" t="s">
        <v>946</v>
      </c>
      <c r="E2561" t="s">
        <v>951</v>
      </c>
      <c r="F2561" t="s">
        <v>1073</v>
      </c>
      <c r="G2561" t="s">
        <v>1074</v>
      </c>
      <c r="H2561" t="s">
        <v>154</v>
      </c>
      <c r="I2561" s="170" t="s">
        <v>84</v>
      </c>
      <c r="J2561" t="s">
        <v>85</v>
      </c>
      <c r="K2561" t="s">
        <v>214</v>
      </c>
      <c r="L2561" t="s">
        <v>417</v>
      </c>
      <c r="M2561" t="s">
        <v>418</v>
      </c>
      <c r="N2561" t="s">
        <v>217</v>
      </c>
      <c r="O2561" t="s">
        <v>263</v>
      </c>
      <c r="P2561" t="s">
        <v>414</v>
      </c>
      <c r="Q2561" t="s">
        <v>415</v>
      </c>
      <c r="R2561" t="s">
        <v>416</v>
      </c>
      <c r="S2561" t="s">
        <v>338</v>
      </c>
      <c r="T2561" t="s">
        <v>339</v>
      </c>
      <c r="U2561" s="61" t="s">
        <v>340</v>
      </c>
      <c r="V2561" t="s">
        <v>24</v>
      </c>
      <c r="W2561" t="s">
        <v>263</v>
      </c>
      <c r="X2561" s="59">
        <v>3911</v>
      </c>
      <c r="Y2561" s="59">
        <v>3911</v>
      </c>
      <c r="Z2561" t="s">
        <v>141</v>
      </c>
      <c r="AA2561" s="146" t="str">
        <f t="shared" si="501"/>
        <v>EX</v>
      </c>
      <c r="AB2561" s="146" t="str">
        <f t="shared" si="503"/>
        <v>IT</v>
      </c>
      <c r="AC2561" t="str">
        <f t="shared" si="494"/>
        <v>EX</v>
      </c>
      <c r="AD2561" s="74">
        <f t="shared" si="495"/>
        <v>3911</v>
      </c>
      <c r="AE2561" s="74">
        <f t="shared" si="500"/>
        <v>3911</v>
      </c>
      <c r="AF2561">
        <v>1</v>
      </c>
      <c r="AG2561">
        <v>0</v>
      </c>
      <c r="AH2561" s="74">
        <v>0</v>
      </c>
      <c r="AJ2561" s="74">
        <f t="shared" si="496"/>
        <v>0</v>
      </c>
      <c r="AK2561" s="74">
        <f t="shared" si="502"/>
        <v>3911</v>
      </c>
      <c r="AL2561" t="str">
        <f t="shared" si="497"/>
        <v>N</v>
      </c>
      <c r="AN2561" t="s">
        <v>86</v>
      </c>
      <c r="AO2561" t="s">
        <v>85</v>
      </c>
      <c r="AP2561" t="str">
        <f t="shared" si="498"/>
        <v>94</v>
      </c>
      <c r="AQ2561" s="145" t="s">
        <v>1826</v>
      </c>
      <c r="AR2561" t="str">
        <f t="shared" si="499"/>
        <v>1-Adjusted Base Budget</v>
      </c>
      <c r="AS2561" s="145" t="s">
        <v>1827</v>
      </c>
      <c r="AT2561" t="s">
        <v>213</v>
      </c>
      <c r="AV2561" t="str">
        <f t="shared" si="493"/>
        <v>VPIT-SS</v>
      </c>
      <c r="AW2561" t="str">
        <f t="shared" si="492"/>
        <v>VP FOR INFORMATION TECHNOLOGY-SHARED SERVICES</v>
      </c>
    </row>
    <row r="2562" spans="1:49">
      <c r="A2562" s="59">
        <v>2018</v>
      </c>
      <c r="B2562" t="s">
        <v>137</v>
      </c>
      <c r="C2562" t="s">
        <v>945</v>
      </c>
      <c r="D2562" t="s">
        <v>946</v>
      </c>
      <c r="E2562" t="s">
        <v>951</v>
      </c>
      <c r="F2562" t="s">
        <v>961</v>
      </c>
      <c r="G2562" t="s">
        <v>977</v>
      </c>
      <c r="H2562" t="s">
        <v>154</v>
      </c>
      <c r="I2562" s="170" t="s">
        <v>84</v>
      </c>
      <c r="J2562" t="s">
        <v>85</v>
      </c>
      <c r="K2562" t="s">
        <v>214</v>
      </c>
      <c r="L2562" t="s">
        <v>417</v>
      </c>
      <c r="M2562" t="s">
        <v>418</v>
      </c>
      <c r="N2562" t="s">
        <v>217</v>
      </c>
      <c r="O2562" t="s">
        <v>263</v>
      </c>
      <c r="P2562" t="s">
        <v>414</v>
      </c>
      <c r="Q2562" t="s">
        <v>415</v>
      </c>
      <c r="R2562" t="s">
        <v>416</v>
      </c>
      <c r="S2562" t="s">
        <v>338</v>
      </c>
      <c r="T2562" t="s">
        <v>339</v>
      </c>
      <c r="U2562" s="61" t="s">
        <v>340</v>
      </c>
      <c r="V2562" t="s">
        <v>24</v>
      </c>
      <c r="W2562" t="s">
        <v>263</v>
      </c>
      <c r="X2562" s="59">
        <v>23542</v>
      </c>
      <c r="Y2562" s="59">
        <v>32953</v>
      </c>
      <c r="Z2562" t="s">
        <v>141</v>
      </c>
      <c r="AA2562" s="146" t="str">
        <f t="shared" si="501"/>
        <v>EX</v>
      </c>
      <c r="AB2562" s="146" t="str">
        <f t="shared" si="503"/>
        <v>IT</v>
      </c>
      <c r="AC2562" t="str">
        <f t="shared" si="494"/>
        <v>EX</v>
      </c>
      <c r="AD2562" s="74">
        <f t="shared" si="495"/>
        <v>32953</v>
      </c>
      <c r="AE2562" s="74">
        <f t="shared" si="500"/>
        <v>32953</v>
      </c>
      <c r="AF2562">
        <v>1</v>
      </c>
      <c r="AG2562">
        <v>0</v>
      </c>
      <c r="AH2562" s="74">
        <v>0</v>
      </c>
      <c r="AJ2562" s="74">
        <f t="shared" si="496"/>
        <v>0</v>
      </c>
      <c r="AK2562" s="74">
        <f t="shared" si="502"/>
        <v>32953</v>
      </c>
      <c r="AL2562" t="str">
        <f t="shared" si="497"/>
        <v>N</v>
      </c>
      <c r="AN2562" t="s">
        <v>86</v>
      </c>
      <c r="AO2562" t="s">
        <v>85</v>
      </c>
      <c r="AP2562" t="str">
        <f t="shared" si="498"/>
        <v>94</v>
      </c>
      <c r="AQ2562" s="145" t="s">
        <v>1826</v>
      </c>
      <c r="AR2562" t="str">
        <f t="shared" si="499"/>
        <v>1-Adjusted Base Budget</v>
      </c>
      <c r="AS2562" s="145" t="s">
        <v>1827</v>
      </c>
      <c r="AT2562" t="s">
        <v>213</v>
      </c>
      <c r="AV2562" t="str">
        <f t="shared" si="493"/>
        <v>VPIT-SS</v>
      </c>
      <c r="AW2562" t="str">
        <f t="shared" si="492"/>
        <v>VP FOR INFORMATION TECHNOLOGY-SHARED SERVICES</v>
      </c>
    </row>
    <row r="2563" spans="1:49">
      <c r="A2563" s="59">
        <v>2018</v>
      </c>
      <c r="B2563" t="s">
        <v>137</v>
      </c>
      <c r="C2563" t="s">
        <v>945</v>
      </c>
      <c r="D2563" t="s">
        <v>946</v>
      </c>
      <c r="E2563" t="s">
        <v>951</v>
      </c>
      <c r="F2563" t="s">
        <v>1140</v>
      </c>
      <c r="G2563" t="s">
        <v>1141</v>
      </c>
      <c r="H2563" t="s">
        <v>154</v>
      </c>
      <c r="I2563" s="170" t="s">
        <v>84</v>
      </c>
      <c r="J2563" t="s">
        <v>85</v>
      </c>
      <c r="K2563" t="s">
        <v>214</v>
      </c>
      <c r="L2563" t="s">
        <v>417</v>
      </c>
      <c r="M2563" t="s">
        <v>418</v>
      </c>
      <c r="N2563" t="s">
        <v>217</v>
      </c>
      <c r="O2563" t="s">
        <v>263</v>
      </c>
      <c r="P2563" t="s">
        <v>414</v>
      </c>
      <c r="Q2563" t="s">
        <v>415</v>
      </c>
      <c r="R2563" t="s">
        <v>416</v>
      </c>
      <c r="S2563" t="s">
        <v>338</v>
      </c>
      <c r="T2563" t="s">
        <v>339</v>
      </c>
      <c r="U2563" s="61" t="s">
        <v>340</v>
      </c>
      <c r="V2563" t="s">
        <v>24</v>
      </c>
      <c r="W2563" t="s">
        <v>263</v>
      </c>
      <c r="X2563" s="59">
        <v>304</v>
      </c>
      <c r="Y2563" s="59">
        <v>-21779</v>
      </c>
      <c r="Z2563" t="s">
        <v>141</v>
      </c>
      <c r="AA2563" s="146" t="str">
        <f t="shared" si="501"/>
        <v>EX</v>
      </c>
      <c r="AB2563" s="146" t="str">
        <f t="shared" si="503"/>
        <v>IT</v>
      </c>
      <c r="AC2563" t="str">
        <f t="shared" si="494"/>
        <v>EX</v>
      </c>
      <c r="AD2563" s="74">
        <f t="shared" si="495"/>
        <v>-21779</v>
      </c>
      <c r="AE2563" s="74">
        <f t="shared" si="500"/>
        <v>-21779</v>
      </c>
      <c r="AF2563">
        <v>1</v>
      </c>
      <c r="AG2563">
        <v>0</v>
      </c>
      <c r="AH2563" s="74">
        <v>0</v>
      </c>
      <c r="AJ2563" s="74">
        <f t="shared" si="496"/>
        <v>0</v>
      </c>
      <c r="AK2563" s="74">
        <f t="shared" si="502"/>
        <v>-21779</v>
      </c>
      <c r="AL2563" t="str">
        <f t="shared" si="497"/>
        <v>N</v>
      </c>
      <c r="AN2563" t="s">
        <v>86</v>
      </c>
      <c r="AO2563" t="s">
        <v>85</v>
      </c>
      <c r="AP2563" t="str">
        <f t="shared" si="498"/>
        <v>94</v>
      </c>
      <c r="AQ2563" s="145" t="s">
        <v>1826</v>
      </c>
      <c r="AR2563" t="str">
        <f t="shared" si="499"/>
        <v>1-Adjusted Base Budget</v>
      </c>
      <c r="AS2563" s="145" t="s">
        <v>1827</v>
      </c>
      <c r="AT2563" t="s">
        <v>213</v>
      </c>
      <c r="AV2563" t="str">
        <f t="shared" si="493"/>
        <v>VPIT-SS</v>
      </c>
      <c r="AW2563" t="str">
        <f t="shared" si="492"/>
        <v>VP FOR INFORMATION TECHNOLOGY-SHARED SERVICES</v>
      </c>
    </row>
    <row r="2564" spans="1:49">
      <c r="A2564" s="59">
        <v>2018</v>
      </c>
      <c r="B2564" t="s">
        <v>137</v>
      </c>
      <c r="C2564" t="s">
        <v>945</v>
      </c>
      <c r="D2564" t="s">
        <v>946</v>
      </c>
      <c r="E2564" t="s">
        <v>951</v>
      </c>
      <c r="F2564" t="s">
        <v>1075</v>
      </c>
      <c r="G2564" t="s">
        <v>1076</v>
      </c>
      <c r="H2564" t="s">
        <v>154</v>
      </c>
      <c r="I2564" s="170" t="s">
        <v>84</v>
      </c>
      <c r="J2564" t="s">
        <v>85</v>
      </c>
      <c r="K2564" t="s">
        <v>214</v>
      </c>
      <c r="L2564" t="s">
        <v>417</v>
      </c>
      <c r="M2564" t="s">
        <v>418</v>
      </c>
      <c r="N2564" t="s">
        <v>217</v>
      </c>
      <c r="O2564" t="s">
        <v>263</v>
      </c>
      <c r="P2564" t="s">
        <v>414</v>
      </c>
      <c r="Q2564" t="s">
        <v>415</v>
      </c>
      <c r="R2564" t="s">
        <v>416</v>
      </c>
      <c r="S2564" t="s">
        <v>338</v>
      </c>
      <c r="T2564" t="s">
        <v>339</v>
      </c>
      <c r="U2564" s="61" t="s">
        <v>340</v>
      </c>
      <c r="V2564" t="s">
        <v>24</v>
      </c>
      <c r="W2564" t="s">
        <v>263</v>
      </c>
      <c r="X2564" s="59">
        <v>1272</v>
      </c>
      <c r="Y2564" s="59">
        <v>6012</v>
      </c>
      <c r="Z2564" t="s">
        <v>141</v>
      </c>
      <c r="AA2564" s="146" t="str">
        <f t="shared" si="501"/>
        <v>EX</v>
      </c>
      <c r="AB2564" s="146" t="str">
        <f t="shared" si="503"/>
        <v>IT</v>
      </c>
      <c r="AC2564" t="str">
        <f t="shared" si="494"/>
        <v>EX</v>
      </c>
      <c r="AD2564" s="74">
        <f t="shared" si="495"/>
        <v>6012</v>
      </c>
      <c r="AE2564" s="74">
        <f t="shared" si="500"/>
        <v>6012</v>
      </c>
      <c r="AF2564">
        <v>1</v>
      </c>
      <c r="AG2564">
        <v>0</v>
      </c>
      <c r="AH2564" s="74">
        <v>0</v>
      </c>
      <c r="AJ2564" s="74">
        <f t="shared" si="496"/>
        <v>0</v>
      </c>
      <c r="AK2564" s="74">
        <f t="shared" si="502"/>
        <v>6012</v>
      </c>
      <c r="AL2564" t="str">
        <f t="shared" si="497"/>
        <v>N</v>
      </c>
      <c r="AN2564" t="s">
        <v>86</v>
      </c>
      <c r="AO2564" t="s">
        <v>85</v>
      </c>
      <c r="AP2564" t="str">
        <f t="shared" si="498"/>
        <v>94</v>
      </c>
      <c r="AQ2564" s="145" t="s">
        <v>1826</v>
      </c>
      <c r="AR2564" t="str">
        <f t="shared" si="499"/>
        <v>1-Adjusted Base Budget</v>
      </c>
      <c r="AS2564" s="145" t="s">
        <v>1827</v>
      </c>
      <c r="AT2564" t="s">
        <v>213</v>
      </c>
      <c r="AV2564" t="str">
        <f t="shared" si="493"/>
        <v>VPIT-SS</v>
      </c>
      <c r="AW2564" t="str">
        <f t="shared" si="492"/>
        <v>VP FOR INFORMATION TECHNOLOGY-SHARED SERVICES</v>
      </c>
    </row>
    <row r="2565" spans="1:49">
      <c r="A2565" s="59">
        <v>2018</v>
      </c>
      <c r="B2565" t="s">
        <v>137</v>
      </c>
      <c r="C2565" t="s">
        <v>945</v>
      </c>
      <c r="D2565" t="s">
        <v>946</v>
      </c>
      <c r="E2565" t="s">
        <v>951</v>
      </c>
      <c r="F2565" t="s">
        <v>1079</v>
      </c>
      <c r="G2565" t="s">
        <v>1080</v>
      </c>
      <c r="H2565" t="s">
        <v>154</v>
      </c>
      <c r="I2565" s="170" t="s">
        <v>84</v>
      </c>
      <c r="J2565" t="s">
        <v>85</v>
      </c>
      <c r="K2565" t="s">
        <v>214</v>
      </c>
      <c r="L2565" t="s">
        <v>417</v>
      </c>
      <c r="M2565" t="s">
        <v>418</v>
      </c>
      <c r="N2565" t="s">
        <v>217</v>
      </c>
      <c r="O2565" t="s">
        <v>263</v>
      </c>
      <c r="P2565" t="s">
        <v>414</v>
      </c>
      <c r="Q2565" t="s">
        <v>415</v>
      </c>
      <c r="R2565" t="s">
        <v>416</v>
      </c>
      <c r="S2565" t="s">
        <v>338</v>
      </c>
      <c r="T2565" t="s">
        <v>339</v>
      </c>
      <c r="U2565" s="61" t="s">
        <v>340</v>
      </c>
      <c r="V2565" t="s">
        <v>24</v>
      </c>
      <c r="W2565" t="s">
        <v>263</v>
      </c>
      <c r="X2565" s="59">
        <v>2671</v>
      </c>
      <c r="Y2565" s="59">
        <v>2671</v>
      </c>
      <c r="Z2565" t="s">
        <v>141</v>
      </c>
      <c r="AA2565" s="146" t="str">
        <f t="shared" si="501"/>
        <v>EX</v>
      </c>
      <c r="AB2565" s="146" t="str">
        <f t="shared" si="503"/>
        <v>IT</v>
      </c>
      <c r="AC2565" t="str">
        <f t="shared" si="494"/>
        <v>EX</v>
      </c>
      <c r="AD2565" s="74">
        <f t="shared" si="495"/>
        <v>2671</v>
      </c>
      <c r="AE2565" s="74">
        <f t="shared" si="500"/>
        <v>2671</v>
      </c>
      <c r="AF2565">
        <v>1</v>
      </c>
      <c r="AG2565">
        <v>0</v>
      </c>
      <c r="AH2565" s="74">
        <v>0</v>
      </c>
      <c r="AJ2565" s="74">
        <f t="shared" si="496"/>
        <v>0</v>
      </c>
      <c r="AK2565" s="74">
        <f t="shared" si="502"/>
        <v>2671</v>
      </c>
      <c r="AL2565" t="str">
        <f t="shared" si="497"/>
        <v>N</v>
      </c>
      <c r="AN2565" t="s">
        <v>86</v>
      </c>
      <c r="AO2565" t="s">
        <v>85</v>
      </c>
      <c r="AP2565" t="str">
        <f t="shared" si="498"/>
        <v>94</v>
      </c>
      <c r="AQ2565" s="145" t="s">
        <v>1826</v>
      </c>
      <c r="AR2565" t="str">
        <f t="shared" si="499"/>
        <v>1-Adjusted Base Budget</v>
      </c>
      <c r="AS2565" s="145" t="s">
        <v>1827</v>
      </c>
      <c r="AT2565" t="s">
        <v>213</v>
      </c>
      <c r="AV2565" t="str">
        <f t="shared" si="493"/>
        <v>VPIT-SS</v>
      </c>
      <c r="AW2565" t="str">
        <f t="shared" si="492"/>
        <v>VP FOR INFORMATION TECHNOLOGY-SHARED SERVICES</v>
      </c>
    </row>
    <row r="2566" spans="1:49">
      <c r="A2566" s="59">
        <v>2018</v>
      </c>
      <c r="B2566" t="s">
        <v>137</v>
      </c>
      <c r="C2566" t="s">
        <v>945</v>
      </c>
      <c r="D2566" t="s">
        <v>946</v>
      </c>
      <c r="E2566" t="s">
        <v>951</v>
      </c>
      <c r="F2566" t="s">
        <v>1035</v>
      </c>
      <c r="G2566" t="s">
        <v>1036</v>
      </c>
      <c r="H2566" t="s">
        <v>154</v>
      </c>
      <c r="I2566" s="170" t="s">
        <v>84</v>
      </c>
      <c r="J2566" t="s">
        <v>85</v>
      </c>
      <c r="K2566" t="s">
        <v>214</v>
      </c>
      <c r="L2566" t="s">
        <v>417</v>
      </c>
      <c r="M2566" t="s">
        <v>418</v>
      </c>
      <c r="N2566" t="s">
        <v>217</v>
      </c>
      <c r="O2566" t="s">
        <v>263</v>
      </c>
      <c r="P2566" t="s">
        <v>414</v>
      </c>
      <c r="Q2566" t="s">
        <v>415</v>
      </c>
      <c r="R2566" t="s">
        <v>416</v>
      </c>
      <c r="S2566" t="s">
        <v>338</v>
      </c>
      <c r="T2566" t="s">
        <v>339</v>
      </c>
      <c r="U2566" s="61" t="s">
        <v>340</v>
      </c>
      <c r="V2566" t="s">
        <v>24</v>
      </c>
      <c r="W2566" t="s">
        <v>263</v>
      </c>
      <c r="X2566" s="59">
        <v>10895</v>
      </c>
      <c r="Y2566" s="59">
        <v>10895</v>
      </c>
      <c r="Z2566" t="s">
        <v>141</v>
      </c>
      <c r="AA2566" s="146" t="str">
        <f t="shared" si="501"/>
        <v>EX</v>
      </c>
      <c r="AB2566" s="146" t="str">
        <f t="shared" si="503"/>
        <v>IT</v>
      </c>
      <c r="AC2566" t="str">
        <f t="shared" si="494"/>
        <v>EX</v>
      </c>
      <c r="AD2566" s="74">
        <f t="shared" si="495"/>
        <v>10895</v>
      </c>
      <c r="AE2566" s="74">
        <f t="shared" si="500"/>
        <v>10895</v>
      </c>
      <c r="AF2566">
        <v>1</v>
      </c>
      <c r="AG2566">
        <v>0</v>
      </c>
      <c r="AH2566" s="74">
        <v>0</v>
      </c>
      <c r="AJ2566" s="74">
        <f t="shared" si="496"/>
        <v>0</v>
      </c>
      <c r="AK2566" s="74">
        <f t="shared" si="502"/>
        <v>10895</v>
      </c>
      <c r="AL2566" t="str">
        <f t="shared" si="497"/>
        <v>N</v>
      </c>
      <c r="AN2566" t="s">
        <v>86</v>
      </c>
      <c r="AO2566" t="s">
        <v>85</v>
      </c>
      <c r="AP2566" t="str">
        <f t="shared" si="498"/>
        <v>94</v>
      </c>
      <c r="AQ2566" s="145" t="s">
        <v>1826</v>
      </c>
      <c r="AR2566" t="str">
        <f t="shared" si="499"/>
        <v>1-Adjusted Base Budget</v>
      </c>
      <c r="AS2566" s="145" t="s">
        <v>1827</v>
      </c>
      <c r="AT2566" t="s">
        <v>213</v>
      </c>
      <c r="AV2566" t="str">
        <f t="shared" si="493"/>
        <v>VPIT-SS</v>
      </c>
      <c r="AW2566" t="str">
        <f t="shared" ref="AW2566:AW2629" si="504" xml:space="preserve"> IF(AND($AN2566="UAVP",$Z2566="OE"),$AO2566 &amp; "-ONLINE EDUCATION",IF(AND($AN2566="VPIT",OR($Z2566="SS",$Z2566="IT")),$AO2566 &amp; "-SHARED SERVICES",$AO2566))</f>
        <v>VP FOR INFORMATION TECHNOLOGY-SHARED SERVICES</v>
      </c>
    </row>
    <row r="2567" spans="1:49">
      <c r="A2567" s="59">
        <v>2018</v>
      </c>
      <c r="B2567" t="s">
        <v>137</v>
      </c>
      <c r="C2567" t="s">
        <v>945</v>
      </c>
      <c r="D2567" t="s">
        <v>946</v>
      </c>
      <c r="E2567" t="s">
        <v>951</v>
      </c>
      <c r="F2567" t="s">
        <v>1123</v>
      </c>
      <c r="G2567" t="s">
        <v>1124</v>
      </c>
      <c r="H2567" t="s">
        <v>154</v>
      </c>
      <c r="I2567" s="170" t="s">
        <v>84</v>
      </c>
      <c r="J2567" t="s">
        <v>85</v>
      </c>
      <c r="K2567" t="s">
        <v>214</v>
      </c>
      <c r="L2567" t="s">
        <v>417</v>
      </c>
      <c r="M2567" t="s">
        <v>418</v>
      </c>
      <c r="N2567" t="s">
        <v>217</v>
      </c>
      <c r="O2567" t="s">
        <v>263</v>
      </c>
      <c r="P2567" t="s">
        <v>414</v>
      </c>
      <c r="Q2567" t="s">
        <v>415</v>
      </c>
      <c r="R2567" t="s">
        <v>416</v>
      </c>
      <c r="S2567" t="s">
        <v>338</v>
      </c>
      <c r="T2567" t="s">
        <v>339</v>
      </c>
      <c r="U2567" s="61" t="s">
        <v>340</v>
      </c>
      <c r="V2567" t="s">
        <v>24</v>
      </c>
      <c r="W2567" t="s">
        <v>263</v>
      </c>
      <c r="X2567" s="59">
        <v>4932</v>
      </c>
      <c r="Y2567" s="59">
        <v>4932</v>
      </c>
      <c r="Z2567" t="s">
        <v>141</v>
      </c>
      <c r="AA2567" s="146" t="str">
        <f t="shared" si="501"/>
        <v>EX</v>
      </c>
      <c r="AB2567" s="146" t="str">
        <f t="shared" si="503"/>
        <v>IT</v>
      </c>
      <c r="AC2567" t="str">
        <f t="shared" si="494"/>
        <v>EX</v>
      </c>
      <c r="AD2567" s="74">
        <f t="shared" si="495"/>
        <v>4932</v>
      </c>
      <c r="AE2567" s="74">
        <f t="shared" si="500"/>
        <v>4932</v>
      </c>
      <c r="AF2567">
        <v>1</v>
      </c>
      <c r="AG2567">
        <v>0</v>
      </c>
      <c r="AH2567" s="74">
        <v>0</v>
      </c>
      <c r="AJ2567" s="74">
        <f t="shared" si="496"/>
        <v>0</v>
      </c>
      <c r="AK2567" s="74">
        <f t="shared" si="502"/>
        <v>4932</v>
      </c>
      <c r="AL2567" t="str">
        <f t="shared" si="497"/>
        <v>N</v>
      </c>
      <c r="AN2567" t="s">
        <v>86</v>
      </c>
      <c r="AO2567" t="s">
        <v>85</v>
      </c>
      <c r="AP2567" t="str">
        <f t="shared" si="498"/>
        <v>94</v>
      </c>
      <c r="AQ2567" s="145" t="s">
        <v>1826</v>
      </c>
      <c r="AR2567" t="str">
        <f t="shared" si="499"/>
        <v>1-Adjusted Base Budget</v>
      </c>
      <c r="AS2567" s="145" t="s">
        <v>1827</v>
      </c>
      <c r="AT2567" t="s">
        <v>213</v>
      </c>
      <c r="AV2567" t="str">
        <f t="shared" si="493"/>
        <v>VPIT-SS</v>
      </c>
      <c r="AW2567" t="str">
        <f t="shared" si="504"/>
        <v>VP FOR INFORMATION TECHNOLOGY-SHARED SERVICES</v>
      </c>
    </row>
    <row r="2568" spans="1:49">
      <c r="A2568" s="59">
        <v>2018</v>
      </c>
      <c r="B2568" t="s">
        <v>137</v>
      </c>
      <c r="C2568" t="s">
        <v>945</v>
      </c>
      <c r="D2568" t="s">
        <v>946</v>
      </c>
      <c r="E2568" t="s">
        <v>951</v>
      </c>
      <c r="F2568" t="s">
        <v>1125</v>
      </c>
      <c r="G2568" t="s">
        <v>1126</v>
      </c>
      <c r="H2568" t="s">
        <v>154</v>
      </c>
      <c r="I2568" s="170" t="s">
        <v>84</v>
      </c>
      <c r="J2568" t="s">
        <v>85</v>
      </c>
      <c r="K2568" t="s">
        <v>214</v>
      </c>
      <c r="L2568" t="s">
        <v>417</v>
      </c>
      <c r="M2568" t="s">
        <v>418</v>
      </c>
      <c r="N2568" t="s">
        <v>217</v>
      </c>
      <c r="O2568" t="s">
        <v>263</v>
      </c>
      <c r="P2568" t="s">
        <v>414</v>
      </c>
      <c r="Q2568" t="s">
        <v>415</v>
      </c>
      <c r="R2568" t="s">
        <v>416</v>
      </c>
      <c r="S2568" t="s">
        <v>338</v>
      </c>
      <c r="T2568" t="s">
        <v>339</v>
      </c>
      <c r="U2568" s="61" t="s">
        <v>340</v>
      </c>
      <c r="V2568" t="s">
        <v>24</v>
      </c>
      <c r="W2568" t="s">
        <v>263</v>
      </c>
      <c r="X2568" s="59">
        <v>4765</v>
      </c>
      <c r="Y2568" s="59">
        <v>4765</v>
      </c>
      <c r="Z2568" t="s">
        <v>141</v>
      </c>
      <c r="AA2568" s="146" t="str">
        <f t="shared" si="501"/>
        <v>EX</v>
      </c>
      <c r="AB2568" s="146" t="str">
        <f t="shared" si="503"/>
        <v>IT</v>
      </c>
      <c r="AC2568" t="str">
        <f t="shared" si="494"/>
        <v>EX</v>
      </c>
      <c r="AD2568" s="74">
        <f t="shared" si="495"/>
        <v>4765</v>
      </c>
      <c r="AE2568" s="74">
        <f t="shared" si="500"/>
        <v>4765</v>
      </c>
      <c r="AF2568">
        <v>1</v>
      </c>
      <c r="AG2568">
        <v>0</v>
      </c>
      <c r="AH2568" s="74">
        <v>0</v>
      </c>
      <c r="AJ2568" s="74">
        <f t="shared" si="496"/>
        <v>0</v>
      </c>
      <c r="AK2568" s="74">
        <f t="shared" si="502"/>
        <v>4765</v>
      </c>
      <c r="AL2568" t="str">
        <f t="shared" si="497"/>
        <v>N</v>
      </c>
      <c r="AN2568" t="s">
        <v>86</v>
      </c>
      <c r="AO2568" t="s">
        <v>85</v>
      </c>
      <c r="AP2568" t="str">
        <f t="shared" si="498"/>
        <v>94</v>
      </c>
      <c r="AQ2568" s="145" t="s">
        <v>1826</v>
      </c>
      <c r="AR2568" t="str">
        <f t="shared" si="499"/>
        <v>1-Adjusted Base Budget</v>
      </c>
      <c r="AS2568" s="145" t="s">
        <v>1827</v>
      </c>
      <c r="AT2568" t="s">
        <v>213</v>
      </c>
      <c r="AV2568" t="str">
        <f t="shared" si="493"/>
        <v>VPIT-SS</v>
      </c>
      <c r="AW2568" t="str">
        <f t="shared" si="504"/>
        <v>VP FOR INFORMATION TECHNOLOGY-SHARED SERVICES</v>
      </c>
    </row>
    <row r="2569" spans="1:49">
      <c r="A2569" s="59">
        <v>2018</v>
      </c>
      <c r="B2569" t="s">
        <v>137</v>
      </c>
      <c r="C2569" t="s">
        <v>945</v>
      </c>
      <c r="D2569" t="s">
        <v>946</v>
      </c>
      <c r="E2569" t="s">
        <v>951</v>
      </c>
      <c r="F2569" t="s">
        <v>1037</v>
      </c>
      <c r="G2569" t="s">
        <v>1038</v>
      </c>
      <c r="H2569" t="s">
        <v>154</v>
      </c>
      <c r="I2569" s="170" t="s">
        <v>84</v>
      </c>
      <c r="J2569" t="s">
        <v>85</v>
      </c>
      <c r="K2569" t="s">
        <v>214</v>
      </c>
      <c r="L2569" t="s">
        <v>417</v>
      </c>
      <c r="M2569" t="s">
        <v>418</v>
      </c>
      <c r="N2569" t="s">
        <v>217</v>
      </c>
      <c r="O2569" t="s">
        <v>263</v>
      </c>
      <c r="P2569" t="s">
        <v>414</v>
      </c>
      <c r="Q2569" t="s">
        <v>415</v>
      </c>
      <c r="R2569" t="s">
        <v>416</v>
      </c>
      <c r="S2569" t="s">
        <v>338</v>
      </c>
      <c r="T2569" t="s">
        <v>339</v>
      </c>
      <c r="U2569" s="61" t="s">
        <v>340</v>
      </c>
      <c r="V2569" t="s">
        <v>24</v>
      </c>
      <c r="W2569" t="s">
        <v>263</v>
      </c>
      <c r="X2569" s="59">
        <v>17530</v>
      </c>
      <c r="Y2569" s="59">
        <v>0</v>
      </c>
      <c r="Z2569" t="s">
        <v>141</v>
      </c>
      <c r="AA2569" s="146" t="str">
        <f t="shared" si="501"/>
        <v>EX</v>
      </c>
      <c r="AB2569" s="146" t="str">
        <f t="shared" si="503"/>
        <v>IT</v>
      </c>
      <c r="AC2569" t="str">
        <f t="shared" si="494"/>
        <v>EX</v>
      </c>
      <c r="AD2569" s="74">
        <f t="shared" si="495"/>
        <v>0</v>
      </c>
      <c r="AE2569" s="74">
        <f t="shared" si="500"/>
        <v>0</v>
      </c>
      <c r="AF2569">
        <v>1</v>
      </c>
      <c r="AG2569">
        <v>0</v>
      </c>
      <c r="AH2569" s="74">
        <v>0</v>
      </c>
      <c r="AJ2569" s="74">
        <f t="shared" si="496"/>
        <v>0</v>
      </c>
      <c r="AK2569" s="74">
        <f t="shared" si="502"/>
        <v>0</v>
      </c>
      <c r="AL2569" t="str">
        <f t="shared" si="497"/>
        <v>N</v>
      </c>
      <c r="AN2569" t="s">
        <v>86</v>
      </c>
      <c r="AO2569" t="s">
        <v>85</v>
      </c>
      <c r="AP2569" t="str">
        <f t="shared" si="498"/>
        <v>94</v>
      </c>
      <c r="AQ2569" s="145" t="s">
        <v>1826</v>
      </c>
      <c r="AR2569" t="str">
        <f t="shared" si="499"/>
        <v>1-Adjusted Base Budget</v>
      </c>
      <c r="AS2569" s="145" t="s">
        <v>1827</v>
      </c>
      <c r="AT2569" t="s">
        <v>213</v>
      </c>
      <c r="AV2569" t="str">
        <f t="shared" si="493"/>
        <v>VPIT-SS</v>
      </c>
      <c r="AW2569" t="str">
        <f t="shared" si="504"/>
        <v>VP FOR INFORMATION TECHNOLOGY-SHARED SERVICES</v>
      </c>
    </row>
    <row r="2570" spans="1:49">
      <c r="A2570" s="59">
        <v>2018</v>
      </c>
      <c r="B2570" t="s">
        <v>137</v>
      </c>
      <c r="C2570" t="s">
        <v>945</v>
      </c>
      <c r="D2570" t="s">
        <v>946</v>
      </c>
      <c r="E2570" t="s">
        <v>951</v>
      </c>
      <c r="F2570" t="s">
        <v>1087</v>
      </c>
      <c r="G2570" t="s">
        <v>1088</v>
      </c>
      <c r="H2570" t="s">
        <v>154</v>
      </c>
      <c r="I2570" s="170" t="s">
        <v>84</v>
      </c>
      <c r="J2570" t="s">
        <v>85</v>
      </c>
      <c r="K2570" t="s">
        <v>214</v>
      </c>
      <c r="L2570" t="s">
        <v>417</v>
      </c>
      <c r="M2570" t="s">
        <v>418</v>
      </c>
      <c r="N2570" t="s">
        <v>217</v>
      </c>
      <c r="O2570" t="s">
        <v>263</v>
      </c>
      <c r="P2570" t="s">
        <v>414</v>
      </c>
      <c r="Q2570" t="s">
        <v>415</v>
      </c>
      <c r="R2570" t="s">
        <v>416</v>
      </c>
      <c r="S2570" t="s">
        <v>338</v>
      </c>
      <c r="T2570" t="s">
        <v>339</v>
      </c>
      <c r="U2570" s="61" t="s">
        <v>340</v>
      </c>
      <c r="V2570" t="s">
        <v>24</v>
      </c>
      <c r="W2570" t="s">
        <v>263</v>
      </c>
      <c r="X2570" s="59">
        <v>1229</v>
      </c>
      <c r="Y2570" s="59">
        <v>4932</v>
      </c>
      <c r="Z2570" t="s">
        <v>141</v>
      </c>
      <c r="AA2570" s="146" t="str">
        <f t="shared" si="501"/>
        <v>EX</v>
      </c>
      <c r="AB2570" s="146" t="str">
        <f t="shared" si="503"/>
        <v>IT</v>
      </c>
      <c r="AC2570" t="str">
        <f t="shared" si="494"/>
        <v>EX</v>
      </c>
      <c r="AD2570" s="74">
        <f t="shared" si="495"/>
        <v>4932</v>
      </c>
      <c r="AE2570" s="74">
        <f t="shared" si="500"/>
        <v>4932</v>
      </c>
      <c r="AF2570">
        <v>1</v>
      </c>
      <c r="AG2570">
        <v>0</v>
      </c>
      <c r="AH2570" s="74">
        <v>0</v>
      </c>
      <c r="AJ2570" s="74">
        <f t="shared" si="496"/>
        <v>0</v>
      </c>
      <c r="AK2570" s="74">
        <f t="shared" si="502"/>
        <v>4932</v>
      </c>
      <c r="AL2570" t="str">
        <f t="shared" si="497"/>
        <v>N</v>
      </c>
      <c r="AN2570" t="s">
        <v>86</v>
      </c>
      <c r="AO2570" t="s">
        <v>85</v>
      </c>
      <c r="AP2570" t="str">
        <f t="shared" si="498"/>
        <v>94</v>
      </c>
      <c r="AQ2570" s="145" t="s">
        <v>1826</v>
      </c>
      <c r="AR2570" t="str">
        <f t="shared" si="499"/>
        <v>1-Adjusted Base Budget</v>
      </c>
      <c r="AS2570" s="145" t="s">
        <v>1827</v>
      </c>
      <c r="AT2570" t="s">
        <v>213</v>
      </c>
      <c r="AV2570" t="str">
        <f t="shared" si="493"/>
        <v>VPIT-SS</v>
      </c>
      <c r="AW2570" t="str">
        <f t="shared" si="504"/>
        <v>VP FOR INFORMATION TECHNOLOGY-SHARED SERVICES</v>
      </c>
    </row>
    <row r="2571" spans="1:49">
      <c r="A2571" s="59">
        <v>2018</v>
      </c>
      <c r="B2571" t="s">
        <v>137</v>
      </c>
      <c r="C2571" t="s">
        <v>945</v>
      </c>
      <c r="D2571" t="s">
        <v>946</v>
      </c>
      <c r="E2571" t="s">
        <v>951</v>
      </c>
      <c r="F2571" t="s">
        <v>1089</v>
      </c>
      <c r="G2571" t="s">
        <v>1127</v>
      </c>
      <c r="H2571" t="s">
        <v>154</v>
      </c>
      <c r="I2571" s="170" t="s">
        <v>84</v>
      </c>
      <c r="J2571" t="s">
        <v>85</v>
      </c>
      <c r="K2571" t="s">
        <v>214</v>
      </c>
      <c r="L2571" t="s">
        <v>417</v>
      </c>
      <c r="M2571" t="s">
        <v>418</v>
      </c>
      <c r="N2571" t="s">
        <v>217</v>
      </c>
      <c r="O2571" t="s">
        <v>263</v>
      </c>
      <c r="P2571" t="s">
        <v>414</v>
      </c>
      <c r="Q2571" t="s">
        <v>415</v>
      </c>
      <c r="R2571" t="s">
        <v>416</v>
      </c>
      <c r="S2571" t="s">
        <v>338</v>
      </c>
      <c r="T2571" t="s">
        <v>339</v>
      </c>
      <c r="U2571" s="61" t="s">
        <v>340</v>
      </c>
      <c r="V2571" t="s">
        <v>24</v>
      </c>
      <c r="W2571" t="s">
        <v>263</v>
      </c>
      <c r="X2571" s="59">
        <v>24559</v>
      </c>
      <c r="Y2571" s="59">
        <v>24559</v>
      </c>
      <c r="Z2571" t="s">
        <v>141</v>
      </c>
      <c r="AA2571" s="146" t="str">
        <f t="shared" si="501"/>
        <v>EX</v>
      </c>
      <c r="AB2571" s="146" t="str">
        <f t="shared" si="503"/>
        <v>IT</v>
      </c>
      <c r="AC2571" t="str">
        <f t="shared" si="494"/>
        <v>EX</v>
      </c>
      <c r="AD2571" s="74">
        <f t="shared" si="495"/>
        <v>24559</v>
      </c>
      <c r="AE2571" s="74">
        <f t="shared" si="500"/>
        <v>24559</v>
      </c>
      <c r="AF2571">
        <v>1</v>
      </c>
      <c r="AG2571">
        <v>0</v>
      </c>
      <c r="AH2571" s="74">
        <v>0</v>
      </c>
      <c r="AJ2571" s="74">
        <f t="shared" si="496"/>
        <v>0</v>
      </c>
      <c r="AK2571" s="74">
        <f t="shared" si="502"/>
        <v>24559</v>
      </c>
      <c r="AL2571" t="str">
        <f t="shared" si="497"/>
        <v>N</v>
      </c>
      <c r="AN2571" t="s">
        <v>86</v>
      </c>
      <c r="AO2571" t="s">
        <v>85</v>
      </c>
      <c r="AP2571" t="str">
        <f t="shared" si="498"/>
        <v>94</v>
      </c>
      <c r="AQ2571" s="145" t="s">
        <v>1826</v>
      </c>
      <c r="AR2571" t="str">
        <f t="shared" si="499"/>
        <v>1-Adjusted Base Budget</v>
      </c>
      <c r="AS2571" s="145" t="s">
        <v>1827</v>
      </c>
      <c r="AT2571" t="s">
        <v>213</v>
      </c>
      <c r="AV2571" t="str">
        <f t="shared" si="493"/>
        <v>VPIT-SS</v>
      </c>
      <c r="AW2571" t="str">
        <f t="shared" si="504"/>
        <v>VP FOR INFORMATION TECHNOLOGY-SHARED SERVICES</v>
      </c>
    </row>
    <row r="2572" spans="1:49">
      <c r="A2572" s="59">
        <v>2018</v>
      </c>
      <c r="B2572" t="s">
        <v>137</v>
      </c>
      <c r="C2572" t="s">
        <v>945</v>
      </c>
      <c r="D2572" t="s">
        <v>946</v>
      </c>
      <c r="E2572" t="s">
        <v>951</v>
      </c>
      <c r="F2572" t="s">
        <v>1197</v>
      </c>
      <c r="G2572" t="s">
        <v>1198</v>
      </c>
      <c r="H2572" t="s">
        <v>154</v>
      </c>
      <c r="I2572" s="170" t="s">
        <v>84</v>
      </c>
      <c r="J2572" t="s">
        <v>85</v>
      </c>
      <c r="K2572" t="s">
        <v>214</v>
      </c>
      <c r="L2572" t="s">
        <v>417</v>
      </c>
      <c r="M2572" t="s">
        <v>418</v>
      </c>
      <c r="N2572" t="s">
        <v>217</v>
      </c>
      <c r="O2572" t="s">
        <v>263</v>
      </c>
      <c r="P2572" t="s">
        <v>414</v>
      </c>
      <c r="Q2572" t="s">
        <v>415</v>
      </c>
      <c r="R2572" t="s">
        <v>416</v>
      </c>
      <c r="S2572" t="s">
        <v>338</v>
      </c>
      <c r="T2572" t="s">
        <v>339</v>
      </c>
      <c r="U2572" s="61" t="s">
        <v>340</v>
      </c>
      <c r="V2572" t="s">
        <v>24</v>
      </c>
      <c r="W2572" t="s">
        <v>263</v>
      </c>
      <c r="X2572" s="59">
        <v>10606</v>
      </c>
      <c r="Y2572" s="59">
        <v>0</v>
      </c>
      <c r="Z2572" t="s">
        <v>141</v>
      </c>
      <c r="AA2572" s="146" t="str">
        <f t="shared" si="501"/>
        <v>EX</v>
      </c>
      <c r="AB2572" s="146" t="str">
        <f t="shared" si="503"/>
        <v>IT</v>
      </c>
      <c r="AC2572" t="str">
        <f t="shared" si="494"/>
        <v>EX</v>
      </c>
      <c r="AD2572" s="74">
        <f t="shared" si="495"/>
        <v>0</v>
      </c>
      <c r="AE2572" s="74">
        <f t="shared" si="500"/>
        <v>0</v>
      </c>
      <c r="AF2572">
        <v>1</v>
      </c>
      <c r="AG2572">
        <v>0</v>
      </c>
      <c r="AH2572" s="74">
        <v>0</v>
      </c>
      <c r="AJ2572" s="74">
        <f t="shared" si="496"/>
        <v>0</v>
      </c>
      <c r="AK2572" s="74">
        <f t="shared" si="502"/>
        <v>0</v>
      </c>
      <c r="AL2572" t="str">
        <f t="shared" si="497"/>
        <v>N</v>
      </c>
      <c r="AN2572" t="s">
        <v>86</v>
      </c>
      <c r="AO2572" t="s">
        <v>85</v>
      </c>
      <c r="AP2572" t="str">
        <f t="shared" si="498"/>
        <v>94</v>
      </c>
      <c r="AQ2572" s="145" t="s">
        <v>1826</v>
      </c>
      <c r="AR2572" t="str">
        <f t="shared" si="499"/>
        <v>1-Adjusted Base Budget</v>
      </c>
      <c r="AS2572" s="145" t="s">
        <v>1827</v>
      </c>
      <c r="AT2572" t="s">
        <v>213</v>
      </c>
      <c r="AV2572" t="str">
        <f t="shared" ref="AV2572:AV2635" si="505">IF(AND($AN2572="UAVP",$Z2572="OE"),$AN2572 &amp; "-OE",IF(AND($AN2572="VPIT",OR($Z2572="SS",$Z2572="IT")),$AN2572 &amp; "-SS",$AN2572))</f>
        <v>VPIT-SS</v>
      </c>
      <c r="AW2572" t="str">
        <f t="shared" si="504"/>
        <v>VP FOR INFORMATION TECHNOLOGY-SHARED SERVICES</v>
      </c>
    </row>
    <row r="2573" spans="1:49">
      <c r="A2573" s="59">
        <v>2018</v>
      </c>
      <c r="B2573" t="s">
        <v>137</v>
      </c>
      <c r="C2573" t="s">
        <v>945</v>
      </c>
      <c r="D2573" t="s">
        <v>946</v>
      </c>
      <c r="E2573" t="s">
        <v>951</v>
      </c>
      <c r="F2573" t="s">
        <v>1137</v>
      </c>
      <c r="G2573" t="s">
        <v>1139</v>
      </c>
      <c r="H2573" t="s">
        <v>154</v>
      </c>
      <c r="I2573" s="170" t="s">
        <v>84</v>
      </c>
      <c r="J2573" t="s">
        <v>85</v>
      </c>
      <c r="K2573" t="s">
        <v>214</v>
      </c>
      <c r="L2573" t="s">
        <v>417</v>
      </c>
      <c r="M2573" t="s">
        <v>418</v>
      </c>
      <c r="N2573" t="s">
        <v>217</v>
      </c>
      <c r="O2573" t="s">
        <v>263</v>
      </c>
      <c r="P2573" t="s">
        <v>414</v>
      </c>
      <c r="Q2573" t="s">
        <v>415</v>
      </c>
      <c r="R2573" t="s">
        <v>416</v>
      </c>
      <c r="S2573" t="s">
        <v>338</v>
      </c>
      <c r="T2573" t="s">
        <v>339</v>
      </c>
      <c r="U2573" s="61" t="s">
        <v>340</v>
      </c>
      <c r="V2573" t="s">
        <v>24</v>
      </c>
      <c r="W2573" t="s">
        <v>263</v>
      </c>
      <c r="X2573" s="59">
        <v>-18358</v>
      </c>
      <c r="Y2573" s="59">
        <v>-18358</v>
      </c>
      <c r="Z2573" t="s">
        <v>141</v>
      </c>
      <c r="AA2573" s="146" t="str">
        <f t="shared" si="501"/>
        <v>EX</v>
      </c>
      <c r="AB2573" s="146" t="str">
        <f t="shared" si="503"/>
        <v>IT</v>
      </c>
      <c r="AC2573" t="str">
        <f t="shared" si="494"/>
        <v>EX</v>
      </c>
      <c r="AD2573" s="74">
        <f t="shared" si="495"/>
        <v>-18358</v>
      </c>
      <c r="AE2573" s="74">
        <f t="shared" si="500"/>
        <v>-18358</v>
      </c>
      <c r="AF2573">
        <v>1</v>
      </c>
      <c r="AG2573">
        <v>0</v>
      </c>
      <c r="AH2573" s="74">
        <v>0</v>
      </c>
      <c r="AJ2573" s="74">
        <f t="shared" si="496"/>
        <v>0</v>
      </c>
      <c r="AK2573" s="74">
        <f t="shared" si="502"/>
        <v>-18358</v>
      </c>
      <c r="AL2573" t="str">
        <f t="shared" si="497"/>
        <v>N</v>
      </c>
      <c r="AN2573" t="s">
        <v>86</v>
      </c>
      <c r="AO2573" t="s">
        <v>85</v>
      </c>
      <c r="AP2573" t="str">
        <f t="shared" si="498"/>
        <v>94</v>
      </c>
      <c r="AQ2573" s="145" t="s">
        <v>1826</v>
      </c>
      <c r="AR2573" t="str">
        <f t="shared" si="499"/>
        <v>1-Adjusted Base Budget</v>
      </c>
      <c r="AS2573" s="145" t="s">
        <v>1827</v>
      </c>
      <c r="AT2573" t="s">
        <v>213</v>
      </c>
      <c r="AV2573" t="str">
        <f t="shared" si="505"/>
        <v>VPIT-SS</v>
      </c>
      <c r="AW2573" t="str">
        <f t="shared" si="504"/>
        <v>VP FOR INFORMATION TECHNOLOGY-SHARED SERVICES</v>
      </c>
    </row>
    <row r="2574" spans="1:49">
      <c r="A2574" s="59">
        <v>2018</v>
      </c>
      <c r="B2574" t="s">
        <v>137</v>
      </c>
      <c r="C2574" t="s">
        <v>945</v>
      </c>
      <c r="D2574" t="s">
        <v>946</v>
      </c>
      <c r="E2574" t="s">
        <v>951</v>
      </c>
      <c r="F2574" t="s">
        <v>1099</v>
      </c>
      <c r="G2574" t="s">
        <v>1100</v>
      </c>
      <c r="H2574" t="s">
        <v>154</v>
      </c>
      <c r="I2574" s="170" t="s">
        <v>84</v>
      </c>
      <c r="J2574" t="s">
        <v>85</v>
      </c>
      <c r="K2574" t="s">
        <v>214</v>
      </c>
      <c r="L2574" t="s">
        <v>417</v>
      </c>
      <c r="M2574" t="s">
        <v>418</v>
      </c>
      <c r="N2574" t="s">
        <v>217</v>
      </c>
      <c r="O2574" t="s">
        <v>263</v>
      </c>
      <c r="P2574" t="s">
        <v>414</v>
      </c>
      <c r="Q2574" t="s">
        <v>415</v>
      </c>
      <c r="R2574" t="s">
        <v>416</v>
      </c>
      <c r="S2574" t="s">
        <v>338</v>
      </c>
      <c r="T2574" t="s">
        <v>339</v>
      </c>
      <c r="U2574" s="61" t="s">
        <v>340</v>
      </c>
      <c r="V2574" t="s">
        <v>24</v>
      </c>
      <c r="W2574" t="s">
        <v>263</v>
      </c>
      <c r="X2574" s="59">
        <v>5676</v>
      </c>
      <c r="Y2574" s="59">
        <v>5676</v>
      </c>
      <c r="Z2574" t="s">
        <v>141</v>
      </c>
      <c r="AA2574" s="146" t="str">
        <f t="shared" si="501"/>
        <v>EX</v>
      </c>
      <c r="AB2574" s="146" t="str">
        <f t="shared" si="503"/>
        <v>IT</v>
      </c>
      <c r="AC2574" t="str">
        <f t="shared" si="494"/>
        <v>EX</v>
      </c>
      <c r="AD2574" s="74">
        <f t="shared" si="495"/>
        <v>5676</v>
      </c>
      <c r="AE2574" s="74">
        <f t="shared" si="500"/>
        <v>5676</v>
      </c>
      <c r="AF2574">
        <v>1</v>
      </c>
      <c r="AG2574">
        <v>0</v>
      </c>
      <c r="AH2574" s="74">
        <v>0</v>
      </c>
      <c r="AJ2574" s="74">
        <f t="shared" si="496"/>
        <v>0</v>
      </c>
      <c r="AK2574" s="74">
        <f t="shared" si="502"/>
        <v>5676</v>
      </c>
      <c r="AL2574" t="str">
        <f t="shared" si="497"/>
        <v>N</v>
      </c>
      <c r="AN2574" t="s">
        <v>86</v>
      </c>
      <c r="AO2574" t="s">
        <v>85</v>
      </c>
      <c r="AP2574" t="str">
        <f t="shared" si="498"/>
        <v>94</v>
      </c>
      <c r="AQ2574" s="145" t="s">
        <v>1826</v>
      </c>
      <c r="AR2574" t="str">
        <f t="shared" si="499"/>
        <v>1-Adjusted Base Budget</v>
      </c>
      <c r="AS2574" s="145" t="s">
        <v>1827</v>
      </c>
      <c r="AT2574" t="s">
        <v>213</v>
      </c>
      <c r="AV2574" t="str">
        <f t="shared" si="505"/>
        <v>VPIT-SS</v>
      </c>
      <c r="AW2574" t="str">
        <f t="shared" si="504"/>
        <v>VP FOR INFORMATION TECHNOLOGY-SHARED SERVICES</v>
      </c>
    </row>
    <row r="2575" spans="1:49">
      <c r="A2575" s="59">
        <v>2018</v>
      </c>
      <c r="B2575" t="s">
        <v>137</v>
      </c>
      <c r="C2575" t="s">
        <v>945</v>
      </c>
      <c r="D2575" t="s">
        <v>946</v>
      </c>
      <c r="E2575" t="s">
        <v>951</v>
      </c>
      <c r="F2575" t="s">
        <v>1101</v>
      </c>
      <c r="G2575" t="s">
        <v>1128</v>
      </c>
      <c r="H2575" t="s">
        <v>154</v>
      </c>
      <c r="I2575" s="170" t="s">
        <v>84</v>
      </c>
      <c r="J2575" t="s">
        <v>85</v>
      </c>
      <c r="K2575" t="s">
        <v>214</v>
      </c>
      <c r="L2575" t="s">
        <v>417</v>
      </c>
      <c r="M2575" t="s">
        <v>418</v>
      </c>
      <c r="N2575" t="s">
        <v>217</v>
      </c>
      <c r="O2575" t="s">
        <v>263</v>
      </c>
      <c r="P2575" t="s">
        <v>414</v>
      </c>
      <c r="Q2575" t="s">
        <v>415</v>
      </c>
      <c r="R2575" t="s">
        <v>416</v>
      </c>
      <c r="S2575" t="s">
        <v>338</v>
      </c>
      <c r="T2575" t="s">
        <v>339</v>
      </c>
      <c r="U2575" s="61" t="s">
        <v>340</v>
      </c>
      <c r="V2575" t="s">
        <v>24</v>
      </c>
      <c r="W2575" t="s">
        <v>263</v>
      </c>
      <c r="X2575" s="59">
        <v>49966</v>
      </c>
      <c r="Y2575" s="59">
        <v>49886</v>
      </c>
      <c r="Z2575" t="s">
        <v>141</v>
      </c>
      <c r="AA2575" s="146" t="str">
        <f t="shared" si="501"/>
        <v>EX</v>
      </c>
      <c r="AB2575" s="146" t="str">
        <f t="shared" si="503"/>
        <v>IT</v>
      </c>
      <c r="AC2575" t="str">
        <f t="shared" si="494"/>
        <v>EX</v>
      </c>
      <c r="AD2575" s="74">
        <f t="shared" si="495"/>
        <v>49886</v>
      </c>
      <c r="AE2575" s="74">
        <f t="shared" si="500"/>
        <v>49886</v>
      </c>
      <c r="AF2575">
        <v>1</v>
      </c>
      <c r="AG2575">
        <v>0</v>
      </c>
      <c r="AH2575" s="74">
        <v>0</v>
      </c>
      <c r="AJ2575" s="74">
        <f t="shared" si="496"/>
        <v>0</v>
      </c>
      <c r="AK2575" s="74">
        <f t="shared" si="502"/>
        <v>49886</v>
      </c>
      <c r="AL2575" t="str">
        <f t="shared" si="497"/>
        <v>N</v>
      </c>
      <c r="AN2575" t="s">
        <v>86</v>
      </c>
      <c r="AO2575" t="s">
        <v>85</v>
      </c>
      <c r="AP2575" t="str">
        <f t="shared" si="498"/>
        <v>94</v>
      </c>
      <c r="AQ2575" s="145" t="s">
        <v>1826</v>
      </c>
      <c r="AR2575" t="str">
        <f t="shared" si="499"/>
        <v>1-Adjusted Base Budget</v>
      </c>
      <c r="AS2575" s="145" t="s">
        <v>1827</v>
      </c>
      <c r="AT2575" t="s">
        <v>213</v>
      </c>
      <c r="AV2575" t="str">
        <f t="shared" si="505"/>
        <v>VPIT-SS</v>
      </c>
      <c r="AW2575" t="str">
        <f t="shared" si="504"/>
        <v>VP FOR INFORMATION TECHNOLOGY-SHARED SERVICES</v>
      </c>
    </row>
    <row r="2576" spans="1:49">
      <c r="A2576" s="59">
        <v>2018</v>
      </c>
      <c r="B2576" t="s">
        <v>137</v>
      </c>
      <c r="C2576" t="s">
        <v>945</v>
      </c>
      <c r="D2576" t="s">
        <v>946</v>
      </c>
      <c r="E2576" t="s">
        <v>951</v>
      </c>
      <c r="F2576" t="s">
        <v>1131</v>
      </c>
      <c r="G2576" t="s">
        <v>1132</v>
      </c>
      <c r="H2576" t="s">
        <v>154</v>
      </c>
      <c r="I2576" s="170" t="s">
        <v>84</v>
      </c>
      <c r="J2576" t="s">
        <v>85</v>
      </c>
      <c r="K2576" t="s">
        <v>214</v>
      </c>
      <c r="L2576" t="s">
        <v>417</v>
      </c>
      <c r="M2576" t="s">
        <v>418</v>
      </c>
      <c r="N2576" t="s">
        <v>217</v>
      </c>
      <c r="O2576" t="s">
        <v>263</v>
      </c>
      <c r="P2576" t="s">
        <v>414</v>
      </c>
      <c r="Q2576" t="s">
        <v>415</v>
      </c>
      <c r="R2576" t="s">
        <v>416</v>
      </c>
      <c r="S2576" t="s">
        <v>338</v>
      </c>
      <c r="T2576" t="s">
        <v>339</v>
      </c>
      <c r="U2576" s="61" t="s">
        <v>340</v>
      </c>
      <c r="V2576" t="s">
        <v>24</v>
      </c>
      <c r="W2576" t="s">
        <v>263</v>
      </c>
      <c r="X2576" s="59">
        <v>8306</v>
      </c>
      <c r="Y2576" s="59">
        <v>8306</v>
      </c>
      <c r="Z2576" t="s">
        <v>141</v>
      </c>
      <c r="AA2576" s="146" t="str">
        <f t="shared" si="501"/>
        <v>EX</v>
      </c>
      <c r="AB2576" s="146" t="str">
        <f t="shared" si="503"/>
        <v>IT</v>
      </c>
      <c r="AC2576" t="str">
        <f t="shared" si="494"/>
        <v>EX</v>
      </c>
      <c r="AD2576" s="74">
        <f t="shared" si="495"/>
        <v>8306</v>
      </c>
      <c r="AE2576" s="74">
        <f t="shared" si="500"/>
        <v>8306</v>
      </c>
      <c r="AF2576">
        <v>1</v>
      </c>
      <c r="AG2576">
        <v>0</v>
      </c>
      <c r="AH2576" s="74">
        <v>0</v>
      </c>
      <c r="AJ2576" s="74">
        <f t="shared" si="496"/>
        <v>0</v>
      </c>
      <c r="AK2576" s="74">
        <f t="shared" si="502"/>
        <v>8306</v>
      </c>
      <c r="AL2576" t="str">
        <f t="shared" si="497"/>
        <v>N</v>
      </c>
      <c r="AN2576" t="s">
        <v>86</v>
      </c>
      <c r="AO2576" t="s">
        <v>85</v>
      </c>
      <c r="AP2576" t="str">
        <f t="shared" si="498"/>
        <v>94</v>
      </c>
      <c r="AQ2576" s="145" t="s">
        <v>1826</v>
      </c>
      <c r="AR2576" t="str">
        <f t="shared" si="499"/>
        <v>1-Adjusted Base Budget</v>
      </c>
      <c r="AS2576" s="145" t="s">
        <v>1827</v>
      </c>
      <c r="AT2576" t="s">
        <v>213</v>
      </c>
      <c r="AV2576" t="str">
        <f t="shared" si="505"/>
        <v>VPIT-SS</v>
      </c>
      <c r="AW2576" t="str">
        <f t="shared" si="504"/>
        <v>VP FOR INFORMATION TECHNOLOGY-SHARED SERVICES</v>
      </c>
    </row>
    <row r="2577" spans="1:49">
      <c r="A2577" s="59">
        <v>2018</v>
      </c>
      <c r="B2577" t="s">
        <v>137</v>
      </c>
      <c r="C2577" t="s">
        <v>945</v>
      </c>
      <c r="D2577" t="s">
        <v>946</v>
      </c>
      <c r="E2577" t="s">
        <v>951</v>
      </c>
      <c r="F2577" t="s">
        <v>992</v>
      </c>
      <c r="G2577" t="s">
        <v>993</v>
      </c>
      <c r="H2577" t="s">
        <v>154</v>
      </c>
      <c r="I2577" s="170" t="s">
        <v>84</v>
      </c>
      <c r="J2577" t="s">
        <v>85</v>
      </c>
      <c r="K2577" t="s">
        <v>214</v>
      </c>
      <c r="L2577" t="s">
        <v>417</v>
      </c>
      <c r="M2577" t="s">
        <v>418</v>
      </c>
      <c r="N2577" t="s">
        <v>217</v>
      </c>
      <c r="O2577" t="s">
        <v>263</v>
      </c>
      <c r="P2577" t="s">
        <v>414</v>
      </c>
      <c r="Q2577" t="s">
        <v>415</v>
      </c>
      <c r="R2577" t="s">
        <v>416</v>
      </c>
      <c r="S2577" t="s">
        <v>338</v>
      </c>
      <c r="T2577" t="s">
        <v>339</v>
      </c>
      <c r="U2577" s="61" t="s">
        <v>340</v>
      </c>
      <c r="V2577" t="s">
        <v>24</v>
      </c>
      <c r="W2577" t="s">
        <v>263</v>
      </c>
      <c r="X2577" s="59">
        <v>1486</v>
      </c>
      <c r="Y2577" s="59">
        <v>1486</v>
      </c>
      <c r="Z2577" t="s">
        <v>141</v>
      </c>
      <c r="AA2577" s="146" t="str">
        <f t="shared" si="501"/>
        <v>EX</v>
      </c>
      <c r="AB2577" s="146" t="str">
        <f t="shared" si="503"/>
        <v>IT</v>
      </c>
      <c r="AC2577" t="str">
        <f t="shared" si="494"/>
        <v>EX</v>
      </c>
      <c r="AD2577" s="74">
        <f t="shared" si="495"/>
        <v>1486</v>
      </c>
      <c r="AE2577" s="74">
        <f t="shared" si="500"/>
        <v>1486</v>
      </c>
      <c r="AF2577">
        <v>1</v>
      </c>
      <c r="AG2577">
        <v>0</v>
      </c>
      <c r="AH2577" s="74">
        <v>0</v>
      </c>
      <c r="AJ2577" s="74">
        <f t="shared" si="496"/>
        <v>0</v>
      </c>
      <c r="AK2577" s="74">
        <f t="shared" si="502"/>
        <v>1486</v>
      </c>
      <c r="AL2577" t="str">
        <f t="shared" si="497"/>
        <v>N</v>
      </c>
      <c r="AN2577" t="s">
        <v>86</v>
      </c>
      <c r="AO2577" t="s">
        <v>85</v>
      </c>
      <c r="AP2577" t="str">
        <f t="shared" si="498"/>
        <v>94</v>
      </c>
      <c r="AQ2577" s="145" t="s">
        <v>1826</v>
      </c>
      <c r="AR2577" t="str">
        <f t="shared" si="499"/>
        <v>1-Adjusted Base Budget</v>
      </c>
      <c r="AS2577" s="145" t="s">
        <v>1827</v>
      </c>
      <c r="AT2577" t="s">
        <v>213</v>
      </c>
      <c r="AV2577" t="str">
        <f t="shared" si="505"/>
        <v>VPIT-SS</v>
      </c>
      <c r="AW2577" t="str">
        <f t="shared" si="504"/>
        <v>VP FOR INFORMATION TECHNOLOGY-SHARED SERVICES</v>
      </c>
    </row>
    <row r="2578" spans="1:49">
      <c r="A2578" s="59">
        <v>2018</v>
      </c>
      <c r="B2578" t="s">
        <v>137</v>
      </c>
      <c r="C2578" t="s">
        <v>945</v>
      </c>
      <c r="D2578" t="s">
        <v>946</v>
      </c>
      <c r="E2578" t="s">
        <v>951</v>
      </c>
      <c r="F2578" t="s">
        <v>1105</v>
      </c>
      <c r="G2578" t="s">
        <v>1106</v>
      </c>
      <c r="H2578" t="s">
        <v>154</v>
      </c>
      <c r="I2578" s="170" t="s">
        <v>84</v>
      </c>
      <c r="J2578" t="s">
        <v>85</v>
      </c>
      <c r="K2578" t="s">
        <v>214</v>
      </c>
      <c r="L2578" t="s">
        <v>417</v>
      </c>
      <c r="M2578" t="s">
        <v>418</v>
      </c>
      <c r="N2578" t="s">
        <v>217</v>
      </c>
      <c r="O2578" t="s">
        <v>263</v>
      </c>
      <c r="P2578" t="s">
        <v>414</v>
      </c>
      <c r="Q2578" t="s">
        <v>415</v>
      </c>
      <c r="R2578" t="s">
        <v>416</v>
      </c>
      <c r="S2578" t="s">
        <v>338</v>
      </c>
      <c r="T2578" t="s">
        <v>339</v>
      </c>
      <c r="U2578" s="61" t="s">
        <v>340</v>
      </c>
      <c r="V2578" t="s">
        <v>24</v>
      </c>
      <c r="W2578" t="s">
        <v>263</v>
      </c>
      <c r="X2578" s="59">
        <v>3411</v>
      </c>
      <c r="Y2578" s="59">
        <v>3411</v>
      </c>
      <c r="Z2578" t="s">
        <v>141</v>
      </c>
      <c r="AA2578" s="146" t="str">
        <f t="shared" si="501"/>
        <v>EX</v>
      </c>
      <c r="AB2578" s="146" t="str">
        <f t="shared" si="503"/>
        <v>IT</v>
      </c>
      <c r="AC2578" t="str">
        <f t="shared" si="494"/>
        <v>EX</v>
      </c>
      <c r="AD2578" s="74">
        <f t="shared" si="495"/>
        <v>3411</v>
      </c>
      <c r="AE2578" s="74">
        <f t="shared" si="500"/>
        <v>3411</v>
      </c>
      <c r="AF2578">
        <v>1</v>
      </c>
      <c r="AG2578">
        <v>0</v>
      </c>
      <c r="AH2578" s="74">
        <v>0</v>
      </c>
      <c r="AJ2578" s="74">
        <f t="shared" si="496"/>
        <v>0</v>
      </c>
      <c r="AK2578" s="74">
        <f t="shared" si="502"/>
        <v>3411</v>
      </c>
      <c r="AL2578" t="str">
        <f t="shared" si="497"/>
        <v>N</v>
      </c>
      <c r="AN2578" t="s">
        <v>86</v>
      </c>
      <c r="AO2578" t="s">
        <v>85</v>
      </c>
      <c r="AP2578" t="str">
        <f t="shared" si="498"/>
        <v>94</v>
      </c>
      <c r="AQ2578" s="145" t="s">
        <v>1826</v>
      </c>
      <c r="AR2578" t="str">
        <f t="shared" si="499"/>
        <v>1-Adjusted Base Budget</v>
      </c>
      <c r="AS2578" s="145" t="s">
        <v>1827</v>
      </c>
      <c r="AT2578" t="s">
        <v>213</v>
      </c>
      <c r="AV2578" t="str">
        <f t="shared" si="505"/>
        <v>VPIT-SS</v>
      </c>
      <c r="AW2578" t="str">
        <f t="shared" si="504"/>
        <v>VP FOR INFORMATION TECHNOLOGY-SHARED SERVICES</v>
      </c>
    </row>
    <row r="2579" spans="1:49">
      <c r="A2579" s="59">
        <v>2018</v>
      </c>
      <c r="B2579" t="s">
        <v>137</v>
      </c>
      <c r="C2579" t="s">
        <v>945</v>
      </c>
      <c r="D2579" t="s">
        <v>946</v>
      </c>
      <c r="E2579" t="s">
        <v>951</v>
      </c>
      <c r="F2579" t="s">
        <v>1107</v>
      </c>
      <c r="G2579" t="s">
        <v>1108</v>
      </c>
      <c r="H2579" t="s">
        <v>154</v>
      </c>
      <c r="I2579" s="170" t="s">
        <v>84</v>
      </c>
      <c r="J2579" t="s">
        <v>85</v>
      </c>
      <c r="K2579" t="s">
        <v>214</v>
      </c>
      <c r="L2579" t="s">
        <v>417</v>
      </c>
      <c r="M2579" t="s">
        <v>418</v>
      </c>
      <c r="N2579" t="s">
        <v>217</v>
      </c>
      <c r="O2579" t="s">
        <v>263</v>
      </c>
      <c r="P2579" t="s">
        <v>414</v>
      </c>
      <c r="Q2579" t="s">
        <v>415</v>
      </c>
      <c r="R2579" t="s">
        <v>416</v>
      </c>
      <c r="S2579" t="s">
        <v>338</v>
      </c>
      <c r="T2579" t="s">
        <v>339</v>
      </c>
      <c r="U2579" s="61" t="s">
        <v>340</v>
      </c>
      <c r="V2579" t="s">
        <v>24</v>
      </c>
      <c r="W2579" t="s">
        <v>263</v>
      </c>
      <c r="X2579" s="59">
        <v>4384</v>
      </c>
      <c r="Y2579" s="59">
        <v>4384</v>
      </c>
      <c r="Z2579" t="s">
        <v>141</v>
      </c>
      <c r="AA2579" s="146" t="str">
        <f t="shared" si="501"/>
        <v>EX</v>
      </c>
      <c r="AB2579" s="146" t="str">
        <f t="shared" si="503"/>
        <v>IT</v>
      </c>
      <c r="AC2579" t="str">
        <f t="shared" ref="AC2579:AC2642" si="506">IF(O2579 =AA2579,W2579,"Allot/Xfer IN")</f>
        <v>EX</v>
      </c>
      <c r="AD2579" s="74">
        <f t="shared" ref="AD2579:AD2642" si="507">IF(O2579 =AA2579,Y2579,-Y2579)</f>
        <v>4384</v>
      </c>
      <c r="AE2579" s="74">
        <f t="shared" si="500"/>
        <v>4384</v>
      </c>
      <c r="AF2579">
        <v>1</v>
      </c>
      <c r="AG2579">
        <v>0</v>
      </c>
      <c r="AH2579" s="74">
        <v>0</v>
      </c>
      <c r="AJ2579" s="74">
        <f t="shared" ref="AJ2579:AJ2642" si="508">SUM(AG2579:AI2579)</f>
        <v>0</v>
      </c>
      <c r="AK2579" s="74">
        <f t="shared" si="502"/>
        <v>4384</v>
      </c>
      <c r="AL2579" t="str">
        <f t="shared" ref="AL2579:AL2642" si="509">IF(AF2579&lt;&gt;1,"Y","N")</f>
        <v>N</v>
      </c>
      <c r="AN2579" t="s">
        <v>86</v>
      </c>
      <c r="AO2579" t="s">
        <v>85</v>
      </c>
      <c r="AP2579" t="str">
        <f t="shared" ref="AP2579:AP2642" si="510">IF(AL2579 ="Y","99",I2579)</f>
        <v>94</v>
      </c>
      <c r="AQ2579" s="145" t="s">
        <v>1826</v>
      </c>
      <c r="AR2579" t="str">
        <f t="shared" ref="AR2579:AR2642" si="511">IF(AM2579 ="y",AQ2579,IF(AG2579 &lt;&gt;0,"2-Provision for Compensation Incr","1-Adjusted Base Budget"))</f>
        <v>1-Adjusted Base Budget</v>
      </c>
      <c r="AS2579" s="145" t="s">
        <v>1827</v>
      </c>
      <c r="AT2579" t="s">
        <v>213</v>
      </c>
      <c r="AV2579" t="str">
        <f t="shared" si="505"/>
        <v>VPIT-SS</v>
      </c>
      <c r="AW2579" t="str">
        <f t="shared" si="504"/>
        <v>VP FOR INFORMATION TECHNOLOGY-SHARED SERVICES</v>
      </c>
    </row>
    <row r="2580" spans="1:49">
      <c r="A2580" s="59">
        <v>2018</v>
      </c>
      <c r="B2580" t="s">
        <v>137</v>
      </c>
      <c r="C2580" t="s">
        <v>945</v>
      </c>
      <c r="D2580" t="s">
        <v>946</v>
      </c>
      <c r="E2580" t="s">
        <v>951</v>
      </c>
      <c r="F2580" t="s">
        <v>1109</v>
      </c>
      <c r="G2580" t="s">
        <v>1110</v>
      </c>
      <c r="H2580" t="s">
        <v>154</v>
      </c>
      <c r="I2580" s="170" t="s">
        <v>84</v>
      </c>
      <c r="J2580" t="s">
        <v>85</v>
      </c>
      <c r="K2580" t="s">
        <v>214</v>
      </c>
      <c r="L2580" t="s">
        <v>417</v>
      </c>
      <c r="M2580" t="s">
        <v>418</v>
      </c>
      <c r="N2580" t="s">
        <v>217</v>
      </c>
      <c r="O2580" t="s">
        <v>263</v>
      </c>
      <c r="P2580" t="s">
        <v>414</v>
      </c>
      <c r="Q2580" t="s">
        <v>415</v>
      </c>
      <c r="R2580" t="s">
        <v>416</v>
      </c>
      <c r="S2580" t="s">
        <v>338</v>
      </c>
      <c r="T2580" t="s">
        <v>339</v>
      </c>
      <c r="U2580" s="61" t="s">
        <v>340</v>
      </c>
      <c r="V2580" t="s">
        <v>24</v>
      </c>
      <c r="W2580" t="s">
        <v>263</v>
      </c>
      <c r="X2580" s="59">
        <v>5319</v>
      </c>
      <c r="Y2580" s="59">
        <v>5319</v>
      </c>
      <c r="Z2580" t="s">
        <v>141</v>
      </c>
      <c r="AA2580" s="146" t="str">
        <f t="shared" si="501"/>
        <v>EX</v>
      </c>
      <c r="AB2580" s="146" t="str">
        <f t="shared" si="503"/>
        <v>IT</v>
      </c>
      <c r="AC2580" t="str">
        <f t="shared" si="506"/>
        <v>EX</v>
      </c>
      <c r="AD2580" s="74">
        <f t="shared" si="507"/>
        <v>5319</v>
      </c>
      <c r="AE2580" s="74">
        <f t="shared" ref="AE2580:AE2643" si="512">Y2580</f>
        <v>5319</v>
      </c>
      <c r="AF2580">
        <v>1</v>
      </c>
      <c r="AG2580">
        <v>0</v>
      </c>
      <c r="AH2580" s="74">
        <v>0</v>
      </c>
      <c r="AJ2580" s="74">
        <f t="shared" si="508"/>
        <v>0</v>
      </c>
      <c r="AK2580" s="74">
        <f t="shared" si="502"/>
        <v>5319</v>
      </c>
      <c r="AL2580" t="str">
        <f t="shared" si="509"/>
        <v>N</v>
      </c>
      <c r="AN2580" t="s">
        <v>86</v>
      </c>
      <c r="AO2580" t="s">
        <v>85</v>
      </c>
      <c r="AP2580" t="str">
        <f t="shared" si="510"/>
        <v>94</v>
      </c>
      <c r="AQ2580" s="145" t="s">
        <v>1826</v>
      </c>
      <c r="AR2580" t="str">
        <f t="shared" si="511"/>
        <v>1-Adjusted Base Budget</v>
      </c>
      <c r="AS2580" s="145" t="s">
        <v>1827</v>
      </c>
      <c r="AT2580" t="s">
        <v>213</v>
      </c>
      <c r="AV2580" t="str">
        <f t="shared" si="505"/>
        <v>VPIT-SS</v>
      </c>
      <c r="AW2580" t="str">
        <f t="shared" si="504"/>
        <v>VP FOR INFORMATION TECHNOLOGY-SHARED SERVICES</v>
      </c>
    </row>
    <row r="2581" spans="1:49">
      <c r="A2581" s="59">
        <v>2018</v>
      </c>
      <c r="B2581" t="s">
        <v>137</v>
      </c>
      <c r="C2581" t="s">
        <v>945</v>
      </c>
      <c r="D2581" t="s">
        <v>946</v>
      </c>
      <c r="E2581" t="s">
        <v>951</v>
      </c>
      <c r="F2581" t="s">
        <v>1111</v>
      </c>
      <c r="G2581" t="s">
        <v>1112</v>
      </c>
      <c r="H2581" t="s">
        <v>154</v>
      </c>
      <c r="I2581" s="170" t="s">
        <v>84</v>
      </c>
      <c r="J2581" t="s">
        <v>85</v>
      </c>
      <c r="K2581" t="s">
        <v>214</v>
      </c>
      <c r="L2581" t="s">
        <v>417</v>
      </c>
      <c r="M2581" t="s">
        <v>418</v>
      </c>
      <c r="N2581" t="s">
        <v>217</v>
      </c>
      <c r="O2581" t="s">
        <v>263</v>
      </c>
      <c r="P2581" t="s">
        <v>414</v>
      </c>
      <c r="Q2581" t="s">
        <v>415</v>
      </c>
      <c r="R2581" t="s">
        <v>416</v>
      </c>
      <c r="S2581" t="s">
        <v>338</v>
      </c>
      <c r="T2581" t="s">
        <v>339</v>
      </c>
      <c r="U2581" s="61" t="s">
        <v>340</v>
      </c>
      <c r="V2581" t="s">
        <v>24</v>
      </c>
      <c r="W2581" t="s">
        <v>263</v>
      </c>
      <c r="X2581" s="59">
        <v>0</v>
      </c>
      <c r="Y2581" s="59">
        <v>12785</v>
      </c>
      <c r="Z2581" t="s">
        <v>141</v>
      </c>
      <c r="AA2581" s="146" t="str">
        <f t="shared" si="501"/>
        <v>EX</v>
      </c>
      <c r="AB2581" s="146" t="str">
        <f t="shared" si="503"/>
        <v>IT</v>
      </c>
      <c r="AC2581" t="str">
        <f t="shared" si="506"/>
        <v>EX</v>
      </c>
      <c r="AD2581" s="74">
        <f t="shared" si="507"/>
        <v>12785</v>
      </c>
      <c r="AE2581" s="74">
        <f t="shared" si="512"/>
        <v>12785</v>
      </c>
      <c r="AF2581">
        <v>1</v>
      </c>
      <c r="AG2581">
        <v>0</v>
      </c>
      <c r="AH2581" s="74">
        <v>0</v>
      </c>
      <c r="AJ2581" s="74">
        <f t="shared" si="508"/>
        <v>0</v>
      </c>
      <c r="AK2581" s="74">
        <f t="shared" si="502"/>
        <v>12785</v>
      </c>
      <c r="AL2581" t="str">
        <f t="shared" si="509"/>
        <v>N</v>
      </c>
      <c r="AN2581" t="s">
        <v>86</v>
      </c>
      <c r="AO2581" t="s">
        <v>85</v>
      </c>
      <c r="AP2581" t="str">
        <f t="shared" si="510"/>
        <v>94</v>
      </c>
      <c r="AQ2581" s="145" t="s">
        <v>1826</v>
      </c>
      <c r="AR2581" t="str">
        <f t="shared" si="511"/>
        <v>1-Adjusted Base Budget</v>
      </c>
      <c r="AS2581" s="145" t="s">
        <v>1827</v>
      </c>
      <c r="AT2581" t="s">
        <v>213</v>
      </c>
      <c r="AV2581" t="str">
        <f t="shared" si="505"/>
        <v>VPIT-SS</v>
      </c>
      <c r="AW2581" t="str">
        <f t="shared" si="504"/>
        <v>VP FOR INFORMATION TECHNOLOGY-SHARED SERVICES</v>
      </c>
    </row>
    <row r="2582" spans="1:49">
      <c r="A2582" s="59">
        <v>2018</v>
      </c>
      <c r="B2582" t="s">
        <v>137</v>
      </c>
      <c r="C2582" t="s">
        <v>945</v>
      </c>
      <c r="D2582" t="s">
        <v>946</v>
      </c>
      <c r="E2582" t="s">
        <v>981</v>
      </c>
      <c r="F2582" t="s">
        <v>957</v>
      </c>
      <c r="G2582" t="s">
        <v>958</v>
      </c>
      <c r="H2582" t="s">
        <v>157</v>
      </c>
      <c r="I2582" s="170" t="s">
        <v>84</v>
      </c>
      <c r="J2582" t="s">
        <v>85</v>
      </c>
      <c r="K2582" t="s">
        <v>214</v>
      </c>
      <c r="L2582" t="s">
        <v>417</v>
      </c>
      <c r="M2582" t="s">
        <v>418</v>
      </c>
      <c r="N2582" t="s">
        <v>217</v>
      </c>
      <c r="O2582" t="s">
        <v>263</v>
      </c>
      <c r="P2582" t="s">
        <v>414</v>
      </c>
      <c r="Q2582" t="s">
        <v>415</v>
      </c>
      <c r="R2582" t="s">
        <v>416</v>
      </c>
      <c r="S2582" t="s">
        <v>338</v>
      </c>
      <c r="T2582" t="s">
        <v>339</v>
      </c>
      <c r="U2582" s="61" t="s">
        <v>340</v>
      </c>
      <c r="V2582" t="s">
        <v>24</v>
      </c>
      <c r="W2582" t="s">
        <v>263</v>
      </c>
      <c r="X2582" s="59">
        <v>60396</v>
      </c>
      <c r="Y2582" s="59">
        <v>60396</v>
      </c>
      <c r="Z2582" t="s">
        <v>141</v>
      </c>
      <c r="AA2582" s="146" t="str">
        <f t="shared" si="501"/>
        <v>EX</v>
      </c>
      <c r="AB2582" s="146" t="str">
        <f t="shared" si="503"/>
        <v>IT</v>
      </c>
      <c r="AC2582" t="str">
        <f t="shared" si="506"/>
        <v>EX</v>
      </c>
      <c r="AD2582" s="74">
        <f t="shared" si="507"/>
        <v>60396</v>
      </c>
      <c r="AE2582" s="74">
        <f t="shared" si="512"/>
        <v>60396</v>
      </c>
      <c r="AF2582">
        <v>1</v>
      </c>
      <c r="AG2582">
        <v>0</v>
      </c>
      <c r="AH2582" s="74">
        <v>0</v>
      </c>
      <c r="AJ2582" s="74">
        <f t="shared" si="508"/>
        <v>0</v>
      </c>
      <c r="AK2582" s="74">
        <f t="shared" si="502"/>
        <v>60396</v>
      </c>
      <c r="AL2582" t="str">
        <f t="shared" si="509"/>
        <v>N</v>
      </c>
      <c r="AN2582" t="s">
        <v>86</v>
      </c>
      <c r="AO2582" t="s">
        <v>85</v>
      </c>
      <c r="AP2582" t="str">
        <f t="shared" si="510"/>
        <v>94</v>
      </c>
      <c r="AQ2582" s="145" t="s">
        <v>1826</v>
      </c>
      <c r="AR2582" t="str">
        <f t="shared" si="511"/>
        <v>1-Adjusted Base Budget</v>
      </c>
      <c r="AS2582" s="145" t="s">
        <v>1827</v>
      </c>
      <c r="AT2582" t="s">
        <v>213</v>
      </c>
      <c r="AV2582" t="str">
        <f t="shared" si="505"/>
        <v>VPIT-SS</v>
      </c>
      <c r="AW2582" t="str">
        <f t="shared" si="504"/>
        <v>VP FOR INFORMATION TECHNOLOGY-SHARED SERVICES</v>
      </c>
    </row>
    <row r="2583" spans="1:49">
      <c r="A2583" s="59">
        <v>2018</v>
      </c>
      <c r="B2583" t="s">
        <v>137</v>
      </c>
      <c r="C2583" t="s">
        <v>945</v>
      </c>
      <c r="D2583" t="s">
        <v>946</v>
      </c>
      <c r="E2583" t="s">
        <v>983</v>
      </c>
      <c r="F2583" t="s">
        <v>957</v>
      </c>
      <c r="G2583" t="s">
        <v>958</v>
      </c>
      <c r="H2583" t="s">
        <v>159</v>
      </c>
      <c r="I2583" s="170" t="s">
        <v>84</v>
      </c>
      <c r="J2583" t="s">
        <v>85</v>
      </c>
      <c r="K2583" t="s">
        <v>214</v>
      </c>
      <c r="L2583" t="s">
        <v>417</v>
      </c>
      <c r="M2583" t="s">
        <v>418</v>
      </c>
      <c r="N2583" t="s">
        <v>217</v>
      </c>
      <c r="O2583" t="s">
        <v>263</v>
      </c>
      <c r="P2583" t="s">
        <v>414</v>
      </c>
      <c r="Q2583" t="s">
        <v>415</v>
      </c>
      <c r="R2583" t="s">
        <v>416</v>
      </c>
      <c r="S2583" t="s">
        <v>338</v>
      </c>
      <c r="T2583" t="s">
        <v>339</v>
      </c>
      <c r="U2583" s="61" t="s">
        <v>340</v>
      </c>
      <c r="V2583" t="s">
        <v>24</v>
      </c>
      <c r="W2583" t="s">
        <v>263</v>
      </c>
      <c r="X2583" s="59">
        <v>19446</v>
      </c>
      <c r="Y2583" s="59">
        <v>19446</v>
      </c>
      <c r="Z2583" t="s">
        <v>141</v>
      </c>
      <c r="AA2583" s="146" t="str">
        <f t="shared" si="501"/>
        <v>EX</v>
      </c>
      <c r="AB2583" s="146" t="str">
        <f t="shared" si="503"/>
        <v>IT</v>
      </c>
      <c r="AC2583" t="str">
        <f t="shared" si="506"/>
        <v>EX</v>
      </c>
      <c r="AD2583" s="74">
        <f t="shared" si="507"/>
        <v>19446</v>
      </c>
      <c r="AE2583" s="74">
        <f t="shared" si="512"/>
        <v>19446</v>
      </c>
      <c r="AF2583">
        <v>1</v>
      </c>
      <c r="AG2583">
        <v>0</v>
      </c>
      <c r="AH2583" s="74">
        <v>0</v>
      </c>
      <c r="AJ2583" s="74">
        <f t="shared" si="508"/>
        <v>0</v>
      </c>
      <c r="AK2583" s="74">
        <f t="shared" si="502"/>
        <v>19446</v>
      </c>
      <c r="AL2583" t="str">
        <f t="shared" si="509"/>
        <v>N</v>
      </c>
      <c r="AN2583" t="s">
        <v>86</v>
      </c>
      <c r="AO2583" t="s">
        <v>85</v>
      </c>
      <c r="AP2583" t="str">
        <f t="shared" si="510"/>
        <v>94</v>
      </c>
      <c r="AQ2583" s="145" t="s">
        <v>1826</v>
      </c>
      <c r="AR2583" t="str">
        <f t="shared" si="511"/>
        <v>1-Adjusted Base Budget</v>
      </c>
      <c r="AS2583" s="145" t="s">
        <v>1827</v>
      </c>
      <c r="AT2583" t="s">
        <v>213</v>
      </c>
      <c r="AV2583" t="str">
        <f t="shared" si="505"/>
        <v>VPIT-SS</v>
      </c>
      <c r="AW2583" t="str">
        <f t="shared" si="504"/>
        <v>VP FOR INFORMATION TECHNOLOGY-SHARED SERVICES</v>
      </c>
    </row>
    <row r="2584" spans="1:49">
      <c r="A2584" s="59">
        <v>2018</v>
      </c>
      <c r="B2584" t="s">
        <v>137</v>
      </c>
      <c r="C2584" t="s">
        <v>945</v>
      </c>
      <c r="D2584" t="s">
        <v>946</v>
      </c>
      <c r="E2584" t="s">
        <v>947</v>
      </c>
      <c r="F2584" t="s">
        <v>1000</v>
      </c>
      <c r="G2584" t="s">
        <v>1001</v>
      </c>
      <c r="H2584" t="s">
        <v>948</v>
      </c>
      <c r="I2584" s="170" t="s">
        <v>84</v>
      </c>
      <c r="J2584" t="s">
        <v>85</v>
      </c>
      <c r="K2584" t="s">
        <v>214</v>
      </c>
      <c r="L2584" t="s">
        <v>419</v>
      </c>
      <c r="M2584" t="s">
        <v>420</v>
      </c>
      <c r="N2584" t="s">
        <v>217</v>
      </c>
      <c r="O2584" t="s">
        <v>263</v>
      </c>
      <c r="P2584" t="s">
        <v>414</v>
      </c>
      <c r="Q2584" t="s">
        <v>415</v>
      </c>
      <c r="R2584" t="s">
        <v>416</v>
      </c>
      <c r="S2584" t="s">
        <v>338</v>
      </c>
      <c r="T2584" t="s">
        <v>339</v>
      </c>
      <c r="U2584" s="61" t="s">
        <v>340</v>
      </c>
      <c r="V2584" t="s">
        <v>249</v>
      </c>
      <c r="W2584" t="s">
        <v>263</v>
      </c>
      <c r="X2584" s="59">
        <v>45748</v>
      </c>
      <c r="Y2584" s="59">
        <v>45748</v>
      </c>
      <c r="AA2584" s="146" t="str">
        <f t="shared" si="501"/>
        <v>EX</v>
      </c>
      <c r="AB2584" s="146">
        <f t="shared" si="503"/>
        <v>0</v>
      </c>
      <c r="AC2584" t="str">
        <f t="shared" si="506"/>
        <v>EX</v>
      </c>
      <c r="AD2584" s="74">
        <f t="shared" si="507"/>
        <v>45748</v>
      </c>
      <c r="AE2584" s="74">
        <f t="shared" si="512"/>
        <v>45748</v>
      </c>
      <c r="AF2584">
        <v>1</v>
      </c>
      <c r="AG2584">
        <v>0</v>
      </c>
      <c r="AH2584" s="74">
        <v>0</v>
      </c>
      <c r="AJ2584" s="74">
        <f t="shared" si="508"/>
        <v>0</v>
      </c>
      <c r="AK2584" s="74">
        <f t="shared" si="502"/>
        <v>45748</v>
      </c>
      <c r="AL2584" t="str">
        <f t="shared" si="509"/>
        <v>N</v>
      </c>
      <c r="AN2584" t="s">
        <v>86</v>
      </c>
      <c r="AO2584" t="s">
        <v>85</v>
      </c>
      <c r="AP2584" t="str">
        <f t="shared" si="510"/>
        <v>94</v>
      </c>
      <c r="AQ2584" s="145" t="s">
        <v>1826</v>
      </c>
      <c r="AR2584" t="str">
        <f t="shared" si="511"/>
        <v>1-Adjusted Base Budget</v>
      </c>
      <c r="AS2584" s="145" t="s">
        <v>1827</v>
      </c>
      <c r="AT2584" t="s">
        <v>213</v>
      </c>
      <c r="AV2584" t="str">
        <f t="shared" si="505"/>
        <v>VPIT</v>
      </c>
      <c r="AW2584" t="str">
        <f t="shared" si="504"/>
        <v>VP FOR INFORMATION TECHNOLOGY</v>
      </c>
    </row>
    <row r="2585" spans="1:49">
      <c r="A2585" s="59">
        <v>2018</v>
      </c>
      <c r="B2585" t="s">
        <v>137</v>
      </c>
      <c r="C2585" t="s">
        <v>945</v>
      </c>
      <c r="D2585" t="s">
        <v>946</v>
      </c>
      <c r="E2585" t="s">
        <v>947</v>
      </c>
      <c r="F2585" t="s">
        <v>952</v>
      </c>
      <c r="G2585" t="s">
        <v>953</v>
      </c>
      <c r="H2585" t="s">
        <v>948</v>
      </c>
      <c r="I2585" s="170" t="s">
        <v>84</v>
      </c>
      <c r="J2585" t="s">
        <v>85</v>
      </c>
      <c r="K2585" t="s">
        <v>214</v>
      </c>
      <c r="L2585" t="s">
        <v>419</v>
      </c>
      <c r="M2585" t="s">
        <v>420</v>
      </c>
      <c r="N2585" t="s">
        <v>217</v>
      </c>
      <c r="O2585" t="s">
        <v>263</v>
      </c>
      <c r="P2585" t="s">
        <v>414</v>
      </c>
      <c r="Q2585" t="s">
        <v>415</v>
      </c>
      <c r="R2585" t="s">
        <v>416</v>
      </c>
      <c r="S2585" t="s">
        <v>338</v>
      </c>
      <c r="T2585" t="s">
        <v>339</v>
      </c>
      <c r="U2585" s="61" t="s">
        <v>340</v>
      </c>
      <c r="V2585" t="s">
        <v>249</v>
      </c>
      <c r="W2585" t="s">
        <v>263</v>
      </c>
      <c r="X2585" s="59">
        <v>8414</v>
      </c>
      <c r="Y2585" s="59">
        <v>8414</v>
      </c>
      <c r="AA2585" s="146" t="str">
        <f t="shared" si="501"/>
        <v>EX</v>
      </c>
      <c r="AB2585" s="146">
        <f t="shared" si="503"/>
        <v>0</v>
      </c>
      <c r="AC2585" t="str">
        <f t="shared" si="506"/>
        <v>EX</v>
      </c>
      <c r="AD2585" s="74">
        <f t="shared" si="507"/>
        <v>8414</v>
      </c>
      <c r="AE2585" s="74">
        <f t="shared" si="512"/>
        <v>8414</v>
      </c>
      <c r="AF2585">
        <v>1</v>
      </c>
      <c r="AG2585">
        <v>0</v>
      </c>
      <c r="AH2585" s="74">
        <v>0</v>
      </c>
      <c r="AJ2585" s="74">
        <f t="shared" si="508"/>
        <v>0</v>
      </c>
      <c r="AK2585" s="74">
        <f t="shared" si="502"/>
        <v>8414</v>
      </c>
      <c r="AL2585" t="str">
        <f t="shared" si="509"/>
        <v>N</v>
      </c>
      <c r="AN2585" t="s">
        <v>86</v>
      </c>
      <c r="AO2585" t="s">
        <v>85</v>
      </c>
      <c r="AP2585" t="str">
        <f t="shared" si="510"/>
        <v>94</v>
      </c>
      <c r="AQ2585" s="145" t="s">
        <v>1826</v>
      </c>
      <c r="AR2585" t="str">
        <f t="shared" si="511"/>
        <v>1-Adjusted Base Budget</v>
      </c>
      <c r="AS2585" s="145" t="s">
        <v>1827</v>
      </c>
      <c r="AT2585" t="s">
        <v>213</v>
      </c>
      <c r="AV2585" t="str">
        <f t="shared" si="505"/>
        <v>VPIT</v>
      </c>
      <c r="AW2585" t="str">
        <f t="shared" si="504"/>
        <v>VP FOR INFORMATION TECHNOLOGY</v>
      </c>
    </row>
    <row r="2586" spans="1:49">
      <c r="A2586" s="59">
        <v>2018</v>
      </c>
      <c r="B2586" t="s">
        <v>137</v>
      </c>
      <c r="C2586" t="s">
        <v>945</v>
      </c>
      <c r="D2586" t="s">
        <v>946</v>
      </c>
      <c r="E2586" t="s">
        <v>947</v>
      </c>
      <c r="F2586" t="s">
        <v>1006</v>
      </c>
      <c r="G2586" t="s">
        <v>1007</v>
      </c>
      <c r="H2586" t="s">
        <v>948</v>
      </c>
      <c r="I2586" s="170" t="s">
        <v>84</v>
      </c>
      <c r="J2586" t="s">
        <v>85</v>
      </c>
      <c r="K2586" t="s">
        <v>214</v>
      </c>
      <c r="L2586" t="s">
        <v>419</v>
      </c>
      <c r="M2586" t="s">
        <v>420</v>
      </c>
      <c r="N2586" t="s">
        <v>217</v>
      </c>
      <c r="O2586" t="s">
        <v>263</v>
      </c>
      <c r="P2586" t="s">
        <v>414</v>
      </c>
      <c r="Q2586" t="s">
        <v>415</v>
      </c>
      <c r="R2586" t="s">
        <v>416</v>
      </c>
      <c r="S2586" t="s">
        <v>338</v>
      </c>
      <c r="T2586" t="s">
        <v>339</v>
      </c>
      <c r="U2586" s="61" t="s">
        <v>340</v>
      </c>
      <c r="V2586" t="s">
        <v>249</v>
      </c>
      <c r="W2586" t="s">
        <v>263</v>
      </c>
      <c r="X2586" s="59">
        <v>19422</v>
      </c>
      <c r="Y2586" s="59">
        <v>19422</v>
      </c>
      <c r="AA2586" s="146" t="str">
        <f t="shared" si="501"/>
        <v>EX</v>
      </c>
      <c r="AB2586" s="146">
        <f t="shared" si="503"/>
        <v>0</v>
      </c>
      <c r="AC2586" t="str">
        <f t="shared" si="506"/>
        <v>EX</v>
      </c>
      <c r="AD2586" s="74">
        <f t="shared" si="507"/>
        <v>19422</v>
      </c>
      <c r="AE2586" s="74">
        <f t="shared" si="512"/>
        <v>19422</v>
      </c>
      <c r="AF2586">
        <v>1</v>
      </c>
      <c r="AG2586">
        <v>0</v>
      </c>
      <c r="AH2586" s="74">
        <v>0</v>
      </c>
      <c r="AJ2586" s="74">
        <f t="shared" si="508"/>
        <v>0</v>
      </c>
      <c r="AK2586" s="74">
        <f t="shared" si="502"/>
        <v>19422</v>
      </c>
      <c r="AL2586" t="str">
        <f t="shared" si="509"/>
        <v>N</v>
      </c>
      <c r="AN2586" t="s">
        <v>86</v>
      </c>
      <c r="AO2586" t="s">
        <v>85</v>
      </c>
      <c r="AP2586" t="str">
        <f t="shared" si="510"/>
        <v>94</v>
      </c>
      <c r="AQ2586" s="145" t="s">
        <v>1826</v>
      </c>
      <c r="AR2586" t="str">
        <f t="shared" si="511"/>
        <v>1-Adjusted Base Budget</v>
      </c>
      <c r="AS2586" s="145" t="s">
        <v>1827</v>
      </c>
      <c r="AT2586" t="s">
        <v>213</v>
      </c>
      <c r="AV2586" t="str">
        <f t="shared" si="505"/>
        <v>VPIT</v>
      </c>
      <c r="AW2586" t="str">
        <f t="shared" si="504"/>
        <v>VP FOR INFORMATION TECHNOLOGY</v>
      </c>
    </row>
    <row r="2587" spans="1:49">
      <c r="A2587" s="59">
        <v>2018</v>
      </c>
      <c r="B2587" t="s">
        <v>137</v>
      </c>
      <c r="C2587" t="s">
        <v>945</v>
      </c>
      <c r="D2587" t="s">
        <v>946</v>
      </c>
      <c r="E2587" t="s">
        <v>947</v>
      </c>
      <c r="F2587" t="s">
        <v>1010</v>
      </c>
      <c r="G2587" t="s">
        <v>1011</v>
      </c>
      <c r="H2587" t="s">
        <v>948</v>
      </c>
      <c r="I2587" s="170" t="s">
        <v>84</v>
      </c>
      <c r="J2587" t="s">
        <v>85</v>
      </c>
      <c r="K2587" t="s">
        <v>214</v>
      </c>
      <c r="L2587" t="s">
        <v>419</v>
      </c>
      <c r="M2587" t="s">
        <v>420</v>
      </c>
      <c r="N2587" t="s">
        <v>217</v>
      </c>
      <c r="O2587" t="s">
        <v>263</v>
      </c>
      <c r="P2587" t="s">
        <v>414</v>
      </c>
      <c r="Q2587" t="s">
        <v>415</v>
      </c>
      <c r="R2587" t="s">
        <v>416</v>
      </c>
      <c r="S2587" t="s">
        <v>338</v>
      </c>
      <c r="T2587" t="s">
        <v>339</v>
      </c>
      <c r="U2587" s="61" t="s">
        <v>340</v>
      </c>
      <c r="V2587" t="s">
        <v>249</v>
      </c>
      <c r="W2587" t="s">
        <v>263</v>
      </c>
      <c r="X2587" s="59">
        <v>28682</v>
      </c>
      <c r="Y2587" s="59">
        <v>28682</v>
      </c>
      <c r="AA2587" s="146" t="str">
        <f t="shared" si="501"/>
        <v>EX</v>
      </c>
      <c r="AB2587" s="146">
        <f t="shared" si="503"/>
        <v>0</v>
      </c>
      <c r="AC2587" t="str">
        <f t="shared" si="506"/>
        <v>EX</v>
      </c>
      <c r="AD2587" s="74">
        <f t="shared" si="507"/>
        <v>28682</v>
      </c>
      <c r="AE2587" s="74">
        <f t="shared" si="512"/>
        <v>28682</v>
      </c>
      <c r="AF2587">
        <v>1</v>
      </c>
      <c r="AG2587">
        <v>0</v>
      </c>
      <c r="AH2587" s="74">
        <v>0</v>
      </c>
      <c r="AJ2587" s="74">
        <f t="shared" si="508"/>
        <v>0</v>
      </c>
      <c r="AK2587" s="74">
        <f t="shared" si="502"/>
        <v>28682</v>
      </c>
      <c r="AL2587" t="str">
        <f t="shared" si="509"/>
        <v>N</v>
      </c>
      <c r="AN2587" t="s">
        <v>86</v>
      </c>
      <c r="AO2587" t="s">
        <v>85</v>
      </c>
      <c r="AP2587" t="str">
        <f t="shared" si="510"/>
        <v>94</v>
      </c>
      <c r="AQ2587" s="145" t="s">
        <v>1826</v>
      </c>
      <c r="AR2587" t="str">
        <f t="shared" si="511"/>
        <v>1-Adjusted Base Budget</v>
      </c>
      <c r="AS2587" s="145" t="s">
        <v>1827</v>
      </c>
      <c r="AT2587" t="s">
        <v>213</v>
      </c>
      <c r="AV2587" t="str">
        <f t="shared" si="505"/>
        <v>VPIT</v>
      </c>
      <c r="AW2587" t="str">
        <f t="shared" si="504"/>
        <v>VP FOR INFORMATION TECHNOLOGY</v>
      </c>
    </row>
    <row r="2588" spans="1:49">
      <c r="A2588" s="59">
        <v>2018</v>
      </c>
      <c r="B2588" t="s">
        <v>137</v>
      </c>
      <c r="C2588" t="s">
        <v>945</v>
      </c>
      <c r="D2588" t="s">
        <v>946</v>
      </c>
      <c r="E2588" t="s">
        <v>947</v>
      </c>
      <c r="F2588" t="s">
        <v>1012</v>
      </c>
      <c r="G2588" t="s">
        <v>1013</v>
      </c>
      <c r="H2588" t="s">
        <v>948</v>
      </c>
      <c r="I2588" s="170" t="s">
        <v>84</v>
      </c>
      <c r="J2588" t="s">
        <v>85</v>
      </c>
      <c r="K2588" t="s">
        <v>214</v>
      </c>
      <c r="L2588" t="s">
        <v>419</v>
      </c>
      <c r="M2588" t="s">
        <v>420</v>
      </c>
      <c r="N2588" t="s">
        <v>217</v>
      </c>
      <c r="O2588" t="s">
        <v>263</v>
      </c>
      <c r="P2588" t="s">
        <v>414</v>
      </c>
      <c r="Q2588" t="s">
        <v>415</v>
      </c>
      <c r="R2588" t="s">
        <v>416</v>
      </c>
      <c r="S2588" t="s">
        <v>338</v>
      </c>
      <c r="T2588" t="s">
        <v>339</v>
      </c>
      <c r="U2588" s="61" t="s">
        <v>340</v>
      </c>
      <c r="V2588" t="s">
        <v>249</v>
      </c>
      <c r="W2588" t="s">
        <v>263</v>
      </c>
      <c r="X2588" s="59">
        <v>38271</v>
      </c>
      <c r="Y2588" s="59">
        <v>38271</v>
      </c>
      <c r="AA2588" s="146" t="str">
        <f t="shared" si="501"/>
        <v>EX</v>
      </c>
      <c r="AB2588" s="146">
        <f t="shared" si="503"/>
        <v>0</v>
      </c>
      <c r="AC2588" t="str">
        <f t="shared" si="506"/>
        <v>EX</v>
      </c>
      <c r="AD2588" s="74">
        <f t="shared" si="507"/>
        <v>38271</v>
      </c>
      <c r="AE2588" s="74">
        <f t="shared" si="512"/>
        <v>38271</v>
      </c>
      <c r="AF2588">
        <v>1</v>
      </c>
      <c r="AG2588">
        <v>0</v>
      </c>
      <c r="AH2588" s="74">
        <v>0</v>
      </c>
      <c r="AJ2588" s="74">
        <f t="shared" si="508"/>
        <v>0</v>
      </c>
      <c r="AK2588" s="74">
        <f t="shared" si="502"/>
        <v>38271</v>
      </c>
      <c r="AL2588" t="str">
        <f t="shared" si="509"/>
        <v>N</v>
      </c>
      <c r="AN2588" t="s">
        <v>86</v>
      </c>
      <c r="AO2588" t="s">
        <v>85</v>
      </c>
      <c r="AP2588" t="str">
        <f t="shared" si="510"/>
        <v>94</v>
      </c>
      <c r="AQ2588" s="145" t="s">
        <v>1826</v>
      </c>
      <c r="AR2588" t="str">
        <f t="shared" si="511"/>
        <v>1-Adjusted Base Budget</v>
      </c>
      <c r="AS2588" s="145" t="s">
        <v>1827</v>
      </c>
      <c r="AT2588" t="s">
        <v>213</v>
      </c>
      <c r="AV2588" t="str">
        <f t="shared" si="505"/>
        <v>VPIT</v>
      </c>
      <c r="AW2588" t="str">
        <f t="shared" si="504"/>
        <v>VP FOR INFORMATION TECHNOLOGY</v>
      </c>
    </row>
    <row r="2589" spans="1:49">
      <c r="A2589" s="59">
        <v>2018</v>
      </c>
      <c r="B2589" t="s">
        <v>137</v>
      </c>
      <c r="C2589" t="s">
        <v>945</v>
      </c>
      <c r="D2589" t="s">
        <v>946</v>
      </c>
      <c r="E2589" t="s">
        <v>947</v>
      </c>
      <c r="F2589" t="s">
        <v>1014</v>
      </c>
      <c r="G2589" t="s">
        <v>1015</v>
      </c>
      <c r="H2589" t="s">
        <v>948</v>
      </c>
      <c r="I2589" s="170" t="s">
        <v>84</v>
      </c>
      <c r="J2589" t="s">
        <v>85</v>
      </c>
      <c r="K2589" t="s">
        <v>214</v>
      </c>
      <c r="L2589" t="s">
        <v>419</v>
      </c>
      <c r="M2589" t="s">
        <v>420</v>
      </c>
      <c r="N2589" t="s">
        <v>217</v>
      </c>
      <c r="O2589" t="s">
        <v>263</v>
      </c>
      <c r="P2589" t="s">
        <v>414</v>
      </c>
      <c r="Q2589" t="s">
        <v>415</v>
      </c>
      <c r="R2589" t="s">
        <v>416</v>
      </c>
      <c r="S2589" t="s">
        <v>338</v>
      </c>
      <c r="T2589" t="s">
        <v>339</v>
      </c>
      <c r="U2589" s="61" t="s">
        <v>340</v>
      </c>
      <c r="V2589" t="s">
        <v>249</v>
      </c>
      <c r="W2589" t="s">
        <v>263</v>
      </c>
      <c r="X2589" s="59">
        <v>72633</v>
      </c>
      <c r="Y2589" s="59">
        <v>60656</v>
      </c>
      <c r="AA2589" s="146" t="str">
        <f t="shared" si="501"/>
        <v>EX</v>
      </c>
      <c r="AB2589" s="146">
        <f t="shared" si="503"/>
        <v>0</v>
      </c>
      <c r="AC2589" t="str">
        <f t="shared" si="506"/>
        <v>EX</v>
      </c>
      <c r="AD2589" s="74">
        <f t="shared" si="507"/>
        <v>60656</v>
      </c>
      <c r="AE2589" s="74">
        <f t="shared" si="512"/>
        <v>60656</v>
      </c>
      <c r="AF2589">
        <v>1</v>
      </c>
      <c r="AG2589">
        <v>0</v>
      </c>
      <c r="AH2589" s="74">
        <v>0</v>
      </c>
      <c r="AJ2589" s="74">
        <f t="shared" si="508"/>
        <v>0</v>
      </c>
      <c r="AK2589" s="74">
        <f t="shared" si="502"/>
        <v>60656</v>
      </c>
      <c r="AL2589" t="str">
        <f t="shared" si="509"/>
        <v>N</v>
      </c>
      <c r="AN2589" t="s">
        <v>86</v>
      </c>
      <c r="AO2589" t="s">
        <v>85</v>
      </c>
      <c r="AP2589" t="str">
        <f t="shared" si="510"/>
        <v>94</v>
      </c>
      <c r="AQ2589" s="145" t="s">
        <v>1826</v>
      </c>
      <c r="AR2589" t="str">
        <f t="shared" si="511"/>
        <v>1-Adjusted Base Budget</v>
      </c>
      <c r="AS2589" s="145" t="s">
        <v>1827</v>
      </c>
      <c r="AT2589" t="s">
        <v>213</v>
      </c>
      <c r="AV2589" t="str">
        <f t="shared" si="505"/>
        <v>VPIT</v>
      </c>
      <c r="AW2589" t="str">
        <f t="shared" si="504"/>
        <v>VP FOR INFORMATION TECHNOLOGY</v>
      </c>
    </row>
    <row r="2590" spans="1:49">
      <c r="A2590" s="59">
        <v>2018</v>
      </c>
      <c r="B2590" t="s">
        <v>137</v>
      </c>
      <c r="C2590" t="s">
        <v>945</v>
      </c>
      <c r="D2590" t="s">
        <v>946</v>
      </c>
      <c r="E2590" t="s">
        <v>947</v>
      </c>
      <c r="F2590" t="s">
        <v>1713</v>
      </c>
      <c r="G2590" t="s">
        <v>1714</v>
      </c>
      <c r="H2590" t="s">
        <v>948</v>
      </c>
      <c r="I2590" s="170" t="s">
        <v>84</v>
      </c>
      <c r="J2590" t="s">
        <v>85</v>
      </c>
      <c r="K2590" t="s">
        <v>214</v>
      </c>
      <c r="L2590" t="s">
        <v>419</v>
      </c>
      <c r="M2590" t="s">
        <v>420</v>
      </c>
      <c r="N2590" t="s">
        <v>217</v>
      </c>
      <c r="O2590" t="s">
        <v>263</v>
      </c>
      <c r="P2590" t="s">
        <v>414</v>
      </c>
      <c r="Q2590" t="s">
        <v>415</v>
      </c>
      <c r="R2590" t="s">
        <v>416</v>
      </c>
      <c r="S2590" t="s">
        <v>338</v>
      </c>
      <c r="T2590" t="s">
        <v>339</v>
      </c>
      <c r="U2590" s="61" t="s">
        <v>340</v>
      </c>
      <c r="V2590" t="s">
        <v>249</v>
      </c>
      <c r="W2590" t="s">
        <v>263</v>
      </c>
      <c r="X2590" s="59">
        <v>0</v>
      </c>
      <c r="Y2590" s="59">
        <v>28101</v>
      </c>
      <c r="AA2590" s="146" t="str">
        <f t="shared" si="501"/>
        <v>EX</v>
      </c>
      <c r="AB2590" s="146">
        <f t="shared" si="503"/>
        <v>0</v>
      </c>
      <c r="AC2590" t="str">
        <f t="shared" si="506"/>
        <v>EX</v>
      </c>
      <c r="AD2590" s="74">
        <f t="shared" si="507"/>
        <v>28101</v>
      </c>
      <c r="AE2590" s="74">
        <f t="shared" si="512"/>
        <v>28101</v>
      </c>
      <c r="AF2590">
        <v>1</v>
      </c>
      <c r="AG2590">
        <v>0</v>
      </c>
      <c r="AH2590" s="74">
        <v>0</v>
      </c>
      <c r="AJ2590" s="74">
        <f t="shared" si="508"/>
        <v>0</v>
      </c>
      <c r="AK2590" s="74">
        <f t="shared" si="502"/>
        <v>28101</v>
      </c>
      <c r="AL2590" t="str">
        <f t="shared" si="509"/>
        <v>N</v>
      </c>
      <c r="AN2590" t="s">
        <v>86</v>
      </c>
      <c r="AO2590" t="s">
        <v>85</v>
      </c>
      <c r="AP2590" t="str">
        <f t="shared" si="510"/>
        <v>94</v>
      </c>
      <c r="AQ2590" s="145" t="s">
        <v>1826</v>
      </c>
      <c r="AR2590" t="str">
        <f t="shared" si="511"/>
        <v>1-Adjusted Base Budget</v>
      </c>
      <c r="AS2590" s="145" t="s">
        <v>1827</v>
      </c>
      <c r="AT2590" t="s">
        <v>213</v>
      </c>
      <c r="AV2590" t="str">
        <f t="shared" si="505"/>
        <v>VPIT</v>
      </c>
      <c r="AW2590" t="str">
        <f t="shared" si="504"/>
        <v>VP FOR INFORMATION TECHNOLOGY</v>
      </c>
    </row>
    <row r="2591" spans="1:49">
      <c r="A2591" s="59">
        <v>2018</v>
      </c>
      <c r="B2591" t="s">
        <v>137</v>
      </c>
      <c r="C2591" t="s">
        <v>945</v>
      </c>
      <c r="D2591" t="s">
        <v>946</v>
      </c>
      <c r="E2591" t="s">
        <v>947</v>
      </c>
      <c r="F2591" t="s">
        <v>1016</v>
      </c>
      <c r="G2591" t="s">
        <v>1017</v>
      </c>
      <c r="H2591" t="s">
        <v>948</v>
      </c>
      <c r="I2591" s="170" t="s">
        <v>84</v>
      </c>
      <c r="J2591" t="s">
        <v>85</v>
      </c>
      <c r="K2591" t="s">
        <v>214</v>
      </c>
      <c r="L2591" t="s">
        <v>419</v>
      </c>
      <c r="M2591" t="s">
        <v>420</v>
      </c>
      <c r="N2591" t="s">
        <v>217</v>
      </c>
      <c r="O2591" t="s">
        <v>263</v>
      </c>
      <c r="P2591" t="s">
        <v>414</v>
      </c>
      <c r="Q2591" t="s">
        <v>415</v>
      </c>
      <c r="R2591" t="s">
        <v>416</v>
      </c>
      <c r="S2591" t="s">
        <v>338</v>
      </c>
      <c r="T2591" t="s">
        <v>339</v>
      </c>
      <c r="U2591" s="61" t="s">
        <v>340</v>
      </c>
      <c r="V2591" t="s">
        <v>249</v>
      </c>
      <c r="W2591" t="s">
        <v>263</v>
      </c>
      <c r="X2591" s="59">
        <v>20053</v>
      </c>
      <c r="Y2591" s="59">
        <v>20053</v>
      </c>
      <c r="AA2591" s="146" t="str">
        <f t="shared" si="501"/>
        <v>EX</v>
      </c>
      <c r="AB2591" s="146">
        <f t="shared" si="503"/>
        <v>0</v>
      </c>
      <c r="AC2591" t="str">
        <f t="shared" si="506"/>
        <v>EX</v>
      </c>
      <c r="AD2591" s="74">
        <f t="shared" si="507"/>
        <v>20053</v>
      </c>
      <c r="AE2591" s="74">
        <f t="shared" si="512"/>
        <v>20053</v>
      </c>
      <c r="AF2591">
        <v>1</v>
      </c>
      <c r="AG2591">
        <v>0</v>
      </c>
      <c r="AH2591" s="74">
        <v>0</v>
      </c>
      <c r="AJ2591" s="74">
        <f t="shared" si="508"/>
        <v>0</v>
      </c>
      <c r="AK2591" s="74">
        <f t="shared" si="502"/>
        <v>20053</v>
      </c>
      <c r="AL2591" t="str">
        <f t="shared" si="509"/>
        <v>N</v>
      </c>
      <c r="AN2591" t="s">
        <v>86</v>
      </c>
      <c r="AO2591" t="s">
        <v>85</v>
      </c>
      <c r="AP2591" t="str">
        <f t="shared" si="510"/>
        <v>94</v>
      </c>
      <c r="AQ2591" s="145" t="s">
        <v>1826</v>
      </c>
      <c r="AR2591" t="str">
        <f t="shared" si="511"/>
        <v>1-Adjusted Base Budget</v>
      </c>
      <c r="AS2591" s="145" t="s">
        <v>1827</v>
      </c>
      <c r="AT2591" t="s">
        <v>213</v>
      </c>
      <c r="AV2591" t="str">
        <f t="shared" si="505"/>
        <v>VPIT</v>
      </c>
      <c r="AW2591" t="str">
        <f t="shared" si="504"/>
        <v>VP FOR INFORMATION TECHNOLOGY</v>
      </c>
    </row>
    <row r="2592" spans="1:49">
      <c r="A2592" s="59">
        <v>2018</v>
      </c>
      <c r="B2592" t="s">
        <v>137</v>
      </c>
      <c r="C2592" t="s">
        <v>945</v>
      </c>
      <c r="D2592" t="s">
        <v>946</v>
      </c>
      <c r="E2592" t="s">
        <v>947</v>
      </c>
      <c r="F2592" t="s">
        <v>1020</v>
      </c>
      <c r="G2592" t="s">
        <v>1021</v>
      </c>
      <c r="H2592" t="s">
        <v>948</v>
      </c>
      <c r="I2592" s="170" t="s">
        <v>84</v>
      </c>
      <c r="J2592" t="s">
        <v>85</v>
      </c>
      <c r="K2592" t="s">
        <v>214</v>
      </c>
      <c r="L2592" t="s">
        <v>419</v>
      </c>
      <c r="M2592" t="s">
        <v>420</v>
      </c>
      <c r="N2592" t="s">
        <v>217</v>
      </c>
      <c r="O2592" t="s">
        <v>263</v>
      </c>
      <c r="P2592" t="s">
        <v>414</v>
      </c>
      <c r="Q2592" t="s">
        <v>415</v>
      </c>
      <c r="R2592" t="s">
        <v>416</v>
      </c>
      <c r="S2592" t="s">
        <v>338</v>
      </c>
      <c r="T2592" t="s">
        <v>339</v>
      </c>
      <c r="U2592" s="61" t="s">
        <v>340</v>
      </c>
      <c r="V2592" t="s">
        <v>249</v>
      </c>
      <c r="W2592" t="s">
        <v>263</v>
      </c>
      <c r="X2592" s="59">
        <v>68336</v>
      </c>
      <c r="Y2592" s="59">
        <v>68336</v>
      </c>
      <c r="AA2592" s="146" t="str">
        <f t="shared" si="501"/>
        <v>EX</v>
      </c>
      <c r="AB2592" s="146">
        <f t="shared" si="503"/>
        <v>0</v>
      </c>
      <c r="AC2592" t="str">
        <f t="shared" si="506"/>
        <v>EX</v>
      </c>
      <c r="AD2592" s="74">
        <f t="shared" si="507"/>
        <v>68336</v>
      </c>
      <c r="AE2592" s="74">
        <f t="shared" si="512"/>
        <v>68336</v>
      </c>
      <c r="AF2592">
        <v>1</v>
      </c>
      <c r="AG2592">
        <v>0</v>
      </c>
      <c r="AH2592" s="74">
        <v>0</v>
      </c>
      <c r="AJ2592" s="74">
        <f t="shared" si="508"/>
        <v>0</v>
      </c>
      <c r="AK2592" s="74">
        <f t="shared" si="502"/>
        <v>68336</v>
      </c>
      <c r="AL2592" t="str">
        <f t="shared" si="509"/>
        <v>N</v>
      </c>
      <c r="AN2592" t="s">
        <v>86</v>
      </c>
      <c r="AO2592" t="s">
        <v>85</v>
      </c>
      <c r="AP2592" t="str">
        <f t="shared" si="510"/>
        <v>94</v>
      </c>
      <c r="AQ2592" s="145" t="s">
        <v>1826</v>
      </c>
      <c r="AR2592" t="str">
        <f t="shared" si="511"/>
        <v>1-Adjusted Base Budget</v>
      </c>
      <c r="AS2592" s="145" t="s">
        <v>1827</v>
      </c>
      <c r="AT2592" t="s">
        <v>213</v>
      </c>
      <c r="AV2592" t="str">
        <f t="shared" si="505"/>
        <v>VPIT</v>
      </c>
      <c r="AW2592" t="str">
        <f t="shared" si="504"/>
        <v>VP FOR INFORMATION TECHNOLOGY</v>
      </c>
    </row>
    <row r="2593" spans="1:49">
      <c r="A2593" s="59">
        <v>2018</v>
      </c>
      <c r="B2593" t="s">
        <v>137</v>
      </c>
      <c r="C2593" t="s">
        <v>945</v>
      </c>
      <c r="D2593" t="s">
        <v>946</v>
      </c>
      <c r="E2593" t="s">
        <v>947</v>
      </c>
      <c r="F2593" t="s">
        <v>1135</v>
      </c>
      <c r="G2593" t="s">
        <v>1136</v>
      </c>
      <c r="H2593" t="s">
        <v>948</v>
      </c>
      <c r="I2593" s="170" t="s">
        <v>84</v>
      </c>
      <c r="J2593" t="s">
        <v>85</v>
      </c>
      <c r="K2593" t="s">
        <v>214</v>
      </c>
      <c r="L2593" t="s">
        <v>419</v>
      </c>
      <c r="M2593" t="s">
        <v>420</v>
      </c>
      <c r="N2593" t="s">
        <v>217</v>
      </c>
      <c r="O2593" t="s">
        <v>263</v>
      </c>
      <c r="P2593" t="s">
        <v>414</v>
      </c>
      <c r="Q2593" t="s">
        <v>415</v>
      </c>
      <c r="R2593" t="s">
        <v>416</v>
      </c>
      <c r="S2593" t="s">
        <v>338</v>
      </c>
      <c r="T2593" t="s">
        <v>339</v>
      </c>
      <c r="U2593" s="61" t="s">
        <v>340</v>
      </c>
      <c r="V2593" t="s">
        <v>249</v>
      </c>
      <c r="W2593" t="s">
        <v>263</v>
      </c>
      <c r="X2593" s="59">
        <v>0</v>
      </c>
      <c r="Y2593" s="59">
        <v>104878</v>
      </c>
      <c r="AA2593" s="146" t="str">
        <f t="shared" si="501"/>
        <v>EX</v>
      </c>
      <c r="AB2593" s="146">
        <f t="shared" si="503"/>
        <v>0</v>
      </c>
      <c r="AC2593" t="str">
        <f t="shared" si="506"/>
        <v>EX</v>
      </c>
      <c r="AD2593" s="74">
        <f t="shared" si="507"/>
        <v>104878</v>
      </c>
      <c r="AE2593" s="74">
        <f t="shared" si="512"/>
        <v>104878</v>
      </c>
      <c r="AF2593">
        <v>1</v>
      </c>
      <c r="AG2593">
        <v>0</v>
      </c>
      <c r="AH2593" s="74">
        <v>0</v>
      </c>
      <c r="AJ2593" s="74">
        <f t="shared" si="508"/>
        <v>0</v>
      </c>
      <c r="AK2593" s="74">
        <f t="shared" si="502"/>
        <v>104878</v>
      </c>
      <c r="AL2593" t="str">
        <f t="shared" si="509"/>
        <v>N</v>
      </c>
      <c r="AN2593" t="s">
        <v>86</v>
      </c>
      <c r="AO2593" t="s">
        <v>85</v>
      </c>
      <c r="AP2593" t="str">
        <f t="shared" si="510"/>
        <v>94</v>
      </c>
      <c r="AQ2593" s="145" t="s">
        <v>1826</v>
      </c>
      <c r="AR2593" t="str">
        <f t="shared" si="511"/>
        <v>1-Adjusted Base Budget</v>
      </c>
      <c r="AS2593" s="145" t="s">
        <v>1827</v>
      </c>
      <c r="AT2593" t="s">
        <v>213</v>
      </c>
      <c r="AV2593" t="str">
        <f t="shared" si="505"/>
        <v>VPIT</v>
      </c>
      <c r="AW2593" t="str">
        <f t="shared" si="504"/>
        <v>VP FOR INFORMATION TECHNOLOGY</v>
      </c>
    </row>
    <row r="2594" spans="1:49">
      <c r="A2594" s="59">
        <v>2018</v>
      </c>
      <c r="B2594" t="s">
        <v>137</v>
      </c>
      <c r="C2594" t="s">
        <v>945</v>
      </c>
      <c r="D2594" t="s">
        <v>946</v>
      </c>
      <c r="E2594" t="s">
        <v>947</v>
      </c>
      <c r="F2594" t="s">
        <v>973</v>
      </c>
      <c r="G2594" t="s">
        <v>974</v>
      </c>
      <c r="H2594" t="s">
        <v>948</v>
      </c>
      <c r="I2594" s="170" t="s">
        <v>84</v>
      </c>
      <c r="J2594" t="s">
        <v>85</v>
      </c>
      <c r="K2594" t="s">
        <v>214</v>
      </c>
      <c r="L2594" t="s">
        <v>419</v>
      </c>
      <c r="M2594" t="s">
        <v>420</v>
      </c>
      <c r="N2594" t="s">
        <v>217</v>
      </c>
      <c r="O2594" t="s">
        <v>263</v>
      </c>
      <c r="P2594" t="s">
        <v>414</v>
      </c>
      <c r="Q2594" t="s">
        <v>415</v>
      </c>
      <c r="R2594" t="s">
        <v>416</v>
      </c>
      <c r="S2594" t="s">
        <v>338</v>
      </c>
      <c r="T2594" t="s">
        <v>339</v>
      </c>
      <c r="U2594" s="61" t="s">
        <v>340</v>
      </c>
      <c r="V2594" t="s">
        <v>249</v>
      </c>
      <c r="W2594" t="s">
        <v>263</v>
      </c>
      <c r="X2594" s="59">
        <v>32828</v>
      </c>
      <c r="Y2594" s="59">
        <v>32828</v>
      </c>
      <c r="AA2594" s="146" t="str">
        <f t="shared" si="501"/>
        <v>EX</v>
      </c>
      <c r="AB2594" s="146">
        <f t="shared" si="503"/>
        <v>0</v>
      </c>
      <c r="AC2594" t="str">
        <f t="shared" si="506"/>
        <v>EX</v>
      </c>
      <c r="AD2594" s="74">
        <f t="shared" si="507"/>
        <v>32828</v>
      </c>
      <c r="AE2594" s="74">
        <f t="shared" si="512"/>
        <v>32828</v>
      </c>
      <c r="AF2594">
        <v>1</v>
      </c>
      <c r="AG2594">
        <v>0</v>
      </c>
      <c r="AH2594" s="74">
        <v>0</v>
      </c>
      <c r="AJ2594" s="74">
        <f t="shared" si="508"/>
        <v>0</v>
      </c>
      <c r="AK2594" s="74">
        <f t="shared" si="502"/>
        <v>32828</v>
      </c>
      <c r="AL2594" t="str">
        <f t="shared" si="509"/>
        <v>N</v>
      </c>
      <c r="AN2594" t="s">
        <v>86</v>
      </c>
      <c r="AO2594" t="s">
        <v>85</v>
      </c>
      <c r="AP2594" t="str">
        <f t="shared" si="510"/>
        <v>94</v>
      </c>
      <c r="AQ2594" s="145" t="s">
        <v>1826</v>
      </c>
      <c r="AR2594" t="str">
        <f t="shared" si="511"/>
        <v>1-Adjusted Base Budget</v>
      </c>
      <c r="AS2594" s="145" t="s">
        <v>1827</v>
      </c>
      <c r="AT2594" t="s">
        <v>213</v>
      </c>
      <c r="AV2594" t="str">
        <f t="shared" si="505"/>
        <v>VPIT</v>
      </c>
      <c r="AW2594" t="str">
        <f t="shared" si="504"/>
        <v>VP FOR INFORMATION TECHNOLOGY</v>
      </c>
    </row>
    <row r="2595" spans="1:49">
      <c r="A2595" s="59">
        <v>2018</v>
      </c>
      <c r="B2595" t="s">
        <v>137</v>
      </c>
      <c r="C2595" t="s">
        <v>945</v>
      </c>
      <c r="D2595" t="s">
        <v>946</v>
      </c>
      <c r="E2595" t="s">
        <v>947</v>
      </c>
      <c r="F2595" t="s">
        <v>1715</v>
      </c>
      <c r="G2595" t="s">
        <v>1716</v>
      </c>
      <c r="H2595" t="s">
        <v>948</v>
      </c>
      <c r="I2595" s="170" t="s">
        <v>84</v>
      </c>
      <c r="J2595" t="s">
        <v>85</v>
      </c>
      <c r="K2595" t="s">
        <v>214</v>
      </c>
      <c r="L2595" t="s">
        <v>419</v>
      </c>
      <c r="M2595" t="s">
        <v>420</v>
      </c>
      <c r="N2595" t="s">
        <v>217</v>
      </c>
      <c r="O2595" t="s">
        <v>263</v>
      </c>
      <c r="P2595" t="s">
        <v>414</v>
      </c>
      <c r="Q2595" t="s">
        <v>415</v>
      </c>
      <c r="R2595" t="s">
        <v>416</v>
      </c>
      <c r="S2595" t="s">
        <v>338</v>
      </c>
      <c r="T2595" t="s">
        <v>339</v>
      </c>
      <c r="U2595" s="61" t="s">
        <v>340</v>
      </c>
      <c r="V2595" t="s">
        <v>249</v>
      </c>
      <c r="W2595" t="s">
        <v>263</v>
      </c>
      <c r="X2595" s="59">
        <v>69140</v>
      </c>
      <c r="Y2595" s="59">
        <v>69140</v>
      </c>
      <c r="AA2595" s="146" t="str">
        <f t="shared" si="501"/>
        <v>EX</v>
      </c>
      <c r="AB2595" s="146">
        <f t="shared" si="503"/>
        <v>0</v>
      </c>
      <c r="AC2595" t="str">
        <f t="shared" si="506"/>
        <v>EX</v>
      </c>
      <c r="AD2595" s="74">
        <f t="shared" si="507"/>
        <v>69140</v>
      </c>
      <c r="AE2595" s="74">
        <f t="shared" si="512"/>
        <v>69140</v>
      </c>
      <c r="AF2595">
        <v>1</v>
      </c>
      <c r="AG2595">
        <v>0</v>
      </c>
      <c r="AH2595" s="74">
        <v>0</v>
      </c>
      <c r="AJ2595" s="74">
        <f t="shared" si="508"/>
        <v>0</v>
      </c>
      <c r="AK2595" s="74">
        <f t="shared" si="502"/>
        <v>69140</v>
      </c>
      <c r="AL2595" t="str">
        <f t="shared" si="509"/>
        <v>N</v>
      </c>
      <c r="AN2595" t="s">
        <v>86</v>
      </c>
      <c r="AO2595" t="s">
        <v>85</v>
      </c>
      <c r="AP2595" t="str">
        <f t="shared" si="510"/>
        <v>94</v>
      </c>
      <c r="AQ2595" s="145" t="s">
        <v>1826</v>
      </c>
      <c r="AR2595" t="str">
        <f t="shared" si="511"/>
        <v>1-Adjusted Base Budget</v>
      </c>
      <c r="AS2595" s="145" t="s">
        <v>1827</v>
      </c>
      <c r="AT2595" t="s">
        <v>213</v>
      </c>
      <c r="AV2595" t="str">
        <f t="shared" si="505"/>
        <v>VPIT</v>
      </c>
      <c r="AW2595" t="str">
        <f t="shared" si="504"/>
        <v>VP FOR INFORMATION TECHNOLOGY</v>
      </c>
    </row>
    <row r="2596" spans="1:49">
      <c r="A2596" s="59">
        <v>2018</v>
      </c>
      <c r="B2596" t="s">
        <v>137</v>
      </c>
      <c r="C2596" t="s">
        <v>945</v>
      </c>
      <c r="D2596" t="s">
        <v>946</v>
      </c>
      <c r="E2596" t="s">
        <v>947</v>
      </c>
      <c r="F2596" t="s">
        <v>1022</v>
      </c>
      <c r="G2596" t="s">
        <v>1023</v>
      </c>
      <c r="H2596" t="s">
        <v>948</v>
      </c>
      <c r="I2596" s="170" t="s">
        <v>84</v>
      </c>
      <c r="J2596" t="s">
        <v>85</v>
      </c>
      <c r="K2596" t="s">
        <v>214</v>
      </c>
      <c r="L2596" t="s">
        <v>419</v>
      </c>
      <c r="M2596" t="s">
        <v>420</v>
      </c>
      <c r="N2596" t="s">
        <v>217</v>
      </c>
      <c r="O2596" t="s">
        <v>263</v>
      </c>
      <c r="P2596" t="s">
        <v>414</v>
      </c>
      <c r="Q2596" t="s">
        <v>415</v>
      </c>
      <c r="R2596" t="s">
        <v>416</v>
      </c>
      <c r="S2596" t="s">
        <v>338</v>
      </c>
      <c r="T2596" t="s">
        <v>339</v>
      </c>
      <c r="U2596" s="61" t="s">
        <v>340</v>
      </c>
      <c r="V2596" t="s">
        <v>249</v>
      </c>
      <c r="W2596" t="s">
        <v>263</v>
      </c>
      <c r="X2596" s="59">
        <v>31124</v>
      </c>
      <c r="Y2596" s="59">
        <v>34166</v>
      </c>
      <c r="AA2596" s="146" t="str">
        <f t="shared" si="501"/>
        <v>EX</v>
      </c>
      <c r="AB2596" s="146">
        <f t="shared" si="503"/>
        <v>0</v>
      </c>
      <c r="AC2596" t="str">
        <f t="shared" si="506"/>
        <v>EX</v>
      </c>
      <c r="AD2596" s="74">
        <f t="shared" si="507"/>
        <v>34166</v>
      </c>
      <c r="AE2596" s="74">
        <f t="shared" si="512"/>
        <v>34166</v>
      </c>
      <c r="AF2596">
        <v>1</v>
      </c>
      <c r="AG2596">
        <v>0</v>
      </c>
      <c r="AH2596" s="74">
        <v>0</v>
      </c>
      <c r="AJ2596" s="74">
        <f t="shared" si="508"/>
        <v>0</v>
      </c>
      <c r="AK2596" s="74">
        <f t="shared" si="502"/>
        <v>34166</v>
      </c>
      <c r="AL2596" t="str">
        <f t="shared" si="509"/>
        <v>N</v>
      </c>
      <c r="AN2596" t="s">
        <v>86</v>
      </c>
      <c r="AO2596" t="s">
        <v>85</v>
      </c>
      <c r="AP2596" t="str">
        <f t="shared" si="510"/>
        <v>94</v>
      </c>
      <c r="AQ2596" s="145" t="s">
        <v>1826</v>
      </c>
      <c r="AR2596" t="str">
        <f t="shared" si="511"/>
        <v>1-Adjusted Base Budget</v>
      </c>
      <c r="AS2596" s="145" t="s">
        <v>1827</v>
      </c>
      <c r="AT2596" t="s">
        <v>213</v>
      </c>
      <c r="AV2596" t="str">
        <f t="shared" si="505"/>
        <v>VPIT</v>
      </c>
      <c r="AW2596" t="str">
        <f t="shared" si="504"/>
        <v>VP FOR INFORMATION TECHNOLOGY</v>
      </c>
    </row>
    <row r="2597" spans="1:49">
      <c r="A2597" s="59">
        <v>2018</v>
      </c>
      <c r="B2597" t="s">
        <v>137</v>
      </c>
      <c r="C2597" t="s">
        <v>945</v>
      </c>
      <c r="D2597" t="s">
        <v>946</v>
      </c>
      <c r="E2597" t="s">
        <v>947</v>
      </c>
      <c r="F2597" t="s">
        <v>1025</v>
      </c>
      <c r="G2597" t="s">
        <v>1026</v>
      </c>
      <c r="H2597" t="s">
        <v>948</v>
      </c>
      <c r="I2597" s="170" t="s">
        <v>84</v>
      </c>
      <c r="J2597" t="s">
        <v>85</v>
      </c>
      <c r="K2597" t="s">
        <v>214</v>
      </c>
      <c r="L2597" t="s">
        <v>419</v>
      </c>
      <c r="M2597" t="s">
        <v>420</v>
      </c>
      <c r="N2597" t="s">
        <v>217</v>
      </c>
      <c r="O2597" t="s">
        <v>263</v>
      </c>
      <c r="P2597" t="s">
        <v>414</v>
      </c>
      <c r="Q2597" t="s">
        <v>415</v>
      </c>
      <c r="R2597" t="s">
        <v>416</v>
      </c>
      <c r="S2597" t="s">
        <v>338</v>
      </c>
      <c r="T2597" t="s">
        <v>339</v>
      </c>
      <c r="U2597" s="61" t="s">
        <v>340</v>
      </c>
      <c r="V2597" t="s">
        <v>249</v>
      </c>
      <c r="W2597" t="s">
        <v>263</v>
      </c>
      <c r="X2597" s="59">
        <v>104877</v>
      </c>
      <c r="Y2597" s="59">
        <v>0</v>
      </c>
      <c r="AA2597" s="146" t="str">
        <f t="shared" si="501"/>
        <v>EX</v>
      </c>
      <c r="AB2597" s="146">
        <f t="shared" si="503"/>
        <v>0</v>
      </c>
      <c r="AC2597" t="str">
        <f t="shared" si="506"/>
        <v>EX</v>
      </c>
      <c r="AD2597" s="74">
        <f t="shared" si="507"/>
        <v>0</v>
      </c>
      <c r="AE2597" s="74">
        <f t="shared" si="512"/>
        <v>0</v>
      </c>
      <c r="AF2597">
        <v>1</v>
      </c>
      <c r="AG2597">
        <v>0</v>
      </c>
      <c r="AH2597" s="74">
        <v>0</v>
      </c>
      <c r="AJ2597" s="74">
        <f t="shared" si="508"/>
        <v>0</v>
      </c>
      <c r="AK2597" s="74">
        <f t="shared" si="502"/>
        <v>0</v>
      </c>
      <c r="AL2597" t="str">
        <f t="shared" si="509"/>
        <v>N</v>
      </c>
      <c r="AN2597" t="s">
        <v>86</v>
      </c>
      <c r="AO2597" t="s">
        <v>85</v>
      </c>
      <c r="AP2597" t="str">
        <f t="shared" si="510"/>
        <v>94</v>
      </c>
      <c r="AQ2597" s="145" t="s">
        <v>1826</v>
      </c>
      <c r="AR2597" t="str">
        <f t="shared" si="511"/>
        <v>1-Adjusted Base Budget</v>
      </c>
      <c r="AS2597" s="145" t="s">
        <v>1827</v>
      </c>
      <c r="AT2597" t="s">
        <v>213</v>
      </c>
      <c r="AV2597" t="str">
        <f t="shared" si="505"/>
        <v>VPIT</v>
      </c>
      <c r="AW2597" t="str">
        <f t="shared" si="504"/>
        <v>VP FOR INFORMATION TECHNOLOGY</v>
      </c>
    </row>
    <row r="2598" spans="1:49">
      <c r="A2598" s="59">
        <v>2018</v>
      </c>
      <c r="B2598" t="s">
        <v>137</v>
      </c>
      <c r="C2598" t="s">
        <v>945</v>
      </c>
      <c r="D2598" t="s">
        <v>946</v>
      </c>
      <c r="E2598" t="s">
        <v>947</v>
      </c>
      <c r="F2598" t="s">
        <v>1027</v>
      </c>
      <c r="G2598" t="s">
        <v>1028</v>
      </c>
      <c r="H2598" t="s">
        <v>948</v>
      </c>
      <c r="I2598" s="170" t="s">
        <v>84</v>
      </c>
      <c r="J2598" t="s">
        <v>85</v>
      </c>
      <c r="K2598" t="s">
        <v>214</v>
      </c>
      <c r="L2598" t="s">
        <v>419</v>
      </c>
      <c r="M2598" t="s">
        <v>420</v>
      </c>
      <c r="N2598" t="s">
        <v>217</v>
      </c>
      <c r="O2598" t="s">
        <v>263</v>
      </c>
      <c r="P2598" t="s">
        <v>414</v>
      </c>
      <c r="Q2598" t="s">
        <v>415</v>
      </c>
      <c r="R2598" t="s">
        <v>416</v>
      </c>
      <c r="S2598" t="s">
        <v>338</v>
      </c>
      <c r="T2598" t="s">
        <v>339</v>
      </c>
      <c r="U2598" s="61" t="s">
        <v>340</v>
      </c>
      <c r="V2598" t="s">
        <v>249</v>
      </c>
      <c r="W2598" t="s">
        <v>263</v>
      </c>
      <c r="X2598" s="59">
        <v>103072</v>
      </c>
      <c r="Y2598" s="59">
        <v>85952</v>
      </c>
      <c r="AA2598" s="146" t="str">
        <f t="shared" si="501"/>
        <v>EX</v>
      </c>
      <c r="AB2598" s="146">
        <f t="shared" si="503"/>
        <v>0</v>
      </c>
      <c r="AC2598" t="str">
        <f t="shared" si="506"/>
        <v>EX</v>
      </c>
      <c r="AD2598" s="74">
        <f t="shared" si="507"/>
        <v>85952</v>
      </c>
      <c r="AE2598" s="74">
        <f t="shared" si="512"/>
        <v>85952</v>
      </c>
      <c r="AF2598">
        <v>1</v>
      </c>
      <c r="AG2598">
        <v>0</v>
      </c>
      <c r="AH2598" s="74">
        <v>0</v>
      </c>
      <c r="AJ2598" s="74">
        <f t="shared" si="508"/>
        <v>0</v>
      </c>
      <c r="AK2598" s="74">
        <f t="shared" si="502"/>
        <v>85952</v>
      </c>
      <c r="AL2598" t="str">
        <f t="shared" si="509"/>
        <v>N</v>
      </c>
      <c r="AN2598" t="s">
        <v>86</v>
      </c>
      <c r="AO2598" t="s">
        <v>85</v>
      </c>
      <c r="AP2598" t="str">
        <f t="shared" si="510"/>
        <v>94</v>
      </c>
      <c r="AQ2598" s="145" t="s">
        <v>1826</v>
      </c>
      <c r="AR2598" t="str">
        <f t="shared" si="511"/>
        <v>1-Adjusted Base Budget</v>
      </c>
      <c r="AS2598" s="145" t="s">
        <v>1827</v>
      </c>
      <c r="AT2598" t="s">
        <v>213</v>
      </c>
      <c r="AV2598" t="str">
        <f t="shared" si="505"/>
        <v>VPIT</v>
      </c>
      <c r="AW2598" t="str">
        <f t="shared" si="504"/>
        <v>VP FOR INFORMATION TECHNOLOGY</v>
      </c>
    </row>
    <row r="2599" spans="1:49">
      <c r="A2599" s="59">
        <v>2018</v>
      </c>
      <c r="B2599" t="s">
        <v>137</v>
      </c>
      <c r="C2599" t="s">
        <v>945</v>
      </c>
      <c r="D2599" t="s">
        <v>946</v>
      </c>
      <c r="E2599" t="s">
        <v>947</v>
      </c>
      <c r="F2599" t="s">
        <v>1717</v>
      </c>
      <c r="G2599" t="s">
        <v>1718</v>
      </c>
      <c r="H2599" t="s">
        <v>948</v>
      </c>
      <c r="I2599" s="170" t="s">
        <v>84</v>
      </c>
      <c r="J2599" t="s">
        <v>85</v>
      </c>
      <c r="K2599" t="s">
        <v>214</v>
      </c>
      <c r="L2599" t="s">
        <v>419</v>
      </c>
      <c r="M2599" t="s">
        <v>420</v>
      </c>
      <c r="N2599" t="s">
        <v>217</v>
      </c>
      <c r="O2599" t="s">
        <v>263</v>
      </c>
      <c r="P2599" t="s">
        <v>414</v>
      </c>
      <c r="Q2599" t="s">
        <v>415</v>
      </c>
      <c r="R2599" t="s">
        <v>416</v>
      </c>
      <c r="S2599" t="s">
        <v>338</v>
      </c>
      <c r="T2599" t="s">
        <v>339</v>
      </c>
      <c r="U2599" s="61" t="s">
        <v>340</v>
      </c>
      <c r="V2599" t="s">
        <v>249</v>
      </c>
      <c r="W2599" t="s">
        <v>263</v>
      </c>
      <c r="X2599" s="59">
        <v>59284</v>
      </c>
      <c r="Y2599" s="59">
        <v>78169</v>
      </c>
      <c r="AA2599" s="146" t="str">
        <f t="shared" si="501"/>
        <v>EX</v>
      </c>
      <c r="AB2599" s="146">
        <f t="shared" si="503"/>
        <v>0</v>
      </c>
      <c r="AC2599" t="str">
        <f t="shared" si="506"/>
        <v>EX</v>
      </c>
      <c r="AD2599" s="74">
        <f t="shared" si="507"/>
        <v>78169</v>
      </c>
      <c r="AE2599" s="74">
        <f t="shared" si="512"/>
        <v>78169</v>
      </c>
      <c r="AF2599">
        <v>1</v>
      </c>
      <c r="AG2599">
        <v>0</v>
      </c>
      <c r="AH2599" s="74">
        <v>0</v>
      </c>
      <c r="AJ2599" s="74">
        <f t="shared" si="508"/>
        <v>0</v>
      </c>
      <c r="AK2599" s="74">
        <f t="shared" si="502"/>
        <v>78169</v>
      </c>
      <c r="AL2599" t="str">
        <f t="shared" si="509"/>
        <v>N</v>
      </c>
      <c r="AN2599" t="s">
        <v>86</v>
      </c>
      <c r="AO2599" t="s">
        <v>85</v>
      </c>
      <c r="AP2599" t="str">
        <f t="shared" si="510"/>
        <v>94</v>
      </c>
      <c r="AQ2599" s="145" t="s">
        <v>1826</v>
      </c>
      <c r="AR2599" t="str">
        <f t="shared" si="511"/>
        <v>1-Adjusted Base Budget</v>
      </c>
      <c r="AS2599" s="145" t="s">
        <v>1827</v>
      </c>
      <c r="AT2599" t="s">
        <v>213</v>
      </c>
      <c r="AV2599" t="str">
        <f t="shared" si="505"/>
        <v>VPIT</v>
      </c>
      <c r="AW2599" t="str">
        <f t="shared" si="504"/>
        <v>VP FOR INFORMATION TECHNOLOGY</v>
      </c>
    </row>
    <row r="2600" spans="1:49">
      <c r="A2600" s="59">
        <v>2018</v>
      </c>
      <c r="B2600" t="s">
        <v>137</v>
      </c>
      <c r="C2600" t="s">
        <v>945</v>
      </c>
      <c r="D2600" t="s">
        <v>946</v>
      </c>
      <c r="E2600" t="s">
        <v>947</v>
      </c>
      <c r="F2600" t="s">
        <v>1029</v>
      </c>
      <c r="G2600" t="s">
        <v>1030</v>
      </c>
      <c r="H2600" t="s">
        <v>948</v>
      </c>
      <c r="I2600" s="170" t="s">
        <v>84</v>
      </c>
      <c r="J2600" t="s">
        <v>85</v>
      </c>
      <c r="K2600" t="s">
        <v>214</v>
      </c>
      <c r="L2600" t="s">
        <v>419</v>
      </c>
      <c r="M2600" t="s">
        <v>420</v>
      </c>
      <c r="N2600" t="s">
        <v>217</v>
      </c>
      <c r="O2600" t="s">
        <v>263</v>
      </c>
      <c r="P2600" t="s">
        <v>414</v>
      </c>
      <c r="Q2600" t="s">
        <v>415</v>
      </c>
      <c r="R2600" t="s">
        <v>416</v>
      </c>
      <c r="S2600" t="s">
        <v>338</v>
      </c>
      <c r="T2600" t="s">
        <v>339</v>
      </c>
      <c r="U2600" s="61" t="s">
        <v>340</v>
      </c>
      <c r="V2600" t="s">
        <v>249</v>
      </c>
      <c r="W2600" t="s">
        <v>263</v>
      </c>
      <c r="X2600" s="59">
        <v>86378</v>
      </c>
      <c r="Y2600" s="59">
        <v>85915</v>
      </c>
      <c r="AA2600" s="146" t="str">
        <f t="shared" si="501"/>
        <v>EX</v>
      </c>
      <c r="AB2600" s="146">
        <f t="shared" si="503"/>
        <v>0</v>
      </c>
      <c r="AC2600" t="str">
        <f t="shared" si="506"/>
        <v>EX</v>
      </c>
      <c r="AD2600" s="74">
        <f t="shared" si="507"/>
        <v>85915</v>
      </c>
      <c r="AE2600" s="74">
        <f t="shared" si="512"/>
        <v>85915</v>
      </c>
      <c r="AF2600">
        <v>1</v>
      </c>
      <c r="AG2600">
        <v>0</v>
      </c>
      <c r="AH2600" s="74">
        <v>0</v>
      </c>
      <c r="AJ2600" s="74">
        <f t="shared" si="508"/>
        <v>0</v>
      </c>
      <c r="AK2600" s="74">
        <f t="shared" si="502"/>
        <v>85915</v>
      </c>
      <c r="AL2600" t="str">
        <f t="shared" si="509"/>
        <v>N</v>
      </c>
      <c r="AN2600" t="s">
        <v>86</v>
      </c>
      <c r="AO2600" t="s">
        <v>85</v>
      </c>
      <c r="AP2600" t="str">
        <f t="shared" si="510"/>
        <v>94</v>
      </c>
      <c r="AQ2600" s="145" t="s">
        <v>1826</v>
      </c>
      <c r="AR2600" t="str">
        <f t="shared" si="511"/>
        <v>1-Adjusted Base Budget</v>
      </c>
      <c r="AS2600" s="145" t="s">
        <v>1827</v>
      </c>
      <c r="AT2600" t="s">
        <v>213</v>
      </c>
      <c r="AV2600" t="str">
        <f t="shared" si="505"/>
        <v>VPIT</v>
      </c>
      <c r="AW2600" t="str">
        <f t="shared" si="504"/>
        <v>VP FOR INFORMATION TECHNOLOGY</v>
      </c>
    </row>
    <row r="2601" spans="1:49">
      <c r="A2601" s="59">
        <v>2018</v>
      </c>
      <c r="B2601" t="s">
        <v>137</v>
      </c>
      <c r="C2601" t="s">
        <v>945</v>
      </c>
      <c r="D2601" t="s">
        <v>946</v>
      </c>
      <c r="E2601" t="s">
        <v>947</v>
      </c>
      <c r="F2601" t="s">
        <v>961</v>
      </c>
      <c r="G2601" t="s">
        <v>962</v>
      </c>
      <c r="H2601" t="s">
        <v>948</v>
      </c>
      <c r="I2601" s="170" t="s">
        <v>84</v>
      </c>
      <c r="J2601" t="s">
        <v>85</v>
      </c>
      <c r="K2601" t="s">
        <v>214</v>
      </c>
      <c r="L2601" t="s">
        <v>419</v>
      </c>
      <c r="M2601" t="s">
        <v>420</v>
      </c>
      <c r="N2601" t="s">
        <v>217</v>
      </c>
      <c r="O2601" t="s">
        <v>263</v>
      </c>
      <c r="P2601" t="s">
        <v>414</v>
      </c>
      <c r="Q2601" t="s">
        <v>415</v>
      </c>
      <c r="R2601" t="s">
        <v>416</v>
      </c>
      <c r="S2601" t="s">
        <v>338</v>
      </c>
      <c r="T2601" t="s">
        <v>339</v>
      </c>
      <c r="U2601" s="61" t="s">
        <v>340</v>
      </c>
      <c r="V2601" t="s">
        <v>249</v>
      </c>
      <c r="W2601" t="s">
        <v>263</v>
      </c>
      <c r="X2601" s="59">
        <v>32086</v>
      </c>
      <c r="Y2601" s="59">
        <v>2601</v>
      </c>
      <c r="AA2601" s="146" t="str">
        <f t="shared" ref="AA2601:AA2664" si="513">IF(P2601 ="CORI","IN",IF(P2601 ="TRIN","IN",O2601))</f>
        <v>EX</v>
      </c>
      <c r="AB2601" s="146">
        <f t="shared" si="503"/>
        <v>0</v>
      </c>
      <c r="AC2601" t="str">
        <f t="shared" si="506"/>
        <v>EX</v>
      </c>
      <c r="AD2601" s="74">
        <f t="shared" si="507"/>
        <v>2601</v>
      </c>
      <c r="AE2601" s="74">
        <f t="shared" si="512"/>
        <v>2601</v>
      </c>
      <c r="AF2601">
        <v>1</v>
      </c>
      <c r="AG2601">
        <v>0</v>
      </c>
      <c r="AH2601" s="74">
        <v>0</v>
      </c>
      <c r="AJ2601" s="74">
        <f t="shared" si="508"/>
        <v>0</v>
      </c>
      <c r="AK2601" s="74">
        <f t="shared" si="502"/>
        <v>2601</v>
      </c>
      <c r="AL2601" t="str">
        <f t="shared" si="509"/>
        <v>N</v>
      </c>
      <c r="AN2601" t="s">
        <v>86</v>
      </c>
      <c r="AO2601" t="s">
        <v>85</v>
      </c>
      <c r="AP2601" t="str">
        <f t="shared" si="510"/>
        <v>94</v>
      </c>
      <c r="AQ2601" s="145" t="s">
        <v>1826</v>
      </c>
      <c r="AR2601" t="str">
        <f t="shared" si="511"/>
        <v>1-Adjusted Base Budget</v>
      </c>
      <c r="AS2601" s="145" t="s">
        <v>1827</v>
      </c>
      <c r="AT2601" t="s">
        <v>213</v>
      </c>
      <c r="AV2601" t="str">
        <f t="shared" si="505"/>
        <v>VPIT</v>
      </c>
      <c r="AW2601" t="str">
        <f t="shared" si="504"/>
        <v>VP FOR INFORMATION TECHNOLOGY</v>
      </c>
    </row>
    <row r="2602" spans="1:49">
      <c r="A2602" s="59">
        <v>2018</v>
      </c>
      <c r="B2602" t="s">
        <v>137</v>
      </c>
      <c r="C2602" t="s">
        <v>945</v>
      </c>
      <c r="D2602" t="s">
        <v>946</v>
      </c>
      <c r="E2602" t="s">
        <v>947</v>
      </c>
      <c r="F2602" t="s">
        <v>1031</v>
      </c>
      <c r="G2602" t="s">
        <v>1032</v>
      </c>
      <c r="H2602" t="s">
        <v>948</v>
      </c>
      <c r="I2602" s="170" t="s">
        <v>84</v>
      </c>
      <c r="J2602" t="s">
        <v>85</v>
      </c>
      <c r="K2602" t="s">
        <v>214</v>
      </c>
      <c r="L2602" t="s">
        <v>419</v>
      </c>
      <c r="M2602" t="s">
        <v>420</v>
      </c>
      <c r="N2602" t="s">
        <v>217</v>
      </c>
      <c r="O2602" t="s">
        <v>263</v>
      </c>
      <c r="P2602" t="s">
        <v>414</v>
      </c>
      <c r="Q2602" t="s">
        <v>415</v>
      </c>
      <c r="R2602" t="s">
        <v>416</v>
      </c>
      <c r="S2602" t="s">
        <v>338</v>
      </c>
      <c r="T2602" t="s">
        <v>339</v>
      </c>
      <c r="U2602" s="61" t="s">
        <v>340</v>
      </c>
      <c r="V2602" t="s">
        <v>249</v>
      </c>
      <c r="W2602" t="s">
        <v>263</v>
      </c>
      <c r="X2602" s="59">
        <v>96062</v>
      </c>
      <c r="Y2602" s="59">
        <v>96062</v>
      </c>
      <c r="AA2602" s="146" t="str">
        <f t="shared" si="513"/>
        <v>EX</v>
      </c>
      <c r="AB2602" s="146">
        <f t="shared" si="503"/>
        <v>0</v>
      </c>
      <c r="AC2602" t="str">
        <f t="shared" si="506"/>
        <v>EX</v>
      </c>
      <c r="AD2602" s="74">
        <f t="shared" si="507"/>
        <v>96062</v>
      </c>
      <c r="AE2602" s="74">
        <f t="shared" si="512"/>
        <v>96062</v>
      </c>
      <c r="AF2602">
        <v>1</v>
      </c>
      <c r="AG2602">
        <v>0</v>
      </c>
      <c r="AH2602" s="74">
        <v>0</v>
      </c>
      <c r="AJ2602" s="74">
        <f t="shared" si="508"/>
        <v>0</v>
      </c>
      <c r="AK2602" s="74">
        <f t="shared" si="502"/>
        <v>96062</v>
      </c>
      <c r="AL2602" t="str">
        <f t="shared" si="509"/>
        <v>N</v>
      </c>
      <c r="AN2602" t="s">
        <v>86</v>
      </c>
      <c r="AO2602" t="s">
        <v>85</v>
      </c>
      <c r="AP2602" t="str">
        <f t="shared" si="510"/>
        <v>94</v>
      </c>
      <c r="AQ2602" s="145" t="s">
        <v>1826</v>
      </c>
      <c r="AR2602" t="str">
        <f t="shared" si="511"/>
        <v>1-Adjusted Base Budget</v>
      </c>
      <c r="AS2602" s="145" t="s">
        <v>1827</v>
      </c>
      <c r="AT2602" t="s">
        <v>213</v>
      </c>
      <c r="AV2602" t="str">
        <f t="shared" si="505"/>
        <v>VPIT</v>
      </c>
      <c r="AW2602" t="str">
        <f t="shared" si="504"/>
        <v>VP FOR INFORMATION TECHNOLOGY</v>
      </c>
    </row>
    <row r="2603" spans="1:49">
      <c r="A2603" s="59">
        <v>2018</v>
      </c>
      <c r="B2603" t="s">
        <v>137</v>
      </c>
      <c r="C2603" t="s">
        <v>945</v>
      </c>
      <c r="D2603" t="s">
        <v>946</v>
      </c>
      <c r="E2603" t="s">
        <v>947</v>
      </c>
      <c r="F2603" t="s">
        <v>1140</v>
      </c>
      <c r="G2603" t="s">
        <v>1141</v>
      </c>
      <c r="H2603" t="s">
        <v>948</v>
      </c>
      <c r="I2603" s="170" t="s">
        <v>84</v>
      </c>
      <c r="J2603" t="s">
        <v>85</v>
      </c>
      <c r="K2603" t="s">
        <v>214</v>
      </c>
      <c r="L2603" t="s">
        <v>419</v>
      </c>
      <c r="M2603" t="s">
        <v>420</v>
      </c>
      <c r="N2603" t="s">
        <v>217</v>
      </c>
      <c r="O2603" t="s">
        <v>263</v>
      </c>
      <c r="P2603" t="s">
        <v>414</v>
      </c>
      <c r="Q2603" t="s">
        <v>415</v>
      </c>
      <c r="R2603" t="s">
        <v>416</v>
      </c>
      <c r="S2603" t="s">
        <v>338</v>
      </c>
      <c r="T2603" t="s">
        <v>339</v>
      </c>
      <c r="U2603" s="61" t="s">
        <v>340</v>
      </c>
      <c r="V2603" t="s">
        <v>249</v>
      </c>
      <c r="W2603" t="s">
        <v>263</v>
      </c>
      <c r="X2603" s="59">
        <v>3227</v>
      </c>
      <c r="Y2603" s="59">
        <v>81170</v>
      </c>
      <c r="AA2603" s="146" t="str">
        <f t="shared" si="513"/>
        <v>EX</v>
      </c>
      <c r="AB2603" s="146">
        <f t="shared" si="503"/>
        <v>0</v>
      </c>
      <c r="AC2603" t="str">
        <f t="shared" si="506"/>
        <v>EX</v>
      </c>
      <c r="AD2603" s="74">
        <f t="shared" si="507"/>
        <v>81170</v>
      </c>
      <c r="AE2603" s="74">
        <f t="shared" si="512"/>
        <v>81170</v>
      </c>
      <c r="AF2603">
        <v>1</v>
      </c>
      <c r="AG2603">
        <v>0</v>
      </c>
      <c r="AH2603" s="74">
        <v>0</v>
      </c>
      <c r="AJ2603" s="74">
        <f t="shared" si="508"/>
        <v>0</v>
      </c>
      <c r="AK2603" s="74">
        <f t="shared" si="502"/>
        <v>81170</v>
      </c>
      <c r="AL2603" t="str">
        <f t="shared" si="509"/>
        <v>N</v>
      </c>
      <c r="AN2603" t="s">
        <v>86</v>
      </c>
      <c r="AO2603" t="s">
        <v>85</v>
      </c>
      <c r="AP2603" t="str">
        <f t="shared" si="510"/>
        <v>94</v>
      </c>
      <c r="AQ2603" s="145" t="s">
        <v>1826</v>
      </c>
      <c r="AR2603" t="str">
        <f t="shared" si="511"/>
        <v>1-Adjusted Base Budget</v>
      </c>
      <c r="AS2603" s="145" t="s">
        <v>1827</v>
      </c>
      <c r="AT2603" t="s">
        <v>213</v>
      </c>
      <c r="AV2603" t="str">
        <f t="shared" si="505"/>
        <v>VPIT</v>
      </c>
      <c r="AW2603" t="str">
        <f t="shared" si="504"/>
        <v>VP FOR INFORMATION TECHNOLOGY</v>
      </c>
    </row>
    <row r="2604" spans="1:49">
      <c r="A2604" s="59">
        <v>2018</v>
      </c>
      <c r="B2604" t="s">
        <v>137</v>
      </c>
      <c r="C2604" t="s">
        <v>945</v>
      </c>
      <c r="D2604" t="s">
        <v>946</v>
      </c>
      <c r="E2604" t="s">
        <v>947</v>
      </c>
      <c r="F2604" t="s">
        <v>1033</v>
      </c>
      <c r="G2604" t="s">
        <v>1034</v>
      </c>
      <c r="H2604" t="s">
        <v>948</v>
      </c>
      <c r="I2604" s="170" t="s">
        <v>84</v>
      </c>
      <c r="J2604" t="s">
        <v>85</v>
      </c>
      <c r="K2604" t="s">
        <v>214</v>
      </c>
      <c r="L2604" t="s">
        <v>419</v>
      </c>
      <c r="M2604" t="s">
        <v>420</v>
      </c>
      <c r="N2604" t="s">
        <v>217</v>
      </c>
      <c r="O2604" t="s">
        <v>263</v>
      </c>
      <c r="P2604" t="s">
        <v>414</v>
      </c>
      <c r="Q2604" t="s">
        <v>415</v>
      </c>
      <c r="R2604" t="s">
        <v>416</v>
      </c>
      <c r="S2604" t="s">
        <v>338</v>
      </c>
      <c r="T2604" t="s">
        <v>339</v>
      </c>
      <c r="U2604" s="61" t="s">
        <v>340</v>
      </c>
      <c r="V2604" t="s">
        <v>249</v>
      </c>
      <c r="W2604" t="s">
        <v>263</v>
      </c>
      <c r="X2604" s="59">
        <v>79494</v>
      </c>
      <c r="Y2604" s="59">
        <v>71717</v>
      </c>
      <c r="AA2604" s="146" t="str">
        <f t="shared" si="513"/>
        <v>EX</v>
      </c>
      <c r="AB2604" s="146">
        <f t="shared" si="503"/>
        <v>0</v>
      </c>
      <c r="AC2604" t="str">
        <f t="shared" si="506"/>
        <v>EX</v>
      </c>
      <c r="AD2604" s="74">
        <f t="shared" si="507"/>
        <v>71717</v>
      </c>
      <c r="AE2604" s="74">
        <f t="shared" si="512"/>
        <v>71717</v>
      </c>
      <c r="AF2604">
        <v>1</v>
      </c>
      <c r="AG2604">
        <v>0</v>
      </c>
      <c r="AH2604" s="74">
        <v>0</v>
      </c>
      <c r="AJ2604" s="74">
        <f t="shared" si="508"/>
        <v>0</v>
      </c>
      <c r="AK2604" s="74">
        <f t="shared" si="502"/>
        <v>71717</v>
      </c>
      <c r="AL2604" t="str">
        <f t="shared" si="509"/>
        <v>N</v>
      </c>
      <c r="AN2604" t="s">
        <v>86</v>
      </c>
      <c r="AO2604" t="s">
        <v>85</v>
      </c>
      <c r="AP2604" t="str">
        <f t="shared" si="510"/>
        <v>94</v>
      </c>
      <c r="AQ2604" s="145" t="s">
        <v>1826</v>
      </c>
      <c r="AR2604" t="str">
        <f t="shared" si="511"/>
        <v>1-Adjusted Base Budget</v>
      </c>
      <c r="AS2604" s="145" t="s">
        <v>1827</v>
      </c>
      <c r="AT2604" t="s">
        <v>213</v>
      </c>
      <c r="AV2604" t="str">
        <f t="shared" si="505"/>
        <v>VPIT</v>
      </c>
      <c r="AW2604" t="str">
        <f t="shared" si="504"/>
        <v>VP FOR INFORMATION TECHNOLOGY</v>
      </c>
    </row>
    <row r="2605" spans="1:49">
      <c r="A2605" s="59">
        <v>2018</v>
      </c>
      <c r="B2605" t="s">
        <v>137</v>
      </c>
      <c r="C2605" t="s">
        <v>945</v>
      </c>
      <c r="D2605" t="s">
        <v>946</v>
      </c>
      <c r="E2605" t="s">
        <v>947</v>
      </c>
      <c r="F2605" t="s">
        <v>1191</v>
      </c>
      <c r="G2605" t="s">
        <v>1192</v>
      </c>
      <c r="H2605" t="s">
        <v>948</v>
      </c>
      <c r="I2605" s="170" t="s">
        <v>84</v>
      </c>
      <c r="J2605" t="s">
        <v>85</v>
      </c>
      <c r="K2605" t="s">
        <v>214</v>
      </c>
      <c r="L2605" t="s">
        <v>419</v>
      </c>
      <c r="M2605" t="s">
        <v>420</v>
      </c>
      <c r="N2605" t="s">
        <v>217</v>
      </c>
      <c r="O2605" t="s">
        <v>263</v>
      </c>
      <c r="P2605" t="s">
        <v>414</v>
      </c>
      <c r="Q2605" t="s">
        <v>415</v>
      </c>
      <c r="R2605" t="s">
        <v>416</v>
      </c>
      <c r="S2605" t="s">
        <v>338</v>
      </c>
      <c r="T2605" t="s">
        <v>339</v>
      </c>
      <c r="U2605" s="61" t="s">
        <v>340</v>
      </c>
      <c r="V2605" t="s">
        <v>249</v>
      </c>
      <c r="W2605" t="s">
        <v>263</v>
      </c>
      <c r="X2605" s="59">
        <v>24324</v>
      </c>
      <c r="Y2605" s="59">
        <v>24324</v>
      </c>
      <c r="AA2605" s="146" t="str">
        <f t="shared" si="513"/>
        <v>EX</v>
      </c>
      <c r="AB2605" s="146">
        <f t="shared" si="503"/>
        <v>0</v>
      </c>
      <c r="AC2605" t="str">
        <f t="shared" si="506"/>
        <v>EX</v>
      </c>
      <c r="AD2605" s="74">
        <f t="shared" si="507"/>
        <v>24324</v>
      </c>
      <c r="AE2605" s="74">
        <f t="shared" si="512"/>
        <v>24324</v>
      </c>
      <c r="AF2605">
        <v>1</v>
      </c>
      <c r="AG2605">
        <v>0</v>
      </c>
      <c r="AH2605" s="74">
        <v>0</v>
      </c>
      <c r="AJ2605" s="74">
        <f t="shared" si="508"/>
        <v>0</v>
      </c>
      <c r="AK2605" s="74">
        <f t="shared" si="502"/>
        <v>24324</v>
      </c>
      <c r="AL2605" t="str">
        <f t="shared" si="509"/>
        <v>N</v>
      </c>
      <c r="AN2605" t="s">
        <v>86</v>
      </c>
      <c r="AO2605" t="s">
        <v>85</v>
      </c>
      <c r="AP2605" t="str">
        <f t="shared" si="510"/>
        <v>94</v>
      </c>
      <c r="AQ2605" s="145" t="s">
        <v>1826</v>
      </c>
      <c r="AR2605" t="str">
        <f t="shared" si="511"/>
        <v>1-Adjusted Base Budget</v>
      </c>
      <c r="AS2605" s="145" t="s">
        <v>1827</v>
      </c>
      <c r="AT2605" t="s">
        <v>213</v>
      </c>
      <c r="AV2605" t="str">
        <f t="shared" si="505"/>
        <v>VPIT</v>
      </c>
      <c r="AW2605" t="str">
        <f t="shared" si="504"/>
        <v>VP FOR INFORMATION TECHNOLOGY</v>
      </c>
    </row>
    <row r="2606" spans="1:49">
      <c r="A2606" s="59">
        <v>2018</v>
      </c>
      <c r="B2606" t="s">
        <v>137</v>
      </c>
      <c r="C2606" t="s">
        <v>945</v>
      </c>
      <c r="D2606" t="s">
        <v>946</v>
      </c>
      <c r="E2606" t="s">
        <v>947</v>
      </c>
      <c r="F2606" t="s">
        <v>1035</v>
      </c>
      <c r="G2606" t="s">
        <v>1036</v>
      </c>
      <c r="H2606" t="s">
        <v>948</v>
      </c>
      <c r="I2606" s="170" t="s">
        <v>84</v>
      </c>
      <c r="J2606" t="s">
        <v>85</v>
      </c>
      <c r="K2606" t="s">
        <v>214</v>
      </c>
      <c r="L2606" t="s">
        <v>419</v>
      </c>
      <c r="M2606" t="s">
        <v>420</v>
      </c>
      <c r="N2606" t="s">
        <v>217</v>
      </c>
      <c r="O2606" t="s">
        <v>263</v>
      </c>
      <c r="P2606" t="s">
        <v>414</v>
      </c>
      <c r="Q2606" t="s">
        <v>415</v>
      </c>
      <c r="R2606" t="s">
        <v>416</v>
      </c>
      <c r="S2606" t="s">
        <v>338</v>
      </c>
      <c r="T2606" t="s">
        <v>339</v>
      </c>
      <c r="U2606" s="61" t="s">
        <v>340</v>
      </c>
      <c r="V2606" t="s">
        <v>249</v>
      </c>
      <c r="W2606" t="s">
        <v>263</v>
      </c>
      <c r="X2606" s="59">
        <v>13469</v>
      </c>
      <c r="Y2606" s="59">
        <v>13337</v>
      </c>
      <c r="AA2606" s="146" t="str">
        <f t="shared" si="513"/>
        <v>EX</v>
      </c>
      <c r="AB2606" s="146">
        <f t="shared" si="503"/>
        <v>0</v>
      </c>
      <c r="AC2606" t="str">
        <f t="shared" si="506"/>
        <v>EX</v>
      </c>
      <c r="AD2606" s="74">
        <f t="shared" si="507"/>
        <v>13337</v>
      </c>
      <c r="AE2606" s="74">
        <f t="shared" si="512"/>
        <v>13337</v>
      </c>
      <c r="AF2606">
        <v>1</v>
      </c>
      <c r="AG2606">
        <v>0</v>
      </c>
      <c r="AH2606" s="74">
        <v>0</v>
      </c>
      <c r="AJ2606" s="74">
        <f t="shared" si="508"/>
        <v>0</v>
      </c>
      <c r="AK2606" s="74">
        <f t="shared" si="502"/>
        <v>13337</v>
      </c>
      <c r="AL2606" t="str">
        <f t="shared" si="509"/>
        <v>N</v>
      </c>
      <c r="AN2606" t="s">
        <v>86</v>
      </c>
      <c r="AO2606" t="s">
        <v>85</v>
      </c>
      <c r="AP2606" t="str">
        <f t="shared" si="510"/>
        <v>94</v>
      </c>
      <c r="AQ2606" s="145" t="s">
        <v>1826</v>
      </c>
      <c r="AR2606" t="str">
        <f t="shared" si="511"/>
        <v>1-Adjusted Base Budget</v>
      </c>
      <c r="AS2606" s="145" t="s">
        <v>1827</v>
      </c>
      <c r="AT2606" t="s">
        <v>213</v>
      </c>
      <c r="AV2606" t="str">
        <f t="shared" si="505"/>
        <v>VPIT</v>
      </c>
      <c r="AW2606" t="str">
        <f t="shared" si="504"/>
        <v>VP FOR INFORMATION TECHNOLOGY</v>
      </c>
    </row>
    <row r="2607" spans="1:49">
      <c r="A2607" s="59">
        <v>2018</v>
      </c>
      <c r="B2607" t="s">
        <v>137</v>
      </c>
      <c r="C2607" t="s">
        <v>945</v>
      </c>
      <c r="D2607" t="s">
        <v>946</v>
      </c>
      <c r="E2607" t="s">
        <v>947</v>
      </c>
      <c r="F2607" t="s">
        <v>984</v>
      </c>
      <c r="G2607" t="s">
        <v>985</v>
      </c>
      <c r="H2607" t="s">
        <v>948</v>
      </c>
      <c r="I2607" s="170" t="s">
        <v>84</v>
      </c>
      <c r="J2607" t="s">
        <v>85</v>
      </c>
      <c r="K2607" t="s">
        <v>214</v>
      </c>
      <c r="L2607" t="s">
        <v>419</v>
      </c>
      <c r="M2607" t="s">
        <v>420</v>
      </c>
      <c r="N2607" t="s">
        <v>217</v>
      </c>
      <c r="O2607" t="s">
        <v>263</v>
      </c>
      <c r="P2607" t="s">
        <v>414</v>
      </c>
      <c r="Q2607" t="s">
        <v>415</v>
      </c>
      <c r="R2607" t="s">
        <v>416</v>
      </c>
      <c r="S2607" t="s">
        <v>338</v>
      </c>
      <c r="T2607" t="s">
        <v>339</v>
      </c>
      <c r="U2607" s="61" t="s">
        <v>340</v>
      </c>
      <c r="V2607" t="s">
        <v>249</v>
      </c>
      <c r="W2607" t="s">
        <v>263</v>
      </c>
      <c r="X2607" s="59">
        <v>9958</v>
      </c>
      <c r="Y2607" s="59">
        <v>9958</v>
      </c>
      <c r="AA2607" s="146" t="str">
        <f t="shared" si="513"/>
        <v>EX</v>
      </c>
      <c r="AB2607" s="146">
        <f t="shared" si="503"/>
        <v>0</v>
      </c>
      <c r="AC2607" t="str">
        <f t="shared" si="506"/>
        <v>EX</v>
      </c>
      <c r="AD2607" s="74">
        <f t="shared" si="507"/>
        <v>9958</v>
      </c>
      <c r="AE2607" s="74">
        <f t="shared" si="512"/>
        <v>9958</v>
      </c>
      <c r="AF2607">
        <v>1</v>
      </c>
      <c r="AG2607">
        <v>0</v>
      </c>
      <c r="AH2607" s="74">
        <v>0</v>
      </c>
      <c r="AJ2607" s="74">
        <f t="shared" si="508"/>
        <v>0</v>
      </c>
      <c r="AK2607" s="74">
        <f t="shared" si="502"/>
        <v>9958</v>
      </c>
      <c r="AL2607" t="str">
        <f t="shared" si="509"/>
        <v>N</v>
      </c>
      <c r="AN2607" t="s">
        <v>86</v>
      </c>
      <c r="AO2607" t="s">
        <v>85</v>
      </c>
      <c r="AP2607" t="str">
        <f t="shared" si="510"/>
        <v>94</v>
      </c>
      <c r="AQ2607" s="145" t="s">
        <v>1826</v>
      </c>
      <c r="AR2607" t="str">
        <f t="shared" si="511"/>
        <v>1-Adjusted Base Budget</v>
      </c>
      <c r="AS2607" s="145" t="s">
        <v>1827</v>
      </c>
      <c r="AT2607" t="s">
        <v>213</v>
      </c>
      <c r="AV2607" t="str">
        <f t="shared" si="505"/>
        <v>VPIT</v>
      </c>
      <c r="AW2607" t="str">
        <f t="shared" si="504"/>
        <v>VP FOR INFORMATION TECHNOLOGY</v>
      </c>
    </row>
    <row r="2608" spans="1:49">
      <c r="A2608" s="59">
        <v>2018</v>
      </c>
      <c r="B2608" t="s">
        <v>137</v>
      </c>
      <c r="C2608" t="s">
        <v>945</v>
      </c>
      <c r="D2608" t="s">
        <v>946</v>
      </c>
      <c r="E2608" t="s">
        <v>947</v>
      </c>
      <c r="F2608" t="s">
        <v>1037</v>
      </c>
      <c r="G2608" t="s">
        <v>1038</v>
      </c>
      <c r="H2608" t="s">
        <v>948</v>
      </c>
      <c r="I2608" s="170" t="s">
        <v>84</v>
      </c>
      <c r="J2608" t="s">
        <v>85</v>
      </c>
      <c r="K2608" t="s">
        <v>214</v>
      </c>
      <c r="L2608" t="s">
        <v>419</v>
      </c>
      <c r="M2608" t="s">
        <v>420</v>
      </c>
      <c r="N2608" t="s">
        <v>217</v>
      </c>
      <c r="O2608" t="s">
        <v>263</v>
      </c>
      <c r="P2608" t="s">
        <v>414</v>
      </c>
      <c r="Q2608" t="s">
        <v>415</v>
      </c>
      <c r="R2608" t="s">
        <v>416</v>
      </c>
      <c r="S2608" t="s">
        <v>338</v>
      </c>
      <c r="T2608" t="s">
        <v>339</v>
      </c>
      <c r="U2608" s="61" t="s">
        <v>340</v>
      </c>
      <c r="V2608" t="s">
        <v>249</v>
      </c>
      <c r="W2608" t="s">
        <v>263</v>
      </c>
      <c r="X2608" s="59">
        <v>44698</v>
      </c>
      <c r="Y2608" s="59">
        <v>0</v>
      </c>
      <c r="AA2608" s="146" t="str">
        <f t="shared" si="513"/>
        <v>EX</v>
      </c>
      <c r="AB2608" s="146">
        <f t="shared" si="503"/>
        <v>0</v>
      </c>
      <c r="AC2608" t="str">
        <f t="shared" si="506"/>
        <v>EX</v>
      </c>
      <c r="AD2608" s="74">
        <f t="shared" si="507"/>
        <v>0</v>
      </c>
      <c r="AE2608" s="74">
        <f t="shared" si="512"/>
        <v>0</v>
      </c>
      <c r="AF2608">
        <v>1</v>
      </c>
      <c r="AG2608">
        <v>0</v>
      </c>
      <c r="AH2608" s="74">
        <v>0</v>
      </c>
      <c r="AJ2608" s="74">
        <f t="shared" si="508"/>
        <v>0</v>
      </c>
      <c r="AK2608" s="74">
        <f t="shared" si="502"/>
        <v>0</v>
      </c>
      <c r="AL2608" t="str">
        <f t="shared" si="509"/>
        <v>N</v>
      </c>
      <c r="AN2608" t="s">
        <v>86</v>
      </c>
      <c r="AO2608" t="s">
        <v>85</v>
      </c>
      <c r="AP2608" t="str">
        <f t="shared" si="510"/>
        <v>94</v>
      </c>
      <c r="AQ2608" s="145" t="s">
        <v>1826</v>
      </c>
      <c r="AR2608" t="str">
        <f t="shared" si="511"/>
        <v>1-Adjusted Base Budget</v>
      </c>
      <c r="AS2608" s="145" t="s">
        <v>1827</v>
      </c>
      <c r="AT2608" t="s">
        <v>213</v>
      </c>
      <c r="AV2608" t="str">
        <f t="shared" si="505"/>
        <v>VPIT</v>
      </c>
      <c r="AW2608" t="str">
        <f t="shared" si="504"/>
        <v>VP FOR INFORMATION TECHNOLOGY</v>
      </c>
    </row>
    <row r="2609" spans="1:49">
      <c r="A2609" s="59">
        <v>2018</v>
      </c>
      <c r="B2609" t="s">
        <v>137</v>
      </c>
      <c r="C2609" t="s">
        <v>945</v>
      </c>
      <c r="D2609" t="s">
        <v>946</v>
      </c>
      <c r="E2609" t="s">
        <v>947</v>
      </c>
      <c r="F2609" t="s">
        <v>1267</v>
      </c>
      <c r="G2609" t="s">
        <v>1268</v>
      </c>
      <c r="H2609" t="s">
        <v>948</v>
      </c>
      <c r="I2609" s="170" t="s">
        <v>84</v>
      </c>
      <c r="J2609" t="s">
        <v>85</v>
      </c>
      <c r="K2609" t="s">
        <v>214</v>
      </c>
      <c r="L2609" t="s">
        <v>419</v>
      </c>
      <c r="M2609" t="s">
        <v>420</v>
      </c>
      <c r="N2609" t="s">
        <v>217</v>
      </c>
      <c r="O2609" t="s">
        <v>263</v>
      </c>
      <c r="P2609" t="s">
        <v>414</v>
      </c>
      <c r="Q2609" t="s">
        <v>415</v>
      </c>
      <c r="R2609" t="s">
        <v>416</v>
      </c>
      <c r="S2609" t="s">
        <v>338</v>
      </c>
      <c r="T2609" t="s">
        <v>339</v>
      </c>
      <c r="U2609" s="61" t="s">
        <v>340</v>
      </c>
      <c r="V2609" t="s">
        <v>249</v>
      </c>
      <c r="W2609" t="s">
        <v>263</v>
      </c>
      <c r="X2609" s="59">
        <v>29437</v>
      </c>
      <c r="Y2609" s="59">
        <v>29042</v>
      </c>
      <c r="AA2609" s="146" t="str">
        <f t="shared" si="513"/>
        <v>EX</v>
      </c>
      <c r="AB2609" s="146">
        <f t="shared" si="503"/>
        <v>0</v>
      </c>
      <c r="AC2609" t="str">
        <f t="shared" si="506"/>
        <v>EX</v>
      </c>
      <c r="AD2609" s="74">
        <f t="shared" si="507"/>
        <v>29042</v>
      </c>
      <c r="AE2609" s="74">
        <f t="shared" si="512"/>
        <v>29042</v>
      </c>
      <c r="AF2609">
        <v>1</v>
      </c>
      <c r="AG2609">
        <v>0</v>
      </c>
      <c r="AH2609" s="74">
        <v>0</v>
      </c>
      <c r="AJ2609" s="74">
        <f t="shared" si="508"/>
        <v>0</v>
      </c>
      <c r="AK2609" s="74">
        <f t="shared" si="502"/>
        <v>29042</v>
      </c>
      <c r="AL2609" t="str">
        <f t="shared" si="509"/>
        <v>N</v>
      </c>
      <c r="AN2609" t="s">
        <v>86</v>
      </c>
      <c r="AO2609" t="s">
        <v>85</v>
      </c>
      <c r="AP2609" t="str">
        <f t="shared" si="510"/>
        <v>94</v>
      </c>
      <c r="AQ2609" s="145" t="s">
        <v>1826</v>
      </c>
      <c r="AR2609" t="str">
        <f t="shared" si="511"/>
        <v>1-Adjusted Base Budget</v>
      </c>
      <c r="AS2609" s="145" t="s">
        <v>1827</v>
      </c>
      <c r="AT2609" t="s">
        <v>213</v>
      </c>
      <c r="AV2609" t="str">
        <f t="shared" si="505"/>
        <v>VPIT</v>
      </c>
      <c r="AW2609" t="str">
        <f t="shared" si="504"/>
        <v>VP FOR INFORMATION TECHNOLOGY</v>
      </c>
    </row>
    <row r="2610" spans="1:49">
      <c r="A2610" s="59">
        <v>2018</v>
      </c>
      <c r="B2610" t="s">
        <v>137</v>
      </c>
      <c r="C2610" t="s">
        <v>945</v>
      </c>
      <c r="D2610" t="s">
        <v>946</v>
      </c>
      <c r="E2610" t="s">
        <v>947</v>
      </c>
      <c r="F2610" t="s">
        <v>1039</v>
      </c>
      <c r="G2610" t="s">
        <v>1040</v>
      </c>
      <c r="H2610" t="s">
        <v>948</v>
      </c>
      <c r="I2610" s="170" t="s">
        <v>84</v>
      </c>
      <c r="J2610" t="s">
        <v>85</v>
      </c>
      <c r="K2610" t="s">
        <v>214</v>
      </c>
      <c r="L2610" t="s">
        <v>419</v>
      </c>
      <c r="M2610" t="s">
        <v>420</v>
      </c>
      <c r="N2610" t="s">
        <v>217</v>
      </c>
      <c r="O2610" t="s">
        <v>263</v>
      </c>
      <c r="P2610" t="s">
        <v>414</v>
      </c>
      <c r="Q2610" t="s">
        <v>415</v>
      </c>
      <c r="R2610" t="s">
        <v>416</v>
      </c>
      <c r="S2610" t="s">
        <v>338</v>
      </c>
      <c r="T2610" t="s">
        <v>339</v>
      </c>
      <c r="U2610" s="61" t="s">
        <v>340</v>
      </c>
      <c r="V2610" t="s">
        <v>249</v>
      </c>
      <c r="W2610" t="s">
        <v>263</v>
      </c>
      <c r="X2610" s="59">
        <v>9723</v>
      </c>
      <c r="Y2610" s="59">
        <v>9723</v>
      </c>
      <c r="AA2610" s="146" t="str">
        <f t="shared" si="513"/>
        <v>EX</v>
      </c>
      <c r="AB2610" s="146">
        <f t="shared" si="503"/>
        <v>0</v>
      </c>
      <c r="AC2610" t="str">
        <f t="shared" si="506"/>
        <v>EX</v>
      </c>
      <c r="AD2610" s="74">
        <f t="shared" si="507"/>
        <v>9723</v>
      </c>
      <c r="AE2610" s="74">
        <f t="shared" si="512"/>
        <v>9723</v>
      </c>
      <c r="AF2610">
        <v>1</v>
      </c>
      <c r="AG2610">
        <v>0</v>
      </c>
      <c r="AH2610" s="74">
        <v>0</v>
      </c>
      <c r="AJ2610" s="74">
        <f t="shared" si="508"/>
        <v>0</v>
      </c>
      <c r="AK2610" s="74">
        <f t="shared" si="502"/>
        <v>9723</v>
      </c>
      <c r="AL2610" t="str">
        <f t="shared" si="509"/>
        <v>N</v>
      </c>
      <c r="AN2610" t="s">
        <v>86</v>
      </c>
      <c r="AO2610" t="s">
        <v>85</v>
      </c>
      <c r="AP2610" t="str">
        <f t="shared" si="510"/>
        <v>94</v>
      </c>
      <c r="AQ2610" s="145" t="s">
        <v>1826</v>
      </c>
      <c r="AR2610" t="str">
        <f t="shared" si="511"/>
        <v>1-Adjusted Base Budget</v>
      </c>
      <c r="AS2610" s="145" t="s">
        <v>1827</v>
      </c>
      <c r="AT2610" t="s">
        <v>213</v>
      </c>
      <c r="AV2610" t="str">
        <f t="shared" si="505"/>
        <v>VPIT</v>
      </c>
      <c r="AW2610" t="str">
        <f t="shared" si="504"/>
        <v>VP FOR INFORMATION TECHNOLOGY</v>
      </c>
    </row>
    <row r="2611" spans="1:49">
      <c r="A2611" s="59">
        <v>2018</v>
      </c>
      <c r="B2611" t="s">
        <v>137</v>
      </c>
      <c r="C2611" t="s">
        <v>945</v>
      </c>
      <c r="D2611" t="s">
        <v>946</v>
      </c>
      <c r="E2611" t="s">
        <v>947</v>
      </c>
      <c r="F2611" t="s">
        <v>1137</v>
      </c>
      <c r="G2611" t="s">
        <v>1138</v>
      </c>
      <c r="H2611" t="s">
        <v>948</v>
      </c>
      <c r="I2611" s="170" t="s">
        <v>84</v>
      </c>
      <c r="J2611" t="s">
        <v>85</v>
      </c>
      <c r="K2611" t="s">
        <v>214</v>
      </c>
      <c r="L2611" t="s">
        <v>419</v>
      </c>
      <c r="M2611" t="s">
        <v>420</v>
      </c>
      <c r="N2611" t="s">
        <v>217</v>
      </c>
      <c r="O2611" t="s">
        <v>263</v>
      </c>
      <c r="P2611" t="s">
        <v>414</v>
      </c>
      <c r="Q2611" t="s">
        <v>415</v>
      </c>
      <c r="R2611" t="s">
        <v>416</v>
      </c>
      <c r="S2611" t="s">
        <v>338</v>
      </c>
      <c r="T2611" t="s">
        <v>339</v>
      </c>
      <c r="U2611" s="61" t="s">
        <v>340</v>
      </c>
      <c r="V2611" t="s">
        <v>249</v>
      </c>
      <c r="W2611" t="s">
        <v>263</v>
      </c>
      <c r="X2611" s="59">
        <v>-47735</v>
      </c>
      <c r="Y2611" s="59">
        <v>-47735</v>
      </c>
      <c r="AA2611" s="146" t="str">
        <f t="shared" si="513"/>
        <v>EX</v>
      </c>
      <c r="AB2611" s="146">
        <f t="shared" si="503"/>
        <v>0</v>
      </c>
      <c r="AC2611" t="str">
        <f t="shared" si="506"/>
        <v>EX</v>
      </c>
      <c r="AD2611" s="74">
        <f t="shared" si="507"/>
        <v>-47735</v>
      </c>
      <c r="AE2611" s="74">
        <f t="shared" si="512"/>
        <v>-47735</v>
      </c>
      <c r="AF2611">
        <v>1</v>
      </c>
      <c r="AG2611">
        <v>0</v>
      </c>
      <c r="AH2611" s="74">
        <v>0</v>
      </c>
      <c r="AJ2611" s="74">
        <f t="shared" si="508"/>
        <v>0</v>
      </c>
      <c r="AK2611" s="74">
        <f t="shared" ref="AK2611:AK2674" si="514">AE2611 +AJ2611</f>
        <v>-47735</v>
      </c>
      <c r="AL2611" t="str">
        <f t="shared" si="509"/>
        <v>N</v>
      </c>
      <c r="AN2611" t="s">
        <v>86</v>
      </c>
      <c r="AO2611" t="s">
        <v>85</v>
      </c>
      <c r="AP2611" t="str">
        <f t="shared" si="510"/>
        <v>94</v>
      </c>
      <c r="AQ2611" s="145" t="s">
        <v>1826</v>
      </c>
      <c r="AR2611" t="str">
        <f t="shared" si="511"/>
        <v>1-Adjusted Base Budget</v>
      </c>
      <c r="AS2611" s="145" t="s">
        <v>1827</v>
      </c>
      <c r="AT2611" t="s">
        <v>213</v>
      </c>
      <c r="AV2611" t="str">
        <f t="shared" si="505"/>
        <v>VPIT</v>
      </c>
      <c r="AW2611" t="str">
        <f t="shared" si="504"/>
        <v>VP FOR INFORMATION TECHNOLOGY</v>
      </c>
    </row>
    <row r="2612" spans="1:49">
      <c r="A2612" s="59">
        <v>2018</v>
      </c>
      <c r="B2612" t="s">
        <v>137</v>
      </c>
      <c r="C2612" t="s">
        <v>945</v>
      </c>
      <c r="D2612" t="s">
        <v>946</v>
      </c>
      <c r="E2612" t="s">
        <v>947</v>
      </c>
      <c r="F2612" t="s">
        <v>1041</v>
      </c>
      <c r="G2612" t="s">
        <v>1042</v>
      </c>
      <c r="H2612" t="s">
        <v>948</v>
      </c>
      <c r="I2612" s="170" t="s">
        <v>84</v>
      </c>
      <c r="J2612" t="s">
        <v>85</v>
      </c>
      <c r="K2612" t="s">
        <v>214</v>
      </c>
      <c r="L2612" t="s">
        <v>419</v>
      </c>
      <c r="M2612" t="s">
        <v>420</v>
      </c>
      <c r="N2612" t="s">
        <v>217</v>
      </c>
      <c r="O2612" t="s">
        <v>263</v>
      </c>
      <c r="P2612" t="s">
        <v>414</v>
      </c>
      <c r="Q2612" t="s">
        <v>415</v>
      </c>
      <c r="R2612" t="s">
        <v>416</v>
      </c>
      <c r="S2612" t="s">
        <v>338</v>
      </c>
      <c r="T2612" t="s">
        <v>339</v>
      </c>
      <c r="U2612" s="61" t="s">
        <v>340</v>
      </c>
      <c r="V2612" t="s">
        <v>249</v>
      </c>
      <c r="W2612" t="s">
        <v>263</v>
      </c>
      <c r="X2612" s="59">
        <v>57741</v>
      </c>
      <c r="Y2612" s="59">
        <v>57741</v>
      </c>
      <c r="AA2612" s="146" t="str">
        <f t="shared" si="513"/>
        <v>EX</v>
      </c>
      <c r="AB2612" s="146">
        <f t="shared" si="503"/>
        <v>0</v>
      </c>
      <c r="AC2612" t="str">
        <f t="shared" si="506"/>
        <v>EX</v>
      </c>
      <c r="AD2612" s="74">
        <f t="shared" si="507"/>
        <v>57741</v>
      </c>
      <c r="AE2612" s="74">
        <f t="shared" si="512"/>
        <v>57741</v>
      </c>
      <c r="AF2612">
        <v>1</v>
      </c>
      <c r="AG2612">
        <v>0</v>
      </c>
      <c r="AH2612" s="74">
        <v>0</v>
      </c>
      <c r="AJ2612" s="74">
        <f t="shared" si="508"/>
        <v>0</v>
      </c>
      <c r="AK2612" s="74">
        <f t="shared" si="514"/>
        <v>57741</v>
      </c>
      <c r="AL2612" t="str">
        <f t="shared" si="509"/>
        <v>N</v>
      </c>
      <c r="AN2612" t="s">
        <v>86</v>
      </c>
      <c r="AO2612" t="s">
        <v>85</v>
      </c>
      <c r="AP2612" t="str">
        <f t="shared" si="510"/>
        <v>94</v>
      </c>
      <c r="AQ2612" s="145" t="s">
        <v>1826</v>
      </c>
      <c r="AR2612" t="str">
        <f t="shared" si="511"/>
        <v>1-Adjusted Base Budget</v>
      </c>
      <c r="AS2612" s="145" t="s">
        <v>1827</v>
      </c>
      <c r="AT2612" t="s">
        <v>213</v>
      </c>
      <c r="AV2612" t="str">
        <f t="shared" si="505"/>
        <v>VPIT</v>
      </c>
      <c r="AW2612" t="str">
        <f t="shared" si="504"/>
        <v>VP FOR INFORMATION TECHNOLOGY</v>
      </c>
    </row>
    <row r="2613" spans="1:49">
      <c r="A2613" s="59">
        <v>2018</v>
      </c>
      <c r="B2613" t="s">
        <v>137</v>
      </c>
      <c r="C2613" t="s">
        <v>945</v>
      </c>
      <c r="D2613" t="s">
        <v>946</v>
      </c>
      <c r="E2613" t="s">
        <v>947</v>
      </c>
      <c r="F2613" t="s">
        <v>1043</v>
      </c>
      <c r="G2613" t="s">
        <v>1044</v>
      </c>
      <c r="H2613" t="s">
        <v>948</v>
      </c>
      <c r="I2613" s="170" t="s">
        <v>84</v>
      </c>
      <c r="J2613" t="s">
        <v>85</v>
      </c>
      <c r="K2613" t="s">
        <v>214</v>
      </c>
      <c r="L2613" t="s">
        <v>419</v>
      </c>
      <c r="M2613" t="s">
        <v>420</v>
      </c>
      <c r="N2613" t="s">
        <v>217</v>
      </c>
      <c r="O2613" t="s">
        <v>263</v>
      </c>
      <c r="P2613" t="s">
        <v>414</v>
      </c>
      <c r="Q2613" t="s">
        <v>415</v>
      </c>
      <c r="R2613" t="s">
        <v>416</v>
      </c>
      <c r="S2613" t="s">
        <v>338</v>
      </c>
      <c r="T2613" t="s">
        <v>339</v>
      </c>
      <c r="U2613" s="61" t="s">
        <v>340</v>
      </c>
      <c r="V2613" t="s">
        <v>249</v>
      </c>
      <c r="W2613" t="s">
        <v>263</v>
      </c>
      <c r="X2613" s="59">
        <v>143529</v>
      </c>
      <c r="Y2613" s="59">
        <v>150057</v>
      </c>
      <c r="AA2613" s="146" t="str">
        <f t="shared" si="513"/>
        <v>EX</v>
      </c>
      <c r="AB2613" s="146">
        <f t="shared" ref="AB2613:AB2676" si="515">IF(O2613 =AA2613,Z2613,"10cr")</f>
        <v>0</v>
      </c>
      <c r="AC2613" t="str">
        <f t="shared" si="506"/>
        <v>EX</v>
      </c>
      <c r="AD2613" s="74">
        <f t="shared" si="507"/>
        <v>150057</v>
      </c>
      <c r="AE2613" s="74">
        <f t="shared" si="512"/>
        <v>150057</v>
      </c>
      <c r="AF2613">
        <v>1</v>
      </c>
      <c r="AG2613">
        <v>0</v>
      </c>
      <c r="AH2613" s="74">
        <v>0</v>
      </c>
      <c r="AJ2613" s="74">
        <f t="shared" si="508"/>
        <v>0</v>
      </c>
      <c r="AK2613" s="74">
        <f t="shared" si="514"/>
        <v>150057</v>
      </c>
      <c r="AL2613" t="str">
        <f t="shared" si="509"/>
        <v>N</v>
      </c>
      <c r="AN2613" t="s">
        <v>86</v>
      </c>
      <c r="AO2613" t="s">
        <v>85</v>
      </c>
      <c r="AP2613" t="str">
        <f t="shared" si="510"/>
        <v>94</v>
      </c>
      <c r="AQ2613" s="145" t="s">
        <v>1826</v>
      </c>
      <c r="AR2613" t="str">
        <f t="shared" si="511"/>
        <v>1-Adjusted Base Budget</v>
      </c>
      <c r="AS2613" s="145" t="s">
        <v>1827</v>
      </c>
      <c r="AT2613" t="s">
        <v>213</v>
      </c>
      <c r="AV2613" t="str">
        <f t="shared" si="505"/>
        <v>VPIT</v>
      </c>
      <c r="AW2613" t="str">
        <f t="shared" si="504"/>
        <v>VP FOR INFORMATION TECHNOLOGY</v>
      </c>
    </row>
    <row r="2614" spans="1:49">
      <c r="A2614" s="59">
        <v>2018</v>
      </c>
      <c r="B2614" t="s">
        <v>137</v>
      </c>
      <c r="C2614" t="s">
        <v>945</v>
      </c>
      <c r="D2614" t="s">
        <v>946</v>
      </c>
      <c r="E2614" t="s">
        <v>947</v>
      </c>
      <c r="F2614" t="s">
        <v>994</v>
      </c>
      <c r="G2614" t="s">
        <v>995</v>
      </c>
      <c r="H2614" t="s">
        <v>948</v>
      </c>
      <c r="I2614" s="170" t="s">
        <v>84</v>
      </c>
      <c r="J2614" t="s">
        <v>85</v>
      </c>
      <c r="K2614" t="s">
        <v>214</v>
      </c>
      <c r="L2614" t="s">
        <v>419</v>
      </c>
      <c r="M2614" t="s">
        <v>420</v>
      </c>
      <c r="N2614" t="s">
        <v>217</v>
      </c>
      <c r="O2614" t="s">
        <v>263</v>
      </c>
      <c r="P2614" t="s">
        <v>414</v>
      </c>
      <c r="Q2614" t="s">
        <v>415</v>
      </c>
      <c r="R2614" t="s">
        <v>416</v>
      </c>
      <c r="S2614" t="s">
        <v>338</v>
      </c>
      <c r="T2614" t="s">
        <v>339</v>
      </c>
      <c r="U2614" s="61" t="s">
        <v>340</v>
      </c>
      <c r="V2614" t="s">
        <v>249</v>
      </c>
      <c r="W2614" t="s">
        <v>263</v>
      </c>
      <c r="X2614" s="59">
        <v>73224</v>
      </c>
      <c r="Y2614" s="59">
        <v>73224</v>
      </c>
      <c r="AA2614" s="146" t="str">
        <f t="shared" si="513"/>
        <v>EX</v>
      </c>
      <c r="AB2614" s="146">
        <f t="shared" si="515"/>
        <v>0</v>
      </c>
      <c r="AC2614" t="str">
        <f t="shared" si="506"/>
        <v>EX</v>
      </c>
      <c r="AD2614" s="74">
        <f t="shared" si="507"/>
        <v>73224</v>
      </c>
      <c r="AE2614" s="74">
        <f t="shared" si="512"/>
        <v>73224</v>
      </c>
      <c r="AF2614">
        <v>1</v>
      </c>
      <c r="AG2614">
        <v>0</v>
      </c>
      <c r="AH2614" s="74">
        <v>0</v>
      </c>
      <c r="AJ2614" s="74">
        <f t="shared" si="508"/>
        <v>0</v>
      </c>
      <c r="AK2614" s="74">
        <f t="shared" si="514"/>
        <v>73224</v>
      </c>
      <c r="AL2614" t="str">
        <f t="shared" si="509"/>
        <v>N</v>
      </c>
      <c r="AN2614" t="s">
        <v>86</v>
      </c>
      <c r="AO2614" t="s">
        <v>85</v>
      </c>
      <c r="AP2614" t="str">
        <f t="shared" si="510"/>
        <v>94</v>
      </c>
      <c r="AQ2614" s="145" t="s">
        <v>1826</v>
      </c>
      <c r="AR2614" t="str">
        <f t="shared" si="511"/>
        <v>1-Adjusted Base Budget</v>
      </c>
      <c r="AS2614" s="145" t="s">
        <v>1827</v>
      </c>
      <c r="AT2614" t="s">
        <v>213</v>
      </c>
      <c r="AV2614" t="str">
        <f t="shared" si="505"/>
        <v>VPIT</v>
      </c>
      <c r="AW2614" t="str">
        <f t="shared" si="504"/>
        <v>VP FOR INFORMATION TECHNOLOGY</v>
      </c>
    </row>
    <row r="2615" spans="1:49">
      <c r="A2615" s="59">
        <v>2018</v>
      </c>
      <c r="B2615" t="s">
        <v>137</v>
      </c>
      <c r="C2615" t="s">
        <v>945</v>
      </c>
      <c r="D2615" t="s">
        <v>946</v>
      </c>
      <c r="E2615" t="s">
        <v>947</v>
      </c>
      <c r="F2615" t="s">
        <v>1045</v>
      </c>
      <c r="G2615" t="s">
        <v>1046</v>
      </c>
      <c r="H2615" t="s">
        <v>948</v>
      </c>
      <c r="I2615" s="170" t="s">
        <v>84</v>
      </c>
      <c r="J2615" t="s">
        <v>85</v>
      </c>
      <c r="K2615" t="s">
        <v>214</v>
      </c>
      <c r="L2615" t="s">
        <v>419</v>
      </c>
      <c r="M2615" t="s">
        <v>420</v>
      </c>
      <c r="N2615" t="s">
        <v>217</v>
      </c>
      <c r="O2615" t="s">
        <v>263</v>
      </c>
      <c r="P2615" t="s">
        <v>414</v>
      </c>
      <c r="Q2615" t="s">
        <v>415</v>
      </c>
      <c r="R2615" t="s">
        <v>416</v>
      </c>
      <c r="S2615" t="s">
        <v>338</v>
      </c>
      <c r="T2615" t="s">
        <v>339</v>
      </c>
      <c r="U2615" s="61" t="s">
        <v>340</v>
      </c>
      <c r="V2615" t="s">
        <v>249</v>
      </c>
      <c r="W2615" t="s">
        <v>263</v>
      </c>
      <c r="X2615" s="59">
        <v>64157</v>
      </c>
      <c r="Y2615" s="59">
        <v>57095</v>
      </c>
      <c r="AA2615" s="146" t="str">
        <f t="shared" si="513"/>
        <v>EX</v>
      </c>
      <c r="AB2615" s="146">
        <f t="shared" si="515"/>
        <v>0</v>
      </c>
      <c r="AC2615" t="str">
        <f t="shared" si="506"/>
        <v>EX</v>
      </c>
      <c r="AD2615" s="74">
        <f t="shared" si="507"/>
        <v>57095</v>
      </c>
      <c r="AE2615" s="74">
        <f t="shared" si="512"/>
        <v>57095</v>
      </c>
      <c r="AF2615">
        <v>1</v>
      </c>
      <c r="AG2615">
        <v>0</v>
      </c>
      <c r="AH2615" s="74">
        <v>0</v>
      </c>
      <c r="AJ2615" s="74">
        <f t="shared" si="508"/>
        <v>0</v>
      </c>
      <c r="AK2615" s="74">
        <f t="shared" si="514"/>
        <v>57095</v>
      </c>
      <c r="AL2615" t="str">
        <f t="shared" si="509"/>
        <v>N</v>
      </c>
      <c r="AN2615" t="s">
        <v>86</v>
      </c>
      <c r="AO2615" t="s">
        <v>85</v>
      </c>
      <c r="AP2615" t="str">
        <f t="shared" si="510"/>
        <v>94</v>
      </c>
      <c r="AQ2615" s="145" t="s">
        <v>1826</v>
      </c>
      <c r="AR2615" t="str">
        <f t="shared" si="511"/>
        <v>1-Adjusted Base Budget</v>
      </c>
      <c r="AS2615" s="145" t="s">
        <v>1827</v>
      </c>
      <c r="AT2615" t="s">
        <v>213</v>
      </c>
      <c r="AV2615" t="str">
        <f t="shared" si="505"/>
        <v>VPIT</v>
      </c>
      <c r="AW2615" t="str">
        <f t="shared" si="504"/>
        <v>VP FOR INFORMATION TECHNOLOGY</v>
      </c>
    </row>
    <row r="2616" spans="1:49">
      <c r="A2616" s="59">
        <v>2018</v>
      </c>
      <c r="B2616" t="s">
        <v>137</v>
      </c>
      <c r="C2616" t="s">
        <v>945</v>
      </c>
      <c r="D2616" t="s">
        <v>946</v>
      </c>
      <c r="E2616" t="s">
        <v>947</v>
      </c>
      <c r="F2616" t="s">
        <v>1133</v>
      </c>
      <c r="G2616" t="s">
        <v>1134</v>
      </c>
      <c r="H2616" t="s">
        <v>948</v>
      </c>
      <c r="I2616" s="170" t="s">
        <v>84</v>
      </c>
      <c r="J2616" t="s">
        <v>85</v>
      </c>
      <c r="K2616" t="s">
        <v>214</v>
      </c>
      <c r="L2616" t="s">
        <v>419</v>
      </c>
      <c r="M2616" t="s">
        <v>420</v>
      </c>
      <c r="N2616" t="s">
        <v>217</v>
      </c>
      <c r="O2616" t="s">
        <v>263</v>
      </c>
      <c r="P2616" t="s">
        <v>414</v>
      </c>
      <c r="Q2616" t="s">
        <v>415</v>
      </c>
      <c r="R2616" t="s">
        <v>416</v>
      </c>
      <c r="S2616" t="s">
        <v>338</v>
      </c>
      <c r="T2616" t="s">
        <v>339</v>
      </c>
      <c r="U2616" s="61" t="s">
        <v>340</v>
      </c>
      <c r="V2616" t="s">
        <v>249</v>
      </c>
      <c r="W2616" t="s">
        <v>263</v>
      </c>
      <c r="X2616" s="59">
        <v>72672</v>
      </c>
      <c r="Y2616" s="59">
        <v>72673</v>
      </c>
      <c r="AA2616" s="146" t="str">
        <f t="shared" si="513"/>
        <v>EX</v>
      </c>
      <c r="AB2616" s="146">
        <f t="shared" si="515"/>
        <v>0</v>
      </c>
      <c r="AC2616" t="str">
        <f t="shared" si="506"/>
        <v>EX</v>
      </c>
      <c r="AD2616" s="74">
        <f t="shared" si="507"/>
        <v>72673</v>
      </c>
      <c r="AE2616" s="74">
        <f t="shared" si="512"/>
        <v>72673</v>
      </c>
      <c r="AF2616">
        <v>1</v>
      </c>
      <c r="AG2616">
        <v>0</v>
      </c>
      <c r="AH2616" s="74">
        <v>0</v>
      </c>
      <c r="AJ2616" s="74">
        <f t="shared" si="508"/>
        <v>0</v>
      </c>
      <c r="AK2616" s="74">
        <f t="shared" si="514"/>
        <v>72673</v>
      </c>
      <c r="AL2616" t="str">
        <f t="shared" si="509"/>
        <v>N</v>
      </c>
      <c r="AN2616" t="s">
        <v>86</v>
      </c>
      <c r="AO2616" t="s">
        <v>85</v>
      </c>
      <c r="AP2616" t="str">
        <f t="shared" si="510"/>
        <v>94</v>
      </c>
      <c r="AQ2616" s="145" t="s">
        <v>1826</v>
      </c>
      <c r="AR2616" t="str">
        <f t="shared" si="511"/>
        <v>1-Adjusted Base Budget</v>
      </c>
      <c r="AS2616" s="145" t="s">
        <v>1827</v>
      </c>
      <c r="AT2616" t="s">
        <v>213</v>
      </c>
      <c r="AV2616" t="str">
        <f t="shared" si="505"/>
        <v>VPIT</v>
      </c>
      <c r="AW2616" t="str">
        <f t="shared" si="504"/>
        <v>VP FOR INFORMATION TECHNOLOGY</v>
      </c>
    </row>
    <row r="2617" spans="1:49">
      <c r="A2617" s="59">
        <v>2018</v>
      </c>
      <c r="B2617" t="s">
        <v>137</v>
      </c>
      <c r="C2617" t="s">
        <v>945</v>
      </c>
      <c r="D2617" t="s">
        <v>946</v>
      </c>
      <c r="E2617" t="s">
        <v>947</v>
      </c>
      <c r="F2617" t="s">
        <v>1733</v>
      </c>
      <c r="G2617" t="s">
        <v>1734</v>
      </c>
      <c r="H2617" t="s">
        <v>948</v>
      </c>
      <c r="I2617" s="170" t="s">
        <v>84</v>
      </c>
      <c r="J2617" t="s">
        <v>85</v>
      </c>
      <c r="K2617" t="s">
        <v>214</v>
      </c>
      <c r="L2617" t="s">
        <v>419</v>
      </c>
      <c r="M2617" t="s">
        <v>420</v>
      </c>
      <c r="N2617" t="s">
        <v>217</v>
      </c>
      <c r="O2617" t="s">
        <v>263</v>
      </c>
      <c r="P2617" t="s">
        <v>414</v>
      </c>
      <c r="Q2617" t="s">
        <v>415</v>
      </c>
      <c r="R2617" t="s">
        <v>416</v>
      </c>
      <c r="S2617" t="s">
        <v>338</v>
      </c>
      <c r="T2617" t="s">
        <v>339</v>
      </c>
      <c r="U2617" s="61" t="s">
        <v>340</v>
      </c>
      <c r="V2617" t="s">
        <v>249</v>
      </c>
      <c r="W2617" t="s">
        <v>263</v>
      </c>
      <c r="X2617" s="59">
        <v>1656</v>
      </c>
      <c r="Y2617" s="59">
        <v>0</v>
      </c>
      <c r="AA2617" s="146" t="str">
        <f t="shared" si="513"/>
        <v>EX</v>
      </c>
      <c r="AB2617" s="146">
        <f t="shared" si="515"/>
        <v>0</v>
      </c>
      <c r="AC2617" t="str">
        <f t="shared" si="506"/>
        <v>EX</v>
      </c>
      <c r="AD2617" s="74">
        <f t="shared" si="507"/>
        <v>0</v>
      </c>
      <c r="AE2617" s="74">
        <f t="shared" si="512"/>
        <v>0</v>
      </c>
      <c r="AF2617">
        <v>1</v>
      </c>
      <c r="AG2617">
        <v>0</v>
      </c>
      <c r="AH2617" s="74">
        <v>0</v>
      </c>
      <c r="AJ2617" s="74">
        <f t="shared" si="508"/>
        <v>0</v>
      </c>
      <c r="AK2617" s="74">
        <f t="shared" si="514"/>
        <v>0</v>
      </c>
      <c r="AL2617" t="str">
        <f t="shared" si="509"/>
        <v>N</v>
      </c>
      <c r="AN2617" t="s">
        <v>86</v>
      </c>
      <c r="AO2617" t="s">
        <v>85</v>
      </c>
      <c r="AP2617" t="str">
        <f t="shared" si="510"/>
        <v>94</v>
      </c>
      <c r="AQ2617" s="145" t="s">
        <v>1826</v>
      </c>
      <c r="AR2617" t="str">
        <f t="shared" si="511"/>
        <v>1-Adjusted Base Budget</v>
      </c>
      <c r="AS2617" s="145" t="s">
        <v>1827</v>
      </c>
      <c r="AT2617" t="s">
        <v>213</v>
      </c>
      <c r="AV2617" t="str">
        <f t="shared" si="505"/>
        <v>VPIT</v>
      </c>
      <c r="AW2617" t="str">
        <f t="shared" si="504"/>
        <v>VP FOR INFORMATION TECHNOLOGY</v>
      </c>
    </row>
    <row r="2618" spans="1:49">
      <c r="A2618" s="59">
        <v>2018</v>
      </c>
      <c r="B2618" t="s">
        <v>137</v>
      </c>
      <c r="C2618" t="s">
        <v>945</v>
      </c>
      <c r="D2618" t="s">
        <v>946</v>
      </c>
      <c r="E2618" t="s">
        <v>947</v>
      </c>
      <c r="F2618" t="s">
        <v>949</v>
      </c>
      <c r="G2618" t="s">
        <v>950</v>
      </c>
      <c r="H2618" t="s">
        <v>948</v>
      </c>
      <c r="I2618" s="170" t="s">
        <v>84</v>
      </c>
      <c r="J2618" t="s">
        <v>85</v>
      </c>
      <c r="K2618" t="s">
        <v>214</v>
      </c>
      <c r="L2618" t="s">
        <v>419</v>
      </c>
      <c r="M2618" t="s">
        <v>420</v>
      </c>
      <c r="N2618" t="s">
        <v>217</v>
      </c>
      <c r="O2618" t="s">
        <v>263</v>
      </c>
      <c r="P2618" t="s">
        <v>414</v>
      </c>
      <c r="Q2618" t="s">
        <v>415</v>
      </c>
      <c r="R2618" t="s">
        <v>416</v>
      </c>
      <c r="S2618" t="s">
        <v>338</v>
      </c>
      <c r="T2618" t="s">
        <v>339</v>
      </c>
      <c r="U2618" s="61" t="s">
        <v>340</v>
      </c>
      <c r="V2618" t="s">
        <v>249</v>
      </c>
      <c r="W2618" t="s">
        <v>263</v>
      </c>
      <c r="X2618" s="59">
        <v>114827</v>
      </c>
      <c r="Y2618" s="59">
        <v>114827</v>
      </c>
      <c r="AA2618" s="146" t="str">
        <f t="shared" si="513"/>
        <v>EX</v>
      </c>
      <c r="AB2618" s="146">
        <f t="shared" si="515"/>
        <v>0</v>
      </c>
      <c r="AC2618" t="str">
        <f t="shared" si="506"/>
        <v>EX</v>
      </c>
      <c r="AD2618" s="74">
        <f t="shared" si="507"/>
        <v>114827</v>
      </c>
      <c r="AE2618" s="74">
        <f t="shared" si="512"/>
        <v>114827</v>
      </c>
      <c r="AF2618">
        <v>1</v>
      </c>
      <c r="AG2618">
        <v>0</v>
      </c>
      <c r="AH2618" s="74">
        <v>0</v>
      </c>
      <c r="AJ2618" s="74">
        <f t="shared" si="508"/>
        <v>0</v>
      </c>
      <c r="AK2618" s="74">
        <f t="shared" si="514"/>
        <v>114827</v>
      </c>
      <c r="AL2618" t="str">
        <f t="shared" si="509"/>
        <v>N</v>
      </c>
      <c r="AN2618" t="s">
        <v>86</v>
      </c>
      <c r="AO2618" t="s">
        <v>85</v>
      </c>
      <c r="AP2618" t="str">
        <f t="shared" si="510"/>
        <v>94</v>
      </c>
      <c r="AQ2618" s="145" t="s">
        <v>1826</v>
      </c>
      <c r="AR2618" t="str">
        <f t="shared" si="511"/>
        <v>1-Adjusted Base Budget</v>
      </c>
      <c r="AS2618" s="145" t="s">
        <v>1827</v>
      </c>
      <c r="AT2618" t="s">
        <v>213</v>
      </c>
      <c r="AV2618" t="str">
        <f t="shared" si="505"/>
        <v>VPIT</v>
      </c>
      <c r="AW2618" t="str">
        <f t="shared" si="504"/>
        <v>VP FOR INFORMATION TECHNOLOGY</v>
      </c>
    </row>
    <row r="2619" spans="1:49">
      <c r="A2619" s="59">
        <v>2018</v>
      </c>
      <c r="B2619" t="s">
        <v>137</v>
      </c>
      <c r="C2619" t="s">
        <v>945</v>
      </c>
      <c r="D2619" t="s">
        <v>946</v>
      </c>
      <c r="E2619" t="s">
        <v>947</v>
      </c>
      <c r="F2619" t="s">
        <v>1047</v>
      </c>
      <c r="G2619" t="s">
        <v>1048</v>
      </c>
      <c r="H2619" t="s">
        <v>948</v>
      </c>
      <c r="I2619" s="170" t="s">
        <v>84</v>
      </c>
      <c r="J2619" t="s">
        <v>85</v>
      </c>
      <c r="K2619" t="s">
        <v>214</v>
      </c>
      <c r="L2619" t="s">
        <v>419</v>
      </c>
      <c r="M2619" t="s">
        <v>420</v>
      </c>
      <c r="N2619" t="s">
        <v>217</v>
      </c>
      <c r="O2619" t="s">
        <v>263</v>
      </c>
      <c r="P2619" t="s">
        <v>414</v>
      </c>
      <c r="Q2619" t="s">
        <v>415</v>
      </c>
      <c r="R2619" t="s">
        <v>416</v>
      </c>
      <c r="S2619" t="s">
        <v>338</v>
      </c>
      <c r="T2619" t="s">
        <v>339</v>
      </c>
      <c r="U2619" s="61" t="s">
        <v>340</v>
      </c>
      <c r="V2619" t="s">
        <v>249</v>
      </c>
      <c r="W2619" t="s">
        <v>263</v>
      </c>
      <c r="X2619" s="59">
        <v>3930</v>
      </c>
      <c r="Y2619" s="59">
        <v>3048</v>
      </c>
      <c r="AA2619" s="146" t="str">
        <f t="shared" si="513"/>
        <v>EX</v>
      </c>
      <c r="AB2619" s="146">
        <f t="shared" si="515"/>
        <v>0</v>
      </c>
      <c r="AC2619" t="str">
        <f t="shared" si="506"/>
        <v>EX</v>
      </c>
      <c r="AD2619" s="74">
        <f t="shared" si="507"/>
        <v>3048</v>
      </c>
      <c r="AE2619" s="74">
        <f t="shared" si="512"/>
        <v>3048</v>
      </c>
      <c r="AF2619">
        <v>1</v>
      </c>
      <c r="AG2619">
        <v>0</v>
      </c>
      <c r="AH2619" s="74">
        <v>0</v>
      </c>
      <c r="AJ2619" s="74">
        <f t="shared" si="508"/>
        <v>0</v>
      </c>
      <c r="AK2619" s="74">
        <f t="shared" si="514"/>
        <v>3048</v>
      </c>
      <c r="AL2619" t="str">
        <f t="shared" si="509"/>
        <v>N</v>
      </c>
      <c r="AN2619" t="s">
        <v>86</v>
      </c>
      <c r="AO2619" t="s">
        <v>85</v>
      </c>
      <c r="AP2619" t="str">
        <f t="shared" si="510"/>
        <v>94</v>
      </c>
      <c r="AQ2619" s="145" t="s">
        <v>1826</v>
      </c>
      <c r="AR2619" t="str">
        <f t="shared" si="511"/>
        <v>1-Adjusted Base Budget</v>
      </c>
      <c r="AS2619" s="145" t="s">
        <v>1827</v>
      </c>
      <c r="AT2619" t="s">
        <v>213</v>
      </c>
      <c r="AV2619" t="str">
        <f t="shared" si="505"/>
        <v>VPIT</v>
      </c>
      <c r="AW2619" t="str">
        <f t="shared" si="504"/>
        <v>VP FOR INFORMATION TECHNOLOGY</v>
      </c>
    </row>
    <row r="2620" spans="1:49">
      <c r="A2620" s="59">
        <v>2018</v>
      </c>
      <c r="B2620" t="s">
        <v>137</v>
      </c>
      <c r="C2620" t="s">
        <v>945</v>
      </c>
      <c r="D2620" t="s">
        <v>946</v>
      </c>
      <c r="E2620" t="s">
        <v>956</v>
      </c>
      <c r="F2620" t="s">
        <v>957</v>
      </c>
      <c r="G2620" t="s">
        <v>958</v>
      </c>
      <c r="H2620" t="s">
        <v>140</v>
      </c>
      <c r="I2620" s="170" t="s">
        <v>84</v>
      </c>
      <c r="J2620" t="s">
        <v>85</v>
      </c>
      <c r="K2620" t="s">
        <v>214</v>
      </c>
      <c r="L2620" t="s">
        <v>419</v>
      </c>
      <c r="M2620" t="s">
        <v>420</v>
      </c>
      <c r="N2620" t="s">
        <v>217</v>
      </c>
      <c r="O2620" t="s">
        <v>263</v>
      </c>
      <c r="P2620" t="s">
        <v>414</v>
      </c>
      <c r="Q2620" t="s">
        <v>415</v>
      </c>
      <c r="R2620" t="s">
        <v>416</v>
      </c>
      <c r="S2620" t="s">
        <v>338</v>
      </c>
      <c r="T2620" t="s">
        <v>339</v>
      </c>
      <c r="U2620" s="61" t="s">
        <v>340</v>
      </c>
      <c r="V2620" t="s">
        <v>24</v>
      </c>
      <c r="W2620" t="s">
        <v>263</v>
      </c>
      <c r="X2620" s="59">
        <v>81756</v>
      </c>
      <c r="Y2620" s="59">
        <v>79124</v>
      </c>
      <c r="Z2620" t="s">
        <v>141</v>
      </c>
      <c r="AA2620" s="146" t="str">
        <f t="shared" si="513"/>
        <v>EX</v>
      </c>
      <c r="AB2620" s="146" t="str">
        <f t="shared" si="515"/>
        <v>IT</v>
      </c>
      <c r="AC2620" t="str">
        <f t="shared" si="506"/>
        <v>EX</v>
      </c>
      <c r="AD2620" s="74">
        <f t="shared" si="507"/>
        <v>79124</v>
      </c>
      <c r="AE2620" s="74">
        <f t="shared" si="512"/>
        <v>79124</v>
      </c>
      <c r="AF2620">
        <v>1</v>
      </c>
      <c r="AG2620">
        <v>0</v>
      </c>
      <c r="AH2620" s="74">
        <v>0</v>
      </c>
      <c r="AJ2620" s="74">
        <f t="shared" si="508"/>
        <v>0</v>
      </c>
      <c r="AK2620" s="74">
        <f t="shared" si="514"/>
        <v>79124</v>
      </c>
      <c r="AL2620" t="str">
        <f t="shared" si="509"/>
        <v>N</v>
      </c>
      <c r="AN2620" t="s">
        <v>86</v>
      </c>
      <c r="AO2620" t="s">
        <v>85</v>
      </c>
      <c r="AP2620" t="str">
        <f t="shared" si="510"/>
        <v>94</v>
      </c>
      <c r="AQ2620" s="145" t="s">
        <v>1826</v>
      </c>
      <c r="AR2620" t="str">
        <f t="shared" si="511"/>
        <v>1-Adjusted Base Budget</v>
      </c>
      <c r="AS2620" s="145" t="s">
        <v>1827</v>
      </c>
      <c r="AT2620" t="s">
        <v>213</v>
      </c>
      <c r="AV2620" t="str">
        <f t="shared" si="505"/>
        <v>VPIT-SS</v>
      </c>
      <c r="AW2620" t="str">
        <f t="shared" si="504"/>
        <v>VP FOR INFORMATION TECHNOLOGY-SHARED SERVICES</v>
      </c>
    </row>
    <row r="2621" spans="1:49">
      <c r="A2621" s="59">
        <v>2018</v>
      </c>
      <c r="B2621" t="s">
        <v>137</v>
      </c>
      <c r="C2621" t="s">
        <v>945</v>
      </c>
      <c r="D2621" t="s">
        <v>946</v>
      </c>
      <c r="E2621" t="s">
        <v>978</v>
      </c>
      <c r="F2621" t="s">
        <v>957</v>
      </c>
      <c r="G2621" t="s">
        <v>958</v>
      </c>
      <c r="H2621" t="s">
        <v>143</v>
      </c>
      <c r="I2621" s="170" t="s">
        <v>84</v>
      </c>
      <c r="J2621" t="s">
        <v>85</v>
      </c>
      <c r="K2621" t="s">
        <v>214</v>
      </c>
      <c r="L2621" t="s">
        <v>419</v>
      </c>
      <c r="M2621" t="s">
        <v>420</v>
      </c>
      <c r="N2621" t="s">
        <v>217</v>
      </c>
      <c r="O2621" t="s">
        <v>263</v>
      </c>
      <c r="P2621" t="s">
        <v>414</v>
      </c>
      <c r="Q2621" t="s">
        <v>415</v>
      </c>
      <c r="R2621" t="s">
        <v>416</v>
      </c>
      <c r="S2621" t="s">
        <v>338</v>
      </c>
      <c r="T2621" t="s">
        <v>339</v>
      </c>
      <c r="U2621" s="61" t="s">
        <v>340</v>
      </c>
      <c r="V2621" t="s">
        <v>24</v>
      </c>
      <c r="W2621" t="s">
        <v>263</v>
      </c>
      <c r="X2621" s="59">
        <v>23037</v>
      </c>
      <c r="Y2621" s="59">
        <v>23037</v>
      </c>
      <c r="Z2621" t="s">
        <v>141</v>
      </c>
      <c r="AA2621" s="146" t="str">
        <f t="shared" si="513"/>
        <v>EX</v>
      </c>
      <c r="AB2621" s="146" t="str">
        <f t="shared" si="515"/>
        <v>IT</v>
      </c>
      <c r="AC2621" t="str">
        <f t="shared" si="506"/>
        <v>EX</v>
      </c>
      <c r="AD2621" s="74">
        <f t="shared" si="507"/>
        <v>23037</v>
      </c>
      <c r="AE2621" s="74">
        <f t="shared" si="512"/>
        <v>23037</v>
      </c>
      <c r="AF2621">
        <v>1</v>
      </c>
      <c r="AG2621">
        <v>0</v>
      </c>
      <c r="AH2621" s="74">
        <v>0</v>
      </c>
      <c r="AJ2621" s="74">
        <f t="shared" si="508"/>
        <v>0</v>
      </c>
      <c r="AK2621" s="74">
        <f t="shared" si="514"/>
        <v>23037</v>
      </c>
      <c r="AL2621" t="str">
        <f t="shared" si="509"/>
        <v>N</v>
      </c>
      <c r="AN2621" t="s">
        <v>86</v>
      </c>
      <c r="AO2621" t="s">
        <v>85</v>
      </c>
      <c r="AP2621" t="str">
        <f t="shared" si="510"/>
        <v>94</v>
      </c>
      <c r="AQ2621" s="145" t="s">
        <v>1826</v>
      </c>
      <c r="AR2621" t="str">
        <f t="shared" si="511"/>
        <v>1-Adjusted Base Budget</v>
      </c>
      <c r="AS2621" s="145" t="s">
        <v>1827</v>
      </c>
      <c r="AT2621" t="s">
        <v>213</v>
      </c>
      <c r="AV2621" t="str">
        <f t="shared" si="505"/>
        <v>VPIT-SS</v>
      </c>
      <c r="AW2621" t="str">
        <f t="shared" si="504"/>
        <v>VP FOR INFORMATION TECHNOLOGY-SHARED SERVICES</v>
      </c>
    </row>
    <row r="2622" spans="1:49">
      <c r="A2622" s="59">
        <v>2018</v>
      </c>
      <c r="B2622" t="s">
        <v>137</v>
      </c>
      <c r="C2622" t="s">
        <v>945</v>
      </c>
      <c r="D2622" t="s">
        <v>946</v>
      </c>
      <c r="E2622" t="s">
        <v>967</v>
      </c>
      <c r="F2622" t="s">
        <v>1051</v>
      </c>
      <c r="G2622" t="s">
        <v>1052</v>
      </c>
      <c r="H2622" t="s">
        <v>146</v>
      </c>
      <c r="I2622" s="170" t="s">
        <v>84</v>
      </c>
      <c r="J2622" t="s">
        <v>85</v>
      </c>
      <c r="K2622" t="s">
        <v>214</v>
      </c>
      <c r="L2622" t="s">
        <v>419</v>
      </c>
      <c r="M2622" t="s">
        <v>420</v>
      </c>
      <c r="N2622" t="s">
        <v>217</v>
      </c>
      <c r="O2622" t="s">
        <v>263</v>
      </c>
      <c r="P2622" t="s">
        <v>414</v>
      </c>
      <c r="Q2622" t="s">
        <v>415</v>
      </c>
      <c r="R2622" t="s">
        <v>416</v>
      </c>
      <c r="S2622" t="s">
        <v>338</v>
      </c>
      <c r="T2622" t="s">
        <v>339</v>
      </c>
      <c r="U2622" s="61" t="s">
        <v>340</v>
      </c>
      <c r="V2622" t="s">
        <v>24</v>
      </c>
      <c r="W2622" t="s">
        <v>263</v>
      </c>
      <c r="X2622" s="59">
        <v>13611</v>
      </c>
      <c r="Y2622" s="59">
        <v>13611</v>
      </c>
      <c r="Z2622" t="s">
        <v>141</v>
      </c>
      <c r="AA2622" s="146" t="str">
        <f t="shared" si="513"/>
        <v>EX</v>
      </c>
      <c r="AB2622" s="146" t="str">
        <f t="shared" si="515"/>
        <v>IT</v>
      </c>
      <c r="AC2622" t="str">
        <f t="shared" si="506"/>
        <v>EX</v>
      </c>
      <c r="AD2622" s="74">
        <f t="shared" si="507"/>
        <v>13611</v>
      </c>
      <c r="AE2622" s="74">
        <f t="shared" si="512"/>
        <v>13611</v>
      </c>
      <c r="AF2622">
        <v>1</v>
      </c>
      <c r="AG2622">
        <v>0</v>
      </c>
      <c r="AH2622" s="74">
        <v>0</v>
      </c>
      <c r="AJ2622" s="74">
        <f t="shared" si="508"/>
        <v>0</v>
      </c>
      <c r="AK2622" s="74">
        <f t="shared" si="514"/>
        <v>13611</v>
      </c>
      <c r="AL2622" t="str">
        <f t="shared" si="509"/>
        <v>N</v>
      </c>
      <c r="AN2622" t="s">
        <v>86</v>
      </c>
      <c r="AO2622" t="s">
        <v>85</v>
      </c>
      <c r="AP2622" t="str">
        <f t="shared" si="510"/>
        <v>94</v>
      </c>
      <c r="AQ2622" s="145" t="s">
        <v>1826</v>
      </c>
      <c r="AR2622" t="str">
        <f t="shared" si="511"/>
        <v>1-Adjusted Base Budget</v>
      </c>
      <c r="AS2622" s="145" t="s">
        <v>1827</v>
      </c>
      <c r="AT2622" t="s">
        <v>213</v>
      </c>
      <c r="AV2622" t="str">
        <f t="shared" si="505"/>
        <v>VPIT-SS</v>
      </c>
      <c r="AW2622" t="str">
        <f t="shared" si="504"/>
        <v>VP FOR INFORMATION TECHNOLOGY-SHARED SERVICES</v>
      </c>
    </row>
    <row r="2623" spans="1:49">
      <c r="A2623" s="59">
        <v>2018</v>
      </c>
      <c r="B2623" t="s">
        <v>137</v>
      </c>
      <c r="C2623" t="s">
        <v>945</v>
      </c>
      <c r="D2623" t="s">
        <v>946</v>
      </c>
      <c r="E2623" t="s">
        <v>967</v>
      </c>
      <c r="F2623" t="s">
        <v>998</v>
      </c>
      <c r="G2623" t="s">
        <v>999</v>
      </c>
      <c r="H2623" t="s">
        <v>146</v>
      </c>
      <c r="I2623" s="170" t="s">
        <v>84</v>
      </c>
      <c r="J2623" t="s">
        <v>85</v>
      </c>
      <c r="K2623" t="s">
        <v>214</v>
      </c>
      <c r="L2623" t="s">
        <v>419</v>
      </c>
      <c r="M2623" t="s">
        <v>420</v>
      </c>
      <c r="N2623" t="s">
        <v>217</v>
      </c>
      <c r="O2623" t="s">
        <v>263</v>
      </c>
      <c r="P2623" t="s">
        <v>414</v>
      </c>
      <c r="Q2623" t="s">
        <v>415</v>
      </c>
      <c r="R2623" t="s">
        <v>416</v>
      </c>
      <c r="S2623" t="s">
        <v>338</v>
      </c>
      <c r="T2623" t="s">
        <v>339</v>
      </c>
      <c r="U2623" s="61" t="s">
        <v>340</v>
      </c>
      <c r="V2623" t="s">
        <v>24</v>
      </c>
      <c r="W2623" t="s">
        <v>263</v>
      </c>
      <c r="X2623" s="59">
        <v>10481</v>
      </c>
      <c r="Y2623" s="59">
        <v>10481</v>
      </c>
      <c r="Z2623" t="s">
        <v>141</v>
      </c>
      <c r="AA2623" s="146" t="str">
        <f t="shared" si="513"/>
        <v>EX</v>
      </c>
      <c r="AB2623" s="146" t="str">
        <f t="shared" si="515"/>
        <v>IT</v>
      </c>
      <c r="AC2623" t="str">
        <f t="shared" si="506"/>
        <v>EX</v>
      </c>
      <c r="AD2623" s="74">
        <f t="shared" si="507"/>
        <v>10481</v>
      </c>
      <c r="AE2623" s="74">
        <f t="shared" si="512"/>
        <v>10481</v>
      </c>
      <c r="AF2623">
        <v>1</v>
      </c>
      <c r="AG2623">
        <v>0</v>
      </c>
      <c r="AH2623" s="74">
        <v>0</v>
      </c>
      <c r="AJ2623" s="74">
        <f t="shared" si="508"/>
        <v>0</v>
      </c>
      <c r="AK2623" s="74">
        <f t="shared" si="514"/>
        <v>10481</v>
      </c>
      <c r="AL2623" t="str">
        <f t="shared" si="509"/>
        <v>N</v>
      </c>
      <c r="AN2623" t="s">
        <v>86</v>
      </c>
      <c r="AO2623" t="s">
        <v>85</v>
      </c>
      <c r="AP2623" t="str">
        <f t="shared" si="510"/>
        <v>94</v>
      </c>
      <c r="AQ2623" s="145" t="s">
        <v>1826</v>
      </c>
      <c r="AR2623" t="str">
        <f t="shared" si="511"/>
        <v>1-Adjusted Base Budget</v>
      </c>
      <c r="AS2623" s="145" t="s">
        <v>1827</v>
      </c>
      <c r="AT2623" t="s">
        <v>213</v>
      </c>
      <c r="AV2623" t="str">
        <f t="shared" si="505"/>
        <v>VPIT-SS</v>
      </c>
      <c r="AW2623" t="str">
        <f t="shared" si="504"/>
        <v>VP FOR INFORMATION TECHNOLOGY-SHARED SERVICES</v>
      </c>
    </row>
    <row r="2624" spans="1:49">
      <c r="A2624" s="59">
        <v>2018</v>
      </c>
      <c r="B2624" t="s">
        <v>137</v>
      </c>
      <c r="C2624" t="s">
        <v>945</v>
      </c>
      <c r="D2624" t="s">
        <v>946</v>
      </c>
      <c r="E2624" t="s">
        <v>967</v>
      </c>
      <c r="F2624" t="s">
        <v>1053</v>
      </c>
      <c r="G2624" t="s">
        <v>1054</v>
      </c>
      <c r="H2624" t="s">
        <v>146</v>
      </c>
      <c r="I2624" s="170" t="s">
        <v>84</v>
      </c>
      <c r="J2624" t="s">
        <v>85</v>
      </c>
      <c r="K2624" t="s">
        <v>214</v>
      </c>
      <c r="L2624" t="s">
        <v>419</v>
      </c>
      <c r="M2624" t="s">
        <v>420</v>
      </c>
      <c r="N2624" t="s">
        <v>217</v>
      </c>
      <c r="O2624" t="s">
        <v>263</v>
      </c>
      <c r="P2624" t="s">
        <v>414</v>
      </c>
      <c r="Q2624" t="s">
        <v>415</v>
      </c>
      <c r="R2624" t="s">
        <v>416</v>
      </c>
      <c r="S2624" t="s">
        <v>338</v>
      </c>
      <c r="T2624" t="s">
        <v>339</v>
      </c>
      <c r="U2624" s="61" t="s">
        <v>340</v>
      </c>
      <c r="V2624" t="s">
        <v>24</v>
      </c>
      <c r="W2624" t="s">
        <v>263</v>
      </c>
      <c r="X2624" s="59">
        <v>12825</v>
      </c>
      <c r="Y2624" s="59">
        <v>12825</v>
      </c>
      <c r="Z2624" t="s">
        <v>141</v>
      </c>
      <c r="AA2624" s="146" t="str">
        <f t="shared" si="513"/>
        <v>EX</v>
      </c>
      <c r="AB2624" s="146" t="str">
        <f t="shared" si="515"/>
        <v>IT</v>
      </c>
      <c r="AC2624" t="str">
        <f t="shared" si="506"/>
        <v>EX</v>
      </c>
      <c r="AD2624" s="74">
        <f t="shared" si="507"/>
        <v>12825</v>
      </c>
      <c r="AE2624" s="74">
        <f t="shared" si="512"/>
        <v>12825</v>
      </c>
      <c r="AF2624">
        <v>1</v>
      </c>
      <c r="AG2624">
        <v>0</v>
      </c>
      <c r="AH2624" s="74">
        <v>0</v>
      </c>
      <c r="AJ2624" s="74">
        <f t="shared" si="508"/>
        <v>0</v>
      </c>
      <c r="AK2624" s="74">
        <f t="shared" si="514"/>
        <v>12825</v>
      </c>
      <c r="AL2624" t="str">
        <f t="shared" si="509"/>
        <v>N</v>
      </c>
      <c r="AN2624" t="s">
        <v>86</v>
      </c>
      <c r="AO2624" t="s">
        <v>85</v>
      </c>
      <c r="AP2624" t="str">
        <f t="shared" si="510"/>
        <v>94</v>
      </c>
      <c r="AQ2624" s="145" t="s">
        <v>1826</v>
      </c>
      <c r="AR2624" t="str">
        <f t="shared" si="511"/>
        <v>1-Adjusted Base Budget</v>
      </c>
      <c r="AS2624" s="145" t="s">
        <v>1827</v>
      </c>
      <c r="AT2624" t="s">
        <v>213</v>
      </c>
      <c r="AV2624" t="str">
        <f t="shared" si="505"/>
        <v>VPIT-SS</v>
      </c>
      <c r="AW2624" t="str">
        <f t="shared" si="504"/>
        <v>VP FOR INFORMATION TECHNOLOGY-SHARED SERVICES</v>
      </c>
    </row>
    <row r="2625" spans="1:49">
      <c r="A2625" s="59">
        <v>2018</v>
      </c>
      <c r="B2625" t="s">
        <v>137</v>
      </c>
      <c r="C2625" t="s">
        <v>945</v>
      </c>
      <c r="D2625" t="s">
        <v>946</v>
      </c>
      <c r="E2625" t="s">
        <v>967</v>
      </c>
      <c r="F2625" t="s">
        <v>952</v>
      </c>
      <c r="G2625" t="s">
        <v>953</v>
      </c>
      <c r="H2625" t="s">
        <v>146</v>
      </c>
      <c r="I2625" s="170" t="s">
        <v>84</v>
      </c>
      <c r="J2625" t="s">
        <v>85</v>
      </c>
      <c r="K2625" t="s">
        <v>214</v>
      </c>
      <c r="L2625" t="s">
        <v>419</v>
      </c>
      <c r="M2625" t="s">
        <v>420</v>
      </c>
      <c r="N2625" t="s">
        <v>217</v>
      </c>
      <c r="O2625" t="s">
        <v>263</v>
      </c>
      <c r="P2625" t="s">
        <v>414</v>
      </c>
      <c r="Q2625" t="s">
        <v>415</v>
      </c>
      <c r="R2625" t="s">
        <v>416</v>
      </c>
      <c r="S2625" t="s">
        <v>338</v>
      </c>
      <c r="T2625" t="s">
        <v>339</v>
      </c>
      <c r="U2625" s="61" t="s">
        <v>340</v>
      </c>
      <c r="V2625" t="s">
        <v>24</v>
      </c>
      <c r="W2625" t="s">
        <v>263</v>
      </c>
      <c r="X2625" s="59">
        <v>9782</v>
      </c>
      <c r="Y2625" s="59">
        <v>9782</v>
      </c>
      <c r="Z2625" t="s">
        <v>141</v>
      </c>
      <c r="AA2625" s="146" t="str">
        <f t="shared" si="513"/>
        <v>EX</v>
      </c>
      <c r="AB2625" s="146" t="str">
        <f t="shared" si="515"/>
        <v>IT</v>
      </c>
      <c r="AC2625" t="str">
        <f t="shared" si="506"/>
        <v>EX</v>
      </c>
      <c r="AD2625" s="74">
        <f t="shared" si="507"/>
        <v>9782</v>
      </c>
      <c r="AE2625" s="74">
        <f t="shared" si="512"/>
        <v>9782</v>
      </c>
      <c r="AF2625">
        <v>1</v>
      </c>
      <c r="AG2625">
        <v>0</v>
      </c>
      <c r="AH2625" s="74">
        <v>0</v>
      </c>
      <c r="AJ2625" s="74">
        <f t="shared" si="508"/>
        <v>0</v>
      </c>
      <c r="AK2625" s="74">
        <f t="shared" si="514"/>
        <v>9782</v>
      </c>
      <c r="AL2625" t="str">
        <f t="shared" si="509"/>
        <v>N</v>
      </c>
      <c r="AN2625" t="s">
        <v>86</v>
      </c>
      <c r="AO2625" t="s">
        <v>85</v>
      </c>
      <c r="AP2625" t="str">
        <f t="shared" si="510"/>
        <v>94</v>
      </c>
      <c r="AQ2625" s="145" t="s">
        <v>1826</v>
      </c>
      <c r="AR2625" t="str">
        <f t="shared" si="511"/>
        <v>1-Adjusted Base Budget</v>
      </c>
      <c r="AS2625" s="145" t="s">
        <v>1827</v>
      </c>
      <c r="AT2625" t="s">
        <v>213</v>
      </c>
      <c r="AV2625" t="str">
        <f t="shared" si="505"/>
        <v>VPIT-SS</v>
      </c>
      <c r="AW2625" t="str">
        <f t="shared" si="504"/>
        <v>VP FOR INFORMATION TECHNOLOGY-SHARED SERVICES</v>
      </c>
    </row>
    <row r="2626" spans="1:49">
      <c r="A2626" s="59">
        <v>2018</v>
      </c>
      <c r="B2626" t="s">
        <v>137</v>
      </c>
      <c r="C2626" t="s">
        <v>945</v>
      </c>
      <c r="D2626" t="s">
        <v>946</v>
      </c>
      <c r="E2626" t="s">
        <v>967</v>
      </c>
      <c r="F2626" t="s">
        <v>1002</v>
      </c>
      <c r="G2626" t="s">
        <v>1003</v>
      </c>
      <c r="H2626" t="s">
        <v>146</v>
      </c>
      <c r="I2626" s="170" t="s">
        <v>84</v>
      </c>
      <c r="J2626" t="s">
        <v>85</v>
      </c>
      <c r="K2626" t="s">
        <v>214</v>
      </c>
      <c r="L2626" t="s">
        <v>419</v>
      </c>
      <c r="M2626" t="s">
        <v>420</v>
      </c>
      <c r="N2626" t="s">
        <v>217</v>
      </c>
      <c r="O2626" t="s">
        <v>263</v>
      </c>
      <c r="P2626" t="s">
        <v>414</v>
      </c>
      <c r="Q2626" t="s">
        <v>415</v>
      </c>
      <c r="R2626" t="s">
        <v>416</v>
      </c>
      <c r="S2626" t="s">
        <v>338</v>
      </c>
      <c r="T2626" t="s">
        <v>339</v>
      </c>
      <c r="U2626" s="61" t="s">
        <v>340</v>
      </c>
      <c r="V2626" t="s">
        <v>24</v>
      </c>
      <c r="W2626" t="s">
        <v>263</v>
      </c>
      <c r="X2626" s="59">
        <v>30884</v>
      </c>
      <c r="Y2626" s="59">
        <v>30884</v>
      </c>
      <c r="Z2626" t="s">
        <v>141</v>
      </c>
      <c r="AA2626" s="146" t="str">
        <f t="shared" si="513"/>
        <v>EX</v>
      </c>
      <c r="AB2626" s="146" t="str">
        <f t="shared" si="515"/>
        <v>IT</v>
      </c>
      <c r="AC2626" t="str">
        <f t="shared" si="506"/>
        <v>EX</v>
      </c>
      <c r="AD2626" s="74">
        <f t="shared" si="507"/>
        <v>30884</v>
      </c>
      <c r="AE2626" s="74">
        <f t="shared" si="512"/>
        <v>30884</v>
      </c>
      <c r="AF2626">
        <v>1</v>
      </c>
      <c r="AG2626">
        <v>0</v>
      </c>
      <c r="AH2626" s="74">
        <v>0</v>
      </c>
      <c r="AJ2626" s="74">
        <f t="shared" si="508"/>
        <v>0</v>
      </c>
      <c r="AK2626" s="74">
        <f t="shared" si="514"/>
        <v>30884</v>
      </c>
      <c r="AL2626" t="str">
        <f t="shared" si="509"/>
        <v>N</v>
      </c>
      <c r="AN2626" t="s">
        <v>86</v>
      </c>
      <c r="AO2626" t="s">
        <v>85</v>
      </c>
      <c r="AP2626" t="str">
        <f t="shared" si="510"/>
        <v>94</v>
      </c>
      <c r="AQ2626" s="145" t="s">
        <v>1826</v>
      </c>
      <c r="AR2626" t="str">
        <f t="shared" si="511"/>
        <v>1-Adjusted Base Budget</v>
      </c>
      <c r="AS2626" s="145" t="s">
        <v>1827</v>
      </c>
      <c r="AT2626" t="s">
        <v>213</v>
      </c>
      <c r="AV2626" t="str">
        <f t="shared" si="505"/>
        <v>VPIT-SS</v>
      </c>
      <c r="AW2626" t="str">
        <f t="shared" si="504"/>
        <v>VP FOR INFORMATION TECHNOLOGY-SHARED SERVICES</v>
      </c>
    </row>
    <row r="2627" spans="1:49">
      <c r="A2627" s="59">
        <v>2018</v>
      </c>
      <c r="B2627" t="s">
        <v>137</v>
      </c>
      <c r="C2627" t="s">
        <v>945</v>
      </c>
      <c r="D2627" t="s">
        <v>946</v>
      </c>
      <c r="E2627" t="s">
        <v>967</v>
      </c>
      <c r="F2627" t="s">
        <v>1055</v>
      </c>
      <c r="G2627" t="s">
        <v>1056</v>
      </c>
      <c r="H2627" t="s">
        <v>146</v>
      </c>
      <c r="I2627" s="170" t="s">
        <v>84</v>
      </c>
      <c r="J2627" t="s">
        <v>85</v>
      </c>
      <c r="K2627" t="s">
        <v>214</v>
      </c>
      <c r="L2627" t="s">
        <v>419</v>
      </c>
      <c r="M2627" t="s">
        <v>420</v>
      </c>
      <c r="N2627" t="s">
        <v>217</v>
      </c>
      <c r="O2627" t="s">
        <v>263</v>
      </c>
      <c r="P2627" t="s">
        <v>414</v>
      </c>
      <c r="Q2627" t="s">
        <v>415</v>
      </c>
      <c r="R2627" t="s">
        <v>416</v>
      </c>
      <c r="S2627" t="s">
        <v>338</v>
      </c>
      <c r="T2627" t="s">
        <v>339</v>
      </c>
      <c r="U2627" s="61" t="s">
        <v>340</v>
      </c>
      <c r="V2627" t="s">
        <v>24</v>
      </c>
      <c r="W2627" t="s">
        <v>263</v>
      </c>
      <c r="X2627" s="59">
        <v>18128</v>
      </c>
      <c r="Y2627" s="59">
        <v>18128</v>
      </c>
      <c r="Z2627" t="s">
        <v>141</v>
      </c>
      <c r="AA2627" s="146" t="str">
        <f t="shared" si="513"/>
        <v>EX</v>
      </c>
      <c r="AB2627" s="146" t="str">
        <f t="shared" si="515"/>
        <v>IT</v>
      </c>
      <c r="AC2627" t="str">
        <f t="shared" si="506"/>
        <v>EX</v>
      </c>
      <c r="AD2627" s="74">
        <f t="shared" si="507"/>
        <v>18128</v>
      </c>
      <c r="AE2627" s="74">
        <f t="shared" si="512"/>
        <v>18128</v>
      </c>
      <c r="AF2627">
        <v>1</v>
      </c>
      <c r="AG2627">
        <v>0</v>
      </c>
      <c r="AH2627" s="74">
        <v>0</v>
      </c>
      <c r="AJ2627" s="74">
        <f t="shared" si="508"/>
        <v>0</v>
      </c>
      <c r="AK2627" s="74">
        <f t="shared" si="514"/>
        <v>18128</v>
      </c>
      <c r="AL2627" t="str">
        <f t="shared" si="509"/>
        <v>N</v>
      </c>
      <c r="AN2627" t="s">
        <v>86</v>
      </c>
      <c r="AO2627" t="s">
        <v>85</v>
      </c>
      <c r="AP2627" t="str">
        <f t="shared" si="510"/>
        <v>94</v>
      </c>
      <c r="AQ2627" s="145" t="s">
        <v>1826</v>
      </c>
      <c r="AR2627" t="str">
        <f t="shared" si="511"/>
        <v>1-Adjusted Base Budget</v>
      </c>
      <c r="AS2627" s="145" t="s">
        <v>1827</v>
      </c>
      <c r="AT2627" t="s">
        <v>213</v>
      </c>
      <c r="AV2627" t="str">
        <f t="shared" si="505"/>
        <v>VPIT-SS</v>
      </c>
      <c r="AW2627" t="str">
        <f t="shared" si="504"/>
        <v>VP FOR INFORMATION TECHNOLOGY-SHARED SERVICES</v>
      </c>
    </row>
    <row r="2628" spans="1:49">
      <c r="A2628" s="59">
        <v>2018</v>
      </c>
      <c r="B2628" t="s">
        <v>137</v>
      </c>
      <c r="C2628" t="s">
        <v>945</v>
      </c>
      <c r="D2628" t="s">
        <v>946</v>
      </c>
      <c r="E2628" t="s">
        <v>967</v>
      </c>
      <c r="F2628" t="s">
        <v>986</v>
      </c>
      <c r="G2628" t="s">
        <v>987</v>
      </c>
      <c r="H2628" t="s">
        <v>146</v>
      </c>
      <c r="I2628" s="170" t="s">
        <v>84</v>
      </c>
      <c r="J2628" t="s">
        <v>85</v>
      </c>
      <c r="K2628" t="s">
        <v>214</v>
      </c>
      <c r="L2628" t="s">
        <v>419</v>
      </c>
      <c r="M2628" t="s">
        <v>420</v>
      </c>
      <c r="N2628" t="s">
        <v>217</v>
      </c>
      <c r="O2628" t="s">
        <v>263</v>
      </c>
      <c r="P2628" t="s">
        <v>414</v>
      </c>
      <c r="Q2628" t="s">
        <v>415</v>
      </c>
      <c r="R2628" t="s">
        <v>416</v>
      </c>
      <c r="S2628" t="s">
        <v>338</v>
      </c>
      <c r="T2628" t="s">
        <v>339</v>
      </c>
      <c r="U2628" s="61" t="s">
        <v>340</v>
      </c>
      <c r="V2628" t="s">
        <v>24</v>
      </c>
      <c r="W2628" t="s">
        <v>263</v>
      </c>
      <c r="X2628" s="59">
        <v>18089</v>
      </c>
      <c r="Y2628" s="59">
        <v>18089</v>
      </c>
      <c r="Z2628" t="s">
        <v>141</v>
      </c>
      <c r="AA2628" s="146" t="str">
        <f t="shared" si="513"/>
        <v>EX</v>
      </c>
      <c r="AB2628" s="146" t="str">
        <f t="shared" si="515"/>
        <v>IT</v>
      </c>
      <c r="AC2628" t="str">
        <f t="shared" si="506"/>
        <v>EX</v>
      </c>
      <c r="AD2628" s="74">
        <f t="shared" si="507"/>
        <v>18089</v>
      </c>
      <c r="AE2628" s="74">
        <f t="shared" si="512"/>
        <v>18089</v>
      </c>
      <c r="AF2628">
        <v>1</v>
      </c>
      <c r="AG2628">
        <v>0</v>
      </c>
      <c r="AH2628" s="74">
        <v>0</v>
      </c>
      <c r="AJ2628" s="74">
        <f t="shared" si="508"/>
        <v>0</v>
      </c>
      <c r="AK2628" s="74">
        <f t="shared" si="514"/>
        <v>18089</v>
      </c>
      <c r="AL2628" t="str">
        <f t="shared" si="509"/>
        <v>N</v>
      </c>
      <c r="AN2628" t="s">
        <v>86</v>
      </c>
      <c r="AO2628" t="s">
        <v>85</v>
      </c>
      <c r="AP2628" t="str">
        <f t="shared" si="510"/>
        <v>94</v>
      </c>
      <c r="AQ2628" s="145" t="s">
        <v>1826</v>
      </c>
      <c r="AR2628" t="str">
        <f t="shared" si="511"/>
        <v>1-Adjusted Base Budget</v>
      </c>
      <c r="AS2628" s="145" t="s">
        <v>1827</v>
      </c>
      <c r="AT2628" t="s">
        <v>213</v>
      </c>
      <c r="AV2628" t="str">
        <f t="shared" si="505"/>
        <v>VPIT-SS</v>
      </c>
      <c r="AW2628" t="str">
        <f t="shared" si="504"/>
        <v>VP FOR INFORMATION TECHNOLOGY-SHARED SERVICES</v>
      </c>
    </row>
    <row r="2629" spans="1:49">
      <c r="A2629" s="59">
        <v>2018</v>
      </c>
      <c r="B2629" t="s">
        <v>137</v>
      </c>
      <c r="C2629" t="s">
        <v>945</v>
      </c>
      <c r="D2629" t="s">
        <v>946</v>
      </c>
      <c r="E2629" t="s">
        <v>967</v>
      </c>
      <c r="F2629" t="s">
        <v>1057</v>
      </c>
      <c r="G2629" t="s">
        <v>1058</v>
      </c>
      <c r="H2629" t="s">
        <v>146</v>
      </c>
      <c r="I2629" s="170" t="s">
        <v>84</v>
      </c>
      <c r="J2629" t="s">
        <v>85</v>
      </c>
      <c r="K2629" t="s">
        <v>214</v>
      </c>
      <c r="L2629" t="s">
        <v>419</v>
      </c>
      <c r="M2629" t="s">
        <v>420</v>
      </c>
      <c r="N2629" t="s">
        <v>217</v>
      </c>
      <c r="O2629" t="s">
        <v>263</v>
      </c>
      <c r="P2629" t="s">
        <v>414</v>
      </c>
      <c r="Q2629" t="s">
        <v>415</v>
      </c>
      <c r="R2629" t="s">
        <v>416</v>
      </c>
      <c r="S2629" t="s">
        <v>338</v>
      </c>
      <c r="T2629" t="s">
        <v>339</v>
      </c>
      <c r="U2629" s="61" t="s">
        <v>340</v>
      </c>
      <c r="V2629" t="s">
        <v>24</v>
      </c>
      <c r="W2629" t="s">
        <v>263</v>
      </c>
      <c r="X2629" s="59">
        <v>45209</v>
      </c>
      <c r="Y2629" s="59">
        <v>45209</v>
      </c>
      <c r="Z2629" t="s">
        <v>141</v>
      </c>
      <c r="AA2629" s="146" t="str">
        <f t="shared" si="513"/>
        <v>EX</v>
      </c>
      <c r="AB2629" s="146" t="str">
        <f t="shared" si="515"/>
        <v>IT</v>
      </c>
      <c r="AC2629" t="str">
        <f t="shared" si="506"/>
        <v>EX</v>
      </c>
      <c r="AD2629" s="74">
        <f t="shared" si="507"/>
        <v>45209</v>
      </c>
      <c r="AE2629" s="74">
        <f t="shared" si="512"/>
        <v>45209</v>
      </c>
      <c r="AF2629">
        <v>1</v>
      </c>
      <c r="AG2629">
        <v>0</v>
      </c>
      <c r="AH2629" s="74">
        <v>0</v>
      </c>
      <c r="AJ2629" s="74">
        <f t="shared" si="508"/>
        <v>0</v>
      </c>
      <c r="AK2629" s="74">
        <f t="shared" si="514"/>
        <v>45209</v>
      </c>
      <c r="AL2629" t="str">
        <f t="shared" si="509"/>
        <v>N</v>
      </c>
      <c r="AN2629" t="s">
        <v>86</v>
      </c>
      <c r="AO2629" t="s">
        <v>85</v>
      </c>
      <c r="AP2629" t="str">
        <f t="shared" si="510"/>
        <v>94</v>
      </c>
      <c r="AQ2629" s="145" t="s">
        <v>1826</v>
      </c>
      <c r="AR2629" t="str">
        <f t="shared" si="511"/>
        <v>1-Adjusted Base Budget</v>
      </c>
      <c r="AS2629" s="145" t="s">
        <v>1827</v>
      </c>
      <c r="AT2629" t="s">
        <v>213</v>
      </c>
      <c r="AV2629" t="str">
        <f t="shared" si="505"/>
        <v>VPIT-SS</v>
      </c>
      <c r="AW2629" t="str">
        <f t="shared" si="504"/>
        <v>VP FOR INFORMATION TECHNOLOGY-SHARED SERVICES</v>
      </c>
    </row>
    <row r="2630" spans="1:49">
      <c r="A2630" s="59">
        <v>2018</v>
      </c>
      <c r="B2630" t="s">
        <v>137</v>
      </c>
      <c r="C2630" t="s">
        <v>945</v>
      </c>
      <c r="D2630" t="s">
        <v>946</v>
      </c>
      <c r="E2630" t="s">
        <v>967</v>
      </c>
      <c r="F2630" t="s">
        <v>1296</v>
      </c>
      <c r="G2630" t="s">
        <v>1297</v>
      </c>
      <c r="H2630" t="s">
        <v>146</v>
      </c>
      <c r="I2630" s="170" t="s">
        <v>84</v>
      </c>
      <c r="J2630" t="s">
        <v>85</v>
      </c>
      <c r="K2630" t="s">
        <v>214</v>
      </c>
      <c r="L2630" t="s">
        <v>419</v>
      </c>
      <c r="M2630" t="s">
        <v>420</v>
      </c>
      <c r="N2630" t="s">
        <v>217</v>
      </c>
      <c r="O2630" t="s">
        <v>263</v>
      </c>
      <c r="P2630" t="s">
        <v>414</v>
      </c>
      <c r="Q2630" t="s">
        <v>415</v>
      </c>
      <c r="R2630" t="s">
        <v>416</v>
      </c>
      <c r="S2630" t="s">
        <v>338</v>
      </c>
      <c r="T2630" t="s">
        <v>339</v>
      </c>
      <c r="U2630" s="61" t="s">
        <v>340</v>
      </c>
      <c r="V2630" t="s">
        <v>24</v>
      </c>
      <c r="W2630" t="s">
        <v>263</v>
      </c>
      <c r="X2630" s="59">
        <v>0</v>
      </c>
      <c r="Y2630" s="59">
        <v>1991</v>
      </c>
      <c r="Z2630" t="s">
        <v>141</v>
      </c>
      <c r="AA2630" s="146" t="str">
        <f t="shared" si="513"/>
        <v>EX</v>
      </c>
      <c r="AB2630" s="146" t="str">
        <f t="shared" si="515"/>
        <v>IT</v>
      </c>
      <c r="AC2630" t="str">
        <f t="shared" si="506"/>
        <v>EX</v>
      </c>
      <c r="AD2630" s="74">
        <f t="shared" si="507"/>
        <v>1991</v>
      </c>
      <c r="AE2630" s="74">
        <f t="shared" si="512"/>
        <v>1991</v>
      </c>
      <c r="AF2630">
        <v>1</v>
      </c>
      <c r="AG2630">
        <v>0</v>
      </c>
      <c r="AH2630" s="74">
        <v>0</v>
      </c>
      <c r="AJ2630" s="74">
        <f t="shared" si="508"/>
        <v>0</v>
      </c>
      <c r="AK2630" s="74">
        <f t="shared" si="514"/>
        <v>1991</v>
      </c>
      <c r="AL2630" t="str">
        <f t="shared" si="509"/>
        <v>N</v>
      </c>
      <c r="AN2630" t="s">
        <v>86</v>
      </c>
      <c r="AO2630" t="s">
        <v>85</v>
      </c>
      <c r="AP2630" t="str">
        <f t="shared" si="510"/>
        <v>94</v>
      </c>
      <c r="AQ2630" s="145" t="s">
        <v>1826</v>
      </c>
      <c r="AR2630" t="str">
        <f t="shared" si="511"/>
        <v>1-Adjusted Base Budget</v>
      </c>
      <c r="AS2630" s="145" t="s">
        <v>1827</v>
      </c>
      <c r="AT2630" t="s">
        <v>213</v>
      </c>
      <c r="AV2630" t="str">
        <f t="shared" si="505"/>
        <v>VPIT-SS</v>
      </c>
      <c r="AW2630" t="str">
        <f t="shared" ref="AW2630:AW2693" si="516" xml:space="preserve"> IF(AND($AN2630="UAVP",$Z2630="OE"),$AO2630 &amp; "-ONLINE EDUCATION",IF(AND($AN2630="VPIT",OR($Z2630="SS",$Z2630="IT")),$AO2630 &amp; "-SHARED SERVICES",$AO2630))</f>
        <v>VP FOR INFORMATION TECHNOLOGY-SHARED SERVICES</v>
      </c>
    </row>
    <row r="2631" spans="1:49">
      <c r="A2631" s="59">
        <v>2018</v>
      </c>
      <c r="B2631" t="s">
        <v>137</v>
      </c>
      <c r="C2631" t="s">
        <v>945</v>
      </c>
      <c r="D2631" t="s">
        <v>946</v>
      </c>
      <c r="E2631" t="s">
        <v>967</v>
      </c>
      <c r="F2631" t="s">
        <v>1059</v>
      </c>
      <c r="G2631" t="s">
        <v>1060</v>
      </c>
      <c r="H2631" t="s">
        <v>146</v>
      </c>
      <c r="I2631" s="170" t="s">
        <v>84</v>
      </c>
      <c r="J2631" t="s">
        <v>85</v>
      </c>
      <c r="K2631" t="s">
        <v>214</v>
      </c>
      <c r="L2631" t="s">
        <v>419</v>
      </c>
      <c r="M2631" t="s">
        <v>420</v>
      </c>
      <c r="N2631" t="s">
        <v>217</v>
      </c>
      <c r="O2631" t="s">
        <v>263</v>
      </c>
      <c r="P2631" t="s">
        <v>414</v>
      </c>
      <c r="Q2631" t="s">
        <v>415</v>
      </c>
      <c r="R2631" t="s">
        <v>416</v>
      </c>
      <c r="S2631" t="s">
        <v>338</v>
      </c>
      <c r="T2631" t="s">
        <v>339</v>
      </c>
      <c r="U2631" s="61" t="s">
        <v>340</v>
      </c>
      <c r="V2631" t="s">
        <v>24</v>
      </c>
      <c r="W2631" t="s">
        <v>263</v>
      </c>
      <c r="X2631" s="59">
        <v>29640</v>
      </c>
      <c r="Y2631" s="59">
        <v>29640</v>
      </c>
      <c r="Z2631" t="s">
        <v>141</v>
      </c>
      <c r="AA2631" s="146" t="str">
        <f t="shared" si="513"/>
        <v>EX</v>
      </c>
      <c r="AB2631" s="146" t="str">
        <f t="shared" si="515"/>
        <v>IT</v>
      </c>
      <c r="AC2631" t="str">
        <f t="shared" si="506"/>
        <v>EX</v>
      </c>
      <c r="AD2631" s="74">
        <f t="shared" si="507"/>
        <v>29640</v>
      </c>
      <c r="AE2631" s="74">
        <f t="shared" si="512"/>
        <v>29640</v>
      </c>
      <c r="AF2631">
        <v>1</v>
      </c>
      <c r="AG2631">
        <v>0</v>
      </c>
      <c r="AH2631" s="74">
        <v>0</v>
      </c>
      <c r="AJ2631" s="74">
        <f t="shared" si="508"/>
        <v>0</v>
      </c>
      <c r="AK2631" s="74">
        <f t="shared" si="514"/>
        <v>29640</v>
      </c>
      <c r="AL2631" t="str">
        <f t="shared" si="509"/>
        <v>N</v>
      </c>
      <c r="AN2631" t="s">
        <v>86</v>
      </c>
      <c r="AO2631" t="s">
        <v>85</v>
      </c>
      <c r="AP2631" t="str">
        <f t="shared" si="510"/>
        <v>94</v>
      </c>
      <c r="AQ2631" s="145" t="s">
        <v>1826</v>
      </c>
      <c r="AR2631" t="str">
        <f t="shared" si="511"/>
        <v>1-Adjusted Base Budget</v>
      </c>
      <c r="AS2631" s="145" t="s">
        <v>1827</v>
      </c>
      <c r="AT2631" t="s">
        <v>213</v>
      </c>
      <c r="AV2631" t="str">
        <f t="shared" si="505"/>
        <v>VPIT-SS</v>
      </c>
      <c r="AW2631" t="str">
        <f t="shared" si="516"/>
        <v>VP FOR INFORMATION TECHNOLOGY-SHARED SERVICES</v>
      </c>
    </row>
    <row r="2632" spans="1:49">
      <c r="A2632" s="59">
        <v>2018</v>
      </c>
      <c r="B2632" t="s">
        <v>137</v>
      </c>
      <c r="C2632" t="s">
        <v>945</v>
      </c>
      <c r="D2632" t="s">
        <v>946</v>
      </c>
      <c r="E2632" t="s">
        <v>967</v>
      </c>
      <c r="F2632" t="s">
        <v>1061</v>
      </c>
      <c r="G2632" t="s">
        <v>1062</v>
      </c>
      <c r="H2632" t="s">
        <v>146</v>
      </c>
      <c r="I2632" s="170" t="s">
        <v>84</v>
      </c>
      <c r="J2632" t="s">
        <v>85</v>
      </c>
      <c r="K2632" t="s">
        <v>214</v>
      </c>
      <c r="L2632" t="s">
        <v>419</v>
      </c>
      <c r="M2632" t="s">
        <v>420</v>
      </c>
      <c r="N2632" t="s">
        <v>217</v>
      </c>
      <c r="O2632" t="s">
        <v>263</v>
      </c>
      <c r="P2632" t="s">
        <v>414</v>
      </c>
      <c r="Q2632" t="s">
        <v>415</v>
      </c>
      <c r="R2632" t="s">
        <v>416</v>
      </c>
      <c r="S2632" t="s">
        <v>338</v>
      </c>
      <c r="T2632" t="s">
        <v>339</v>
      </c>
      <c r="U2632" s="61" t="s">
        <v>340</v>
      </c>
      <c r="V2632" t="s">
        <v>24</v>
      </c>
      <c r="W2632" t="s">
        <v>263</v>
      </c>
      <c r="X2632" s="59">
        <v>16237</v>
      </c>
      <c r="Y2632" s="59">
        <v>16237</v>
      </c>
      <c r="Z2632" t="s">
        <v>141</v>
      </c>
      <c r="AA2632" s="146" t="str">
        <f t="shared" si="513"/>
        <v>EX</v>
      </c>
      <c r="AB2632" s="146" t="str">
        <f t="shared" si="515"/>
        <v>IT</v>
      </c>
      <c r="AC2632" t="str">
        <f t="shared" si="506"/>
        <v>EX</v>
      </c>
      <c r="AD2632" s="74">
        <f t="shared" si="507"/>
        <v>16237</v>
      </c>
      <c r="AE2632" s="74">
        <f t="shared" si="512"/>
        <v>16237</v>
      </c>
      <c r="AF2632">
        <v>1</v>
      </c>
      <c r="AG2632">
        <v>0</v>
      </c>
      <c r="AH2632" s="74">
        <v>0</v>
      </c>
      <c r="AJ2632" s="74">
        <f t="shared" si="508"/>
        <v>0</v>
      </c>
      <c r="AK2632" s="74">
        <f t="shared" si="514"/>
        <v>16237</v>
      </c>
      <c r="AL2632" t="str">
        <f t="shared" si="509"/>
        <v>N</v>
      </c>
      <c r="AN2632" t="s">
        <v>86</v>
      </c>
      <c r="AO2632" t="s">
        <v>85</v>
      </c>
      <c r="AP2632" t="str">
        <f t="shared" si="510"/>
        <v>94</v>
      </c>
      <c r="AQ2632" s="145" t="s">
        <v>1826</v>
      </c>
      <c r="AR2632" t="str">
        <f t="shared" si="511"/>
        <v>1-Adjusted Base Budget</v>
      </c>
      <c r="AS2632" s="145" t="s">
        <v>1827</v>
      </c>
      <c r="AT2632" t="s">
        <v>213</v>
      </c>
      <c r="AV2632" t="str">
        <f t="shared" si="505"/>
        <v>VPIT-SS</v>
      </c>
      <c r="AW2632" t="str">
        <f t="shared" si="516"/>
        <v>VP FOR INFORMATION TECHNOLOGY-SHARED SERVICES</v>
      </c>
    </row>
    <row r="2633" spans="1:49">
      <c r="A2633" s="59">
        <v>2018</v>
      </c>
      <c r="B2633" t="s">
        <v>137</v>
      </c>
      <c r="C2633" t="s">
        <v>945</v>
      </c>
      <c r="D2633" t="s">
        <v>946</v>
      </c>
      <c r="E2633" t="s">
        <v>967</v>
      </c>
      <c r="F2633" t="s">
        <v>1719</v>
      </c>
      <c r="G2633" t="s">
        <v>1720</v>
      </c>
      <c r="H2633" t="s">
        <v>146</v>
      </c>
      <c r="I2633" s="170" t="s">
        <v>84</v>
      </c>
      <c r="J2633" t="s">
        <v>85</v>
      </c>
      <c r="K2633" t="s">
        <v>214</v>
      </c>
      <c r="L2633" t="s">
        <v>419</v>
      </c>
      <c r="M2633" t="s">
        <v>420</v>
      </c>
      <c r="N2633" t="s">
        <v>217</v>
      </c>
      <c r="O2633" t="s">
        <v>263</v>
      </c>
      <c r="P2633" t="s">
        <v>414</v>
      </c>
      <c r="Q2633" t="s">
        <v>415</v>
      </c>
      <c r="R2633" t="s">
        <v>416</v>
      </c>
      <c r="S2633" t="s">
        <v>338</v>
      </c>
      <c r="T2633" t="s">
        <v>339</v>
      </c>
      <c r="U2633" s="61" t="s">
        <v>340</v>
      </c>
      <c r="V2633" t="s">
        <v>24</v>
      </c>
      <c r="W2633" t="s">
        <v>263</v>
      </c>
      <c r="X2633" s="59">
        <v>0</v>
      </c>
      <c r="Y2633" s="59">
        <v>18387</v>
      </c>
      <c r="Z2633" t="s">
        <v>141</v>
      </c>
      <c r="AA2633" s="146" t="str">
        <f t="shared" si="513"/>
        <v>EX</v>
      </c>
      <c r="AB2633" s="146" t="str">
        <f t="shared" si="515"/>
        <v>IT</v>
      </c>
      <c r="AC2633" t="str">
        <f t="shared" si="506"/>
        <v>EX</v>
      </c>
      <c r="AD2633" s="74">
        <f t="shared" si="507"/>
        <v>18387</v>
      </c>
      <c r="AE2633" s="74">
        <f t="shared" si="512"/>
        <v>18387</v>
      </c>
      <c r="AF2633">
        <v>1</v>
      </c>
      <c r="AG2633">
        <v>0</v>
      </c>
      <c r="AH2633" s="74">
        <v>0</v>
      </c>
      <c r="AJ2633" s="74">
        <f t="shared" si="508"/>
        <v>0</v>
      </c>
      <c r="AK2633" s="74">
        <f t="shared" si="514"/>
        <v>18387</v>
      </c>
      <c r="AL2633" t="str">
        <f t="shared" si="509"/>
        <v>N</v>
      </c>
      <c r="AN2633" t="s">
        <v>86</v>
      </c>
      <c r="AO2633" t="s">
        <v>85</v>
      </c>
      <c r="AP2633" t="str">
        <f t="shared" si="510"/>
        <v>94</v>
      </c>
      <c r="AQ2633" s="145" t="s">
        <v>1826</v>
      </c>
      <c r="AR2633" t="str">
        <f t="shared" si="511"/>
        <v>1-Adjusted Base Budget</v>
      </c>
      <c r="AS2633" s="145" t="s">
        <v>1827</v>
      </c>
      <c r="AT2633" t="s">
        <v>213</v>
      </c>
      <c r="AV2633" t="str">
        <f t="shared" si="505"/>
        <v>VPIT-SS</v>
      </c>
      <c r="AW2633" t="str">
        <f t="shared" si="516"/>
        <v>VP FOR INFORMATION TECHNOLOGY-SHARED SERVICES</v>
      </c>
    </row>
    <row r="2634" spans="1:49">
      <c r="A2634" s="59">
        <v>2018</v>
      </c>
      <c r="B2634" t="s">
        <v>137</v>
      </c>
      <c r="C2634" t="s">
        <v>945</v>
      </c>
      <c r="D2634" t="s">
        <v>946</v>
      </c>
      <c r="E2634" t="s">
        <v>967</v>
      </c>
      <c r="F2634" t="s">
        <v>1063</v>
      </c>
      <c r="G2634" t="s">
        <v>1064</v>
      </c>
      <c r="H2634" t="s">
        <v>146</v>
      </c>
      <c r="I2634" s="170" t="s">
        <v>84</v>
      </c>
      <c r="J2634" t="s">
        <v>85</v>
      </c>
      <c r="K2634" t="s">
        <v>214</v>
      </c>
      <c r="L2634" t="s">
        <v>419</v>
      </c>
      <c r="M2634" t="s">
        <v>420</v>
      </c>
      <c r="N2634" t="s">
        <v>217</v>
      </c>
      <c r="O2634" t="s">
        <v>263</v>
      </c>
      <c r="P2634" t="s">
        <v>414</v>
      </c>
      <c r="Q2634" t="s">
        <v>415</v>
      </c>
      <c r="R2634" t="s">
        <v>416</v>
      </c>
      <c r="S2634" t="s">
        <v>338</v>
      </c>
      <c r="T2634" t="s">
        <v>339</v>
      </c>
      <c r="U2634" s="61" t="s">
        <v>340</v>
      </c>
      <c r="V2634" t="s">
        <v>24</v>
      </c>
      <c r="W2634" t="s">
        <v>263</v>
      </c>
      <c r="X2634" s="59">
        <v>27854</v>
      </c>
      <c r="Y2634" s="59">
        <v>28727</v>
      </c>
      <c r="Z2634" t="s">
        <v>141</v>
      </c>
      <c r="AA2634" s="146" t="str">
        <f t="shared" si="513"/>
        <v>EX</v>
      </c>
      <c r="AB2634" s="146" t="str">
        <f t="shared" si="515"/>
        <v>IT</v>
      </c>
      <c r="AC2634" t="str">
        <f t="shared" si="506"/>
        <v>EX</v>
      </c>
      <c r="AD2634" s="74">
        <f t="shared" si="507"/>
        <v>28727</v>
      </c>
      <c r="AE2634" s="74">
        <f t="shared" si="512"/>
        <v>28727</v>
      </c>
      <c r="AF2634">
        <v>1</v>
      </c>
      <c r="AG2634">
        <v>0</v>
      </c>
      <c r="AH2634" s="74">
        <v>0</v>
      </c>
      <c r="AJ2634" s="74">
        <f t="shared" si="508"/>
        <v>0</v>
      </c>
      <c r="AK2634" s="74">
        <f t="shared" si="514"/>
        <v>28727</v>
      </c>
      <c r="AL2634" t="str">
        <f t="shared" si="509"/>
        <v>N</v>
      </c>
      <c r="AN2634" t="s">
        <v>86</v>
      </c>
      <c r="AO2634" t="s">
        <v>85</v>
      </c>
      <c r="AP2634" t="str">
        <f t="shared" si="510"/>
        <v>94</v>
      </c>
      <c r="AQ2634" s="145" t="s">
        <v>1826</v>
      </c>
      <c r="AR2634" t="str">
        <f t="shared" si="511"/>
        <v>1-Adjusted Base Budget</v>
      </c>
      <c r="AS2634" s="145" t="s">
        <v>1827</v>
      </c>
      <c r="AT2634" t="s">
        <v>213</v>
      </c>
      <c r="AV2634" t="str">
        <f t="shared" si="505"/>
        <v>VPIT-SS</v>
      </c>
      <c r="AW2634" t="str">
        <f t="shared" si="516"/>
        <v>VP FOR INFORMATION TECHNOLOGY-SHARED SERVICES</v>
      </c>
    </row>
    <row r="2635" spans="1:49">
      <c r="A2635" s="59">
        <v>2018</v>
      </c>
      <c r="B2635" t="s">
        <v>137</v>
      </c>
      <c r="C2635" t="s">
        <v>945</v>
      </c>
      <c r="D2635" t="s">
        <v>946</v>
      </c>
      <c r="E2635" t="s">
        <v>967</v>
      </c>
      <c r="F2635" t="s">
        <v>968</v>
      </c>
      <c r="G2635" t="s">
        <v>969</v>
      </c>
      <c r="H2635" t="s">
        <v>146</v>
      </c>
      <c r="I2635" s="170" t="s">
        <v>84</v>
      </c>
      <c r="J2635" t="s">
        <v>85</v>
      </c>
      <c r="K2635" t="s">
        <v>214</v>
      </c>
      <c r="L2635" t="s">
        <v>419</v>
      </c>
      <c r="M2635" t="s">
        <v>420</v>
      </c>
      <c r="N2635" t="s">
        <v>217</v>
      </c>
      <c r="O2635" t="s">
        <v>263</v>
      </c>
      <c r="P2635" t="s">
        <v>414</v>
      </c>
      <c r="Q2635" t="s">
        <v>415</v>
      </c>
      <c r="R2635" t="s">
        <v>416</v>
      </c>
      <c r="S2635" t="s">
        <v>338</v>
      </c>
      <c r="T2635" t="s">
        <v>339</v>
      </c>
      <c r="U2635" s="61" t="s">
        <v>340</v>
      </c>
      <c r="V2635" t="s">
        <v>24</v>
      </c>
      <c r="W2635" t="s">
        <v>263</v>
      </c>
      <c r="X2635" s="59">
        <v>38723</v>
      </c>
      <c r="Y2635" s="59">
        <v>38723</v>
      </c>
      <c r="Z2635" t="s">
        <v>141</v>
      </c>
      <c r="AA2635" s="146" t="str">
        <f t="shared" si="513"/>
        <v>EX</v>
      </c>
      <c r="AB2635" s="146" t="str">
        <f t="shared" si="515"/>
        <v>IT</v>
      </c>
      <c r="AC2635" t="str">
        <f t="shared" si="506"/>
        <v>EX</v>
      </c>
      <c r="AD2635" s="74">
        <f t="shared" si="507"/>
        <v>38723</v>
      </c>
      <c r="AE2635" s="74">
        <f t="shared" si="512"/>
        <v>38723</v>
      </c>
      <c r="AF2635">
        <v>1</v>
      </c>
      <c r="AG2635">
        <v>0</v>
      </c>
      <c r="AH2635" s="74">
        <v>0</v>
      </c>
      <c r="AJ2635" s="74">
        <f t="shared" si="508"/>
        <v>0</v>
      </c>
      <c r="AK2635" s="74">
        <f t="shared" si="514"/>
        <v>38723</v>
      </c>
      <c r="AL2635" t="str">
        <f t="shared" si="509"/>
        <v>N</v>
      </c>
      <c r="AN2635" t="s">
        <v>86</v>
      </c>
      <c r="AO2635" t="s">
        <v>85</v>
      </c>
      <c r="AP2635" t="str">
        <f t="shared" si="510"/>
        <v>94</v>
      </c>
      <c r="AQ2635" s="145" t="s">
        <v>1826</v>
      </c>
      <c r="AR2635" t="str">
        <f t="shared" si="511"/>
        <v>1-Adjusted Base Budget</v>
      </c>
      <c r="AS2635" s="145" t="s">
        <v>1827</v>
      </c>
      <c r="AT2635" t="s">
        <v>213</v>
      </c>
      <c r="AV2635" t="str">
        <f t="shared" si="505"/>
        <v>VPIT-SS</v>
      </c>
      <c r="AW2635" t="str">
        <f t="shared" si="516"/>
        <v>VP FOR INFORMATION TECHNOLOGY-SHARED SERVICES</v>
      </c>
    </row>
    <row r="2636" spans="1:49">
      <c r="A2636" s="59">
        <v>2018</v>
      </c>
      <c r="B2636" t="s">
        <v>137</v>
      </c>
      <c r="C2636" t="s">
        <v>945</v>
      </c>
      <c r="D2636" t="s">
        <v>946</v>
      </c>
      <c r="E2636" t="s">
        <v>967</v>
      </c>
      <c r="F2636" t="s">
        <v>1065</v>
      </c>
      <c r="G2636" t="s">
        <v>1066</v>
      </c>
      <c r="H2636" t="s">
        <v>146</v>
      </c>
      <c r="I2636" s="170" t="s">
        <v>84</v>
      </c>
      <c r="J2636" t="s">
        <v>85</v>
      </c>
      <c r="K2636" t="s">
        <v>214</v>
      </c>
      <c r="L2636" t="s">
        <v>419</v>
      </c>
      <c r="M2636" t="s">
        <v>420</v>
      </c>
      <c r="N2636" t="s">
        <v>217</v>
      </c>
      <c r="O2636" t="s">
        <v>263</v>
      </c>
      <c r="P2636" t="s">
        <v>414</v>
      </c>
      <c r="Q2636" t="s">
        <v>415</v>
      </c>
      <c r="R2636" t="s">
        <v>416</v>
      </c>
      <c r="S2636" t="s">
        <v>338</v>
      </c>
      <c r="T2636" t="s">
        <v>339</v>
      </c>
      <c r="U2636" s="61" t="s">
        <v>340</v>
      </c>
      <c r="V2636" t="s">
        <v>24</v>
      </c>
      <c r="W2636" t="s">
        <v>263</v>
      </c>
      <c r="X2636" s="59">
        <v>22775</v>
      </c>
      <c r="Y2636" s="59">
        <v>7614</v>
      </c>
      <c r="Z2636" t="s">
        <v>141</v>
      </c>
      <c r="AA2636" s="146" t="str">
        <f t="shared" si="513"/>
        <v>EX</v>
      </c>
      <c r="AB2636" s="146" t="str">
        <f t="shared" si="515"/>
        <v>IT</v>
      </c>
      <c r="AC2636" t="str">
        <f t="shared" si="506"/>
        <v>EX</v>
      </c>
      <c r="AD2636" s="74">
        <f t="shared" si="507"/>
        <v>7614</v>
      </c>
      <c r="AE2636" s="74">
        <f t="shared" si="512"/>
        <v>7614</v>
      </c>
      <c r="AF2636">
        <v>1</v>
      </c>
      <c r="AG2636">
        <v>0</v>
      </c>
      <c r="AH2636" s="74">
        <v>0</v>
      </c>
      <c r="AJ2636" s="74">
        <f t="shared" si="508"/>
        <v>0</v>
      </c>
      <c r="AK2636" s="74">
        <f t="shared" si="514"/>
        <v>7614</v>
      </c>
      <c r="AL2636" t="str">
        <f t="shared" si="509"/>
        <v>N</v>
      </c>
      <c r="AN2636" t="s">
        <v>86</v>
      </c>
      <c r="AO2636" t="s">
        <v>85</v>
      </c>
      <c r="AP2636" t="str">
        <f t="shared" si="510"/>
        <v>94</v>
      </c>
      <c r="AQ2636" s="145" t="s">
        <v>1826</v>
      </c>
      <c r="AR2636" t="str">
        <f t="shared" si="511"/>
        <v>1-Adjusted Base Budget</v>
      </c>
      <c r="AS2636" s="145" t="s">
        <v>1827</v>
      </c>
      <c r="AT2636" t="s">
        <v>213</v>
      </c>
      <c r="AV2636" t="str">
        <f t="shared" ref="AV2636:AV2699" si="517">IF(AND($AN2636="UAVP",$Z2636="OE"),$AN2636 &amp; "-OE",IF(AND($AN2636="VPIT",OR($Z2636="SS",$Z2636="IT")),$AN2636 &amp; "-SS",$AN2636))</f>
        <v>VPIT-SS</v>
      </c>
      <c r="AW2636" t="str">
        <f t="shared" si="516"/>
        <v>VP FOR INFORMATION TECHNOLOGY-SHARED SERVICES</v>
      </c>
    </row>
    <row r="2637" spans="1:49">
      <c r="A2637" s="59">
        <v>2018</v>
      </c>
      <c r="B2637" t="s">
        <v>137</v>
      </c>
      <c r="C2637" t="s">
        <v>945</v>
      </c>
      <c r="D2637" t="s">
        <v>946</v>
      </c>
      <c r="E2637" t="s">
        <v>967</v>
      </c>
      <c r="F2637" t="s">
        <v>1067</v>
      </c>
      <c r="G2637" t="s">
        <v>1068</v>
      </c>
      <c r="H2637" t="s">
        <v>146</v>
      </c>
      <c r="I2637" s="170" t="s">
        <v>84</v>
      </c>
      <c r="J2637" t="s">
        <v>85</v>
      </c>
      <c r="K2637" t="s">
        <v>214</v>
      </c>
      <c r="L2637" t="s">
        <v>419</v>
      </c>
      <c r="M2637" t="s">
        <v>420</v>
      </c>
      <c r="N2637" t="s">
        <v>217</v>
      </c>
      <c r="O2637" t="s">
        <v>263</v>
      </c>
      <c r="P2637" t="s">
        <v>414</v>
      </c>
      <c r="Q2637" t="s">
        <v>415</v>
      </c>
      <c r="R2637" t="s">
        <v>416</v>
      </c>
      <c r="S2637" t="s">
        <v>338</v>
      </c>
      <c r="T2637" t="s">
        <v>339</v>
      </c>
      <c r="U2637" s="61" t="s">
        <v>340</v>
      </c>
      <c r="V2637" t="s">
        <v>24</v>
      </c>
      <c r="W2637" t="s">
        <v>263</v>
      </c>
      <c r="X2637" s="59">
        <v>12997</v>
      </c>
      <c r="Y2637" s="59">
        <v>15790</v>
      </c>
      <c r="Z2637" t="s">
        <v>141</v>
      </c>
      <c r="AA2637" s="146" t="str">
        <f t="shared" si="513"/>
        <v>EX</v>
      </c>
      <c r="AB2637" s="146" t="str">
        <f t="shared" si="515"/>
        <v>IT</v>
      </c>
      <c r="AC2637" t="str">
        <f t="shared" si="506"/>
        <v>EX</v>
      </c>
      <c r="AD2637" s="74">
        <f t="shared" si="507"/>
        <v>15790</v>
      </c>
      <c r="AE2637" s="74">
        <f t="shared" si="512"/>
        <v>15790</v>
      </c>
      <c r="AF2637">
        <v>1</v>
      </c>
      <c r="AG2637">
        <v>0</v>
      </c>
      <c r="AH2637" s="74">
        <v>0</v>
      </c>
      <c r="AJ2637" s="74">
        <f t="shared" si="508"/>
        <v>0</v>
      </c>
      <c r="AK2637" s="74">
        <f t="shared" si="514"/>
        <v>15790</v>
      </c>
      <c r="AL2637" t="str">
        <f t="shared" si="509"/>
        <v>N</v>
      </c>
      <c r="AN2637" t="s">
        <v>86</v>
      </c>
      <c r="AO2637" t="s">
        <v>85</v>
      </c>
      <c r="AP2637" t="str">
        <f t="shared" si="510"/>
        <v>94</v>
      </c>
      <c r="AQ2637" s="145" t="s">
        <v>1826</v>
      </c>
      <c r="AR2637" t="str">
        <f t="shared" si="511"/>
        <v>1-Adjusted Base Budget</v>
      </c>
      <c r="AS2637" s="145" t="s">
        <v>1827</v>
      </c>
      <c r="AT2637" t="s">
        <v>213</v>
      </c>
      <c r="AV2637" t="str">
        <f t="shared" si="517"/>
        <v>VPIT-SS</v>
      </c>
      <c r="AW2637" t="str">
        <f t="shared" si="516"/>
        <v>VP FOR INFORMATION TECHNOLOGY-SHARED SERVICES</v>
      </c>
    </row>
    <row r="2638" spans="1:49">
      <c r="A2638" s="59">
        <v>2018</v>
      </c>
      <c r="B2638" t="s">
        <v>137</v>
      </c>
      <c r="C2638" t="s">
        <v>945</v>
      </c>
      <c r="D2638" t="s">
        <v>946</v>
      </c>
      <c r="E2638" t="s">
        <v>967</v>
      </c>
      <c r="F2638" t="s">
        <v>1069</v>
      </c>
      <c r="G2638" t="s">
        <v>1070</v>
      </c>
      <c r="H2638" t="s">
        <v>146</v>
      </c>
      <c r="I2638" s="170" t="s">
        <v>84</v>
      </c>
      <c r="J2638" t="s">
        <v>85</v>
      </c>
      <c r="K2638" t="s">
        <v>214</v>
      </c>
      <c r="L2638" t="s">
        <v>419</v>
      </c>
      <c r="M2638" t="s">
        <v>420</v>
      </c>
      <c r="N2638" t="s">
        <v>217</v>
      </c>
      <c r="O2638" t="s">
        <v>263</v>
      </c>
      <c r="P2638" t="s">
        <v>414</v>
      </c>
      <c r="Q2638" t="s">
        <v>415</v>
      </c>
      <c r="R2638" t="s">
        <v>416</v>
      </c>
      <c r="S2638" t="s">
        <v>338</v>
      </c>
      <c r="T2638" t="s">
        <v>339</v>
      </c>
      <c r="U2638" s="61" t="s">
        <v>340</v>
      </c>
      <c r="V2638" t="s">
        <v>24</v>
      </c>
      <c r="W2638" t="s">
        <v>263</v>
      </c>
      <c r="X2638" s="59">
        <v>2499</v>
      </c>
      <c r="Y2638" s="59">
        <v>2499</v>
      </c>
      <c r="Z2638" t="s">
        <v>141</v>
      </c>
      <c r="AA2638" s="146" t="str">
        <f t="shared" si="513"/>
        <v>EX</v>
      </c>
      <c r="AB2638" s="146" t="str">
        <f t="shared" si="515"/>
        <v>IT</v>
      </c>
      <c r="AC2638" t="str">
        <f t="shared" si="506"/>
        <v>EX</v>
      </c>
      <c r="AD2638" s="74">
        <f t="shared" si="507"/>
        <v>2499</v>
      </c>
      <c r="AE2638" s="74">
        <f t="shared" si="512"/>
        <v>2499</v>
      </c>
      <c r="AF2638">
        <v>1</v>
      </c>
      <c r="AG2638">
        <v>0</v>
      </c>
      <c r="AH2638" s="74">
        <v>0</v>
      </c>
      <c r="AJ2638" s="74">
        <f t="shared" si="508"/>
        <v>0</v>
      </c>
      <c r="AK2638" s="74">
        <f t="shared" si="514"/>
        <v>2499</v>
      </c>
      <c r="AL2638" t="str">
        <f t="shared" si="509"/>
        <v>N</v>
      </c>
      <c r="AN2638" t="s">
        <v>86</v>
      </c>
      <c r="AO2638" t="s">
        <v>85</v>
      </c>
      <c r="AP2638" t="str">
        <f t="shared" si="510"/>
        <v>94</v>
      </c>
      <c r="AQ2638" s="145" t="s">
        <v>1826</v>
      </c>
      <c r="AR2638" t="str">
        <f t="shared" si="511"/>
        <v>1-Adjusted Base Budget</v>
      </c>
      <c r="AS2638" s="145" t="s">
        <v>1827</v>
      </c>
      <c r="AT2638" t="s">
        <v>213</v>
      </c>
      <c r="AV2638" t="str">
        <f t="shared" si="517"/>
        <v>VPIT-SS</v>
      </c>
      <c r="AW2638" t="str">
        <f t="shared" si="516"/>
        <v>VP FOR INFORMATION TECHNOLOGY-SHARED SERVICES</v>
      </c>
    </row>
    <row r="2639" spans="1:49">
      <c r="A2639" s="59">
        <v>2018</v>
      </c>
      <c r="B2639" t="s">
        <v>137</v>
      </c>
      <c r="C2639" t="s">
        <v>945</v>
      </c>
      <c r="D2639" t="s">
        <v>946</v>
      </c>
      <c r="E2639" t="s">
        <v>967</v>
      </c>
      <c r="F2639" t="s">
        <v>1071</v>
      </c>
      <c r="G2639" t="s">
        <v>1072</v>
      </c>
      <c r="H2639" t="s">
        <v>146</v>
      </c>
      <c r="I2639" s="170" t="s">
        <v>84</v>
      </c>
      <c r="J2639" t="s">
        <v>85</v>
      </c>
      <c r="K2639" t="s">
        <v>214</v>
      </c>
      <c r="L2639" t="s">
        <v>419</v>
      </c>
      <c r="M2639" t="s">
        <v>420</v>
      </c>
      <c r="N2639" t="s">
        <v>217</v>
      </c>
      <c r="O2639" t="s">
        <v>263</v>
      </c>
      <c r="P2639" t="s">
        <v>414</v>
      </c>
      <c r="Q2639" t="s">
        <v>415</v>
      </c>
      <c r="R2639" t="s">
        <v>416</v>
      </c>
      <c r="S2639" t="s">
        <v>338</v>
      </c>
      <c r="T2639" t="s">
        <v>339</v>
      </c>
      <c r="U2639" s="61" t="s">
        <v>340</v>
      </c>
      <c r="V2639" t="s">
        <v>24</v>
      </c>
      <c r="W2639" t="s">
        <v>263</v>
      </c>
      <c r="X2639" s="59">
        <v>9583</v>
      </c>
      <c r="Y2639" s="59">
        <v>9583</v>
      </c>
      <c r="Z2639" t="s">
        <v>141</v>
      </c>
      <c r="AA2639" s="146" t="str">
        <f t="shared" si="513"/>
        <v>EX</v>
      </c>
      <c r="AB2639" s="146" t="str">
        <f t="shared" si="515"/>
        <v>IT</v>
      </c>
      <c r="AC2639" t="str">
        <f t="shared" si="506"/>
        <v>EX</v>
      </c>
      <c r="AD2639" s="74">
        <f t="shared" si="507"/>
        <v>9583</v>
      </c>
      <c r="AE2639" s="74">
        <f t="shared" si="512"/>
        <v>9583</v>
      </c>
      <c r="AF2639">
        <v>1</v>
      </c>
      <c r="AG2639">
        <v>0</v>
      </c>
      <c r="AH2639" s="74">
        <v>0</v>
      </c>
      <c r="AJ2639" s="74">
        <f t="shared" si="508"/>
        <v>0</v>
      </c>
      <c r="AK2639" s="74">
        <f t="shared" si="514"/>
        <v>9583</v>
      </c>
      <c r="AL2639" t="str">
        <f t="shared" si="509"/>
        <v>N</v>
      </c>
      <c r="AN2639" t="s">
        <v>86</v>
      </c>
      <c r="AO2639" t="s">
        <v>85</v>
      </c>
      <c r="AP2639" t="str">
        <f t="shared" si="510"/>
        <v>94</v>
      </c>
      <c r="AQ2639" s="145" t="s">
        <v>1826</v>
      </c>
      <c r="AR2639" t="str">
        <f t="shared" si="511"/>
        <v>1-Adjusted Base Budget</v>
      </c>
      <c r="AS2639" s="145" t="s">
        <v>1827</v>
      </c>
      <c r="AT2639" t="s">
        <v>213</v>
      </c>
      <c r="AV2639" t="str">
        <f t="shared" si="517"/>
        <v>VPIT-SS</v>
      </c>
      <c r="AW2639" t="str">
        <f t="shared" si="516"/>
        <v>VP FOR INFORMATION TECHNOLOGY-SHARED SERVICES</v>
      </c>
    </row>
    <row r="2640" spans="1:49">
      <c r="A2640" s="59">
        <v>2018</v>
      </c>
      <c r="B2640" t="s">
        <v>137</v>
      </c>
      <c r="C2640" t="s">
        <v>945</v>
      </c>
      <c r="D2640" t="s">
        <v>946</v>
      </c>
      <c r="E2640" t="s">
        <v>967</v>
      </c>
      <c r="F2640" t="s">
        <v>1073</v>
      </c>
      <c r="G2640" t="s">
        <v>1074</v>
      </c>
      <c r="H2640" t="s">
        <v>146</v>
      </c>
      <c r="I2640" s="170" t="s">
        <v>84</v>
      </c>
      <c r="J2640" t="s">
        <v>85</v>
      </c>
      <c r="K2640" t="s">
        <v>214</v>
      </c>
      <c r="L2640" t="s">
        <v>419</v>
      </c>
      <c r="M2640" t="s">
        <v>420</v>
      </c>
      <c r="N2640" t="s">
        <v>217</v>
      </c>
      <c r="O2640" t="s">
        <v>263</v>
      </c>
      <c r="P2640" t="s">
        <v>414</v>
      </c>
      <c r="Q2640" t="s">
        <v>415</v>
      </c>
      <c r="R2640" t="s">
        <v>416</v>
      </c>
      <c r="S2640" t="s">
        <v>338</v>
      </c>
      <c r="T2640" t="s">
        <v>339</v>
      </c>
      <c r="U2640" s="61" t="s">
        <v>340</v>
      </c>
      <c r="V2640" t="s">
        <v>24</v>
      </c>
      <c r="W2640" t="s">
        <v>263</v>
      </c>
      <c r="X2640" s="59">
        <v>14578</v>
      </c>
      <c r="Y2640" s="59">
        <v>14578</v>
      </c>
      <c r="Z2640" t="s">
        <v>141</v>
      </c>
      <c r="AA2640" s="146" t="str">
        <f t="shared" si="513"/>
        <v>EX</v>
      </c>
      <c r="AB2640" s="146" t="str">
        <f t="shared" si="515"/>
        <v>IT</v>
      </c>
      <c r="AC2640" t="str">
        <f t="shared" si="506"/>
        <v>EX</v>
      </c>
      <c r="AD2640" s="74">
        <f t="shared" si="507"/>
        <v>14578</v>
      </c>
      <c r="AE2640" s="74">
        <f t="shared" si="512"/>
        <v>14578</v>
      </c>
      <c r="AF2640">
        <v>1</v>
      </c>
      <c r="AG2640">
        <v>0</v>
      </c>
      <c r="AH2640" s="74">
        <v>0</v>
      </c>
      <c r="AJ2640" s="74">
        <f t="shared" si="508"/>
        <v>0</v>
      </c>
      <c r="AK2640" s="74">
        <f t="shared" si="514"/>
        <v>14578</v>
      </c>
      <c r="AL2640" t="str">
        <f t="shared" si="509"/>
        <v>N</v>
      </c>
      <c r="AN2640" t="s">
        <v>86</v>
      </c>
      <c r="AO2640" t="s">
        <v>85</v>
      </c>
      <c r="AP2640" t="str">
        <f t="shared" si="510"/>
        <v>94</v>
      </c>
      <c r="AQ2640" s="145" t="s">
        <v>1826</v>
      </c>
      <c r="AR2640" t="str">
        <f t="shared" si="511"/>
        <v>1-Adjusted Base Budget</v>
      </c>
      <c r="AS2640" s="145" t="s">
        <v>1827</v>
      </c>
      <c r="AT2640" t="s">
        <v>213</v>
      </c>
      <c r="AV2640" t="str">
        <f t="shared" si="517"/>
        <v>VPIT-SS</v>
      </c>
      <c r="AW2640" t="str">
        <f t="shared" si="516"/>
        <v>VP FOR INFORMATION TECHNOLOGY-SHARED SERVICES</v>
      </c>
    </row>
    <row r="2641" spans="1:49">
      <c r="A2641" s="59">
        <v>2018</v>
      </c>
      <c r="B2641" t="s">
        <v>137</v>
      </c>
      <c r="C2641" t="s">
        <v>945</v>
      </c>
      <c r="D2641" t="s">
        <v>946</v>
      </c>
      <c r="E2641" t="s">
        <v>967</v>
      </c>
      <c r="F2641" t="s">
        <v>961</v>
      </c>
      <c r="G2641" t="s">
        <v>977</v>
      </c>
      <c r="H2641" t="s">
        <v>146</v>
      </c>
      <c r="I2641" s="170" t="s">
        <v>84</v>
      </c>
      <c r="J2641" t="s">
        <v>85</v>
      </c>
      <c r="K2641" t="s">
        <v>214</v>
      </c>
      <c r="L2641" t="s">
        <v>419</v>
      </c>
      <c r="M2641" t="s">
        <v>420</v>
      </c>
      <c r="N2641" t="s">
        <v>217</v>
      </c>
      <c r="O2641" t="s">
        <v>263</v>
      </c>
      <c r="P2641" t="s">
        <v>414</v>
      </c>
      <c r="Q2641" t="s">
        <v>415</v>
      </c>
      <c r="R2641" t="s">
        <v>416</v>
      </c>
      <c r="S2641" t="s">
        <v>338</v>
      </c>
      <c r="T2641" t="s">
        <v>339</v>
      </c>
      <c r="U2641" s="61" t="s">
        <v>340</v>
      </c>
      <c r="V2641" t="s">
        <v>24</v>
      </c>
      <c r="W2641" t="s">
        <v>263</v>
      </c>
      <c r="X2641" s="59">
        <v>57193</v>
      </c>
      <c r="Y2641" s="59">
        <v>74586</v>
      </c>
      <c r="Z2641" t="s">
        <v>141</v>
      </c>
      <c r="AA2641" s="146" t="str">
        <f t="shared" si="513"/>
        <v>EX</v>
      </c>
      <c r="AB2641" s="146" t="str">
        <f t="shared" si="515"/>
        <v>IT</v>
      </c>
      <c r="AC2641" t="str">
        <f t="shared" si="506"/>
        <v>EX</v>
      </c>
      <c r="AD2641" s="74">
        <f t="shared" si="507"/>
        <v>74586</v>
      </c>
      <c r="AE2641" s="74">
        <f t="shared" si="512"/>
        <v>74586</v>
      </c>
      <c r="AF2641">
        <v>1</v>
      </c>
      <c r="AG2641">
        <v>0</v>
      </c>
      <c r="AH2641" s="74">
        <v>0</v>
      </c>
      <c r="AJ2641" s="74">
        <f t="shared" si="508"/>
        <v>0</v>
      </c>
      <c r="AK2641" s="74">
        <f t="shared" si="514"/>
        <v>74586</v>
      </c>
      <c r="AL2641" t="str">
        <f t="shared" si="509"/>
        <v>N</v>
      </c>
      <c r="AN2641" t="s">
        <v>86</v>
      </c>
      <c r="AO2641" t="s">
        <v>85</v>
      </c>
      <c r="AP2641" t="str">
        <f t="shared" si="510"/>
        <v>94</v>
      </c>
      <c r="AQ2641" s="145" t="s">
        <v>1826</v>
      </c>
      <c r="AR2641" t="str">
        <f t="shared" si="511"/>
        <v>1-Adjusted Base Budget</v>
      </c>
      <c r="AS2641" s="145" t="s">
        <v>1827</v>
      </c>
      <c r="AT2641" t="s">
        <v>213</v>
      </c>
      <c r="AV2641" t="str">
        <f t="shared" si="517"/>
        <v>VPIT-SS</v>
      </c>
      <c r="AW2641" t="str">
        <f t="shared" si="516"/>
        <v>VP FOR INFORMATION TECHNOLOGY-SHARED SERVICES</v>
      </c>
    </row>
    <row r="2642" spans="1:49">
      <c r="A2642" s="59">
        <v>2018</v>
      </c>
      <c r="B2642" t="s">
        <v>137</v>
      </c>
      <c r="C2642" t="s">
        <v>945</v>
      </c>
      <c r="D2642" t="s">
        <v>946</v>
      </c>
      <c r="E2642" t="s">
        <v>967</v>
      </c>
      <c r="F2642" t="s">
        <v>1140</v>
      </c>
      <c r="G2642" t="s">
        <v>1141</v>
      </c>
      <c r="H2642" t="s">
        <v>146</v>
      </c>
      <c r="I2642" s="170" t="s">
        <v>84</v>
      </c>
      <c r="J2642" t="s">
        <v>85</v>
      </c>
      <c r="K2642" t="s">
        <v>214</v>
      </c>
      <c r="L2642" t="s">
        <v>419</v>
      </c>
      <c r="M2642" t="s">
        <v>420</v>
      </c>
      <c r="N2642" t="s">
        <v>217</v>
      </c>
      <c r="O2642" t="s">
        <v>263</v>
      </c>
      <c r="P2642" t="s">
        <v>414</v>
      </c>
      <c r="Q2642" t="s">
        <v>415</v>
      </c>
      <c r="R2642" t="s">
        <v>416</v>
      </c>
      <c r="S2642" t="s">
        <v>338</v>
      </c>
      <c r="T2642" t="s">
        <v>339</v>
      </c>
      <c r="U2642" s="61" t="s">
        <v>340</v>
      </c>
      <c r="V2642" t="s">
        <v>24</v>
      </c>
      <c r="W2642" t="s">
        <v>263</v>
      </c>
      <c r="X2642" s="59">
        <v>47929</v>
      </c>
      <c r="Y2642" s="59">
        <v>69488</v>
      </c>
      <c r="Z2642" t="s">
        <v>141</v>
      </c>
      <c r="AA2642" s="146" t="str">
        <f t="shared" si="513"/>
        <v>EX</v>
      </c>
      <c r="AB2642" s="146" t="str">
        <f t="shared" si="515"/>
        <v>IT</v>
      </c>
      <c r="AC2642" t="str">
        <f t="shared" si="506"/>
        <v>EX</v>
      </c>
      <c r="AD2642" s="74">
        <f t="shared" si="507"/>
        <v>69488</v>
      </c>
      <c r="AE2642" s="74">
        <f t="shared" si="512"/>
        <v>69488</v>
      </c>
      <c r="AF2642">
        <v>1</v>
      </c>
      <c r="AG2642">
        <v>0</v>
      </c>
      <c r="AH2642" s="74">
        <v>0</v>
      </c>
      <c r="AJ2642" s="74">
        <f t="shared" si="508"/>
        <v>0</v>
      </c>
      <c r="AK2642" s="74">
        <f t="shared" si="514"/>
        <v>69488</v>
      </c>
      <c r="AL2642" t="str">
        <f t="shared" si="509"/>
        <v>N</v>
      </c>
      <c r="AN2642" t="s">
        <v>86</v>
      </c>
      <c r="AO2642" t="s">
        <v>85</v>
      </c>
      <c r="AP2642" t="str">
        <f t="shared" si="510"/>
        <v>94</v>
      </c>
      <c r="AQ2642" s="145" t="s">
        <v>1826</v>
      </c>
      <c r="AR2642" t="str">
        <f t="shared" si="511"/>
        <v>1-Adjusted Base Budget</v>
      </c>
      <c r="AS2642" s="145" t="s">
        <v>1827</v>
      </c>
      <c r="AT2642" t="s">
        <v>213</v>
      </c>
      <c r="AV2642" t="str">
        <f t="shared" si="517"/>
        <v>VPIT-SS</v>
      </c>
      <c r="AW2642" t="str">
        <f t="shared" si="516"/>
        <v>VP FOR INFORMATION TECHNOLOGY-SHARED SERVICES</v>
      </c>
    </row>
    <row r="2643" spans="1:49">
      <c r="A2643" s="59">
        <v>2018</v>
      </c>
      <c r="B2643" t="s">
        <v>137</v>
      </c>
      <c r="C2643" t="s">
        <v>945</v>
      </c>
      <c r="D2643" t="s">
        <v>946</v>
      </c>
      <c r="E2643" t="s">
        <v>967</v>
      </c>
      <c r="F2643" t="s">
        <v>1075</v>
      </c>
      <c r="G2643" t="s">
        <v>1076</v>
      </c>
      <c r="H2643" t="s">
        <v>146</v>
      </c>
      <c r="I2643" s="170" t="s">
        <v>84</v>
      </c>
      <c r="J2643" t="s">
        <v>85</v>
      </c>
      <c r="K2643" t="s">
        <v>214</v>
      </c>
      <c r="L2643" t="s">
        <v>419</v>
      </c>
      <c r="M2643" t="s">
        <v>420</v>
      </c>
      <c r="N2643" t="s">
        <v>217</v>
      </c>
      <c r="O2643" t="s">
        <v>263</v>
      </c>
      <c r="P2643" t="s">
        <v>414</v>
      </c>
      <c r="Q2643" t="s">
        <v>415</v>
      </c>
      <c r="R2643" t="s">
        <v>416</v>
      </c>
      <c r="S2643" t="s">
        <v>338</v>
      </c>
      <c r="T2643" t="s">
        <v>339</v>
      </c>
      <c r="U2643" s="61" t="s">
        <v>340</v>
      </c>
      <c r="V2643" t="s">
        <v>24</v>
      </c>
      <c r="W2643" t="s">
        <v>263</v>
      </c>
      <c r="X2643" s="59">
        <v>20706</v>
      </c>
      <c r="Y2643" s="59">
        <v>20706</v>
      </c>
      <c r="Z2643" t="s">
        <v>141</v>
      </c>
      <c r="AA2643" s="146" t="str">
        <f t="shared" si="513"/>
        <v>EX</v>
      </c>
      <c r="AB2643" s="146" t="str">
        <f t="shared" si="515"/>
        <v>IT</v>
      </c>
      <c r="AC2643" t="str">
        <f t="shared" ref="AC2643:AC2706" si="518">IF(O2643 =AA2643,W2643,"Allot/Xfer IN")</f>
        <v>EX</v>
      </c>
      <c r="AD2643" s="74">
        <f t="shared" ref="AD2643:AD2706" si="519">IF(O2643 =AA2643,Y2643,-Y2643)</f>
        <v>20706</v>
      </c>
      <c r="AE2643" s="74">
        <f t="shared" si="512"/>
        <v>20706</v>
      </c>
      <c r="AF2643">
        <v>1</v>
      </c>
      <c r="AG2643">
        <v>0</v>
      </c>
      <c r="AH2643" s="74">
        <v>0</v>
      </c>
      <c r="AJ2643" s="74">
        <f t="shared" ref="AJ2643:AJ2706" si="520">SUM(AG2643:AI2643)</f>
        <v>0</v>
      </c>
      <c r="AK2643" s="74">
        <f t="shared" si="514"/>
        <v>20706</v>
      </c>
      <c r="AL2643" t="str">
        <f t="shared" ref="AL2643:AL2706" si="521">IF(AF2643&lt;&gt;1,"Y","N")</f>
        <v>N</v>
      </c>
      <c r="AN2643" t="s">
        <v>86</v>
      </c>
      <c r="AO2643" t="s">
        <v>85</v>
      </c>
      <c r="AP2643" t="str">
        <f t="shared" ref="AP2643:AP2706" si="522">IF(AL2643 ="Y","99",I2643)</f>
        <v>94</v>
      </c>
      <c r="AQ2643" s="145" t="s">
        <v>1826</v>
      </c>
      <c r="AR2643" t="str">
        <f t="shared" ref="AR2643:AR2706" si="523">IF(AM2643 ="y",AQ2643,IF(AG2643 &lt;&gt;0,"2-Provision for Compensation Incr","1-Adjusted Base Budget"))</f>
        <v>1-Adjusted Base Budget</v>
      </c>
      <c r="AS2643" s="145" t="s">
        <v>1827</v>
      </c>
      <c r="AT2643" t="s">
        <v>213</v>
      </c>
      <c r="AV2643" t="str">
        <f t="shared" si="517"/>
        <v>VPIT-SS</v>
      </c>
      <c r="AW2643" t="str">
        <f t="shared" si="516"/>
        <v>VP FOR INFORMATION TECHNOLOGY-SHARED SERVICES</v>
      </c>
    </row>
    <row r="2644" spans="1:49">
      <c r="A2644" s="59">
        <v>2018</v>
      </c>
      <c r="B2644" t="s">
        <v>137</v>
      </c>
      <c r="C2644" t="s">
        <v>945</v>
      </c>
      <c r="D2644" t="s">
        <v>946</v>
      </c>
      <c r="E2644" t="s">
        <v>967</v>
      </c>
      <c r="F2644" t="s">
        <v>1077</v>
      </c>
      <c r="G2644" t="s">
        <v>1078</v>
      </c>
      <c r="H2644" t="s">
        <v>146</v>
      </c>
      <c r="I2644" s="170" t="s">
        <v>84</v>
      </c>
      <c r="J2644" t="s">
        <v>85</v>
      </c>
      <c r="K2644" t="s">
        <v>214</v>
      </c>
      <c r="L2644" t="s">
        <v>419</v>
      </c>
      <c r="M2644" t="s">
        <v>420</v>
      </c>
      <c r="N2644" t="s">
        <v>217</v>
      </c>
      <c r="O2644" t="s">
        <v>263</v>
      </c>
      <c r="P2644" t="s">
        <v>414</v>
      </c>
      <c r="Q2644" t="s">
        <v>415</v>
      </c>
      <c r="R2644" t="s">
        <v>416</v>
      </c>
      <c r="S2644" t="s">
        <v>338</v>
      </c>
      <c r="T2644" t="s">
        <v>339</v>
      </c>
      <c r="U2644" s="61" t="s">
        <v>340</v>
      </c>
      <c r="V2644" t="s">
        <v>24</v>
      </c>
      <c r="W2644" t="s">
        <v>263</v>
      </c>
      <c r="X2644" s="59">
        <v>31068</v>
      </c>
      <c r="Y2644" s="59">
        <v>29077</v>
      </c>
      <c r="Z2644" t="s">
        <v>141</v>
      </c>
      <c r="AA2644" s="146" t="str">
        <f t="shared" si="513"/>
        <v>EX</v>
      </c>
      <c r="AB2644" s="146" t="str">
        <f t="shared" si="515"/>
        <v>IT</v>
      </c>
      <c r="AC2644" t="str">
        <f t="shared" si="518"/>
        <v>EX</v>
      </c>
      <c r="AD2644" s="74">
        <f t="shared" si="519"/>
        <v>29077</v>
      </c>
      <c r="AE2644" s="74">
        <f t="shared" ref="AE2644:AE2707" si="524">Y2644</f>
        <v>29077</v>
      </c>
      <c r="AF2644">
        <v>1</v>
      </c>
      <c r="AG2644">
        <v>0</v>
      </c>
      <c r="AH2644" s="74">
        <v>0</v>
      </c>
      <c r="AJ2644" s="74">
        <f t="shared" si="520"/>
        <v>0</v>
      </c>
      <c r="AK2644" s="74">
        <f t="shared" si="514"/>
        <v>29077</v>
      </c>
      <c r="AL2644" t="str">
        <f t="shared" si="521"/>
        <v>N</v>
      </c>
      <c r="AN2644" t="s">
        <v>86</v>
      </c>
      <c r="AO2644" t="s">
        <v>85</v>
      </c>
      <c r="AP2644" t="str">
        <f t="shared" si="522"/>
        <v>94</v>
      </c>
      <c r="AQ2644" s="145" t="s">
        <v>1826</v>
      </c>
      <c r="AR2644" t="str">
        <f t="shared" si="523"/>
        <v>1-Adjusted Base Budget</v>
      </c>
      <c r="AS2644" s="145" t="s">
        <v>1827</v>
      </c>
      <c r="AT2644" t="s">
        <v>213</v>
      </c>
      <c r="AV2644" t="str">
        <f t="shared" si="517"/>
        <v>VPIT-SS</v>
      </c>
      <c r="AW2644" t="str">
        <f t="shared" si="516"/>
        <v>VP FOR INFORMATION TECHNOLOGY-SHARED SERVICES</v>
      </c>
    </row>
    <row r="2645" spans="1:49">
      <c r="A2645" s="59">
        <v>2018</v>
      </c>
      <c r="B2645" t="s">
        <v>137</v>
      </c>
      <c r="C2645" t="s">
        <v>945</v>
      </c>
      <c r="D2645" t="s">
        <v>946</v>
      </c>
      <c r="E2645" t="s">
        <v>967</v>
      </c>
      <c r="F2645" t="s">
        <v>1079</v>
      </c>
      <c r="G2645" t="s">
        <v>1080</v>
      </c>
      <c r="H2645" t="s">
        <v>146</v>
      </c>
      <c r="I2645" s="170" t="s">
        <v>84</v>
      </c>
      <c r="J2645" t="s">
        <v>85</v>
      </c>
      <c r="K2645" t="s">
        <v>214</v>
      </c>
      <c r="L2645" t="s">
        <v>419</v>
      </c>
      <c r="M2645" t="s">
        <v>420</v>
      </c>
      <c r="N2645" t="s">
        <v>217</v>
      </c>
      <c r="O2645" t="s">
        <v>263</v>
      </c>
      <c r="P2645" t="s">
        <v>414</v>
      </c>
      <c r="Q2645" t="s">
        <v>415</v>
      </c>
      <c r="R2645" t="s">
        <v>416</v>
      </c>
      <c r="S2645" t="s">
        <v>338</v>
      </c>
      <c r="T2645" t="s">
        <v>339</v>
      </c>
      <c r="U2645" s="61" t="s">
        <v>340</v>
      </c>
      <c r="V2645" t="s">
        <v>24</v>
      </c>
      <c r="W2645" t="s">
        <v>263</v>
      </c>
      <c r="X2645" s="59">
        <v>25508</v>
      </c>
      <c r="Y2645" s="59">
        <v>26303</v>
      </c>
      <c r="Z2645" t="s">
        <v>141</v>
      </c>
      <c r="AA2645" s="146" t="str">
        <f t="shared" si="513"/>
        <v>EX</v>
      </c>
      <c r="AB2645" s="146" t="str">
        <f t="shared" si="515"/>
        <v>IT</v>
      </c>
      <c r="AC2645" t="str">
        <f t="shared" si="518"/>
        <v>EX</v>
      </c>
      <c r="AD2645" s="74">
        <f t="shared" si="519"/>
        <v>26303</v>
      </c>
      <c r="AE2645" s="74">
        <f t="shared" si="524"/>
        <v>26303</v>
      </c>
      <c r="AF2645">
        <v>1</v>
      </c>
      <c r="AG2645">
        <v>0</v>
      </c>
      <c r="AH2645" s="74">
        <v>0</v>
      </c>
      <c r="AJ2645" s="74">
        <f t="shared" si="520"/>
        <v>0</v>
      </c>
      <c r="AK2645" s="74">
        <f t="shared" si="514"/>
        <v>26303</v>
      </c>
      <c r="AL2645" t="str">
        <f t="shared" si="521"/>
        <v>N</v>
      </c>
      <c r="AN2645" t="s">
        <v>86</v>
      </c>
      <c r="AO2645" t="s">
        <v>85</v>
      </c>
      <c r="AP2645" t="str">
        <f t="shared" si="522"/>
        <v>94</v>
      </c>
      <c r="AQ2645" s="145" t="s">
        <v>1826</v>
      </c>
      <c r="AR2645" t="str">
        <f t="shared" si="523"/>
        <v>1-Adjusted Base Budget</v>
      </c>
      <c r="AS2645" s="145" t="s">
        <v>1827</v>
      </c>
      <c r="AT2645" t="s">
        <v>213</v>
      </c>
      <c r="AV2645" t="str">
        <f t="shared" si="517"/>
        <v>VPIT-SS</v>
      </c>
      <c r="AW2645" t="str">
        <f t="shared" si="516"/>
        <v>VP FOR INFORMATION TECHNOLOGY-SHARED SERVICES</v>
      </c>
    </row>
    <row r="2646" spans="1:49">
      <c r="A2646" s="59">
        <v>2018</v>
      </c>
      <c r="B2646" t="s">
        <v>137</v>
      </c>
      <c r="C2646" t="s">
        <v>945</v>
      </c>
      <c r="D2646" t="s">
        <v>946</v>
      </c>
      <c r="E2646" t="s">
        <v>967</v>
      </c>
      <c r="F2646" t="s">
        <v>1262</v>
      </c>
      <c r="G2646" t="s">
        <v>1263</v>
      </c>
      <c r="H2646" t="s">
        <v>146</v>
      </c>
      <c r="I2646" s="170" t="s">
        <v>84</v>
      </c>
      <c r="J2646" t="s">
        <v>85</v>
      </c>
      <c r="K2646" t="s">
        <v>214</v>
      </c>
      <c r="L2646" t="s">
        <v>419</v>
      </c>
      <c r="M2646" t="s">
        <v>420</v>
      </c>
      <c r="N2646" t="s">
        <v>217</v>
      </c>
      <c r="O2646" t="s">
        <v>263</v>
      </c>
      <c r="P2646" t="s">
        <v>414</v>
      </c>
      <c r="Q2646" t="s">
        <v>415</v>
      </c>
      <c r="R2646" t="s">
        <v>416</v>
      </c>
      <c r="S2646" t="s">
        <v>338</v>
      </c>
      <c r="T2646" t="s">
        <v>339</v>
      </c>
      <c r="U2646" s="61" t="s">
        <v>340</v>
      </c>
      <c r="V2646" t="s">
        <v>24</v>
      </c>
      <c r="W2646" t="s">
        <v>263</v>
      </c>
      <c r="X2646" s="59">
        <v>0</v>
      </c>
      <c r="Y2646" s="59">
        <v>10418</v>
      </c>
      <c r="Z2646" t="s">
        <v>141</v>
      </c>
      <c r="AA2646" s="146" t="str">
        <f t="shared" si="513"/>
        <v>EX</v>
      </c>
      <c r="AB2646" s="146" t="str">
        <f t="shared" si="515"/>
        <v>IT</v>
      </c>
      <c r="AC2646" t="str">
        <f t="shared" si="518"/>
        <v>EX</v>
      </c>
      <c r="AD2646" s="74">
        <f t="shared" si="519"/>
        <v>10418</v>
      </c>
      <c r="AE2646" s="74">
        <f t="shared" si="524"/>
        <v>10418</v>
      </c>
      <c r="AF2646">
        <v>1</v>
      </c>
      <c r="AG2646">
        <v>0</v>
      </c>
      <c r="AH2646" s="74">
        <v>0</v>
      </c>
      <c r="AJ2646" s="74">
        <f t="shared" si="520"/>
        <v>0</v>
      </c>
      <c r="AK2646" s="74">
        <f t="shared" si="514"/>
        <v>10418</v>
      </c>
      <c r="AL2646" t="str">
        <f t="shared" si="521"/>
        <v>N</v>
      </c>
      <c r="AN2646" t="s">
        <v>86</v>
      </c>
      <c r="AO2646" t="s">
        <v>85</v>
      </c>
      <c r="AP2646" t="str">
        <f t="shared" si="522"/>
        <v>94</v>
      </c>
      <c r="AQ2646" s="145" t="s">
        <v>1826</v>
      </c>
      <c r="AR2646" t="str">
        <f t="shared" si="523"/>
        <v>1-Adjusted Base Budget</v>
      </c>
      <c r="AS2646" s="145" t="s">
        <v>1827</v>
      </c>
      <c r="AT2646" t="s">
        <v>213</v>
      </c>
      <c r="AV2646" t="str">
        <f t="shared" si="517"/>
        <v>VPIT-SS</v>
      </c>
      <c r="AW2646" t="str">
        <f t="shared" si="516"/>
        <v>VP FOR INFORMATION TECHNOLOGY-SHARED SERVICES</v>
      </c>
    </row>
    <row r="2647" spans="1:49">
      <c r="A2647" s="59">
        <v>2018</v>
      </c>
      <c r="B2647" t="s">
        <v>137</v>
      </c>
      <c r="C2647" t="s">
        <v>945</v>
      </c>
      <c r="D2647" t="s">
        <v>946</v>
      </c>
      <c r="E2647" t="s">
        <v>967</v>
      </c>
      <c r="F2647" t="s">
        <v>1081</v>
      </c>
      <c r="G2647" t="s">
        <v>1082</v>
      </c>
      <c r="H2647" t="s">
        <v>146</v>
      </c>
      <c r="I2647" s="170" t="s">
        <v>84</v>
      </c>
      <c r="J2647" t="s">
        <v>85</v>
      </c>
      <c r="K2647" t="s">
        <v>214</v>
      </c>
      <c r="L2647" t="s">
        <v>419</v>
      </c>
      <c r="M2647" t="s">
        <v>420</v>
      </c>
      <c r="N2647" t="s">
        <v>217</v>
      </c>
      <c r="O2647" t="s">
        <v>263</v>
      </c>
      <c r="P2647" t="s">
        <v>414</v>
      </c>
      <c r="Q2647" t="s">
        <v>415</v>
      </c>
      <c r="R2647" t="s">
        <v>416</v>
      </c>
      <c r="S2647" t="s">
        <v>338</v>
      </c>
      <c r="T2647" t="s">
        <v>339</v>
      </c>
      <c r="U2647" s="61" t="s">
        <v>340</v>
      </c>
      <c r="V2647" t="s">
        <v>24</v>
      </c>
      <c r="W2647" t="s">
        <v>263</v>
      </c>
      <c r="X2647" s="59">
        <v>28871</v>
      </c>
      <c r="Y2647" s="59">
        <v>28871</v>
      </c>
      <c r="Z2647" t="s">
        <v>141</v>
      </c>
      <c r="AA2647" s="146" t="str">
        <f t="shared" si="513"/>
        <v>EX</v>
      </c>
      <c r="AB2647" s="146" t="str">
        <f t="shared" si="515"/>
        <v>IT</v>
      </c>
      <c r="AC2647" t="str">
        <f t="shared" si="518"/>
        <v>EX</v>
      </c>
      <c r="AD2647" s="74">
        <f t="shared" si="519"/>
        <v>28871</v>
      </c>
      <c r="AE2647" s="74">
        <f t="shared" si="524"/>
        <v>28871</v>
      </c>
      <c r="AF2647">
        <v>1</v>
      </c>
      <c r="AG2647">
        <v>0</v>
      </c>
      <c r="AH2647" s="74">
        <v>0</v>
      </c>
      <c r="AJ2647" s="74">
        <f t="shared" si="520"/>
        <v>0</v>
      </c>
      <c r="AK2647" s="74">
        <f t="shared" si="514"/>
        <v>28871</v>
      </c>
      <c r="AL2647" t="str">
        <f t="shared" si="521"/>
        <v>N</v>
      </c>
      <c r="AN2647" t="s">
        <v>86</v>
      </c>
      <c r="AO2647" t="s">
        <v>85</v>
      </c>
      <c r="AP2647" t="str">
        <f t="shared" si="522"/>
        <v>94</v>
      </c>
      <c r="AQ2647" s="145" t="s">
        <v>1826</v>
      </c>
      <c r="AR2647" t="str">
        <f t="shared" si="523"/>
        <v>1-Adjusted Base Budget</v>
      </c>
      <c r="AS2647" s="145" t="s">
        <v>1827</v>
      </c>
      <c r="AT2647" t="s">
        <v>213</v>
      </c>
      <c r="AV2647" t="str">
        <f t="shared" si="517"/>
        <v>VPIT-SS</v>
      </c>
      <c r="AW2647" t="str">
        <f t="shared" si="516"/>
        <v>VP FOR INFORMATION TECHNOLOGY-SHARED SERVICES</v>
      </c>
    </row>
    <row r="2648" spans="1:49">
      <c r="A2648" s="59">
        <v>2018</v>
      </c>
      <c r="B2648" t="s">
        <v>137</v>
      </c>
      <c r="C2648" t="s">
        <v>945</v>
      </c>
      <c r="D2648" t="s">
        <v>946</v>
      </c>
      <c r="E2648" t="s">
        <v>967</v>
      </c>
      <c r="F2648" t="s">
        <v>1083</v>
      </c>
      <c r="G2648" t="s">
        <v>1084</v>
      </c>
      <c r="H2648" t="s">
        <v>146</v>
      </c>
      <c r="I2648" s="170" t="s">
        <v>84</v>
      </c>
      <c r="J2648" t="s">
        <v>85</v>
      </c>
      <c r="K2648" t="s">
        <v>214</v>
      </c>
      <c r="L2648" t="s">
        <v>419</v>
      </c>
      <c r="M2648" t="s">
        <v>420</v>
      </c>
      <c r="N2648" t="s">
        <v>217</v>
      </c>
      <c r="O2648" t="s">
        <v>263</v>
      </c>
      <c r="P2648" t="s">
        <v>414</v>
      </c>
      <c r="Q2648" t="s">
        <v>415</v>
      </c>
      <c r="R2648" t="s">
        <v>416</v>
      </c>
      <c r="S2648" t="s">
        <v>338</v>
      </c>
      <c r="T2648" t="s">
        <v>339</v>
      </c>
      <c r="U2648" s="61" t="s">
        <v>340</v>
      </c>
      <c r="V2648" t="s">
        <v>24</v>
      </c>
      <c r="W2648" t="s">
        <v>263</v>
      </c>
      <c r="X2648" s="59">
        <v>32187</v>
      </c>
      <c r="Y2648" s="59">
        <v>32187</v>
      </c>
      <c r="Z2648" t="s">
        <v>141</v>
      </c>
      <c r="AA2648" s="146" t="str">
        <f t="shared" si="513"/>
        <v>EX</v>
      </c>
      <c r="AB2648" s="146" t="str">
        <f t="shared" si="515"/>
        <v>IT</v>
      </c>
      <c r="AC2648" t="str">
        <f t="shared" si="518"/>
        <v>EX</v>
      </c>
      <c r="AD2648" s="74">
        <f t="shared" si="519"/>
        <v>32187</v>
      </c>
      <c r="AE2648" s="74">
        <f t="shared" si="524"/>
        <v>32187</v>
      </c>
      <c r="AF2648">
        <v>1</v>
      </c>
      <c r="AG2648">
        <v>0</v>
      </c>
      <c r="AH2648" s="74">
        <v>0</v>
      </c>
      <c r="AJ2648" s="74">
        <f t="shared" si="520"/>
        <v>0</v>
      </c>
      <c r="AK2648" s="74">
        <f t="shared" si="514"/>
        <v>32187</v>
      </c>
      <c r="AL2648" t="str">
        <f t="shared" si="521"/>
        <v>N</v>
      </c>
      <c r="AN2648" t="s">
        <v>86</v>
      </c>
      <c r="AO2648" t="s">
        <v>85</v>
      </c>
      <c r="AP2648" t="str">
        <f t="shared" si="522"/>
        <v>94</v>
      </c>
      <c r="AQ2648" s="145" t="s">
        <v>1826</v>
      </c>
      <c r="AR2648" t="str">
        <f t="shared" si="523"/>
        <v>1-Adjusted Base Budget</v>
      </c>
      <c r="AS2648" s="145" t="s">
        <v>1827</v>
      </c>
      <c r="AT2648" t="s">
        <v>213</v>
      </c>
      <c r="AV2648" t="str">
        <f t="shared" si="517"/>
        <v>VPIT-SS</v>
      </c>
      <c r="AW2648" t="str">
        <f t="shared" si="516"/>
        <v>VP FOR INFORMATION TECHNOLOGY-SHARED SERVICES</v>
      </c>
    </row>
    <row r="2649" spans="1:49">
      <c r="A2649" s="59">
        <v>2018</v>
      </c>
      <c r="B2649" t="s">
        <v>137</v>
      </c>
      <c r="C2649" t="s">
        <v>945</v>
      </c>
      <c r="D2649" t="s">
        <v>946</v>
      </c>
      <c r="E2649" t="s">
        <v>967</v>
      </c>
      <c r="F2649" t="s">
        <v>1035</v>
      </c>
      <c r="G2649" t="s">
        <v>1036</v>
      </c>
      <c r="H2649" t="s">
        <v>146</v>
      </c>
      <c r="I2649" s="170" t="s">
        <v>84</v>
      </c>
      <c r="J2649" t="s">
        <v>85</v>
      </c>
      <c r="K2649" t="s">
        <v>214</v>
      </c>
      <c r="L2649" t="s">
        <v>419</v>
      </c>
      <c r="M2649" t="s">
        <v>420</v>
      </c>
      <c r="N2649" t="s">
        <v>217</v>
      </c>
      <c r="O2649" t="s">
        <v>263</v>
      </c>
      <c r="P2649" t="s">
        <v>414</v>
      </c>
      <c r="Q2649" t="s">
        <v>415</v>
      </c>
      <c r="R2649" t="s">
        <v>416</v>
      </c>
      <c r="S2649" t="s">
        <v>338</v>
      </c>
      <c r="T2649" t="s">
        <v>339</v>
      </c>
      <c r="U2649" s="61" t="s">
        <v>340</v>
      </c>
      <c r="V2649" t="s">
        <v>24</v>
      </c>
      <c r="W2649" t="s">
        <v>263</v>
      </c>
      <c r="X2649" s="59">
        <v>28490</v>
      </c>
      <c r="Y2649" s="59">
        <v>28490</v>
      </c>
      <c r="Z2649" t="s">
        <v>141</v>
      </c>
      <c r="AA2649" s="146" t="str">
        <f t="shared" si="513"/>
        <v>EX</v>
      </c>
      <c r="AB2649" s="146" t="str">
        <f t="shared" si="515"/>
        <v>IT</v>
      </c>
      <c r="AC2649" t="str">
        <f t="shared" si="518"/>
        <v>EX</v>
      </c>
      <c r="AD2649" s="74">
        <f t="shared" si="519"/>
        <v>28490</v>
      </c>
      <c r="AE2649" s="74">
        <f t="shared" si="524"/>
        <v>28490</v>
      </c>
      <c r="AF2649">
        <v>1</v>
      </c>
      <c r="AG2649">
        <v>0</v>
      </c>
      <c r="AH2649" s="74">
        <v>0</v>
      </c>
      <c r="AJ2649" s="74">
        <f t="shared" si="520"/>
        <v>0</v>
      </c>
      <c r="AK2649" s="74">
        <f t="shared" si="514"/>
        <v>28490</v>
      </c>
      <c r="AL2649" t="str">
        <f t="shared" si="521"/>
        <v>N</v>
      </c>
      <c r="AN2649" t="s">
        <v>86</v>
      </c>
      <c r="AO2649" t="s">
        <v>85</v>
      </c>
      <c r="AP2649" t="str">
        <f t="shared" si="522"/>
        <v>94</v>
      </c>
      <c r="AQ2649" s="145" t="s">
        <v>1826</v>
      </c>
      <c r="AR2649" t="str">
        <f t="shared" si="523"/>
        <v>1-Adjusted Base Budget</v>
      </c>
      <c r="AS2649" s="145" t="s">
        <v>1827</v>
      </c>
      <c r="AT2649" t="s">
        <v>213</v>
      </c>
      <c r="AV2649" t="str">
        <f t="shared" si="517"/>
        <v>VPIT-SS</v>
      </c>
      <c r="AW2649" t="str">
        <f t="shared" si="516"/>
        <v>VP FOR INFORMATION TECHNOLOGY-SHARED SERVICES</v>
      </c>
    </row>
    <row r="2650" spans="1:49">
      <c r="A2650" s="59">
        <v>2018</v>
      </c>
      <c r="B2650" t="s">
        <v>137</v>
      </c>
      <c r="C2650" t="s">
        <v>945</v>
      </c>
      <c r="D2650" t="s">
        <v>946</v>
      </c>
      <c r="E2650" t="s">
        <v>967</v>
      </c>
      <c r="F2650" t="s">
        <v>1087</v>
      </c>
      <c r="G2650" t="s">
        <v>1088</v>
      </c>
      <c r="H2650" t="s">
        <v>146</v>
      </c>
      <c r="I2650" s="170" t="s">
        <v>84</v>
      </c>
      <c r="J2650" t="s">
        <v>85</v>
      </c>
      <c r="K2650" t="s">
        <v>214</v>
      </c>
      <c r="L2650" t="s">
        <v>419</v>
      </c>
      <c r="M2650" t="s">
        <v>420</v>
      </c>
      <c r="N2650" t="s">
        <v>217</v>
      </c>
      <c r="O2650" t="s">
        <v>263</v>
      </c>
      <c r="P2650" t="s">
        <v>414</v>
      </c>
      <c r="Q2650" t="s">
        <v>415</v>
      </c>
      <c r="R2650" t="s">
        <v>416</v>
      </c>
      <c r="S2650" t="s">
        <v>338</v>
      </c>
      <c r="T2650" t="s">
        <v>339</v>
      </c>
      <c r="U2650" s="61" t="s">
        <v>340</v>
      </c>
      <c r="V2650" t="s">
        <v>24</v>
      </c>
      <c r="W2650" t="s">
        <v>263</v>
      </c>
      <c r="X2650" s="59">
        <v>8411</v>
      </c>
      <c r="Y2650" s="59">
        <v>8411</v>
      </c>
      <c r="Z2650" t="s">
        <v>141</v>
      </c>
      <c r="AA2650" s="146" t="str">
        <f t="shared" si="513"/>
        <v>EX</v>
      </c>
      <c r="AB2650" s="146" t="str">
        <f t="shared" si="515"/>
        <v>IT</v>
      </c>
      <c r="AC2650" t="str">
        <f t="shared" si="518"/>
        <v>EX</v>
      </c>
      <c r="AD2650" s="74">
        <f t="shared" si="519"/>
        <v>8411</v>
      </c>
      <c r="AE2650" s="74">
        <f t="shared" si="524"/>
        <v>8411</v>
      </c>
      <c r="AF2650">
        <v>1</v>
      </c>
      <c r="AG2650">
        <v>0</v>
      </c>
      <c r="AH2650" s="74">
        <v>0</v>
      </c>
      <c r="AJ2650" s="74">
        <f t="shared" si="520"/>
        <v>0</v>
      </c>
      <c r="AK2650" s="74">
        <f t="shared" si="514"/>
        <v>8411</v>
      </c>
      <c r="AL2650" t="str">
        <f t="shared" si="521"/>
        <v>N</v>
      </c>
      <c r="AN2650" t="s">
        <v>86</v>
      </c>
      <c r="AO2650" t="s">
        <v>85</v>
      </c>
      <c r="AP2650" t="str">
        <f t="shared" si="522"/>
        <v>94</v>
      </c>
      <c r="AQ2650" s="145" t="s">
        <v>1826</v>
      </c>
      <c r="AR2650" t="str">
        <f t="shared" si="523"/>
        <v>1-Adjusted Base Budget</v>
      </c>
      <c r="AS2650" s="145" t="s">
        <v>1827</v>
      </c>
      <c r="AT2650" t="s">
        <v>213</v>
      </c>
      <c r="AV2650" t="str">
        <f t="shared" si="517"/>
        <v>VPIT-SS</v>
      </c>
      <c r="AW2650" t="str">
        <f t="shared" si="516"/>
        <v>VP FOR INFORMATION TECHNOLOGY-SHARED SERVICES</v>
      </c>
    </row>
    <row r="2651" spans="1:49">
      <c r="A2651" s="59">
        <v>2018</v>
      </c>
      <c r="B2651" t="s">
        <v>137</v>
      </c>
      <c r="C2651" t="s">
        <v>945</v>
      </c>
      <c r="D2651" t="s">
        <v>946</v>
      </c>
      <c r="E2651" t="s">
        <v>967</v>
      </c>
      <c r="F2651" t="s">
        <v>1089</v>
      </c>
      <c r="G2651" t="s">
        <v>1090</v>
      </c>
      <c r="H2651" t="s">
        <v>146</v>
      </c>
      <c r="I2651" s="170" t="s">
        <v>84</v>
      </c>
      <c r="J2651" t="s">
        <v>85</v>
      </c>
      <c r="K2651" t="s">
        <v>214</v>
      </c>
      <c r="L2651" t="s">
        <v>419</v>
      </c>
      <c r="M2651" t="s">
        <v>420</v>
      </c>
      <c r="N2651" t="s">
        <v>217</v>
      </c>
      <c r="O2651" t="s">
        <v>263</v>
      </c>
      <c r="P2651" t="s">
        <v>414</v>
      </c>
      <c r="Q2651" t="s">
        <v>415</v>
      </c>
      <c r="R2651" t="s">
        <v>416</v>
      </c>
      <c r="S2651" t="s">
        <v>338</v>
      </c>
      <c r="T2651" t="s">
        <v>339</v>
      </c>
      <c r="U2651" s="61" t="s">
        <v>340</v>
      </c>
      <c r="V2651" t="s">
        <v>24</v>
      </c>
      <c r="W2651" t="s">
        <v>263</v>
      </c>
      <c r="X2651" s="59">
        <v>50245</v>
      </c>
      <c r="Y2651" s="59">
        <v>37936</v>
      </c>
      <c r="Z2651" t="s">
        <v>141</v>
      </c>
      <c r="AA2651" s="146" t="str">
        <f t="shared" si="513"/>
        <v>EX</v>
      </c>
      <c r="AB2651" s="146" t="str">
        <f t="shared" si="515"/>
        <v>IT</v>
      </c>
      <c r="AC2651" t="str">
        <f t="shared" si="518"/>
        <v>EX</v>
      </c>
      <c r="AD2651" s="74">
        <f t="shared" si="519"/>
        <v>37936</v>
      </c>
      <c r="AE2651" s="74">
        <f t="shared" si="524"/>
        <v>37936</v>
      </c>
      <c r="AF2651">
        <v>1</v>
      </c>
      <c r="AG2651">
        <v>0</v>
      </c>
      <c r="AH2651" s="74">
        <v>0</v>
      </c>
      <c r="AJ2651" s="74">
        <f t="shared" si="520"/>
        <v>0</v>
      </c>
      <c r="AK2651" s="74">
        <f t="shared" si="514"/>
        <v>37936</v>
      </c>
      <c r="AL2651" t="str">
        <f t="shared" si="521"/>
        <v>N</v>
      </c>
      <c r="AN2651" t="s">
        <v>86</v>
      </c>
      <c r="AO2651" t="s">
        <v>85</v>
      </c>
      <c r="AP2651" t="str">
        <f t="shared" si="522"/>
        <v>94</v>
      </c>
      <c r="AQ2651" s="145" t="s">
        <v>1826</v>
      </c>
      <c r="AR2651" t="str">
        <f t="shared" si="523"/>
        <v>1-Adjusted Base Budget</v>
      </c>
      <c r="AS2651" s="145" t="s">
        <v>1827</v>
      </c>
      <c r="AT2651" t="s">
        <v>213</v>
      </c>
      <c r="AV2651" t="str">
        <f t="shared" si="517"/>
        <v>VPIT-SS</v>
      </c>
      <c r="AW2651" t="str">
        <f t="shared" si="516"/>
        <v>VP FOR INFORMATION TECHNOLOGY-SHARED SERVICES</v>
      </c>
    </row>
    <row r="2652" spans="1:49">
      <c r="A2652" s="59">
        <v>2018</v>
      </c>
      <c r="B2652" t="s">
        <v>137</v>
      </c>
      <c r="C2652" t="s">
        <v>945</v>
      </c>
      <c r="D2652" t="s">
        <v>946</v>
      </c>
      <c r="E2652" t="s">
        <v>967</v>
      </c>
      <c r="F2652" t="s">
        <v>1091</v>
      </c>
      <c r="G2652" t="s">
        <v>1092</v>
      </c>
      <c r="H2652" t="s">
        <v>146</v>
      </c>
      <c r="I2652" s="170" t="s">
        <v>84</v>
      </c>
      <c r="J2652" t="s">
        <v>85</v>
      </c>
      <c r="K2652" t="s">
        <v>214</v>
      </c>
      <c r="L2652" t="s">
        <v>419</v>
      </c>
      <c r="M2652" t="s">
        <v>420</v>
      </c>
      <c r="N2652" t="s">
        <v>217</v>
      </c>
      <c r="O2652" t="s">
        <v>263</v>
      </c>
      <c r="P2652" t="s">
        <v>414</v>
      </c>
      <c r="Q2652" t="s">
        <v>415</v>
      </c>
      <c r="R2652" t="s">
        <v>416</v>
      </c>
      <c r="S2652" t="s">
        <v>338</v>
      </c>
      <c r="T2652" t="s">
        <v>339</v>
      </c>
      <c r="U2652" s="61" t="s">
        <v>340</v>
      </c>
      <c r="V2652" t="s">
        <v>24</v>
      </c>
      <c r="W2652" t="s">
        <v>263</v>
      </c>
      <c r="X2652" s="59">
        <v>14617</v>
      </c>
      <c r="Y2652" s="59">
        <v>14617</v>
      </c>
      <c r="Z2652" t="s">
        <v>141</v>
      </c>
      <c r="AA2652" s="146" t="str">
        <f t="shared" si="513"/>
        <v>EX</v>
      </c>
      <c r="AB2652" s="146" t="str">
        <f t="shared" si="515"/>
        <v>IT</v>
      </c>
      <c r="AC2652" t="str">
        <f t="shared" si="518"/>
        <v>EX</v>
      </c>
      <c r="AD2652" s="74">
        <f t="shared" si="519"/>
        <v>14617</v>
      </c>
      <c r="AE2652" s="74">
        <f t="shared" si="524"/>
        <v>14617</v>
      </c>
      <c r="AF2652">
        <v>1</v>
      </c>
      <c r="AG2652">
        <v>0</v>
      </c>
      <c r="AH2652" s="74">
        <v>0</v>
      </c>
      <c r="AJ2652" s="74">
        <f t="shared" si="520"/>
        <v>0</v>
      </c>
      <c r="AK2652" s="74">
        <f t="shared" si="514"/>
        <v>14617</v>
      </c>
      <c r="AL2652" t="str">
        <f t="shared" si="521"/>
        <v>N</v>
      </c>
      <c r="AN2652" t="s">
        <v>86</v>
      </c>
      <c r="AO2652" t="s">
        <v>85</v>
      </c>
      <c r="AP2652" t="str">
        <f t="shared" si="522"/>
        <v>94</v>
      </c>
      <c r="AQ2652" s="145" t="s">
        <v>1826</v>
      </c>
      <c r="AR2652" t="str">
        <f t="shared" si="523"/>
        <v>1-Adjusted Base Budget</v>
      </c>
      <c r="AS2652" s="145" t="s">
        <v>1827</v>
      </c>
      <c r="AT2652" t="s">
        <v>213</v>
      </c>
      <c r="AV2652" t="str">
        <f t="shared" si="517"/>
        <v>VPIT-SS</v>
      </c>
      <c r="AW2652" t="str">
        <f t="shared" si="516"/>
        <v>VP FOR INFORMATION TECHNOLOGY-SHARED SERVICES</v>
      </c>
    </row>
    <row r="2653" spans="1:49">
      <c r="A2653" s="59">
        <v>2018</v>
      </c>
      <c r="B2653" t="s">
        <v>137</v>
      </c>
      <c r="C2653" t="s">
        <v>945</v>
      </c>
      <c r="D2653" t="s">
        <v>946</v>
      </c>
      <c r="E2653" t="s">
        <v>967</v>
      </c>
      <c r="F2653" t="s">
        <v>1197</v>
      </c>
      <c r="G2653" t="s">
        <v>1198</v>
      </c>
      <c r="H2653" t="s">
        <v>146</v>
      </c>
      <c r="I2653" s="170" t="s">
        <v>84</v>
      </c>
      <c r="J2653" t="s">
        <v>85</v>
      </c>
      <c r="K2653" t="s">
        <v>214</v>
      </c>
      <c r="L2653" t="s">
        <v>419</v>
      </c>
      <c r="M2653" t="s">
        <v>420</v>
      </c>
      <c r="N2653" t="s">
        <v>217</v>
      </c>
      <c r="O2653" t="s">
        <v>263</v>
      </c>
      <c r="P2653" t="s">
        <v>414</v>
      </c>
      <c r="Q2653" t="s">
        <v>415</v>
      </c>
      <c r="R2653" t="s">
        <v>416</v>
      </c>
      <c r="S2653" t="s">
        <v>338</v>
      </c>
      <c r="T2653" t="s">
        <v>339</v>
      </c>
      <c r="U2653" s="61" t="s">
        <v>340</v>
      </c>
      <c r="V2653" t="s">
        <v>24</v>
      </c>
      <c r="W2653" t="s">
        <v>263</v>
      </c>
      <c r="X2653" s="59">
        <v>46498</v>
      </c>
      <c r="Y2653" s="59">
        <v>-10828</v>
      </c>
      <c r="Z2653" t="s">
        <v>141</v>
      </c>
      <c r="AA2653" s="146" t="str">
        <f t="shared" si="513"/>
        <v>EX</v>
      </c>
      <c r="AB2653" s="146" t="str">
        <f t="shared" si="515"/>
        <v>IT</v>
      </c>
      <c r="AC2653" t="str">
        <f t="shared" si="518"/>
        <v>EX</v>
      </c>
      <c r="AD2653" s="74">
        <f t="shared" si="519"/>
        <v>-10828</v>
      </c>
      <c r="AE2653" s="74">
        <f t="shared" si="524"/>
        <v>-10828</v>
      </c>
      <c r="AF2653">
        <v>1</v>
      </c>
      <c r="AG2653">
        <v>0</v>
      </c>
      <c r="AH2653" s="74">
        <v>0</v>
      </c>
      <c r="AJ2653" s="74">
        <f t="shared" si="520"/>
        <v>0</v>
      </c>
      <c r="AK2653" s="74">
        <f t="shared" si="514"/>
        <v>-10828</v>
      </c>
      <c r="AL2653" t="str">
        <f t="shared" si="521"/>
        <v>N</v>
      </c>
      <c r="AN2653" t="s">
        <v>86</v>
      </c>
      <c r="AO2653" t="s">
        <v>85</v>
      </c>
      <c r="AP2653" t="str">
        <f t="shared" si="522"/>
        <v>94</v>
      </c>
      <c r="AQ2653" s="145" t="s">
        <v>1826</v>
      </c>
      <c r="AR2653" t="str">
        <f t="shared" si="523"/>
        <v>1-Adjusted Base Budget</v>
      </c>
      <c r="AS2653" s="145" t="s">
        <v>1827</v>
      </c>
      <c r="AT2653" t="s">
        <v>213</v>
      </c>
      <c r="AV2653" t="str">
        <f t="shared" si="517"/>
        <v>VPIT-SS</v>
      </c>
      <c r="AW2653" t="str">
        <f t="shared" si="516"/>
        <v>VP FOR INFORMATION TECHNOLOGY-SHARED SERVICES</v>
      </c>
    </row>
    <row r="2654" spans="1:49">
      <c r="A2654" s="59">
        <v>2018</v>
      </c>
      <c r="B2654" t="s">
        <v>137</v>
      </c>
      <c r="C2654" t="s">
        <v>945</v>
      </c>
      <c r="D2654" t="s">
        <v>946</v>
      </c>
      <c r="E2654" t="s">
        <v>967</v>
      </c>
      <c r="F2654" t="s">
        <v>1093</v>
      </c>
      <c r="G2654" t="s">
        <v>1094</v>
      </c>
      <c r="H2654" t="s">
        <v>146</v>
      </c>
      <c r="I2654" s="170" t="s">
        <v>84</v>
      </c>
      <c r="J2654" t="s">
        <v>85</v>
      </c>
      <c r="K2654" t="s">
        <v>214</v>
      </c>
      <c r="L2654" t="s">
        <v>419</v>
      </c>
      <c r="M2654" t="s">
        <v>420</v>
      </c>
      <c r="N2654" t="s">
        <v>217</v>
      </c>
      <c r="O2654" t="s">
        <v>263</v>
      </c>
      <c r="P2654" t="s">
        <v>414</v>
      </c>
      <c r="Q2654" t="s">
        <v>415</v>
      </c>
      <c r="R2654" t="s">
        <v>416</v>
      </c>
      <c r="S2654" t="s">
        <v>338</v>
      </c>
      <c r="T2654" t="s">
        <v>339</v>
      </c>
      <c r="U2654" s="61" t="s">
        <v>340</v>
      </c>
      <c r="V2654" t="s">
        <v>24</v>
      </c>
      <c r="W2654" t="s">
        <v>263</v>
      </c>
      <c r="X2654" s="59">
        <v>35812</v>
      </c>
      <c r="Y2654" s="59">
        <v>51171</v>
      </c>
      <c r="Z2654" t="s">
        <v>141</v>
      </c>
      <c r="AA2654" s="146" t="str">
        <f t="shared" si="513"/>
        <v>EX</v>
      </c>
      <c r="AB2654" s="146" t="str">
        <f t="shared" si="515"/>
        <v>IT</v>
      </c>
      <c r="AC2654" t="str">
        <f t="shared" si="518"/>
        <v>EX</v>
      </c>
      <c r="AD2654" s="74">
        <f t="shared" si="519"/>
        <v>51171</v>
      </c>
      <c r="AE2654" s="74">
        <f t="shared" si="524"/>
        <v>51171</v>
      </c>
      <c r="AF2654">
        <v>1</v>
      </c>
      <c r="AG2654">
        <v>0</v>
      </c>
      <c r="AH2654" s="74">
        <v>0</v>
      </c>
      <c r="AJ2654" s="74">
        <f t="shared" si="520"/>
        <v>0</v>
      </c>
      <c r="AK2654" s="74">
        <f t="shared" si="514"/>
        <v>51171</v>
      </c>
      <c r="AL2654" t="str">
        <f t="shared" si="521"/>
        <v>N</v>
      </c>
      <c r="AN2654" t="s">
        <v>86</v>
      </c>
      <c r="AO2654" t="s">
        <v>85</v>
      </c>
      <c r="AP2654" t="str">
        <f t="shared" si="522"/>
        <v>94</v>
      </c>
      <c r="AQ2654" s="145" t="s">
        <v>1826</v>
      </c>
      <c r="AR2654" t="str">
        <f t="shared" si="523"/>
        <v>1-Adjusted Base Budget</v>
      </c>
      <c r="AS2654" s="145" t="s">
        <v>1827</v>
      </c>
      <c r="AT2654" t="s">
        <v>213</v>
      </c>
      <c r="AV2654" t="str">
        <f t="shared" si="517"/>
        <v>VPIT-SS</v>
      </c>
      <c r="AW2654" t="str">
        <f t="shared" si="516"/>
        <v>VP FOR INFORMATION TECHNOLOGY-SHARED SERVICES</v>
      </c>
    </row>
    <row r="2655" spans="1:49">
      <c r="A2655" s="59">
        <v>2018</v>
      </c>
      <c r="B2655" t="s">
        <v>137</v>
      </c>
      <c r="C2655" t="s">
        <v>945</v>
      </c>
      <c r="D2655" t="s">
        <v>946</v>
      </c>
      <c r="E2655" t="s">
        <v>967</v>
      </c>
      <c r="F2655" t="s">
        <v>1095</v>
      </c>
      <c r="G2655" t="s">
        <v>1096</v>
      </c>
      <c r="H2655" t="s">
        <v>146</v>
      </c>
      <c r="I2655" s="170" t="s">
        <v>84</v>
      </c>
      <c r="J2655" t="s">
        <v>85</v>
      </c>
      <c r="K2655" t="s">
        <v>214</v>
      </c>
      <c r="L2655" t="s">
        <v>419</v>
      </c>
      <c r="M2655" t="s">
        <v>420</v>
      </c>
      <c r="N2655" t="s">
        <v>217</v>
      </c>
      <c r="O2655" t="s">
        <v>263</v>
      </c>
      <c r="P2655" t="s">
        <v>414</v>
      </c>
      <c r="Q2655" t="s">
        <v>415</v>
      </c>
      <c r="R2655" t="s">
        <v>416</v>
      </c>
      <c r="S2655" t="s">
        <v>338</v>
      </c>
      <c r="T2655" t="s">
        <v>339</v>
      </c>
      <c r="U2655" s="61" t="s">
        <v>340</v>
      </c>
      <c r="V2655" t="s">
        <v>24</v>
      </c>
      <c r="W2655" t="s">
        <v>263</v>
      </c>
      <c r="X2655" s="59">
        <v>18152</v>
      </c>
      <c r="Y2655" s="59">
        <v>0</v>
      </c>
      <c r="Z2655" t="s">
        <v>141</v>
      </c>
      <c r="AA2655" s="146" t="str">
        <f t="shared" si="513"/>
        <v>EX</v>
      </c>
      <c r="AB2655" s="146" t="str">
        <f t="shared" si="515"/>
        <v>IT</v>
      </c>
      <c r="AC2655" t="str">
        <f t="shared" si="518"/>
        <v>EX</v>
      </c>
      <c r="AD2655" s="74">
        <f t="shared" si="519"/>
        <v>0</v>
      </c>
      <c r="AE2655" s="74">
        <f t="shared" si="524"/>
        <v>0</v>
      </c>
      <c r="AF2655">
        <v>1</v>
      </c>
      <c r="AG2655">
        <v>0</v>
      </c>
      <c r="AH2655" s="74">
        <v>0</v>
      </c>
      <c r="AJ2655" s="74">
        <f t="shared" si="520"/>
        <v>0</v>
      </c>
      <c r="AK2655" s="74">
        <f t="shared" si="514"/>
        <v>0</v>
      </c>
      <c r="AL2655" t="str">
        <f t="shared" si="521"/>
        <v>N</v>
      </c>
      <c r="AN2655" t="s">
        <v>86</v>
      </c>
      <c r="AO2655" t="s">
        <v>85</v>
      </c>
      <c r="AP2655" t="str">
        <f t="shared" si="522"/>
        <v>94</v>
      </c>
      <c r="AQ2655" s="145" t="s">
        <v>1826</v>
      </c>
      <c r="AR2655" t="str">
        <f t="shared" si="523"/>
        <v>1-Adjusted Base Budget</v>
      </c>
      <c r="AS2655" s="145" t="s">
        <v>1827</v>
      </c>
      <c r="AT2655" t="s">
        <v>213</v>
      </c>
      <c r="AV2655" t="str">
        <f t="shared" si="517"/>
        <v>VPIT-SS</v>
      </c>
      <c r="AW2655" t="str">
        <f t="shared" si="516"/>
        <v>VP FOR INFORMATION TECHNOLOGY-SHARED SERVICES</v>
      </c>
    </row>
    <row r="2656" spans="1:49">
      <c r="A2656" s="59">
        <v>2018</v>
      </c>
      <c r="B2656" t="s">
        <v>137</v>
      </c>
      <c r="C2656" t="s">
        <v>945</v>
      </c>
      <c r="D2656" t="s">
        <v>946</v>
      </c>
      <c r="E2656" t="s">
        <v>967</v>
      </c>
      <c r="F2656" t="s">
        <v>988</v>
      </c>
      <c r="G2656" t="s">
        <v>989</v>
      </c>
      <c r="H2656" t="s">
        <v>146</v>
      </c>
      <c r="I2656" s="170" t="s">
        <v>84</v>
      </c>
      <c r="J2656" t="s">
        <v>85</v>
      </c>
      <c r="K2656" t="s">
        <v>214</v>
      </c>
      <c r="L2656" t="s">
        <v>419</v>
      </c>
      <c r="M2656" t="s">
        <v>420</v>
      </c>
      <c r="N2656" t="s">
        <v>217</v>
      </c>
      <c r="O2656" t="s">
        <v>263</v>
      </c>
      <c r="P2656" t="s">
        <v>414</v>
      </c>
      <c r="Q2656" t="s">
        <v>415</v>
      </c>
      <c r="R2656" t="s">
        <v>416</v>
      </c>
      <c r="S2656" t="s">
        <v>338</v>
      </c>
      <c r="T2656" t="s">
        <v>339</v>
      </c>
      <c r="U2656" s="61" t="s">
        <v>340</v>
      </c>
      <c r="V2656" t="s">
        <v>24</v>
      </c>
      <c r="W2656" t="s">
        <v>263</v>
      </c>
      <c r="X2656" s="59">
        <v>22206</v>
      </c>
      <c r="Y2656" s="59">
        <v>22206</v>
      </c>
      <c r="Z2656" t="s">
        <v>141</v>
      </c>
      <c r="AA2656" s="146" t="str">
        <f t="shared" si="513"/>
        <v>EX</v>
      </c>
      <c r="AB2656" s="146" t="str">
        <f t="shared" si="515"/>
        <v>IT</v>
      </c>
      <c r="AC2656" t="str">
        <f t="shared" si="518"/>
        <v>EX</v>
      </c>
      <c r="AD2656" s="74">
        <f t="shared" si="519"/>
        <v>22206</v>
      </c>
      <c r="AE2656" s="74">
        <f t="shared" si="524"/>
        <v>22206</v>
      </c>
      <c r="AF2656">
        <v>1</v>
      </c>
      <c r="AG2656">
        <v>0</v>
      </c>
      <c r="AH2656" s="74">
        <v>0</v>
      </c>
      <c r="AJ2656" s="74">
        <f t="shared" si="520"/>
        <v>0</v>
      </c>
      <c r="AK2656" s="74">
        <f t="shared" si="514"/>
        <v>22206</v>
      </c>
      <c r="AL2656" t="str">
        <f t="shared" si="521"/>
        <v>N</v>
      </c>
      <c r="AN2656" t="s">
        <v>86</v>
      </c>
      <c r="AO2656" t="s">
        <v>85</v>
      </c>
      <c r="AP2656" t="str">
        <f t="shared" si="522"/>
        <v>94</v>
      </c>
      <c r="AQ2656" s="145" t="s">
        <v>1826</v>
      </c>
      <c r="AR2656" t="str">
        <f t="shared" si="523"/>
        <v>1-Adjusted Base Budget</v>
      </c>
      <c r="AS2656" s="145" t="s">
        <v>1827</v>
      </c>
      <c r="AT2656" t="s">
        <v>213</v>
      </c>
      <c r="AV2656" t="str">
        <f t="shared" si="517"/>
        <v>VPIT-SS</v>
      </c>
      <c r="AW2656" t="str">
        <f t="shared" si="516"/>
        <v>VP FOR INFORMATION TECHNOLOGY-SHARED SERVICES</v>
      </c>
    </row>
    <row r="2657" spans="1:49">
      <c r="A2657" s="59">
        <v>2018</v>
      </c>
      <c r="B2657" t="s">
        <v>137</v>
      </c>
      <c r="C2657" t="s">
        <v>945</v>
      </c>
      <c r="D2657" t="s">
        <v>946</v>
      </c>
      <c r="E2657" t="s">
        <v>967</v>
      </c>
      <c r="F2657" t="s">
        <v>1725</v>
      </c>
      <c r="G2657" t="s">
        <v>1726</v>
      </c>
      <c r="H2657" t="s">
        <v>146</v>
      </c>
      <c r="I2657" s="170" t="s">
        <v>84</v>
      </c>
      <c r="J2657" t="s">
        <v>85</v>
      </c>
      <c r="K2657" t="s">
        <v>214</v>
      </c>
      <c r="L2657" t="s">
        <v>419</v>
      </c>
      <c r="M2657" t="s">
        <v>420</v>
      </c>
      <c r="N2657" t="s">
        <v>217</v>
      </c>
      <c r="O2657" t="s">
        <v>263</v>
      </c>
      <c r="P2657" t="s">
        <v>414</v>
      </c>
      <c r="Q2657" t="s">
        <v>415</v>
      </c>
      <c r="R2657" t="s">
        <v>416</v>
      </c>
      <c r="S2657" t="s">
        <v>338</v>
      </c>
      <c r="T2657" t="s">
        <v>339</v>
      </c>
      <c r="U2657" s="61" t="s">
        <v>340</v>
      </c>
      <c r="V2657" t="s">
        <v>24</v>
      </c>
      <c r="W2657" t="s">
        <v>263</v>
      </c>
      <c r="X2657" s="59">
        <v>36135</v>
      </c>
      <c r="Y2657" s="59">
        <v>46963</v>
      </c>
      <c r="Z2657" t="s">
        <v>141</v>
      </c>
      <c r="AA2657" s="146" t="str">
        <f t="shared" si="513"/>
        <v>EX</v>
      </c>
      <c r="AB2657" s="146" t="str">
        <f t="shared" si="515"/>
        <v>IT</v>
      </c>
      <c r="AC2657" t="str">
        <f t="shared" si="518"/>
        <v>EX</v>
      </c>
      <c r="AD2657" s="74">
        <f t="shared" si="519"/>
        <v>46963</v>
      </c>
      <c r="AE2657" s="74">
        <f t="shared" si="524"/>
        <v>46963</v>
      </c>
      <c r="AF2657">
        <v>1</v>
      </c>
      <c r="AG2657">
        <v>0</v>
      </c>
      <c r="AH2657" s="74">
        <v>0</v>
      </c>
      <c r="AJ2657" s="74">
        <f t="shared" si="520"/>
        <v>0</v>
      </c>
      <c r="AK2657" s="74">
        <f t="shared" si="514"/>
        <v>46963</v>
      </c>
      <c r="AL2657" t="str">
        <f t="shared" si="521"/>
        <v>N</v>
      </c>
      <c r="AN2657" t="s">
        <v>86</v>
      </c>
      <c r="AO2657" t="s">
        <v>85</v>
      </c>
      <c r="AP2657" t="str">
        <f t="shared" si="522"/>
        <v>94</v>
      </c>
      <c r="AQ2657" s="145" t="s">
        <v>1826</v>
      </c>
      <c r="AR2657" t="str">
        <f t="shared" si="523"/>
        <v>1-Adjusted Base Budget</v>
      </c>
      <c r="AS2657" s="145" t="s">
        <v>1827</v>
      </c>
      <c r="AT2657" t="s">
        <v>213</v>
      </c>
      <c r="AV2657" t="str">
        <f t="shared" si="517"/>
        <v>VPIT-SS</v>
      </c>
      <c r="AW2657" t="str">
        <f t="shared" si="516"/>
        <v>VP FOR INFORMATION TECHNOLOGY-SHARED SERVICES</v>
      </c>
    </row>
    <row r="2658" spans="1:49">
      <c r="A2658" s="59">
        <v>2018</v>
      </c>
      <c r="B2658" t="s">
        <v>137</v>
      </c>
      <c r="C2658" t="s">
        <v>945</v>
      </c>
      <c r="D2658" t="s">
        <v>946</v>
      </c>
      <c r="E2658" t="s">
        <v>967</v>
      </c>
      <c r="F2658" t="s">
        <v>1097</v>
      </c>
      <c r="G2658" t="s">
        <v>1098</v>
      </c>
      <c r="H2658" t="s">
        <v>146</v>
      </c>
      <c r="I2658" s="170" t="s">
        <v>84</v>
      </c>
      <c r="J2658" t="s">
        <v>85</v>
      </c>
      <c r="K2658" t="s">
        <v>214</v>
      </c>
      <c r="L2658" t="s">
        <v>419</v>
      </c>
      <c r="M2658" t="s">
        <v>420</v>
      </c>
      <c r="N2658" t="s">
        <v>217</v>
      </c>
      <c r="O2658" t="s">
        <v>263</v>
      </c>
      <c r="P2658" t="s">
        <v>414</v>
      </c>
      <c r="Q2658" t="s">
        <v>415</v>
      </c>
      <c r="R2658" t="s">
        <v>416</v>
      </c>
      <c r="S2658" t="s">
        <v>338</v>
      </c>
      <c r="T2658" t="s">
        <v>339</v>
      </c>
      <c r="U2658" s="61" t="s">
        <v>340</v>
      </c>
      <c r="V2658" t="s">
        <v>24</v>
      </c>
      <c r="W2658" t="s">
        <v>263</v>
      </c>
      <c r="X2658" s="59">
        <v>3914</v>
      </c>
      <c r="Y2658" s="59">
        <v>3914</v>
      </c>
      <c r="Z2658" t="s">
        <v>141</v>
      </c>
      <c r="AA2658" s="146" t="str">
        <f t="shared" si="513"/>
        <v>EX</v>
      </c>
      <c r="AB2658" s="146" t="str">
        <f t="shared" si="515"/>
        <v>IT</v>
      </c>
      <c r="AC2658" t="str">
        <f t="shared" si="518"/>
        <v>EX</v>
      </c>
      <c r="AD2658" s="74">
        <f t="shared" si="519"/>
        <v>3914</v>
      </c>
      <c r="AE2658" s="74">
        <f t="shared" si="524"/>
        <v>3914</v>
      </c>
      <c r="AF2658">
        <v>1</v>
      </c>
      <c r="AG2658">
        <v>0</v>
      </c>
      <c r="AH2658" s="74">
        <v>0</v>
      </c>
      <c r="AJ2658" s="74">
        <f t="shared" si="520"/>
        <v>0</v>
      </c>
      <c r="AK2658" s="74">
        <f t="shared" si="514"/>
        <v>3914</v>
      </c>
      <c r="AL2658" t="str">
        <f t="shared" si="521"/>
        <v>N</v>
      </c>
      <c r="AN2658" t="s">
        <v>86</v>
      </c>
      <c r="AO2658" t="s">
        <v>85</v>
      </c>
      <c r="AP2658" t="str">
        <f t="shared" si="522"/>
        <v>94</v>
      </c>
      <c r="AQ2658" s="145" t="s">
        <v>1826</v>
      </c>
      <c r="AR2658" t="str">
        <f t="shared" si="523"/>
        <v>1-Adjusted Base Budget</v>
      </c>
      <c r="AS2658" s="145" t="s">
        <v>1827</v>
      </c>
      <c r="AT2658" t="s">
        <v>213</v>
      </c>
      <c r="AV2658" t="str">
        <f t="shared" si="517"/>
        <v>VPIT-SS</v>
      </c>
      <c r="AW2658" t="str">
        <f t="shared" si="516"/>
        <v>VP FOR INFORMATION TECHNOLOGY-SHARED SERVICES</v>
      </c>
    </row>
    <row r="2659" spans="1:49">
      <c r="A2659" s="59">
        <v>2018</v>
      </c>
      <c r="B2659" t="s">
        <v>137</v>
      </c>
      <c r="C2659" t="s">
        <v>945</v>
      </c>
      <c r="D2659" t="s">
        <v>946</v>
      </c>
      <c r="E2659" t="s">
        <v>967</v>
      </c>
      <c r="F2659" t="s">
        <v>1137</v>
      </c>
      <c r="G2659" t="s">
        <v>1139</v>
      </c>
      <c r="H2659" t="s">
        <v>146</v>
      </c>
      <c r="I2659" s="170" t="s">
        <v>84</v>
      </c>
      <c r="J2659" t="s">
        <v>85</v>
      </c>
      <c r="K2659" t="s">
        <v>214</v>
      </c>
      <c r="L2659" t="s">
        <v>419</v>
      </c>
      <c r="M2659" t="s">
        <v>420</v>
      </c>
      <c r="N2659" t="s">
        <v>217</v>
      </c>
      <c r="O2659" t="s">
        <v>263</v>
      </c>
      <c r="P2659" t="s">
        <v>414</v>
      </c>
      <c r="Q2659" t="s">
        <v>415</v>
      </c>
      <c r="R2659" t="s">
        <v>416</v>
      </c>
      <c r="S2659" t="s">
        <v>338</v>
      </c>
      <c r="T2659" t="s">
        <v>339</v>
      </c>
      <c r="U2659" s="61" t="s">
        <v>340</v>
      </c>
      <c r="V2659" t="s">
        <v>24</v>
      </c>
      <c r="W2659" t="s">
        <v>263</v>
      </c>
      <c r="X2659" s="59">
        <v>-16600</v>
      </c>
      <c r="Y2659" s="59">
        <v>-16600</v>
      </c>
      <c r="Z2659" t="s">
        <v>141</v>
      </c>
      <c r="AA2659" s="146" t="str">
        <f t="shared" si="513"/>
        <v>EX</v>
      </c>
      <c r="AB2659" s="146" t="str">
        <f t="shared" si="515"/>
        <v>IT</v>
      </c>
      <c r="AC2659" t="str">
        <f t="shared" si="518"/>
        <v>EX</v>
      </c>
      <c r="AD2659" s="74">
        <f t="shared" si="519"/>
        <v>-16600</v>
      </c>
      <c r="AE2659" s="74">
        <f t="shared" si="524"/>
        <v>-16600</v>
      </c>
      <c r="AF2659">
        <v>1</v>
      </c>
      <c r="AG2659">
        <v>0</v>
      </c>
      <c r="AH2659" s="74">
        <v>0</v>
      </c>
      <c r="AJ2659" s="74">
        <f t="shared" si="520"/>
        <v>0</v>
      </c>
      <c r="AK2659" s="74">
        <f t="shared" si="514"/>
        <v>-16600</v>
      </c>
      <c r="AL2659" t="str">
        <f t="shared" si="521"/>
        <v>N</v>
      </c>
      <c r="AN2659" t="s">
        <v>86</v>
      </c>
      <c r="AO2659" t="s">
        <v>85</v>
      </c>
      <c r="AP2659" t="str">
        <f t="shared" si="522"/>
        <v>94</v>
      </c>
      <c r="AQ2659" s="145" t="s">
        <v>1826</v>
      </c>
      <c r="AR2659" t="str">
        <f t="shared" si="523"/>
        <v>1-Adjusted Base Budget</v>
      </c>
      <c r="AS2659" s="145" t="s">
        <v>1827</v>
      </c>
      <c r="AT2659" t="s">
        <v>213</v>
      </c>
      <c r="AV2659" t="str">
        <f t="shared" si="517"/>
        <v>VPIT-SS</v>
      </c>
      <c r="AW2659" t="str">
        <f t="shared" si="516"/>
        <v>VP FOR INFORMATION TECHNOLOGY-SHARED SERVICES</v>
      </c>
    </row>
    <row r="2660" spans="1:49">
      <c r="A2660" s="59">
        <v>2018</v>
      </c>
      <c r="B2660" t="s">
        <v>137</v>
      </c>
      <c r="C2660" t="s">
        <v>945</v>
      </c>
      <c r="D2660" t="s">
        <v>946</v>
      </c>
      <c r="E2660" t="s">
        <v>967</v>
      </c>
      <c r="F2660" t="s">
        <v>1099</v>
      </c>
      <c r="G2660" t="s">
        <v>1100</v>
      </c>
      <c r="H2660" t="s">
        <v>146</v>
      </c>
      <c r="I2660" s="170" t="s">
        <v>84</v>
      </c>
      <c r="J2660" t="s">
        <v>85</v>
      </c>
      <c r="K2660" t="s">
        <v>214</v>
      </c>
      <c r="L2660" t="s">
        <v>419</v>
      </c>
      <c r="M2660" t="s">
        <v>420</v>
      </c>
      <c r="N2660" t="s">
        <v>217</v>
      </c>
      <c r="O2660" t="s">
        <v>263</v>
      </c>
      <c r="P2660" t="s">
        <v>414</v>
      </c>
      <c r="Q2660" t="s">
        <v>415</v>
      </c>
      <c r="R2660" t="s">
        <v>416</v>
      </c>
      <c r="S2660" t="s">
        <v>338</v>
      </c>
      <c r="T2660" t="s">
        <v>339</v>
      </c>
      <c r="U2660" s="61" t="s">
        <v>340</v>
      </c>
      <c r="V2660" t="s">
        <v>24</v>
      </c>
      <c r="W2660" t="s">
        <v>263</v>
      </c>
      <c r="X2660" s="59">
        <v>14228</v>
      </c>
      <c r="Y2660" s="59">
        <v>14228</v>
      </c>
      <c r="Z2660" t="s">
        <v>141</v>
      </c>
      <c r="AA2660" s="146" t="str">
        <f t="shared" si="513"/>
        <v>EX</v>
      </c>
      <c r="AB2660" s="146" t="str">
        <f t="shared" si="515"/>
        <v>IT</v>
      </c>
      <c r="AC2660" t="str">
        <f t="shared" si="518"/>
        <v>EX</v>
      </c>
      <c r="AD2660" s="74">
        <f t="shared" si="519"/>
        <v>14228</v>
      </c>
      <c r="AE2660" s="74">
        <f t="shared" si="524"/>
        <v>14228</v>
      </c>
      <c r="AF2660">
        <v>1</v>
      </c>
      <c r="AG2660">
        <v>0</v>
      </c>
      <c r="AH2660" s="74">
        <v>0</v>
      </c>
      <c r="AJ2660" s="74">
        <f t="shared" si="520"/>
        <v>0</v>
      </c>
      <c r="AK2660" s="74">
        <f t="shared" si="514"/>
        <v>14228</v>
      </c>
      <c r="AL2660" t="str">
        <f t="shared" si="521"/>
        <v>N</v>
      </c>
      <c r="AN2660" t="s">
        <v>86</v>
      </c>
      <c r="AO2660" t="s">
        <v>85</v>
      </c>
      <c r="AP2660" t="str">
        <f t="shared" si="522"/>
        <v>94</v>
      </c>
      <c r="AQ2660" s="145" t="s">
        <v>1826</v>
      </c>
      <c r="AR2660" t="str">
        <f t="shared" si="523"/>
        <v>1-Adjusted Base Budget</v>
      </c>
      <c r="AS2660" s="145" t="s">
        <v>1827</v>
      </c>
      <c r="AT2660" t="s">
        <v>213</v>
      </c>
      <c r="AV2660" t="str">
        <f t="shared" si="517"/>
        <v>VPIT-SS</v>
      </c>
      <c r="AW2660" t="str">
        <f t="shared" si="516"/>
        <v>VP FOR INFORMATION TECHNOLOGY-SHARED SERVICES</v>
      </c>
    </row>
    <row r="2661" spans="1:49">
      <c r="A2661" s="59">
        <v>2018</v>
      </c>
      <c r="B2661" t="s">
        <v>137</v>
      </c>
      <c r="C2661" t="s">
        <v>945</v>
      </c>
      <c r="D2661" t="s">
        <v>946</v>
      </c>
      <c r="E2661" t="s">
        <v>967</v>
      </c>
      <c r="F2661" t="s">
        <v>1101</v>
      </c>
      <c r="G2661" t="s">
        <v>1102</v>
      </c>
      <c r="H2661" t="s">
        <v>146</v>
      </c>
      <c r="I2661" s="170" t="s">
        <v>84</v>
      </c>
      <c r="J2661" t="s">
        <v>85</v>
      </c>
      <c r="K2661" t="s">
        <v>214</v>
      </c>
      <c r="L2661" t="s">
        <v>419</v>
      </c>
      <c r="M2661" t="s">
        <v>420</v>
      </c>
      <c r="N2661" t="s">
        <v>217</v>
      </c>
      <c r="O2661" t="s">
        <v>263</v>
      </c>
      <c r="P2661" t="s">
        <v>414</v>
      </c>
      <c r="Q2661" t="s">
        <v>415</v>
      </c>
      <c r="R2661" t="s">
        <v>416</v>
      </c>
      <c r="S2661" t="s">
        <v>338</v>
      </c>
      <c r="T2661" t="s">
        <v>339</v>
      </c>
      <c r="U2661" s="61" t="s">
        <v>340</v>
      </c>
      <c r="V2661" t="s">
        <v>24</v>
      </c>
      <c r="W2661" t="s">
        <v>263</v>
      </c>
      <c r="X2661" s="59">
        <v>106208</v>
      </c>
      <c r="Y2661" s="59">
        <v>102721</v>
      </c>
      <c r="Z2661" t="s">
        <v>141</v>
      </c>
      <c r="AA2661" s="146" t="str">
        <f t="shared" si="513"/>
        <v>EX</v>
      </c>
      <c r="AB2661" s="146" t="str">
        <f t="shared" si="515"/>
        <v>IT</v>
      </c>
      <c r="AC2661" t="str">
        <f t="shared" si="518"/>
        <v>EX</v>
      </c>
      <c r="AD2661" s="74">
        <f t="shared" si="519"/>
        <v>102721</v>
      </c>
      <c r="AE2661" s="74">
        <f t="shared" si="524"/>
        <v>102721</v>
      </c>
      <c r="AF2661">
        <v>1</v>
      </c>
      <c r="AG2661">
        <v>0</v>
      </c>
      <c r="AH2661" s="74">
        <v>0</v>
      </c>
      <c r="AJ2661" s="74">
        <f t="shared" si="520"/>
        <v>0</v>
      </c>
      <c r="AK2661" s="74">
        <f t="shared" si="514"/>
        <v>102721</v>
      </c>
      <c r="AL2661" t="str">
        <f t="shared" si="521"/>
        <v>N</v>
      </c>
      <c r="AN2661" t="s">
        <v>86</v>
      </c>
      <c r="AO2661" t="s">
        <v>85</v>
      </c>
      <c r="AP2661" t="str">
        <f t="shared" si="522"/>
        <v>94</v>
      </c>
      <c r="AQ2661" s="145" t="s">
        <v>1826</v>
      </c>
      <c r="AR2661" t="str">
        <f t="shared" si="523"/>
        <v>1-Adjusted Base Budget</v>
      </c>
      <c r="AS2661" s="145" t="s">
        <v>1827</v>
      </c>
      <c r="AT2661" t="s">
        <v>213</v>
      </c>
      <c r="AV2661" t="str">
        <f t="shared" si="517"/>
        <v>VPIT-SS</v>
      </c>
      <c r="AW2661" t="str">
        <f t="shared" si="516"/>
        <v>VP FOR INFORMATION TECHNOLOGY-SHARED SERVICES</v>
      </c>
    </row>
    <row r="2662" spans="1:49">
      <c r="A2662" s="59">
        <v>2018</v>
      </c>
      <c r="B2662" t="s">
        <v>137</v>
      </c>
      <c r="C2662" t="s">
        <v>945</v>
      </c>
      <c r="D2662" t="s">
        <v>946</v>
      </c>
      <c r="E2662" t="s">
        <v>967</v>
      </c>
      <c r="F2662" t="s">
        <v>1103</v>
      </c>
      <c r="G2662" t="s">
        <v>1104</v>
      </c>
      <c r="H2662" t="s">
        <v>146</v>
      </c>
      <c r="I2662" s="170" t="s">
        <v>84</v>
      </c>
      <c r="J2662" t="s">
        <v>85</v>
      </c>
      <c r="K2662" t="s">
        <v>214</v>
      </c>
      <c r="L2662" t="s">
        <v>419</v>
      </c>
      <c r="M2662" t="s">
        <v>420</v>
      </c>
      <c r="N2662" t="s">
        <v>217</v>
      </c>
      <c r="O2662" t="s">
        <v>263</v>
      </c>
      <c r="P2662" t="s">
        <v>414</v>
      </c>
      <c r="Q2662" t="s">
        <v>415</v>
      </c>
      <c r="R2662" t="s">
        <v>416</v>
      </c>
      <c r="S2662" t="s">
        <v>338</v>
      </c>
      <c r="T2662" t="s">
        <v>339</v>
      </c>
      <c r="U2662" s="61" t="s">
        <v>340</v>
      </c>
      <c r="V2662" t="s">
        <v>24</v>
      </c>
      <c r="W2662" t="s">
        <v>263</v>
      </c>
      <c r="X2662" s="59">
        <v>13778</v>
      </c>
      <c r="Y2662" s="59">
        <v>13778</v>
      </c>
      <c r="Z2662" t="s">
        <v>141</v>
      </c>
      <c r="AA2662" s="146" t="str">
        <f t="shared" si="513"/>
        <v>EX</v>
      </c>
      <c r="AB2662" s="146" t="str">
        <f t="shared" si="515"/>
        <v>IT</v>
      </c>
      <c r="AC2662" t="str">
        <f t="shared" si="518"/>
        <v>EX</v>
      </c>
      <c r="AD2662" s="74">
        <f t="shared" si="519"/>
        <v>13778</v>
      </c>
      <c r="AE2662" s="74">
        <f t="shared" si="524"/>
        <v>13778</v>
      </c>
      <c r="AF2662">
        <v>1</v>
      </c>
      <c r="AG2662">
        <v>0</v>
      </c>
      <c r="AH2662" s="74">
        <v>0</v>
      </c>
      <c r="AJ2662" s="74">
        <f t="shared" si="520"/>
        <v>0</v>
      </c>
      <c r="AK2662" s="74">
        <f t="shared" si="514"/>
        <v>13778</v>
      </c>
      <c r="AL2662" t="str">
        <f t="shared" si="521"/>
        <v>N</v>
      </c>
      <c r="AN2662" t="s">
        <v>86</v>
      </c>
      <c r="AO2662" t="s">
        <v>85</v>
      </c>
      <c r="AP2662" t="str">
        <f t="shared" si="522"/>
        <v>94</v>
      </c>
      <c r="AQ2662" s="145" t="s">
        <v>1826</v>
      </c>
      <c r="AR2662" t="str">
        <f t="shared" si="523"/>
        <v>1-Adjusted Base Budget</v>
      </c>
      <c r="AS2662" s="145" t="s">
        <v>1827</v>
      </c>
      <c r="AT2662" t="s">
        <v>213</v>
      </c>
      <c r="AV2662" t="str">
        <f t="shared" si="517"/>
        <v>VPIT-SS</v>
      </c>
      <c r="AW2662" t="str">
        <f t="shared" si="516"/>
        <v>VP FOR INFORMATION TECHNOLOGY-SHARED SERVICES</v>
      </c>
    </row>
    <row r="2663" spans="1:49">
      <c r="A2663" s="59">
        <v>2018</v>
      </c>
      <c r="B2663" t="s">
        <v>137</v>
      </c>
      <c r="C2663" t="s">
        <v>945</v>
      </c>
      <c r="D2663" t="s">
        <v>946</v>
      </c>
      <c r="E2663" t="s">
        <v>967</v>
      </c>
      <c r="F2663" t="s">
        <v>992</v>
      </c>
      <c r="G2663" t="s">
        <v>993</v>
      </c>
      <c r="H2663" t="s">
        <v>146</v>
      </c>
      <c r="I2663" s="170" t="s">
        <v>84</v>
      </c>
      <c r="J2663" t="s">
        <v>85</v>
      </c>
      <c r="K2663" t="s">
        <v>214</v>
      </c>
      <c r="L2663" t="s">
        <v>419</v>
      </c>
      <c r="M2663" t="s">
        <v>420</v>
      </c>
      <c r="N2663" t="s">
        <v>217</v>
      </c>
      <c r="O2663" t="s">
        <v>263</v>
      </c>
      <c r="P2663" t="s">
        <v>414</v>
      </c>
      <c r="Q2663" t="s">
        <v>415</v>
      </c>
      <c r="R2663" t="s">
        <v>416</v>
      </c>
      <c r="S2663" t="s">
        <v>338</v>
      </c>
      <c r="T2663" t="s">
        <v>339</v>
      </c>
      <c r="U2663" s="61" t="s">
        <v>340</v>
      </c>
      <c r="V2663" t="s">
        <v>24</v>
      </c>
      <c r="W2663" t="s">
        <v>263</v>
      </c>
      <c r="X2663" s="59">
        <v>21765</v>
      </c>
      <c r="Y2663" s="59">
        <v>21765</v>
      </c>
      <c r="Z2663" t="s">
        <v>141</v>
      </c>
      <c r="AA2663" s="146" t="str">
        <f t="shared" si="513"/>
        <v>EX</v>
      </c>
      <c r="AB2663" s="146" t="str">
        <f t="shared" si="515"/>
        <v>IT</v>
      </c>
      <c r="AC2663" t="str">
        <f t="shared" si="518"/>
        <v>EX</v>
      </c>
      <c r="AD2663" s="74">
        <f t="shared" si="519"/>
        <v>21765</v>
      </c>
      <c r="AE2663" s="74">
        <f t="shared" si="524"/>
        <v>21765</v>
      </c>
      <c r="AF2663">
        <v>1</v>
      </c>
      <c r="AG2663">
        <v>0</v>
      </c>
      <c r="AH2663" s="74">
        <v>0</v>
      </c>
      <c r="AJ2663" s="74">
        <f t="shared" si="520"/>
        <v>0</v>
      </c>
      <c r="AK2663" s="74">
        <f t="shared" si="514"/>
        <v>21765</v>
      </c>
      <c r="AL2663" t="str">
        <f t="shared" si="521"/>
        <v>N</v>
      </c>
      <c r="AN2663" t="s">
        <v>86</v>
      </c>
      <c r="AO2663" t="s">
        <v>85</v>
      </c>
      <c r="AP2663" t="str">
        <f t="shared" si="522"/>
        <v>94</v>
      </c>
      <c r="AQ2663" s="145" t="s">
        <v>1826</v>
      </c>
      <c r="AR2663" t="str">
        <f t="shared" si="523"/>
        <v>1-Adjusted Base Budget</v>
      </c>
      <c r="AS2663" s="145" t="s">
        <v>1827</v>
      </c>
      <c r="AT2663" t="s">
        <v>213</v>
      </c>
      <c r="AV2663" t="str">
        <f t="shared" si="517"/>
        <v>VPIT-SS</v>
      </c>
      <c r="AW2663" t="str">
        <f t="shared" si="516"/>
        <v>VP FOR INFORMATION TECHNOLOGY-SHARED SERVICES</v>
      </c>
    </row>
    <row r="2664" spans="1:49">
      <c r="A2664" s="59">
        <v>2018</v>
      </c>
      <c r="B2664" t="s">
        <v>137</v>
      </c>
      <c r="C2664" t="s">
        <v>945</v>
      </c>
      <c r="D2664" t="s">
        <v>946</v>
      </c>
      <c r="E2664" t="s">
        <v>967</v>
      </c>
      <c r="F2664" t="s">
        <v>1105</v>
      </c>
      <c r="G2664" t="s">
        <v>1106</v>
      </c>
      <c r="H2664" t="s">
        <v>146</v>
      </c>
      <c r="I2664" s="170" t="s">
        <v>84</v>
      </c>
      <c r="J2664" t="s">
        <v>85</v>
      </c>
      <c r="K2664" t="s">
        <v>214</v>
      </c>
      <c r="L2664" t="s">
        <v>419</v>
      </c>
      <c r="M2664" t="s">
        <v>420</v>
      </c>
      <c r="N2664" t="s">
        <v>217</v>
      </c>
      <c r="O2664" t="s">
        <v>263</v>
      </c>
      <c r="P2664" t="s">
        <v>414</v>
      </c>
      <c r="Q2664" t="s">
        <v>415</v>
      </c>
      <c r="R2664" t="s">
        <v>416</v>
      </c>
      <c r="S2664" t="s">
        <v>338</v>
      </c>
      <c r="T2664" t="s">
        <v>339</v>
      </c>
      <c r="U2664" s="61" t="s">
        <v>340</v>
      </c>
      <c r="V2664" t="s">
        <v>24</v>
      </c>
      <c r="W2664" t="s">
        <v>263</v>
      </c>
      <c r="X2664" s="59">
        <v>10651</v>
      </c>
      <c r="Y2664" s="59">
        <v>10651</v>
      </c>
      <c r="Z2664" t="s">
        <v>141</v>
      </c>
      <c r="AA2664" s="146" t="str">
        <f t="shared" si="513"/>
        <v>EX</v>
      </c>
      <c r="AB2664" s="146" t="str">
        <f t="shared" si="515"/>
        <v>IT</v>
      </c>
      <c r="AC2664" t="str">
        <f t="shared" si="518"/>
        <v>EX</v>
      </c>
      <c r="AD2664" s="74">
        <f t="shared" si="519"/>
        <v>10651</v>
      </c>
      <c r="AE2664" s="74">
        <f t="shared" si="524"/>
        <v>10651</v>
      </c>
      <c r="AF2664">
        <v>1</v>
      </c>
      <c r="AG2664">
        <v>0</v>
      </c>
      <c r="AH2664" s="74">
        <v>0</v>
      </c>
      <c r="AJ2664" s="74">
        <f t="shared" si="520"/>
        <v>0</v>
      </c>
      <c r="AK2664" s="74">
        <f t="shared" si="514"/>
        <v>10651</v>
      </c>
      <c r="AL2664" t="str">
        <f t="shared" si="521"/>
        <v>N</v>
      </c>
      <c r="AN2664" t="s">
        <v>86</v>
      </c>
      <c r="AO2664" t="s">
        <v>85</v>
      </c>
      <c r="AP2664" t="str">
        <f t="shared" si="522"/>
        <v>94</v>
      </c>
      <c r="AQ2664" s="145" t="s">
        <v>1826</v>
      </c>
      <c r="AR2664" t="str">
        <f t="shared" si="523"/>
        <v>1-Adjusted Base Budget</v>
      </c>
      <c r="AS2664" s="145" t="s">
        <v>1827</v>
      </c>
      <c r="AT2664" t="s">
        <v>213</v>
      </c>
      <c r="AV2664" t="str">
        <f t="shared" si="517"/>
        <v>VPIT-SS</v>
      </c>
      <c r="AW2664" t="str">
        <f t="shared" si="516"/>
        <v>VP FOR INFORMATION TECHNOLOGY-SHARED SERVICES</v>
      </c>
    </row>
    <row r="2665" spans="1:49">
      <c r="A2665" s="59">
        <v>2018</v>
      </c>
      <c r="B2665" t="s">
        <v>137</v>
      </c>
      <c r="C2665" t="s">
        <v>945</v>
      </c>
      <c r="D2665" t="s">
        <v>946</v>
      </c>
      <c r="E2665" t="s">
        <v>967</v>
      </c>
      <c r="F2665" t="s">
        <v>1107</v>
      </c>
      <c r="G2665" t="s">
        <v>1108</v>
      </c>
      <c r="H2665" t="s">
        <v>146</v>
      </c>
      <c r="I2665" s="170" t="s">
        <v>84</v>
      </c>
      <c r="J2665" t="s">
        <v>85</v>
      </c>
      <c r="K2665" t="s">
        <v>214</v>
      </c>
      <c r="L2665" t="s">
        <v>419</v>
      </c>
      <c r="M2665" t="s">
        <v>420</v>
      </c>
      <c r="N2665" t="s">
        <v>217</v>
      </c>
      <c r="O2665" t="s">
        <v>263</v>
      </c>
      <c r="P2665" t="s">
        <v>414</v>
      </c>
      <c r="Q2665" t="s">
        <v>415</v>
      </c>
      <c r="R2665" t="s">
        <v>416</v>
      </c>
      <c r="S2665" t="s">
        <v>338</v>
      </c>
      <c r="T2665" t="s">
        <v>339</v>
      </c>
      <c r="U2665" s="61" t="s">
        <v>340</v>
      </c>
      <c r="V2665" t="s">
        <v>24</v>
      </c>
      <c r="W2665" t="s">
        <v>263</v>
      </c>
      <c r="X2665" s="59">
        <v>8433</v>
      </c>
      <c r="Y2665" s="59">
        <v>8433</v>
      </c>
      <c r="Z2665" t="s">
        <v>141</v>
      </c>
      <c r="AA2665" s="146" t="str">
        <f t="shared" ref="AA2665:AA2728" si="525">IF(P2665 ="CORI","IN",IF(P2665 ="TRIN","IN",O2665))</f>
        <v>EX</v>
      </c>
      <c r="AB2665" s="146" t="str">
        <f t="shared" si="515"/>
        <v>IT</v>
      </c>
      <c r="AC2665" t="str">
        <f t="shared" si="518"/>
        <v>EX</v>
      </c>
      <c r="AD2665" s="74">
        <f t="shared" si="519"/>
        <v>8433</v>
      </c>
      <c r="AE2665" s="74">
        <f t="shared" si="524"/>
        <v>8433</v>
      </c>
      <c r="AF2665">
        <v>1</v>
      </c>
      <c r="AG2665">
        <v>0</v>
      </c>
      <c r="AH2665" s="74">
        <v>0</v>
      </c>
      <c r="AJ2665" s="74">
        <f t="shared" si="520"/>
        <v>0</v>
      </c>
      <c r="AK2665" s="74">
        <f t="shared" si="514"/>
        <v>8433</v>
      </c>
      <c r="AL2665" t="str">
        <f t="shared" si="521"/>
        <v>N</v>
      </c>
      <c r="AN2665" t="s">
        <v>86</v>
      </c>
      <c r="AO2665" t="s">
        <v>85</v>
      </c>
      <c r="AP2665" t="str">
        <f t="shared" si="522"/>
        <v>94</v>
      </c>
      <c r="AQ2665" s="145" t="s">
        <v>1826</v>
      </c>
      <c r="AR2665" t="str">
        <f t="shared" si="523"/>
        <v>1-Adjusted Base Budget</v>
      </c>
      <c r="AS2665" s="145" t="s">
        <v>1827</v>
      </c>
      <c r="AT2665" t="s">
        <v>213</v>
      </c>
      <c r="AV2665" t="str">
        <f t="shared" si="517"/>
        <v>VPIT-SS</v>
      </c>
      <c r="AW2665" t="str">
        <f t="shared" si="516"/>
        <v>VP FOR INFORMATION TECHNOLOGY-SHARED SERVICES</v>
      </c>
    </row>
    <row r="2666" spans="1:49">
      <c r="A2666" s="59">
        <v>2018</v>
      </c>
      <c r="B2666" t="s">
        <v>137</v>
      </c>
      <c r="C2666" t="s">
        <v>945</v>
      </c>
      <c r="D2666" t="s">
        <v>946</v>
      </c>
      <c r="E2666" t="s">
        <v>967</v>
      </c>
      <c r="F2666" t="s">
        <v>1109</v>
      </c>
      <c r="G2666" t="s">
        <v>1110</v>
      </c>
      <c r="H2666" t="s">
        <v>146</v>
      </c>
      <c r="I2666" s="170" t="s">
        <v>84</v>
      </c>
      <c r="J2666" t="s">
        <v>85</v>
      </c>
      <c r="K2666" t="s">
        <v>214</v>
      </c>
      <c r="L2666" t="s">
        <v>419</v>
      </c>
      <c r="M2666" t="s">
        <v>420</v>
      </c>
      <c r="N2666" t="s">
        <v>217</v>
      </c>
      <c r="O2666" t="s">
        <v>263</v>
      </c>
      <c r="P2666" t="s">
        <v>414</v>
      </c>
      <c r="Q2666" t="s">
        <v>415</v>
      </c>
      <c r="R2666" t="s">
        <v>416</v>
      </c>
      <c r="S2666" t="s">
        <v>338</v>
      </c>
      <c r="T2666" t="s">
        <v>339</v>
      </c>
      <c r="U2666" s="61" t="s">
        <v>340</v>
      </c>
      <c r="V2666" t="s">
        <v>24</v>
      </c>
      <c r="W2666" t="s">
        <v>263</v>
      </c>
      <c r="X2666" s="59">
        <v>24196</v>
      </c>
      <c r="Y2666" s="59">
        <v>21412</v>
      </c>
      <c r="Z2666" t="s">
        <v>141</v>
      </c>
      <c r="AA2666" s="146" t="str">
        <f t="shared" si="525"/>
        <v>EX</v>
      </c>
      <c r="AB2666" s="146" t="str">
        <f t="shared" si="515"/>
        <v>IT</v>
      </c>
      <c r="AC2666" t="str">
        <f t="shared" si="518"/>
        <v>EX</v>
      </c>
      <c r="AD2666" s="74">
        <f t="shared" si="519"/>
        <v>21412</v>
      </c>
      <c r="AE2666" s="74">
        <f t="shared" si="524"/>
        <v>21412</v>
      </c>
      <c r="AF2666">
        <v>1</v>
      </c>
      <c r="AG2666">
        <v>0</v>
      </c>
      <c r="AH2666" s="74">
        <v>0</v>
      </c>
      <c r="AJ2666" s="74">
        <f t="shared" si="520"/>
        <v>0</v>
      </c>
      <c r="AK2666" s="74">
        <f t="shared" si="514"/>
        <v>21412</v>
      </c>
      <c r="AL2666" t="str">
        <f t="shared" si="521"/>
        <v>N</v>
      </c>
      <c r="AN2666" t="s">
        <v>86</v>
      </c>
      <c r="AO2666" t="s">
        <v>85</v>
      </c>
      <c r="AP2666" t="str">
        <f t="shared" si="522"/>
        <v>94</v>
      </c>
      <c r="AQ2666" s="145" t="s">
        <v>1826</v>
      </c>
      <c r="AR2666" t="str">
        <f t="shared" si="523"/>
        <v>1-Adjusted Base Budget</v>
      </c>
      <c r="AS2666" s="145" t="s">
        <v>1827</v>
      </c>
      <c r="AT2666" t="s">
        <v>213</v>
      </c>
      <c r="AV2666" t="str">
        <f t="shared" si="517"/>
        <v>VPIT-SS</v>
      </c>
      <c r="AW2666" t="str">
        <f t="shared" si="516"/>
        <v>VP FOR INFORMATION TECHNOLOGY-SHARED SERVICES</v>
      </c>
    </row>
    <row r="2667" spans="1:49">
      <c r="A2667" s="59">
        <v>2018</v>
      </c>
      <c r="B2667" t="s">
        <v>137</v>
      </c>
      <c r="C2667" t="s">
        <v>945</v>
      </c>
      <c r="D2667" t="s">
        <v>946</v>
      </c>
      <c r="E2667" t="s">
        <v>967</v>
      </c>
      <c r="F2667" t="s">
        <v>1111</v>
      </c>
      <c r="G2667" t="s">
        <v>1112</v>
      </c>
      <c r="H2667" t="s">
        <v>146</v>
      </c>
      <c r="I2667" s="170" t="s">
        <v>84</v>
      </c>
      <c r="J2667" t="s">
        <v>85</v>
      </c>
      <c r="K2667" t="s">
        <v>214</v>
      </c>
      <c r="L2667" t="s">
        <v>419</v>
      </c>
      <c r="M2667" t="s">
        <v>420</v>
      </c>
      <c r="N2667" t="s">
        <v>217</v>
      </c>
      <c r="O2667" t="s">
        <v>263</v>
      </c>
      <c r="P2667" t="s">
        <v>414</v>
      </c>
      <c r="Q2667" t="s">
        <v>415</v>
      </c>
      <c r="R2667" t="s">
        <v>416</v>
      </c>
      <c r="S2667" t="s">
        <v>338</v>
      </c>
      <c r="T2667" t="s">
        <v>339</v>
      </c>
      <c r="U2667" s="61" t="s">
        <v>340</v>
      </c>
      <c r="V2667" t="s">
        <v>24</v>
      </c>
      <c r="W2667" t="s">
        <v>263</v>
      </c>
      <c r="X2667" s="59">
        <v>48993</v>
      </c>
      <c r="Y2667" s="59">
        <v>54744</v>
      </c>
      <c r="Z2667" t="s">
        <v>141</v>
      </c>
      <c r="AA2667" s="146" t="str">
        <f t="shared" si="525"/>
        <v>EX</v>
      </c>
      <c r="AB2667" s="146" t="str">
        <f t="shared" si="515"/>
        <v>IT</v>
      </c>
      <c r="AC2667" t="str">
        <f t="shared" si="518"/>
        <v>EX</v>
      </c>
      <c r="AD2667" s="74">
        <f t="shared" si="519"/>
        <v>54744</v>
      </c>
      <c r="AE2667" s="74">
        <f t="shared" si="524"/>
        <v>54744</v>
      </c>
      <c r="AF2667">
        <v>1</v>
      </c>
      <c r="AG2667">
        <v>0</v>
      </c>
      <c r="AH2667" s="74">
        <v>0</v>
      </c>
      <c r="AJ2667" s="74">
        <f t="shared" si="520"/>
        <v>0</v>
      </c>
      <c r="AK2667" s="74">
        <f t="shared" si="514"/>
        <v>54744</v>
      </c>
      <c r="AL2667" t="str">
        <f t="shared" si="521"/>
        <v>N</v>
      </c>
      <c r="AN2667" t="s">
        <v>86</v>
      </c>
      <c r="AO2667" t="s">
        <v>85</v>
      </c>
      <c r="AP2667" t="str">
        <f t="shared" si="522"/>
        <v>94</v>
      </c>
      <c r="AQ2667" s="145" t="s">
        <v>1826</v>
      </c>
      <c r="AR2667" t="str">
        <f t="shared" si="523"/>
        <v>1-Adjusted Base Budget</v>
      </c>
      <c r="AS2667" s="145" t="s">
        <v>1827</v>
      </c>
      <c r="AT2667" t="s">
        <v>213</v>
      </c>
      <c r="AV2667" t="str">
        <f t="shared" si="517"/>
        <v>VPIT-SS</v>
      </c>
      <c r="AW2667" t="str">
        <f t="shared" si="516"/>
        <v>VP FOR INFORMATION TECHNOLOGY-SHARED SERVICES</v>
      </c>
    </row>
    <row r="2668" spans="1:49">
      <c r="A2668" s="59">
        <v>2018</v>
      </c>
      <c r="B2668" t="s">
        <v>137</v>
      </c>
      <c r="C2668" t="s">
        <v>945</v>
      </c>
      <c r="D2668" t="s">
        <v>946</v>
      </c>
      <c r="E2668" t="s">
        <v>1113</v>
      </c>
      <c r="F2668" t="s">
        <v>957</v>
      </c>
      <c r="G2668" t="s">
        <v>958</v>
      </c>
      <c r="H2668" t="s">
        <v>150</v>
      </c>
      <c r="I2668" s="170" t="s">
        <v>84</v>
      </c>
      <c r="J2668" t="s">
        <v>85</v>
      </c>
      <c r="K2668" t="s">
        <v>214</v>
      </c>
      <c r="L2668" t="s">
        <v>419</v>
      </c>
      <c r="M2668" t="s">
        <v>420</v>
      </c>
      <c r="N2668" t="s">
        <v>217</v>
      </c>
      <c r="O2668" t="s">
        <v>263</v>
      </c>
      <c r="P2668" t="s">
        <v>414</v>
      </c>
      <c r="Q2668" t="s">
        <v>415</v>
      </c>
      <c r="R2668" t="s">
        <v>416</v>
      </c>
      <c r="S2668" t="s">
        <v>338</v>
      </c>
      <c r="T2668" t="s">
        <v>339</v>
      </c>
      <c r="U2668" s="61" t="s">
        <v>340</v>
      </c>
      <c r="V2668" t="s">
        <v>24</v>
      </c>
      <c r="W2668" t="s">
        <v>263</v>
      </c>
      <c r="X2668" s="59">
        <v>36443</v>
      </c>
      <c r="Y2668" s="59">
        <v>35175</v>
      </c>
      <c r="Z2668" t="s">
        <v>141</v>
      </c>
      <c r="AA2668" s="146" t="str">
        <f t="shared" si="525"/>
        <v>EX</v>
      </c>
      <c r="AB2668" s="146" t="str">
        <f t="shared" si="515"/>
        <v>IT</v>
      </c>
      <c r="AC2668" t="str">
        <f t="shared" si="518"/>
        <v>EX</v>
      </c>
      <c r="AD2668" s="74">
        <f t="shared" si="519"/>
        <v>35175</v>
      </c>
      <c r="AE2668" s="74">
        <f t="shared" si="524"/>
        <v>35175</v>
      </c>
      <c r="AF2668">
        <v>1</v>
      </c>
      <c r="AG2668">
        <v>0</v>
      </c>
      <c r="AH2668" s="74">
        <v>0</v>
      </c>
      <c r="AJ2668" s="74">
        <f t="shared" si="520"/>
        <v>0</v>
      </c>
      <c r="AK2668" s="74">
        <f t="shared" si="514"/>
        <v>35175</v>
      </c>
      <c r="AL2668" t="str">
        <f t="shared" si="521"/>
        <v>N</v>
      </c>
      <c r="AN2668" t="s">
        <v>86</v>
      </c>
      <c r="AO2668" t="s">
        <v>85</v>
      </c>
      <c r="AP2668" t="str">
        <f t="shared" si="522"/>
        <v>94</v>
      </c>
      <c r="AQ2668" s="145" t="s">
        <v>1826</v>
      </c>
      <c r="AR2668" t="str">
        <f t="shared" si="523"/>
        <v>1-Adjusted Base Budget</v>
      </c>
      <c r="AS2668" s="145" t="s">
        <v>1827</v>
      </c>
      <c r="AT2668" t="s">
        <v>213</v>
      </c>
      <c r="AV2668" t="str">
        <f t="shared" si="517"/>
        <v>VPIT-SS</v>
      </c>
      <c r="AW2668" t="str">
        <f t="shared" si="516"/>
        <v>VP FOR INFORMATION TECHNOLOGY-SHARED SERVICES</v>
      </c>
    </row>
    <row r="2669" spans="1:49">
      <c r="A2669" s="59">
        <v>2018</v>
      </c>
      <c r="B2669" t="s">
        <v>137</v>
      </c>
      <c r="C2669" t="s">
        <v>945</v>
      </c>
      <c r="D2669" t="s">
        <v>946</v>
      </c>
      <c r="E2669" t="s">
        <v>979</v>
      </c>
      <c r="F2669" t="s">
        <v>957</v>
      </c>
      <c r="G2669" t="s">
        <v>958</v>
      </c>
      <c r="H2669" t="s">
        <v>152</v>
      </c>
      <c r="I2669" s="170" t="s">
        <v>84</v>
      </c>
      <c r="J2669" t="s">
        <v>85</v>
      </c>
      <c r="K2669" t="s">
        <v>214</v>
      </c>
      <c r="L2669" t="s">
        <v>419</v>
      </c>
      <c r="M2669" t="s">
        <v>420</v>
      </c>
      <c r="N2669" t="s">
        <v>217</v>
      </c>
      <c r="O2669" t="s">
        <v>263</v>
      </c>
      <c r="P2669" t="s">
        <v>414</v>
      </c>
      <c r="Q2669" t="s">
        <v>415</v>
      </c>
      <c r="R2669" t="s">
        <v>416</v>
      </c>
      <c r="S2669" t="s">
        <v>338</v>
      </c>
      <c r="T2669" t="s">
        <v>339</v>
      </c>
      <c r="U2669" s="61" t="s">
        <v>340</v>
      </c>
      <c r="V2669" t="s">
        <v>24</v>
      </c>
      <c r="W2669" t="s">
        <v>263</v>
      </c>
      <c r="X2669" s="59">
        <v>79358</v>
      </c>
      <c r="Y2669" s="59">
        <v>79358</v>
      </c>
      <c r="Z2669" t="s">
        <v>141</v>
      </c>
      <c r="AA2669" s="146" t="str">
        <f t="shared" si="525"/>
        <v>EX</v>
      </c>
      <c r="AB2669" s="146" t="str">
        <f t="shared" si="515"/>
        <v>IT</v>
      </c>
      <c r="AC2669" t="str">
        <f t="shared" si="518"/>
        <v>EX</v>
      </c>
      <c r="AD2669" s="74">
        <f t="shared" si="519"/>
        <v>79358</v>
      </c>
      <c r="AE2669" s="74">
        <f t="shared" si="524"/>
        <v>79358</v>
      </c>
      <c r="AF2669">
        <v>1</v>
      </c>
      <c r="AG2669">
        <v>0</v>
      </c>
      <c r="AH2669" s="74">
        <v>0</v>
      </c>
      <c r="AJ2669" s="74">
        <f t="shared" si="520"/>
        <v>0</v>
      </c>
      <c r="AK2669" s="74">
        <f t="shared" si="514"/>
        <v>79358</v>
      </c>
      <c r="AL2669" t="str">
        <f t="shared" si="521"/>
        <v>N</v>
      </c>
      <c r="AN2669" t="s">
        <v>86</v>
      </c>
      <c r="AO2669" t="s">
        <v>85</v>
      </c>
      <c r="AP2669" t="str">
        <f t="shared" si="522"/>
        <v>94</v>
      </c>
      <c r="AQ2669" s="145" t="s">
        <v>1826</v>
      </c>
      <c r="AR2669" t="str">
        <f t="shared" si="523"/>
        <v>1-Adjusted Base Budget</v>
      </c>
      <c r="AS2669" s="145" t="s">
        <v>1827</v>
      </c>
      <c r="AT2669" t="s">
        <v>213</v>
      </c>
      <c r="AV2669" t="str">
        <f t="shared" si="517"/>
        <v>VPIT-SS</v>
      </c>
      <c r="AW2669" t="str">
        <f t="shared" si="516"/>
        <v>VP FOR INFORMATION TECHNOLOGY-SHARED SERVICES</v>
      </c>
    </row>
    <row r="2670" spans="1:49">
      <c r="A2670" s="59">
        <v>2018</v>
      </c>
      <c r="B2670" t="s">
        <v>137</v>
      </c>
      <c r="C2670" t="s">
        <v>945</v>
      </c>
      <c r="D2670" t="s">
        <v>946</v>
      </c>
      <c r="E2670" t="s">
        <v>951</v>
      </c>
      <c r="F2670" t="s">
        <v>1053</v>
      </c>
      <c r="G2670" t="s">
        <v>1054</v>
      </c>
      <c r="H2670" t="s">
        <v>154</v>
      </c>
      <c r="I2670" s="170" t="s">
        <v>84</v>
      </c>
      <c r="J2670" t="s">
        <v>85</v>
      </c>
      <c r="K2670" t="s">
        <v>214</v>
      </c>
      <c r="L2670" t="s">
        <v>419</v>
      </c>
      <c r="M2670" t="s">
        <v>420</v>
      </c>
      <c r="N2670" t="s">
        <v>217</v>
      </c>
      <c r="O2670" t="s">
        <v>263</v>
      </c>
      <c r="P2670" t="s">
        <v>414</v>
      </c>
      <c r="Q2670" t="s">
        <v>415</v>
      </c>
      <c r="R2670" t="s">
        <v>416</v>
      </c>
      <c r="S2670" t="s">
        <v>338</v>
      </c>
      <c r="T2670" t="s">
        <v>339</v>
      </c>
      <c r="U2670" s="61" t="s">
        <v>340</v>
      </c>
      <c r="V2670" t="s">
        <v>24</v>
      </c>
      <c r="W2670" t="s">
        <v>263</v>
      </c>
      <c r="X2670" s="59">
        <v>28083</v>
      </c>
      <c r="Y2670" s="59">
        <v>28083</v>
      </c>
      <c r="Z2670" t="s">
        <v>141</v>
      </c>
      <c r="AA2670" s="146" t="str">
        <f t="shared" si="525"/>
        <v>EX</v>
      </c>
      <c r="AB2670" s="146" t="str">
        <f t="shared" si="515"/>
        <v>IT</v>
      </c>
      <c r="AC2670" t="str">
        <f t="shared" si="518"/>
        <v>EX</v>
      </c>
      <c r="AD2670" s="74">
        <f t="shared" si="519"/>
        <v>28083</v>
      </c>
      <c r="AE2670" s="74">
        <f t="shared" si="524"/>
        <v>28083</v>
      </c>
      <c r="AF2670">
        <v>1</v>
      </c>
      <c r="AG2670">
        <v>0</v>
      </c>
      <c r="AH2670" s="74">
        <v>0</v>
      </c>
      <c r="AJ2670" s="74">
        <f t="shared" si="520"/>
        <v>0</v>
      </c>
      <c r="AK2670" s="74">
        <f t="shared" si="514"/>
        <v>28083</v>
      </c>
      <c r="AL2670" t="str">
        <f t="shared" si="521"/>
        <v>N</v>
      </c>
      <c r="AN2670" t="s">
        <v>86</v>
      </c>
      <c r="AO2670" t="s">
        <v>85</v>
      </c>
      <c r="AP2670" t="str">
        <f t="shared" si="522"/>
        <v>94</v>
      </c>
      <c r="AQ2670" s="145" t="s">
        <v>1826</v>
      </c>
      <c r="AR2670" t="str">
        <f t="shared" si="523"/>
        <v>1-Adjusted Base Budget</v>
      </c>
      <c r="AS2670" s="145" t="s">
        <v>1827</v>
      </c>
      <c r="AT2670" t="s">
        <v>213</v>
      </c>
      <c r="AV2670" t="str">
        <f t="shared" si="517"/>
        <v>VPIT-SS</v>
      </c>
      <c r="AW2670" t="str">
        <f t="shared" si="516"/>
        <v>VP FOR INFORMATION TECHNOLOGY-SHARED SERVICES</v>
      </c>
    </row>
    <row r="2671" spans="1:49">
      <c r="A2671" s="59">
        <v>2018</v>
      </c>
      <c r="B2671" t="s">
        <v>137</v>
      </c>
      <c r="C2671" t="s">
        <v>945</v>
      </c>
      <c r="D2671" t="s">
        <v>946</v>
      </c>
      <c r="E2671" t="s">
        <v>951</v>
      </c>
      <c r="F2671" t="s">
        <v>952</v>
      </c>
      <c r="G2671" t="s">
        <v>953</v>
      </c>
      <c r="H2671" t="s">
        <v>154</v>
      </c>
      <c r="I2671" s="170" t="s">
        <v>84</v>
      </c>
      <c r="J2671" t="s">
        <v>85</v>
      </c>
      <c r="K2671" t="s">
        <v>214</v>
      </c>
      <c r="L2671" t="s">
        <v>419</v>
      </c>
      <c r="M2671" t="s">
        <v>420</v>
      </c>
      <c r="N2671" t="s">
        <v>217</v>
      </c>
      <c r="O2671" t="s">
        <v>263</v>
      </c>
      <c r="P2671" t="s">
        <v>414</v>
      </c>
      <c r="Q2671" t="s">
        <v>415</v>
      </c>
      <c r="R2671" t="s">
        <v>416</v>
      </c>
      <c r="S2671" t="s">
        <v>338</v>
      </c>
      <c r="T2671" t="s">
        <v>339</v>
      </c>
      <c r="U2671" s="61" t="s">
        <v>340</v>
      </c>
      <c r="V2671" t="s">
        <v>24</v>
      </c>
      <c r="W2671" t="s">
        <v>263</v>
      </c>
      <c r="X2671" s="59">
        <v>10617</v>
      </c>
      <c r="Y2671" s="59">
        <v>10617</v>
      </c>
      <c r="Z2671" t="s">
        <v>141</v>
      </c>
      <c r="AA2671" s="146" t="str">
        <f t="shared" si="525"/>
        <v>EX</v>
      </c>
      <c r="AB2671" s="146" t="str">
        <f t="shared" si="515"/>
        <v>IT</v>
      </c>
      <c r="AC2671" t="str">
        <f t="shared" si="518"/>
        <v>EX</v>
      </c>
      <c r="AD2671" s="74">
        <f t="shared" si="519"/>
        <v>10617</v>
      </c>
      <c r="AE2671" s="74">
        <f t="shared" si="524"/>
        <v>10617</v>
      </c>
      <c r="AF2671">
        <v>1</v>
      </c>
      <c r="AG2671">
        <v>0</v>
      </c>
      <c r="AH2671" s="74">
        <v>0</v>
      </c>
      <c r="AJ2671" s="74">
        <f t="shared" si="520"/>
        <v>0</v>
      </c>
      <c r="AK2671" s="74">
        <f t="shared" si="514"/>
        <v>10617</v>
      </c>
      <c r="AL2671" t="str">
        <f t="shared" si="521"/>
        <v>N</v>
      </c>
      <c r="AN2671" t="s">
        <v>86</v>
      </c>
      <c r="AO2671" t="s">
        <v>85</v>
      </c>
      <c r="AP2671" t="str">
        <f t="shared" si="522"/>
        <v>94</v>
      </c>
      <c r="AQ2671" s="145" t="s">
        <v>1826</v>
      </c>
      <c r="AR2671" t="str">
        <f t="shared" si="523"/>
        <v>1-Adjusted Base Budget</v>
      </c>
      <c r="AS2671" s="145" t="s">
        <v>1827</v>
      </c>
      <c r="AT2671" t="s">
        <v>213</v>
      </c>
      <c r="AV2671" t="str">
        <f t="shared" si="517"/>
        <v>VPIT-SS</v>
      </c>
      <c r="AW2671" t="str">
        <f t="shared" si="516"/>
        <v>VP FOR INFORMATION TECHNOLOGY-SHARED SERVICES</v>
      </c>
    </row>
    <row r="2672" spans="1:49">
      <c r="A2672" s="59">
        <v>2018</v>
      </c>
      <c r="B2672" t="s">
        <v>137</v>
      </c>
      <c r="C2672" t="s">
        <v>945</v>
      </c>
      <c r="D2672" t="s">
        <v>946</v>
      </c>
      <c r="E2672" t="s">
        <v>951</v>
      </c>
      <c r="F2672" t="s">
        <v>1002</v>
      </c>
      <c r="G2672" t="s">
        <v>1003</v>
      </c>
      <c r="H2672" t="s">
        <v>154</v>
      </c>
      <c r="I2672" s="170" t="s">
        <v>84</v>
      </c>
      <c r="J2672" t="s">
        <v>85</v>
      </c>
      <c r="K2672" t="s">
        <v>214</v>
      </c>
      <c r="L2672" t="s">
        <v>419</v>
      </c>
      <c r="M2672" t="s">
        <v>420</v>
      </c>
      <c r="N2672" t="s">
        <v>217</v>
      </c>
      <c r="O2672" t="s">
        <v>263</v>
      </c>
      <c r="P2672" t="s">
        <v>414</v>
      </c>
      <c r="Q2672" t="s">
        <v>415</v>
      </c>
      <c r="R2672" t="s">
        <v>416</v>
      </c>
      <c r="S2672" t="s">
        <v>338</v>
      </c>
      <c r="T2672" t="s">
        <v>339</v>
      </c>
      <c r="U2672" s="61" t="s">
        <v>340</v>
      </c>
      <c r="V2672" t="s">
        <v>24</v>
      </c>
      <c r="W2672" t="s">
        <v>263</v>
      </c>
      <c r="X2672" s="59">
        <v>43686</v>
      </c>
      <c r="Y2672" s="59">
        <v>43686</v>
      </c>
      <c r="Z2672" t="s">
        <v>141</v>
      </c>
      <c r="AA2672" s="146" t="str">
        <f t="shared" si="525"/>
        <v>EX</v>
      </c>
      <c r="AB2672" s="146" t="str">
        <f t="shared" si="515"/>
        <v>IT</v>
      </c>
      <c r="AC2672" t="str">
        <f t="shared" si="518"/>
        <v>EX</v>
      </c>
      <c r="AD2672" s="74">
        <f t="shared" si="519"/>
        <v>43686</v>
      </c>
      <c r="AE2672" s="74">
        <f t="shared" si="524"/>
        <v>43686</v>
      </c>
      <c r="AF2672">
        <v>1</v>
      </c>
      <c r="AG2672">
        <v>0</v>
      </c>
      <c r="AH2672" s="74">
        <v>0</v>
      </c>
      <c r="AJ2672" s="74">
        <f t="shared" si="520"/>
        <v>0</v>
      </c>
      <c r="AK2672" s="74">
        <f t="shared" si="514"/>
        <v>43686</v>
      </c>
      <c r="AL2672" t="str">
        <f t="shared" si="521"/>
        <v>N</v>
      </c>
      <c r="AN2672" t="s">
        <v>86</v>
      </c>
      <c r="AO2672" t="s">
        <v>85</v>
      </c>
      <c r="AP2672" t="str">
        <f t="shared" si="522"/>
        <v>94</v>
      </c>
      <c r="AQ2672" s="145" t="s">
        <v>1826</v>
      </c>
      <c r="AR2672" t="str">
        <f t="shared" si="523"/>
        <v>1-Adjusted Base Budget</v>
      </c>
      <c r="AS2672" s="145" t="s">
        <v>1827</v>
      </c>
      <c r="AT2672" t="s">
        <v>213</v>
      </c>
      <c r="AV2672" t="str">
        <f t="shared" si="517"/>
        <v>VPIT-SS</v>
      </c>
      <c r="AW2672" t="str">
        <f t="shared" si="516"/>
        <v>VP FOR INFORMATION TECHNOLOGY-SHARED SERVICES</v>
      </c>
    </row>
    <row r="2673" spans="1:49">
      <c r="A2673" s="59">
        <v>2018</v>
      </c>
      <c r="B2673" t="s">
        <v>137</v>
      </c>
      <c r="C2673" t="s">
        <v>945</v>
      </c>
      <c r="D2673" t="s">
        <v>946</v>
      </c>
      <c r="E2673" t="s">
        <v>951</v>
      </c>
      <c r="F2673" t="s">
        <v>1057</v>
      </c>
      <c r="G2673" t="s">
        <v>1058</v>
      </c>
      <c r="H2673" t="s">
        <v>154</v>
      </c>
      <c r="I2673" s="170" t="s">
        <v>84</v>
      </c>
      <c r="J2673" t="s">
        <v>85</v>
      </c>
      <c r="K2673" t="s">
        <v>214</v>
      </c>
      <c r="L2673" t="s">
        <v>419</v>
      </c>
      <c r="M2673" t="s">
        <v>420</v>
      </c>
      <c r="N2673" t="s">
        <v>217</v>
      </c>
      <c r="O2673" t="s">
        <v>263</v>
      </c>
      <c r="P2673" t="s">
        <v>414</v>
      </c>
      <c r="Q2673" t="s">
        <v>415</v>
      </c>
      <c r="R2673" t="s">
        <v>416</v>
      </c>
      <c r="S2673" t="s">
        <v>338</v>
      </c>
      <c r="T2673" t="s">
        <v>339</v>
      </c>
      <c r="U2673" s="61" t="s">
        <v>340</v>
      </c>
      <c r="V2673" t="s">
        <v>24</v>
      </c>
      <c r="W2673" t="s">
        <v>263</v>
      </c>
      <c r="X2673" s="59">
        <v>34966</v>
      </c>
      <c r="Y2673" s="59">
        <v>34374</v>
      </c>
      <c r="Z2673" t="s">
        <v>141</v>
      </c>
      <c r="AA2673" s="146" t="str">
        <f t="shared" si="525"/>
        <v>EX</v>
      </c>
      <c r="AB2673" s="146" t="str">
        <f t="shared" si="515"/>
        <v>IT</v>
      </c>
      <c r="AC2673" t="str">
        <f t="shared" si="518"/>
        <v>EX</v>
      </c>
      <c r="AD2673" s="74">
        <f t="shared" si="519"/>
        <v>34374</v>
      </c>
      <c r="AE2673" s="74">
        <f t="shared" si="524"/>
        <v>34374</v>
      </c>
      <c r="AF2673">
        <v>1</v>
      </c>
      <c r="AG2673">
        <v>0</v>
      </c>
      <c r="AH2673" s="74">
        <v>0</v>
      </c>
      <c r="AJ2673" s="74">
        <f t="shared" si="520"/>
        <v>0</v>
      </c>
      <c r="AK2673" s="74">
        <f t="shared" si="514"/>
        <v>34374</v>
      </c>
      <c r="AL2673" t="str">
        <f t="shared" si="521"/>
        <v>N</v>
      </c>
      <c r="AN2673" t="s">
        <v>86</v>
      </c>
      <c r="AO2673" t="s">
        <v>85</v>
      </c>
      <c r="AP2673" t="str">
        <f t="shared" si="522"/>
        <v>94</v>
      </c>
      <c r="AQ2673" s="145" t="s">
        <v>1826</v>
      </c>
      <c r="AR2673" t="str">
        <f t="shared" si="523"/>
        <v>1-Adjusted Base Budget</v>
      </c>
      <c r="AS2673" s="145" t="s">
        <v>1827</v>
      </c>
      <c r="AT2673" t="s">
        <v>213</v>
      </c>
      <c r="AV2673" t="str">
        <f t="shared" si="517"/>
        <v>VPIT-SS</v>
      </c>
      <c r="AW2673" t="str">
        <f t="shared" si="516"/>
        <v>VP FOR INFORMATION TECHNOLOGY-SHARED SERVICES</v>
      </c>
    </row>
    <row r="2674" spans="1:49">
      <c r="A2674" s="59">
        <v>2018</v>
      </c>
      <c r="B2674" t="s">
        <v>137</v>
      </c>
      <c r="C2674" t="s">
        <v>945</v>
      </c>
      <c r="D2674" t="s">
        <v>946</v>
      </c>
      <c r="E2674" t="s">
        <v>951</v>
      </c>
      <c r="F2674" t="s">
        <v>1061</v>
      </c>
      <c r="G2674" t="s">
        <v>1062</v>
      </c>
      <c r="H2674" t="s">
        <v>154</v>
      </c>
      <c r="I2674" s="170" t="s">
        <v>84</v>
      </c>
      <c r="J2674" t="s">
        <v>85</v>
      </c>
      <c r="K2674" t="s">
        <v>214</v>
      </c>
      <c r="L2674" t="s">
        <v>419</v>
      </c>
      <c r="M2674" t="s">
        <v>420</v>
      </c>
      <c r="N2674" t="s">
        <v>217</v>
      </c>
      <c r="O2674" t="s">
        <v>263</v>
      </c>
      <c r="P2674" t="s">
        <v>414</v>
      </c>
      <c r="Q2674" t="s">
        <v>415</v>
      </c>
      <c r="R2674" t="s">
        <v>416</v>
      </c>
      <c r="S2674" t="s">
        <v>338</v>
      </c>
      <c r="T2674" t="s">
        <v>339</v>
      </c>
      <c r="U2674" s="61" t="s">
        <v>340</v>
      </c>
      <c r="V2674" t="s">
        <v>24</v>
      </c>
      <c r="W2674" t="s">
        <v>263</v>
      </c>
      <c r="X2674" s="59">
        <v>16105</v>
      </c>
      <c r="Y2674" s="59">
        <v>16105</v>
      </c>
      <c r="Z2674" t="s">
        <v>141</v>
      </c>
      <c r="AA2674" s="146" t="str">
        <f t="shared" si="525"/>
        <v>EX</v>
      </c>
      <c r="AB2674" s="146" t="str">
        <f t="shared" si="515"/>
        <v>IT</v>
      </c>
      <c r="AC2674" t="str">
        <f t="shared" si="518"/>
        <v>EX</v>
      </c>
      <c r="AD2674" s="74">
        <f t="shared" si="519"/>
        <v>16105</v>
      </c>
      <c r="AE2674" s="74">
        <f t="shared" si="524"/>
        <v>16105</v>
      </c>
      <c r="AF2674">
        <v>1</v>
      </c>
      <c r="AG2674">
        <v>0</v>
      </c>
      <c r="AH2674" s="74">
        <v>0</v>
      </c>
      <c r="AJ2674" s="74">
        <f t="shared" si="520"/>
        <v>0</v>
      </c>
      <c r="AK2674" s="74">
        <f t="shared" si="514"/>
        <v>16105</v>
      </c>
      <c r="AL2674" t="str">
        <f t="shared" si="521"/>
        <v>N</v>
      </c>
      <c r="AN2674" t="s">
        <v>86</v>
      </c>
      <c r="AO2674" t="s">
        <v>85</v>
      </c>
      <c r="AP2674" t="str">
        <f t="shared" si="522"/>
        <v>94</v>
      </c>
      <c r="AQ2674" s="145" t="s">
        <v>1826</v>
      </c>
      <c r="AR2674" t="str">
        <f t="shared" si="523"/>
        <v>1-Adjusted Base Budget</v>
      </c>
      <c r="AS2674" s="145" t="s">
        <v>1827</v>
      </c>
      <c r="AT2674" t="s">
        <v>213</v>
      </c>
      <c r="AV2674" t="str">
        <f t="shared" si="517"/>
        <v>VPIT-SS</v>
      </c>
      <c r="AW2674" t="str">
        <f t="shared" si="516"/>
        <v>VP FOR INFORMATION TECHNOLOGY-SHARED SERVICES</v>
      </c>
    </row>
    <row r="2675" spans="1:49">
      <c r="A2675" s="59">
        <v>2018</v>
      </c>
      <c r="B2675" t="s">
        <v>137</v>
      </c>
      <c r="C2675" t="s">
        <v>945</v>
      </c>
      <c r="D2675" t="s">
        <v>946</v>
      </c>
      <c r="E2675" t="s">
        <v>951</v>
      </c>
      <c r="F2675" t="s">
        <v>1719</v>
      </c>
      <c r="G2675" t="s">
        <v>1720</v>
      </c>
      <c r="H2675" t="s">
        <v>154</v>
      </c>
      <c r="I2675" s="170" t="s">
        <v>84</v>
      </c>
      <c r="J2675" t="s">
        <v>85</v>
      </c>
      <c r="K2675" t="s">
        <v>214</v>
      </c>
      <c r="L2675" t="s">
        <v>419</v>
      </c>
      <c r="M2675" t="s">
        <v>420</v>
      </c>
      <c r="N2675" t="s">
        <v>217</v>
      </c>
      <c r="O2675" t="s">
        <v>263</v>
      </c>
      <c r="P2675" t="s">
        <v>414</v>
      </c>
      <c r="Q2675" t="s">
        <v>415</v>
      </c>
      <c r="R2675" t="s">
        <v>416</v>
      </c>
      <c r="S2675" t="s">
        <v>338</v>
      </c>
      <c r="T2675" t="s">
        <v>339</v>
      </c>
      <c r="U2675" s="61" t="s">
        <v>340</v>
      </c>
      <c r="V2675" t="s">
        <v>24</v>
      </c>
      <c r="W2675" t="s">
        <v>263</v>
      </c>
      <c r="X2675" s="59">
        <v>0</v>
      </c>
      <c r="Y2675" s="59">
        <v>13875</v>
      </c>
      <c r="Z2675" t="s">
        <v>141</v>
      </c>
      <c r="AA2675" s="146" t="str">
        <f t="shared" si="525"/>
        <v>EX</v>
      </c>
      <c r="AB2675" s="146" t="str">
        <f t="shared" si="515"/>
        <v>IT</v>
      </c>
      <c r="AC2675" t="str">
        <f t="shared" si="518"/>
        <v>EX</v>
      </c>
      <c r="AD2675" s="74">
        <f t="shared" si="519"/>
        <v>13875</v>
      </c>
      <c r="AE2675" s="74">
        <f t="shared" si="524"/>
        <v>13875</v>
      </c>
      <c r="AF2675">
        <v>1</v>
      </c>
      <c r="AG2675">
        <v>0</v>
      </c>
      <c r="AH2675" s="74">
        <v>0</v>
      </c>
      <c r="AJ2675" s="74">
        <f t="shared" si="520"/>
        <v>0</v>
      </c>
      <c r="AK2675" s="74">
        <f t="shared" ref="AK2675:AK2738" si="526">AE2675 +AJ2675</f>
        <v>13875</v>
      </c>
      <c r="AL2675" t="str">
        <f t="shared" si="521"/>
        <v>N</v>
      </c>
      <c r="AN2675" t="s">
        <v>86</v>
      </c>
      <c r="AO2675" t="s">
        <v>85</v>
      </c>
      <c r="AP2675" t="str">
        <f t="shared" si="522"/>
        <v>94</v>
      </c>
      <c r="AQ2675" s="145" t="s">
        <v>1826</v>
      </c>
      <c r="AR2675" t="str">
        <f t="shared" si="523"/>
        <v>1-Adjusted Base Budget</v>
      </c>
      <c r="AS2675" s="145" t="s">
        <v>1827</v>
      </c>
      <c r="AT2675" t="s">
        <v>213</v>
      </c>
      <c r="AV2675" t="str">
        <f t="shared" si="517"/>
        <v>VPIT-SS</v>
      </c>
      <c r="AW2675" t="str">
        <f t="shared" si="516"/>
        <v>VP FOR INFORMATION TECHNOLOGY-SHARED SERVICES</v>
      </c>
    </row>
    <row r="2676" spans="1:49">
      <c r="A2676" s="59">
        <v>2018</v>
      </c>
      <c r="B2676" t="s">
        <v>137</v>
      </c>
      <c r="C2676" t="s">
        <v>945</v>
      </c>
      <c r="D2676" t="s">
        <v>946</v>
      </c>
      <c r="E2676" t="s">
        <v>951</v>
      </c>
      <c r="F2676" t="s">
        <v>1063</v>
      </c>
      <c r="G2676" t="s">
        <v>1064</v>
      </c>
      <c r="H2676" t="s">
        <v>154</v>
      </c>
      <c r="I2676" s="170" t="s">
        <v>84</v>
      </c>
      <c r="J2676" t="s">
        <v>85</v>
      </c>
      <c r="K2676" t="s">
        <v>214</v>
      </c>
      <c r="L2676" t="s">
        <v>419</v>
      </c>
      <c r="M2676" t="s">
        <v>420</v>
      </c>
      <c r="N2676" t="s">
        <v>217</v>
      </c>
      <c r="O2676" t="s">
        <v>263</v>
      </c>
      <c r="P2676" t="s">
        <v>414</v>
      </c>
      <c r="Q2676" t="s">
        <v>415</v>
      </c>
      <c r="R2676" t="s">
        <v>416</v>
      </c>
      <c r="S2676" t="s">
        <v>338</v>
      </c>
      <c r="T2676" t="s">
        <v>339</v>
      </c>
      <c r="U2676" s="61" t="s">
        <v>340</v>
      </c>
      <c r="V2676" t="s">
        <v>24</v>
      </c>
      <c r="W2676" t="s">
        <v>263</v>
      </c>
      <c r="X2676" s="59">
        <v>18668</v>
      </c>
      <c r="Y2676" s="59">
        <v>18547</v>
      </c>
      <c r="Z2676" t="s">
        <v>141</v>
      </c>
      <c r="AA2676" s="146" t="str">
        <f t="shared" si="525"/>
        <v>EX</v>
      </c>
      <c r="AB2676" s="146" t="str">
        <f t="shared" si="515"/>
        <v>IT</v>
      </c>
      <c r="AC2676" t="str">
        <f t="shared" si="518"/>
        <v>EX</v>
      </c>
      <c r="AD2676" s="74">
        <f t="shared" si="519"/>
        <v>18547</v>
      </c>
      <c r="AE2676" s="74">
        <f t="shared" si="524"/>
        <v>18547</v>
      </c>
      <c r="AF2676">
        <v>1</v>
      </c>
      <c r="AG2676">
        <v>0</v>
      </c>
      <c r="AH2676" s="74">
        <v>0</v>
      </c>
      <c r="AJ2676" s="74">
        <f t="shared" si="520"/>
        <v>0</v>
      </c>
      <c r="AK2676" s="74">
        <f t="shared" si="526"/>
        <v>18547</v>
      </c>
      <c r="AL2676" t="str">
        <f t="shared" si="521"/>
        <v>N</v>
      </c>
      <c r="AN2676" t="s">
        <v>86</v>
      </c>
      <c r="AO2676" t="s">
        <v>85</v>
      </c>
      <c r="AP2676" t="str">
        <f t="shared" si="522"/>
        <v>94</v>
      </c>
      <c r="AQ2676" s="145" t="s">
        <v>1826</v>
      </c>
      <c r="AR2676" t="str">
        <f t="shared" si="523"/>
        <v>1-Adjusted Base Budget</v>
      </c>
      <c r="AS2676" s="145" t="s">
        <v>1827</v>
      </c>
      <c r="AT2676" t="s">
        <v>213</v>
      </c>
      <c r="AV2676" t="str">
        <f t="shared" si="517"/>
        <v>VPIT-SS</v>
      </c>
      <c r="AW2676" t="str">
        <f t="shared" si="516"/>
        <v>VP FOR INFORMATION TECHNOLOGY-SHARED SERVICES</v>
      </c>
    </row>
    <row r="2677" spans="1:49">
      <c r="A2677" s="59">
        <v>2018</v>
      </c>
      <c r="B2677" t="s">
        <v>137</v>
      </c>
      <c r="C2677" t="s">
        <v>945</v>
      </c>
      <c r="D2677" t="s">
        <v>946</v>
      </c>
      <c r="E2677" t="s">
        <v>951</v>
      </c>
      <c r="F2677" t="s">
        <v>954</v>
      </c>
      <c r="G2677" t="s">
        <v>955</v>
      </c>
      <c r="H2677" t="s">
        <v>154</v>
      </c>
      <c r="I2677" s="170" t="s">
        <v>84</v>
      </c>
      <c r="J2677" t="s">
        <v>85</v>
      </c>
      <c r="K2677" t="s">
        <v>214</v>
      </c>
      <c r="L2677" t="s">
        <v>419</v>
      </c>
      <c r="M2677" t="s">
        <v>420</v>
      </c>
      <c r="N2677" t="s">
        <v>217</v>
      </c>
      <c r="O2677" t="s">
        <v>263</v>
      </c>
      <c r="P2677" t="s">
        <v>414</v>
      </c>
      <c r="Q2677" t="s">
        <v>415</v>
      </c>
      <c r="R2677" t="s">
        <v>416</v>
      </c>
      <c r="S2677" t="s">
        <v>338</v>
      </c>
      <c r="T2677" t="s">
        <v>339</v>
      </c>
      <c r="U2677" s="61" t="s">
        <v>340</v>
      </c>
      <c r="V2677" t="s">
        <v>24</v>
      </c>
      <c r="W2677" t="s">
        <v>263</v>
      </c>
      <c r="X2677" s="59">
        <v>48490</v>
      </c>
      <c r="Y2677" s="59">
        <v>48490</v>
      </c>
      <c r="Z2677" t="s">
        <v>141</v>
      </c>
      <c r="AA2677" s="146" t="str">
        <f t="shared" si="525"/>
        <v>EX</v>
      </c>
      <c r="AB2677" s="146" t="str">
        <f t="shared" ref="AB2677:AB2740" si="527">IF(O2677 =AA2677,Z2677,"10cr")</f>
        <v>IT</v>
      </c>
      <c r="AC2677" t="str">
        <f t="shared" si="518"/>
        <v>EX</v>
      </c>
      <c r="AD2677" s="74">
        <f t="shared" si="519"/>
        <v>48490</v>
      </c>
      <c r="AE2677" s="74">
        <f t="shared" si="524"/>
        <v>48490</v>
      </c>
      <c r="AF2677">
        <v>1</v>
      </c>
      <c r="AG2677">
        <v>0</v>
      </c>
      <c r="AH2677" s="74">
        <v>0</v>
      </c>
      <c r="AJ2677" s="74">
        <f t="shared" si="520"/>
        <v>0</v>
      </c>
      <c r="AK2677" s="74">
        <f t="shared" si="526"/>
        <v>48490</v>
      </c>
      <c r="AL2677" t="str">
        <f t="shared" si="521"/>
        <v>N</v>
      </c>
      <c r="AN2677" t="s">
        <v>86</v>
      </c>
      <c r="AO2677" t="s">
        <v>85</v>
      </c>
      <c r="AP2677" t="str">
        <f t="shared" si="522"/>
        <v>94</v>
      </c>
      <c r="AQ2677" s="145" t="s">
        <v>1826</v>
      </c>
      <c r="AR2677" t="str">
        <f t="shared" si="523"/>
        <v>1-Adjusted Base Budget</v>
      </c>
      <c r="AS2677" s="145" t="s">
        <v>1827</v>
      </c>
      <c r="AT2677" t="s">
        <v>213</v>
      </c>
      <c r="AV2677" t="str">
        <f t="shared" si="517"/>
        <v>VPIT-SS</v>
      </c>
      <c r="AW2677" t="str">
        <f t="shared" si="516"/>
        <v>VP FOR INFORMATION TECHNOLOGY-SHARED SERVICES</v>
      </c>
    </row>
    <row r="2678" spans="1:49">
      <c r="A2678" s="59">
        <v>2018</v>
      </c>
      <c r="B2678" t="s">
        <v>137</v>
      </c>
      <c r="C2678" t="s">
        <v>945</v>
      </c>
      <c r="D2678" t="s">
        <v>946</v>
      </c>
      <c r="E2678" t="s">
        <v>951</v>
      </c>
      <c r="F2678" t="s">
        <v>1117</v>
      </c>
      <c r="G2678" t="s">
        <v>1118</v>
      </c>
      <c r="H2678" t="s">
        <v>154</v>
      </c>
      <c r="I2678" s="170" t="s">
        <v>84</v>
      </c>
      <c r="J2678" t="s">
        <v>85</v>
      </c>
      <c r="K2678" t="s">
        <v>214</v>
      </c>
      <c r="L2678" t="s">
        <v>419</v>
      </c>
      <c r="M2678" t="s">
        <v>420</v>
      </c>
      <c r="N2678" t="s">
        <v>217</v>
      </c>
      <c r="O2678" t="s">
        <v>263</v>
      </c>
      <c r="P2678" t="s">
        <v>414</v>
      </c>
      <c r="Q2678" t="s">
        <v>415</v>
      </c>
      <c r="R2678" t="s">
        <v>416</v>
      </c>
      <c r="S2678" t="s">
        <v>338</v>
      </c>
      <c r="T2678" t="s">
        <v>339</v>
      </c>
      <c r="U2678" s="61" t="s">
        <v>340</v>
      </c>
      <c r="V2678" t="s">
        <v>24</v>
      </c>
      <c r="W2678" t="s">
        <v>263</v>
      </c>
      <c r="X2678" s="59">
        <v>13280</v>
      </c>
      <c r="Y2678" s="59">
        <v>13280</v>
      </c>
      <c r="Z2678" t="s">
        <v>141</v>
      </c>
      <c r="AA2678" s="146" t="str">
        <f t="shared" si="525"/>
        <v>EX</v>
      </c>
      <c r="AB2678" s="146" t="str">
        <f t="shared" si="527"/>
        <v>IT</v>
      </c>
      <c r="AC2678" t="str">
        <f t="shared" si="518"/>
        <v>EX</v>
      </c>
      <c r="AD2678" s="74">
        <f t="shared" si="519"/>
        <v>13280</v>
      </c>
      <c r="AE2678" s="74">
        <f t="shared" si="524"/>
        <v>13280</v>
      </c>
      <c r="AF2678">
        <v>1</v>
      </c>
      <c r="AG2678">
        <v>0</v>
      </c>
      <c r="AH2678" s="74">
        <v>0</v>
      </c>
      <c r="AJ2678" s="74">
        <f t="shared" si="520"/>
        <v>0</v>
      </c>
      <c r="AK2678" s="74">
        <f t="shared" si="526"/>
        <v>13280</v>
      </c>
      <c r="AL2678" t="str">
        <f t="shared" si="521"/>
        <v>N</v>
      </c>
      <c r="AN2678" t="s">
        <v>86</v>
      </c>
      <c r="AO2678" t="s">
        <v>85</v>
      </c>
      <c r="AP2678" t="str">
        <f t="shared" si="522"/>
        <v>94</v>
      </c>
      <c r="AQ2678" s="145" t="s">
        <v>1826</v>
      </c>
      <c r="AR2678" t="str">
        <f t="shared" si="523"/>
        <v>1-Adjusted Base Budget</v>
      </c>
      <c r="AS2678" s="145" t="s">
        <v>1827</v>
      </c>
      <c r="AT2678" t="s">
        <v>213</v>
      </c>
      <c r="AV2678" t="str">
        <f t="shared" si="517"/>
        <v>VPIT-SS</v>
      </c>
      <c r="AW2678" t="str">
        <f t="shared" si="516"/>
        <v>VP FOR INFORMATION TECHNOLOGY-SHARED SERVICES</v>
      </c>
    </row>
    <row r="2679" spans="1:49">
      <c r="A2679" s="59">
        <v>2018</v>
      </c>
      <c r="B2679" t="s">
        <v>137</v>
      </c>
      <c r="C2679" t="s">
        <v>945</v>
      </c>
      <c r="D2679" t="s">
        <v>946</v>
      </c>
      <c r="E2679" t="s">
        <v>951</v>
      </c>
      <c r="F2679" t="s">
        <v>990</v>
      </c>
      <c r="G2679" t="s">
        <v>991</v>
      </c>
      <c r="H2679" t="s">
        <v>154</v>
      </c>
      <c r="I2679" s="170" t="s">
        <v>84</v>
      </c>
      <c r="J2679" t="s">
        <v>85</v>
      </c>
      <c r="K2679" t="s">
        <v>214</v>
      </c>
      <c r="L2679" t="s">
        <v>419</v>
      </c>
      <c r="M2679" t="s">
        <v>420</v>
      </c>
      <c r="N2679" t="s">
        <v>217</v>
      </c>
      <c r="O2679" t="s">
        <v>263</v>
      </c>
      <c r="P2679" t="s">
        <v>414</v>
      </c>
      <c r="Q2679" t="s">
        <v>415</v>
      </c>
      <c r="R2679" t="s">
        <v>416</v>
      </c>
      <c r="S2679" t="s">
        <v>338</v>
      </c>
      <c r="T2679" t="s">
        <v>339</v>
      </c>
      <c r="U2679" s="61" t="s">
        <v>340</v>
      </c>
      <c r="V2679" t="s">
        <v>24</v>
      </c>
      <c r="W2679" t="s">
        <v>263</v>
      </c>
      <c r="X2679" s="59">
        <v>34188</v>
      </c>
      <c r="Y2679" s="59">
        <v>34188</v>
      </c>
      <c r="Z2679" t="s">
        <v>141</v>
      </c>
      <c r="AA2679" s="146" t="str">
        <f t="shared" si="525"/>
        <v>EX</v>
      </c>
      <c r="AB2679" s="146" t="str">
        <f t="shared" si="527"/>
        <v>IT</v>
      </c>
      <c r="AC2679" t="str">
        <f t="shared" si="518"/>
        <v>EX</v>
      </c>
      <c r="AD2679" s="74">
        <f t="shared" si="519"/>
        <v>34188</v>
      </c>
      <c r="AE2679" s="74">
        <f t="shared" si="524"/>
        <v>34188</v>
      </c>
      <c r="AF2679">
        <v>1</v>
      </c>
      <c r="AG2679">
        <v>0</v>
      </c>
      <c r="AH2679" s="74">
        <v>0</v>
      </c>
      <c r="AJ2679" s="74">
        <f t="shared" si="520"/>
        <v>0</v>
      </c>
      <c r="AK2679" s="74">
        <f t="shared" si="526"/>
        <v>34188</v>
      </c>
      <c r="AL2679" t="str">
        <f t="shared" si="521"/>
        <v>N</v>
      </c>
      <c r="AN2679" t="s">
        <v>86</v>
      </c>
      <c r="AO2679" t="s">
        <v>85</v>
      </c>
      <c r="AP2679" t="str">
        <f t="shared" si="522"/>
        <v>94</v>
      </c>
      <c r="AQ2679" s="145" t="s">
        <v>1826</v>
      </c>
      <c r="AR2679" t="str">
        <f t="shared" si="523"/>
        <v>1-Adjusted Base Budget</v>
      </c>
      <c r="AS2679" s="145" t="s">
        <v>1827</v>
      </c>
      <c r="AT2679" t="s">
        <v>213</v>
      </c>
      <c r="AV2679" t="str">
        <f t="shared" si="517"/>
        <v>VPIT-SS</v>
      </c>
      <c r="AW2679" t="str">
        <f t="shared" si="516"/>
        <v>VP FOR INFORMATION TECHNOLOGY-SHARED SERVICES</v>
      </c>
    </row>
    <row r="2680" spans="1:49">
      <c r="A2680" s="59">
        <v>2018</v>
      </c>
      <c r="B2680" t="s">
        <v>137</v>
      </c>
      <c r="C2680" t="s">
        <v>945</v>
      </c>
      <c r="D2680" t="s">
        <v>946</v>
      </c>
      <c r="E2680" t="s">
        <v>951</v>
      </c>
      <c r="F2680" t="s">
        <v>968</v>
      </c>
      <c r="G2680" t="s">
        <v>969</v>
      </c>
      <c r="H2680" t="s">
        <v>154</v>
      </c>
      <c r="I2680" s="170" t="s">
        <v>84</v>
      </c>
      <c r="J2680" t="s">
        <v>85</v>
      </c>
      <c r="K2680" t="s">
        <v>214</v>
      </c>
      <c r="L2680" t="s">
        <v>419</v>
      </c>
      <c r="M2680" t="s">
        <v>420</v>
      </c>
      <c r="N2680" t="s">
        <v>217</v>
      </c>
      <c r="O2680" t="s">
        <v>263</v>
      </c>
      <c r="P2680" t="s">
        <v>414</v>
      </c>
      <c r="Q2680" t="s">
        <v>415</v>
      </c>
      <c r="R2680" t="s">
        <v>416</v>
      </c>
      <c r="S2680" t="s">
        <v>338</v>
      </c>
      <c r="T2680" t="s">
        <v>339</v>
      </c>
      <c r="U2680" s="61" t="s">
        <v>340</v>
      </c>
      <c r="V2680" t="s">
        <v>24</v>
      </c>
      <c r="W2680" t="s">
        <v>263</v>
      </c>
      <c r="X2680" s="59">
        <v>48722</v>
      </c>
      <c r="Y2680" s="59">
        <v>48036</v>
      </c>
      <c r="Z2680" t="s">
        <v>141</v>
      </c>
      <c r="AA2680" s="146" t="str">
        <f t="shared" si="525"/>
        <v>EX</v>
      </c>
      <c r="AB2680" s="146" t="str">
        <f t="shared" si="527"/>
        <v>IT</v>
      </c>
      <c r="AC2680" t="str">
        <f t="shared" si="518"/>
        <v>EX</v>
      </c>
      <c r="AD2680" s="74">
        <f t="shared" si="519"/>
        <v>48036</v>
      </c>
      <c r="AE2680" s="74">
        <f t="shared" si="524"/>
        <v>48036</v>
      </c>
      <c r="AF2680">
        <v>1</v>
      </c>
      <c r="AG2680">
        <v>0</v>
      </c>
      <c r="AH2680" s="74">
        <v>0</v>
      </c>
      <c r="AJ2680" s="74">
        <f t="shared" si="520"/>
        <v>0</v>
      </c>
      <c r="AK2680" s="74">
        <f t="shared" si="526"/>
        <v>48036</v>
      </c>
      <c r="AL2680" t="str">
        <f t="shared" si="521"/>
        <v>N</v>
      </c>
      <c r="AN2680" t="s">
        <v>86</v>
      </c>
      <c r="AO2680" t="s">
        <v>85</v>
      </c>
      <c r="AP2680" t="str">
        <f t="shared" si="522"/>
        <v>94</v>
      </c>
      <c r="AQ2680" s="145" t="s">
        <v>1826</v>
      </c>
      <c r="AR2680" t="str">
        <f t="shared" si="523"/>
        <v>1-Adjusted Base Budget</v>
      </c>
      <c r="AS2680" s="145" t="s">
        <v>1827</v>
      </c>
      <c r="AT2680" t="s">
        <v>213</v>
      </c>
      <c r="AV2680" t="str">
        <f t="shared" si="517"/>
        <v>VPIT-SS</v>
      </c>
      <c r="AW2680" t="str">
        <f t="shared" si="516"/>
        <v>VP FOR INFORMATION TECHNOLOGY-SHARED SERVICES</v>
      </c>
    </row>
    <row r="2681" spans="1:49">
      <c r="A2681" s="59">
        <v>2018</v>
      </c>
      <c r="B2681" t="s">
        <v>137</v>
      </c>
      <c r="C2681" t="s">
        <v>945</v>
      </c>
      <c r="D2681" t="s">
        <v>946</v>
      </c>
      <c r="E2681" t="s">
        <v>951</v>
      </c>
      <c r="F2681" t="s">
        <v>971</v>
      </c>
      <c r="G2681" t="s">
        <v>972</v>
      </c>
      <c r="H2681" t="s">
        <v>154</v>
      </c>
      <c r="I2681" s="170" t="s">
        <v>84</v>
      </c>
      <c r="J2681" t="s">
        <v>85</v>
      </c>
      <c r="K2681" t="s">
        <v>214</v>
      </c>
      <c r="L2681" t="s">
        <v>419</v>
      </c>
      <c r="M2681" t="s">
        <v>420</v>
      </c>
      <c r="N2681" t="s">
        <v>217</v>
      </c>
      <c r="O2681" t="s">
        <v>263</v>
      </c>
      <c r="P2681" t="s">
        <v>414</v>
      </c>
      <c r="Q2681" t="s">
        <v>415</v>
      </c>
      <c r="R2681" t="s">
        <v>416</v>
      </c>
      <c r="S2681" t="s">
        <v>338</v>
      </c>
      <c r="T2681" t="s">
        <v>339</v>
      </c>
      <c r="U2681" s="61" t="s">
        <v>340</v>
      </c>
      <c r="V2681" t="s">
        <v>24</v>
      </c>
      <c r="W2681" t="s">
        <v>263</v>
      </c>
      <c r="X2681" s="59">
        <v>2524</v>
      </c>
      <c r="Y2681" s="59">
        <v>2524</v>
      </c>
      <c r="Z2681" t="s">
        <v>141</v>
      </c>
      <c r="AA2681" s="146" t="str">
        <f t="shared" si="525"/>
        <v>EX</v>
      </c>
      <c r="AB2681" s="146" t="str">
        <f t="shared" si="527"/>
        <v>IT</v>
      </c>
      <c r="AC2681" t="str">
        <f t="shared" si="518"/>
        <v>EX</v>
      </c>
      <c r="AD2681" s="74">
        <f t="shared" si="519"/>
        <v>2524</v>
      </c>
      <c r="AE2681" s="74">
        <f t="shared" si="524"/>
        <v>2524</v>
      </c>
      <c r="AF2681">
        <v>1</v>
      </c>
      <c r="AG2681">
        <v>0</v>
      </c>
      <c r="AH2681" s="74">
        <v>0</v>
      </c>
      <c r="AJ2681" s="74">
        <f t="shared" si="520"/>
        <v>0</v>
      </c>
      <c r="AK2681" s="74">
        <f t="shared" si="526"/>
        <v>2524</v>
      </c>
      <c r="AL2681" t="str">
        <f t="shared" si="521"/>
        <v>N</v>
      </c>
      <c r="AN2681" t="s">
        <v>86</v>
      </c>
      <c r="AO2681" t="s">
        <v>85</v>
      </c>
      <c r="AP2681" t="str">
        <f t="shared" si="522"/>
        <v>94</v>
      </c>
      <c r="AQ2681" s="145" t="s">
        <v>1826</v>
      </c>
      <c r="AR2681" t="str">
        <f t="shared" si="523"/>
        <v>1-Adjusted Base Budget</v>
      </c>
      <c r="AS2681" s="145" t="s">
        <v>1827</v>
      </c>
      <c r="AT2681" t="s">
        <v>213</v>
      </c>
      <c r="AV2681" t="str">
        <f t="shared" si="517"/>
        <v>VPIT-SS</v>
      </c>
      <c r="AW2681" t="str">
        <f t="shared" si="516"/>
        <v>VP FOR INFORMATION TECHNOLOGY-SHARED SERVICES</v>
      </c>
    </row>
    <row r="2682" spans="1:49">
      <c r="A2682" s="59">
        <v>2018</v>
      </c>
      <c r="B2682" t="s">
        <v>137</v>
      </c>
      <c r="C2682" t="s">
        <v>945</v>
      </c>
      <c r="D2682" t="s">
        <v>946</v>
      </c>
      <c r="E2682" t="s">
        <v>951</v>
      </c>
      <c r="F2682" t="s">
        <v>1073</v>
      </c>
      <c r="G2682" t="s">
        <v>1074</v>
      </c>
      <c r="H2682" t="s">
        <v>154</v>
      </c>
      <c r="I2682" s="170" t="s">
        <v>84</v>
      </c>
      <c r="J2682" t="s">
        <v>85</v>
      </c>
      <c r="K2682" t="s">
        <v>214</v>
      </c>
      <c r="L2682" t="s">
        <v>419</v>
      </c>
      <c r="M2682" t="s">
        <v>420</v>
      </c>
      <c r="N2682" t="s">
        <v>217</v>
      </c>
      <c r="O2682" t="s">
        <v>263</v>
      </c>
      <c r="P2682" t="s">
        <v>414</v>
      </c>
      <c r="Q2682" t="s">
        <v>415</v>
      </c>
      <c r="R2682" t="s">
        <v>416</v>
      </c>
      <c r="S2682" t="s">
        <v>338</v>
      </c>
      <c r="T2682" t="s">
        <v>339</v>
      </c>
      <c r="U2682" s="61" t="s">
        <v>340</v>
      </c>
      <c r="V2682" t="s">
        <v>24</v>
      </c>
      <c r="W2682" t="s">
        <v>263</v>
      </c>
      <c r="X2682" s="59">
        <v>7582</v>
      </c>
      <c r="Y2682" s="59">
        <v>7582</v>
      </c>
      <c r="Z2682" t="s">
        <v>141</v>
      </c>
      <c r="AA2682" s="146" t="str">
        <f t="shared" si="525"/>
        <v>EX</v>
      </c>
      <c r="AB2682" s="146" t="str">
        <f t="shared" si="527"/>
        <v>IT</v>
      </c>
      <c r="AC2682" t="str">
        <f t="shared" si="518"/>
        <v>EX</v>
      </c>
      <c r="AD2682" s="74">
        <f t="shared" si="519"/>
        <v>7582</v>
      </c>
      <c r="AE2682" s="74">
        <f t="shared" si="524"/>
        <v>7582</v>
      </c>
      <c r="AF2682">
        <v>1</v>
      </c>
      <c r="AG2682">
        <v>0</v>
      </c>
      <c r="AH2682" s="74">
        <v>0</v>
      </c>
      <c r="AJ2682" s="74">
        <f t="shared" si="520"/>
        <v>0</v>
      </c>
      <c r="AK2682" s="74">
        <f t="shared" si="526"/>
        <v>7582</v>
      </c>
      <c r="AL2682" t="str">
        <f t="shared" si="521"/>
        <v>N</v>
      </c>
      <c r="AN2682" t="s">
        <v>86</v>
      </c>
      <c r="AO2682" t="s">
        <v>85</v>
      </c>
      <c r="AP2682" t="str">
        <f t="shared" si="522"/>
        <v>94</v>
      </c>
      <c r="AQ2682" s="145" t="s">
        <v>1826</v>
      </c>
      <c r="AR2682" t="str">
        <f t="shared" si="523"/>
        <v>1-Adjusted Base Budget</v>
      </c>
      <c r="AS2682" s="145" t="s">
        <v>1827</v>
      </c>
      <c r="AT2682" t="s">
        <v>213</v>
      </c>
      <c r="AV2682" t="str">
        <f t="shared" si="517"/>
        <v>VPIT-SS</v>
      </c>
      <c r="AW2682" t="str">
        <f t="shared" si="516"/>
        <v>VP FOR INFORMATION TECHNOLOGY-SHARED SERVICES</v>
      </c>
    </row>
    <row r="2683" spans="1:49">
      <c r="A2683" s="59">
        <v>2018</v>
      </c>
      <c r="B2683" t="s">
        <v>137</v>
      </c>
      <c r="C2683" t="s">
        <v>945</v>
      </c>
      <c r="D2683" t="s">
        <v>946</v>
      </c>
      <c r="E2683" t="s">
        <v>951</v>
      </c>
      <c r="F2683" t="s">
        <v>961</v>
      </c>
      <c r="G2683" t="s">
        <v>977</v>
      </c>
      <c r="H2683" t="s">
        <v>154</v>
      </c>
      <c r="I2683" s="170" t="s">
        <v>84</v>
      </c>
      <c r="J2683" t="s">
        <v>85</v>
      </c>
      <c r="K2683" t="s">
        <v>214</v>
      </c>
      <c r="L2683" t="s">
        <v>419</v>
      </c>
      <c r="M2683" t="s">
        <v>420</v>
      </c>
      <c r="N2683" t="s">
        <v>217</v>
      </c>
      <c r="O2683" t="s">
        <v>263</v>
      </c>
      <c r="P2683" t="s">
        <v>414</v>
      </c>
      <c r="Q2683" t="s">
        <v>415</v>
      </c>
      <c r="R2683" t="s">
        <v>416</v>
      </c>
      <c r="S2683" t="s">
        <v>338</v>
      </c>
      <c r="T2683" t="s">
        <v>339</v>
      </c>
      <c r="U2683" s="61" t="s">
        <v>340</v>
      </c>
      <c r="V2683" t="s">
        <v>24</v>
      </c>
      <c r="W2683" t="s">
        <v>263</v>
      </c>
      <c r="X2683" s="59">
        <v>36319</v>
      </c>
      <c r="Y2683" s="59">
        <v>49498</v>
      </c>
      <c r="Z2683" t="s">
        <v>141</v>
      </c>
      <c r="AA2683" s="146" t="str">
        <f t="shared" si="525"/>
        <v>EX</v>
      </c>
      <c r="AB2683" s="146" t="str">
        <f t="shared" si="527"/>
        <v>IT</v>
      </c>
      <c r="AC2683" t="str">
        <f t="shared" si="518"/>
        <v>EX</v>
      </c>
      <c r="AD2683" s="74">
        <f t="shared" si="519"/>
        <v>49498</v>
      </c>
      <c r="AE2683" s="74">
        <f t="shared" si="524"/>
        <v>49498</v>
      </c>
      <c r="AF2683">
        <v>1</v>
      </c>
      <c r="AG2683">
        <v>0</v>
      </c>
      <c r="AH2683" s="74">
        <v>0</v>
      </c>
      <c r="AJ2683" s="74">
        <f t="shared" si="520"/>
        <v>0</v>
      </c>
      <c r="AK2683" s="74">
        <f t="shared" si="526"/>
        <v>49498</v>
      </c>
      <c r="AL2683" t="str">
        <f t="shared" si="521"/>
        <v>N</v>
      </c>
      <c r="AN2683" t="s">
        <v>86</v>
      </c>
      <c r="AO2683" t="s">
        <v>85</v>
      </c>
      <c r="AP2683" t="str">
        <f t="shared" si="522"/>
        <v>94</v>
      </c>
      <c r="AQ2683" s="145" t="s">
        <v>1826</v>
      </c>
      <c r="AR2683" t="str">
        <f t="shared" si="523"/>
        <v>1-Adjusted Base Budget</v>
      </c>
      <c r="AS2683" s="145" t="s">
        <v>1827</v>
      </c>
      <c r="AT2683" t="s">
        <v>213</v>
      </c>
      <c r="AV2683" t="str">
        <f t="shared" si="517"/>
        <v>VPIT-SS</v>
      </c>
      <c r="AW2683" t="str">
        <f t="shared" si="516"/>
        <v>VP FOR INFORMATION TECHNOLOGY-SHARED SERVICES</v>
      </c>
    </row>
    <row r="2684" spans="1:49">
      <c r="A2684" s="59">
        <v>2018</v>
      </c>
      <c r="B2684" t="s">
        <v>137</v>
      </c>
      <c r="C2684" t="s">
        <v>945</v>
      </c>
      <c r="D2684" t="s">
        <v>946</v>
      </c>
      <c r="E2684" t="s">
        <v>951</v>
      </c>
      <c r="F2684" t="s">
        <v>1140</v>
      </c>
      <c r="G2684" t="s">
        <v>1141</v>
      </c>
      <c r="H2684" t="s">
        <v>154</v>
      </c>
      <c r="I2684" s="170" t="s">
        <v>84</v>
      </c>
      <c r="J2684" t="s">
        <v>85</v>
      </c>
      <c r="K2684" t="s">
        <v>214</v>
      </c>
      <c r="L2684" t="s">
        <v>419</v>
      </c>
      <c r="M2684" t="s">
        <v>420</v>
      </c>
      <c r="N2684" t="s">
        <v>217</v>
      </c>
      <c r="O2684" t="s">
        <v>263</v>
      </c>
      <c r="P2684" t="s">
        <v>414</v>
      </c>
      <c r="Q2684" t="s">
        <v>415</v>
      </c>
      <c r="R2684" t="s">
        <v>416</v>
      </c>
      <c r="S2684" t="s">
        <v>338</v>
      </c>
      <c r="T2684" t="s">
        <v>339</v>
      </c>
      <c r="U2684" s="61" t="s">
        <v>340</v>
      </c>
      <c r="V2684" t="s">
        <v>24</v>
      </c>
      <c r="W2684" t="s">
        <v>263</v>
      </c>
      <c r="X2684" s="59">
        <v>588</v>
      </c>
      <c r="Y2684" s="59">
        <v>-19150</v>
      </c>
      <c r="Z2684" t="s">
        <v>141</v>
      </c>
      <c r="AA2684" s="146" t="str">
        <f t="shared" si="525"/>
        <v>EX</v>
      </c>
      <c r="AB2684" s="146" t="str">
        <f t="shared" si="527"/>
        <v>IT</v>
      </c>
      <c r="AC2684" t="str">
        <f t="shared" si="518"/>
        <v>EX</v>
      </c>
      <c r="AD2684" s="74">
        <f t="shared" si="519"/>
        <v>-19150</v>
      </c>
      <c r="AE2684" s="74">
        <f t="shared" si="524"/>
        <v>-19150</v>
      </c>
      <c r="AF2684">
        <v>1</v>
      </c>
      <c r="AG2684">
        <v>0</v>
      </c>
      <c r="AH2684" s="74">
        <v>0</v>
      </c>
      <c r="AJ2684" s="74">
        <f t="shared" si="520"/>
        <v>0</v>
      </c>
      <c r="AK2684" s="74">
        <f t="shared" si="526"/>
        <v>-19150</v>
      </c>
      <c r="AL2684" t="str">
        <f t="shared" si="521"/>
        <v>N</v>
      </c>
      <c r="AN2684" t="s">
        <v>86</v>
      </c>
      <c r="AO2684" t="s">
        <v>85</v>
      </c>
      <c r="AP2684" t="str">
        <f t="shared" si="522"/>
        <v>94</v>
      </c>
      <c r="AQ2684" s="145" t="s">
        <v>1826</v>
      </c>
      <c r="AR2684" t="str">
        <f t="shared" si="523"/>
        <v>1-Adjusted Base Budget</v>
      </c>
      <c r="AS2684" s="145" t="s">
        <v>1827</v>
      </c>
      <c r="AT2684" t="s">
        <v>213</v>
      </c>
      <c r="AV2684" t="str">
        <f t="shared" si="517"/>
        <v>VPIT-SS</v>
      </c>
      <c r="AW2684" t="str">
        <f t="shared" si="516"/>
        <v>VP FOR INFORMATION TECHNOLOGY-SHARED SERVICES</v>
      </c>
    </row>
    <row r="2685" spans="1:49">
      <c r="A2685" s="59">
        <v>2018</v>
      </c>
      <c r="B2685" t="s">
        <v>137</v>
      </c>
      <c r="C2685" t="s">
        <v>945</v>
      </c>
      <c r="D2685" t="s">
        <v>946</v>
      </c>
      <c r="E2685" t="s">
        <v>951</v>
      </c>
      <c r="F2685" t="s">
        <v>1075</v>
      </c>
      <c r="G2685" t="s">
        <v>1076</v>
      </c>
      <c r="H2685" t="s">
        <v>154</v>
      </c>
      <c r="I2685" s="170" t="s">
        <v>84</v>
      </c>
      <c r="J2685" t="s">
        <v>85</v>
      </c>
      <c r="K2685" t="s">
        <v>214</v>
      </c>
      <c r="L2685" t="s">
        <v>419</v>
      </c>
      <c r="M2685" t="s">
        <v>420</v>
      </c>
      <c r="N2685" t="s">
        <v>217</v>
      </c>
      <c r="O2685" t="s">
        <v>263</v>
      </c>
      <c r="P2685" t="s">
        <v>414</v>
      </c>
      <c r="Q2685" t="s">
        <v>415</v>
      </c>
      <c r="R2685" t="s">
        <v>416</v>
      </c>
      <c r="S2685" t="s">
        <v>338</v>
      </c>
      <c r="T2685" t="s">
        <v>339</v>
      </c>
      <c r="U2685" s="61" t="s">
        <v>340</v>
      </c>
      <c r="V2685" t="s">
        <v>24</v>
      </c>
      <c r="W2685" t="s">
        <v>263</v>
      </c>
      <c r="X2685" s="59">
        <v>2466</v>
      </c>
      <c r="Y2685" s="59">
        <v>11656</v>
      </c>
      <c r="Z2685" t="s">
        <v>141</v>
      </c>
      <c r="AA2685" s="146" t="str">
        <f t="shared" si="525"/>
        <v>EX</v>
      </c>
      <c r="AB2685" s="146" t="str">
        <f t="shared" si="527"/>
        <v>IT</v>
      </c>
      <c r="AC2685" t="str">
        <f t="shared" si="518"/>
        <v>EX</v>
      </c>
      <c r="AD2685" s="74">
        <f t="shared" si="519"/>
        <v>11656</v>
      </c>
      <c r="AE2685" s="74">
        <f t="shared" si="524"/>
        <v>11656</v>
      </c>
      <c r="AF2685">
        <v>1</v>
      </c>
      <c r="AG2685">
        <v>0</v>
      </c>
      <c r="AH2685" s="74">
        <v>0</v>
      </c>
      <c r="AJ2685" s="74">
        <f t="shared" si="520"/>
        <v>0</v>
      </c>
      <c r="AK2685" s="74">
        <f t="shared" si="526"/>
        <v>11656</v>
      </c>
      <c r="AL2685" t="str">
        <f t="shared" si="521"/>
        <v>N</v>
      </c>
      <c r="AN2685" t="s">
        <v>86</v>
      </c>
      <c r="AO2685" t="s">
        <v>85</v>
      </c>
      <c r="AP2685" t="str">
        <f t="shared" si="522"/>
        <v>94</v>
      </c>
      <c r="AQ2685" s="145" t="s">
        <v>1826</v>
      </c>
      <c r="AR2685" t="str">
        <f t="shared" si="523"/>
        <v>1-Adjusted Base Budget</v>
      </c>
      <c r="AS2685" s="145" t="s">
        <v>1827</v>
      </c>
      <c r="AT2685" t="s">
        <v>213</v>
      </c>
      <c r="AV2685" t="str">
        <f t="shared" si="517"/>
        <v>VPIT-SS</v>
      </c>
      <c r="AW2685" t="str">
        <f t="shared" si="516"/>
        <v>VP FOR INFORMATION TECHNOLOGY-SHARED SERVICES</v>
      </c>
    </row>
    <row r="2686" spans="1:49">
      <c r="A2686" s="59">
        <v>2018</v>
      </c>
      <c r="B2686" t="s">
        <v>137</v>
      </c>
      <c r="C2686" t="s">
        <v>945</v>
      </c>
      <c r="D2686" t="s">
        <v>946</v>
      </c>
      <c r="E2686" t="s">
        <v>951</v>
      </c>
      <c r="F2686" t="s">
        <v>1079</v>
      </c>
      <c r="G2686" t="s">
        <v>1080</v>
      </c>
      <c r="H2686" t="s">
        <v>154</v>
      </c>
      <c r="I2686" s="170" t="s">
        <v>84</v>
      </c>
      <c r="J2686" t="s">
        <v>85</v>
      </c>
      <c r="K2686" t="s">
        <v>214</v>
      </c>
      <c r="L2686" t="s">
        <v>419</v>
      </c>
      <c r="M2686" t="s">
        <v>420</v>
      </c>
      <c r="N2686" t="s">
        <v>217</v>
      </c>
      <c r="O2686" t="s">
        <v>263</v>
      </c>
      <c r="P2686" t="s">
        <v>414</v>
      </c>
      <c r="Q2686" t="s">
        <v>415</v>
      </c>
      <c r="R2686" t="s">
        <v>416</v>
      </c>
      <c r="S2686" t="s">
        <v>338</v>
      </c>
      <c r="T2686" t="s">
        <v>339</v>
      </c>
      <c r="U2686" s="61" t="s">
        <v>340</v>
      </c>
      <c r="V2686" t="s">
        <v>24</v>
      </c>
      <c r="W2686" t="s">
        <v>263</v>
      </c>
      <c r="X2686" s="59">
        <v>5177</v>
      </c>
      <c r="Y2686" s="59">
        <v>5177</v>
      </c>
      <c r="Z2686" t="s">
        <v>141</v>
      </c>
      <c r="AA2686" s="146" t="str">
        <f t="shared" si="525"/>
        <v>EX</v>
      </c>
      <c r="AB2686" s="146" t="str">
        <f t="shared" si="527"/>
        <v>IT</v>
      </c>
      <c r="AC2686" t="str">
        <f t="shared" si="518"/>
        <v>EX</v>
      </c>
      <c r="AD2686" s="74">
        <f t="shared" si="519"/>
        <v>5177</v>
      </c>
      <c r="AE2686" s="74">
        <f t="shared" si="524"/>
        <v>5177</v>
      </c>
      <c r="AF2686">
        <v>1</v>
      </c>
      <c r="AG2686">
        <v>0</v>
      </c>
      <c r="AH2686" s="74">
        <v>0</v>
      </c>
      <c r="AJ2686" s="74">
        <f t="shared" si="520"/>
        <v>0</v>
      </c>
      <c r="AK2686" s="74">
        <f t="shared" si="526"/>
        <v>5177</v>
      </c>
      <c r="AL2686" t="str">
        <f t="shared" si="521"/>
        <v>N</v>
      </c>
      <c r="AN2686" t="s">
        <v>86</v>
      </c>
      <c r="AO2686" t="s">
        <v>85</v>
      </c>
      <c r="AP2686" t="str">
        <f t="shared" si="522"/>
        <v>94</v>
      </c>
      <c r="AQ2686" s="145" t="s">
        <v>1826</v>
      </c>
      <c r="AR2686" t="str">
        <f t="shared" si="523"/>
        <v>1-Adjusted Base Budget</v>
      </c>
      <c r="AS2686" s="145" t="s">
        <v>1827</v>
      </c>
      <c r="AT2686" t="s">
        <v>213</v>
      </c>
      <c r="AV2686" t="str">
        <f t="shared" si="517"/>
        <v>VPIT-SS</v>
      </c>
      <c r="AW2686" t="str">
        <f t="shared" si="516"/>
        <v>VP FOR INFORMATION TECHNOLOGY-SHARED SERVICES</v>
      </c>
    </row>
    <row r="2687" spans="1:49">
      <c r="A2687" s="59">
        <v>2018</v>
      </c>
      <c r="B2687" t="s">
        <v>137</v>
      </c>
      <c r="C2687" t="s">
        <v>945</v>
      </c>
      <c r="D2687" t="s">
        <v>946</v>
      </c>
      <c r="E2687" t="s">
        <v>951</v>
      </c>
      <c r="F2687" t="s">
        <v>1035</v>
      </c>
      <c r="G2687" t="s">
        <v>1036</v>
      </c>
      <c r="H2687" t="s">
        <v>154</v>
      </c>
      <c r="I2687" s="170" t="s">
        <v>84</v>
      </c>
      <c r="J2687" t="s">
        <v>85</v>
      </c>
      <c r="K2687" t="s">
        <v>214</v>
      </c>
      <c r="L2687" t="s">
        <v>419</v>
      </c>
      <c r="M2687" t="s">
        <v>420</v>
      </c>
      <c r="N2687" t="s">
        <v>217</v>
      </c>
      <c r="O2687" t="s">
        <v>263</v>
      </c>
      <c r="P2687" t="s">
        <v>414</v>
      </c>
      <c r="Q2687" t="s">
        <v>415</v>
      </c>
      <c r="R2687" t="s">
        <v>416</v>
      </c>
      <c r="S2687" t="s">
        <v>338</v>
      </c>
      <c r="T2687" t="s">
        <v>339</v>
      </c>
      <c r="U2687" s="61" t="s">
        <v>340</v>
      </c>
      <c r="V2687" t="s">
        <v>24</v>
      </c>
      <c r="W2687" t="s">
        <v>263</v>
      </c>
      <c r="X2687" s="59">
        <v>21122</v>
      </c>
      <c r="Y2687" s="59">
        <v>21122</v>
      </c>
      <c r="Z2687" t="s">
        <v>141</v>
      </c>
      <c r="AA2687" s="146" t="str">
        <f t="shared" si="525"/>
        <v>EX</v>
      </c>
      <c r="AB2687" s="146" t="str">
        <f t="shared" si="527"/>
        <v>IT</v>
      </c>
      <c r="AC2687" t="str">
        <f t="shared" si="518"/>
        <v>EX</v>
      </c>
      <c r="AD2687" s="74">
        <f t="shared" si="519"/>
        <v>21122</v>
      </c>
      <c r="AE2687" s="74">
        <f t="shared" si="524"/>
        <v>21122</v>
      </c>
      <c r="AF2687">
        <v>1</v>
      </c>
      <c r="AG2687">
        <v>0</v>
      </c>
      <c r="AH2687" s="74">
        <v>0</v>
      </c>
      <c r="AJ2687" s="74">
        <f t="shared" si="520"/>
        <v>0</v>
      </c>
      <c r="AK2687" s="74">
        <f t="shared" si="526"/>
        <v>21122</v>
      </c>
      <c r="AL2687" t="str">
        <f t="shared" si="521"/>
        <v>N</v>
      </c>
      <c r="AN2687" t="s">
        <v>86</v>
      </c>
      <c r="AO2687" t="s">
        <v>85</v>
      </c>
      <c r="AP2687" t="str">
        <f t="shared" si="522"/>
        <v>94</v>
      </c>
      <c r="AQ2687" s="145" t="s">
        <v>1826</v>
      </c>
      <c r="AR2687" t="str">
        <f t="shared" si="523"/>
        <v>1-Adjusted Base Budget</v>
      </c>
      <c r="AS2687" s="145" t="s">
        <v>1827</v>
      </c>
      <c r="AT2687" t="s">
        <v>213</v>
      </c>
      <c r="AV2687" t="str">
        <f t="shared" si="517"/>
        <v>VPIT-SS</v>
      </c>
      <c r="AW2687" t="str">
        <f t="shared" si="516"/>
        <v>VP FOR INFORMATION TECHNOLOGY-SHARED SERVICES</v>
      </c>
    </row>
    <row r="2688" spans="1:49">
      <c r="A2688" s="59">
        <v>2018</v>
      </c>
      <c r="B2688" t="s">
        <v>137</v>
      </c>
      <c r="C2688" t="s">
        <v>945</v>
      </c>
      <c r="D2688" t="s">
        <v>946</v>
      </c>
      <c r="E2688" t="s">
        <v>951</v>
      </c>
      <c r="F2688" t="s">
        <v>1123</v>
      </c>
      <c r="G2688" t="s">
        <v>1124</v>
      </c>
      <c r="H2688" t="s">
        <v>154</v>
      </c>
      <c r="I2688" s="170" t="s">
        <v>84</v>
      </c>
      <c r="J2688" t="s">
        <v>85</v>
      </c>
      <c r="K2688" t="s">
        <v>214</v>
      </c>
      <c r="L2688" t="s">
        <v>419</v>
      </c>
      <c r="M2688" t="s">
        <v>420</v>
      </c>
      <c r="N2688" t="s">
        <v>217</v>
      </c>
      <c r="O2688" t="s">
        <v>263</v>
      </c>
      <c r="P2688" t="s">
        <v>414</v>
      </c>
      <c r="Q2688" t="s">
        <v>415</v>
      </c>
      <c r="R2688" t="s">
        <v>416</v>
      </c>
      <c r="S2688" t="s">
        <v>338</v>
      </c>
      <c r="T2688" t="s">
        <v>339</v>
      </c>
      <c r="U2688" s="61" t="s">
        <v>340</v>
      </c>
      <c r="V2688" t="s">
        <v>24</v>
      </c>
      <c r="W2688" t="s">
        <v>263</v>
      </c>
      <c r="X2688" s="59">
        <v>9562</v>
      </c>
      <c r="Y2688" s="59">
        <v>9562</v>
      </c>
      <c r="Z2688" t="s">
        <v>141</v>
      </c>
      <c r="AA2688" s="146" t="str">
        <f t="shared" si="525"/>
        <v>EX</v>
      </c>
      <c r="AB2688" s="146" t="str">
        <f t="shared" si="527"/>
        <v>IT</v>
      </c>
      <c r="AC2688" t="str">
        <f t="shared" si="518"/>
        <v>EX</v>
      </c>
      <c r="AD2688" s="74">
        <f t="shared" si="519"/>
        <v>9562</v>
      </c>
      <c r="AE2688" s="74">
        <f t="shared" si="524"/>
        <v>9562</v>
      </c>
      <c r="AF2688">
        <v>1</v>
      </c>
      <c r="AG2688">
        <v>0</v>
      </c>
      <c r="AH2688" s="74">
        <v>0</v>
      </c>
      <c r="AJ2688" s="74">
        <f t="shared" si="520"/>
        <v>0</v>
      </c>
      <c r="AK2688" s="74">
        <f t="shared" si="526"/>
        <v>9562</v>
      </c>
      <c r="AL2688" t="str">
        <f t="shared" si="521"/>
        <v>N</v>
      </c>
      <c r="AN2688" t="s">
        <v>86</v>
      </c>
      <c r="AO2688" t="s">
        <v>85</v>
      </c>
      <c r="AP2688" t="str">
        <f t="shared" si="522"/>
        <v>94</v>
      </c>
      <c r="AQ2688" s="145" t="s">
        <v>1826</v>
      </c>
      <c r="AR2688" t="str">
        <f t="shared" si="523"/>
        <v>1-Adjusted Base Budget</v>
      </c>
      <c r="AS2688" s="145" t="s">
        <v>1827</v>
      </c>
      <c r="AT2688" t="s">
        <v>213</v>
      </c>
      <c r="AV2688" t="str">
        <f t="shared" si="517"/>
        <v>VPIT-SS</v>
      </c>
      <c r="AW2688" t="str">
        <f t="shared" si="516"/>
        <v>VP FOR INFORMATION TECHNOLOGY-SHARED SERVICES</v>
      </c>
    </row>
    <row r="2689" spans="1:49">
      <c r="A2689" s="59">
        <v>2018</v>
      </c>
      <c r="B2689" t="s">
        <v>137</v>
      </c>
      <c r="C2689" t="s">
        <v>945</v>
      </c>
      <c r="D2689" t="s">
        <v>946</v>
      </c>
      <c r="E2689" t="s">
        <v>951</v>
      </c>
      <c r="F2689" t="s">
        <v>1125</v>
      </c>
      <c r="G2689" t="s">
        <v>1126</v>
      </c>
      <c r="H2689" t="s">
        <v>154</v>
      </c>
      <c r="I2689" s="170" t="s">
        <v>84</v>
      </c>
      <c r="J2689" t="s">
        <v>85</v>
      </c>
      <c r="K2689" t="s">
        <v>214</v>
      </c>
      <c r="L2689" t="s">
        <v>419</v>
      </c>
      <c r="M2689" t="s">
        <v>420</v>
      </c>
      <c r="N2689" t="s">
        <v>217</v>
      </c>
      <c r="O2689" t="s">
        <v>263</v>
      </c>
      <c r="P2689" t="s">
        <v>414</v>
      </c>
      <c r="Q2689" t="s">
        <v>415</v>
      </c>
      <c r="R2689" t="s">
        <v>416</v>
      </c>
      <c r="S2689" t="s">
        <v>338</v>
      </c>
      <c r="T2689" t="s">
        <v>339</v>
      </c>
      <c r="U2689" s="61" t="s">
        <v>340</v>
      </c>
      <c r="V2689" t="s">
        <v>24</v>
      </c>
      <c r="W2689" t="s">
        <v>263</v>
      </c>
      <c r="X2689" s="59">
        <v>9238</v>
      </c>
      <c r="Y2689" s="59">
        <v>9238</v>
      </c>
      <c r="Z2689" t="s">
        <v>141</v>
      </c>
      <c r="AA2689" s="146" t="str">
        <f t="shared" si="525"/>
        <v>EX</v>
      </c>
      <c r="AB2689" s="146" t="str">
        <f t="shared" si="527"/>
        <v>IT</v>
      </c>
      <c r="AC2689" t="str">
        <f t="shared" si="518"/>
        <v>EX</v>
      </c>
      <c r="AD2689" s="74">
        <f t="shared" si="519"/>
        <v>9238</v>
      </c>
      <c r="AE2689" s="74">
        <f t="shared" si="524"/>
        <v>9238</v>
      </c>
      <c r="AF2689">
        <v>1</v>
      </c>
      <c r="AG2689">
        <v>0</v>
      </c>
      <c r="AH2689" s="74">
        <v>0</v>
      </c>
      <c r="AJ2689" s="74">
        <f t="shared" si="520"/>
        <v>0</v>
      </c>
      <c r="AK2689" s="74">
        <f t="shared" si="526"/>
        <v>9238</v>
      </c>
      <c r="AL2689" t="str">
        <f t="shared" si="521"/>
        <v>N</v>
      </c>
      <c r="AN2689" t="s">
        <v>86</v>
      </c>
      <c r="AO2689" t="s">
        <v>85</v>
      </c>
      <c r="AP2689" t="str">
        <f t="shared" si="522"/>
        <v>94</v>
      </c>
      <c r="AQ2689" s="145" t="s">
        <v>1826</v>
      </c>
      <c r="AR2689" t="str">
        <f t="shared" si="523"/>
        <v>1-Adjusted Base Budget</v>
      </c>
      <c r="AS2689" s="145" t="s">
        <v>1827</v>
      </c>
      <c r="AT2689" t="s">
        <v>213</v>
      </c>
      <c r="AV2689" t="str">
        <f t="shared" si="517"/>
        <v>VPIT-SS</v>
      </c>
      <c r="AW2689" t="str">
        <f t="shared" si="516"/>
        <v>VP FOR INFORMATION TECHNOLOGY-SHARED SERVICES</v>
      </c>
    </row>
    <row r="2690" spans="1:49">
      <c r="A2690" s="59">
        <v>2018</v>
      </c>
      <c r="B2690" t="s">
        <v>137</v>
      </c>
      <c r="C2690" t="s">
        <v>945</v>
      </c>
      <c r="D2690" t="s">
        <v>946</v>
      </c>
      <c r="E2690" t="s">
        <v>951</v>
      </c>
      <c r="F2690" t="s">
        <v>1037</v>
      </c>
      <c r="G2690" t="s">
        <v>1038</v>
      </c>
      <c r="H2690" t="s">
        <v>154</v>
      </c>
      <c r="I2690" s="170" t="s">
        <v>84</v>
      </c>
      <c r="J2690" t="s">
        <v>85</v>
      </c>
      <c r="K2690" t="s">
        <v>214</v>
      </c>
      <c r="L2690" t="s">
        <v>419</v>
      </c>
      <c r="M2690" t="s">
        <v>420</v>
      </c>
      <c r="N2690" t="s">
        <v>217</v>
      </c>
      <c r="O2690" t="s">
        <v>263</v>
      </c>
      <c r="P2690" t="s">
        <v>414</v>
      </c>
      <c r="Q2690" t="s">
        <v>415</v>
      </c>
      <c r="R2690" t="s">
        <v>416</v>
      </c>
      <c r="S2690" t="s">
        <v>338</v>
      </c>
      <c r="T2690" t="s">
        <v>339</v>
      </c>
      <c r="U2690" s="61" t="s">
        <v>340</v>
      </c>
      <c r="V2690" t="s">
        <v>24</v>
      </c>
      <c r="W2690" t="s">
        <v>263</v>
      </c>
      <c r="X2690" s="59">
        <v>33985</v>
      </c>
      <c r="Y2690" s="59">
        <v>0</v>
      </c>
      <c r="Z2690" t="s">
        <v>141</v>
      </c>
      <c r="AA2690" s="146" t="str">
        <f t="shared" si="525"/>
        <v>EX</v>
      </c>
      <c r="AB2690" s="146" t="str">
        <f t="shared" si="527"/>
        <v>IT</v>
      </c>
      <c r="AC2690" t="str">
        <f t="shared" si="518"/>
        <v>EX</v>
      </c>
      <c r="AD2690" s="74">
        <f t="shared" si="519"/>
        <v>0</v>
      </c>
      <c r="AE2690" s="74">
        <f t="shared" si="524"/>
        <v>0</v>
      </c>
      <c r="AF2690">
        <v>1</v>
      </c>
      <c r="AG2690">
        <v>0</v>
      </c>
      <c r="AH2690" s="74">
        <v>0</v>
      </c>
      <c r="AJ2690" s="74">
        <f t="shared" si="520"/>
        <v>0</v>
      </c>
      <c r="AK2690" s="74">
        <f t="shared" si="526"/>
        <v>0</v>
      </c>
      <c r="AL2690" t="str">
        <f t="shared" si="521"/>
        <v>N</v>
      </c>
      <c r="AN2690" t="s">
        <v>86</v>
      </c>
      <c r="AO2690" t="s">
        <v>85</v>
      </c>
      <c r="AP2690" t="str">
        <f t="shared" si="522"/>
        <v>94</v>
      </c>
      <c r="AQ2690" s="145" t="s">
        <v>1826</v>
      </c>
      <c r="AR2690" t="str">
        <f t="shared" si="523"/>
        <v>1-Adjusted Base Budget</v>
      </c>
      <c r="AS2690" s="145" t="s">
        <v>1827</v>
      </c>
      <c r="AT2690" t="s">
        <v>213</v>
      </c>
      <c r="AV2690" t="str">
        <f t="shared" si="517"/>
        <v>VPIT-SS</v>
      </c>
      <c r="AW2690" t="str">
        <f t="shared" si="516"/>
        <v>VP FOR INFORMATION TECHNOLOGY-SHARED SERVICES</v>
      </c>
    </row>
    <row r="2691" spans="1:49">
      <c r="A2691" s="59">
        <v>2018</v>
      </c>
      <c r="B2691" t="s">
        <v>137</v>
      </c>
      <c r="C2691" t="s">
        <v>945</v>
      </c>
      <c r="D2691" t="s">
        <v>946</v>
      </c>
      <c r="E2691" t="s">
        <v>951</v>
      </c>
      <c r="F2691" t="s">
        <v>1087</v>
      </c>
      <c r="G2691" t="s">
        <v>1088</v>
      </c>
      <c r="H2691" t="s">
        <v>154</v>
      </c>
      <c r="I2691" s="170" t="s">
        <v>84</v>
      </c>
      <c r="J2691" t="s">
        <v>85</v>
      </c>
      <c r="K2691" t="s">
        <v>214</v>
      </c>
      <c r="L2691" t="s">
        <v>419</v>
      </c>
      <c r="M2691" t="s">
        <v>420</v>
      </c>
      <c r="N2691" t="s">
        <v>217</v>
      </c>
      <c r="O2691" t="s">
        <v>263</v>
      </c>
      <c r="P2691" t="s">
        <v>414</v>
      </c>
      <c r="Q2691" t="s">
        <v>415</v>
      </c>
      <c r="R2691" t="s">
        <v>416</v>
      </c>
      <c r="S2691" t="s">
        <v>338</v>
      </c>
      <c r="T2691" t="s">
        <v>339</v>
      </c>
      <c r="U2691" s="61" t="s">
        <v>340</v>
      </c>
      <c r="V2691" t="s">
        <v>24</v>
      </c>
      <c r="W2691" t="s">
        <v>263</v>
      </c>
      <c r="X2691" s="59">
        <v>2383</v>
      </c>
      <c r="Y2691" s="59">
        <v>9562</v>
      </c>
      <c r="Z2691" t="s">
        <v>141</v>
      </c>
      <c r="AA2691" s="146" t="str">
        <f t="shared" si="525"/>
        <v>EX</v>
      </c>
      <c r="AB2691" s="146" t="str">
        <f t="shared" si="527"/>
        <v>IT</v>
      </c>
      <c r="AC2691" t="str">
        <f t="shared" si="518"/>
        <v>EX</v>
      </c>
      <c r="AD2691" s="74">
        <f t="shared" si="519"/>
        <v>9562</v>
      </c>
      <c r="AE2691" s="74">
        <f t="shared" si="524"/>
        <v>9562</v>
      </c>
      <c r="AF2691">
        <v>1</v>
      </c>
      <c r="AG2691">
        <v>0</v>
      </c>
      <c r="AH2691" s="74">
        <v>0</v>
      </c>
      <c r="AJ2691" s="74">
        <f t="shared" si="520"/>
        <v>0</v>
      </c>
      <c r="AK2691" s="74">
        <f t="shared" si="526"/>
        <v>9562</v>
      </c>
      <c r="AL2691" t="str">
        <f t="shared" si="521"/>
        <v>N</v>
      </c>
      <c r="AN2691" t="s">
        <v>86</v>
      </c>
      <c r="AO2691" t="s">
        <v>85</v>
      </c>
      <c r="AP2691" t="str">
        <f t="shared" si="522"/>
        <v>94</v>
      </c>
      <c r="AQ2691" s="145" t="s">
        <v>1826</v>
      </c>
      <c r="AR2691" t="str">
        <f t="shared" si="523"/>
        <v>1-Adjusted Base Budget</v>
      </c>
      <c r="AS2691" s="145" t="s">
        <v>1827</v>
      </c>
      <c r="AT2691" t="s">
        <v>213</v>
      </c>
      <c r="AV2691" t="str">
        <f t="shared" si="517"/>
        <v>VPIT-SS</v>
      </c>
      <c r="AW2691" t="str">
        <f t="shared" si="516"/>
        <v>VP FOR INFORMATION TECHNOLOGY-SHARED SERVICES</v>
      </c>
    </row>
    <row r="2692" spans="1:49">
      <c r="A2692" s="59">
        <v>2018</v>
      </c>
      <c r="B2692" t="s">
        <v>137</v>
      </c>
      <c r="C2692" t="s">
        <v>945</v>
      </c>
      <c r="D2692" t="s">
        <v>946</v>
      </c>
      <c r="E2692" t="s">
        <v>951</v>
      </c>
      <c r="F2692" t="s">
        <v>1089</v>
      </c>
      <c r="G2692" t="s">
        <v>1127</v>
      </c>
      <c r="H2692" t="s">
        <v>154</v>
      </c>
      <c r="I2692" s="170" t="s">
        <v>84</v>
      </c>
      <c r="J2692" t="s">
        <v>85</v>
      </c>
      <c r="K2692" t="s">
        <v>214</v>
      </c>
      <c r="L2692" t="s">
        <v>419</v>
      </c>
      <c r="M2692" t="s">
        <v>420</v>
      </c>
      <c r="N2692" t="s">
        <v>217</v>
      </c>
      <c r="O2692" t="s">
        <v>263</v>
      </c>
      <c r="P2692" t="s">
        <v>414</v>
      </c>
      <c r="Q2692" t="s">
        <v>415</v>
      </c>
      <c r="R2692" t="s">
        <v>416</v>
      </c>
      <c r="S2692" t="s">
        <v>338</v>
      </c>
      <c r="T2692" t="s">
        <v>339</v>
      </c>
      <c r="U2692" s="61" t="s">
        <v>340</v>
      </c>
      <c r="V2692" t="s">
        <v>24</v>
      </c>
      <c r="W2692" t="s">
        <v>263</v>
      </c>
      <c r="X2692" s="59">
        <v>46881</v>
      </c>
      <c r="Y2692" s="59">
        <v>46881</v>
      </c>
      <c r="Z2692" t="s">
        <v>141</v>
      </c>
      <c r="AA2692" s="146" t="str">
        <f t="shared" si="525"/>
        <v>EX</v>
      </c>
      <c r="AB2692" s="146" t="str">
        <f t="shared" si="527"/>
        <v>IT</v>
      </c>
      <c r="AC2692" t="str">
        <f t="shared" si="518"/>
        <v>EX</v>
      </c>
      <c r="AD2692" s="74">
        <f t="shared" si="519"/>
        <v>46881</v>
      </c>
      <c r="AE2692" s="74">
        <f t="shared" si="524"/>
        <v>46881</v>
      </c>
      <c r="AF2692">
        <v>1</v>
      </c>
      <c r="AG2692">
        <v>0</v>
      </c>
      <c r="AH2692" s="74">
        <v>0</v>
      </c>
      <c r="AJ2692" s="74">
        <f t="shared" si="520"/>
        <v>0</v>
      </c>
      <c r="AK2692" s="74">
        <f t="shared" si="526"/>
        <v>46881</v>
      </c>
      <c r="AL2692" t="str">
        <f t="shared" si="521"/>
        <v>N</v>
      </c>
      <c r="AN2692" t="s">
        <v>86</v>
      </c>
      <c r="AO2692" t="s">
        <v>85</v>
      </c>
      <c r="AP2692" t="str">
        <f t="shared" si="522"/>
        <v>94</v>
      </c>
      <c r="AQ2692" s="145" t="s">
        <v>1826</v>
      </c>
      <c r="AR2692" t="str">
        <f t="shared" si="523"/>
        <v>1-Adjusted Base Budget</v>
      </c>
      <c r="AS2692" s="145" t="s">
        <v>1827</v>
      </c>
      <c r="AT2692" t="s">
        <v>213</v>
      </c>
      <c r="AV2692" t="str">
        <f t="shared" si="517"/>
        <v>VPIT-SS</v>
      </c>
      <c r="AW2692" t="str">
        <f t="shared" si="516"/>
        <v>VP FOR INFORMATION TECHNOLOGY-SHARED SERVICES</v>
      </c>
    </row>
    <row r="2693" spans="1:49">
      <c r="A2693" s="59">
        <v>2018</v>
      </c>
      <c r="B2693" t="s">
        <v>137</v>
      </c>
      <c r="C2693" t="s">
        <v>945</v>
      </c>
      <c r="D2693" t="s">
        <v>946</v>
      </c>
      <c r="E2693" t="s">
        <v>951</v>
      </c>
      <c r="F2693" t="s">
        <v>1197</v>
      </c>
      <c r="G2693" t="s">
        <v>1198</v>
      </c>
      <c r="H2693" t="s">
        <v>154</v>
      </c>
      <c r="I2693" s="170" t="s">
        <v>84</v>
      </c>
      <c r="J2693" t="s">
        <v>85</v>
      </c>
      <c r="K2693" t="s">
        <v>214</v>
      </c>
      <c r="L2693" t="s">
        <v>419</v>
      </c>
      <c r="M2693" t="s">
        <v>420</v>
      </c>
      <c r="N2693" t="s">
        <v>217</v>
      </c>
      <c r="O2693" t="s">
        <v>263</v>
      </c>
      <c r="P2693" t="s">
        <v>414</v>
      </c>
      <c r="Q2693" t="s">
        <v>415</v>
      </c>
      <c r="R2693" t="s">
        <v>416</v>
      </c>
      <c r="S2693" t="s">
        <v>338</v>
      </c>
      <c r="T2693" t="s">
        <v>339</v>
      </c>
      <c r="U2693" s="61" t="s">
        <v>340</v>
      </c>
      <c r="V2693" t="s">
        <v>24</v>
      </c>
      <c r="W2693" t="s">
        <v>263</v>
      </c>
      <c r="X2693" s="59">
        <v>20561</v>
      </c>
      <c r="Y2693" s="59">
        <v>0</v>
      </c>
      <c r="Z2693" t="s">
        <v>141</v>
      </c>
      <c r="AA2693" s="146" t="str">
        <f t="shared" si="525"/>
        <v>EX</v>
      </c>
      <c r="AB2693" s="146" t="str">
        <f t="shared" si="527"/>
        <v>IT</v>
      </c>
      <c r="AC2693" t="str">
        <f t="shared" si="518"/>
        <v>EX</v>
      </c>
      <c r="AD2693" s="74">
        <f t="shared" si="519"/>
        <v>0</v>
      </c>
      <c r="AE2693" s="74">
        <f t="shared" si="524"/>
        <v>0</v>
      </c>
      <c r="AF2693">
        <v>1</v>
      </c>
      <c r="AG2693">
        <v>0</v>
      </c>
      <c r="AH2693" s="74">
        <v>0</v>
      </c>
      <c r="AJ2693" s="74">
        <f t="shared" si="520"/>
        <v>0</v>
      </c>
      <c r="AK2693" s="74">
        <f t="shared" si="526"/>
        <v>0</v>
      </c>
      <c r="AL2693" t="str">
        <f t="shared" si="521"/>
        <v>N</v>
      </c>
      <c r="AN2693" t="s">
        <v>86</v>
      </c>
      <c r="AO2693" t="s">
        <v>85</v>
      </c>
      <c r="AP2693" t="str">
        <f t="shared" si="522"/>
        <v>94</v>
      </c>
      <c r="AQ2693" s="145" t="s">
        <v>1826</v>
      </c>
      <c r="AR2693" t="str">
        <f t="shared" si="523"/>
        <v>1-Adjusted Base Budget</v>
      </c>
      <c r="AS2693" s="145" t="s">
        <v>1827</v>
      </c>
      <c r="AT2693" t="s">
        <v>213</v>
      </c>
      <c r="AV2693" t="str">
        <f t="shared" si="517"/>
        <v>VPIT-SS</v>
      </c>
      <c r="AW2693" t="str">
        <f t="shared" si="516"/>
        <v>VP FOR INFORMATION TECHNOLOGY-SHARED SERVICES</v>
      </c>
    </row>
    <row r="2694" spans="1:49">
      <c r="A2694" s="59">
        <v>2018</v>
      </c>
      <c r="B2694" t="s">
        <v>137</v>
      </c>
      <c r="C2694" t="s">
        <v>945</v>
      </c>
      <c r="D2694" t="s">
        <v>946</v>
      </c>
      <c r="E2694" t="s">
        <v>951</v>
      </c>
      <c r="F2694" t="s">
        <v>1137</v>
      </c>
      <c r="G2694" t="s">
        <v>1139</v>
      </c>
      <c r="H2694" t="s">
        <v>154</v>
      </c>
      <c r="I2694" s="170" t="s">
        <v>84</v>
      </c>
      <c r="J2694" t="s">
        <v>85</v>
      </c>
      <c r="K2694" t="s">
        <v>214</v>
      </c>
      <c r="L2694" t="s">
        <v>419</v>
      </c>
      <c r="M2694" t="s">
        <v>420</v>
      </c>
      <c r="N2694" t="s">
        <v>217</v>
      </c>
      <c r="O2694" t="s">
        <v>263</v>
      </c>
      <c r="P2694" t="s">
        <v>414</v>
      </c>
      <c r="Q2694" t="s">
        <v>415</v>
      </c>
      <c r="R2694" t="s">
        <v>416</v>
      </c>
      <c r="S2694" t="s">
        <v>338</v>
      </c>
      <c r="T2694" t="s">
        <v>339</v>
      </c>
      <c r="U2694" s="61" t="s">
        <v>340</v>
      </c>
      <c r="V2694" t="s">
        <v>24</v>
      </c>
      <c r="W2694" t="s">
        <v>263</v>
      </c>
      <c r="X2694" s="59">
        <v>-35590</v>
      </c>
      <c r="Y2694" s="59">
        <v>-35590</v>
      </c>
      <c r="Z2694" t="s">
        <v>141</v>
      </c>
      <c r="AA2694" s="146" t="str">
        <f t="shared" si="525"/>
        <v>EX</v>
      </c>
      <c r="AB2694" s="146" t="str">
        <f t="shared" si="527"/>
        <v>IT</v>
      </c>
      <c r="AC2694" t="str">
        <f t="shared" si="518"/>
        <v>EX</v>
      </c>
      <c r="AD2694" s="74">
        <f t="shared" si="519"/>
        <v>-35590</v>
      </c>
      <c r="AE2694" s="74">
        <f t="shared" si="524"/>
        <v>-35590</v>
      </c>
      <c r="AF2694">
        <v>1</v>
      </c>
      <c r="AG2694">
        <v>0</v>
      </c>
      <c r="AH2694" s="74">
        <v>0</v>
      </c>
      <c r="AJ2694" s="74">
        <f t="shared" si="520"/>
        <v>0</v>
      </c>
      <c r="AK2694" s="74">
        <f t="shared" si="526"/>
        <v>-35590</v>
      </c>
      <c r="AL2694" t="str">
        <f t="shared" si="521"/>
        <v>N</v>
      </c>
      <c r="AN2694" t="s">
        <v>86</v>
      </c>
      <c r="AO2694" t="s">
        <v>85</v>
      </c>
      <c r="AP2694" t="str">
        <f t="shared" si="522"/>
        <v>94</v>
      </c>
      <c r="AQ2694" s="145" t="s">
        <v>1826</v>
      </c>
      <c r="AR2694" t="str">
        <f t="shared" si="523"/>
        <v>1-Adjusted Base Budget</v>
      </c>
      <c r="AS2694" s="145" t="s">
        <v>1827</v>
      </c>
      <c r="AT2694" t="s">
        <v>213</v>
      </c>
      <c r="AV2694" t="str">
        <f t="shared" si="517"/>
        <v>VPIT-SS</v>
      </c>
      <c r="AW2694" t="str">
        <f t="shared" ref="AW2694:AW2757" si="528" xml:space="preserve"> IF(AND($AN2694="UAVP",$Z2694="OE"),$AO2694 &amp; "-ONLINE EDUCATION",IF(AND($AN2694="VPIT",OR($Z2694="SS",$Z2694="IT")),$AO2694 &amp; "-SHARED SERVICES",$AO2694))</f>
        <v>VP FOR INFORMATION TECHNOLOGY-SHARED SERVICES</v>
      </c>
    </row>
    <row r="2695" spans="1:49">
      <c r="A2695" s="59">
        <v>2018</v>
      </c>
      <c r="B2695" t="s">
        <v>137</v>
      </c>
      <c r="C2695" t="s">
        <v>945</v>
      </c>
      <c r="D2695" t="s">
        <v>946</v>
      </c>
      <c r="E2695" t="s">
        <v>951</v>
      </c>
      <c r="F2695" t="s">
        <v>1099</v>
      </c>
      <c r="G2695" t="s">
        <v>1100</v>
      </c>
      <c r="H2695" t="s">
        <v>154</v>
      </c>
      <c r="I2695" s="170" t="s">
        <v>84</v>
      </c>
      <c r="J2695" t="s">
        <v>85</v>
      </c>
      <c r="K2695" t="s">
        <v>214</v>
      </c>
      <c r="L2695" t="s">
        <v>419</v>
      </c>
      <c r="M2695" t="s">
        <v>420</v>
      </c>
      <c r="N2695" t="s">
        <v>217</v>
      </c>
      <c r="O2695" t="s">
        <v>263</v>
      </c>
      <c r="P2695" t="s">
        <v>414</v>
      </c>
      <c r="Q2695" t="s">
        <v>415</v>
      </c>
      <c r="R2695" t="s">
        <v>416</v>
      </c>
      <c r="S2695" t="s">
        <v>338</v>
      </c>
      <c r="T2695" t="s">
        <v>339</v>
      </c>
      <c r="U2695" s="61" t="s">
        <v>340</v>
      </c>
      <c r="V2695" t="s">
        <v>24</v>
      </c>
      <c r="W2695" t="s">
        <v>263</v>
      </c>
      <c r="X2695" s="59">
        <v>11004</v>
      </c>
      <c r="Y2695" s="59">
        <v>11004</v>
      </c>
      <c r="Z2695" t="s">
        <v>141</v>
      </c>
      <c r="AA2695" s="146" t="str">
        <f t="shared" si="525"/>
        <v>EX</v>
      </c>
      <c r="AB2695" s="146" t="str">
        <f t="shared" si="527"/>
        <v>IT</v>
      </c>
      <c r="AC2695" t="str">
        <f t="shared" si="518"/>
        <v>EX</v>
      </c>
      <c r="AD2695" s="74">
        <f t="shared" si="519"/>
        <v>11004</v>
      </c>
      <c r="AE2695" s="74">
        <f t="shared" si="524"/>
        <v>11004</v>
      </c>
      <c r="AF2695">
        <v>1</v>
      </c>
      <c r="AG2695">
        <v>0</v>
      </c>
      <c r="AH2695" s="74">
        <v>0</v>
      </c>
      <c r="AJ2695" s="74">
        <f t="shared" si="520"/>
        <v>0</v>
      </c>
      <c r="AK2695" s="74">
        <f t="shared" si="526"/>
        <v>11004</v>
      </c>
      <c r="AL2695" t="str">
        <f t="shared" si="521"/>
        <v>N</v>
      </c>
      <c r="AN2695" t="s">
        <v>86</v>
      </c>
      <c r="AO2695" t="s">
        <v>85</v>
      </c>
      <c r="AP2695" t="str">
        <f t="shared" si="522"/>
        <v>94</v>
      </c>
      <c r="AQ2695" s="145" t="s">
        <v>1826</v>
      </c>
      <c r="AR2695" t="str">
        <f t="shared" si="523"/>
        <v>1-Adjusted Base Budget</v>
      </c>
      <c r="AS2695" s="145" t="s">
        <v>1827</v>
      </c>
      <c r="AT2695" t="s">
        <v>213</v>
      </c>
      <c r="AV2695" t="str">
        <f t="shared" si="517"/>
        <v>VPIT-SS</v>
      </c>
      <c r="AW2695" t="str">
        <f t="shared" si="528"/>
        <v>VP FOR INFORMATION TECHNOLOGY-SHARED SERVICES</v>
      </c>
    </row>
    <row r="2696" spans="1:49">
      <c r="A2696" s="59">
        <v>2018</v>
      </c>
      <c r="B2696" t="s">
        <v>137</v>
      </c>
      <c r="C2696" t="s">
        <v>945</v>
      </c>
      <c r="D2696" t="s">
        <v>946</v>
      </c>
      <c r="E2696" t="s">
        <v>951</v>
      </c>
      <c r="F2696" t="s">
        <v>1101</v>
      </c>
      <c r="G2696" t="s">
        <v>1128</v>
      </c>
      <c r="H2696" t="s">
        <v>154</v>
      </c>
      <c r="I2696" s="170" t="s">
        <v>84</v>
      </c>
      <c r="J2696" t="s">
        <v>85</v>
      </c>
      <c r="K2696" t="s">
        <v>214</v>
      </c>
      <c r="L2696" t="s">
        <v>419</v>
      </c>
      <c r="M2696" t="s">
        <v>420</v>
      </c>
      <c r="N2696" t="s">
        <v>217</v>
      </c>
      <c r="O2696" t="s">
        <v>263</v>
      </c>
      <c r="P2696" t="s">
        <v>414</v>
      </c>
      <c r="Q2696" t="s">
        <v>415</v>
      </c>
      <c r="R2696" t="s">
        <v>416</v>
      </c>
      <c r="S2696" t="s">
        <v>338</v>
      </c>
      <c r="T2696" t="s">
        <v>339</v>
      </c>
      <c r="U2696" s="61" t="s">
        <v>340</v>
      </c>
      <c r="V2696" t="s">
        <v>24</v>
      </c>
      <c r="W2696" t="s">
        <v>263</v>
      </c>
      <c r="X2696" s="59">
        <v>32415</v>
      </c>
      <c r="Y2696" s="59">
        <v>32271</v>
      </c>
      <c r="Z2696" t="s">
        <v>141</v>
      </c>
      <c r="AA2696" s="146" t="str">
        <f t="shared" si="525"/>
        <v>EX</v>
      </c>
      <c r="AB2696" s="146" t="str">
        <f t="shared" si="527"/>
        <v>IT</v>
      </c>
      <c r="AC2696" t="str">
        <f t="shared" si="518"/>
        <v>EX</v>
      </c>
      <c r="AD2696" s="74">
        <f t="shared" si="519"/>
        <v>32271</v>
      </c>
      <c r="AE2696" s="74">
        <f t="shared" si="524"/>
        <v>32271</v>
      </c>
      <c r="AF2696">
        <v>1</v>
      </c>
      <c r="AG2696">
        <v>0</v>
      </c>
      <c r="AH2696" s="74">
        <v>0</v>
      </c>
      <c r="AJ2696" s="74">
        <f t="shared" si="520"/>
        <v>0</v>
      </c>
      <c r="AK2696" s="74">
        <f t="shared" si="526"/>
        <v>32271</v>
      </c>
      <c r="AL2696" t="str">
        <f t="shared" si="521"/>
        <v>N</v>
      </c>
      <c r="AN2696" t="s">
        <v>86</v>
      </c>
      <c r="AO2696" t="s">
        <v>85</v>
      </c>
      <c r="AP2696" t="str">
        <f t="shared" si="522"/>
        <v>94</v>
      </c>
      <c r="AQ2696" s="145" t="s">
        <v>1826</v>
      </c>
      <c r="AR2696" t="str">
        <f t="shared" si="523"/>
        <v>1-Adjusted Base Budget</v>
      </c>
      <c r="AS2696" s="145" t="s">
        <v>1827</v>
      </c>
      <c r="AT2696" t="s">
        <v>213</v>
      </c>
      <c r="AV2696" t="str">
        <f t="shared" si="517"/>
        <v>VPIT-SS</v>
      </c>
      <c r="AW2696" t="str">
        <f t="shared" si="528"/>
        <v>VP FOR INFORMATION TECHNOLOGY-SHARED SERVICES</v>
      </c>
    </row>
    <row r="2697" spans="1:49">
      <c r="A2697" s="59">
        <v>2018</v>
      </c>
      <c r="B2697" t="s">
        <v>137</v>
      </c>
      <c r="C2697" t="s">
        <v>945</v>
      </c>
      <c r="D2697" t="s">
        <v>946</v>
      </c>
      <c r="E2697" t="s">
        <v>951</v>
      </c>
      <c r="F2697" t="s">
        <v>1131</v>
      </c>
      <c r="G2697" t="s">
        <v>1132</v>
      </c>
      <c r="H2697" t="s">
        <v>154</v>
      </c>
      <c r="I2697" s="170" t="s">
        <v>84</v>
      </c>
      <c r="J2697" t="s">
        <v>85</v>
      </c>
      <c r="K2697" t="s">
        <v>214</v>
      </c>
      <c r="L2697" t="s">
        <v>419</v>
      </c>
      <c r="M2697" t="s">
        <v>420</v>
      </c>
      <c r="N2697" t="s">
        <v>217</v>
      </c>
      <c r="O2697" t="s">
        <v>263</v>
      </c>
      <c r="P2697" t="s">
        <v>414</v>
      </c>
      <c r="Q2697" t="s">
        <v>415</v>
      </c>
      <c r="R2697" t="s">
        <v>416</v>
      </c>
      <c r="S2697" t="s">
        <v>338</v>
      </c>
      <c r="T2697" t="s">
        <v>339</v>
      </c>
      <c r="U2697" s="61" t="s">
        <v>340</v>
      </c>
      <c r="V2697" t="s">
        <v>24</v>
      </c>
      <c r="W2697" t="s">
        <v>263</v>
      </c>
      <c r="X2697" s="59">
        <v>16102</v>
      </c>
      <c r="Y2697" s="59">
        <v>16102</v>
      </c>
      <c r="Z2697" t="s">
        <v>141</v>
      </c>
      <c r="AA2697" s="146" t="str">
        <f t="shared" si="525"/>
        <v>EX</v>
      </c>
      <c r="AB2697" s="146" t="str">
        <f t="shared" si="527"/>
        <v>IT</v>
      </c>
      <c r="AC2697" t="str">
        <f t="shared" si="518"/>
        <v>EX</v>
      </c>
      <c r="AD2697" s="74">
        <f t="shared" si="519"/>
        <v>16102</v>
      </c>
      <c r="AE2697" s="74">
        <f t="shared" si="524"/>
        <v>16102</v>
      </c>
      <c r="AF2697">
        <v>1</v>
      </c>
      <c r="AG2697">
        <v>0</v>
      </c>
      <c r="AH2697" s="74">
        <v>0</v>
      </c>
      <c r="AJ2697" s="74">
        <f t="shared" si="520"/>
        <v>0</v>
      </c>
      <c r="AK2697" s="74">
        <f t="shared" si="526"/>
        <v>16102</v>
      </c>
      <c r="AL2697" t="str">
        <f t="shared" si="521"/>
        <v>N</v>
      </c>
      <c r="AN2697" t="s">
        <v>86</v>
      </c>
      <c r="AO2697" t="s">
        <v>85</v>
      </c>
      <c r="AP2697" t="str">
        <f t="shared" si="522"/>
        <v>94</v>
      </c>
      <c r="AQ2697" s="145" t="s">
        <v>1826</v>
      </c>
      <c r="AR2697" t="str">
        <f t="shared" si="523"/>
        <v>1-Adjusted Base Budget</v>
      </c>
      <c r="AS2697" s="145" t="s">
        <v>1827</v>
      </c>
      <c r="AT2697" t="s">
        <v>213</v>
      </c>
      <c r="AV2697" t="str">
        <f t="shared" si="517"/>
        <v>VPIT-SS</v>
      </c>
      <c r="AW2697" t="str">
        <f t="shared" si="528"/>
        <v>VP FOR INFORMATION TECHNOLOGY-SHARED SERVICES</v>
      </c>
    </row>
    <row r="2698" spans="1:49">
      <c r="A2698" s="59">
        <v>2018</v>
      </c>
      <c r="B2698" t="s">
        <v>137</v>
      </c>
      <c r="C2698" t="s">
        <v>945</v>
      </c>
      <c r="D2698" t="s">
        <v>946</v>
      </c>
      <c r="E2698" t="s">
        <v>951</v>
      </c>
      <c r="F2698" t="s">
        <v>992</v>
      </c>
      <c r="G2698" t="s">
        <v>993</v>
      </c>
      <c r="H2698" t="s">
        <v>154</v>
      </c>
      <c r="I2698" s="170" t="s">
        <v>84</v>
      </c>
      <c r="J2698" t="s">
        <v>85</v>
      </c>
      <c r="K2698" t="s">
        <v>214</v>
      </c>
      <c r="L2698" t="s">
        <v>419</v>
      </c>
      <c r="M2698" t="s">
        <v>420</v>
      </c>
      <c r="N2698" t="s">
        <v>217</v>
      </c>
      <c r="O2698" t="s">
        <v>263</v>
      </c>
      <c r="P2698" t="s">
        <v>414</v>
      </c>
      <c r="Q2698" t="s">
        <v>415</v>
      </c>
      <c r="R2698" t="s">
        <v>416</v>
      </c>
      <c r="S2698" t="s">
        <v>338</v>
      </c>
      <c r="T2698" t="s">
        <v>339</v>
      </c>
      <c r="U2698" s="61" t="s">
        <v>340</v>
      </c>
      <c r="V2698" t="s">
        <v>24</v>
      </c>
      <c r="W2698" t="s">
        <v>263</v>
      </c>
      <c r="X2698" s="59">
        <v>2881</v>
      </c>
      <c r="Y2698" s="59">
        <v>2881</v>
      </c>
      <c r="Z2698" t="s">
        <v>141</v>
      </c>
      <c r="AA2698" s="146" t="str">
        <f t="shared" si="525"/>
        <v>EX</v>
      </c>
      <c r="AB2698" s="146" t="str">
        <f t="shared" si="527"/>
        <v>IT</v>
      </c>
      <c r="AC2698" t="str">
        <f t="shared" si="518"/>
        <v>EX</v>
      </c>
      <c r="AD2698" s="74">
        <f t="shared" si="519"/>
        <v>2881</v>
      </c>
      <c r="AE2698" s="74">
        <f t="shared" si="524"/>
        <v>2881</v>
      </c>
      <c r="AF2698">
        <v>1</v>
      </c>
      <c r="AG2698">
        <v>0</v>
      </c>
      <c r="AH2698" s="74">
        <v>0</v>
      </c>
      <c r="AJ2698" s="74">
        <f t="shared" si="520"/>
        <v>0</v>
      </c>
      <c r="AK2698" s="74">
        <f t="shared" si="526"/>
        <v>2881</v>
      </c>
      <c r="AL2698" t="str">
        <f t="shared" si="521"/>
        <v>N</v>
      </c>
      <c r="AN2698" t="s">
        <v>86</v>
      </c>
      <c r="AO2698" t="s">
        <v>85</v>
      </c>
      <c r="AP2698" t="str">
        <f t="shared" si="522"/>
        <v>94</v>
      </c>
      <c r="AQ2698" s="145" t="s">
        <v>1826</v>
      </c>
      <c r="AR2698" t="str">
        <f t="shared" si="523"/>
        <v>1-Adjusted Base Budget</v>
      </c>
      <c r="AS2698" s="145" t="s">
        <v>1827</v>
      </c>
      <c r="AT2698" t="s">
        <v>213</v>
      </c>
      <c r="AV2698" t="str">
        <f t="shared" si="517"/>
        <v>VPIT-SS</v>
      </c>
      <c r="AW2698" t="str">
        <f t="shared" si="528"/>
        <v>VP FOR INFORMATION TECHNOLOGY-SHARED SERVICES</v>
      </c>
    </row>
    <row r="2699" spans="1:49">
      <c r="A2699" s="59">
        <v>2018</v>
      </c>
      <c r="B2699" t="s">
        <v>137</v>
      </c>
      <c r="C2699" t="s">
        <v>945</v>
      </c>
      <c r="D2699" t="s">
        <v>946</v>
      </c>
      <c r="E2699" t="s">
        <v>951</v>
      </c>
      <c r="F2699" t="s">
        <v>1105</v>
      </c>
      <c r="G2699" t="s">
        <v>1106</v>
      </c>
      <c r="H2699" t="s">
        <v>154</v>
      </c>
      <c r="I2699" s="170" t="s">
        <v>84</v>
      </c>
      <c r="J2699" t="s">
        <v>85</v>
      </c>
      <c r="K2699" t="s">
        <v>214</v>
      </c>
      <c r="L2699" t="s">
        <v>419</v>
      </c>
      <c r="M2699" t="s">
        <v>420</v>
      </c>
      <c r="N2699" t="s">
        <v>217</v>
      </c>
      <c r="O2699" t="s">
        <v>263</v>
      </c>
      <c r="P2699" t="s">
        <v>414</v>
      </c>
      <c r="Q2699" t="s">
        <v>415</v>
      </c>
      <c r="R2699" t="s">
        <v>416</v>
      </c>
      <c r="S2699" t="s">
        <v>338</v>
      </c>
      <c r="T2699" t="s">
        <v>339</v>
      </c>
      <c r="U2699" s="61" t="s">
        <v>340</v>
      </c>
      <c r="V2699" t="s">
        <v>24</v>
      </c>
      <c r="W2699" t="s">
        <v>263</v>
      </c>
      <c r="X2699" s="59">
        <v>6613</v>
      </c>
      <c r="Y2699" s="59">
        <v>6613</v>
      </c>
      <c r="Z2699" t="s">
        <v>141</v>
      </c>
      <c r="AA2699" s="146" t="str">
        <f t="shared" si="525"/>
        <v>EX</v>
      </c>
      <c r="AB2699" s="146" t="str">
        <f t="shared" si="527"/>
        <v>IT</v>
      </c>
      <c r="AC2699" t="str">
        <f t="shared" si="518"/>
        <v>EX</v>
      </c>
      <c r="AD2699" s="74">
        <f t="shared" si="519"/>
        <v>6613</v>
      </c>
      <c r="AE2699" s="74">
        <f t="shared" si="524"/>
        <v>6613</v>
      </c>
      <c r="AF2699">
        <v>1</v>
      </c>
      <c r="AG2699">
        <v>0</v>
      </c>
      <c r="AH2699" s="74">
        <v>0</v>
      </c>
      <c r="AJ2699" s="74">
        <f t="shared" si="520"/>
        <v>0</v>
      </c>
      <c r="AK2699" s="74">
        <f t="shared" si="526"/>
        <v>6613</v>
      </c>
      <c r="AL2699" t="str">
        <f t="shared" si="521"/>
        <v>N</v>
      </c>
      <c r="AN2699" t="s">
        <v>86</v>
      </c>
      <c r="AO2699" t="s">
        <v>85</v>
      </c>
      <c r="AP2699" t="str">
        <f t="shared" si="522"/>
        <v>94</v>
      </c>
      <c r="AQ2699" s="145" t="s">
        <v>1826</v>
      </c>
      <c r="AR2699" t="str">
        <f t="shared" si="523"/>
        <v>1-Adjusted Base Budget</v>
      </c>
      <c r="AS2699" s="145" t="s">
        <v>1827</v>
      </c>
      <c r="AT2699" t="s">
        <v>213</v>
      </c>
      <c r="AV2699" t="str">
        <f t="shared" si="517"/>
        <v>VPIT-SS</v>
      </c>
      <c r="AW2699" t="str">
        <f t="shared" si="528"/>
        <v>VP FOR INFORMATION TECHNOLOGY-SHARED SERVICES</v>
      </c>
    </row>
    <row r="2700" spans="1:49">
      <c r="A2700" s="59">
        <v>2018</v>
      </c>
      <c r="B2700" t="s">
        <v>137</v>
      </c>
      <c r="C2700" t="s">
        <v>945</v>
      </c>
      <c r="D2700" t="s">
        <v>946</v>
      </c>
      <c r="E2700" t="s">
        <v>951</v>
      </c>
      <c r="F2700" t="s">
        <v>1107</v>
      </c>
      <c r="G2700" t="s">
        <v>1108</v>
      </c>
      <c r="H2700" t="s">
        <v>154</v>
      </c>
      <c r="I2700" s="170" t="s">
        <v>84</v>
      </c>
      <c r="J2700" t="s">
        <v>85</v>
      </c>
      <c r="K2700" t="s">
        <v>214</v>
      </c>
      <c r="L2700" t="s">
        <v>419</v>
      </c>
      <c r="M2700" t="s">
        <v>420</v>
      </c>
      <c r="N2700" t="s">
        <v>217</v>
      </c>
      <c r="O2700" t="s">
        <v>263</v>
      </c>
      <c r="P2700" t="s">
        <v>414</v>
      </c>
      <c r="Q2700" t="s">
        <v>415</v>
      </c>
      <c r="R2700" t="s">
        <v>416</v>
      </c>
      <c r="S2700" t="s">
        <v>338</v>
      </c>
      <c r="T2700" t="s">
        <v>339</v>
      </c>
      <c r="U2700" s="61" t="s">
        <v>340</v>
      </c>
      <c r="V2700" t="s">
        <v>24</v>
      </c>
      <c r="W2700" t="s">
        <v>263</v>
      </c>
      <c r="X2700" s="59">
        <v>8499</v>
      </c>
      <c r="Y2700" s="59">
        <v>8499</v>
      </c>
      <c r="Z2700" t="s">
        <v>141</v>
      </c>
      <c r="AA2700" s="146" t="str">
        <f t="shared" si="525"/>
        <v>EX</v>
      </c>
      <c r="AB2700" s="146" t="str">
        <f t="shared" si="527"/>
        <v>IT</v>
      </c>
      <c r="AC2700" t="str">
        <f t="shared" si="518"/>
        <v>EX</v>
      </c>
      <c r="AD2700" s="74">
        <f t="shared" si="519"/>
        <v>8499</v>
      </c>
      <c r="AE2700" s="74">
        <f t="shared" si="524"/>
        <v>8499</v>
      </c>
      <c r="AF2700">
        <v>1</v>
      </c>
      <c r="AG2700">
        <v>0</v>
      </c>
      <c r="AH2700" s="74">
        <v>0</v>
      </c>
      <c r="AJ2700" s="74">
        <f t="shared" si="520"/>
        <v>0</v>
      </c>
      <c r="AK2700" s="74">
        <f t="shared" si="526"/>
        <v>8499</v>
      </c>
      <c r="AL2700" t="str">
        <f t="shared" si="521"/>
        <v>N</v>
      </c>
      <c r="AN2700" t="s">
        <v>86</v>
      </c>
      <c r="AO2700" t="s">
        <v>85</v>
      </c>
      <c r="AP2700" t="str">
        <f t="shared" si="522"/>
        <v>94</v>
      </c>
      <c r="AQ2700" s="145" t="s">
        <v>1826</v>
      </c>
      <c r="AR2700" t="str">
        <f t="shared" si="523"/>
        <v>1-Adjusted Base Budget</v>
      </c>
      <c r="AS2700" s="145" t="s">
        <v>1827</v>
      </c>
      <c r="AT2700" t="s">
        <v>213</v>
      </c>
      <c r="AV2700" t="str">
        <f t="shared" ref="AV2700:AV2763" si="529">IF(AND($AN2700="UAVP",$Z2700="OE"),$AN2700 &amp; "-OE",IF(AND($AN2700="VPIT",OR($Z2700="SS",$Z2700="IT")),$AN2700 &amp; "-SS",$AN2700))</f>
        <v>VPIT-SS</v>
      </c>
      <c r="AW2700" t="str">
        <f t="shared" si="528"/>
        <v>VP FOR INFORMATION TECHNOLOGY-SHARED SERVICES</v>
      </c>
    </row>
    <row r="2701" spans="1:49">
      <c r="A2701" s="59">
        <v>2018</v>
      </c>
      <c r="B2701" t="s">
        <v>137</v>
      </c>
      <c r="C2701" t="s">
        <v>945</v>
      </c>
      <c r="D2701" t="s">
        <v>946</v>
      </c>
      <c r="E2701" t="s">
        <v>951</v>
      </c>
      <c r="F2701" t="s">
        <v>1109</v>
      </c>
      <c r="G2701" t="s">
        <v>1110</v>
      </c>
      <c r="H2701" t="s">
        <v>154</v>
      </c>
      <c r="I2701" s="170" t="s">
        <v>84</v>
      </c>
      <c r="J2701" t="s">
        <v>85</v>
      </c>
      <c r="K2701" t="s">
        <v>214</v>
      </c>
      <c r="L2701" t="s">
        <v>419</v>
      </c>
      <c r="M2701" t="s">
        <v>420</v>
      </c>
      <c r="N2701" t="s">
        <v>217</v>
      </c>
      <c r="O2701" t="s">
        <v>263</v>
      </c>
      <c r="P2701" t="s">
        <v>414</v>
      </c>
      <c r="Q2701" t="s">
        <v>415</v>
      </c>
      <c r="R2701" t="s">
        <v>416</v>
      </c>
      <c r="S2701" t="s">
        <v>338</v>
      </c>
      <c r="T2701" t="s">
        <v>339</v>
      </c>
      <c r="U2701" s="61" t="s">
        <v>340</v>
      </c>
      <c r="V2701" t="s">
        <v>24</v>
      </c>
      <c r="W2701" t="s">
        <v>263</v>
      </c>
      <c r="X2701" s="59">
        <v>10312</v>
      </c>
      <c r="Y2701" s="59">
        <v>10312</v>
      </c>
      <c r="Z2701" t="s">
        <v>141</v>
      </c>
      <c r="AA2701" s="146" t="str">
        <f t="shared" si="525"/>
        <v>EX</v>
      </c>
      <c r="AB2701" s="146" t="str">
        <f t="shared" si="527"/>
        <v>IT</v>
      </c>
      <c r="AC2701" t="str">
        <f t="shared" si="518"/>
        <v>EX</v>
      </c>
      <c r="AD2701" s="74">
        <f t="shared" si="519"/>
        <v>10312</v>
      </c>
      <c r="AE2701" s="74">
        <f t="shared" si="524"/>
        <v>10312</v>
      </c>
      <c r="AF2701">
        <v>1</v>
      </c>
      <c r="AG2701">
        <v>0</v>
      </c>
      <c r="AH2701" s="74">
        <v>0</v>
      </c>
      <c r="AJ2701" s="74">
        <f t="shared" si="520"/>
        <v>0</v>
      </c>
      <c r="AK2701" s="74">
        <f t="shared" si="526"/>
        <v>10312</v>
      </c>
      <c r="AL2701" t="str">
        <f t="shared" si="521"/>
        <v>N</v>
      </c>
      <c r="AN2701" t="s">
        <v>86</v>
      </c>
      <c r="AO2701" t="s">
        <v>85</v>
      </c>
      <c r="AP2701" t="str">
        <f t="shared" si="522"/>
        <v>94</v>
      </c>
      <c r="AQ2701" s="145" t="s">
        <v>1826</v>
      </c>
      <c r="AR2701" t="str">
        <f t="shared" si="523"/>
        <v>1-Adjusted Base Budget</v>
      </c>
      <c r="AS2701" s="145" t="s">
        <v>1827</v>
      </c>
      <c r="AT2701" t="s">
        <v>213</v>
      </c>
      <c r="AV2701" t="str">
        <f t="shared" si="529"/>
        <v>VPIT-SS</v>
      </c>
      <c r="AW2701" t="str">
        <f t="shared" si="528"/>
        <v>VP FOR INFORMATION TECHNOLOGY-SHARED SERVICES</v>
      </c>
    </row>
    <row r="2702" spans="1:49">
      <c r="A2702" s="59">
        <v>2018</v>
      </c>
      <c r="B2702" t="s">
        <v>137</v>
      </c>
      <c r="C2702" t="s">
        <v>945</v>
      </c>
      <c r="D2702" t="s">
        <v>946</v>
      </c>
      <c r="E2702" t="s">
        <v>951</v>
      </c>
      <c r="F2702" t="s">
        <v>1111</v>
      </c>
      <c r="G2702" t="s">
        <v>1112</v>
      </c>
      <c r="H2702" t="s">
        <v>154</v>
      </c>
      <c r="I2702" s="170" t="s">
        <v>84</v>
      </c>
      <c r="J2702" t="s">
        <v>85</v>
      </c>
      <c r="K2702" t="s">
        <v>214</v>
      </c>
      <c r="L2702" t="s">
        <v>419</v>
      </c>
      <c r="M2702" t="s">
        <v>420</v>
      </c>
      <c r="N2702" t="s">
        <v>217</v>
      </c>
      <c r="O2702" t="s">
        <v>263</v>
      </c>
      <c r="P2702" t="s">
        <v>414</v>
      </c>
      <c r="Q2702" t="s">
        <v>415</v>
      </c>
      <c r="R2702" t="s">
        <v>416</v>
      </c>
      <c r="S2702" t="s">
        <v>338</v>
      </c>
      <c r="T2702" t="s">
        <v>339</v>
      </c>
      <c r="U2702" s="61" t="s">
        <v>340</v>
      </c>
      <c r="V2702" t="s">
        <v>24</v>
      </c>
      <c r="W2702" t="s">
        <v>263</v>
      </c>
      <c r="X2702" s="59">
        <v>0</v>
      </c>
      <c r="Y2702" s="59">
        <v>24785</v>
      </c>
      <c r="Z2702" t="s">
        <v>141</v>
      </c>
      <c r="AA2702" s="146" t="str">
        <f t="shared" si="525"/>
        <v>EX</v>
      </c>
      <c r="AB2702" s="146" t="str">
        <f t="shared" si="527"/>
        <v>IT</v>
      </c>
      <c r="AC2702" t="str">
        <f t="shared" si="518"/>
        <v>EX</v>
      </c>
      <c r="AD2702" s="74">
        <f t="shared" si="519"/>
        <v>24785</v>
      </c>
      <c r="AE2702" s="74">
        <f t="shared" si="524"/>
        <v>24785</v>
      </c>
      <c r="AF2702">
        <v>1</v>
      </c>
      <c r="AG2702">
        <v>0</v>
      </c>
      <c r="AH2702" s="74">
        <v>0</v>
      </c>
      <c r="AJ2702" s="74">
        <f t="shared" si="520"/>
        <v>0</v>
      </c>
      <c r="AK2702" s="74">
        <f t="shared" si="526"/>
        <v>24785</v>
      </c>
      <c r="AL2702" t="str">
        <f t="shared" si="521"/>
        <v>N</v>
      </c>
      <c r="AN2702" t="s">
        <v>86</v>
      </c>
      <c r="AO2702" t="s">
        <v>85</v>
      </c>
      <c r="AP2702" t="str">
        <f t="shared" si="522"/>
        <v>94</v>
      </c>
      <c r="AQ2702" s="145" t="s">
        <v>1826</v>
      </c>
      <c r="AR2702" t="str">
        <f t="shared" si="523"/>
        <v>1-Adjusted Base Budget</v>
      </c>
      <c r="AS2702" s="145" t="s">
        <v>1827</v>
      </c>
      <c r="AT2702" t="s">
        <v>213</v>
      </c>
      <c r="AV2702" t="str">
        <f t="shared" si="529"/>
        <v>VPIT-SS</v>
      </c>
      <c r="AW2702" t="str">
        <f t="shared" si="528"/>
        <v>VP FOR INFORMATION TECHNOLOGY-SHARED SERVICES</v>
      </c>
    </row>
    <row r="2703" spans="1:49">
      <c r="A2703" s="59">
        <v>2018</v>
      </c>
      <c r="B2703" t="s">
        <v>137</v>
      </c>
      <c r="C2703" t="s">
        <v>945</v>
      </c>
      <c r="D2703" t="s">
        <v>946</v>
      </c>
      <c r="E2703" t="s">
        <v>981</v>
      </c>
      <c r="F2703" t="s">
        <v>957</v>
      </c>
      <c r="G2703" t="s">
        <v>958</v>
      </c>
      <c r="H2703" t="s">
        <v>157</v>
      </c>
      <c r="I2703" s="170" t="s">
        <v>84</v>
      </c>
      <c r="J2703" t="s">
        <v>85</v>
      </c>
      <c r="K2703" t="s">
        <v>214</v>
      </c>
      <c r="L2703" t="s">
        <v>419</v>
      </c>
      <c r="M2703" t="s">
        <v>420</v>
      </c>
      <c r="N2703" t="s">
        <v>217</v>
      </c>
      <c r="O2703" t="s">
        <v>263</v>
      </c>
      <c r="P2703" t="s">
        <v>414</v>
      </c>
      <c r="Q2703" t="s">
        <v>415</v>
      </c>
      <c r="R2703" t="s">
        <v>416</v>
      </c>
      <c r="S2703" t="s">
        <v>338</v>
      </c>
      <c r="T2703" t="s">
        <v>339</v>
      </c>
      <c r="U2703" s="61" t="s">
        <v>340</v>
      </c>
      <c r="V2703" t="s">
        <v>24</v>
      </c>
      <c r="W2703" t="s">
        <v>263</v>
      </c>
      <c r="X2703" s="59">
        <v>91727</v>
      </c>
      <c r="Y2703" s="59">
        <v>91727</v>
      </c>
      <c r="Z2703" t="s">
        <v>141</v>
      </c>
      <c r="AA2703" s="146" t="str">
        <f t="shared" si="525"/>
        <v>EX</v>
      </c>
      <c r="AB2703" s="146" t="str">
        <f t="shared" si="527"/>
        <v>IT</v>
      </c>
      <c r="AC2703" t="str">
        <f t="shared" si="518"/>
        <v>EX</v>
      </c>
      <c r="AD2703" s="74">
        <f t="shared" si="519"/>
        <v>91727</v>
      </c>
      <c r="AE2703" s="74">
        <f t="shared" si="524"/>
        <v>91727</v>
      </c>
      <c r="AF2703">
        <v>1</v>
      </c>
      <c r="AG2703">
        <v>0</v>
      </c>
      <c r="AH2703" s="74">
        <v>0</v>
      </c>
      <c r="AJ2703" s="74">
        <f t="shared" si="520"/>
        <v>0</v>
      </c>
      <c r="AK2703" s="74">
        <f t="shared" si="526"/>
        <v>91727</v>
      </c>
      <c r="AL2703" t="str">
        <f t="shared" si="521"/>
        <v>N</v>
      </c>
      <c r="AN2703" t="s">
        <v>86</v>
      </c>
      <c r="AO2703" t="s">
        <v>85</v>
      </c>
      <c r="AP2703" t="str">
        <f t="shared" si="522"/>
        <v>94</v>
      </c>
      <c r="AQ2703" s="145" t="s">
        <v>1826</v>
      </c>
      <c r="AR2703" t="str">
        <f t="shared" si="523"/>
        <v>1-Adjusted Base Budget</v>
      </c>
      <c r="AS2703" s="145" t="s">
        <v>1827</v>
      </c>
      <c r="AT2703" t="s">
        <v>213</v>
      </c>
      <c r="AV2703" t="str">
        <f t="shared" si="529"/>
        <v>VPIT-SS</v>
      </c>
      <c r="AW2703" t="str">
        <f t="shared" si="528"/>
        <v>VP FOR INFORMATION TECHNOLOGY-SHARED SERVICES</v>
      </c>
    </row>
    <row r="2704" spans="1:49">
      <c r="A2704" s="59">
        <v>2018</v>
      </c>
      <c r="B2704" t="s">
        <v>137</v>
      </c>
      <c r="C2704" t="s">
        <v>945</v>
      </c>
      <c r="D2704" t="s">
        <v>946</v>
      </c>
      <c r="E2704" t="s">
        <v>983</v>
      </c>
      <c r="F2704" t="s">
        <v>957</v>
      </c>
      <c r="G2704" t="s">
        <v>958</v>
      </c>
      <c r="H2704" t="s">
        <v>159</v>
      </c>
      <c r="I2704" s="170" t="s">
        <v>84</v>
      </c>
      <c r="J2704" t="s">
        <v>85</v>
      </c>
      <c r="K2704" t="s">
        <v>214</v>
      </c>
      <c r="L2704" t="s">
        <v>419</v>
      </c>
      <c r="M2704" t="s">
        <v>420</v>
      </c>
      <c r="N2704" t="s">
        <v>217</v>
      </c>
      <c r="O2704" t="s">
        <v>263</v>
      </c>
      <c r="P2704" t="s">
        <v>414</v>
      </c>
      <c r="Q2704" t="s">
        <v>415</v>
      </c>
      <c r="R2704" t="s">
        <v>416</v>
      </c>
      <c r="S2704" t="s">
        <v>338</v>
      </c>
      <c r="T2704" t="s">
        <v>339</v>
      </c>
      <c r="U2704" s="61" t="s">
        <v>340</v>
      </c>
      <c r="V2704" t="s">
        <v>24</v>
      </c>
      <c r="W2704" t="s">
        <v>263</v>
      </c>
      <c r="X2704" s="59">
        <v>36875</v>
      </c>
      <c r="Y2704" s="59">
        <v>36875</v>
      </c>
      <c r="Z2704" t="s">
        <v>141</v>
      </c>
      <c r="AA2704" s="146" t="str">
        <f t="shared" si="525"/>
        <v>EX</v>
      </c>
      <c r="AB2704" s="146" t="str">
        <f t="shared" si="527"/>
        <v>IT</v>
      </c>
      <c r="AC2704" t="str">
        <f t="shared" si="518"/>
        <v>EX</v>
      </c>
      <c r="AD2704" s="74">
        <f t="shared" si="519"/>
        <v>36875</v>
      </c>
      <c r="AE2704" s="74">
        <f t="shared" si="524"/>
        <v>36875</v>
      </c>
      <c r="AF2704">
        <v>1</v>
      </c>
      <c r="AG2704">
        <v>0</v>
      </c>
      <c r="AH2704" s="74">
        <v>0</v>
      </c>
      <c r="AJ2704" s="74">
        <f t="shared" si="520"/>
        <v>0</v>
      </c>
      <c r="AK2704" s="74">
        <f t="shared" si="526"/>
        <v>36875</v>
      </c>
      <c r="AL2704" t="str">
        <f t="shared" si="521"/>
        <v>N</v>
      </c>
      <c r="AN2704" t="s">
        <v>86</v>
      </c>
      <c r="AO2704" t="s">
        <v>85</v>
      </c>
      <c r="AP2704" t="str">
        <f t="shared" si="522"/>
        <v>94</v>
      </c>
      <c r="AQ2704" s="145" t="s">
        <v>1826</v>
      </c>
      <c r="AR2704" t="str">
        <f t="shared" si="523"/>
        <v>1-Adjusted Base Budget</v>
      </c>
      <c r="AS2704" s="145" t="s">
        <v>1827</v>
      </c>
      <c r="AT2704" t="s">
        <v>213</v>
      </c>
      <c r="AV2704" t="str">
        <f t="shared" si="529"/>
        <v>VPIT-SS</v>
      </c>
      <c r="AW2704" t="str">
        <f t="shared" si="528"/>
        <v>VP FOR INFORMATION TECHNOLOGY-SHARED SERVICES</v>
      </c>
    </row>
    <row r="2705" spans="1:49">
      <c r="A2705" s="59">
        <v>2018</v>
      </c>
      <c r="B2705" t="s">
        <v>137</v>
      </c>
      <c r="C2705" t="s">
        <v>945</v>
      </c>
      <c r="D2705" t="s">
        <v>946</v>
      </c>
      <c r="E2705" t="s">
        <v>947</v>
      </c>
      <c r="F2705" t="s">
        <v>961</v>
      </c>
      <c r="G2705" t="s">
        <v>962</v>
      </c>
      <c r="H2705" t="s">
        <v>948</v>
      </c>
      <c r="I2705" s="170" t="s">
        <v>84</v>
      </c>
      <c r="J2705" t="s">
        <v>85</v>
      </c>
      <c r="K2705" t="s">
        <v>214</v>
      </c>
      <c r="L2705" t="s">
        <v>568</v>
      </c>
      <c r="M2705" t="s">
        <v>569</v>
      </c>
      <c r="N2705" t="s">
        <v>217</v>
      </c>
      <c r="O2705" t="s">
        <v>263</v>
      </c>
      <c r="P2705" t="s">
        <v>414</v>
      </c>
      <c r="Q2705" t="s">
        <v>415</v>
      </c>
      <c r="R2705" t="s">
        <v>416</v>
      </c>
      <c r="S2705" t="s">
        <v>338</v>
      </c>
      <c r="T2705" t="s">
        <v>339</v>
      </c>
      <c r="U2705" s="61" t="s">
        <v>340</v>
      </c>
      <c r="V2705" t="s">
        <v>249</v>
      </c>
      <c r="W2705" t="s">
        <v>263</v>
      </c>
      <c r="X2705" s="59">
        <v>9542</v>
      </c>
      <c r="Y2705" s="59">
        <v>1</v>
      </c>
      <c r="AA2705" s="146" t="str">
        <f t="shared" si="525"/>
        <v>EX</v>
      </c>
      <c r="AB2705" s="146">
        <f t="shared" si="527"/>
        <v>0</v>
      </c>
      <c r="AC2705" t="str">
        <f t="shared" si="518"/>
        <v>EX</v>
      </c>
      <c r="AD2705" s="74">
        <f t="shared" si="519"/>
        <v>1</v>
      </c>
      <c r="AE2705" s="74">
        <f t="shared" si="524"/>
        <v>1</v>
      </c>
      <c r="AF2705">
        <v>1</v>
      </c>
      <c r="AG2705">
        <v>0</v>
      </c>
      <c r="AH2705" s="74">
        <v>0</v>
      </c>
      <c r="AJ2705" s="74">
        <f t="shared" si="520"/>
        <v>0</v>
      </c>
      <c r="AK2705" s="74">
        <f t="shared" si="526"/>
        <v>1</v>
      </c>
      <c r="AL2705" t="str">
        <f t="shared" si="521"/>
        <v>N</v>
      </c>
      <c r="AN2705" t="s">
        <v>86</v>
      </c>
      <c r="AO2705" t="s">
        <v>85</v>
      </c>
      <c r="AP2705" t="str">
        <f t="shared" si="522"/>
        <v>94</v>
      </c>
      <c r="AQ2705" s="145" t="s">
        <v>1826</v>
      </c>
      <c r="AR2705" t="str">
        <f t="shared" si="523"/>
        <v>1-Adjusted Base Budget</v>
      </c>
      <c r="AS2705" s="145" t="s">
        <v>1827</v>
      </c>
      <c r="AT2705" t="s">
        <v>213</v>
      </c>
      <c r="AV2705" t="str">
        <f t="shared" si="529"/>
        <v>VPIT</v>
      </c>
      <c r="AW2705" t="str">
        <f t="shared" si="528"/>
        <v>VP FOR INFORMATION TECHNOLOGY</v>
      </c>
    </row>
    <row r="2706" spans="1:49">
      <c r="A2706" s="59">
        <v>2018</v>
      </c>
      <c r="B2706" t="s">
        <v>137</v>
      </c>
      <c r="C2706" t="s">
        <v>945</v>
      </c>
      <c r="D2706" t="s">
        <v>946</v>
      </c>
      <c r="E2706" t="s">
        <v>947</v>
      </c>
      <c r="F2706" t="s">
        <v>1140</v>
      </c>
      <c r="G2706" t="s">
        <v>1141</v>
      </c>
      <c r="H2706" t="s">
        <v>948</v>
      </c>
      <c r="I2706" s="170" t="s">
        <v>84</v>
      </c>
      <c r="J2706" t="s">
        <v>85</v>
      </c>
      <c r="K2706" t="s">
        <v>214</v>
      </c>
      <c r="L2706" t="s">
        <v>568</v>
      </c>
      <c r="M2706" t="s">
        <v>569</v>
      </c>
      <c r="N2706" t="s">
        <v>217</v>
      </c>
      <c r="O2706" t="s">
        <v>263</v>
      </c>
      <c r="P2706" t="s">
        <v>414</v>
      </c>
      <c r="Q2706" t="s">
        <v>415</v>
      </c>
      <c r="R2706" t="s">
        <v>416</v>
      </c>
      <c r="S2706" t="s">
        <v>338</v>
      </c>
      <c r="T2706" t="s">
        <v>339</v>
      </c>
      <c r="U2706" s="61" t="s">
        <v>340</v>
      </c>
      <c r="V2706" t="s">
        <v>249</v>
      </c>
      <c r="W2706" t="s">
        <v>263</v>
      </c>
      <c r="X2706" s="59">
        <v>0</v>
      </c>
      <c r="Y2706" s="59">
        <v>9541</v>
      </c>
      <c r="AA2706" s="146" t="str">
        <f t="shared" si="525"/>
        <v>EX</v>
      </c>
      <c r="AB2706" s="146">
        <f t="shared" si="527"/>
        <v>0</v>
      </c>
      <c r="AC2706" t="str">
        <f t="shared" si="518"/>
        <v>EX</v>
      </c>
      <c r="AD2706" s="74">
        <f t="shared" si="519"/>
        <v>9541</v>
      </c>
      <c r="AE2706" s="74">
        <f t="shared" si="524"/>
        <v>9541</v>
      </c>
      <c r="AF2706">
        <v>1</v>
      </c>
      <c r="AG2706">
        <v>0</v>
      </c>
      <c r="AH2706" s="74">
        <v>0</v>
      </c>
      <c r="AJ2706" s="74">
        <f t="shared" si="520"/>
        <v>0</v>
      </c>
      <c r="AK2706" s="74">
        <f t="shared" si="526"/>
        <v>9541</v>
      </c>
      <c r="AL2706" t="str">
        <f t="shared" si="521"/>
        <v>N</v>
      </c>
      <c r="AN2706" t="s">
        <v>86</v>
      </c>
      <c r="AO2706" t="s">
        <v>85</v>
      </c>
      <c r="AP2706" t="str">
        <f t="shared" si="522"/>
        <v>94</v>
      </c>
      <c r="AQ2706" s="145" t="s">
        <v>1826</v>
      </c>
      <c r="AR2706" t="str">
        <f t="shared" si="523"/>
        <v>1-Adjusted Base Budget</v>
      </c>
      <c r="AS2706" s="145" t="s">
        <v>1827</v>
      </c>
      <c r="AT2706" t="s">
        <v>213</v>
      </c>
      <c r="AV2706" t="str">
        <f t="shared" si="529"/>
        <v>VPIT</v>
      </c>
      <c r="AW2706" t="str">
        <f t="shared" si="528"/>
        <v>VP FOR INFORMATION TECHNOLOGY</v>
      </c>
    </row>
    <row r="2707" spans="1:49">
      <c r="A2707" s="59">
        <v>2018</v>
      </c>
      <c r="B2707" t="s">
        <v>137</v>
      </c>
      <c r="C2707" t="s">
        <v>945</v>
      </c>
      <c r="D2707" t="s">
        <v>946</v>
      </c>
      <c r="E2707" t="s">
        <v>956</v>
      </c>
      <c r="F2707" t="s">
        <v>957</v>
      </c>
      <c r="G2707" t="s">
        <v>958</v>
      </c>
      <c r="H2707" t="s">
        <v>140</v>
      </c>
      <c r="I2707" s="170" t="s">
        <v>84</v>
      </c>
      <c r="J2707" t="s">
        <v>85</v>
      </c>
      <c r="K2707" t="s">
        <v>214</v>
      </c>
      <c r="L2707" t="s">
        <v>568</v>
      </c>
      <c r="M2707" t="s">
        <v>569</v>
      </c>
      <c r="N2707" t="s">
        <v>217</v>
      </c>
      <c r="O2707" t="s">
        <v>263</v>
      </c>
      <c r="P2707" t="s">
        <v>414</v>
      </c>
      <c r="Q2707" t="s">
        <v>415</v>
      </c>
      <c r="R2707" t="s">
        <v>416</v>
      </c>
      <c r="S2707" t="s">
        <v>338</v>
      </c>
      <c r="T2707" t="s">
        <v>339</v>
      </c>
      <c r="U2707" s="61" t="s">
        <v>340</v>
      </c>
      <c r="V2707" t="s">
        <v>24</v>
      </c>
      <c r="W2707" t="s">
        <v>263</v>
      </c>
      <c r="X2707" s="59">
        <v>4393</v>
      </c>
      <c r="Y2707" s="59">
        <v>6801</v>
      </c>
      <c r="Z2707" t="s">
        <v>141</v>
      </c>
      <c r="AA2707" s="146" t="str">
        <f t="shared" si="525"/>
        <v>EX</v>
      </c>
      <c r="AB2707" s="146" t="str">
        <f t="shared" si="527"/>
        <v>IT</v>
      </c>
      <c r="AC2707" t="str">
        <f t="shared" ref="AC2707:AC2770" si="530">IF(O2707 =AA2707,W2707,"Allot/Xfer IN")</f>
        <v>EX</v>
      </c>
      <c r="AD2707" s="74">
        <f t="shared" ref="AD2707:AD2770" si="531">IF(O2707 =AA2707,Y2707,-Y2707)</f>
        <v>6801</v>
      </c>
      <c r="AE2707" s="74">
        <f t="shared" si="524"/>
        <v>6801</v>
      </c>
      <c r="AF2707">
        <v>1</v>
      </c>
      <c r="AG2707">
        <v>0</v>
      </c>
      <c r="AH2707" s="74">
        <v>0</v>
      </c>
      <c r="AJ2707" s="74">
        <f t="shared" ref="AJ2707:AJ2770" si="532">SUM(AG2707:AI2707)</f>
        <v>0</v>
      </c>
      <c r="AK2707" s="74">
        <f t="shared" si="526"/>
        <v>6801</v>
      </c>
      <c r="AL2707" t="str">
        <f t="shared" ref="AL2707:AL2770" si="533">IF(AF2707&lt;&gt;1,"Y","N")</f>
        <v>N</v>
      </c>
      <c r="AN2707" t="s">
        <v>86</v>
      </c>
      <c r="AO2707" t="s">
        <v>85</v>
      </c>
      <c r="AP2707" t="str">
        <f t="shared" ref="AP2707:AP2770" si="534">IF(AL2707 ="Y","99",I2707)</f>
        <v>94</v>
      </c>
      <c r="AQ2707" s="145" t="s">
        <v>1826</v>
      </c>
      <c r="AR2707" t="str">
        <f t="shared" ref="AR2707:AR2770" si="535">IF(AM2707 ="y",AQ2707,IF(AG2707 &lt;&gt;0,"2-Provision for Compensation Incr","1-Adjusted Base Budget"))</f>
        <v>1-Adjusted Base Budget</v>
      </c>
      <c r="AS2707" s="145" t="s">
        <v>1827</v>
      </c>
      <c r="AT2707" t="s">
        <v>213</v>
      </c>
      <c r="AV2707" t="str">
        <f t="shared" si="529"/>
        <v>VPIT-SS</v>
      </c>
      <c r="AW2707" t="str">
        <f t="shared" si="528"/>
        <v>VP FOR INFORMATION TECHNOLOGY-SHARED SERVICES</v>
      </c>
    </row>
    <row r="2708" spans="1:49">
      <c r="A2708" s="59">
        <v>2018</v>
      </c>
      <c r="B2708" t="s">
        <v>137</v>
      </c>
      <c r="C2708" t="s">
        <v>945</v>
      </c>
      <c r="D2708" t="s">
        <v>946</v>
      </c>
      <c r="E2708" t="s">
        <v>978</v>
      </c>
      <c r="F2708" t="s">
        <v>957</v>
      </c>
      <c r="G2708" t="s">
        <v>958</v>
      </c>
      <c r="H2708" t="s">
        <v>143</v>
      </c>
      <c r="I2708" s="170" t="s">
        <v>84</v>
      </c>
      <c r="J2708" t="s">
        <v>85</v>
      </c>
      <c r="K2708" t="s">
        <v>214</v>
      </c>
      <c r="L2708" t="s">
        <v>568</v>
      </c>
      <c r="M2708" t="s">
        <v>569</v>
      </c>
      <c r="N2708" t="s">
        <v>217</v>
      </c>
      <c r="O2708" t="s">
        <v>263</v>
      </c>
      <c r="P2708" t="s">
        <v>414</v>
      </c>
      <c r="Q2708" t="s">
        <v>415</v>
      </c>
      <c r="R2708" t="s">
        <v>416</v>
      </c>
      <c r="S2708" t="s">
        <v>338</v>
      </c>
      <c r="T2708" t="s">
        <v>339</v>
      </c>
      <c r="U2708" s="61" t="s">
        <v>340</v>
      </c>
      <c r="V2708" t="s">
        <v>24</v>
      </c>
      <c r="W2708" t="s">
        <v>263</v>
      </c>
      <c r="X2708" s="59">
        <v>7816</v>
      </c>
      <c r="Y2708" s="59">
        <v>7816</v>
      </c>
      <c r="Z2708" t="s">
        <v>141</v>
      </c>
      <c r="AA2708" s="146" t="str">
        <f t="shared" si="525"/>
        <v>EX</v>
      </c>
      <c r="AB2708" s="146" t="str">
        <f t="shared" si="527"/>
        <v>IT</v>
      </c>
      <c r="AC2708" t="str">
        <f t="shared" si="530"/>
        <v>EX</v>
      </c>
      <c r="AD2708" s="74">
        <f t="shared" si="531"/>
        <v>7816</v>
      </c>
      <c r="AE2708" s="74">
        <f t="shared" ref="AE2708:AE2771" si="536">Y2708</f>
        <v>7816</v>
      </c>
      <c r="AF2708">
        <v>1</v>
      </c>
      <c r="AG2708">
        <v>0</v>
      </c>
      <c r="AH2708" s="74">
        <v>0</v>
      </c>
      <c r="AJ2708" s="74">
        <f t="shared" si="532"/>
        <v>0</v>
      </c>
      <c r="AK2708" s="74">
        <f t="shared" si="526"/>
        <v>7816</v>
      </c>
      <c r="AL2708" t="str">
        <f t="shared" si="533"/>
        <v>N</v>
      </c>
      <c r="AN2708" t="s">
        <v>86</v>
      </c>
      <c r="AO2708" t="s">
        <v>85</v>
      </c>
      <c r="AP2708" t="str">
        <f t="shared" si="534"/>
        <v>94</v>
      </c>
      <c r="AQ2708" s="145" t="s">
        <v>1826</v>
      </c>
      <c r="AR2708" t="str">
        <f t="shared" si="535"/>
        <v>1-Adjusted Base Budget</v>
      </c>
      <c r="AS2708" s="145" t="s">
        <v>1827</v>
      </c>
      <c r="AT2708" t="s">
        <v>213</v>
      </c>
      <c r="AV2708" t="str">
        <f t="shared" si="529"/>
        <v>VPIT-SS</v>
      </c>
      <c r="AW2708" t="str">
        <f t="shared" si="528"/>
        <v>VP FOR INFORMATION TECHNOLOGY-SHARED SERVICES</v>
      </c>
    </row>
    <row r="2709" spans="1:49">
      <c r="A2709" s="59">
        <v>2018</v>
      </c>
      <c r="B2709" t="s">
        <v>137</v>
      </c>
      <c r="C2709" t="s">
        <v>945</v>
      </c>
      <c r="D2709" t="s">
        <v>946</v>
      </c>
      <c r="E2709" t="s">
        <v>967</v>
      </c>
      <c r="F2709" t="s">
        <v>1146</v>
      </c>
      <c r="G2709" t="s">
        <v>1145</v>
      </c>
      <c r="H2709" t="s">
        <v>146</v>
      </c>
      <c r="I2709" s="170" t="s">
        <v>84</v>
      </c>
      <c r="J2709" t="s">
        <v>85</v>
      </c>
      <c r="K2709" t="s">
        <v>214</v>
      </c>
      <c r="L2709" t="s">
        <v>568</v>
      </c>
      <c r="M2709" t="s">
        <v>569</v>
      </c>
      <c r="N2709" t="s">
        <v>217</v>
      </c>
      <c r="O2709" t="s">
        <v>263</v>
      </c>
      <c r="P2709" t="s">
        <v>414</v>
      </c>
      <c r="Q2709" t="s">
        <v>415</v>
      </c>
      <c r="R2709" t="s">
        <v>416</v>
      </c>
      <c r="S2709" t="s">
        <v>338</v>
      </c>
      <c r="T2709" t="s">
        <v>339</v>
      </c>
      <c r="U2709" s="61" t="s">
        <v>340</v>
      </c>
      <c r="V2709" t="s">
        <v>24</v>
      </c>
      <c r="W2709" t="s">
        <v>263</v>
      </c>
      <c r="X2709" s="59">
        <v>43393</v>
      </c>
      <c r="Y2709" s="59">
        <v>43419</v>
      </c>
      <c r="Z2709" t="s">
        <v>141</v>
      </c>
      <c r="AA2709" s="146" t="str">
        <f t="shared" si="525"/>
        <v>EX</v>
      </c>
      <c r="AB2709" s="146" t="str">
        <f t="shared" si="527"/>
        <v>IT</v>
      </c>
      <c r="AC2709" t="str">
        <f t="shared" si="530"/>
        <v>EX</v>
      </c>
      <c r="AD2709" s="74">
        <f t="shared" si="531"/>
        <v>43419</v>
      </c>
      <c r="AE2709" s="74">
        <f t="shared" si="536"/>
        <v>43419</v>
      </c>
      <c r="AF2709">
        <v>1</v>
      </c>
      <c r="AG2709">
        <v>0</v>
      </c>
      <c r="AH2709" s="74">
        <v>0</v>
      </c>
      <c r="AJ2709" s="74">
        <f t="shared" si="532"/>
        <v>0</v>
      </c>
      <c r="AK2709" s="74">
        <f t="shared" si="526"/>
        <v>43419</v>
      </c>
      <c r="AL2709" t="str">
        <f t="shared" si="533"/>
        <v>N</v>
      </c>
      <c r="AN2709" t="s">
        <v>86</v>
      </c>
      <c r="AO2709" t="s">
        <v>85</v>
      </c>
      <c r="AP2709" t="str">
        <f t="shared" si="534"/>
        <v>94</v>
      </c>
      <c r="AQ2709" s="145" t="s">
        <v>1826</v>
      </c>
      <c r="AR2709" t="str">
        <f t="shared" si="535"/>
        <v>1-Adjusted Base Budget</v>
      </c>
      <c r="AS2709" s="145" t="s">
        <v>1827</v>
      </c>
      <c r="AT2709" t="s">
        <v>213</v>
      </c>
      <c r="AV2709" t="str">
        <f t="shared" si="529"/>
        <v>VPIT-SS</v>
      </c>
      <c r="AW2709" t="str">
        <f t="shared" si="528"/>
        <v>VP FOR INFORMATION TECHNOLOGY-SHARED SERVICES</v>
      </c>
    </row>
    <row r="2710" spans="1:49">
      <c r="A2710" s="59">
        <v>2018</v>
      </c>
      <c r="B2710" t="s">
        <v>137</v>
      </c>
      <c r="C2710" t="s">
        <v>945</v>
      </c>
      <c r="D2710" t="s">
        <v>946</v>
      </c>
      <c r="E2710" t="s">
        <v>967</v>
      </c>
      <c r="F2710" t="s">
        <v>1061</v>
      </c>
      <c r="G2710" t="s">
        <v>1062</v>
      </c>
      <c r="H2710" t="s">
        <v>146</v>
      </c>
      <c r="I2710" s="170" t="s">
        <v>84</v>
      </c>
      <c r="J2710" t="s">
        <v>85</v>
      </c>
      <c r="K2710" t="s">
        <v>214</v>
      </c>
      <c r="L2710" t="s">
        <v>568</v>
      </c>
      <c r="M2710" t="s">
        <v>569</v>
      </c>
      <c r="N2710" t="s">
        <v>217</v>
      </c>
      <c r="O2710" t="s">
        <v>263</v>
      </c>
      <c r="P2710" t="s">
        <v>414</v>
      </c>
      <c r="Q2710" t="s">
        <v>415</v>
      </c>
      <c r="R2710" t="s">
        <v>416</v>
      </c>
      <c r="S2710" t="s">
        <v>338</v>
      </c>
      <c r="T2710" t="s">
        <v>339</v>
      </c>
      <c r="U2710" s="61" t="s">
        <v>340</v>
      </c>
      <c r="V2710" t="s">
        <v>24</v>
      </c>
      <c r="W2710" t="s">
        <v>263</v>
      </c>
      <c r="X2710" s="59">
        <v>14103</v>
      </c>
      <c r="Y2710" s="59">
        <v>14104</v>
      </c>
      <c r="Z2710" t="s">
        <v>141</v>
      </c>
      <c r="AA2710" s="146" t="str">
        <f t="shared" si="525"/>
        <v>EX</v>
      </c>
      <c r="AB2710" s="146" t="str">
        <f t="shared" si="527"/>
        <v>IT</v>
      </c>
      <c r="AC2710" t="str">
        <f t="shared" si="530"/>
        <v>EX</v>
      </c>
      <c r="AD2710" s="74">
        <f t="shared" si="531"/>
        <v>14104</v>
      </c>
      <c r="AE2710" s="74">
        <f t="shared" si="536"/>
        <v>14104</v>
      </c>
      <c r="AF2710">
        <v>1</v>
      </c>
      <c r="AG2710">
        <v>0</v>
      </c>
      <c r="AH2710" s="74">
        <v>0</v>
      </c>
      <c r="AJ2710" s="74">
        <f t="shared" si="532"/>
        <v>0</v>
      </c>
      <c r="AK2710" s="74">
        <f t="shared" si="526"/>
        <v>14104</v>
      </c>
      <c r="AL2710" t="str">
        <f t="shared" si="533"/>
        <v>N</v>
      </c>
      <c r="AN2710" t="s">
        <v>86</v>
      </c>
      <c r="AO2710" t="s">
        <v>85</v>
      </c>
      <c r="AP2710" t="str">
        <f t="shared" si="534"/>
        <v>94</v>
      </c>
      <c r="AQ2710" s="145" t="s">
        <v>1826</v>
      </c>
      <c r="AR2710" t="str">
        <f t="shared" si="535"/>
        <v>1-Adjusted Base Budget</v>
      </c>
      <c r="AS2710" s="145" t="s">
        <v>1827</v>
      </c>
      <c r="AT2710" t="s">
        <v>213</v>
      </c>
      <c r="AV2710" t="str">
        <f t="shared" si="529"/>
        <v>VPIT-SS</v>
      </c>
      <c r="AW2710" t="str">
        <f t="shared" si="528"/>
        <v>VP FOR INFORMATION TECHNOLOGY-SHARED SERVICES</v>
      </c>
    </row>
    <row r="2711" spans="1:49">
      <c r="A2711" s="59">
        <v>2018</v>
      </c>
      <c r="B2711" t="s">
        <v>137</v>
      </c>
      <c r="C2711" t="s">
        <v>945</v>
      </c>
      <c r="D2711" t="s">
        <v>946</v>
      </c>
      <c r="E2711" t="s">
        <v>967</v>
      </c>
      <c r="F2711" t="s">
        <v>1719</v>
      </c>
      <c r="G2711" t="s">
        <v>1720</v>
      </c>
      <c r="H2711" t="s">
        <v>146</v>
      </c>
      <c r="I2711" s="170" t="s">
        <v>84</v>
      </c>
      <c r="J2711" t="s">
        <v>85</v>
      </c>
      <c r="K2711" t="s">
        <v>214</v>
      </c>
      <c r="L2711" t="s">
        <v>568</v>
      </c>
      <c r="M2711" t="s">
        <v>569</v>
      </c>
      <c r="N2711" t="s">
        <v>217</v>
      </c>
      <c r="O2711" t="s">
        <v>263</v>
      </c>
      <c r="P2711" t="s">
        <v>414</v>
      </c>
      <c r="Q2711" t="s">
        <v>415</v>
      </c>
      <c r="R2711" t="s">
        <v>416</v>
      </c>
      <c r="S2711" t="s">
        <v>338</v>
      </c>
      <c r="T2711" t="s">
        <v>339</v>
      </c>
      <c r="U2711" s="61" t="s">
        <v>340</v>
      </c>
      <c r="V2711" t="s">
        <v>24</v>
      </c>
      <c r="W2711" t="s">
        <v>263</v>
      </c>
      <c r="X2711" s="59">
        <v>0</v>
      </c>
      <c r="Y2711" s="59">
        <v>15969</v>
      </c>
      <c r="Z2711" t="s">
        <v>141</v>
      </c>
      <c r="AA2711" s="146" t="str">
        <f t="shared" si="525"/>
        <v>EX</v>
      </c>
      <c r="AB2711" s="146" t="str">
        <f t="shared" si="527"/>
        <v>IT</v>
      </c>
      <c r="AC2711" t="str">
        <f t="shared" si="530"/>
        <v>EX</v>
      </c>
      <c r="AD2711" s="74">
        <f t="shared" si="531"/>
        <v>15969</v>
      </c>
      <c r="AE2711" s="74">
        <f t="shared" si="536"/>
        <v>15969</v>
      </c>
      <c r="AF2711">
        <v>1</v>
      </c>
      <c r="AG2711">
        <v>0</v>
      </c>
      <c r="AH2711" s="74">
        <v>0</v>
      </c>
      <c r="AJ2711" s="74">
        <f t="shared" si="532"/>
        <v>0</v>
      </c>
      <c r="AK2711" s="74">
        <f t="shared" si="526"/>
        <v>15969</v>
      </c>
      <c r="AL2711" t="str">
        <f t="shared" si="533"/>
        <v>N</v>
      </c>
      <c r="AN2711" t="s">
        <v>86</v>
      </c>
      <c r="AO2711" t="s">
        <v>85</v>
      </c>
      <c r="AP2711" t="str">
        <f t="shared" si="534"/>
        <v>94</v>
      </c>
      <c r="AQ2711" s="145" t="s">
        <v>1826</v>
      </c>
      <c r="AR2711" t="str">
        <f t="shared" si="535"/>
        <v>1-Adjusted Base Budget</v>
      </c>
      <c r="AS2711" s="145" t="s">
        <v>1827</v>
      </c>
      <c r="AT2711" t="s">
        <v>213</v>
      </c>
      <c r="AV2711" t="str">
        <f t="shared" si="529"/>
        <v>VPIT-SS</v>
      </c>
      <c r="AW2711" t="str">
        <f t="shared" si="528"/>
        <v>VP FOR INFORMATION TECHNOLOGY-SHARED SERVICES</v>
      </c>
    </row>
    <row r="2712" spans="1:49">
      <c r="A2712" s="59">
        <v>2018</v>
      </c>
      <c r="B2712" t="s">
        <v>137</v>
      </c>
      <c r="C2712" t="s">
        <v>945</v>
      </c>
      <c r="D2712" t="s">
        <v>946</v>
      </c>
      <c r="E2712" t="s">
        <v>967</v>
      </c>
      <c r="F2712" t="s">
        <v>961</v>
      </c>
      <c r="G2712" t="s">
        <v>977</v>
      </c>
      <c r="H2712" t="s">
        <v>146</v>
      </c>
      <c r="I2712" s="170" t="s">
        <v>84</v>
      </c>
      <c r="J2712" t="s">
        <v>85</v>
      </c>
      <c r="K2712" t="s">
        <v>214</v>
      </c>
      <c r="L2712" t="s">
        <v>568</v>
      </c>
      <c r="M2712" t="s">
        <v>569</v>
      </c>
      <c r="N2712" t="s">
        <v>217</v>
      </c>
      <c r="O2712" t="s">
        <v>263</v>
      </c>
      <c r="P2712" t="s">
        <v>414</v>
      </c>
      <c r="Q2712" t="s">
        <v>415</v>
      </c>
      <c r="R2712" t="s">
        <v>416</v>
      </c>
      <c r="S2712" t="s">
        <v>338</v>
      </c>
      <c r="T2712" t="s">
        <v>339</v>
      </c>
      <c r="U2712" s="61" t="s">
        <v>340</v>
      </c>
      <c r="V2712" t="s">
        <v>24</v>
      </c>
      <c r="W2712" t="s">
        <v>263</v>
      </c>
      <c r="X2712" s="59">
        <v>14399</v>
      </c>
      <c r="Y2712" s="59">
        <v>23311</v>
      </c>
      <c r="Z2712" t="s">
        <v>141</v>
      </c>
      <c r="AA2712" s="146" t="str">
        <f t="shared" si="525"/>
        <v>EX</v>
      </c>
      <c r="AB2712" s="146" t="str">
        <f t="shared" si="527"/>
        <v>IT</v>
      </c>
      <c r="AC2712" t="str">
        <f t="shared" si="530"/>
        <v>EX</v>
      </c>
      <c r="AD2712" s="74">
        <f t="shared" si="531"/>
        <v>23311</v>
      </c>
      <c r="AE2712" s="74">
        <f t="shared" si="536"/>
        <v>23311</v>
      </c>
      <c r="AF2712">
        <v>1</v>
      </c>
      <c r="AG2712">
        <v>0</v>
      </c>
      <c r="AH2712" s="74">
        <v>0</v>
      </c>
      <c r="AJ2712" s="74">
        <f t="shared" si="532"/>
        <v>0</v>
      </c>
      <c r="AK2712" s="74">
        <f t="shared" si="526"/>
        <v>23311</v>
      </c>
      <c r="AL2712" t="str">
        <f t="shared" si="533"/>
        <v>N</v>
      </c>
      <c r="AN2712" t="s">
        <v>86</v>
      </c>
      <c r="AO2712" t="s">
        <v>85</v>
      </c>
      <c r="AP2712" t="str">
        <f t="shared" si="534"/>
        <v>94</v>
      </c>
      <c r="AQ2712" s="145" t="s">
        <v>1826</v>
      </c>
      <c r="AR2712" t="str">
        <f t="shared" si="535"/>
        <v>1-Adjusted Base Budget</v>
      </c>
      <c r="AS2712" s="145" t="s">
        <v>1827</v>
      </c>
      <c r="AT2712" t="s">
        <v>213</v>
      </c>
      <c r="AV2712" t="str">
        <f t="shared" si="529"/>
        <v>VPIT-SS</v>
      </c>
      <c r="AW2712" t="str">
        <f t="shared" si="528"/>
        <v>VP FOR INFORMATION TECHNOLOGY-SHARED SERVICES</v>
      </c>
    </row>
    <row r="2713" spans="1:49">
      <c r="A2713" s="59">
        <v>2018</v>
      </c>
      <c r="B2713" t="s">
        <v>137</v>
      </c>
      <c r="C2713" t="s">
        <v>945</v>
      </c>
      <c r="D2713" t="s">
        <v>946</v>
      </c>
      <c r="E2713" t="s">
        <v>967</v>
      </c>
      <c r="F2713" t="s">
        <v>1140</v>
      </c>
      <c r="G2713" t="s">
        <v>1141</v>
      </c>
      <c r="H2713" t="s">
        <v>146</v>
      </c>
      <c r="I2713" s="170" t="s">
        <v>84</v>
      </c>
      <c r="J2713" t="s">
        <v>85</v>
      </c>
      <c r="K2713" t="s">
        <v>214</v>
      </c>
      <c r="L2713" t="s">
        <v>568</v>
      </c>
      <c r="M2713" t="s">
        <v>569</v>
      </c>
      <c r="N2713" t="s">
        <v>217</v>
      </c>
      <c r="O2713" t="s">
        <v>263</v>
      </c>
      <c r="P2713" t="s">
        <v>414</v>
      </c>
      <c r="Q2713" t="s">
        <v>415</v>
      </c>
      <c r="R2713" t="s">
        <v>416</v>
      </c>
      <c r="S2713" t="s">
        <v>338</v>
      </c>
      <c r="T2713" t="s">
        <v>339</v>
      </c>
      <c r="U2713" s="61" t="s">
        <v>340</v>
      </c>
      <c r="V2713" t="s">
        <v>24</v>
      </c>
      <c r="W2713" t="s">
        <v>263</v>
      </c>
      <c r="X2713" s="59">
        <v>0</v>
      </c>
      <c r="Y2713" s="59">
        <v>-22970</v>
      </c>
      <c r="Z2713" t="s">
        <v>141</v>
      </c>
      <c r="AA2713" s="146" t="str">
        <f t="shared" si="525"/>
        <v>EX</v>
      </c>
      <c r="AB2713" s="146" t="str">
        <f t="shared" si="527"/>
        <v>IT</v>
      </c>
      <c r="AC2713" t="str">
        <f t="shared" si="530"/>
        <v>EX</v>
      </c>
      <c r="AD2713" s="74">
        <f t="shared" si="531"/>
        <v>-22970</v>
      </c>
      <c r="AE2713" s="74">
        <f t="shared" si="536"/>
        <v>-22970</v>
      </c>
      <c r="AF2713">
        <v>1</v>
      </c>
      <c r="AG2713">
        <v>0</v>
      </c>
      <c r="AH2713" s="74">
        <v>0</v>
      </c>
      <c r="AJ2713" s="74">
        <f t="shared" si="532"/>
        <v>0</v>
      </c>
      <c r="AK2713" s="74">
        <f t="shared" si="526"/>
        <v>-22970</v>
      </c>
      <c r="AL2713" t="str">
        <f t="shared" si="533"/>
        <v>N</v>
      </c>
      <c r="AN2713" t="s">
        <v>86</v>
      </c>
      <c r="AO2713" t="s">
        <v>85</v>
      </c>
      <c r="AP2713" t="str">
        <f t="shared" si="534"/>
        <v>94</v>
      </c>
      <c r="AQ2713" s="145" t="s">
        <v>1826</v>
      </c>
      <c r="AR2713" t="str">
        <f t="shared" si="535"/>
        <v>1-Adjusted Base Budget</v>
      </c>
      <c r="AS2713" s="145" t="s">
        <v>1827</v>
      </c>
      <c r="AT2713" t="s">
        <v>213</v>
      </c>
      <c r="AV2713" t="str">
        <f t="shared" si="529"/>
        <v>VPIT-SS</v>
      </c>
      <c r="AW2713" t="str">
        <f t="shared" si="528"/>
        <v>VP FOR INFORMATION TECHNOLOGY-SHARED SERVICES</v>
      </c>
    </row>
    <row r="2714" spans="1:49">
      <c r="A2714" s="59">
        <v>2018</v>
      </c>
      <c r="B2714" t="s">
        <v>137</v>
      </c>
      <c r="C2714" t="s">
        <v>945</v>
      </c>
      <c r="D2714" t="s">
        <v>946</v>
      </c>
      <c r="E2714" t="s">
        <v>967</v>
      </c>
      <c r="F2714" t="s">
        <v>1101</v>
      </c>
      <c r="G2714" t="s">
        <v>1102</v>
      </c>
      <c r="H2714" t="s">
        <v>146</v>
      </c>
      <c r="I2714" s="170" t="s">
        <v>84</v>
      </c>
      <c r="J2714" t="s">
        <v>85</v>
      </c>
      <c r="K2714" t="s">
        <v>214</v>
      </c>
      <c r="L2714" t="s">
        <v>568</v>
      </c>
      <c r="M2714" t="s">
        <v>569</v>
      </c>
      <c r="N2714" t="s">
        <v>217</v>
      </c>
      <c r="O2714" t="s">
        <v>263</v>
      </c>
      <c r="P2714" t="s">
        <v>414</v>
      </c>
      <c r="Q2714" t="s">
        <v>415</v>
      </c>
      <c r="R2714" t="s">
        <v>416</v>
      </c>
      <c r="S2714" t="s">
        <v>338</v>
      </c>
      <c r="T2714" t="s">
        <v>339</v>
      </c>
      <c r="U2714" s="61" t="s">
        <v>340</v>
      </c>
      <c r="V2714" t="s">
        <v>24</v>
      </c>
      <c r="W2714" t="s">
        <v>263</v>
      </c>
      <c r="X2714" s="59">
        <v>808</v>
      </c>
      <c r="Y2714" s="59">
        <v>808</v>
      </c>
      <c r="Z2714" t="s">
        <v>141</v>
      </c>
      <c r="AA2714" s="146" t="str">
        <f t="shared" si="525"/>
        <v>EX</v>
      </c>
      <c r="AB2714" s="146" t="str">
        <f t="shared" si="527"/>
        <v>IT</v>
      </c>
      <c r="AC2714" t="str">
        <f t="shared" si="530"/>
        <v>EX</v>
      </c>
      <c r="AD2714" s="74">
        <f t="shared" si="531"/>
        <v>808</v>
      </c>
      <c r="AE2714" s="74">
        <f t="shared" si="536"/>
        <v>808</v>
      </c>
      <c r="AF2714">
        <v>1</v>
      </c>
      <c r="AG2714">
        <v>0</v>
      </c>
      <c r="AH2714" s="74">
        <v>0</v>
      </c>
      <c r="AJ2714" s="74">
        <f t="shared" si="532"/>
        <v>0</v>
      </c>
      <c r="AK2714" s="74">
        <f t="shared" si="526"/>
        <v>808</v>
      </c>
      <c r="AL2714" t="str">
        <f t="shared" si="533"/>
        <v>N</v>
      </c>
      <c r="AN2714" t="s">
        <v>86</v>
      </c>
      <c r="AO2714" t="s">
        <v>85</v>
      </c>
      <c r="AP2714" t="str">
        <f t="shared" si="534"/>
        <v>94</v>
      </c>
      <c r="AQ2714" s="145" t="s">
        <v>1826</v>
      </c>
      <c r="AR2714" t="str">
        <f t="shared" si="535"/>
        <v>1-Adjusted Base Budget</v>
      </c>
      <c r="AS2714" s="145" t="s">
        <v>1827</v>
      </c>
      <c r="AT2714" t="s">
        <v>213</v>
      </c>
      <c r="AV2714" t="str">
        <f t="shared" si="529"/>
        <v>VPIT-SS</v>
      </c>
      <c r="AW2714" t="str">
        <f t="shared" si="528"/>
        <v>VP FOR INFORMATION TECHNOLOGY-SHARED SERVICES</v>
      </c>
    </row>
    <row r="2715" spans="1:49">
      <c r="A2715" s="59">
        <v>2018</v>
      </c>
      <c r="B2715" t="s">
        <v>137</v>
      </c>
      <c r="C2715" t="s">
        <v>945</v>
      </c>
      <c r="D2715" t="s">
        <v>946</v>
      </c>
      <c r="E2715" t="s">
        <v>1113</v>
      </c>
      <c r="F2715" t="s">
        <v>957</v>
      </c>
      <c r="G2715" t="s">
        <v>958</v>
      </c>
      <c r="H2715" t="s">
        <v>150</v>
      </c>
      <c r="I2715" s="170" t="s">
        <v>84</v>
      </c>
      <c r="J2715" t="s">
        <v>85</v>
      </c>
      <c r="K2715" t="s">
        <v>214</v>
      </c>
      <c r="L2715" t="s">
        <v>568</v>
      </c>
      <c r="M2715" t="s">
        <v>569</v>
      </c>
      <c r="N2715" t="s">
        <v>217</v>
      </c>
      <c r="O2715" t="s">
        <v>263</v>
      </c>
      <c r="P2715" t="s">
        <v>414</v>
      </c>
      <c r="Q2715" t="s">
        <v>415</v>
      </c>
      <c r="R2715" t="s">
        <v>416</v>
      </c>
      <c r="S2715" t="s">
        <v>338</v>
      </c>
      <c r="T2715" t="s">
        <v>339</v>
      </c>
      <c r="U2715" s="61" t="s">
        <v>340</v>
      </c>
      <c r="V2715" t="s">
        <v>24</v>
      </c>
      <c r="W2715" t="s">
        <v>263</v>
      </c>
      <c r="X2715" s="59">
        <v>7751</v>
      </c>
      <c r="Y2715" s="59">
        <v>8911</v>
      </c>
      <c r="Z2715" t="s">
        <v>141</v>
      </c>
      <c r="AA2715" s="146" t="str">
        <f t="shared" si="525"/>
        <v>EX</v>
      </c>
      <c r="AB2715" s="146" t="str">
        <f t="shared" si="527"/>
        <v>IT</v>
      </c>
      <c r="AC2715" t="str">
        <f t="shared" si="530"/>
        <v>EX</v>
      </c>
      <c r="AD2715" s="74">
        <f t="shared" si="531"/>
        <v>8911</v>
      </c>
      <c r="AE2715" s="74">
        <f t="shared" si="536"/>
        <v>8911</v>
      </c>
      <c r="AF2715">
        <v>1</v>
      </c>
      <c r="AG2715">
        <v>0</v>
      </c>
      <c r="AH2715" s="74">
        <v>0</v>
      </c>
      <c r="AJ2715" s="74">
        <f t="shared" si="532"/>
        <v>0</v>
      </c>
      <c r="AK2715" s="74">
        <f t="shared" si="526"/>
        <v>8911</v>
      </c>
      <c r="AL2715" t="str">
        <f t="shared" si="533"/>
        <v>N</v>
      </c>
      <c r="AN2715" t="s">
        <v>86</v>
      </c>
      <c r="AO2715" t="s">
        <v>85</v>
      </c>
      <c r="AP2715" t="str">
        <f t="shared" si="534"/>
        <v>94</v>
      </c>
      <c r="AQ2715" s="145" t="s">
        <v>1826</v>
      </c>
      <c r="AR2715" t="str">
        <f t="shared" si="535"/>
        <v>1-Adjusted Base Budget</v>
      </c>
      <c r="AS2715" s="145" t="s">
        <v>1827</v>
      </c>
      <c r="AT2715" t="s">
        <v>213</v>
      </c>
      <c r="AV2715" t="str">
        <f t="shared" si="529"/>
        <v>VPIT-SS</v>
      </c>
      <c r="AW2715" t="str">
        <f t="shared" si="528"/>
        <v>VP FOR INFORMATION TECHNOLOGY-SHARED SERVICES</v>
      </c>
    </row>
    <row r="2716" spans="1:49">
      <c r="A2716" s="59">
        <v>2018</v>
      </c>
      <c r="B2716" t="s">
        <v>137</v>
      </c>
      <c r="C2716" t="s">
        <v>945</v>
      </c>
      <c r="D2716" t="s">
        <v>946</v>
      </c>
      <c r="E2716" t="s">
        <v>979</v>
      </c>
      <c r="F2716" t="s">
        <v>957</v>
      </c>
      <c r="G2716" t="s">
        <v>958</v>
      </c>
      <c r="H2716" t="s">
        <v>152</v>
      </c>
      <c r="I2716" s="170" t="s">
        <v>84</v>
      </c>
      <c r="J2716" t="s">
        <v>85</v>
      </c>
      <c r="K2716" t="s">
        <v>214</v>
      </c>
      <c r="L2716" t="s">
        <v>568</v>
      </c>
      <c r="M2716" t="s">
        <v>569</v>
      </c>
      <c r="N2716" t="s">
        <v>217</v>
      </c>
      <c r="O2716" t="s">
        <v>263</v>
      </c>
      <c r="P2716" t="s">
        <v>414</v>
      </c>
      <c r="Q2716" t="s">
        <v>415</v>
      </c>
      <c r="R2716" t="s">
        <v>416</v>
      </c>
      <c r="S2716" t="s">
        <v>338</v>
      </c>
      <c r="T2716" t="s">
        <v>339</v>
      </c>
      <c r="U2716" s="61" t="s">
        <v>340</v>
      </c>
      <c r="V2716" t="s">
        <v>24</v>
      </c>
      <c r="W2716" t="s">
        <v>263</v>
      </c>
      <c r="X2716" s="59">
        <v>16188</v>
      </c>
      <c r="Y2716" s="59">
        <v>16188</v>
      </c>
      <c r="Z2716" t="s">
        <v>141</v>
      </c>
      <c r="AA2716" s="146" t="str">
        <f t="shared" si="525"/>
        <v>EX</v>
      </c>
      <c r="AB2716" s="146" t="str">
        <f t="shared" si="527"/>
        <v>IT</v>
      </c>
      <c r="AC2716" t="str">
        <f t="shared" si="530"/>
        <v>EX</v>
      </c>
      <c r="AD2716" s="74">
        <f t="shared" si="531"/>
        <v>16188</v>
      </c>
      <c r="AE2716" s="74">
        <f t="shared" si="536"/>
        <v>16188</v>
      </c>
      <c r="AF2716">
        <v>1</v>
      </c>
      <c r="AG2716">
        <v>0</v>
      </c>
      <c r="AH2716" s="74">
        <v>0</v>
      </c>
      <c r="AJ2716" s="74">
        <f t="shared" si="532"/>
        <v>0</v>
      </c>
      <c r="AK2716" s="74">
        <f t="shared" si="526"/>
        <v>16188</v>
      </c>
      <c r="AL2716" t="str">
        <f t="shared" si="533"/>
        <v>N</v>
      </c>
      <c r="AN2716" t="s">
        <v>86</v>
      </c>
      <c r="AO2716" t="s">
        <v>85</v>
      </c>
      <c r="AP2716" t="str">
        <f t="shared" si="534"/>
        <v>94</v>
      </c>
      <c r="AQ2716" s="145" t="s">
        <v>1826</v>
      </c>
      <c r="AR2716" t="str">
        <f t="shared" si="535"/>
        <v>1-Adjusted Base Budget</v>
      </c>
      <c r="AS2716" s="145" t="s">
        <v>1827</v>
      </c>
      <c r="AT2716" t="s">
        <v>213</v>
      </c>
      <c r="AV2716" t="str">
        <f t="shared" si="529"/>
        <v>VPIT-SS</v>
      </c>
      <c r="AW2716" t="str">
        <f t="shared" si="528"/>
        <v>VP FOR INFORMATION TECHNOLOGY-SHARED SERVICES</v>
      </c>
    </row>
    <row r="2717" spans="1:49">
      <c r="A2717" s="59">
        <v>2018</v>
      </c>
      <c r="B2717" t="s">
        <v>137</v>
      </c>
      <c r="C2717" t="s">
        <v>945</v>
      </c>
      <c r="D2717" t="s">
        <v>946</v>
      </c>
      <c r="E2717" t="s">
        <v>951</v>
      </c>
      <c r="F2717" t="s">
        <v>1146</v>
      </c>
      <c r="G2717" t="s">
        <v>1145</v>
      </c>
      <c r="H2717" t="s">
        <v>154</v>
      </c>
      <c r="I2717" s="170" t="s">
        <v>84</v>
      </c>
      <c r="J2717" t="s">
        <v>85</v>
      </c>
      <c r="K2717" t="s">
        <v>214</v>
      </c>
      <c r="L2717" t="s">
        <v>568</v>
      </c>
      <c r="M2717" t="s">
        <v>569</v>
      </c>
      <c r="N2717" t="s">
        <v>217</v>
      </c>
      <c r="O2717" t="s">
        <v>263</v>
      </c>
      <c r="P2717" t="s">
        <v>414</v>
      </c>
      <c r="Q2717" t="s">
        <v>415</v>
      </c>
      <c r="R2717" t="s">
        <v>416</v>
      </c>
      <c r="S2717" t="s">
        <v>338</v>
      </c>
      <c r="T2717" t="s">
        <v>339</v>
      </c>
      <c r="U2717" s="61" t="s">
        <v>340</v>
      </c>
      <c r="V2717" t="s">
        <v>24</v>
      </c>
      <c r="W2717" t="s">
        <v>263</v>
      </c>
      <c r="X2717" s="59">
        <v>13224</v>
      </c>
      <c r="Y2717" s="59">
        <v>13223</v>
      </c>
      <c r="Z2717" t="s">
        <v>141</v>
      </c>
      <c r="AA2717" s="146" t="str">
        <f t="shared" si="525"/>
        <v>EX</v>
      </c>
      <c r="AB2717" s="146" t="str">
        <f t="shared" si="527"/>
        <v>IT</v>
      </c>
      <c r="AC2717" t="str">
        <f t="shared" si="530"/>
        <v>EX</v>
      </c>
      <c r="AD2717" s="74">
        <f t="shared" si="531"/>
        <v>13223</v>
      </c>
      <c r="AE2717" s="74">
        <f t="shared" si="536"/>
        <v>13223</v>
      </c>
      <c r="AF2717">
        <v>1</v>
      </c>
      <c r="AG2717">
        <v>0</v>
      </c>
      <c r="AH2717" s="74">
        <v>0</v>
      </c>
      <c r="AJ2717" s="74">
        <f t="shared" si="532"/>
        <v>0</v>
      </c>
      <c r="AK2717" s="74">
        <f t="shared" si="526"/>
        <v>13223</v>
      </c>
      <c r="AL2717" t="str">
        <f t="shared" si="533"/>
        <v>N</v>
      </c>
      <c r="AN2717" t="s">
        <v>86</v>
      </c>
      <c r="AO2717" t="s">
        <v>85</v>
      </c>
      <c r="AP2717" t="str">
        <f t="shared" si="534"/>
        <v>94</v>
      </c>
      <c r="AQ2717" s="145" t="s">
        <v>1826</v>
      </c>
      <c r="AR2717" t="str">
        <f t="shared" si="535"/>
        <v>1-Adjusted Base Budget</v>
      </c>
      <c r="AS2717" s="145" t="s">
        <v>1827</v>
      </c>
      <c r="AT2717" t="s">
        <v>213</v>
      </c>
      <c r="AV2717" t="str">
        <f t="shared" si="529"/>
        <v>VPIT-SS</v>
      </c>
      <c r="AW2717" t="str">
        <f t="shared" si="528"/>
        <v>VP FOR INFORMATION TECHNOLOGY-SHARED SERVICES</v>
      </c>
    </row>
    <row r="2718" spans="1:49">
      <c r="A2718" s="59">
        <v>2018</v>
      </c>
      <c r="B2718" t="s">
        <v>137</v>
      </c>
      <c r="C2718" t="s">
        <v>945</v>
      </c>
      <c r="D2718" t="s">
        <v>946</v>
      </c>
      <c r="E2718" t="s">
        <v>951</v>
      </c>
      <c r="F2718" t="s">
        <v>1061</v>
      </c>
      <c r="G2718" t="s">
        <v>1062</v>
      </c>
      <c r="H2718" t="s">
        <v>154</v>
      </c>
      <c r="I2718" s="170" t="s">
        <v>84</v>
      </c>
      <c r="J2718" t="s">
        <v>85</v>
      </c>
      <c r="K2718" t="s">
        <v>214</v>
      </c>
      <c r="L2718" t="s">
        <v>568</v>
      </c>
      <c r="M2718" t="s">
        <v>569</v>
      </c>
      <c r="N2718" t="s">
        <v>217</v>
      </c>
      <c r="O2718" t="s">
        <v>263</v>
      </c>
      <c r="P2718" t="s">
        <v>414</v>
      </c>
      <c r="Q2718" t="s">
        <v>415</v>
      </c>
      <c r="R2718" t="s">
        <v>416</v>
      </c>
      <c r="S2718" t="s">
        <v>338</v>
      </c>
      <c r="T2718" t="s">
        <v>339</v>
      </c>
      <c r="U2718" s="61" t="s">
        <v>340</v>
      </c>
      <c r="V2718" t="s">
        <v>24</v>
      </c>
      <c r="W2718" t="s">
        <v>263</v>
      </c>
      <c r="X2718" s="59">
        <v>15734</v>
      </c>
      <c r="Y2718" s="59">
        <v>15734</v>
      </c>
      <c r="Z2718" t="s">
        <v>141</v>
      </c>
      <c r="AA2718" s="146" t="str">
        <f t="shared" si="525"/>
        <v>EX</v>
      </c>
      <c r="AB2718" s="146" t="str">
        <f t="shared" si="527"/>
        <v>IT</v>
      </c>
      <c r="AC2718" t="str">
        <f t="shared" si="530"/>
        <v>EX</v>
      </c>
      <c r="AD2718" s="74">
        <f t="shared" si="531"/>
        <v>15734</v>
      </c>
      <c r="AE2718" s="74">
        <f t="shared" si="536"/>
        <v>15734</v>
      </c>
      <c r="AF2718">
        <v>1</v>
      </c>
      <c r="AG2718">
        <v>0</v>
      </c>
      <c r="AH2718" s="74">
        <v>0</v>
      </c>
      <c r="AJ2718" s="74">
        <f t="shared" si="532"/>
        <v>0</v>
      </c>
      <c r="AK2718" s="74">
        <f t="shared" si="526"/>
        <v>15734</v>
      </c>
      <c r="AL2718" t="str">
        <f t="shared" si="533"/>
        <v>N</v>
      </c>
      <c r="AN2718" t="s">
        <v>86</v>
      </c>
      <c r="AO2718" t="s">
        <v>85</v>
      </c>
      <c r="AP2718" t="str">
        <f t="shared" si="534"/>
        <v>94</v>
      </c>
      <c r="AQ2718" s="145" t="s">
        <v>1826</v>
      </c>
      <c r="AR2718" t="str">
        <f t="shared" si="535"/>
        <v>1-Adjusted Base Budget</v>
      </c>
      <c r="AS2718" s="145" t="s">
        <v>1827</v>
      </c>
      <c r="AT2718" t="s">
        <v>213</v>
      </c>
      <c r="AV2718" t="str">
        <f t="shared" si="529"/>
        <v>VPIT-SS</v>
      </c>
      <c r="AW2718" t="str">
        <f t="shared" si="528"/>
        <v>VP FOR INFORMATION TECHNOLOGY-SHARED SERVICES</v>
      </c>
    </row>
    <row r="2719" spans="1:49">
      <c r="A2719" s="59">
        <v>2018</v>
      </c>
      <c r="B2719" t="s">
        <v>137</v>
      </c>
      <c r="C2719" t="s">
        <v>945</v>
      </c>
      <c r="D2719" t="s">
        <v>946</v>
      </c>
      <c r="E2719" t="s">
        <v>951</v>
      </c>
      <c r="F2719" t="s">
        <v>1719</v>
      </c>
      <c r="G2719" t="s">
        <v>1720</v>
      </c>
      <c r="H2719" t="s">
        <v>154</v>
      </c>
      <c r="I2719" s="170" t="s">
        <v>84</v>
      </c>
      <c r="J2719" t="s">
        <v>85</v>
      </c>
      <c r="K2719" t="s">
        <v>214</v>
      </c>
      <c r="L2719" t="s">
        <v>568</v>
      </c>
      <c r="M2719" t="s">
        <v>569</v>
      </c>
      <c r="N2719" t="s">
        <v>217</v>
      </c>
      <c r="O2719" t="s">
        <v>263</v>
      </c>
      <c r="P2719" t="s">
        <v>414</v>
      </c>
      <c r="Q2719" t="s">
        <v>415</v>
      </c>
      <c r="R2719" t="s">
        <v>416</v>
      </c>
      <c r="S2719" t="s">
        <v>338</v>
      </c>
      <c r="T2719" t="s">
        <v>339</v>
      </c>
      <c r="U2719" s="61" t="s">
        <v>340</v>
      </c>
      <c r="V2719" t="s">
        <v>24</v>
      </c>
      <c r="W2719" t="s">
        <v>263</v>
      </c>
      <c r="X2719" s="59">
        <v>0</v>
      </c>
      <c r="Y2719" s="59">
        <v>23192</v>
      </c>
      <c r="Z2719" t="s">
        <v>141</v>
      </c>
      <c r="AA2719" s="146" t="str">
        <f t="shared" si="525"/>
        <v>EX</v>
      </c>
      <c r="AB2719" s="146" t="str">
        <f t="shared" si="527"/>
        <v>IT</v>
      </c>
      <c r="AC2719" t="str">
        <f t="shared" si="530"/>
        <v>EX</v>
      </c>
      <c r="AD2719" s="74">
        <f t="shared" si="531"/>
        <v>23192</v>
      </c>
      <c r="AE2719" s="74">
        <f t="shared" si="536"/>
        <v>23192</v>
      </c>
      <c r="AF2719">
        <v>1</v>
      </c>
      <c r="AG2719">
        <v>0</v>
      </c>
      <c r="AH2719" s="74">
        <v>0</v>
      </c>
      <c r="AJ2719" s="74">
        <f t="shared" si="532"/>
        <v>0</v>
      </c>
      <c r="AK2719" s="74">
        <f t="shared" si="526"/>
        <v>23192</v>
      </c>
      <c r="AL2719" t="str">
        <f t="shared" si="533"/>
        <v>N</v>
      </c>
      <c r="AN2719" t="s">
        <v>86</v>
      </c>
      <c r="AO2719" t="s">
        <v>85</v>
      </c>
      <c r="AP2719" t="str">
        <f t="shared" si="534"/>
        <v>94</v>
      </c>
      <c r="AQ2719" s="145" t="s">
        <v>1826</v>
      </c>
      <c r="AR2719" t="str">
        <f t="shared" si="535"/>
        <v>1-Adjusted Base Budget</v>
      </c>
      <c r="AS2719" s="145" t="s">
        <v>1827</v>
      </c>
      <c r="AT2719" t="s">
        <v>213</v>
      </c>
      <c r="AV2719" t="str">
        <f t="shared" si="529"/>
        <v>VPIT-SS</v>
      </c>
      <c r="AW2719" t="str">
        <f t="shared" si="528"/>
        <v>VP FOR INFORMATION TECHNOLOGY-SHARED SERVICES</v>
      </c>
    </row>
    <row r="2720" spans="1:49">
      <c r="A2720" s="59">
        <v>2018</v>
      </c>
      <c r="B2720" t="s">
        <v>137</v>
      </c>
      <c r="C2720" t="s">
        <v>945</v>
      </c>
      <c r="D2720" t="s">
        <v>946</v>
      </c>
      <c r="E2720" t="s">
        <v>951</v>
      </c>
      <c r="F2720" t="s">
        <v>968</v>
      </c>
      <c r="G2720" t="s">
        <v>969</v>
      </c>
      <c r="H2720" t="s">
        <v>154</v>
      </c>
      <c r="I2720" s="170" t="s">
        <v>84</v>
      </c>
      <c r="J2720" t="s">
        <v>85</v>
      </c>
      <c r="K2720" t="s">
        <v>214</v>
      </c>
      <c r="L2720" t="s">
        <v>568</v>
      </c>
      <c r="M2720" t="s">
        <v>569</v>
      </c>
      <c r="N2720" t="s">
        <v>217</v>
      </c>
      <c r="O2720" t="s">
        <v>263</v>
      </c>
      <c r="P2720" t="s">
        <v>414</v>
      </c>
      <c r="Q2720" t="s">
        <v>415</v>
      </c>
      <c r="R2720" t="s">
        <v>416</v>
      </c>
      <c r="S2720" t="s">
        <v>338</v>
      </c>
      <c r="T2720" t="s">
        <v>339</v>
      </c>
      <c r="U2720" s="61" t="s">
        <v>340</v>
      </c>
      <c r="V2720" t="s">
        <v>24</v>
      </c>
      <c r="W2720" t="s">
        <v>263</v>
      </c>
      <c r="X2720" s="59">
        <v>120</v>
      </c>
      <c r="Y2720" s="59">
        <v>120</v>
      </c>
      <c r="Z2720" t="s">
        <v>141</v>
      </c>
      <c r="AA2720" s="146" t="str">
        <f t="shared" si="525"/>
        <v>EX</v>
      </c>
      <c r="AB2720" s="146" t="str">
        <f t="shared" si="527"/>
        <v>IT</v>
      </c>
      <c r="AC2720" t="str">
        <f t="shared" si="530"/>
        <v>EX</v>
      </c>
      <c r="AD2720" s="74">
        <f t="shared" si="531"/>
        <v>120</v>
      </c>
      <c r="AE2720" s="74">
        <f t="shared" si="536"/>
        <v>120</v>
      </c>
      <c r="AF2720">
        <v>1</v>
      </c>
      <c r="AG2720">
        <v>0</v>
      </c>
      <c r="AH2720" s="74">
        <v>0</v>
      </c>
      <c r="AJ2720" s="74">
        <f t="shared" si="532"/>
        <v>0</v>
      </c>
      <c r="AK2720" s="74">
        <f t="shared" si="526"/>
        <v>120</v>
      </c>
      <c r="AL2720" t="str">
        <f t="shared" si="533"/>
        <v>N</v>
      </c>
      <c r="AN2720" t="s">
        <v>86</v>
      </c>
      <c r="AO2720" t="s">
        <v>85</v>
      </c>
      <c r="AP2720" t="str">
        <f t="shared" si="534"/>
        <v>94</v>
      </c>
      <c r="AQ2720" s="145" t="s">
        <v>1826</v>
      </c>
      <c r="AR2720" t="str">
        <f t="shared" si="535"/>
        <v>1-Adjusted Base Budget</v>
      </c>
      <c r="AS2720" s="145" t="s">
        <v>1827</v>
      </c>
      <c r="AT2720" t="s">
        <v>213</v>
      </c>
      <c r="AV2720" t="str">
        <f t="shared" si="529"/>
        <v>VPIT-SS</v>
      </c>
      <c r="AW2720" t="str">
        <f t="shared" si="528"/>
        <v>VP FOR INFORMATION TECHNOLOGY-SHARED SERVICES</v>
      </c>
    </row>
    <row r="2721" spans="1:49">
      <c r="A2721" s="59">
        <v>2018</v>
      </c>
      <c r="B2721" t="s">
        <v>137</v>
      </c>
      <c r="C2721" t="s">
        <v>945</v>
      </c>
      <c r="D2721" t="s">
        <v>946</v>
      </c>
      <c r="E2721" t="s">
        <v>951</v>
      </c>
      <c r="F2721" t="s">
        <v>961</v>
      </c>
      <c r="G2721" t="s">
        <v>977</v>
      </c>
      <c r="H2721" t="s">
        <v>154</v>
      </c>
      <c r="I2721" s="170" t="s">
        <v>84</v>
      </c>
      <c r="J2721" t="s">
        <v>85</v>
      </c>
      <c r="K2721" t="s">
        <v>214</v>
      </c>
      <c r="L2721" t="s">
        <v>568</v>
      </c>
      <c r="M2721" t="s">
        <v>569</v>
      </c>
      <c r="N2721" t="s">
        <v>217</v>
      </c>
      <c r="O2721" t="s">
        <v>263</v>
      </c>
      <c r="P2721" t="s">
        <v>414</v>
      </c>
      <c r="Q2721" t="s">
        <v>415</v>
      </c>
      <c r="R2721" t="s">
        <v>416</v>
      </c>
      <c r="S2721" t="s">
        <v>338</v>
      </c>
      <c r="T2721" t="s">
        <v>339</v>
      </c>
      <c r="U2721" s="61" t="s">
        <v>340</v>
      </c>
      <c r="V2721" t="s">
        <v>24</v>
      </c>
      <c r="W2721" t="s">
        <v>263</v>
      </c>
      <c r="X2721" s="59">
        <v>8451</v>
      </c>
      <c r="Y2721" s="59">
        <v>13045</v>
      </c>
      <c r="Z2721" t="s">
        <v>141</v>
      </c>
      <c r="AA2721" s="146" t="str">
        <f t="shared" si="525"/>
        <v>EX</v>
      </c>
      <c r="AB2721" s="146" t="str">
        <f t="shared" si="527"/>
        <v>IT</v>
      </c>
      <c r="AC2721" t="str">
        <f t="shared" si="530"/>
        <v>EX</v>
      </c>
      <c r="AD2721" s="74">
        <f t="shared" si="531"/>
        <v>13045</v>
      </c>
      <c r="AE2721" s="74">
        <f t="shared" si="536"/>
        <v>13045</v>
      </c>
      <c r="AF2721">
        <v>1</v>
      </c>
      <c r="AG2721">
        <v>0</v>
      </c>
      <c r="AH2721" s="74">
        <v>0</v>
      </c>
      <c r="AJ2721" s="74">
        <f t="shared" si="532"/>
        <v>0</v>
      </c>
      <c r="AK2721" s="74">
        <f t="shared" si="526"/>
        <v>13045</v>
      </c>
      <c r="AL2721" t="str">
        <f t="shared" si="533"/>
        <v>N</v>
      </c>
      <c r="AN2721" t="s">
        <v>86</v>
      </c>
      <c r="AO2721" t="s">
        <v>85</v>
      </c>
      <c r="AP2721" t="str">
        <f t="shared" si="534"/>
        <v>94</v>
      </c>
      <c r="AQ2721" s="145" t="s">
        <v>1826</v>
      </c>
      <c r="AR2721" t="str">
        <f t="shared" si="535"/>
        <v>1-Adjusted Base Budget</v>
      </c>
      <c r="AS2721" s="145" t="s">
        <v>1827</v>
      </c>
      <c r="AT2721" t="s">
        <v>213</v>
      </c>
      <c r="AV2721" t="str">
        <f t="shared" si="529"/>
        <v>VPIT-SS</v>
      </c>
      <c r="AW2721" t="str">
        <f t="shared" si="528"/>
        <v>VP FOR INFORMATION TECHNOLOGY-SHARED SERVICES</v>
      </c>
    </row>
    <row r="2722" spans="1:49">
      <c r="A2722" s="59">
        <v>2018</v>
      </c>
      <c r="B2722" t="s">
        <v>137</v>
      </c>
      <c r="C2722" t="s">
        <v>945</v>
      </c>
      <c r="D2722" t="s">
        <v>946</v>
      </c>
      <c r="E2722" t="s">
        <v>951</v>
      </c>
      <c r="F2722" t="s">
        <v>1140</v>
      </c>
      <c r="G2722" t="s">
        <v>1141</v>
      </c>
      <c r="H2722" t="s">
        <v>154</v>
      </c>
      <c r="I2722" s="170" t="s">
        <v>84</v>
      </c>
      <c r="J2722" t="s">
        <v>85</v>
      </c>
      <c r="K2722" t="s">
        <v>214</v>
      </c>
      <c r="L2722" t="s">
        <v>568</v>
      </c>
      <c r="M2722" t="s">
        <v>569</v>
      </c>
      <c r="N2722" t="s">
        <v>217</v>
      </c>
      <c r="O2722" t="s">
        <v>263</v>
      </c>
      <c r="P2722" t="s">
        <v>414</v>
      </c>
      <c r="Q2722" t="s">
        <v>415</v>
      </c>
      <c r="R2722" t="s">
        <v>416</v>
      </c>
      <c r="S2722" t="s">
        <v>338</v>
      </c>
      <c r="T2722" t="s">
        <v>339</v>
      </c>
      <c r="U2722" s="61" t="s">
        <v>340</v>
      </c>
      <c r="V2722" t="s">
        <v>24</v>
      </c>
      <c r="W2722" t="s">
        <v>263</v>
      </c>
      <c r="X2722" s="59">
        <v>0</v>
      </c>
      <c r="Y2722" s="59">
        <v>-20921</v>
      </c>
      <c r="Z2722" t="s">
        <v>141</v>
      </c>
      <c r="AA2722" s="146" t="str">
        <f t="shared" si="525"/>
        <v>EX</v>
      </c>
      <c r="AB2722" s="146" t="str">
        <f t="shared" si="527"/>
        <v>IT</v>
      </c>
      <c r="AC2722" t="str">
        <f t="shared" si="530"/>
        <v>EX</v>
      </c>
      <c r="AD2722" s="74">
        <f t="shared" si="531"/>
        <v>-20921</v>
      </c>
      <c r="AE2722" s="74">
        <f t="shared" si="536"/>
        <v>-20921</v>
      </c>
      <c r="AF2722">
        <v>1</v>
      </c>
      <c r="AG2722">
        <v>0</v>
      </c>
      <c r="AH2722" s="74">
        <v>0</v>
      </c>
      <c r="AJ2722" s="74">
        <f t="shared" si="532"/>
        <v>0</v>
      </c>
      <c r="AK2722" s="74">
        <f t="shared" si="526"/>
        <v>-20921</v>
      </c>
      <c r="AL2722" t="str">
        <f t="shared" si="533"/>
        <v>N</v>
      </c>
      <c r="AN2722" t="s">
        <v>86</v>
      </c>
      <c r="AO2722" t="s">
        <v>85</v>
      </c>
      <c r="AP2722" t="str">
        <f t="shared" si="534"/>
        <v>94</v>
      </c>
      <c r="AQ2722" s="145" t="s">
        <v>1826</v>
      </c>
      <c r="AR2722" t="str">
        <f t="shared" si="535"/>
        <v>1-Adjusted Base Budget</v>
      </c>
      <c r="AS2722" s="145" t="s">
        <v>1827</v>
      </c>
      <c r="AT2722" t="s">
        <v>213</v>
      </c>
      <c r="AV2722" t="str">
        <f t="shared" si="529"/>
        <v>VPIT-SS</v>
      </c>
      <c r="AW2722" t="str">
        <f t="shared" si="528"/>
        <v>VP FOR INFORMATION TECHNOLOGY-SHARED SERVICES</v>
      </c>
    </row>
    <row r="2723" spans="1:49">
      <c r="A2723" s="59">
        <v>2018</v>
      </c>
      <c r="B2723" t="s">
        <v>137</v>
      </c>
      <c r="C2723" t="s">
        <v>945</v>
      </c>
      <c r="D2723" t="s">
        <v>946</v>
      </c>
      <c r="E2723" t="s">
        <v>951</v>
      </c>
      <c r="F2723" t="s">
        <v>1089</v>
      </c>
      <c r="G2723" t="s">
        <v>1127</v>
      </c>
      <c r="H2723" t="s">
        <v>154</v>
      </c>
      <c r="I2723" s="170" t="s">
        <v>84</v>
      </c>
      <c r="J2723" t="s">
        <v>85</v>
      </c>
      <c r="K2723" t="s">
        <v>214</v>
      </c>
      <c r="L2723" t="s">
        <v>568</v>
      </c>
      <c r="M2723" t="s">
        <v>569</v>
      </c>
      <c r="N2723" t="s">
        <v>217</v>
      </c>
      <c r="O2723" t="s">
        <v>263</v>
      </c>
      <c r="P2723" t="s">
        <v>414</v>
      </c>
      <c r="Q2723" t="s">
        <v>415</v>
      </c>
      <c r="R2723" t="s">
        <v>416</v>
      </c>
      <c r="S2723" t="s">
        <v>338</v>
      </c>
      <c r="T2723" t="s">
        <v>339</v>
      </c>
      <c r="U2723" s="61" t="s">
        <v>340</v>
      </c>
      <c r="V2723" t="s">
        <v>24</v>
      </c>
      <c r="W2723" t="s">
        <v>263</v>
      </c>
      <c r="X2723" s="59">
        <v>662</v>
      </c>
      <c r="Y2723" s="59">
        <v>662</v>
      </c>
      <c r="Z2723" t="s">
        <v>141</v>
      </c>
      <c r="AA2723" s="146" t="str">
        <f t="shared" si="525"/>
        <v>EX</v>
      </c>
      <c r="AB2723" s="146" t="str">
        <f t="shared" si="527"/>
        <v>IT</v>
      </c>
      <c r="AC2723" t="str">
        <f t="shared" si="530"/>
        <v>EX</v>
      </c>
      <c r="AD2723" s="74">
        <f t="shared" si="531"/>
        <v>662</v>
      </c>
      <c r="AE2723" s="74">
        <f t="shared" si="536"/>
        <v>662</v>
      </c>
      <c r="AF2723">
        <v>1</v>
      </c>
      <c r="AG2723">
        <v>0</v>
      </c>
      <c r="AH2723" s="74">
        <v>0</v>
      </c>
      <c r="AJ2723" s="74">
        <f t="shared" si="532"/>
        <v>0</v>
      </c>
      <c r="AK2723" s="74">
        <f t="shared" si="526"/>
        <v>662</v>
      </c>
      <c r="AL2723" t="str">
        <f t="shared" si="533"/>
        <v>N</v>
      </c>
      <c r="AN2723" t="s">
        <v>86</v>
      </c>
      <c r="AO2723" t="s">
        <v>85</v>
      </c>
      <c r="AP2723" t="str">
        <f t="shared" si="534"/>
        <v>94</v>
      </c>
      <c r="AQ2723" s="145" t="s">
        <v>1826</v>
      </c>
      <c r="AR2723" t="str">
        <f t="shared" si="535"/>
        <v>1-Adjusted Base Budget</v>
      </c>
      <c r="AS2723" s="145" t="s">
        <v>1827</v>
      </c>
      <c r="AT2723" t="s">
        <v>213</v>
      </c>
      <c r="AV2723" t="str">
        <f t="shared" si="529"/>
        <v>VPIT-SS</v>
      </c>
      <c r="AW2723" t="str">
        <f t="shared" si="528"/>
        <v>VP FOR INFORMATION TECHNOLOGY-SHARED SERVICES</v>
      </c>
    </row>
    <row r="2724" spans="1:49">
      <c r="A2724" s="59">
        <v>2018</v>
      </c>
      <c r="B2724" t="s">
        <v>137</v>
      </c>
      <c r="C2724" t="s">
        <v>945</v>
      </c>
      <c r="D2724" t="s">
        <v>946</v>
      </c>
      <c r="E2724" t="s">
        <v>951</v>
      </c>
      <c r="F2724" t="s">
        <v>1101</v>
      </c>
      <c r="G2724" t="s">
        <v>1128</v>
      </c>
      <c r="H2724" t="s">
        <v>154</v>
      </c>
      <c r="I2724" s="170" t="s">
        <v>84</v>
      </c>
      <c r="J2724" t="s">
        <v>85</v>
      </c>
      <c r="K2724" t="s">
        <v>214</v>
      </c>
      <c r="L2724" t="s">
        <v>568</v>
      </c>
      <c r="M2724" t="s">
        <v>569</v>
      </c>
      <c r="N2724" t="s">
        <v>217</v>
      </c>
      <c r="O2724" t="s">
        <v>263</v>
      </c>
      <c r="P2724" t="s">
        <v>414</v>
      </c>
      <c r="Q2724" t="s">
        <v>415</v>
      </c>
      <c r="R2724" t="s">
        <v>416</v>
      </c>
      <c r="S2724" t="s">
        <v>338</v>
      </c>
      <c r="T2724" t="s">
        <v>339</v>
      </c>
      <c r="U2724" s="61" t="s">
        <v>340</v>
      </c>
      <c r="V2724" t="s">
        <v>24</v>
      </c>
      <c r="W2724" t="s">
        <v>263</v>
      </c>
      <c r="X2724" s="59">
        <v>46028</v>
      </c>
      <c r="Y2724" s="59">
        <v>46023</v>
      </c>
      <c r="Z2724" t="s">
        <v>141</v>
      </c>
      <c r="AA2724" s="146" t="str">
        <f t="shared" si="525"/>
        <v>EX</v>
      </c>
      <c r="AB2724" s="146" t="str">
        <f t="shared" si="527"/>
        <v>IT</v>
      </c>
      <c r="AC2724" t="str">
        <f t="shared" si="530"/>
        <v>EX</v>
      </c>
      <c r="AD2724" s="74">
        <f t="shared" si="531"/>
        <v>46023</v>
      </c>
      <c r="AE2724" s="74">
        <f t="shared" si="536"/>
        <v>46023</v>
      </c>
      <c r="AF2724">
        <v>1</v>
      </c>
      <c r="AG2724">
        <v>0</v>
      </c>
      <c r="AH2724" s="74">
        <v>0</v>
      </c>
      <c r="AJ2724" s="74">
        <f t="shared" si="532"/>
        <v>0</v>
      </c>
      <c r="AK2724" s="74">
        <f t="shared" si="526"/>
        <v>46023</v>
      </c>
      <c r="AL2724" t="str">
        <f t="shared" si="533"/>
        <v>N</v>
      </c>
      <c r="AN2724" t="s">
        <v>86</v>
      </c>
      <c r="AO2724" t="s">
        <v>85</v>
      </c>
      <c r="AP2724" t="str">
        <f t="shared" si="534"/>
        <v>94</v>
      </c>
      <c r="AQ2724" s="145" t="s">
        <v>1826</v>
      </c>
      <c r="AR2724" t="str">
        <f t="shared" si="535"/>
        <v>1-Adjusted Base Budget</v>
      </c>
      <c r="AS2724" s="145" t="s">
        <v>1827</v>
      </c>
      <c r="AT2724" t="s">
        <v>213</v>
      </c>
      <c r="AV2724" t="str">
        <f t="shared" si="529"/>
        <v>VPIT-SS</v>
      </c>
      <c r="AW2724" t="str">
        <f t="shared" si="528"/>
        <v>VP FOR INFORMATION TECHNOLOGY-SHARED SERVICES</v>
      </c>
    </row>
    <row r="2725" spans="1:49">
      <c r="A2725" s="59">
        <v>2018</v>
      </c>
      <c r="B2725" t="s">
        <v>137</v>
      </c>
      <c r="C2725" t="s">
        <v>945</v>
      </c>
      <c r="D2725" t="s">
        <v>946</v>
      </c>
      <c r="E2725" t="s">
        <v>981</v>
      </c>
      <c r="F2725" t="s">
        <v>957</v>
      </c>
      <c r="G2725" t="s">
        <v>958</v>
      </c>
      <c r="H2725" t="s">
        <v>157</v>
      </c>
      <c r="I2725" s="170" t="s">
        <v>84</v>
      </c>
      <c r="J2725" t="s">
        <v>85</v>
      </c>
      <c r="K2725" t="s">
        <v>214</v>
      </c>
      <c r="L2725" t="s">
        <v>568</v>
      </c>
      <c r="M2725" t="s">
        <v>569</v>
      </c>
      <c r="N2725" t="s">
        <v>217</v>
      </c>
      <c r="O2725" t="s">
        <v>263</v>
      </c>
      <c r="P2725" t="s">
        <v>414</v>
      </c>
      <c r="Q2725" t="s">
        <v>415</v>
      </c>
      <c r="R2725" t="s">
        <v>416</v>
      </c>
      <c r="S2725" t="s">
        <v>338</v>
      </c>
      <c r="T2725" t="s">
        <v>339</v>
      </c>
      <c r="U2725" s="61" t="s">
        <v>340</v>
      </c>
      <c r="V2725" t="s">
        <v>24</v>
      </c>
      <c r="W2725" t="s">
        <v>263</v>
      </c>
      <c r="X2725" s="59">
        <v>22657</v>
      </c>
      <c r="Y2725" s="59">
        <v>22657</v>
      </c>
      <c r="Z2725" t="s">
        <v>141</v>
      </c>
      <c r="AA2725" s="146" t="str">
        <f t="shared" si="525"/>
        <v>EX</v>
      </c>
      <c r="AB2725" s="146" t="str">
        <f t="shared" si="527"/>
        <v>IT</v>
      </c>
      <c r="AC2725" t="str">
        <f t="shared" si="530"/>
        <v>EX</v>
      </c>
      <c r="AD2725" s="74">
        <f t="shared" si="531"/>
        <v>22657</v>
      </c>
      <c r="AE2725" s="74">
        <f t="shared" si="536"/>
        <v>22657</v>
      </c>
      <c r="AF2725">
        <v>1</v>
      </c>
      <c r="AG2725">
        <v>0</v>
      </c>
      <c r="AH2725" s="74">
        <v>0</v>
      </c>
      <c r="AJ2725" s="74">
        <f t="shared" si="532"/>
        <v>0</v>
      </c>
      <c r="AK2725" s="74">
        <f t="shared" si="526"/>
        <v>22657</v>
      </c>
      <c r="AL2725" t="str">
        <f t="shared" si="533"/>
        <v>N</v>
      </c>
      <c r="AN2725" t="s">
        <v>86</v>
      </c>
      <c r="AO2725" t="s">
        <v>85</v>
      </c>
      <c r="AP2725" t="str">
        <f t="shared" si="534"/>
        <v>94</v>
      </c>
      <c r="AQ2725" s="145" t="s">
        <v>1826</v>
      </c>
      <c r="AR2725" t="str">
        <f t="shared" si="535"/>
        <v>1-Adjusted Base Budget</v>
      </c>
      <c r="AS2725" s="145" t="s">
        <v>1827</v>
      </c>
      <c r="AT2725" t="s">
        <v>213</v>
      </c>
      <c r="AV2725" t="str">
        <f t="shared" si="529"/>
        <v>VPIT-SS</v>
      </c>
      <c r="AW2725" t="str">
        <f t="shared" si="528"/>
        <v>VP FOR INFORMATION TECHNOLOGY-SHARED SERVICES</v>
      </c>
    </row>
    <row r="2726" spans="1:49">
      <c r="A2726" s="59">
        <v>2018</v>
      </c>
      <c r="B2726" t="s">
        <v>137</v>
      </c>
      <c r="C2726" t="s">
        <v>945</v>
      </c>
      <c r="D2726" t="s">
        <v>946</v>
      </c>
      <c r="E2726" t="s">
        <v>983</v>
      </c>
      <c r="F2726" t="s">
        <v>957</v>
      </c>
      <c r="G2726" t="s">
        <v>958</v>
      </c>
      <c r="H2726" t="s">
        <v>159</v>
      </c>
      <c r="I2726" s="170" t="s">
        <v>84</v>
      </c>
      <c r="J2726" t="s">
        <v>85</v>
      </c>
      <c r="K2726" t="s">
        <v>214</v>
      </c>
      <c r="L2726" t="s">
        <v>568</v>
      </c>
      <c r="M2726" t="s">
        <v>569</v>
      </c>
      <c r="N2726" t="s">
        <v>217</v>
      </c>
      <c r="O2726" t="s">
        <v>263</v>
      </c>
      <c r="P2726" t="s">
        <v>414</v>
      </c>
      <c r="Q2726" t="s">
        <v>415</v>
      </c>
      <c r="R2726" t="s">
        <v>416</v>
      </c>
      <c r="S2726" t="s">
        <v>338</v>
      </c>
      <c r="T2726" t="s">
        <v>339</v>
      </c>
      <c r="U2726" s="61" t="s">
        <v>340</v>
      </c>
      <c r="V2726" t="s">
        <v>24</v>
      </c>
      <c r="W2726" t="s">
        <v>263</v>
      </c>
      <c r="X2726" s="59">
        <v>748</v>
      </c>
      <c r="Y2726" s="59">
        <v>748</v>
      </c>
      <c r="Z2726" t="s">
        <v>141</v>
      </c>
      <c r="AA2726" s="146" t="str">
        <f t="shared" si="525"/>
        <v>EX</v>
      </c>
      <c r="AB2726" s="146" t="str">
        <f t="shared" si="527"/>
        <v>IT</v>
      </c>
      <c r="AC2726" t="str">
        <f t="shared" si="530"/>
        <v>EX</v>
      </c>
      <c r="AD2726" s="74">
        <f t="shared" si="531"/>
        <v>748</v>
      </c>
      <c r="AE2726" s="74">
        <f t="shared" si="536"/>
        <v>748</v>
      </c>
      <c r="AF2726">
        <v>1</v>
      </c>
      <c r="AG2726">
        <v>0</v>
      </c>
      <c r="AH2726" s="74">
        <v>0</v>
      </c>
      <c r="AJ2726" s="74">
        <f t="shared" si="532"/>
        <v>0</v>
      </c>
      <c r="AK2726" s="74">
        <f t="shared" si="526"/>
        <v>748</v>
      </c>
      <c r="AL2726" t="str">
        <f t="shared" si="533"/>
        <v>N</v>
      </c>
      <c r="AN2726" t="s">
        <v>86</v>
      </c>
      <c r="AO2726" t="s">
        <v>85</v>
      </c>
      <c r="AP2726" t="str">
        <f t="shared" si="534"/>
        <v>94</v>
      </c>
      <c r="AQ2726" s="145" t="s">
        <v>1826</v>
      </c>
      <c r="AR2726" t="str">
        <f t="shared" si="535"/>
        <v>1-Adjusted Base Budget</v>
      </c>
      <c r="AS2726" s="145" t="s">
        <v>1827</v>
      </c>
      <c r="AT2726" t="s">
        <v>213</v>
      </c>
      <c r="AV2726" t="str">
        <f t="shared" si="529"/>
        <v>VPIT-SS</v>
      </c>
      <c r="AW2726" t="str">
        <f t="shared" si="528"/>
        <v>VP FOR INFORMATION TECHNOLOGY-SHARED SERVICES</v>
      </c>
    </row>
    <row r="2727" spans="1:49">
      <c r="A2727" s="59">
        <v>2018</v>
      </c>
      <c r="B2727" t="s">
        <v>137</v>
      </c>
      <c r="C2727" t="s">
        <v>945</v>
      </c>
      <c r="D2727" t="s">
        <v>946</v>
      </c>
      <c r="E2727" t="s">
        <v>947</v>
      </c>
      <c r="F2727" t="s">
        <v>952</v>
      </c>
      <c r="G2727" t="s">
        <v>953</v>
      </c>
      <c r="H2727" t="s">
        <v>948</v>
      </c>
      <c r="I2727" s="170" t="s">
        <v>84</v>
      </c>
      <c r="J2727" t="s">
        <v>85</v>
      </c>
      <c r="K2727" t="s">
        <v>214</v>
      </c>
      <c r="L2727" t="s">
        <v>421</v>
      </c>
      <c r="M2727" t="s">
        <v>422</v>
      </c>
      <c r="N2727" t="s">
        <v>217</v>
      </c>
      <c r="O2727" t="s">
        <v>263</v>
      </c>
      <c r="P2727" t="s">
        <v>367</v>
      </c>
      <c r="Q2727" t="s">
        <v>368</v>
      </c>
      <c r="R2727" t="s">
        <v>369</v>
      </c>
      <c r="S2727" t="s">
        <v>370</v>
      </c>
      <c r="T2727" t="s">
        <v>368</v>
      </c>
      <c r="U2727" s="61" t="s">
        <v>371</v>
      </c>
      <c r="V2727" t="s">
        <v>249</v>
      </c>
      <c r="W2727" t="s">
        <v>263</v>
      </c>
      <c r="X2727" s="59">
        <v>1909</v>
      </c>
      <c r="Y2727" s="59">
        <v>1909</v>
      </c>
      <c r="AA2727" s="146" t="str">
        <f t="shared" si="525"/>
        <v>EX</v>
      </c>
      <c r="AB2727" s="146">
        <f t="shared" si="527"/>
        <v>0</v>
      </c>
      <c r="AC2727" t="str">
        <f t="shared" si="530"/>
        <v>EX</v>
      </c>
      <c r="AD2727" s="74">
        <f t="shared" si="531"/>
        <v>1909</v>
      </c>
      <c r="AE2727" s="74">
        <f t="shared" si="536"/>
        <v>1909</v>
      </c>
      <c r="AF2727">
        <v>1</v>
      </c>
      <c r="AG2727">
        <v>0</v>
      </c>
      <c r="AH2727" s="74">
        <v>0</v>
      </c>
      <c r="AJ2727" s="74">
        <f t="shared" si="532"/>
        <v>0</v>
      </c>
      <c r="AK2727" s="74">
        <f t="shared" si="526"/>
        <v>1909</v>
      </c>
      <c r="AL2727" t="str">
        <f t="shared" si="533"/>
        <v>N</v>
      </c>
      <c r="AN2727" t="s">
        <v>86</v>
      </c>
      <c r="AO2727" t="s">
        <v>85</v>
      </c>
      <c r="AP2727" t="str">
        <f t="shared" si="534"/>
        <v>94</v>
      </c>
      <c r="AQ2727" s="145" t="s">
        <v>1826</v>
      </c>
      <c r="AR2727" t="str">
        <f t="shared" si="535"/>
        <v>1-Adjusted Base Budget</v>
      </c>
      <c r="AS2727" s="145" t="s">
        <v>1827</v>
      </c>
      <c r="AT2727" t="s">
        <v>213</v>
      </c>
      <c r="AV2727" t="str">
        <f t="shared" si="529"/>
        <v>VPIT</v>
      </c>
      <c r="AW2727" t="str">
        <f t="shared" si="528"/>
        <v>VP FOR INFORMATION TECHNOLOGY</v>
      </c>
    </row>
    <row r="2728" spans="1:49">
      <c r="A2728" s="59">
        <v>2018</v>
      </c>
      <c r="B2728" t="s">
        <v>137</v>
      </c>
      <c r="C2728" t="s">
        <v>945</v>
      </c>
      <c r="D2728" t="s">
        <v>946</v>
      </c>
      <c r="E2728" t="s">
        <v>947</v>
      </c>
      <c r="F2728" t="s">
        <v>1004</v>
      </c>
      <c r="G2728" t="s">
        <v>1005</v>
      </c>
      <c r="H2728" t="s">
        <v>948</v>
      </c>
      <c r="I2728" s="170" t="s">
        <v>84</v>
      </c>
      <c r="J2728" t="s">
        <v>85</v>
      </c>
      <c r="K2728" t="s">
        <v>214</v>
      </c>
      <c r="L2728" t="s">
        <v>421</v>
      </c>
      <c r="M2728" t="s">
        <v>422</v>
      </c>
      <c r="N2728" t="s">
        <v>217</v>
      </c>
      <c r="O2728" t="s">
        <v>263</v>
      </c>
      <c r="P2728" t="s">
        <v>367</v>
      </c>
      <c r="Q2728" t="s">
        <v>368</v>
      </c>
      <c r="R2728" t="s">
        <v>369</v>
      </c>
      <c r="S2728" t="s">
        <v>370</v>
      </c>
      <c r="T2728" t="s">
        <v>368</v>
      </c>
      <c r="U2728" s="61" t="s">
        <v>371</v>
      </c>
      <c r="V2728" t="s">
        <v>249</v>
      </c>
      <c r="W2728" t="s">
        <v>263</v>
      </c>
      <c r="X2728" s="59">
        <v>2500</v>
      </c>
      <c r="Y2728" s="59">
        <v>0</v>
      </c>
      <c r="AA2728" s="146" t="str">
        <f t="shared" si="525"/>
        <v>EX</v>
      </c>
      <c r="AB2728" s="146">
        <f t="shared" si="527"/>
        <v>0</v>
      </c>
      <c r="AC2728" t="str">
        <f t="shared" si="530"/>
        <v>EX</v>
      </c>
      <c r="AD2728" s="74">
        <f t="shared" si="531"/>
        <v>0</v>
      </c>
      <c r="AE2728" s="74">
        <f t="shared" si="536"/>
        <v>0</v>
      </c>
      <c r="AF2728">
        <v>1</v>
      </c>
      <c r="AG2728">
        <v>0</v>
      </c>
      <c r="AH2728" s="74">
        <v>0</v>
      </c>
      <c r="AJ2728" s="74">
        <f t="shared" si="532"/>
        <v>0</v>
      </c>
      <c r="AK2728" s="74">
        <f t="shared" si="526"/>
        <v>0</v>
      </c>
      <c r="AL2728" t="str">
        <f t="shared" si="533"/>
        <v>N</v>
      </c>
      <c r="AN2728" t="s">
        <v>86</v>
      </c>
      <c r="AO2728" t="s">
        <v>85</v>
      </c>
      <c r="AP2728" t="str">
        <f t="shared" si="534"/>
        <v>94</v>
      </c>
      <c r="AQ2728" s="145" t="s">
        <v>1826</v>
      </c>
      <c r="AR2728" t="str">
        <f t="shared" si="535"/>
        <v>1-Adjusted Base Budget</v>
      </c>
      <c r="AS2728" s="145" t="s">
        <v>1827</v>
      </c>
      <c r="AT2728" t="s">
        <v>213</v>
      </c>
      <c r="AV2728" t="str">
        <f t="shared" si="529"/>
        <v>VPIT</v>
      </c>
      <c r="AW2728" t="str">
        <f t="shared" si="528"/>
        <v>VP FOR INFORMATION TECHNOLOGY</v>
      </c>
    </row>
    <row r="2729" spans="1:49">
      <c r="A2729" s="59">
        <v>2018</v>
      </c>
      <c r="B2729" t="s">
        <v>137</v>
      </c>
      <c r="C2729" t="s">
        <v>945</v>
      </c>
      <c r="D2729" t="s">
        <v>946</v>
      </c>
      <c r="E2729" t="s">
        <v>947</v>
      </c>
      <c r="F2729" t="s">
        <v>1713</v>
      </c>
      <c r="G2729" t="s">
        <v>1714</v>
      </c>
      <c r="H2729" t="s">
        <v>948</v>
      </c>
      <c r="I2729" s="170" t="s">
        <v>84</v>
      </c>
      <c r="J2729" t="s">
        <v>85</v>
      </c>
      <c r="K2729" t="s">
        <v>214</v>
      </c>
      <c r="L2729" t="s">
        <v>421</v>
      </c>
      <c r="M2729" t="s">
        <v>422</v>
      </c>
      <c r="N2729" t="s">
        <v>217</v>
      </c>
      <c r="O2729" t="s">
        <v>263</v>
      </c>
      <c r="P2729" t="s">
        <v>367</v>
      </c>
      <c r="Q2729" t="s">
        <v>368</v>
      </c>
      <c r="R2729" t="s">
        <v>369</v>
      </c>
      <c r="S2729" t="s">
        <v>370</v>
      </c>
      <c r="T2729" t="s">
        <v>368</v>
      </c>
      <c r="U2729" s="61" t="s">
        <v>371</v>
      </c>
      <c r="V2729" t="s">
        <v>249</v>
      </c>
      <c r="W2729" t="s">
        <v>263</v>
      </c>
      <c r="X2729" s="59">
        <v>0</v>
      </c>
      <c r="Y2729" s="59">
        <v>2750</v>
      </c>
      <c r="AA2729" s="146" t="str">
        <f t="shared" ref="AA2729:AA2792" si="537">IF(P2729 ="CORI","IN",IF(P2729 ="TRIN","IN",O2729))</f>
        <v>EX</v>
      </c>
      <c r="AB2729" s="146">
        <f t="shared" si="527"/>
        <v>0</v>
      </c>
      <c r="AC2729" t="str">
        <f t="shared" si="530"/>
        <v>EX</v>
      </c>
      <c r="AD2729" s="74">
        <f t="shared" si="531"/>
        <v>2750</v>
      </c>
      <c r="AE2729" s="74">
        <f t="shared" si="536"/>
        <v>2750</v>
      </c>
      <c r="AF2729">
        <v>1</v>
      </c>
      <c r="AG2729">
        <v>0</v>
      </c>
      <c r="AH2729" s="74">
        <v>0</v>
      </c>
      <c r="AJ2729" s="74">
        <f t="shared" si="532"/>
        <v>0</v>
      </c>
      <c r="AK2729" s="74">
        <f t="shared" si="526"/>
        <v>2750</v>
      </c>
      <c r="AL2729" t="str">
        <f t="shared" si="533"/>
        <v>N</v>
      </c>
      <c r="AN2729" t="s">
        <v>86</v>
      </c>
      <c r="AO2729" t="s">
        <v>85</v>
      </c>
      <c r="AP2729" t="str">
        <f t="shared" si="534"/>
        <v>94</v>
      </c>
      <c r="AQ2729" s="145" t="s">
        <v>1826</v>
      </c>
      <c r="AR2729" t="str">
        <f t="shared" si="535"/>
        <v>1-Adjusted Base Budget</v>
      </c>
      <c r="AS2729" s="145" t="s">
        <v>1827</v>
      </c>
      <c r="AT2729" t="s">
        <v>213</v>
      </c>
      <c r="AV2729" t="str">
        <f t="shared" si="529"/>
        <v>VPIT</v>
      </c>
      <c r="AW2729" t="str">
        <f t="shared" si="528"/>
        <v>VP FOR INFORMATION TECHNOLOGY</v>
      </c>
    </row>
    <row r="2730" spans="1:49">
      <c r="A2730" s="59">
        <v>2018</v>
      </c>
      <c r="B2730" t="s">
        <v>137</v>
      </c>
      <c r="C2730" t="s">
        <v>945</v>
      </c>
      <c r="D2730" t="s">
        <v>946</v>
      </c>
      <c r="E2730" t="s">
        <v>947</v>
      </c>
      <c r="F2730" t="s">
        <v>973</v>
      </c>
      <c r="G2730" t="s">
        <v>974</v>
      </c>
      <c r="H2730" t="s">
        <v>948</v>
      </c>
      <c r="I2730" s="170" t="s">
        <v>84</v>
      </c>
      <c r="J2730" t="s">
        <v>85</v>
      </c>
      <c r="K2730" t="s">
        <v>214</v>
      </c>
      <c r="L2730" t="s">
        <v>421</v>
      </c>
      <c r="M2730" t="s">
        <v>422</v>
      </c>
      <c r="N2730" t="s">
        <v>217</v>
      </c>
      <c r="O2730" t="s">
        <v>263</v>
      </c>
      <c r="P2730" t="s">
        <v>367</v>
      </c>
      <c r="Q2730" t="s">
        <v>368</v>
      </c>
      <c r="R2730" t="s">
        <v>369</v>
      </c>
      <c r="S2730" t="s">
        <v>370</v>
      </c>
      <c r="T2730" t="s">
        <v>368</v>
      </c>
      <c r="U2730" s="61" t="s">
        <v>371</v>
      </c>
      <c r="V2730" t="s">
        <v>249</v>
      </c>
      <c r="W2730" t="s">
        <v>263</v>
      </c>
      <c r="X2730" s="59">
        <v>2000</v>
      </c>
      <c r="Y2730" s="59">
        <v>2000</v>
      </c>
      <c r="AA2730" s="146" t="str">
        <f t="shared" si="537"/>
        <v>EX</v>
      </c>
      <c r="AB2730" s="146">
        <f t="shared" si="527"/>
        <v>0</v>
      </c>
      <c r="AC2730" t="str">
        <f t="shared" si="530"/>
        <v>EX</v>
      </c>
      <c r="AD2730" s="74">
        <f t="shared" si="531"/>
        <v>2000</v>
      </c>
      <c r="AE2730" s="74">
        <f t="shared" si="536"/>
        <v>2000</v>
      </c>
      <c r="AF2730">
        <v>1</v>
      </c>
      <c r="AG2730">
        <v>0</v>
      </c>
      <c r="AH2730" s="74">
        <v>0</v>
      </c>
      <c r="AJ2730" s="74">
        <f t="shared" si="532"/>
        <v>0</v>
      </c>
      <c r="AK2730" s="74">
        <f t="shared" si="526"/>
        <v>2000</v>
      </c>
      <c r="AL2730" t="str">
        <f t="shared" si="533"/>
        <v>N</v>
      </c>
      <c r="AN2730" t="s">
        <v>86</v>
      </c>
      <c r="AO2730" t="s">
        <v>85</v>
      </c>
      <c r="AP2730" t="str">
        <f t="shared" si="534"/>
        <v>94</v>
      </c>
      <c r="AQ2730" s="145" t="s">
        <v>1826</v>
      </c>
      <c r="AR2730" t="str">
        <f t="shared" si="535"/>
        <v>1-Adjusted Base Budget</v>
      </c>
      <c r="AS2730" s="145" t="s">
        <v>1827</v>
      </c>
      <c r="AT2730" t="s">
        <v>213</v>
      </c>
      <c r="AV2730" t="str">
        <f t="shared" si="529"/>
        <v>VPIT</v>
      </c>
      <c r="AW2730" t="str">
        <f t="shared" si="528"/>
        <v>VP FOR INFORMATION TECHNOLOGY</v>
      </c>
    </row>
    <row r="2731" spans="1:49">
      <c r="A2731" s="59">
        <v>2018</v>
      </c>
      <c r="B2731" t="s">
        <v>137</v>
      </c>
      <c r="C2731" t="s">
        <v>945</v>
      </c>
      <c r="D2731" t="s">
        <v>946</v>
      </c>
      <c r="E2731" t="s">
        <v>947</v>
      </c>
      <c r="F2731" t="s">
        <v>1715</v>
      </c>
      <c r="G2731" t="s">
        <v>1716</v>
      </c>
      <c r="H2731" t="s">
        <v>948</v>
      </c>
      <c r="I2731" s="170" t="s">
        <v>84</v>
      </c>
      <c r="J2731" t="s">
        <v>85</v>
      </c>
      <c r="K2731" t="s">
        <v>214</v>
      </c>
      <c r="L2731" t="s">
        <v>421</v>
      </c>
      <c r="M2731" t="s">
        <v>422</v>
      </c>
      <c r="N2731" t="s">
        <v>217</v>
      </c>
      <c r="O2731" t="s">
        <v>263</v>
      </c>
      <c r="P2731" t="s">
        <v>367</v>
      </c>
      <c r="Q2731" t="s">
        <v>368</v>
      </c>
      <c r="R2731" t="s">
        <v>369</v>
      </c>
      <c r="S2731" t="s">
        <v>370</v>
      </c>
      <c r="T2731" t="s">
        <v>368</v>
      </c>
      <c r="U2731" s="61" t="s">
        <v>371</v>
      </c>
      <c r="V2731" t="s">
        <v>249</v>
      </c>
      <c r="W2731" t="s">
        <v>263</v>
      </c>
      <c r="X2731" s="59">
        <v>2743</v>
      </c>
      <c r="Y2731" s="59">
        <v>2743</v>
      </c>
      <c r="AA2731" s="146" t="str">
        <f t="shared" si="537"/>
        <v>EX</v>
      </c>
      <c r="AB2731" s="146">
        <f t="shared" si="527"/>
        <v>0</v>
      </c>
      <c r="AC2731" t="str">
        <f t="shared" si="530"/>
        <v>EX</v>
      </c>
      <c r="AD2731" s="74">
        <f t="shared" si="531"/>
        <v>2743</v>
      </c>
      <c r="AE2731" s="74">
        <f t="shared" si="536"/>
        <v>2743</v>
      </c>
      <c r="AF2731">
        <v>1</v>
      </c>
      <c r="AG2731">
        <v>0</v>
      </c>
      <c r="AH2731" s="74">
        <v>0</v>
      </c>
      <c r="AJ2731" s="74">
        <f t="shared" si="532"/>
        <v>0</v>
      </c>
      <c r="AK2731" s="74">
        <f t="shared" si="526"/>
        <v>2743</v>
      </c>
      <c r="AL2731" t="str">
        <f t="shared" si="533"/>
        <v>N</v>
      </c>
      <c r="AN2731" t="s">
        <v>86</v>
      </c>
      <c r="AO2731" t="s">
        <v>85</v>
      </c>
      <c r="AP2731" t="str">
        <f t="shared" si="534"/>
        <v>94</v>
      </c>
      <c r="AQ2731" s="145" t="s">
        <v>1826</v>
      </c>
      <c r="AR2731" t="str">
        <f t="shared" si="535"/>
        <v>1-Adjusted Base Budget</v>
      </c>
      <c r="AS2731" s="145" t="s">
        <v>1827</v>
      </c>
      <c r="AT2731" t="s">
        <v>213</v>
      </c>
      <c r="AV2731" t="str">
        <f t="shared" si="529"/>
        <v>VPIT</v>
      </c>
      <c r="AW2731" t="str">
        <f t="shared" si="528"/>
        <v>VP FOR INFORMATION TECHNOLOGY</v>
      </c>
    </row>
    <row r="2732" spans="1:49">
      <c r="A2732" s="59">
        <v>2018</v>
      </c>
      <c r="B2732" t="s">
        <v>137</v>
      </c>
      <c r="C2732" t="s">
        <v>945</v>
      </c>
      <c r="D2732" t="s">
        <v>946</v>
      </c>
      <c r="E2732" t="s">
        <v>947</v>
      </c>
      <c r="F2732" t="s">
        <v>1717</v>
      </c>
      <c r="G2732" t="s">
        <v>1718</v>
      </c>
      <c r="H2732" t="s">
        <v>948</v>
      </c>
      <c r="I2732" s="170" t="s">
        <v>84</v>
      </c>
      <c r="J2732" t="s">
        <v>85</v>
      </c>
      <c r="K2732" t="s">
        <v>214</v>
      </c>
      <c r="L2732" t="s">
        <v>421</v>
      </c>
      <c r="M2732" t="s">
        <v>422</v>
      </c>
      <c r="N2732" t="s">
        <v>217</v>
      </c>
      <c r="O2732" t="s">
        <v>263</v>
      </c>
      <c r="P2732" t="s">
        <v>367</v>
      </c>
      <c r="Q2732" t="s">
        <v>368</v>
      </c>
      <c r="R2732" t="s">
        <v>369</v>
      </c>
      <c r="S2732" t="s">
        <v>370</v>
      </c>
      <c r="T2732" t="s">
        <v>368</v>
      </c>
      <c r="U2732" s="61" t="s">
        <v>371</v>
      </c>
      <c r="V2732" t="s">
        <v>249</v>
      </c>
      <c r="W2732" t="s">
        <v>263</v>
      </c>
      <c r="X2732" s="59">
        <v>2750</v>
      </c>
      <c r="Y2732" s="59">
        <v>0</v>
      </c>
      <c r="AA2732" s="146" t="str">
        <f t="shared" si="537"/>
        <v>EX</v>
      </c>
      <c r="AB2732" s="146">
        <f t="shared" si="527"/>
        <v>0</v>
      </c>
      <c r="AC2732" t="str">
        <f t="shared" si="530"/>
        <v>EX</v>
      </c>
      <c r="AD2732" s="74">
        <f t="shared" si="531"/>
        <v>0</v>
      </c>
      <c r="AE2732" s="74">
        <f t="shared" si="536"/>
        <v>0</v>
      </c>
      <c r="AF2732">
        <v>1</v>
      </c>
      <c r="AG2732">
        <v>0</v>
      </c>
      <c r="AH2732" s="74">
        <v>0</v>
      </c>
      <c r="AJ2732" s="74">
        <f t="shared" si="532"/>
        <v>0</v>
      </c>
      <c r="AK2732" s="74">
        <f t="shared" si="526"/>
        <v>0</v>
      </c>
      <c r="AL2732" t="str">
        <f t="shared" si="533"/>
        <v>N</v>
      </c>
      <c r="AN2732" t="s">
        <v>86</v>
      </c>
      <c r="AO2732" t="s">
        <v>85</v>
      </c>
      <c r="AP2732" t="str">
        <f t="shared" si="534"/>
        <v>94</v>
      </c>
      <c r="AQ2732" s="145" t="s">
        <v>1826</v>
      </c>
      <c r="AR2732" t="str">
        <f t="shared" si="535"/>
        <v>1-Adjusted Base Budget</v>
      </c>
      <c r="AS2732" s="145" t="s">
        <v>1827</v>
      </c>
      <c r="AT2732" t="s">
        <v>213</v>
      </c>
      <c r="AV2732" t="str">
        <f t="shared" si="529"/>
        <v>VPIT</v>
      </c>
      <c r="AW2732" t="str">
        <f t="shared" si="528"/>
        <v>VP FOR INFORMATION TECHNOLOGY</v>
      </c>
    </row>
    <row r="2733" spans="1:49">
      <c r="A2733" s="59">
        <v>2018</v>
      </c>
      <c r="B2733" t="s">
        <v>137</v>
      </c>
      <c r="C2733" t="s">
        <v>945</v>
      </c>
      <c r="D2733" t="s">
        <v>946</v>
      </c>
      <c r="E2733" t="s">
        <v>947</v>
      </c>
      <c r="F2733" t="s">
        <v>1035</v>
      </c>
      <c r="G2733" t="s">
        <v>1036</v>
      </c>
      <c r="H2733" t="s">
        <v>948</v>
      </c>
      <c r="I2733" s="170" t="s">
        <v>84</v>
      </c>
      <c r="J2733" t="s">
        <v>85</v>
      </c>
      <c r="K2733" t="s">
        <v>214</v>
      </c>
      <c r="L2733" t="s">
        <v>421</v>
      </c>
      <c r="M2733" t="s">
        <v>422</v>
      </c>
      <c r="N2733" t="s">
        <v>217</v>
      </c>
      <c r="O2733" t="s">
        <v>263</v>
      </c>
      <c r="P2733" t="s">
        <v>367</v>
      </c>
      <c r="Q2733" t="s">
        <v>368</v>
      </c>
      <c r="R2733" t="s">
        <v>369</v>
      </c>
      <c r="S2733" t="s">
        <v>370</v>
      </c>
      <c r="T2733" t="s">
        <v>368</v>
      </c>
      <c r="U2733" s="61" t="s">
        <v>371</v>
      </c>
      <c r="V2733" t="s">
        <v>249</v>
      </c>
      <c r="W2733" t="s">
        <v>263</v>
      </c>
      <c r="X2733" s="59">
        <v>1000</v>
      </c>
      <c r="Y2733" s="59">
        <v>1000</v>
      </c>
      <c r="AA2733" s="146" t="str">
        <f t="shared" si="537"/>
        <v>EX</v>
      </c>
      <c r="AB2733" s="146">
        <f t="shared" si="527"/>
        <v>0</v>
      </c>
      <c r="AC2733" t="str">
        <f t="shared" si="530"/>
        <v>EX</v>
      </c>
      <c r="AD2733" s="74">
        <f t="shared" si="531"/>
        <v>1000</v>
      </c>
      <c r="AE2733" s="74">
        <f t="shared" si="536"/>
        <v>1000</v>
      </c>
      <c r="AF2733">
        <v>1</v>
      </c>
      <c r="AG2733">
        <v>0</v>
      </c>
      <c r="AH2733" s="74">
        <v>0</v>
      </c>
      <c r="AJ2733" s="74">
        <f t="shared" si="532"/>
        <v>0</v>
      </c>
      <c r="AK2733" s="74">
        <f t="shared" si="526"/>
        <v>1000</v>
      </c>
      <c r="AL2733" t="str">
        <f t="shared" si="533"/>
        <v>N</v>
      </c>
      <c r="AN2733" t="s">
        <v>86</v>
      </c>
      <c r="AO2733" t="s">
        <v>85</v>
      </c>
      <c r="AP2733" t="str">
        <f t="shared" si="534"/>
        <v>94</v>
      </c>
      <c r="AQ2733" s="145" t="s">
        <v>1826</v>
      </c>
      <c r="AR2733" t="str">
        <f t="shared" si="535"/>
        <v>1-Adjusted Base Budget</v>
      </c>
      <c r="AS2733" s="145" t="s">
        <v>1827</v>
      </c>
      <c r="AT2733" t="s">
        <v>213</v>
      </c>
      <c r="AV2733" t="str">
        <f t="shared" si="529"/>
        <v>VPIT</v>
      </c>
      <c r="AW2733" t="str">
        <f t="shared" si="528"/>
        <v>VP FOR INFORMATION TECHNOLOGY</v>
      </c>
    </row>
    <row r="2734" spans="1:49">
      <c r="A2734" s="59">
        <v>2018</v>
      </c>
      <c r="B2734" t="s">
        <v>137</v>
      </c>
      <c r="C2734" t="s">
        <v>945</v>
      </c>
      <c r="D2734" t="s">
        <v>946</v>
      </c>
      <c r="E2734" t="s">
        <v>947</v>
      </c>
      <c r="F2734" t="s">
        <v>1267</v>
      </c>
      <c r="G2734" t="s">
        <v>1268</v>
      </c>
      <c r="H2734" t="s">
        <v>948</v>
      </c>
      <c r="I2734" s="170" t="s">
        <v>84</v>
      </c>
      <c r="J2734" t="s">
        <v>85</v>
      </c>
      <c r="K2734" t="s">
        <v>214</v>
      </c>
      <c r="L2734" t="s">
        <v>421</v>
      </c>
      <c r="M2734" t="s">
        <v>422</v>
      </c>
      <c r="N2734" t="s">
        <v>217</v>
      </c>
      <c r="O2734" t="s">
        <v>263</v>
      </c>
      <c r="P2734" t="s">
        <v>367</v>
      </c>
      <c r="Q2734" t="s">
        <v>368</v>
      </c>
      <c r="R2734" t="s">
        <v>369</v>
      </c>
      <c r="S2734" t="s">
        <v>370</v>
      </c>
      <c r="T2734" t="s">
        <v>368</v>
      </c>
      <c r="U2734" s="61" t="s">
        <v>371</v>
      </c>
      <c r="V2734" t="s">
        <v>249</v>
      </c>
      <c r="W2734" t="s">
        <v>263</v>
      </c>
      <c r="X2734" s="59">
        <v>18810</v>
      </c>
      <c r="Y2734" s="59">
        <v>18810</v>
      </c>
      <c r="AA2734" s="146" t="str">
        <f t="shared" si="537"/>
        <v>EX</v>
      </c>
      <c r="AB2734" s="146">
        <f t="shared" si="527"/>
        <v>0</v>
      </c>
      <c r="AC2734" t="str">
        <f t="shared" si="530"/>
        <v>EX</v>
      </c>
      <c r="AD2734" s="74">
        <f t="shared" si="531"/>
        <v>18810</v>
      </c>
      <c r="AE2734" s="74">
        <f t="shared" si="536"/>
        <v>18810</v>
      </c>
      <c r="AF2734">
        <v>1</v>
      </c>
      <c r="AG2734">
        <v>0</v>
      </c>
      <c r="AH2734" s="74">
        <v>0</v>
      </c>
      <c r="AJ2734" s="74">
        <f t="shared" si="532"/>
        <v>0</v>
      </c>
      <c r="AK2734" s="74">
        <f t="shared" si="526"/>
        <v>18810</v>
      </c>
      <c r="AL2734" t="str">
        <f t="shared" si="533"/>
        <v>N</v>
      </c>
      <c r="AN2734" t="s">
        <v>86</v>
      </c>
      <c r="AO2734" t="s">
        <v>85</v>
      </c>
      <c r="AP2734" t="str">
        <f t="shared" si="534"/>
        <v>94</v>
      </c>
      <c r="AQ2734" s="145" t="s">
        <v>1826</v>
      </c>
      <c r="AR2734" t="str">
        <f t="shared" si="535"/>
        <v>1-Adjusted Base Budget</v>
      </c>
      <c r="AS2734" s="145" t="s">
        <v>1827</v>
      </c>
      <c r="AT2734" t="s">
        <v>213</v>
      </c>
      <c r="AV2734" t="str">
        <f t="shared" si="529"/>
        <v>VPIT</v>
      </c>
      <c r="AW2734" t="str">
        <f t="shared" si="528"/>
        <v>VP FOR INFORMATION TECHNOLOGY</v>
      </c>
    </row>
    <row r="2735" spans="1:49">
      <c r="A2735" s="59">
        <v>2018</v>
      </c>
      <c r="B2735" t="s">
        <v>137</v>
      </c>
      <c r="C2735" t="s">
        <v>945</v>
      </c>
      <c r="D2735" t="s">
        <v>946</v>
      </c>
      <c r="E2735" t="s">
        <v>947</v>
      </c>
      <c r="F2735" t="s">
        <v>1211</v>
      </c>
      <c r="G2735" t="s">
        <v>1212</v>
      </c>
      <c r="H2735" t="s">
        <v>948</v>
      </c>
      <c r="I2735" s="170" t="s">
        <v>84</v>
      </c>
      <c r="J2735" t="s">
        <v>85</v>
      </c>
      <c r="K2735" t="s">
        <v>214</v>
      </c>
      <c r="L2735" t="s">
        <v>421</v>
      </c>
      <c r="M2735" t="s">
        <v>422</v>
      </c>
      <c r="N2735" t="s">
        <v>217</v>
      </c>
      <c r="O2735" t="s">
        <v>263</v>
      </c>
      <c r="P2735" t="s">
        <v>367</v>
      </c>
      <c r="Q2735" t="s">
        <v>368</v>
      </c>
      <c r="R2735" t="s">
        <v>369</v>
      </c>
      <c r="S2735" t="s">
        <v>370</v>
      </c>
      <c r="T2735" t="s">
        <v>368</v>
      </c>
      <c r="U2735" s="61" t="s">
        <v>371</v>
      </c>
      <c r="V2735" t="s">
        <v>249</v>
      </c>
      <c r="W2735" t="s">
        <v>263</v>
      </c>
      <c r="X2735" s="59">
        <v>0</v>
      </c>
      <c r="Y2735" s="59">
        <v>66928</v>
      </c>
      <c r="AA2735" s="146" t="str">
        <f t="shared" si="537"/>
        <v>EX</v>
      </c>
      <c r="AB2735" s="146">
        <f t="shared" si="527"/>
        <v>0</v>
      </c>
      <c r="AC2735" t="str">
        <f t="shared" si="530"/>
        <v>EX</v>
      </c>
      <c r="AD2735" s="74">
        <f t="shared" si="531"/>
        <v>66928</v>
      </c>
      <c r="AE2735" s="74">
        <f t="shared" si="536"/>
        <v>66928</v>
      </c>
      <c r="AF2735">
        <v>1</v>
      </c>
      <c r="AG2735">
        <v>0</v>
      </c>
      <c r="AH2735" s="74">
        <v>0</v>
      </c>
      <c r="AJ2735" s="74">
        <f t="shared" si="532"/>
        <v>0</v>
      </c>
      <c r="AK2735" s="74">
        <f t="shared" si="526"/>
        <v>66928</v>
      </c>
      <c r="AL2735" t="str">
        <f t="shared" si="533"/>
        <v>N</v>
      </c>
      <c r="AN2735" t="s">
        <v>86</v>
      </c>
      <c r="AO2735" t="s">
        <v>85</v>
      </c>
      <c r="AP2735" t="str">
        <f t="shared" si="534"/>
        <v>94</v>
      </c>
      <c r="AQ2735" s="145" t="s">
        <v>1826</v>
      </c>
      <c r="AR2735" t="str">
        <f t="shared" si="535"/>
        <v>1-Adjusted Base Budget</v>
      </c>
      <c r="AS2735" s="145" t="s">
        <v>1827</v>
      </c>
      <c r="AT2735" t="s">
        <v>213</v>
      </c>
      <c r="AV2735" t="str">
        <f t="shared" si="529"/>
        <v>VPIT</v>
      </c>
      <c r="AW2735" t="str">
        <f t="shared" si="528"/>
        <v>VP FOR INFORMATION TECHNOLOGY</v>
      </c>
    </row>
    <row r="2736" spans="1:49">
      <c r="A2736" s="59">
        <v>2018</v>
      </c>
      <c r="B2736" t="s">
        <v>137</v>
      </c>
      <c r="C2736" t="s">
        <v>945</v>
      </c>
      <c r="D2736" t="s">
        <v>946</v>
      </c>
      <c r="E2736" t="s">
        <v>947</v>
      </c>
      <c r="F2736" t="s">
        <v>1047</v>
      </c>
      <c r="G2736" t="s">
        <v>1048</v>
      </c>
      <c r="H2736" t="s">
        <v>948</v>
      </c>
      <c r="I2736" s="170" t="s">
        <v>84</v>
      </c>
      <c r="J2736" t="s">
        <v>85</v>
      </c>
      <c r="K2736" t="s">
        <v>214</v>
      </c>
      <c r="L2736" t="s">
        <v>421</v>
      </c>
      <c r="M2736" t="s">
        <v>422</v>
      </c>
      <c r="N2736" t="s">
        <v>217</v>
      </c>
      <c r="O2736" t="s">
        <v>263</v>
      </c>
      <c r="P2736" t="s">
        <v>367</v>
      </c>
      <c r="Q2736" t="s">
        <v>368</v>
      </c>
      <c r="R2736" t="s">
        <v>369</v>
      </c>
      <c r="S2736" t="s">
        <v>370</v>
      </c>
      <c r="T2736" t="s">
        <v>368</v>
      </c>
      <c r="U2736" s="61" t="s">
        <v>371</v>
      </c>
      <c r="V2736" t="s">
        <v>249</v>
      </c>
      <c r="W2736" t="s">
        <v>263</v>
      </c>
      <c r="X2736" s="59">
        <v>4000</v>
      </c>
      <c r="Y2736" s="59">
        <v>4000</v>
      </c>
      <c r="AA2736" s="146" t="str">
        <f t="shared" si="537"/>
        <v>EX</v>
      </c>
      <c r="AB2736" s="146">
        <f t="shared" si="527"/>
        <v>0</v>
      </c>
      <c r="AC2736" t="str">
        <f t="shared" si="530"/>
        <v>EX</v>
      </c>
      <c r="AD2736" s="74">
        <f t="shared" si="531"/>
        <v>4000</v>
      </c>
      <c r="AE2736" s="74">
        <f t="shared" si="536"/>
        <v>4000</v>
      </c>
      <c r="AF2736">
        <v>1</v>
      </c>
      <c r="AG2736">
        <v>0</v>
      </c>
      <c r="AH2736" s="74">
        <v>0</v>
      </c>
      <c r="AJ2736" s="74">
        <f t="shared" si="532"/>
        <v>0</v>
      </c>
      <c r="AK2736" s="74">
        <f t="shared" si="526"/>
        <v>4000</v>
      </c>
      <c r="AL2736" t="str">
        <f t="shared" si="533"/>
        <v>N</v>
      </c>
      <c r="AN2736" t="s">
        <v>86</v>
      </c>
      <c r="AO2736" t="s">
        <v>85</v>
      </c>
      <c r="AP2736" t="str">
        <f t="shared" si="534"/>
        <v>94</v>
      </c>
      <c r="AQ2736" s="145" t="s">
        <v>1826</v>
      </c>
      <c r="AR2736" t="str">
        <f t="shared" si="535"/>
        <v>1-Adjusted Base Budget</v>
      </c>
      <c r="AS2736" s="145" t="s">
        <v>1827</v>
      </c>
      <c r="AT2736" t="s">
        <v>213</v>
      </c>
      <c r="AV2736" t="str">
        <f t="shared" si="529"/>
        <v>VPIT</v>
      </c>
      <c r="AW2736" t="str">
        <f t="shared" si="528"/>
        <v>VP FOR INFORMATION TECHNOLOGY</v>
      </c>
    </row>
    <row r="2737" spans="1:49">
      <c r="A2737" s="59">
        <v>2018</v>
      </c>
      <c r="B2737" t="s">
        <v>137</v>
      </c>
      <c r="C2737" t="s">
        <v>945</v>
      </c>
      <c r="D2737" t="s">
        <v>946</v>
      </c>
      <c r="E2737" t="s">
        <v>956</v>
      </c>
      <c r="F2737" t="s">
        <v>957</v>
      </c>
      <c r="G2737" t="s">
        <v>958</v>
      </c>
      <c r="H2737" t="s">
        <v>140</v>
      </c>
      <c r="I2737" s="170" t="s">
        <v>84</v>
      </c>
      <c r="J2737" t="s">
        <v>85</v>
      </c>
      <c r="K2737" t="s">
        <v>214</v>
      </c>
      <c r="L2737" t="s">
        <v>421</v>
      </c>
      <c r="M2737" t="s">
        <v>422</v>
      </c>
      <c r="N2737" t="s">
        <v>217</v>
      </c>
      <c r="O2737" t="s">
        <v>263</v>
      </c>
      <c r="P2737" t="s">
        <v>367</v>
      </c>
      <c r="Q2737" t="s">
        <v>368</v>
      </c>
      <c r="R2737" t="s">
        <v>369</v>
      </c>
      <c r="S2737" t="s">
        <v>370</v>
      </c>
      <c r="T2737" t="s">
        <v>368</v>
      </c>
      <c r="U2737" s="61" t="s">
        <v>371</v>
      </c>
      <c r="V2737" t="s">
        <v>24</v>
      </c>
      <c r="W2737" t="s">
        <v>263</v>
      </c>
      <c r="X2737" s="59">
        <v>10000</v>
      </c>
      <c r="Y2737" s="59">
        <v>10000</v>
      </c>
      <c r="Z2737" t="s">
        <v>141</v>
      </c>
      <c r="AA2737" s="146" t="str">
        <f t="shared" si="537"/>
        <v>EX</v>
      </c>
      <c r="AB2737" s="146" t="str">
        <f t="shared" si="527"/>
        <v>IT</v>
      </c>
      <c r="AC2737" t="str">
        <f t="shared" si="530"/>
        <v>EX</v>
      </c>
      <c r="AD2737" s="74">
        <f t="shared" si="531"/>
        <v>10000</v>
      </c>
      <c r="AE2737" s="74">
        <f t="shared" si="536"/>
        <v>10000</v>
      </c>
      <c r="AF2737">
        <v>1</v>
      </c>
      <c r="AG2737">
        <v>0</v>
      </c>
      <c r="AH2737" s="74">
        <v>0</v>
      </c>
      <c r="AJ2737" s="74">
        <f t="shared" si="532"/>
        <v>0</v>
      </c>
      <c r="AK2737" s="74">
        <f t="shared" si="526"/>
        <v>10000</v>
      </c>
      <c r="AL2737" t="str">
        <f t="shared" si="533"/>
        <v>N</v>
      </c>
      <c r="AN2737" t="s">
        <v>86</v>
      </c>
      <c r="AO2737" t="s">
        <v>85</v>
      </c>
      <c r="AP2737" t="str">
        <f t="shared" si="534"/>
        <v>94</v>
      </c>
      <c r="AQ2737" s="145" t="s">
        <v>1826</v>
      </c>
      <c r="AR2737" t="str">
        <f t="shared" si="535"/>
        <v>1-Adjusted Base Budget</v>
      </c>
      <c r="AS2737" s="145" t="s">
        <v>1827</v>
      </c>
      <c r="AT2737" t="s">
        <v>213</v>
      </c>
      <c r="AV2737" t="str">
        <f t="shared" si="529"/>
        <v>VPIT-SS</v>
      </c>
      <c r="AW2737" t="str">
        <f t="shared" si="528"/>
        <v>VP FOR INFORMATION TECHNOLOGY-SHARED SERVICES</v>
      </c>
    </row>
    <row r="2738" spans="1:49">
      <c r="A2738" s="59">
        <v>2018</v>
      </c>
      <c r="B2738" t="s">
        <v>137</v>
      </c>
      <c r="C2738" t="s">
        <v>945</v>
      </c>
      <c r="D2738" t="s">
        <v>946</v>
      </c>
      <c r="E2738" t="s">
        <v>978</v>
      </c>
      <c r="F2738" t="s">
        <v>957</v>
      </c>
      <c r="G2738" t="s">
        <v>958</v>
      </c>
      <c r="H2738" t="s">
        <v>143</v>
      </c>
      <c r="I2738" s="170" t="s">
        <v>84</v>
      </c>
      <c r="J2738" t="s">
        <v>85</v>
      </c>
      <c r="K2738" t="s">
        <v>214</v>
      </c>
      <c r="L2738" t="s">
        <v>421</v>
      </c>
      <c r="M2738" t="s">
        <v>422</v>
      </c>
      <c r="N2738" t="s">
        <v>217</v>
      </c>
      <c r="O2738" t="s">
        <v>263</v>
      </c>
      <c r="P2738" t="s">
        <v>367</v>
      </c>
      <c r="Q2738" t="s">
        <v>368</v>
      </c>
      <c r="R2738" t="s">
        <v>369</v>
      </c>
      <c r="S2738" t="s">
        <v>370</v>
      </c>
      <c r="T2738" t="s">
        <v>368</v>
      </c>
      <c r="U2738" s="61" t="s">
        <v>371</v>
      </c>
      <c r="V2738" t="s">
        <v>24</v>
      </c>
      <c r="W2738" t="s">
        <v>263</v>
      </c>
      <c r="X2738" s="59">
        <v>5000</v>
      </c>
      <c r="Y2738" s="59">
        <v>5000</v>
      </c>
      <c r="Z2738" t="s">
        <v>141</v>
      </c>
      <c r="AA2738" s="146" t="str">
        <f t="shared" si="537"/>
        <v>EX</v>
      </c>
      <c r="AB2738" s="146" t="str">
        <f t="shared" si="527"/>
        <v>IT</v>
      </c>
      <c r="AC2738" t="str">
        <f t="shared" si="530"/>
        <v>EX</v>
      </c>
      <c r="AD2738" s="74">
        <f t="shared" si="531"/>
        <v>5000</v>
      </c>
      <c r="AE2738" s="74">
        <f t="shared" si="536"/>
        <v>5000</v>
      </c>
      <c r="AF2738">
        <v>1</v>
      </c>
      <c r="AG2738">
        <v>0</v>
      </c>
      <c r="AH2738" s="74">
        <v>0</v>
      </c>
      <c r="AJ2738" s="74">
        <f t="shared" si="532"/>
        <v>0</v>
      </c>
      <c r="AK2738" s="74">
        <f t="shared" si="526"/>
        <v>5000</v>
      </c>
      <c r="AL2738" t="str">
        <f t="shared" si="533"/>
        <v>N</v>
      </c>
      <c r="AN2738" t="s">
        <v>86</v>
      </c>
      <c r="AO2738" t="s">
        <v>85</v>
      </c>
      <c r="AP2738" t="str">
        <f t="shared" si="534"/>
        <v>94</v>
      </c>
      <c r="AQ2738" s="145" t="s">
        <v>1826</v>
      </c>
      <c r="AR2738" t="str">
        <f t="shared" si="535"/>
        <v>1-Adjusted Base Budget</v>
      </c>
      <c r="AS2738" s="145" t="s">
        <v>1827</v>
      </c>
      <c r="AT2738" t="s">
        <v>213</v>
      </c>
      <c r="AV2738" t="str">
        <f t="shared" si="529"/>
        <v>VPIT-SS</v>
      </c>
      <c r="AW2738" t="str">
        <f t="shared" si="528"/>
        <v>VP FOR INFORMATION TECHNOLOGY-SHARED SERVICES</v>
      </c>
    </row>
    <row r="2739" spans="1:49">
      <c r="A2739" s="59">
        <v>2018</v>
      </c>
      <c r="B2739" t="s">
        <v>137</v>
      </c>
      <c r="C2739" t="s">
        <v>945</v>
      </c>
      <c r="D2739" t="s">
        <v>946</v>
      </c>
      <c r="E2739" t="s">
        <v>967</v>
      </c>
      <c r="F2739" t="s">
        <v>1053</v>
      </c>
      <c r="G2739" t="s">
        <v>1054</v>
      </c>
      <c r="H2739" t="s">
        <v>146</v>
      </c>
      <c r="I2739" s="170" t="s">
        <v>84</v>
      </c>
      <c r="J2739" t="s">
        <v>85</v>
      </c>
      <c r="K2739" t="s">
        <v>214</v>
      </c>
      <c r="L2739" t="s">
        <v>421</v>
      </c>
      <c r="M2739" t="s">
        <v>422</v>
      </c>
      <c r="N2739" t="s">
        <v>217</v>
      </c>
      <c r="O2739" t="s">
        <v>263</v>
      </c>
      <c r="P2739" t="s">
        <v>367</v>
      </c>
      <c r="Q2739" t="s">
        <v>368</v>
      </c>
      <c r="R2739" t="s">
        <v>369</v>
      </c>
      <c r="S2739" t="s">
        <v>370</v>
      </c>
      <c r="T2739" t="s">
        <v>368</v>
      </c>
      <c r="U2739" s="61" t="s">
        <v>371</v>
      </c>
      <c r="V2739" t="s">
        <v>24</v>
      </c>
      <c r="W2739" t="s">
        <v>263</v>
      </c>
      <c r="X2739" s="59">
        <v>5000</v>
      </c>
      <c r="Y2739" s="59">
        <v>5000</v>
      </c>
      <c r="Z2739" t="s">
        <v>141</v>
      </c>
      <c r="AA2739" s="146" t="str">
        <f t="shared" si="537"/>
        <v>EX</v>
      </c>
      <c r="AB2739" s="146" t="str">
        <f t="shared" si="527"/>
        <v>IT</v>
      </c>
      <c r="AC2739" t="str">
        <f t="shared" si="530"/>
        <v>EX</v>
      </c>
      <c r="AD2739" s="74">
        <f t="shared" si="531"/>
        <v>5000</v>
      </c>
      <c r="AE2739" s="74">
        <f t="shared" si="536"/>
        <v>5000</v>
      </c>
      <c r="AF2739">
        <v>1</v>
      </c>
      <c r="AG2739">
        <v>0</v>
      </c>
      <c r="AH2739" s="74">
        <v>0</v>
      </c>
      <c r="AJ2739" s="74">
        <f t="shared" si="532"/>
        <v>0</v>
      </c>
      <c r="AK2739" s="74">
        <f t="shared" ref="AK2739:AK2802" si="538">AE2739 +AJ2739</f>
        <v>5000</v>
      </c>
      <c r="AL2739" t="str">
        <f t="shared" si="533"/>
        <v>N</v>
      </c>
      <c r="AN2739" t="s">
        <v>86</v>
      </c>
      <c r="AO2739" t="s">
        <v>85</v>
      </c>
      <c r="AP2739" t="str">
        <f t="shared" si="534"/>
        <v>94</v>
      </c>
      <c r="AQ2739" s="145" t="s">
        <v>1826</v>
      </c>
      <c r="AR2739" t="str">
        <f t="shared" si="535"/>
        <v>1-Adjusted Base Budget</v>
      </c>
      <c r="AS2739" s="145" t="s">
        <v>1827</v>
      </c>
      <c r="AT2739" t="s">
        <v>213</v>
      </c>
      <c r="AV2739" t="str">
        <f t="shared" si="529"/>
        <v>VPIT-SS</v>
      </c>
      <c r="AW2739" t="str">
        <f t="shared" si="528"/>
        <v>VP FOR INFORMATION TECHNOLOGY-SHARED SERVICES</v>
      </c>
    </row>
    <row r="2740" spans="1:49">
      <c r="A2740" s="59">
        <v>2018</v>
      </c>
      <c r="B2740" t="s">
        <v>137</v>
      </c>
      <c r="C2740" t="s">
        <v>945</v>
      </c>
      <c r="D2740" t="s">
        <v>946</v>
      </c>
      <c r="E2740" t="s">
        <v>967</v>
      </c>
      <c r="F2740" t="s">
        <v>952</v>
      </c>
      <c r="G2740" t="s">
        <v>953</v>
      </c>
      <c r="H2740" t="s">
        <v>146</v>
      </c>
      <c r="I2740" s="170" t="s">
        <v>84</v>
      </c>
      <c r="J2740" t="s">
        <v>85</v>
      </c>
      <c r="K2740" t="s">
        <v>214</v>
      </c>
      <c r="L2740" t="s">
        <v>421</v>
      </c>
      <c r="M2740" t="s">
        <v>422</v>
      </c>
      <c r="N2740" t="s">
        <v>217</v>
      </c>
      <c r="O2740" t="s">
        <v>263</v>
      </c>
      <c r="P2740" t="s">
        <v>367</v>
      </c>
      <c r="Q2740" t="s">
        <v>368</v>
      </c>
      <c r="R2740" t="s">
        <v>369</v>
      </c>
      <c r="S2740" t="s">
        <v>370</v>
      </c>
      <c r="T2740" t="s">
        <v>368</v>
      </c>
      <c r="U2740" s="61" t="s">
        <v>371</v>
      </c>
      <c r="V2740" t="s">
        <v>24</v>
      </c>
      <c r="W2740" t="s">
        <v>263</v>
      </c>
      <c r="X2740" s="59">
        <v>6277</v>
      </c>
      <c r="Y2740" s="59">
        <v>6277</v>
      </c>
      <c r="Z2740" t="s">
        <v>141</v>
      </c>
      <c r="AA2740" s="146" t="str">
        <f t="shared" si="537"/>
        <v>EX</v>
      </c>
      <c r="AB2740" s="146" t="str">
        <f t="shared" si="527"/>
        <v>IT</v>
      </c>
      <c r="AC2740" t="str">
        <f t="shared" si="530"/>
        <v>EX</v>
      </c>
      <c r="AD2740" s="74">
        <f t="shared" si="531"/>
        <v>6277</v>
      </c>
      <c r="AE2740" s="74">
        <f t="shared" si="536"/>
        <v>6277</v>
      </c>
      <c r="AF2740">
        <v>1</v>
      </c>
      <c r="AG2740">
        <v>0</v>
      </c>
      <c r="AH2740" s="74">
        <v>0</v>
      </c>
      <c r="AJ2740" s="74">
        <f t="shared" si="532"/>
        <v>0</v>
      </c>
      <c r="AK2740" s="74">
        <f t="shared" si="538"/>
        <v>6277</v>
      </c>
      <c r="AL2740" t="str">
        <f t="shared" si="533"/>
        <v>N</v>
      </c>
      <c r="AN2740" t="s">
        <v>86</v>
      </c>
      <c r="AO2740" t="s">
        <v>85</v>
      </c>
      <c r="AP2740" t="str">
        <f t="shared" si="534"/>
        <v>94</v>
      </c>
      <c r="AQ2740" s="145" t="s">
        <v>1826</v>
      </c>
      <c r="AR2740" t="str">
        <f t="shared" si="535"/>
        <v>1-Adjusted Base Budget</v>
      </c>
      <c r="AS2740" s="145" t="s">
        <v>1827</v>
      </c>
      <c r="AT2740" t="s">
        <v>213</v>
      </c>
      <c r="AV2740" t="str">
        <f t="shared" si="529"/>
        <v>VPIT-SS</v>
      </c>
      <c r="AW2740" t="str">
        <f t="shared" si="528"/>
        <v>VP FOR INFORMATION TECHNOLOGY-SHARED SERVICES</v>
      </c>
    </row>
    <row r="2741" spans="1:49">
      <c r="A2741" s="59">
        <v>2018</v>
      </c>
      <c r="B2741" t="s">
        <v>137</v>
      </c>
      <c r="C2741" t="s">
        <v>945</v>
      </c>
      <c r="D2741" t="s">
        <v>946</v>
      </c>
      <c r="E2741" t="s">
        <v>967</v>
      </c>
      <c r="F2741" t="s">
        <v>1073</v>
      </c>
      <c r="G2741" t="s">
        <v>1074</v>
      </c>
      <c r="H2741" t="s">
        <v>146</v>
      </c>
      <c r="I2741" s="170" t="s">
        <v>84</v>
      </c>
      <c r="J2741" t="s">
        <v>85</v>
      </c>
      <c r="K2741" t="s">
        <v>214</v>
      </c>
      <c r="L2741" t="s">
        <v>421</v>
      </c>
      <c r="M2741" t="s">
        <v>422</v>
      </c>
      <c r="N2741" t="s">
        <v>217</v>
      </c>
      <c r="O2741" t="s">
        <v>263</v>
      </c>
      <c r="P2741" t="s">
        <v>367</v>
      </c>
      <c r="Q2741" t="s">
        <v>368</v>
      </c>
      <c r="R2741" t="s">
        <v>369</v>
      </c>
      <c r="S2741" t="s">
        <v>370</v>
      </c>
      <c r="T2741" t="s">
        <v>368</v>
      </c>
      <c r="U2741" s="61" t="s">
        <v>371</v>
      </c>
      <c r="V2741" t="s">
        <v>24</v>
      </c>
      <c r="W2741" t="s">
        <v>263</v>
      </c>
      <c r="X2741" s="59">
        <v>1000</v>
      </c>
      <c r="Y2741" s="59">
        <v>1000</v>
      </c>
      <c r="Z2741" t="s">
        <v>141</v>
      </c>
      <c r="AA2741" s="146" t="str">
        <f t="shared" si="537"/>
        <v>EX</v>
      </c>
      <c r="AB2741" s="146" t="str">
        <f t="shared" ref="AB2741:AB2804" si="539">IF(O2741 =AA2741,Z2741,"10cr")</f>
        <v>IT</v>
      </c>
      <c r="AC2741" t="str">
        <f t="shared" si="530"/>
        <v>EX</v>
      </c>
      <c r="AD2741" s="74">
        <f t="shared" si="531"/>
        <v>1000</v>
      </c>
      <c r="AE2741" s="74">
        <f t="shared" si="536"/>
        <v>1000</v>
      </c>
      <c r="AF2741">
        <v>1</v>
      </c>
      <c r="AG2741">
        <v>0</v>
      </c>
      <c r="AH2741" s="74">
        <v>0</v>
      </c>
      <c r="AJ2741" s="74">
        <f t="shared" si="532"/>
        <v>0</v>
      </c>
      <c r="AK2741" s="74">
        <f t="shared" si="538"/>
        <v>1000</v>
      </c>
      <c r="AL2741" t="str">
        <f t="shared" si="533"/>
        <v>N</v>
      </c>
      <c r="AN2741" t="s">
        <v>86</v>
      </c>
      <c r="AO2741" t="s">
        <v>85</v>
      </c>
      <c r="AP2741" t="str">
        <f t="shared" si="534"/>
        <v>94</v>
      </c>
      <c r="AQ2741" s="145" t="s">
        <v>1826</v>
      </c>
      <c r="AR2741" t="str">
        <f t="shared" si="535"/>
        <v>1-Adjusted Base Budget</v>
      </c>
      <c r="AS2741" s="145" t="s">
        <v>1827</v>
      </c>
      <c r="AT2741" t="s">
        <v>213</v>
      </c>
      <c r="AV2741" t="str">
        <f t="shared" si="529"/>
        <v>VPIT-SS</v>
      </c>
      <c r="AW2741" t="str">
        <f t="shared" si="528"/>
        <v>VP FOR INFORMATION TECHNOLOGY-SHARED SERVICES</v>
      </c>
    </row>
    <row r="2742" spans="1:49">
      <c r="A2742" s="59">
        <v>2018</v>
      </c>
      <c r="B2742" t="s">
        <v>137</v>
      </c>
      <c r="C2742" t="s">
        <v>945</v>
      </c>
      <c r="D2742" t="s">
        <v>946</v>
      </c>
      <c r="E2742" t="s">
        <v>967</v>
      </c>
      <c r="F2742" t="s">
        <v>1075</v>
      </c>
      <c r="G2742" t="s">
        <v>1076</v>
      </c>
      <c r="H2742" t="s">
        <v>146</v>
      </c>
      <c r="I2742" s="170" t="s">
        <v>84</v>
      </c>
      <c r="J2742" t="s">
        <v>85</v>
      </c>
      <c r="K2742" t="s">
        <v>214</v>
      </c>
      <c r="L2742" t="s">
        <v>421</v>
      </c>
      <c r="M2742" t="s">
        <v>422</v>
      </c>
      <c r="N2742" t="s">
        <v>217</v>
      </c>
      <c r="O2742" t="s">
        <v>263</v>
      </c>
      <c r="P2742" t="s">
        <v>367</v>
      </c>
      <c r="Q2742" t="s">
        <v>368</v>
      </c>
      <c r="R2742" t="s">
        <v>369</v>
      </c>
      <c r="S2742" t="s">
        <v>370</v>
      </c>
      <c r="T2742" t="s">
        <v>368</v>
      </c>
      <c r="U2742" s="61" t="s">
        <v>371</v>
      </c>
      <c r="V2742" t="s">
        <v>24</v>
      </c>
      <c r="W2742" t="s">
        <v>263</v>
      </c>
      <c r="X2742" s="59">
        <v>1000</v>
      </c>
      <c r="Y2742" s="59">
        <v>1000</v>
      </c>
      <c r="Z2742" t="s">
        <v>141</v>
      </c>
      <c r="AA2742" s="146" t="str">
        <f t="shared" si="537"/>
        <v>EX</v>
      </c>
      <c r="AB2742" s="146" t="str">
        <f t="shared" si="539"/>
        <v>IT</v>
      </c>
      <c r="AC2742" t="str">
        <f t="shared" si="530"/>
        <v>EX</v>
      </c>
      <c r="AD2742" s="74">
        <f t="shared" si="531"/>
        <v>1000</v>
      </c>
      <c r="AE2742" s="74">
        <f t="shared" si="536"/>
        <v>1000</v>
      </c>
      <c r="AF2742">
        <v>1</v>
      </c>
      <c r="AG2742">
        <v>0</v>
      </c>
      <c r="AH2742" s="74">
        <v>0</v>
      </c>
      <c r="AJ2742" s="74">
        <f t="shared" si="532"/>
        <v>0</v>
      </c>
      <c r="AK2742" s="74">
        <f t="shared" si="538"/>
        <v>1000</v>
      </c>
      <c r="AL2742" t="str">
        <f t="shared" si="533"/>
        <v>N</v>
      </c>
      <c r="AN2742" t="s">
        <v>86</v>
      </c>
      <c r="AO2742" t="s">
        <v>85</v>
      </c>
      <c r="AP2742" t="str">
        <f t="shared" si="534"/>
        <v>94</v>
      </c>
      <c r="AQ2742" s="145" t="s">
        <v>1826</v>
      </c>
      <c r="AR2742" t="str">
        <f t="shared" si="535"/>
        <v>1-Adjusted Base Budget</v>
      </c>
      <c r="AS2742" s="145" t="s">
        <v>1827</v>
      </c>
      <c r="AT2742" t="s">
        <v>213</v>
      </c>
      <c r="AV2742" t="str">
        <f t="shared" si="529"/>
        <v>VPIT-SS</v>
      </c>
      <c r="AW2742" t="str">
        <f t="shared" si="528"/>
        <v>VP FOR INFORMATION TECHNOLOGY-SHARED SERVICES</v>
      </c>
    </row>
    <row r="2743" spans="1:49">
      <c r="A2743" s="59">
        <v>2018</v>
      </c>
      <c r="B2743" t="s">
        <v>137</v>
      </c>
      <c r="C2743" t="s">
        <v>945</v>
      </c>
      <c r="D2743" t="s">
        <v>946</v>
      </c>
      <c r="E2743" t="s">
        <v>967</v>
      </c>
      <c r="F2743" t="s">
        <v>1099</v>
      </c>
      <c r="G2743" t="s">
        <v>1100</v>
      </c>
      <c r="H2743" t="s">
        <v>146</v>
      </c>
      <c r="I2743" s="170" t="s">
        <v>84</v>
      </c>
      <c r="J2743" t="s">
        <v>85</v>
      </c>
      <c r="K2743" t="s">
        <v>214</v>
      </c>
      <c r="L2743" t="s">
        <v>421</v>
      </c>
      <c r="M2743" t="s">
        <v>422</v>
      </c>
      <c r="N2743" t="s">
        <v>217</v>
      </c>
      <c r="O2743" t="s">
        <v>263</v>
      </c>
      <c r="P2743" t="s">
        <v>367</v>
      </c>
      <c r="Q2743" t="s">
        <v>368</v>
      </c>
      <c r="R2743" t="s">
        <v>369</v>
      </c>
      <c r="S2743" t="s">
        <v>370</v>
      </c>
      <c r="T2743" t="s">
        <v>368</v>
      </c>
      <c r="U2743" s="61" t="s">
        <v>371</v>
      </c>
      <c r="V2743" t="s">
        <v>24</v>
      </c>
      <c r="W2743" t="s">
        <v>263</v>
      </c>
      <c r="X2743" s="59">
        <v>0</v>
      </c>
      <c r="Y2743" s="59">
        <v>6000</v>
      </c>
      <c r="Z2743" t="s">
        <v>141</v>
      </c>
      <c r="AA2743" s="146" t="str">
        <f t="shared" si="537"/>
        <v>EX</v>
      </c>
      <c r="AB2743" s="146" t="str">
        <f t="shared" si="539"/>
        <v>IT</v>
      </c>
      <c r="AC2743" t="str">
        <f t="shared" si="530"/>
        <v>EX</v>
      </c>
      <c r="AD2743" s="74">
        <f t="shared" si="531"/>
        <v>6000</v>
      </c>
      <c r="AE2743" s="74">
        <f t="shared" si="536"/>
        <v>6000</v>
      </c>
      <c r="AF2743">
        <v>1</v>
      </c>
      <c r="AG2743">
        <v>0</v>
      </c>
      <c r="AH2743" s="74">
        <v>0</v>
      </c>
      <c r="AJ2743" s="74">
        <f t="shared" si="532"/>
        <v>0</v>
      </c>
      <c r="AK2743" s="74">
        <f t="shared" si="538"/>
        <v>6000</v>
      </c>
      <c r="AL2743" t="str">
        <f t="shared" si="533"/>
        <v>N</v>
      </c>
      <c r="AN2743" t="s">
        <v>86</v>
      </c>
      <c r="AO2743" t="s">
        <v>85</v>
      </c>
      <c r="AP2743" t="str">
        <f t="shared" si="534"/>
        <v>94</v>
      </c>
      <c r="AQ2743" s="145" t="s">
        <v>1826</v>
      </c>
      <c r="AR2743" t="str">
        <f t="shared" si="535"/>
        <v>1-Adjusted Base Budget</v>
      </c>
      <c r="AS2743" s="145" t="s">
        <v>1827</v>
      </c>
      <c r="AT2743" t="s">
        <v>213</v>
      </c>
      <c r="AV2743" t="str">
        <f t="shared" si="529"/>
        <v>VPIT-SS</v>
      </c>
      <c r="AW2743" t="str">
        <f t="shared" si="528"/>
        <v>VP FOR INFORMATION TECHNOLOGY-SHARED SERVICES</v>
      </c>
    </row>
    <row r="2744" spans="1:49">
      <c r="A2744" s="59">
        <v>2018</v>
      </c>
      <c r="B2744" t="s">
        <v>137</v>
      </c>
      <c r="C2744" t="s">
        <v>945</v>
      </c>
      <c r="D2744" t="s">
        <v>946</v>
      </c>
      <c r="E2744" t="s">
        <v>967</v>
      </c>
      <c r="F2744" t="s">
        <v>1107</v>
      </c>
      <c r="G2744" t="s">
        <v>1108</v>
      </c>
      <c r="H2744" t="s">
        <v>146</v>
      </c>
      <c r="I2744" s="170" t="s">
        <v>84</v>
      </c>
      <c r="J2744" t="s">
        <v>85</v>
      </c>
      <c r="K2744" t="s">
        <v>214</v>
      </c>
      <c r="L2744" t="s">
        <v>421</v>
      </c>
      <c r="M2744" t="s">
        <v>422</v>
      </c>
      <c r="N2744" t="s">
        <v>217</v>
      </c>
      <c r="O2744" t="s">
        <v>263</v>
      </c>
      <c r="P2744" t="s">
        <v>367</v>
      </c>
      <c r="Q2744" t="s">
        <v>368</v>
      </c>
      <c r="R2744" t="s">
        <v>369</v>
      </c>
      <c r="S2744" t="s">
        <v>370</v>
      </c>
      <c r="T2744" t="s">
        <v>368</v>
      </c>
      <c r="U2744" s="61" t="s">
        <v>371</v>
      </c>
      <c r="V2744" t="s">
        <v>24</v>
      </c>
      <c r="W2744" t="s">
        <v>263</v>
      </c>
      <c r="X2744" s="59">
        <v>6000</v>
      </c>
      <c r="Y2744" s="59">
        <v>0</v>
      </c>
      <c r="Z2744" t="s">
        <v>141</v>
      </c>
      <c r="AA2744" s="146" t="str">
        <f t="shared" si="537"/>
        <v>EX</v>
      </c>
      <c r="AB2744" s="146" t="str">
        <f t="shared" si="539"/>
        <v>IT</v>
      </c>
      <c r="AC2744" t="str">
        <f t="shared" si="530"/>
        <v>EX</v>
      </c>
      <c r="AD2744" s="74">
        <f t="shared" si="531"/>
        <v>0</v>
      </c>
      <c r="AE2744" s="74">
        <f t="shared" si="536"/>
        <v>0</v>
      </c>
      <c r="AF2744">
        <v>1</v>
      </c>
      <c r="AG2744">
        <v>0</v>
      </c>
      <c r="AH2744" s="74">
        <v>0</v>
      </c>
      <c r="AJ2744" s="74">
        <f t="shared" si="532"/>
        <v>0</v>
      </c>
      <c r="AK2744" s="74">
        <f t="shared" si="538"/>
        <v>0</v>
      </c>
      <c r="AL2744" t="str">
        <f t="shared" si="533"/>
        <v>N</v>
      </c>
      <c r="AN2744" t="s">
        <v>86</v>
      </c>
      <c r="AO2744" t="s">
        <v>85</v>
      </c>
      <c r="AP2744" t="str">
        <f t="shared" si="534"/>
        <v>94</v>
      </c>
      <c r="AQ2744" s="145" t="s">
        <v>1826</v>
      </c>
      <c r="AR2744" t="str">
        <f t="shared" si="535"/>
        <v>1-Adjusted Base Budget</v>
      </c>
      <c r="AS2744" s="145" t="s">
        <v>1827</v>
      </c>
      <c r="AT2744" t="s">
        <v>213</v>
      </c>
      <c r="AV2744" t="str">
        <f t="shared" si="529"/>
        <v>VPIT-SS</v>
      </c>
      <c r="AW2744" t="str">
        <f t="shared" si="528"/>
        <v>VP FOR INFORMATION TECHNOLOGY-SHARED SERVICES</v>
      </c>
    </row>
    <row r="2745" spans="1:49">
      <c r="A2745" s="59">
        <v>2018</v>
      </c>
      <c r="B2745" t="s">
        <v>137</v>
      </c>
      <c r="C2745" t="s">
        <v>945</v>
      </c>
      <c r="D2745" t="s">
        <v>946</v>
      </c>
      <c r="E2745" t="s">
        <v>1113</v>
      </c>
      <c r="F2745" t="s">
        <v>957</v>
      </c>
      <c r="G2745" t="s">
        <v>958</v>
      </c>
      <c r="H2745" t="s">
        <v>150</v>
      </c>
      <c r="I2745" s="170" t="s">
        <v>84</v>
      </c>
      <c r="J2745" t="s">
        <v>85</v>
      </c>
      <c r="K2745" t="s">
        <v>214</v>
      </c>
      <c r="L2745" t="s">
        <v>421</v>
      </c>
      <c r="M2745" t="s">
        <v>422</v>
      </c>
      <c r="N2745" t="s">
        <v>217</v>
      </c>
      <c r="O2745" t="s">
        <v>263</v>
      </c>
      <c r="P2745" t="s">
        <v>367</v>
      </c>
      <c r="Q2745" t="s">
        <v>368</v>
      </c>
      <c r="R2745" t="s">
        <v>369</v>
      </c>
      <c r="S2745" t="s">
        <v>370</v>
      </c>
      <c r="T2745" t="s">
        <v>368</v>
      </c>
      <c r="U2745" s="61" t="s">
        <v>371</v>
      </c>
      <c r="V2745" t="s">
        <v>24</v>
      </c>
      <c r="W2745" t="s">
        <v>263</v>
      </c>
      <c r="X2745" s="59">
        <v>7000</v>
      </c>
      <c r="Y2745" s="59">
        <v>7000</v>
      </c>
      <c r="Z2745" t="s">
        <v>141</v>
      </c>
      <c r="AA2745" s="146" t="str">
        <f t="shared" si="537"/>
        <v>EX</v>
      </c>
      <c r="AB2745" s="146" t="str">
        <f t="shared" si="539"/>
        <v>IT</v>
      </c>
      <c r="AC2745" t="str">
        <f t="shared" si="530"/>
        <v>EX</v>
      </c>
      <c r="AD2745" s="74">
        <f t="shared" si="531"/>
        <v>7000</v>
      </c>
      <c r="AE2745" s="74">
        <f t="shared" si="536"/>
        <v>7000</v>
      </c>
      <c r="AF2745">
        <v>1</v>
      </c>
      <c r="AG2745">
        <v>0</v>
      </c>
      <c r="AH2745" s="74">
        <v>0</v>
      </c>
      <c r="AJ2745" s="74">
        <f t="shared" si="532"/>
        <v>0</v>
      </c>
      <c r="AK2745" s="74">
        <f t="shared" si="538"/>
        <v>7000</v>
      </c>
      <c r="AL2745" t="str">
        <f t="shared" si="533"/>
        <v>N</v>
      </c>
      <c r="AN2745" t="s">
        <v>86</v>
      </c>
      <c r="AO2745" t="s">
        <v>85</v>
      </c>
      <c r="AP2745" t="str">
        <f t="shared" si="534"/>
        <v>94</v>
      </c>
      <c r="AQ2745" s="145" t="s">
        <v>1826</v>
      </c>
      <c r="AR2745" t="str">
        <f t="shared" si="535"/>
        <v>1-Adjusted Base Budget</v>
      </c>
      <c r="AS2745" s="145" t="s">
        <v>1827</v>
      </c>
      <c r="AT2745" t="s">
        <v>213</v>
      </c>
      <c r="AV2745" t="str">
        <f t="shared" si="529"/>
        <v>VPIT-SS</v>
      </c>
      <c r="AW2745" t="str">
        <f t="shared" si="528"/>
        <v>VP FOR INFORMATION TECHNOLOGY-SHARED SERVICES</v>
      </c>
    </row>
    <row r="2746" spans="1:49">
      <c r="A2746" s="59">
        <v>2018</v>
      </c>
      <c r="B2746" t="s">
        <v>137</v>
      </c>
      <c r="C2746" t="s">
        <v>945</v>
      </c>
      <c r="D2746" t="s">
        <v>946</v>
      </c>
      <c r="E2746" t="s">
        <v>979</v>
      </c>
      <c r="F2746" t="s">
        <v>957</v>
      </c>
      <c r="G2746" t="s">
        <v>958</v>
      </c>
      <c r="H2746" t="s">
        <v>152</v>
      </c>
      <c r="I2746" s="170" t="s">
        <v>84</v>
      </c>
      <c r="J2746" t="s">
        <v>85</v>
      </c>
      <c r="K2746" t="s">
        <v>214</v>
      </c>
      <c r="L2746" t="s">
        <v>421</v>
      </c>
      <c r="M2746" t="s">
        <v>422</v>
      </c>
      <c r="N2746" t="s">
        <v>217</v>
      </c>
      <c r="O2746" t="s">
        <v>263</v>
      </c>
      <c r="P2746" t="s">
        <v>367</v>
      </c>
      <c r="Q2746" t="s">
        <v>368</v>
      </c>
      <c r="R2746" t="s">
        <v>369</v>
      </c>
      <c r="S2746" t="s">
        <v>370</v>
      </c>
      <c r="T2746" t="s">
        <v>368</v>
      </c>
      <c r="U2746" s="61" t="s">
        <v>371</v>
      </c>
      <c r="V2746" t="s">
        <v>24</v>
      </c>
      <c r="W2746" t="s">
        <v>263</v>
      </c>
      <c r="X2746" s="59">
        <v>11000</v>
      </c>
      <c r="Y2746" s="59">
        <v>11000</v>
      </c>
      <c r="Z2746" t="s">
        <v>141</v>
      </c>
      <c r="AA2746" s="146" t="str">
        <f t="shared" si="537"/>
        <v>EX</v>
      </c>
      <c r="AB2746" s="146" t="str">
        <f t="shared" si="539"/>
        <v>IT</v>
      </c>
      <c r="AC2746" t="str">
        <f t="shared" si="530"/>
        <v>EX</v>
      </c>
      <c r="AD2746" s="74">
        <f t="shared" si="531"/>
        <v>11000</v>
      </c>
      <c r="AE2746" s="74">
        <f t="shared" si="536"/>
        <v>11000</v>
      </c>
      <c r="AF2746">
        <v>1</v>
      </c>
      <c r="AG2746">
        <v>0</v>
      </c>
      <c r="AH2746" s="74">
        <v>0</v>
      </c>
      <c r="AJ2746" s="74">
        <f t="shared" si="532"/>
        <v>0</v>
      </c>
      <c r="AK2746" s="74">
        <f t="shared" si="538"/>
        <v>11000</v>
      </c>
      <c r="AL2746" t="str">
        <f t="shared" si="533"/>
        <v>N</v>
      </c>
      <c r="AN2746" t="s">
        <v>86</v>
      </c>
      <c r="AO2746" t="s">
        <v>85</v>
      </c>
      <c r="AP2746" t="str">
        <f t="shared" si="534"/>
        <v>94</v>
      </c>
      <c r="AQ2746" s="145" t="s">
        <v>1826</v>
      </c>
      <c r="AR2746" t="str">
        <f t="shared" si="535"/>
        <v>1-Adjusted Base Budget</v>
      </c>
      <c r="AS2746" s="145" t="s">
        <v>1827</v>
      </c>
      <c r="AT2746" t="s">
        <v>213</v>
      </c>
      <c r="AV2746" t="str">
        <f t="shared" si="529"/>
        <v>VPIT-SS</v>
      </c>
      <c r="AW2746" t="str">
        <f t="shared" si="528"/>
        <v>VP FOR INFORMATION TECHNOLOGY-SHARED SERVICES</v>
      </c>
    </row>
    <row r="2747" spans="1:49">
      <c r="A2747" s="59">
        <v>2018</v>
      </c>
      <c r="B2747" t="s">
        <v>137</v>
      </c>
      <c r="C2747" t="s">
        <v>945</v>
      </c>
      <c r="D2747" t="s">
        <v>946</v>
      </c>
      <c r="E2747" t="s">
        <v>951</v>
      </c>
      <c r="F2747" t="s">
        <v>952</v>
      </c>
      <c r="G2747" t="s">
        <v>953</v>
      </c>
      <c r="H2747" t="s">
        <v>154</v>
      </c>
      <c r="I2747" s="170" t="s">
        <v>84</v>
      </c>
      <c r="J2747" t="s">
        <v>85</v>
      </c>
      <c r="K2747" t="s">
        <v>214</v>
      </c>
      <c r="L2747" t="s">
        <v>421</v>
      </c>
      <c r="M2747" t="s">
        <v>422</v>
      </c>
      <c r="N2747" t="s">
        <v>217</v>
      </c>
      <c r="O2747" t="s">
        <v>263</v>
      </c>
      <c r="P2747" t="s">
        <v>367</v>
      </c>
      <c r="Q2747" t="s">
        <v>368</v>
      </c>
      <c r="R2747" t="s">
        <v>369</v>
      </c>
      <c r="S2747" t="s">
        <v>370</v>
      </c>
      <c r="T2747" t="s">
        <v>368</v>
      </c>
      <c r="U2747" s="61" t="s">
        <v>371</v>
      </c>
      <c r="V2747" t="s">
        <v>24</v>
      </c>
      <c r="W2747" t="s">
        <v>263</v>
      </c>
      <c r="X2747" s="59">
        <v>6000</v>
      </c>
      <c r="Y2747" s="59">
        <v>6000</v>
      </c>
      <c r="Z2747" t="s">
        <v>141</v>
      </c>
      <c r="AA2747" s="146" t="str">
        <f t="shared" si="537"/>
        <v>EX</v>
      </c>
      <c r="AB2747" s="146" t="str">
        <f t="shared" si="539"/>
        <v>IT</v>
      </c>
      <c r="AC2747" t="str">
        <f t="shared" si="530"/>
        <v>EX</v>
      </c>
      <c r="AD2747" s="74">
        <f t="shared" si="531"/>
        <v>6000</v>
      </c>
      <c r="AE2747" s="74">
        <f t="shared" si="536"/>
        <v>6000</v>
      </c>
      <c r="AF2747">
        <v>1</v>
      </c>
      <c r="AG2747">
        <v>0</v>
      </c>
      <c r="AH2747" s="74">
        <v>0</v>
      </c>
      <c r="AJ2747" s="74">
        <f t="shared" si="532"/>
        <v>0</v>
      </c>
      <c r="AK2747" s="74">
        <f t="shared" si="538"/>
        <v>6000</v>
      </c>
      <c r="AL2747" t="str">
        <f t="shared" si="533"/>
        <v>N</v>
      </c>
      <c r="AN2747" t="s">
        <v>86</v>
      </c>
      <c r="AO2747" t="s">
        <v>85</v>
      </c>
      <c r="AP2747" t="str">
        <f t="shared" si="534"/>
        <v>94</v>
      </c>
      <c r="AQ2747" s="145" t="s">
        <v>1826</v>
      </c>
      <c r="AR2747" t="str">
        <f t="shared" si="535"/>
        <v>1-Adjusted Base Budget</v>
      </c>
      <c r="AS2747" s="145" t="s">
        <v>1827</v>
      </c>
      <c r="AT2747" t="s">
        <v>213</v>
      </c>
      <c r="AV2747" t="str">
        <f t="shared" si="529"/>
        <v>VPIT-SS</v>
      </c>
      <c r="AW2747" t="str">
        <f t="shared" si="528"/>
        <v>VP FOR INFORMATION TECHNOLOGY-SHARED SERVICES</v>
      </c>
    </row>
    <row r="2748" spans="1:49">
      <c r="A2748" s="59">
        <v>2018</v>
      </c>
      <c r="B2748" t="s">
        <v>137</v>
      </c>
      <c r="C2748" t="s">
        <v>945</v>
      </c>
      <c r="D2748" t="s">
        <v>946</v>
      </c>
      <c r="E2748" t="s">
        <v>951</v>
      </c>
      <c r="F2748" t="s">
        <v>1061</v>
      </c>
      <c r="G2748" t="s">
        <v>1062</v>
      </c>
      <c r="H2748" t="s">
        <v>154</v>
      </c>
      <c r="I2748" s="170" t="s">
        <v>84</v>
      </c>
      <c r="J2748" t="s">
        <v>85</v>
      </c>
      <c r="K2748" t="s">
        <v>214</v>
      </c>
      <c r="L2748" t="s">
        <v>421</v>
      </c>
      <c r="M2748" t="s">
        <v>422</v>
      </c>
      <c r="N2748" t="s">
        <v>217</v>
      </c>
      <c r="O2748" t="s">
        <v>263</v>
      </c>
      <c r="P2748" t="s">
        <v>367</v>
      </c>
      <c r="Q2748" t="s">
        <v>368</v>
      </c>
      <c r="R2748" t="s">
        <v>369</v>
      </c>
      <c r="S2748" t="s">
        <v>370</v>
      </c>
      <c r="T2748" t="s">
        <v>368</v>
      </c>
      <c r="U2748" s="61" t="s">
        <v>371</v>
      </c>
      <c r="V2748" t="s">
        <v>24</v>
      </c>
      <c r="W2748" t="s">
        <v>263</v>
      </c>
      <c r="X2748" s="59">
        <v>2200</v>
      </c>
      <c r="Y2748" s="59">
        <v>2200</v>
      </c>
      <c r="Z2748" t="s">
        <v>141</v>
      </c>
      <c r="AA2748" s="146" t="str">
        <f t="shared" si="537"/>
        <v>EX</v>
      </c>
      <c r="AB2748" s="146" t="str">
        <f t="shared" si="539"/>
        <v>IT</v>
      </c>
      <c r="AC2748" t="str">
        <f t="shared" si="530"/>
        <v>EX</v>
      </c>
      <c r="AD2748" s="74">
        <f t="shared" si="531"/>
        <v>2200</v>
      </c>
      <c r="AE2748" s="74">
        <f t="shared" si="536"/>
        <v>2200</v>
      </c>
      <c r="AF2748">
        <v>1</v>
      </c>
      <c r="AG2748">
        <v>0</v>
      </c>
      <c r="AH2748" s="74">
        <v>0</v>
      </c>
      <c r="AJ2748" s="74">
        <f t="shared" si="532"/>
        <v>0</v>
      </c>
      <c r="AK2748" s="74">
        <f t="shared" si="538"/>
        <v>2200</v>
      </c>
      <c r="AL2748" t="str">
        <f t="shared" si="533"/>
        <v>N</v>
      </c>
      <c r="AN2748" t="s">
        <v>86</v>
      </c>
      <c r="AO2748" t="s">
        <v>85</v>
      </c>
      <c r="AP2748" t="str">
        <f t="shared" si="534"/>
        <v>94</v>
      </c>
      <c r="AQ2748" s="145" t="s">
        <v>1826</v>
      </c>
      <c r="AR2748" t="str">
        <f t="shared" si="535"/>
        <v>1-Adjusted Base Budget</v>
      </c>
      <c r="AS2748" s="145" t="s">
        <v>1827</v>
      </c>
      <c r="AT2748" t="s">
        <v>213</v>
      </c>
      <c r="AV2748" t="str">
        <f t="shared" si="529"/>
        <v>VPIT-SS</v>
      </c>
      <c r="AW2748" t="str">
        <f t="shared" si="528"/>
        <v>VP FOR INFORMATION TECHNOLOGY-SHARED SERVICES</v>
      </c>
    </row>
    <row r="2749" spans="1:49">
      <c r="A2749" s="59">
        <v>2018</v>
      </c>
      <c r="B2749" t="s">
        <v>137</v>
      </c>
      <c r="C2749" t="s">
        <v>945</v>
      </c>
      <c r="D2749" t="s">
        <v>946</v>
      </c>
      <c r="E2749" t="s">
        <v>951</v>
      </c>
      <c r="F2749" t="s">
        <v>968</v>
      </c>
      <c r="G2749" t="s">
        <v>969</v>
      </c>
      <c r="H2749" t="s">
        <v>154</v>
      </c>
      <c r="I2749" s="170" t="s">
        <v>84</v>
      </c>
      <c r="J2749" t="s">
        <v>85</v>
      </c>
      <c r="K2749" t="s">
        <v>214</v>
      </c>
      <c r="L2749" t="s">
        <v>421</v>
      </c>
      <c r="M2749" t="s">
        <v>422</v>
      </c>
      <c r="N2749" t="s">
        <v>217</v>
      </c>
      <c r="O2749" t="s">
        <v>263</v>
      </c>
      <c r="P2749" t="s">
        <v>367</v>
      </c>
      <c r="Q2749" t="s">
        <v>368</v>
      </c>
      <c r="R2749" t="s">
        <v>369</v>
      </c>
      <c r="S2749" t="s">
        <v>370</v>
      </c>
      <c r="T2749" t="s">
        <v>368</v>
      </c>
      <c r="U2749" s="61" t="s">
        <v>371</v>
      </c>
      <c r="V2749" t="s">
        <v>24</v>
      </c>
      <c r="W2749" t="s">
        <v>263</v>
      </c>
      <c r="X2749" s="59">
        <v>689</v>
      </c>
      <c r="Y2749" s="59">
        <v>689</v>
      </c>
      <c r="Z2749" t="s">
        <v>141</v>
      </c>
      <c r="AA2749" s="146" t="str">
        <f t="shared" si="537"/>
        <v>EX</v>
      </c>
      <c r="AB2749" s="146" t="str">
        <f t="shared" si="539"/>
        <v>IT</v>
      </c>
      <c r="AC2749" t="str">
        <f t="shared" si="530"/>
        <v>EX</v>
      </c>
      <c r="AD2749" s="74">
        <f t="shared" si="531"/>
        <v>689</v>
      </c>
      <c r="AE2749" s="74">
        <f t="shared" si="536"/>
        <v>689</v>
      </c>
      <c r="AF2749">
        <v>1</v>
      </c>
      <c r="AG2749">
        <v>0</v>
      </c>
      <c r="AH2749" s="74">
        <v>0</v>
      </c>
      <c r="AJ2749" s="74">
        <f t="shared" si="532"/>
        <v>0</v>
      </c>
      <c r="AK2749" s="74">
        <f t="shared" si="538"/>
        <v>689</v>
      </c>
      <c r="AL2749" t="str">
        <f t="shared" si="533"/>
        <v>N</v>
      </c>
      <c r="AN2749" t="s">
        <v>86</v>
      </c>
      <c r="AO2749" t="s">
        <v>85</v>
      </c>
      <c r="AP2749" t="str">
        <f t="shared" si="534"/>
        <v>94</v>
      </c>
      <c r="AQ2749" s="145" t="s">
        <v>1826</v>
      </c>
      <c r="AR2749" t="str">
        <f t="shared" si="535"/>
        <v>1-Adjusted Base Budget</v>
      </c>
      <c r="AS2749" s="145" t="s">
        <v>1827</v>
      </c>
      <c r="AT2749" t="s">
        <v>213</v>
      </c>
      <c r="AV2749" t="str">
        <f t="shared" si="529"/>
        <v>VPIT-SS</v>
      </c>
      <c r="AW2749" t="str">
        <f t="shared" si="528"/>
        <v>VP FOR INFORMATION TECHNOLOGY-SHARED SERVICES</v>
      </c>
    </row>
    <row r="2750" spans="1:49">
      <c r="A2750" s="59">
        <v>2018</v>
      </c>
      <c r="B2750" t="s">
        <v>137</v>
      </c>
      <c r="C2750" t="s">
        <v>945</v>
      </c>
      <c r="D2750" t="s">
        <v>946</v>
      </c>
      <c r="E2750" t="s">
        <v>951</v>
      </c>
      <c r="F2750" t="s">
        <v>971</v>
      </c>
      <c r="G2750" t="s">
        <v>972</v>
      </c>
      <c r="H2750" t="s">
        <v>154</v>
      </c>
      <c r="I2750" s="170" t="s">
        <v>84</v>
      </c>
      <c r="J2750" t="s">
        <v>85</v>
      </c>
      <c r="K2750" t="s">
        <v>214</v>
      </c>
      <c r="L2750" t="s">
        <v>421</v>
      </c>
      <c r="M2750" t="s">
        <v>422</v>
      </c>
      <c r="N2750" t="s">
        <v>217</v>
      </c>
      <c r="O2750" t="s">
        <v>263</v>
      </c>
      <c r="P2750" t="s">
        <v>367</v>
      </c>
      <c r="Q2750" t="s">
        <v>368</v>
      </c>
      <c r="R2750" t="s">
        <v>369</v>
      </c>
      <c r="S2750" t="s">
        <v>370</v>
      </c>
      <c r="T2750" t="s">
        <v>368</v>
      </c>
      <c r="U2750" s="61" t="s">
        <v>371</v>
      </c>
      <c r="V2750" t="s">
        <v>24</v>
      </c>
      <c r="W2750" t="s">
        <v>263</v>
      </c>
      <c r="X2750" s="59">
        <v>380</v>
      </c>
      <c r="Y2750" s="59">
        <v>380</v>
      </c>
      <c r="Z2750" t="s">
        <v>141</v>
      </c>
      <c r="AA2750" s="146" t="str">
        <f t="shared" si="537"/>
        <v>EX</v>
      </c>
      <c r="AB2750" s="146" t="str">
        <f t="shared" si="539"/>
        <v>IT</v>
      </c>
      <c r="AC2750" t="str">
        <f t="shared" si="530"/>
        <v>EX</v>
      </c>
      <c r="AD2750" s="74">
        <f t="shared" si="531"/>
        <v>380</v>
      </c>
      <c r="AE2750" s="74">
        <f t="shared" si="536"/>
        <v>380</v>
      </c>
      <c r="AF2750">
        <v>1</v>
      </c>
      <c r="AG2750">
        <v>0</v>
      </c>
      <c r="AH2750" s="74">
        <v>0</v>
      </c>
      <c r="AJ2750" s="74">
        <f t="shared" si="532"/>
        <v>0</v>
      </c>
      <c r="AK2750" s="74">
        <f t="shared" si="538"/>
        <v>380</v>
      </c>
      <c r="AL2750" t="str">
        <f t="shared" si="533"/>
        <v>N</v>
      </c>
      <c r="AN2750" t="s">
        <v>86</v>
      </c>
      <c r="AO2750" t="s">
        <v>85</v>
      </c>
      <c r="AP2750" t="str">
        <f t="shared" si="534"/>
        <v>94</v>
      </c>
      <c r="AQ2750" s="145" t="s">
        <v>1826</v>
      </c>
      <c r="AR2750" t="str">
        <f t="shared" si="535"/>
        <v>1-Adjusted Base Budget</v>
      </c>
      <c r="AS2750" s="145" t="s">
        <v>1827</v>
      </c>
      <c r="AT2750" t="s">
        <v>213</v>
      </c>
      <c r="AV2750" t="str">
        <f t="shared" si="529"/>
        <v>VPIT-SS</v>
      </c>
      <c r="AW2750" t="str">
        <f t="shared" si="528"/>
        <v>VP FOR INFORMATION TECHNOLOGY-SHARED SERVICES</v>
      </c>
    </row>
    <row r="2751" spans="1:49">
      <c r="A2751" s="59">
        <v>2018</v>
      </c>
      <c r="B2751" t="s">
        <v>137</v>
      </c>
      <c r="C2751" t="s">
        <v>945</v>
      </c>
      <c r="D2751" t="s">
        <v>946</v>
      </c>
      <c r="E2751" t="s">
        <v>951</v>
      </c>
      <c r="F2751" t="s">
        <v>1075</v>
      </c>
      <c r="G2751" t="s">
        <v>1076</v>
      </c>
      <c r="H2751" t="s">
        <v>154</v>
      </c>
      <c r="I2751" s="170" t="s">
        <v>84</v>
      </c>
      <c r="J2751" t="s">
        <v>85</v>
      </c>
      <c r="K2751" t="s">
        <v>214</v>
      </c>
      <c r="L2751" t="s">
        <v>421</v>
      </c>
      <c r="M2751" t="s">
        <v>422</v>
      </c>
      <c r="N2751" t="s">
        <v>217</v>
      </c>
      <c r="O2751" t="s">
        <v>263</v>
      </c>
      <c r="P2751" t="s">
        <v>367</v>
      </c>
      <c r="Q2751" t="s">
        <v>368</v>
      </c>
      <c r="R2751" t="s">
        <v>369</v>
      </c>
      <c r="S2751" t="s">
        <v>370</v>
      </c>
      <c r="T2751" t="s">
        <v>368</v>
      </c>
      <c r="U2751" s="61" t="s">
        <v>371</v>
      </c>
      <c r="V2751" t="s">
        <v>24</v>
      </c>
      <c r="W2751" t="s">
        <v>263</v>
      </c>
      <c r="X2751" s="59">
        <v>500</v>
      </c>
      <c r="Y2751" s="59">
        <v>500</v>
      </c>
      <c r="Z2751" t="s">
        <v>141</v>
      </c>
      <c r="AA2751" s="146" t="str">
        <f t="shared" si="537"/>
        <v>EX</v>
      </c>
      <c r="AB2751" s="146" t="str">
        <f t="shared" si="539"/>
        <v>IT</v>
      </c>
      <c r="AC2751" t="str">
        <f t="shared" si="530"/>
        <v>EX</v>
      </c>
      <c r="AD2751" s="74">
        <f t="shared" si="531"/>
        <v>500</v>
      </c>
      <c r="AE2751" s="74">
        <f t="shared" si="536"/>
        <v>500</v>
      </c>
      <c r="AF2751">
        <v>1</v>
      </c>
      <c r="AG2751">
        <v>0</v>
      </c>
      <c r="AH2751" s="74">
        <v>0</v>
      </c>
      <c r="AJ2751" s="74">
        <f t="shared" si="532"/>
        <v>0</v>
      </c>
      <c r="AK2751" s="74">
        <f t="shared" si="538"/>
        <v>500</v>
      </c>
      <c r="AL2751" t="str">
        <f t="shared" si="533"/>
        <v>N</v>
      </c>
      <c r="AN2751" t="s">
        <v>86</v>
      </c>
      <c r="AO2751" t="s">
        <v>85</v>
      </c>
      <c r="AP2751" t="str">
        <f t="shared" si="534"/>
        <v>94</v>
      </c>
      <c r="AQ2751" s="145" t="s">
        <v>1826</v>
      </c>
      <c r="AR2751" t="str">
        <f t="shared" si="535"/>
        <v>1-Adjusted Base Budget</v>
      </c>
      <c r="AS2751" s="145" t="s">
        <v>1827</v>
      </c>
      <c r="AT2751" t="s">
        <v>213</v>
      </c>
      <c r="AV2751" t="str">
        <f t="shared" si="529"/>
        <v>VPIT-SS</v>
      </c>
      <c r="AW2751" t="str">
        <f t="shared" si="528"/>
        <v>VP FOR INFORMATION TECHNOLOGY-SHARED SERVICES</v>
      </c>
    </row>
    <row r="2752" spans="1:49">
      <c r="A2752" s="59">
        <v>2018</v>
      </c>
      <c r="B2752" t="s">
        <v>137</v>
      </c>
      <c r="C2752" t="s">
        <v>945</v>
      </c>
      <c r="D2752" t="s">
        <v>946</v>
      </c>
      <c r="E2752" t="s">
        <v>951</v>
      </c>
      <c r="F2752" t="s">
        <v>1035</v>
      </c>
      <c r="G2752" t="s">
        <v>1036</v>
      </c>
      <c r="H2752" t="s">
        <v>154</v>
      </c>
      <c r="I2752" s="170" t="s">
        <v>84</v>
      </c>
      <c r="J2752" t="s">
        <v>85</v>
      </c>
      <c r="K2752" t="s">
        <v>214</v>
      </c>
      <c r="L2752" t="s">
        <v>421</v>
      </c>
      <c r="M2752" t="s">
        <v>422</v>
      </c>
      <c r="N2752" t="s">
        <v>217</v>
      </c>
      <c r="O2752" t="s">
        <v>263</v>
      </c>
      <c r="P2752" t="s">
        <v>367</v>
      </c>
      <c r="Q2752" t="s">
        <v>368</v>
      </c>
      <c r="R2752" t="s">
        <v>369</v>
      </c>
      <c r="S2752" t="s">
        <v>370</v>
      </c>
      <c r="T2752" t="s">
        <v>368</v>
      </c>
      <c r="U2752" s="61" t="s">
        <v>371</v>
      </c>
      <c r="V2752" t="s">
        <v>24</v>
      </c>
      <c r="W2752" t="s">
        <v>263</v>
      </c>
      <c r="X2752" s="59">
        <v>1575</v>
      </c>
      <c r="Y2752" s="59">
        <v>1575</v>
      </c>
      <c r="Z2752" t="s">
        <v>141</v>
      </c>
      <c r="AA2752" s="146" t="str">
        <f t="shared" si="537"/>
        <v>EX</v>
      </c>
      <c r="AB2752" s="146" t="str">
        <f t="shared" si="539"/>
        <v>IT</v>
      </c>
      <c r="AC2752" t="str">
        <f t="shared" si="530"/>
        <v>EX</v>
      </c>
      <c r="AD2752" s="74">
        <f t="shared" si="531"/>
        <v>1575</v>
      </c>
      <c r="AE2752" s="74">
        <f t="shared" si="536"/>
        <v>1575</v>
      </c>
      <c r="AF2752">
        <v>1</v>
      </c>
      <c r="AG2752">
        <v>0</v>
      </c>
      <c r="AH2752" s="74">
        <v>0</v>
      </c>
      <c r="AJ2752" s="74">
        <f t="shared" si="532"/>
        <v>0</v>
      </c>
      <c r="AK2752" s="74">
        <f t="shared" si="538"/>
        <v>1575</v>
      </c>
      <c r="AL2752" t="str">
        <f t="shared" si="533"/>
        <v>N</v>
      </c>
      <c r="AN2752" t="s">
        <v>86</v>
      </c>
      <c r="AO2752" t="s">
        <v>85</v>
      </c>
      <c r="AP2752" t="str">
        <f t="shared" si="534"/>
        <v>94</v>
      </c>
      <c r="AQ2752" s="145" t="s">
        <v>1826</v>
      </c>
      <c r="AR2752" t="str">
        <f t="shared" si="535"/>
        <v>1-Adjusted Base Budget</v>
      </c>
      <c r="AS2752" s="145" t="s">
        <v>1827</v>
      </c>
      <c r="AT2752" t="s">
        <v>213</v>
      </c>
      <c r="AV2752" t="str">
        <f t="shared" si="529"/>
        <v>VPIT-SS</v>
      </c>
      <c r="AW2752" t="str">
        <f t="shared" si="528"/>
        <v>VP FOR INFORMATION TECHNOLOGY-SHARED SERVICES</v>
      </c>
    </row>
    <row r="2753" spans="1:49">
      <c r="A2753" s="59">
        <v>2018</v>
      </c>
      <c r="B2753" t="s">
        <v>137</v>
      </c>
      <c r="C2753" t="s">
        <v>945</v>
      </c>
      <c r="D2753" t="s">
        <v>946</v>
      </c>
      <c r="E2753" t="s">
        <v>951</v>
      </c>
      <c r="F2753" t="s">
        <v>1169</v>
      </c>
      <c r="G2753" t="s">
        <v>1170</v>
      </c>
      <c r="H2753" t="s">
        <v>154</v>
      </c>
      <c r="I2753" s="170" t="s">
        <v>84</v>
      </c>
      <c r="J2753" t="s">
        <v>85</v>
      </c>
      <c r="K2753" t="s">
        <v>214</v>
      </c>
      <c r="L2753" t="s">
        <v>421</v>
      </c>
      <c r="M2753" t="s">
        <v>422</v>
      </c>
      <c r="N2753" t="s">
        <v>217</v>
      </c>
      <c r="O2753" t="s">
        <v>263</v>
      </c>
      <c r="P2753" t="s">
        <v>367</v>
      </c>
      <c r="Q2753" t="s">
        <v>368</v>
      </c>
      <c r="R2753" t="s">
        <v>369</v>
      </c>
      <c r="S2753" t="s">
        <v>370</v>
      </c>
      <c r="T2753" t="s">
        <v>368</v>
      </c>
      <c r="U2753" s="61" t="s">
        <v>371</v>
      </c>
      <c r="V2753" t="s">
        <v>24</v>
      </c>
      <c r="W2753" t="s">
        <v>263</v>
      </c>
      <c r="X2753" s="59">
        <v>1000</v>
      </c>
      <c r="Y2753" s="59">
        <v>1000</v>
      </c>
      <c r="Z2753" t="s">
        <v>141</v>
      </c>
      <c r="AA2753" s="146" t="str">
        <f t="shared" si="537"/>
        <v>EX</v>
      </c>
      <c r="AB2753" s="146" t="str">
        <f t="shared" si="539"/>
        <v>IT</v>
      </c>
      <c r="AC2753" t="str">
        <f t="shared" si="530"/>
        <v>EX</v>
      </c>
      <c r="AD2753" s="74">
        <f t="shared" si="531"/>
        <v>1000</v>
      </c>
      <c r="AE2753" s="74">
        <f t="shared" si="536"/>
        <v>1000</v>
      </c>
      <c r="AF2753">
        <v>1</v>
      </c>
      <c r="AG2753">
        <v>0</v>
      </c>
      <c r="AH2753" s="74">
        <v>0</v>
      </c>
      <c r="AJ2753" s="74">
        <f t="shared" si="532"/>
        <v>0</v>
      </c>
      <c r="AK2753" s="74">
        <f t="shared" si="538"/>
        <v>1000</v>
      </c>
      <c r="AL2753" t="str">
        <f t="shared" si="533"/>
        <v>N</v>
      </c>
      <c r="AN2753" t="s">
        <v>86</v>
      </c>
      <c r="AO2753" t="s">
        <v>85</v>
      </c>
      <c r="AP2753" t="str">
        <f t="shared" si="534"/>
        <v>94</v>
      </c>
      <c r="AQ2753" s="145" t="s">
        <v>1826</v>
      </c>
      <c r="AR2753" t="str">
        <f t="shared" si="535"/>
        <v>1-Adjusted Base Budget</v>
      </c>
      <c r="AS2753" s="145" t="s">
        <v>1827</v>
      </c>
      <c r="AT2753" t="s">
        <v>213</v>
      </c>
      <c r="AV2753" t="str">
        <f t="shared" si="529"/>
        <v>VPIT-SS</v>
      </c>
      <c r="AW2753" t="str">
        <f t="shared" si="528"/>
        <v>VP FOR INFORMATION TECHNOLOGY-SHARED SERVICES</v>
      </c>
    </row>
    <row r="2754" spans="1:49">
      <c r="A2754" s="59">
        <v>2018</v>
      </c>
      <c r="B2754" t="s">
        <v>137</v>
      </c>
      <c r="C2754" t="s">
        <v>945</v>
      </c>
      <c r="D2754" t="s">
        <v>946</v>
      </c>
      <c r="E2754" t="s">
        <v>951</v>
      </c>
      <c r="F2754" t="s">
        <v>1101</v>
      </c>
      <c r="G2754" t="s">
        <v>1128</v>
      </c>
      <c r="H2754" t="s">
        <v>154</v>
      </c>
      <c r="I2754" s="170" t="s">
        <v>84</v>
      </c>
      <c r="J2754" t="s">
        <v>85</v>
      </c>
      <c r="K2754" t="s">
        <v>214</v>
      </c>
      <c r="L2754" t="s">
        <v>421</v>
      </c>
      <c r="M2754" t="s">
        <v>422</v>
      </c>
      <c r="N2754" t="s">
        <v>217</v>
      </c>
      <c r="O2754" t="s">
        <v>263</v>
      </c>
      <c r="P2754" t="s">
        <v>367</v>
      </c>
      <c r="Q2754" t="s">
        <v>368</v>
      </c>
      <c r="R2754" t="s">
        <v>369</v>
      </c>
      <c r="S2754" t="s">
        <v>370</v>
      </c>
      <c r="T2754" t="s">
        <v>368</v>
      </c>
      <c r="U2754" s="61" t="s">
        <v>371</v>
      </c>
      <c r="V2754" t="s">
        <v>24</v>
      </c>
      <c r="W2754" t="s">
        <v>263</v>
      </c>
      <c r="X2754" s="59">
        <v>3900</v>
      </c>
      <c r="Y2754" s="59">
        <v>3900</v>
      </c>
      <c r="Z2754" t="s">
        <v>141</v>
      </c>
      <c r="AA2754" s="146" t="str">
        <f t="shared" si="537"/>
        <v>EX</v>
      </c>
      <c r="AB2754" s="146" t="str">
        <f t="shared" si="539"/>
        <v>IT</v>
      </c>
      <c r="AC2754" t="str">
        <f t="shared" si="530"/>
        <v>EX</v>
      </c>
      <c r="AD2754" s="74">
        <f t="shared" si="531"/>
        <v>3900</v>
      </c>
      <c r="AE2754" s="74">
        <f t="shared" si="536"/>
        <v>3900</v>
      </c>
      <c r="AF2754">
        <v>1</v>
      </c>
      <c r="AG2754">
        <v>0</v>
      </c>
      <c r="AH2754" s="74">
        <v>0</v>
      </c>
      <c r="AJ2754" s="74">
        <f t="shared" si="532"/>
        <v>0</v>
      </c>
      <c r="AK2754" s="74">
        <f t="shared" si="538"/>
        <v>3900</v>
      </c>
      <c r="AL2754" t="str">
        <f t="shared" si="533"/>
        <v>N</v>
      </c>
      <c r="AN2754" t="s">
        <v>86</v>
      </c>
      <c r="AO2754" t="s">
        <v>85</v>
      </c>
      <c r="AP2754" t="str">
        <f t="shared" si="534"/>
        <v>94</v>
      </c>
      <c r="AQ2754" s="145" t="s">
        <v>1826</v>
      </c>
      <c r="AR2754" t="str">
        <f t="shared" si="535"/>
        <v>1-Adjusted Base Budget</v>
      </c>
      <c r="AS2754" s="145" t="s">
        <v>1827</v>
      </c>
      <c r="AT2754" t="s">
        <v>213</v>
      </c>
      <c r="AV2754" t="str">
        <f t="shared" si="529"/>
        <v>VPIT-SS</v>
      </c>
      <c r="AW2754" t="str">
        <f t="shared" si="528"/>
        <v>VP FOR INFORMATION TECHNOLOGY-SHARED SERVICES</v>
      </c>
    </row>
    <row r="2755" spans="1:49">
      <c r="A2755" s="59">
        <v>2018</v>
      </c>
      <c r="B2755" t="s">
        <v>137</v>
      </c>
      <c r="C2755" t="s">
        <v>945</v>
      </c>
      <c r="D2755" t="s">
        <v>946</v>
      </c>
      <c r="E2755" t="s">
        <v>951</v>
      </c>
      <c r="F2755" t="s">
        <v>1107</v>
      </c>
      <c r="G2755" t="s">
        <v>1108</v>
      </c>
      <c r="H2755" t="s">
        <v>154</v>
      </c>
      <c r="I2755" s="170" t="s">
        <v>84</v>
      </c>
      <c r="J2755" t="s">
        <v>85</v>
      </c>
      <c r="K2755" t="s">
        <v>214</v>
      </c>
      <c r="L2755" t="s">
        <v>421</v>
      </c>
      <c r="M2755" t="s">
        <v>422</v>
      </c>
      <c r="N2755" t="s">
        <v>217</v>
      </c>
      <c r="O2755" t="s">
        <v>263</v>
      </c>
      <c r="P2755" t="s">
        <v>367</v>
      </c>
      <c r="Q2755" t="s">
        <v>368</v>
      </c>
      <c r="R2755" t="s">
        <v>369</v>
      </c>
      <c r="S2755" t="s">
        <v>370</v>
      </c>
      <c r="T2755" t="s">
        <v>368</v>
      </c>
      <c r="U2755" s="61" t="s">
        <v>371</v>
      </c>
      <c r="V2755" t="s">
        <v>24</v>
      </c>
      <c r="W2755" t="s">
        <v>263</v>
      </c>
      <c r="X2755" s="59">
        <v>247</v>
      </c>
      <c r="Y2755" s="59">
        <v>0</v>
      </c>
      <c r="Z2755" t="s">
        <v>141</v>
      </c>
      <c r="AA2755" s="146" t="str">
        <f t="shared" si="537"/>
        <v>EX</v>
      </c>
      <c r="AB2755" s="146" t="str">
        <f t="shared" si="539"/>
        <v>IT</v>
      </c>
      <c r="AC2755" t="str">
        <f t="shared" si="530"/>
        <v>EX</v>
      </c>
      <c r="AD2755" s="74">
        <f t="shared" si="531"/>
        <v>0</v>
      </c>
      <c r="AE2755" s="74">
        <f t="shared" si="536"/>
        <v>0</v>
      </c>
      <c r="AF2755">
        <v>1</v>
      </c>
      <c r="AG2755">
        <v>0</v>
      </c>
      <c r="AH2755" s="74">
        <v>0</v>
      </c>
      <c r="AJ2755" s="74">
        <f t="shared" si="532"/>
        <v>0</v>
      </c>
      <c r="AK2755" s="74">
        <f t="shared" si="538"/>
        <v>0</v>
      </c>
      <c r="AL2755" t="str">
        <f t="shared" si="533"/>
        <v>N</v>
      </c>
      <c r="AN2755" t="s">
        <v>86</v>
      </c>
      <c r="AO2755" t="s">
        <v>85</v>
      </c>
      <c r="AP2755" t="str">
        <f t="shared" si="534"/>
        <v>94</v>
      </c>
      <c r="AQ2755" s="145" t="s">
        <v>1826</v>
      </c>
      <c r="AR2755" t="str">
        <f t="shared" si="535"/>
        <v>1-Adjusted Base Budget</v>
      </c>
      <c r="AS2755" s="145" t="s">
        <v>1827</v>
      </c>
      <c r="AT2755" t="s">
        <v>213</v>
      </c>
      <c r="AV2755" t="str">
        <f t="shared" si="529"/>
        <v>VPIT-SS</v>
      </c>
      <c r="AW2755" t="str">
        <f t="shared" si="528"/>
        <v>VP FOR INFORMATION TECHNOLOGY-SHARED SERVICES</v>
      </c>
    </row>
    <row r="2756" spans="1:49">
      <c r="A2756" s="59">
        <v>2018</v>
      </c>
      <c r="B2756" t="s">
        <v>137</v>
      </c>
      <c r="C2756" t="s">
        <v>945</v>
      </c>
      <c r="D2756" t="s">
        <v>946</v>
      </c>
      <c r="E2756" t="s">
        <v>981</v>
      </c>
      <c r="F2756" t="s">
        <v>957</v>
      </c>
      <c r="G2756" t="s">
        <v>958</v>
      </c>
      <c r="H2756" t="s">
        <v>157</v>
      </c>
      <c r="I2756" s="170" t="s">
        <v>84</v>
      </c>
      <c r="J2756" t="s">
        <v>85</v>
      </c>
      <c r="K2756" t="s">
        <v>214</v>
      </c>
      <c r="L2756" t="s">
        <v>421</v>
      </c>
      <c r="M2756" t="s">
        <v>422</v>
      </c>
      <c r="N2756" t="s">
        <v>217</v>
      </c>
      <c r="O2756" t="s">
        <v>263</v>
      </c>
      <c r="P2756" t="s">
        <v>367</v>
      </c>
      <c r="Q2756" t="s">
        <v>368</v>
      </c>
      <c r="R2756" t="s">
        <v>369</v>
      </c>
      <c r="S2756" t="s">
        <v>370</v>
      </c>
      <c r="T2756" t="s">
        <v>368</v>
      </c>
      <c r="U2756" s="61" t="s">
        <v>371</v>
      </c>
      <c r="V2756" t="s">
        <v>24</v>
      </c>
      <c r="W2756" t="s">
        <v>263</v>
      </c>
      <c r="X2756" s="59">
        <v>14250</v>
      </c>
      <c r="Y2756" s="59">
        <v>14250</v>
      </c>
      <c r="Z2756" t="s">
        <v>141</v>
      </c>
      <c r="AA2756" s="146" t="str">
        <f t="shared" si="537"/>
        <v>EX</v>
      </c>
      <c r="AB2756" s="146" t="str">
        <f t="shared" si="539"/>
        <v>IT</v>
      </c>
      <c r="AC2756" t="str">
        <f t="shared" si="530"/>
        <v>EX</v>
      </c>
      <c r="AD2756" s="74">
        <f t="shared" si="531"/>
        <v>14250</v>
      </c>
      <c r="AE2756" s="74">
        <f t="shared" si="536"/>
        <v>14250</v>
      </c>
      <c r="AF2756">
        <v>1</v>
      </c>
      <c r="AG2756">
        <v>0</v>
      </c>
      <c r="AH2756" s="74">
        <v>0</v>
      </c>
      <c r="AJ2756" s="74">
        <f t="shared" si="532"/>
        <v>0</v>
      </c>
      <c r="AK2756" s="74">
        <f t="shared" si="538"/>
        <v>14250</v>
      </c>
      <c r="AL2756" t="str">
        <f t="shared" si="533"/>
        <v>N</v>
      </c>
      <c r="AN2756" t="s">
        <v>86</v>
      </c>
      <c r="AO2756" t="s">
        <v>85</v>
      </c>
      <c r="AP2756" t="str">
        <f t="shared" si="534"/>
        <v>94</v>
      </c>
      <c r="AQ2756" s="145" t="s">
        <v>1826</v>
      </c>
      <c r="AR2756" t="str">
        <f t="shared" si="535"/>
        <v>1-Adjusted Base Budget</v>
      </c>
      <c r="AS2756" s="145" t="s">
        <v>1827</v>
      </c>
      <c r="AT2756" t="s">
        <v>213</v>
      </c>
      <c r="AV2756" t="str">
        <f t="shared" si="529"/>
        <v>VPIT-SS</v>
      </c>
      <c r="AW2756" t="str">
        <f t="shared" si="528"/>
        <v>VP FOR INFORMATION TECHNOLOGY-SHARED SERVICES</v>
      </c>
    </row>
    <row r="2757" spans="1:49">
      <c r="A2757" s="59">
        <v>2018</v>
      </c>
      <c r="B2757" t="s">
        <v>137</v>
      </c>
      <c r="C2757" t="s">
        <v>945</v>
      </c>
      <c r="D2757" t="s">
        <v>946</v>
      </c>
      <c r="E2757" t="s">
        <v>983</v>
      </c>
      <c r="F2757" t="s">
        <v>957</v>
      </c>
      <c r="G2757" t="s">
        <v>958</v>
      </c>
      <c r="H2757" t="s">
        <v>159</v>
      </c>
      <c r="I2757" s="170" t="s">
        <v>84</v>
      </c>
      <c r="J2757" t="s">
        <v>85</v>
      </c>
      <c r="K2757" t="s">
        <v>214</v>
      </c>
      <c r="L2757" t="s">
        <v>421</v>
      </c>
      <c r="M2757" t="s">
        <v>422</v>
      </c>
      <c r="N2757" t="s">
        <v>217</v>
      </c>
      <c r="O2757" t="s">
        <v>263</v>
      </c>
      <c r="P2757" t="s">
        <v>367</v>
      </c>
      <c r="Q2757" t="s">
        <v>368</v>
      </c>
      <c r="R2757" t="s">
        <v>369</v>
      </c>
      <c r="S2757" t="s">
        <v>370</v>
      </c>
      <c r="T2757" t="s">
        <v>368</v>
      </c>
      <c r="U2757" s="61" t="s">
        <v>371</v>
      </c>
      <c r="V2757" t="s">
        <v>24</v>
      </c>
      <c r="W2757" t="s">
        <v>263</v>
      </c>
      <c r="X2757" s="59">
        <v>3500</v>
      </c>
      <c r="Y2757" s="59">
        <v>3500</v>
      </c>
      <c r="Z2757" t="s">
        <v>141</v>
      </c>
      <c r="AA2757" s="146" t="str">
        <f t="shared" si="537"/>
        <v>EX</v>
      </c>
      <c r="AB2757" s="146" t="str">
        <f t="shared" si="539"/>
        <v>IT</v>
      </c>
      <c r="AC2757" t="str">
        <f t="shared" si="530"/>
        <v>EX</v>
      </c>
      <c r="AD2757" s="74">
        <f t="shared" si="531"/>
        <v>3500</v>
      </c>
      <c r="AE2757" s="74">
        <f t="shared" si="536"/>
        <v>3500</v>
      </c>
      <c r="AF2757">
        <v>1</v>
      </c>
      <c r="AG2757">
        <v>0</v>
      </c>
      <c r="AH2757" s="74">
        <v>0</v>
      </c>
      <c r="AJ2757" s="74">
        <f t="shared" si="532"/>
        <v>0</v>
      </c>
      <c r="AK2757" s="74">
        <f t="shared" si="538"/>
        <v>3500</v>
      </c>
      <c r="AL2757" t="str">
        <f t="shared" si="533"/>
        <v>N</v>
      </c>
      <c r="AN2757" t="s">
        <v>86</v>
      </c>
      <c r="AO2757" t="s">
        <v>85</v>
      </c>
      <c r="AP2757" t="str">
        <f t="shared" si="534"/>
        <v>94</v>
      </c>
      <c r="AQ2757" s="145" t="s">
        <v>1826</v>
      </c>
      <c r="AR2757" t="str">
        <f t="shared" si="535"/>
        <v>1-Adjusted Base Budget</v>
      </c>
      <c r="AS2757" s="145" t="s">
        <v>1827</v>
      </c>
      <c r="AT2757" t="s">
        <v>213</v>
      </c>
      <c r="AV2757" t="str">
        <f t="shared" si="529"/>
        <v>VPIT-SS</v>
      </c>
      <c r="AW2757" t="str">
        <f t="shared" si="528"/>
        <v>VP FOR INFORMATION TECHNOLOGY-SHARED SERVICES</v>
      </c>
    </row>
    <row r="2758" spans="1:49">
      <c r="A2758" s="59">
        <v>2018</v>
      </c>
      <c r="B2758" t="s">
        <v>137</v>
      </c>
      <c r="C2758" t="s">
        <v>945</v>
      </c>
      <c r="D2758" t="s">
        <v>946</v>
      </c>
      <c r="E2758" t="s">
        <v>947</v>
      </c>
      <c r="F2758" t="s">
        <v>1211</v>
      </c>
      <c r="G2758" t="s">
        <v>1212</v>
      </c>
      <c r="H2758" t="s">
        <v>948</v>
      </c>
      <c r="I2758" s="170" t="s">
        <v>84</v>
      </c>
      <c r="J2758" t="s">
        <v>85</v>
      </c>
      <c r="K2758" t="s">
        <v>214</v>
      </c>
      <c r="L2758" t="s">
        <v>421</v>
      </c>
      <c r="M2758" t="s">
        <v>422</v>
      </c>
      <c r="N2758" t="s">
        <v>1215</v>
      </c>
      <c r="O2758" t="s">
        <v>263</v>
      </c>
      <c r="P2758" t="s">
        <v>367</v>
      </c>
      <c r="Q2758" t="s">
        <v>368</v>
      </c>
      <c r="R2758" t="s">
        <v>369</v>
      </c>
      <c r="S2758" t="s">
        <v>370</v>
      </c>
      <c r="T2758" t="s">
        <v>368</v>
      </c>
      <c r="U2758" s="61" t="s">
        <v>371</v>
      </c>
      <c r="V2758" t="s">
        <v>249</v>
      </c>
      <c r="W2758" t="s">
        <v>263</v>
      </c>
      <c r="X2758" s="59">
        <v>119041</v>
      </c>
      <c r="Y2758" s="59">
        <v>119041</v>
      </c>
      <c r="AA2758" s="146" t="str">
        <f t="shared" si="537"/>
        <v>EX</v>
      </c>
      <c r="AB2758" s="146">
        <f t="shared" si="539"/>
        <v>0</v>
      </c>
      <c r="AC2758" t="str">
        <f t="shared" si="530"/>
        <v>EX</v>
      </c>
      <c r="AD2758" s="74">
        <f t="shared" si="531"/>
        <v>119041</v>
      </c>
      <c r="AE2758" s="74">
        <f t="shared" si="536"/>
        <v>119041</v>
      </c>
      <c r="AF2758">
        <v>1</v>
      </c>
      <c r="AG2758">
        <v>0</v>
      </c>
      <c r="AH2758" s="74">
        <v>0</v>
      </c>
      <c r="AJ2758" s="74">
        <f t="shared" si="532"/>
        <v>0</v>
      </c>
      <c r="AK2758" s="74">
        <f t="shared" si="538"/>
        <v>119041</v>
      </c>
      <c r="AL2758" t="str">
        <f t="shared" si="533"/>
        <v>N</v>
      </c>
      <c r="AN2758" t="s">
        <v>86</v>
      </c>
      <c r="AO2758" t="s">
        <v>85</v>
      </c>
      <c r="AP2758" t="str">
        <f t="shared" si="534"/>
        <v>94</v>
      </c>
      <c r="AQ2758" s="145" t="s">
        <v>1826</v>
      </c>
      <c r="AR2758" t="str">
        <f t="shared" si="535"/>
        <v>1-Adjusted Base Budget</v>
      </c>
      <c r="AS2758" s="145" t="s">
        <v>1827</v>
      </c>
      <c r="AT2758" t="s">
        <v>213</v>
      </c>
      <c r="AV2758" t="str">
        <f t="shared" si="529"/>
        <v>VPIT</v>
      </c>
      <c r="AW2758" t="str">
        <f t="shared" ref="AW2758:AW2821" si="540" xml:space="preserve"> IF(AND($AN2758="UAVP",$Z2758="OE"),$AO2758 &amp; "-ONLINE EDUCATION",IF(AND($AN2758="VPIT",OR($Z2758="SS",$Z2758="IT")),$AO2758 &amp; "-SHARED SERVICES",$AO2758))</f>
        <v>VP FOR INFORMATION TECHNOLOGY</v>
      </c>
    </row>
    <row r="2759" spans="1:49">
      <c r="A2759" s="59">
        <v>2018</v>
      </c>
      <c r="B2759" t="s">
        <v>137</v>
      </c>
      <c r="C2759" t="s">
        <v>945</v>
      </c>
      <c r="D2759" t="s">
        <v>946</v>
      </c>
      <c r="E2759" t="s">
        <v>967</v>
      </c>
      <c r="F2759" t="s">
        <v>1211</v>
      </c>
      <c r="G2759" t="s">
        <v>1212</v>
      </c>
      <c r="H2759" t="s">
        <v>146</v>
      </c>
      <c r="I2759" s="170" t="s">
        <v>84</v>
      </c>
      <c r="J2759" t="s">
        <v>85</v>
      </c>
      <c r="K2759" t="s">
        <v>214</v>
      </c>
      <c r="L2759" t="s">
        <v>421</v>
      </c>
      <c r="M2759" t="s">
        <v>422</v>
      </c>
      <c r="N2759" t="s">
        <v>1215</v>
      </c>
      <c r="O2759" t="s">
        <v>263</v>
      </c>
      <c r="P2759" t="s">
        <v>367</v>
      </c>
      <c r="Q2759" t="s">
        <v>368</v>
      </c>
      <c r="R2759" t="s">
        <v>369</v>
      </c>
      <c r="S2759" t="s">
        <v>370</v>
      </c>
      <c r="T2759" t="s">
        <v>368</v>
      </c>
      <c r="U2759" s="61" t="s">
        <v>371</v>
      </c>
      <c r="V2759" t="s">
        <v>24</v>
      </c>
      <c r="W2759" t="s">
        <v>263</v>
      </c>
      <c r="X2759" s="59">
        <v>90246</v>
      </c>
      <c r="Y2759" s="59">
        <v>90246</v>
      </c>
      <c r="Z2759" t="s">
        <v>141</v>
      </c>
      <c r="AA2759" s="146" t="str">
        <f t="shared" si="537"/>
        <v>EX</v>
      </c>
      <c r="AB2759" s="146" t="str">
        <f t="shared" si="539"/>
        <v>IT</v>
      </c>
      <c r="AC2759" t="str">
        <f t="shared" si="530"/>
        <v>EX</v>
      </c>
      <c r="AD2759" s="74">
        <f t="shared" si="531"/>
        <v>90246</v>
      </c>
      <c r="AE2759" s="74">
        <f t="shared" si="536"/>
        <v>90246</v>
      </c>
      <c r="AF2759">
        <v>1</v>
      </c>
      <c r="AG2759">
        <v>0</v>
      </c>
      <c r="AH2759" s="74">
        <v>0</v>
      </c>
      <c r="AJ2759" s="74">
        <f t="shared" si="532"/>
        <v>0</v>
      </c>
      <c r="AK2759" s="74">
        <f t="shared" si="538"/>
        <v>90246</v>
      </c>
      <c r="AL2759" t="str">
        <f t="shared" si="533"/>
        <v>N</v>
      </c>
      <c r="AN2759" t="s">
        <v>86</v>
      </c>
      <c r="AO2759" t="s">
        <v>85</v>
      </c>
      <c r="AP2759" t="str">
        <f t="shared" si="534"/>
        <v>94</v>
      </c>
      <c r="AQ2759" s="145" t="s">
        <v>1826</v>
      </c>
      <c r="AR2759" t="str">
        <f t="shared" si="535"/>
        <v>1-Adjusted Base Budget</v>
      </c>
      <c r="AS2759" s="145" t="s">
        <v>1827</v>
      </c>
      <c r="AT2759" t="s">
        <v>213</v>
      </c>
      <c r="AV2759" t="str">
        <f t="shared" si="529"/>
        <v>VPIT-SS</v>
      </c>
      <c r="AW2759" t="str">
        <f t="shared" si="540"/>
        <v>VP FOR INFORMATION TECHNOLOGY-SHARED SERVICES</v>
      </c>
    </row>
    <row r="2760" spans="1:49">
      <c r="A2760" s="59">
        <v>2018</v>
      </c>
      <c r="B2760" t="s">
        <v>137</v>
      </c>
      <c r="C2760" t="s">
        <v>945</v>
      </c>
      <c r="D2760" t="s">
        <v>946</v>
      </c>
      <c r="E2760" t="s">
        <v>951</v>
      </c>
      <c r="F2760" t="s">
        <v>1211</v>
      </c>
      <c r="G2760" t="s">
        <v>1212</v>
      </c>
      <c r="H2760" t="s">
        <v>154</v>
      </c>
      <c r="I2760" s="170" t="s">
        <v>84</v>
      </c>
      <c r="J2760" t="s">
        <v>85</v>
      </c>
      <c r="K2760" t="s">
        <v>214</v>
      </c>
      <c r="L2760" t="s">
        <v>421</v>
      </c>
      <c r="M2760" t="s">
        <v>422</v>
      </c>
      <c r="N2760" t="s">
        <v>1215</v>
      </c>
      <c r="O2760" t="s">
        <v>263</v>
      </c>
      <c r="P2760" t="s">
        <v>367</v>
      </c>
      <c r="Q2760" t="s">
        <v>368</v>
      </c>
      <c r="R2760" t="s">
        <v>369</v>
      </c>
      <c r="S2760" t="s">
        <v>370</v>
      </c>
      <c r="T2760" t="s">
        <v>368</v>
      </c>
      <c r="U2760" s="61" t="s">
        <v>371</v>
      </c>
      <c r="V2760" t="s">
        <v>24</v>
      </c>
      <c r="W2760" t="s">
        <v>263</v>
      </c>
      <c r="X2760" s="59">
        <v>57170</v>
      </c>
      <c r="Y2760" s="59">
        <v>57170</v>
      </c>
      <c r="Z2760" t="s">
        <v>141</v>
      </c>
      <c r="AA2760" s="146" t="str">
        <f t="shared" si="537"/>
        <v>EX</v>
      </c>
      <c r="AB2760" s="146" t="str">
        <f t="shared" si="539"/>
        <v>IT</v>
      </c>
      <c r="AC2760" t="str">
        <f t="shared" si="530"/>
        <v>EX</v>
      </c>
      <c r="AD2760" s="74">
        <f t="shared" si="531"/>
        <v>57170</v>
      </c>
      <c r="AE2760" s="74">
        <f t="shared" si="536"/>
        <v>57170</v>
      </c>
      <c r="AF2760">
        <v>1</v>
      </c>
      <c r="AG2760">
        <v>0</v>
      </c>
      <c r="AH2760" s="74">
        <v>0</v>
      </c>
      <c r="AJ2760" s="74">
        <f t="shared" si="532"/>
        <v>0</v>
      </c>
      <c r="AK2760" s="74">
        <f t="shared" si="538"/>
        <v>57170</v>
      </c>
      <c r="AL2760" t="str">
        <f t="shared" si="533"/>
        <v>N</v>
      </c>
      <c r="AN2760" t="s">
        <v>86</v>
      </c>
      <c r="AO2760" t="s">
        <v>85</v>
      </c>
      <c r="AP2760" t="str">
        <f t="shared" si="534"/>
        <v>94</v>
      </c>
      <c r="AQ2760" s="145" t="s">
        <v>1826</v>
      </c>
      <c r="AR2760" t="str">
        <f t="shared" si="535"/>
        <v>1-Adjusted Base Budget</v>
      </c>
      <c r="AS2760" s="145" t="s">
        <v>1827</v>
      </c>
      <c r="AT2760" t="s">
        <v>213</v>
      </c>
      <c r="AV2760" t="str">
        <f t="shared" si="529"/>
        <v>VPIT-SS</v>
      </c>
      <c r="AW2760" t="str">
        <f t="shared" si="540"/>
        <v>VP FOR INFORMATION TECHNOLOGY-SHARED SERVICES</v>
      </c>
    </row>
    <row r="2761" spans="1:49">
      <c r="A2761" s="59">
        <v>2018</v>
      </c>
      <c r="B2761" t="s">
        <v>137</v>
      </c>
      <c r="C2761" t="s">
        <v>945</v>
      </c>
      <c r="D2761" t="s">
        <v>946</v>
      </c>
      <c r="E2761" t="s">
        <v>947</v>
      </c>
      <c r="F2761" t="s">
        <v>1267</v>
      </c>
      <c r="G2761" t="s">
        <v>1268</v>
      </c>
      <c r="H2761" t="s">
        <v>948</v>
      </c>
      <c r="I2761" s="170" t="s">
        <v>84</v>
      </c>
      <c r="J2761" t="s">
        <v>85</v>
      </c>
      <c r="K2761" t="s">
        <v>214</v>
      </c>
      <c r="L2761" t="s">
        <v>1754</v>
      </c>
      <c r="M2761" t="s">
        <v>1755</v>
      </c>
      <c r="N2761" t="s">
        <v>217</v>
      </c>
      <c r="O2761" t="s">
        <v>263</v>
      </c>
      <c r="P2761" t="s">
        <v>367</v>
      </c>
      <c r="Q2761" t="s">
        <v>368</v>
      </c>
      <c r="R2761" t="s">
        <v>369</v>
      </c>
      <c r="S2761" t="s">
        <v>370</v>
      </c>
      <c r="T2761" t="s">
        <v>368</v>
      </c>
      <c r="U2761" s="61" t="s">
        <v>371</v>
      </c>
      <c r="V2761" t="s">
        <v>249</v>
      </c>
      <c r="W2761" t="s">
        <v>263</v>
      </c>
      <c r="X2761" s="59">
        <v>300</v>
      </c>
      <c r="Y2761" s="59">
        <v>300</v>
      </c>
      <c r="AA2761" s="146" t="str">
        <f t="shared" si="537"/>
        <v>EX</v>
      </c>
      <c r="AB2761" s="146">
        <f t="shared" si="539"/>
        <v>0</v>
      </c>
      <c r="AC2761" t="str">
        <f t="shared" si="530"/>
        <v>EX</v>
      </c>
      <c r="AD2761" s="74">
        <f t="shared" si="531"/>
        <v>300</v>
      </c>
      <c r="AE2761" s="74">
        <f t="shared" si="536"/>
        <v>300</v>
      </c>
      <c r="AF2761">
        <v>1</v>
      </c>
      <c r="AG2761">
        <v>0</v>
      </c>
      <c r="AH2761" s="74">
        <v>0</v>
      </c>
      <c r="AJ2761" s="74">
        <f t="shared" si="532"/>
        <v>0</v>
      </c>
      <c r="AK2761" s="74">
        <f t="shared" si="538"/>
        <v>300</v>
      </c>
      <c r="AL2761" t="str">
        <f t="shared" si="533"/>
        <v>N</v>
      </c>
      <c r="AN2761" t="s">
        <v>86</v>
      </c>
      <c r="AO2761" t="s">
        <v>85</v>
      </c>
      <c r="AP2761" t="str">
        <f t="shared" si="534"/>
        <v>94</v>
      </c>
      <c r="AQ2761" s="145" t="s">
        <v>1826</v>
      </c>
      <c r="AR2761" t="str">
        <f t="shared" si="535"/>
        <v>1-Adjusted Base Budget</v>
      </c>
      <c r="AS2761" s="145" t="s">
        <v>1827</v>
      </c>
      <c r="AT2761" t="s">
        <v>213</v>
      </c>
      <c r="AV2761" t="str">
        <f t="shared" si="529"/>
        <v>VPIT</v>
      </c>
      <c r="AW2761" t="str">
        <f t="shared" si="540"/>
        <v>VP FOR INFORMATION TECHNOLOGY</v>
      </c>
    </row>
    <row r="2762" spans="1:49">
      <c r="A2762" s="59">
        <v>2018</v>
      </c>
      <c r="B2762" t="s">
        <v>137</v>
      </c>
      <c r="C2762" t="s">
        <v>945</v>
      </c>
      <c r="D2762" t="s">
        <v>946</v>
      </c>
      <c r="E2762" t="s">
        <v>947</v>
      </c>
      <c r="F2762" t="s">
        <v>1133</v>
      </c>
      <c r="G2762" t="s">
        <v>1134</v>
      </c>
      <c r="H2762" t="s">
        <v>948</v>
      </c>
      <c r="I2762" s="170" t="s">
        <v>84</v>
      </c>
      <c r="J2762" t="s">
        <v>85</v>
      </c>
      <c r="K2762" t="s">
        <v>214</v>
      </c>
      <c r="L2762" t="s">
        <v>423</v>
      </c>
      <c r="M2762" t="s">
        <v>424</v>
      </c>
      <c r="N2762" t="s">
        <v>217</v>
      </c>
      <c r="O2762" t="s">
        <v>263</v>
      </c>
      <c r="P2762" t="s">
        <v>367</v>
      </c>
      <c r="Q2762" t="s">
        <v>368</v>
      </c>
      <c r="R2762" t="s">
        <v>369</v>
      </c>
      <c r="S2762" t="s">
        <v>370</v>
      </c>
      <c r="T2762" t="s">
        <v>368</v>
      </c>
      <c r="U2762" s="61" t="s">
        <v>371</v>
      </c>
      <c r="V2762" t="s">
        <v>249</v>
      </c>
      <c r="W2762" t="s">
        <v>263</v>
      </c>
      <c r="X2762" s="59">
        <v>2000</v>
      </c>
      <c r="Y2762" s="59">
        <v>2000</v>
      </c>
      <c r="AA2762" s="146" t="str">
        <f t="shared" si="537"/>
        <v>EX</v>
      </c>
      <c r="AB2762" s="146">
        <f t="shared" si="539"/>
        <v>0</v>
      </c>
      <c r="AC2762" t="str">
        <f t="shared" si="530"/>
        <v>EX</v>
      </c>
      <c r="AD2762" s="74">
        <f t="shared" si="531"/>
        <v>2000</v>
      </c>
      <c r="AE2762" s="74">
        <f t="shared" si="536"/>
        <v>2000</v>
      </c>
      <c r="AF2762">
        <v>1</v>
      </c>
      <c r="AG2762">
        <v>0</v>
      </c>
      <c r="AH2762" s="74">
        <v>0</v>
      </c>
      <c r="AJ2762" s="74">
        <f t="shared" si="532"/>
        <v>0</v>
      </c>
      <c r="AK2762" s="74">
        <f t="shared" si="538"/>
        <v>2000</v>
      </c>
      <c r="AL2762" t="str">
        <f t="shared" si="533"/>
        <v>N</v>
      </c>
      <c r="AN2762" t="s">
        <v>86</v>
      </c>
      <c r="AO2762" t="s">
        <v>85</v>
      </c>
      <c r="AP2762" t="str">
        <f t="shared" si="534"/>
        <v>94</v>
      </c>
      <c r="AQ2762" s="145" t="s">
        <v>1826</v>
      </c>
      <c r="AR2762" t="str">
        <f t="shared" si="535"/>
        <v>1-Adjusted Base Budget</v>
      </c>
      <c r="AS2762" s="145" t="s">
        <v>1827</v>
      </c>
      <c r="AT2762" t="s">
        <v>213</v>
      </c>
      <c r="AV2762" t="str">
        <f t="shared" si="529"/>
        <v>VPIT</v>
      </c>
      <c r="AW2762" t="str">
        <f t="shared" si="540"/>
        <v>VP FOR INFORMATION TECHNOLOGY</v>
      </c>
    </row>
    <row r="2763" spans="1:49">
      <c r="A2763" s="59">
        <v>2018</v>
      </c>
      <c r="B2763" t="s">
        <v>137</v>
      </c>
      <c r="C2763" t="s">
        <v>945</v>
      </c>
      <c r="D2763" t="s">
        <v>946</v>
      </c>
      <c r="E2763" t="s">
        <v>956</v>
      </c>
      <c r="F2763" t="s">
        <v>957</v>
      </c>
      <c r="G2763" t="s">
        <v>958</v>
      </c>
      <c r="H2763" t="s">
        <v>140</v>
      </c>
      <c r="I2763" s="170" t="s">
        <v>84</v>
      </c>
      <c r="J2763" t="s">
        <v>85</v>
      </c>
      <c r="K2763" t="s">
        <v>214</v>
      </c>
      <c r="L2763" t="s">
        <v>423</v>
      </c>
      <c r="M2763" t="s">
        <v>424</v>
      </c>
      <c r="N2763" t="s">
        <v>217</v>
      </c>
      <c r="O2763" t="s">
        <v>263</v>
      </c>
      <c r="P2763" t="s">
        <v>367</v>
      </c>
      <c r="Q2763" t="s">
        <v>368</v>
      </c>
      <c r="R2763" t="s">
        <v>369</v>
      </c>
      <c r="S2763" t="s">
        <v>370</v>
      </c>
      <c r="T2763" t="s">
        <v>368</v>
      </c>
      <c r="U2763" s="61" t="s">
        <v>371</v>
      </c>
      <c r="V2763" t="s">
        <v>24</v>
      </c>
      <c r="W2763" t="s">
        <v>263</v>
      </c>
      <c r="X2763" s="59">
        <v>1200</v>
      </c>
      <c r="Y2763" s="59">
        <v>1200</v>
      </c>
      <c r="Z2763" t="s">
        <v>141</v>
      </c>
      <c r="AA2763" s="146" t="str">
        <f t="shared" si="537"/>
        <v>EX</v>
      </c>
      <c r="AB2763" s="146" t="str">
        <f t="shared" si="539"/>
        <v>IT</v>
      </c>
      <c r="AC2763" t="str">
        <f t="shared" si="530"/>
        <v>EX</v>
      </c>
      <c r="AD2763" s="74">
        <f t="shared" si="531"/>
        <v>1200</v>
      </c>
      <c r="AE2763" s="74">
        <f t="shared" si="536"/>
        <v>1200</v>
      </c>
      <c r="AF2763">
        <v>1</v>
      </c>
      <c r="AG2763">
        <v>0</v>
      </c>
      <c r="AH2763" s="74">
        <v>0</v>
      </c>
      <c r="AJ2763" s="74">
        <f t="shared" si="532"/>
        <v>0</v>
      </c>
      <c r="AK2763" s="74">
        <f t="shared" si="538"/>
        <v>1200</v>
      </c>
      <c r="AL2763" t="str">
        <f t="shared" si="533"/>
        <v>N</v>
      </c>
      <c r="AN2763" t="s">
        <v>86</v>
      </c>
      <c r="AO2763" t="s">
        <v>85</v>
      </c>
      <c r="AP2763" t="str">
        <f t="shared" si="534"/>
        <v>94</v>
      </c>
      <c r="AQ2763" s="145" t="s">
        <v>1826</v>
      </c>
      <c r="AR2763" t="str">
        <f t="shared" si="535"/>
        <v>1-Adjusted Base Budget</v>
      </c>
      <c r="AS2763" s="145" t="s">
        <v>1827</v>
      </c>
      <c r="AT2763" t="s">
        <v>213</v>
      </c>
      <c r="AV2763" t="str">
        <f t="shared" si="529"/>
        <v>VPIT-SS</v>
      </c>
      <c r="AW2763" t="str">
        <f t="shared" si="540"/>
        <v>VP FOR INFORMATION TECHNOLOGY-SHARED SERVICES</v>
      </c>
    </row>
    <row r="2764" spans="1:49">
      <c r="A2764" s="59">
        <v>2018</v>
      </c>
      <c r="B2764" t="s">
        <v>137</v>
      </c>
      <c r="C2764" t="s">
        <v>945</v>
      </c>
      <c r="D2764" t="s">
        <v>946</v>
      </c>
      <c r="E2764" t="s">
        <v>1113</v>
      </c>
      <c r="F2764" t="s">
        <v>957</v>
      </c>
      <c r="G2764" t="s">
        <v>958</v>
      </c>
      <c r="H2764" t="s">
        <v>150</v>
      </c>
      <c r="I2764" s="170" t="s">
        <v>84</v>
      </c>
      <c r="J2764" t="s">
        <v>85</v>
      </c>
      <c r="K2764" t="s">
        <v>214</v>
      </c>
      <c r="L2764" t="s">
        <v>423</v>
      </c>
      <c r="M2764" t="s">
        <v>424</v>
      </c>
      <c r="N2764" t="s">
        <v>217</v>
      </c>
      <c r="O2764" t="s">
        <v>263</v>
      </c>
      <c r="P2764" t="s">
        <v>367</v>
      </c>
      <c r="Q2764" t="s">
        <v>368</v>
      </c>
      <c r="R2764" t="s">
        <v>369</v>
      </c>
      <c r="S2764" t="s">
        <v>370</v>
      </c>
      <c r="T2764" t="s">
        <v>368</v>
      </c>
      <c r="U2764" s="61" t="s">
        <v>371</v>
      </c>
      <c r="V2764" t="s">
        <v>24</v>
      </c>
      <c r="W2764" t="s">
        <v>263</v>
      </c>
      <c r="X2764" s="59">
        <v>1000</v>
      </c>
      <c r="Y2764" s="59">
        <v>1000</v>
      </c>
      <c r="Z2764" t="s">
        <v>141</v>
      </c>
      <c r="AA2764" s="146" t="str">
        <f t="shared" si="537"/>
        <v>EX</v>
      </c>
      <c r="AB2764" s="146" t="str">
        <f t="shared" si="539"/>
        <v>IT</v>
      </c>
      <c r="AC2764" t="str">
        <f t="shared" si="530"/>
        <v>EX</v>
      </c>
      <c r="AD2764" s="74">
        <f t="shared" si="531"/>
        <v>1000</v>
      </c>
      <c r="AE2764" s="74">
        <f t="shared" si="536"/>
        <v>1000</v>
      </c>
      <c r="AF2764">
        <v>1</v>
      </c>
      <c r="AG2764">
        <v>0</v>
      </c>
      <c r="AH2764" s="74">
        <v>0</v>
      </c>
      <c r="AJ2764" s="74">
        <f t="shared" si="532"/>
        <v>0</v>
      </c>
      <c r="AK2764" s="74">
        <f t="shared" si="538"/>
        <v>1000</v>
      </c>
      <c r="AL2764" t="str">
        <f t="shared" si="533"/>
        <v>N</v>
      </c>
      <c r="AN2764" t="s">
        <v>86</v>
      </c>
      <c r="AO2764" t="s">
        <v>85</v>
      </c>
      <c r="AP2764" t="str">
        <f t="shared" si="534"/>
        <v>94</v>
      </c>
      <c r="AQ2764" s="145" t="s">
        <v>1826</v>
      </c>
      <c r="AR2764" t="str">
        <f t="shared" si="535"/>
        <v>1-Adjusted Base Budget</v>
      </c>
      <c r="AS2764" s="145" t="s">
        <v>1827</v>
      </c>
      <c r="AT2764" t="s">
        <v>213</v>
      </c>
      <c r="AV2764" t="str">
        <f t="shared" ref="AV2764:AV2827" si="541">IF(AND($AN2764="UAVP",$Z2764="OE"),$AN2764 &amp; "-OE",IF(AND($AN2764="VPIT",OR($Z2764="SS",$Z2764="IT")),$AN2764 &amp; "-SS",$AN2764))</f>
        <v>VPIT-SS</v>
      </c>
      <c r="AW2764" t="str">
        <f t="shared" si="540"/>
        <v>VP FOR INFORMATION TECHNOLOGY-SHARED SERVICES</v>
      </c>
    </row>
    <row r="2765" spans="1:49">
      <c r="A2765" s="59">
        <v>2018</v>
      </c>
      <c r="B2765" t="s">
        <v>137</v>
      </c>
      <c r="C2765" t="s">
        <v>945</v>
      </c>
      <c r="D2765" t="s">
        <v>946</v>
      </c>
      <c r="E2765" t="s">
        <v>979</v>
      </c>
      <c r="F2765" t="s">
        <v>957</v>
      </c>
      <c r="G2765" t="s">
        <v>958</v>
      </c>
      <c r="H2765" t="s">
        <v>152</v>
      </c>
      <c r="I2765" s="170" t="s">
        <v>84</v>
      </c>
      <c r="J2765" t="s">
        <v>85</v>
      </c>
      <c r="K2765" t="s">
        <v>214</v>
      </c>
      <c r="L2765" t="s">
        <v>423</v>
      </c>
      <c r="M2765" t="s">
        <v>424</v>
      </c>
      <c r="N2765" t="s">
        <v>217</v>
      </c>
      <c r="O2765" t="s">
        <v>263</v>
      </c>
      <c r="P2765" t="s">
        <v>367</v>
      </c>
      <c r="Q2765" t="s">
        <v>368</v>
      </c>
      <c r="R2765" t="s">
        <v>369</v>
      </c>
      <c r="S2765" t="s">
        <v>370</v>
      </c>
      <c r="T2765" t="s">
        <v>368</v>
      </c>
      <c r="U2765" s="61" t="s">
        <v>371</v>
      </c>
      <c r="V2765" t="s">
        <v>24</v>
      </c>
      <c r="W2765" t="s">
        <v>263</v>
      </c>
      <c r="X2765" s="59">
        <v>2000</v>
      </c>
      <c r="Y2765" s="59">
        <v>2000</v>
      </c>
      <c r="Z2765" t="s">
        <v>141</v>
      </c>
      <c r="AA2765" s="146" t="str">
        <f t="shared" si="537"/>
        <v>EX</v>
      </c>
      <c r="AB2765" s="146" t="str">
        <f t="shared" si="539"/>
        <v>IT</v>
      </c>
      <c r="AC2765" t="str">
        <f t="shared" si="530"/>
        <v>EX</v>
      </c>
      <c r="AD2765" s="74">
        <f t="shared" si="531"/>
        <v>2000</v>
      </c>
      <c r="AE2765" s="74">
        <f t="shared" si="536"/>
        <v>2000</v>
      </c>
      <c r="AF2765">
        <v>1</v>
      </c>
      <c r="AG2765">
        <v>0</v>
      </c>
      <c r="AH2765" s="74">
        <v>0</v>
      </c>
      <c r="AJ2765" s="74">
        <f t="shared" si="532"/>
        <v>0</v>
      </c>
      <c r="AK2765" s="74">
        <f t="shared" si="538"/>
        <v>2000</v>
      </c>
      <c r="AL2765" t="str">
        <f t="shared" si="533"/>
        <v>N</v>
      </c>
      <c r="AN2765" t="s">
        <v>86</v>
      </c>
      <c r="AO2765" t="s">
        <v>85</v>
      </c>
      <c r="AP2765" t="str">
        <f t="shared" si="534"/>
        <v>94</v>
      </c>
      <c r="AQ2765" s="145" t="s">
        <v>1826</v>
      </c>
      <c r="AR2765" t="str">
        <f t="shared" si="535"/>
        <v>1-Adjusted Base Budget</v>
      </c>
      <c r="AS2765" s="145" t="s">
        <v>1827</v>
      </c>
      <c r="AT2765" t="s">
        <v>213</v>
      </c>
      <c r="AV2765" t="str">
        <f t="shared" si="541"/>
        <v>VPIT-SS</v>
      </c>
      <c r="AW2765" t="str">
        <f t="shared" si="540"/>
        <v>VP FOR INFORMATION TECHNOLOGY-SHARED SERVICES</v>
      </c>
    </row>
    <row r="2766" spans="1:49">
      <c r="A2766" s="59">
        <v>2018</v>
      </c>
      <c r="B2766" t="s">
        <v>137</v>
      </c>
      <c r="C2766" t="s">
        <v>945</v>
      </c>
      <c r="D2766" t="s">
        <v>946</v>
      </c>
      <c r="E2766" t="s">
        <v>981</v>
      </c>
      <c r="F2766" t="s">
        <v>957</v>
      </c>
      <c r="G2766" t="s">
        <v>958</v>
      </c>
      <c r="H2766" t="s">
        <v>157</v>
      </c>
      <c r="I2766" s="170" t="s">
        <v>84</v>
      </c>
      <c r="J2766" t="s">
        <v>85</v>
      </c>
      <c r="K2766" t="s">
        <v>214</v>
      </c>
      <c r="L2766" t="s">
        <v>423</v>
      </c>
      <c r="M2766" t="s">
        <v>424</v>
      </c>
      <c r="N2766" t="s">
        <v>217</v>
      </c>
      <c r="O2766" t="s">
        <v>263</v>
      </c>
      <c r="P2766" t="s">
        <v>367</v>
      </c>
      <c r="Q2766" t="s">
        <v>368</v>
      </c>
      <c r="R2766" t="s">
        <v>369</v>
      </c>
      <c r="S2766" t="s">
        <v>370</v>
      </c>
      <c r="T2766" t="s">
        <v>368</v>
      </c>
      <c r="U2766" s="61" t="s">
        <v>371</v>
      </c>
      <c r="V2766" t="s">
        <v>24</v>
      </c>
      <c r="W2766" t="s">
        <v>263</v>
      </c>
      <c r="X2766" s="59">
        <v>3000</v>
      </c>
      <c r="Y2766" s="59">
        <v>3000</v>
      </c>
      <c r="Z2766" t="s">
        <v>141</v>
      </c>
      <c r="AA2766" s="146" t="str">
        <f t="shared" si="537"/>
        <v>EX</v>
      </c>
      <c r="AB2766" s="146" t="str">
        <f t="shared" si="539"/>
        <v>IT</v>
      </c>
      <c r="AC2766" t="str">
        <f t="shared" si="530"/>
        <v>EX</v>
      </c>
      <c r="AD2766" s="74">
        <f t="shared" si="531"/>
        <v>3000</v>
      </c>
      <c r="AE2766" s="74">
        <f t="shared" si="536"/>
        <v>3000</v>
      </c>
      <c r="AF2766">
        <v>1</v>
      </c>
      <c r="AG2766">
        <v>0</v>
      </c>
      <c r="AH2766" s="74">
        <v>0</v>
      </c>
      <c r="AJ2766" s="74">
        <f t="shared" si="532"/>
        <v>0</v>
      </c>
      <c r="AK2766" s="74">
        <f t="shared" si="538"/>
        <v>3000</v>
      </c>
      <c r="AL2766" t="str">
        <f t="shared" si="533"/>
        <v>N</v>
      </c>
      <c r="AN2766" t="s">
        <v>86</v>
      </c>
      <c r="AO2766" t="s">
        <v>85</v>
      </c>
      <c r="AP2766" t="str">
        <f t="shared" si="534"/>
        <v>94</v>
      </c>
      <c r="AQ2766" s="145" t="s">
        <v>1826</v>
      </c>
      <c r="AR2766" t="str">
        <f t="shared" si="535"/>
        <v>1-Adjusted Base Budget</v>
      </c>
      <c r="AS2766" s="145" t="s">
        <v>1827</v>
      </c>
      <c r="AT2766" t="s">
        <v>213</v>
      </c>
      <c r="AV2766" t="str">
        <f t="shared" si="541"/>
        <v>VPIT-SS</v>
      </c>
      <c r="AW2766" t="str">
        <f t="shared" si="540"/>
        <v>VP FOR INFORMATION TECHNOLOGY-SHARED SERVICES</v>
      </c>
    </row>
    <row r="2767" spans="1:49">
      <c r="A2767" s="59">
        <v>2018</v>
      </c>
      <c r="B2767" t="s">
        <v>137</v>
      </c>
      <c r="C2767" t="s">
        <v>945</v>
      </c>
      <c r="D2767" t="s">
        <v>946</v>
      </c>
      <c r="E2767" t="s">
        <v>947</v>
      </c>
      <c r="F2767" t="s">
        <v>1000</v>
      </c>
      <c r="G2767" t="s">
        <v>1001</v>
      </c>
      <c r="H2767" t="s">
        <v>948</v>
      </c>
      <c r="I2767" s="170" t="s">
        <v>84</v>
      </c>
      <c r="J2767" t="s">
        <v>85</v>
      </c>
      <c r="K2767" t="s">
        <v>214</v>
      </c>
      <c r="L2767" t="s">
        <v>425</v>
      </c>
      <c r="M2767" t="s">
        <v>426</v>
      </c>
      <c r="N2767" t="s">
        <v>217</v>
      </c>
      <c r="O2767" t="s">
        <v>263</v>
      </c>
      <c r="P2767" t="s">
        <v>367</v>
      </c>
      <c r="Q2767" t="s">
        <v>368</v>
      </c>
      <c r="R2767" t="s">
        <v>369</v>
      </c>
      <c r="S2767" t="s">
        <v>370</v>
      </c>
      <c r="T2767" t="s">
        <v>368</v>
      </c>
      <c r="U2767" s="61" t="s">
        <v>371</v>
      </c>
      <c r="V2767" t="s">
        <v>249</v>
      </c>
      <c r="W2767" t="s">
        <v>263</v>
      </c>
      <c r="X2767" s="59">
        <v>7945</v>
      </c>
      <c r="Y2767" s="59">
        <v>7945</v>
      </c>
      <c r="AA2767" s="146" t="str">
        <f t="shared" si="537"/>
        <v>EX</v>
      </c>
      <c r="AB2767" s="146">
        <f t="shared" si="539"/>
        <v>0</v>
      </c>
      <c r="AC2767" t="str">
        <f t="shared" si="530"/>
        <v>EX</v>
      </c>
      <c r="AD2767" s="74">
        <f t="shared" si="531"/>
        <v>7945</v>
      </c>
      <c r="AE2767" s="74">
        <f t="shared" si="536"/>
        <v>7945</v>
      </c>
      <c r="AF2767">
        <v>1</v>
      </c>
      <c r="AG2767">
        <v>0</v>
      </c>
      <c r="AH2767" s="74">
        <v>0</v>
      </c>
      <c r="AJ2767" s="74">
        <f t="shared" si="532"/>
        <v>0</v>
      </c>
      <c r="AK2767" s="74">
        <f t="shared" si="538"/>
        <v>7945</v>
      </c>
      <c r="AL2767" t="str">
        <f t="shared" si="533"/>
        <v>N</v>
      </c>
      <c r="AN2767" t="s">
        <v>86</v>
      </c>
      <c r="AO2767" t="s">
        <v>85</v>
      </c>
      <c r="AP2767" t="str">
        <f t="shared" si="534"/>
        <v>94</v>
      </c>
      <c r="AQ2767" s="145" t="s">
        <v>1826</v>
      </c>
      <c r="AR2767" t="str">
        <f t="shared" si="535"/>
        <v>1-Adjusted Base Budget</v>
      </c>
      <c r="AS2767" s="145" t="s">
        <v>1827</v>
      </c>
      <c r="AT2767" t="s">
        <v>213</v>
      </c>
      <c r="AV2767" t="str">
        <f t="shared" si="541"/>
        <v>VPIT</v>
      </c>
      <c r="AW2767" t="str">
        <f t="shared" si="540"/>
        <v>VP FOR INFORMATION TECHNOLOGY</v>
      </c>
    </row>
    <row r="2768" spans="1:49">
      <c r="A2768" s="59">
        <v>2018</v>
      </c>
      <c r="B2768" t="s">
        <v>137</v>
      </c>
      <c r="C2768" t="s">
        <v>945</v>
      </c>
      <c r="D2768" t="s">
        <v>946</v>
      </c>
      <c r="E2768" t="s">
        <v>947</v>
      </c>
      <c r="F2768" t="s">
        <v>1004</v>
      </c>
      <c r="G2768" t="s">
        <v>1005</v>
      </c>
      <c r="H2768" t="s">
        <v>948</v>
      </c>
      <c r="I2768" s="170" t="s">
        <v>84</v>
      </c>
      <c r="J2768" t="s">
        <v>85</v>
      </c>
      <c r="K2768" t="s">
        <v>214</v>
      </c>
      <c r="L2768" t="s">
        <v>425</v>
      </c>
      <c r="M2768" t="s">
        <v>426</v>
      </c>
      <c r="N2768" t="s">
        <v>217</v>
      </c>
      <c r="O2768" t="s">
        <v>263</v>
      </c>
      <c r="P2768" t="s">
        <v>367</v>
      </c>
      <c r="Q2768" t="s">
        <v>368</v>
      </c>
      <c r="R2768" t="s">
        <v>369</v>
      </c>
      <c r="S2768" t="s">
        <v>370</v>
      </c>
      <c r="T2768" t="s">
        <v>368</v>
      </c>
      <c r="U2768" s="61" t="s">
        <v>371</v>
      </c>
      <c r="V2768" t="s">
        <v>249</v>
      </c>
      <c r="W2768" t="s">
        <v>263</v>
      </c>
      <c r="X2768" s="59">
        <v>2571</v>
      </c>
      <c r="Y2768" s="59">
        <v>0</v>
      </c>
      <c r="AA2768" s="146" t="str">
        <f t="shared" si="537"/>
        <v>EX</v>
      </c>
      <c r="AB2768" s="146">
        <f t="shared" si="539"/>
        <v>0</v>
      </c>
      <c r="AC2768" t="str">
        <f t="shared" si="530"/>
        <v>EX</v>
      </c>
      <c r="AD2768" s="74">
        <f t="shared" si="531"/>
        <v>0</v>
      </c>
      <c r="AE2768" s="74">
        <f t="shared" si="536"/>
        <v>0</v>
      </c>
      <c r="AF2768">
        <v>1</v>
      </c>
      <c r="AG2768">
        <v>0</v>
      </c>
      <c r="AH2768" s="74">
        <v>0</v>
      </c>
      <c r="AJ2768" s="74">
        <f t="shared" si="532"/>
        <v>0</v>
      </c>
      <c r="AK2768" s="74">
        <f t="shared" si="538"/>
        <v>0</v>
      </c>
      <c r="AL2768" t="str">
        <f t="shared" si="533"/>
        <v>N</v>
      </c>
      <c r="AN2768" t="s">
        <v>86</v>
      </c>
      <c r="AO2768" t="s">
        <v>85</v>
      </c>
      <c r="AP2768" t="str">
        <f t="shared" si="534"/>
        <v>94</v>
      </c>
      <c r="AQ2768" s="145" t="s">
        <v>1826</v>
      </c>
      <c r="AR2768" t="str">
        <f t="shared" si="535"/>
        <v>1-Adjusted Base Budget</v>
      </c>
      <c r="AS2768" s="145" t="s">
        <v>1827</v>
      </c>
      <c r="AT2768" t="s">
        <v>213</v>
      </c>
      <c r="AV2768" t="str">
        <f t="shared" si="541"/>
        <v>VPIT</v>
      </c>
      <c r="AW2768" t="str">
        <f t="shared" si="540"/>
        <v>VP FOR INFORMATION TECHNOLOGY</v>
      </c>
    </row>
    <row r="2769" spans="1:49">
      <c r="A2769" s="59">
        <v>2018</v>
      </c>
      <c r="B2769" t="s">
        <v>137</v>
      </c>
      <c r="C2769" t="s">
        <v>945</v>
      </c>
      <c r="D2769" t="s">
        <v>946</v>
      </c>
      <c r="E2769" t="s">
        <v>947</v>
      </c>
      <c r="F2769" t="s">
        <v>1135</v>
      </c>
      <c r="G2769" t="s">
        <v>1136</v>
      </c>
      <c r="H2769" t="s">
        <v>948</v>
      </c>
      <c r="I2769" s="170" t="s">
        <v>84</v>
      </c>
      <c r="J2769" t="s">
        <v>85</v>
      </c>
      <c r="K2769" t="s">
        <v>214</v>
      </c>
      <c r="L2769" t="s">
        <v>425</v>
      </c>
      <c r="M2769" t="s">
        <v>426</v>
      </c>
      <c r="N2769" t="s">
        <v>217</v>
      </c>
      <c r="O2769" t="s">
        <v>263</v>
      </c>
      <c r="P2769" t="s">
        <v>367</v>
      </c>
      <c r="Q2769" t="s">
        <v>368</v>
      </c>
      <c r="R2769" t="s">
        <v>369</v>
      </c>
      <c r="S2769" t="s">
        <v>370</v>
      </c>
      <c r="T2769" t="s">
        <v>368</v>
      </c>
      <c r="U2769" s="61" t="s">
        <v>371</v>
      </c>
      <c r="V2769" t="s">
        <v>249</v>
      </c>
      <c r="W2769" t="s">
        <v>263</v>
      </c>
      <c r="X2769" s="59">
        <v>0</v>
      </c>
      <c r="Y2769" s="59">
        <v>2913</v>
      </c>
      <c r="AA2769" s="146" t="str">
        <f t="shared" si="537"/>
        <v>EX</v>
      </c>
      <c r="AB2769" s="146">
        <f t="shared" si="539"/>
        <v>0</v>
      </c>
      <c r="AC2769" t="str">
        <f t="shared" si="530"/>
        <v>EX</v>
      </c>
      <c r="AD2769" s="74">
        <f t="shared" si="531"/>
        <v>2913</v>
      </c>
      <c r="AE2769" s="74">
        <f t="shared" si="536"/>
        <v>2913</v>
      </c>
      <c r="AF2769">
        <v>1</v>
      </c>
      <c r="AG2769">
        <v>0</v>
      </c>
      <c r="AH2769" s="74">
        <v>0</v>
      </c>
      <c r="AJ2769" s="74">
        <f t="shared" si="532"/>
        <v>0</v>
      </c>
      <c r="AK2769" s="74">
        <f t="shared" si="538"/>
        <v>2913</v>
      </c>
      <c r="AL2769" t="str">
        <f t="shared" si="533"/>
        <v>N</v>
      </c>
      <c r="AN2769" t="s">
        <v>86</v>
      </c>
      <c r="AO2769" t="s">
        <v>85</v>
      </c>
      <c r="AP2769" t="str">
        <f t="shared" si="534"/>
        <v>94</v>
      </c>
      <c r="AQ2769" s="145" t="s">
        <v>1826</v>
      </c>
      <c r="AR2769" t="str">
        <f t="shared" si="535"/>
        <v>1-Adjusted Base Budget</v>
      </c>
      <c r="AS2769" s="145" t="s">
        <v>1827</v>
      </c>
      <c r="AT2769" t="s">
        <v>213</v>
      </c>
      <c r="AV2769" t="str">
        <f t="shared" si="541"/>
        <v>VPIT</v>
      </c>
      <c r="AW2769" t="str">
        <f t="shared" si="540"/>
        <v>VP FOR INFORMATION TECHNOLOGY</v>
      </c>
    </row>
    <row r="2770" spans="1:49">
      <c r="A2770" s="59">
        <v>2018</v>
      </c>
      <c r="B2770" t="s">
        <v>137</v>
      </c>
      <c r="C2770" t="s">
        <v>945</v>
      </c>
      <c r="D2770" t="s">
        <v>946</v>
      </c>
      <c r="E2770" t="s">
        <v>947</v>
      </c>
      <c r="F2770" t="s">
        <v>1025</v>
      </c>
      <c r="G2770" t="s">
        <v>1026</v>
      </c>
      <c r="H2770" t="s">
        <v>948</v>
      </c>
      <c r="I2770" s="170" t="s">
        <v>84</v>
      </c>
      <c r="J2770" t="s">
        <v>85</v>
      </c>
      <c r="K2770" t="s">
        <v>214</v>
      </c>
      <c r="L2770" t="s">
        <v>425</v>
      </c>
      <c r="M2770" t="s">
        <v>426</v>
      </c>
      <c r="N2770" t="s">
        <v>217</v>
      </c>
      <c r="O2770" t="s">
        <v>263</v>
      </c>
      <c r="P2770" t="s">
        <v>367</v>
      </c>
      <c r="Q2770" t="s">
        <v>368</v>
      </c>
      <c r="R2770" t="s">
        <v>369</v>
      </c>
      <c r="S2770" t="s">
        <v>370</v>
      </c>
      <c r="T2770" t="s">
        <v>368</v>
      </c>
      <c r="U2770" s="61" t="s">
        <v>371</v>
      </c>
      <c r="V2770" t="s">
        <v>249</v>
      </c>
      <c r="W2770" t="s">
        <v>263</v>
      </c>
      <c r="X2770" s="59">
        <v>2913</v>
      </c>
      <c r="Y2770" s="59">
        <v>0</v>
      </c>
      <c r="AA2770" s="146" t="str">
        <f t="shared" si="537"/>
        <v>EX</v>
      </c>
      <c r="AB2770" s="146">
        <f t="shared" si="539"/>
        <v>0</v>
      </c>
      <c r="AC2770" t="str">
        <f t="shared" si="530"/>
        <v>EX</v>
      </c>
      <c r="AD2770" s="74">
        <f t="shared" si="531"/>
        <v>0</v>
      </c>
      <c r="AE2770" s="74">
        <f t="shared" si="536"/>
        <v>0</v>
      </c>
      <c r="AF2770">
        <v>1</v>
      </c>
      <c r="AG2770">
        <v>0</v>
      </c>
      <c r="AH2770" s="74">
        <v>0</v>
      </c>
      <c r="AJ2770" s="74">
        <f t="shared" si="532"/>
        <v>0</v>
      </c>
      <c r="AK2770" s="74">
        <f t="shared" si="538"/>
        <v>0</v>
      </c>
      <c r="AL2770" t="str">
        <f t="shared" si="533"/>
        <v>N</v>
      </c>
      <c r="AN2770" t="s">
        <v>86</v>
      </c>
      <c r="AO2770" t="s">
        <v>85</v>
      </c>
      <c r="AP2770" t="str">
        <f t="shared" si="534"/>
        <v>94</v>
      </c>
      <c r="AQ2770" s="145" t="s">
        <v>1826</v>
      </c>
      <c r="AR2770" t="str">
        <f t="shared" si="535"/>
        <v>1-Adjusted Base Budget</v>
      </c>
      <c r="AS2770" s="145" t="s">
        <v>1827</v>
      </c>
      <c r="AT2770" t="s">
        <v>213</v>
      </c>
      <c r="AV2770" t="str">
        <f t="shared" si="541"/>
        <v>VPIT</v>
      </c>
      <c r="AW2770" t="str">
        <f t="shared" si="540"/>
        <v>VP FOR INFORMATION TECHNOLOGY</v>
      </c>
    </row>
    <row r="2771" spans="1:49">
      <c r="A2771" s="59">
        <v>2018</v>
      </c>
      <c r="B2771" t="s">
        <v>137</v>
      </c>
      <c r="C2771" t="s">
        <v>945</v>
      </c>
      <c r="D2771" t="s">
        <v>946</v>
      </c>
      <c r="E2771" t="s">
        <v>947</v>
      </c>
      <c r="F2771" t="s">
        <v>1267</v>
      </c>
      <c r="G2771" t="s">
        <v>1268</v>
      </c>
      <c r="H2771" t="s">
        <v>948</v>
      </c>
      <c r="I2771" s="170" t="s">
        <v>84</v>
      </c>
      <c r="J2771" t="s">
        <v>85</v>
      </c>
      <c r="K2771" t="s">
        <v>214</v>
      </c>
      <c r="L2771" t="s">
        <v>425</v>
      </c>
      <c r="M2771" t="s">
        <v>426</v>
      </c>
      <c r="N2771" t="s">
        <v>217</v>
      </c>
      <c r="O2771" t="s">
        <v>263</v>
      </c>
      <c r="P2771" t="s">
        <v>367</v>
      </c>
      <c r="Q2771" t="s">
        <v>368</v>
      </c>
      <c r="R2771" t="s">
        <v>369</v>
      </c>
      <c r="S2771" t="s">
        <v>370</v>
      </c>
      <c r="T2771" t="s">
        <v>368</v>
      </c>
      <c r="U2771" s="61" t="s">
        <v>371</v>
      </c>
      <c r="V2771" t="s">
        <v>249</v>
      </c>
      <c r="W2771" t="s">
        <v>263</v>
      </c>
      <c r="X2771" s="59">
        <v>2500</v>
      </c>
      <c r="Y2771" s="59">
        <v>2500</v>
      </c>
      <c r="AA2771" s="146" t="str">
        <f t="shared" si="537"/>
        <v>EX</v>
      </c>
      <c r="AB2771" s="146">
        <f t="shared" si="539"/>
        <v>0</v>
      </c>
      <c r="AC2771" t="str">
        <f t="shared" ref="AC2771:AC2834" si="542">IF(O2771 =AA2771,W2771,"Allot/Xfer IN")</f>
        <v>EX</v>
      </c>
      <c r="AD2771" s="74">
        <f t="shared" ref="AD2771:AD2834" si="543">IF(O2771 =AA2771,Y2771,-Y2771)</f>
        <v>2500</v>
      </c>
      <c r="AE2771" s="74">
        <f t="shared" si="536"/>
        <v>2500</v>
      </c>
      <c r="AF2771">
        <v>1</v>
      </c>
      <c r="AG2771">
        <v>0</v>
      </c>
      <c r="AH2771" s="74">
        <v>0</v>
      </c>
      <c r="AJ2771" s="74">
        <f t="shared" ref="AJ2771:AJ2834" si="544">SUM(AG2771:AI2771)</f>
        <v>0</v>
      </c>
      <c r="AK2771" s="74">
        <f t="shared" si="538"/>
        <v>2500</v>
      </c>
      <c r="AL2771" t="str">
        <f t="shared" ref="AL2771:AL2834" si="545">IF(AF2771&lt;&gt;1,"Y","N")</f>
        <v>N</v>
      </c>
      <c r="AN2771" t="s">
        <v>86</v>
      </c>
      <c r="AO2771" t="s">
        <v>85</v>
      </c>
      <c r="AP2771" t="str">
        <f t="shared" ref="AP2771:AP2834" si="546">IF(AL2771 ="Y","99",I2771)</f>
        <v>94</v>
      </c>
      <c r="AQ2771" s="145" t="s">
        <v>1826</v>
      </c>
      <c r="AR2771" t="str">
        <f t="shared" ref="AR2771:AR2834" si="547">IF(AM2771 ="y",AQ2771,IF(AG2771 &lt;&gt;0,"2-Provision for Compensation Incr","1-Adjusted Base Budget"))</f>
        <v>1-Adjusted Base Budget</v>
      </c>
      <c r="AS2771" s="145" t="s">
        <v>1827</v>
      </c>
      <c r="AT2771" t="s">
        <v>213</v>
      </c>
      <c r="AV2771" t="str">
        <f t="shared" si="541"/>
        <v>VPIT</v>
      </c>
      <c r="AW2771" t="str">
        <f t="shared" si="540"/>
        <v>VP FOR INFORMATION TECHNOLOGY</v>
      </c>
    </row>
    <row r="2772" spans="1:49">
      <c r="A2772" s="59">
        <v>2018</v>
      </c>
      <c r="B2772" t="s">
        <v>137</v>
      </c>
      <c r="C2772" t="s">
        <v>945</v>
      </c>
      <c r="D2772" t="s">
        <v>946</v>
      </c>
      <c r="E2772" t="s">
        <v>947</v>
      </c>
      <c r="F2772" t="s">
        <v>1133</v>
      </c>
      <c r="G2772" t="s">
        <v>1134</v>
      </c>
      <c r="H2772" t="s">
        <v>948</v>
      </c>
      <c r="I2772" s="170" t="s">
        <v>84</v>
      </c>
      <c r="J2772" t="s">
        <v>85</v>
      </c>
      <c r="K2772" t="s">
        <v>214</v>
      </c>
      <c r="L2772" t="s">
        <v>425</v>
      </c>
      <c r="M2772" t="s">
        <v>426</v>
      </c>
      <c r="N2772" t="s">
        <v>217</v>
      </c>
      <c r="O2772" t="s">
        <v>263</v>
      </c>
      <c r="P2772" t="s">
        <v>367</v>
      </c>
      <c r="Q2772" t="s">
        <v>368</v>
      </c>
      <c r="R2772" t="s">
        <v>369</v>
      </c>
      <c r="S2772" t="s">
        <v>370</v>
      </c>
      <c r="T2772" t="s">
        <v>368</v>
      </c>
      <c r="U2772" s="61" t="s">
        <v>371</v>
      </c>
      <c r="V2772" t="s">
        <v>249</v>
      </c>
      <c r="W2772" t="s">
        <v>263</v>
      </c>
      <c r="X2772" s="59">
        <v>11000</v>
      </c>
      <c r="Y2772" s="59">
        <v>11000</v>
      </c>
      <c r="AA2772" s="146" t="str">
        <f t="shared" si="537"/>
        <v>EX</v>
      </c>
      <c r="AB2772" s="146">
        <f t="shared" si="539"/>
        <v>0</v>
      </c>
      <c r="AC2772" t="str">
        <f t="shared" si="542"/>
        <v>EX</v>
      </c>
      <c r="AD2772" s="74">
        <f t="shared" si="543"/>
        <v>11000</v>
      </c>
      <c r="AE2772" s="74">
        <f t="shared" ref="AE2772:AE2835" si="548">Y2772</f>
        <v>11000</v>
      </c>
      <c r="AF2772">
        <v>1</v>
      </c>
      <c r="AG2772">
        <v>0</v>
      </c>
      <c r="AH2772" s="74">
        <v>0</v>
      </c>
      <c r="AJ2772" s="74">
        <f t="shared" si="544"/>
        <v>0</v>
      </c>
      <c r="AK2772" s="74">
        <f t="shared" si="538"/>
        <v>11000</v>
      </c>
      <c r="AL2772" t="str">
        <f t="shared" si="545"/>
        <v>N</v>
      </c>
      <c r="AN2772" t="s">
        <v>86</v>
      </c>
      <c r="AO2772" t="s">
        <v>85</v>
      </c>
      <c r="AP2772" t="str">
        <f t="shared" si="546"/>
        <v>94</v>
      </c>
      <c r="AQ2772" s="145" t="s">
        <v>1826</v>
      </c>
      <c r="AR2772" t="str">
        <f t="shared" si="547"/>
        <v>1-Adjusted Base Budget</v>
      </c>
      <c r="AS2772" s="145" t="s">
        <v>1827</v>
      </c>
      <c r="AT2772" t="s">
        <v>213</v>
      </c>
      <c r="AV2772" t="str">
        <f t="shared" si="541"/>
        <v>VPIT</v>
      </c>
      <c r="AW2772" t="str">
        <f t="shared" si="540"/>
        <v>VP FOR INFORMATION TECHNOLOGY</v>
      </c>
    </row>
    <row r="2773" spans="1:49">
      <c r="A2773" s="59">
        <v>2018</v>
      </c>
      <c r="B2773" t="s">
        <v>137</v>
      </c>
      <c r="C2773" t="s">
        <v>945</v>
      </c>
      <c r="D2773" t="s">
        <v>946</v>
      </c>
      <c r="E2773" t="s">
        <v>947</v>
      </c>
      <c r="F2773" t="s">
        <v>949</v>
      </c>
      <c r="G2773" t="s">
        <v>950</v>
      </c>
      <c r="H2773" t="s">
        <v>948</v>
      </c>
      <c r="I2773" s="170" t="s">
        <v>84</v>
      </c>
      <c r="J2773" t="s">
        <v>85</v>
      </c>
      <c r="K2773" t="s">
        <v>214</v>
      </c>
      <c r="L2773" t="s">
        <v>425</v>
      </c>
      <c r="M2773" t="s">
        <v>426</v>
      </c>
      <c r="N2773" t="s">
        <v>217</v>
      </c>
      <c r="O2773" t="s">
        <v>263</v>
      </c>
      <c r="P2773" t="s">
        <v>367</v>
      </c>
      <c r="Q2773" t="s">
        <v>368</v>
      </c>
      <c r="R2773" t="s">
        <v>369</v>
      </c>
      <c r="S2773" t="s">
        <v>370</v>
      </c>
      <c r="T2773" t="s">
        <v>368</v>
      </c>
      <c r="U2773" s="61" t="s">
        <v>371</v>
      </c>
      <c r="V2773" t="s">
        <v>249</v>
      </c>
      <c r="W2773" t="s">
        <v>263</v>
      </c>
      <c r="X2773" s="59">
        <v>30118</v>
      </c>
      <c r="Y2773" s="59">
        <v>30118</v>
      </c>
      <c r="AA2773" s="146" t="str">
        <f t="shared" si="537"/>
        <v>EX</v>
      </c>
      <c r="AB2773" s="146">
        <f t="shared" si="539"/>
        <v>0</v>
      </c>
      <c r="AC2773" t="str">
        <f t="shared" si="542"/>
        <v>EX</v>
      </c>
      <c r="AD2773" s="74">
        <f t="shared" si="543"/>
        <v>30118</v>
      </c>
      <c r="AE2773" s="74">
        <f t="shared" si="548"/>
        <v>30118</v>
      </c>
      <c r="AF2773">
        <v>1</v>
      </c>
      <c r="AG2773">
        <v>0</v>
      </c>
      <c r="AH2773" s="74">
        <v>0</v>
      </c>
      <c r="AJ2773" s="74">
        <f t="shared" si="544"/>
        <v>0</v>
      </c>
      <c r="AK2773" s="74">
        <f t="shared" si="538"/>
        <v>30118</v>
      </c>
      <c r="AL2773" t="str">
        <f t="shared" si="545"/>
        <v>N</v>
      </c>
      <c r="AN2773" t="s">
        <v>86</v>
      </c>
      <c r="AO2773" t="s">
        <v>85</v>
      </c>
      <c r="AP2773" t="str">
        <f t="shared" si="546"/>
        <v>94</v>
      </c>
      <c r="AQ2773" s="145" t="s">
        <v>1826</v>
      </c>
      <c r="AR2773" t="str">
        <f t="shared" si="547"/>
        <v>1-Adjusted Base Budget</v>
      </c>
      <c r="AS2773" s="145" t="s">
        <v>1827</v>
      </c>
      <c r="AT2773" t="s">
        <v>213</v>
      </c>
      <c r="AV2773" t="str">
        <f t="shared" si="541"/>
        <v>VPIT</v>
      </c>
      <c r="AW2773" t="str">
        <f t="shared" si="540"/>
        <v>VP FOR INFORMATION TECHNOLOGY</v>
      </c>
    </row>
    <row r="2774" spans="1:49">
      <c r="A2774" s="59">
        <v>2018</v>
      </c>
      <c r="B2774" t="s">
        <v>137</v>
      </c>
      <c r="C2774" t="s">
        <v>945</v>
      </c>
      <c r="D2774" t="s">
        <v>946</v>
      </c>
      <c r="E2774" t="s">
        <v>947</v>
      </c>
      <c r="F2774" t="s">
        <v>1047</v>
      </c>
      <c r="G2774" t="s">
        <v>1048</v>
      </c>
      <c r="H2774" t="s">
        <v>948</v>
      </c>
      <c r="I2774" s="170" t="s">
        <v>84</v>
      </c>
      <c r="J2774" t="s">
        <v>85</v>
      </c>
      <c r="K2774" t="s">
        <v>214</v>
      </c>
      <c r="L2774" t="s">
        <v>425</v>
      </c>
      <c r="M2774" t="s">
        <v>426</v>
      </c>
      <c r="N2774" t="s">
        <v>217</v>
      </c>
      <c r="O2774" t="s">
        <v>263</v>
      </c>
      <c r="P2774" t="s">
        <v>367</v>
      </c>
      <c r="Q2774" t="s">
        <v>368</v>
      </c>
      <c r="R2774" t="s">
        <v>369</v>
      </c>
      <c r="S2774" t="s">
        <v>370</v>
      </c>
      <c r="T2774" t="s">
        <v>368</v>
      </c>
      <c r="U2774" s="61" t="s">
        <v>371</v>
      </c>
      <c r="V2774" t="s">
        <v>249</v>
      </c>
      <c r="W2774" t="s">
        <v>263</v>
      </c>
      <c r="X2774" s="59">
        <v>9102</v>
      </c>
      <c r="Y2774" s="59">
        <v>9102</v>
      </c>
      <c r="AA2774" s="146" t="str">
        <f t="shared" si="537"/>
        <v>EX</v>
      </c>
      <c r="AB2774" s="146">
        <f t="shared" si="539"/>
        <v>0</v>
      </c>
      <c r="AC2774" t="str">
        <f t="shared" si="542"/>
        <v>EX</v>
      </c>
      <c r="AD2774" s="74">
        <f t="shared" si="543"/>
        <v>9102</v>
      </c>
      <c r="AE2774" s="74">
        <f t="shared" si="548"/>
        <v>9102</v>
      </c>
      <c r="AF2774">
        <v>1</v>
      </c>
      <c r="AG2774">
        <v>0</v>
      </c>
      <c r="AH2774" s="74">
        <v>0</v>
      </c>
      <c r="AJ2774" s="74">
        <f t="shared" si="544"/>
        <v>0</v>
      </c>
      <c r="AK2774" s="74">
        <f t="shared" si="538"/>
        <v>9102</v>
      </c>
      <c r="AL2774" t="str">
        <f t="shared" si="545"/>
        <v>N</v>
      </c>
      <c r="AN2774" t="s">
        <v>86</v>
      </c>
      <c r="AO2774" t="s">
        <v>85</v>
      </c>
      <c r="AP2774" t="str">
        <f t="shared" si="546"/>
        <v>94</v>
      </c>
      <c r="AQ2774" s="145" t="s">
        <v>1826</v>
      </c>
      <c r="AR2774" t="str">
        <f t="shared" si="547"/>
        <v>1-Adjusted Base Budget</v>
      </c>
      <c r="AS2774" s="145" t="s">
        <v>1827</v>
      </c>
      <c r="AT2774" t="s">
        <v>213</v>
      </c>
      <c r="AV2774" t="str">
        <f t="shared" si="541"/>
        <v>VPIT</v>
      </c>
      <c r="AW2774" t="str">
        <f t="shared" si="540"/>
        <v>VP FOR INFORMATION TECHNOLOGY</v>
      </c>
    </row>
    <row r="2775" spans="1:49">
      <c r="A2775" s="59">
        <v>2018</v>
      </c>
      <c r="B2775" t="s">
        <v>137</v>
      </c>
      <c r="C2775" t="s">
        <v>945</v>
      </c>
      <c r="D2775" t="s">
        <v>946</v>
      </c>
      <c r="E2775" t="s">
        <v>956</v>
      </c>
      <c r="F2775" t="s">
        <v>957</v>
      </c>
      <c r="G2775" t="s">
        <v>958</v>
      </c>
      <c r="H2775" t="s">
        <v>140</v>
      </c>
      <c r="I2775" s="170" t="s">
        <v>84</v>
      </c>
      <c r="J2775" t="s">
        <v>85</v>
      </c>
      <c r="K2775" t="s">
        <v>214</v>
      </c>
      <c r="L2775" t="s">
        <v>425</v>
      </c>
      <c r="M2775" t="s">
        <v>426</v>
      </c>
      <c r="N2775" t="s">
        <v>217</v>
      </c>
      <c r="O2775" t="s">
        <v>263</v>
      </c>
      <c r="P2775" t="s">
        <v>367</v>
      </c>
      <c r="Q2775" t="s">
        <v>368</v>
      </c>
      <c r="R2775" t="s">
        <v>369</v>
      </c>
      <c r="S2775" t="s">
        <v>370</v>
      </c>
      <c r="T2775" t="s">
        <v>368</v>
      </c>
      <c r="U2775" s="61" t="s">
        <v>371</v>
      </c>
      <c r="V2775" t="s">
        <v>24</v>
      </c>
      <c r="W2775" t="s">
        <v>263</v>
      </c>
      <c r="X2775" s="59">
        <v>5000</v>
      </c>
      <c r="Y2775" s="59">
        <v>5000</v>
      </c>
      <c r="Z2775" t="s">
        <v>141</v>
      </c>
      <c r="AA2775" s="146" t="str">
        <f t="shared" si="537"/>
        <v>EX</v>
      </c>
      <c r="AB2775" s="146" t="str">
        <f t="shared" si="539"/>
        <v>IT</v>
      </c>
      <c r="AC2775" t="str">
        <f t="shared" si="542"/>
        <v>EX</v>
      </c>
      <c r="AD2775" s="74">
        <f t="shared" si="543"/>
        <v>5000</v>
      </c>
      <c r="AE2775" s="74">
        <f t="shared" si="548"/>
        <v>5000</v>
      </c>
      <c r="AF2775">
        <v>1</v>
      </c>
      <c r="AG2775">
        <v>0</v>
      </c>
      <c r="AH2775" s="74">
        <v>0</v>
      </c>
      <c r="AJ2775" s="74">
        <f t="shared" si="544"/>
        <v>0</v>
      </c>
      <c r="AK2775" s="74">
        <f t="shared" si="538"/>
        <v>5000</v>
      </c>
      <c r="AL2775" t="str">
        <f t="shared" si="545"/>
        <v>N</v>
      </c>
      <c r="AN2775" t="s">
        <v>86</v>
      </c>
      <c r="AO2775" t="s">
        <v>85</v>
      </c>
      <c r="AP2775" t="str">
        <f t="shared" si="546"/>
        <v>94</v>
      </c>
      <c r="AQ2775" s="145" t="s">
        <v>1826</v>
      </c>
      <c r="AR2775" t="str">
        <f t="shared" si="547"/>
        <v>1-Adjusted Base Budget</v>
      </c>
      <c r="AS2775" s="145" t="s">
        <v>1827</v>
      </c>
      <c r="AT2775" t="s">
        <v>213</v>
      </c>
      <c r="AV2775" t="str">
        <f t="shared" si="541"/>
        <v>VPIT-SS</v>
      </c>
      <c r="AW2775" t="str">
        <f t="shared" si="540"/>
        <v>VP FOR INFORMATION TECHNOLOGY-SHARED SERVICES</v>
      </c>
    </row>
    <row r="2776" spans="1:49">
      <c r="A2776" s="59">
        <v>2018</v>
      </c>
      <c r="B2776" t="s">
        <v>137</v>
      </c>
      <c r="C2776" t="s">
        <v>945</v>
      </c>
      <c r="D2776" t="s">
        <v>946</v>
      </c>
      <c r="E2776" t="s">
        <v>978</v>
      </c>
      <c r="F2776" t="s">
        <v>957</v>
      </c>
      <c r="G2776" t="s">
        <v>958</v>
      </c>
      <c r="H2776" t="s">
        <v>143</v>
      </c>
      <c r="I2776" s="170" t="s">
        <v>84</v>
      </c>
      <c r="J2776" t="s">
        <v>85</v>
      </c>
      <c r="K2776" t="s">
        <v>214</v>
      </c>
      <c r="L2776" t="s">
        <v>425</v>
      </c>
      <c r="M2776" t="s">
        <v>426</v>
      </c>
      <c r="N2776" t="s">
        <v>217</v>
      </c>
      <c r="O2776" t="s">
        <v>263</v>
      </c>
      <c r="P2776" t="s">
        <v>367</v>
      </c>
      <c r="Q2776" t="s">
        <v>368</v>
      </c>
      <c r="R2776" t="s">
        <v>369</v>
      </c>
      <c r="S2776" t="s">
        <v>370</v>
      </c>
      <c r="T2776" t="s">
        <v>368</v>
      </c>
      <c r="U2776" s="61" t="s">
        <v>371</v>
      </c>
      <c r="V2776" t="s">
        <v>24</v>
      </c>
      <c r="W2776" t="s">
        <v>263</v>
      </c>
      <c r="X2776" s="59">
        <v>3000</v>
      </c>
      <c r="Y2776" s="59">
        <v>3000</v>
      </c>
      <c r="Z2776" t="s">
        <v>141</v>
      </c>
      <c r="AA2776" s="146" t="str">
        <f t="shared" si="537"/>
        <v>EX</v>
      </c>
      <c r="AB2776" s="146" t="str">
        <f t="shared" si="539"/>
        <v>IT</v>
      </c>
      <c r="AC2776" t="str">
        <f t="shared" si="542"/>
        <v>EX</v>
      </c>
      <c r="AD2776" s="74">
        <f t="shared" si="543"/>
        <v>3000</v>
      </c>
      <c r="AE2776" s="74">
        <f t="shared" si="548"/>
        <v>3000</v>
      </c>
      <c r="AF2776">
        <v>1</v>
      </c>
      <c r="AG2776">
        <v>0</v>
      </c>
      <c r="AH2776" s="74">
        <v>0</v>
      </c>
      <c r="AJ2776" s="74">
        <f t="shared" si="544"/>
        <v>0</v>
      </c>
      <c r="AK2776" s="74">
        <f t="shared" si="538"/>
        <v>3000</v>
      </c>
      <c r="AL2776" t="str">
        <f t="shared" si="545"/>
        <v>N</v>
      </c>
      <c r="AN2776" t="s">
        <v>86</v>
      </c>
      <c r="AO2776" t="s">
        <v>85</v>
      </c>
      <c r="AP2776" t="str">
        <f t="shared" si="546"/>
        <v>94</v>
      </c>
      <c r="AQ2776" s="145" t="s">
        <v>1826</v>
      </c>
      <c r="AR2776" t="str">
        <f t="shared" si="547"/>
        <v>1-Adjusted Base Budget</v>
      </c>
      <c r="AS2776" s="145" t="s">
        <v>1827</v>
      </c>
      <c r="AT2776" t="s">
        <v>213</v>
      </c>
      <c r="AV2776" t="str">
        <f t="shared" si="541"/>
        <v>VPIT-SS</v>
      </c>
      <c r="AW2776" t="str">
        <f t="shared" si="540"/>
        <v>VP FOR INFORMATION TECHNOLOGY-SHARED SERVICES</v>
      </c>
    </row>
    <row r="2777" spans="1:49">
      <c r="A2777" s="59">
        <v>2018</v>
      </c>
      <c r="B2777" t="s">
        <v>137</v>
      </c>
      <c r="C2777" t="s">
        <v>945</v>
      </c>
      <c r="D2777" t="s">
        <v>946</v>
      </c>
      <c r="E2777" t="s">
        <v>967</v>
      </c>
      <c r="F2777" t="s">
        <v>1053</v>
      </c>
      <c r="G2777" t="s">
        <v>1054</v>
      </c>
      <c r="H2777" t="s">
        <v>146</v>
      </c>
      <c r="I2777" s="170" t="s">
        <v>84</v>
      </c>
      <c r="J2777" t="s">
        <v>85</v>
      </c>
      <c r="K2777" t="s">
        <v>214</v>
      </c>
      <c r="L2777" t="s">
        <v>425</v>
      </c>
      <c r="M2777" t="s">
        <v>426</v>
      </c>
      <c r="N2777" t="s">
        <v>217</v>
      </c>
      <c r="O2777" t="s">
        <v>263</v>
      </c>
      <c r="P2777" t="s">
        <v>367</v>
      </c>
      <c r="Q2777" t="s">
        <v>368</v>
      </c>
      <c r="R2777" t="s">
        <v>369</v>
      </c>
      <c r="S2777" t="s">
        <v>370</v>
      </c>
      <c r="T2777" t="s">
        <v>368</v>
      </c>
      <c r="U2777" s="61" t="s">
        <v>371</v>
      </c>
      <c r="V2777" t="s">
        <v>24</v>
      </c>
      <c r="W2777" t="s">
        <v>263</v>
      </c>
      <c r="X2777" s="59">
        <v>8000</v>
      </c>
      <c r="Y2777" s="59">
        <v>8000</v>
      </c>
      <c r="Z2777" t="s">
        <v>141</v>
      </c>
      <c r="AA2777" s="146" t="str">
        <f t="shared" si="537"/>
        <v>EX</v>
      </c>
      <c r="AB2777" s="146" t="str">
        <f t="shared" si="539"/>
        <v>IT</v>
      </c>
      <c r="AC2777" t="str">
        <f t="shared" si="542"/>
        <v>EX</v>
      </c>
      <c r="AD2777" s="74">
        <f t="shared" si="543"/>
        <v>8000</v>
      </c>
      <c r="AE2777" s="74">
        <f t="shared" si="548"/>
        <v>8000</v>
      </c>
      <c r="AF2777">
        <v>1</v>
      </c>
      <c r="AG2777">
        <v>0</v>
      </c>
      <c r="AH2777" s="74">
        <v>0</v>
      </c>
      <c r="AJ2777" s="74">
        <f t="shared" si="544"/>
        <v>0</v>
      </c>
      <c r="AK2777" s="74">
        <f t="shared" si="538"/>
        <v>8000</v>
      </c>
      <c r="AL2777" t="str">
        <f t="shared" si="545"/>
        <v>N</v>
      </c>
      <c r="AN2777" t="s">
        <v>86</v>
      </c>
      <c r="AO2777" t="s">
        <v>85</v>
      </c>
      <c r="AP2777" t="str">
        <f t="shared" si="546"/>
        <v>94</v>
      </c>
      <c r="AQ2777" s="145" t="s">
        <v>1826</v>
      </c>
      <c r="AR2777" t="str">
        <f t="shared" si="547"/>
        <v>1-Adjusted Base Budget</v>
      </c>
      <c r="AS2777" s="145" t="s">
        <v>1827</v>
      </c>
      <c r="AT2777" t="s">
        <v>213</v>
      </c>
      <c r="AV2777" t="str">
        <f t="shared" si="541"/>
        <v>VPIT-SS</v>
      </c>
      <c r="AW2777" t="str">
        <f t="shared" si="540"/>
        <v>VP FOR INFORMATION TECHNOLOGY-SHARED SERVICES</v>
      </c>
    </row>
    <row r="2778" spans="1:49">
      <c r="A2778" s="59">
        <v>2018</v>
      </c>
      <c r="B2778" t="s">
        <v>137</v>
      </c>
      <c r="C2778" t="s">
        <v>945</v>
      </c>
      <c r="D2778" t="s">
        <v>946</v>
      </c>
      <c r="E2778" t="s">
        <v>967</v>
      </c>
      <c r="F2778" t="s">
        <v>952</v>
      </c>
      <c r="G2778" t="s">
        <v>953</v>
      </c>
      <c r="H2778" t="s">
        <v>146</v>
      </c>
      <c r="I2778" s="170" t="s">
        <v>84</v>
      </c>
      <c r="J2778" t="s">
        <v>85</v>
      </c>
      <c r="K2778" t="s">
        <v>214</v>
      </c>
      <c r="L2778" t="s">
        <v>425</v>
      </c>
      <c r="M2778" t="s">
        <v>426</v>
      </c>
      <c r="N2778" t="s">
        <v>217</v>
      </c>
      <c r="O2778" t="s">
        <v>263</v>
      </c>
      <c r="P2778" t="s">
        <v>367</v>
      </c>
      <c r="Q2778" t="s">
        <v>368</v>
      </c>
      <c r="R2778" t="s">
        <v>369</v>
      </c>
      <c r="S2778" t="s">
        <v>370</v>
      </c>
      <c r="T2778" t="s">
        <v>368</v>
      </c>
      <c r="U2778" s="61" t="s">
        <v>371</v>
      </c>
      <c r="V2778" t="s">
        <v>24</v>
      </c>
      <c r="W2778" t="s">
        <v>263</v>
      </c>
      <c r="X2778" s="59">
        <v>6278</v>
      </c>
      <c r="Y2778" s="59">
        <v>6278</v>
      </c>
      <c r="Z2778" t="s">
        <v>141</v>
      </c>
      <c r="AA2778" s="146" t="str">
        <f t="shared" si="537"/>
        <v>EX</v>
      </c>
      <c r="AB2778" s="146" t="str">
        <f t="shared" si="539"/>
        <v>IT</v>
      </c>
      <c r="AC2778" t="str">
        <f t="shared" si="542"/>
        <v>EX</v>
      </c>
      <c r="AD2778" s="74">
        <f t="shared" si="543"/>
        <v>6278</v>
      </c>
      <c r="AE2778" s="74">
        <f t="shared" si="548"/>
        <v>6278</v>
      </c>
      <c r="AF2778">
        <v>1</v>
      </c>
      <c r="AG2778">
        <v>0</v>
      </c>
      <c r="AH2778" s="74">
        <v>0</v>
      </c>
      <c r="AJ2778" s="74">
        <f t="shared" si="544"/>
        <v>0</v>
      </c>
      <c r="AK2778" s="74">
        <f t="shared" si="538"/>
        <v>6278</v>
      </c>
      <c r="AL2778" t="str">
        <f t="shared" si="545"/>
        <v>N</v>
      </c>
      <c r="AN2778" t="s">
        <v>86</v>
      </c>
      <c r="AO2778" t="s">
        <v>85</v>
      </c>
      <c r="AP2778" t="str">
        <f t="shared" si="546"/>
        <v>94</v>
      </c>
      <c r="AQ2778" s="145" t="s">
        <v>1826</v>
      </c>
      <c r="AR2778" t="str">
        <f t="shared" si="547"/>
        <v>1-Adjusted Base Budget</v>
      </c>
      <c r="AS2778" s="145" t="s">
        <v>1827</v>
      </c>
      <c r="AT2778" t="s">
        <v>213</v>
      </c>
      <c r="AV2778" t="str">
        <f t="shared" si="541"/>
        <v>VPIT-SS</v>
      </c>
      <c r="AW2778" t="str">
        <f t="shared" si="540"/>
        <v>VP FOR INFORMATION TECHNOLOGY-SHARED SERVICES</v>
      </c>
    </row>
    <row r="2779" spans="1:49">
      <c r="A2779" s="59">
        <v>2018</v>
      </c>
      <c r="B2779" t="s">
        <v>137</v>
      </c>
      <c r="C2779" t="s">
        <v>945</v>
      </c>
      <c r="D2779" t="s">
        <v>946</v>
      </c>
      <c r="E2779" t="s">
        <v>967</v>
      </c>
      <c r="F2779" t="s">
        <v>986</v>
      </c>
      <c r="G2779" t="s">
        <v>987</v>
      </c>
      <c r="H2779" t="s">
        <v>146</v>
      </c>
      <c r="I2779" s="170" t="s">
        <v>84</v>
      </c>
      <c r="J2779" t="s">
        <v>85</v>
      </c>
      <c r="K2779" t="s">
        <v>214</v>
      </c>
      <c r="L2779" t="s">
        <v>425</v>
      </c>
      <c r="M2779" t="s">
        <v>426</v>
      </c>
      <c r="N2779" t="s">
        <v>217</v>
      </c>
      <c r="O2779" t="s">
        <v>263</v>
      </c>
      <c r="P2779" t="s">
        <v>367</v>
      </c>
      <c r="Q2779" t="s">
        <v>368</v>
      </c>
      <c r="R2779" t="s">
        <v>369</v>
      </c>
      <c r="S2779" t="s">
        <v>370</v>
      </c>
      <c r="T2779" t="s">
        <v>368</v>
      </c>
      <c r="U2779" s="61" t="s">
        <v>371</v>
      </c>
      <c r="V2779" t="s">
        <v>24</v>
      </c>
      <c r="W2779" t="s">
        <v>263</v>
      </c>
      <c r="X2779" s="59">
        <v>9619</v>
      </c>
      <c r="Y2779" s="59">
        <v>9619</v>
      </c>
      <c r="Z2779" t="s">
        <v>141</v>
      </c>
      <c r="AA2779" s="146" t="str">
        <f t="shared" si="537"/>
        <v>EX</v>
      </c>
      <c r="AB2779" s="146" t="str">
        <f t="shared" si="539"/>
        <v>IT</v>
      </c>
      <c r="AC2779" t="str">
        <f t="shared" si="542"/>
        <v>EX</v>
      </c>
      <c r="AD2779" s="74">
        <f t="shared" si="543"/>
        <v>9619</v>
      </c>
      <c r="AE2779" s="74">
        <f t="shared" si="548"/>
        <v>9619</v>
      </c>
      <c r="AF2779">
        <v>1</v>
      </c>
      <c r="AG2779">
        <v>0</v>
      </c>
      <c r="AH2779" s="74">
        <v>0</v>
      </c>
      <c r="AJ2779" s="74">
        <f t="shared" si="544"/>
        <v>0</v>
      </c>
      <c r="AK2779" s="74">
        <f t="shared" si="538"/>
        <v>9619</v>
      </c>
      <c r="AL2779" t="str">
        <f t="shared" si="545"/>
        <v>N</v>
      </c>
      <c r="AN2779" t="s">
        <v>86</v>
      </c>
      <c r="AO2779" t="s">
        <v>85</v>
      </c>
      <c r="AP2779" t="str">
        <f t="shared" si="546"/>
        <v>94</v>
      </c>
      <c r="AQ2779" s="145" t="s">
        <v>1826</v>
      </c>
      <c r="AR2779" t="str">
        <f t="shared" si="547"/>
        <v>1-Adjusted Base Budget</v>
      </c>
      <c r="AS2779" s="145" t="s">
        <v>1827</v>
      </c>
      <c r="AT2779" t="s">
        <v>213</v>
      </c>
      <c r="AV2779" t="str">
        <f t="shared" si="541"/>
        <v>VPIT-SS</v>
      </c>
      <c r="AW2779" t="str">
        <f t="shared" si="540"/>
        <v>VP FOR INFORMATION TECHNOLOGY-SHARED SERVICES</v>
      </c>
    </row>
    <row r="2780" spans="1:49">
      <c r="A2780" s="59">
        <v>2018</v>
      </c>
      <c r="B2780" t="s">
        <v>137</v>
      </c>
      <c r="C2780" t="s">
        <v>945</v>
      </c>
      <c r="D2780" t="s">
        <v>946</v>
      </c>
      <c r="E2780" t="s">
        <v>967</v>
      </c>
      <c r="F2780" t="s">
        <v>996</v>
      </c>
      <c r="G2780" t="s">
        <v>997</v>
      </c>
      <c r="H2780" t="s">
        <v>146</v>
      </c>
      <c r="I2780" s="170" t="s">
        <v>84</v>
      </c>
      <c r="J2780" t="s">
        <v>85</v>
      </c>
      <c r="K2780" t="s">
        <v>214</v>
      </c>
      <c r="L2780" t="s">
        <v>425</v>
      </c>
      <c r="M2780" t="s">
        <v>426</v>
      </c>
      <c r="N2780" t="s">
        <v>217</v>
      </c>
      <c r="O2780" t="s">
        <v>263</v>
      </c>
      <c r="P2780" t="s">
        <v>367</v>
      </c>
      <c r="Q2780" t="s">
        <v>368</v>
      </c>
      <c r="R2780" t="s">
        <v>369</v>
      </c>
      <c r="S2780" t="s">
        <v>370</v>
      </c>
      <c r="T2780" t="s">
        <v>368</v>
      </c>
      <c r="U2780" s="61" t="s">
        <v>371</v>
      </c>
      <c r="V2780" t="s">
        <v>24</v>
      </c>
      <c r="W2780" t="s">
        <v>263</v>
      </c>
      <c r="X2780" s="59">
        <v>2000</v>
      </c>
      <c r="Y2780" s="59">
        <v>2000</v>
      </c>
      <c r="Z2780" t="s">
        <v>141</v>
      </c>
      <c r="AA2780" s="146" t="str">
        <f t="shared" si="537"/>
        <v>EX</v>
      </c>
      <c r="AB2780" s="146" t="str">
        <f t="shared" si="539"/>
        <v>IT</v>
      </c>
      <c r="AC2780" t="str">
        <f t="shared" si="542"/>
        <v>EX</v>
      </c>
      <c r="AD2780" s="74">
        <f t="shared" si="543"/>
        <v>2000</v>
      </c>
      <c r="AE2780" s="74">
        <f t="shared" si="548"/>
        <v>2000</v>
      </c>
      <c r="AF2780">
        <v>1</v>
      </c>
      <c r="AG2780">
        <v>0</v>
      </c>
      <c r="AH2780" s="74">
        <v>0</v>
      </c>
      <c r="AJ2780" s="74">
        <f t="shared" si="544"/>
        <v>0</v>
      </c>
      <c r="AK2780" s="74">
        <f t="shared" si="538"/>
        <v>2000</v>
      </c>
      <c r="AL2780" t="str">
        <f t="shared" si="545"/>
        <v>N</v>
      </c>
      <c r="AN2780" t="s">
        <v>86</v>
      </c>
      <c r="AO2780" t="s">
        <v>85</v>
      </c>
      <c r="AP2780" t="str">
        <f t="shared" si="546"/>
        <v>94</v>
      </c>
      <c r="AQ2780" s="145" t="s">
        <v>1826</v>
      </c>
      <c r="AR2780" t="str">
        <f t="shared" si="547"/>
        <v>1-Adjusted Base Budget</v>
      </c>
      <c r="AS2780" s="145" t="s">
        <v>1827</v>
      </c>
      <c r="AT2780" t="s">
        <v>213</v>
      </c>
      <c r="AV2780" t="str">
        <f t="shared" si="541"/>
        <v>VPIT-SS</v>
      </c>
      <c r="AW2780" t="str">
        <f t="shared" si="540"/>
        <v>VP FOR INFORMATION TECHNOLOGY-SHARED SERVICES</v>
      </c>
    </row>
    <row r="2781" spans="1:49">
      <c r="A2781" s="59">
        <v>2018</v>
      </c>
      <c r="B2781" t="s">
        <v>137</v>
      </c>
      <c r="C2781" t="s">
        <v>945</v>
      </c>
      <c r="D2781" t="s">
        <v>946</v>
      </c>
      <c r="E2781" t="s">
        <v>967</v>
      </c>
      <c r="F2781" t="s">
        <v>1081</v>
      </c>
      <c r="G2781" t="s">
        <v>1082</v>
      </c>
      <c r="H2781" t="s">
        <v>146</v>
      </c>
      <c r="I2781" s="170" t="s">
        <v>84</v>
      </c>
      <c r="J2781" t="s">
        <v>85</v>
      </c>
      <c r="K2781" t="s">
        <v>214</v>
      </c>
      <c r="L2781" t="s">
        <v>425</v>
      </c>
      <c r="M2781" t="s">
        <v>426</v>
      </c>
      <c r="N2781" t="s">
        <v>217</v>
      </c>
      <c r="O2781" t="s">
        <v>263</v>
      </c>
      <c r="P2781" t="s">
        <v>367</v>
      </c>
      <c r="Q2781" t="s">
        <v>368</v>
      </c>
      <c r="R2781" t="s">
        <v>369</v>
      </c>
      <c r="S2781" t="s">
        <v>370</v>
      </c>
      <c r="T2781" t="s">
        <v>368</v>
      </c>
      <c r="U2781" s="61" t="s">
        <v>371</v>
      </c>
      <c r="V2781" t="s">
        <v>24</v>
      </c>
      <c r="W2781" t="s">
        <v>263</v>
      </c>
      <c r="X2781" s="59">
        <v>3960</v>
      </c>
      <c r="Y2781" s="59">
        <v>3960</v>
      </c>
      <c r="Z2781" t="s">
        <v>141</v>
      </c>
      <c r="AA2781" s="146" t="str">
        <f t="shared" si="537"/>
        <v>EX</v>
      </c>
      <c r="AB2781" s="146" t="str">
        <f t="shared" si="539"/>
        <v>IT</v>
      </c>
      <c r="AC2781" t="str">
        <f t="shared" si="542"/>
        <v>EX</v>
      </c>
      <c r="AD2781" s="74">
        <f t="shared" si="543"/>
        <v>3960</v>
      </c>
      <c r="AE2781" s="74">
        <f t="shared" si="548"/>
        <v>3960</v>
      </c>
      <c r="AF2781">
        <v>1</v>
      </c>
      <c r="AG2781">
        <v>0</v>
      </c>
      <c r="AH2781" s="74">
        <v>0</v>
      </c>
      <c r="AJ2781" s="74">
        <f t="shared" si="544"/>
        <v>0</v>
      </c>
      <c r="AK2781" s="74">
        <f t="shared" si="538"/>
        <v>3960</v>
      </c>
      <c r="AL2781" t="str">
        <f t="shared" si="545"/>
        <v>N</v>
      </c>
      <c r="AN2781" t="s">
        <v>86</v>
      </c>
      <c r="AO2781" t="s">
        <v>85</v>
      </c>
      <c r="AP2781" t="str">
        <f t="shared" si="546"/>
        <v>94</v>
      </c>
      <c r="AQ2781" s="145" t="s">
        <v>1826</v>
      </c>
      <c r="AR2781" t="str">
        <f t="shared" si="547"/>
        <v>1-Adjusted Base Budget</v>
      </c>
      <c r="AS2781" s="145" t="s">
        <v>1827</v>
      </c>
      <c r="AT2781" t="s">
        <v>213</v>
      </c>
      <c r="AV2781" t="str">
        <f t="shared" si="541"/>
        <v>VPIT-SS</v>
      </c>
      <c r="AW2781" t="str">
        <f t="shared" si="540"/>
        <v>VP FOR INFORMATION TECHNOLOGY-SHARED SERVICES</v>
      </c>
    </row>
    <row r="2782" spans="1:49">
      <c r="A2782" s="59">
        <v>2018</v>
      </c>
      <c r="B2782" t="s">
        <v>137</v>
      </c>
      <c r="C2782" t="s">
        <v>945</v>
      </c>
      <c r="D2782" t="s">
        <v>946</v>
      </c>
      <c r="E2782" t="s">
        <v>967</v>
      </c>
      <c r="F2782" t="s">
        <v>1093</v>
      </c>
      <c r="G2782" t="s">
        <v>1094</v>
      </c>
      <c r="H2782" t="s">
        <v>146</v>
      </c>
      <c r="I2782" s="170" t="s">
        <v>84</v>
      </c>
      <c r="J2782" t="s">
        <v>85</v>
      </c>
      <c r="K2782" t="s">
        <v>214</v>
      </c>
      <c r="L2782" t="s">
        <v>425</v>
      </c>
      <c r="M2782" t="s">
        <v>426</v>
      </c>
      <c r="N2782" t="s">
        <v>217</v>
      </c>
      <c r="O2782" t="s">
        <v>263</v>
      </c>
      <c r="P2782" t="s">
        <v>367</v>
      </c>
      <c r="Q2782" t="s">
        <v>368</v>
      </c>
      <c r="R2782" t="s">
        <v>369</v>
      </c>
      <c r="S2782" t="s">
        <v>370</v>
      </c>
      <c r="T2782" t="s">
        <v>368</v>
      </c>
      <c r="U2782" s="61" t="s">
        <v>371</v>
      </c>
      <c r="V2782" t="s">
        <v>24</v>
      </c>
      <c r="W2782" t="s">
        <v>263</v>
      </c>
      <c r="X2782" s="59">
        <v>1489</v>
      </c>
      <c r="Y2782" s="59">
        <v>1489</v>
      </c>
      <c r="Z2782" t="s">
        <v>141</v>
      </c>
      <c r="AA2782" s="146" t="str">
        <f t="shared" si="537"/>
        <v>EX</v>
      </c>
      <c r="AB2782" s="146" t="str">
        <f t="shared" si="539"/>
        <v>IT</v>
      </c>
      <c r="AC2782" t="str">
        <f t="shared" si="542"/>
        <v>EX</v>
      </c>
      <c r="AD2782" s="74">
        <f t="shared" si="543"/>
        <v>1489</v>
      </c>
      <c r="AE2782" s="74">
        <f t="shared" si="548"/>
        <v>1489</v>
      </c>
      <c r="AF2782">
        <v>1</v>
      </c>
      <c r="AG2782">
        <v>0</v>
      </c>
      <c r="AH2782" s="74">
        <v>0</v>
      </c>
      <c r="AJ2782" s="74">
        <f t="shared" si="544"/>
        <v>0</v>
      </c>
      <c r="AK2782" s="74">
        <f t="shared" si="538"/>
        <v>1489</v>
      </c>
      <c r="AL2782" t="str">
        <f t="shared" si="545"/>
        <v>N</v>
      </c>
      <c r="AN2782" t="s">
        <v>86</v>
      </c>
      <c r="AO2782" t="s">
        <v>85</v>
      </c>
      <c r="AP2782" t="str">
        <f t="shared" si="546"/>
        <v>94</v>
      </c>
      <c r="AQ2782" s="145" t="s">
        <v>1826</v>
      </c>
      <c r="AR2782" t="str">
        <f t="shared" si="547"/>
        <v>1-Adjusted Base Budget</v>
      </c>
      <c r="AS2782" s="145" t="s">
        <v>1827</v>
      </c>
      <c r="AT2782" t="s">
        <v>213</v>
      </c>
      <c r="AV2782" t="str">
        <f t="shared" si="541"/>
        <v>VPIT-SS</v>
      </c>
      <c r="AW2782" t="str">
        <f t="shared" si="540"/>
        <v>VP FOR INFORMATION TECHNOLOGY-SHARED SERVICES</v>
      </c>
    </row>
    <row r="2783" spans="1:49">
      <c r="A2783" s="59">
        <v>2018</v>
      </c>
      <c r="B2783" t="s">
        <v>137</v>
      </c>
      <c r="C2783" t="s">
        <v>945</v>
      </c>
      <c r="D2783" t="s">
        <v>946</v>
      </c>
      <c r="E2783" t="s">
        <v>967</v>
      </c>
      <c r="F2783" t="s">
        <v>1095</v>
      </c>
      <c r="G2783" t="s">
        <v>1096</v>
      </c>
      <c r="H2783" t="s">
        <v>146</v>
      </c>
      <c r="I2783" s="170" t="s">
        <v>84</v>
      </c>
      <c r="J2783" t="s">
        <v>85</v>
      </c>
      <c r="K2783" t="s">
        <v>214</v>
      </c>
      <c r="L2783" t="s">
        <v>425</v>
      </c>
      <c r="M2783" t="s">
        <v>426</v>
      </c>
      <c r="N2783" t="s">
        <v>217</v>
      </c>
      <c r="O2783" t="s">
        <v>263</v>
      </c>
      <c r="P2783" t="s">
        <v>367</v>
      </c>
      <c r="Q2783" t="s">
        <v>368</v>
      </c>
      <c r="R2783" t="s">
        <v>369</v>
      </c>
      <c r="S2783" t="s">
        <v>370</v>
      </c>
      <c r="T2783" t="s">
        <v>368</v>
      </c>
      <c r="U2783" s="61" t="s">
        <v>371</v>
      </c>
      <c r="V2783" t="s">
        <v>24</v>
      </c>
      <c r="W2783" t="s">
        <v>263</v>
      </c>
      <c r="X2783" s="59">
        <v>18800</v>
      </c>
      <c r="Y2783" s="59">
        <v>18800</v>
      </c>
      <c r="Z2783" t="s">
        <v>141</v>
      </c>
      <c r="AA2783" s="146" t="str">
        <f t="shared" si="537"/>
        <v>EX</v>
      </c>
      <c r="AB2783" s="146" t="str">
        <f t="shared" si="539"/>
        <v>IT</v>
      </c>
      <c r="AC2783" t="str">
        <f t="shared" si="542"/>
        <v>EX</v>
      </c>
      <c r="AD2783" s="74">
        <f t="shared" si="543"/>
        <v>18800</v>
      </c>
      <c r="AE2783" s="74">
        <f t="shared" si="548"/>
        <v>18800</v>
      </c>
      <c r="AF2783">
        <v>1</v>
      </c>
      <c r="AG2783">
        <v>0</v>
      </c>
      <c r="AH2783" s="74">
        <v>0</v>
      </c>
      <c r="AJ2783" s="74">
        <f t="shared" si="544"/>
        <v>0</v>
      </c>
      <c r="AK2783" s="74">
        <f t="shared" si="538"/>
        <v>18800</v>
      </c>
      <c r="AL2783" t="str">
        <f t="shared" si="545"/>
        <v>N</v>
      </c>
      <c r="AN2783" t="s">
        <v>86</v>
      </c>
      <c r="AO2783" t="s">
        <v>85</v>
      </c>
      <c r="AP2783" t="str">
        <f t="shared" si="546"/>
        <v>94</v>
      </c>
      <c r="AQ2783" s="145" t="s">
        <v>1826</v>
      </c>
      <c r="AR2783" t="str">
        <f t="shared" si="547"/>
        <v>1-Adjusted Base Budget</v>
      </c>
      <c r="AS2783" s="145" t="s">
        <v>1827</v>
      </c>
      <c r="AT2783" t="s">
        <v>213</v>
      </c>
      <c r="AV2783" t="str">
        <f t="shared" si="541"/>
        <v>VPIT-SS</v>
      </c>
      <c r="AW2783" t="str">
        <f t="shared" si="540"/>
        <v>VP FOR INFORMATION TECHNOLOGY-SHARED SERVICES</v>
      </c>
    </row>
    <row r="2784" spans="1:49">
      <c r="A2784" s="59">
        <v>2018</v>
      </c>
      <c r="B2784" t="s">
        <v>137</v>
      </c>
      <c r="C2784" t="s">
        <v>945</v>
      </c>
      <c r="D2784" t="s">
        <v>946</v>
      </c>
      <c r="E2784" t="s">
        <v>967</v>
      </c>
      <c r="F2784" t="s">
        <v>1154</v>
      </c>
      <c r="G2784" t="s">
        <v>1155</v>
      </c>
      <c r="H2784" t="s">
        <v>146</v>
      </c>
      <c r="I2784" s="170" t="s">
        <v>84</v>
      </c>
      <c r="J2784" t="s">
        <v>85</v>
      </c>
      <c r="K2784" t="s">
        <v>214</v>
      </c>
      <c r="L2784" t="s">
        <v>425</v>
      </c>
      <c r="M2784" t="s">
        <v>426</v>
      </c>
      <c r="N2784" t="s">
        <v>217</v>
      </c>
      <c r="O2784" t="s">
        <v>263</v>
      </c>
      <c r="P2784" t="s">
        <v>367</v>
      </c>
      <c r="Q2784" t="s">
        <v>368</v>
      </c>
      <c r="R2784" t="s">
        <v>369</v>
      </c>
      <c r="S2784" t="s">
        <v>370</v>
      </c>
      <c r="T2784" t="s">
        <v>368</v>
      </c>
      <c r="U2784" s="61" t="s">
        <v>371</v>
      </c>
      <c r="V2784" t="s">
        <v>24</v>
      </c>
      <c r="W2784" t="s">
        <v>263</v>
      </c>
      <c r="X2784" s="59">
        <v>24000</v>
      </c>
      <c r="Y2784" s="59">
        <v>24000</v>
      </c>
      <c r="Z2784" t="s">
        <v>141</v>
      </c>
      <c r="AA2784" s="146" t="str">
        <f t="shared" si="537"/>
        <v>EX</v>
      </c>
      <c r="AB2784" s="146" t="str">
        <f t="shared" si="539"/>
        <v>IT</v>
      </c>
      <c r="AC2784" t="str">
        <f t="shared" si="542"/>
        <v>EX</v>
      </c>
      <c r="AD2784" s="74">
        <f t="shared" si="543"/>
        <v>24000</v>
      </c>
      <c r="AE2784" s="74">
        <f t="shared" si="548"/>
        <v>24000</v>
      </c>
      <c r="AF2784">
        <v>1</v>
      </c>
      <c r="AG2784">
        <v>0</v>
      </c>
      <c r="AH2784" s="74">
        <v>0</v>
      </c>
      <c r="AJ2784" s="74">
        <f t="shared" si="544"/>
        <v>0</v>
      </c>
      <c r="AK2784" s="74">
        <f t="shared" si="538"/>
        <v>24000</v>
      </c>
      <c r="AL2784" t="str">
        <f t="shared" si="545"/>
        <v>N</v>
      </c>
      <c r="AN2784" t="s">
        <v>86</v>
      </c>
      <c r="AO2784" t="s">
        <v>85</v>
      </c>
      <c r="AP2784" t="str">
        <f t="shared" si="546"/>
        <v>94</v>
      </c>
      <c r="AQ2784" s="145" t="s">
        <v>1826</v>
      </c>
      <c r="AR2784" t="str">
        <f t="shared" si="547"/>
        <v>1-Adjusted Base Budget</v>
      </c>
      <c r="AS2784" s="145" t="s">
        <v>1827</v>
      </c>
      <c r="AT2784" t="s">
        <v>213</v>
      </c>
      <c r="AV2784" t="str">
        <f t="shared" si="541"/>
        <v>VPIT-SS</v>
      </c>
      <c r="AW2784" t="str">
        <f t="shared" si="540"/>
        <v>VP FOR INFORMATION TECHNOLOGY-SHARED SERVICES</v>
      </c>
    </row>
    <row r="2785" spans="1:49">
      <c r="A2785" s="59">
        <v>2018</v>
      </c>
      <c r="B2785" t="s">
        <v>137</v>
      </c>
      <c r="C2785" t="s">
        <v>945</v>
      </c>
      <c r="D2785" t="s">
        <v>946</v>
      </c>
      <c r="E2785" t="s">
        <v>967</v>
      </c>
      <c r="F2785" t="s">
        <v>1099</v>
      </c>
      <c r="G2785" t="s">
        <v>1100</v>
      </c>
      <c r="H2785" t="s">
        <v>146</v>
      </c>
      <c r="I2785" s="170" t="s">
        <v>84</v>
      </c>
      <c r="J2785" t="s">
        <v>85</v>
      </c>
      <c r="K2785" t="s">
        <v>214</v>
      </c>
      <c r="L2785" t="s">
        <v>425</v>
      </c>
      <c r="M2785" t="s">
        <v>426</v>
      </c>
      <c r="N2785" t="s">
        <v>217</v>
      </c>
      <c r="O2785" t="s">
        <v>263</v>
      </c>
      <c r="P2785" t="s">
        <v>367</v>
      </c>
      <c r="Q2785" t="s">
        <v>368</v>
      </c>
      <c r="R2785" t="s">
        <v>369</v>
      </c>
      <c r="S2785" t="s">
        <v>370</v>
      </c>
      <c r="T2785" t="s">
        <v>368</v>
      </c>
      <c r="U2785" s="61" t="s">
        <v>371</v>
      </c>
      <c r="V2785" t="s">
        <v>24</v>
      </c>
      <c r="W2785" t="s">
        <v>263</v>
      </c>
      <c r="X2785" s="59">
        <v>0</v>
      </c>
      <c r="Y2785" s="59">
        <v>21000</v>
      </c>
      <c r="Z2785" t="s">
        <v>141</v>
      </c>
      <c r="AA2785" s="146" t="str">
        <f t="shared" si="537"/>
        <v>EX</v>
      </c>
      <c r="AB2785" s="146" t="str">
        <f t="shared" si="539"/>
        <v>IT</v>
      </c>
      <c r="AC2785" t="str">
        <f t="shared" si="542"/>
        <v>EX</v>
      </c>
      <c r="AD2785" s="74">
        <f t="shared" si="543"/>
        <v>21000</v>
      </c>
      <c r="AE2785" s="74">
        <f t="shared" si="548"/>
        <v>21000</v>
      </c>
      <c r="AF2785">
        <v>1</v>
      </c>
      <c r="AG2785">
        <v>0</v>
      </c>
      <c r="AH2785" s="74">
        <v>0</v>
      </c>
      <c r="AJ2785" s="74">
        <f t="shared" si="544"/>
        <v>0</v>
      </c>
      <c r="AK2785" s="74">
        <f t="shared" si="538"/>
        <v>21000</v>
      </c>
      <c r="AL2785" t="str">
        <f t="shared" si="545"/>
        <v>N</v>
      </c>
      <c r="AN2785" t="s">
        <v>86</v>
      </c>
      <c r="AO2785" t="s">
        <v>85</v>
      </c>
      <c r="AP2785" t="str">
        <f t="shared" si="546"/>
        <v>94</v>
      </c>
      <c r="AQ2785" s="145" t="s">
        <v>1826</v>
      </c>
      <c r="AR2785" t="str">
        <f t="shared" si="547"/>
        <v>1-Adjusted Base Budget</v>
      </c>
      <c r="AS2785" s="145" t="s">
        <v>1827</v>
      </c>
      <c r="AT2785" t="s">
        <v>213</v>
      </c>
      <c r="AV2785" t="str">
        <f t="shared" si="541"/>
        <v>VPIT-SS</v>
      </c>
      <c r="AW2785" t="str">
        <f t="shared" si="540"/>
        <v>VP FOR INFORMATION TECHNOLOGY-SHARED SERVICES</v>
      </c>
    </row>
    <row r="2786" spans="1:49">
      <c r="A2786" s="59">
        <v>2018</v>
      </c>
      <c r="B2786" t="s">
        <v>137</v>
      </c>
      <c r="C2786" t="s">
        <v>945</v>
      </c>
      <c r="D2786" t="s">
        <v>946</v>
      </c>
      <c r="E2786" t="s">
        <v>967</v>
      </c>
      <c r="F2786" t="s">
        <v>1103</v>
      </c>
      <c r="G2786" t="s">
        <v>1104</v>
      </c>
      <c r="H2786" t="s">
        <v>146</v>
      </c>
      <c r="I2786" s="170" t="s">
        <v>84</v>
      </c>
      <c r="J2786" t="s">
        <v>85</v>
      </c>
      <c r="K2786" t="s">
        <v>214</v>
      </c>
      <c r="L2786" t="s">
        <v>425</v>
      </c>
      <c r="M2786" t="s">
        <v>426</v>
      </c>
      <c r="N2786" t="s">
        <v>217</v>
      </c>
      <c r="O2786" t="s">
        <v>263</v>
      </c>
      <c r="P2786" t="s">
        <v>367</v>
      </c>
      <c r="Q2786" t="s">
        <v>368</v>
      </c>
      <c r="R2786" t="s">
        <v>369</v>
      </c>
      <c r="S2786" t="s">
        <v>370</v>
      </c>
      <c r="T2786" t="s">
        <v>368</v>
      </c>
      <c r="U2786" s="61" t="s">
        <v>371</v>
      </c>
      <c r="V2786" t="s">
        <v>24</v>
      </c>
      <c r="W2786" t="s">
        <v>263</v>
      </c>
      <c r="X2786" s="59">
        <v>7127</v>
      </c>
      <c r="Y2786" s="59">
        <v>7127</v>
      </c>
      <c r="Z2786" t="s">
        <v>141</v>
      </c>
      <c r="AA2786" s="146" t="str">
        <f t="shared" si="537"/>
        <v>EX</v>
      </c>
      <c r="AB2786" s="146" t="str">
        <f t="shared" si="539"/>
        <v>IT</v>
      </c>
      <c r="AC2786" t="str">
        <f t="shared" si="542"/>
        <v>EX</v>
      </c>
      <c r="AD2786" s="74">
        <f t="shared" si="543"/>
        <v>7127</v>
      </c>
      <c r="AE2786" s="74">
        <f t="shared" si="548"/>
        <v>7127</v>
      </c>
      <c r="AF2786">
        <v>1</v>
      </c>
      <c r="AG2786">
        <v>0</v>
      </c>
      <c r="AH2786" s="74">
        <v>0</v>
      </c>
      <c r="AJ2786" s="74">
        <f t="shared" si="544"/>
        <v>0</v>
      </c>
      <c r="AK2786" s="74">
        <f t="shared" si="538"/>
        <v>7127</v>
      </c>
      <c r="AL2786" t="str">
        <f t="shared" si="545"/>
        <v>N</v>
      </c>
      <c r="AN2786" t="s">
        <v>86</v>
      </c>
      <c r="AO2786" t="s">
        <v>85</v>
      </c>
      <c r="AP2786" t="str">
        <f t="shared" si="546"/>
        <v>94</v>
      </c>
      <c r="AQ2786" s="145" t="s">
        <v>1826</v>
      </c>
      <c r="AR2786" t="str">
        <f t="shared" si="547"/>
        <v>1-Adjusted Base Budget</v>
      </c>
      <c r="AS2786" s="145" t="s">
        <v>1827</v>
      </c>
      <c r="AT2786" t="s">
        <v>213</v>
      </c>
      <c r="AV2786" t="str">
        <f t="shared" si="541"/>
        <v>VPIT-SS</v>
      </c>
      <c r="AW2786" t="str">
        <f t="shared" si="540"/>
        <v>VP FOR INFORMATION TECHNOLOGY-SHARED SERVICES</v>
      </c>
    </row>
    <row r="2787" spans="1:49">
      <c r="A2787" s="59">
        <v>2018</v>
      </c>
      <c r="B2787" t="s">
        <v>137</v>
      </c>
      <c r="C2787" t="s">
        <v>945</v>
      </c>
      <c r="D2787" t="s">
        <v>946</v>
      </c>
      <c r="E2787" t="s">
        <v>967</v>
      </c>
      <c r="F2787" t="s">
        <v>1147</v>
      </c>
      <c r="G2787" t="s">
        <v>1148</v>
      </c>
      <c r="H2787" t="s">
        <v>146</v>
      </c>
      <c r="I2787" s="170" t="s">
        <v>84</v>
      </c>
      <c r="J2787" t="s">
        <v>85</v>
      </c>
      <c r="K2787" t="s">
        <v>214</v>
      </c>
      <c r="L2787" t="s">
        <v>425</v>
      </c>
      <c r="M2787" t="s">
        <v>426</v>
      </c>
      <c r="N2787" t="s">
        <v>217</v>
      </c>
      <c r="O2787" t="s">
        <v>263</v>
      </c>
      <c r="P2787" t="s">
        <v>367</v>
      </c>
      <c r="Q2787" t="s">
        <v>368</v>
      </c>
      <c r="R2787" t="s">
        <v>369</v>
      </c>
      <c r="S2787" t="s">
        <v>370</v>
      </c>
      <c r="T2787" t="s">
        <v>368</v>
      </c>
      <c r="U2787" s="61" t="s">
        <v>371</v>
      </c>
      <c r="V2787" t="s">
        <v>24</v>
      </c>
      <c r="W2787" t="s">
        <v>263</v>
      </c>
      <c r="X2787" s="59">
        <v>22025</v>
      </c>
      <c r="Y2787" s="59">
        <v>22025</v>
      </c>
      <c r="Z2787" t="s">
        <v>141</v>
      </c>
      <c r="AA2787" s="146" t="str">
        <f t="shared" si="537"/>
        <v>EX</v>
      </c>
      <c r="AB2787" s="146" t="str">
        <f t="shared" si="539"/>
        <v>IT</v>
      </c>
      <c r="AC2787" t="str">
        <f t="shared" si="542"/>
        <v>EX</v>
      </c>
      <c r="AD2787" s="74">
        <f t="shared" si="543"/>
        <v>22025</v>
      </c>
      <c r="AE2787" s="74">
        <f t="shared" si="548"/>
        <v>22025</v>
      </c>
      <c r="AF2787">
        <v>1</v>
      </c>
      <c r="AG2787">
        <v>0</v>
      </c>
      <c r="AH2787" s="74">
        <v>0</v>
      </c>
      <c r="AJ2787" s="74">
        <f t="shared" si="544"/>
        <v>0</v>
      </c>
      <c r="AK2787" s="74">
        <f t="shared" si="538"/>
        <v>22025</v>
      </c>
      <c r="AL2787" t="str">
        <f t="shared" si="545"/>
        <v>N</v>
      </c>
      <c r="AN2787" t="s">
        <v>86</v>
      </c>
      <c r="AO2787" t="s">
        <v>85</v>
      </c>
      <c r="AP2787" t="str">
        <f t="shared" si="546"/>
        <v>94</v>
      </c>
      <c r="AQ2787" s="145" t="s">
        <v>1826</v>
      </c>
      <c r="AR2787" t="str">
        <f t="shared" si="547"/>
        <v>1-Adjusted Base Budget</v>
      </c>
      <c r="AS2787" s="145" t="s">
        <v>1827</v>
      </c>
      <c r="AT2787" t="s">
        <v>213</v>
      </c>
      <c r="AV2787" t="str">
        <f t="shared" si="541"/>
        <v>VPIT-SS</v>
      </c>
      <c r="AW2787" t="str">
        <f t="shared" si="540"/>
        <v>VP FOR INFORMATION TECHNOLOGY-SHARED SERVICES</v>
      </c>
    </row>
    <row r="2788" spans="1:49">
      <c r="A2788" s="59">
        <v>2018</v>
      </c>
      <c r="B2788" t="s">
        <v>137</v>
      </c>
      <c r="C2788" t="s">
        <v>945</v>
      </c>
      <c r="D2788" t="s">
        <v>946</v>
      </c>
      <c r="E2788" t="s">
        <v>967</v>
      </c>
      <c r="F2788" t="s">
        <v>1105</v>
      </c>
      <c r="G2788" t="s">
        <v>1106</v>
      </c>
      <c r="H2788" t="s">
        <v>146</v>
      </c>
      <c r="I2788" s="170" t="s">
        <v>84</v>
      </c>
      <c r="J2788" t="s">
        <v>85</v>
      </c>
      <c r="K2788" t="s">
        <v>214</v>
      </c>
      <c r="L2788" t="s">
        <v>425</v>
      </c>
      <c r="M2788" t="s">
        <v>426</v>
      </c>
      <c r="N2788" t="s">
        <v>217</v>
      </c>
      <c r="O2788" t="s">
        <v>263</v>
      </c>
      <c r="P2788" t="s">
        <v>367</v>
      </c>
      <c r="Q2788" t="s">
        <v>368</v>
      </c>
      <c r="R2788" t="s">
        <v>369</v>
      </c>
      <c r="S2788" t="s">
        <v>370</v>
      </c>
      <c r="T2788" t="s">
        <v>368</v>
      </c>
      <c r="U2788" s="61" t="s">
        <v>371</v>
      </c>
      <c r="V2788" t="s">
        <v>24</v>
      </c>
      <c r="W2788" t="s">
        <v>263</v>
      </c>
      <c r="X2788" s="59">
        <v>7699</v>
      </c>
      <c r="Y2788" s="59">
        <v>7699</v>
      </c>
      <c r="Z2788" t="s">
        <v>141</v>
      </c>
      <c r="AA2788" s="146" t="str">
        <f t="shared" si="537"/>
        <v>EX</v>
      </c>
      <c r="AB2788" s="146" t="str">
        <f t="shared" si="539"/>
        <v>IT</v>
      </c>
      <c r="AC2788" t="str">
        <f t="shared" si="542"/>
        <v>EX</v>
      </c>
      <c r="AD2788" s="74">
        <f t="shared" si="543"/>
        <v>7699</v>
      </c>
      <c r="AE2788" s="74">
        <f t="shared" si="548"/>
        <v>7699</v>
      </c>
      <c r="AF2788">
        <v>1</v>
      </c>
      <c r="AG2788">
        <v>0</v>
      </c>
      <c r="AH2788" s="74">
        <v>0</v>
      </c>
      <c r="AJ2788" s="74">
        <f t="shared" si="544"/>
        <v>0</v>
      </c>
      <c r="AK2788" s="74">
        <f t="shared" si="538"/>
        <v>7699</v>
      </c>
      <c r="AL2788" t="str">
        <f t="shared" si="545"/>
        <v>N</v>
      </c>
      <c r="AN2788" t="s">
        <v>86</v>
      </c>
      <c r="AO2788" t="s">
        <v>85</v>
      </c>
      <c r="AP2788" t="str">
        <f t="shared" si="546"/>
        <v>94</v>
      </c>
      <c r="AQ2788" s="145" t="s">
        <v>1826</v>
      </c>
      <c r="AR2788" t="str">
        <f t="shared" si="547"/>
        <v>1-Adjusted Base Budget</v>
      </c>
      <c r="AS2788" s="145" t="s">
        <v>1827</v>
      </c>
      <c r="AT2788" t="s">
        <v>213</v>
      </c>
      <c r="AV2788" t="str">
        <f t="shared" si="541"/>
        <v>VPIT-SS</v>
      </c>
      <c r="AW2788" t="str">
        <f t="shared" si="540"/>
        <v>VP FOR INFORMATION TECHNOLOGY-SHARED SERVICES</v>
      </c>
    </row>
    <row r="2789" spans="1:49">
      <c r="A2789" s="59">
        <v>2018</v>
      </c>
      <c r="B2789" t="s">
        <v>137</v>
      </c>
      <c r="C2789" t="s">
        <v>945</v>
      </c>
      <c r="D2789" t="s">
        <v>946</v>
      </c>
      <c r="E2789" t="s">
        <v>967</v>
      </c>
      <c r="F2789" t="s">
        <v>1107</v>
      </c>
      <c r="G2789" t="s">
        <v>1108</v>
      </c>
      <c r="H2789" t="s">
        <v>146</v>
      </c>
      <c r="I2789" s="170" t="s">
        <v>84</v>
      </c>
      <c r="J2789" t="s">
        <v>85</v>
      </c>
      <c r="K2789" t="s">
        <v>214</v>
      </c>
      <c r="L2789" t="s">
        <v>425</v>
      </c>
      <c r="M2789" t="s">
        <v>426</v>
      </c>
      <c r="N2789" t="s">
        <v>217</v>
      </c>
      <c r="O2789" t="s">
        <v>263</v>
      </c>
      <c r="P2789" t="s">
        <v>367</v>
      </c>
      <c r="Q2789" t="s">
        <v>368</v>
      </c>
      <c r="R2789" t="s">
        <v>369</v>
      </c>
      <c r="S2789" t="s">
        <v>370</v>
      </c>
      <c r="T2789" t="s">
        <v>368</v>
      </c>
      <c r="U2789" s="61" t="s">
        <v>371</v>
      </c>
      <c r="V2789" t="s">
        <v>24</v>
      </c>
      <c r="W2789" t="s">
        <v>263</v>
      </c>
      <c r="X2789" s="59">
        <v>21000</v>
      </c>
      <c r="Y2789" s="59">
        <v>0</v>
      </c>
      <c r="Z2789" t="s">
        <v>141</v>
      </c>
      <c r="AA2789" s="146" t="str">
        <f t="shared" si="537"/>
        <v>EX</v>
      </c>
      <c r="AB2789" s="146" t="str">
        <f t="shared" si="539"/>
        <v>IT</v>
      </c>
      <c r="AC2789" t="str">
        <f t="shared" si="542"/>
        <v>EX</v>
      </c>
      <c r="AD2789" s="74">
        <f t="shared" si="543"/>
        <v>0</v>
      </c>
      <c r="AE2789" s="74">
        <f t="shared" si="548"/>
        <v>0</v>
      </c>
      <c r="AF2789">
        <v>1</v>
      </c>
      <c r="AG2789">
        <v>0</v>
      </c>
      <c r="AH2789" s="74">
        <v>0</v>
      </c>
      <c r="AJ2789" s="74">
        <f t="shared" si="544"/>
        <v>0</v>
      </c>
      <c r="AK2789" s="74">
        <f t="shared" si="538"/>
        <v>0</v>
      </c>
      <c r="AL2789" t="str">
        <f t="shared" si="545"/>
        <v>N</v>
      </c>
      <c r="AN2789" t="s">
        <v>86</v>
      </c>
      <c r="AO2789" t="s">
        <v>85</v>
      </c>
      <c r="AP2789" t="str">
        <f t="shared" si="546"/>
        <v>94</v>
      </c>
      <c r="AQ2789" s="145" t="s">
        <v>1826</v>
      </c>
      <c r="AR2789" t="str">
        <f t="shared" si="547"/>
        <v>1-Adjusted Base Budget</v>
      </c>
      <c r="AS2789" s="145" t="s">
        <v>1827</v>
      </c>
      <c r="AT2789" t="s">
        <v>213</v>
      </c>
      <c r="AV2789" t="str">
        <f t="shared" si="541"/>
        <v>VPIT-SS</v>
      </c>
      <c r="AW2789" t="str">
        <f t="shared" si="540"/>
        <v>VP FOR INFORMATION TECHNOLOGY-SHARED SERVICES</v>
      </c>
    </row>
    <row r="2790" spans="1:49">
      <c r="A2790" s="59">
        <v>2018</v>
      </c>
      <c r="B2790" t="s">
        <v>137</v>
      </c>
      <c r="C2790" t="s">
        <v>945</v>
      </c>
      <c r="D2790" t="s">
        <v>946</v>
      </c>
      <c r="E2790" t="s">
        <v>967</v>
      </c>
      <c r="F2790" t="s">
        <v>1109</v>
      </c>
      <c r="G2790" t="s">
        <v>1110</v>
      </c>
      <c r="H2790" t="s">
        <v>146</v>
      </c>
      <c r="I2790" s="170" t="s">
        <v>84</v>
      </c>
      <c r="J2790" t="s">
        <v>85</v>
      </c>
      <c r="K2790" t="s">
        <v>214</v>
      </c>
      <c r="L2790" t="s">
        <v>425</v>
      </c>
      <c r="M2790" t="s">
        <v>426</v>
      </c>
      <c r="N2790" t="s">
        <v>217</v>
      </c>
      <c r="O2790" t="s">
        <v>263</v>
      </c>
      <c r="P2790" t="s">
        <v>367</v>
      </c>
      <c r="Q2790" t="s">
        <v>368</v>
      </c>
      <c r="R2790" t="s">
        <v>369</v>
      </c>
      <c r="S2790" t="s">
        <v>370</v>
      </c>
      <c r="T2790" t="s">
        <v>368</v>
      </c>
      <c r="U2790" s="61" t="s">
        <v>371</v>
      </c>
      <c r="V2790" t="s">
        <v>24</v>
      </c>
      <c r="W2790" t="s">
        <v>263</v>
      </c>
      <c r="X2790" s="59">
        <v>1723</v>
      </c>
      <c r="Y2790" s="59">
        <v>1723</v>
      </c>
      <c r="Z2790" t="s">
        <v>141</v>
      </c>
      <c r="AA2790" s="146" t="str">
        <f t="shared" si="537"/>
        <v>EX</v>
      </c>
      <c r="AB2790" s="146" t="str">
        <f t="shared" si="539"/>
        <v>IT</v>
      </c>
      <c r="AC2790" t="str">
        <f t="shared" si="542"/>
        <v>EX</v>
      </c>
      <c r="AD2790" s="74">
        <f t="shared" si="543"/>
        <v>1723</v>
      </c>
      <c r="AE2790" s="74">
        <f t="shared" si="548"/>
        <v>1723</v>
      </c>
      <c r="AF2790">
        <v>1</v>
      </c>
      <c r="AG2790">
        <v>0</v>
      </c>
      <c r="AH2790" s="74">
        <v>0</v>
      </c>
      <c r="AJ2790" s="74">
        <f t="shared" si="544"/>
        <v>0</v>
      </c>
      <c r="AK2790" s="74">
        <f t="shared" si="538"/>
        <v>1723</v>
      </c>
      <c r="AL2790" t="str">
        <f t="shared" si="545"/>
        <v>N</v>
      </c>
      <c r="AN2790" t="s">
        <v>86</v>
      </c>
      <c r="AO2790" t="s">
        <v>85</v>
      </c>
      <c r="AP2790" t="str">
        <f t="shared" si="546"/>
        <v>94</v>
      </c>
      <c r="AQ2790" s="145" t="s">
        <v>1826</v>
      </c>
      <c r="AR2790" t="str">
        <f t="shared" si="547"/>
        <v>1-Adjusted Base Budget</v>
      </c>
      <c r="AS2790" s="145" t="s">
        <v>1827</v>
      </c>
      <c r="AT2790" t="s">
        <v>213</v>
      </c>
      <c r="AV2790" t="str">
        <f t="shared" si="541"/>
        <v>VPIT-SS</v>
      </c>
      <c r="AW2790" t="str">
        <f t="shared" si="540"/>
        <v>VP FOR INFORMATION TECHNOLOGY-SHARED SERVICES</v>
      </c>
    </row>
    <row r="2791" spans="1:49">
      <c r="A2791" s="59">
        <v>2018</v>
      </c>
      <c r="B2791" t="s">
        <v>137</v>
      </c>
      <c r="C2791" t="s">
        <v>945</v>
      </c>
      <c r="D2791" t="s">
        <v>946</v>
      </c>
      <c r="E2791" t="s">
        <v>1113</v>
      </c>
      <c r="F2791" t="s">
        <v>957</v>
      </c>
      <c r="G2791" t="s">
        <v>958</v>
      </c>
      <c r="H2791" t="s">
        <v>150</v>
      </c>
      <c r="I2791" s="170" t="s">
        <v>84</v>
      </c>
      <c r="J2791" t="s">
        <v>85</v>
      </c>
      <c r="K2791" t="s">
        <v>214</v>
      </c>
      <c r="L2791" t="s">
        <v>425</v>
      </c>
      <c r="M2791" t="s">
        <v>426</v>
      </c>
      <c r="N2791" t="s">
        <v>217</v>
      </c>
      <c r="O2791" t="s">
        <v>263</v>
      </c>
      <c r="P2791" t="s">
        <v>367</v>
      </c>
      <c r="Q2791" t="s">
        <v>368</v>
      </c>
      <c r="R2791" t="s">
        <v>369</v>
      </c>
      <c r="S2791" t="s">
        <v>370</v>
      </c>
      <c r="T2791" t="s">
        <v>368</v>
      </c>
      <c r="U2791" s="61" t="s">
        <v>371</v>
      </c>
      <c r="V2791" t="s">
        <v>24</v>
      </c>
      <c r="W2791" t="s">
        <v>263</v>
      </c>
      <c r="X2791" s="59">
        <v>5000</v>
      </c>
      <c r="Y2791" s="59">
        <v>5000</v>
      </c>
      <c r="Z2791" t="s">
        <v>141</v>
      </c>
      <c r="AA2791" s="146" t="str">
        <f t="shared" si="537"/>
        <v>EX</v>
      </c>
      <c r="AB2791" s="146" t="str">
        <f t="shared" si="539"/>
        <v>IT</v>
      </c>
      <c r="AC2791" t="str">
        <f t="shared" si="542"/>
        <v>EX</v>
      </c>
      <c r="AD2791" s="74">
        <f t="shared" si="543"/>
        <v>5000</v>
      </c>
      <c r="AE2791" s="74">
        <f t="shared" si="548"/>
        <v>5000</v>
      </c>
      <c r="AF2791">
        <v>1</v>
      </c>
      <c r="AG2791">
        <v>0</v>
      </c>
      <c r="AH2791" s="74">
        <v>0</v>
      </c>
      <c r="AJ2791" s="74">
        <f t="shared" si="544"/>
        <v>0</v>
      </c>
      <c r="AK2791" s="74">
        <f t="shared" si="538"/>
        <v>5000</v>
      </c>
      <c r="AL2791" t="str">
        <f t="shared" si="545"/>
        <v>N</v>
      </c>
      <c r="AN2791" t="s">
        <v>86</v>
      </c>
      <c r="AO2791" t="s">
        <v>85</v>
      </c>
      <c r="AP2791" t="str">
        <f t="shared" si="546"/>
        <v>94</v>
      </c>
      <c r="AQ2791" s="145" t="s">
        <v>1826</v>
      </c>
      <c r="AR2791" t="str">
        <f t="shared" si="547"/>
        <v>1-Adjusted Base Budget</v>
      </c>
      <c r="AS2791" s="145" t="s">
        <v>1827</v>
      </c>
      <c r="AT2791" t="s">
        <v>213</v>
      </c>
      <c r="AV2791" t="str">
        <f t="shared" si="541"/>
        <v>VPIT-SS</v>
      </c>
      <c r="AW2791" t="str">
        <f t="shared" si="540"/>
        <v>VP FOR INFORMATION TECHNOLOGY-SHARED SERVICES</v>
      </c>
    </row>
    <row r="2792" spans="1:49">
      <c r="A2792" s="59">
        <v>2018</v>
      </c>
      <c r="B2792" t="s">
        <v>137</v>
      </c>
      <c r="C2792" t="s">
        <v>945</v>
      </c>
      <c r="D2792" t="s">
        <v>946</v>
      </c>
      <c r="E2792" t="s">
        <v>979</v>
      </c>
      <c r="F2792" t="s">
        <v>957</v>
      </c>
      <c r="G2792" t="s">
        <v>958</v>
      </c>
      <c r="H2792" t="s">
        <v>152</v>
      </c>
      <c r="I2792" s="170" t="s">
        <v>84</v>
      </c>
      <c r="J2792" t="s">
        <v>85</v>
      </c>
      <c r="K2792" t="s">
        <v>214</v>
      </c>
      <c r="L2792" t="s">
        <v>425</v>
      </c>
      <c r="M2792" t="s">
        <v>426</v>
      </c>
      <c r="N2792" t="s">
        <v>217</v>
      </c>
      <c r="O2792" t="s">
        <v>263</v>
      </c>
      <c r="P2792" t="s">
        <v>367</v>
      </c>
      <c r="Q2792" t="s">
        <v>368</v>
      </c>
      <c r="R2792" t="s">
        <v>369</v>
      </c>
      <c r="S2792" t="s">
        <v>370</v>
      </c>
      <c r="T2792" t="s">
        <v>368</v>
      </c>
      <c r="U2792" s="61" t="s">
        <v>371</v>
      </c>
      <c r="V2792" t="s">
        <v>24</v>
      </c>
      <c r="W2792" t="s">
        <v>263</v>
      </c>
      <c r="X2792" s="59">
        <v>10000</v>
      </c>
      <c r="Y2792" s="59">
        <v>10000</v>
      </c>
      <c r="Z2792" t="s">
        <v>141</v>
      </c>
      <c r="AA2792" s="146" t="str">
        <f t="shared" si="537"/>
        <v>EX</v>
      </c>
      <c r="AB2792" s="146" t="str">
        <f t="shared" si="539"/>
        <v>IT</v>
      </c>
      <c r="AC2792" t="str">
        <f t="shared" si="542"/>
        <v>EX</v>
      </c>
      <c r="AD2792" s="74">
        <f t="shared" si="543"/>
        <v>10000</v>
      </c>
      <c r="AE2792" s="74">
        <f t="shared" si="548"/>
        <v>10000</v>
      </c>
      <c r="AF2792">
        <v>1</v>
      </c>
      <c r="AG2792">
        <v>0</v>
      </c>
      <c r="AH2792" s="74">
        <v>0</v>
      </c>
      <c r="AJ2792" s="74">
        <f t="shared" si="544"/>
        <v>0</v>
      </c>
      <c r="AK2792" s="74">
        <f t="shared" si="538"/>
        <v>10000</v>
      </c>
      <c r="AL2792" t="str">
        <f t="shared" si="545"/>
        <v>N</v>
      </c>
      <c r="AN2792" t="s">
        <v>86</v>
      </c>
      <c r="AO2792" t="s">
        <v>85</v>
      </c>
      <c r="AP2792" t="str">
        <f t="shared" si="546"/>
        <v>94</v>
      </c>
      <c r="AQ2792" s="145" t="s">
        <v>1826</v>
      </c>
      <c r="AR2792" t="str">
        <f t="shared" si="547"/>
        <v>1-Adjusted Base Budget</v>
      </c>
      <c r="AS2792" s="145" t="s">
        <v>1827</v>
      </c>
      <c r="AT2792" t="s">
        <v>213</v>
      </c>
      <c r="AV2792" t="str">
        <f t="shared" si="541"/>
        <v>VPIT-SS</v>
      </c>
      <c r="AW2792" t="str">
        <f t="shared" si="540"/>
        <v>VP FOR INFORMATION TECHNOLOGY-SHARED SERVICES</v>
      </c>
    </row>
    <row r="2793" spans="1:49">
      <c r="A2793" s="59">
        <v>2018</v>
      </c>
      <c r="B2793" t="s">
        <v>137</v>
      </c>
      <c r="C2793" t="s">
        <v>945</v>
      </c>
      <c r="D2793" t="s">
        <v>946</v>
      </c>
      <c r="E2793" t="s">
        <v>951</v>
      </c>
      <c r="F2793" t="s">
        <v>998</v>
      </c>
      <c r="G2793" t="s">
        <v>999</v>
      </c>
      <c r="H2793" t="s">
        <v>154</v>
      </c>
      <c r="I2793" s="170" t="s">
        <v>84</v>
      </c>
      <c r="J2793" t="s">
        <v>85</v>
      </c>
      <c r="K2793" t="s">
        <v>214</v>
      </c>
      <c r="L2793" t="s">
        <v>425</v>
      </c>
      <c r="M2793" t="s">
        <v>426</v>
      </c>
      <c r="N2793" t="s">
        <v>217</v>
      </c>
      <c r="O2793" t="s">
        <v>263</v>
      </c>
      <c r="P2793" t="s">
        <v>367</v>
      </c>
      <c r="Q2793" t="s">
        <v>368</v>
      </c>
      <c r="R2793" t="s">
        <v>369</v>
      </c>
      <c r="S2793" t="s">
        <v>370</v>
      </c>
      <c r="T2793" t="s">
        <v>368</v>
      </c>
      <c r="U2793" s="61" t="s">
        <v>371</v>
      </c>
      <c r="V2793" t="s">
        <v>24</v>
      </c>
      <c r="W2793" t="s">
        <v>263</v>
      </c>
      <c r="X2793" s="59">
        <v>2000</v>
      </c>
      <c r="Y2793" s="59">
        <v>2000</v>
      </c>
      <c r="Z2793" t="s">
        <v>141</v>
      </c>
      <c r="AA2793" s="146" t="str">
        <f t="shared" ref="AA2793:AA2856" si="549">IF(P2793 ="CORI","IN",IF(P2793 ="TRIN","IN",O2793))</f>
        <v>EX</v>
      </c>
      <c r="AB2793" s="146" t="str">
        <f t="shared" si="539"/>
        <v>IT</v>
      </c>
      <c r="AC2793" t="str">
        <f t="shared" si="542"/>
        <v>EX</v>
      </c>
      <c r="AD2793" s="74">
        <f t="shared" si="543"/>
        <v>2000</v>
      </c>
      <c r="AE2793" s="74">
        <f t="shared" si="548"/>
        <v>2000</v>
      </c>
      <c r="AF2793">
        <v>1</v>
      </c>
      <c r="AG2793">
        <v>0</v>
      </c>
      <c r="AH2793" s="74">
        <v>0</v>
      </c>
      <c r="AJ2793" s="74">
        <f t="shared" si="544"/>
        <v>0</v>
      </c>
      <c r="AK2793" s="74">
        <f t="shared" si="538"/>
        <v>2000</v>
      </c>
      <c r="AL2793" t="str">
        <f t="shared" si="545"/>
        <v>N</v>
      </c>
      <c r="AN2793" t="s">
        <v>86</v>
      </c>
      <c r="AO2793" t="s">
        <v>85</v>
      </c>
      <c r="AP2793" t="str">
        <f t="shared" si="546"/>
        <v>94</v>
      </c>
      <c r="AQ2793" s="145" t="s">
        <v>1826</v>
      </c>
      <c r="AR2793" t="str">
        <f t="shared" si="547"/>
        <v>1-Adjusted Base Budget</v>
      </c>
      <c r="AS2793" s="145" t="s">
        <v>1827</v>
      </c>
      <c r="AT2793" t="s">
        <v>213</v>
      </c>
      <c r="AV2793" t="str">
        <f t="shared" si="541"/>
        <v>VPIT-SS</v>
      </c>
      <c r="AW2793" t="str">
        <f t="shared" si="540"/>
        <v>VP FOR INFORMATION TECHNOLOGY-SHARED SERVICES</v>
      </c>
    </row>
    <row r="2794" spans="1:49">
      <c r="A2794" s="59">
        <v>2018</v>
      </c>
      <c r="B2794" t="s">
        <v>137</v>
      </c>
      <c r="C2794" t="s">
        <v>945</v>
      </c>
      <c r="D2794" t="s">
        <v>946</v>
      </c>
      <c r="E2794" t="s">
        <v>951</v>
      </c>
      <c r="F2794" t="s">
        <v>952</v>
      </c>
      <c r="G2794" t="s">
        <v>953</v>
      </c>
      <c r="H2794" t="s">
        <v>154</v>
      </c>
      <c r="I2794" s="170" t="s">
        <v>84</v>
      </c>
      <c r="J2794" t="s">
        <v>85</v>
      </c>
      <c r="K2794" t="s">
        <v>214</v>
      </c>
      <c r="L2794" t="s">
        <v>425</v>
      </c>
      <c r="M2794" t="s">
        <v>426</v>
      </c>
      <c r="N2794" t="s">
        <v>217</v>
      </c>
      <c r="O2794" t="s">
        <v>263</v>
      </c>
      <c r="P2794" t="s">
        <v>367</v>
      </c>
      <c r="Q2794" t="s">
        <v>368</v>
      </c>
      <c r="R2794" t="s">
        <v>369</v>
      </c>
      <c r="S2794" t="s">
        <v>370</v>
      </c>
      <c r="T2794" t="s">
        <v>368</v>
      </c>
      <c r="U2794" s="61" t="s">
        <v>371</v>
      </c>
      <c r="V2794" t="s">
        <v>24</v>
      </c>
      <c r="W2794" t="s">
        <v>263</v>
      </c>
      <c r="X2794" s="59">
        <v>11537</v>
      </c>
      <c r="Y2794" s="59">
        <v>11537</v>
      </c>
      <c r="Z2794" t="s">
        <v>141</v>
      </c>
      <c r="AA2794" s="146" t="str">
        <f t="shared" si="549"/>
        <v>EX</v>
      </c>
      <c r="AB2794" s="146" t="str">
        <f t="shared" si="539"/>
        <v>IT</v>
      </c>
      <c r="AC2794" t="str">
        <f t="shared" si="542"/>
        <v>EX</v>
      </c>
      <c r="AD2794" s="74">
        <f t="shared" si="543"/>
        <v>11537</v>
      </c>
      <c r="AE2794" s="74">
        <f t="shared" si="548"/>
        <v>11537</v>
      </c>
      <c r="AF2794">
        <v>1</v>
      </c>
      <c r="AG2794">
        <v>0</v>
      </c>
      <c r="AH2794" s="74">
        <v>0</v>
      </c>
      <c r="AJ2794" s="74">
        <f t="shared" si="544"/>
        <v>0</v>
      </c>
      <c r="AK2794" s="74">
        <f t="shared" si="538"/>
        <v>11537</v>
      </c>
      <c r="AL2794" t="str">
        <f t="shared" si="545"/>
        <v>N</v>
      </c>
      <c r="AN2794" t="s">
        <v>86</v>
      </c>
      <c r="AO2794" t="s">
        <v>85</v>
      </c>
      <c r="AP2794" t="str">
        <f t="shared" si="546"/>
        <v>94</v>
      </c>
      <c r="AQ2794" s="145" t="s">
        <v>1826</v>
      </c>
      <c r="AR2794" t="str">
        <f t="shared" si="547"/>
        <v>1-Adjusted Base Budget</v>
      </c>
      <c r="AS2794" s="145" t="s">
        <v>1827</v>
      </c>
      <c r="AT2794" t="s">
        <v>213</v>
      </c>
      <c r="AV2794" t="str">
        <f t="shared" si="541"/>
        <v>VPIT-SS</v>
      </c>
      <c r="AW2794" t="str">
        <f t="shared" si="540"/>
        <v>VP FOR INFORMATION TECHNOLOGY-SHARED SERVICES</v>
      </c>
    </row>
    <row r="2795" spans="1:49">
      <c r="A2795" s="59">
        <v>2018</v>
      </c>
      <c r="B2795" t="s">
        <v>137</v>
      </c>
      <c r="C2795" t="s">
        <v>945</v>
      </c>
      <c r="D2795" t="s">
        <v>946</v>
      </c>
      <c r="E2795" t="s">
        <v>951</v>
      </c>
      <c r="F2795" t="s">
        <v>1061</v>
      </c>
      <c r="G2795" t="s">
        <v>1062</v>
      </c>
      <c r="H2795" t="s">
        <v>154</v>
      </c>
      <c r="I2795" s="170" t="s">
        <v>84</v>
      </c>
      <c r="J2795" t="s">
        <v>85</v>
      </c>
      <c r="K2795" t="s">
        <v>214</v>
      </c>
      <c r="L2795" t="s">
        <v>425</v>
      </c>
      <c r="M2795" t="s">
        <v>426</v>
      </c>
      <c r="N2795" t="s">
        <v>217</v>
      </c>
      <c r="O2795" t="s">
        <v>263</v>
      </c>
      <c r="P2795" t="s">
        <v>367</v>
      </c>
      <c r="Q2795" t="s">
        <v>368</v>
      </c>
      <c r="R2795" t="s">
        <v>369</v>
      </c>
      <c r="S2795" t="s">
        <v>370</v>
      </c>
      <c r="T2795" t="s">
        <v>368</v>
      </c>
      <c r="U2795" s="61" t="s">
        <v>371</v>
      </c>
      <c r="V2795" t="s">
        <v>24</v>
      </c>
      <c r="W2795" t="s">
        <v>263</v>
      </c>
      <c r="X2795" s="59">
        <v>1000</v>
      </c>
      <c r="Y2795" s="59">
        <v>1000</v>
      </c>
      <c r="Z2795" t="s">
        <v>141</v>
      </c>
      <c r="AA2795" s="146" t="str">
        <f t="shared" si="549"/>
        <v>EX</v>
      </c>
      <c r="AB2795" s="146" t="str">
        <f t="shared" si="539"/>
        <v>IT</v>
      </c>
      <c r="AC2795" t="str">
        <f t="shared" si="542"/>
        <v>EX</v>
      </c>
      <c r="AD2795" s="74">
        <f t="shared" si="543"/>
        <v>1000</v>
      </c>
      <c r="AE2795" s="74">
        <f t="shared" si="548"/>
        <v>1000</v>
      </c>
      <c r="AF2795">
        <v>1</v>
      </c>
      <c r="AG2795">
        <v>0</v>
      </c>
      <c r="AH2795" s="74">
        <v>0</v>
      </c>
      <c r="AJ2795" s="74">
        <f t="shared" si="544"/>
        <v>0</v>
      </c>
      <c r="AK2795" s="74">
        <f t="shared" si="538"/>
        <v>1000</v>
      </c>
      <c r="AL2795" t="str">
        <f t="shared" si="545"/>
        <v>N</v>
      </c>
      <c r="AN2795" t="s">
        <v>86</v>
      </c>
      <c r="AO2795" t="s">
        <v>85</v>
      </c>
      <c r="AP2795" t="str">
        <f t="shared" si="546"/>
        <v>94</v>
      </c>
      <c r="AQ2795" s="145" t="s">
        <v>1826</v>
      </c>
      <c r="AR2795" t="str">
        <f t="shared" si="547"/>
        <v>1-Adjusted Base Budget</v>
      </c>
      <c r="AS2795" s="145" t="s">
        <v>1827</v>
      </c>
      <c r="AT2795" t="s">
        <v>213</v>
      </c>
      <c r="AV2795" t="str">
        <f t="shared" si="541"/>
        <v>VPIT-SS</v>
      </c>
      <c r="AW2795" t="str">
        <f t="shared" si="540"/>
        <v>VP FOR INFORMATION TECHNOLOGY-SHARED SERVICES</v>
      </c>
    </row>
    <row r="2796" spans="1:49">
      <c r="A2796" s="59">
        <v>2018</v>
      </c>
      <c r="B2796" t="s">
        <v>137</v>
      </c>
      <c r="C2796" t="s">
        <v>945</v>
      </c>
      <c r="D2796" t="s">
        <v>946</v>
      </c>
      <c r="E2796" t="s">
        <v>951</v>
      </c>
      <c r="F2796" t="s">
        <v>954</v>
      </c>
      <c r="G2796" t="s">
        <v>955</v>
      </c>
      <c r="H2796" t="s">
        <v>154</v>
      </c>
      <c r="I2796" s="170" t="s">
        <v>84</v>
      </c>
      <c r="J2796" t="s">
        <v>85</v>
      </c>
      <c r="K2796" t="s">
        <v>214</v>
      </c>
      <c r="L2796" t="s">
        <v>425</v>
      </c>
      <c r="M2796" t="s">
        <v>426</v>
      </c>
      <c r="N2796" t="s">
        <v>217</v>
      </c>
      <c r="O2796" t="s">
        <v>263</v>
      </c>
      <c r="P2796" t="s">
        <v>367</v>
      </c>
      <c r="Q2796" t="s">
        <v>368</v>
      </c>
      <c r="R2796" t="s">
        <v>369</v>
      </c>
      <c r="S2796" t="s">
        <v>370</v>
      </c>
      <c r="T2796" t="s">
        <v>368</v>
      </c>
      <c r="U2796" s="61" t="s">
        <v>371</v>
      </c>
      <c r="V2796" t="s">
        <v>24</v>
      </c>
      <c r="W2796" t="s">
        <v>263</v>
      </c>
      <c r="X2796" s="59">
        <v>1000</v>
      </c>
      <c r="Y2796" s="59">
        <v>1000</v>
      </c>
      <c r="Z2796" t="s">
        <v>141</v>
      </c>
      <c r="AA2796" s="146" t="str">
        <f t="shared" si="549"/>
        <v>EX</v>
      </c>
      <c r="AB2796" s="146" t="str">
        <f t="shared" si="539"/>
        <v>IT</v>
      </c>
      <c r="AC2796" t="str">
        <f t="shared" si="542"/>
        <v>EX</v>
      </c>
      <c r="AD2796" s="74">
        <f t="shared" si="543"/>
        <v>1000</v>
      </c>
      <c r="AE2796" s="74">
        <f t="shared" si="548"/>
        <v>1000</v>
      </c>
      <c r="AF2796">
        <v>1</v>
      </c>
      <c r="AG2796">
        <v>0</v>
      </c>
      <c r="AH2796" s="74">
        <v>0</v>
      </c>
      <c r="AJ2796" s="74">
        <f t="shared" si="544"/>
        <v>0</v>
      </c>
      <c r="AK2796" s="74">
        <f t="shared" si="538"/>
        <v>1000</v>
      </c>
      <c r="AL2796" t="str">
        <f t="shared" si="545"/>
        <v>N</v>
      </c>
      <c r="AN2796" t="s">
        <v>86</v>
      </c>
      <c r="AO2796" t="s">
        <v>85</v>
      </c>
      <c r="AP2796" t="str">
        <f t="shared" si="546"/>
        <v>94</v>
      </c>
      <c r="AQ2796" s="145" t="s">
        <v>1826</v>
      </c>
      <c r="AR2796" t="str">
        <f t="shared" si="547"/>
        <v>1-Adjusted Base Budget</v>
      </c>
      <c r="AS2796" s="145" t="s">
        <v>1827</v>
      </c>
      <c r="AT2796" t="s">
        <v>213</v>
      </c>
      <c r="AV2796" t="str">
        <f t="shared" si="541"/>
        <v>VPIT-SS</v>
      </c>
      <c r="AW2796" t="str">
        <f t="shared" si="540"/>
        <v>VP FOR INFORMATION TECHNOLOGY-SHARED SERVICES</v>
      </c>
    </row>
    <row r="2797" spans="1:49">
      <c r="A2797" s="59">
        <v>2018</v>
      </c>
      <c r="B2797" t="s">
        <v>137</v>
      </c>
      <c r="C2797" t="s">
        <v>945</v>
      </c>
      <c r="D2797" t="s">
        <v>946</v>
      </c>
      <c r="E2797" t="s">
        <v>951</v>
      </c>
      <c r="F2797" t="s">
        <v>1117</v>
      </c>
      <c r="G2797" t="s">
        <v>1118</v>
      </c>
      <c r="H2797" t="s">
        <v>154</v>
      </c>
      <c r="I2797" s="170" t="s">
        <v>84</v>
      </c>
      <c r="J2797" t="s">
        <v>85</v>
      </c>
      <c r="K2797" t="s">
        <v>214</v>
      </c>
      <c r="L2797" t="s">
        <v>425</v>
      </c>
      <c r="M2797" t="s">
        <v>426</v>
      </c>
      <c r="N2797" t="s">
        <v>217</v>
      </c>
      <c r="O2797" t="s">
        <v>263</v>
      </c>
      <c r="P2797" t="s">
        <v>367</v>
      </c>
      <c r="Q2797" t="s">
        <v>368</v>
      </c>
      <c r="R2797" t="s">
        <v>369</v>
      </c>
      <c r="S2797" t="s">
        <v>370</v>
      </c>
      <c r="T2797" t="s">
        <v>368</v>
      </c>
      <c r="U2797" s="61" t="s">
        <v>371</v>
      </c>
      <c r="V2797" t="s">
        <v>24</v>
      </c>
      <c r="W2797" t="s">
        <v>263</v>
      </c>
      <c r="X2797" s="59">
        <v>3174</v>
      </c>
      <c r="Y2797" s="59">
        <v>3174</v>
      </c>
      <c r="Z2797" t="s">
        <v>141</v>
      </c>
      <c r="AA2797" s="146" t="str">
        <f t="shared" si="549"/>
        <v>EX</v>
      </c>
      <c r="AB2797" s="146" t="str">
        <f t="shared" si="539"/>
        <v>IT</v>
      </c>
      <c r="AC2797" t="str">
        <f t="shared" si="542"/>
        <v>EX</v>
      </c>
      <c r="AD2797" s="74">
        <f t="shared" si="543"/>
        <v>3174</v>
      </c>
      <c r="AE2797" s="74">
        <f t="shared" si="548"/>
        <v>3174</v>
      </c>
      <c r="AF2797">
        <v>1</v>
      </c>
      <c r="AG2797">
        <v>0</v>
      </c>
      <c r="AH2797" s="74">
        <v>0</v>
      </c>
      <c r="AJ2797" s="74">
        <f t="shared" si="544"/>
        <v>0</v>
      </c>
      <c r="AK2797" s="74">
        <f t="shared" si="538"/>
        <v>3174</v>
      </c>
      <c r="AL2797" t="str">
        <f t="shared" si="545"/>
        <v>N</v>
      </c>
      <c r="AN2797" t="s">
        <v>86</v>
      </c>
      <c r="AO2797" t="s">
        <v>85</v>
      </c>
      <c r="AP2797" t="str">
        <f t="shared" si="546"/>
        <v>94</v>
      </c>
      <c r="AQ2797" s="145" t="s">
        <v>1826</v>
      </c>
      <c r="AR2797" t="str">
        <f t="shared" si="547"/>
        <v>1-Adjusted Base Budget</v>
      </c>
      <c r="AS2797" s="145" t="s">
        <v>1827</v>
      </c>
      <c r="AT2797" t="s">
        <v>213</v>
      </c>
      <c r="AV2797" t="str">
        <f t="shared" si="541"/>
        <v>VPIT-SS</v>
      </c>
      <c r="AW2797" t="str">
        <f t="shared" si="540"/>
        <v>VP FOR INFORMATION TECHNOLOGY-SHARED SERVICES</v>
      </c>
    </row>
    <row r="2798" spans="1:49">
      <c r="A2798" s="59">
        <v>2018</v>
      </c>
      <c r="B2798" t="s">
        <v>137</v>
      </c>
      <c r="C2798" t="s">
        <v>945</v>
      </c>
      <c r="D2798" t="s">
        <v>946</v>
      </c>
      <c r="E2798" t="s">
        <v>951</v>
      </c>
      <c r="F2798" t="s">
        <v>968</v>
      </c>
      <c r="G2798" t="s">
        <v>969</v>
      </c>
      <c r="H2798" t="s">
        <v>154</v>
      </c>
      <c r="I2798" s="170" t="s">
        <v>84</v>
      </c>
      <c r="J2798" t="s">
        <v>85</v>
      </c>
      <c r="K2798" t="s">
        <v>214</v>
      </c>
      <c r="L2798" t="s">
        <v>425</v>
      </c>
      <c r="M2798" t="s">
        <v>426</v>
      </c>
      <c r="N2798" t="s">
        <v>217</v>
      </c>
      <c r="O2798" t="s">
        <v>263</v>
      </c>
      <c r="P2798" t="s">
        <v>367</v>
      </c>
      <c r="Q2798" t="s">
        <v>368</v>
      </c>
      <c r="R2798" t="s">
        <v>369</v>
      </c>
      <c r="S2798" t="s">
        <v>370</v>
      </c>
      <c r="T2798" t="s">
        <v>368</v>
      </c>
      <c r="U2798" s="61" t="s">
        <v>371</v>
      </c>
      <c r="V2798" t="s">
        <v>24</v>
      </c>
      <c r="W2798" t="s">
        <v>263</v>
      </c>
      <c r="X2798" s="59">
        <v>350</v>
      </c>
      <c r="Y2798" s="59">
        <v>350</v>
      </c>
      <c r="Z2798" t="s">
        <v>141</v>
      </c>
      <c r="AA2798" s="146" t="str">
        <f t="shared" si="549"/>
        <v>EX</v>
      </c>
      <c r="AB2798" s="146" t="str">
        <f t="shared" si="539"/>
        <v>IT</v>
      </c>
      <c r="AC2798" t="str">
        <f t="shared" si="542"/>
        <v>EX</v>
      </c>
      <c r="AD2798" s="74">
        <f t="shared" si="543"/>
        <v>350</v>
      </c>
      <c r="AE2798" s="74">
        <f t="shared" si="548"/>
        <v>350</v>
      </c>
      <c r="AF2798">
        <v>1</v>
      </c>
      <c r="AG2798">
        <v>0</v>
      </c>
      <c r="AH2798" s="74">
        <v>0</v>
      </c>
      <c r="AJ2798" s="74">
        <f t="shared" si="544"/>
        <v>0</v>
      </c>
      <c r="AK2798" s="74">
        <f t="shared" si="538"/>
        <v>350</v>
      </c>
      <c r="AL2798" t="str">
        <f t="shared" si="545"/>
        <v>N</v>
      </c>
      <c r="AN2798" t="s">
        <v>86</v>
      </c>
      <c r="AO2798" t="s">
        <v>85</v>
      </c>
      <c r="AP2798" t="str">
        <f t="shared" si="546"/>
        <v>94</v>
      </c>
      <c r="AQ2798" s="145" t="s">
        <v>1826</v>
      </c>
      <c r="AR2798" t="str">
        <f t="shared" si="547"/>
        <v>1-Adjusted Base Budget</v>
      </c>
      <c r="AS2798" s="145" t="s">
        <v>1827</v>
      </c>
      <c r="AT2798" t="s">
        <v>213</v>
      </c>
      <c r="AV2798" t="str">
        <f t="shared" si="541"/>
        <v>VPIT-SS</v>
      </c>
      <c r="AW2798" t="str">
        <f t="shared" si="540"/>
        <v>VP FOR INFORMATION TECHNOLOGY-SHARED SERVICES</v>
      </c>
    </row>
    <row r="2799" spans="1:49">
      <c r="A2799" s="59">
        <v>2018</v>
      </c>
      <c r="B2799" t="s">
        <v>137</v>
      </c>
      <c r="C2799" t="s">
        <v>945</v>
      </c>
      <c r="D2799" t="s">
        <v>946</v>
      </c>
      <c r="E2799" t="s">
        <v>951</v>
      </c>
      <c r="F2799" t="s">
        <v>1125</v>
      </c>
      <c r="G2799" t="s">
        <v>1126</v>
      </c>
      <c r="H2799" t="s">
        <v>154</v>
      </c>
      <c r="I2799" s="170" t="s">
        <v>84</v>
      </c>
      <c r="J2799" t="s">
        <v>85</v>
      </c>
      <c r="K2799" t="s">
        <v>214</v>
      </c>
      <c r="L2799" t="s">
        <v>425</v>
      </c>
      <c r="M2799" t="s">
        <v>426</v>
      </c>
      <c r="N2799" t="s">
        <v>217</v>
      </c>
      <c r="O2799" t="s">
        <v>263</v>
      </c>
      <c r="P2799" t="s">
        <v>367</v>
      </c>
      <c r="Q2799" t="s">
        <v>368</v>
      </c>
      <c r="R2799" t="s">
        <v>369</v>
      </c>
      <c r="S2799" t="s">
        <v>370</v>
      </c>
      <c r="T2799" t="s">
        <v>368</v>
      </c>
      <c r="U2799" s="61" t="s">
        <v>371</v>
      </c>
      <c r="V2799" t="s">
        <v>24</v>
      </c>
      <c r="W2799" t="s">
        <v>263</v>
      </c>
      <c r="X2799" s="59">
        <v>3279</v>
      </c>
      <c r="Y2799" s="59">
        <v>3279</v>
      </c>
      <c r="Z2799" t="s">
        <v>141</v>
      </c>
      <c r="AA2799" s="146" t="str">
        <f t="shared" si="549"/>
        <v>EX</v>
      </c>
      <c r="AB2799" s="146" t="str">
        <f t="shared" si="539"/>
        <v>IT</v>
      </c>
      <c r="AC2799" t="str">
        <f t="shared" si="542"/>
        <v>EX</v>
      </c>
      <c r="AD2799" s="74">
        <f t="shared" si="543"/>
        <v>3279</v>
      </c>
      <c r="AE2799" s="74">
        <f t="shared" si="548"/>
        <v>3279</v>
      </c>
      <c r="AF2799">
        <v>1</v>
      </c>
      <c r="AG2799">
        <v>0</v>
      </c>
      <c r="AH2799" s="74">
        <v>0</v>
      </c>
      <c r="AJ2799" s="74">
        <f t="shared" si="544"/>
        <v>0</v>
      </c>
      <c r="AK2799" s="74">
        <f t="shared" si="538"/>
        <v>3279</v>
      </c>
      <c r="AL2799" t="str">
        <f t="shared" si="545"/>
        <v>N</v>
      </c>
      <c r="AN2799" t="s">
        <v>86</v>
      </c>
      <c r="AO2799" t="s">
        <v>85</v>
      </c>
      <c r="AP2799" t="str">
        <f t="shared" si="546"/>
        <v>94</v>
      </c>
      <c r="AQ2799" s="145" t="s">
        <v>1826</v>
      </c>
      <c r="AR2799" t="str">
        <f t="shared" si="547"/>
        <v>1-Adjusted Base Budget</v>
      </c>
      <c r="AS2799" s="145" t="s">
        <v>1827</v>
      </c>
      <c r="AT2799" t="s">
        <v>213</v>
      </c>
      <c r="AV2799" t="str">
        <f t="shared" si="541"/>
        <v>VPIT-SS</v>
      </c>
      <c r="AW2799" t="str">
        <f t="shared" si="540"/>
        <v>VP FOR INFORMATION TECHNOLOGY-SHARED SERVICES</v>
      </c>
    </row>
    <row r="2800" spans="1:49">
      <c r="A2800" s="59">
        <v>2018</v>
      </c>
      <c r="B2800" t="s">
        <v>137</v>
      </c>
      <c r="C2800" t="s">
        <v>945</v>
      </c>
      <c r="D2800" t="s">
        <v>946</v>
      </c>
      <c r="E2800" t="s">
        <v>951</v>
      </c>
      <c r="F2800" t="s">
        <v>1099</v>
      </c>
      <c r="G2800" t="s">
        <v>1100</v>
      </c>
      <c r="H2800" t="s">
        <v>154</v>
      </c>
      <c r="I2800" s="170" t="s">
        <v>84</v>
      </c>
      <c r="J2800" t="s">
        <v>85</v>
      </c>
      <c r="K2800" t="s">
        <v>214</v>
      </c>
      <c r="L2800" t="s">
        <v>425</v>
      </c>
      <c r="M2800" t="s">
        <v>426</v>
      </c>
      <c r="N2800" t="s">
        <v>217</v>
      </c>
      <c r="O2800" t="s">
        <v>263</v>
      </c>
      <c r="P2800" t="s">
        <v>367</v>
      </c>
      <c r="Q2800" t="s">
        <v>368</v>
      </c>
      <c r="R2800" t="s">
        <v>369</v>
      </c>
      <c r="S2800" t="s">
        <v>370</v>
      </c>
      <c r="T2800" t="s">
        <v>368</v>
      </c>
      <c r="U2800" s="61" t="s">
        <v>371</v>
      </c>
      <c r="V2800" t="s">
        <v>24</v>
      </c>
      <c r="W2800" t="s">
        <v>263</v>
      </c>
      <c r="X2800" s="59">
        <v>0</v>
      </c>
      <c r="Y2800" s="59">
        <v>247</v>
      </c>
      <c r="Z2800" t="s">
        <v>141</v>
      </c>
      <c r="AA2800" s="146" t="str">
        <f t="shared" si="549"/>
        <v>EX</v>
      </c>
      <c r="AB2800" s="146" t="str">
        <f t="shared" si="539"/>
        <v>IT</v>
      </c>
      <c r="AC2800" t="str">
        <f t="shared" si="542"/>
        <v>EX</v>
      </c>
      <c r="AD2800" s="74">
        <f t="shared" si="543"/>
        <v>247</v>
      </c>
      <c r="AE2800" s="74">
        <f t="shared" si="548"/>
        <v>247</v>
      </c>
      <c r="AF2800">
        <v>1</v>
      </c>
      <c r="AG2800">
        <v>0</v>
      </c>
      <c r="AH2800" s="74">
        <v>0</v>
      </c>
      <c r="AJ2800" s="74">
        <f t="shared" si="544"/>
        <v>0</v>
      </c>
      <c r="AK2800" s="74">
        <f t="shared" si="538"/>
        <v>247</v>
      </c>
      <c r="AL2800" t="str">
        <f t="shared" si="545"/>
        <v>N</v>
      </c>
      <c r="AN2800" t="s">
        <v>86</v>
      </c>
      <c r="AO2800" t="s">
        <v>85</v>
      </c>
      <c r="AP2800" t="str">
        <f t="shared" si="546"/>
        <v>94</v>
      </c>
      <c r="AQ2800" s="145" t="s">
        <v>1826</v>
      </c>
      <c r="AR2800" t="str">
        <f t="shared" si="547"/>
        <v>1-Adjusted Base Budget</v>
      </c>
      <c r="AS2800" s="145" t="s">
        <v>1827</v>
      </c>
      <c r="AT2800" t="s">
        <v>213</v>
      </c>
      <c r="AV2800" t="str">
        <f t="shared" si="541"/>
        <v>VPIT-SS</v>
      </c>
      <c r="AW2800" t="str">
        <f t="shared" si="540"/>
        <v>VP FOR INFORMATION TECHNOLOGY-SHARED SERVICES</v>
      </c>
    </row>
    <row r="2801" spans="1:49">
      <c r="A2801" s="59">
        <v>2018</v>
      </c>
      <c r="B2801" t="s">
        <v>137</v>
      </c>
      <c r="C2801" t="s">
        <v>945</v>
      </c>
      <c r="D2801" t="s">
        <v>946</v>
      </c>
      <c r="E2801" t="s">
        <v>951</v>
      </c>
      <c r="F2801" t="s">
        <v>1131</v>
      </c>
      <c r="G2801" t="s">
        <v>1132</v>
      </c>
      <c r="H2801" t="s">
        <v>154</v>
      </c>
      <c r="I2801" s="170" t="s">
        <v>84</v>
      </c>
      <c r="J2801" t="s">
        <v>85</v>
      </c>
      <c r="K2801" t="s">
        <v>214</v>
      </c>
      <c r="L2801" t="s">
        <v>425</v>
      </c>
      <c r="M2801" t="s">
        <v>426</v>
      </c>
      <c r="N2801" t="s">
        <v>217</v>
      </c>
      <c r="O2801" t="s">
        <v>263</v>
      </c>
      <c r="P2801" t="s">
        <v>367</v>
      </c>
      <c r="Q2801" t="s">
        <v>368</v>
      </c>
      <c r="R2801" t="s">
        <v>369</v>
      </c>
      <c r="S2801" t="s">
        <v>370</v>
      </c>
      <c r="T2801" t="s">
        <v>368</v>
      </c>
      <c r="U2801" s="61" t="s">
        <v>371</v>
      </c>
      <c r="V2801" t="s">
        <v>24</v>
      </c>
      <c r="W2801" t="s">
        <v>263</v>
      </c>
      <c r="X2801" s="59">
        <v>11630</v>
      </c>
      <c r="Y2801" s="59">
        <v>11630</v>
      </c>
      <c r="Z2801" t="s">
        <v>141</v>
      </c>
      <c r="AA2801" s="146" t="str">
        <f t="shared" si="549"/>
        <v>EX</v>
      </c>
      <c r="AB2801" s="146" t="str">
        <f t="shared" si="539"/>
        <v>IT</v>
      </c>
      <c r="AC2801" t="str">
        <f t="shared" si="542"/>
        <v>EX</v>
      </c>
      <c r="AD2801" s="74">
        <f t="shared" si="543"/>
        <v>11630</v>
      </c>
      <c r="AE2801" s="74">
        <f t="shared" si="548"/>
        <v>11630</v>
      </c>
      <c r="AF2801">
        <v>1</v>
      </c>
      <c r="AG2801">
        <v>0</v>
      </c>
      <c r="AH2801" s="74">
        <v>0</v>
      </c>
      <c r="AJ2801" s="74">
        <f t="shared" si="544"/>
        <v>0</v>
      </c>
      <c r="AK2801" s="74">
        <f t="shared" si="538"/>
        <v>11630</v>
      </c>
      <c r="AL2801" t="str">
        <f t="shared" si="545"/>
        <v>N</v>
      </c>
      <c r="AN2801" t="s">
        <v>86</v>
      </c>
      <c r="AO2801" t="s">
        <v>85</v>
      </c>
      <c r="AP2801" t="str">
        <f t="shared" si="546"/>
        <v>94</v>
      </c>
      <c r="AQ2801" s="145" t="s">
        <v>1826</v>
      </c>
      <c r="AR2801" t="str">
        <f t="shared" si="547"/>
        <v>1-Adjusted Base Budget</v>
      </c>
      <c r="AS2801" s="145" t="s">
        <v>1827</v>
      </c>
      <c r="AT2801" t="s">
        <v>213</v>
      </c>
      <c r="AV2801" t="str">
        <f t="shared" si="541"/>
        <v>VPIT-SS</v>
      </c>
      <c r="AW2801" t="str">
        <f t="shared" si="540"/>
        <v>VP FOR INFORMATION TECHNOLOGY-SHARED SERVICES</v>
      </c>
    </row>
    <row r="2802" spans="1:49">
      <c r="A2802" s="59">
        <v>2018</v>
      </c>
      <c r="B2802" t="s">
        <v>137</v>
      </c>
      <c r="C2802" t="s">
        <v>945</v>
      </c>
      <c r="D2802" t="s">
        <v>946</v>
      </c>
      <c r="E2802" t="s">
        <v>981</v>
      </c>
      <c r="F2802" t="s">
        <v>957</v>
      </c>
      <c r="G2802" t="s">
        <v>958</v>
      </c>
      <c r="H2802" t="s">
        <v>157</v>
      </c>
      <c r="I2802" s="170" t="s">
        <v>84</v>
      </c>
      <c r="J2802" t="s">
        <v>85</v>
      </c>
      <c r="K2802" t="s">
        <v>214</v>
      </c>
      <c r="L2802" t="s">
        <v>425</v>
      </c>
      <c r="M2802" t="s">
        <v>426</v>
      </c>
      <c r="N2802" t="s">
        <v>217</v>
      </c>
      <c r="O2802" t="s">
        <v>263</v>
      </c>
      <c r="P2802" t="s">
        <v>367</v>
      </c>
      <c r="Q2802" t="s">
        <v>368</v>
      </c>
      <c r="R2802" t="s">
        <v>369</v>
      </c>
      <c r="S2802" t="s">
        <v>370</v>
      </c>
      <c r="T2802" t="s">
        <v>368</v>
      </c>
      <c r="U2802" s="61" t="s">
        <v>371</v>
      </c>
      <c r="V2802" t="s">
        <v>24</v>
      </c>
      <c r="W2802" t="s">
        <v>263</v>
      </c>
      <c r="X2802" s="59">
        <v>7000</v>
      </c>
      <c r="Y2802" s="59">
        <v>7000</v>
      </c>
      <c r="Z2802" t="s">
        <v>141</v>
      </c>
      <c r="AA2802" s="146" t="str">
        <f t="shared" si="549"/>
        <v>EX</v>
      </c>
      <c r="AB2802" s="146" t="str">
        <f t="shared" si="539"/>
        <v>IT</v>
      </c>
      <c r="AC2802" t="str">
        <f t="shared" si="542"/>
        <v>EX</v>
      </c>
      <c r="AD2802" s="74">
        <f t="shared" si="543"/>
        <v>7000</v>
      </c>
      <c r="AE2802" s="74">
        <f t="shared" si="548"/>
        <v>7000</v>
      </c>
      <c r="AF2802">
        <v>1</v>
      </c>
      <c r="AG2802">
        <v>0</v>
      </c>
      <c r="AH2802" s="74">
        <v>0</v>
      </c>
      <c r="AJ2802" s="74">
        <f t="shared" si="544"/>
        <v>0</v>
      </c>
      <c r="AK2802" s="74">
        <f t="shared" si="538"/>
        <v>7000</v>
      </c>
      <c r="AL2802" t="str">
        <f t="shared" si="545"/>
        <v>N</v>
      </c>
      <c r="AN2802" t="s">
        <v>86</v>
      </c>
      <c r="AO2802" t="s">
        <v>85</v>
      </c>
      <c r="AP2802" t="str">
        <f t="shared" si="546"/>
        <v>94</v>
      </c>
      <c r="AQ2802" s="145" t="s">
        <v>1826</v>
      </c>
      <c r="AR2802" t="str">
        <f t="shared" si="547"/>
        <v>1-Adjusted Base Budget</v>
      </c>
      <c r="AS2802" s="145" t="s">
        <v>1827</v>
      </c>
      <c r="AT2802" t="s">
        <v>213</v>
      </c>
      <c r="AV2802" t="str">
        <f t="shared" si="541"/>
        <v>VPIT-SS</v>
      </c>
      <c r="AW2802" t="str">
        <f t="shared" si="540"/>
        <v>VP FOR INFORMATION TECHNOLOGY-SHARED SERVICES</v>
      </c>
    </row>
    <row r="2803" spans="1:49">
      <c r="A2803" s="59">
        <v>2018</v>
      </c>
      <c r="B2803" t="s">
        <v>137</v>
      </c>
      <c r="C2803" t="s">
        <v>945</v>
      </c>
      <c r="D2803" t="s">
        <v>946</v>
      </c>
      <c r="E2803" t="s">
        <v>983</v>
      </c>
      <c r="F2803" t="s">
        <v>957</v>
      </c>
      <c r="G2803" t="s">
        <v>958</v>
      </c>
      <c r="H2803" t="s">
        <v>159</v>
      </c>
      <c r="I2803" s="170" t="s">
        <v>84</v>
      </c>
      <c r="J2803" t="s">
        <v>85</v>
      </c>
      <c r="K2803" t="s">
        <v>214</v>
      </c>
      <c r="L2803" t="s">
        <v>425</v>
      </c>
      <c r="M2803" t="s">
        <v>426</v>
      </c>
      <c r="N2803" t="s">
        <v>217</v>
      </c>
      <c r="O2803" t="s">
        <v>263</v>
      </c>
      <c r="P2803" t="s">
        <v>367</v>
      </c>
      <c r="Q2803" t="s">
        <v>368</v>
      </c>
      <c r="R2803" t="s">
        <v>369</v>
      </c>
      <c r="S2803" t="s">
        <v>370</v>
      </c>
      <c r="T2803" t="s">
        <v>368</v>
      </c>
      <c r="U2803" s="61" t="s">
        <v>371</v>
      </c>
      <c r="V2803" t="s">
        <v>24</v>
      </c>
      <c r="W2803" t="s">
        <v>263</v>
      </c>
      <c r="X2803" s="59">
        <v>2500</v>
      </c>
      <c r="Y2803" s="59">
        <v>2500</v>
      </c>
      <c r="Z2803" t="s">
        <v>141</v>
      </c>
      <c r="AA2803" s="146" t="str">
        <f t="shared" si="549"/>
        <v>EX</v>
      </c>
      <c r="AB2803" s="146" t="str">
        <f t="shared" si="539"/>
        <v>IT</v>
      </c>
      <c r="AC2803" t="str">
        <f t="shared" si="542"/>
        <v>EX</v>
      </c>
      <c r="AD2803" s="74">
        <f t="shared" si="543"/>
        <v>2500</v>
      </c>
      <c r="AE2803" s="74">
        <f t="shared" si="548"/>
        <v>2500</v>
      </c>
      <c r="AF2803">
        <v>1</v>
      </c>
      <c r="AG2803">
        <v>0</v>
      </c>
      <c r="AH2803" s="74">
        <v>0</v>
      </c>
      <c r="AJ2803" s="74">
        <f t="shared" si="544"/>
        <v>0</v>
      </c>
      <c r="AK2803" s="74">
        <f t="shared" ref="AK2803:AK2866" si="550">AE2803 +AJ2803</f>
        <v>2500</v>
      </c>
      <c r="AL2803" t="str">
        <f t="shared" si="545"/>
        <v>N</v>
      </c>
      <c r="AN2803" t="s">
        <v>86</v>
      </c>
      <c r="AO2803" t="s">
        <v>85</v>
      </c>
      <c r="AP2803" t="str">
        <f t="shared" si="546"/>
        <v>94</v>
      </c>
      <c r="AQ2803" s="145" t="s">
        <v>1826</v>
      </c>
      <c r="AR2803" t="str">
        <f t="shared" si="547"/>
        <v>1-Adjusted Base Budget</v>
      </c>
      <c r="AS2803" s="145" t="s">
        <v>1827</v>
      </c>
      <c r="AT2803" t="s">
        <v>213</v>
      </c>
      <c r="AV2803" t="str">
        <f t="shared" si="541"/>
        <v>VPIT-SS</v>
      </c>
      <c r="AW2803" t="str">
        <f t="shared" si="540"/>
        <v>VP FOR INFORMATION TECHNOLOGY-SHARED SERVICES</v>
      </c>
    </row>
    <row r="2804" spans="1:49">
      <c r="A2804" s="59">
        <v>2018</v>
      </c>
      <c r="B2804" t="s">
        <v>137</v>
      </c>
      <c r="C2804" t="s">
        <v>945</v>
      </c>
      <c r="D2804" t="s">
        <v>946</v>
      </c>
      <c r="E2804" t="s">
        <v>956</v>
      </c>
      <c r="F2804" t="s">
        <v>957</v>
      </c>
      <c r="G2804" t="s">
        <v>958</v>
      </c>
      <c r="H2804" t="s">
        <v>140</v>
      </c>
      <c r="I2804" s="170" t="s">
        <v>84</v>
      </c>
      <c r="J2804" t="s">
        <v>85</v>
      </c>
      <c r="K2804" t="s">
        <v>214</v>
      </c>
      <c r="L2804" t="s">
        <v>427</v>
      </c>
      <c r="M2804" t="s">
        <v>428</v>
      </c>
      <c r="N2804" t="s">
        <v>217</v>
      </c>
      <c r="O2804" t="s">
        <v>263</v>
      </c>
      <c r="P2804" t="s">
        <v>367</v>
      </c>
      <c r="Q2804" t="s">
        <v>368</v>
      </c>
      <c r="R2804" t="s">
        <v>369</v>
      </c>
      <c r="S2804" t="s">
        <v>370</v>
      </c>
      <c r="T2804" t="s">
        <v>368</v>
      </c>
      <c r="U2804" s="61" t="s">
        <v>371</v>
      </c>
      <c r="V2804" t="s">
        <v>24</v>
      </c>
      <c r="W2804" t="s">
        <v>263</v>
      </c>
      <c r="X2804" s="59">
        <v>400</v>
      </c>
      <c r="Y2804" s="59">
        <v>400</v>
      </c>
      <c r="Z2804" t="s">
        <v>141</v>
      </c>
      <c r="AA2804" s="146" t="str">
        <f t="shared" si="549"/>
        <v>EX</v>
      </c>
      <c r="AB2804" s="146" t="str">
        <f t="shared" si="539"/>
        <v>IT</v>
      </c>
      <c r="AC2804" t="str">
        <f t="shared" si="542"/>
        <v>EX</v>
      </c>
      <c r="AD2804" s="74">
        <f t="shared" si="543"/>
        <v>400</v>
      </c>
      <c r="AE2804" s="74">
        <f t="shared" si="548"/>
        <v>400</v>
      </c>
      <c r="AF2804">
        <v>1</v>
      </c>
      <c r="AG2804">
        <v>0</v>
      </c>
      <c r="AH2804" s="74">
        <v>0</v>
      </c>
      <c r="AJ2804" s="74">
        <f t="shared" si="544"/>
        <v>0</v>
      </c>
      <c r="AK2804" s="74">
        <f t="shared" si="550"/>
        <v>400</v>
      </c>
      <c r="AL2804" t="str">
        <f t="shared" si="545"/>
        <v>N</v>
      </c>
      <c r="AN2804" t="s">
        <v>86</v>
      </c>
      <c r="AO2804" t="s">
        <v>85</v>
      </c>
      <c r="AP2804" t="str">
        <f t="shared" si="546"/>
        <v>94</v>
      </c>
      <c r="AQ2804" s="145" t="s">
        <v>1826</v>
      </c>
      <c r="AR2804" t="str">
        <f t="shared" si="547"/>
        <v>1-Adjusted Base Budget</v>
      </c>
      <c r="AS2804" s="145" t="s">
        <v>1827</v>
      </c>
      <c r="AT2804" t="s">
        <v>213</v>
      </c>
      <c r="AV2804" t="str">
        <f t="shared" si="541"/>
        <v>VPIT-SS</v>
      </c>
      <c r="AW2804" t="str">
        <f t="shared" si="540"/>
        <v>VP FOR INFORMATION TECHNOLOGY-SHARED SERVICES</v>
      </c>
    </row>
    <row r="2805" spans="1:49">
      <c r="A2805" s="59">
        <v>2018</v>
      </c>
      <c r="B2805" t="s">
        <v>137</v>
      </c>
      <c r="C2805" t="s">
        <v>945</v>
      </c>
      <c r="D2805" t="s">
        <v>946</v>
      </c>
      <c r="E2805" t="s">
        <v>967</v>
      </c>
      <c r="F2805" t="s">
        <v>1099</v>
      </c>
      <c r="G2805" t="s">
        <v>1100</v>
      </c>
      <c r="H2805" t="s">
        <v>146</v>
      </c>
      <c r="I2805" s="170" t="s">
        <v>84</v>
      </c>
      <c r="J2805" t="s">
        <v>85</v>
      </c>
      <c r="K2805" t="s">
        <v>214</v>
      </c>
      <c r="L2805" t="s">
        <v>427</v>
      </c>
      <c r="M2805" t="s">
        <v>428</v>
      </c>
      <c r="N2805" t="s">
        <v>217</v>
      </c>
      <c r="O2805" t="s">
        <v>263</v>
      </c>
      <c r="P2805" t="s">
        <v>367</v>
      </c>
      <c r="Q2805" t="s">
        <v>368</v>
      </c>
      <c r="R2805" t="s">
        <v>369</v>
      </c>
      <c r="S2805" t="s">
        <v>370</v>
      </c>
      <c r="T2805" t="s">
        <v>368</v>
      </c>
      <c r="U2805" s="61" t="s">
        <v>371</v>
      </c>
      <c r="V2805" t="s">
        <v>24</v>
      </c>
      <c r="W2805" t="s">
        <v>263</v>
      </c>
      <c r="X2805" s="59">
        <v>0</v>
      </c>
      <c r="Y2805" s="59">
        <v>429</v>
      </c>
      <c r="Z2805" t="s">
        <v>141</v>
      </c>
      <c r="AA2805" s="146" t="str">
        <f t="shared" si="549"/>
        <v>EX</v>
      </c>
      <c r="AB2805" s="146" t="str">
        <f t="shared" ref="AB2805:AB2868" si="551">IF(O2805 =AA2805,Z2805,"10cr")</f>
        <v>IT</v>
      </c>
      <c r="AC2805" t="str">
        <f t="shared" si="542"/>
        <v>EX</v>
      </c>
      <c r="AD2805" s="74">
        <f t="shared" si="543"/>
        <v>429</v>
      </c>
      <c r="AE2805" s="74">
        <f t="shared" si="548"/>
        <v>429</v>
      </c>
      <c r="AF2805">
        <v>1</v>
      </c>
      <c r="AG2805">
        <v>0</v>
      </c>
      <c r="AH2805" s="74">
        <v>0</v>
      </c>
      <c r="AJ2805" s="74">
        <f t="shared" si="544"/>
        <v>0</v>
      </c>
      <c r="AK2805" s="74">
        <f t="shared" si="550"/>
        <v>429</v>
      </c>
      <c r="AL2805" t="str">
        <f t="shared" si="545"/>
        <v>N</v>
      </c>
      <c r="AN2805" t="s">
        <v>86</v>
      </c>
      <c r="AO2805" t="s">
        <v>85</v>
      </c>
      <c r="AP2805" t="str">
        <f t="shared" si="546"/>
        <v>94</v>
      </c>
      <c r="AQ2805" s="145" t="s">
        <v>1826</v>
      </c>
      <c r="AR2805" t="str">
        <f t="shared" si="547"/>
        <v>1-Adjusted Base Budget</v>
      </c>
      <c r="AS2805" s="145" t="s">
        <v>1827</v>
      </c>
      <c r="AT2805" t="s">
        <v>213</v>
      </c>
      <c r="AV2805" t="str">
        <f t="shared" si="541"/>
        <v>VPIT-SS</v>
      </c>
      <c r="AW2805" t="str">
        <f t="shared" si="540"/>
        <v>VP FOR INFORMATION TECHNOLOGY-SHARED SERVICES</v>
      </c>
    </row>
    <row r="2806" spans="1:49">
      <c r="A2806" s="59">
        <v>2018</v>
      </c>
      <c r="B2806" t="s">
        <v>137</v>
      </c>
      <c r="C2806" t="s">
        <v>945</v>
      </c>
      <c r="D2806" t="s">
        <v>946</v>
      </c>
      <c r="E2806" t="s">
        <v>967</v>
      </c>
      <c r="F2806" t="s">
        <v>1147</v>
      </c>
      <c r="G2806" t="s">
        <v>1148</v>
      </c>
      <c r="H2806" t="s">
        <v>146</v>
      </c>
      <c r="I2806" s="170" t="s">
        <v>84</v>
      </c>
      <c r="J2806" t="s">
        <v>85</v>
      </c>
      <c r="K2806" t="s">
        <v>214</v>
      </c>
      <c r="L2806" t="s">
        <v>427</v>
      </c>
      <c r="M2806" t="s">
        <v>428</v>
      </c>
      <c r="N2806" t="s">
        <v>217</v>
      </c>
      <c r="O2806" t="s">
        <v>263</v>
      </c>
      <c r="P2806" t="s">
        <v>367</v>
      </c>
      <c r="Q2806" t="s">
        <v>368</v>
      </c>
      <c r="R2806" t="s">
        <v>369</v>
      </c>
      <c r="S2806" t="s">
        <v>370</v>
      </c>
      <c r="T2806" t="s">
        <v>368</v>
      </c>
      <c r="U2806" s="61" t="s">
        <v>371</v>
      </c>
      <c r="V2806" t="s">
        <v>24</v>
      </c>
      <c r="W2806" t="s">
        <v>263</v>
      </c>
      <c r="X2806" s="59">
        <v>100</v>
      </c>
      <c r="Y2806" s="59">
        <v>100</v>
      </c>
      <c r="Z2806" t="s">
        <v>141</v>
      </c>
      <c r="AA2806" s="146" t="str">
        <f t="shared" si="549"/>
        <v>EX</v>
      </c>
      <c r="AB2806" s="146" t="str">
        <f t="shared" si="551"/>
        <v>IT</v>
      </c>
      <c r="AC2806" t="str">
        <f t="shared" si="542"/>
        <v>EX</v>
      </c>
      <c r="AD2806" s="74">
        <f t="shared" si="543"/>
        <v>100</v>
      </c>
      <c r="AE2806" s="74">
        <f t="shared" si="548"/>
        <v>100</v>
      </c>
      <c r="AF2806">
        <v>1</v>
      </c>
      <c r="AG2806">
        <v>0</v>
      </c>
      <c r="AH2806" s="74">
        <v>0</v>
      </c>
      <c r="AJ2806" s="74">
        <f t="shared" si="544"/>
        <v>0</v>
      </c>
      <c r="AK2806" s="74">
        <f t="shared" si="550"/>
        <v>100</v>
      </c>
      <c r="AL2806" t="str">
        <f t="shared" si="545"/>
        <v>N</v>
      </c>
      <c r="AN2806" t="s">
        <v>86</v>
      </c>
      <c r="AO2806" t="s">
        <v>85</v>
      </c>
      <c r="AP2806" t="str">
        <f t="shared" si="546"/>
        <v>94</v>
      </c>
      <c r="AQ2806" s="145" t="s">
        <v>1826</v>
      </c>
      <c r="AR2806" t="str">
        <f t="shared" si="547"/>
        <v>1-Adjusted Base Budget</v>
      </c>
      <c r="AS2806" s="145" t="s">
        <v>1827</v>
      </c>
      <c r="AT2806" t="s">
        <v>213</v>
      </c>
      <c r="AV2806" t="str">
        <f t="shared" si="541"/>
        <v>VPIT-SS</v>
      </c>
      <c r="AW2806" t="str">
        <f t="shared" si="540"/>
        <v>VP FOR INFORMATION TECHNOLOGY-SHARED SERVICES</v>
      </c>
    </row>
    <row r="2807" spans="1:49">
      <c r="A2807" s="59">
        <v>2018</v>
      </c>
      <c r="B2807" t="s">
        <v>137</v>
      </c>
      <c r="C2807" t="s">
        <v>945</v>
      </c>
      <c r="D2807" t="s">
        <v>946</v>
      </c>
      <c r="E2807" t="s">
        <v>967</v>
      </c>
      <c r="F2807" t="s">
        <v>1107</v>
      </c>
      <c r="G2807" t="s">
        <v>1108</v>
      </c>
      <c r="H2807" t="s">
        <v>146</v>
      </c>
      <c r="I2807" s="170" t="s">
        <v>84</v>
      </c>
      <c r="J2807" t="s">
        <v>85</v>
      </c>
      <c r="K2807" t="s">
        <v>214</v>
      </c>
      <c r="L2807" t="s">
        <v>427</v>
      </c>
      <c r="M2807" t="s">
        <v>428</v>
      </c>
      <c r="N2807" t="s">
        <v>217</v>
      </c>
      <c r="O2807" t="s">
        <v>263</v>
      </c>
      <c r="P2807" t="s">
        <v>367</v>
      </c>
      <c r="Q2807" t="s">
        <v>368</v>
      </c>
      <c r="R2807" t="s">
        <v>369</v>
      </c>
      <c r="S2807" t="s">
        <v>370</v>
      </c>
      <c r="T2807" t="s">
        <v>368</v>
      </c>
      <c r="U2807" s="61" t="s">
        <v>371</v>
      </c>
      <c r="V2807" t="s">
        <v>24</v>
      </c>
      <c r="W2807" t="s">
        <v>263</v>
      </c>
      <c r="X2807" s="59">
        <v>429</v>
      </c>
      <c r="Y2807" s="59">
        <v>0</v>
      </c>
      <c r="Z2807" t="s">
        <v>141</v>
      </c>
      <c r="AA2807" s="146" t="str">
        <f t="shared" si="549"/>
        <v>EX</v>
      </c>
      <c r="AB2807" s="146" t="str">
        <f t="shared" si="551"/>
        <v>IT</v>
      </c>
      <c r="AC2807" t="str">
        <f t="shared" si="542"/>
        <v>EX</v>
      </c>
      <c r="AD2807" s="74">
        <f t="shared" si="543"/>
        <v>0</v>
      </c>
      <c r="AE2807" s="74">
        <f t="shared" si="548"/>
        <v>0</v>
      </c>
      <c r="AF2807">
        <v>1</v>
      </c>
      <c r="AG2807">
        <v>0</v>
      </c>
      <c r="AH2807" s="74">
        <v>0</v>
      </c>
      <c r="AJ2807" s="74">
        <f t="shared" si="544"/>
        <v>0</v>
      </c>
      <c r="AK2807" s="74">
        <f t="shared" si="550"/>
        <v>0</v>
      </c>
      <c r="AL2807" t="str">
        <f t="shared" si="545"/>
        <v>N</v>
      </c>
      <c r="AN2807" t="s">
        <v>86</v>
      </c>
      <c r="AO2807" t="s">
        <v>85</v>
      </c>
      <c r="AP2807" t="str">
        <f t="shared" si="546"/>
        <v>94</v>
      </c>
      <c r="AQ2807" s="145" t="s">
        <v>1826</v>
      </c>
      <c r="AR2807" t="str">
        <f t="shared" si="547"/>
        <v>1-Adjusted Base Budget</v>
      </c>
      <c r="AS2807" s="145" t="s">
        <v>1827</v>
      </c>
      <c r="AT2807" t="s">
        <v>213</v>
      </c>
      <c r="AV2807" t="str">
        <f t="shared" si="541"/>
        <v>VPIT-SS</v>
      </c>
      <c r="AW2807" t="str">
        <f t="shared" si="540"/>
        <v>VP FOR INFORMATION TECHNOLOGY-SHARED SERVICES</v>
      </c>
    </row>
    <row r="2808" spans="1:49">
      <c r="A2808" s="59">
        <v>2018</v>
      </c>
      <c r="B2808" t="s">
        <v>137</v>
      </c>
      <c r="C2808" t="s">
        <v>945</v>
      </c>
      <c r="D2808" t="s">
        <v>946</v>
      </c>
      <c r="E2808" t="s">
        <v>1113</v>
      </c>
      <c r="F2808" t="s">
        <v>957</v>
      </c>
      <c r="G2808" t="s">
        <v>958</v>
      </c>
      <c r="H2808" t="s">
        <v>150</v>
      </c>
      <c r="I2808" s="170" t="s">
        <v>84</v>
      </c>
      <c r="J2808" t="s">
        <v>85</v>
      </c>
      <c r="K2808" t="s">
        <v>214</v>
      </c>
      <c r="L2808" t="s">
        <v>427</v>
      </c>
      <c r="M2808" t="s">
        <v>428</v>
      </c>
      <c r="N2808" t="s">
        <v>217</v>
      </c>
      <c r="O2808" t="s">
        <v>263</v>
      </c>
      <c r="P2808" t="s">
        <v>367</v>
      </c>
      <c r="Q2808" t="s">
        <v>368</v>
      </c>
      <c r="R2808" t="s">
        <v>369</v>
      </c>
      <c r="S2808" t="s">
        <v>370</v>
      </c>
      <c r="T2808" t="s">
        <v>368</v>
      </c>
      <c r="U2808" s="61" t="s">
        <v>371</v>
      </c>
      <c r="V2808" t="s">
        <v>24</v>
      </c>
      <c r="W2808" t="s">
        <v>263</v>
      </c>
      <c r="X2808" s="59">
        <v>500</v>
      </c>
      <c r="Y2808" s="59">
        <v>500</v>
      </c>
      <c r="Z2808" t="s">
        <v>141</v>
      </c>
      <c r="AA2808" s="146" t="str">
        <f t="shared" si="549"/>
        <v>EX</v>
      </c>
      <c r="AB2808" s="146" t="str">
        <f t="shared" si="551"/>
        <v>IT</v>
      </c>
      <c r="AC2808" t="str">
        <f t="shared" si="542"/>
        <v>EX</v>
      </c>
      <c r="AD2808" s="74">
        <f t="shared" si="543"/>
        <v>500</v>
      </c>
      <c r="AE2808" s="74">
        <f t="shared" si="548"/>
        <v>500</v>
      </c>
      <c r="AF2808">
        <v>1</v>
      </c>
      <c r="AG2808">
        <v>0</v>
      </c>
      <c r="AH2808" s="74">
        <v>0</v>
      </c>
      <c r="AJ2808" s="74">
        <f t="shared" si="544"/>
        <v>0</v>
      </c>
      <c r="AK2808" s="74">
        <f t="shared" si="550"/>
        <v>500</v>
      </c>
      <c r="AL2808" t="str">
        <f t="shared" si="545"/>
        <v>N</v>
      </c>
      <c r="AN2808" t="s">
        <v>86</v>
      </c>
      <c r="AO2808" t="s">
        <v>85</v>
      </c>
      <c r="AP2808" t="str">
        <f t="shared" si="546"/>
        <v>94</v>
      </c>
      <c r="AQ2808" s="145" t="s">
        <v>1826</v>
      </c>
      <c r="AR2808" t="str">
        <f t="shared" si="547"/>
        <v>1-Adjusted Base Budget</v>
      </c>
      <c r="AS2808" s="145" t="s">
        <v>1827</v>
      </c>
      <c r="AT2808" t="s">
        <v>213</v>
      </c>
      <c r="AV2808" t="str">
        <f t="shared" si="541"/>
        <v>VPIT-SS</v>
      </c>
      <c r="AW2808" t="str">
        <f t="shared" si="540"/>
        <v>VP FOR INFORMATION TECHNOLOGY-SHARED SERVICES</v>
      </c>
    </row>
    <row r="2809" spans="1:49">
      <c r="A2809" s="59">
        <v>2018</v>
      </c>
      <c r="B2809" t="s">
        <v>137</v>
      </c>
      <c r="C2809" t="s">
        <v>945</v>
      </c>
      <c r="D2809" t="s">
        <v>946</v>
      </c>
      <c r="E2809" t="s">
        <v>947</v>
      </c>
      <c r="F2809" t="s">
        <v>949</v>
      </c>
      <c r="G2809" t="s">
        <v>950</v>
      </c>
      <c r="H2809" t="s">
        <v>948</v>
      </c>
      <c r="I2809" s="170" t="s">
        <v>84</v>
      </c>
      <c r="J2809" t="s">
        <v>85</v>
      </c>
      <c r="K2809" t="s">
        <v>214</v>
      </c>
      <c r="L2809" t="s">
        <v>570</v>
      </c>
      <c r="M2809" t="s">
        <v>571</v>
      </c>
      <c r="N2809" t="s">
        <v>217</v>
      </c>
      <c r="O2809" t="s">
        <v>263</v>
      </c>
      <c r="P2809" t="s">
        <v>367</v>
      </c>
      <c r="Q2809" t="s">
        <v>368</v>
      </c>
      <c r="R2809" t="s">
        <v>369</v>
      </c>
      <c r="S2809" t="s">
        <v>370</v>
      </c>
      <c r="T2809" t="s">
        <v>368</v>
      </c>
      <c r="U2809" s="61" t="s">
        <v>371</v>
      </c>
      <c r="V2809" t="s">
        <v>249</v>
      </c>
      <c r="W2809" t="s">
        <v>263</v>
      </c>
      <c r="X2809" s="59">
        <v>20000</v>
      </c>
      <c r="Y2809" s="59">
        <v>20000</v>
      </c>
      <c r="AA2809" s="146" t="str">
        <f t="shared" si="549"/>
        <v>EX</v>
      </c>
      <c r="AB2809" s="146">
        <f t="shared" si="551"/>
        <v>0</v>
      </c>
      <c r="AC2809" t="str">
        <f t="shared" si="542"/>
        <v>EX</v>
      </c>
      <c r="AD2809" s="74">
        <f t="shared" si="543"/>
        <v>20000</v>
      </c>
      <c r="AE2809" s="74">
        <f t="shared" si="548"/>
        <v>20000</v>
      </c>
      <c r="AF2809">
        <v>1</v>
      </c>
      <c r="AG2809">
        <v>0</v>
      </c>
      <c r="AH2809" s="74">
        <v>0</v>
      </c>
      <c r="AJ2809" s="74">
        <f t="shared" si="544"/>
        <v>0</v>
      </c>
      <c r="AK2809" s="74">
        <f t="shared" si="550"/>
        <v>20000</v>
      </c>
      <c r="AL2809" t="str">
        <f t="shared" si="545"/>
        <v>N</v>
      </c>
      <c r="AN2809" t="s">
        <v>86</v>
      </c>
      <c r="AO2809" t="s">
        <v>85</v>
      </c>
      <c r="AP2809" t="str">
        <f t="shared" si="546"/>
        <v>94</v>
      </c>
      <c r="AQ2809" s="145" t="s">
        <v>1826</v>
      </c>
      <c r="AR2809" t="str">
        <f t="shared" si="547"/>
        <v>1-Adjusted Base Budget</v>
      </c>
      <c r="AS2809" s="145" t="s">
        <v>1827</v>
      </c>
      <c r="AT2809" t="s">
        <v>213</v>
      </c>
      <c r="AV2809" t="str">
        <f t="shared" si="541"/>
        <v>VPIT</v>
      </c>
      <c r="AW2809" t="str">
        <f t="shared" si="540"/>
        <v>VP FOR INFORMATION TECHNOLOGY</v>
      </c>
    </row>
    <row r="2810" spans="1:49">
      <c r="A2810" s="59">
        <v>2018</v>
      </c>
      <c r="B2810" t="s">
        <v>137</v>
      </c>
      <c r="C2810" t="s">
        <v>945</v>
      </c>
      <c r="D2810" t="s">
        <v>946</v>
      </c>
      <c r="E2810" t="s">
        <v>967</v>
      </c>
      <c r="F2810" t="s">
        <v>1077</v>
      </c>
      <c r="G2810" t="s">
        <v>1078</v>
      </c>
      <c r="H2810" t="s">
        <v>146</v>
      </c>
      <c r="I2810" s="170" t="s">
        <v>84</v>
      </c>
      <c r="J2810" t="s">
        <v>85</v>
      </c>
      <c r="K2810" t="s">
        <v>214</v>
      </c>
      <c r="L2810" t="s">
        <v>570</v>
      </c>
      <c r="M2810" t="s">
        <v>571</v>
      </c>
      <c r="N2810" t="s">
        <v>217</v>
      </c>
      <c r="O2810" t="s">
        <v>263</v>
      </c>
      <c r="P2810" t="s">
        <v>367</v>
      </c>
      <c r="Q2810" t="s">
        <v>368</v>
      </c>
      <c r="R2810" t="s">
        <v>369</v>
      </c>
      <c r="S2810" t="s">
        <v>370</v>
      </c>
      <c r="T2810" t="s">
        <v>368</v>
      </c>
      <c r="U2810" s="61" t="s">
        <v>371</v>
      </c>
      <c r="V2810" t="s">
        <v>24</v>
      </c>
      <c r="W2810" t="s">
        <v>263</v>
      </c>
      <c r="X2810" s="59">
        <v>4400</v>
      </c>
      <c r="Y2810" s="59">
        <v>4400</v>
      </c>
      <c r="Z2810" t="s">
        <v>141</v>
      </c>
      <c r="AA2810" s="146" t="str">
        <f t="shared" si="549"/>
        <v>EX</v>
      </c>
      <c r="AB2810" s="146" t="str">
        <f t="shared" si="551"/>
        <v>IT</v>
      </c>
      <c r="AC2810" t="str">
        <f t="shared" si="542"/>
        <v>EX</v>
      </c>
      <c r="AD2810" s="74">
        <f t="shared" si="543"/>
        <v>4400</v>
      </c>
      <c r="AE2810" s="74">
        <f t="shared" si="548"/>
        <v>4400</v>
      </c>
      <c r="AF2810">
        <v>1</v>
      </c>
      <c r="AG2810">
        <v>0</v>
      </c>
      <c r="AH2810" s="74">
        <v>0</v>
      </c>
      <c r="AJ2810" s="74">
        <f t="shared" si="544"/>
        <v>0</v>
      </c>
      <c r="AK2810" s="74">
        <f t="shared" si="550"/>
        <v>4400</v>
      </c>
      <c r="AL2810" t="str">
        <f t="shared" si="545"/>
        <v>N</v>
      </c>
      <c r="AN2810" t="s">
        <v>86</v>
      </c>
      <c r="AO2810" t="s">
        <v>85</v>
      </c>
      <c r="AP2810" t="str">
        <f t="shared" si="546"/>
        <v>94</v>
      </c>
      <c r="AQ2810" s="145" t="s">
        <v>1826</v>
      </c>
      <c r="AR2810" t="str">
        <f t="shared" si="547"/>
        <v>1-Adjusted Base Budget</v>
      </c>
      <c r="AS2810" s="145" t="s">
        <v>1827</v>
      </c>
      <c r="AT2810" t="s">
        <v>213</v>
      </c>
      <c r="AV2810" t="str">
        <f t="shared" si="541"/>
        <v>VPIT-SS</v>
      </c>
      <c r="AW2810" t="str">
        <f t="shared" si="540"/>
        <v>VP FOR INFORMATION TECHNOLOGY-SHARED SERVICES</v>
      </c>
    </row>
    <row r="2811" spans="1:49">
      <c r="A2811" s="59">
        <v>2018</v>
      </c>
      <c r="B2811" t="s">
        <v>137</v>
      </c>
      <c r="C2811" t="s">
        <v>945</v>
      </c>
      <c r="D2811" t="s">
        <v>946</v>
      </c>
      <c r="E2811" t="s">
        <v>967</v>
      </c>
      <c r="F2811" t="s">
        <v>1095</v>
      </c>
      <c r="G2811" t="s">
        <v>1096</v>
      </c>
      <c r="H2811" t="s">
        <v>146</v>
      </c>
      <c r="I2811" s="170" t="s">
        <v>84</v>
      </c>
      <c r="J2811" t="s">
        <v>85</v>
      </c>
      <c r="K2811" t="s">
        <v>214</v>
      </c>
      <c r="L2811" t="s">
        <v>570</v>
      </c>
      <c r="M2811" t="s">
        <v>571</v>
      </c>
      <c r="N2811" t="s">
        <v>217</v>
      </c>
      <c r="O2811" t="s">
        <v>263</v>
      </c>
      <c r="P2811" t="s">
        <v>367</v>
      </c>
      <c r="Q2811" t="s">
        <v>368</v>
      </c>
      <c r="R2811" t="s">
        <v>369</v>
      </c>
      <c r="S2811" t="s">
        <v>370</v>
      </c>
      <c r="T2811" t="s">
        <v>368</v>
      </c>
      <c r="U2811" s="61" t="s">
        <v>371</v>
      </c>
      <c r="V2811" t="s">
        <v>24</v>
      </c>
      <c r="W2811" t="s">
        <v>263</v>
      </c>
      <c r="X2811" s="59">
        <v>6000</v>
      </c>
      <c r="Y2811" s="59">
        <v>6000</v>
      </c>
      <c r="Z2811" t="s">
        <v>141</v>
      </c>
      <c r="AA2811" s="146" t="str">
        <f t="shared" si="549"/>
        <v>EX</v>
      </c>
      <c r="AB2811" s="146" t="str">
        <f t="shared" si="551"/>
        <v>IT</v>
      </c>
      <c r="AC2811" t="str">
        <f t="shared" si="542"/>
        <v>EX</v>
      </c>
      <c r="AD2811" s="74">
        <f t="shared" si="543"/>
        <v>6000</v>
      </c>
      <c r="AE2811" s="74">
        <f t="shared" si="548"/>
        <v>6000</v>
      </c>
      <c r="AF2811">
        <v>1</v>
      </c>
      <c r="AG2811">
        <v>0</v>
      </c>
      <c r="AH2811" s="74">
        <v>0</v>
      </c>
      <c r="AJ2811" s="74">
        <f t="shared" si="544"/>
        <v>0</v>
      </c>
      <c r="AK2811" s="74">
        <f t="shared" si="550"/>
        <v>6000</v>
      </c>
      <c r="AL2811" t="str">
        <f t="shared" si="545"/>
        <v>N</v>
      </c>
      <c r="AN2811" t="s">
        <v>86</v>
      </c>
      <c r="AO2811" t="s">
        <v>85</v>
      </c>
      <c r="AP2811" t="str">
        <f t="shared" si="546"/>
        <v>94</v>
      </c>
      <c r="AQ2811" s="145" t="s">
        <v>1826</v>
      </c>
      <c r="AR2811" t="str">
        <f t="shared" si="547"/>
        <v>1-Adjusted Base Budget</v>
      </c>
      <c r="AS2811" s="145" t="s">
        <v>1827</v>
      </c>
      <c r="AT2811" t="s">
        <v>213</v>
      </c>
      <c r="AV2811" t="str">
        <f t="shared" si="541"/>
        <v>VPIT-SS</v>
      </c>
      <c r="AW2811" t="str">
        <f t="shared" si="540"/>
        <v>VP FOR INFORMATION TECHNOLOGY-SHARED SERVICES</v>
      </c>
    </row>
    <row r="2812" spans="1:49">
      <c r="A2812" s="59">
        <v>2018</v>
      </c>
      <c r="B2812" t="s">
        <v>137</v>
      </c>
      <c r="C2812" t="s">
        <v>945</v>
      </c>
      <c r="D2812" t="s">
        <v>946</v>
      </c>
      <c r="E2812" t="s">
        <v>951</v>
      </c>
      <c r="F2812" t="s">
        <v>1131</v>
      </c>
      <c r="G2812" t="s">
        <v>1132</v>
      </c>
      <c r="H2812" t="s">
        <v>154</v>
      </c>
      <c r="I2812" s="170" t="s">
        <v>84</v>
      </c>
      <c r="J2812" t="s">
        <v>85</v>
      </c>
      <c r="K2812" t="s">
        <v>214</v>
      </c>
      <c r="L2812" t="s">
        <v>570</v>
      </c>
      <c r="M2812" t="s">
        <v>571</v>
      </c>
      <c r="N2812" t="s">
        <v>217</v>
      </c>
      <c r="O2812" t="s">
        <v>263</v>
      </c>
      <c r="P2812" t="s">
        <v>367</v>
      </c>
      <c r="Q2812" t="s">
        <v>368</v>
      </c>
      <c r="R2812" t="s">
        <v>369</v>
      </c>
      <c r="S2812" t="s">
        <v>370</v>
      </c>
      <c r="T2812" t="s">
        <v>368</v>
      </c>
      <c r="U2812" s="61" t="s">
        <v>371</v>
      </c>
      <c r="V2812" t="s">
        <v>24</v>
      </c>
      <c r="W2812" t="s">
        <v>263</v>
      </c>
      <c r="X2812" s="59">
        <v>5000</v>
      </c>
      <c r="Y2812" s="59">
        <v>5000</v>
      </c>
      <c r="Z2812" t="s">
        <v>141</v>
      </c>
      <c r="AA2812" s="146" t="str">
        <f t="shared" si="549"/>
        <v>EX</v>
      </c>
      <c r="AB2812" s="146" t="str">
        <f t="shared" si="551"/>
        <v>IT</v>
      </c>
      <c r="AC2812" t="str">
        <f t="shared" si="542"/>
        <v>EX</v>
      </c>
      <c r="AD2812" s="74">
        <f t="shared" si="543"/>
        <v>5000</v>
      </c>
      <c r="AE2812" s="74">
        <f t="shared" si="548"/>
        <v>5000</v>
      </c>
      <c r="AF2812">
        <v>1</v>
      </c>
      <c r="AG2812">
        <v>0</v>
      </c>
      <c r="AH2812" s="74">
        <v>0</v>
      </c>
      <c r="AJ2812" s="74">
        <f t="shared" si="544"/>
        <v>0</v>
      </c>
      <c r="AK2812" s="74">
        <f t="shared" si="550"/>
        <v>5000</v>
      </c>
      <c r="AL2812" t="str">
        <f t="shared" si="545"/>
        <v>N</v>
      </c>
      <c r="AN2812" t="s">
        <v>86</v>
      </c>
      <c r="AO2812" t="s">
        <v>85</v>
      </c>
      <c r="AP2812" t="str">
        <f t="shared" si="546"/>
        <v>94</v>
      </c>
      <c r="AQ2812" s="145" t="s">
        <v>1826</v>
      </c>
      <c r="AR2812" t="str">
        <f t="shared" si="547"/>
        <v>1-Adjusted Base Budget</v>
      </c>
      <c r="AS2812" s="145" t="s">
        <v>1827</v>
      </c>
      <c r="AT2812" t="s">
        <v>213</v>
      </c>
      <c r="AV2812" t="str">
        <f t="shared" si="541"/>
        <v>VPIT-SS</v>
      </c>
      <c r="AW2812" t="str">
        <f t="shared" si="540"/>
        <v>VP FOR INFORMATION TECHNOLOGY-SHARED SERVICES</v>
      </c>
    </row>
    <row r="2813" spans="1:49">
      <c r="A2813" s="59">
        <v>2018</v>
      </c>
      <c r="B2813" t="s">
        <v>137</v>
      </c>
      <c r="C2813" t="s">
        <v>945</v>
      </c>
      <c r="D2813" t="s">
        <v>946</v>
      </c>
      <c r="E2813" t="s">
        <v>951</v>
      </c>
      <c r="F2813" t="s">
        <v>1121</v>
      </c>
      <c r="G2813" t="s">
        <v>1122</v>
      </c>
      <c r="H2813" t="s">
        <v>154</v>
      </c>
      <c r="I2813" s="170" t="s">
        <v>84</v>
      </c>
      <c r="J2813" t="s">
        <v>85</v>
      </c>
      <c r="K2813" t="s">
        <v>214</v>
      </c>
      <c r="L2813" t="s">
        <v>909</v>
      </c>
      <c r="M2813" t="s">
        <v>910</v>
      </c>
      <c r="N2813" t="s">
        <v>217</v>
      </c>
      <c r="O2813" t="s">
        <v>662</v>
      </c>
      <c r="P2813" t="s">
        <v>795</v>
      </c>
      <c r="Q2813" t="s">
        <v>853</v>
      </c>
      <c r="R2813" t="s">
        <v>854</v>
      </c>
      <c r="S2813" t="s">
        <v>855</v>
      </c>
      <c r="T2813" t="s">
        <v>856</v>
      </c>
      <c r="U2813" s="61" t="s">
        <v>857</v>
      </c>
      <c r="V2813" t="s">
        <v>24</v>
      </c>
      <c r="W2813" t="s">
        <v>263</v>
      </c>
      <c r="X2813" s="59">
        <v>6153</v>
      </c>
      <c r="Y2813" s="59">
        <v>0</v>
      </c>
      <c r="Z2813" t="s">
        <v>141</v>
      </c>
      <c r="AA2813" s="146" t="str">
        <f t="shared" si="549"/>
        <v>EE</v>
      </c>
      <c r="AB2813" s="146" t="str">
        <f t="shared" si="551"/>
        <v>IT</v>
      </c>
      <c r="AC2813" t="str">
        <f t="shared" si="542"/>
        <v>EX</v>
      </c>
      <c r="AD2813" s="74">
        <f t="shared" si="543"/>
        <v>0</v>
      </c>
      <c r="AE2813" s="74">
        <f t="shared" si="548"/>
        <v>0</v>
      </c>
      <c r="AF2813">
        <v>1</v>
      </c>
      <c r="AG2813">
        <v>0</v>
      </c>
      <c r="AH2813" s="74">
        <v>0</v>
      </c>
      <c r="AJ2813" s="74">
        <f t="shared" si="544"/>
        <v>0</v>
      </c>
      <c r="AK2813" s="74">
        <f t="shared" si="550"/>
        <v>0</v>
      </c>
      <c r="AL2813" t="str">
        <f t="shared" si="545"/>
        <v>N</v>
      </c>
      <c r="AN2813" t="s">
        <v>86</v>
      </c>
      <c r="AO2813" t="s">
        <v>85</v>
      </c>
      <c r="AP2813" t="str">
        <f t="shared" si="546"/>
        <v>94</v>
      </c>
      <c r="AQ2813" s="145" t="s">
        <v>1826</v>
      </c>
      <c r="AR2813" t="str">
        <f t="shared" si="547"/>
        <v>1-Adjusted Base Budget</v>
      </c>
      <c r="AS2813" s="145" t="s">
        <v>1827</v>
      </c>
      <c r="AT2813" t="s">
        <v>213</v>
      </c>
      <c r="AV2813" t="str">
        <f t="shared" si="541"/>
        <v>VPIT-SS</v>
      </c>
      <c r="AW2813" t="str">
        <f t="shared" si="540"/>
        <v>VP FOR INFORMATION TECHNOLOGY-SHARED SERVICES</v>
      </c>
    </row>
    <row r="2814" spans="1:49">
      <c r="A2814" s="59">
        <v>2018</v>
      </c>
      <c r="B2814" t="s">
        <v>137</v>
      </c>
      <c r="C2814" t="s">
        <v>945</v>
      </c>
      <c r="D2814" t="s">
        <v>946</v>
      </c>
      <c r="E2814" t="s">
        <v>947</v>
      </c>
      <c r="F2814" t="s">
        <v>1004</v>
      </c>
      <c r="G2814" t="s">
        <v>1005</v>
      </c>
      <c r="H2814" t="s">
        <v>948</v>
      </c>
      <c r="I2814" s="170" t="s">
        <v>84</v>
      </c>
      <c r="J2814" t="s">
        <v>85</v>
      </c>
      <c r="K2814" t="s">
        <v>214</v>
      </c>
      <c r="L2814" t="s">
        <v>851</v>
      </c>
      <c r="M2814" t="s">
        <v>852</v>
      </c>
      <c r="N2814" t="s">
        <v>217</v>
      </c>
      <c r="O2814" t="s">
        <v>662</v>
      </c>
      <c r="P2814" t="s">
        <v>795</v>
      </c>
      <c r="Q2814" t="s">
        <v>853</v>
      </c>
      <c r="R2814" t="s">
        <v>854</v>
      </c>
      <c r="S2814" t="s">
        <v>855</v>
      </c>
      <c r="T2814" t="s">
        <v>856</v>
      </c>
      <c r="U2814" s="61" t="s">
        <v>857</v>
      </c>
      <c r="V2814" t="s">
        <v>249</v>
      </c>
      <c r="W2814" t="s">
        <v>263</v>
      </c>
      <c r="X2814" s="59">
        <v>10000</v>
      </c>
      <c r="Y2814" s="59">
        <v>0</v>
      </c>
      <c r="AA2814" s="146" t="str">
        <f t="shared" si="549"/>
        <v>EE</v>
      </c>
      <c r="AB2814" s="146">
        <f t="shared" si="551"/>
        <v>0</v>
      </c>
      <c r="AC2814" t="str">
        <f t="shared" si="542"/>
        <v>EX</v>
      </c>
      <c r="AD2814" s="74">
        <f t="shared" si="543"/>
        <v>0</v>
      </c>
      <c r="AE2814" s="74">
        <f t="shared" si="548"/>
        <v>0</v>
      </c>
      <c r="AF2814">
        <v>1</v>
      </c>
      <c r="AG2814">
        <v>0</v>
      </c>
      <c r="AH2814" s="74">
        <v>0</v>
      </c>
      <c r="AJ2814" s="74">
        <f t="shared" si="544"/>
        <v>0</v>
      </c>
      <c r="AK2814" s="74">
        <f t="shared" si="550"/>
        <v>0</v>
      </c>
      <c r="AL2814" t="str">
        <f t="shared" si="545"/>
        <v>N</v>
      </c>
      <c r="AN2814" t="s">
        <v>86</v>
      </c>
      <c r="AO2814" t="s">
        <v>85</v>
      </c>
      <c r="AP2814" t="str">
        <f t="shared" si="546"/>
        <v>94</v>
      </c>
      <c r="AQ2814" s="145" t="s">
        <v>1826</v>
      </c>
      <c r="AR2814" t="str">
        <f t="shared" si="547"/>
        <v>1-Adjusted Base Budget</v>
      </c>
      <c r="AS2814" s="145" t="s">
        <v>1827</v>
      </c>
      <c r="AT2814" t="s">
        <v>213</v>
      </c>
      <c r="AV2814" t="str">
        <f t="shared" si="541"/>
        <v>VPIT</v>
      </c>
      <c r="AW2814" t="str">
        <f t="shared" si="540"/>
        <v>VP FOR INFORMATION TECHNOLOGY</v>
      </c>
    </row>
    <row r="2815" spans="1:49">
      <c r="A2815" s="59">
        <v>2018</v>
      </c>
      <c r="B2815" t="s">
        <v>137</v>
      </c>
      <c r="C2815" t="s">
        <v>945</v>
      </c>
      <c r="D2815" t="s">
        <v>946</v>
      </c>
      <c r="E2815" t="s">
        <v>947</v>
      </c>
      <c r="F2815" t="s">
        <v>1135</v>
      </c>
      <c r="G2815" t="s">
        <v>1136</v>
      </c>
      <c r="H2815" t="s">
        <v>948</v>
      </c>
      <c r="I2815" s="170" t="s">
        <v>84</v>
      </c>
      <c r="J2815" t="s">
        <v>85</v>
      </c>
      <c r="K2815" t="s">
        <v>214</v>
      </c>
      <c r="L2815" t="s">
        <v>851</v>
      </c>
      <c r="M2815" t="s">
        <v>852</v>
      </c>
      <c r="N2815" t="s">
        <v>217</v>
      </c>
      <c r="O2815" t="s">
        <v>662</v>
      </c>
      <c r="P2815" t="s">
        <v>795</v>
      </c>
      <c r="Q2815" t="s">
        <v>853</v>
      </c>
      <c r="R2815" t="s">
        <v>854</v>
      </c>
      <c r="S2815" t="s">
        <v>855</v>
      </c>
      <c r="T2815" t="s">
        <v>856</v>
      </c>
      <c r="U2815" s="61" t="s">
        <v>857</v>
      </c>
      <c r="V2815" t="s">
        <v>249</v>
      </c>
      <c r="W2815" t="s">
        <v>263</v>
      </c>
      <c r="X2815" s="59">
        <v>1004000</v>
      </c>
      <c r="Y2815" s="59">
        <v>1004000</v>
      </c>
      <c r="AA2815" s="146" t="str">
        <f t="shared" si="549"/>
        <v>EE</v>
      </c>
      <c r="AB2815" s="146">
        <f t="shared" si="551"/>
        <v>0</v>
      </c>
      <c r="AC2815" t="str">
        <f t="shared" si="542"/>
        <v>EX</v>
      </c>
      <c r="AD2815" s="74">
        <f t="shared" si="543"/>
        <v>1004000</v>
      </c>
      <c r="AE2815" s="74">
        <f t="shared" si="548"/>
        <v>1004000</v>
      </c>
      <c r="AF2815">
        <v>1</v>
      </c>
      <c r="AG2815">
        <v>0</v>
      </c>
      <c r="AH2815" s="74">
        <v>0</v>
      </c>
      <c r="AJ2815" s="74">
        <f t="shared" si="544"/>
        <v>0</v>
      </c>
      <c r="AK2815" s="74">
        <f t="shared" si="550"/>
        <v>1004000</v>
      </c>
      <c r="AL2815" t="str">
        <f t="shared" si="545"/>
        <v>N</v>
      </c>
      <c r="AN2815" t="s">
        <v>86</v>
      </c>
      <c r="AO2815" t="s">
        <v>85</v>
      </c>
      <c r="AP2815" t="str">
        <f t="shared" si="546"/>
        <v>94</v>
      </c>
      <c r="AQ2815" s="145" t="s">
        <v>1826</v>
      </c>
      <c r="AR2815" t="str">
        <f t="shared" si="547"/>
        <v>1-Adjusted Base Budget</v>
      </c>
      <c r="AS2815" s="145" t="s">
        <v>1827</v>
      </c>
      <c r="AT2815" t="s">
        <v>213</v>
      </c>
      <c r="AV2815" t="str">
        <f t="shared" si="541"/>
        <v>VPIT</v>
      </c>
      <c r="AW2815" t="str">
        <f t="shared" si="540"/>
        <v>VP FOR INFORMATION TECHNOLOGY</v>
      </c>
    </row>
    <row r="2816" spans="1:49">
      <c r="A2816" s="59">
        <v>2018</v>
      </c>
      <c r="B2816" t="s">
        <v>137</v>
      </c>
      <c r="C2816" t="s">
        <v>945</v>
      </c>
      <c r="D2816" t="s">
        <v>946</v>
      </c>
      <c r="E2816" t="s">
        <v>981</v>
      </c>
      <c r="F2816" t="s">
        <v>957</v>
      </c>
      <c r="G2816" t="s">
        <v>958</v>
      </c>
      <c r="H2816" t="s">
        <v>157</v>
      </c>
      <c r="I2816" s="170" t="s">
        <v>84</v>
      </c>
      <c r="J2816" t="s">
        <v>85</v>
      </c>
      <c r="K2816" t="s">
        <v>214</v>
      </c>
      <c r="L2816" t="s">
        <v>851</v>
      </c>
      <c r="M2816" t="s">
        <v>852</v>
      </c>
      <c r="N2816" t="s">
        <v>217</v>
      </c>
      <c r="O2816" t="s">
        <v>662</v>
      </c>
      <c r="P2816" t="s">
        <v>795</v>
      </c>
      <c r="Q2816" t="s">
        <v>853</v>
      </c>
      <c r="R2816" t="s">
        <v>854</v>
      </c>
      <c r="S2816" t="s">
        <v>855</v>
      </c>
      <c r="T2816" t="s">
        <v>856</v>
      </c>
      <c r="U2816" s="61" t="s">
        <v>857</v>
      </c>
      <c r="V2816" t="s">
        <v>24</v>
      </c>
      <c r="W2816" t="s">
        <v>263</v>
      </c>
      <c r="X2816" s="59">
        <v>5965</v>
      </c>
      <c r="Y2816" s="59">
        <v>5965</v>
      </c>
      <c r="Z2816" t="s">
        <v>141</v>
      </c>
      <c r="AA2816" s="146" t="str">
        <f t="shared" si="549"/>
        <v>EE</v>
      </c>
      <c r="AB2816" s="146" t="str">
        <f t="shared" si="551"/>
        <v>IT</v>
      </c>
      <c r="AC2816" t="str">
        <f t="shared" si="542"/>
        <v>EX</v>
      </c>
      <c r="AD2816" s="74">
        <f t="shared" si="543"/>
        <v>5965</v>
      </c>
      <c r="AE2816" s="74">
        <f t="shared" si="548"/>
        <v>5965</v>
      </c>
      <c r="AF2816">
        <v>1</v>
      </c>
      <c r="AG2816">
        <v>0</v>
      </c>
      <c r="AH2816" s="74">
        <v>0</v>
      </c>
      <c r="AJ2816" s="74">
        <f t="shared" si="544"/>
        <v>0</v>
      </c>
      <c r="AK2816" s="74">
        <f t="shared" si="550"/>
        <v>5965</v>
      </c>
      <c r="AL2816" t="str">
        <f t="shared" si="545"/>
        <v>N</v>
      </c>
      <c r="AN2816" t="s">
        <v>86</v>
      </c>
      <c r="AO2816" t="s">
        <v>85</v>
      </c>
      <c r="AP2816" t="str">
        <f t="shared" si="546"/>
        <v>94</v>
      </c>
      <c r="AQ2816" s="145" t="s">
        <v>1826</v>
      </c>
      <c r="AR2816" t="str">
        <f t="shared" si="547"/>
        <v>1-Adjusted Base Budget</v>
      </c>
      <c r="AS2816" s="145" t="s">
        <v>1827</v>
      </c>
      <c r="AT2816" t="s">
        <v>213</v>
      </c>
      <c r="AV2816" t="str">
        <f t="shared" si="541"/>
        <v>VPIT-SS</v>
      </c>
      <c r="AW2816" t="str">
        <f t="shared" si="540"/>
        <v>VP FOR INFORMATION TECHNOLOGY-SHARED SERVICES</v>
      </c>
    </row>
    <row r="2817" spans="1:49">
      <c r="A2817" s="59">
        <v>2018</v>
      </c>
      <c r="B2817" t="s">
        <v>137</v>
      </c>
      <c r="C2817" t="s">
        <v>945</v>
      </c>
      <c r="D2817" t="s">
        <v>946</v>
      </c>
      <c r="E2817" t="s">
        <v>947</v>
      </c>
      <c r="F2817" t="s">
        <v>1140</v>
      </c>
      <c r="G2817" t="s">
        <v>1141</v>
      </c>
      <c r="H2817" t="s">
        <v>948</v>
      </c>
      <c r="I2817" s="170" t="s">
        <v>84</v>
      </c>
      <c r="J2817" t="s">
        <v>85</v>
      </c>
      <c r="K2817" t="s">
        <v>214</v>
      </c>
      <c r="L2817" t="s">
        <v>267</v>
      </c>
      <c r="M2817" t="s">
        <v>268</v>
      </c>
      <c r="N2817" t="s">
        <v>217</v>
      </c>
      <c r="O2817" t="s">
        <v>263</v>
      </c>
      <c r="P2817" t="s">
        <v>269</v>
      </c>
      <c r="Q2817" t="s">
        <v>270</v>
      </c>
      <c r="R2817" t="s">
        <v>271</v>
      </c>
      <c r="S2817" t="s">
        <v>272</v>
      </c>
      <c r="T2817" t="s">
        <v>270</v>
      </c>
      <c r="U2817" s="61" t="s">
        <v>273</v>
      </c>
      <c r="V2817" t="s">
        <v>249</v>
      </c>
      <c r="W2817" t="s">
        <v>263</v>
      </c>
      <c r="X2817" s="59">
        <v>-290688</v>
      </c>
      <c r="Y2817" s="59">
        <v>0</v>
      </c>
      <c r="AA2817" s="146" t="str">
        <f t="shared" si="549"/>
        <v>EX</v>
      </c>
      <c r="AB2817" s="146">
        <f t="shared" si="551"/>
        <v>0</v>
      </c>
      <c r="AC2817" t="str">
        <f t="shared" si="542"/>
        <v>EX</v>
      </c>
      <c r="AD2817" s="74">
        <f t="shared" si="543"/>
        <v>0</v>
      </c>
      <c r="AE2817" s="74">
        <f t="shared" si="548"/>
        <v>0</v>
      </c>
      <c r="AF2817">
        <v>1</v>
      </c>
      <c r="AG2817">
        <v>0</v>
      </c>
      <c r="AH2817" s="74">
        <v>0</v>
      </c>
      <c r="AJ2817" s="74">
        <f t="shared" si="544"/>
        <v>0</v>
      </c>
      <c r="AK2817" s="74">
        <f t="shared" si="550"/>
        <v>0</v>
      </c>
      <c r="AL2817" t="str">
        <f t="shared" si="545"/>
        <v>N</v>
      </c>
      <c r="AN2817" t="s">
        <v>86</v>
      </c>
      <c r="AO2817" t="s">
        <v>85</v>
      </c>
      <c r="AP2817" t="str">
        <f t="shared" si="546"/>
        <v>94</v>
      </c>
      <c r="AQ2817" s="145" t="s">
        <v>1826</v>
      </c>
      <c r="AR2817" t="str">
        <f t="shared" si="547"/>
        <v>1-Adjusted Base Budget</v>
      </c>
      <c r="AS2817" s="145" t="s">
        <v>1827</v>
      </c>
      <c r="AT2817" t="s">
        <v>213</v>
      </c>
      <c r="AV2817" t="str">
        <f t="shared" si="541"/>
        <v>VPIT</v>
      </c>
      <c r="AW2817" t="str">
        <f t="shared" si="540"/>
        <v>VP FOR INFORMATION TECHNOLOGY</v>
      </c>
    </row>
    <row r="2818" spans="1:49">
      <c r="A2818" s="59">
        <v>2018</v>
      </c>
      <c r="B2818" t="s">
        <v>137</v>
      </c>
      <c r="C2818" t="s">
        <v>945</v>
      </c>
      <c r="D2818" t="s">
        <v>946</v>
      </c>
      <c r="E2818" t="s">
        <v>956</v>
      </c>
      <c r="F2818" t="s">
        <v>957</v>
      </c>
      <c r="G2818" t="s">
        <v>958</v>
      </c>
      <c r="H2818" t="s">
        <v>140</v>
      </c>
      <c r="I2818" s="170" t="s">
        <v>84</v>
      </c>
      <c r="J2818" t="s">
        <v>85</v>
      </c>
      <c r="K2818" t="s">
        <v>214</v>
      </c>
      <c r="L2818" t="s">
        <v>267</v>
      </c>
      <c r="M2818" t="s">
        <v>268</v>
      </c>
      <c r="N2818" t="s">
        <v>217</v>
      </c>
      <c r="O2818" t="s">
        <v>263</v>
      </c>
      <c r="P2818" t="s">
        <v>269</v>
      </c>
      <c r="Q2818" t="s">
        <v>270</v>
      </c>
      <c r="R2818" t="s">
        <v>271</v>
      </c>
      <c r="S2818" t="s">
        <v>272</v>
      </c>
      <c r="T2818" t="s">
        <v>270</v>
      </c>
      <c r="U2818" s="61" t="s">
        <v>273</v>
      </c>
      <c r="V2818" t="s">
        <v>24</v>
      </c>
      <c r="W2818" t="s">
        <v>263</v>
      </c>
      <c r="X2818" s="59">
        <v>23669</v>
      </c>
      <c r="Y2818" s="59">
        <v>0</v>
      </c>
      <c r="Z2818" t="s">
        <v>141</v>
      </c>
      <c r="AA2818" s="146" t="str">
        <f t="shared" si="549"/>
        <v>EX</v>
      </c>
      <c r="AB2818" s="146" t="str">
        <f t="shared" si="551"/>
        <v>IT</v>
      </c>
      <c r="AC2818" t="str">
        <f t="shared" si="542"/>
        <v>EX</v>
      </c>
      <c r="AD2818" s="74">
        <f t="shared" si="543"/>
        <v>0</v>
      </c>
      <c r="AE2818" s="74">
        <f t="shared" si="548"/>
        <v>0</v>
      </c>
      <c r="AF2818">
        <v>1</v>
      </c>
      <c r="AG2818">
        <v>0</v>
      </c>
      <c r="AH2818" s="74">
        <v>0</v>
      </c>
      <c r="AJ2818" s="74">
        <f t="shared" si="544"/>
        <v>0</v>
      </c>
      <c r="AK2818" s="74">
        <f t="shared" si="550"/>
        <v>0</v>
      </c>
      <c r="AL2818" t="str">
        <f t="shared" si="545"/>
        <v>N</v>
      </c>
      <c r="AN2818" t="s">
        <v>86</v>
      </c>
      <c r="AO2818" t="s">
        <v>85</v>
      </c>
      <c r="AP2818" t="str">
        <f t="shared" si="546"/>
        <v>94</v>
      </c>
      <c r="AQ2818" s="145" t="s">
        <v>1826</v>
      </c>
      <c r="AR2818" t="str">
        <f t="shared" si="547"/>
        <v>1-Adjusted Base Budget</v>
      </c>
      <c r="AS2818" s="145" t="s">
        <v>1827</v>
      </c>
      <c r="AT2818" t="s">
        <v>213</v>
      </c>
      <c r="AV2818" t="str">
        <f t="shared" si="541"/>
        <v>VPIT-SS</v>
      </c>
      <c r="AW2818" t="str">
        <f t="shared" si="540"/>
        <v>VP FOR INFORMATION TECHNOLOGY-SHARED SERVICES</v>
      </c>
    </row>
    <row r="2819" spans="1:49">
      <c r="A2819" s="59">
        <v>2018</v>
      </c>
      <c r="B2819" t="s">
        <v>137</v>
      </c>
      <c r="C2819" t="s">
        <v>945</v>
      </c>
      <c r="D2819" t="s">
        <v>946</v>
      </c>
      <c r="E2819" t="s">
        <v>967</v>
      </c>
      <c r="F2819" t="s">
        <v>1140</v>
      </c>
      <c r="G2819" t="s">
        <v>1141</v>
      </c>
      <c r="H2819" t="s">
        <v>146</v>
      </c>
      <c r="I2819" s="170" t="s">
        <v>84</v>
      </c>
      <c r="J2819" t="s">
        <v>85</v>
      </c>
      <c r="K2819" t="s">
        <v>214</v>
      </c>
      <c r="L2819" t="s">
        <v>267</v>
      </c>
      <c r="M2819" t="s">
        <v>268</v>
      </c>
      <c r="N2819" t="s">
        <v>217</v>
      </c>
      <c r="O2819" t="s">
        <v>263</v>
      </c>
      <c r="P2819" t="s">
        <v>269</v>
      </c>
      <c r="Q2819" t="s">
        <v>270</v>
      </c>
      <c r="R2819" t="s">
        <v>271</v>
      </c>
      <c r="S2819" t="s">
        <v>272</v>
      </c>
      <c r="T2819" t="s">
        <v>270</v>
      </c>
      <c r="U2819" s="61" t="s">
        <v>273</v>
      </c>
      <c r="V2819" t="s">
        <v>24</v>
      </c>
      <c r="W2819" t="s">
        <v>263</v>
      </c>
      <c r="X2819" s="59">
        <v>-361131</v>
      </c>
      <c r="Y2819" s="59">
        <v>0</v>
      </c>
      <c r="Z2819" t="s">
        <v>141</v>
      </c>
      <c r="AA2819" s="146" t="str">
        <f t="shared" si="549"/>
        <v>EX</v>
      </c>
      <c r="AB2819" s="146" t="str">
        <f t="shared" si="551"/>
        <v>IT</v>
      </c>
      <c r="AC2819" t="str">
        <f t="shared" si="542"/>
        <v>EX</v>
      </c>
      <c r="AD2819" s="74">
        <f t="shared" si="543"/>
        <v>0</v>
      </c>
      <c r="AE2819" s="74">
        <f t="shared" si="548"/>
        <v>0</v>
      </c>
      <c r="AF2819">
        <v>1</v>
      </c>
      <c r="AG2819">
        <v>0</v>
      </c>
      <c r="AH2819" s="74">
        <v>0</v>
      </c>
      <c r="AJ2819" s="74">
        <f t="shared" si="544"/>
        <v>0</v>
      </c>
      <c r="AK2819" s="74">
        <f t="shared" si="550"/>
        <v>0</v>
      </c>
      <c r="AL2819" t="str">
        <f t="shared" si="545"/>
        <v>N</v>
      </c>
      <c r="AN2819" t="s">
        <v>86</v>
      </c>
      <c r="AO2819" t="s">
        <v>85</v>
      </c>
      <c r="AP2819" t="str">
        <f t="shared" si="546"/>
        <v>94</v>
      </c>
      <c r="AQ2819" s="145" t="s">
        <v>1826</v>
      </c>
      <c r="AR2819" t="str">
        <f t="shared" si="547"/>
        <v>1-Adjusted Base Budget</v>
      </c>
      <c r="AS2819" s="145" t="s">
        <v>1827</v>
      </c>
      <c r="AT2819" t="s">
        <v>213</v>
      </c>
      <c r="AV2819" t="str">
        <f t="shared" si="541"/>
        <v>VPIT-SS</v>
      </c>
      <c r="AW2819" t="str">
        <f t="shared" si="540"/>
        <v>VP FOR INFORMATION TECHNOLOGY-SHARED SERVICES</v>
      </c>
    </row>
    <row r="2820" spans="1:49">
      <c r="A2820" s="59">
        <v>2018</v>
      </c>
      <c r="B2820" t="s">
        <v>137</v>
      </c>
      <c r="C2820" t="s">
        <v>945</v>
      </c>
      <c r="D2820" t="s">
        <v>946</v>
      </c>
      <c r="E2820" t="s">
        <v>967</v>
      </c>
      <c r="F2820" t="s">
        <v>1147</v>
      </c>
      <c r="G2820" t="s">
        <v>1148</v>
      </c>
      <c r="H2820" t="s">
        <v>146</v>
      </c>
      <c r="I2820" s="170" t="s">
        <v>84</v>
      </c>
      <c r="J2820" t="s">
        <v>85</v>
      </c>
      <c r="K2820" t="s">
        <v>214</v>
      </c>
      <c r="L2820" t="s">
        <v>267</v>
      </c>
      <c r="M2820" t="s">
        <v>268</v>
      </c>
      <c r="N2820" t="s">
        <v>217</v>
      </c>
      <c r="O2820" t="s">
        <v>263</v>
      </c>
      <c r="P2820" t="s">
        <v>269</v>
      </c>
      <c r="Q2820" t="s">
        <v>270</v>
      </c>
      <c r="R2820" t="s">
        <v>271</v>
      </c>
      <c r="S2820" t="s">
        <v>272</v>
      </c>
      <c r="T2820" t="s">
        <v>270</v>
      </c>
      <c r="U2820" s="61" t="s">
        <v>273</v>
      </c>
      <c r="V2820" t="s">
        <v>24</v>
      </c>
      <c r="W2820" t="s">
        <v>263</v>
      </c>
      <c r="X2820" s="59">
        <v>-50000</v>
      </c>
      <c r="Y2820" s="59">
        <v>0</v>
      </c>
      <c r="Z2820" t="s">
        <v>141</v>
      </c>
      <c r="AA2820" s="146" t="str">
        <f t="shared" si="549"/>
        <v>EX</v>
      </c>
      <c r="AB2820" s="146" t="str">
        <f t="shared" si="551"/>
        <v>IT</v>
      </c>
      <c r="AC2820" t="str">
        <f t="shared" si="542"/>
        <v>EX</v>
      </c>
      <c r="AD2820" s="74">
        <f t="shared" si="543"/>
        <v>0</v>
      </c>
      <c r="AE2820" s="74">
        <f t="shared" si="548"/>
        <v>0</v>
      </c>
      <c r="AF2820">
        <v>1</v>
      </c>
      <c r="AG2820">
        <v>0</v>
      </c>
      <c r="AH2820" s="74">
        <v>0</v>
      </c>
      <c r="AJ2820" s="74">
        <f t="shared" si="544"/>
        <v>0</v>
      </c>
      <c r="AK2820" s="74">
        <f t="shared" si="550"/>
        <v>0</v>
      </c>
      <c r="AL2820" t="str">
        <f t="shared" si="545"/>
        <v>N</v>
      </c>
      <c r="AN2820" t="s">
        <v>86</v>
      </c>
      <c r="AO2820" t="s">
        <v>85</v>
      </c>
      <c r="AP2820" t="str">
        <f t="shared" si="546"/>
        <v>94</v>
      </c>
      <c r="AQ2820" s="145" t="s">
        <v>1826</v>
      </c>
      <c r="AR2820" t="str">
        <f t="shared" si="547"/>
        <v>1-Adjusted Base Budget</v>
      </c>
      <c r="AS2820" s="145" t="s">
        <v>1827</v>
      </c>
      <c r="AT2820" t="s">
        <v>213</v>
      </c>
      <c r="AV2820" t="str">
        <f t="shared" si="541"/>
        <v>VPIT-SS</v>
      </c>
      <c r="AW2820" t="str">
        <f t="shared" si="540"/>
        <v>VP FOR INFORMATION TECHNOLOGY-SHARED SERVICES</v>
      </c>
    </row>
    <row r="2821" spans="1:49">
      <c r="A2821" s="59">
        <v>2018</v>
      </c>
      <c r="B2821" t="s">
        <v>137</v>
      </c>
      <c r="C2821" t="s">
        <v>945</v>
      </c>
      <c r="D2821" t="s">
        <v>946</v>
      </c>
      <c r="E2821" t="s">
        <v>951</v>
      </c>
      <c r="F2821" t="s">
        <v>1140</v>
      </c>
      <c r="G2821" t="s">
        <v>1141</v>
      </c>
      <c r="H2821" t="s">
        <v>154</v>
      </c>
      <c r="I2821" s="170" t="s">
        <v>84</v>
      </c>
      <c r="J2821" t="s">
        <v>85</v>
      </c>
      <c r="K2821" t="s">
        <v>214</v>
      </c>
      <c r="L2821" t="s">
        <v>267</v>
      </c>
      <c r="M2821" t="s">
        <v>268</v>
      </c>
      <c r="N2821" t="s">
        <v>217</v>
      </c>
      <c r="O2821" t="s">
        <v>263</v>
      </c>
      <c r="P2821" t="s">
        <v>269</v>
      </c>
      <c r="Q2821" t="s">
        <v>270</v>
      </c>
      <c r="R2821" t="s">
        <v>271</v>
      </c>
      <c r="S2821" t="s">
        <v>272</v>
      </c>
      <c r="T2821" t="s">
        <v>270</v>
      </c>
      <c r="U2821" s="61" t="s">
        <v>273</v>
      </c>
      <c r="V2821" t="s">
        <v>24</v>
      </c>
      <c r="W2821" t="s">
        <v>263</v>
      </c>
      <c r="X2821" s="59">
        <v>290688</v>
      </c>
      <c r="Y2821" s="59">
        <v>0</v>
      </c>
      <c r="Z2821" t="s">
        <v>141</v>
      </c>
      <c r="AA2821" s="146" t="str">
        <f t="shared" si="549"/>
        <v>EX</v>
      </c>
      <c r="AB2821" s="146" t="str">
        <f t="shared" si="551"/>
        <v>IT</v>
      </c>
      <c r="AC2821" t="str">
        <f t="shared" si="542"/>
        <v>EX</v>
      </c>
      <c r="AD2821" s="74">
        <f t="shared" si="543"/>
        <v>0</v>
      </c>
      <c r="AE2821" s="74">
        <f t="shared" si="548"/>
        <v>0</v>
      </c>
      <c r="AF2821">
        <v>1</v>
      </c>
      <c r="AG2821">
        <v>0</v>
      </c>
      <c r="AH2821" s="74">
        <v>0</v>
      </c>
      <c r="AJ2821" s="74">
        <f t="shared" si="544"/>
        <v>0</v>
      </c>
      <c r="AK2821" s="74">
        <f t="shared" si="550"/>
        <v>0</v>
      </c>
      <c r="AL2821" t="str">
        <f t="shared" si="545"/>
        <v>N</v>
      </c>
      <c r="AN2821" t="s">
        <v>86</v>
      </c>
      <c r="AO2821" t="s">
        <v>85</v>
      </c>
      <c r="AP2821" t="str">
        <f t="shared" si="546"/>
        <v>94</v>
      </c>
      <c r="AQ2821" s="145" t="s">
        <v>1826</v>
      </c>
      <c r="AR2821" t="str">
        <f t="shared" si="547"/>
        <v>1-Adjusted Base Budget</v>
      </c>
      <c r="AS2821" s="145" t="s">
        <v>1827</v>
      </c>
      <c r="AT2821" t="s">
        <v>213</v>
      </c>
      <c r="AV2821" t="str">
        <f t="shared" si="541"/>
        <v>VPIT-SS</v>
      </c>
      <c r="AW2821" t="str">
        <f t="shared" si="540"/>
        <v>VP FOR INFORMATION TECHNOLOGY-SHARED SERVICES</v>
      </c>
    </row>
    <row r="2822" spans="1:49">
      <c r="A2822" s="59">
        <v>2018</v>
      </c>
      <c r="B2822" t="s">
        <v>137</v>
      </c>
      <c r="C2822" t="s">
        <v>945</v>
      </c>
      <c r="D2822" t="s">
        <v>946</v>
      </c>
      <c r="E2822" t="s">
        <v>981</v>
      </c>
      <c r="F2822" t="s">
        <v>957</v>
      </c>
      <c r="G2822" t="s">
        <v>958</v>
      </c>
      <c r="H2822" t="s">
        <v>157</v>
      </c>
      <c r="I2822" s="170" t="s">
        <v>84</v>
      </c>
      <c r="J2822" t="s">
        <v>85</v>
      </c>
      <c r="K2822" t="s">
        <v>214</v>
      </c>
      <c r="L2822" t="s">
        <v>267</v>
      </c>
      <c r="M2822" t="s">
        <v>268</v>
      </c>
      <c r="N2822" t="s">
        <v>217</v>
      </c>
      <c r="O2822" t="s">
        <v>263</v>
      </c>
      <c r="P2822" t="s">
        <v>269</v>
      </c>
      <c r="Q2822" t="s">
        <v>270</v>
      </c>
      <c r="R2822" t="s">
        <v>271</v>
      </c>
      <c r="S2822" t="s">
        <v>272</v>
      </c>
      <c r="T2822" t="s">
        <v>270</v>
      </c>
      <c r="U2822" s="61" t="s">
        <v>273</v>
      </c>
      <c r="V2822" t="s">
        <v>24</v>
      </c>
      <c r="W2822" t="s">
        <v>263</v>
      </c>
      <c r="X2822" s="59">
        <v>49040</v>
      </c>
      <c r="Y2822" s="59">
        <v>0</v>
      </c>
      <c r="Z2822" t="s">
        <v>141</v>
      </c>
      <c r="AA2822" s="146" t="str">
        <f t="shared" si="549"/>
        <v>EX</v>
      </c>
      <c r="AB2822" s="146" t="str">
        <f t="shared" si="551"/>
        <v>IT</v>
      </c>
      <c r="AC2822" t="str">
        <f t="shared" si="542"/>
        <v>EX</v>
      </c>
      <c r="AD2822" s="74">
        <f t="shared" si="543"/>
        <v>0</v>
      </c>
      <c r="AE2822" s="74">
        <f t="shared" si="548"/>
        <v>0</v>
      </c>
      <c r="AF2822">
        <v>1</v>
      </c>
      <c r="AG2822">
        <v>0</v>
      </c>
      <c r="AH2822" s="74">
        <v>0</v>
      </c>
      <c r="AJ2822" s="74">
        <f t="shared" si="544"/>
        <v>0</v>
      </c>
      <c r="AK2822" s="74">
        <f t="shared" si="550"/>
        <v>0</v>
      </c>
      <c r="AL2822" t="str">
        <f t="shared" si="545"/>
        <v>N</v>
      </c>
      <c r="AN2822" t="s">
        <v>86</v>
      </c>
      <c r="AO2822" t="s">
        <v>85</v>
      </c>
      <c r="AP2822" t="str">
        <f t="shared" si="546"/>
        <v>94</v>
      </c>
      <c r="AQ2822" s="145" t="s">
        <v>1826</v>
      </c>
      <c r="AR2822" t="str">
        <f t="shared" si="547"/>
        <v>1-Adjusted Base Budget</v>
      </c>
      <c r="AS2822" s="145" t="s">
        <v>1827</v>
      </c>
      <c r="AT2822" t="s">
        <v>213</v>
      </c>
      <c r="AV2822" t="str">
        <f t="shared" si="541"/>
        <v>VPIT-SS</v>
      </c>
      <c r="AW2822" t="str">
        <f t="shared" ref="AW2822:AW2885" si="552" xml:space="preserve"> IF(AND($AN2822="UAVP",$Z2822="OE"),$AO2822 &amp; "-ONLINE EDUCATION",IF(AND($AN2822="VPIT",OR($Z2822="SS",$Z2822="IT")),$AO2822 &amp; "-SHARED SERVICES",$AO2822))</f>
        <v>VP FOR INFORMATION TECHNOLOGY-SHARED SERVICES</v>
      </c>
    </row>
    <row r="2823" spans="1:49">
      <c r="A2823" s="59">
        <v>2018</v>
      </c>
      <c r="B2823" t="s">
        <v>137</v>
      </c>
      <c r="C2823" t="s">
        <v>945</v>
      </c>
      <c r="D2823" t="s">
        <v>946</v>
      </c>
      <c r="E2823" t="s">
        <v>983</v>
      </c>
      <c r="F2823" t="s">
        <v>957</v>
      </c>
      <c r="G2823" t="s">
        <v>958</v>
      </c>
      <c r="H2823" t="s">
        <v>159</v>
      </c>
      <c r="I2823" s="170" t="s">
        <v>84</v>
      </c>
      <c r="J2823" t="s">
        <v>85</v>
      </c>
      <c r="K2823" t="s">
        <v>214</v>
      </c>
      <c r="L2823" t="s">
        <v>267</v>
      </c>
      <c r="M2823" t="s">
        <v>268</v>
      </c>
      <c r="N2823" t="s">
        <v>217</v>
      </c>
      <c r="O2823" t="s">
        <v>263</v>
      </c>
      <c r="P2823" t="s">
        <v>269</v>
      </c>
      <c r="Q2823" t="s">
        <v>270</v>
      </c>
      <c r="R2823" t="s">
        <v>271</v>
      </c>
      <c r="S2823" t="s">
        <v>272</v>
      </c>
      <c r="T2823" t="s">
        <v>270</v>
      </c>
      <c r="U2823" s="61" t="s">
        <v>273</v>
      </c>
      <c r="V2823" t="s">
        <v>24</v>
      </c>
      <c r="W2823" t="s">
        <v>263</v>
      </c>
      <c r="X2823" s="59">
        <v>-16437</v>
      </c>
      <c r="Y2823" s="59">
        <v>-16437</v>
      </c>
      <c r="Z2823" t="s">
        <v>141</v>
      </c>
      <c r="AA2823" s="146" t="str">
        <f t="shared" si="549"/>
        <v>EX</v>
      </c>
      <c r="AB2823" s="146" t="str">
        <f t="shared" si="551"/>
        <v>IT</v>
      </c>
      <c r="AC2823" t="str">
        <f t="shared" si="542"/>
        <v>EX</v>
      </c>
      <c r="AD2823" s="74">
        <f t="shared" si="543"/>
        <v>-16437</v>
      </c>
      <c r="AE2823" s="74">
        <f t="shared" si="548"/>
        <v>-16437</v>
      </c>
      <c r="AF2823">
        <v>1</v>
      </c>
      <c r="AG2823">
        <v>0</v>
      </c>
      <c r="AH2823" s="74">
        <v>0</v>
      </c>
      <c r="AJ2823" s="74">
        <f t="shared" si="544"/>
        <v>0</v>
      </c>
      <c r="AK2823" s="74">
        <f t="shared" si="550"/>
        <v>-16437</v>
      </c>
      <c r="AL2823" t="str">
        <f t="shared" si="545"/>
        <v>N</v>
      </c>
      <c r="AN2823" t="s">
        <v>86</v>
      </c>
      <c r="AO2823" t="s">
        <v>85</v>
      </c>
      <c r="AP2823" t="str">
        <f t="shared" si="546"/>
        <v>94</v>
      </c>
      <c r="AQ2823" s="145" t="s">
        <v>1826</v>
      </c>
      <c r="AR2823" t="str">
        <f t="shared" si="547"/>
        <v>1-Adjusted Base Budget</v>
      </c>
      <c r="AS2823" s="145" t="s">
        <v>1827</v>
      </c>
      <c r="AT2823" t="s">
        <v>213</v>
      </c>
      <c r="AV2823" t="str">
        <f t="shared" si="541"/>
        <v>VPIT-SS</v>
      </c>
      <c r="AW2823" t="str">
        <f t="shared" si="552"/>
        <v>VP FOR INFORMATION TECHNOLOGY-SHARED SERVICES</v>
      </c>
    </row>
    <row r="2824" spans="1:49">
      <c r="A2824" s="59">
        <v>2018</v>
      </c>
      <c r="B2824" t="s">
        <v>137</v>
      </c>
      <c r="C2824" t="s">
        <v>945</v>
      </c>
      <c r="D2824" t="s">
        <v>946</v>
      </c>
      <c r="E2824" t="s">
        <v>947</v>
      </c>
      <c r="F2824" t="s">
        <v>1140</v>
      </c>
      <c r="G2824" t="s">
        <v>1141</v>
      </c>
      <c r="H2824" t="s">
        <v>948</v>
      </c>
      <c r="I2824" s="170" t="s">
        <v>84</v>
      </c>
      <c r="J2824" t="s">
        <v>85</v>
      </c>
      <c r="K2824" t="s">
        <v>214</v>
      </c>
      <c r="L2824" t="s">
        <v>276</v>
      </c>
      <c r="M2824" t="s">
        <v>277</v>
      </c>
      <c r="N2824" t="s">
        <v>217</v>
      </c>
      <c r="O2824" t="s">
        <v>263</v>
      </c>
      <c r="P2824" t="s">
        <v>278</v>
      </c>
      <c r="Q2824" t="s">
        <v>279</v>
      </c>
      <c r="R2824" t="s">
        <v>280</v>
      </c>
      <c r="S2824" t="s">
        <v>281</v>
      </c>
      <c r="T2824" t="s">
        <v>282</v>
      </c>
      <c r="U2824" s="61" t="s">
        <v>283</v>
      </c>
      <c r="V2824" t="s">
        <v>249</v>
      </c>
      <c r="W2824" t="s">
        <v>263</v>
      </c>
      <c r="X2824" s="59">
        <v>1372991</v>
      </c>
      <c r="Y2824" s="59">
        <v>756632</v>
      </c>
      <c r="AA2824" s="146" t="str">
        <f t="shared" si="549"/>
        <v>EX</v>
      </c>
      <c r="AB2824" s="146">
        <f t="shared" si="551"/>
        <v>0</v>
      </c>
      <c r="AC2824" t="str">
        <f t="shared" si="542"/>
        <v>EX</v>
      </c>
      <c r="AD2824" s="74">
        <f t="shared" si="543"/>
        <v>756632</v>
      </c>
      <c r="AE2824" s="74">
        <f t="shared" si="548"/>
        <v>756632</v>
      </c>
      <c r="AF2824">
        <v>1</v>
      </c>
      <c r="AG2824">
        <v>0</v>
      </c>
      <c r="AH2824" s="74">
        <v>0</v>
      </c>
      <c r="AJ2824" s="74">
        <f t="shared" si="544"/>
        <v>0</v>
      </c>
      <c r="AK2824" s="74">
        <f t="shared" si="550"/>
        <v>756632</v>
      </c>
      <c r="AL2824" t="str">
        <f t="shared" si="545"/>
        <v>N</v>
      </c>
      <c r="AN2824" t="s">
        <v>86</v>
      </c>
      <c r="AO2824" t="s">
        <v>85</v>
      </c>
      <c r="AP2824" t="str">
        <f t="shared" si="546"/>
        <v>94</v>
      </c>
      <c r="AQ2824" s="145" t="s">
        <v>1826</v>
      </c>
      <c r="AR2824" t="str">
        <f t="shared" si="547"/>
        <v>1-Adjusted Base Budget</v>
      </c>
      <c r="AS2824" s="145" t="s">
        <v>1827</v>
      </c>
      <c r="AT2824" t="s">
        <v>213</v>
      </c>
      <c r="AV2824" t="str">
        <f t="shared" si="541"/>
        <v>VPIT</v>
      </c>
      <c r="AW2824" t="str">
        <f t="shared" si="552"/>
        <v>VP FOR INFORMATION TECHNOLOGY</v>
      </c>
    </row>
    <row r="2825" spans="1:49">
      <c r="A2825" s="59">
        <v>2018</v>
      </c>
      <c r="B2825" t="s">
        <v>137</v>
      </c>
      <c r="C2825" t="s">
        <v>945</v>
      </c>
      <c r="D2825" t="s">
        <v>946</v>
      </c>
      <c r="E2825" t="s">
        <v>947</v>
      </c>
      <c r="F2825" t="s">
        <v>963</v>
      </c>
      <c r="G2825" t="s">
        <v>964</v>
      </c>
      <c r="H2825" t="s">
        <v>948</v>
      </c>
      <c r="I2825" s="170" t="s">
        <v>84</v>
      </c>
      <c r="J2825" t="s">
        <v>85</v>
      </c>
      <c r="K2825" t="s">
        <v>214</v>
      </c>
      <c r="L2825" t="s">
        <v>276</v>
      </c>
      <c r="M2825" t="s">
        <v>277</v>
      </c>
      <c r="N2825" t="s">
        <v>217</v>
      </c>
      <c r="O2825" t="s">
        <v>263</v>
      </c>
      <c r="P2825" t="s">
        <v>278</v>
      </c>
      <c r="Q2825" t="s">
        <v>279</v>
      </c>
      <c r="R2825" t="s">
        <v>280</v>
      </c>
      <c r="S2825" t="s">
        <v>281</v>
      </c>
      <c r="T2825" t="s">
        <v>282</v>
      </c>
      <c r="U2825" s="61" t="s">
        <v>283</v>
      </c>
      <c r="V2825" t="s">
        <v>249</v>
      </c>
      <c r="W2825" t="s">
        <v>263</v>
      </c>
      <c r="X2825" s="59">
        <v>14347</v>
      </c>
      <c r="Y2825" s="59">
        <v>0</v>
      </c>
      <c r="AA2825" s="146" t="str">
        <f t="shared" si="549"/>
        <v>EX</v>
      </c>
      <c r="AB2825" s="146">
        <f t="shared" si="551"/>
        <v>0</v>
      </c>
      <c r="AC2825" t="str">
        <f t="shared" si="542"/>
        <v>EX</v>
      </c>
      <c r="AD2825" s="74">
        <f t="shared" si="543"/>
        <v>0</v>
      </c>
      <c r="AE2825" s="74">
        <f t="shared" si="548"/>
        <v>0</v>
      </c>
      <c r="AF2825">
        <v>1</v>
      </c>
      <c r="AG2825">
        <v>0</v>
      </c>
      <c r="AH2825" s="74">
        <v>0</v>
      </c>
      <c r="AJ2825" s="74">
        <f t="shared" si="544"/>
        <v>0</v>
      </c>
      <c r="AK2825" s="74">
        <f t="shared" si="550"/>
        <v>0</v>
      </c>
      <c r="AL2825" t="str">
        <f t="shared" si="545"/>
        <v>N</v>
      </c>
      <c r="AN2825" t="s">
        <v>86</v>
      </c>
      <c r="AO2825" t="s">
        <v>85</v>
      </c>
      <c r="AP2825" t="str">
        <f t="shared" si="546"/>
        <v>94</v>
      </c>
      <c r="AQ2825" s="145" t="s">
        <v>1826</v>
      </c>
      <c r="AR2825" t="str">
        <f t="shared" si="547"/>
        <v>1-Adjusted Base Budget</v>
      </c>
      <c r="AS2825" s="145" t="s">
        <v>1827</v>
      </c>
      <c r="AT2825" t="s">
        <v>213</v>
      </c>
      <c r="AV2825" t="str">
        <f t="shared" si="541"/>
        <v>VPIT</v>
      </c>
      <c r="AW2825" t="str">
        <f t="shared" si="552"/>
        <v>VP FOR INFORMATION TECHNOLOGY</v>
      </c>
    </row>
    <row r="2826" spans="1:49">
      <c r="A2826" s="59">
        <v>2018</v>
      </c>
      <c r="B2826" t="s">
        <v>137</v>
      </c>
      <c r="C2826" t="s">
        <v>945</v>
      </c>
      <c r="D2826" t="s">
        <v>946</v>
      </c>
      <c r="E2826" t="s">
        <v>947</v>
      </c>
      <c r="F2826" t="s">
        <v>1197</v>
      </c>
      <c r="G2826" t="s">
        <v>1198</v>
      </c>
      <c r="H2826" t="s">
        <v>948</v>
      </c>
      <c r="I2826" s="170" t="s">
        <v>84</v>
      </c>
      <c r="J2826" t="s">
        <v>85</v>
      </c>
      <c r="K2826" t="s">
        <v>214</v>
      </c>
      <c r="L2826" t="s">
        <v>276</v>
      </c>
      <c r="M2826" t="s">
        <v>277</v>
      </c>
      <c r="N2826" t="s">
        <v>217</v>
      </c>
      <c r="O2826" t="s">
        <v>263</v>
      </c>
      <c r="P2826" t="s">
        <v>278</v>
      </c>
      <c r="Q2826" t="s">
        <v>279</v>
      </c>
      <c r="R2826" t="s">
        <v>280</v>
      </c>
      <c r="S2826" t="s">
        <v>281</v>
      </c>
      <c r="T2826" t="s">
        <v>282</v>
      </c>
      <c r="U2826" s="61" t="s">
        <v>283</v>
      </c>
      <c r="V2826" t="s">
        <v>249</v>
      </c>
      <c r="W2826" t="s">
        <v>263</v>
      </c>
      <c r="X2826" s="59">
        <v>150000</v>
      </c>
      <c r="Y2826" s="59">
        <v>0</v>
      </c>
      <c r="AA2826" s="146" t="str">
        <f t="shared" si="549"/>
        <v>EX</v>
      </c>
      <c r="AB2826" s="146">
        <f t="shared" si="551"/>
        <v>0</v>
      </c>
      <c r="AC2826" t="str">
        <f t="shared" si="542"/>
        <v>EX</v>
      </c>
      <c r="AD2826" s="74">
        <f t="shared" si="543"/>
        <v>0</v>
      </c>
      <c r="AE2826" s="74">
        <f t="shared" si="548"/>
        <v>0</v>
      </c>
      <c r="AF2826">
        <v>1</v>
      </c>
      <c r="AG2826">
        <v>0</v>
      </c>
      <c r="AH2826" s="74">
        <v>0</v>
      </c>
      <c r="AJ2826" s="74">
        <f t="shared" si="544"/>
        <v>0</v>
      </c>
      <c r="AK2826" s="74">
        <f t="shared" si="550"/>
        <v>0</v>
      </c>
      <c r="AL2826" t="str">
        <f t="shared" si="545"/>
        <v>N</v>
      </c>
      <c r="AN2826" t="s">
        <v>86</v>
      </c>
      <c r="AO2826" t="s">
        <v>85</v>
      </c>
      <c r="AP2826" t="str">
        <f t="shared" si="546"/>
        <v>94</v>
      </c>
      <c r="AQ2826" s="145" t="s">
        <v>1826</v>
      </c>
      <c r="AR2826" t="str">
        <f t="shared" si="547"/>
        <v>1-Adjusted Base Budget</v>
      </c>
      <c r="AS2826" s="145" t="s">
        <v>1827</v>
      </c>
      <c r="AT2826" t="s">
        <v>213</v>
      </c>
      <c r="AV2826" t="str">
        <f t="shared" si="541"/>
        <v>VPIT</v>
      </c>
      <c r="AW2826" t="str">
        <f t="shared" si="552"/>
        <v>VP FOR INFORMATION TECHNOLOGY</v>
      </c>
    </row>
    <row r="2827" spans="1:49">
      <c r="A2827" s="59">
        <v>2018</v>
      </c>
      <c r="B2827" t="s">
        <v>137</v>
      </c>
      <c r="C2827" t="s">
        <v>945</v>
      </c>
      <c r="D2827" t="s">
        <v>946</v>
      </c>
      <c r="E2827" t="s">
        <v>956</v>
      </c>
      <c r="F2827" t="s">
        <v>957</v>
      </c>
      <c r="G2827" t="s">
        <v>958</v>
      </c>
      <c r="H2827" t="s">
        <v>140</v>
      </c>
      <c r="I2827" s="170" t="s">
        <v>84</v>
      </c>
      <c r="J2827" t="s">
        <v>85</v>
      </c>
      <c r="K2827" t="s">
        <v>214</v>
      </c>
      <c r="L2827" t="s">
        <v>276</v>
      </c>
      <c r="M2827" t="s">
        <v>277</v>
      </c>
      <c r="N2827" t="s">
        <v>217</v>
      </c>
      <c r="O2827" t="s">
        <v>263</v>
      </c>
      <c r="P2827" t="s">
        <v>278</v>
      </c>
      <c r="Q2827" t="s">
        <v>279</v>
      </c>
      <c r="R2827" t="s">
        <v>280</v>
      </c>
      <c r="S2827" t="s">
        <v>281</v>
      </c>
      <c r="T2827" t="s">
        <v>282</v>
      </c>
      <c r="U2827" s="61" t="s">
        <v>283</v>
      </c>
      <c r="V2827" t="s">
        <v>24</v>
      </c>
      <c r="W2827" t="s">
        <v>263</v>
      </c>
      <c r="X2827" s="59">
        <v>80000</v>
      </c>
      <c r="Y2827" s="59">
        <v>80000</v>
      </c>
      <c r="Z2827" t="s">
        <v>141</v>
      </c>
      <c r="AA2827" s="146" t="str">
        <f t="shared" si="549"/>
        <v>EX</v>
      </c>
      <c r="AB2827" s="146" t="str">
        <f t="shared" si="551"/>
        <v>IT</v>
      </c>
      <c r="AC2827" t="str">
        <f t="shared" si="542"/>
        <v>EX</v>
      </c>
      <c r="AD2827" s="74">
        <f t="shared" si="543"/>
        <v>80000</v>
      </c>
      <c r="AE2827" s="74">
        <f t="shared" si="548"/>
        <v>80000</v>
      </c>
      <c r="AF2827">
        <v>1</v>
      </c>
      <c r="AG2827">
        <v>0</v>
      </c>
      <c r="AH2827" s="74">
        <v>0</v>
      </c>
      <c r="AJ2827" s="74">
        <f t="shared" si="544"/>
        <v>0</v>
      </c>
      <c r="AK2827" s="74">
        <f t="shared" si="550"/>
        <v>80000</v>
      </c>
      <c r="AL2827" t="str">
        <f t="shared" si="545"/>
        <v>N</v>
      </c>
      <c r="AN2827" t="s">
        <v>86</v>
      </c>
      <c r="AO2827" t="s">
        <v>85</v>
      </c>
      <c r="AP2827" t="str">
        <f t="shared" si="546"/>
        <v>94</v>
      </c>
      <c r="AQ2827" s="145" t="s">
        <v>1826</v>
      </c>
      <c r="AR2827" t="str">
        <f t="shared" si="547"/>
        <v>1-Adjusted Base Budget</v>
      </c>
      <c r="AS2827" s="145" t="s">
        <v>1827</v>
      </c>
      <c r="AT2827" t="s">
        <v>213</v>
      </c>
      <c r="AV2827" t="str">
        <f t="shared" si="541"/>
        <v>VPIT-SS</v>
      </c>
      <c r="AW2827" t="str">
        <f t="shared" si="552"/>
        <v>VP FOR INFORMATION TECHNOLOGY-SHARED SERVICES</v>
      </c>
    </row>
    <row r="2828" spans="1:49">
      <c r="A2828" s="59">
        <v>2018</v>
      </c>
      <c r="B2828" t="s">
        <v>137</v>
      </c>
      <c r="C2828" t="s">
        <v>945</v>
      </c>
      <c r="D2828" t="s">
        <v>946</v>
      </c>
      <c r="E2828" t="s">
        <v>967</v>
      </c>
      <c r="F2828" t="s">
        <v>1140</v>
      </c>
      <c r="G2828" t="s">
        <v>1141</v>
      </c>
      <c r="H2828" t="s">
        <v>146</v>
      </c>
      <c r="I2828" s="170" t="s">
        <v>84</v>
      </c>
      <c r="J2828" t="s">
        <v>85</v>
      </c>
      <c r="K2828" t="s">
        <v>214</v>
      </c>
      <c r="L2828" t="s">
        <v>276</v>
      </c>
      <c r="M2828" t="s">
        <v>277</v>
      </c>
      <c r="N2828" t="s">
        <v>217</v>
      </c>
      <c r="O2828" t="s">
        <v>263</v>
      </c>
      <c r="P2828" t="s">
        <v>278</v>
      </c>
      <c r="Q2828" t="s">
        <v>279</v>
      </c>
      <c r="R2828" t="s">
        <v>280</v>
      </c>
      <c r="S2828" t="s">
        <v>281</v>
      </c>
      <c r="T2828" t="s">
        <v>282</v>
      </c>
      <c r="U2828" s="61" t="s">
        <v>283</v>
      </c>
      <c r="V2828" t="s">
        <v>24</v>
      </c>
      <c r="W2828" t="s">
        <v>263</v>
      </c>
      <c r="X2828" s="59">
        <v>0</v>
      </c>
      <c r="Y2828" s="59">
        <v>-463164</v>
      </c>
      <c r="Z2828" t="s">
        <v>141</v>
      </c>
      <c r="AA2828" s="146" t="str">
        <f t="shared" si="549"/>
        <v>EX</v>
      </c>
      <c r="AB2828" s="146" t="str">
        <f t="shared" si="551"/>
        <v>IT</v>
      </c>
      <c r="AC2828" t="str">
        <f t="shared" si="542"/>
        <v>EX</v>
      </c>
      <c r="AD2828" s="74">
        <f t="shared" si="543"/>
        <v>-463164</v>
      </c>
      <c r="AE2828" s="74">
        <f t="shared" si="548"/>
        <v>-463164</v>
      </c>
      <c r="AF2828">
        <v>1</v>
      </c>
      <c r="AG2828">
        <v>0</v>
      </c>
      <c r="AH2828" s="74">
        <v>0</v>
      </c>
      <c r="AJ2828" s="74">
        <f t="shared" si="544"/>
        <v>0</v>
      </c>
      <c r="AK2828" s="74">
        <f t="shared" si="550"/>
        <v>-463164</v>
      </c>
      <c r="AL2828" t="str">
        <f t="shared" si="545"/>
        <v>N</v>
      </c>
      <c r="AN2828" t="s">
        <v>86</v>
      </c>
      <c r="AO2828" t="s">
        <v>85</v>
      </c>
      <c r="AP2828" t="str">
        <f t="shared" si="546"/>
        <v>94</v>
      </c>
      <c r="AQ2828" s="145" t="s">
        <v>1826</v>
      </c>
      <c r="AR2828" t="str">
        <f t="shared" si="547"/>
        <v>1-Adjusted Base Budget</v>
      </c>
      <c r="AS2828" s="145" t="s">
        <v>1827</v>
      </c>
      <c r="AT2828" t="s">
        <v>213</v>
      </c>
      <c r="AV2828" t="str">
        <f t="shared" ref="AV2828:AV2891" si="553">IF(AND($AN2828="UAVP",$Z2828="OE"),$AN2828 &amp; "-OE",IF(AND($AN2828="VPIT",OR($Z2828="SS",$Z2828="IT")),$AN2828 &amp; "-SS",$AN2828))</f>
        <v>VPIT-SS</v>
      </c>
      <c r="AW2828" t="str">
        <f t="shared" si="552"/>
        <v>VP FOR INFORMATION TECHNOLOGY-SHARED SERVICES</v>
      </c>
    </row>
    <row r="2829" spans="1:49">
      <c r="A2829" s="59">
        <v>2018</v>
      </c>
      <c r="B2829" t="s">
        <v>137</v>
      </c>
      <c r="C2829" t="s">
        <v>945</v>
      </c>
      <c r="D2829" t="s">
        <v>946</v>
      </c>
      <c r="E2829" t="s">
        <v>967</v>
      </c>
      <c r="F2829" t="s">
        <v>1197</v>
      </c>
      <c r="G2829" t="s">
        <v>1198</v>
      </c>
      <c r="H2829" t="s">
        <v>146</v>
      </c>
      <c r="I2829" s="170" t="s">
        <v>84</v>
      </c>
      <c r="J2829" t="s">
        <v>85</v>
      </c>
      <c r="K2829" t="s">
        <v>214</v>
      </c>
      <c r="L2829" t="s">
        <v>276</v>
      </c>
      <c r="M2829" t="s">
        <v>277</v>
      </c>
      <c r="N2829" t="s">
        <v>217</v>
      </c>
      <c r="O2829" t="s">
        <v>263</v>
      </c>
      <c r="P2829" t="s">
        <v>278</v>
      </c>
      <c r="Q2829" t="s">
        <v>279</v>
      </c>
      <c r="R2829" t="s">
        <v>280</v>
      </c>
      <c r="S2829" t="s">
        <v>281</v>
      </c>
      <c r="T2829" t="s">
        <v>282</v>
      </c>
      <c r="U2829" s="61" t="s">
        <v>283</v>
      </c>
      <c r="V2829" t="s">
        <v>24</v>
      </c>
      <c r="W2829" t="s">
        <v>263</v>
      </c>
      <c r="X2829" s="59">
        <v>225000</v>
      </c>
      <c r="Y2829" s="59">
        <v>0</v>
      </c>
      <c r="Z2829" t="s">
        <v>141</v>
      </c>
      <c r="AA2829" s="146" t="str">
        <f t="shared" si="549"/>
        <v>EX</v>
      </c>
      <c r="AB2829" s="146" t="str">
        <f t="shared" si="551"/>
        <v>IT</v>
      </c>
      <c r="AC2829" t="str">
        <f t="shared" si="542"/>
        <v>EX</v>
      </c>
      <c r="AD2829" s="74">
        <f t="shared" si="543"/>
        <v>0</v>
      </c>
      <c r="AE2829" s="74">
        <f t="shared" si="548"/>
        <v>0</v>
      </c>
      <c r="AF2829">
        <v>1</v>
      </c>
      <c r="AG2829">
        <v>0</v>
      </c>
      <c r="AH2829" s="74">
        <v>0</v>
      </c>
      <c r="AJ2829" s="74">
        <f t="shared" si="544"/>
        <v>0</v>
      </c>
      <c r="AK2829" s="74">
        <f t="shared" si="550"/>
        <v>0</v>
      </c>
      <c r="AL2829" t="str">
        <f t="shared" si="545"/>
        <v>N</v>
      </c>
      <c r="AN2829" t="s">
        <v>86</v>
      </c>
      <c r="AO2829" t="s">
        <v>85</v>
      </c>
      <c r="AP2829" t="str">
        <f t="shared" si="546"/>
        <v>94</v>
      </c>
      <c r="AQ2829" s="145" t="s">
        <v>1826</v>
      </c>
      <c r="AR2829" t="str">
        <f t="shared" si="547"/>
        <v>1-Adjusted Base Budget</v>
      </c>
      <c r="AS2829" s="145" t="s">
        <v>1827</v>
      </c>
      <c r="AT2829" t="s">
        <v>213</v>
      </c>
      <c r="AV2829" t="str">
        <f t="shared" si="553"/>
        <v>VPIT-SS</v>
      </c>
      <c r="AW2829" t="str">
        <f t="shared" si="552"/>
        <v>VP FOR INFORMATION TECHNOLOGY-SHARED SERVICES</v>
      </c>
    </row>
    <row r="2830" spans="1:49">
      <c r="A2830" s="59">
        <v>2018</v>
      </c>
      <c r="B2830" t="s">
        <v>137</v>
      </c>
      <c r="C2830" t="s">
        <v>945</v>
      </c>
      <c r="D2830" t="s">
        <v>946</v>
      </c>
      <c r="E2830" t="s">
        <v>1113</v>
      </c>
      <c r="F2830" t="s">
        <v>957</v>
      </c>
      <c r="G2830" t="s">
        <v>958</v>
      </c>
      <c r="H2830" t="s">
        <v>150</v>
      </c>
      <c r="I2830" s="170" t="s">
        <v>84</v>
      </c>
      <c r="J2830" t="s">
        <v>85</v>
      </c>
      <c r="K2830" t="s">
        <v>214</v>
      </c>
      <c r="L2830" t="s">
        <v>276</v>
      </c>
      <c r="M2830" t="s">
        <v>277</v>
      </c>
      <c r="N2830" t="s">
        <v>217</v>
      </c>
      <c r="O2830" t="s">
        <v>263</v>
      </c>
      <c r="P2830" t="s">
        <v>278</v>
      </c>
      <c r="Q2830" t="s">
        <v>279</v>
      </c>
      <c r="R2830" t="s">
        <v>280</v>
      </c>
      <c r="S2830" t="s">
        <v>281</v>
      </c>
      <c r="T2830" t="s">
        <v>282</v>
      </c>
      <c r="U2830" s="61" t="s">
        <v>283</v>
      </c>
      <c r="V2830" t="s">
        <v>24</v>
      </c>
      <c r="W2830" t="s">
        <v>263</v>
      </c>
      <c r="X2830" s="59">
        <v>53000</v>
      </c>
      <c r="Y2830" s="59">
        <v>53000</v>
      </c>
      <c r="Z2830" t="s">
        <v>141</v>
      </c>
      <c r="AA2830" s="146" t="str">
        <f t="shared" si="549"/>
        <v>EX</v>
      </c>
      <c r="AB2830" s="146" t="str">
        <f t="shared" si="551"/>
        <v>IT</v>
      </c>
      <c r="AC2830" t="str">
        <f t="shared" si="542"/>
        <v>EX</v>
      </c>
      <c r="AD2830" s="74">
        <f t="shared" si="543"/>
        <v>53000</v>
      </c>
      <c r="AE2830" s="74">
        <f t="shared" si="548"/>
        <v>53000</v>
      </c>
      <c r="AF2830">
        <v>1</v>
      </c>
      <c r="AG2830">
        <v>0</v>
      </c>
      <c r="AH2830" s="74">
        <v>0</v>
      </c>
      <c r="AJ2830" s="74">
        <f t="shared" si="544"/>
        <v>0</v>
      </c>
      <c r="AK2830" s="74">
        <f t="shared" si="550"/>
        <v>53000</v>
      </c>
      <c r="AL2830" t="str">
        <f t="shared" si="545"/>
        <v>N</v>
      </c>
      <c r="AN2830" t="s">
        <v>86</v>
      </c>
      <c r="AO2830" t="s">
        <v>85</v>
      </c>
      <c r="AP2830" t="str">
        <f t="shared" si="546"/>
        <v>94</v>
      </c>
      <c r="AQ2830" s="145" t="s">
        <v>1826</v>
      </c>
      <c r="AR2830" t="str">
        <f t="shared" si="547"/>
        <v>1-Adjusted Base Budget</v>
      </c>
      <c r="AS2830" s="145" t="s">
        <v>1827</v>
      </c>
      <c r="AT2830" t="s">
        <v>213</v>
      </c>
      <c r="AV2830" t="str">
        <f t="shared" si="553"/>
        <v>VPIT-SS</v>
      </c>
      <c r="AW2830" t="str">
        <f t="shared" si="552"/>
        <v>VP FOR INFORMATION TECHNOLOGY-SHARED SERVICES</v>
      </c>
    </row>
    <row r="2831" spans="1:49">
      <c r="A2831" s="59">
        <v>2018</v>
      </c>
      <c r="B2831" t="s">
        <v>137</v>
      </c>
      <c r="C2831" t="s">
        <v>945</v>
      </c>
      <c r="D2831" t="s">
        <v>946</v>
      </c>
      <c r="E2831" t="s">
        <v>951</v>
      </c>
      <c r="F2831" t="s">
        <v>1140</v>
      </c>
      <c r="G2831" t="s">
        <v>1141</v>
      </c>
      <c r="H2831" t="s">
        <v>154</v>
      </c>
      <c r="I2831" s="170" t="s">
        <v>84</v>
      </c>
      <c r="J2831" t="s">
        <v>85</v>
      </c>
      <c r="K2831" t="s">
        <v>214</v>
      </c>
      <c r="L2831" t="s">
        <v>276</v>
      </c>
      <c r="M2831" t="s">
        <v>277</v>
      </c>
      <c r="N2831" t="s">
        <v>217</v>
      </c>
      <c r="O2831" t="s">
        <v>263</v>
      </c>
      <c r="P2831" t="s">
        <v>278</v>
      </c>
      <c r="Q2831" t="s">
        <v>279</v>
      </c>
      <c r="R2831" t="s">
        <v>280</v>
      </c>
      <c r="S2831" t="s">
        <v>281</v>
      </c>
      <c r="T2831" t="s">
        <v>282</v>
      </c>
      <c r="U2831" s="61" t="s">
        <v>283</v>
      </c>
      <c r="V2831" t="s">
        <v>24</v>
      </c>
      <c r="W2831" t="s">
        <v>263</v>
      </c>
      <c r="X2831" s="59">
        <v>1050622</v>
      </c>
      <c r="Y2831" s="59">
        <v>769433</v>
      </c>
      <c r="Z2831" t="s">
        <v>141</v>
      </c>
      <c r="AA2831" s="146" t="str">
        <f t="shared" si="549"/>
        <v>EX</v>
      </c>
      <c r="AB2831" s="146" t="str">
        <f t="shared" si="551"/>
        <v>IT</v>
      </c>
      <c r="AC2831" t="str">
        <f t="shared" si="542"/>
        <v>EX</v>
      </c>
      <c r="AD2831" s="74">
        <f t="shared" si="543"/>
        <v>769433</v>
      </c>
      <c r="AE2831" s="74">
        <f t="shared" si="548"/>
        <v>769433</v>
      </c>
      <c r="AF2831">
        <v>1</v>
      </c>
      <c r="AG2831">
        <v>0</v>
      </c>
      <c r="AH2831" s="74">
        <v>0</v>
      </c>
      <c r="AJ2831" s="74">
        <f t="shared" si="544"/>
        <v>0</v>
      </c>
      <c r="AK2831" s="74">
        <f t="shared" si="550"/>
        <v>769433</v>
      </c>
      <c r="AL2831" t="str">
        <f t="shared" si="545"/>
        <v>N</v>
      </c>
      <c r="AN2831" t="s">
        <v>86</v>
      </c>
      <c r="AO2831" t="s">
        <v>85</v>
      </c>
      <c r="AP2831" t="str">
        <f t="shared" si="546"/>
        <v>94</v>
      </c>
      <c r="AQ2831" s="145" t="s">
        <v>1826</v>
      </c>
      <c r="AR2831" t="str">
        <f t="shared" si="547"/>
        <v>1-Adjusted Base Budget</v>
      </c>
      <c r="AS2831" s="145" t="s">
        <v>1827</v>
      </c>
      <c r="AT2831" t="s">
        <v>213</v>
      </c>
      <c r="AV2831" t="str">
        <f t="shared" si="553"/>
        <v>VPIT-SS</v>
      </c>
      <c r="AW2831" t="str">
        <f t="shared" si="552"/>
        <v>VP FOR INFORMATION TECHNOLOGY-SHARED SERVICES</v>
      </c>
    </row>
    <row r="2832" spans="1:49">
      <c r="A2832" s="59">
        <v>2018</v>
      </c>
      <c r="B2832" t="s">
        <v>137</v>
      </c>
      <c r="C2832" t="s">
        <v>945</v>
      </c>
      <c r="D2832" t="s">
        <v>946</v>
      </c>
      <c r="E2832" t="s">
        <v>951</v>
      </c>
      <c r="F2832" t="s">
        <v>1197</v>
      </c>
      <c r="G2832" t="s">
        <v>1198</v>
      </c>
      <c r="H2832" t="s">
        <v>154</v>
      </c>
      <c r="I2832" s="170" t="s">
        <v>84</v>
      </c>
      <c r="J2832" t="s">
        <v>85</v>
      </c>
      <c r="K2832" t="s">
        <v>214</v>
      </c>
      <c r="L2832" t="s">
        <v>276</v>
      </c>
      <c r="M2832" t="s">
        <v>277</v>
      </c>
      <c r="N2832" t="s">
        <v>217</v>
      </c>
      <c r="O2832" t="s">
        <v>263</v>
      </c>
      <c r="P2832" t="s">
        <v>278</v>
      </c>
      <c r="Q2832" t="s">
        <v>279</v>
      </c>
      <c r="R2832" t="s">
        <v>280</v>
      </c>
      <c r="S2832" t="s">
        <v>281</v>
      </c>
      <c r="T2832" t="s">
        <v>282</v>
      </c>
      <c r="U2832" s="61" t="s">
        <v>283</v>
      </c>
      <c r="V2832" t="s">
        <v>24</v>
      </c>
      <c r="W2832" t="s">
        <v>263</v>
      </c>
      <c r="X2832" s="59">
        <v>25000</v>
      </c>
      <c r="Y2832" s="59">
        <v>0</v>
      </c>
      <c r="Z2832" t="s">
        <v>141</v>
      </c>
      <c r="AA2832" s="146" t="str">
        <f t="shared" si="549"/>
        <v>EX</v>
      </c>
      <c r="AB2832" s="146" t="str">
        <f t="shared" si="551"/>
        <v>IT</v>
      </c>
      <c r="AC2832" t="str">
        <f t="shared" si="542"/>
        <v>EX</v>
      </c>
      <c r="AD2832" s="74">
        <f t="shared" si="543"/>
        <v>0</v>
      </c>
      <c r="AE2832" s="74">
        <f t="shared" si="548"/>
        <v>0</v>
      </c>
      <c r="AF2832">
        <v>1</v>
      </c>
      <c r="AG2832">
        <v>0</v>
      </c>
      <c r="AH2832" s="74">
        <v>0</v>
      </c>
      <c r="AJ2832" s="74">
        <f t="shared" si="544"/>
        <v>0</v>
      </c>
      <c r="AK2832" s="74">
        <f t="shared" si="550"/>
        <v>0</v>
      </c>
      <c r="AL2832" t="str">
        <f t="shared" si="545"/>
        <v>N</v>
      </c>
      <c r="AN2832" t="s">
        <v>86</v>
      </c>
      <c r="AO2832" t="s">
        <v>85</v>
      </c>
      <c r="AP2832" t="str">
        <f t="shared" si="546"/>
        <v>94</v>
      </c>
      <c r="AQ2832" s="145" t="s">
        <v>1826</v>
      </c>
      <c r="AR2832" t="str">
        <f t="shared" si="547"/>
        <v>1-Adjusted Base Budget</v>
      </c>
      <c r="AS2832" s="145" t="s">
        <v>1827</v>
      </c>
      <c r="AT2832" t="s">
        <v>213</v>
      </c>
      <c r="AV2832" t="str">
        <f t="shared" si="553"/>
        <v>VPIT-SS</v>
      </c>
      <c r="AW2832" t="str">
        <f t="shared" si="552"/>
        <v>VP FOR INFORMATION TECHNOLOGY-SHARED SERVICES</v>
      </c>
    </row>
    <row r="2833" spans="1:49">
      <c r="A2833" s="59">
        <v>2018</v>
      </c>
      <c r="B2833" t="s">
        <v>137</v>
      </c>
      <c r="C2833" t="s">
        <v>945</v>
      </c>
      <c r="D2833" t="s">
        <v>946</v>
      </c>
      <c r="E2833" t="s">
        <v>981</v>
      </c>
      <c r="F2833" t="s">
        <v>957</v>
      </c>
      <c r="G2833" t="s">
        <v>958</v>
      </c>
      <c r="H2833" t="s">
        <v>157</v>
      </c>
      <c r="I2833" s="170" t="s">
        <v>84</v>
      </c>
      <c r="J2833" t="s">
        <v>85</v>
      </c>
      <c r="K2833" t="s">
        <v>214</v>
      </c>
      <c r="L2833" t="s">
        <v>276</v>
      </c>
      <c r="M2833" t="s">
        <v>277</v>
      </c>
      <c r="N2833" t="s">
        <v>217</v>
      </c>
      <c r="O2833" t="s">
        <v>263</v>
      </c>
      <c r="P2833" t="s">
        <v>278</v>
      </c>
      <c r="Q2833" t="s">
        <v>279</v>
      </c>
      <c r="R2833" t="s">
        <v>280</v>
      </c>
      <c r="S2833" t="s">
        <v>281</v>
      </c>
      <c r="T2833" t="s">
        <v>282</v>
      </c>
      <c r="U2833" s="61" t="s">
        <v>283</v>
      </c>
      <c r="V2833" t="s">
        <v>24</v>
      </c>
      <c r="W2833" t="s">
        <v>263</v>
      </c>
      <c r="X2833" s="59">
        <v>22352</v>
      </c>
      <c r="Y2833" s="59">
        <v>22352</v>
      </c>
      <c r="Z2833" t="s">
        <v>141</v>
      </c>
      <c r="AA2833" s="146" t="str">
        <f t="shared" si="549"/>
        <v>EX</v>
      </c>
      <c r="AB2833" s="146" t="str">
        <f t="shared" si="551"/>
        <v>IT</v>
      </c>
      <c r="AC2833" t="str">
        <f t="shared" si="542"/>
        <v>EX</v>
      </c>
      <c r="AD2833" s="74">
        <f t="shared" si="543"/>
        <v>22352</v>
      </c>
      <c r="AE2833" s="74">
        <f t="shared" si="548"/>
        <v>22352</v>
      </c>
      <c r="AF2833">
        <v>1</v>
      </c>
      <c r="AG2833">
        <v>0</v>
      </c>
      <c r="AH2833" s="74">
        <v>0</v>
      </c>
      <c r="AJ2833" s="74">
        <f t="shared" si="544"/>
        <v>0</v>
      </c>
      <c r="AK2833" s="74">
        <f t="shared" si="550"/>
        <v>22352</v>
      </c>
      <c r="AL2833" t="str">
        <f t="shared" si="545"/>
        <v>N</v>
      </c>
      <c r="AN2833" t="s">
        <v>86</v>
      </c>
      <c r="AO2833" t="s">
        <v>85</v>
      </c>
      <c r="AP2833" t="str">
        <f t="shared" si="546"/>
        <v>94</v>
      </c>
      <c r="AQ2833" s="145" t="s">
        <v>1826</v>
      </c>
      <c r="AR2833" t="str">
        <f t="shared" si="547"/>
        <v>1-Adjusted Base Budget</v>
      </c>
      <c r="AS2833" s="145" t="s">
        <v>1827</v>
      </c>
      <c r="AT2833" t="s">
        <v>213</v>
      </c>
      <c r="AV2833" t="str">
        <f t="shared" si="553"/>
        <v>VPIT-SS</v>
      </c>
      <c r="AW2833" t="str">
        <f t="shared" si="552"/>
        <v>VP FOR INFORMATION TECHNOLOGY-SHARED SERVICES</v>
      </c>
    </row>
    <row r="2834" spans="1:49">
      <c r="A2834" s="59">
        <v>2018</v>
      </c>
      <c r="B2834" t="s">
        <v>137</v>
      </c>
      <c r="C2834" t="s">
        <v>945</v>
      </c>
      <c r="D2834" t="s">
        <v>946</v>
      </c>
      <c r="E2834" t="s">
        <v>983</v>
      </c>
      <c r="F2834" t="s">
        <v>957</v>
      </c>
      <c r="G2834" t="s">
        <v>958</v>
      </c>
      <c r="H2834" t="s">
        <v>159</v>
      </c>
      <c r="I2834" s="170" t="s">
        <v>84</v>
      </c>
      <c r="J2834" t="s">
        <v>85</v>
      </c>
      <c r="K2834" t="s">
        <v>214</v>
      </c>
      <c r="L2834" t="s">
        <v>276</v>
      </c>
      <c r="M2834" t="s">
        <v>277</v>
      </c>
      <c r="N2834" t="s">
        <v>217</v>
      </c>
      <c r="O2834" t="s">
        <v>263</v>
      </c>
      <c r="P2834" t="s">
        <v>278</v>
      </c>
      <c r="Q2834" t="s">
        <v>279</v>
      </c>
      <c r="R2834" t="s">
        <v>280</v>
      </c>
      <c r="S2834" t="s">
        <v>281</v>
      </c>
      <c r="T2834" t="s">
        <v>282</v>
      </c>
      <c r="U2834" s="61" t="s">
        <v>283</v>
      </c>
      <c r="V2834" t="s">
        <v>24</v>
      </c>
      <c r="W2834" t="s">
        <v>263</v>
      </c>
      <c r="X2834" s="59">
        <v>30000</v>
      </c>
      <c r="Y2834" s="59">
        <v>30000</v>
      </c>
      <c r="Z2834" t="s">
        <v>141</v>
      </c>
      <c r="AA2834" s="146" t="str">
        <f t="shared" si="549"/>
        <v>EX</v>
      </c>
      <c r="AB2834" s="146" t="str">
        <f t="shared" si="551"/>
        <v>IT</v>
      </c>
      <c r="AC2834" t="str">
        <f t="shared" si="542"/>
        <v>EX</v>
      </c>
      <c r="AD2834" s="74">
        <f t="shared" si="543"/>
        <v>30000</v>
      </c>
      <c r="AE2834" s="74">
        <f t="shared" si="548"/>
        <v>30000</v>
      </c>
      <c r="AF2834">
        <v>1</v>
      </c>
      <c r="AG2834">
        <v>0</v>
      </c>
      <c r="AH2834" s="74">
        <v>0</v>
      </c>
      <c r="AJ2834" s="74">
        <f t="shared" si="544"/>
        <v>0</v>
      </c>
      <c r="AK2834" s="74">
        <f t="shared" si="550"/>
        <v>30000</v>
      </c>
      <c r="AL2834" t="str">
        <f t="shared" si="545"/>
        <v>N</v>
      </c>
      <c r="AN2834" t="s">
        <v>86</v>
      </c>
      <c r="AO2834" t="s">
        <v>85</v>
      </c>
      <c r="AP2834" t="str">
        <f t="shared" si="546"/>
        <v>94</v>
      </c>
      <c r="AQ2834" s="145" t="s">
        <v>1826</v>
      </c>
      <c r="AR2834" t="str">
        <f t="shared" si="547"/>
        <v>1-Adjusted Base Budget</v>
      </c>
      <c r="AS2834" s="145" t="s">
        <v>1827</v>
      </c>
      <c r="AT2834" t="s">
        <v>213</v>
      </c>
      <c r="AV2834" t="str">
        <f t="shared" si="553"/>
        <v>VPIT-SS</v>
      </c>
      <c r="AW2834" t="str">
        <f t="shared" si="552"/>
        <v>VP FOR INFORMATION TECHNOLOGY-SHARED SERVICES</v>
      </c>
    </row>
    <row r="2835" spans="1:49">
      <c r="A2835" s="59">
        <v>2018</v>
      </c>
      <c r="B2835" t="s">
        <v>137</v>
      </c>
      <c r="C2835" t="s">
        <v>945</v>
      </c>
      <c r="D2835" t="s">
        <v>946</v>
      </c>
      <c r="E2835" t="s">
        <v>981</v>
      </c>
      <c r="F2835" t="s">
        <v>1149</v>
      </c>
      <c r="G2835" t="s">
        <v>1150</v>
      </c>
      <c r="H2835" t="s">
        <v>157</v>
      </c>
      <c r="I2835" s="170" t="s">
        <v>84</v>
      </c>
      <c r="J2835" t="s">
        <v>85</v>
      </c>
      <c r="K2835" t="s">
        <v>214</v>
      </c>
      <c r="L2835" t="s">
        <v>276</v>
      </c>
      <c r="M2835" t="s">
        <v>277</v>
      </c>
      <c r="N2835" t="s">
        <v>1223</v>
      </c>
      <c r="O2835" t="s">
        <v>263</v>
      </c>
      <c r="P2835" t="s">
        <v>278</v>
      </c>
      <c r="Q2835" t="s">
        <v>279</v>
      </c>
      <c r="R2835" t="s">
        <v>280</v>
      </c>
      <c r="S2835" t="s">
        <v>281</v>
      </c>
      <c r="T2835" t="s">
        <v>282</v>
      </c>
      <c r="U2835" s="61" t="s">
        <v>283</v>
      </c>
      <c r="V2835" t="s">
        <v>24</v>
      </c>
      <c r="W2835" t="s">
        <v>263</v>
      </c>
      <c r="X2835" s="59">
        <v>13500</v>
      </c>
      <c r="Y2835" s="59">
        <v>13500</v>
      </c>
      <c r="Z2835" t="s">
        <v>141</v>
      </c>
      <c r="AA2835" s="146" t="str">
        <f t="shared" si="549"/>
        <v>EX</v>
      </c>
      <c r="AB2835" s="146" t="str">
        <f t="shared" si="551"/>
        <v>IT</v>
      </c>
      <c r="AC2835" t="str">
        <f t="shared" ref="AC2835:AC2898" si="554">IF(O2835 =AA2835,W2835,"Allot/Xfer IN")</f>
        <v>EX</v>
      </c>
      <c r="AD2835" s="74">
        <f t="shared" ref="AD2835:AD2898" si="555">IF(O2835 =AA2835,Y2835,-Y2835)</f>
        <v>13500</v>
      </c>
      <c r="AE2835" s="74">
        <f t="shared" si="548"/>
        <v>13500</v>
      </c>
      <c r="AF2835">
        <v>1</v>
      </c>
      <c r="AG2835">
        <v>0</v>
      </c>
      <c r="AH2835" s="74">
        <v>0</v>
      </c>
      <c r="AJ2835" s="74">
        <f t="shared" ref="AJ2835:AJ2898" si="556">SUM(AG2835:AI2835)</f>
        <v>0</v>
      </c>
      <c r="AK2835" s="74">
        <f t="shared" si="550"/>
        <v>13500</v>
      </c>
      <c r="AL2835" t="str">
        <f t="shared" ref="AL2835:AL2898" si="557">IF(AF2835&lt;&gt;1,"Y","N")</f>
        <v>N</v>
      </c>
      <c r="AN2835" t="s">
        <v>86</v>
      </c>
      <c r="AO2835" t="s">
        <v>85</v>
      </c>
      <c r="AP2835" t="str">
        <f t="shared" ref="AP2835:AP2898" si="558">IF(AL2835 ="Y","99",I2835)</f>
        <v>94</v>
      </c>
      <c r="AQ2835" s="145" t="s">
        <v>1826</v>
      </c>
      <c r="AR2835" t="str">
        <f t="shared" ref="AR2835:AR2898" si="559">IF(AM2835 ="y",AQ2835,IF(AG2835 &lt;&gt;0,"2-Provision for Compensation Incr","1-Adjusted Base Budget"))</f>
        <v>1-Adjusted Base Budget</v>
      </c>
      <c r="AS2835" s="145" t="s">
        <v>1827</v>
      </c>
      <c r="AT2835" t="s">
        <v>213</v>
      </c>
      <c r="AV2835" t="str">
        <f t="shared" si="553"/>
        <v>VPIT-SS</v>
      </c>
      <c r="AW2835" t="str">
        <f t="shared" si="552"/>
        <v>VP FOR INFORMATION TECHNOLOGY-SHARED SERVICES</v>
      </c>
    </row>
    <row r="2836" spans="1:49">
      <c r="A2836" s="59">
        <v>2018</v>
      </c>
      <c r="B2836" t="s">
        <v>137</v>
      </c>
      <c r="C2836" t="s">
        <v>945</v>
      </c>
      <c r="D2836" t="s">
        <v>946</v>
      </c>
      <c r="E2836" t="s">
        <v>947</v>
      </c>
      <c r="F2836" t="s">
        <v>959</v>
      </c>
      <c r="G2836" t="s">
        <v>960</v>
      </c>
      <c r="H2836" t="s">
        <v>948</v>
      </c>
      <c r="I2836" s="170" t="s">
        <v>84</v>
      </c>
      <c r="J2836" t="s">
        <v>85</v>
      </c>
      <c r="K2836" t="s">
        <v>214</v>
      </c>
      <c r="L2836" t="s">
        <v>315</v>
      </c>
      <c r="M2836" t="s">
        <v>316</v>
      </c>
      <c r="N2836" t="s">
        <v>217</v>
      </c>
      <c r="O2836" t="s">
        <v>263</v>
      </c>
      <c r="P2836" t="s">
        <v>317</v>
      </c>
      <c r="Q2836" t="s">
        <v>318</v>
      </c>
      <c r="R2836" t="s">
        <v>319</v>
      </c>
      <c r="S2836" t="s">
        <v>281</v>
      </c>
      <c r="T2836" t="s">
        <v>282</v>
      </c>
      <c r="U2836" s="61" t="s">
        <v>283</v>
      </c>
      <c r="V2836" t="s">
        <v>249</v>
      </c>
      <c r="W2836" t="s">
        <v>219</v>
      </c>
      <c r="X2836" s="59">
        <v>1025712</v>
      </c>
      <c r="Y2836" s="59">
        <v>1025712</v>
      </c>
      <c r="AA2836" s="146" t="str">
        <f t="shared" si="549"/>
        <v>IN</v>
      </c>
      <c r="AB2836" s="146" t="str">
        <f t="shared" si="551"/>
        <v>10cr</v>
      </c>
      <c r="AC2836" t="str">
        <f t="shared" si="554"/>
        <v>Allot/Xfer IN</v>
      </c>
      <c r="AD2836" s="74">
        <f t="shared" si="555"/>
        <v>-1025712</v>
      </c>
      <c r="AE2836" s="74">
        <f t="shared" ref="AE2836:AE2899" si="560">Y2836</f>
        <v>1025712</v>
      </c>
      <c r="AF2836">
        <v>1</v>
      </c>
      <c r="AG2836">
        <v>0</v>
      </c>
      <c r="AH2836" s="74">
        <v>0</v>
      </c>
      <c r="AJ2836" s="74">
        <f t="shared" si="556"/>
        <v>0</v>
      </c>
      <c r="AK2836" s="74">
        <f t="shared" si="550"/>
        <v>1025712</v>
      </c>
      <c r="AL2836" t="str">
        <f t="shared" si="557"/>
        <v>N</v>
      </c>
      <c r="AN2836" t="s">
        <v>86</v>
      </c>
      <c r="AO2836" t="s">
        <v>85</v>
      </c>
      <c r="AP2836" t="str">
        <f t="shared" si="558"/>
        <v>94</v>
      </c>
      <c r="AQ2836" s="145" t="s">
        <v>1826</v>
      </c>
      <c r="AR2836" t="str">
        <f t="shared" si="559"/>
        <v>1-Adjusted Base Budget</v>
      </c>
      <c r="AS2836" s="145" t="s">
        <v>1827</v>
      </c>
      <c r="AT2836" t="s">
        <v>213</v>
      </c>
      <c r="AV2836" t="str">
        <f t="shared" si="553"/>
        <v>VPIT</v>
      </c>
      <c r="AW2836" t="str">
        <f t="shared" si="552"/>
        <v>VP FOR INFORMATION TECHNOLOGY</v>
      </c>
    </row>
    <row r="2837" spans="1:49">
      <c r="A2837" s="59">
        <v>2018</v>
      </c>
      <c r="B2837" t="s">
        <v>137</v>
      </c>
      <c r="C2837" t="s">
        <v>945</v>
      </c>
      <c r="D2837" t="s">
        <v>946</v>
      </c>
      <c r="E2837" t="s">
        <v>947</v>
      </c>
      <c r="F2837" t="s">
        <v>1224</v>
      </c>
      <c r="G2837" t="s">
        <v>1225</v>
      </c>
      <c r="H2837" t="s">
        <v>948</v>
      </c>
      <c r="I2837" s="170" t="s">
        <v>84</v>
      </c>
      <c r="J2837" t="s">
        <v>85</v>
      </c>
      <c r="K2837" t="s">
        <v>214</v>
      </c>
      <c r="L2837" t="s">
        <v>315</v>
      </c>
      <c r="M2837" t="s">
        <v>316</v>
      </c>
      <c r="N2837" t="s">
        <v>217</v>
      </c>
      <c r="O2837" t="s">
        <v>263</v>
      </c>
      <c r="P2837" t="s">
        <v>317</v>
      </c>
      <c r="Q2837" t="s">
        <v>318</v>
      </c>
      <c r="R2837" t="s">
        <v>319</v>
      </c>
      <c r="S2837" t="s">
        <v>281</v>
      </c>
      <c r="T2837" t="s">
        <v>282</v>
      </c>
      <c r="U2837" s="61" t="s">
        <v>283</v>
      </c>
      <c r="V2837" t="s">
        <v>249</v>
      </c>
      <c r="W2837" t="s">
        <v>219</v>
      </c>
      <c r="X2837" s="59">
        <v>330000</v>
      </c>
      <c r="Y2837" s="59">
        <v>0</v>
      </c>
      <c r="AA2837" s="146" t="str">
        <f t="shared" si="549"/>
        <v>IN</v>
      </c>
      <c r="AB2837" s="146" t="str">
        <f t="shared" si="551"/>
        <v>10cr</v>
      </c>
      <c r="AC2837" t="str">
        <f t="shared" si="554"/>
        <v>Allot/Xfer IN</v>
      </c>
      <c r="AD2837" s="74">
        <f t="shared" si="555"/>
        <v>0</v>
      </c>
      <c r="AE2837" s="74">
        <f t="shared" si="560"/>
        <v>0</v>
      </c>
      <c r="AF2837">
        <v>1</v>
      </c>
      <c r="AG2837">
        <v>0</v>
      </c>
      <c r="AH2837" s="74">
        <v>0</v>
      </c>
      <c r="AJ2837" s="74">
        <f t="shared" si="556"/>
        <v>0</v>
      </c>
      <c r="AK2837" s="74">
        <f t="shared" si="550"/>
        <v>0</v>
      </c>
      <c r="AL2837" t="str">
        <f t="shared" si="557"/>
        <v>N</v>
      </c>
      <c r="AN2837" t="s">
        <v>86</v>
      </c>
      <c r="AO2837" t="s">
        <v>85</v>
      </c>
      <c r="AP2837" t="str">
        <f t="shared" si="558"/>
        <v>94</v>
      </c>
      <c r="AQ2837" s="145" t="s">
        <v>1826</v>
      </c>
      <c r="AR2837" t="str">
        <f t="shared" si="559"/>
        <v>1-Adjusted Base Budget</v>
      </c>
      <c r="AS2837" s="145" t="s">
        <v>1827</v>
      </c>
      <c r="AT2837" t="s">
        <v>213</v>
      </c>
      <c r="AV2837" t="str">
        <f t="shared" si="553"/>
        <v>VPIT</v>
      </c>
      <c r="AW2837" t="str">
        <f t="shared" si="552"/>
        <v>VP FOR INFORMATION TECHNOLOGY</v>
      </c>
    </row>
    <row r="2838" spans="1:49">
      <c r="A2838" s="59">
        <v>2018</v>
      </c>
      <c r="B2838" t="s">
        <v>137</v>
      </c>
      <c r="C2838" t="s">
        <v>945</v>
      </c>
      <c r="D2838" t="s">
        <v>946</v>
      </c>
      <c r="E2838" t="s">
        <v>947</v>
      </c>
      <c r="F2838" t="s">
        <v>1033</v>
      </c>
      <c r="G2838" t="s">
        <v>1034</v>
      </c>
      <c r="H2838" t="s">
        <v>948</v>
      </c>
      <c r="I2838" s="170" t="s">
        <v>84</v>
      </c>
      <c r="J2838" t="s">
        <v>85</v>
      </c>
      <c r="K2838" t="s">
        <v>214</v>
      </c>
      <c r="L2838" t="s">
        <v>315</v>
      </c>
      <c r="M2838" t="s">
        <v>316</v>
      </c>
      <c r="N2838" t="s">
        <v>217</v>
      </c>
      <c r="O2838" t="s">
        <v>263</v>
      </c>
      <c r="P2838" t="s">
        <v>317</v>
      </c>
      <c r="Q2838" t="s">
        <v>318</v>
      </c>
      <c r="R2838" t="s">
        <v>319</v>
      </c>
      <c r="S2838" t="s">
        <v>281</v>
      </c>
      <c r="T2838" t="s">
        <v>282</v>
      </c>
      <c r="U2838" s="61" t="s">
        <v>283</v>
      </c>
      <c r="V2838" t="s">
        <v>249</v>
      </c>
      <c r="W2838" t="s">
        <v>219</v>
      </c>
      <c r="X2838" s="59">
        <v>0</v>
      </c>
      <c r="Y2838" s="59">
        <v>70000</v>
      </c>
      <c r="AA2838" s="146" t="str">
        <f t="shared" si="549"/>
        <v>IN</v>
      </c>
      <c r="AB2838" s="146" t="str">
        <f t="shared" si="551"/>
        <v>10cr</v>
      </c>
      <c r="AC2838" t="str">
        <f t="shared" si="554"/>
        <v>Allot/Xfer IN</v>
      </c>
      <c r="AD2838" s="74">
        <f t="shared" si="555"/>
        <v>-70000</v>
      </c>
      <c r="AE2838" s="74">
        <f t="shared" si="560"/>
        <v>70000</v>
      </c>
      <c r="AF2838">
        <v>1</v>
      </c>
      <c r="AG2838">
        <v>0</v>
      </c>
      <c r="AH2838" s="74">
        <v>0</v>
      </c>
      <c r="AJ2838" s="74">
        <f t="shared" si="556"/>
        <v>0</v>
      </c>
      <c r="AK2838" s="74">
        <f t="shared" si="550"/>
        <v>70000</v>
      </c>
      <c r="AL2838" t="str">
        <f t="shared" si="557"/>
        <v>N</v>
      </c>
      <c r="AN2838" t="s">
        <v>86</v>
      </c>
      <c r="AO2838" t="s">
        <v>85</v>
      </c>
      <c r="AP2838" t="str">
        <f t="shared" si="558"/>
        <v>94</v>
      </c>
      <c r="AQ2838" s="145" t="s">
        <v>1826</v>
      </c>
      <c r="AR2838" t="str">
        <f t="shared" si="559"/>
        <v>1-Adjusted Base Budget</v>
      </c>
      <c r="AS2838" s="145" t="s">
        <v>1827</v>
      </c>
      <c r="AT2838" t="s">
        <v>213</v>
      </c>
      <c r="AV2838" t="str">
        <f t="shared" si="553"/>
        <v>VPIT</v>
      </c>
      <c r="AW2838" t="str">
        <f t="shared" si="552"/>
        <v>VP FOR INFORMATION TECHNOLOGY</v>
      </c>
    </row>
    <row r="2839" spans="1:49">
      <c r="A2839" s="59">
        <v>2018</v>
      </c>
      <c r="B2839" t="s">
        <v>137</v>
      </c>
      <c r="C2839" t="s">
        <v>945</v>
      </c>
      <c r="D2839" t="s">
        <v>946</v>
      </c>
      <c r="E2839" t="s">
        <v>947</v>
      </c>
      <c r="F2839" t="s">
        <v>965</v>
      </c>
      <c r="G2839" t="s">
        <v>966</v>
      </c>
      <c r="H2839" t="s">
        <v>948</v>
      </c>
      <c r="I2839" s="170" t="s">
        <v>84</v>
      </c>
      <c r="J2839" t="s">
        <v>85</v>
      </c>
      <c r="K2839" t="s">
        <v>214</v>
      </c>
      <c r="L2839" t="s">
        <v>315</v>
      </c>
      <c r="M2839" t="s">
        <v>316</v>
      </c>
      <c r="N2839" t="s">
        <v>217</v>
      </c>
      <c r="O2839" t="s">
        <v>263</v>
      </c>
      <c r="P2839" t="s">
        <v>317</v>
      </c>
      <c r="Q2839" t="s">
        <v>318</v>
      </c>
      <c r="R2839" t="s">
        <v>319</v>
      </c>
      <c r="S2839" t="s">
        <v>281</v>
      </c>
      <c r="T2839" t="s">
        <v>282</v>
      </c>
      <c r="U2839" s="61" t="s">
        <v>283</v>
      </c>
      <c r="V2839" t="s">
        <v>249</v>
      </c>
      <c r="W2839" t="s">
        <v>219</v>
      </c>
      <c r="X2839" s="59">
        <v>1681872</v>
      </c>
      <c r="Y2839" s="59">
        <v>2124193</v>
      </c>
      <c r="AA2839" s="146" t="str">
        <f t="shared" si="549"/>
        <v>IN</v>
      </c>
      <c r="AB2839" s="146" t="str">
        <f t="shared" si="551"/>
        <v>10cr</v>
      </c>
      <c r="AC2839" t="str">
        <f t="shared" si="554"/>
        <v>Allot/Xfer IN</v>
      </c>
      <c r="AD2839" s="74">
        <f t="shared" si="555"/>
        <v>-2124193</v>
      </c>
      <c r="AE2839" s="74">
        <f t="shared" si="560"/>
        <v>2124193</v>
      </c>
      <c r="AF2839">
        <v>1</v>
      </c>
      <c r="AG2839">
        <v>0</v>
      </c>
      <c r="AH2839" s="74">
        <v>0</v>
      </c>
      <c r="AJ2839" s="74">
        <f t="shared" si="556"/>
        <v>0</v>
      </c>
      <c r="AK2839" s="74">
        <f t="shared" si="550"/>
        <v>2124193</v>
      </c>
      <c r="AL2839" t="str">
        <f t="shared" si="557"/>
        <v>N</v>
      </c>
      <c r="AN2839" t="s">
        <v>86</v>
      </c>
      <c r="AO2839" t="s">
        <v>85</v>
      </c>
      <c r="AP2839" t="str">
        <f t="shared" si="558"/>
        <v>94</v>
      </c>
      <c r="AQ2839" s="145" t="s">
        <v>1826</v>
      </c>
      <c r="AR2839" t="str">
        <f t="shared" si="559"/>
        <v>1-Adjusted Base Budget</v>
      </c>
      <c r="AS2839" s="145" t="s">
        <v>1827</v>
      </c>
      <c r="AT2839" t="s">
        <v>213</v>
      </c>
      <c r="AV2839" t="str">
        <f t="shared" si="553"/>
        <v>VPIT</v>
      </c>
      <c r="AW2839" t="str">
        <f t="shared" si="552"/>
        <v>VP FOR INFORMATION TECHNOLOGY</v>
      </c>
    </row>
    <row r="2840" spans="1:49">
      <c r="A2840" s="59">
        <v>2018</v>
      </c>
      <c r="B2840" t="s">
        <v>137</v>
      </c>
      <c r="C2840" t="s">
        <v>945</v>
      </c>
      <c r="D2840" t="s">
        <v>946</v>
      </c>
      <c r="E2840" t="s">
        <v>947</v>
      </c>
      <c r="F2840" t="s">
        <v>1133</v>
      </c>
      <c r="G2840" t="s">
        <v>1134</v>
      </c>
      <c r="H2840" t="s">
        <v>948</v>
      </c>
      <c r="I2840" s="170" t="s">
        <v>84</v>
      </c>
      <c r="J2840" t="s">
        <v>85</v>
      </c>
      <c r="K2840" t="s">
        <v>214</v>
      </c>
      <c r="L2840" t="s">
        <v>315</v>
      </c>
      <c r="M2840" t="s">
        <v>316</v>
      </c>
      <c r="N2840" t="s">
        <v>217</v>
      </c>
      <c r="O2840" t="s">
        <v>263</v>
      </c>
      <c r="P2840" t="s">
        <v>317</v>
      </c>
      <c r="Q2840" t="s">
        <v>318</v>
      </c>
      <c r="R2840" t="s">
        <v>319</v>
      </c>
      <c r="S2840" t="s">
        <v>281</v>
      </c>
      <c r="T2840" t="s">
        <v>282</v>
      </c>
      <c r="U2840" s="61" t="s">
        <v>283</v>
      </c>
      <c r="V2840" t="s">
        <v>249</v>
      </c>
      <c r="W2840" t="s">
        <v>219</v>
      </c>
      <c r="X2840" s="59">
        <v>328297</v>
      </c>
      <c r="Y2840" s="59">
        <v>328297</v>
      </c>
      <c r="AA2840" s="146" t="str">
        <f t="shared" si="549"/>
        <v>IN</v>
      </c>
      <c r="AB2840" s="146" t="str">
        <f t="shared" si="551"/>
        <v>10cr</v>
      </c>
      <c r="AC2840" t="str">
        <f t="shared" si="554"/>
        <v>Allot/Xfer IN</v>
      </c>
      <c r="AD2840" s="74">
        <f t="shared" si="555"/>
        <v>-328297</v>
      </c>
      <c r="AE2840" s="74">
        <f t="shared" si="560"/>
        <v>328297</v>
      </c>
      <c r="AF2840">
        <v>1</v>
      </c>
      <c r="AG2840">
        <v>0</v>
      </c>
      <c r="AH2840" s="74">
        <v>0</v>
      </c>
      <c r="AJ2840" s="74">
        <f t="shared" si="556"/>
        <v>0</v>
      </c>
      <c r="AK2840" s="74">
        <f t="shared" si="550"/>
        <v>328297</v>
      </c>
      <c r="AL2840" t="str">
        <f t="shared" si="557"/>
        <v>N</v>
      </c>
      <c r="AN2840" t="s">
        <v>86</v>
      </c>
      <c r="AO2840" t="s">
        <v>85</v>
      </c>
      <c r="AP2840" t="str">
        <f t="shared" si="558"/>
        <v>94</v>
      </c>
      <c r="AQ2840" s="145" t="s">
        <v>1826</v>
      </c>
      <c r="AR2840" t="str">
        <f t="shared" si="559"/>
        <v>1-Adjusted Base Budget</v>
      </c>
      <c r="AS2840" s="145" t="s">
        <v>1827</v>
      </c>
      <c r="AT2840" t="s">
        <v>213</v>
      </c>
      <c r="AV2840" t="str">
        <f t="shared" si="553"/>
        <v>VPIT</v>
      </c>
      <c r="AW2840" t="str">
        <f t="shared" si="552"/>
        <v>VP FOR INFORMATION TECHNOLOGY</v>
      </c>
    </row>
    <row r="2841" spans="1:49">
      <c r="A2841" s="59">
        <v>2018</v>
      </c>
      <c r="B2841" t="s">
        <v>137</v>
      </c>
      <c r="C2841" t="s">
        <v>945</v>
      </c>
      <c r="D2841" t="s">
        <v>946</v>
      </c>
      <c r="E2841" t="s">
        <v>967</v>
      </c>
      <c r="F2841" t="s">
        <v>1140</v>
      </c>
      <c r="G2841" t="s">
        <v>1141</v>
      </c>
      <c r="H2841" t="s">
        <v>146</v>
      </c>
      <c r="I2841" s="170" t="s">
        <v>84</v>
      </c>
      <c r="J2841" t="s">
        <v>85</v>
      </c>
      <c r="K2841" t="s">
        <v>214</v>
      </c>
      <c r="L2841" t="s">
        <v>315</v>
      </c>
      <c r="M2841" t="s">
        <v>316</v>
      </c>
      <c r="N2841" t="s">
        <v>217</v>
      </c>
      <c r="O2841" t="s">
        <v>263</v>
      </c>
      <c r="P2841" t="s">
        <v>317</v>
      </c>
      <c r="Q2841" t="s">
        <v>318</v>
      </c>
      <c r="R2841" t="s">
        <v>319</v>
      </c>
      <c r="S2841" t="s">
        <v>281</v>
      </c>
      <c r="T2841" t="s">
        <v>282</v>
      </c>
      <c r="U2841" s="61" t="s">
        <v>283</v>
      </c>
      <c r="V2841" t="s">
        <v>24</v>
      </c>
      <c r="W2841" t="s">
        <v>219</v>
      </c>
      <c r="X2841" s="59">
        <v>0</v>
      </c>
      <c r="Y2841" s="59">
        <v>354131</v>
      </c>
      <c r="Z2841" t="s">
        <v>141</v>
      </c>
      <c r="AA2841" s="146" t="str">
        <f t="shared" si="549"/>
        <v>IN</v>
      </c>
      <c r="AB2841" s="146" t="str">
        <f t="shared" si="551"/>
        <v>10cr</v>
      </c>
      <c r="AC2841" t="str">
        <f t="shared" si="554"/>
        <v>Allot/Xfer IN</v>
      </c>
      <c r="AD2841" s="74">
        <f t="shared" si="555"/>
        <v>-354131</v>
      </c>
      <c r="AE2841" s="74">
        <f t="shared" si="560"/>
        <v>354131</v>
      </c>
      <c r="AF2841">
        <v>1</v>
      </c>
      <c r="AG2841">
        <v>0</v>
      </c>
      <c r="AH2841" s="74">
        <v>0</v>
      </c>
      <c r="AJ2841" s="74">
        <f t="shared" si="556"/>
        <v>0</v>
      </c>
      <c r="AK2841" s="74">
        <f t="shared" si="550"/>
        <v>354131</v>
      </c>
      <c r="AL2841" t="str">
        <f t="shared" si="557"/>
        <v>N</v>
      </c>
      <c r="AN2841" t="s">
        <v>86</v>
      </c>
      <c r="AO2841" t="s">
        <v>85</v>
      </c>
      <c r="AP2841" t="str">
        <f t="shared" si="558"/>
        <v>94</v>
      </c>
      <c r="AQ2841" s="145" t="s">
        <v>1826</v>
      </c>
      <c r="AR2841" t="str">
        <f t="shared" si="559"/>
        <v>1-Adjusted Base Budget</v>
      </c>
      <c r="AS2841" s="145" t="s">
        <v>1827</v>
      </c>
      <c r="AT2841" t="s">
        <v>213</v>
      </c>
      <c r="AV2841" t="str">
        <f t="shared" si="553"/>
        <v>VPIT-SS</v>
      </c>
      <c r="AW2841" t="str">
        <f t="shared" si="552"/>
        <v>VP FOR INFORMATION TECHNOLOGY-SHARED SERVICES</v>
      </c>
    </row>
    <row r="2842" spans="1:49">
      <c r="A2842" s="59">
        <v>2018</v>
      </c>
      <c r="B2842" t="s">
        <v>137</v>
      </c>
      <c r="C2842" t="s">
        <v>945</v>
      </c>
      <c r="D2842" t="s">
        <v>946</v>
      </c>
      <c r="E2842" t="s">
        <v>967</v>
      </c>
      <c r="F2842" t="s">
        <v>1147</v>
      </c>
      <c r="G2842" t="s">
        <v>1148</v>
      </c>
      <c r="H2842" t="s">
        <v>146</v>
      </c>
      <c r="I2842" s="170" t="s">
        <v>84</v>
      </c>
      <c r="J2842" t="s">
        <v>85</v>
      </c>
      <c r="K2842" t="s">
        <v>214</v>
      </c>
      <c r="L2842" t="s">
        <v>315</v>
      </c>
      <c r="M2842" t="s">
        <v>316</v>
      </c>
      <c r="N2842" t="s">
        <v>217</v>
      </c>
      <c r="O2842" t="s">
        <v>263</v>
      </c>
      <c r="P2842" t="s">
        <v>317</v>
      </c>
      <c r="Q2842" t="s">
        <v>318</v>
      </c>
      <c r="R2842" t="s">
        <v>319</v>
      </c>
      <c r="S2842" t="s">
        <v>281</v>
      </c>
      <c r="T2842" t="s">
        <v>282</v>
      </c>
      <c r="U2842" s="61" t="s">
        <v>283</v>
      </c>
      <c r="V2842" t="s">
        <v>24</v>
      </c>
      <c r="W2842" t="s">
        <v>219</v>
      </c>
      <c r="X2842" s="59">
        <v>0</v>
      </c>
      <c r="Y2842" s="59">
        <v>50000</v>
      </c>
      <c r="Z2842" t="s">
        <v>141</v>
      </c>
      <c r="AA2842" s="146" t="str">
        <f t="shared" si="549"/>
        <v>IN</v>
      </c>
      <c r="AB2842" s="146" t="str">
        <f t="shared" si="551"/>
        <v>10cr</v>
      </c>
      <c r="AC2842" t="str">
        <f t="shared" si="554"/>
        <v>Allot/Xfer IN</v>
      </c>
      <c r="AD2842" s="74">
        <f t="shared" si="555"/>
        <v>-50000</v>
      </c>
      <c r="AE2842" s="74">
        <f t="shared" si="560"/>
        <v>50000</v>
      </c>
      <c r="AF2842">
        <v>1</v>
      </c>
      <c r="AG2842">
        <v>0</v>
      </c>
      <c r="AH2842" s="74">
        <v>0</v>
      </c>
      <c r="AJ2842" s="74">
        <f t="shared" si="556"/>
        <v>0</v>
      </c>
      <c r="AK2842" s="74">
        <f t="shared" si="550"/>
        <v>50000</v>
      </c>
      <c r="AL2842" t="str">
        <f t="shared" si="557"/>
        <v>N</v>
      </c>
      <c r="AN2842" t="s">
        <v>86</v>
      </c>
      <c r="AO2842" t="s">
        <v>85</v>
      </c>
      <c r="AP2842" t="str">
        <f t="shared" si="558"/>
        <v>94</v>
      </c>
      <c r="AQ2842" s="145" t="s">
        <v>1826</v>
      </c>
      <c r="AR2842" t="str">
        <f t="shared" si="559"/>
        <v>1-Adjusted Base Budget</v>
      </c>
      <c r="AS2842" s="145" t="s">
        <v>1827</v>
      </c>
      <c r="AT2842" t="s">
        <v>213</v>
      </c>
      <c r="AV2842" t="str">
        <f t="shared" si="553"/>
        <v>VPIT-SS</v>
      </c>
      <c r="AW2842" t="str">
        <f t="shared" si="552"/>
        <v>VP FOR INFORMATION TECHNOLOGY-SHARED SERVICES</v>
      </c>
    </row>
    <row r="2843" spans="1:49">
      <c r="A2843" s="59">
        <v>2018</v>
      </c>
      <c r="B2843" t="s">
        <v>137</v>
      </c>
      <c r="C2843" t="s">
        <v>945</v>
      </c>
      <c r="D2843" t="s">
        <v>946</v>
      </c>
      <c r="E2843" t="s">
        <v>951</v>
      </c>
      <c r="F2843" t="s">
        <v>1063</v>
      </c>
      <c r="G2843" t="s">
        <v>1064</v>
      </c>
      <c r="H2843" t="s">
        <v>154</v>
      </c>
      <c r="I2843" s="170" t="s">
        <v>84</v>
      </c>
      <c r="J2843" t="s">
        <v>85</v>
      </c>
      <c r="K2843" t="s">
        <v>214</v>
      </c>
      <c r="L2843" t="s">
        <v>315</v>
      </c>
      <c r="M2843" t="s">
        <v>316</v>
      </c>
      <c r="N2843" t="s">
        <v>217</v>
      </c>
      <c r="O2843" t="s">
        <v>263</v>
      </c>
      <c r="P2843" t="s">
        <v>317</v>
      </c>
      <c r="Q2843" t="s">
        <v>318</v>
      </c>
      <c r="R2843" t="s">
        <v>319</v>
      </c>
      <c r="S2843" t="s">
        <v>281</v>
      </c>
      <c r="T2843" t="s">
        <v>282</v>
      </c>
      <c r="U2843" s="61" t="s">
        <v>283</v>
      </c>
      <c r="V2843" t="s">
        <v>24</v>
      </c>
      <c r="W2843" t="s">
        <v>219</v>
      </c>
      <c r="X2843" s="59">
        <v>25000</v>
      </c>
      <c r="Y2843" s="59">
        <v>25000</v>
      </c>
      <c r="Z2843" t="s">
        <v>141</v>
      </c>
      <c r="AA2843" s="146" t="str">
        <f t="shared" si="549"/>
        <v>IN</v>
      </c>
      <c r="AB2843" s="146" t="str">
        <f t="shared" si="551"/>
        <v>10cr</v>
      </c>
      <c r="AC2843" t="str">
        <f t="shared" si="554"/>
        <v>Allot/Xfer IN</v>
      </c>
      <c r="AD2843" s="74">
        <f t="shared" si="555"/>
        <v>-25000</v>
      </c>
      <c r="AE2843" s="74">
        <f t="shared" si="560"/>
        <v>25000</v>
      </c>
      <c r="AF2843">
        <v>1</v>
      </c>
      <c r="AG2843">
        <v>0</v>
      </c>
      <c r="AH2843" s="74">
        <v>0</v>
      </c>
      <c r="AJ2843" s="74">
        <f t="shared" si="556"/>
        <v>0</v>
      </c>
      <c r="AK2843" s="74">
        <f t="shared" si="550"/>
        <v>25000</v>
      </c>
      <c r="AL2843" t="str">
        <f t="shared" si="557"/>
        <v>N</v>
      </c>
      <c r="AN2843" t="s">
        <v>86</v>
      </c>
      <c r="AO2843" t="s">
        <v>85</v>
      </c>
      <c r="AP2843" t="str">
        <f t="shared" si="558"/>
        <v>94</v>
      </c>
      <c r="AQ2843" s="145" t="s">
        <v>1826</v>
      </c>
      <c r="AR2843" t="str">
        <f t="shared" si="559"/>
        <v>1-Adjusted Base Budget</v>
      </c>
      <c r="AS2843" s="145" t="s">
        <v>1827</v>
      </c>
      <c r="AT2843" t="s">
        <v>213</v>
      </c>
      <c r="AV2843" t="str">
        <f t="shared" si="553"/>
        <v>VPIT-SS</v>
      </c>
      <c r="AW2843" t="str">
        <f t="shared" si="552"/>
        <v>VP FOR INFORMATION TECHNOLOGY-SHARED SERVICES</v>
      </c>
    </row>
    <row r="2844" spans="1:49">
      <c r="A2844" s="59">
        <v>2018</v>
      </c>
      <c r="B2844" t="s">
        <v>137</v>
      </c>
      <c r="C2844" t="s">
        <v>945</v>
      </c>
      <c r="D2844" t="s">
        <v>946</v>
      </c>
      <c r="E2844" t="s">
        <v>983</v>
      </c>
      <c r="F2844" t="s">
        <v>957</v>
      </c>
      <c r="G2844" t="s">
        <v>958</v>
      </c>
      <c r="H2844" t="s">
        <v>159</v>
      </c>
      <c r="I2844" s="170" t="s">
        <v>84</v>
      </c>
      <c r="J2844" t="s">
        <v>85</v>
      </c>
      <c r="K2844" t="s">
        <v>214</v>
      </c>
      <c r="L2844" t="s">
        <v>315</v>
      </c>
      <c r="M2844" t="s">
        <v>316</v>
      </c>
      <c r="N2844" t="s">
        <v>217</v>
      </c>
      <c r="O2844" t="s">
        <v>263</v>
      </c>
      <c r="P2844" t="s">
        <v>317</v>
      </c>
      <c r="Q2844" t="s">
        <v>318</v>
      </c>
      <c r="R2844" t="s">
        <v>319</v>
      </c>
      <c r="S2844" t="s">
        <v>281</v>
      </c>
      <c r="T2844" t="s">
        <v>282</v>
      </c>
      <c r="U2844" s="61" t="s">
        <v>283</v>
      </c>
      <c r="V2844" t="s">
        <v>24</v>
      </c>
      <c r="W2844" t="s">
        <v>219</v>
      </c>
      <c r="X2844" s="59">
        <v>473051</v>
      </c>
      <c r="Y2844" s="59">
        <v>473051</v>
      </c>
      <c r="Z2844" t="s">
        <v>141</v>
      </c>
      <c r="AA2844" s="146" t="str">
        <f t="shared" si="549"/>
        <v>IN</v>
      </c>
      <c r="AB2844" s="146" t="str">
        <f t="shared" si="551"/>
        <v>10cr</v>
      </c>
      <c r="AC2844" t="str">
        <f t="shared" si="554"/>
        <v>Allot/Xfer IN</v>
      </c>
      <c r="AD2844" s="74">
        <f t="shared" si="555"/>
        <v>-473051</v>
      </c>
      <c r="AE2844" s="74">
        <f t="shared" si="560"/>
        <v>473051</v>
      </c>
      <c r="AF2844">
        <v>1</v>
      </c>
      <c r="AG2844">
        <v>0</v>
      </c>
      <c r="AH2844" s="74">
        <v>0</v>
      </c>
      <c r="AJ2844" s="74">
        <f t="shared" si="556"/>
        <v>0</v>
      </c>
      <c r="AK2844" s="74">
        <f t="shared" si="550"/>
        <v>473051</v>
      </c>
      <c r="AL2844" t="str">
        <f t="shared" si="557"/>
        <v>N</v>
      </c>
      <c r="AN2844" t="s">
        <v>86</v>
      </c>
      <c r="AO2844" t="s">
        <v>85</v>
      </c>
      <c r="AP2844" t="str">
        <f t="shared" si="558"/>
        <v>94</v>
      </c>
      <c r="AQ2844" s="145" t="s">
        <v>1826</v>
      </c>
      <c r="AR2844" t="str">
        <f t="shared" si="559"/>
        <v>1-Adjusted Base Budget</v>
      </c>
      <c r="AS2844" s="145" t="s">
        <v>1827</v>
      </c>
      <c r="AT2844" t="s">
        <v>213</v>
      </c>
      <c r="AV2844" t="str">
        <f t="shared" si="553"/>
        <v>VPIT-SS</v>
      </c>
      <c r="AW2844" t="str">
        <f t="shared" si="552"/>
        <v>VP FOR INFORMATION TECHNOLOGY-SHARED SERVICES</v>
      </c>
    </row>
    <row r="2845" spans="1:49">
      <c r="A2845" s="59">
        <v>2018</v>
      </c>
      <c r="B2845" t="s">
        <v>137</v>
      </c>
      <c r="C2845" t="s">
        <v>945</v>
      </c>
      <c r="D2845" t="s">
        <v>946</v>
      </c>
      <c r="E2845" t="s">
        <v>947</v>
      </c>
      <c r="F2845" t="s">
        <v>961</v>
      </c>
      <c r="G2845" t="s">
        <v>962</v>
      </c>
      <c r="H2845" t="s">
        <v>948</v>
      </c>
      <c r="I2845" s="170" t="s">
        <v>84</v>
      </c>
      <c r="J2845" t="s">
        <v>85</v>
      </c>
      <c r="K2845" t="s">
        <v>214</v>
      </c>
      <c r="L2845" t="s">
        <v>315</v>
      </c>
      <c r="M2845" t="s">
        <v>316</v>
      </c>
      <c r="N2845" t="s">
        <v>1226</v>
      </c>
      <c r="O2845" t="s">
        <v>263</v>
      </c>
      <c r="P2845" t="s">
        <v>317</v>
      </c>
      <c r="Q2845" t="s">
        <v>318</v>
      </c>
      <c r="R2845" t="s">
        <v>319</v>
      </c>
      <c r="S2845" t="s">
        <v>281</v>
      </c>
      <c r="T2845" t="s">
        <v>282</v>
      </c>
      <c r="U2845" s="61" t="s">
        <v>283</v>
      </c>
      <c r="V2845" t="s">
        <v>249</v>
      </c>
      <c r="W2845" t="s">
        <v>219</v>
      </c>
      <c r="X2845" s="59">
        <v>100000</v>
      </c>
      <c r="Y2845" s="59">
        <v>100000</v>
      </c>
      <c r="AA2845" s="146" t="str">
        <f t="shared" si="549"/>
        <v>IN</v>
      </c>
      <c r="AB2845" s="146" t="str">
        <f t="shared" si="551"/>
        <v>10cr</v>
      </c>
      <c r="AC2845" t="str">
        <f t="shared" si="554"/>
        <v>Allot/Xfer IN</v>
      </c>
      <c r="AD2845" s="74">
        <f t="shared" si="555"/>
        <v>-100000</v>
      </c>
      <c r="AE2845" s="74">
        <f t="shared" si="560"/>
        <v>100000</v>
      </c>
      <c r="AF2845">
        <v>1</v>
      </c>
      <c r="AG2845">
        <v>0</v>
      </c>
      <c r="AH2845" s="74">
        <v>0</v>
      </c>
      <c r="AJ2845" s="74">
        <f t="shared" si="556"/>
        <v>0</v>
      </c>
      <c r="AK2845" s="74">
        <f t="shared" si="550"/>
        <v>100000</v>
      </c>
      <c r="AL2845" t="str">
        <f t="shared" si="557"/>
        <v>N</v>
      </c>
      <c r="AN2845" t="s">
        <v>86</v>
      </c>
      <c r="AO2845" t="s">
        <v>85</v>
      </c>
      <c r="AP2845" t="str">
        <f t="shared" si="558"/>
        <v>94</v>
      </c>
      <c r="AQ2845" s="145" t="s">
        <v>1826</v>
      </c>
      <c r="AR2845" t="str">
        <f t="shared" si="559"/>
        <v>1-Adjusted Base Budget</v>
      </c>
      <c r="AS2845" s="145" t="s">
        <v>1827</v>
      </c>
      <c r="AT2845" t="s">
        <v>213</v>
      </c>
      <c r="AV2845" t="str">
        <f t="shared" si="553"/>
        <v>VPIT</v>
      </c>
      <c r="AW2845" t="str">
        <f t="shared" si="552"/>
        <v>VP FOR INFORMATION TECHNOLOGY</v>
      </c>
    </row>
    <row r="2846" spans="1:49">
      <c r="A2846" s="59">
        <v>2018</v>
      </c>
      <c r="B2846" t="s">
        <v>137</v>
      </c>
      <c r="C2846" t="s">
        <v>945</v>
      </c>
      <c r="D2846" t="s">
        <v>946</v>
      </c>
      <c r="E2846" t="s">
        <v>947</v>
      </c>
      <c r="F2846" t="s">
        <v>1224</v>
      </c>
      <c r="G2846" t="s">
        <v>1225</v>
      </c>
      <c r="H2846" t="s">
        <v>948</v>
      </c>
      <c r="I2846" s="170" t="s">
        <v>84</v>
      </c>
      <c r="J2846" t="s">
        <v>85</v>
      </c>
      <c r="K2846" t="s">
        <v>214</v>
      </c>
      <c r="L2846" t="s">
        <v>320</v>
      </c>
      <c r="M2846" t="s">
        <v>321</v>
      </c>
      <c r="N2846" t="s">
        <v>217</v>
      </c>
      <c r="O2846" t="s">
        <v>263</v>
      </c>
      <c r="P2846" t="s">
        <v>287</v>
      </c>
      <c r="Q2846" t="s">
        <v>288</v>
      </c>
      <c r="R2846" t="s">
        <v>289</v>
      </c>
      <c r="S2846" t="s">
        <v>281</v>
      </c>
      <c r="T2846" t="s">
        <v>282</v>
      </c>
      <c r="U2846" s="61" t="s">
        <v>283</v>
      </c>
      <c r="V2846" t="s">
        <v>249</v>
      </c>
      <c r="W2846" t="s">
        <v>219</v>
      </c>
      <c r="X2846" s="59">
        <v>2160138</v>
      </c>
      <c r="Y2846" s="59">
        <v>2160138</v>
      </c>
      <c r="AA2846" s="146" t="str">
        <f t="shared" si="549"/>
        <v>IN</v>
      </c>
      <c r="AB2846" s="146" t="str">
        <f t="shared" si="551"/>
        <v>10cr</v>
      </c>
      <c r="AC2846" t="str">
        <f t="shared" si="554"/>
        <v>Allot/Xfer IN</v>
      </c>
      <c r="AD2846" s="74">
        <f t="shared" si="555"/>
        <v>-2160138</v>
      </c>
      <c r="AE2846" s="74">
        <f t="shared" si="560"/>
        <v>2160138</v>
      </c>
      <c r="AF2846">
        <v>1</v>
      </c>
      <c r="AG2846">
        <v>0</v>
      </c>
      <c r="AH2846" s="74">
        <v>0</v>
      </c>
      <c r="AJ2846" s="74">
        <f t="shared" si="556"/>
        <v>0</v>
      </c>
      <c r="AK2846" s="74">
        <f t="shared" si="550"/>
        <v>2160138</v>
      </c>
      <c r="AL2846" t="str">
        <f t="shared" si="557"/>
        <v>N</v>
      </c>
      <c r="AN2846" t="s">
        <v>86</v>
      </c>
      <c r="AO2846" t="s">
        <v>85</v>
      </c>
      <c r="AP2846" t="str">
        <f t="shared" si="558"/>
        <v>94</v>
      </c>
      <c r="AQ2846" s="145" t="s">
        <v>1826</v>
      </c>
      <c r="AR2846" t="str">
        <f t="shared" si="559"/>
        <v>1-Adjusted Base Budget</v>
      </c>
      <c r="AS2846" s="145" t="s">
        <v>1827</v>
      </c>
      <c r="AT2846" t="s">
        <v>213</v>
      </c>
      <c r="AV2846" t="str">
        <f t="shared" si="553"/>
        <v>VPIT</v>
      </c>
      <c r="AW2846" t="str">
        <f t="shared" si="552"/>
        <v>VP FOR INFORMATION TECHNOLOGY</v>
      </c>
    </row>
    <row r="2847" spans="1:49">
      <c r="A2847" s="59">
        <v>2018</v>
      </c>
      <c r="B2847" t="s">
        <v>137</v>
      </c>
      <c r="C2847" t="s">
        <v>945</v>
      </c>
      <c r="D2847" t="s">
        <v>946</v>
      </c>
      <c r="E2847" t="s">
        <v>947</v>
      </c>
      <c r="F2847" t="s">
        <v>1012</v>
      </c>
      <c r="G2847" t="s">
        <v>1013</v>
      </c>
      <c r="H2847" t="s">
        <v>948</v>
      </c>
      <c r="I2847" s="170" t="s">
        <v>84</v>
      </c>
      <c r="J2847" t="s">
        <v>85</v>
      </c>
      <c r="K2847" t="s">
        <v>214</v>
      </c>
      <c r="L2847" t="s">
        <v>320</v>
      </c>
      <c r="M2847" t="s">
        <v>321</v>
      </c>
      <c r="N2847" t="s">
        <v>1227</v>
      </c>
      <c r="O2847" t="s">
        <v>263</v>
      </c>
      <c r="P2847" t="s">
        <v>287</v>
      </c>
      <c r="Q2847" t="s">
        <v>288</v>
      </c>
      <c r="R2847" t="s">
        <v>289</v>
      </c>
      <c r="S2847" t="s">
        <v>281</v>
      </c>
      <c r="T2847" t="s">
        <v>282</v>
      </c>
      <c r="U2847" s="61" t="s">
        <v>283</v>
      </c>
      <c r="V2847" t="s">
        <v>249</v>
      </c>
      <c r="W2847" t="s">
        <v>219</v>
      </c>
      <c r="X2847" s="59">
        <v>300000</v>
      </c>
      <c r="Y2847" s="59">
        <v>300000</v>
      </c>
      <c r="AA2847" s="146" t="str">
        <f t="shared" si="549"/>
        <v>IN</v>
      </c>
      <c r="AB2847" s="146" t="str">
        <f t="shared" si="551"/>
        <v>10cr</v>
      </c>
      <c r="AC2847" t="str">
        <f t="shared" si="554"/>
        <v>Allot/Xfer IN</v>
      </c>
      <c r="AD2847" s="74">
        <f t="shared" si="555"/>
        <v>-300000</v>
      </c>
      <c r="AE2847" s="74">
        <f t="shared" si="560"/>
        <v>300000</v>
      </c>
      <c r="AF2847">
        <v>1</v>
      </c>
      <c r="AG2847">
        <v>0</v>
      </c>
      <c r="AH2847" s="74">
        <v>0</v>
      </c>
      <c r="AJ2847" s="74">
        <f t="shared" si="556"/>
        <v>0</v>
      </c>
      <c r="AK2847" s="74">
        <f t="shared" si="550"/>
        <v>300000</v>
      </c>
      <c r="AL2847" t="str">
        <f t="shared" si="557"/>
        <v>N</v>
      </c>
      <c r="AN2847" t="s">
        <v>86</v>
      </c>
      <c r="AO2847" t="s">
        <v>85</v>
      </c>
      <c r="AP2847" t="str">
        <f t="shared" si="558"/>
        <v>94</v>
      </c>
      <c r="AQ2847" s="145" t="s">
        <v>1826</v>
      </c>
      <c r="AR2847" t="str">
        <f t="shared" si="559"/>
        <v>1-Adjusted Base Budget</v>
      </c>
      <c r="AS2847" s="145" t="s">
        <v>1827</v>
      </c>
      <c r="AT2847" t="s">
        <v>213</v>
      </c>
      <c r="AV2847" t="str">
        <f t="shared" si="553"/>
        <v>VPIT</v>
      </c>
      <c r="AW2847" t="str">
        <f t="shared" si="552"/>
        <v>VP FOR INFORMATION TECHNOLOGY</v>
      </c>
    </row>
    <row r="2848" spans="1:49">
      <c r="A2848" s="59">
        <v>2018</v>
      </c>
      <c r="B2848" t="s">
        <v>137</v>
      </c>
      <c r="C2848" t="s">
        <v>945</v>
      </c>
      <c r="D2848" t="s">
        <v>946</v>
      </c>
      <c r="E2848" t="s">
        <v>947</v>
      </c>
      <c r="F2848" t="s">
        <v>1193</v>
      </c>
      <c r="G2848" t="s">
        <v>1194</v>
      </c>
      <c r="H2848" t="s">
        <v>948</v>
      </c>
      <c r="I2848" s="170" t="s">
        <v>84</v>
      </c>
      <c r="J2848" t="s">
        <v>85</v>
      </c>
      <c r="K2848" t="s">
        <v>214</v>
      </c>
      <c r="L2848" t="s">
        <v>320</v>
      </c>
      <c r="M2848" t="s">
        <v>321</v>
      </c>
      <c r="N2848" t="s">
        <v>1228</v>
      </c>
      <c r="O2848" t="s">
        <v>263</v>
      </c>
      <c r="P2848" t="s">
        <v>287</v>
      </c>
      <c r="Q2848" t="s">
        <v>288</v>
      </c>
      <c r="R2848" t="s">
        <v>289</v>
      </c>
      <c r="S2848" t="s">
        <v>281</v>
      </c>
      <c r="T2848" t="s">
        <v>282</v>
      </c>
      <c r="U2848" s="61" t="s">
        <v>283</v>
      </c>
      <c r="V2848" t="s">
        <v>249</v>
      </c>
      <c r="W2848" t="s">
        <v>219</v>
      </c>
      <c r="X2848" s="59">
        <v>770749</v>
      </c>
      <c r="Y2848" s="59">
        <v>770749</v>
      </c>
      <c r="AA2848" s="146" t="str">
        <f t="shared" si="549"/>
        <v>IN</v>
      </c>
      <c r="AB2848" s="146" t="str">
        <f t="shared" si="551"/>
        <v>10cr</v>
      </c>
      <c r="AC2848" t="str">
        <f t="shared" si="554"/>
        <v>Allot/Xfer IN</v>
      </c>
      <c r="AD2848" s="74">
        <f t="shared" si="555"/>
        <v>-770749</v>
      </c>
      <c r="AE2848" s="74">
        <f t="shared" si="560"/>
        <v>770749</v>
      </c>
      <c r="AF2848">
        <v>1</v>
      </c>
      <c r="AG2848">
        <v>0</v>
      </c>
      <c r="AH2848" s="74">
        <v>0</v>
      </c>
      <c r="AJ2848" s="74">
        <f t="shared" si="556"/>
        <v>0</v>
      </c>
      <c r="AK2848" s="74">
        <f t="shared" si="550"/>
        <v>770749</v>
      </c>
      <c r="AL2848" t="str">
        <f t="shared" si="557"/>
        <v>N</v>
      </c>
      <c r="AN2848" t="s">
        <v>86</v>
      </c>
      <c r="AO2848" t="s">
        <v>85</v>
      </c>
      <c r="AP2848" t="str">
        <f t="shared" si="558"/>
        <v>94</v>
      </c>
      <c r="AQ2848" s="145" t="s">
        <v>1826</v>
      </c>
      <c r="AR2848" t="str">
        <f t="shared" si="559"/>
        <v>1-Adjusted Base Budget</v>
      </c>
      <c r="AS2848" s="145" t="s">
        <v>1827</v>
      </c>
      <c r="AT2848" t="s">
        <v>213</v>
      </c>
      <c r="AV2848" t="str">
        <f t="shared" si="553"/>
        <v>VPIT</v>
      </c>
      <c r="AW2848" t="str">
        <f t="shared" si="552"/>
        <v>VP FOR INFORMATION TECHNOLOGY</v>
      </c>
    </row>
    <row r="2849" spans="1:49">
      <c r="A2849" s="59">
        <v>2018</v>
      </c>
      <c r="B2849" t="s">
        <v>137</v>
      </c>
      <c r="C2849" t="s">
        <v>945</v>
      </c>
      <c r="D2849" t="s">
        <v>946</v>
      </c>
      <c r="E2849" t="s">
        <v>947</v>
      </c>
      <c r="F2849" t="s">
        <v>1224</v>
      </c>
      <c r="G2849" t="s">
        <v>1225</v>
      </c>
      <c r="H2849" t="s">
        <v>948</v>
      </c>
      <c r="I2849" s="170" t="s">
        <v>84</v>
      </c>
      <c r="J2849" t="s">
        <v>85</v>
      </c>
      <c r="K2849" t="s">
        <v>214</v>
      </c>
      <c r="L2849" t="s">
        <v>320</v>
      </c>
      <c r="M2849" t="s">
        <v>321</v>
      </c>
      <c r="N2849" t="s">
        <v>1230</v>
      </c>
      <c r="O2849" t="s">
        <v>263</v>
      </c>
      <c r="P2849" t="s">
        <v>287</v>
      </c>
      <c r="Q2849" t="s">
        <v>288</v>
      </c>
      <c r="R2849" t="s">
        <v>289</v>
      </c>
      <c r="S2849" t="s">
        <v>281</v>
      </c>
      <c r="T2849" t="s">
        <v>282</v>
      </c>
      <c r="U2849" s="61" t="s">
        <v>283</v>
      </c>
      <c r="V2849" t="s">
        <v>249</v>
      </c>
      <c r="W2849" t="s">
        <v>219</v>
      </c>
      <c r="X2849" s="59">
        <v>424963</v>
      </c>
      <c r="Y2849" s="59">
        <v>0</v>
      </c>
      <c r="AA2849" s="146" t="str">
        <f t="shared" si="549"/>
        <v>IN</v>
      </c>
      <c r="AB2849" s="146" t="str">
        <f t="shared" si="551"/>
        <v>10cr</v>
      </c>
      <c r="AC2849" t="str">
        <f t="shared" si="554"/>
        <v>Allot/Xfer IN</v>
      </c>
      <c r="AD2849" s="74">
        <f t="shared" si="555"/>
        <v>0</v>
      </c>
      <c r="AE2849" s="74">
        <f t="shared" si="560"/>
        <v>0</v>
      </c>
      <c r="AF2849">
        <v>1</v>
      </c>
      <c r="AG2849">
        <v>0</v>
      </c>
      <c r="AH2849" s="74">
        <v>0</v>
      </c>
      <c r="AJ2849" s="74">
        <f t="shared" si="556"/>
        <v>0</v>
      </c>
      <c r="AK2849" s="74">
        <f t="shared" si="550"/>
        <v>0</v>
      </c>
      <c r="AL2849" t="str">
        <f t="shared" si="557"/>
        <v>N</v>
      </c>
      <c r="AN2849" t="s">
        <v>86</v>
      </c>
      <c r="AO2849" t="s">
        <v>85</v>
      </c>
      <c r="AP2849" t="str">
        <f t="shared" si="558"/>
        <v>94</v>
      </c>
      <c r="AQ2849" s="145" t="s">
        <v>1826</v>
      </c>
      <c r="AR2849" t="str">
        <f t="shared" si="559"/>
        <v>1-Adjusted Base Budget</v>
      </c>
      <c r="AS2849" s="145" t="s">
        <v>1827</v>
      </c>
      <c r="AT2849" t="s">
        <v>213</v>
      </c>
      <c r="AV2849" t="str">
        <f t="shared" si="553"/>
        <v>VPIT</v>
      </c>
      <c r="AW2849" t="str">
        <f t="shared" si="552"/>
        <v>VP FOR INFORMATION TECHNOLOGY</v>
      </c>
    </row>
    <row r="2850" spans="1:49">
      <c r="A2850" s="59">
        <v>2018</v>
      </c>
      <c r="B2850" t="s">
        <v>137</v>
      </c>
      <c r="C2850" t="s">
        <v>945</v>
      </c>
      <c r="D2850" t="s">
        <v>946</v>
      </c>
      <c r="E2850" t="s">
        <v>967</v>
      </c>
      <c r="F2850" t="s">
        <v>1224</v>
      </c>
      <c r="G2850" t="s">
        <v>1225</v>
      </c>
      <c r="H2850" t="s">
        <v>146</v>
      </c>
      <c r="I2850" s="170" t="s">
        <v>84</v>
      </c>
      <c r="J2850" t="s">
        <v>85</v>
      </c>
      <c r="K2850" t="s">
        <v>214</v>
      </c>
      <c r="L2850" t="s">
        <v>320</v>
      </c>
      <c r="M2850" t="s">
        <v>321</v>
      </c>
      <c r="N2850" t="s">
        <v>1230</v>
      </c>
      <c r="O2850" t="s">
        <v>263</v>
      </c>
      <c r="P2850" t="s">
        <v>287</v>
      </c>
      <c r="Q2850" t="s">
        <v>288</v>
      </c>
      <c r="R2850" t="s">
        <v>289</v>
      </c>
      <c r="S2850" t="s">
        <v>281</v>
      </c>
      <c r="T2850" t="s">
        <v>282</v>
      </c>
      <c r="U2850" s="61" t="s">
        <v>283</v>
      </c>
      <c r="V2850" t="s">
        <v>24</v>
      </c>
      <c r="W2850" t="s">
        <v>219</v>
      </c>
      <c r="X2850" s="59">
        <v>495847</v>
      </c>
      <c r="Y2850" s="59">
        <v>0</v>
      </c>
      <c r="Z2850" t="s">
        <v>141</v>
      </c>
      <c r="AA2850" s="146" t="str">
        <f t="shared" si="549"/>
        <v>IN</v>
      </c>
      <c r="AB2850" s="146" t="str">
        <f t="shared" si="551"/>
        <v>10cr</v>
      </c>
      <c r="AC2850" t="str">
        <f t="shared" si="554"/>
        <v>Allot/Xfer IN</v>
      </c>
      <c r="AD2850" s="74">
        <f t="shared" si="555"/>
        <v>0</v>
      </c>
      <c r="AE2850" s="74">
        <f t="shared" si="560"/>
        <v>0</v>
      </c>
      <c r="AF2850">
        <v>1</v>
      </c>
      <c r="AG2850">
        <v>0</v>
      </c>
      <c r="AH2850" s="74">
        <v>0</v>
      </c>
      <c r="AJ2850" s="74">
        <f t="shared" si="556"/>
        <v>0</v>
      </c>
      <c r="AK2850" s="74">
        <f t="shared" si="550"/>
        <v>0</v>
      </c>
      <c r="AL2850" t="str">
        <f t="shared" si="557"/>
        <v>N</v>
      </c>
      <c r="AN2850" t="s">
        <v>86</v>
      </c>
      <c r="AO2850" t="s">
        <v>85</v>
      </c>
      <c r="AP2850" t="str">
        <f t="shared" si="558"/>
        <v>94</v>
      </c>
      <c r="AQ2850" s="145" t="s">
        <v>1826</v>
      </c>
      <c r="AR2850" t="str">
        <f t="shared" si="559"/>
        <v>1-Adjusted Base Budget</v>
      </c>
      <c r="AS2850" s="145" t="s">
        <v>1827</v>
      </c>
      <c r="AT2850" t="s">
        <v>213</v>
      </c>
      <c r="AV2850" t="str">
        <f t="shared" si="553"/>
        <v>VPIT-SS</v>
      </c>
      <c r="AW2850" t="str">
        <f t="shared" si="552"/>
        <v>VP FOR INFORMATION TECHNOLOGY-SHARED SERVICES</v>
      </c>
    </row>
    <row r="2851" spans="1:49">
      <c r="A2851" s="59">
        <v>2018</v>
      </c>
      <c r="B2851" t="s">
        <v>137</v>
      </c>
      <c r="C2851" t="s">
        <v>945</v>
      </c>
      <c r="D2851" t="s">
        <v>946</v>
      </c>
      <c r="E2851" t="s">
        <v>951</v>
      </c>
      <c r="F2851" t="s">
        <v>1224</v>
      </c>
      <c r="G2851" t="s">
        <v>1225</v>
      </c>
      <c r="H2851" t="s">
        <v>154</v>
      </c>
      <c r="I2851" s="170" t="s">
        <v>84</v>
      </c>
      <c r="J2851" t="s">
        <v>85</v>
      </c>
      <c r="K2851" t="s">
        <v>214</v>
      </c>
      <c r="L2851" t="s">
        <v>320</v>
      </c>
      <c r="M2851" t="s">
        <v>321</v>
      </c>
      <c r="N2851" t="s">
        <v>1230</v>
      </c>
      <c r="O2851" t="s">
        <v>263</v>
      </c>
      <c r="P2851" t="s">
        <v>287</v>
      </c>
      <c r="Q2851" t="s">
        <v>288</v>
      </c>
      <c r="R2851" t="s">
        <v>289</v>
      </c>
      <c r="S2851" t="s">
        <v>281</v>
      </c>
      <c r="T2851" t="s">
        <v>282</v>
      </c>
      <c r="U2851" s="61" t="s">
        <v>283</v>
      </c>
      <c r="V2851" t="s">
        <v>24</v>
      </c>
      <c r="W2851" t="s">
        <v>219</v>
      </c>
      <c r="X2851" s="59">
        <v>212125</v>
      </c>
      <c r="Y2851" s="59">
        <v>0</v>
      </c>
      <c r="Z2851" t="s">
        <v>141</v>
      </c>
      <c r="AA2851" s="146" t="str">
        <f t="shared" si="549"/>
        <v>IN</v>
      </c>
      <c r="AB2851" s="146" t="str">
        <f t="shared" si="551"/>
        <v>10cr</v>
      </c>
      <c r="AC2851" t="str">
        <f t="shared" si="554"/>
        <v>Allot/Xfer IN</v>
      </c>
      <c r="AD2851" s="74">
        <f t="shared" si="555"/>
        <v>0</v>
      </c>
      <c r="AE2851" s="74">
        <f t="shared" si="560"/>
        <v>0</v>
      </c>
      <c r="AF2851">
        <v>1</v>
      </c>
      <c r="AG2851">
        <v>0</v>
      </c>
      <c r="AH2851" s="74">
        <v>0</v>
      </c>
      <c r="AJ2851" s="74">
        <f t="shared" si="556"/>
        <v>0</v>
      </c>
      <c r="AK2851" s="74">
        <f t="shared" si="550"/>
        <v>0</v>
      </c>
      <c r="AL2851" t="str">
        <f t="shared" si="557"/>
        <v>N</v>
      </c>
      <c r="AN2851" t="s">
        <v>86</v>
      </c>
      <c r="AO2851" t="s">
        <v>85</v>
      </c>
      <c r="AP2851" t="str">
        <f t="shared" si="558"/>
        <v>94</v>
      </c>
      <c r="AQ2851" s="145" t="s">
        <v>1826</v>
      </c>
      <c r="AR2851" t="str">
        <f t="shared" si="559"/>
        <v>1-Adjusted Base Budget</v>
      </c>
      <c r="AS2851" s="145" t="s">
        <v>1827</v>
      </c>
      <c r="AT2851" t="s">
        <v>213</v>
      </c>
      <c r="AV2851" t="str">
        <f t="shared" si="553"/>
        <v>VPIT-SS</v>
      </c>
      <c r="AW2851" t="str">
        <f t="shared" si="552"/>
        <v>VP FOR INFORMATION TECHNOLOGY-SHARED SERVICES</v>
      </c>
    </row>
    <row r="2852" spans="1:49">
      <c r="A2852" s="59">
        <v>2018</v>
      </c>
      <c r="B2852" t="s">
        <v>137</v>
      </c>
      <c r="C2852" t="s">
        <v>945</v>
      </c>
      <c r="D2852" t="s">
        <v>946</v>
      </c>
      <c r="E2852" t="s">
        <v>947</v>
      </c>
      <c r="F2852" t="s">
        <v>949</v>
      </c>
      <c r="G2852" t="s">
        <v>950</v>
      </c>
      <c r="H2852" t="s">
        <v>948</v>
      </c>
      <c r="I2852" s="170" t="s">
        <v>84</v>
      </c>
      <c r="J2852" t="s">
        <v>85</v>
      </c>
      <c r="K2852" t="s">
        <v>214</v>
      </c>
      <c r="L2852" t="s">
        <v>678</v>
      </c>
      <c r="M2852" t="s">
        <v>334</v>
      </c>
      <c r="N2852" t="s">
        <v>217</v>
      </c>
      <c r="O2852" t="s">
        <v>263</v>
      </c>
      <c r="P2852" t="s">
        <v>335</v>
      </c>
      <c r="Q2852" t="s">
        <v>336</v>
      </c>
      <c r="R2852" t="s">
        <v>337</v>
      </c>
      <c r="S2852" t="s">
        <v>338</v>
      </c>
      <c r="T2852" t="s">
        <v>339</v>
      </c>
      <c r="U2852" s="61" t="s">
        <v>340</v>
      </c>
      <c r="V2852" t="s">
        <v>249</v>
      </c>
      <c r="W2852" t="s">
        <v>263</v>
      </c>
      <c r="X2852" s="59">
        <v>100000</v>
      </c>
      <c r="Y2852" s="59">
        <v>100000</v>
      </c>
      <c r="AA2852" s="146" t="str">
        <f t="shared" si="549"/>
        <v>EX</v>
      </c>
      <c r="AB2852" s="146">
        <f t="shared" si="551"/>
        <v>0</v>
      </c>
      <c r="AC2852" t="str">
        <f t="shared" si="554"/>
        <v>EX</v>
      </c>
      <c r="AD2852" s="74">
        <f t="shared" si="555"/>
        <v>100000</v>
      </c>
      <c r="AE2852" s="74">
        <f t="shared" si="560"/>
        <v>100000</v>
      </c>
      <c r="AF2852">
        <v>1</v>
      </c>
      <c r="AG2852">
        <v>0</v>
      </c>
      <c r="AH2852" s="74">
        <v>0</v>
      </c>
      <c r="AJ2852" s="74">
        <f t="shared" si="556"/>
        <v>0</v>
      </c>
      <c r="AK2852" s="74">
        <f t="shared" si="550"/>
        <v>100000</v>
      </c>
      <c r="AL2852" t="str">
        <f t="shared" si="557"/>
        <v>N</v>
      </c>
      <c r="AN2852" t="s">
        <v>86</v>
      </c>
      <c r="AO2852" t="s">
        <v>85</v>
      </c>
      <c r="AP2852" t="str">
        <f t="shared" si="558"/>
        <v>94</v>
      </c>
      <c r="AQ2852" s="145" t="s">
        <v>1826</v>
      </c>
      <c r="AR2852" t="str">
        <f t="shared" si="559"/>
        <v>1-Adjusted Base Budget</v>
      </c>
      <c r="AS2852" s="145" t="s">
        <v>1827</v>
      </c>
      <c r="AT2852" t="s">
        <v>213</v>
      </c>
      <c r="AV2852" t="str">
        <f t="shared" si="553"/>
        <v>VPIT</v>
      </c>
      <c r="AW2852" t="str">
        <f t="shared" si="552"/>
        <v>VP FOR INFORMATION TECHNOLOGY</v>
      </c>
    </row>
    <row r="2853" spans="1:49">
      <c r="A2853" s="59">
        <v>2018</v>
      </c>
      <c r="B2853" t="s">
        <v>137</v>
      </c>
      <c r="C2853" t="s">
        <v>945</v>
      </c>
      <c r="D2853" t="s">
        <v>946</v>
      </c>
      <c r="E2853" t="s">
        <v>983</v>
      </c>
      <c r="F2853" t="s">
        <v>957</v>
      </c>
      <c r="G2853" t="s">
        <v>958</v>
      </c>
      <c r="H2853" t="s">
        <v>159</v>
      </c>
      <c r="I2853" s="170" t="s">
        <v>84</v>
      </c>
      <c r="J2853" t="s">
        <v>85</v>
      </c>
      <c r="K2853" t="s">
        <v>214</v>
      </c>
      <c r="L2853" t="s">
        <v>574</v>
      </c>
      <c r="M2853" t="s">
        <v>575</v>
      </c>
      <c r="N2853" t="s">
        <v>217</v>
      </c>
      <c r="O2853" t="s">
        <v>263</v>
      </c>
      <c r="P2853" t="s">
        <v>379</v>
      </c>
      <c r="Q2853" t="s">
        <v>379</v>
      </c>
      <c r="R2853" t="s">
        <v>380</v>
      </c>
      <c r="S2853" t="s">
        <v>264</v>
      </c>
      <c r="T2853" t="s">
        <v>265</v>
      </c>
      <c r="U2853" s="61" t="s">
        <v>266</v>
      </c>
      <c r="V2853" t="s">
        <v>24</v>
      </c>
      <c r="W2853" t="s">
        <v>263</v>
      </c>
      <c r="X2853" s="59">
        <v>20000</v>
      </c>
      <c r="Y2853" s="59">
        <v>20000</v>
      </c>
      <c r="Z2853" t="s">
        <v>141</v>
      </c>
      <c r="AA2853" s="146" t="str">
        <f t="shared" si="549"/>
        <v>EX</v>
      </c>
      <c r="AB2853" s="146" t="str">
        <f t="shared" si="551"/>
        <v>IT</v>
      </c>
      <c r="AC2853" t="str">
        <f t="shared" si="554"/>
        <v>EX</v>
      </c>
      <c r="AD2853" s="74">
        <f t="shared" si="555"/>
        <v>20000</v>
      </c>
      <c r="AE2853" s="74">
        <f t="shared" si="560"/>
        <v>20000</v>
      </c>
      <c r="AF2853">
        <v>1</v>
      </c>
      <c r="AG2853">
        <v>0</v>
      </c>
      <c r="AH2853" s="74">
        <v>0</v>
      </c>
      <c r="AJ2853" s="74">
        <f t="shared" si="556"/>
        <v>0</v>
      </c>
      <c r="AK2853" s="74">
        <f t="shared" si="550"/>
        <v>20000</v>
      </c>
      <c r="AL2853" t="str">
        <f t="shared" si="557"/>
        <v>N</v>
      </c>
      <c r="AN2853" t="s">
        <v>86</v>
      </c>
      <c r="AO2853" t="s">
        <v>85</v>
      </c>
      <c r="AP2853" t="str">
        <f t="shared" si="558"/>
        <v>94</v>
      </c>
      <c r="AQ2853" s="145" t="s">
        <v>1826</v>
      </c>
      <c r="AR2853" t="str">
        <f t="shared" si="559"/>
        <v>1-Adjusted Base Budget</v>
      </c>
      <c r="AS2853" s="145" t="s">
        <v>1827</v>
      </c>
      <c r="AT2853" t="s">
        <v>213</v>
      </c>
      <c r="AV2853" t="str">
        <f t="shared" si="553"/>
        <v>VPIT-SS</v>
      </c>
      <c r="AW2853" t="str">
        <f t="shared" si="552"/>
        <v>VP FOR INFORMATION TECHNOLOGY-SHARED SERVICES</v>
      </c>
    </row>
    <row r="2854" spans="1:49">
      <c r="A2854" s="59">
        <v>2018</v>
      </c>
      <c r="B2854" t="s">
        <v>137</v>
      </c>
      <c r="C2854" t="s">
        <v>945</v>
      </c>
      <c r="D2854" t="s">
        <v>946</v>
      </c>
      <c r="E2854" t="s">
        <v>978</v>
      </c>
      <c r="F2854" t="s">
        <v>1149</v>
      </c>
      <c r="G2854" t="s">
        <v>1150</v>
      </c>
      <c r="H2854" t="s">
        <v>143</v>
      </c>
      <c r="I2854" s="170" t="s">
        <v>84</v>
      </c>
      <c r="J2854" t="s">
        <v>85</v>
      </c>
      <c r="K2854" t="s">
        <v>214</v>
      </c>
      <c r="L2854" t="s">
        <v>574</v>
      </c>
      <c r="M2854" t="s">
        <v>575</v>
      </c>
      <c r="N2854" t="s">
        <v>576</v>
      </c>
      <c r="O2854" t="s">
        <v>263</v>
      </c>
      <c r="P2854" t="s">
        <v>379</v>
      </c>
      <c r="Q2854" t="s">
        <v>379</v>
      </c>
      <c r="R2854" t="s">
        <v>380</v>
      </c>
      <c r="S2854" t="s">
        <v>264</v>
      </c>
      <c r="T2854" t="s">
        <v>265</v>
      </c>
      <c r="U2854" s="61" t="s">
        <v>266</v>
      </c>
      <c r="V2854" t="s">
        <v>24</v>
      </c>
      <c r="W2854" t="s">
        <v>263</v>
      </c>
      <c r="X2854" s="59">
        <v>57225</v>
      </c>
      <c r="Y2854" s="59">
        <v>57225</v>
      </c>
      <c r="Z2854" t="s">
        <v>141</v>
      </c>
      <c r="AA2854" s="146" t="str">
        <f t="shared" si="549"/>
        <v>EX</v>
      </c>
      <c r="AB2854" s="146" t="str">
        <f t="shared" si="551"/>
        <v>IT</v>
      </c>
      <c r="AC2854" t="str">
        <f t="shared" si="554"/>
        <v>EX</v>
      </c>
      <c r="AD2854" s="74">
        <f t="shared" si="555"/>
        <v>57225</v>
      </c>
      <c r="AE2854" s="74">
        <f t="shared" si="560"/>
        <v>57225</v>
      </c>
      <c r="AF2854">
        <v>1</v>
      </c>
      <c r="AG2854">
        <v>0</v>
      </c>
      <c r="AH2854" s="74">
        <v>0</v>
      </c>
      <c r="AJ2854" s="74">
        <f t="shared" si="556"/>
        <v>0</v>
      </c>
      <c r="AK2854" s="74">
        <f t="shared" si="550"/>
        <v>57225</v>
      </c>
      <c r="AL2854" t="str">
        <f t="shared" si="557"/>
        <v>N</v>
      </c>
      <c r="AN2854" t="s">
        <v>86</v>
      </c>
      <c r="AO2854" t="s">
        <v>85</v>
      </c>
      <c r="AP2854" t="str">
        <f t="shared" si="558"/>
        <v>94</v>
      </c>
      <c r="AQ2854" s="145" t="s">
        <v>1826</v>
      </c>
      <c r="AR2854" t="str">
        <f t="shared" si="559"/>
        <v>1-Adjusted Base Budget</v>
      </c>
      <c r="AS2854" s="145" t="s">
        <v>1827</v>
      </c>
      <c r="AT2854" t="s">
        <v>213</v>
      </c>
      <c r="AV2854" t="str">
        <f t="shared" si="553"/>
        <v>VPIT-SS</v>
      </c>
      <c r="AW2854" t="str">
        <f t="shared" si="552"/>
        <v>VP FOR INFORMATION TECHNOLOGY-SHARED SERVICES</v>
      </c>
    </row>
    <row r="2855" spans="1:49">
      <c r="A2855" s="59">
        <v>2018</v>
      </c>
      <c r="B2855" t="s">
        <v>137</v>
      </c>
      <c r="C2855" t="s">
        <v>945</v>
      </c>
      <c r="D2855" t="s">
        <v>946</v>
      </c>
      <c r="E2855" t="s">
        <v>1113</v>
      </c>
      <c r="F2855" t="s">
        <v>1149</v>
      </c>
      <c r="G2855" t="s">
        <v>1150</v>
      </c>
      <c r="H2855" t="s">
        <v>150</v>
      </c>
      <c r="I2855" s="170" t="s">
        <v>84</v>
      </c>
      <c r="J2855" t="s">
        <v>85</v>
      </c>
      <c r="K2855" t="s">
        <v>214</v>
      </c>
      <c r="L2855" t="s">
        <v>574</v>
      </c>
      <c r="M2855" t="s">
        <v>575</v>
      </c>
      <c r="N2855" t="s">
        <v>576</v>
      </c>
      <c r="O2855" t="s">
        <v>263</v>
      </c>
      <c r="P2855" t="s">
        <v>379</v>
      </c>
      <c r="Q2855" t="s">
        <v>379</v>
      </c>
      <c r="R2855" t="s">
        <v>380</v>
      </c>
      <c r="S2855" t="s">
        <v>264</v>
      </c>
      <c r="T2855" t="s">
        <v>265</v>
      </c>
      <c r="U2855" s="61" t="s">
        <v>266</v>
      </c>
      <c r="V2855" t="s">
        <v>24</v>
      </c>
      <c r="W2855" t="s">
        <v>263</v>
      </c>
      <c r="X2855" s="59">
        <v>48856</v>
      </c>
      <c r="Y2855" s="59">
        <v>48856</v>
      </c>
      <c r="Z2855" t="s">
        <v>141</v>
      </c>
      <c r="AA2855" s="146" t="str">
        <f t="shared" si="549"/>
        <v>EX</v>
      </c>
      <c r="AB2855" s="146" t="str">
        <f t="shared" si="551"/>
        <v>IT</v>
      </c>
      <c r="AC2855" t="str">
        <f t="shared" si="554"/>
        <v>EX</v>
      </c>
      <c r="AD2855" s="74">
        <f t="shared" si="555"/>
        <v>48856</v>
      </c>
      <c r="AE2855" s="74">
        <f t="shared" si="560"/>
        <v>48856</v>
      </c>
      <c r="AF2855">
        <v>1</v>
      </c>
      <c r="AG2855">
        <v>0</v>
      </c>
      <c r="AH2855" s="74">
        <v>0</v>
      </c>
      <c r="AJ2855" s="74">
        <f t="shared" si="556"/>
        <v>0</v>
      </c>
      <c r="AK2855" s="74">
        <f t="shared" si="550"/>
        <v>48856</v>
      </c>
      <c r="AL2855" t="str">
        <f t="shared" si="557"/>
        <v>N</v>
      </c>
      <c r="AN2855" t="s">
        <v>86</v>
      </c>
      <c r="AO2855" t="s">
        <v>85</v>
      </c>
      <c r="AP2855" t="str">
        <f t="shared" si="558"/>
        <v>94</v>
      </c>
      <c r="AQ2855" s="145" t="s">
        <v>1826</v>
      </c>
      <c r="AR2855" t="str">
        <f t="shared" si="559"/>
        <v>1-Adjusted Base Budget</v>
      </c>
      <c r="AS2855" s="145" t="s">
        <v>1827</v>
      </c>
      <c r="AT2855" t="s">
        <v>213</v>
      </c>
      <c r="AV2855" t="str">
        <f t="shared" si="553"/>
        <v>VPIT-SS</v>
      </c>
      <c r="AW2855" t="str">
        <f t="shared" si="552"/>
        <v>VP FOR INFORMATION TECHNOLOGY-SHARED SERVICES</v>
      </c>
    </row>
    <row r="2856" spans="1:49">
      <c r="A2856" s="59">
        <v>2018</v>
      </c>
      <c r="B2856" t="s">
        <v>137</v>
      </c>
      <c r="C2856" t="s">
        <v>945</v>
      </c>
      <c r="D2856" t="s">
        <v>946</v>
      </c>
      <c r="E2856" t="s">
        <v>981</v>
      </c>
      <c r="F2856" t="s">
        <v>1149</v>
      </c>
      <c r="G2856" t="s">
        <v>1150</v>
      </c>
      <c r="H2856" t="s">
        <v>157</v>
      </c>
      <c r="I2856" s="170" t="s">
        <v>84</v>
      </c>
      <c r="J2856" t="s">
        <v>85</v>
      </c>
      <c r="K2856" t="s">
        <v>214</v>
      </c>
      <c r="L2856" t="s">
        <v>574</v>
      </c>
      <c r="M2856" t="s">
        <v>575</v>
      </c>
      <c r="N2856" t="s">
        <v>576</v>
      </c>
      <c r="O2856" t="s">
        <v>263</v>
      </c>
      <c r="P2856" t="s">
        <v>379</v>
      </c>
      <c r="Q2856" t="s">
        <v>379</v>
      </c>
      <c r="R2856" t="s">
        <v>380</v>
      </c>
      <c r="S2856" t="s">
        <v>264</v>
      </c>
      <c r="T2856" t="s">
        <v>265</v>
      </c>
      <c r="U2856" s="61" t="s">
        <v>266</v>
      </c>
      <c r="V2856" t="s">
        <v>24</v>
      </c>
      <c r="W2856" t="s">
        <v>263</v>
      </c>
      <c r="X2856" s="59">
        <v>144487</v>
      </c>
      <c r="Y2856" s="59">
        <v>144487</v>
      </c>
      <c r="Z2856" t="s">
        <v>141</v>
      </c>
      <c r="AA2856" s="146" t="str">
        <f t="shared" si="549"/>
        <v>EX</v>
      </c>
      <c r="AB2856" s="146" t="str">
        <f t="shared" si="551"/>
        <v>IT</v>
      </c>
      <c r="AC2856" t="str">
        <f t="shared" si="554"/>
        <v>EX</v>
      </c>
      <c r="AD2856" s="74">
        <f t="shared" si="555"/>
        <v>144487</v>
      </c>
      <c r="AE2856" s="74">
        <f t="shared" si="560"/>
        <v>144487</v>
      </c>
      <c r="AF2856">
        <v>1</v>
      </c>
      <c r="AG2856">
        <v>0</v>
      </c>
      <c r="AH2856" s="74">
        <v>0</v>
      </c>
      <c r="AJ2856" s="74">
        <f t="shared" si="556"/>
        <v>0</v>
      </c>
      <c r="AK2856" s="74">
        <f t="shared" si="550"/>
        <v>144487</v>
      </c>
      <c r="AL2856" t="str">
        <f t="shared" si="557"/>
        <v>N</v>
      </c>
      <c r="AN2856" t="s">
        <v>86</v>
      </c>
      <c r="AO2856" t="s">
        <v>85</v>
      </c>
      <c r="AP2856" t="str">
        <f t="shared" si="558"/>
        <v>94</v>
      </c>
      <c r="AQ2856" s="145" t="s">
        <v>1826</v>
      </c>
      <c r="AR2856" t="str">
        <f t="shared" si="559"/>
        <v>1-Adjusted Base Budget</v>
      </c>
      <c r="AS2856" s="145" t="s">
        <v>1827</v>
      </c>
      <c r="AT2856" t="s">
        <v>213</v>
      </c>
      <c r="AV2856" t="str">
        <f t="shared" si="553"/>
        <v>VPIT-SS</v>
      </c>
      <c r="AW2856" t="str">
        <f t="shared" si="552"/>
        <v>VP FOR INFORMATION TECHNOLOGY-SHARED SERVICES</v>
      </c>
    </row>
    <row r="2857" spans="1:49">
      <c r="A2857" s="59">
        <v>2018</v>
      </c>
      <c r="B2857" t="s">
        <v>137</v>
      </c>
      <c r="C2857" t="s">
        <v>945</v>
      </c>
      <c r="D2857" t="s">
        <v>946</v>
      </c>
      <c r="E2857" t="s">
        <v>983</v>
      </c>
      <c r="F2857" t="s">
        <v>957</v>
      </c>
      <c r="G2857" t="s">
        <v>958</v>
      </c>
      <c r="H2857" t="s">
        <v>159</v>
      </c>
      <c r="I2857" s="170" t="s">
        <v>84</v>
      </c>
      <c r="J2857" t="s">
        <v>85</v>
      </c>
      <c r="K2857" t="s">
        <v>214</v>
      </c>
      <c r="L2857" t="s">
        <v>574</v>
      </c>
      <c r="M2857" t="s">
        <v>575</v>
      </c>
      <c r="N2857" t="s">
        <v>576</v>
      </c>
      <c r="O2857" t="s">
        <v>263</v>
      </c>
      <c r="P2857" t="s">
        <v>379</v>
      </c>
      <c r="Q2857" t="s">
        <v>379</v>
      </c>
      <c r="R2857" t="s">
        <v>380</v>
      </c>
      <c r="S2857" t="s">
        <v>264</v>
      </c>
      <c r="T2857" t="s">
        <v>265</v>
      </c>
      <c r="U2857" s="61" t="s">
        <v>266</v>
      </c>
      <c r="V2857" t="s">
        <v>24</v>
      </c>
      <c r="W2857" t="s">
        <v>263</v>
      </c>
      <c r="X2857" s="59">
        <v>17127</v>
      </c>
      <c r="Y2857" s="59">
        <v>17127</v>
      </c>
      <c r="Z2857" t="s">
        <v>141</v>
      </c>
      <c r="AA2857" s="146" t="str">
        <f t="shared" ref="AA2857:AA2920" si="561">IF(P2857 ="CORI","IN",IF(P2857 ="TRIN","IN",O2857))</f>
        <v>EX</v>
      </c>
      <c r="AB2857" s="146" t="str">
        <f t="shared" si="551"/>
        <v>IT</v>
      </c>
      <c r="AC2857" t="str">
        <f t="shared" si="554"/>
        <v>EX</v>
      </c>
      <c r="AD2857" s="74">
        <f t="shared" si="555"/>
        <v>17127</v>
      </c>
      <c r="AE2857" s="74">
        <f t="shared" si="560"/>
        <v>17127</v>
      </c>
      <c r="AF2857">
        <v>1</v>
      </c>
      <c r="AG2857">
        <v>0</v>
      </c>
      <c r="AH2857" s="74">
        <v>0</v>
      </c>
      <c r="AJ2857" s="74">
        <f t="shared" si="556"/>
        <v>0</v>
      </c>
      <c r="AK2857" s="74">
        <f t="shared" si="550"/>
        <v>17127</v>
      </c>
      <c r="AL2857" t="str">
        <f t="shared" si="557"/>
        <v>N</v>
      </c>
      <c r="AN2857" t="s">
        <v>86</v>
      </c>
      <c r="AO2857" t="s">
        <v>85</v>
      </c>
      <c r="AP2857" t="str">
        <f t="shared" si="558"/>
        <v>94</v>
      </c>
      <c r="AQ2857" s="145" t="s">
        <v>1826</v>
      </c>
      <c r="AR2857" t="str">
        <f t="shared" si="559"/>
        <v>1-Adjusted Base Budget</v>
      </c>
      <c r="AS2857" s="145" t="s">
        <v>1827</v>
      </c>
      <c r="AT2857" t="s">
        <v>213</v>
      </c>
      <c r="AV2857" t="str">
        <f t="shared" si="553"/>
        <v>VPIT-SS</v>
      </c>
      <c r="AW2857" t="str">
        <f t="shared" si="552"/>
        <v>VP FOR INFORMATION TECHNOLOGY-SHARED SERVICES</v>
      </c>
    </row>
    <row r="2858" spans="1:49">
      <c r="A2858" s="59">
        <v>2018</v>
      </c>
      <c r="B2858" t="s">
        <v>137</v>
      </c>
      <c r="C2858" t="s">
        <v>945</v>
      </c>
      <c r="D2858" t="s">
        <v>946</v>
      </c>
      <c r="E2858" t="s">
        <v>978</v>
      </c>
      <c r="F2858" t="s">
        <v>1149</v>
      </c>
      <c r="G2858" t="s">
        <v>1150</v>
      </c>
      <c r="H2858" t="s">
        <v>143</v>
      </c>
      <c r="I2858" s="170" t="s">
        <v>84</v>
      </c>
      <c r="J2858" t="s">
        <v>85</v>
      </c>
      <c r="K2858" t="s">
        <v>214</v>
      </c>
      <c r="L2858" t="s">
        <v>574</v>
      </c>
      <c r="M2858" t="s">
        <v>575</v>
      </c>
      <c r="N2858" t="s">
        <v>1231</v>
      </c>
      <c r="O2858" t="s">
        <v>263</v>
      </c>
      <c r="P2858" t="s">
        <v>379</v>
      </c>
      <c r="Q2858" t="s">
        <v>379</v>
      </c>
      <c r="R2858" t="s">
        <v>380</v>
      </c>
      <c r="S2858" t="s">
        <v>264</v>
      </c>
      <c r="T2858" t="s">
        <v>265</v>
      </c>
      <c r="U2858" s="61" t="s">
        <v>266</v>
      </c>
      <c r="V2858" t="s">
        <v>24</v>
      </c>
      <c r="W2858" t="s">
        <v>263</v>
      </c>
      <c r="X2858" s="59">
        <v>20000</v>
      </c>
      <c r="Y2858" s="59">
        <v>20000</v>
      </c>
      <c r="Z2858" t="s">
        <v>141</v>
      </c>
      <c r="AA2858" s="146" t="str">
        <f t="shared" si="561"/>
        <v>EX</v>
      </c>
      <c r="AB2858" s="146" t="str">
        <f t="shared" si="551"/>
        <v>IT</v>
      </c>
      <c r="AC2858" t="str">
        <f t="shared" si="554"/>
        <v>EX</v>
      </c>
      <c r="AD2858" s="74">
        <f t="shared" si="555"/>
        <v>20000</v>
      </c>
      <c r="AE2858" s="74">
        <f t="shared" si="560"/>
        <v>20000</v>
      </c>
      <c r="AF2858">
        <v>1</v>
      </c>
      <c r="AG2858">
        <v>0</v>
      </c>
      <c r="AH2858" s="74">
        <v>0</v>
      </c>
      <c r="AJ2858" s="74">
        <f t="shared" si="556"/>
        <v>0</v>
      </c>
      <c r="AK2858" s="74">
        <f t="shared" si="550"/>
        <v>20000</v>
      </c>
      <c r="AL2858" t="str">
        <f t="shared" si="557"/>
        <v>N</v>
      </c>
      <c r="AN2858" t="s">
        <v>86</v>
      </c>
      <c r="AO2858" t="s">
        <v>85</v>
      </c>
      <c r="AP2858" t="str">
        <f t="shared" si="558"/>
        <v>94</v>
      </c>
      <c r="AQ2858" s="145" t="s">
        <v>1826</v>
      </c>
      <c r="AR2858" t="str">
        <f t="shared" si="559"/>
        <v>1-Adjusted Base Budget</v>
      </c>
      <c r="AS2858" s="145" t="s">
        <v>1827</v>
      </c>
      <c r="AT2858" t="s">
        <v>213</v>
      </c>
      <c r="AV2858" t="str">
        <f t="shared" si="553"/>
        <v>VPIT-SS</v>
      </c>
      <c r="AW2858" t="str">
        <f t="shared" si="552"/>
        <v>VP FOR INFORMATION TECHNOLOGY-SHARED SERVICES</v>
      </c>
    </row>
    <row r="2859" spans="1:49">
      <c r="A2859" s="59">
        <v>2018</v>
      </c>
      <c r="B2859" t="s">
        <v>137</v>
      </c>
      <c r="C2859" t="s">
        <v>945</v>
      </c>
      <c r="D2859" t="s">
        <v>946</v>
      </c>
      <c r="E2859" t="s">
        <v>951</v>
      </c>
      <c r="F2859" t="s">
        <v>1224</v>
      </c>
      <c r="G2859" t="s">
        <v>1225</v>
      </c>
      <c r="H2859" t="s">
        <v>154</v>
      </c>
      <c r="I2859" s="170" t="s">
        <v>84</v>
      </c>
      <c r="J2859" t="s">
        <v>85</v>
      </c>
      <c r="K2859" t="s">
        <v>214</v>
      </c>
      <c r="L2859" t="s">
        <v>1232</v>
      </c>
      <c r="M2859" t="s">
        <v>856</v>
      </c>
      <c r="N2859" t="s">
        <v>1233</v>
      </c>
      <c r="O2859" t="s">
        <v>263</v>
      </c>
      <c r="P2859" t="s">
        <v>795</v>
      </c>
      <c r="Q2859" t="s">
        <v>853</v>
      </c>
      <c r="R2859" t="s">
        <v>854</v>
      </c>
      <c r="S2859" t="s">
        <v>855</v>
      </c>
      <c r="T2859" t="s">
        <v>856</v>
      </c>
      <c r="U2859" s="61" t="s">
        <v>857</v>
      </c>
      <c r="V2859" t="s">
        <v>24</v>
      </c>
      <c r="W2859" t="s">
        <v>263</v>
      </c>
      <c r="X2859" s="59">
        <v>800683</v>
      </c>
      <c r="Y2859" s="59">
        <v>800683</v>
      </c>
      <c r="Z2859" t="s">
        <v>141</v>
      </c>
      <c r="AA2859" s="146" t="str">
        <f t="shared" si="561"/>
        <v>EX</v>
      </c>
      <c r="AB2859" s="146" t="str">
        <f t="shared" si="551"/>
        <v>IT</v>
      </c>
      <c r="AC2859" t="str">
        <f t="shared" si="554"/>
        <v>EX</v>
      </c>
      <c r="AD2859" s="74">
        <f t="shared" si="555"/>
        <v>800683</v>
      </c>
      <c r="AE2859" s="74">
        <f t="shared" si="560"/>
        <v>800683</v>
      </c>
      <c r="AF2859">
        <v>1</v>
      </c>
      <c r="AG2859">
        <v>0</v>
      </c>
      <c r="AH2859" s="74">
        <v>0</v>
      </c>
      <c r="AJ2859" s="74">
        <f t="shared" si="556"/>
        <v>0</v>
      </c>
      <c r="AK2859" s="74">
        <f t="shared" si="550"/>
        <v>800683</v>
      </c>
      <c r="AL2859" t="str">
        <f t="shared" si="557"/>
        <v>N</v>
      </c>
      <c r="AN2859" t="s">
        <v>86</v>
      </c>
      <c r="AO2859" t="s">
        <v>85</v>
      </c>
      <c r="AP2859" t="str">
        <f t="shared" si="558"/>
        <v>94</v>
      </c>
      <c r="AQ2859" s="145" t="s">
        <v>1826</v>
      </c>
      <c r="AR2859" t="str">
        <f t="shared" si="559"/>
        <v>1-Adjusted Base Budget</v>
      </c>
      <c r="AS2859" s="145" t="s">
        <v>1827</v>
      </c>
      <c r="AT2859" t="s">
        <v>213</v>
      </c>
      <c r="AV2859" t="str">
        <f t="shared" si="553"/>
        <v>VPIT-SS</v>
      </c>
      <c r="AW2859" t="str">
        <f t="shared" si="552"/>
        <v>VP FOR INFORMATION TECHNOLOGY-SHARED SERVICES</v>
      </c>
    </row>
    <row r="2860" spans="1:49">
      <c r="A2860" s="59">
        <v>2018</v>
      </c>
      <c r="B2860" t="s">
        <v>137</v>
      </c>
      <c r="C2860" t="s">
        <v>945</v>
      </c>
      <c r="D2860" t="s">
        <v>946</v>
      </c>
      <c r="E2860" t="s">
        <v>981</v>
      </c>
      <c r="F2860" t="s">
        <v>1149</v>
      </c>
      <c r="G2860" t="s">
        <v>1150</v>
      </c>
      <c r="H2860" t="s">
        <v>157</v>
      </c>
      <c r="I2860" s="170" t="s">
        <v>84</v>
      </c>
      <c r="J2860" t="s">
        <v>85</v>
      </c>
      <c r="K2860" t="s">
        <v>214</v>
      </c>
      <c r="L2860" t="s">
        <v>1232</v>
      </c>
      <c r="M2860" t="s">
        <v>856</v>
      </c>
      <c r="N2860" t="s">
        <v>1233</v>
      </c>
      <c r="O2860" t="s">
        <v>263</v>
      </c>
      <c r="P2860" t="s">
        <v>795</v>
      </c>
      <c r="Q2860" t="s">
        <v>853</v>
      </c>
      <c r="R2860" t="s">
        <v>854</v>
      </c>
      <c r="S2860" t="s">
        <v>855</v>
      </c>
      <c r="T2860" t="s">
        <v>856</v>
      </c>
      <c r="U2860" s="61" t="s">
        <v>857</v>
      </c>
      <c r="V2860" t="s">
        <v>24</v>
      </c>
      <c r="W2860" t="s">
        <v>263</v>
      </c>
      <c r="X2860" s="59">
        <v>69120</v>
      </c>
      <c r="Y2860" s="59">
        <v>69120</v>
      </c>
      <c r="Z2860" t="s">
        <v>141</v>
      </c>
      <c r="AA2860" s="146" t="str">
        <f t="shared" si="561"/>
        <v>EX</v>
      </c>
      <c r="AB2860" s="146" t="str">
        <f t="shared" si="551"/>
        <v>IT</v>
      </c>
      <c r="AC2860" t="str">
        <f t="shared" si="554"/>
        <v>EX</v>
      </c>
      <c r="AD2860" s="74">
        <f t="shared" si="555"/>
        <v>69120</v>
      </c>
      <c r="AE2860" s="74">
        <f t="shared" si="560"/>
        <v>69120</v>
      </c>
      <c r="AF2860">
        <v>1</v>
      </c>
      <c r="AG2860">
        <v>0</v>
      </c>
      <c r="AH2860" s="74">
        <v>0</v>
      </c>
      <c r="AJ2860" s="74">
        <f t="shared" si="556"/>
        <v>0</v>
      </c>
      <c r="AK2860" s="74">
        <f t="shared" si="550"/>
        <v>69120</v>
      </c>
      <c r="AL2860" t="str">
        <f t="shared" si="557"/>
        <v>N</v>
      </c>
      <c r="AN2860" t="s">
        <v>86</v>
      </c>
      <c r="AO2860" t="s">
        <v>85</v>
      </c>
      <c r="AP2860" t="str">
        <f t="shared" si="558"/>
        <v>94</v>
      </c>
      <c r="AQ2860" s="145" t="s">
        <v>1826</v>
      </c>
      <c r="AR2860" t="str">
        <f t="shared" si="559"/>
        <v>1-Adjusted Base Budget</v>
      </c>
      <c r="AS2860" s="145" t="s">
        <v>1827</v>
      </c>
      <c r="AT2860" t="s">
        <v>213</v>
      </c>
      <c r="AV2860" t="str">
        <f t="shared" si="553"/>
        <v>VPIT-SS</v>
      </c>
      <c r="AW2860" t="str">
        <f t="shared" si="552"/>
        <v>VP FOR INFORMATION TECHNOLOGY-SHARED SERVICES</v>
      </c>
    </row>
    <row r="2861" spans="1:49">
      <c r="A2861" s="59">
        <v>2018</v>
      </c>
      <c r="B2861" t="s">
        <v>137</v>
      </c>
      <c r="C2861" t="s">
        <v>945</v>
      </c>
      <c r="D2861" t="s">
        <v>946</v>
      </c>
      <c r="E2861" t="s">
        <v>956</v>
      </c>
      <c r="F2861" t="s">
        <v>1149</v>
      </c>
      <c r="G2861" t="s">
        <v>1150</v>
      </c>
      <c r="H2861" t="s">
        <v>140</v>
      </c>
      <c r="I2861" s="170" t="s">
        <v>84</v>
      </c>
      <c r="J2861" t="s">
        <v>85</v>
      </c>
      <c r="K2861" t="s">
        <v>214</v>
      </c>
      <c r="L2861" t="s">
        <v>1232</v>
      </c>
      <c r="M2861" t="s">
        <v>856</v>
      </c>
      <c r="N2861" t="s">
        <v>1234</v>
      </c>
      <c r="O2861" t="s">
        <v>263</v>
      </c>
      <c r="P2861" t="s">
        <v>795</v>
      </c>
      <c r="Q2861" t="s">
        <v>853</v>
      </c>
      <c r="R2861" t="s">
        <v>854</v>
      </c>
      <c r="S2861" t="s">
        <v>855</v>
      </c>
      <c r="T2861" t="s">
        <v>856</v>
      </c>
      <c r="U2861" s="61" t="s">
        <v>857</v>
      </c>
      <c r="V2861" t="s">
        <v>24</v>
      </c>
      <c r="W2861" t="s">
        <v>263</v>
      </c>
      <c r="X2861" s="59">
        <v>30000</v>
      </c>
      <c r="Y2861" s="59">
        <v>30000</v>
      </c>
      <c r="Z2861" t="s">
        <v>141</v>
      </c>
      <c r="AA2861" s="146" t="str">
        <f t="shared" si="561"/>
        <v>EX</v>
      </c>
      <c r="AB2861" s="146" t="str">
        <f t="shared" si="551"/>
        <v>IT</v>
      </c>
      <c r="AC2861" t="str">
        <f t="shared" si="554"/>
        <v>EX</v>
      </c>
      <c r="AD2861" s="74">
        <f t="shared" si="555"/>
        <v>30000</v>
      </c>
      <c r="AE2861" s="74">
        <f t="shared" si="560"/>
        <v>30000</v>
      </c>
      <c r="AF2861">
        <v>1</v>
      </c>
      <c r="AG2861">
        <v>0</v>
      </c>
      <c r="AH2861" s="74">
        <v>0</v>
      </c>
      <c r="AJ2861" s="74">
        <f t="shared" si="556"/>
        <v>0</v>
      </c>
      <c r="AK2861" s="74">
        <f t="shared" si="550"/>
        <v>30000</v>
      </c>
      <c r="AL2861" t="str">
        <f t="shared" si="557"/>
        <v>N</v>
      </c>
      <c r="AN2861" t="s">
        <v>86</v>
      </c>
      <c r="AO2861" t="s">
        <v>85</v>
      </c>
      <c r="AP2861" t="str">
        <f t="shared" si="558"/>
        <v>94</v>
      </c>
      <c r="AQ2861" s="145" t="s">
        <v>1826</v>
      </c>
      <c r="AR2861" t="str">
        <f t="shared" si="559"/>
        <v>1-Adjusted Base Budget</v>
      </c>
      <c r="AS2861" s="145" t="s">
        <v>1827</v>
      </c>
      <c r="AT2861" t="s">
        <v>213</v>
      </c>
      <c r="AV2861" t="str">
        <f t="shared" si="553"/>
        <v>VPIT-SS</v>
      </c>
      <c r="AW2861" t="str">
        <f t="shared" si="552"/>
        <v>VP FOR INFORMATION TECHNOLOGY-SHARED SERVICES</v>
      </c>
    </row>
    <row r="2862" spans="1:49">
      <c r="A2862" s="59">
        <v>2018</v>
      </c>
      <c r="B2862" t="s">
        <v>137</v>
      </c>
      <c r="C2862" t="s">
        <v>945</v>
      </c>
      <c r="D2862" t="s">
        <v>946</v>
      </c>
      <c r="E2862" t="s">
        <v>978</v>
      </c>
      <c r="F2862" t="s">
        <v>1149</v>
      </c>
      <c r="G2862" t="s">
        <v>1150</v>
      </c>
      <c r="H2862" t="s">
        <v>143</v>
      </c>
      <c r="I2862" s="170" t="s">
        <v>84</v>
      </c>
      <c r="J2862" t="s">
        <v>85</v>
      </c>
      <c r="K2862" t="s">
        <v>214</v>
      </c>
      <c r="L2862" t="s">
        <v>1232</v>
      </c>
      <c r="M2862" t="s">
        <v>856</v>
      </c>
      <c r="N2862" t="s">
        <v>1234</v>
      </c>
      <c r="O2862" t="s">
        <v>263</v>
      </c>
      <c r="P2862" t="s">
        <v>795</v>
      </c>
      <c r="Q2862" t="s">
        <v>853</v>
      </c>
      <c r="R2862" t="s">
        <v>854</v>
      </c>
      <c r="S2862" t="s">
        <v>855</v>
      </c>
      <c r="T2862" t="s">
        <v>856</v>
      </c>
      <c r="U2862" s="61" t="s">
        <v>857</v>
      </c>
      <c r="V2862" t="s">
        <v>24</v>
      </c>
      <c r="W2862" t="s">
        <v>263</v>
      </c>
      <c r="X2862" s="59">
        <v>17640</v>
      </c>
      <c r="Y2862" s="59">
        <v>17640</v>
      </c>
      <c r="Z2862" t="s">
        <v>141</v>
      </c>
      <c r="AA2862" s="146" t="str">
        <f t="shared" si="561"/>
        <v>EX</v>
      </c>
      <c r="AB2862" s="146" t="str">
        <f t="shared" si="551"/>
        <v>IT</v>
      </c>
      <c r="AC2862" t="str">
        <f t="shared" si="554"/>
        <v>EX</v>
      </c>
      <c r="AD2862" s="74">
        <f t="shared" si="555"/>
        <v>17640</v>
      </c>
      <c r="AE2862" s="74">
        <f t="shared" si="560"/>
        <v>17640</v>
      </c>
      <c r="AF2862">
        <v>1</v>
      </c>
      <c r="AG2862">
        <v>0</v>
      </c>
      <c r="AH2862" s="74">
        <v>0</v>
      </c>
      <c r="AJ2862" s="74">
        <f t="shared" si="556"/>
        <v>0</v>
      </c>
      <c r="AK2862" s="74">
        <f t="shared" si="550"/>
        <v>17640</v>
      </c>
      <c r="AL2862" t="str">
        <f t="shared" si="557"/>
        <v>N</v>
      </c>
      <c r="AN2862" t="s">
        <v>86</v>
      </c>
      <c r="AO2862" t="s">
        <v>85</v>
      </c>
      <c r="AP2862" t="str">
        <f t="shared" si="558"/>
        <v>94</v>
      </c>
      <c r="AQ2862" s="145" t="s">
        <v>1826</v>
      </c>
      <c r="AR2862" t="str">
        <f t="shared" si="559"/>
        <v>1-Adjusted Base Budget</v>
      </c>
      <c r="AS2862" s="145" t="s">
        <v>1827</v>
      </c>
      <c r="AT2862" t="s">
        <v>213</v>
      </c>
      <c r="AV2862" t="str">
        <f t="shared" si="553"/>
        <v>VPIT-SS</v>
      </c>
      <c r="AW2862" t="str">
        <f t="shared" si="552"/>
        <v>VP FOR INFORMATION TECHNOLOGY-SHARED SERVICES</v>
      </c>
    </row>
    <row r="2863" spans="1:49">
      <c r="A2863" s="59">
        <v>2018</v>
      </c>
      <c r="B2863" t="s">
        <v>137</v>
      </c>
      <c r="C2863" t="s">
        <v>945</v>
      </c>
      <c r="D2863" t="s">
        <v>946</v>
      </c>
      <c r="E2863" t="s">
        <v>979</v>
      </c>
      <c r="F2863" t="s">
        <v>1149</v>
      </c>
      <c r="G2863" t="s">
        <v>1150</v>
      </c>
      <c r="H2863" t="s">
        <v>152</v>
      </c>
      <c r="I2863" s="170" t="s">
        <v>84</v>
      </c>
      <c r="J2863" t="s">
        <v>85</v>
      </c>
      <c r="K2863" t="s">
        <v>214</v>
      </c>
      <c r="L2863" t="s">
        <v>1232</v>
      </c>
      <c r="M2863" t="s">
        <v>856</v>
      </c>
      <c r="N2863" t="s">
        <v>1234</v>
      </c>
      <c r="O2863" t="s">
        <v>263</v>
      </c>
      <c r="P2863" t="s">
        <v>795</v>
      </c>
      <c r="Q2863" t="s">
        <v>853</v>
      </c>
      <c r="R2863" t="s">
        <v>854</v>
      </c>
      <c r="S2863" t="s">
        <v>855</v>
      </c>
      <c r="T2863" t="s">
        <v>856</v>
      </c>
      <c r="U2863" s="61" t="s">
        <v>857</v>
      </c>
      <c r="V2863" t="s">
        <v>24</v>
      </c>
      <c r="W2863" t="s">
        <v>263</v>
      </c>
      <c r="X2863" s="59">
        <v>49171</v>
      </c>
      <c r="Y2863" s="59">
        <v>49171</v>
      </c>
      <c r="Z2863" t="s">
        <v>141</v>
      </c>
      <c r="AA2863" s="146" t="str">
        <f t="shared" si="561"/>
        <v>EX</v>
      </c>
      <c r="AB2863" s="146" t="str">
        <f t="shared" si="551"/>
        <v>IT</v>
      </c>
      <c r="AC2863" t="str">
        <f t="shared" si="554"/>
        <v>EX</v>
      </c>
      <c r="AD2863" s="74">
        <f t="shared" si="555"/>
        <v>49171</v>
      </c>
      <c r="AE2863" s="74">
        <f t="shared" si="560"/>
        <v>49171</v>
      </c>
      <c r="AF2863">
        <v>1</v>
      </c>
      <c r="AG2863">
        <v>0</v>
      </c>
      <c r="AH2863" s="74">
        <v>0</v>
      </c>
      <c r="AJ2863" s="74">
        <f t="shared" si="556"/>
        <v>0</v>
      </c>
      <c r="AK2863" s="74">
        <f t="shared" si="550"/>
        <v>49171</v>
      </c>
      <c r="AL2863" t="str">
        <f t="shared" si="557"/>
        <v>N</v>
      </c>
      <c r="AN2863" t="s">
        <v>86</v>
      </c>
      <c r="AO2863" t="s">
        <v>85</v>
      </c>
      <c r="AP2863" t="str">
        <f t="shared" si="558"/>
        <v>94</v>
      </c>
      <c r="AQ2863" s="145" t="s">
        <v>1826</v>
      </c>
      <c r="AR2863" t="str">
        <f t="shared" si="559"/>
        <v>1-Adjusted Base Budget</v>
      </c>
      <c r="AS2863" s="145" t="s">
        <v>1827</v>
      </c>
      <c r="AT2863" t="s">
        <v>213</v>
      </c>
      <c r="AV2863" t="str">
        <f t="shared" si="553"/>
        <v>VPIT-SS</v>
      </c>
      <c r="AW2863" t="str">
        <f t="shared" si="552"/>
        <v>VP FOR INFORMATION TECHNOLOGY-SHARED SERVICES</v>
      </c>
    </row>
    <row r="2864" spans="1:49">
      <c r="A2864" s="59">
        <v>2018</v>
      </c>
      <c r="B2864" t="s">
        <v>137</v>
      </c>
      <c r="C2864" t="s">
        <v>945</v>
      </c>
      <c r="D2864" t="s">
        <v>946</v>
      </c>
      <c r="E2864" t="s">
        <v>951</v>
      </c>
      <c r="F2864" t="s">
        <v>1235</v>
      </c>
      <c r="G2864" t="s">
        <v>1236</v>
      </c>
      <c r="H2864" t="s">
        <v>154</v>
      </c>
      <c r="I2864" s="170" t="s">
        <v>84</v>
      </c>
      <c r="J2864" t="s">
        <v>85</v>
      </c>
      <c r="K2864" t="s">
        <v>214</v>
      </c>
      <c r="L2864" t="s">
        <v>1232</v>
      </c>
      <c r="M2864" t="s">
        <v>856</v>
      </c>
      <c r="N2864" t="s">
        <v>1234</v>
      </c>
      <c r="O2864" t="s">
        <v>263</v>
      </c>
      <c r="P2864" t="s">
        <v>795</v>
      </c>
      <c r="Q2864" t="s">
        <v>853</v>
      </c>
      <c r="R2864" t="s">
        <v>854</v>
      </c>
      <c r="S2864" t="s">
        <v>855</v>
      </c>
      <c r="T2864" t="s">
        <v>856</v>
      </c>
      <c r="U2864" s="61" t="s">
        <v>857</v>
      </c>
      <c r="V2864" t="s">
        <v>24</v>
      </c>
      <c r="W2864" t="s">
        <v>263</v>
      </c>
      <c r="X2864" s="59">
        <v>425233</v>
      </c>
      <c r="Y2864" s="59">
        <v>425233</v>
      </c>
      <c r="Z2864" t="s">
        <v>141</v>
      </c>
      <c r="AA2864" s="146" t="str">
        <f t="shared" si="561"/>
        <v>EX</v>
      </c>
      <c r="AB2864" s="146" t="str">
        <f t="shared" si="551"/>
        <v>IT</v>
      </c>
      <c r="AC2864" t="str">
        <f t="shared" si="554"/>
        <v>EX</v>
      </c>
      <c r="AD2864" s="74">
        <f t="shared" si="555"/>
        <v>425233</v>
      </c>
      <c r="AE2864" s="74">
        <f t="shared" si="560"/>
        <v>425233</v>
      </c>
      <c r="AF2864">
        <v>1</v>
      </c>
      <c r="AG2864">
        <v>0</v>
      </c>
      <c r="AH2864" s="74">
        <v>0</v>
      </c>
      <c r="AJ2864" s="74">
        <f t="shared" si="556"/>
        <v>0</v>
      </c>
      <c r="AK2864" s="74">
        <f t="shared" si="550"/>
        <v>425233</v>
      </c>
      <c r="AL2864" t="str">
        <f t="shared" si="557"/>
        <v>N</v>
      </c>
      <c r="AN2864" t="s">
        <v>86</v>
      </c>
      <c r="AO2864" t="s">
        <v>85</v>
      </c>
      <c r="AP2864" t="str">
        <f t="shared" si="558"/>
        <v>94</v>
      </c>
      <c r="AQ2864" s="145" t="s">
        <v>1826</v>
      </c>
      <c r="AR2864" t="str">
        <f t="shared" si="559"/>
        <v>1-Adjusted Base Budget</v>
      </c>
      <c r="AS2864" s="145" t="s">
        <v>1827</v>
      </c>
      <c r="AT2864" t="s">
        <v>213</v>
      </c>
      <c r="AV2864" t="str">
        <f t="shared" si="553"/>
        <v>VPIT-SS</v>
      </c>
      <c r="AW2864" t="str">
        <f t="shared" si="552"/>
        <v>VP FOR INFORMATION TECHNOLOGY-SHARED SERVICES</v>
      </c>
    </row>
    <row r="2865" spans="1:49">
      <c r="A2865" s="59">
        <v>2018</v>
      </c>
      <c r="B2865" t="s">
        <v>137</v>
      </c>
      <c r="C2865" t="s">
        <v>945</v>
      </c>
      <c r="D2865" t="s">
        <v>946</v>
      </c>
      <c r="E2865" t="s">
        <v>981</v>
      </c>
      <c r="F2865" t="s">
        <v>1149</v>
      </c>
      <c r="G2865" t="s">
        <v>1150</v>
      </c>
      <c r="H2865" t="s">
        <v>157</v>
      </c>
      <c r="I2865" s="170" t="s">
        <v>84</v>
      </c>
      <c r="J2865" t="s">
        <v>85</v>
      </c>
      <c r="K2865" t="s">
        <v>214</v>
      </c>
      <c r="L2865" t="s">
        <v>1232</v>
      </c>
      <c r="M2865" t="s">
        <v>856</v>
      </c>
      <c r="N2865" t="s">
        <v>1234</v>
      </c>
      <c r="O2865" t="s">
        <v>263</v>
      </c>
      <c r="P2865" t="s">
        <v>795</v>
      </c>
      <c r="Q2865" t="s">
        <v>853</v>
      </c>
      <c r="R2865" t="s">
        <v>854</v>
      </c>
      <c r="S2865" t="s">
        <v>855</v>
      </c>
      <c r="T2865" t="s">
        <v>856</v>
      </c>
      <c r="U2865" s="61" t="s">
        <v>857</v>
      </c>
      <c r="V2865" t="s">
        <v>24</v>
      </c>
      <c r="W2865" t="s">
        <v>263</v>
      </c>
      <c r="X2865" s="59">
        <v>30152</v>
      </c>
      <c r="Y2865" s="59">
        <v>30152</v>
      </c>
      <c r="Z2865" t="s">
        <v>141</v>
      </c>
      <c r="AA2865" s="146" t="str">
        <f t="shared" si="561"/>
        <v>EX</v>
      </c>
      <c r="AB2865" s="146" t="str">
        <f t="shared" si="551"/>
        <v>IT</v>
      </c>
      <c r="AC2865" t="str">
        <f t="shared" si="554"/>
        <v>EX</v>
      </c>
      <c r="AD2865" s="74">
        <f t="shared" si="555"/>
        <v>30152</v>
      </c>
      <c r="AE2865" s="74">
        <f t="shared" si="560"/>
        <v>30152</v>
      </c>
      <c r="AF2865">
        <v>1</v>
      </c>
      <c r="AG2865">
        <v>0</v>
      </c>
      <c r="AH2865" s="74">
        <v>0</v>
      </c>
      <c r="AJ2865" s="74">
        <f t="shared" si="556"/>
        <v>0</v>
      </c>
      <c r="AK2865" s="74">
        <f t="shared" si="550"/>
        <v>30152</v>
      </c>
      <c r="AL2865" t="str">
        <f t="shared" si="557"/>
        <v>N</v>
      </c>
      <c r="AN2865" t="s">
        <v>86</v>
      </c>
      <c r="AO2865" t="s">
        <v>85</v>
      </c>
      <c r="AP2865" t="str">
        <f t="shared" si="558"/>
        <v>94</v>
      </c>
      <c r="AQ2865" s="145" t="s">
        <v>1826</v>
      </c>
      <c r="AR2865" t="str">
        <f t="shared" si="559"/>
        <v>1-Adjusted Base Budget</v>
      </c>
      <c r="AS2865" s="145" t="s">
        <v>1827</v>
      </c>
      <c r="AT2865" t="s">
        <v>213</v>
      </c>
      <c r="AV2865" t="str">
        <f t="shared" si="553"/>
        <v>VPIT-SS</v>
      </c>
      <c r="AW2865" t="str">
        <f t="shared" si="552"/>
        <v>VP FOR INFORMATION TECHNOLOGY-SHARED SERVICES</v>
      </c>
    </row>
    <row r="2866" spans="1:49">
      <c r="A2866" s="59">
        <v>2018</v>
      </c>
      <c r="B2866" t="s">
        <v>137</v>
      </c>
      <c r="C2866" t="s">
        <v>1237</v>
      </c>
      <c r="D2866" t="s">
        <v>1238</v>
      </c>
      <c r="E2866" t="s">
        <v>1245</v>
      </c>
      <c r="F2866" t="s">
        <v>1055</v>
      </c>
      <c r="G2866" t="s">
        <v>1056</v>
      </c>
      <c r="H2866" t="s">
        <v>1246</v>
      </c>
      <c r="I2866" s="170" t="s">
        <v>84</v>
      </c>
      <c r="J2866" t="s">
        <v>85</v>
      </c>
      <c r="K2866" t="s">
        <v>214</v>
      </c>
      <c r="L2866" t="s">
        <v>126</v>
      </c>
      <c r="M2866" t="s">
        <v>345</v>
      </c>
      <c r="N2866" t="s">
        <v>217</v>
      </c>
      <c r="O2866" t="s">
        <v>263</v>
      </c>
      <c r="P2866" t="s">
        <v>346</v>
      </c>
      <c r="Q2866" t="s">
        <v>345</v>
      </c>
      <c r="R2866" t="s">
        <v>347</v>
      </c>
      <c r="S2866" t="s">
        <v>338</v>
      </c>
      <c r="T2866" t="s">
        <v>339</v>
      </c>
      <c r="U2866" s="61" t="s">
        <v>340</v>
      </c>
      <c r="V2866" t="s">
        <v>24</v>
      </c>
      <c r="W2866" t="s">
        <v>263</v>
      </c>
      <c r="X2866" s="59">
        <v>208269</v>
      </c>
      <c r="Y2866" s="59">
        <v>208269</v>
      </c>
      <c r="AA2866" s="146" t="str">
        <f t="shared" si="561"/>
        <v>EX</v>
      </c>
      <c r="AB2866" s="146">
        <f t="shared" si="551"/>
        <v>0</v>
      </c>
      <c r="AC2866" t="str">
        <f t="shared" si="554"/>
        <v>EX</v>
      </c>
      <c r="AD2866" s="74">
        <f t="shared" si="555"/>
        <v>208269</v>
      </c>
      <c r="AE2866" s="74">
        <f t="shared" si="560"/>
        <v>208269</v>
      </c>
      <c r="AF2866">
        <v>1.3809</v>
      </c>
      <c r="AG2866">
        <v>5752</v>
      </c>
      <c r="AH2866" s="74">
        <v>-4456.9566000000177</v>
      </c>
      <c r="AJ2866" s="74">
        <f t="shared" si="556"/>
        <v>1295.0433999999823</v>
      </c>
      <c r="AK2866" s="74">
        <f t="shared" si="550"/>
        <v>209564.0434</v>
      </c>
      <c r="AL2866" t="str">
        <f t="shared" si="557"/>
        <v>Y</v>
      </c>
      <c r="AN2866" t="s">
        <v>86</v>
      </c>
      <c r="AO2866" t="s">
        <v>85</v>
      </c>
      <c r="AP2866" t="str">
        <f t="shared" si="558"/>
        <v>99</v>
      </c>
      <c r="AQ2866" s="145" t="s">
        <v>1826</v>
      </c>
      <c r="AR2866" t="str">
        <f t="shared" si="559"/>
        <v>2-Provision for Compensation Incr</v>
      </c>
      <c r="AS2866" s="145" t="s">
        <v>1827</v>
      </c>
      <c r="AT2866" t="s">
        <v>213</v>
      </c>
      <c r="AV2866" t="str">
        <f t="shared" si="553"/>
        <v>VPIT</v>
      </c>
      <c r="AW2866" t="str">
        <f t="shared" si="552"/>
        <v>VP FOR INFORMATION TECHNOLOGY</v>
      </c>
    </row>
    <row r="2867" spans="1:49">
      <c r="A2867" s="59">
        <v>2018</v>
      </c>
      <c r="B2867" t="s">
        <v>137</v>
      </c>
      <c r="C2867" t="s">
        <v>1237</v>
      </c>
      <c r="D2867" t="s">
        <v>1238</v>
      </c>
      <c r="E2867" t="s">
        <v>1245</v>
      </c>
      <c r="F2867" t="s">
        <v>1010</v>
      </c>
      <c r="G2867" t="s">
        <v>1247</v>
      </c>
      <c r="H2867" t="s">
        <v>1246</v>
      </c>
      <c r="I2867" s="170" t="s">
        <v>84</v>
      </c>
      <c r="J2867" t="s">
        <v>85</v>
      </c>
      <c r="K2867" t="s">
        <v>214</v>
      </c>
      <c r="L2867" t="s">
        <v>126</v>
      </c>
      <c r="M2867" t="s">
        <v>345</v>
      </c>
      <c r="N2867" t="s">
        <v>217</v>
      </c>
      <c r="O2867" t="s">
        <v>263</v>
      </c>
      <c r="P2867" t="s">
        <v>346</v>
      </c>
      <c r="Q2867" t="s">
        <v>345</v>
      </c>
      <c r="R2867" t="s">
        <v>347</v>
      </c>
      <c r="S2867" t="s">
        <v>338</v>
      </c>
      <c r="T2867" t="s">
        <v>339</v>
      </c>
      <c r="U2867" s="61" t="s">
        <v>340</v>
      </c>
      <c r="V2867" t="s">
        <v>24</v>
      </c>
      <c r="W2867" t="s">
        <v>263</v>
      </c>
      <c r="X2867" s="59">
        <v>181397</v>
      </c>
      <c r="Y2867" s="59">
        <v>181397</v>
      </c>
      <c r="AA2867" s="146" t="str">
        <f t="shared" si="561"/>
        <v>EX</v>
      </c>
      <c r="AB2867" s="146">
        <f t="shared" si="551"/>
        <v>0</v>
      </c>
      <c r="AC2867" t="str">
        <f t="shared" si="554"/>
        <v>EX</v>
      </c>
      <c r="AD2867" s="74">
        <f t="shared" si="555"/>
        <v>181397</v>
      </c>
      <c r="AE2867" s="74">
        <f t="shared" si="560"/>
        <v>181397</v>
      </c>
      <c r="AF2867">
        <v>1.3809</v>
      </c>
      <c r="AG2867">
        <v>5010</v>
      </c>
      <c r="AH2867" s="74">
        <v>-3881.8958000000157</v>
      </c>
      <c r="AJ2867" s="74">
        <f t="shared" si="556"/>
        <v>1128.1041999999843</v>
      </c>
      <c r="AK2867" s="74">
        <f t="shared" ref="AK2867:AK2930" si="562">AE2867 +AJ2867</f>
        <v>182525.10419999997</v>
      </c>
      <c r="AL2867" t="str">
        <f t="shared" si="557"/>
        <v>Y</v>
      </c>
      <c r="AN2867" t="s">
        <v>86</v>
      </c>
      <c r="AO2867" t="s">
        <v>85</v>
      </c>
      <c r="AP2867" t="str">
        <f t="shared" si="558"/>
        <v>99</v>
      </c>
      <c r="AQ2867" s="145" t="s">
        <v>1826</v>
      </c>
      <c r="AR2867" t="str">
        <f t="shared" si="559"/>
        <v>2-Provision for Compensation Incr</v>
      </c>
      <c r="AS2867" s="145" t="s">
        <v>1827</v>
      </c>
      <c r="AT2867" t="s">
        <v>213</v>
      </c>
      <c r="AV2867" t="str">
        <f t="shared" si="553"/>
        <v>VPIT</v>
      </c>
      <c r="AW2867" t="str">
        <f t="shared" si="552"/>
        <v>VP FOR INFORMATION TECHNOLOGY</v>
      </c>
    </row>
    <row r="2868" spans="1:49">
      <c r="A2868" s="59">
        <v>2018</v>
      </c>
      <c r="B2868" t="s">
        <v>137</v>
      </c>
      <c r="C2868" t="s">
        <v>1237</v>
      </c>
      <c r="D2868" t="s">
        <v>1238</v>
      </c>
      <c r="E2868" t="s">
        <v>1245</v>
      </c>
      <c r="F2868" t="s">
        <v>1248</v>
      </c>
      <c r="G2868" t="s">
        <v>1249</v>
      </c>
      <c r="H2868" t="s">
        <v>1246</v>
      </c>
      <c r="I2868" s="170" t="s">
        <v>84</v>
      </c>
      <c r="J2868" t="s">
        <v>85</v>
      </c>
      <c r="K2868" t="s">
        <v>214</v>
      </c>
      <c r="L2868" t="s">
        <v>126</v>
      </c>
      <c r="M2868" t="s">
        <v>345</v>
      </c>
      <c r="N2868" t="s">
        <v>217</v>
      </c>
      <c r="O2868" t="s">
        <v>263</v>
      </c>
      <c r="P2868" t="s">
        <v>346</v>
      </c>
      <c r="Q2868" t="s">
        <v>345</v>
      </c>
      <c r="R2868" t="s">
        <v>347</v>
      </c>
      <c r="S2868" t="s">
        <v>338</v>
      </c>
      <c r="T2868" t="s">
        <v>339</v>
      </c>
      <c r="U2868" s="61" t="s">
        <v>340</v>
      </c>
      <c r="V2868" t="s">
        <v>24</v>
      </c>
      <c r="W2868" t="s">
        <v>263</v>
      </c>
      <c r="X2868" s="59">
        <v>190977</v>
      </c>
      <c r="Y2868" s="59">
        <v>190977</v>
      </c>
      <c r="AA2868" s="146" t="str">
        <f t="shared" si="561"/>
        <v>EX</v>
      </c>
      <c r="AB2868" s="146">
        <f t="shared" si="551"/>
        <v>0</v>
      </c>
      <c r="AC2868" t="str">
        <f t="shared" si="554"/>
        <v>EX</v>
      </c>
      <c r="AD2868" s="74">
        <f t="shared" si="555"/>
        <v>190977</v>
      </c>
      <c r="AE2868" s="74">
        <f t="shared" si="560"/>
        <v>190977</v>
      </c>
      <c r="AF2868">
        <v>1.3809</v>
      </c>
      <c r="AG2868">
        <v>5274</v>
      </c>
      <c r="AH2868" s="74">
        <v>-4086.9078000000163</v>
      </c>
      <c r="AJ2868" s="74">
        <f t="shared" si="556"/>
        <v>1187.0921999999837</v>
      </c>
      <c r="AK2868" s="74">
        <f t="shared" si="562"/>
        <v>192164.09219999998</v>
      </c>
      <c r="AL2868" t="str">
        <f t="shared" si="557"/>
        <v>Y</v>
      </c>
      <c r="AN2868" t="s">
        <v>86</v>
      </c>
      <c r="AO2868" t="s">
        <v>85</v>
      </c>
      <c r="AP2868" t="str">
        <f t="shared" si="558"/>
        <v>99</v>
      </c>
      <c r="AQ2868" s="145" t="s">
        <v>1826</v>
      </c>
      <c r="AR2868" t="str">
        <f t="shared" si="559"/>
        <v>2-Provision for Compensation Incr</v>
      </c>
      <c r="AS2868" s="145" t="s">
        <v>1827</v>
      </c>
      <c r="AT2868" t="s">
        <v>213</v>
      </c>
      <c r="AV2868" t="str">
        <f t="shared" si="553"/>
        <v>VPIT</v>
      </c>
      <c r="AW2868" t="str">
        <f t="shared" si="552"/>
        <v>VP FOR INFORMATION TECHNOLOGY</v>
      </c>
    </row>
    <row r="2869" spans="1:49">
      <c r="A2869" s="59">
        <v>2018</v>
      </c>
      <c r="B2869" t="s">
        <v>137</v>
      </c>
      <c r="C2869" t="s">
        <v>1237</v>
      </c>
      <c r="D2869" t="s">
        <v>1238</v>
      </c>
      <c r="E2869" t="s">
        <v>1245</v>
      </c>
      <c r="F2869" t="s">
        <v>1142</v>
      </c>
      <c r="G2869" t="s">
        <v>1143</v>
      </c>
      <c r="H2869" t="s">
        <v>1246</v>
      </c>
      <c r="I2869" s="170" t="s">
        <v>84</v>
      </c>
      <c r="J2869" t="s">
        <v>85</v>
      </c>
      <c r="K2869" t="s">
        <v>214</v>
      </c>
      <c r="L2869" t="s">
        <v>126</v>
      </c>
      <c r="M2869" t="s">
        <v>345</v>
      </c>
      <c r="N2869" t="s">
        <v>217</v>
      </c>
      <c r="O2869" t="s">
        <v>263</v>
      </c>
      <c r="P2869" t="s">
        <v>346</v>
      </c>
      <c r="Q2869" t="s">
        <v>345</v>
      </c>
      <c r="R2869" t="s">
        <v>347</v>
      </c>
      <c r="S2869" t="s">
        <v>338</v>
      </c>
      <c r="T2869" t="s">
        <v>339</v>
      </c>
      <c r="U2869" s="61" t="s">
        <v>340</v>
      </c>
      <c r="V2869" t="s">
        <v>24</v>
      </c>
      <c r="W2869" t="s">
        <v>263</v>
      </c>
      <c r="X2869" s="59">
        <v>279148</v>
      </c>
      <c r="Y2869" s="59">
        <v>279148</v>
      </c>
      <c r="AA2869" s="146" t="str">
        <f t="shared" si="561"/>
        <v>EX</v>
      </c>
      <c r="AB2869" s="146">
        <f t="shared" ref="AB2869:AB2932" si="563">IF(O2869 =AA2869,Z2869,"10cr")</f>
        <v>0</v>
      </c>
      <c r="AC2869" t="str">
        <f t="shared" si="554"/>
        <v>EX</v>
      </c>
      <c r="AD2869" s="74">
        <f t="shared" si="555"/>
        <v>279148</v>
      </c>
      <c r="AE2869" s="74">
        <f t="shared" si="560"/>
        <v>279148</v>
      </c>
      <c r="AF2869">
        <v>1.3809</v>
      </c>
      <c r="AG2869">
        <v>7710</v>
      </c>
      <c r="AH2869" s="74">
        <v>-5973.7672000000239</v>
      </c>
      <c r="AJ2869" s="74">
        <f t="shared" si="556"/>
        <v>1736.2327999999761</v>
      </c>
      <c r="AK2869" s="74">
        <f t="shared" si="562"/>
        <v>280884.2328</v>
      </c>
      <c r="AL2869" t="str">
        <f t="shared" si="557"/>
        <v>Y</v>
      </c>
      <c r="AN2869" t="s">
        <v>86</v>
      </c>
      <c r="AO2869" t="s">
        <v>85</v>
      </c>
      <c r="AP2869" t="str">
        <f t="shared" si="558"/>
        <v>99</v>
      </c>
      <c r="AQ2869" s="145" t="s">
        <v>1826</v>
      </c>
      <c r="AR2869" t="str">
        <f t="shared" si="559"/>
        <v>2-Provision for Compensation Incr</v>
      </c>
      <c r="AS2869" s="145" t="s">
        <v>1827</v>
      </c>
      <c r="AT2869" t="s">
        <v>213</v>
      </c>
      <c r="AV2869" t="str">
        <f t="shared" si="553"/>
        <v>VPIT</v>
      </c>
      <c r="AW2869" t="str">
        <f t="shared" si="552"/>
        <v>VP FOR INFORMATION TECHNOLOGY</v>
      </c>
    </row>
    <row r="2870" spans="1:49">
      <c r="A2870" s="59">
        <v>2018</v>
      </c>
      <c r="B2870" t="s">
        <v>137</v>
      </c>
      <c r="C2870" t="s">
        <v>1237</v>
      </c>
      <c r="D2870" t="s">
        <v>1238</v>
      </c>
      <c r="E2870" t="s">
        <v>1245</v>
      </c>
      <c r="F2870" t="s">
        <v>1250</v>
      </c>
      <c r="G2870" t="s">
        <v>1251</v>
      </c>
      <c r="H2870" t="s">
        <v>1246</v>
      </c>
      <c r="I2870" s="170" t="s">
        <v>84</v>
      </c>
      <c r="J2870" t="s">
        <v>85</v>
      </c>
      <c r="K2870" t="s">
        <v>214</v>
      </c>
      <c r="L2870" t="s">
        <v>126</v>
      </c>
      <c r="M2870" t="s">
        <v>345</v>
      </c>
      <c r="N2870" t="s">
        <v>217</v>
      </c>
      <c r="O2870" t="s">
        <v>263</v>
      </c>
      <c r="P2870" t="s">
        <v>346</v>
      </c>
      <c r="Q2870" t="s">
        <v>345</v>
      </c>
      <c r="R2870" t="s">
        <v>347</v>
      </c>
      <c r="S2870" t="s">
        <v>338</v>
      </c>
      <c r="T2870" t="s">
        <v>339</v>
      </c>
      <c r="U2870" s="61" t="s">
        <v>340</v>
      </c>
      <c r="V2870" t="s">
        <v>24</v>
      </c>
      <c r="W2870" t="s">
        <v>263</v>
      </c>
      <c r="X2870" s="59">
        <v>79202</v>
      </c>
      <c r="Y2870" s="59">
        <v>79202</v>
      </c>
      <c r="AA2870" s="146" t="str">
        <f t="shared" si="561"/>
        <v>EX</v>
      </c>
      <c r="AB2870" s="146">
        <f t="shared" si="563"/>
        <v>0</v>
      </c>
      <c r="AC2870" t="str">
        <f t="shared" si="554"/>
        <v>EX</v>
      </c>
      <c r="AD2870" s="74">
        <f t="shared" si="555"/>
        <v>79202</v>
      </c>
      <c r="AE2870" s="74">
        <f t="shared" si="560"/>
        <v>79202</v>
      </c>
      <c r="AF2870">
        <v>1.3809</v>
      </c>
      <c r="AG2870">
        <v>2187</v>
      </c>
      <c r="AH2870" s="74">
        <v>-1694.9228000000069</v>
      </c>
      <c r="AJ2870" s="74">
        <f t="shared" si="556"/>
        <v>492.07719999999313</v>
      </c>
      <c r="AK2870" s="74">
        <f t="shared" si="562"/>
        <v>79694.0772</v>
      </c>
      <c r="AL2870" t="str">
        <f t="shared" si="557"/>
        <v>Y</v>
      </c>
      <c r="AN2870" t="s">
        <v>86</v>
      </c>
      <c r="AO2870" t="s">
        <v>85</v>
      </c>
      <c r="AP2870" t="str">
        <f t="shared" si="558"/>
        <v>99</v>
      </c>
      <c r="AQ2870" s="145" t="s">
        <v>1826</v>
      </c>
      <c r="AR2870" t="str">
        <f t="shared" si="559"/>
        <v>2-Provision for Compensation Incr</v>
      </c>
      <c r="AS2870" s="145" t="s">
        <v>1827</v>
      </c>
      <c r="AT2870" t="s">
        <v>213</v>
      </c>
      <c r="AV2870" t="str">
        <f t="shared" si="553"/>
        <v>VPIT</v>
      </c>
      <c r="AW2870" t="str">
        <f t="shared" si="552"/>
        <v>VP FOR INFORMATION TECHNOLOGY</v>
      </c>
    </row>
    <row r="2871" spans="1:49">
      <c r="A2871" s="59">
        <v>2018</v>
      </c>
      <c r="B2871" t="s">
        <v>137</v>
      </c>
      <c r="C2871" t="s">
        <v>1237</v>
      </c>
      <c r="D2871" t="s">
        <v>1238</v>
      </c>
      <c r="E2871" t="s">
        <v>1245</v>
      </c>
      <c r="F2871" t="s">
        <v>1252</v>
      </c>
      <c r="G2871" t="s">
        <v>1253</v>
      </c>
      <c r="H2871" t="s">
        <v>1246</v>
      </c>
      <c r="I2871" s="170" t="s">
        <v>84</v>
      </c>
      <c r="J2871" t="s">
        <v>85</v>
      </c>
      <c r="K2871" t="s">
        <v>214</v>
      </c>
      <c r="L2871" t="s">
        <v>126</v>
      </c>
      <c r="M2871" t="s">
        <v>345</v>
      </c>
      <c r="N2871" t="s">
        <v>217</v>
      </c>
      <c r="O2871" t="s">
        <v>263</v>
      </c>
      <c r="P2871" t="s">
        <v>346</v>
      </c>
      <c r="Q2871" t="s">
        <v>345</v>
      </c>
      <c r="R2871" t="s">
        <v>347</v>
      </c>
      <c r="S2871" t="s">
        <v>338</v>
      </c>
      <c r="T2871" t="s">
        <v>339</v>
      </c>
      <c r="U2871" s="61" t="s">
        <v>340</v>
      </c>
      <c r="V2871" t="s">
        <v>24</v>
      </c>
      <c r="W2871" t="s">
        <v>263</v>
      </c>
      <c r="X2871" s="59">
        <v>439018</v>
      </c>
      <c r="Y2871" s="59">
        <v>439018</v>
      </c>
      <c r="AA2871" s="146" t="str">
        <f t="shared" si="561"/>
        <v>EX</v>
      </c>
      <c r="AB2871" s="146">
        <f t="shared" si="563"/>
        <v>0</v>
      </c>
      <c r="AC2871" t="str">
        <f t="shared" si="554"/>
        <v>EX</v>
      </c>
      <c r="AD2871" s="74">
        <f t="shared" si="555"/>
        <v>439018</v>
      </c>
      <c r="AE2871" s="74">
        <f t="shared" si="560"/>
        <v>439018</v>
      </c>
      <c r="AF2871">
        <v>1.3809</v>
      </c>
      <c r="AG2871">
        <v>12125</v>
      </c>
      <c r="AH2871" s="74">
        <v>-9394.9852000000374</v>
      </c>
      <c r="AJ2871" s="74">
        <f t="shared" si="556"/>
        <v>2730.0147999999626</v>
      </c>
      <c r="AK2871" s="74">
        <f t="shared" si="562"/>
        <v>441748.01479999995</v>
      </c>
      <c r="AL2871" t="str">
        <f t="shared" si="557"/>
        <v>Y</v>
      </c>
      <c r="AN2871" t="s">
        <v>86</v>
      </c>
      <c r="AO2871" t="s">
        <v>85</v>
      </c>
      <c r="AP2871" t="str">
        <f t="shared" si="558"/>
        <v>99</v>
      </c>
      <c r="AQ2871" s="145" t="s">
        <v>1826</v>
      </c>
      <c r="AR2871" t="str">
        <f t="shared" si="559"/>
        <v>2-Provision for Compensation Incr</v>
      </c>
      <c r="AS2871" s="145" t="s">
        <v>1827</v>
      </c>
      <c r="AT2871" t="s">
        <v>213</v>
      </c>
      <c r="AV2871" t="str">
        <f t="shared" si="553"/>
        <v>VPIT</v>
      </c>
      <c r="AW2871" t="str">
        <f t="shared" si="552"/>
        <v>VP FOR INFORMATION TECHNOLOGY</v>
      </c>
    </row>
    <row r="2872" spans="1:49">
      <c r="A2872" s="59">
        <v>2018</v>
      </c>
      <c r="B2872" t="s">
        <v>137</v>
      </c>
      <c r="C2872" t="s">
        <v>1237</v>
      </c>
      <c r="D2872" t="s">
        <v>1238</v>
      </c>
      <c r="E2872" t="s">
        <v>1245</v>
      </c>
      <c r="F2872" t="s">
        <v>1254</v>
      </c>
      <c r="G2872" t="s">
        <v>1255</v>
      </c>
      <c r="H2872" t="s">
        <v>1246</v>
      </c>
      <c r="I2872" s="170" t="s">
        <v>84</v>
      </c>
      <c r="J2872" t="s">
        <v>85</v>
      </c>
      <c r="K2872" t="s">
        <v>214</v>
      </c>
      <c r="L2872" t="s">
        <v>126</v>
      </c>
      <c r="M2872" t="s">
        <v>345</v>
      </c>
      <c r="N2872" t="s">
        <v>217</v>
      </c>
      <c r="O2872" t="s">
        <v>263</v>
      </c>
      <c r="P2872" t="s">
        <v>346</v>
      </c>
      <c r="Q2872" t="s">
        <v>345</v>
      </c>
      <c r="R2872" t="s">
        <v>347</v>
      </c>
      <c r="S2872" t="s">
        <v>338</v>
      </c>
      <c r="T2872" t="s">
        <v>339</v>
      </c>
      <c r="U2872" s="61" t="s">
        <v>340</v>
      </c>
      <c r="V2872" t="s">
        <v>24</v>
      </c>
      <c r="W2872" t="s">
        <v>263</v>
      </c>
      <c r="X2872" s="59">
        <v>304297</v>
      </c>
      <c r="Y2872" s="59">
        <v>304297</v>
      </c>
      <c r="AA2872" s="146" t="str">
        <f t="shared" si="561"/>
        <v>EX</v>
      </c>
      <c r="AB2872" s="146">
        <f t="shared" si="563"/>
        <v>0</v>
      </c>
      <c r="AC2872" t="str">
        <f t="shared" si="554"/>
        <v>EX</v>
      </c>
      <c r="AD2872" s="74">
        <f t="shared" si="555"/>
        <v>304297</v>
      </c>
      <c r="AE2872" s="74">
        <f t="shared" si="560"/>
        <v>304297</v>
      </c>
      <c r="AF2872">
        <v>1.3809</v>
      </c>
      <c r="AG2872">
        <v>8404</v>
      </c>
      <c r="AH2872" s="74">
        <v>-6511.9558000000261</v>
      </c>
      <c r="AJ2872" s="74">
        <f t="shared" si="556"/>
        <v>1892.0441999999739</v>
      </c>
      <c r="AK2872" s="74">
        <f t="shared" si="562"/>
        <v>306189.04419999995</v>
      </c>
      <c r="AL2872" t="str">
        <f t="shared" si="557"/>
        <v>Y</v>
      </c>
      <c r="AN2872" t="s">
        <v>86</v>
      </c>
      <c r="AO2872" t="s">
        <v>85</v>
      </c>
      <c r="AP2872" t="str">
        <f t="shared" si="558"/>
        <v>99</v>
      </c>
      <c r="AQ2872" s="145" t="s">
        <v>1826</v>
      </c>
      <c r="AR2872" t="str">
        <f t="shared" si="559"/>
        <v>2-Provision for Compensation Incr</v>
      </c>
      <c r="AS2872" s="145" t="s">
        <v>1827</v>
      </c>
      <c r="AT2872" t="s">
        <v>213</v>
      </c>
      <c r="AV2872" t="str">
        <f t="shared" si="553"/>
        <v>VPIT</v>
      </c>
      <c r="AW2872" t="str">
        <f t="shared" si="552"/>
        <v>VP FOR INFORMATION TECHNOLOGY</v>
      </c>
    </row>
    <row r="2873" spans="1:49">
      <c r="A2873" s="59">
        <v>2018</v>
      </c>
      <c r="B2873" t="s">
        <v>137</v>
      </c>
      <c r="C2873" t="s">
        <v>1237</v>
      </c>
      <c r="D2873" t="s">
        <v>1238</v>
      </c>
      <c r="E2873" t="s">
        <v>1245</v>
      </c>
      <c r="F2873" t="s">
        <v>456</v>
      </c>
      <c r="G2873" t="s">
        <v>1024</v>
      </c>
      <c r="H2873" t="s">
        <v>1246</v>
      </c>
      <c r="I2873" s="170" t="s">
        <v>84</v>
      </c>
      <c r="J2873" t="s">
        <v>85</v>
      </c>
      <c r="K2873" t="s">
        <v>214</v>
      </c>
      <c r="L2873" t="s">
        <v>126</v>
      </c>
      <c r="M2873" t="s">
        <v>345</v>
      </c>
      <c r="N2873" t="s">
        <v>217</v>
      </c>
      <c r="O2873" t="s">
        <v>263</v>
      </c>
      <c r="P2873" t="s">
        <v>346</v>
      </c>
      <c r="Q2873" t="s">
        <v>345</v>
      </c>
      <c r="R2873" t="s">
        <v>347</v>
      </c>
      <c r="S2873" t="s">
        <v>338</v>
      </c>
      <c r="T2873" t="s">
        <v>339</v>
      </c>
      <c r="U2873" s="61" t="s">
        <v>340</v>
      </c>
      <c r="V2873" t="s">
        <v>24</v>
      </c>
      <c r="W2873" t="s">
        <v>263</v>
      </c>
      <c r="X2873" s="59">
        <v>213000</v>
      </c>
      <c r="Y2873" s="59">
        <v>213000</v>
      </c>
      <c r="AA2873" s="146" t="str">
        <f t="shared" si="561"/>
        <v>EX</v>
      </c>
      <c r="AB2873" s="146">
        <f t="shared" si="563"/>
        <v>0</v>
      </c>
      <c r="AC2873" t="str">
        <f t="shared" si="554"/>
        <v>EX</v>
      </c>
      <c r="AD2873" s="74">
        <f t="shared" si="555"/>
        <v>213000</v>
      </c>
      <c r="AE2873" s="74">
        <f t="shared" si="560"/>
        <v>213000</v>
      </c>
      <c r="AF2873">
        <v>1.3809</v>
      </c>
      <c r="AG2873">
        <v>5883</v>
      </c>
      <c r="AH2873" s="74">
        <v>-4558.200000000018</v>
      </c>
      <c r="AJ2873" s="74">
        <f t="shared" si="556"/>
        <v>1324.799999999982</v>
      </c>
      <c r="AK2873" s="74">
        <f t="shared" si="562"/>
        <v>214324.8</v>
      </c>
      <c r="AL2873" t="str">
        <f t="shared" si="557"/>
        <v>Y</v>
      </c>
      <c r="AN2873" t="s">
        <v>86</v>
      </c>
      <c r="AO2873" t="s">
        <v>85</v>
      </c>
      <c r="AP2873" t="str">
        <f t="shared" si="558"/>
        <v>99</v>
      </c>
      <c r="AQ2873" s="145" t="s">
        <v>1826</v>
      </c>
      <c r="AR2873" t="str">
        <f t="shared" si="559"/>
        <v>2-Provision for Compensation Incr</v>
      </c>
      <c r="AS2873" s="145" t="s">
        <v>1827</v>
      </c>
      <c r="AT2873" t="s">
        <v>213</v>
      </c>
      <c r="AV2873" t="str">
        <f t="shared" si="553"/>
        <v>VPIT</v>
      </c>
      <c r="AW2873" t="str">
        <f t="shared" si="552"/>
        <v>VP FOR INFORMATION TECHNOLOGY</v>
      </c>
    </row>
    <row r="2874" spans="1:49">
      <c r="A2874" s="59">
        <v>2018</v>
      </c>
      <c r="B2874" t="s">
        <v>137</v>
      </c>
      <c r="C2874" t="s">
        <v>1237</v>
      </c>
      <c r="D2874" t="s">
        <v>1238</v>
      </c>
      <c r="E2874" t="s">
        <v>1245</v>
      </c>
      <c r="F2874" t="s">
        <v>1258</v>
      </c>
      <c r="G2874" t="s">
        <v>1259</v>
      </c>
      <c r="H2874" t="s">
        <v>1246</v>
      </c>
      <c r="I2874" s="170" t="s">
        <v>84</v>
      </c>
      <c r="J2874" t="s">
        <v>85</v>
      </c>
      <c r="K2874" t="s">
        <v>214</v>
      </c>
      <c r="L2874" t="s">
        <v>126</v>
      </c>
      <c r="M2874" t="s">
        <v>345</v>
      </c>
      <c r="N2874" t="s">
        <v>217</v>
      </c>
      <c r="O2874" t="s">
        <v>263</v>
      </c>
      <c r="P2874" t="s">
        <v>346</v>
      </c>
      <c r="Q2874" t="s">
        <v>345</v>
      </c>
      <c r="R2874" t="s">
        <v>347</v>
      </c>
      <c r="S2874" t="s">
        <v>338</v>
      </c>
      <c r="T2874" t="s">
        <v>339</v>
      </c>
      <c r="U2874" s="61" t="s">
        <v>340</v>
      </c>
      <c r="V2874" t="s">
        <v>24</v>
      </c>
      <c r="W2874" t="s">
        <v>263</v>
      </c>
      <c r="X2874" s="59">
        <v>829104</v>
      </c>
      <c r="Y2874" s="59">
        <v>888177</v>
      </c>
      <c r="AA2874" s="146" t="str">
        <f t="shared" si="561"/>
        <v>EX</v>
      </c>
      <c r="AB2874" s="146">
        <f t="shared" si="563"/>
        <v>0</v>
      </c>
      <c r="AC2874" t="str">
        <f t="shared" si="554"/>
        <v>EX</v>
      </c>
      <c r="AD2874" s="74">
        <f t="shared" si="555"/>
        <v>888177</v>
      </c>
      <c r="AE2874" s="74">
        <f t="shared" si="560"/>
        <v>888177</v>
      </c>
      <c r="AF2874">
        <v>1.3809</v>
      </c>
      <c r="AG2874">
        <v>24530</v>
      </c>
      <c r="AH2874" s="74">
        <v>-19006.987800000075</v>
      </c>
      <c r="AJ2874" s="74">
        <f t="shared" si="556"/>
        <v>5523.0121999999246</v>
      </c>
      <c r="AK2874" s="74">
        <f t="shared" si="562"/>
        <v>893700.01219999988</v>
      </c>
      <c r="AL2874" t="str">
        <f t="shared" si="557"/>
        <v>Y</v>
      </c>
      <c r="AN2874" t="s">
        <v>86</v>
      </c>
      <c r="AO2874" t="s">
        <v>85</v>
      </c>
      <c r="AP2874" t="str">
        <f t="shared" si="558"/>
        <v>99</v>
      </c>
      <c r="AQ2874" s="145" t="s">
        <v>1826</v>
      </c>
      <c r="AR2874" t="str">
        <f t="shared" si="559"/>
        <v>2-Provision for Compensation Incr</v>
      </c>
      <c r="AS2874" s="145" t="s">
        <v>1827</v>
      </c>
      <c r="AT2874" t="s">
        <v>213</v>
      </c>
      <c r="AV2874" t="str">
        <f t="shared" si="553"/>
        <v>VPIT</v>
      </c>
      <c r="AW2874" t="str">
        <f t="shared" si="552"/>
        <v>VP FOR INFORMATION TECHNOLOGY</v>
      </c>
    </row>
    <row r="2875" spans="1:49">
      <c r="A2875" s="59">
        <v>2018</v>
      </c>
      <c r="B2875" t="s">
        <v>137</v>
      </c>
      <c r="C2875" t="s">
        <v>1237</v>
      </c>
      <c r="D2875" t="s">
        <v>1238</v>
      </c>
      <c r="E2875" t="s">
        <v>1245</v>
      </c>
      <c r="F2875" t="s">
        <v>1260</v>
      </c>
      <c r="G2875" t="s">
        <v>1261</v>
      </c>
      <c r="H2875" t="s">
        <v>1246</v>
      </c>
      <c r="I2875" s="170" t="s">
        <v>84</v>
      </c>
      <c r="J2875" t="s">
        <v>85</v>
      </c>
      <c r="K2875" t="s">
        <v>214</v>
      </c>
      <c r="L2875" t="s">
        <v>126</v>
      </c>
      <c r="M2875" t="s">
        <v>345</v>
      </c>
      <c r="N2875" t="s">
        <v>217</v>
      </c>
      <c r="O2875" t="s">
        <v>263</v>
      </c>
      <c r="P2875" t="s">
        <v>346</v>
      </c>
      <c r="Q2875" t="s">
        <v>345</v>
      </c>
      <c r="R2875" t="s">
        <v>347</v>
      </c>
      <c r="S2875" t="s">
        <v>338</v>
      </c>
      <c r="T2875" t="s">
        <v>339</v>
      </c>
      <c r="U2875" s="61" t="s">
        <v>340</v>
      </c>
      <c r="V2875" t="s">
        <v>24</v>
      </c>
      <c r="W2875" t="s">
        <v>263</v>
      </c>
      <c r="X2875" s="59">
        <v>265618</v>
      </c>
      <c r="Y2875" s="59">
        <v>265618</v>
      </c>
      <c r="AA2875" s="146" t="str">
        <f t="shared" si="561"/>
        <v>EX</v>
      </c>
      <c r="AB2875" s="146">
        <f t="shared" si="563"/>
        <v>0</v>
      </c>
      <c r="AC2875" t="str">
        <f t="shared" si="554"/>
        <v>EX</v>
      </c>
      <c r="AD2875" s="74">
        <f t="shared" si="555"/>
        <v>265618</v>
      </c>
      <c r="AE2875" s="74">
        <f t="shared" si="560"/>
        <v>265618</v>
      </c>
      <c r="AF2875">
        <v>1.3809</v>
      </c>
      <c r="AG2875">
        <v>7336</v>
      </c>
      <c r="AH2875" s="74">
        <v>-5684.2252000000226</v>
      </c>
      <c r="AJ2875" s="74">
        <f t="shared" si="556"/>
        <v>1651.7747999999774</v>
      </c>
      <c r="AK2875" s="74">
        <f t="shared" si="562"/>
        <v>267269.77479999996</v>
      </c>
      <c r="AL2875" t="str">
        <f t="shared" si="557"/>
        <v>Y</v>
      </c>
      <c r="AN2875" t="s">
        <v>86</v>
      </c>
      <c r="AO2875" t="s">
        <v>85</v>
      </c>
      <c r="AP2875" t="str">
        <f t="shared" si="558"/>
        <v>99</v>
      </c>
      <c r="AQ2875" s="145" t="s">
        <v>1826</v>
      </c>
      <c r="AR2875" t="str">
        <f t="shared" si="559"/>
        <v>2-Provision for Compensation Incr</v>
      </c>
      <c r="AS2875" s="145" t="s">
        <v>1827</v>
      </c>
      <c r="AT2875" t="s">
        <v>213</v>
      </c>
      <c r="AV2875" t="str">
        <f t="shared" si="553"/>
        <v>VPIT</v>
      </c>
      <c r="AW2875" t="str">
        <f t="shared" si="552"/>
        <v>VP FOR INFORMATION TECHNOLOGY</v>
      </c>
    </row>
    <row r="2876" spans="1:49">
      <c r="A2876" s="59">
        <v>2018</v>
      </c>
      <c r="B2876" t="s">
        <v>137</v>
      </c>
      <c r="C2876" t="s">
        <v>1237</v>
      </c>
      <c r="D2876" t="s">
        <v>1238</v>
      </c>
      <c r="E2876" t="s">
        <v>1245</v>
      </c>
      <c r="F2876" t="s">
        <v>1195</v>
      </c>
      <c r="G2876" t="s">
        <v>1196</v>
      </c>
      <c r="H2876" t="s">
        <v>1246</v>
      </c>
      <c r="I2876" s="170" t="s">
        <v>84</v>
      </c>
      <c r="J2876" t="s">
        <v>85</v>
      </c>
      <c r="K2876" t="s">
        <v>214</v>
      </c>
      <c r="L2876" t="s">
        <v>126</v>
      </c>
      <c r="M2876" t="s">
        <v>345</v>
      </c>
      <c r="N2876" t="s">
        <v>217</v>
      </c>
      <c r="O2876" t="s">
        <v>263</v>
      </c>
      <c r="P2876" t="s">
        <v>346</v>
      </c>
      <c r="Q2876" t="s">
        <v>345</v>
      </c>
      <c r="R2876" t="s">
        <v>347</v>
      </c>
      <c r="S2876" t="s">
        <v>338</v>
      </c>
      <c r="T2876" t="s">
        <v>339</v>
      </c>
      <c r="U2876" s="61" t="s">
        <v>340</v>
      </c>
      <c r="V2876" t="s">
        <v>24</v>
      </c>
      <c r="W2876" t="s">
        <v>263</v>
      </c>
      <c r="X2876" s="59">
        <v>151000</v>
      </c>
      <c r="Y2876" s="59">
        <v>151000</v>
      </c>
      <c r="AA2876" s="146" t="str">
        <f t="shared" si="561"/>
        <v>EX</v>
      </c>
      <c r="AB2876" s="146">
        <f t="shared" si="563"/>
        <v>0</v>
      </c>
      <c r="AC2876" t="str">
        <f t="shared" si="554"/>
        <v>EX</v>
      </c>
      <c r="AD2876" s="74">
        <f t="shared" si="555"/>
        <v>151000</v>
      </c>
      <c r="AE2876" s="74">
        <f t="shared" si="560"/>
        <v>151000</v>
      </c>
      <c r="AF2876">
        <v>1.3809</v>
      </c>
      <c r="AG2876">
        <v>4170</v>
      </c>
      <c r="AH2876" s="74">
        <v>-3231.4000000000128</v>
      </c>
      <c r="AJ2876" s="74">
        <f t="shared" si="556"/>
        <v>938.59999999998718</v>
      </c>
      <c r="AK2876" s="74">
        <f t="shared" si="562"/>
        <v>151938.59999999998</v>
      </c>
      <c r="AL2876" t="str">
        <f t="shared" si="557"/>
        <v>Y</v>
      </c>
      <c r="AN2876" t="s">
        <v>86</v>
      </c>
      <c r="AO2876" t="s">
        <v>85</v>
      </c>
      <c r="AP2876" t="str">
        <f t="shared" si="558"/>
        <v>99</v>
      </c>
      <c r="AQ2876" s="145" t="s">
        <v>1826</v>
      </c>
      <c r="AR2876" t="str">
        <f t="shared" si="559"/>
        <v>2-Provision for Compensation Incr</v>
      </c>
      <c r="AS2876" s="145" t="s">
        <v>1827</v>
      </c>
      <c r="AT2876" t="s">
        <v>213</v>
      </c>
      <c r="AV2876" t="str">
        <f t="shared" si="553"/>
        <v>VPIT</v>
      </c>
      <c r="AW2876" t="str">
        <f t="shared" si="552"/>
        <v>VP FOR INFORMATION TECHNOLOGY</v>
      </c>
    </row>
    <row r="2877" spans="1:49">
      <c r="A2877" s="59">
        <v>2018</v>
      </c>
      <c r="B2877" t="s">
        <v>137</v>
      </c>
      <c r="C2877" t="s">
        <v>1237</v>
      </c>
      <c r="D2877" t="s">
        <v>1238</v>
      </c>
      <c r="E2877" t="s">
        <v>1245</v>
      </c>
      <c r="F2877" t="s">
        <v>1262</v>
      </c>
      <c r="G2877" t="s">
        <v>1263</v>
      </c>
      <c r="H2877" t="s">
        <v>1246</v>
      </c>
      <c r="I2877" s="170" t="s">
        <v>84</v>
      </c>
      <c r="J2877" t="s">
        <v>85</v>
      </c>
      <c r="K2877" t="s">
        <v>214</v>
      </c>
      <c r="L2877" t="s">
        <v>126</v>
      </c>
      <c r="M2877" t="s">
        <v>345</v>
      </c>
      <c r="N2877" t="s">
        <v>217</v>
      </c>
      <c r="O2877" t="s">
        <v>263</v>
      </c>
      <c r="P2877" t="s">
        <v>346</v>
      </c>
      <c r="Q2877" t="s">
        <v>345</v>
      </c>
      <c r="R2877" t="s">
        <v>347</v>
      </c>
      <c r="S2877" t="s">
        <v>338</v>
      </c>
      <c r="T2877" t="s">
        <v>339</v>
      </c>
      <c r="U2877" s="61" t="s">
        <v>340</v>
      </c>
      <c r="V2877" t="s">
        <v>24</v>
      </c>
      <c r="W2877" t="s">
        <v>263</v>
      </c>
      <c r="X2877" s="59">
        <v>83230</v>
      </c>
      <c r="Y2877" s="59">
        <v>83230</v>
      </c>
      <c r="AA2877" s="146" t="str">
        <f t="shared" si="561"/>
        <v>EX</v>
      </c>
      <c r="AB2877" s="146">
        <f t="shared" si="563"/>
        <v>0</v>
      </c>
      <c r="AC2877" t="str">
        <f t="shared" si="554"/>
        <v>EX</v>
      </c>
      <c r="AD2877" s="74">
        <f t="shared" si="555"/>
        <v>83230</v>
      </c>
      <c r="AE2877" s="74">
        <f t="shared" si="560"/>
        <v>83230</v>
      </c>
      <c r="AF2877">
        <v>1.3809</v>
      </c>
      <c r="AG2877">
        <v>2299</v>
      </c>
      <c r="AH2877" s="74">
        <v>-1781.1220000000071</v>
      </c>
      <c r="AJ2877" s="74">
        <f t="shared" si="556"/>
        <v>517.87799999999288</v>
      </c>
      <c r="AK2877" s="74">
        <f t="shared" si="562"/>
        <v>83747.877999999997</v>
      </c>
      <c r="AL2877" t="str">
        <f t="shared" si="557"/>
        <v>Y</v>
      </c>
      <c r="AN2877" t="s">
        <v>86</v>
      </c>
      <c r="AO2877" t="s">
        <v>85</v>
      </c>
      <c r="AP2877" t="str">
        <f t="shared" si="558"/>
        <v>99</v>
      </c>
      <c r="AQ2877" s="145" t="s">
        <v>1826</v>
      </c>
      <c r="AR2877" t="str">
        <f t="shared" si="559"/>
        <v>2-Provision for Compensation Incr</v>
      </c>
      <c r="AS2877" s="145" t="s">
        <v>1827</v>
      </c>
      <c r="AT2877" t="s">
        <v>213</v>
      </c>
      <c r="AV2877" t="str">
        <f t="shared" si="553"/>
        <v>VPIT</v>
      </c>
      <c r="AW2877" t="str">
        <f t="shared" si="552"/>
        <v>VP FOR INFORMATION TECHNOLOGY</v>
      </c>
    </row>
    <row r="2878" spans="1:49">
      <c r="A2878" s="59">
        <v>2018</v>
      </c>
      <c r="B2878" t="s">
        <v>137</v>
      </c>
      <c r="C2878" t="s">
        <v>1237</v>
      </c>
      <c r="D2878" t="s">
        <v>1238</v>
      </c>
      <c r="E2878" t="s">
        <v>1245</v>
      </c>
      <c r="F2878" t="s">
        <v>1123</v>
      </c>
      <c r="G2878" t="s">
        <v>1264</v>
      </c>
      <c r="H2878" t="s">
        <v>1246</v>
      </c>
      <c r="I2878" s="170" t="s">
        <v>84</v>
      </c>
      <c r="J2878" t="s">
        <v>85</v>
      </c>
      <c r="K2878" t="s">
        <v>214</v>
      </c>
      <c r="L2878" t="s">
        <v>126</v>
      </c>
      <c r="M2878" t="s">
        <v>345</v>
      </c>
      <c r="N2878" t="s">
        <v>217</v>
      </c>
      <c r="O2878" t="s">
        <v>263</v>
      </c>
      <c r="P2878" t="s">
        <v>346</v>
      </c>
      <c r="Q2878" t="s">
        <v>345</v>
      </c>
      <c r="R2878" t="s">
        <v>347</v>
      </c>
      <c r="S2878" t="s">
        <v>338</v>
      </c>
      <c r="T2878" t="s">
        <v>339</v>
      </c>
      <c r="U2878" s="61" t="s">
        <v>340</v>
      </c>
      <c r="V2878" t="s">
        <v>24</v>
      </c>
      <c r="W2878" t="s">
        <v>263</v>
      </c>
      <c r="X2878" s="59">
        <v>69201</v>
      </c>
      <c r="Y2878" s="59">
        <v>0</v>
      </c>
      <c r="AA2878" s="146" t="str">
        <f t="shared" si="561"/>
        <v>EX</v>
      </c>
      <c r="AB2878" s="146">
        <f t="shared" si="563"/>
        <v>0</v>
      </c>
      <c r="AC2878" t="str">
        <f t="shared" si="554"/>
        <v>EX</v>
      </c>
      <c r="AD2878" s="74">
        <f t="shared" si="555"/>
        <v>0</v>
      </c>
      <c r="AE2878" s="74">
        <f t="shared" si="560"/>
        <v>0</v>
      </c>
      <c r="AF2878">
        <v>1.3809</v>
      </c>
      <c r="AG2878">
        <v>0</v>
      </c>
      <c r="AH2878" s="74">
        <v>0</v>
      </c>
      <c r="AJ2878" s="74">
        <f t="shared" si="556"/>
        <v>0</v>
      </c>
      <c r="AK2878" s="74">
        <f t="shared" si="562"/>
        <v>0</v>
      </c>
      <c r="AL2878" t="str">
        <f t="shared" si="557"/>
        <v>Y</v>
      </c>
      <c r="AN2878" t="s">
        <v>86</v>
      </c>
      <c r="AO2878" t="s">
        <v>85</v>
      </c>
      <c r="AP2878" t="str">
        <f t="shared" si="558"/>
        <v>99</v>
      </c>
      <c r="AQ2878" s="145" t="s">
        <v>1826</v>
      </c>
      <c r="AR2878" t="str">
        <f t="shared" si="559"/>
        <v>1-Adjusted Base Budget</v>
      </c>
      <c r="AS2878" s="145" t="s">
        <v>1827</v>
      </c>
      <c r="AT2878" t="s">
        <v>213</v>
      </c>
      <c r="AV2878" t="str">
        <f t="shared" si="553"/>
        <v>VPIT</v>
      </c>
      <c r="AW2878" t="str">
        <f t="shared" si="552"/>
        <v>VP FOR INFORMATION TECHNOLOGY</v>
      </c>
    </row>
    <row r="2879" spans="1:49">
      <c r="A2879" s="59">
        <v>2018</v>
      </c>
      <c r="B2879" t="s">
        <v>137</v>
      </c>
      <c r="C2879" t="s">
        <v>1237</v>
      </c>
      <c r="D2879" t="s">
        <v>1238</v>
      </c>
      <c r="E2879" t="s">
        <v>1245</v>
      </c>
      <c r="F2879" t="s">
        <v>1269</v>
      </c>
      <c r="G2879" t="s">
        <v>1270</v>
      </c>
      <c r="H2879" t="s">
        <v>1246</v>
      </c>
      <c r="I2879" s="170" t="s">
        <v>84</v>
      </c>
      <c r="J2879" t="s">
        <v>85</v>
      </c>
      <c r="K2879" t="s">
        <v>214</v>
      </c>
      <c r="L2879" t="s">
        <v>126</v>
      </c>
      <c r="M2879" t="s">
        <v>345</v>
      </c>
      <c r="N2879" t="s">
        <v>217</v>
      </c>
      <c r="O2879" t="s">
        <v>263</v>
      </c>
      <c r="P2879" t="s">
        <v>346</v>
      </c>
      <c r="Q2879" t="s">
        <v>345</v>
      </c>
      <c r="R2879" t="s">
        <v>347</v>
      </c>
      <c r="S2879" t="s">
        <v>338</v>
      </c>
      <c r="T2879" t="s">
        <v>339</v>
      </c>
      <c r="U2879" s="61" t="s">
        <v>340</v>
      </c>
      <c r="V2879" t="s">
        <v>24</v>
      </c>
      <c r="W2879" t="s">
        <v>263</v>
      </c>
      <c r="X2879" s="59">
        <v>515415</v>
      </c>
      <c r="Y2879" s="59">
        <v>524600</v>
      </c>
      <c r="AA2879" s="146" t="str">
        <f t="shared" si="561"/>
        <v>EX</v>
      </c>
      <c r="AB2879" s="146">
        <f t="shared" si="563"/>
        <v>0</v>
      </c>
      <c r="AC2879" t="str">
        <f t="shared" si="554"/>
        <v>EX</v>
      </c>
      <c r="AD2879" s="74">
        <f t="shared" si="555"/>
        <v>524600</v>
      </c>
      <c r="AE2879" s="74">
        <f t="shared" si="560"/>
        <v>524600</v>
      </c>
      <c r="AF2879">
        <v>1.3809</v>
      </c>
      <c r="AG2879">
        <v>14488</v>
      </c>
      <c r="AH2879" s="74">
        <v>-11226.440000000044</v>
      </c>
      <c r="AJ2879" s="74">
        <f t="shared" si="556"/>
        <v>3261.5599999999558</v>
      </c>
      <c r="AK2879" s="74">
        <f t="shared" si="562"/>
        <v>527861.55999999994</v>
      </c>
      <c r="AL2879" t="str">
        <f t="shared" si="557"/>
        <v>Y</v>
      </c>
      <c r="AN2879" t="s">
        <v>86</v>
      </c>
      <c r="AO2879" t="s">
        <v>85</v>
      </c>
      <c r="AP2879" t="str">
        <f t="shared" si="558"/>
        <v>99</v>
      </c>
      <c r="AQ2879" s="145" t="s">
        <v>1826</v>
      </c>
      <c r="AR2879" t="str">
        <f t="shared" si="559"/>
        <v>2-Provision for Compensation Incr</v>
      </c>
      <c r="AS2879" s="145" t="s">
        <v>1827</v>
      </c>
      <c r="AT2879" t="s">
        <v>213</v>
      </c>
      <c r="AV2879" t="str">
        <f t="shared" si="553"/>
        <v>VPIT</v>
      </c>
      <c r="AW2879" t="str">
        <f t="shared" si="552"/>
        <v>VP FOR INFORMATION TECHNOLOGY</v>
      </c>
    </row>
    <row r="2880" spans="1:49">
      <c r="A2880" s="59">
        <v>2018</v>
      </c>
      <c r="B2880" t="s">
        <v>137</v>
      </c>
      <c r="C2880" t="s">
        <v>1237</v>
      </c>
      <c r="D2880" t="s">
        <v>1238</v>
      </c>
      <c r="E2880" t="s">
        <v>1245</v>
      </c>
      <c r="F2880" t="s">
        <v>1101</v>
      </c>
      <c r="G2880" t="s">
        <v>1128</v>
      </c>
      <c r="H2880" t="s">
        <v>1246</v>
      </c>
      <c r="I2880" s="170" t="s">
        <v>84</v>
      </c>
      <c r="J2880" t="s">
        <v>85</v>
      </c>
      <c r="K2880" t="s">
        <v>214</v>
      </c>
      <c r="L2880" t="s">
        <v>126</v>
      </c>
      <c r="M2880" t="s">
        <v>345</v>
      </c>
      <c r="N2880" t="s">
        <v>217</v>
      </c>
      <c r="O2880" t="s">
        <v>263</v>
      </c>
      <c r="P2880" t="s">
        <v>346</v>
      </c>
      <c r="Q2880" t="s">
        <v>345</v>
      </c>
      <c r="R2880" t="s">
        <v>347</v>
      </c>
      <c r="S2880" t="s">
        <v>338</v>
      </c>
      <c r="T2880" t="s">
        <v>339</v>
      </c>
      <c r="U2880" s="61" t="s">
        <v>340</v>
      </c>
      <c r="V2880" t="s">
        <v>24</v>
      </c>
      <c r="W2880" t="s">
        <v>263</v>
      </c>
      <c r="X2880" s="59">
        <v>85280</v>
      </c>
      <c r="Y2880" s="59">
        <v>85280</v>
      </c>
      <c r="AA2880" s="146" t="str">
        <f t="shared" si="561"/>
        <v>EX</v>
      </c>
      <c r="AB2880" s="146">
        <f t="shared" si="563"/>
        <v>0</v>
      </c>
      <c r="AC2880" t="str">
        <f t="shared" si="554"/>
        <v>EX</v>
      </c>
      <c r="AD2880" s="74">
        <f t="shared" si="555"/>
        <v>85280</v>
      </c>
      <c r="AE2880" s="74">
        <f t="shared" si="560"/>
        <v>85280</v>
      </c>
      <c r="AF2880">
        <v>1.3809</v>
      </c>
      <c r="AG2880">
        <v>2355</v>
      </c>
      <c r="AH2880" s="74">
        <v>-1824.9920000000072</v>
      </c>
      <c r="AJ2880" s="74">
        <f t="shared" si="556"/>
        <v>530.00799999999276</v>
      </c>
      <c r="AK2880" s="74">
        <f t="shared" si="562"/>
        <v>85810.007999999987</v>
      </c>
      <c r="AL2880" t="str">
        <f t="shared" si="557"/>
        <v>Y</v>
      </c>
      <c r="AN2880" t="s">
        <v>86</v>
      </c>
      <c r="AO2880" t="s">
        <v>85</v>
      </c>
      <c r="AP2880" t="str">
        <f t="shared" si="558"/>
        <v>99</v>
      </c>
      <c r="AQ2880" s="145" t="s">
        <v>1826</v>
      </c>
      <c r="AR2880" t="str">
        <f t="shared" si="559"/>
        <v>2-Provision for Compensation Incr</v>
      </c>
      <c r="AS2880" s="145" t="s">
        <v>1827</v>
      </c>
      <c r="AT2880" t="s">
        <v>213</v>
      </c>
      <c r="AV2880" t="str">
        <f t="shared" si="553"/>
        <v>VPIT</v>
      </c>
      <c r="AW2880" t="str">
        <f t="shared" si="552"/>
        <v>VP FOR INFORMATION TECHNOLOGY</v>
      </c>
    </row>
    <row r="2881" spans="1:49">
      <c r="A2881" s="59">
        <v>2018</v>
      </c>
      <c r="B2881" t="s">
        <v>137</v>
      </c>
      <c r="C2881" t="s">
        <v>1237</v>
      </c>
      <c r="D2881" t="s">
        <v>1238</v>
      </c>
      <c r="E2881" t="s">
        <v>1271</v>
      </c>
      <c r="F2881" t="s">
        <v>1273</v>
      </c>
      <c r="G2881" t="s">
        <v>1274</v>
      </c>
      <c r="H2881" t="s">
        <v>1272</v>
      </c>
      <c r="I2881" s="170" t="s">
        <v>84</v>
      </c>
      <c r="J2881" t="s">
        <v>85</v>
      </c>
      <c r="K2881" t="s">
        <v>214</v>
      </c>
      <c r="L2881" t="s">
        <v>126</v>
      </c>
      <c r="M2881" t="s">
        <v>345</v>
      </c>
      <c r="N2881" t="s">
        <v>217</v>
      </c>
      <c r="O2881" t="s">
        <v>263</v>
      </c>
      <c r="P2881" t="s">
        <v>346</v>
      </c>
      <c r="Q2881" t="s">
        <v>345</v>
      </c>
      <c r="R2881" t="s">
        <v>347</v>
      </c>
      <c r="S2881" t="s">
        <v>338</v>
      </c>
      <c r="T2881" t="s">
        <v>339</v>
      </c>
      <c r="U2881" s="61" t="s">
        <v>340</v>
      </c>
      <c r="V2881" t="s">
        <v>24</v>
      </c>
      <c r="W2881" t="s">
        <v>263</v>
      </c>
      <c r="X2881" s="59">
        <v>218541</v>
      </c>
      <c r="Y2881" s="59">
        <v>139384</v>
      </c>
      <c r="AA2881" s="146" t="str">
        <f t="shared" si="561"/>
        <v>EX</v>
      </c>
      <c r="AB2881" s="146">
        <f t="shared" si="563"/>
        <v>0</v>
      </c>
      <c r="AC2881" t="str">
        <f t="shared" si="554"/>
        <v>EX</v>
      </c>
      <c r="AD2881" s="74">
        <f t="shared" si="555"/>
        <v>139384</v>
      </c>
      <c r="AE2881" s="74">
        <f t="shared" si="560"/>
        <v>139384</v>
      </c>
      <c r="AF2881">
        <v>1.3809</v>
      </c>
      <c r="AG2881">
        <v>3850</v>
      </c>
      <c r="AH2881" s="74">
        <v>-2982.8176000000121</v>
      </c>
      <c r="AJ2881" s="74">
        <f t="shared" si="556"/>
        <v>867.18239999998787</v>
      </c>
      <c r="AK2881" s="74">
        <f t="shared" si="562"/>
        <v>140251.18239999999</v>
      </c>
      <c r="AL2881" t="str">
        <f t="shared" si="557"/>
        <v>Y</v>
      </c>
      <c r="AN2881" t="s">
        <v>86</v>
      </c>
      <c r="AO2881" t="s">
        <v>85</v>
      </c>
      <c r="AP2881" t="str">
        <f t="shared" si="558"/>
        <v>99</v>
      </c>
      <c r="AQ2881" s="145" t="s">
        <v>1826</v>
      </c>
      <c r="AR2881" t="str">
        <f t="shared" si="559"/>
        <v>2-Provision for Compensation Incr</v>
      </c>
      <c r="AS2881" s="145" t="s">
        <v>1827</v>
      </c>
      <c r="AT2881" t="s">
        <v>213</v>
      </c>
      <c r="AV2881" t="str">
        <f t="shared" si="553"/>
        <v>VPIT</v>
      </c>
      <c r="AW2881" t="str">
        <f t="shared" si="552"/>
        <v>VP FOR INFORMATION TECHNOLOGY</v>
      </c>
    </row>
    <row r="2882" spans="1:49">
      <c r="A2882" s="59">
        <v>2018</v>
      </c>
      <c r="B2882" t="s">
        <v>137</v>
      </c>
      <c r="C2882" t="s">
        <v>1237</v>
      </c>
      <c r="D2882" t="s">
        <v>1238</v>
      </c>
      <c r="E2882" t="s">
        <v>1271</v>
      </c>
      <c r="F2882" t="s">
        <v>1275</v>
      </c>
      <c r="G2882" t="s">
        <v>1276</v>
      </c>
      <c r="H2882" t="s">
        <v>1272</v>
      </c>
      <c r="I2882" s="170" t="s">
        <v>84</v>
      </c>
      <c r="J2882" t="s">
        <v>85</v>
      </c>
      <c r="K2882" t="s">
        <v>214</v>
      </c>
      <c r="L2882" t="s">
        <v>126</v>
      </c>
      <c r="M2882" t="s">
        <v>345</v>
      </c>
      <c r="N2882" t="s">
        <v>217</v>
      </c>
      <c r="O2882" t="s">
        <v>263</v>
      </c>
      <c r="P2882" t="s">
        <v>346</v>
      </c>
      <c r="Q2882" t="s">
        <v>345</v>
      </c>
      <c r="R2882" t="s">
        <v>347</v>
      </c>
      <c r="S2882" t="s">
        <v>338</v>
      </c>
      <c r="T2882" t="s">
        <v>339</v>
      </c>
      <c r="U2882" s="61" t="s">
        <v>340</v>
      </c>
      <c r="V2882" t="s">
        <v>24</v>
      </c>
      <c r="W2882" t="s">
        <v>263</v>
      </c>
      <c r="X2882" s="59">
        <v>14096</v>
      </c>
      <c r="Y2882" s="59">
        <v>14096</v>
      </c>
      <c r="AA2882" s="146" t="str">
        <f t="shared" si="561"/>
        <v>EX</v>
      </c>
      <c r="AB2882" s="146">
        <f t="shared" si="563"/>
        <v>0</v>
      </c>
      <c r="AC2882" t="str">
        <f t="shared" si="554"/>
        <v>EX</v>
      </c>
      <c r="AD2882" s="74">
        <f t="shared" si="555"/>
        <v>14096</v>
      </c>
      <c r="AE2882" s="74">
        <f t="shared" si="560"/>
        <v>14096</v>
      </c>
      <c r="AF2882">
        <v>1.3809</v>
      </c>
      <c r="AG2882">
        <v>389</v>
      </c>
      <c r="AH2882" s="74">
        <v>-301.6544000000012</v>
      </c>
      <c r="AJ2882" s="74">
        <f t="shared" si="556"/>
        <v>87.345599999998797</v>
      </c>
      <c r="AK2882" s="74">
        <f t="shared" si="562"/>
        <v>14183.345599999999</v>
      </c>
      <c r="AL2882" t="str">
        <f t="shared" si="557"/>
        <v>Y</v>
      </c>
      <c r="AN2882" t="s">
        <v>86</v>
      </c>
      <c r="AO2882" t="s">
        <v>85</v>
      </c>
      <c r="AP2882" t="str">
        <f t="shared" si="558"/>
        <v>99</v>
      </c>
      <c r="AQ2882" s="145" t="s">
        <v>1826</v>
      </c>
      <c r="AR2882" t="str">
        <f t="shared" si="559"/>
        <v>2-Provision for Compensation Incr</v>
      </c>
      <c r="AS2882" s="145" t="s">
        <v>1827</v>
      </c>
      <c r="AT2882" t="s">
        <v>213</v>
      </c>
      <c r="AV2882" t="str">
        <f t="shared" si="553"/>
        <v>VPIT</v>
      </c>
      <c r="AW2882" t="str">
        <f t="shared" si="552"/>
        <v>VP FOR INFORMATION TECHNOLOGY</v>
      </c>
    </row>
    <row r="2883" spans="1:49">
      <c r="A2883" s="59">
        <v>2018</v>
      </c>
      <c r="B2883" t="s">
        <v>137</v>
      </c>
      <c r="C2883" t="s">
        <v>1237</v>
      </c>
      <c r="D2883" t="s">
        <v>1238</v>
      </c>
      <c r="E2883" t="s">
        <v>1271</v>
      </c>
      <c r="F2883" t="s">
        <v>1020</v>
      </c>
      <c r="G2883" t="s">
        <v>1277</v>
      </c>
      <c r="H2883" t="s">
        <v>1272</v>
      </c>
      <c r="I2883" s="170" t="s">
        <v>84</v>
      </c>
      <c r="J2883" t="s">
        <v>85</v>
      </c>
      <c r="K2883" t="s">
        <v>214</v>
      </c>
      <c r="L2883" t="s">
        <v>126</v>
      </c>
      <c r="M2883" t="s">
        <v>345</v>
      </c>
      <c r="N2883" t="s">
        <v>217</v>
      </c>
      <c r="O2883" t="s">
        <v>263</v>
      </c>
      <c r="P2883" t="s">
        <v>346</v>
      </c>
      <c r="Q2883" t="s">
        <v>345</v>
      </c>
      <c r="R2883" t="s">
        <v>347</v>
      </c>
      <c r="S2883" t="s">
        <v>338</v>
      </c>
      <c r="T2883" t="s">
        <v>339</v>
      </c>
      <c r="U2883" s="61" t="s">
        <v>340</v>
      </c>
      <c r="V2883" t="s">
        <v>24</v>
      </c>
      <c r="W2883" t="s">
        <v>263</v>
      </c>
      <c r="X2883" s="59">
        <v>61889</v>
      </c>
      <c r="Y2883" s="59">
        <v>61889</v>
      </c>
      <c r="AA2883" s="146" t="str">
        <f t="shared" si="561"/>
        <v>EX</v>
      </c>
      <c r="AB2883" s="146">
        <f t="shared" si="563"/>
        <v>0</v>
      </c>
      <c r="AC2883" t="str">
        <f t="shared" si="554"/>
        <v>EX</v>
      </c>
      <c r="AD2883" s="74">
        <f t="shared" si="555"/>
        <v>61889</v>
      </c>
      <c r="AE2883" s="74">
        <f t="shared" si="560"/>
        <v>61889</v>
      </c>
      <c r="AF2883">
        <v>1.3809</v>
      </c>
      <c r="AG2883">
        <v>1709</v>
      </c>
      <c r="AH2883" s="74">
        <v>-1324.4246000000053</v>
      </c>
      <c r="AJ2883" s="74">
        <f t="shared" si="556"/>
        <v>384.57539999999472</v>
      </c>
      <c r="AK2883" s="74">
        <f t="shared" si="562"/>
        <v>62273.575399999994</v>
      </c>
      <c r="AL2883" t="str">
        <f t="shared" si="557"/>
        <v>Y</v>
      </c>
      <c r="AN2883" t="s">
        <v>86</v>
      </c>
      <c r="AO2883" t="s">
        <v>85</v>
      </c>
      <c r="AP2883" t="str">
        <f t="shared" si="558"/>
        <v>99</v>
      </c>
      <c r="AQ2883" s="145" t="s">
        <v>1826</v>
      </c>
      <c r="AR2883" t="str">
        <f t="shared" si="559"/>
        <v>2-Provision for Compensation Incr</v>
      </c>
      <c r="AS2883" s="145" t="s">
        <v>1827</v>
      </c>
      <c r="AT2883" t="s">
        <v>213</v>
      </c>
      <c r="AV2883" t="str">
        <f t="shared" si="553"/>
        <v>VPIT</v>
      </c>
      <c r="AW2883" t="str">
        <f t="shared" si="552"/>
        <v>VP FOR INFORMATION TECHNOLOGY</v>
      </c>
    </row>
    <row r="2884" spans="1:49">
      <c r="A2884" s="59">
        <v>2018</v>
      </c>
      <c r="B2884" t="s">
        <v>137</v>
      </c>
      <c r="C2884" t="s">
        <v>1237</v>
      </c>
      <c r="D2884" t="s">
        <v>1238</v>
      </c>
      <c r="E2884" t="s">
        <v>1271</v>
      </c>
      <c r="F2884" t="s">
        <v>1298</v>
      </c>
      <c r="G2884" t="s">
        <v>1299</v>
      </c>
      <c r="H2884" t="s">
        <v>1272</v>
      </c>
      <c r="I2884" s="170" t="s">
        <v>84</v>
      </c>
      <c r="J2884" t="s">
        <v>85</v>
      </c>
      <c r="K2884" t="s">
        <v>214</v>
      </c>
      <c r="L2884" t="s">
        <v>126</v>
      </c>
      <c r="M2884" t="s">
        <v>345</v>
      </c>
      <c r="N2884" t="s">
        <v>217</v>
      </c>
      <c r="O2884" t="s">
        <v>263</v>
      </c>
      <c r="P2884" t="s">
        <v>346</v>
      </c>
      <c r="Q2884" t="s">
        <v>345</v>
      </c>
      <c r="R2884" t="s">
        <v>347</v>
      </c>
      <c r="S2884" t="s">
        <v>338</v>
      </c>
      <c r="T2884" t="s">
        <v>339</v>
      </c>
      <c r="U2884" s="61" t="s">
        <v>340</v>
      </c>
      <c r="V2884" t="s">
        <v>24</v>
      </c>
      <c r="W2884" t="s">
        <v>263</v>
      </c>
      <c r="X2884" s="59">
        <v>0</v>
      </c>
      <c r="Y2884" s="59">
        <v>76000</v>
      </c>
      <c r="AA2884" s="146" t="str">
        <f t="shared" si="561"/>
        <v>EX</v>
      </c>
      <c r="AB2884" s="146">
        <f t="shared" si="563"/>
        <v>0</v>
      </c>
      <c r="AC2884" t="str">
        <f t="shared" si="554"/>
        <v>EX</v>
      </c>
      <c r="AD2884" s="74">
        <f t="shared" si="555"/>
        <v>76000</v>
      </c>
      <c r="AE2884" s="74">
        <f t="shared" si="560"/>
        <v>76000</v>
      </c>
      <c r="AF2884">
        <v>1.3809</v>
      </c>
      <c r="AG2884">
        <v>2099</v>
      </c>
      <c r="AH2884" s="74">
        <v>-1626.4000000000065</v>
      </c>
      <c r="AJ2884" s="74">
        <f t="shared" si="556"/>
        <v>472.59999999999354</v>
      </c>
      <c r="AK2884" s="74">
        <f t="shared" si="562"/>
        <v>76472.599999999991</v>
      </c>
      <c r="AL2884" t="str">
        <f t="shared" si="557"/>
        <v>Y</v>
      </c>
      <c r="AN2884" t="s">
        <v>86</v>
      </c>
      <c r="AO2884" t="s">
        <v>85</v>
      </c>
      <c r="AP2884" t="str">
        <f t="shared" si="558"/>
        <v>99</v>
      </c>
      <c r="AQ2884" s="145" t="s">
        <v>1826</v>
      </c>
      <c r="AR2884" t="str">
        <f t="shared" si="559"/>
        <v>2-Provision for Compensation Incr</v>
      </c>
      <c r="AS2884" s="145" t="s">
        <v>1827</v>
      </c>
      <c r="AT2884" t="s">
        <v>213</v>
      </c>
      <c r="AV2884" t="str">
        <f t="shared" si="553"/>
        <v>VPIT</v>
      </c>
      <c r="AW2884" t="str">
        <f t="shared" si="552"/>
        <v>VP FOR INFORMATION TECHNOLOGY</v>
      </c>
    </row>
    <row r="2885" spans="1:49">
      <c r="A2885" s="59">
        <v>2018</v>
      </c>
      <c r="B2885" t="s">
        <v>137</v>
      </c>
      <c r="C2885" t="s">
        <v>1237</v>
      </c>
      <c r="D2885" t="s">
        <v>1238</v>
      </c>
      <c r="E2885" t="s">
        <v>1271</v>
      </c>
      <c r="F2885" t="s">
        <v>1278</v>
      </c>
      <c r="G2885" t="s">
        <v>1279</v>
      </c>
      <c r="H2885" t="s">
        <v>1272</v>
      </c>
      <c r="I2885" s="170" t="s">
        <v>84</v>
      </c>
      <c r="J2885" t="s">
        <v>85</v>
      </c>
      <c r="K2885" t="s">
        <v>214</v>
      </c>
      <c r="L2885" t="s">
        <v>126</v>
      </c>
      <c r="M2885" t="s">
        <v>345</v>
      </c>
      <c r="N2885" t="s">
        <v>217</v>
      </c>
      <c r="O2885" t="s">
        <v>263</v>
      </c>
      <c r="P2885" t="s">
        <v>346</v>
      </c>
      <c r="Q2885" t="s">
        <v>345</v>
      </c>
      <c r="R2885" t="s">
        <v>347</v>
      </c>
      <c r="S2885" t="s">
        <v>338</v>
      </c>
      <c r="T2885" t="s">
        <v>339</v>
      </c>
      <c r="U2885" s="61" t="s">
        <v>340</v>
      </c>
      <c r="V2885" t="s">
        <v>24</v>
      </c>
      <c r="W2885" t="s">
        <v>263</v>
      </c>
      <c r="X2885" s="59">
        <v>20620</v>
      </c>
      <c r="Y2885" s="59">
        <v>20620</v>
      </c>
      <c r="AA2885" s="146" t="str">
        <f t="shared" si="561"/>
        <v>EX</v>
      </c>
      <c r="AB2885" s="146">
        <f t="shared" si="563"/>
        <v>0</v>
      </c>
      <c r="AC2885" t="str">
        <f t="shared" si="554"/>
        <v>EX</v>
      </c>
      <c r="AD2885" s="74">
        <f t="shared" si="555"/>
        <v>20620</v>
      </c>
      <c r="AE2885" s="74">
        <f t="shared" si="560"/>
        <v>20620</v>
      </c>
      <c r="AF2885">
        <v>1.3809</v>
      </c>
      <c r="AG2885">
        <v>569</v>
      </c>
      <c r="AH2885" s="74">
        <v>-441.26800000000179</v>
      </c>
      <c r="AJ2885" s="74">
        <f t="shared" si="556"/>
        <v>127.73199999999821</v>
      </c>
      <c r="AK2885" s="74">
        <f t="shared" si="562"/>
        <v>20747.732</v>
      </c>
      <c r="AL2885" t="str">
        <f t="shared" si="557"/>
        <v>Y</v>
      </c>
      <c r="AN2885" t="s">
        <v>86</v>
      </c>
      <c r="AO2885" t="s">
        <v>85</v>
      </c>
      <c r="AP2885" t="str">
        <f t="shared" si="558"/>
        <v>99</v>
      </c>
      <c r="AQ2885" s="145" t="s">
        <v>1826</v>
      </c>
      <c r="AR2885" t="str">
        <f t="shared" si="559"/>
        <v>2-Provision for Compensation Incr</v>
      </c>
      <c r="AS2885" s="145" t="s">
        <v>1827</v>
      </c>
      <c r="AT2885" t="s">
        <v>213</v>
      </c>
      <c r="AV2885" t="str">
        <f t="shared" si="553"/>
        <v>VPIT</v>
      </c>
      <c r="AW2885" t="str">
        <f t="shared" si="552"/>
        <v>VP FOR INFORMATION TECHNOLOGY</v>
      </c>
    </row>
    <row r="2886" spans="1:49">
      <c r="A2886" s="59">
        <v>2018</v>
      </c>
      <c r="B2886" t="s">
        <v>137</v>
      </c>
      <c r="C2886" t="s">
        <v>1237</v>
      </c>
      <c r="D2886" t="s">
        <v>1238</v>
      </c>
      <c r="E2886" t="s">
        <v>1242</v>
      </c>
      <c r="F2886" t="s">
        <v>1049</v>
      </c>
      <c r="G2886" t="s">
        <v>1050</v>
      </c>
      <c r="H2886" t="s">
        <v>148</v>
      </c>
      <c r="I2886" s="170" t="s">
        <v>84</v>
      </c>
      <c r="J2886" t="s">
        <v>85</v>
      </c>
      <c r="K2886" t="s">
        <v>214</v>
      </c>
      <c r="L2886" t="s">
        <v>126</v>
      </c>
      <c r="M2886" t="s">
        <v>345</v>
      </c>
      <c r="N2886" t="s">
        <v>217</v>
      </c>
      <c r="O2886" t="s">
        <v>263</v>
      </c>
      <c r="P2886" t="s">
        <v>346</v>
      </c>
      <c r="Q2886" t="s">
        <v>345</v>
      </c>
      <c r="R2886" t="s">
        <v>347</v>
      </c>
      <c r="S2886" t="s">
        <v>338</v>
      </c>
      <c r="T2886" t="s">
        <v>339</v>
      </c>
      <c r="U2886" s="61" t="s">
        <v>340</v>
      </c>
      <c r="V2886" t="s">
        <v>24</v>
      </c>
      <c r="W2886" t="s">
        <v>263</v>
      </c>
      <c r="X2886" s="59">
        <v>110560</v>
      </c>
      <c r="Y2886" s="59">
        <v>15530</v>
      </c>
      <c r="Z2886" t="s">
        <v>141</v>
      </c>
      <c r="AA2886" s="146" t="str">
        <f t="shared" si="561"/>
        <v>EX</v>
      </c>
      <c r="AB2886" s="146" t="str">
        <f t="shared" si="563"/>
        <v>IT</v>
      </c>
      <c r="AC2886" t="str">
        <f t="shared" si="554"/>
        <v>EX</v>
      </c>
      <c r="AD2886" s="74">
        <f t="shared" si="555"/>
        <v>15530</v>
      </c>
      <c r="AE2886" s="74">
        <f t="shared" si="560"/>
        <v>15530</v>
      </c>
      <c r="AF2886">
        <v>1.3809</v>
      </c>
      <c r="AG2886">
        <v>429</v>
      </c>
      <c r="AH2886" s="74">
        <v>-332.34200000000135</v>
      </c>
      <c r="AJ2886" s="74">
        <f t="shared" si="556"/>
        <v>96.657999999998651</v>
      </c>
      <c r="AK2886" s="74">
        <f t="shared" si="562"/>
        <v>15626.657999999999</v>
      </c>
      <c r="AL2886" t="str">
        <f t="shared" si="557"/>
        <v>Y</v>
      </c>
      <c r="AN2886" t="s">
        <v>86</v>
      </c>
      <c r="AO2886" t="s">
        <v>85</v>
      </c>
      <c r="AP2886" t="str">
        <f t="shared" si="558"/>
        <v>99</v>
      </c>
      <c r="AQ2886" s="145" t="s">
        <v>1826</v>
      </c>
      <c r="AR2886" t="str">
        <f t="shared" si="559"/>
        <v>2-Provision for Compensation Incr</v>
      </c>
      <c r="AS2886" s="145" t="s">
        <v>1827</v>
      </c>
      <c r="AT2886" t="s">
        <v>213</v>
      </c>
      <c r="AV2886" t="str">
        <f t="shared" si="553"/>
        <v>VPIT-SS</v>
      </c>
      <c r="AW2886" t="str">
        <f t="shared" ref="AW2886:AW2949" si="564" xml:space="preserve"> IF(AND($AN2886="UAVP",$Z2886="OE"),$AO2886 &amp; "-ONLINE EDUCATION",IF(AND($AN2886="VPIT",OR($Z2886="SS",$Z2886="IT")),$AO2886 &amp; "-SHARED SERVICES",$AO2886))</f>
        <v>VP FOR INFORMATION TECHNOLOGY-SHARED SERVICES</v>
      </c>
    </row>
    <row r="2887" spans="1:49">
      <c r="A2887" s="59">
        <v>2018</v>
      </c>
      <c r="B2887" t="s">
        <v>137</v>
      </c>
      <c r="C2887" t="s">
        <v>1237</v>
      </c>
      <c r="D2887" t="s">
        <v>1238</v>
      </c>
      <c r="E2887" t="s">
        <v>1242</v>
      </c>
      <c r="F2887" t="s">
        <v>1756</v>
      </c>
      <c r="G2887" t="s">
        <v>1757</v>
      </c>
      <c r="H2887" t="s">
        <v>148</v>
      </c>
      <c r="I2887" s="170" t="s">
        <v>84</v>
      </c>
      <c r="J2887" t="s">
        <v>85</v>
      </c>
      <c r="K2887" t="s">
        <v>214</v>
      </c>
      <c r="L2887" t="s">
        <v>126</v>
      </c>
      <c r="M2887" t="s">
        <v>345</v>
      </c>
      <c r="N2887" t="s">
        <v>217</v>
      </c>
      <c r="O2887" t="s">
        <v>263</v>
      </c>
      <c r="P2887" t="s">
        <v>346</v>
      </c>
      <c r="Q2887" t="s">
        <v>345</v>
      </c>
      <c r="R2887" t="s">
        <v>347</v>
      </c>
      <c r="S2887" t="s">
        <v>338</v>
      </c>
      <c r="T2887" t="s">
        <v>339</v>
      </c>
      <c r="U2887" s="61" t="s">
        <v>340</v>
      </c>
      <c r="V2887" t="s">
        <v>24</v>
      </c>
      <c r="W2887" t="s">
        <v>263</v>
      </c>
      <c r="X2887" s="59">
        <v>0</v>
      </c>
      <c r="Y2887" s="59">
        <v>74000</v>
      </c>
      <c r="Z2887" t="s">
        <v>141</v>
      </c>
      <c r="AA2887" s="146" t="str">
        <f t="shared" si="561"/>
        <v>EX</v>
      </c>
      <c r="AB2887" s="146" t="str">
        <f t="shared" si="563"/>
        <v>IT</v>
      </c>
      <c r="AC2887" t="str">
        <f t="shared" si="554"/>
        <v>EX</v>
      </c>
      <c r="AD2887" s="74">
        <f t="shared" si="555"/>
        <v>74000</v>
      </c>
      <c r="AE2887" s="74">
        <f t="shared" si="560"/>
        <v>74000</v>
      </c>
      <c r="AF2887">
        <v>1.3809</v>
      </c>
      <c r="AG2887">
        <v>2044</v>
      </c>
      <c r="AH2887" s="74">
        <v>-1583.6000000000063</v>
      </c>
      <c r="AJ2887" s="74">
        <f t="shared" si="556"/>
        <v>460.39999999999372</v>
      </c>
      <c r="AK2887" s="74">
        <f t="shared" si="562"/>
        <v>74460.399999999994</v>
      </c>
      <c r="AL2887" t="str">
        <f t="shared" si="557"/>
        <v>Y</v>
      </c>
      <c r="AN2887" t="s">
        <v>86</v>
      </c>
      <c r="AO2887" t="s">
        <v>85</v>
      </c>
      <c r="AP2887" t="str">
        <f t="shared" si="558"/>
        <v>99</v>
      </c>
      <c r="AQ2887" s="145" t="s">
        <v>1826</v>
      </c>
      <c r="AR2887" t="str">
        <f t="shared" si="559"/>
        <v>2-Provision for Compensation Incr</v>
      </c>
      <c r="AS2887" s="145" t="s">
        <v>1827</v>
      </c>
      <c r="AT2887" t="s">
        <v>213</v>
      </c>
      <c r="AV2887" t="str">
        <f t="shared" si="553"/>
        <v>VPIT-SS</v>
      </c>
      <c r="AW2887" t="str">
        <f t="shared" si="564"/>
        <v>VP FOR INFORMATION TECHNOLOGY-SHARED SERVICES</v>
      </c>
    </row>
    <row r="2888" spans="1:49">
      <c r="A2888" s="59">
        <v>2018</v>
      </c>
      <c r="B2888" t="s">
        <v>137</v>
      </c>
      <c r="C2888" t="s">
        <v>1237</v>
      </c>
      <c r="D2888" t="s">
        <v>1238</v>
      </c>
      <c r="E2888" t="s">
        <v>1242</v>
      </c>
      <c r="F2888" t="s">
        <v>1053</v>
      </c>
      <c r="G2888" t="s">
        <v>1054</v>
      </c>
      <c r="H2888" t="s">
        <v>148</v>
      </c>
      <c r="I2888" s="170" t="s">
        <v>84</v>
      </c>
      <c r="J2888" t="s">
        <v>85</v>
      </c>
      <c r="K2888" t="s">
        <v>214</v>
      </c>
      <c r="L2888" t="s">
        <v>126</v>
      </c>
      <c r="M2888" t="s">
        <v>345</v>
      </c>
      <c r="N2888" t="s">
        <v>217</v>
      </c>
      <c r="O2888" t="s">
        <v>263</v>
      </c>
      <c r="P2888" t="s">
        <v>346</v>
      </c>
      <c r="Q2888" t="s">
        <v>345</v>
      </c>
      <c r="R2888" t="s">
        <v>347</v>
      </c>
      <c r="S2888" t="s">
        <v>338</v>
      </c>
      <c r="T2888" t="s">
        <v>339</v>
      </c>
      <c r="U2888" s="61" t="s">
        <v>340</v>
      </c>
      <c r="V2888" t="s">
        <v>24</v>
      </c>
      <c r="W2888" t="s">
        <v>263</v>
      </c>
      <c r="X2888" s="59">
        <v>317641</v>
      </c>
      <c r="Y2888" s="59">
        <v>317641</v>
      </c>
      <c r="Z2888" t="s">
        <v>141</v>
      </c>
      <c r="AA2888" s="146" t="str">
        <f t="shared" si="561"/>
        <v>EX</v>
      </c>
      <c r="AB2888" s="146" t="str">
        <f t="shared" si="563"/>
        <v>IT</v>
      </c>
      <c r="AC2888" t="str">
        <f t="shared" si="554"/>
        <v>EX</v>
      </c>
      <c r="AD2888" s="74">
        <f t="shared" si="555"/>
        <v>317641</v>
      </c>
      <c r="AE2888" s="74">
        <f t="shared" si="560"/>
        <v>317641</v>
      </c>
      <c r="AF2888">
        <v>1.3809</v>
      </c>
      <c r="AG2888">
        <v>8773</v>
      </c>
      <c r="AH2888" s="74">
        <v>-6797.517400000027</v>
      </c>
      <c r="AJ2888" s="74">
        <f t="shared" si="556"/>
        <v>1975.482599999973</v>
      </c>
      <c r="AK2888" s="74">
        <f t="shared" si="562"/>
        <v>319616.48259999999</v>
      </c>
      <c r="AL2888" t="str">
        <f t="shared" si="557"/>
        <v>Y</v>
      </c>
      <c r="AN2888" t="s">
        <v>86</v>
      </c>
      <c r="AO2888" t="s">
        <v>85</v>
      </c>
      <c r="AP2888" t="str">
        <f t="shared" si="558"/>
        <v>99</v>
      </c>
      <c r="AQ2888" s="145" t="s">
        <v>1826</v>
      </c>
      <c r="AR2888" t="str">
        <f t="shared" si="559"/>
        <v>2-Provision for Compensation Incr</v>
      </c>
      <c r="AS2888" s="145" t="s">
        <v>1827</v>
      </c>
      <c r="AT2888" t="s">
        <v>213</v>
      </c>
      <c r="AV2888" t="str">
        <f t="shared" si="553"/>
        <v>VPIT-SS</v>
      </c>
      <c r="AW2888" t="str">
        <f t="shared" si="564"/>
        <v>VP FOR INFORMATION TECHNOLOGY-SHARED SERVICES</v>
      </c>
    </row>
    <row r="2889" spans="1:49">
      <c r="A2889" s="59">
        <v>2018</v>
      </c>
      <c r="B2889" t="s">
        <v>137</v>
      </c>
      <c r="C2889" t="s">
        <v>1237</v>
      </c>
      <c r="D2889" t="s">
        <v>1238</v>
      </c>
      <c r="E2889" t="s">
        <v>1242</v>
      </c>
      <c r="F2889" t="s">
        <v>1280</v>
      </c>
      <c r="G2889" t="s">
        <v>1281</v>
      </c>
      <c r="H2889" t="s">
        <v>148</v>
      </c>
      <c r="I2889" s="170" t="s">
        <v>84</v>
      </c>
      <c r="J2889" t="s">
        <v>85</v>
      </c>
      <c r="K2889" t="s">
        <v>214</v>
      </c>
      <c r="L2889" t="s">
        <v>126</v>
      </c>
      <c r="M2889" t="s">
        <v>345</v>
      </c>
      <c r="N2889" t="s">
        <v>217</v>
      </c>
      <c r="O2889" t="s">
        <v>263</v>
      </c>
      <c r="P2889" t="s">
        <v>346</v>
      </c>
      <c r="Q2889" t="s">
        <v>345</v>
      </c>
      <c r="R2889" t="s">
        <v>347</v>
      </c>
      <c r="S2889" t="s">
        <v>338</v>
      </c>
      <c r="T2889" t="s">
        <v>339</v>
      </c>
      <c r="U2889" s="61" t="s">
        <v>340</v>
      </c>
      <c r="V2889" t="s">
        <v>24</v>
      </c>
      <c r="W2889" t="s">
        <v>263</v>
      </c>
      <c r="X2889" s="59">
        <v>34786</v>
      </c>
      <c r="Y2889" s="59">
        <v>34786</v>
      </c>
      <c r="Z2889" t="s">
        <v>141</v>
      </c>
      <c r="AA2889" s="146" t="str">
        <f t="shared" si="561"/>
        <v>EX</v>
      </c>
      <c r="AB2889" s="146" t="str">
        <f t="shared" si="563"/>
        <v>IT</v>
      </c>
      <c r="AC2889" t="str">
        <f t="shared" si="554"/>
        <v>EX</v>
      </c>
      <c r="AD2889" s="74">
        <f t="shared" si="555"/>
        <v>34786</v>
      </c>
      <c r="AE2889" s="74">
        <f t="shared" si="560"/>
        <v>34786</v>
      </c>
      <c r="AF2889">
        <v>1.3809</v>
      </c>
      <c r="AG2889">
        <v>961</v>
      </c>
      <c r="AH2889" s="74">
        <v>-744.42040000000293</v>
      </c>
      <c r="AJ2889" s="74">
        <f t="shared" si="556"/>
        <v>216.57959999999707</v>
      </c>
      <c r="AK2889" s="74">
        <f t="shared" si="562"/>
        <v>35002.579599999997</v>
      </c>
      <c r="AL2889" t="str">
        <f t="shared" si="557"/>
        <v>Y</v>
      </c>
      <c r="AN2889" t="s">
        <v>86</v>
      </c>
      <c r="AO2889" t="s">
        <v>85</v>
      </c>
      <c r="AP2889" t="str">
        <f t="shared" si="558"/>
        <v>99</v>
      </c>
      <c r="AQ2889" s="145" t="s">
        <v>1826</v>
      </c>
      <c r="AR2889" t="str">
        <f t="shared" si="559"/>
        <v>2-Provision for Compensation Incr</v>
      </c>
      <c r="AS2889" s="145" t="s">
        <v>1827</v>
      </c>
      <c r="AT2889" t="s">
        <v>213</v>
      </c>
      <c r="AV2889" t="str">
        <f t="shared" si="553"/>
        <v>VPIT-SS</v>
      </c>
      <c r="AW2889" t="str">
        <f t="shared" si="564"/>
        <v>VP FOR INFORMATION TECHNOLOGY-SHARED SERVICES</v>
      </c>
    </row>
    <row r="2890" spans="1:49">
      <c r="A2890" s="59">
        <v>2018</v>
      </c>
      <c r="B2890" t="s">
        <v>137</v>
      </c>
      <c r="C2890" t="s">
        <v>1237</v>
      </c>
      <c r="D2890" t="s">
        <v>1238</v>
      </c>
      <c r="E2890" t="s">
        <v>1242</v>
      </c>
      <c r="F2890" t="s">
        <v>1282</v>
      </c>
      <c r="G2890" t="s">
        <v>1283</v>
      </c>
      <c r="H2890" t="s">
        <v>148</v>
      </c>
      <c r="I2890" s="170" t="s">
        <v>84</v>
      </c>
      <c r="J2890" t="s">
        <v>85</v>
      </c>
      <c r="K2890" t="s">
        <v>214</v>
      </c>
      <c r="L2890" t="s">
        <v>126</v>
      </c>
      <c r="M2890" t="s">
        <v>345</v>
      </c>
      <c r="N2890" t="s">
        <v>217</v>
      </c>
      <c r="O2890" t="s">
        <v>263</v>
      </c>
      <c r="P2890" t="s">
        <v>346</v>
      </c>
      <c r="Q2890" t="s">
        <v>345</v>
      </c>
      <c r="R2890" t="s">
        <v>347</v>
      </c>
      <c r="S2890" t="s">
        <v>338</v>
      </c>
      <c r="T2890" t="s">
        <v>339</v>
      </c>
      <c r="U2890" s="61" t="s">
        <v>340</v>
      </c>
      <c r="V2890" t="s">
        <v>24</v>
      </c>
      <c r="W2890" t="s">
        <v>263</v>
      </c>
      <c r="X2890" s="59">
        <v>58000</v>
      </c>
      <c r="Y2890" s="59">
        <v>72000</v>
      </c>
      <c r="Z2890" t="s">
        <v>141</v>
      </c>
      <c r="AA2890" s="146" t="str">
        <f t="shared" si="561"/>
        <v>EX</v>
      </c>
      <c r="AB2890" s="146" t="str">
        <f t="shared" si="563"/>
        <v>IT</v>
      </c>
      <c r="AC2890" t="str">
        <f t="shared" si="554"/>
        <v>EX</v>
      </c>
      <c r="AD2890" s="74">
        <f t="shared" si="555"/>
        <v>72000</v>
      </c>
      <c r="AE2890" s="74">
        <f t="shared" si="560"/>
        <v>72000</v>
      </c>
      <c r="AF2890">
        <v>1.3809</v>
      </c>
      <c r="AG2890">
        <v>1988</v>
      </c>
      <c r="AH2890" s="74">
        <v>-1540.8000000000061</v>
      </c>
      <c r="AJ2890" s="74">
        <f t="shared" si="556"/>
        <v>447.19999999999391</v>
      </c>
      <c r="AK2890" s="74">
        <f t="shared" si="562"/>
        <v>72447.199999999997</v>
      </c>
      <c r="AL2890" t="str">
        <f t="shared" si="557"/>
        <v>Y</v>
      </c>
      <c r="AN2890" t="s">
        <v>86</v>
      </c>
      <c r="AO2890" t="s">
        <v>85</v>
      </c>
      <c r="AP2890" t="str">
        <f t="shared" si="558"/>
        <v>99</v>
      </c>
      <c r="AQ2890" s="145" t="s">
        <v>1826</v>
      </c>
      <c r="AR2890" t="str">
        <f t="shared" si="559"/>
        <v>2-Provision for Compensation Incr</v>
      </c>
      <c r="AS2890" s="145" t="s">
        <v>1827</v>
      </c>
      <c r="AT2890" t="s">
        <v>213</v>
      </c>
      <c r="AV2890" t="str">
        <f t="shared" si="553"/>
        <v>VPIT-SS</v>
      </c>
      <c r="AW2890" t="str">
        <f t="shared" si="564"/>
        <v>VP FOR INFORMATION TECHNOLOGY-SHARED SERVICES</v>
      </c>
    </row>
    <row r="2891" spans="1:49">
      <c r="A2891" s="59">
        <v>2018</v>
      </c>
      <c r="B2891" t="s">
        <v>137</v>
      </c>
      <c r="C2891" t="s">
        <v>1237</v>
      </c>
      <c r="D2891" t="s">
        <v>1238</v>
      </c>
      <c r="E2891" t="s">
        <v>1242</v>
      </c>
      <c r="F2891" t="s">
        <v>990</v>
      </c>
      <c r="G2891" t="s">
        <v>991</v>
      </c>
      <c r="H2891" t="s">
        <v>148</v>
      </c>
      <c r="I2891" s="170" t="s">
        <v>84</v>
      </c>
      <c r="J2891" t="s">
        <v>85</v>
      </c>
      <c r="K2891" t="s">
        <v>214</v>
      </c>
      <c r="L2891" t="s">
        <v>126</v>
      </c>
      <c r="M2891" t="s">
        <v>345</v>
      </c>
      <c r="N2891" t="s">
        <v>217</v>
      </c>
      <c r="O2891" t="s">
        <v>263</v>
      </c>
      <c r="P2891" t="s">
        <v>346</v>
      </c>
      <c r="Q2891" t="s">
        <v>345</v>
      </c>
      <c r="R2891" t="s">
        <v>347</v>
      </c>
      <c r="S2891" t="s">
        <v>338</v>
      </c>
      <c r="T2891" t="s">
        <v>339</v>
      </c>
      <c r="U2891" s="61" t="s">
        <v>340</v>
      </c>
      <c r="V2891" t="s">
        <v>24</v>
      </c>
      <c r="W2891" t="s">
        <v>263</v>
      </c>
      <c r="X2891" s="59">
        <v>67326</v>
      </c>
      <c r="Y2891" s="59">
        <v>67326</v>
      </c>
      <c r="Z2891" t="s">
        <v>141</v>
      </c>
      <c r="AA2891" s="146" t="str">
        <f t="shared" si="561"/>
        <v>EX</v>
      </c>
      <c r="AB2891" s="146" t="str">
        <f t="shared" si="563"/>
        <v>IT</v>
      </c>
      <c r="AC2891" t="str">
        <f t="shared" si="554"/>
        <v>EX</v>
      </c>
      <c r="AD2891" s="74">
        <f t="shared" si="555"/>
        <v>67326</v>
      </c>
      <c r="AE2891" s="74">
        <f t="shared" si="560"/>
        <v>67326</v>
      </c>
      <c r="AF2891">
        <v>1.3809</v>
      </c>
      <c r="AG2891">
        <v>1859</v>
      </c>
      <c r="AH2891" s="74">
        <v>-1440.7764000000057</v>
      </c>
      <c r="AJ2891" s="74">
        <f t="shared" si="556"/>
        <v>418.22359999999435</v>
      </c>
      <c r="AK2891" s="74">
        <f t="shared" si="562"/>
        <v>67744.223599999998</v>
      </c>
      <c r="AL2891" t="str">
        <f t="shared" si="557"/>
        <v>Y</v>
      </c>
      <c r="AN2891" t="s">
        <v>86</v>
      </c>
      <c r="AO2891" t="s">
        <v>85</v>
      </c>
      <c r="AP2891" t="str">
        <f t="shared" si="558"/>
        <v>99</v>
      </c>
      <c r="AQ2891" s="145" t="s">
        <v>1826</v>
      </c>
      <c r="AR2891" t="str">
        <f t="shared" si="559"/>
        <v>2-Provision for Compensation Incr</v>
      </c>
      <c r="AS2891" s="145" t="s">
        <v>1827</v>
      </c>
      <c r="AT2891" t="s">
        <v>213</v>
      </c>
      <c r="AV2891" t="str">
        <f t="shared" si="553"/>
        <v>VPIT-SS</v>
      </c>
      <c r="AW2891" t="str">
        <f t="shared" si="564"/>
        <v>VP FOR INFORMATION TECHNOLOGY-SHARED SERVICES</v>
      </c>
    </row>
    <row r="2892" spans="1:49">
      <c r="A2892" s="59">
        <v>2018</v>
      </c>
      <c r="B2892" t="s">
        <v>137</v>
      </c>
      <c r="C2892" t="s">
        <v>1237</v>
      </c>
      <c r="D2892" t="s">
        <v>1238</v>
      </c>
      <c r="E2892" t="s">
        <v>1242</v>
      </c>
      <c r="F2892" t="s">
        <v>1243</v>
      </c>
      <c r="G2892" t="s">
        <v>1244</v>
      </c>
      <c r="H2892" t="s">
        <v>148</v>
      </c>
      <c r="I2892" s="170" t="s">
        <v>84</v>
      </c>
      <c r="J2892" t="s">
        <v>85</v>
      </c>
      <c r="K2892" t="s">
        <v>214</v>
      </c>
      <c r="L2892" t="s">
        <v>126</v>
      </c>
      <c r="M2892" t="s">
        <v>345</v>
      </c>
      <c r="N2892" t="s">
        <v>217</v>
      </c>
      <c r="O2892" t="s">
        <v>263</v>
      </c>
      <c r="P2892" t="s">
        <v>346</v>
      </c>
      <c r="Q2892" t="s">
        <v>345</v>
      </c>
      <c r="R2892" t="s">
        <v>347</v>
      </c>
      <c r="S2892" t="s">
        <v>338</v>
      </c>
      <c r="T2892" t="s">
        <v>339</v>
      </c>
      <c r="U2892" s="61" t="s">
        <v>340</v>
      </c>
      <c r="V2892" t="s">
        <v>24</v>
      </c>
      <c r="W2892" t="s">
        <v>263</v>
      </c>
      <c r="X2892" s="59">
        <v>127947</v>
      </c>
      <c r="Y2892" s="59">
        <v>127947</v>
      </c>
      <c r="Z2892" t="s">
        <v>141</v>
      </c>
      <c r="AA2892" s="146" t="str">
        <f t="shared" si="561"/>
        <v>EX</v>
      </c>
      <c r="AB2892" s="146" t="str">
        <f t="shared" si="563"/>
        <v>IT</v>
      </c>
      <c r="AC2892" t="str">
        <f t="shared" si="554"/>
        <v>EX</v>
      </c>
      <c r="AD2892" s="74">
        <f t="shared" si="555"/>
        <v>127947</v>
      </c>
      <c r="AE2892" s="74">
        <f t="shared" si="560"/>
        <v>127947</v>
      </c>
      <c r="AF2892">
        <v>1.3809</v>
      </c>
      <c r="AG2892">
        <v>3534</v>
      </c>
      <c r="AH2892" s="74">
        <v>-2738.0658000000108</v>
      </c>
      <c r="AJ2892" s="74">
        <f t="shared" si="556"/>
        <v>795.93419999998923</v>
      </c>
      <c r="AK2892" s="74">
        <f t="shared" si="562"/>
        <v>128742.93419999999</v>
      </c>
      <c r="AL2892" t="str">
        <f t="shared" si="557"/>
        <v>Y</v>
      </c>
      <c r="AN2892" t="s">
        <v>86</v>
      </c>
      <c r="AO2892" t="s">
        <v>85</v>
      </c>
      <c r="AP2892" t="str">
        <f t="shared" si="558"/>
        <v>99</v>
      </c>
      <c r="AQ2892" s="145" t="s">
        <v>1826</v>
      </c>
      <c r="AR2892" t="str">
        <f t="shared" si="559"/>
        <v>2-Provision for Compensation Incr</v>
      </c>
      <c r="AS2892" s="145" t="s">
        <v>1827</v>
      </c>
      <c r="AT2892" t="s">
        <v>213</v>
      </c>
      <c r="AV2892" t="str">
        <f t="shared" ref="AV2892:AV2955" si="565">IF(AND($AN2892="UAVP",$Z2892="OE"),$AN2892 &amp; "-OE",IF(AND($AN2892="VPIT",OR($Z2892="SS",$Z2892="IT")),$AN2892 &amp; "-SS",$AN2892))</f>
        <v>VPIT-SS</v>
      </c>
      <c r="AW2892" t="str">
        <f t="shared" si="564"/>
        <v>VP FOR INFORMATION TECHNOLOGY-SHARED SERVICES</v>
      </c>
    </row>
    <row r="2893" spans="1:49">
      <c r="A2893" s="59">
        <v>2018</v>
      </c>
      <c r="B2893" t="s">
        <v>137</v>
      </c>
      <c r="C2893" t="s">
        <v>1237</v>
      </c>
      <c r="D2893" t="s">
        <v>1238</v>
      </c>
      <c r="E2893" t="s">
        <v>1242</v>
      </c>
      <c r="F2893" t="s">
        <v>1284</v>
      </c>
      <c r="G2893" t="s">
        <v>1285</v>
      </c>
      <c r="H2893" t="s">
        <v>148</v>
      </c>
      <c r="I2893" s="170" t="s">
        <v>84</v>
      </c>
      <c r="J2893" t="s">
        <v>85</v>
      </c>
      <c r="K2893" t="s">
        <v>214</v>
      </c>
      <c r="L2893" t="s">
        <v>126</v>
      </c>
      <c r="M2893" t="s">
        <v>345</v>
      </c>
      <c r="N2893" t="s">
        <v>217</v>
      </c>
      <c r="O2893" t="s">
        <v>263</v>
      </c>
      <c r="P2893" t="s">
        <v>346</v>
      </c>
      <c r="Q2893" t="s">
        <v>345</v>
      </c>
      <c r="R2893" t="s">
        <v>347</v>
      </c>
      <c r="S2893" t="s">
        <v>338</v>
      </c>
      <c r="T2893" t="s">
        <v>339</v>
      </c>
      <c r="U2893" s="61" t="s">
        <v>340</v>
      </c>
      <c r="V2893" t="s">
        <v>24</v>
      </c>
      <c r="W2893" t="s">
        <v>263</v>
      </c>
      <c r="X2893" s="59">
        <v>31824</v>
      </c>
      <c r="Y2893" s="59">
        <v>31824</v>
      </c>
      <c r="Z2893" t="s">
        <v>141</v>
      </c>
      <c r="AA2893" s="146" t="str">
        <f t="shared" si="561"/>
        <v>EX</v>
      </c>
      <c r="AB2893" s="146" t="str">
        <f t="shared" si="563"/>
        <v>IT</v>
      </c>
      <c r="AC2893" t="str">
        <f t="shared" si="554"/>
        <v>EX</v>
      </c>
      <c r="AD2893" s="74">
        <f t="shared" si="555"/>
        <v>31824</v>
      </c>
      <c r="AE2893" s="74">
        <f t="shared" si="560"/>
        <v>31824</v>
      </c>
      <c r="AF2893">
        <v>1.3809</v>
      </c>
      <c r="AG2893">
        <v>879</v>
      </c>
      <c r="AH2893" s="74">
        <v>-681.03360000000271</v>
      </c>
      <c r="AJ2893" s="74">
        <f t="shared" si="556"/>
        <v>197.96639999999729</v>
      </c>
      <c r="AK2893" s="74">
        <f t="shared" si="562"/>
        <v>32021.966399999998</v>
      </c>
      <c r="AL2893" t="str">
        <f t="shared" si="557"/>
        <v>Y</v>
      </c>
      <c r="AN2893" t="s">
        <v>86</v>
      </c>
      <c r="AO2893" t="s">
        <v>85</v>
      </c>
      <c r="AP2893" t="str">
        <f t="shared" si="558"/>
        <v>99</v>
      </c>
      <c r="AQ2893" s="145" t="s">
        <v>1826</v>
      </c>
      <c r="AR2893" t="str">
        <f t="shared" si="559"/>
        <v>2-Provision for Compensation Incr</v>
      </c>
      <c r="AS2893" s="145" t="s">
        <v>1827</v>
      </c>
      <c r="AT2893" t="s">
        <v>213</v>
      </c>
      <c r="AV2893" t="str">
        <f t="shared" si="565"/>
        <v>VPIT-SS</v>
      </c>
      <c r="AW2893" t="str">
        <f t="shared" si="564"/>
        <v>VP FOR INFORMATION TECHNOLOGY-SHARED SERVICES</v>
      </c>
    </row>
    <row r="2894" spans="1:49">
      <c r="A2894" s="59">
        <v>2018</v>
      </c>
      <c r="B2894" t="s">
        <v>137</v>
      </c>
      <c r="C2894" t="s">
        <v>1237</v>
      </c>
      <c r="D2894" t="s">
        <v>1238</v>
      </c>
      <c r="E2894" t="s">
        <v>1242</v>
      </c>
      <c r="F2894" t="s">
        <v>1286</v>
      </c>
      <c r="G2894" t="s">
        <v>1287</v>
      </c>
      <c r="H2894" t="s">
        <v>148</v>
      </c>
      <c r="I2894" s="170" t="s">
        <v>84</v>
      </c>
      <c r="J2894" t="s">
        <v>85</v>
      </c>
      <c r="K2894" t="s">
        <v>214</v>
      </c>
      <c r="L2894" t="s">
        <v>126</v>
      </c>
      <c r="M2894" t="s">
        <v>345</v>
      </c>
      <c r="N2894" t="s">
        <v>217</v>
      </c>
      <c r="O2894" t="s">
        <v>263</v>
      </c>
      <c r="P2894" t="s">
        <v>346</v>
      </c>
      <c r="Q2894" t="s">
        <v>345</v>
      </c>
      <c r="R2894" t="s">
        <v>347</v>
      </c>
      <c r="S2894" t="s">
        <v>338</v>
      </c>
      <c r="T2894" t="s">
        <v>339</v>
      </c>
      <c r="U2894" s="61" t="s">
        <v>340</v>
      </c>
      <c r="V2894" t="s">
        <v>24</v>
      </c>
      <c r="W2894" t="s">
        <v>263</v>
      </c>
      <c r="X2894" s="59">
        <v>109437</v>
      </c>
      <c r="Y2894" s="59">
        <v>109437</v>
      </c>
      <c r="Z2894" t="s">
        <v>141</v>
      </c>
      <c r="AA2894" s="146" t="str">
        <f t="shared" si="561"/>
        <v>EX</v>
      </c>
      <c r="AB2894" s="146" t="str">
        <f t="shared" si="563"/>
        <v>IT</v>
      </c>
      <c r="AC2894" t="str">
        <f t="shared" si="554"/>
        <v>EX</v>
      </c>
      <c r="AD2894" s="74">
        <f t="shared" si="555"/>
        <v>109437</v>
      </c>
      <c r="AE2894" s="74">
        <f t="shared" si="560"/>
        <v>109437</v>
      </c>
      <c r="AF2894">
        <v>1.3809</v>
      </c>
      <c r="AG2894">
        <v>3022</v>
      </c>
      <c r="AH2894" s="74">
        <v>-2341.9518000000094</v>
      </c>
      <c r="AJ2894" s="74">
        <f t="shared" si="556"/>
        <v>680.04819999999063</v>
      </c>
      <c r="AK2894" s="74">
        <f t="shared" si="562"/>
        <v>110117.04819999999</v>
      </c>
      <c r="AL2894" t="str">
        <f t="shared" si="557"/>
        <v>Y</v>
      </c>
      <c r="AN2894" t="s">
        <v>86</v>
      </c>
      <c r="AO2894" t="s">
        <v>85</v>
      </c>
      <c r="AP2894" t="str">
        <f t="shared" si="558"/>
        <v>99</v>
      </c>
      <c r="AQ2894" s="145" t="s">
        <v>1826</v>
      </c>
      <c r="AR2894" t="str">
        <f t="shared" si="559"/>
        <v>2-Provision for Compensation Incr</v>
      </c>
      <c r="AS2894" s="145" t="s">
        <v>1827</v>
      </c>
      <c r="AT2894" t="s">
        <v>213</v>
      </c>
      <c r="AV2894" t="str">
        <f t="shared" si="565"/>
        <v>VPIT-SS</v>
      </c>
      <c r="AW2894" t="str">
        <f t="shared" si="564"/>
        <v>VP FOR INFORMATION TECHNOLOGY-SHARED SERVICES</v>
      </c>
    </row>
    <row r="2895" spans="1:49">
      <c r="A2895" s="59">
        <v>2018</v>
      </c>
      <c r="B2895" t="s">
        <v>137</v>
      </c>
      <c r="C2895" t="s">
        <v>1237</v>
      </c>
      <c r="D2895" t="s">
        <v>1238</v>
      </c>
      <c r="E2895" t="s">
        <v>1242</v>
      </c>
      <c r="F2895" t="s">
        <v>1288</v>
      </c>
      <c r="G2895" t="s">
        <v>1289</v>
      </c>
      <c r="H2895" t="s">
        <v>148</v>
      </c>
      <c r="I2895" s="170" t="s">
        <v>84</v>
      </c>
      <c r="J2895" t="s">
        <v>85</v>
      </c>
      <c r="K2895" t="s">
        <v>214</v>
      </c>
      <c r="L2895" t="s">
        <v>126</v>
      </c>
      <c r="M2895" t="s">
        <v>345</v>
      </c>
      <c r="N2895" t="s">
        <v>217</v>
      </c>
      <c r="O2895" t="s">
        <v>263</v>
      </c>
      <c r="P2895" t="s">
        <v>346</v>
      </c>
      <c r="Q2895" t="s">
        <v>345</v>
      </c>
      <c r="R2895" t="s">
        <v>347</v>
      </c>
      <c r="S2895" t="s">
        <v>338</v>
      </c>
      <c r="T2895" t="s">
        <v>339</v>
      </c>
      <c r="U2895" s="61" t="s">
        <v>340</v>
      </c>
      <c r="V2895" t="s">
        <v>24</v>
      </c>
      <c r="W2895" t="s">
        <v>263</v>
      </c>
      <c r="X2895" s="59">
        <v>274676</v>
      </c>
      <c r="Y2895" s="59">
        <v>274676</v>
      </c>
      <c r="Z2895" t="s">
        <v>141</v>
      </c>
      <c r="AA2895" s="146" t="str">
        <f t="shared" si="561"/>
        <v>EX</v>
      </c>
      <c r="AB2895" s="146" t="str">
        <f t="shared" si="563"/>
        <v>IT</v>
      </c>
      <c r="AC2895" t="str">
        <f t="shared" si="554"/>
        <v>EX</v>
      </c>
      <c r="AD2895" s="74">
        <f t="shared" si="555"/>
        <v>274676</v>
      </c>
      <c r="AE2895" s="74">
        <f t="shared" si="560"/>
        <v>274676</v>
      </c>
      <c r="AF2895">
        <v>1.3809</v>
      </c>
      <c r="AG2895">
        <v>7586</v>
      </c>
      <c r="AH2895" s="74">
        <v>-5878.0664000000234</v>
      </c>
      <c r="AJ2895" s="74">
        <f t="shared" si="556"/>
        <v>1707.9335999999766</v>
      </c>
      <c r="AK2895" s="74">
        <f t="shared" si="562"/>
        <v>276383.93359999999</v>
      </c>
      <c r="AL2895" t="str">
        <f t="shared" si="557"/>
        <v>Y</v>
      </c>
      <c r="AN2895" t="s">
        <v>86</v>
      </c>
      <c r="AO2895" t="s">
        <v>85</v>
      </c>
      <c r="AP2895" t="str">
        <f t="shared" si="558"/>
        <v>99</v>
      </c>
      <c r="AQ2895" s="145" t="s">
        <v>1826</v>
      </c>
      <c r="AR2895" t="str">
        <f t="shared" si="559"/>
        <v>2-Provision for Compensation Incr</v>
      </c>
      <c r="AS2895" s="145" t="s">
        <v>1827</v>
      </c>
      <c r="AT2895" t="s">
        <v>213</v>
      </c>
      <c r="AV2895" t="str">
        <f t="shared" si="565"/>
        <v>VPIT-SS</v>
      </c>
      <c r="AW2895" t="str">
        <f t="shared" si="564"/>
        <v>VP FOR INFORMATION TECHNOLOGY-SHARED SERVICES</v>
      </c>
    </row>
    <row r="2896" spans="1:49">
      <c r="A2896" s="59">
        <v>2018</v>
      </c>
      <c r="B2896" t="s">
        <v>137</v>
      </c>
      <c r="C2896" t="s">
        <v>1237</v>
      </c>
      <c r="D2896" t="s">
        <v>1238</v>
      </c>
      <c r="E2896" t="s">
        <v>1242</v>
      </c>
      <c r="F2896" t="s">
        <v>1091</v>
      </c>
      <c r="G2896" t="s">
        <v>1092</v>
      </c>
      <c r="H2896" t="s">
        <v>148</v>
      </c>
      <c r="I2896" s="170" t="s">
        <v>84</v>
      </c>
      <c r="J2896" t="s">
        <v>85</v>
      </c>
      <c r="K2896" t="s">
        <v>214</v>
      </c>
      <c r="L2896" t="s">
        <v>126</v>
      </c>
      <c r="M2896" t="s">
        <v>345</v>
      </c>
      <c r="N2896" t="s">
        <v>217</v>
      </c>
      <c r="O2896" t="s">
        <v>263</v>
      </c>
      <c r="P2896" t="s">
        <v>346</v>
      </c>
      <c r="Q2896" t="s">
        <v>345</v>
      </c>
      <c r="R2896" t="s">
        <v>347</v>
      </c>
      <c r="S2896" t="s">
        <v>338</v>
      </c>
      <c r="T2896" t="s">
        <v>339</v>
      </c>
      <c r="U2896" s="61" t="s">
        <v>340</v>
      </c>
      <c r="V2896" t="s">
        <v>24</v>
      </c>
      <c r="W2896" t="s">
        <v>263</v>
      </c>
      <c r="X2896" s="59">
        <v>34638</v>
      </c>
      <c r="Y2896" s="59">
        <v>34638</v>
      </c>
      <c r="Z2896" t="s">
        <v>141</v>
      </c>
      <c r="AA2896" s="146" t="str">
        <f t="shared" si="561"/>
        <v>EX</v>
      </c>
      <c r="AB2896" s="146" t="str">
        <f t="shared" si="563"/>
        <v>IT</v>
      </c>
      <c r="AC2896" t="str">
        <f t="shared" si="554"/>
        <v>EX</v>
      </c>
      <c r="AD2896" s="74">
        <f t="shared" si="555"/>
        <v>34638</v>
      </c>
      <c r="AE2896" s="74">
        <f t="shared" si="560"/>
        <v>34638</v>
      </c>
      <c r="AF2896">
        <v>1.3809</v>
      </c>
      <c r="AG2896">
        <v>957</v>
      </c>
      <c r="AH2896" s="74">
        <v>-741.25320000000295</v>
      </c>
      <c r="AJ2896" s="74">
        <f t="shared" si="556"/>
        <v>215.74679999999705</v>
      </c>
      <c r="AK2896" s="74">
        <f t="shared" si="562"/>
        <v>34853.746799999994</v>
      </c>
      <c r="AL2896" t="str">
        <f t="shared" si="557"/>
        <v>Y</v>
      </c>
      <c r="AN2896" t="s">
        <v>86</v>
      </c>
      <c r="AO2896" t="s">
        <v>85</v>
      </c>
      <c r="AP2896" t="str">
        <f t="shared" si="558"/>
        <v>99</v>
      </c>
      <c r="AQ2896" s="145" t="s">
        <v>1826</v>
      </c>
      <c r="AR2896" t="str">
        <f t="shared" si="559"/>
        <v>2-Provision for Compensation Incr</v>
      </c>
      <c r="AS2896" s="145" t="s">
        <v>1827</v>
      </c>
      <c r="AT2896" t="s">
        <v>213</v>
      </c>
      <c r="AV2896" t="str">
        <f t="shared" si="565"/>
        <v>VPIT-SS</v>
      </c>
      <c r="AW2896" t="str">
        <f t="shared" si="564"/>
        <v>VP FOR INFORMATION TECHNOLOGY-SHARED SERVICES</v>
      </c>
    </row>
    <row r="2897" spans="1:49">
      <c r="A2897" s="59">
        <v>2018</v>
      </c>
      <c r="B2897" t="s">
        <v>137</v>
      </c>
      <c r="C2897" t="s">
        <v>1237</v>
      </c>
      <c r="D2897" t="s">
        <v>1238</v>
      </c>
      <c r="E2897" t="s">
        <v>1242</v>
      </c>
      <c r="F2897" t="s">
        <v>1292</v>
      </c>
      <c r="G2897" t="s">
        <v>1293</v>
      </c>
      <c r="H2897" t="s">
        <v>148</v>
      </c>
      <c r="I2897" s="170" t="s">
        <v>84</v>
      </c>
      <c r="J2897" t="s">
        <v>85</v>
      </c>
      <c r="K2897" t="s">
        <v>214</v>
      </c>
      <c r="L2897" t="s">
        <v>126</v>
      </c>
      <c r="M2897" t="s">
        <v>345</v>
      </c>
      <c r="N2897" t="s">
        <v>217</v>
      </c>
      <c r="O2897" t="s">
        <v>263</v>
      </c>
      <c r="P2897" t="s">
        <v>346</v>
      </c>
      <c r="Q2897" t="s">
        <v>345</v>
      </c>
      <c r="R2897" t="s">
        <v>347</v>
      </c>
      <c r="S2897" t="s">
        <v>338</v>
      </c>
      <c r="T2897" t="s">
        <v>339</v>
      </c>
      <c r="U2897" s="61" t="s">
        <v>340</v>
      </c>
      <c r="V2897" t="s">
        <v>24</v>
      </c>
      <c r="W2897" t="s">
        <v>263</v>
      </c>
      <c r="X2897" s="59">
        <v>340296</v>
      </c>
      <c r="Y2897" s="59">
        <v>340296</v>
      </c>
      <c r="Z2897" t="s">
        <v>141</v>
      </c>
      <c r="AA2897" s="146" t="str">
        <f t="shared" si="561"/>
        <v>EX</v>
      </c>
      <c r="AB2897" s="146" t="str">
        <f t="shared" si="563"/>
        <v>IT</v>
      </c>
      <c r="AC2897" t="str">
        <f t="shared" si="554"/>
        <v>EX</v>
      </c>
      <c r="AD2897" s="74">
        <f t="shared" si="555"/>
        <v>340296</v>
      </c>
      <c r="AE2897" s="74">
        <f t="shared" si="560"/>
        <v>340296</v>
      </c>
      <c r="AF2897">
        <v>1.3809</v>
      </c>
      <c r="AG2897">
        <v>9398</v>
      </c>
      <c r="AH2897" s="74">
        <v>-7282.3344000000288</v>
      </c>
      <c r="AJ2897" s="74">
        <f t="shared" si="556"/>
        <v>2115.6655999999712</v>
      </c>
      <c r="AK2897" s="74">
        <f t="shared" si="562"/>
        <v>342411.66559999995</v>
      </c>
      <c r="AL2897" t="str">
        <f t="shared" si="557"/>
        <v>Y</v>
      </c>
      <c r="AN2897" t="s">
        <v>86</v>
      </c>
      <c r="AO2897" t="s">
        <v>85</v>
      </c>
      <c r="AP2897" t="str">
        <f t="shared" si="558"/>
        <v>99</v>
      </c>
      <c r="AQ2897" s="145" t="s">
        <v>1826</v>
      </c>
      <c r="AR2897" t="str">
        <f t="shared" si="559"/>
        <v>2-Provision for Compensation Incr</v>
      </c>
      <c r="AS2897" s="145" t="s">
        <v>1827</v>
      </c>
      <c r="AT2897" t="s">
        <v>213</v>
      </c>
      <c r="AV2897" t="str">
        <f t="shared" si="565"/>
        <v>VPIT-SS</v>
      </c>
      <c r="AW2897" t="str">
        <f t="shared" si="564"/>
        <v>VP FOR INFORMATION TECHNOLOGY-SHARED SERVICES</v>
      </c>
    </row>
    <row r="2898" spans="1:49">
      <c r="A2898" s="59">
        <v>2018</v>
      </c>
      <c r="B2898" t="s">
        <v>137</v>
      </c>
      <c r="C2898" t="s">
        <v>1237</v>
      </c>
      <c r="D2898" t="s">
        <v>1238</v>
      </c>
      <c r="E2898" t="s">
        <v>1242</v>
      </c>
      <c r="F2898" t="s">
        <v>1294</v>
      </c>
      <c r="G2898" t="s">
        <v>1295</v>
      </c>
      <c r="H2898" t="s">
        <v>148</v>
      </c>
      <c r="I2898" s="170" t="s">
        <v>84</v>
      </c>
      <c r="J2898" t="s">
        <v>85</v>
      </c>
      <c r="K2898" t="s">
        <v>214</v>
      </c>
      <c r="L2898" t="s">
        <v>126</v>
      </c>
      <c r="M2898" t="s">
        <v>345</v>
      </c>
      <c r="N2898" t="s">
        <v>217</v>
      </c>
      <c r="O2898" t="s">
        <v>263</v>
      </c>
      <c r="P2898" t="s">
        <v>346</v>
      </c>
      <c r="Q2898" t="s">
        <v>345</v>
      </c>
      <c r="R2898" t="s">
        <v>347</v>
      </c>
      <c r="S2898" t="s">
        <v>338</v>
      </c>
      <c r="T2898" t="s">
        <v>339</v>
      </c>
      <c r="U2898" s="61" t="s">
        <v>340</v>
      </c>
      <c r="V2898" t="s">
        <v>24</v>
      </c>
      <c r="W2898" t="s">
        <v>263</v>
      </c>
      <c r="X2898" s="59">
        <v>414140</v>
      </c>
      <c r="Y2898" s="59">
        <v>414140</v>
      </c>
      <c r="Z2898" t="s">
        <v>141</v>
      </c>
      <c r="AA2898" s="146" t="str">
        <f t="shared" si="561"/>
        <v>EX</v>
      </c>
      <c r="AB2898" s="146" t="str">
        <f t="shared" si="563"/>
        <v>IT</v>
      </c>
      <c r="AC2898" t="str">
        <f t="shared" si="554"/>
        <v>EX</v>
      </c>
      <c r="AD2898" s="74">
        <f t="shared" si="555"/>
        <v>414140</v>
      </c>
      <c r="AE2898" s="74">
        <f t="shared" si="560"/>
        <v>414140</v>
      </c>
      <c r="AF2898">
        <v>1.3809</v>
      </c>
      <c r="AG2898">
        <v>11438</v>
      </c>
      <c r="AH2898" s="74">
        <v>-8862.5960000000359</v>
      </c>
      <c r="AJ2898" s="74">
        <f t="shared" si="556"/>
        <v>2575.4039999999641</v>
      </c>
      <c r="AK2898" s="74">
        <f t="shared" si="562"/>
        <v>416715.40399999998</v>
      </c>
      <c r="AL2898" t="str">
        <f t="shared" si="557"/>
        <v>Y</v>
      </c>
      <c r="AN2898" t="s">
        <v>86</v>
      </c>
      <c r="AO2898" t="s">
        <v>85</v>
      </c>
      <c r="AP2898" t="str">
        <f t="shared" si="558"/>
        <v>99</v>
      </c>
      <c r="AQ2898" s="145" t="s">
        <v>1826</v>
      </c>
      <c r="AR2898" t="str">
        <f t="shared" si="559"/>
        <v>2-Provision for Compensation Incr</v>
      </c>
      <c r="AS2898" s="145" t="s">
        <v>1827</v>
      </c>
      <c r="AT2898" t="s">
        <v>213</v>
      </c>
      <c r="AV2898" t="str">
        <f t="shared" si="565"/>
        <v>VPIT-SS</v>
      </c>
      <c r="AW2898" t="str">
        <f t="shared" si="564"/>
        <v>VP FOR INFORMATION TECHNOLOGY-SHARED SERVICES</v>
      </c>
    </row>
    <row r="2899" spans="1:49">
      <c r="A2899" s="59">
        <v>2018</v>
      </c>
      <c r="B2899" t="s">
        <v>137</v>
      </c>
      <c r="C2899" t="s">
        <v>1237</v>
      </c>
      <c r="D2899" t="s">
        <v>1238</v>
      </c>
      <c r="E2899" t="s">
        <v>1242</v>
      </c>
      <c r="F2899" t="s">
        <v>1103</v>
      </c>
      <c r="G2899" t="s">
        <v>1104</v>
      </c>
      <c r="H2899" t="s">
        <v>148</v>
      </c>
      <c r="I2899" s="170" t="s">
        <v>84</v>
      </c>
      <c r="J2899" t="s">
        <v>85</v>
      </c>
      <c r="K2899" t="s">
        <v>214</v>
      </c>
      <c r="L2899" t="s">
        <v>126</v>
      </c>
      <c r="M2899" t="s">
        <v>345</v>
      </c>
      <c r="N2899" t="s">
        <v>217</v>
      </c>
      <c r="O2899" t="s">
        <v>263</v>
      </c>
      <c r="P2899" t="s">
        <v>346</v>
      </c>
      <c r="Q2899" t="s">
        <v>345</v>
      </c>
      <c r="R2899" t="s">
        <v>347</v>
      </c>
      <c r="S2899" t="s">
        <v>338</v>
      </c>
      <c r="T2899" t="s">
        <v>339</v>
      </c>
      <c r="U2899" s="61" t="s">
        <v>340</v>
      </c>
      <c r="V2899" t="s">
        <v>24</v>
      </c>
      <c r="W2899" t="s">
        <v>263</v>
      </c>
      <c r="X2899" s="59">
        <v>79139</v>
      </c>
      <c r="Y2899" s="59">
        <v>79139</v>
      </c>
      <c r="Z2899" t="s">
        <v>141</v>
      </c>
      <c r="AA2899" s="146" t="str">
        <f t="shared" si="561"/>
        <v>EX</v>
      </c>
      <c r="AB2899" s="146" t="str">
        <f t="shared" si="563"/>
        <v>IT</v>
      </c>
      <c r="AC2899" t="str">
        <f t="shared" ref="AC2899:AC2962" si="566">IF(O2899 =AA2899,W2899,"Allot/Xfer IN")</f>
        <v>EX</v>
      </c>
      <c r="AD2899" s="74">
        <f t="shared" ref="AD2899:AD2962" si="567">IF(O2899 =AA2899,Y2899,-Y2899)</f>
        <v>79139</v>
      </c>
      <c r="AE2899" s="74">
        <f t="shared" si="560"/>
        <v>79139</v>
      </c>
      <c r="AF2899">
        <v>1.3809</v>
      </c>
      <c r="AG2899">
        <v>2186</v>
      </c>
      <c r="AH2899" s="74">
        <v>-1693.5746000000067</v>
      </c>
      <c r="AJ2899" s="74">
        <f t="shared" ref="AJ2899:AJ2962" si="568">SUM(AG2899:AI2899)</f>
        <v>492.42539999999326</v>
      </c>
      <c r="AK2899" s="74">
        <f t="shared" si="562"/>
        <v>79631.425399999993</v>
      </c>
      <c r="AL2899" t="str">
        <f t="shared" ref="AL2899:AL2962" si="569">IF(AF2899&lt;&gt;1,"Y","N")</f>
        <v>Y</v>
      </c>
      <c r="AN2899" t="s">
        <v>86</v>
      </c>
      <c r="AO2899" t="s">
        <v>85</v>
      </c>
      <c r="AP2899" t="str">
        <f t="shared" ref="AP2899:AP2962" si="570">IF(AL2899 ="Y","99",I2899)</f>
        <v>99</v>
      </c>
      <c r="AQ2899" s="145" t="s">
        <v>1826</v>
      </c>
      <c r="AR2899" t="str">
        <f t="shared" ref="AR2899:AR2962" si="571">IF(AM2899 ="y",AQ2899,IF(AG2899 &lt;&gt;0,"2-Provision for Compensation Incr","1-Adjusted Base Budget"))</f>
        <v>2-Provision for Compensation Incr</v>
      </c>
      <c r="AS2899" s="145" t="s">
        <v>1827</v>
      </c>
      <c r="AT2899" t="s">
        <v>213</v>
      </c>
      <c r="AV2899" t="str">
        <f t="shared" si="565"/>
        <v>VPIT-SS</v>
      </c>
      <c r="AW2899" t="str">
        <f t="shared" si="564"/>
        <v>VP FOR INFORMATION TECHNOLOGY-SHARED SERVICES</v>
      </c>
    </row>
    <row r="2900" spans="1:49">
      <c r="A2900" s="59">
        <v>2018</v>
      </c>
      <c r="B2900" t="s">
        <v>137</v>
      </c>
      <c r="C2900" t="s">
        <v>1237</v>
      </c>
      <c r="D2900" t="s">
        <v>1238</v>
      </c>
      <c r="E2900" t="s">
        <v>1242</v>
      </c>
      <c r="F2900" t="s">
        <v>1758</v>
      </c>
      <c r="G2900" t="s">
        <v>1759</v>
      </c>
      <c r="H2900" t="s">
        <v>148</v>
      </c>
      <c r="I2900" s="170" t="s">
        <v>84</v>
      </c>
      <c r="J2900" t="s">
        <v>85</v>
      </c>
      <c r="K2900" t="s">
        <v>214</v>
      </c>
      <c r="L2900" t="s">
        <v>126</v>
      </c>
      <c r="M2900" t="s">
        <v>345</v>
      </c>
      <c r="N2900" t="s">
        <v>217</v>
      </c>
      <c r="O2900" t="s">
        <v>263</v>
      </c>
      <c r="P2900" t="s">
        <v>346</v>
      </c>
      <c r="Q2900" t="s">
        <v>345</v>
      </c>
      <c r="R2900" t="s">
        <v>347</v>
      </c>
      <c r="S2900" t="s">
        <v>338</v>
      </c>
      <c r="T2900" t="s">
        <v>339</v>
      </c>
      <c r="U2900" s="61" t="s">
        <v>340</v>
      </c>
      <c r="V2900" t="s">
        <v>24</v>
      </c>
      <c r="W2900" t="s">
        <v>263</v>
      </c>
      <c r="X2900" s="59">
        <v>64453</v>
      </c>
      <c r="Y2900" s="59">
        <v>64453</v>
      </c>
      <c r="Z2900" t="s">
        <v>141</v>
      </c>
      <c r="AA2900" s="146" t="str">
        <f t="shared" si="561"/>
        <v>EX</v>
      </c>
      <c r="AB2900" s="146" t="str">
        <f t="shared" si="563"/>
        <v>IT</v>
      </c>
      <c r="AC2900" t="str">
        <f t="shared" si="566"/>
        <v>EX</v>
      </c>
      <c r="AD2900" s="74">
        <f t="shared" si="567"/>
        <v>64453</v>
      </c>
      <c r="AE2900" s="74">
        <f t="shared" ref="AE2900:AE2963" si="572">Y2900</f>
        <v>64453</v>
      </c>
      <c r="AF2900">
        <v>1.3809</v>
      </c>
      <c r="AG2900">
        <v>1780</v>
      </c>
      <c r="AH2900" s="74">
        <v>-1379.2942000000055</v>
      </c>
      <c r="AJ2900" s="74">
        <f t="shared" si="568"/>
        <v>400.7057999999945</v>
      </c>
      <c r="AK2900" s="74">
        <f t="shared" si="562"/>
        <v>64853.705799999996</v>
      </c>
      <c r="AL2900" t="str">
        <f t="shared" si="569"/>
        <v>Y</v>
      </c>
      <c r="AN2900" t="s">
        <v>86</v>
      </c>
      <c r="AO2900" t="s">
        <v>85</v>
      </c>
      <c r="AP2900" t="str">
        <f t="shared" si="570"/>
        <v>99</v>
      </c>
      <c r="AQ2900" s="145" t="s">
        <v>1826</v>
      </c>
      <c r="AR2900" t="str">
        <f t="shared" si="571"/>
        <v>2-Provision for Compensation Incr</v>
      </c>
      <c r="AS2900" s="145" t="s">
        <v>1827</v>
      </c>
      <c r="AT2900" t="s">
        <v>213</v>
      </c>
      <c r="AV2900" t="str">
        <f t="shared" si="565"/>
        <v>VPIT-SS</v>
      </c>
      <c r="AW2900" t="str">
        <f t="shared" si="564"/>
        <v>VP FOR INFORMATION TECHNOLOGY-SHARED SERVICES</v>
      </c>
    </row>
    <row r="2901" spans="1:49">
      <c r="A2901" s="59">
        <v>2018</v>
      </c>
      <c r="B2901" t="s">
        <v>137</v>
      </c>
      <c r="C2901" t="s">
        <v>1237</v>
      </c>
      <c r="D2901" t="s">
        <v>1238</v>
      </c>
      <c r="E2901" t="s">
        <v>1239</v>
      </c>
      <c r="F2901" t="s">
        <v>1049</v>
      </c>
      <c r="G2901" t="s">
        <v>1050</v>
      </c>
      <c r="H2901" t="s">
        <v>155</v>
      </c>
      <c r="I2901" s="170" t="s">
        <v>84</v>
      </c>
      <c r="J2901" t="s">
        <v>85</v>
      </c>
      <c r="K2901" t="s">
        <v>214</v>
      </c>
      <c r="L2901" t="s">
        <v>126</v>
      </c>
      <c r="M2901" t="s">
        <v>345</v>
      </c>
      <c r="N2901" t="s">
        <v>217</v>
      </c>
      <c r="O2901" t="s">
        <v>263</v>
      </c>
      <c r="P2901" t="s">
        <v>346</v>
      </c>
      <c r="Q2901" t="s">
        <v>345</v>
      </c>
      <c r="R2901" t="s">
        <v>347</v>
      </c>
      <c r="S2901" t="s">
        <v>338</v>
      </c>
      <c r="T2901" t="s">
        <v>339</v>
      </c>
      <c r="U2901" s="61" t="s">
        <v>340</v>
      </c>
      <c r="V2901" t="s">
        <v>24</v>
      </c>
      <c r="W2901" t="s">
        <v>263</v>
      </c>
      <c r="X2901" s="59">
        <v>98881</v>
      </c>
      <c r="Y2901" s="59">
        <v>98881</v>
      </c>
      <c r="Z2901" t="s">
        <v>141</v>
      </c>
      <c r="AA2901" s="146" t="str">
        <f t="shared" si="561"/>
        <v>EX</v>
      </c>
      <c r="AB2901" s="146" t="str">
        <f t="shared" si="563"/>
        <v>IT</v>
      </c>
      <c r="AC2901" t="str">
        <f t="shared" si="566"/>
        <v>EX</v>
      </c>
      <c r="AD2901" s="74">
        <f t="shared" si="567"/>
        <v>98881</v>
      </c>
      <c r="AE2901" s="74">
        <f t="shared" si="572"/>
        <v>98881</v>
      </c>
      <c r="AF2901">
        <v>1.3809</v>
      </c>
      <c r="AG2901">
        <v>2731</v>
      </c>
      <c r="AH2901" s="74">
        <v>-2116.0534000000084</v>
      </c>
      <c r="AJ2901" s="74">
        <f t="shared" si="568"/>
        <v>614.94659999999158</v>
      </c>
      <c r="AK2901" s="74">
        <f t="shared" si="562"/>
        <v>99495.946599999996</v>
      </c>
      <c r="AL2901" t="str">
        <f t="shared" si="569"/>
        <v>Y</v>
      </c>
      <c r="AN2901" t="s">
        <v>86</v>
      </c>
      <c r="AO2901" t="s">
        <v>85</v>
      </c>
      <c r="AP2901" t="str">
        <f t="shared" si="570"/>
        <v>99</v>
      </c>
      <c r="AQ2901" s="145" t="s">
        <v>1826</v>
      </c>
      <c r="AR2901" t="str">
        <f t="shared" si="571"/>
        <v>2-Provision for Compensation Incr</v>
      </c>
      <c r="AS2901" s="145" t="s">
        <v>1827</v>
      </c>
      <c r="AT2901" t="s">
        <v>213</v>
      </c>
      <c r="AV2901" t="str">
        <f t="shared" si="565"/>
        <v>VPIT-SS</v>
      </c>
      <c r="AW2901" t="str">
        <f t="shared" si="564"/>
        <v>VP FOR INFORMATION TECHNOLOGY-SHARED SERVICES</v>
      </c>
    </row>
    <row r="2902" spans="1:49">
      <c r="A2902" s="59">
        <v>2018</v>
      </c>
      <c r="B2902" t="s">
        <v>137</v>
      </c>
      <c r="C2902" t="s">
        <v>1237</v>
      </c>
      <c r="D2902" t="s">
        <v>1238</v>
      </c>
      <c r="E2902" t="s">
        <v>1239</v>
      </c>
      <c r="F2902" t="s">
        <v>1296</v>
      </c>
      <c r="G2902" t="s">
        <v>1297</v>
      </c>
      <c r="H2902" t="s">
        <v>155</v>
      </c>
      <c r="I2902" s="170" t="s">
        <v>84</v>
      </c>
      <c r="J2902" t="s">
        <v>85</v>
      </c>
      <c r="K2902" t="s">
        <v>214</v>
      </c>
      <c r="L2902" t="s">
        <v>126</v>
      </c>
      <c r="M2902" t="s">
        <v>345</v>
      </c>
      <c r="N2902" t="s">
        <v>217</v>
      </c>
      <c r="O2902" t="s">
        <v>263</v>
      </c>
      <c r="P2902" t="s">
        <v>346</v>
      </c>
      <c r="Q2902" t="s">
        <v>345</v>
      </c>
      <c r="R2902" t="s">
        <v>347</v>
      </c>
      <c r="S2902" t="s">
        <v>338</v>
      </c>
      <c r="T2902" t="s">
        <v>339</v>
      </c>
      <c r="U2902" s="61" t="s">
        <v>340</v>
      </c>
      <c r="V2902" t="s">
        <v>24</v>
      </c>
      <c r="W2902" t="s">
        <v>263</v>
      </c>
      <c r="X2902" s="59">
        <v>316503</v>
      </c>
      <c r="Y2902" s="59">
        <v>316503</v>
      </c>
      <c r="Z2902" t="s">
        <v>141</v>
      </c>
      <c r="AA2902" s="146" t="str">
        <f t="shared" si="561"/>
        <v>EX</v>
      </c>
      <c r="AB2902" s="146" t="str">
        <f t="shared" si="563"/>
        <v>IT</v>
      </c>
      <c r="AC2902" t="str">
        <f t="shared" si="566"/>
        <v>EX</v>
      </c>
      <c r="AD2902" s="74">
        <f t="shared" si="567"/>
        <v>316503</v>
      </c>
      <c r="AE2902" s="74">
        <f t="shared" si="572"/>
        <v>316503</v>
      </c>
      <c r="AF2902">
        <v>1.3809</v>
      </c>
      <c r="AG2902">
        <v>8741</v>
      </c>
      <c r="AH2902" s="74">
        <v>-6773.1642000000274</v>
      </c>
      <c r="AJ2902" s="74">
        <f t="shared" si="568"/>
        <v>1967.8357999999726</v>
      </c>
      <c r="AK2902" s="74">
        <f t="shared" si="562"/>
        <v>318470.8358</v>
      </c>
      <c r="AL2902" t="str">
        <f t="shared" si="569"/>
        <v>Y</v>
      </c>
      <c r="AN2902" t="s">
        <v>86</v>
      </c>
      <c r="AO2902" t="s">
        <v>85</v>
      </c>
      <c r="AP2902" t="str">
        <f t="shared" si="570"/>
        <v>99</v>
      </c>
      <c r="AQ2902" s="145" t="s">
        <v>1826</v>
      </c>
      <c r="AR2902" t="str">
        <f t="shared" si="571"/>
        <v>2-Provision for Compensation Incr</v>
      </c>
      <c r="AS2902" s="145" t="s">
        <v>1827</v>
      </c>
      <c r="AT2902" t="s">
        <v>213</v>
      </c>
      <c r="AV2902" t="str">
        <f t="shared" si="565"/>
        <v>VPIT-SS</v>
      </c>
      <c r="AW2902" t="str">
        <f t="shared" si="564"/>
        <v>VP FOR INFORMATION TECHNOLOGY-SHARED SERVICES</v>
      </c>
    </row>
    <row r="2903" spans="1:49">
      <c r="A2903" s="59">
        <v>2018</v>
      </c>
      <c r="B2903" t="s">
        <v>137</v>
      </c>
      <c r="C2903" t="s">
        <v>1237</v>
      </c>
      <c r="D2903" t="s">
        <v>1238</v>
      </c>
      <c r="E2903" t="s">
        <v>1239</v>
      </c>
      <c r="F2903" t="s">
        <v>1288</v>
      </c>
      <c r="G2903" t="s">
        <v>1289</v>
      </c>
      <c r="H2903" t="s">
        <v>155</v>
      </c>
      <c r="I2903" s="170" t="s">
        <v>84</v>
      </c>
      <c r="J2903" t="s">
        <v>85</v>
      </c>
      <c r="K2903" t="s">
        <v>214</v>
      </c>
      <c r="L2903" t="s">
        <v>126</v>
      </c>
      <c r="M2903" t="s">
        <v>345</v>
      </c>
      <c r="N2903" t="s">
        <v>217</v>
      </c>
      <c r="O2903" t="s">
        <v>263</v>
      </c>
      <c r="P2903" t="s">
        <v>346</v>
      </c>
      <c r="Q2903" t="s">
        <v>345</v>
      </c>
      <c r="R2903" t="s">
        <v>347</v>
      </c>
      <c r="S2903" t="s">
        <v>338</v>
      </c>
      <c r="T2903" t="s">
        <v>339</v>
      </c>
      <c r="U2903" s="61" t="s">
        <v>340</v>
      </c>
      <c r="V2903" t="s">
        <v>24</v>
      </c>
      <c r="W2903" t="s">
        <v>263</v>
      </c>
      <c r="X2903" s="59">
        <v>238288</v>
      </c>
      <c r="Y2903" s="59">
        <v>238288</v>
      </c>
      <c r="Z2903" t="s">
        <v>141</v>
      </c>
      <c r="AA2903" s="146" t="str">
        <f t="shared" si="561"/>
        <v>EX</v>
      </c>
      <c r="AB2903" s="146" t="str">
        <f t="shared" si="563"/>
        <v>IT</v>
      </c>
      <c r="AC2903" t="str">
        <f t="shared" si="566"/>
        <v>EX</v>
      </c>
      <c r="AD2903" s="74">
        <f t="shared" si="567"/>
        <v>238288</v>
      </c>
      <c r="AE2903" s="74">
        <f t="shared" si="572"/>
        <v>238288</v>
      </c>
      <c r="AF2903">
        <v>1.3809</v>
      </c>
      <c r="AG2903">
        <v>6581</v>
      </c>
      <c r="AH2903" s="74">
        <v>-5099.3632000000207</v>
      </c>
      <c r="AJ2903" s="74">
        <f t="shared" si="568"/>
        <v>1481.6367999999793</v>
      </c>
      <c r="AK2903" s="74">
        <f t="shared" si="562"/>
        <v>239769.63679999998</v>
      </c>
      <c r="AL2903" t="str">
        <f t="shared" si="569"/>
        <v>Y</v>
      </c>
      <c r="AN2903" t="s">
        <v>86</v>
      </c>
      <c r="AO2903" t="s">
        <v>85</v>
      </c>
      <c r="AP2903" t="str">
        <f t="shared" si="570"/>
        <v>99</v>
      </c>
      <c r="AQ2903" s="145" t="s">
        <v>1826</v>
      </c>
      <c r="AR2903" t="str">
        <f t="shared" si="571"/>
        <v>2-Provision for Compensation Incr</v>
      </c>
      <c r="AS2903" s="145" t="s">
        <v>1827</v>
      </c>
      <c r="AT2903" t="s">
        <v>213</v>
      </c>
      <c r="AV2903" t="str">
        <f t="shared" si="565"/>
        <v>VPIT-SS</v>
      </c>
      <c r="AW2903" t="str">
        <f t="shared" si="564"/>
        <v>VP FOR INFORMATION TECHNOLOGY-SHARED SERVICES</v>
      </c>
    </row>
    <row r="2904" spans="1:49">
      <c r="A2904" s="59">
        <v>2018</v>
      </c>
      <c r="B2904" t="s">
        <v>137</v>
      </c>
      <c r="C2904" t="s">
        <v>1237</v>
      </c>
      <c r="D2904" t="s">
        <v>1238</v>
      </c>
      <c r="E2904" t="s">
        <v>1245</v>
      </c>
      <c r="F2904" t="s">
        <v>1258</v>
      </c>
      <c r="G2904" t="s">
        <v>1259</v>
      </c>
      <c r="H2904" t="s">
        <v>1246</v>
      </c>
      <c r="I2904" s="170" t="s">
        <v>84</v>
      </c>
      <c r="J2904" t="s">
        <v>85</v>
      </c>
      <c r="K2904" t="s">
        <v>214</v>
      </c>
      <c r="L2904" t="s">
        <v>847</v>
      </c>
      <c r="M2904" t="s">
        <v>848</v>
      </c>
      <c r="N2904" t="s">
        <v>217</v>
      </c>
      <c r="O2904" t="s">
        <v>263</v>
      </c>
      <c r="P2904" t="s">
        <v>346</v>
      </c>
      <c r="Q2904" t="s">
        <v>345</v>
      </c>
      <c r="R2904" t="s">
        <v>347</v>
      </c>
      <c r="S2904" t="s">
        <v>338</v>
      </c>
      <c r="T2904" t="s">
        <v>339</v>
      </c>
      <c r="U2904" s="61" t="s">
        <v>340</v>
      </c>
      <c r="V2904" t="s">
        <v>24</v>
      </c>
      <c r="W2904" t="s">
        <v>263</v>
      </c>
      <c r="X2904" s="59">
        <v>0</v>
      </c>
      <c r="Y2904" s="59">
        <v>-59073</v>
      </c>
      <c r="AA2904" s="146" t="str">
        <f t="shared" si="561"/>
        <v>EX</v>
      </c>
      <c r="AB2904" s="146">
        <f t="shared" si="563"/>
        <v>0</v>
      </c>
      <c r="AC2904" t="str">
        <f t="shared" si="566"/>
        <v>EX</v>
      </c>
      <c r="AD2904" s="74">
        <f t="shared" si="567"/>
        <v>-59073</v>
      </c>
      <c r="AE2904" s="74">
        <f t="shared" si="572"/>
        <v>-59073</v>
      </c>
      <c r="AF2904">
        <v>1</v>
      </c>
      <c r="AG2904">
        <v>0</v>
      </c>
      <c r="AH2904" s="74">
        <v>0</v>
      </c>
      <c r="AJ2904" s="74">
        <f t="shared" si="568"/>
        <v>0</v>
      </c>
      <c r="AK2904" s="74">
        <f t="shared" si="562"/>
        <v>-59073</v>
      </c>
      <c r="AL2904" t="str">
        <f t="shared" si="569"/>
        <v>N</v>
      </c>
      <c r="AN2904" t="s">
        <v>86</v>
      </c>
      <c r="AO2904" t="s">
        <v>85</v>
      </c>
      <c r="AP2904" t="str">
        <f t="shared" si="570"/>
        <v>94</v>
      </c>
      <c r="AQ2904" s="145" t="s">
        <v>1826</v>
      </c>
      <c r="AR2904" t="str">
        <f t="shared" si="571"/>
        <v>1-Adjusted Base Budget</v>
      </c>
      <c r="AS2904" s="145" t="s">
        <v>1827</v>
      </c>
      <c r="AT2904" t="s">
        <v>213</v>
      </c>
      <c r="AV2904" t="str">
        <f t="shared" si="565"/>
        <v>VPIT</v>
      </c>
      <c r="AW2904" t="str">
        <f t="shared" si="564"/>
        <v>VP FOR INFORMATION TECHNOLOGY</v>
      </c>
    </row>
    <row r="2905" spans="1:49">
      <c r="A2905" s="59">
        <v>2018</v>
      </c>
      <c r="B2905" t="s">
        <v>137</v>
      </c>
      <c r="C2905" t="s">
        <v>1237</v>
      </c>
      <c r="D2905" t="s">
        <v>1238</v>
      </c>
      <c r="E2905" t="s">
        <v>1245</v>
      </c>
      <c r="F2905" t="s">
        <v>1262</v>
      </c>
      <c r="G2905" t="s">
        <v>1263</v>
      </c>
      <c r="H2905" t="s">
        <v>1246</v>
      </c>
      <c r="I2905" s="170" t="s">
        <v>84</v>
      </c>
      <c r="J2905" t="s">
        <v>85</v>
      </c>
      <c r="K2905" t="s">
        <v>214</v>
      </c>
      <c r="L2905" t="s">
        <v>847</v>
      </c>
      <c r="M2905" t="s">
        <v>848</v>
      </c>
      <c r="N2905" t="s">
        <v>217</v>
      </c>
      <c r="O2905" t="s">
        <v>263</v>
      </c>
      <c r="P2905" t="s">
        <v>346</v>
      </c>
      <c r="Q2905" t="s">
        <v>345</v>
      </c>
      <c r="R2905" t="s">
        <v>347</v>
      </c>
      <c r="S2905" t="s">
        <v>338</v>
      </c>
      <c r="T2905" t="s">
        <v>339</v>
      </c>
      <c r="U2905" s="61" t="s">
        <v>340</v>
      </c>
      <c r="V2905" t="s">
        <v>24</v>
      </c>
      <c r="W2905" t="s">
        <v>263</v>
      </c>
      <c r="X2905" s="59">
        <v>-83230</v>
      </c>
      <c r="Y2905" s="59">
        <v>-83230</v>
      </c>
      <c r="AA2905" s="146" t="str">
        <f t="shared" si="561"/>
        <v>EX</v>
      </c>
      <c r="AB2905" s="146">
        <f t="shared" si="563"/>
        <v>0</v>
      </c>
      <c r="AC2905" t="str">
        <f t="shared" si="566"/>
        <v>EX</v>
      </c>
      <c r="AD2905" s="74">
        <f t="shared" si="567"/>
        <v>-83230</v>
      </c>
      <c r="AE2905" s="74">
        <f t="shared" si="572"/>
        <v>-83230</v>
      </c>
      <c r="AF2905">
        <v>1</v>
      </c>
      <c r="AG2905">
        <v>0</v>
      </c>
      <c r="AH2905" s="74">
        <v>0</v>
      </c>
      <c r="AJ2905" s="74">
        <f t="shared" si="568"/>
        <v>0</v>
      </c>
      <c r="AK2905" s="74">
        <f t="shared" si="562"/>
        <v>-83230</v>
      </c>
      <c r="AL2905" t="str">
        <f t="shared" si="569"/>
        <v>N</v>
      </c>
      <c r="AN2905" t="s">
        <v>86</v>
      </c>
      <c r="AO2905" t="s">
        <v>85</v>
      </c>
      <c r="AP2905" t="str">
        <f t="shared" si="570"/>
        <v>94</v>
      </c>
      <c r="AQ2905" s="145" t="s">
        <v>1826</v>
      </c>
      <c r="AR2905" t="str">
        <f t="shared" si="571"/>
        <v>1-Adjusted Base Budget</v>
      </c>
      <c r="AS2905" s="145" t="s">
        <v>1827</v>
      </c>
      <c r="AT2905" t="s">
        <v>213</v>
      </c>
      <c r="AV2905" t="str">
        <f t="shared" si="565"/>
        <v>VPIT</v>
      </c>
      <c r="AW2905" t="str">
        <f t="shared" si="564"/>
        <v>VP FOR INFORMATION TECHNOLOGY</v>
      </c>
    </row>
    <row r="2906" spans="1:49">
      <c r="A2906" s="59">
        <v>2018</v>
      </c>
      <c r="B2906" t="s">
        <v>137</v>
      </c>
      <c r="C2906" t="s">
        <v>1237</v>
      </c>
      <c r="D2906" t="s">
        <v>1238</v>
      </c>
      <c r="E2906" t="s">
        <v>1245</v>
      </c>
      <c r="F2906" t="s">
        <v>1298</v>
      </c>
      <c r="G2906" t="s">
        <v>1299</v>
      </c>
      <c r="H2906" t="s">
        <v>1246</v>
      </c>
      <c r="I2906" s="170" t="s">
        <v>84</v>
      </c>
      <c r="J2906" t="s">
        <v>85</v>
      </c>
      <c r="K2906" t="s">
        <v>214</v>
      </c>
      <c r="L2906" t="s">
        <v>847</v>
      </c>
      <c r="M2906" t="s">
        <v>848</v>
      </c>
      <c r="N2906" t="s">
        <v>217</v>
      </c>
      <c r="O2906" t="s">
        <v>263</v>
      </c>
      <c r="P2906" t="s">
        <v>346</v>
      </c>
      <c r="Q2906" t="s">
        <v>345</v>
      </c>
      <c r="R2906" t="s">
        <v>347</v>
      </c>
      <c r="S2906" t="s">
        <v>338</v>
      </c>
      <c r="T2906" t="s">
        <v>339</v>
      </c>
      <c r="U2906" s="61" t="s">
        <v>340</v>
      </c>
      <c r="V2906" t="s">
        <v>24</v>
      </c>
      <c r="W2906" t="s">
        <v>263</v>
      </c>
      <c r="X2906" s="59">
        <v>0</v>
      </c>
      <c r="Y2906" s="59">
        <v>-11100</v>
      </c>
      <c r="AA2906" s="146" t="str">
        <f t="shared" si="561"/>
        <v>EX</v>
      </c>
      <c r="AB2906" s="146">
        <f t="shared" si="563"/>
        <v>0</v>
      </c>
      <c r="AC2906" t="str">
        <f t="shared" si="566"/>
        <v>EX</v>
      </c>
      <c r="AD2906" s="74">
        <f t="shared" si="567"/>
        <v>-11100</v>
      </c>
      <c r="AE2906" s="74">
        <f t="shared" si="572"/>
        <v>-11100</v>
      </c>
      <c r="AF2906">
        <v>1</v>
      </c>
      <c r="AG2906">
        <v>0</v>
      </c>
      <c r="AH2906" s="74">
        <v>0</v>
      </c>
      <c r="AJ2906" s="74">
        <f t="shared" si="568"/>
        <v>0</v>
      </c>
      <c r="AK2906" s="74">
        <f t="shared" si="562"/>
        <v>-11100</v>
      </c>
      <c r="AL2906" t="str">
        <f t="shared" si="569"/>
        <v>N</v>
      </c>
      <c r="AN2906" t="s">
        <v>86</v>
      </c>
      <c r="AO2906" t="s">
        <v>85</v>
      </c>
      <c r="AP2906" t="str">
        <f t="shared" si="570"/>
        <v>94</v>
      </c>
      <c r="AQ2906" s="145" t="s">
        <v>1826</v>
      </c>
      <c r="AR2906" t="str">
        <f t="shared" si="571"/>
        <v>1-Adjusted Base Budget</v>
      </c>
      <c r="AS2906" s="145" t="s">
        <v>1827</v>
      </c>
      <c r="AT2906" t="s">
        <v>213</v>
      </c>
      <c r="AV2906" t="str">
        <f t="shared" si="565"/>
        <v>VPIT</v>
      </c>
      <c r="AW2906" t="str">
        <f t="shared" si="564"/>
        <v>VP FOR INFORMATION TECHNOLOGY</v>
      </c>
    </row>
    <row r="2907" spans="1:49">
      <c r="A2907" s="59">
        <v>2018</v>
      </c>
      <c r="B2907" t="s">
        <v>137</v>
      </c>
      <c r="C2907" t="s">
        <v>1237</v>
      </c>
      <c r="D2907" t="s">
        <v>1238</v>
      </c>
      <c r="E2907" t="s">
        <v>1271</v>
      </c>
      <c r="F2907" t="s">
        <v>1020</v>
      </c>
      <c r="G2907" t="s">
        <v>1277</v>
      </c>
      <c r="H2907" t="s">
        <v>1272</v>
      </c>
      <c r="I2907" s="170" t="s">
        <v>84</v>
      </c>
      <c r="J2907" t="s">
        <v>85</v>
      </c>
      <c r="K2907" t="s">
        <v>214</v>
      </c>
      <c r="L2907" t="s">
        <v>847</v>
      </c>
      <c r="M2907" t="s">
        <v>848</v>
      </c>
      <c r="N2907" t="s">
        <v>217</v>
      </c>
      <c r="O2907" t="s">
        <v>263</v>
      </c>
      <c r="P2907" t="s">
        <v>346</v>
      </c>
      <c r="Q2907" t="s">
        <v>345</v>
      </c>
      <c r="R2907" t="s">
        <v>347</v>
      </c>
      <c r="S2907" t="s">
        <v>338</v>
      </c>
      <c r="T2907" t="s">
        <v>339</v>
      </c>
      <c r="U2907" s="61" t="s">
        <v>340</v>
      </c>
      <c r="V2907" t="s">
        <v>24</v>
      </c>
      <c r="W2907" t="s">
        <v>263</v>
      </c>
      <c r="X2907" s="59">
        <v>-61889</v>
      </c>
      <c r="Y2907" s="59">
        <v>-61889</v>
      </c>
      <c r="AA2907" s="146" t="str">
        <f t="shared" si="561"/>
        <v>EX</v>
      </c>
      <c r="AB2907" s="146">
        <f t="shared" si="563"/>
        <v>0</v>
      </c>
      <c r="AC2907" t="str">
        <f t="shared" si="566"/>
        <v>EX</v>
      </c>
      <c r="AD2907" s="74">
        <f t="shared" si="567"/>
        <v>-61889</v>
      </c>
      <c r="AE2907" s="74">
        <f t="shared" si="572"/>
        <v>-61889</v>
      </c>
      <c r="AF2907">
        <v>1</v>
      </c>
      <c r="AG2907">
        <v>0</v>
      </c>
      <c r="AH2907" s="74">
        <v>0</v>
      </c>
      <c r="AJ2907" s="74">
        <f t="shared" si="568"/>
        <v>0</v>
      </c>
      <c r="AK2907" s="74">
        <f t="shared" si="562"/>
        <v>-61889</v>
      </c>
      <c r="AL2907" t="str">
        <f t="shared" si="569"/>
        <v>N</v>
      </c>
      <c r="AN2907" t="s">
        <v>86</v>
      </c>
      <c r="AO2907" t="s">
        <v>85</v>
      </c>
      <c r="AP2907" t="str">
        <f t="shared" si="570"/>
        <v>94</v>
      </c>
      <c r="AQ2907" s="145" t="s">
        <v>1826</v>
      </c>
      <c r="AR2907" t="str">
        <f t="shared" si="571"/>
        <v>1-Adjusted Base Budget</v>
      </c>
      <c r="AS2907" s="145" t="s">
        <v>1827</v>
      </c>
      <c r="AT2907" t="s">
        <v>213</v>
      </c>
      <c r="AV2907" t="str">
        <f t="shared" si="565"/>
        <v>VPIT</v>
      </c>
      <c r="AW2907" t="str">
        <f t="shared" si="564"/>
        <v>VP FOR INFORMATION TECHNOLOGY</v>
      </c>
    </row>
    <row r="2908" spans="1:49">
      <c r="A2908" s="59">
        <v>2018</v>
      </c>
      <c r="B2908" t="s">
        <v>137</v>
      </c>
      <c r="C2908" t="s">
        <v>1237</v>
      </c>
      <c r="D2908" t="s">
        <v>1238</v>
      </c>
      <c r="E2908" t="s">
        <v>1242</v>
      </c>
      <c r="F2908" t="s">
        <v>1049</v>
      </c>
      <c r="G2908" t="s">
        <v>1050</v>
      </c>
      <c r="H2908" t="s">
        <v>148</v>
      </c>
      <c r="I2908" s="170" t="s">
        <v>84</v>
      </c>
      <c r="J2908" t="s">
        <v>85</v>
      </c>
      <c r="K2908" t="s">
        <v>214</v>
      </c>
      <c r="L2908" t="s">
        <v>847</v>
      </c>
      <c r="M2908" t="s">
        <v>848</v>
      </c>
      <c r="N2908" t="s">
        <v>217</v>
      </c>
      <c r="O2908" t="s">
        <v>263</v>
      </c>
      <c r="P2908" t="s">
        <v>346</v>
      </c>
      <c r="Q2908" t="s">
        <v>345</v>
      </c>
      <c r="R2908" t="s">
        <v>347</v>
      </c>
      <c r="S2908" t="s">
        <v>338</v>
      </c>
      <c r="T2908" t="s">
        <v>339</v>
      </c>
      <c r="U2908" s="61" t="s">
        <v>340</v>
      </c>
      <c r="V2908" t="s">
        <v>24</v>
      </c>
      <c r="W2908" t="s">
        <v>263</v>
      </c>
      <c r="X2908" s="59">
        <v>-110560</v>
      </c>
      <c r="Y2908" s="59">
        <v>-15530</v>
      </c>
      <c r="Z2908" t="s">
        <v>141</v>
      </c>
      <c r="AA2908" s="146" t="str">
        <f t="shared" si="561"/>
        <v>EX</v>
      </c>
      <c r="AB2908" s="146" t="str">
        <f t="shared" si="563"/>
        <v>IT</v>
      </c>
      <c r="AC2908" t="str">
        <f t="shared" si="566"/>
        <v>EX</v>
      </c>
      <c r="AD2908" s="74">
        <f t="shared" si="567"/>
        <v>-15530</v>
      </c>
      <c r="AE2908" s="74">
        <f t="shared" si="572"/>
        <v>-15530</v>
      </c>
      <c r="AF2908">
        <v>1</v>
      </c>
      <c r="AG2908">
        <v>0</v>
      </c>
      <c r="AH2908" s="74">
        <v>0</v>
      </c>
      <c r="AJ2908" s="74">
        <f t="shared" si="568"/>
        <v>0</v>
      </c>
      <c r="AK2908" s="74">
        <f t="shared" si="562"/>
        <v>-15530</v>
      </c>
      <c r="AL2908" t="str">
        <f t="shared" si="569"/>
        <v>N</v>
      </c>
      <c r="AN2908" t="s">
        <v>86</v>
      </c>
      <c r="AO2908" t="s">
        <v>85</v>
      </c>
      <c r="AP2908" t="str">
        <f t="shared" si="570"/>
        <v>94</v>
      </c>
      <c r="AQ2908" s="145" t="s">
        <v>1826</v>
      </c>
      <c r="AR2908" t="str">
        <f t="shared" si="571"/>
        <v>1-Adjusted Base Budget</v>
      </c>
      <c r="AS2908" s="145" t="s">
        <v>1827</v>
      </c>
      <c r="AT2908" t="s">
        <v>213</v>
      </c>
      <c r="AV2908" t="str">
        <f t="shared" si="565"/>
        <v>VPIT-SS</v>
      </c>
      <c r="AW2908" t="str">
        <f t="shared" si="564"/>
        <v>VP FOR INFORMATION TECHNOLOGY-SHARED SERVICES</v>
      </c>
    </row>
    <row r="2909" spans="1:49">
      <c r="A2909" s="59">
        <v>2018</v>
      </c>
      <c r="B2909" t="s">
        <v>137</v>
      </c>
      <c r="C2909" t="s">
        <v>1237</v>
      </c>
      <c r="D2909" t="s">
        <v>1238</v>
      </c>
      <c r="E2909" t="s">
        <v>1242</v>
      </c>
      <c r="F2909" t="s">
        <v>1756</v>
      </c>
      <c r="G2909" t="s">
        <v>1757</v>
      </c>
      <c r="H2909" t="s">
        <v>148</v>
      </c>
      <c r="I2909" s="170" t="s">
        <v>84</v>
      </c>
      <c r="J2909" t="s">
        <v>85</v>
      </c>
      <c r="K2909" t="s">
        <v>214</v>
      </c>
      <c r="L2909" t="s">
        <v>847</v>
      </c>
      <c r="M2909" t="s">
        <v>848</v>
      </c>
      <c r="N2909" t="s">
        <v>217</v>
      </c>
      <c r="O2909" t="s">
        <v>263</v>
      </c>
      <c r="P2909" t="s">
        <v>346</v>
      </c>
      <c r="Q2909" t="s">
        <v>345</v>
      </c>
      <c r="R2909" t="s">
        <v>347</v>
      </c>
      <c r="S2909" t="s">
        <v>338</v>
      </c>
      <c r="T2909" t="s">
        <v>339</v>
      </c>
      <c r="U2909" s="61" t="s">
        <v>340</v>
      </c>
      <c r="V2909" t="s">
        <v>24</v>
      </c>
      <c r="W2909" t="s">
        <v>263</v>
      </c>
      <c r="X2909" s="59">
        <v>0</v>
      </c>
      <c r="Y2909" s="59">
        <v>-74000</v>
      </c>
      <c r="Z2909" t="s">
        <v>141</v>
      </c>
      <c r="AA2909" s="146" t="str">
        <f t="shared" si="561"/>
        <v>EX</v>
      </c>
      <c r="AB2909" s="146" t="str">
        <f t="shared" si="563"/>
        <v>IT</v>
      </c>
      <c r="AC2909" t="str">
        <f t="shared" si="566"/>
        <v>EX</v>
      </c>
      <c r="AD2909" s="74">
        <f t="shared" si="567"/>
        <v>-74000</v>
      </c>
      <c r="AE2909" s="74">
        <f t="shared" si="572"/>
        <v>-74000</v>
      </c>
      <c r="AF2909">
        <v>1</v>
      </c>
      <c r="AG2909">
        <v>0</v>
      </c>
      <c r="AH2909" s="74">
        <v>0</v>
      </c>
      <c r="AJ2909" s="74">
        <f t="shared" si="568"/>
        <v>0</v>
      </c>
      <c r="AK2909" s="74">
        <f t="shared" si="562"/>
        <v>-74000</v>
      </c>
      <c r="AL2909" t="str">
        <f t="shared" si="569"/>
        <v>N</v>
      </c>
      <c r="AN2909" t="s">
        <v>86</v>
      </c>
      <c r="AO2909" t="s">
        <v>85</v>
      </c>
      <c r="AP2909" t="str">
        <f t="shared" si="570"/>
        <v>94</v>
      </c>
      <c r="AQ2909" s="145" t="s">
        <v>1826</v>
      </c>
      <c r="AR2909" t="str">
        <f t="shared" si="571"/>
        <v>1-Adjusted Base Budget</v>
      </c>
      <c r="AS2909" s="145" t="s">
        <v>1827</v>
      </c>
      <c r="AT2909" t="s">
        <v>213</v>
      </c>
      <c r="AV2909" t="str">
        <f t="shared" si="565"/>
        <v>VPIT-SS</v>
      </c>
      <c r="AW2909" t="str">
        <f t="shared" si="564"/>
        <v>VP FOR INFORMATION TECHNOLOGY-SHARED SERVICES</v>
      </c>
    </row>
    <row r="2910" spans="1:49">
      <c r="A2910" s="59">
        <v>2018</v>
      </c>
      <c r="B2910" t="s">
        <v>137</v>
      </c>
      <c r="C2910" t="s">
        <v>1237</v>
      </c>
      <c r="D2910" t="s">
        <v>1238</v>
      </c>
      <c r="E2910" t="s">
        <v>1239</v>
      </c>
      <c r="F2910" t="s">
        <v>1049</v>
      </c>
      <c r="G2910" t="s">
        <v>1050</v>
      </c>
      <c r="H2910" t="s">
        <v>155</v>
      </c>
      <c r="I2910" s="170" t="s">
        <v>84</v>
      </c>
      <c r="J2910" t="s">
        <v>85</v>
      </c>
      <c r="K2910" t="s">
        <v>214</v>
      </c>
      <c r="L2910" t="s">
        <v>847</v>
      </c>
      <c r="M2910" t="s">
        <v>848</v>
      </c>
      <c r="N2910" t="s">
        <v>217</v>
      </c>
      <c r="O2910" t="s">
        <v>263</v>
      </c>
      <c r="P2910" t="s">
        <v>346</v>
      </c>
      <c r="Q2910" t="s">
        <v>345</v>
      </c>
      <c r="R2910" t="s">
        <v>347</v>
      </c>
      <c r="S2910" t="s">
        <v>338</v>
      </c>
      <c r="T2910" t="s">
        <v>339</v>
      </c>
      <c r="U2910" s="61" t="s">
        <v>340</v>
      </c>
      <c r="V2910" t="s">
        <v>24</v>
      </c>
      <c r="W2910" t="s">
        <v>263</v>
      </c>
      <c r="X2910" s="59">
        <v>-98881</v>
      </c>
      <c r="Y2910" s="59">
        <v>-98881</v>
      </c>
      <c r="Z2910" t="s">
        <v>141</v>
      </c>
      <c r="AA2910" s="146" t="str">
        <f t="shared" si="561"/>
        <v>EX</v>
      </c>
      <c r="AB2910" s="146" t="str">
        <f t="shared" si="563"/>
        <v>IT</v>
      </c>
      <c r="AC2910" t="str">
        <f t="shared" si="566"/>
        <v>EX</v>
      </c>
      <c r="AD2910" s="74">
        <f t="shared" si="567"/>
        <v>-98881</v>
      </c>
      <c r="AE2910" s="74">
        <f t="shared" si="572"/>
        <v>-98881</v>
      </c>
      <c r="AF2910">
        <v>1</v>
      </c>
      <c r="AG2910">
        <v>0</v>
      </c>
      <c r="AH2910" s="74">
        <v>0</v>
      </c>
      <c r="AJ2910" s="74">
        <f t="shared" si="568"/>
        <v>0</v>
      </c>
      <c r="AK2910" s="74">
        <f t="shared" si="562"/>
        <v>-98881</v>
      </c>
      <c r="AL2910" t="str">
        <f t="shared" si="569"/>
        <v>N</v>
      </c>
      <c r="AN2910" t="s">
        <v>86</v>
      </c>
      <c r="AO2910" t="s">
        <v>85</v>
      </c>
      <c r="AP2910" t="str">
        <f t="shared" si="570"/>
        <v>94</v>
      </c>
      <c r="AQ2910" s="145" t="s">
        <v>1826</v>
      </c>
      <c r="AR2910" t="str">
        <f t="shared" si="571"/>
        <v>1-Adjusted Base Budget</v>
      </c>
      <c r="AS2910" s="145" t="s">
        <v>1827</v>
      </c>
      <c r="AT2910" t="s">
        <v>213</v>
      </c>
      <c r="AV2910" t="str">
        <f t="shared" si="565"/>
        <v>VPIT-SS</v>
      </c>
      <c r="AW2910" t="str">
        <f t="shared" si="564"/>
        <v>VP FOR INFORMATION TECHNOLOGY-SHARED SERVICES</v>
      </c>
    </row>
    <row r="2911" spans="1:49">
      <c r="A2911" s="59">
        <v>2018</v>
      </c>
      <c r="B2911" t="s">
        <v>137</v>
      </c>
      <c r="C2911" t="s">
        <v>1237</v>
      </c>
      <c r="D2911" t="s">
        <v>1238</v>
      </c>
      <c r="E2911" t="s">
        <v>1245</v>
      </c>
      <c r="F2911" t="s">
        <v>1142</v>
      </c>
      <c r="G2911" t="s">
        <v>1143</v>
      </c>
      <c r="H2911" t="s">
        <v>1246</v>
      </c>
      <c r="I2911" s="170" t="s">
        <v>84</v>
      </c>
      <c r="J2911" t="s">
        <v>85</v>
      </c>
      <c r="K2911" t="s">
        <v>214</v>
      </c>
      <c r="L2911" t="s">
        <v>614</v>
      </c>
      <c r="M2911" t="s">
        <v>615</v>
      </c>
      <c r="N2911" t="s">
        <v>217</v>
      </c>
      <c r="O2911" t="s">
        <v>263</v>
      </c>
      <c r="P2911" t="s">
        <v>346</v>
      </c>
      <c r="Q2911" t="s">
        <v>345</v>
      </c>
      <c r="R2911" t="s">
        <v>347</v>
      </c>
      <c r="S2911" t="s">
        <v>338</v>
      </c>
      <c r="T2911" t="s">
        <v>339</v>
      </c>
      <c r="U2911" s="61" t="s">
        <v>340</v>
      </c>
      <c r="V2911" t="s">
        <v>24</v>
      </c>
      <c r="W2911" t="s">
        <v>263</v>
      </c>
      <c r="X2911" s="59">
        <v>-304</v>
      </c>
      <c r="Y2911" s="59">
        <v>0</v>
      </c>
      <c r="AA2911" s="146" t="str">
        <f t="shared" si="561"/>
        <v>EX</v>
      </c>
      <c r="AB2911" s="146">
        <f t="shared" si="563"/>
        <v>0</v>
      </c>
      <c r="AC2911" t="str">
        <f t="shared" si="566"/>
        <v>EX</v>
      </c>
      <c r="AD2911" s="74">
        <f t="shared" si="567"/>
        <v>0</v>
      </c>
      <c r="AE2911" s="74">
        <f t="shared" si="572"/>
        <v>0</v>
      </c>
      <c r="AF2911">
        <v>1</v>
      </c>
      <c r="AG2911">
        <v>0</v>
      </c>
      <c r="AH2911" s="74">
        <v>0</v>
      </c>
      <c r="AJ2911" s="74">
        <f t="shared" si="568"/>
        <v>0</v>
      </c>
      <c r="AK2911" s="74">
        <f t="shared" si="562"/>
        <v>0</v>
      </c>
      <c r="AL2911" t="str">
        <f t="shared" si="569"/>
        <v>N</v>
      </c>
      <c r="AN2911" t="s">
        <v>86</v>
      </c>
      <c r="AO2911" t="s">
        <v>85</v>
      </c>
      <c r="AP2911" t="str">
        <f t="shared" si="570"/>
        <v>94</v>
      </c>
      <c r="AQ2911" s="145" t="s">
        <v>1826</v>
      </c>
      <c r="AR2911" t="str">
        <f t="shared" si="571"/>
        <v>1-Adjusted Base Budget</v>
      </c>
      <c r="AS2911" s="145" t="s">
        <v>1827</v>
      </c>
      <c r="AT2911" t="s">
        <v>213</v>
      </c>
      <c r="AV2911" t="str">
        <f t="shared" si="565"/>
        <v>VPIT</v>
      </c>
      <c r="AW2911" t="str">
        <f t="shared" si="564"/>
        <v>VP FOR INFORMATION TECHNOLOGY</v>
      </c>
    </row>
    <row r="2912" spans="1:49">
      <c r="A2912" s="59">
        <v>2018</v>
      </c>
      <c r="B2912" t="s">
        <v>137</v>
      </c>
      <c r="C2912" t="s">
        <v>1237</v>
      </c>
      <c r="D2912" t="s">
        <v>1238</v>
      </c>
      <c r="E2912" t="s">
        <v>1245</v>
      </c>
      <c r="F2912" t="s">
        <v>1252</v>
      </c>
      <c r="G2912" t="s">
        <v>1253</v>
      </c>
      <c r="H2912" t="s">
        <v>1246</v>
      </c>
      <c r="I2912" s="170" t="s">
        <v>84</v>
      </c>
      <c r="J2912" t="s">
        <v>85</v>
      </c>
      <c r="K2912" t="s">
        <v>214</v>
      </c>
      <c r="L2912" t="s">
        <v>614</v>
      </c>
      <c r="M2912" t="s">
        <v>615</v>
      </c>
      <c r="N2912" t="s">
        <v>217</v>
      </c>
      <c r="O2912" t="s">
        <v>263</v>
      </c>
      <c r="P2912" t="s">
        <v>346</v>
      </c>
      <c r="Q2912" t="s">
        <v>345</v>
      </c>
      <c r="R2912" t="s">
        <v>347</v>
      </c>
      <c r="S2912" t="s">
        <v>338</v>
      </c>
      <c r="T2912" t="s">
        <v>339</v>
      </c>
      <c r="U2912" s="61" t="s">
        <v>340</v>
      </c>
      <c r="V2912" t="s">
        <v>24</v>
      </c>
      <c r="W2912" t="s">
        <v>263</v>
      </c>
      <c r="X2912" s="59">
        <v>39825</v>
      </c>
      <c r="Y2912" s="59">
        <v>39825</v>
      </c>
      <c r="AA2912" s="146" t="str">
        <f t="shared" si="561"/>
        <v>EX</v>
      </c>
      <c r="AB2912" s="146">
        <f t="shared" si="563"/>
        <v>0</v>
      </c>
      <c r="AC2912" t="str">
        <f t="shared" si="566"/>
        <v>EX</v>
      </c>
      <c r="AD2912" s="74">
        <f t="shared" si="567"/>
        <v>39825</v>
      </c>
      <c r="AE2912" s="74">
        <f t="shared" si="572"/>
        <v>39825</v>
      </c>
      <c r="AF2912">
        <v>1</v>
      </c>
      <c r="AG2912">
        <v>0</v>
      </c>
      <c r="AH2912" s="74">
        <v>0</v>
      </c>
      <c r="AJ2912" s="74">
        <f t="shared" si="568"/>
        <v>0</v>
      </c>
      <c r="AK2912" s="74">
        <f t="shared" si="562"/>
        <v>39825</v>
      </c>
      <c r="AL2912" t="str">
        <f t="shared" si="569"/>
        <v>N</v>
      </c>
      <c r="AN2912" t="s">
        <v>86</v>
      </c>
      <c r="AO2912" t="s">
        <v>85</v>
      </c>
      <c r="AP2912" t="str">
        <f t="shared" si="570"/>
        <v>94</v>
      </c>
      <c r="AQ2912" s="145" t="s">
        <v>1826</v>
      </c>
      <c r="AR2912" t="str">
        <f t="shared" si="571"/>
        <v>1-Adjusted Base Budget</v>
      </c>
      <c r="AS2912" s="145" t="s">
        <v>1827</v>
      </c>
      <c r="AT2912" t="s">
        <v>213</v>
      </c>
      <c r="AV2912" t="str">
        <f t="shared" si="565"/>
        <v>VPIT</v>
      </c>
      <c r="AW2912" t="str">
        <f t="shared" si="564"/>
        <v>VP FOR INFORMATION TECHNOLOGY</v>
      </c>
    </row>
    <row r="2913" spans="1:49">
      <c r="A2913" s="59">
        <v>2018</v>
      </c>
      <c r="B2913" t="s">
        <v>137</v>
      </c>
      <c r="C2913" t="s">
        <v>1237</v>
      </c>
      <c r="D2913" t="s">
        <v>1238</v>
      </c>
      <c r="E2913" t="s">
        <v>1245</v>
      </c>
      <c r="F2913" t="s">
        <v>456</v>
      </c>
      <c r="G2913" t="s">
        <v>1024</v>
      </c>
      <c r="H2913" t="s">
        <v>1246</v>
      </c>
      <c r="I2913" s="170" t="s">
        <v>84</v>
      </c>
      <c r="J2913" t="s">
        <v>85</v>
      </c>
      <c r="K2913" t="s">
        <v>214</v>
      </c>
      <c r="L2913" t="s">
        <v>614</v>
      </c>
      <c r="M2913" t="s">
        <v>615</v>
      </c>
      <c r="N2913" t="s">
        <v>217</v>
      </c>
      <c r="O2913" t="s">
        <v>263</v>
      </c>
      <c r="P2913" t="s">
        <v>346</v>
      </c>
      <c r="Q2913" t="s">
        <v>345</v>
      </c>
      <c r="R2913" t="s">
        <v>347</v>
      </c>
      <c r="S2913" t="s">
        <v>338</v>
      </c>
      <c r="T2913" t="s">
        <v>339</v>
      </c>
      <c r="U2913" s="61" t="s">
        <v>340</v>
      </c>
      <c r="V2913" t="s">
        <v>24</v>
      </c>
      <c r="W2913" t="s">
        <v>263</v>
      </c>
      <c r="X2913" s="59">
        <v>25000</v>
      </c>
      <c r="Y2913" s="59">
        <v>25000</v>
      </c>
      <c r="AA2913" s="146" t="str">
        <f t="shared" si="561"/>
        <v>EX</v>
      </c>
      <c r="AB2913" s="146">
        <f t="shared" si="563"/>
        <v>0</v>
      </c>
      <c r="AC2913" t="str">
        <f t="shared" si="566"/>
        <v>EX</v>
      </c>
      <c r="AD2913" s="74">
        <f t="shared" si="567"/>
        <v>25000</v>
      </c>
      <c r="AE2913" s="74">
        <f t="shared" si="572"/>
        <v>25000</v>
      </c>
      <c r="AF2913">
        <v>1</v>
      </c>
      <c r="AG2913">
        <v>0</v>
      </c>
      <c r="AH2913" s="74">
        <v>0</v>
      </c>
      <c r="AJ2913" s="74">
        <f t="shared" si="568"/>
        <v>0</v>
      </c>
      <c r="AK2913" s="74">
        <f t="shared" si="562"/>
        <v>25000</v>
      </c>
      <c r="AL2913" t="str">
        <f t="shared" si="569"/>
        <v>N</v>
      </c>
      <c r="AN2913" t="s">
        <v>86</v>
      </c>
      <c r="AO2913" t="s">
        <v>85</v>
      </c>
      <c r="AP2913" t="str">
        <f t="shared" si="570"/>
        <v>94</v>
      </c>
      <c r="AQ2913" s="145" t="s">
        <v>1826</v>
      </c>
      <c r="AR2913" t="str">
        <f t="shared" si="571"/>
        <v>1-Adjusted Base Budget</v>
      </c>
      <c r="AS2913" s="145" t="s">
        <v>1827</v>
      </c>
      <c r="AT2913" t="s">
        <v>213</v>
      </c>
      <c r="AV2913" t="str">
        <f t="shared" si="565"/>
        <v>VPIT</v>
      </c>
      <c r="AW2913" t="str">
        <f t="shared" si="564"/>
        <v>VP FOR INFORMATION TECHNOLOGY</v>
      </c>
    </row>
    <row r="2914" spans="1:49">
      <c r="A2914" s="59">
        <v>2018</v>
      </c>
      <c r="B2914" t="s">
        <v>137</v>
      </c>
      <c r="C2914" t="s">
        <v>1237</v>
      </c>
      <c r="D2914" t="s">
        <v>1238</v>
      </c>
      <c r="E2914" t="s">
        <v>1245</v>
      </c>
      <c r="F2914" t="s">
        <v>1298</v>
      </c>
      <c r="G2914" t="s">
        <v>1299</v>
      </c>
      <c r="H2914" t="s">
        <v>1246</v>
      </c>
      <c r="I2914" s="170" t="s">
        <v>84</v>
      </c>
      <c r="J2914" t="s">
        <v>85</v>
      </c>
      <c r="K2914" t="s">
        <v>214</v>
      </c>
      <c r="L2914" t="s">
        <v>614</v>
      </c>
      <c r="M2914" t="s">
        <v>615</v>
      </c>
      <c r="N2914" t="s">
        <v>217</v>
      </c>
      <c r="O2914" t="s">
        <v>263</v>
      </c>
      <c r="P2914" t="s">
        <v>346</v>
      </c>
      <c r="Q2914" t="s">
        <v>345</v>
      </c>
      <c r="R2914" t="s">
        <v>347</v>
      </c>
      <c r="S2914" t="s">
        <v>338</v>
      </c>
      <c r="T2914" t="s">
        <v>339</v>
      </c>
      <c r="U2914" s="61" t="s">
        <v>340</v>
      </c>
      <c r="V2914" t="s">
        <v>24</v>
      </c>
      <c r="W2914" t="s">
        <v>263</v>
      </c>
      <c r="X2914" s="59">
        <v>85430</v>
      </c>
      <c r="Y2914" s="59">
        <v>154631</v>
      </c>
      <c r="AA2914" s="146" t="str">
        <f t="shared" si="561"/>
        <v>EX</v>
      </c>
      <c r="AB2914" s="146">
        <f t="shared" si="563"/>
        <v>0</v>
      </c>
      <c r="AC2914" t="str">
        <f t="shared" si="566"/>
        <v>EX</v>
      </c>
      <c r="AD2914" s="74">
        <f t="shared" si="567"/>
        <v>154631</v>
      </c>
      <c r="AE2914" s="74">
        <f t="shared" si="572"/>
        <v>154631</v>
      </c>
      <c r="AF2914">
        <v>1</v>
      </c>
      <c r="AG2914">
        <v>0</v>
      </c>
      <c r="AH2914" s="74">
        <v>0</v>
      </c>
      <c r="AJ2914" s="74">
        <f t="shared" si="568"/>
        <v>0</v>
      </c>
      <c r="AK2914" s="74">
        <f t="shared" si="562"/>
        <v>154631</v>
      </c>
      <c r="AL2914" t="str">
        <f t="shared" si="569"/>
        <v>N</v>
      </c>
      <c r="AN2914" t="s">
        <v>86</v>
      </c>
      <c r="AO2914" t="s">
        <v>85</v>
      </c>
      <c r="AP2914" t="str">
        <f t="shared" si="570"/>
        <v>94</v>
      </c>
      <c r="AQ2914" s="145" t="s">
        <v>1826</v>
      </c>
      <c r="AR2914" t="str">
        <f t="shared" si="571"/>
        <v>1-Adjusted Base Budget</v>
      </c>
      <c r="AS2914" s="145" t="s">
        <v>1827</v>
      </c>
      <c r="AT2914" t="s">
        <v>213</v>
      </c>
      <c r="AV2914" t="str">
        <f t="shared" si="565"/>
        <v>VPIT</v>
      </c>
      <c r="AW2914" t="str">
        <f t="shared" si="564"/>
        <v>VP FOR INFORMATION TECHNOLOGY</v>
      </c>
    </row>
    <row r="2915" spans="1:49">
      <c r="A2915" s="59">
        <v>2018</v>
      </c>
      <c r="B2915" t="s">
        <v>137</v>
      </c>
      <c r="C2915" t="s">
        <v>1237</v>
      </c>
      <c r="D2915" t="s">
        <v>1238</v>
      </c>
      <c r="E2915" t="s">
        <v>1271</v>
      </c>
      <c r="F2915" t="s">
        <v>1273</v>
      </c>
      <c r="G2915" t="s">
        <v>1274</v>
      </c>
      <c r="H2915" t="s">
        <v>1272</v>
      </c>
      <c r="I2915" s="170" t="s">
        <v>84</v>
      </c>
      <c r="J2915" t="s">
        <v>85</v>
      </c>
      <c r="K2915" t="s">
        <v>214</v>
      </c>
      <c r="L2915" t="s">
        <v>614</v>
      </c>
      <c r="M2915" t="s">
        <v>615</v>
      </c>
      <c r="N2915" t="s">
        <v>217</v>
      </c>
      <c r="O2915" t="s">
        <v>263</v>
      </c>
      <c r="P2915" t="s">
        <v>346</v>
      </c>
      <c r="Q2915" t="s">
        <v>345</v>
      </c>
      <c r="R2915" t="s">
        <v>347</v>
      </c>
      <c r="S2915" t="s">
        <v>338</v>
      </c>
      <c r="T2915" t="s">
        <v>339</v>
      </c>
      <c r="U2915" s="61" t="s">
        <v>340</v>
      </c>
      <c r="V2915" t="s">
        <v>24</v>
      </c>
      <c r="W2915" t="s">
        <v>263</v>
      </c>
      <c r="X2915" s="59">
        <v>3365</v>
      </c>
      <c r="Y2915" s="59">
        <v>987</v>
      </c>
      <c r="AA2915" s="146" t="str">
        <f t="shared" si="561"/>
        <v>EX</v>
      </c>
      <c r="AB2915" s="146">
        <f t="shared" si="563"/>
        <v>0</v>
      </c>
      <c r="AC2915" t="str">
        <f t="shared" si="566"/>
        <v>EX</v>
      </c>
      <c r="AD2915" s="74">
        <f t="shared" si="567"/>
        <v>987</v>
      </c>
      <c r="AE2915" s="74">
        <f t="shared" si="572"/>
        <v>987</v>
      </c>
      <c r="AF2915">
        <v>1</v>
      </c>
      <c r="AG2915">
        <v>0</v>
      </c>
      <c r="AH2915" s="74">
        <v>0</v>
      </c>
      <c r="AJ2915" s="74">
        <f t="shared" si="568"/>
        <v>0</v>
      </c>
      <c r="AK2915" s="74">
        <f t="shared" si="562"/>
        <v>987</v>
      </c>
      <c r="AL2915" t="str">
        <f t="shared" si="569"/>
        <v>N</v>
      </c>
      <c r="AN2915" t="s">
        <v>86</v>
      </c>
      <c r="AO2915" t="s">
        <v>85</v>
      </c>
      <c r="AP2915" t="str">
        <f t="shared" si="570"/>
        <v>94</v>
      </c>
      <c r="AQ2915" s="145" t="s">
        <v>1826</v>
      </c>
      <c r="AR2915" t="str">
        <f t="shared" si="571"/>
        <v>1-Adjusted Base Budget</v>
      </c>
      <c r="AS2915" s="145" t="s">
        <v>1827</v>
      </c>
      <c r="AT2915" t="s">
        <v>213</v>
      </c>
      <c r="AV2915" t="str">
        <f t="shared" si="565"/>
        <v>VPIT</v>
      </c>
      <c r="AW2915" t="str">
        <f t="shared" si="564"/>
        <v>VP FOR INFORMATION TECHNOLOGY</v>
      </c>
    </row>
    <row r="2916" spans="1:49">
      <c r="A2916" s="59">
        <v>2018</v>
      </c>
      <c r="B2916" t="s">
        <v>137</v>
      </c>
      <c r="C2916" t="s">
        <v>1237</v>
      </c>
      <c r="D2916" t="s">
        <v>1238</v>
      </c>
      <c r="E2916" t="s">
        <v>1271</v>
      </c>
      <c r="F2916" t="s">
        <v>1298</v>
      </c>
      <c r="G2916" t="s">
        <v>1299</v>
      </c>
      <c r="H2916" t="s">
        <v>1272</v>
      </c>
      <c r="I2916" s="170" t="s">
        <v>84</v>
      </c>
      <c r="J2916" t="s">
        <v>85</v>
      </c>
      <c r="K2916" t="s">
        <v>214</v>
      </c>
      <c r="L2916" t="s">
        <v>614</v>
      </c>
      <c r="M2916" t="s">
        <v>615</v>
      </c>
      <c r="N2916" t="s">
        <v>217</v>
      </c>
      <c r="O2916" t="s">
        <v>263</v>
      </c>
      <c r="P2916" t="s">
        <v>346</v>
      </c>
      <c r="Q2916" t="s">
        <v>345</v>
      </c>
      <c r="R2916" t="s">
        <v>347</v>
      </c>
      <c r="S2916" t="s">
        <v>338</v>
      </c>
      <c r="T2916" t="s">
        <v>339</v>
      </c>
      <c r="U2916" s="61" t="s">
        <v>340</v>
      </c>
      <c r="V2916" t="s">
        <v>24</v>
      </c>
      <c r="W2916" t="s">
        <v>263</v>
      </c>
      <c r="X2916" s="59">
        <v>0</v>
      </c>
      <c r="Y2916" s="59">
        <v>5535</v>
      </c>
      <c r="AA2916" s="146" t="str">
        <f t="shared" si="561"/>
        <v>EX</v>
      </c>
      <c r="AB2916" s="146">
        <f t="shared" si="563"/>
        <v>0</v>
      </c>
      <c r="AC2916" t="str">
        <f t="shared" si="566"/>
        <v>EX</v>
      </c>
      <c r="AD2916" s="74">
        <f t="shared" si="567"/>
        <v>5535</v>
      </c>
      <c r="AE2916" s="74">
        <f t="shared" si="572"/>
        <v>5535</v>
      </c>
      <c r="AF2916">
        <v>1</v>
      </c>
      <c r="AG2916">
        <v>0</v>
      </c>
      <c r="AH2916" s="74">
        <v>0</v>
      </c>
      <c r="AJ2916" s="74">
        <f t="shared" si="568"/>
        <v>0</v>
      </c>
      <c r="AK2916" s="74">
        <f t="shared" si="562"/>
        <v>5535</v>
      </c>
      <c r="AL2916" t="str">
        <f t="shared" si="569"/>
        <v>N</v>
      </c>
      <c r="AN2916" t="s">
        <v>86</v>
      </c>
      <c r="AO2916" t="s">
        <v>85</v>
      </c>
      <c r="AP2916" t="str">
        <f t="shared" si="570"/>
        <v>94</v>
      </c>
      <c r="AQ2916" s="145" t="s">
        <v>1826</v>
      </c>
      <c r="AR2916" t="str">
        <f t="shared" si="571"/>
        <v>1-Adjusted Base Budget</v>
      </c>
      <c r="AS2916" s="145" t="s">
        <v>1827</v>
      </c>
      <c r="AT2916" t="s">
        <v>213</v>
      </c>
      <c r="AV2916" t="str">
        <f t="shared" si="565"/>
        <v>VPIT</v>
      </c>
      <c r="AW2916" t="str">
        <f t="shared" si="564"/>
        <v>VP FOR INFORMATION TECHNOLOGY</v>
      </c>
    </row>
    <row r="2917" spans="1:49">
      <c r="A2917" s="59">
        <v>2018</v>
      </c>
      <c r="B2917" t="s">
        <v>137</v>
      </c>
      <c r="C2917" t="s">
        <v>1237</v>
      </c>
      <c r="D2917" t="s">
        <v>1238</v>
      </c>
      <c r="E2917" t="s">
        <v>1242</v>
      </c>
      <c r="F2917" t="s">
        <v>1053</v>
      </c>
      <c r="G2917" t="s">
        <v>1054</v>
      </c>
      <c r="H2917" t="s">
        <v>148</v>
      </c>
      <c r="I2917" s="170" t="s">
        <v>84</v>
      </c>
      <c r="J2917" t="s">
        <v>85</v>
      </c>
      <c r="K2917" t="s">
        <v>214</v>
      </c>
      <c r="L2917" t="s">
        <v>614</v>
      </c>
      <c r="M2917" t="s">
        <v>615</v>
      </c>
      <c r="N2917" t="s">
        <v>217</v>
      </c>
      <c r="O2917" t="s">
        <v>263</v>
      </c>
      <c r="P2917" t="s">
        <v>346</v>
      </c>
      <c r="Q2917" t="s">
        <v>345</v>
      </c>
      <c r="R2917" t="s">
        <v>347</v>
      </c>
      <c r="S2917" t="s">
        <v>338</v>
      </c>
      <c r="T2917" t="s">
        <v>339</v>
      </c>
      <c r="U2917" s="61" t="s">
        <v>340</v>
      </c>
      <c r="V2917" t="s">
        <v>24</v>
      </c>
      <c r="W2917" t="s">
        <v>263</v>
      </c>
      <c r="X2917" s="59">
        <v>24000</v>
      </c>
      <c r="Y2917" s="59">
        <v>24000</v>
      </c>
      <c r="Z2917" t="s">
        <v>141</v>
      </c>
      <c r="AA2917" s="146" t="str">
        <f t="shared" si="561"/>
        <v>EX</v>
      </c>
      <c r="AB2917" s="146" t="str">
        <f t="shared" si="563"/>
        <v>IT</v>
      </c>
      <c r="AC2917" t="str">
        <f t="shared" si="566"/>
        <v>EX</v>
      </c>
      <c r="AD2917" s="74">
        <f t="shared" si="567"/>
        <v>24000</v>
      </c>
      <c r="AE2917" s="74">
        <f t="shared" si="572"/>
        <v>24000</v>
      </c>
      <c r="AF2917">
        <v>1</v>
      </c>
      <c r="AG2917">
        <v>0</v>
      </c>
      <c r="AH2917" s="74">
        <v>0</v>
      </c>
      <c r="AJ2917" s="74">
        <f t="shared" si="568"/>
        <v>0</v>
      </c>
      <c r="AK2917" s="74">
        <f t="shared" si="562"/>
        <v>24000</v>
      </c>
      <c r="AL2917" t="str">
        <f t="shared" si="569"/>
        <v>N</v>
      </c>
      <c r="AN2917" t="s">
        <v>86</v>
      </c>
      <c r="AO2917" t="s">
        <v>85</v>
      </c>
      <c r="AP2917" t="str">
        <f t="shared" si="570"/>
        <v>94</v>
      </c>
      <c r="AQ2917" s="145" t="s">
        <v>1826</v>
      </c>
      <c r="AR2917" t="str">
        <f t="shared" si="571"/>
        <v>1-Adjusted Base Budget</v>
      </c>
      <c r="AS2917" s="145" t="s">
        <v>1827</v>
      </c>
      <c r="AT2917" t="s">
        <v>213</v>
      </c>
      <c r="AV2917" t="str">
        <f t="shared" si="565"/>
        <v>VPIT-SS</v>
      </c>
      <c r="AW2917" t="str">
        <f t="shared" si="564"/>
        <v>VP FOR INFORMATION TECHNOLOGY-SHARED SERVICES</v>
      </c>
    </row>
    <row r="2918" spans="1:49">
      <c r="A2918" s="59">
        <v>2018</v>
      </c>
      <c r="B2918" t="s">
        <v>137</v>
      </c>
      <c r="C2918" t="s">
        <v>1237</v>
      </c>
      <c r="D2918" t="s">
        <v>1238</v>
      </c>
      <c r="E2918" t="s">
        <v>1242</v>
      </c>
      <c r="F2918" t="s">
        <v>1243</v>
      </c>
      <c r="G2918" t="s">
        <v>1244</v>
      </c>
      <c r="H2918" t="s">
        <v>148</v>
      </c>
      <c r="I2918" s="170" t="s">
        <v>84</v>
      </c>
      <c r="J2918" t="s">
        <v>85</v>
      </c>
      <c r="K2918" t="s">
        <v>214</v>
      </c>
      <c r="L2918" t="s">
        <v>614</v>
      </c>
      <c r="M2918" t="s">
        <v>615</v>
      </c>
      <c r="N2918" t="s">
        <v>217</v>
      </c>
      <c r="O2918" t="s">
        <v>263</v>
      </c>
      <c r="P2918" t="s">
        <v>346</v>
      </c>
      <c r="Q2918" t="s">
        <v>345</v>
      </c>
      <c r="R2918" t="s">
        <v>347</v>
      </c>
      <c r="S2918" t="s">
        <v>338</v>
      </c>
      <c r="T2918" t="s">
        <v>339</v>
      </c>
      <c r="U2918" s="61" t="s">
        <v>340</v>
      </c>
      <c r="V2918" t="s">
        <v>24</v>
      </c>
      <c r="W2918" t="s">
        <v>263</v>
      </c>
      <c r="X2918" s="59">
        <v>15000</v>
      </c>
      <c r="Y2918" s="59">
        <v>15000</v>
      </c>
      <c r="Z2918" t="s">
        <v>141</v>
      </c>
      <c r="AA2918" s="146" t="str">
        <f t="shared" si="561"/>
        <v>EX</v>
      </c>
      <c r="AB2918" s="146" t="str">
        <f t="shared" si="563"/>
        <v>IT</v>
      </c>
      <c r="AC2918" t="str">
        <f t="shared" si="566"/>
        <v>EX</v>
      </c>
      <c r="AD2918" s="74">
        <f t="shared" si="567"/>
        <v>15000</v>
      </c>
      <c r="AE2918" s="74">
        <f t="shared" si="572"/>
        <v>15000</v>
      </c>
      <c r="AF2918">
        <v>1</v>
      </c>
      <c r="AG2918">
        <v>0</v>
      </c>
      <c r="AH2918" s="74">
        <v>0</v>
      </c>
      <c r="AJ2918" s="74">
        <f t="shared" si="568"/>
        <v>0</v>
      </c>
      <c r="AK2918" s="74">
        <f t="shared" si="562"/>
        <v>15000</v>
      </c>
      <c r="AL2918" t="str">
        <f t="shared" si="569"/>
        <v>N</v>
      </c>
      <c r="AN2918" t="s">
        <v>86</v>
      </c>
      <c r="AO2918" t="s">
        <v>85</v>
      </c>
      <c r="AP2918" t="str">
        <f t="shared" si="570"/>
        <v>94</v>
      </c>
      <c r="AQ2918" s="145" t="s">
        <v>1826</v>
      </c>
      <c r="AR2918" t="str">
        <f t="shared" si="571"/>
        <v>1-Adjusted Base Budget</v>
      </c>
      <c r="AS2918" s="145" t="s">
        <v>1827</v>
      </c>
      <c r="AT2918" t="s">
        <v>213</v>
      </c>
      <c r="AV2918" t="str">
        <f t="shared" si="565"/>
        <v>VPIT-SS</v>
      </c>
      <c r="AW2918" t="str">
        <f t="shared" si="564"/>
        <v>VP FOR INFORMATION TECHNOLOGY-SHARED SERVICES</v>
      </c>
    </row>
    <row r="2919" spans="1:49">
      <c r="A2919" s="59">
        <v>2018</v>
      </c>
      <c r="B2919" t="s">
        <v>137</v>
      </c>
      <c r="C2919" t="s">
        <v>1237</v>
      </c>
      <c r="D2919" t="s">
        <v>1238</v>
      </c>
      <c r="E2919" t="s">
        <v>1242</v>
      </c>
      <c r="F2919" t="s">
        <v>1091</v>
      </c>
      <c r="G2919" t="s">
        <v>1092</v>
      </c>
      <c r="H2919" t="s">
        <v>148</v>
      </c>
      <c r="I2919" s="170" t="s">
        <v>84</v>
      </c>
      <c r="J2919" t="s">
        <v>85</v>
      </c>
      <c r="K2919" t="s">
        <v>214</v>
      </c>
      <c r="L2919" t="s">
        <v>614</v>
      </c>
      <c r="M2919" t="s">
        <v>615</v>
      </c>
      <c r="N2919" t="s">
        <v>217</v>
      </c>
      <c r="O2919" t="s">
        <v>263</v>
      </c>
      <c r="P2919" t="s">
        <v>346</v>
      </c>
      <c r="Q2919" t="s">
        <v>345</v>
      </c>
      <c r="R2919" t="s">
        <v>347</v>
      </c>
      <c r="S2919" t="s">
        <v>338</v>
      </c>
      <c r="T2919" t="s">
        <v>339</v>
      </c>
      <c r="U2919" s="61" t="s">
        <v>340</v>
      </c>
      <c r="V2919" t="s">
        <v>24</v>
      </c>
      <c r="W2919" t="s">
        <v>263</v>
      </c>
      <c r="X2919" s="59">
        <v>6500</v>
      </c>
      <c r="Y2919" s="59">
        <v>6500</v>
      </c>
      <c r="Z2919" t="s">
        <v>141</v>
      </c>
      <c r="AA2919" s="146" t="str">
        <f t="shared" si="561"/>
        <v>EX</v>
      </c>
      <c r="AB2919" s="146" t="str">
        <f t="shared" si="563"/>
        <v>IT</v>
      </c>
      <c r="AC2919" t="str">
        <f t="shared" si="566"/>
        <v>EX</v>
      </c>
      <c r="AD2919" s="74">
        <f t="shared" si="567"/>
        <v>6500</v>
      </c>
      <c r="AE2919" s="74">
        <f t="shared" si="572"/>
        <v>6500</v>
      </c>
      <c r="AF2919">
        <v>1</v>
      </c>
      <c r="AG2919">
        <v>0</v>
      </c>
      <c r="AH2919" s="74">
        <v>0</v>
      </c>
      <c r="AJ2919" s="74">
        <f t="shared" si="568"/>
        <v>0</v>
      </c>
      <c r="AK2919" s="74">
        <f t="shared" si="562"/>
        <v>6500</v>
      </c>
      <c r="AL2919" t="str">
        <f t="shared" si="569"/>
        <v>N</v>
      </c>
      <c r="AN2919" t="s">
        <v>86</v>
      </c>
      <c r="AO2919" t="s">
        <v>85</v>
      </c>
      <c r="AP2919" t="str">
        <f t="shared" si="570"/>
        <v>94</v>
      </c>
      <c r="AQ2919" s="145" t="s">
        <v>1826</v>
      </c>
      <c r="AR2919" t="str">
        <f t="shared" si="571"/>
        <v>1-Adjusted Base Budget</v>
      </c>
      <c r="AS2919" s="145" t="s">
        <v>1827</v>
      </c>
      <c r="AT2919" t="s">
        <v>213</v>
      </c>
      <c r="AV2919" t="str">
        <f t="shared" si="565"/>
        <v>VPIT-SS</v>
      </c>
      <c r="AW2919" t="str">
        <f t="shared" si="564"/>
        <v>VP FOR INFORMATION TECHNOLOGY-SHARED SERVICES</v>
      </c>
    </row>
    <row r="2920" spans="1:49">
      <c r="A2920" s="59">
        <v>2018</v>
      </c>
      <c r="B2920" t="s">
        <v>137</v>
      </c>
      <c r="C2920" t="s">
        <v>1237</v>
      </c>
      <c r="D2920" t="s">
        <v>1238</v>
      </c>
      <c r="E2920" t="s">
        <v>1242</v>
      </c>
      <c r="F2920" t="s">
        <v>1298</v>
      </c>
      <c r="G2920" t="s">
        <v>1299</v>
      </c>
      <c r="H2920" t="s">
        <v>148</v>
      </c>
      <c r="I2920" s="170" t="s">
        <v>84</v>
      </c>
      <c r="J2920" t="s">
        <v>85</v>
      </c>
      <c r="K2920" t="s">
        <v>214</v>
      </c>
      <c r="L2920" t="s">
        <v>614</v>
      </c>
      <c r="M2920" t="s">
        <v>615</v>
      </c>
      <c r="N2920" t="s">
        <v>217</v>
      </c>
      <c r="O2920" t="s">
        <v>263</v>
      </c>
      <c r="P2920" t="s">
        <v>346</v>
      </c>
      <c r="Q2920" t="s">
        <v>345</v>
      </c>
      <c r="R2920" t="s">
        <v>347</v>
      </c>
      <c r="S2920" t="s">
        <v>338</v>
      </c>
      <c r="T2920" t="s">
        <v>339</v>
      </c>
      <c r="U2920" s="61" t="s">
        <v>340</v>
      </c>
      <c r="V2920" t="s">
        <v>24</v>
      </c>
      <c r="W2920" t="s">
        <v>263</v>
      </c>
      <c r="X2920" s="59">
        <v>0</v>
      </c>
      <c r="Y2920" s="59">
        <v>-14000</v>
      </c>
      <c r="Z2920" t="s">
        <v>141</v>
      </c>
      <c r="AA2920" s="146" t="str">
        <f t="shared" si="561"/>
        <v>EX</v>
      </c>
      <c r="AB2920" s="146" t="str">
        <f t="shared" si="563"/>
        <v>IT</v>
      </c>
      <c r="AC2920" t="str">
        <f t="shared" si="566"/>
        <v>EX</v>
      </c>
      <c r="AD2920" s="74">
        <f t="shared" si="567"/>
        <v>-14000</v>
      </c>
      <c r="AE2920" s="74">
        <f t="shared" si="572"/>
        <v>-14000</v>
      </c>
      <c r="AF2920">
        <v>1</v>
      </c>
      <c r="AG2920">
        <v>0</v>
      </c>
      <c r="AH2920" s="74">
        <v>0</v>
      </c>
      <c r="AJ2920" s="74">
        <f t="shared" si="568"/>
        <v>0</v>
      </c>
      <c r="AK2920" s="74">
        <f t="shared" si="562"/>
        <v>-14000</v>
      </c>
      <c r="AL2920" t="str">
        <f t="shared" si="569"/>
        <v>N</v>
      </c>
      <c r="AN2920" t="s">
        <v>86</v>
      </c>
      <c r="AO2920" t="s">
        <v>85</v>
      </c>
      <c r="AP2920" t="str">
        <f t="shared" si="570"/>
        <v>94</v>
      </c>
      <c r="AQ2920" s="145" t="s">
        <v>1826</v>
      </c>
      <c r="AR2920" t="str">
        <f t="shared" si="571"/>
        <v>1-Adjusted Base Budget</v>
      </c>
      <c r="AS2920" s="145" t="s">
        <v>1827</v>
      </c>
      <c r="AT2920" t="s">
        <v>213</v>
      </c>
      <c r="AV2920" t="str">
        <f t="shared" si="565"/>
        <v>VPIT-SS</v>
      </c>
      <c r="AW2920" t="str">
        <f t="shared" si="564"/>
        <v>VP FOR INFORMATION TECHNOLOGY-SHARED SERVICES</v>
      </c>
    </row>
    <row r="2921" spans="1:49">
      <c r="A2921" s="59">
        <v>2018</v>
      </c>
      <c r="B2921" t="s">
        <v>137</v>
      </c>
      <c r="C2921" t="s">
        <v>1237</v>
      </c>
      <c r="D2921" t="s">
        <v>1238</v>
      </c>
      <c r="E2921" t="s">
        <v>1245</v>
      </c>
      <c r="F2921" t="s">
        <v>1101</v>
      </c>
      <c r="G2921" t="s">
        <v>1128</v>
      </c>
      <c r="H2921" t="s">
        <v>1246</v>
      </c>
      <c r="I2921" s="170" t="s">
        <v>84</v>
      </c>
      <c r="J2921" t="s">
        <v>85</v>
      </c>
      <c r="K2921" t="s">
        <v>214</v>
      </c>
      <c r="L2921" t="s">
        <v>127</v>
      </c>
      <c r="M2921" t="s">
        <v>455</v>
      </c>
      <c r="N2921" t="s">
        <v>217</v>
      </c>
      <c r="O2921" t="s">
        <v>263</v>
      </c>
      <c r="P2921" t="s">
        <v>346</v>
      </c>
      <c r="Q2921" t="s">
        <v>345</v>
      </c>
      <c r="R2921" t="s">
        <v>347</v>
      </c>
      <c r="S2921" t="s">
        <v>338</v>
      </c>
      <c r="T2921" t="s">
        <v>339</v>
      </c>
      <c r="U2921" s="61" t="s">
        <v>340</v>
      </c>
      <c r="V2921" t="s">
        <v>24</v>
      </c>
      <c r="W2921" t="s">
        <v>263</v>
      </c>
      <c r="X2921" s="59">
        <v>64120</v>
      </c>
      <c r="Y2921" s="59">
        <v>64120</v>
      </c>
      <c r="AA2921" s="146" t="str">
        <f t="shared" ref="AA2921:AA2984" si="573">IF(P2921 ="CORI","IN",IF(P2921 ="TRIN","IN",O2921))</f>
        <v>EX</v>
      </c>
      <c r="AB2921" s="146">
        <f t="shared" si="563"/>
        <v>0</v>
      </c>
      <c r="AC2921" t="str">
        <f t="shared" si="566"/>
        <v>EX</v>
      </c>
      <c r="AD2921" s="74">
        <f t="shared" si="567"/>
        <v>64120</v>
      </c>
      <c r="AE2921" s="74">
        <f t="shared" si="572"/>
        <v>64120</v>
      </c>
      <c r="AF2921">
        <v>1.3809</v>
      </c>
      <c r="AG2921">
        <v>1771</v>
      </c>
      <c r="AH2921" s="74">
        <v>-1372.1680000000056</v>
      </c>
      <c r="AJ2921" s="74">
        <f t="shared" si="568"/>
        <v>398.83199999999442</v>
      </c>
      <c r="AK2921" s="74">
        <f t="shared" si="562"/>
        <v>64518.831999999995</v>
      </c>
      <c r="AL2921" t="str">
        <f t="shared" si="569"/>
        <v>Y</v>
      </c>
      <c r="AN2921" t="s">
        <v>86</v>
      </c>
      <c r="AO2921" t="s">
        <v>85</v>
      </c>
      <c r="AP2921" t="str">
        <f t="shared" si="570"/>
        <v>99</v>
      </c>
      <c r="AQ2921" s="145" t="s">
        <v>1826</v>
      </c>
      <c r="AR2921" t="str">
        <f t="shared" si="571"/>
        <v>2-Provision for Compensation Incr</v>
      </c>
      <c r="AS2921" s="145" t="s">
        <v>1827</v>
      </c>
      <c r="AT2921" t="s">
        <v>213</v>
      </c>
      <c r="AV2921" t="str">
        <f t="shared" si="565"/>
        <v>VPIT</v>
      </c>
      <c r="AW2921" t="str">
        <f t="shared" si="564"/>
        <v>VP FOR INFORMATION TECHNOLOGY</v>
      </c>
    </row>
    <row r="2922" spans="1:49">
      <c r="A2922" s="59">
        <v>2018</v>
      </c>
      <c r="B2922" t="s">
        <v>137</v>
      </c>
      <c r="C2922" t="s">
        <v>1237</v>
      </c>
      <c r="D2922" t="s">
        <v>1238</v>
      </c>
      <c r="E2922" t="s">
        <v>1245</v>
      </c>
      <c r="F2922" t="s">
        <v>1055</v>
      </c>
      <c r="G2922" t="s">
        <v>1056</v>
      </c>
      <c r="H2922" t="s">
        <v>1246</v>
      </c>
      <c r="I2922" s="170" t="s">
        <v>84</v>
      </c>
      <c r="J2922" t="s">
        <v>85</v>
      </c>
      <c r="K2922" t="s">
        <v>214</v>
      </c>
      <c r="L2922" t="s">
        <v>463</v>
      </c>
      <c r="M2922" t="s">
        <v>464</v>
      </c>
      <c r="N2922" t="s">
        <v>217</v>
      </c>
      <c r="O2922" t="s">
        <v>263</v>
      </c>
      <c r="P2922" t="s">
        <v>465</v>
      </c>
      <c r="Q2922" t="s">
        <v>466</v>
      </c>
      <c r="R2922" t="s">
        <v>467</v>
      </c>
      <c r="S2922" t="s">
        <v>338</v>
      </c>
      <c r="T2922" t="s">
        <v>339</v>
      </c>
      <c r="U2922" s="61" t="s">
        <v>340</v>
      </c>
      <c r="V2922" t="s">
        <v>24</v>
      </c>
      <c r="W2922" t="s">
        <v>263</v>
      </c>
      <c r="X2922" s="59">
        <v>116</v>
      </c>
      <c r="Y2922" s="59">
        <v>116</v>
      </c>
      <c r="AA2922" s="146" t="str">
        <f t="shared" si="573"/>
        <v>EX</v>
      </c>
      <c r="AB2922" s="146">
        <f t="shared" si="563"/>
        <v>0</v>
      </c>
      <c r="AC2922" t="str">
        <f t="shared" si="566"/>
        <v>EX</v>
      </c>
      <c r="AD2922" s="74">
        <f t="shared" si="567"/>
        <v>116</v>
      </c>
      <c r="AE2922" s="74">
        <f t="shared" si="572"/>
        <v>116</v>
      </c>
      <c r="AF2922">
        <v>1</v>
      </c>
      <c r="AG2922">
        <v>0</v>
      </c>
      <c r="AH2922" s="74">
        <v>0</v>
      </c>
      <c r="AJ2922" s="74">
        <f t="shared" si="568"/>
        <v>0</v>
      </c>
      <c r="AK2922" s="74">
        <f t="shared" si="562"/>
        <v>116</v>
      </c>
      <c r="AL2922" t="str">
        <f t="shared" si="569"/>
        <v>N</v>
      </c>
      <c r="AN2922" t="s">
        <v>86</v>
      </c>
      <c r="AO2922" t="s">
        <v>85</v>
      </c>
      <c r="AP2922" t="str">
        <f t="shared" si="570"/>
        <v>94</v>
      </c>
      <c r="AQ2922" s="145" t="s">
        <v>1826</v>
      </c>
      <c r="AR2922" t="str">
        <f t="shared" si="571"/>
        <v>1-Adjusted Base Budget</v>
      </c>
      <c r="AS2922" s="145" t="s">
        <v>1827</v>
      </c>
      <c r="AT2922" t="s">
        <v>213</v>
      </c>
      <c r="AV2922" t="str">
        <f t="shared" si="565"/>
        <v>VPIT</v>
      </c>
      <c r="AW2922" t="str">
        <f t="shared" si="564"/>
        <v>VP FOR INFORMATION TECHNOLOGY</v>
      </c>
    </row>
    <row r="2923" spans="1:49">
      <c r="A2923" s="59">
        <v>2018</v>
      </c>
      <c r="B2923" t="s">
        <v>137</v>
      </c>
      <c r="C2923" t="s">
        <v>1237</v>
      </c>
      <c r="D2923" t="s">
        <v>1238</v>
      </c>
      <c r="E2923" t="s">
        <v>1245</v>
      </c>
      <c r="F2923" t="s">
        <v>1195</v>
      </c>
      <c r="G2923" t="s">
        <v>1196</v>
      </c>
      <c r="H2923" t="s">
        <v>1246</v>
      </c>
      <c r="I2923" s="170" t="s">
        <v>84</v>
      </c>
      <c r="J2923" t="s">
        <v>85</v>
      </c>
      <c r="K2923" t="s">
        <v>214</v>
      </c>
      <c r="L2923" t="s">
        <v>463</v>
      </c>
      <c r="M2923" t="s">
        <v>464</v>
      </c>
      <c r="N2923" t="s">
        <v>217</v>
      </c>
      <c r="O2923" t="s">
        <v>263</v>
      </c>
      <c r="P2923" t="s">
        <v>465</v>
      </c>
      <c r="Q2923" t="s">
        <v>466</v>
      </c>
      <c r="R2923" t="s">
        <v>467</v>
      </c>
      <c r="S2923" t="s">
        <v>338</v>
      </c>
      <c r="T2923" t="s">
        <v>339</v>
      </c>
      <c r="U2923" s="61" t="s">
        <v>340</v>
      </c>
      <c r="V2923" t="s">
        <v>24</v>
      </c>
      <c r="W2923" t="s">
        <v>263</v>
      </c>
      <c r="X2923" s="59">
        <v>20000</v>
      </c>
      <c r="Y2923" s="59">
        <v>7946</v>
      </c>
      <c r="AA2923" s="146" t="str">
        <f t="shared" si="573"/>
        <v>EX</v>
      </c>
      <c r="AB2923" s="146">
        <f t="shared" si="563"/>
        <v>0</v>
      </c>
      <c r="AC2923" t="str">
        <f t="shared" si="566"/>
        <v>EX</v>
      </c>
      <c r="AD2923" s="74">
        <f t="shared" si="567"/>
        <v>7946</v>
      </c>
      <c r="AE2923" s="74">
        <f t="shared" si="572"/>
        <v>7946</v>
      </c>
      <c r="AF2923">
        <v>1</v>
      </c>
      <c r="AG2923">
        <v>0</v>
      </c>
      <c r="AH2923" s="74">
        <v>0</v>
      </c>
      <c r="AJ2923" s="74">
        <f t="shared" si="568"/>
        <v>0</v>
      </c>
      <c r="AK2923" s="74">
        <f t="shared" si="562"/>
        <v>7946</v>
      </c>
      <c r="AL2923" t="str">
        <f t="shared" si="569"/>
        <v>N</v>
      </c>
      <c r="AN2923" t="s">
        <v>86</v>
      </c>
      <c r="AO2923" t="s">
        <v>85</v>
      </c>
      <c r="AP2923" t="str">
        <f t="shared" si="570"/>
        <v>94</v>
      </c>
      <c r="AQ2923" s="145" t="s">
        <v>1826</v>
      </c>
      <c r="AR2923" t="str">
        <f t="shared" si="571"/>
        <v>1-Adjusted Base Budget</v>
      </c>
      <c r="AS2923" s="145" t="s">
        <v>1827</v>
      </c>
      <c r="AT2923" t="s">
        <v>213</v>
      </c>
      <c r="AV2923" t="str">
        <f t="shared" si="565"/>
        <v>VPIT</v>
      </c>
      <c r="AW2923" t="str">
        <f t="shared" si="564"/>
        <v>VP FOR INFORMATION TECHNOLOGY</v>
      </c>
    </row>
    <row r="2924" spans="1:49">
      <c r="A2924" s="59">
        <v>2018</v>
      </c>
      <c r="B2924" t="s">
        <v>137</v>
      </c>
      <c r="C2924" t="s">
        <v>1237</v>
      </c>
      <c r="D2924" t="s">
        <v>1238</v>
      </c>
      <c r="E2924" t="s">
        <v>1242</v>
      </c>
      <c r="F2924" t="s">
        <v>1243</v>
      </c>
      <c r="G2924" t="s">
        <v>1244</v>
      </c>
      <c r="H2924" t="s">
        <v>148</v>
      </c>
      <c r="I2924" s="170" t="s">
        <v>84</v>
      </c>
      <c r="J2924" t="s">
        <v>85</v>
      </c>
      <c r="K2924" t="s">
        <v>214</v>
      </c>
      <c r="L2924" t="s">
        <v>463</v>
      </c>
      <c r="M2924" t="s">
        <v>464</v>
      </c>
      <c r="N2924" t="s">
        <v>217</v>
      </c>
      <c r="O2924" t="s">
        <v>263</v>
      </c>
      <c r="P2924" t="s">
        <v>465</v>
      </c>
      <c r="Q2924" t="s">
        <v>466</v>
      </c>
      <c r="R2924" t="s">
        <v>467</v>
      </c>
      <c r="S2924" t="s">
        <v>338</v>
      </c>
      <c r="T2924" t="s">
        <v>339</v>
      </c>
      <c r="U2924" s="61" t="s">
        <v>340</v>
      </c>
      <c r="V2924" t="s">
        <v>24</v>
      </c>
      <c r="W2924" t="s">
        <v>263</v>
      </c>
      <c r="X2924" s="59">
        <v>14306</v>
      </c>
      <c r="Y2924" s="59">
        <v>14306</v>
      </c>
      <c r="Z2924" t="s">
        <v>141</v>
      </c>
      <c r="AA2924" s="146" t="str">
        <f t="shared" si="573"/>
        <v>EX</v>
      </c>
      <c r="AB2924" s="146" t="str">
        <f t="shared" si="563"/>
        <v>IT</v>
      </c>
      <c r="AC2924" t="str">
        <f t="shared" si="566"/>
        <v>EX</v>
      </c>
      <c r="AD2924" s="74">
        <f t="shared" si="567"/>
        <v>14306</v>
      </c>
      <c r="AE2924" s="74">
        <f t="shared" si="572"/>
        <v>14306</v>
      </c>
      <c r="AF2924">
        <v>1</v>
      </c>
      <c r="AG2924">
        <v>0</v>
      </c>
      <c r="AH2924" s="74">
        <v>0</v>
      </c>
      <c r="AJ2924" s="74">
        <f t="shared" si="568"/>
        <v>0</v>
      </c>
      <c r="AK2924" s="74">
        <f t="shared" si="562"/>
        <v>14306</v>
      </c>
      <c r="AL2924" t="str">
        <f t="shared" si="569"/>
        <v>N</v>
      </c>
      <c r="AN2924" t="s">
        <v>86</v>
      </c>
      <c r="AO2924" t="s">
        <v>85</v>
      </c>
      <c r="AP2924" t="str">
        <f t="shared" si="570"/>
        <v>94</v>
      </c>
      <c r="AQ2924" s="145" t="s">
        <v>1826</v>
      </c>
      <c r="AR2924" t="str">
        <f t="shared" si="571"/>
        <v>1-Adjusted Base Budget</v>
      </c>
      <c r="AS2924" s="145" t="s">
        <v>1827</v>
      </c>
      <c r="AT2924" t="s">
        <v>213</v>
      </c>
      <c r="AV2924" t="str">
        <f t="shared" si="565"/>
        <v>VPIT-SS</v>
      </c>
      <c r="AW2924" t="str">
        <f t="shared" si="564"/>
        <v>VP FOR INFORMATION TECHNOLOGY-SHARED SERVICES</v>
      </c>
    </row>
    <row r="2925" spans="1:49">
      <c r="A2925" s="59">
        <v>2018</v>
      </c>
      <c r="B2925" t="s">
        <v>137</v>
      </c>
      <c r="C2925" t="s">
        <v>1237</v>
      </c>
      <c r="D2925" t="s">
        <v>1238</v>
      </c>
      <c r="E2925" t="s">
        <v>1242</v>
      </c>
      <c r="F2925" t="s">
        <v>1284</v>
      </c>
      <c r="G2925" t="s">
        <v>1285</v>
      </c>
      <c r="H2925" t="s">
        <v>148</v>
      </c>
      <c r="I2925" s="170" t="s">
        <v>84</v>
      </c>
      <c r="J2925" t="s">
        <v>85</v>
      </c>
      <c r="K2925" t="s">
        <v>214</v>
      </c>
      <c r="L2925" t="s">
        <v>463</v>
      </c>
      <c r="M2925" t="s">
        <v>464</v>
      </c>
      <c r="N2925" t="s">
        <v>217</v>
      </c>
      <c r="O2925" t="s">
        <v>263</v>
      </c>
      <c r="P2925" t="s">
        <v>465</v>
      </c>
      <c r="Q2925" t="s">
        <v>466</v>
      </c>
      <c r="R2925" t="s">
        <v>467</v>
      </c>
      <c r="S2925" t="s">
        <v>338</v>
      </c>
      <c r="T2925" t="s">
        <v>339</v>
      </c>
      <c r="U2925" s="61" t="s">
        <v>340</v>
      </c>
      <c r="V2925" t="s">
        <v>24</v>
      </c>
      <c r="W2925" t="s">
        <v>263</v>
      </c>
      <c r="X2925" s="59">
        <v>12883</v>
      </c>
      <c r="Y2925" s="59">
        <v>12883</v>
      </c>
      <c r="Z2925" t="s">
        <v>141</v>
      </c>
      <c r="AA2925" s="146" t="str">
        <f t="shared" si="573"/>
        <v>EX</v>
      </c>
      <c r="AB2925" s="146" t="str">
        <f t="shared" si="563"/>
        <v>IT</v>
      </c>
      <c r="AC2925" t="str">
        <f t="shared" si="566"/>
        <v>EX</v>
      </c>
      <c r="AD2925" s="74">
        <f t="shared" si="567"/>
        <v>12883</v>
      </c>
      <c r="AE2925" s="74">
        <f t="shared" si="572"/>
        <v>12883</v>
      </c>
      <c r="AF2925">
        <v>1</v>
      </c>
      <c r="AG2925">
        <v>0</v>
      </c>
      <c r="AH2925" s="74">
        <v>0</v>
      </c>
      <c r="AJ2925" s="74">
        <f t="shared" si="568"/>
        <v>0</v>
      </c>
      <c r="AK2925" s="74">
        <f t="shared" si="562"/>
        <v>12883</v>
      </c>
      <c r="AL2925" t="str">
        <f t="shared" si="569"/>
        <v>N</v>
      </c>
      <c r="AN2925" t="s">
        <v>86</v>
      </c>
      <c r="AO2925" t="s">
        <v>85</v>
      </c>
      <c r="AP2925" t="str">
        <f t="shared" si="570"/>
        <v>94</v>
      </c>
      <c r="AQ2925" s="145" t="s">
        <v>1826</v>
      </c>
      <c r="AR2925" t="str">
        <f t="shared" si="571"/>
        <v>1-Adjusted Base Budget</v>
      </c>
      <c r="AS2925" s="145" t="s">
        <v>1827</v>
      </c>
      <c r="AT2925" t="s">
        <v>213</v>
      </c>
      <c r="AV2925" t="str">
        <f t="shared" si="565"/>
        <v>VPIT-SS</v>
      </c>
      <c r="AW2925" t="str">
        <f t="shared" si="564"/>
        <v>VP FOR INFORMATION TECHNOLOGY-SHARED SERVICES</v>
      </c>
    </row>
    <row r="2926" spans="1:49">
      <c r="A2926" s="59">
        <v>2018</v>
      </c>
      <c r="B2926" t="s">
        <v>137</v>
      </c>
      <c r="C2926" t="s">
        <v>1237</v>
      </c>
      <c r="D2926" t="s">
        <v>1238</v>
      </c>
      <c r="E2926" t="s">
        <v>1239</v>
      </c>
      <c r="F2926" t="s">
        <v>1049</v>
      </c>
      <c r="G2926" t="s">
        <v>1050</v>
      </c>
      <c r="H2926" t="s">
        <v>155</v>
      </c>
      <c r="I2926" s="170" t="s">
        <v>84</v>
      </c>
      <c r="J2926" t="s">
        <v>85</v>
      </c>
      <c r="K2926" t="s">
        <v>214</v>
      </c>
      <c r="L2926" t="s">
        <v>463</v>
      </c>
      <c r="M2926" t="s">
        <v>464</v>
      </c>
      <c r="N2926" t="s">
        <v>217</v>
      </c>
      <c r="O2926" t="s">
        <v>263</v>
      </c>
      <c r="P2926" t="s">
        <v>465</v>
      </c>
      <c r="Q2926" t="s">
        <v>466</v>
      </c>
      <c r="R2926" t="s">
        <v>467</v>
      </c>
      <c r="S2926" t="s">
        <v>338</v>
      </c>
      <c r="T2926" t="s">
        <v>339</v>
      </c>
      <c r="U2926" s="61" t="s">
        <v>340</v>
      </c>
      <c r="V2926" t="s">
        <v>24</v>
      </c>
      <c r="W2926" t="s">
        <v>263</v>
      </c>
      <c r="X2926" s="59">
        <v>20000</v>
      </c>
      <c r="Y2926" s="59">
        <v>20000</v>
      </c>
      <c r="Z2926" t="s">
        <v>141</v>
      </c>
      <c r="AA2926" s="146" t="str">
        <f t="shared" si="573"/>
        <v>EX</v>
      </c>
      <c r="AB2926" s="146" t="str">
        <f t="shared" si="563"/>
        <v>IT</v>
      </c>
      <c r="AC2926" t="str">
        <f t="shared" si="566"/>
        <v>EX</v>
      </c>
      <c r="AD2926" s="74">
        <f t="shared" si="567"/>
        <v>20000</v>
      </c>
      <c r="AE2926" s="74">
        <f t="shared" si="572"/>
        <v>20000</v>
      </c>
      <c r="AF2926">
        <v>1</v>
      </c>
      <c r="AG2926">
        <v>0</v>
      </c>
      <c r="AH2926" s="74">
        <v>0</v>
      </c>
      <c r="AJ2926" s="74">
        <f t="shared" si="568"/>
        <v>0</v>
      </c>
      <c r="AK2926" s="74">
        <f t="shared" si="562"/>
        <v>20000</v>
      </c>
      <c r="AL2926" t="str">
        <f t="shared" si="569"/>
        <v>N</v>
      </c>
      <c r="AN2926" t="s">
        <v>86</v>
      </c>
      <c r="AO2926" t="s">
        <v>85</v>
      </c>
      <c r="AP2926" t="str">
        <f t="shared" si="570"/>
        <v>94</v>
      </c>
      <c r="AQ2926" s="145" t="s">
        <v>1826</v>
      </c>
      <c r="AR2926" t="str">
        <f t="shared" si="571"/>
        <v>1-Adjusted Base Budget</v>
      </c>
      <c r="AS2926" s="145" t="s">
        <v>1827</v>
      </c>
      <c r="AT2926" t="s">
        <v>213</v>
      </c>
      <c r="AV2926" t="str">
        <f t="shared" si="565"/>
        <v>VPIT-SS</v>
      </c>
      <c r="AW2926" t="str">
        <f t="shared" si="564"/>
        <v>VP FOR INFORMATION TECHNOLOGY-SHARED SERVICES</v>
      </c>
    </row>
    <row r="2927" spans="1:49">
      <c r="A2927" s="59">
        <v>2018</v>
      </c>
      <c r="B2927" t="s">
        <v>137</v>
      </c>
      <c r="C2927" t="s">
        <v>1237</v>
      </c>
      <c r="D2927" t="s">
        <v>1238</v>
      </c>
      <c r="E2927" t="s">
        <v>1239</v>
      </c>
      <c r="F2927" t="s">
        <v>1049</v>
      </c>
      <c r="G2927" t="s">
        <v>1050</v>
      </c>
      <c r="H2927" t="s">
        <v>155</v>
      </c>
      <c r="I2927" s="170" t="s">
        <v>84</v>
      </c>
      <c r="J2927" t="s">
        <v>85</v>
      </c>
      <c r="K2927" t="s">
        <v>214</v>
      </c>
      <c r="L2927" t="s">
        <v>463</v>
      </c>
      <c r="M2927" t="s">
        <v>464</v>
      </c>
      <c r="N2927" t="s">
        <v>1760</v>
      </c>
      <c r="O2927" t="s">
        <v>263</v>
      </c>
      <c r="P2927" t="s">
        <v>465</v>
      </c>
      <c r="Q2927" t="s">
        <v>466</v>
      </c>
      <c r="R2927" t="s">
        <v>467</v>
      </c>
      <c r="S2927" t="s">
        <v>338</v>
      </c>
      <c r="T2927" t="s">
        <v>339</v>
      </c>
      <c r="U2927" s="61" t="s">
        <v>340</v>
      </c>
      <c r="V2927" t="s">
        <v>24</v>
      </c>
      <c r="W2927" t="s">
        <v>263</v>
      </c>
      <c r="X2927" s="59">
        <v>-20000</v>
      </c>
      <c r="Y2927" s="59">
        <v>-20000</v>
      </c>
      <c r="Z2927" t="s">
        <v>141</v>
      </c>
      <c r="AA2927" s="146" t="str">
        <f t="shared" si="573"/>
        <v>EX</v>
      </c>
      <c r="AB2927" s="146" t="str">
        <f t="shared" si="563"/>
        <v>IT</v>
      </c>
      <c r="AC2927" t="str">
        <f t="shared" si="566"/>
        <v>EX</v>
      </c>
      <c r="AD2927" s="74">
        <f t="shared" si="567"/>
        <v>-20000</v>
      </c>
      <c r="AE2927" s="74">
        <f t="shared" si="572"/>
        <v>-20000</v>
      </c>
      <c r="AF2927">
        <v>1</v>
      </c>
      <c r="AG2927">
        <v>0</v>
      </c>
      <c r="AH2927" s="74">
        <v>0</v>
      </c>
      <c r="AJ2927" s="74">
        <f t="shared" si="568"/>
        <v>0</v>
      </c>
      <c r="AK2927" s="74">
        <f t="shared" si="562"/>
        <v>-20000</v>
      </c>
      <c r="AL2927" t="str">
        <f t="shared" si="569"/>
        <v>N</v>
      </c>
      <c r="AN2927" t="s">
        <v>86</v>
      </c>
      <c r="AO2927" t="s">
        <v>85</v>
      </c>
      <c r="AP2927" t="str">
        <f t="shared" si="570"/>
        <v>94</v>
      </c>
      <c r="AQ2927" s="145" t="s">
        <v>1826</v>
      </c>
      <c r="AR2927" t="str">
        <f t="shared" si="571"/>
        <v>1-Adjusted Base Budget</v>
      </c>
      <c r="AS2927" s="145" t="s">
        <v>1827</v>
      </c>
      <c r="AT2927" t="s">
        <v>213</v>
      </c>
      <c r="AV2927" t="str">
        <f t="shared" si="565"/>
        <v>VPIT-SS</v>
      </c>
      <c r="AW2927" t="str">
        <f t="shared" si="564"/>
        <v>VP FOR INFORMATION TECHNOLOGY-SHARED SERVICES</v>
      </c>
    </row>
    <row r="2928" spans="1:49">
      <c r="A2928" s="59">
        <v>2018</v>
      </c>
      <c r="B2928" t="s">
        <v>137</v>
      </c>
      <c r="C2928" t="s">
        <v>1237</v>
      </c>
      <c r="D2928" t="s">
        <v>1238</v>
      </c>
      <c r="E2928" t="s">
        <v>1242</v>
      </c>
      <c r="F2928" t="s">
        <v>1288</v>
      </c>
      <c r="G2928" t="s">
        <v>1289</v>
      </c>
      <c r="H2928" t="s">
        <v>148</v>
      </c>
      <c r="I2928" s="170" t="s">
        <v>84</v>
      </c>
      <c r="J2928" t="s">
        <v>85</v>
      </c>
      <c r="K2928" t="s">
        <v>214</v>
      </c>
      <c r="L2928" t="s">
        <v>468</v>
      </c>
      <c r="M2928" t="s">
        <v>469</v>
      </c>
      <c r="N2928" t="s">
        <v>217</v>
      </c>
      <c r="O2928" t="s">
        <v>263</v>
      </c>
      <c r="P2928" t="s">
        <v>465</v>
      </c>
      <c r="Q2928" t="s">
        <v>466</v>
      </c>
      <c r="R2928" t="s">
        <v>467</v>
      </c>
      <c r="S2928" t="s">
        <v>338</v>
      </c>
      <c r="T2928" t="s">
        <v>339</v>
      </c>
      <c r="U2928" s="61" t="s">
        <v>340</v>
      </c>
      <c r="V2928" t="s">
        <v>24</v>
      </c>
      <c r="W2928" t="s">
        <v>263</v>
      </c>
      <c r="X2928" s="59">
        <v>20667</v>
      </c>
      <c r="Y2928" s="59">
        <v>20667</v>
      </c>
      <c r="Z2928" t="s">
        <v>141</v>
      </c>
      <c r="AA2928" s="146" t="str">
        <f t="shared" si="573"/>
        <v>EX</v>
      </c>
      <c r="AB2928" s="146" t="str">
        <f t="shared" si="563"/>
        <v>IT</v>
      </c>
      <c r="AC2928" t="str">
        <f t="shared" si="566"/>
        <v>EX</v>
      </c>
      <c r="AD2928" s="74">
        <f t="shared" si="567"/>
        <v>20667</v>
      </c>
      <c r="AE2928" s="74">
        <f t="shared" si="572"/>
        <v>20667</v>
      </c>
      <c r="AF2928">
        <v>1</v>
      </c>
      <c r="AG2928">
        <v>0</v>
      </c>
      <c r="AH2928" s="74">
        <v>0</v>
      </c>
      <c r="AJ2928" s="74">
        <f t="shared" si="568"/>
        <v>0</v>
      </c>
      <c r="AK2928" s="74">
        <f t="shared" si="562"/>
        <v>20667</v>
      </c>
      <c r="AL2928" t="str">
        <f t="shared" si="569"/>
        <v>N</v>
      </c>
      <c r="AN2928" t="s">
        <v>86</v>
      </c>
      <c r="AO2928" t="s">
        <v>85</v>
      </c>
      <c r="AP2928" t="str">
        <f t="shared" si="570"/>
        <v>94</v>
      </c>
      <c r="AQ2928" s="145" t="s">
        <v>1826</v>
      </c>
      <c r="AR2928" t="str">
        <f t="shared" si="571"/>
        <v>1-Adjusted Base Budget</v>
      </c>
      <c r="AS2928" s="145" t="s">
        <v>1827</v>
      </c>
      <c r="AT2928" t="s">
        <v>213</v>
      </c>
      <c r="AV2928" t="str">
        <f t="shared" si="565"/>
        <v>VPIT-SS</v>
      </c>
      <c r="AW2928" t="str">
        <f t="shared" si="564"/>
        <v>VP FOR INFORMATION TECHNOLOGY-SHARED SERVICES</v>
      </c>
    </row>
    <row r="2929" spans="1:49">
      <c r="A2929" s="59">
        <v>2018</v>
      </c>
      <c r="B2929" t="s">
        <v>137</v>
      </c>
      <c r="C2929" t="s">
        <v>1237</v>
      </c>
      <c r="D2929" t="s">
        <v>1238</v>
      </c>
      <c r="E2929" t="s">
        <v>1245</v>
      </c>
      <c r="F2929" t="s">
        <v>1256</v>
      </c>
      <c r="G2929" t="s">
        <v>1257</v>
      </c>
      <c r="H2929" t="s">
        <v>1246</v>
      </c>
      <c r="I2929" s="170" t="s">
        <v>84</v>
      </c>
      <c r="J2929" t="s">
        <v>85</v>
      </c>
      <c r="K2929" t="s">
        <v>214</v>
      </c>
      <c r="L2929" t="s">
        <v>693</v>
      </c>
      <c r="M2929" t="s">
        <v>694</v>
      </c>
      <c r="N2929" t="s">
        <v>217</v>
      </c>
      <c r="O2929" t="s">
        <v>263</v>
      </c>
      <c r="P2929" t="s">
        <v>465</v>
      </c>
      <c r="Q2929" t="s">
        <v>466</v>
      </c>
      <c r="R2929" t="s">
        <v>467</v>
      </c>
      <c r="S2929" t="s">
        <v>338</v>
      </c>
      <c r="T2929" t="s">
        <v>339</v>
      </c>
      <c r="U2929" s="61" t="s">
        <v>340</v>
      </c>
      <c r="V2929" t="s">
        <v>24</v>
      </c>
      <c r="W2929" t="s">
        <v>263</v>
      </c>
      <c r="X2929" s="59">
        <v>2000</v>
      </c>
      <c r="Y2929" s="59">
        <v>2000</v>
      </c>
      <c r="AA2929" s="146" t="str">
        <f t="shared" si="573"/>
        <v>EX</v>
      </c>
      <c r="AB2929" s="146">
        <f t="shared" si="563"/>
        <v>0</v>
      </c>
      <c r="AC2929" t="str">
        <f t="shared" si="566"/>
        <v>EX</v>
      </c>
      <c r="AD2929" s="74">
        <f t="shared" si="567"/>
        <v>2000</v>
      </c>
      <c r="AE2929" s="74">
        <f t="shared" si="572"/>
        <v>2000</v>
      </c>
      <c r="AF2929">
        <v>1</v>
      </c>
      <c r="AG2929">
        <v>0</v>
      </c>
      <c r="AH2929" s="74">
        <v>0</v>
      </c>
      <c r="AJ2929" s="74">
        <f t="shared" si="568"/>
        <v>0</v>
      </c>
      <c r="AK2929" s="74">
        <f t="shared" si="562"/>
        <v>2000</v>
      </c>
      <c r="AL2929" t="str">
        <f t="shared" si="569"/>
        <v>N</v>
      </c>
      <c r="AN2929" t="s">
        <v>86</v>
      </c>
      <c r="AO2929" t="s">
        <v>85</v>
      </c>
      <c r="AP2929" t="str">
        <f t="shared" si="570"/>
        <v>94</v>
      </c>
      <c r="AQ2929" s="145" t="s">
        <v>1826</v>
      </c>
      <c r="AR2929" t="str">
        <f t="shared" si="571"/>
        <v>1-Adjusted Base Budget</v>
      </c>
      <c r="AS2929" s="145" t="s">
        <v>1827</v>
      </c>
      <c r="AT2929" t="s">
        <v>213</v>
      </c>
      <c r="AV2929" t="str">
        <f t="shared" si="565"/>
        <v>VPIT</v>
      </c>
      <c r="AW2929" t="str">
        <f t="shared" si="564"/>
        <v>VP FOR INFORMATION TECHNOLOGY</v>
      </c>
    </row>
    <row r="2930" spans="1:49">
      <c r="A2930" s="59">
        <v>2018</v>
      </c>
      <c r="B2930" t="s">
        <v>137</v>
      </c>
      <c r="C2930" t="s">
        <v>1237</v>
      </c>
      <c r="D2930" t="s">
        <v>1238</v>
      </c>
      <c r="E2930" t="s">
        <v>1245</v>
      </c>
      <c r="F2930" t="s">
        <v>1248</v>
      </c>
      <c r="G2930" t="s">
        <v>1249</v>
      </c>
      <c r="H2930" t="s">
        <v>1246</v>
      </c>
      <c r="I2930" s="170" t="s">
        <v>84</v>
      </c>
      <c r="J2930" t="s">
        <v>85</v>
      </c>
      <c r="K2930" t="s">
        <v>214</v>
      </c>
      <c r="L2930" t="s">
        <v>476</v>
      </c>
      <c r="M2930" t="s">
        <v>477</v>
      </c>
      <c r="N2930" t="s">
        <v>217</v>
      </c>
      <c r="O2930" t="s">
        <v>263</v>
      </c>
      <c r="P2930" t="s">
        <v>465</v>
      </c>
      <c r="Q2930" t="s">
        <v>466</v>
      </c>
      <c r="R2930" t="s">
        <v>467</v>
      </c>
      <c r="S2930" t="s">
        <v>338</v>
      </c>
      <c r="T2930" t="s">
        <v>339</v>
      </c>
      <c r="U2930" s="61" t="s">
        <v>340</v>
      </c>
      <c r="V2930" t="s">
        <v>24</v>
      </c>
      <c r="W2930" t="s">
        <v>263</v>
      </c>
      <c r="X2930" s="59">
        <v>1850</v>
      </c>
      <c r="Y2930" s="59">
        <v>1850</v>
      </c>
      <c r="AA2930" s="146" t="str">
        <f t="shared" si="573"/>
        <v>EX</v>
      </c>
      <c r="AB2930" s="146">
        <f t="shared" si="563"/>
        <v>0</v>
      </c>
      <c r="AC2930" t="str">
        <f t="shared" si="566"/>
        <v>EX</v>
      </c>
      <c r="AD2930" s="74">
        <f t="shared" si="567"/>
        <v>1850</v>
      </c>
      <c r="AE2930" s="74">
        <f t="shared" si="572"/>
        <v>1850</v>
      </c>
      <c r="AF2930">
        <v>1</v>
      </c>
      <c r="AG2930">
        <v>0</v>
      </c>
      <c r="AH2930" s="74">
        <v>0</v>
      </c>
      <c r="AJ2930" s="74">
        <f t="shared" si="568"/>
        <v>0</v>
      </c>
      <c r="AK2930" s="74">
        <f t="shared" si="562"/>
        <v>1850</v>
      </c>
      <c r="AL2930" t="str">
        <f t="shared" si="569"/>
        <v>N</v>
      </c>
      <c r="AN2930" t="s">
        <v>86</v>
      </c>
      <c r="AO2930" t="s">
        <v>85</v>
      </c>
      <c r="AP2930" t="str">
        <f t="shared" si="570"/>
        <v>94</v>
      </c>
      <c r="AQ2930" s="145" t="s">
        <v>1826</v>
      </c>
      <c r="AR2930" t="str">
        <f t="shared" si="571"/>
        <v>1-Adjusted Base Budget</v>
      </c>
      <c r="AS2930" s="145" t="s">
        <v>1827</v>
      </c>
      <c r="AT2930" t="s">
        <v>213</v>
      </c>
      <c r="AV2930" t="str">
        <f t="shared" si="565"/>
        <v>VPIT</v>
      </c>
      <c r="AW2930" t="str">
        <f t="shared" si="564"/>
        <v>VP FOR INFORMATION TECHNOLOGY</v>
      </c>
    </row>
    <row r="2931" spans="1:49">
      <c r="A2931" s="59">
        <v>2018</v>
      </c>
      <c r="B2931" t="s">
        <v>137</v>
      </c>
      <c r="C2931" t="s">
        <v>1237</v>
      </c>
      <c r="D2931" t="s">
        <v>1238</v>
      </c>
      <c r="E2931" t="s">
        <v>1271</v>
      </c>
      <c r="F2931" t="s">
        <v>1278</v>
      </c>
      <c r="G2931" t="s">
        <v>1279</v>
      </c>
      <c r="H2931" t="s">
        <v>1272</v>
      </c>
      <c r="I2931" s="170" t="s">
        <v>84</v>
      </c>
      <c r="J2931" t="s">
        <v>85</v>
      </c>
      <c r="K2931" t="s">
        <v>214</v>
      </c>
      <c r="L2931" t="s">
        <v>476</v>
      </c>
      <c r="M2931" t="s">
        <v>477</v>
      </c>
      <c r="N2931" t="s">
        <v>217</v>
      </c>
      <c r="O2931" t="s">
        <v>263</v>
      </c>
      <c r="P2931" t="s">
        <v>465</v>
      </c>
      <c r="Q2931" t="s">
        <v>466</v>
      </c>
      <c r="R2931" t="s">
        <v>467</v>
      </c>
      <c r="S2931" t="s">
        <v>338</v>
      </c>
      <c r="T2931" t="s">
        <v>339</v>
      </c>
      <c r="U2931" s="61" t="s">
        <v>340</v>
      </c>
      <c r="V2931" t="s">
        <v>24</v>
      </c>
      <c r="W2931" t="s">
        <v>263</v>
      </c>
      <c r="X2931" s="59">
        <v>2886</v>
      </c>
      <c r="Y2931" s="59">
        <v>2886</v>
      </c>
      <c r="AA2931" s="146" t="str">
        <f t="shared" si="573"/>
        <v>EX</v>
      </c>
      <c r="AB2931" s="146">
        <f t="shared" si="563"/>
        <v>0</v>
      </c>
      <c r="AC2931" t="str">
        <f t="shared" si="566"/>
        <v>EX</v>
      </c>
      <c r="AD2931" s="74">
        <f t="shared" si="567"/>
        <v>2886</v>
      </c>
      <c r="AE2931" s="74">
        <f t="shared" si="572"/>
        <v>2886</v>
      </c>
      <c r="AF2931">
        <v>1</v>
      </c>
      <c r="AG2931">
        <v>0</v>
      </c>
      <c r="AH2931" s="74">
        <v>0</v>
      </c>
      <c r="AJ2931" s="74">
        <f t="shared" si="568"/>
        <v>0</v>
      </c>
      <c r="AK2931" s="74">
        <f t="shared" ref="AK2931:AK2994" si="574">AE2931 +AJ2931</f>
        <v>2886</v>
      </c>
      <c r="AL2931" t="str">
        <f t="shared" si="569"/>
        <v>N</v>
      </c>
      <c r="AN2931" t="s">
        <v>86</v>
      </c>
      <c r="AO2931" t="s">
        <v>85</v>
      </c>
      <c r="AP2931" t="str">
        <f t="shared" si="570"/>
        <v>94</v>
      </c>
      <c r="AQ2931" s="145" t="s">
        <v>1826</v>
      </c>
      <c r="AR2931" t="str">
        <f t="shared" si="571"/>
        <v>1-Adjusted Base Budget</v>
      </c>
      <c r="AS2931" s="145" t="s">
        <v>1827</v>
      </c>
      <c r="AT2931" t="s">
        <v>213</v>
      </c>
      <c r="AV2931" t="str">
        <f t="shared" si="565"/>
        <v>VPIT</v>
      </c>
      <c r="AW2931" t="str">
        <f t="shared" si="564"/>
        <v>VP FOR INFORMATION TECHNOLOGY</v>
      </c>
    </row>
    <row r="2932" spans="1:49">
      <c r="A2932" s="59">
        <v>2018</v>
      </c>
      <c r="B2932" t="s">
        <v>137</v>
      </c>
      <c r="C2932" t="s">
        <v>1237</v>
      </c>
      <c r="D2932" t="s">
        <v>1238</v>
      </c>
      <c r="E2932" t="s">
        <v>1245</v>
      </c>
      <c r="F2932" t="s">
        <v>1010</v>
      </c>
      <c r="G2932" t="s">
        <v>1247</v>
      </c>
      <c r="H2932" t="s">
        <v>1246</v>
      </c>
      <c r="I2932" s="170" t="s">
        <v>84</v>
      </c>
      <c r="J2932" t="s">
        <v>85</v>
      </c>
      <c r="K2932" t="s">
        <v>214</v>
      </c>
      <c r="L2932" t="s">
        <v>783</v>
      </c>
      <c r="M2932" t="s">
        <v>784</v>
      </c>
      <c r="N2932" t="s">
        <v>217</v>
      </c>
      <c r="O2932" t="s">
        <v>263</v>
      </c>
      <c r="P2932" t="s">
        <v>699</v>
      </c>
      <c r="Q2932" t="s">
        <v>700</v>
      </c>
      <c r="R2932" t="s">
        <v>701</v>
      </c>
      <c r="S2932" t="s">
        <v>264</v>
      </c>
      <c r="T2932" t="s">
        <v>265</v>
      </c>
      <c r="U2932" s="61" t="s">
        <v>266</v>
      </c>
      <c r="V2932" t="s">
        <v>24</v>
      </c>
      <c r="W2932" t="s">
        <v>263</v>
      </c>
      <c r="X2932" s="59">
        <v>20000</v>
      </c>
      <c r="Y2932" s="59">
        <v>20000</v>
      </c>
      <c r="AA2932" s="146" t="str">
        <f t="shared" si="573"/>
        <v>EX</v>
      </c>
      <c r="AB2932" s="146">
        <f t="shared" si="563"/>
        <v>0</v>
      </c>
      <c r="AC2932" t="str">
        <f t="shared" si="566"/>
        <v>EX</v>
      </c>
      <c r="AD2932" s="74">
        <f t="shared" si="567"/>
        <v>20000</v>
      </c>
      <c r="AE2932" s="74">
        <f t="shared" si="572"/>
        <v>20000</v>
      </c>
      <c r="AF2932">
        <v>1</v>
      </c>
      <c r="AG2932">
        <v>0</v>
      </c>
      <c r="AH2932" s="74">
        <v>0</v>
      </c>
      <c r="AJ2932" s="74">
        <f t="shared" si="568"/>
        <v>0</v>
      </c>
      <c r="AK2932" s="74">
        <f t="shared" si="574"/>
        <v>20000</v>
      </c>
      <c r="AL2932" t="str">
        <f t="shared" si="569"/>
        <v>N</v>
      </c>
      <c r="AN2932" t="s">
        <v>86</v>
      </c>
      <c r="AO2932" t="s">
        <v>85</v>
      </c>
      <c r="AP2932" t="str">
        <f t="shared" si="570"/>
        <v>94</v>
      </c>
      <c r="AQ2932" s="145" t="s">
        <v>1826</v>
      </c>
      <c r="AR2932" t="str">
        <f t="shared" si="571"/>
        <v>1-Adjusted Base Budget</v>
      </c>
      <c r="AS2932" s="145" t="s">
        <v>1827</v>
      </c>
      <c r="AT2932" t="s">
        <v>213</v>
      </c>
      <c r="AV2932" t="str">
        <f t="shared" si="565"/>
        <v>VPIT</v>
      </c>
      <c r="AW2932" t="str">
        <f t="shared" si="564"/>
        <v>VP FOR INFORMATION TECHNOLOGY</v>
      </c>
    </row>
    <row r="2933" spans="1:49">
      <c r="A2933" s="59">
        <v>2018</v>
      </c>
      <c r="B2933" t="s">
        <v>137</v>
      </c>
      <c r="C2933" t="s">
        <v>1237</v>
      </c>
      <c r="D2933" t="s">
        <v>1238</v>
      </c>
      <c r="E2933" t="s">
        <v>1245</v>
      </c>
      <c r="F2933" t="s">
        <v>1258</v>
      </c>
      <c r="G2933" t="s">
        <v>1259</v>
      </c>
      <c r="H2933" t="s">
        <v>1246</v>
      </c>
      <c r="I2933" s="170" t="s">
        <v>84</v>
      </c>
      <c r="J2933" t="s">
        <v>85</v>
      </c>
      <c r="K2933" t="s">
        <v>214</v>
      </c>
      <c r="L2933" t="s">
        <v>783</v>
      </c>
      <c r="M2933" t="s">
        <v>784</v>
      </c>
      <c r="N2933" t="s">
        <v>217</v>
      </c>
      <c r="O2933" t="s">
        <v>263</v>
      </c>
      <c r="P2933" t="s">
        <v>699</v>
      </c>
      <c r="Q2933" t="s">
        <v>700</v>
      </c>
      <c r="R2933" t="s">
        <v>701</v>
      </c>
      <c r="S2933" t="s">
        <v>264</v>
      </c>
      <c r="T2933" t="s">
        <v>265</v>
      </c>
      <c r="U2933" s="61" t="s">
        <v>266</v>
      </c>
      <c r="V2933" t="s">
        <v>24</v>
      </c>
      <c r="W2933" t="s">
        <v>263</v>
      </c>
      <c r="X2933" s="59">
        <v>1500</v>
      </c>
      <c r="Y2933" s="59">
        <v>1500</v>
      </c>
      <c r="AA2933" s="146" t="str">
        <f t="shared" si="573"/>
        <v>EX</v>
      </c>
      <c r="AB2933" s="146">
        <f t="shared" ref="AB2933:AB2996" si="575">IF(O2933 =AA2933,Z2933,"10cr")</f>
        <v>0</v>
      </c>
      <c r="AC2933" t="str">
        <f t="shared" si="566"/>
        <v>EX</v>
      </c>
      <c r="AD2933" s="74">
        <f t="shared" si="567"/>
        <v>1500</v>
      </c>
      <c r="AE2933" s="74">
        <f t="shared" si="572"/>
        <v>1500</v>
      </c>
      <c r="AF2933">
        <v>1</v>
      </c>
      <c r="AG2933">
        <v>0</v>
      </c>
      <c r="AH2933" s="74">
        <v>0</v>
      </c>
      <c r="AJ2933" s="74">
        <f t="shared" si="568"/>
        <v>0</v>
      </c>
      <c r="AK2933" s="74">
        <f t="shared" si="574"/>
        <v>1500</v>
      </c>
      <c r="AL2933" t="str">
        <f t="shared" si="569"/>
        <v>N</v>
      </c>
      <c r="AN2933" t="s">
        <v>86</v>
      </c>
      <c r="AO2933" t="s">
        <v>85</v>
      </c>
      <c r="AP2933" t="str">
        <f t="shared" si="570"/>
        <v>94</v>
      </c>
      <c r="AQ2933" s="145" t="s">
        <v>1826</v>
      </c>
      <c r="AR2933" t="str">
        <f t="shared" si="571"/>
        <v>1-Adjusted Base Budget</v>
      </c>
      <c r="AS2933" s="145" t="s">
        <v>1827</v>
      </c>
      <c r="AT2933" t="s">
        <v>213</v>
      </c>
      <c r="AV2933" t="str">
        <f t="shared" si="565"/>
        <v>VPIT</v>
      </c>
      <c r="AW2933" t="str">
        <f t="shared" si="564"/>
        <v>VP FOR INFORMATION TECHNOLOGY</v>
      </c>
    </row>
    <row r="2934" spans="1:49">
      <c r="A2934" s="59">
        <v>2018</v>
      </c>
      <c r="B2934" t="s">
        <v>137</v>
      </c>
      <c r="C2934" t="s">
        <v>1237</v>
      </c>
      <c r="D2934" t="s">
        <v>1238</v>
      </c>
      <c r="E2934" t="s">
        <v>1242</v>
      </c>
      <c r="F2934" t="s">
        <v>1240</v>
      </c>
      <c r="G2934" t="s">
        <v>1241</v>
      </c>
      <c r="H2934" t="s">
        <v>148</v>
      </c>
      <c r="I2934" s="170" t="s">
        <v>84</v>
      </c>
      <c r="J2934" t="s">
        <v>85</v>
      </c>
      <c r="K2934" t="s">
        <v>214</v>
      </c>
      <c r="L2934" t="s">
        <v>783</v>
      </c>
      <c r="M2934" t="s">
        <v>784</v>
      </c>
      <c r="N2934" t="s">
        <v>217</v>
      </c>
      <c r="O2934" t="s">
        <v>263</v>
      </c>
      <c r="P2934" t="s">
        <v>699</v>
      </c>
      <c r="Q2934" t="s">
        <v>700</v>
      </c>
      <c r="R2934" t="s">
        <v>701</v>
      </c>
      <c r="S2934" t="s">
        <v>264</v>
      </c>
      <c r="T2934" t="s">
        <v>265</v>
      </c>
      <c r="U2934" s="61" t="s">
        <v>266</v>
      </c>
      <c r="V2934" t="s">
        <v>24</v>
      </c>
      <c r="W2934" t="s">
        <v>263</v>
      </c>
      <c r="X2934" s="59">
        <v>2400</v>
      </c>
      <c r="Y2934" s="59">
        <v>2400</v>
      </c>
      <c r="Z2934" t="s">
        <v>141</v>
      </c>
      <c r="AA2934" s="146" t="str">
        <f t="shared" si="573"/>
        <v>EX</v>
      </c>
      <c r="AB2934" s="146" t="str">
        <f t="shared" si="575"/>
        <v>IT</v>
      </c>
      <c r="AC2934" t="str">
        <f t="shared" si="566"/>
        <v>EX</v>
      </c>
      <c r="AD2934" s="74">
        <f t="shared" si="567"/>
        <v>2400</v>
      </c>
      <c r="AE2934" s="74">
        <f t="shared" si="572"/>
        <v>2400</v>
      </c>
      <c r="AF2934">
        <v>1</v>
      </c>
      <c r="AG2934">
        <v>0</v>
      </c>
      <c r="AH2934" s="74">
        <v>0</v>
      </c>
      <c r="AJ2934" s="74">
        <f t="shared" si="568"/>
        <v>0</v>
      </c>
      <c r="AK2934" s="74">
        <f t="shared" si="574"/>
        <v>2400</v>
      </c>
      <c r="AL2934" t="str">
        <f t="shared" si="569"/>
        <v>N</v>
      </c>
      <c r="AN2934" t="s">
        <v>86</v>
      </c>
      <c r="AO2934" t="s">
        <v>85</v>
      </c>
      <c r="AP2934" t="str">
        <f t="shared" si="570"/>
        <v>94</v>
      </c>
      <c r="AQ2934" s="145" t="s">
        <v>1826</v>
      </c>
      <c r="AR2934" t="str">
        <f t="shared" si="571"/>
        <v>1-Adjusted Base Budget</v>
      </c>
      <c r="AS2934" s="145" t="s">
        <v>1827</v>
      </c>
      <c r="AT2934" t="s">
        <v>213</v>
      </c>
      <c r="AV2934" t="str">
        <f t="shared" si="565"/>
        <v>VPIT-SS</v>
      </c>
      <c r="AW2934" t="str">
        <f t="shared" si="564"/>
        <v>VP FOR INFORMATION TECHNOLOGY-SHARED SERVICES</v>
      </c>
    </row>
    <row r="2935" spans="1:49">
      <c r="A2935" s="59">
        <v>2018</v>
      </c>
      <c r="B2935" t="s">
        <v>137</v>
      </c>
      <c r="C2935" t="s">
        <v>1237</v>
      </c>
      <c r="D2935" t="s">
        <v>1238</v>
      </c>
      <c r="E2935" t="s">
        <v>1245</v>
      </c>
      <c r="F2935" t="s">
        <v>1010</v>
      </c>
      <c r="G2935" t="s">
        <v>1247</v>
      </c>
      <c r="H2935" t="s">
        <v>1246</v>
      </c>
      <c r="I2935" s="170" t="s">
        <v>84</v>
      </c>
      <c r="J2935" t="s">
        <v>85</v>
      </c>
      <c r="K2935" t="s">
        <v>214</v>
      </c>
      <c r="L2935" t="s">
        <v>350</v>
      </c>
      <c r="M2935" t="s">
        <v>351</v>
      </c>
      <c r="N2935" t="s">
        <v>217</v>
      </c>
      <c r="O2935" t="s">
        <v>263</v>
      </c>
      <c r="P2935" t="s">
        <v>352</v>
      </c>
      <c r="Q2935" t="s">
        <v>353</v>
      </c>
      <c r="R2935" t="s">
        <v>354</v>
      </c>
      <c r="S2935" t="s">
        <v>264</v>
      </c>
      <c r="T2935" t="s">
        <v>265</v>
      </c>
      <c r="U2935" s="61" t="s">
        <v>266</v>
      </c>
      <c r="V2935" t="s">
        <v>24</v>
      </c>
      <c r="W2935" t="s">
        <v>263</v>
      </c>
      <c r="X2935" s="59">
        <v>1510</v>
      </c>
      <c r="Y2935" s="59">
        <v>1510</v>
      </c>
      <c r="AA2935" s="146" t="str">
        <f t="shared" si="573"/>
        <v>EX</v>
      </c>
      <c r="AB2935" s="146">
        <f t="shared" si="575"/>
        <v>0</v>
      </c>
      <c r="AC2935" t="str">
        <f t="shared" si="566"/>
        <v>EX</v>
      </c>
      <c r="AD2935" s="74">
        <f t="shared" si="567"/>
        <v>1510</v>
      </c>
      <c r="AE2935" s="74">
        <f t="shared" si="572"/>
        <v>1510</v>
      </c>
      <c r="AF2935">
        <v>1</v>
      </c>
      <c r="AG2935">
        <v>0</v>
      </c>
      <c r="AH2935" s="74">
        <v>0</v>
      </c>
      <c r="AJ2935" s="74">
        <f t="shared" si="568"/>
        <v>0</v>
      </c>
      <c r="AK2935" s="74">
        <f t="shared" si="574"/>
        <v>1510</v>
      </c>
      <c r="AL2935" t="str">
        <f t="shared" si="569"/>
        <v>N</v>
      </c>
      <c r="AN2935" t="s">
        <v>86</v>
      </c>
      <c r="AO2935" t="s">
        <v>85</v>
      </c>
      <c r="AP2935" t="str">
        <f t="shared" si="570"/>
        <v>94</v>
      </c>
      <c r="AQ2935" s="145" t="s">
        <v>1826</v>
      </c>
      <c r="AR2935" t="str">
        <f t="shared" si="571"/>
        <v>1-Adjusted Base Budget</v>
      </c>
      <c r="AS2935" s="145" t="s">
        <v>1827</v>
      </c>
      <c r="AT2935" t="s">
        <v>213</v>
      </c>
      <c r="AV2935" t="str">
        <f t="shared" si="565"/>
        <v>VPIT</v>
      </c>
      <c r="AW2935" t="str">
        <f t="shared" si="564"/>
        <v>VP FOR INFORMATION TECHNOLOGY</v>
      </c>
    </row>
    <row r="2936" spans="1:49">
      <c r="A2936" s="59">
        <v>2018</v>
      </c>
      <c r="B2936" t="s">
        <v>137</v>
      </c>
      <c r="C2936" t="s">
        <v>1237</v>
      </c>
      <c r="D2936" t="s">
        <v>1238</v>
      </c>
      <c r="E2936" t="s">
        <v>1245</v>
      </c>
      <c r="F2936" t="s">
        <v>1300</v>
      </c>
      <c r="G2936" t="s">
        <v>1301</v>
      </c>
      <c r="H2936" t="s">
        <v>1246</v>
      </c>
      <c r="I2936" s="170" t="s">
        <v>84</v>
      </c>
      <c r="J2936" t="s">
        <v>85</v>
      </c>
      <c r="K2936" t="s">
        <v>214</v>
      </c>
      <c r="L2936" t="s">
        <v>350</v>
      </c>
      <c r="M2936" t="s">
        <v>351</v>
      </c>
      <c r="N2936" t="s">
        <v>217</v>
      </c>
      <c r="O2936" t="s">
        <v>263</v>
      </c>
      <c r="P2936" t="s">
        <v>352</v>
      </c>
      <c r="Q2936" t="s">
        <v>353</v>
      </c>
      <c r="R2936" t="s">
        <v>354</v>
      </c>
      <c r="S2936" t="s">
        <v>264</v>
      </c>
      <c r="T2936" t="s">
        <v>265</v>
      </c>
      <c r="U2936" s="61" t="s">
        <v>266</v>
      </c>
      <c r="V2936" t="s">
        <v>24</v>
      </c>
      <c r="W2936" t="s">
        <v>263</v>
      </c>
      <c r="X2936" s="59">
        <v>300</v>
      </c>
      <c r="Y2936" s="59">
        <v>300</v>
      </c>
      <c r="AA2936" s="146" t="str">
        <f t="shared" si="573"/>
        <v>EX</v>
      </c>
      <c r="AB2936" s="146">
        <f t="shared" si="575"/>
        <v>0</v>
      </c>
      <c r="AC2936" t="str">
        <f t="shared" si="566"/>
        <v>EX</v>
      </c>
      <c r="AD2936" s="74">
        <f t="shared" si="567"/>
        <v>300</v>
      </c>
      <c r="AE2936" s="74">
        <f t="shared" si="572"/>
        <v>300</v>
      </c>
      <c r="AF2936">
        <v>1</v>
      </c>
      <c r="AG2936">
        <v>0</v>
      </c>
      <c r="AH2936" s="74">
        <v>0</v>
      </c>
      <c r="AJ2936" s="74">
        <f t="shared" si="568"/>
        <v>0</v>
      </c>
      <c r="AK2936" s="74">
        <f t="shared" si="574"/>
        <v>300</v>
      </c>
      <c r="AL2936" t="str">
        <f t="shared" si="569"/>
        <v>N</v>
      </c>
      <c r="AN2936" t="s">
        <v>86</v>
      </c>
      <c r="AO2936" t="s">
        <v>85</v>
      </c>
      <c r="AP2936" t="str">
        <f t="shared" si="570"/>
        <v>94</v>
      </c>
      <c r="AQ2936" s="145" t="s">
        <v>1826</v>
      </c>
      <c r="AR2936" t="str">
        <f t="shared" si="571"/>
        <v>1-Adjusted Base Budget</v>
      </c>
      <c r="AS2936" s="145" t="s">
        <v>1827</v>
      </c>
      <c r="AT2936" t="s">
        <v>213</v>
      </c>
      <c r="AV2936" t="str">
        <f t="shared" si="565"/>
        <v>VPIT</v>
      </c>
      <c r="AW2936" t="str">
        <f t="shared" si="564"/>
        <v>VP FOR INFORMATION TECHNOLOGY</v>
      </c>
    </row>
    <row r="2937" spans="1:49">
      <c r="A2937" s="59">
        <v>2018</v>
      </c>
      <c r="B2937" t="s">
        <v>137</v>
      </c>
      <c r="C2937" t="s">
        <v>1237</v>
      </c>
      <c r="D2937" t="s">
        <v>1238</v>
      </c>
      <c r="E2937" t="s">
        <v>1245</v>
      </c>
      <c r="F2937" t="s">
        <v>1258</v>
      </c>
      <c r="G2937" t="s">
        <v>1259</v>
      </c>
      <c r="H2937" t="s">
        <v>1246</v>
      </c>
      <c r="I2937" s="170" t="s">
        <v>84</v>
      </c>
      <c r="J2937" t="s">
        <v>85</v>
      </c>
      <c r="K2937" t="s">
        <v>214</v>
      </c>
      <c r="L2937" t="s">
        <v>350</v>
      </c>
      <c r="M2937" t="s">
        <v>351</v>
      </c>
      <c r="N2937" t="s">
        <v>217</v>
      </c>
      <c r="O2937" t="s">
        <v>263</v>
      </c>
      <c r="P2937" t="s">
        <v>352</v>
      </c>
      <c r="Q2937" t="s">
        <v>353</v>
      </c>
      <c r="R2937" t="s">
        <v>354</v>
      </c>
      <c r="S2937" t="s">
        <v>264</v>
      </c>
      <c r="T2937" t="s">
        <v>265</v>
      </c>
      <c r="U2937" s="61" t="s">
        <v>266</v>
      </c>
      <c r="V2937" t="s">
        <v>24</v>
      </c>
      <c r="W2937" t="s">
        <v>263</v>
      </c>
      <c r="X2937" s="59">
        <v>3364</v>
      </c>
      <c r="Y2937" s="59">
        <v>3364</v>
      </c>
      <c r="AA2937" s="146" t="str">
        <f t="shared" si="573"/>
        <v>EX</v>
      </c>
      <c r="AB2937" s="146">
        <f t="shared" si="575"/>
        <v>0</v>
      </c>
      <c r="AC2937" t="str">
        <f t="shared" si="566"/>
        <v>EX</v>
      </c>
      <c r="AD2937" s="74">
        <f t="shared" si="567"/>
        <v>3364</v>
      </c>
      <c r="AE2937" s="74">
        <f t="shared" si="572"/>
        <v>3364</v>
      </c>
      <c r="AF2937">
        <v>1</v>
      </c>
      <c r="AG2937">
        <v>0</v>
      </c>
      <c r="AH2937" s="74">
        <v>0</v>
      </c>
      <c r="AJ2937" s="74">
        <f t="shared" si="568"/>
        <v>0</v>
      </c>
      <c r="AK2937" s="74">
        <f t="shared" si="574"/>
        <v>3364</v>
      </c>
      <c r="AL2937" t="str">
        <f t="shared" si="569"/>
        <v>N</v>
      </c>
      <c r="AN2937" t="s">
        <v>86</v>
      </c>
      <c r="AO2937" t="s">
        <v>85</v>
      </c>
      <c r="AP2937" t="str">
        <f t="shared" si="570"/>
        <v>94</v>
      </c>
      <c r="AQ2937" s="145" t="s">
        <v>1826</v>
      </c>
      <c r="AR2937" t="str">
        <f t="shared" si="571"/>
        <v>1-Adjusted Base Budget</v>
      </c>
      <c r="AS2937" s="145" t="s">
        <v>1827</v>
      </c>
      <c r="AT2937" t="s">
        <v>213</v>
      </c>
      <c r="AV2937" t="str">
        <f t="shared" si="565"/>
        <v>VPIT</v>
      </c>
      <c r="AW2937" t="str">
        <f t="shared" si="564"/>
        <v>VP FOR INFORMATION TECHNOLOGY</v>
      </c>
    </row>
    <row r="2938" spans="1:49">
      <c r="A2938" s="59">
        <v>2018</v>
      </c>
      <c r="B2938" t="s">
        <v>137</v>
      </c>
      <c r="C2938" t="s">
        <v>1237</v>
      </c>
      <c r="D2938" t="s">
        <v>1238</v>
      </c>
      <c r="E2938" t="s">
        <v>1245</v>
      </c>
      <c r="F2938" t="s">
        <v>1101</v>
      </c>
      <c r="G2938" t="s">
        <v>1128</v>
      </c>
      <c r="H2938" t="s">
        <v>1246</v>
      </c>
      <c r="I2938" s="170" t="s">
        <v>84</v>
      </c>
      <c r="J2938" t="s">
        <v>85</v>
      </c>
      <c r="K2938" t="s">
        <v>214</v>
      </c>
      <c r="L2938" t="s">
        <v>350</v>
      </c>
      <c r="M2938" t="s">
        <v>351</v>
      </c>
      <c r="N2938" t="s">
        <v>217</v>
      </c>
      <c r="O2938" t="s">
        <v>263</v>
      </c>
      <c r="P2938" t="s">
        <v>352</v>
      </c>
      <c r="Q2938" t="s">
        <v>353</v>
      </c>
      <c r="R2938" t="s">
        <v>354</v>
      </c>
      <c r="S2938" t="s">
        <v>264</v>
      </c>
      <c r="T2938" t="s">
        <v>265</v>
      </c>
      <c r="U2938" s="61" t="s">
        <v>266</v>
      </c>
      <c r="V2938" t="s">
        <v>24</v>
      </c>
      <c r="W2938" t="s">
        <v>263</v>
      </c>
      <c r="X2938" s="59">
        <v>2000</v>
      </c>
      <c r="Y2938" s="59">
        <v>2000</v>
      </c>
      <c r="AA2938" s="146" t="str">
        <f t="shared" si="573"/>
        <v>EX</v>
      </c>
      <c r="AB2938" s="146">
        <f t="shared" si="575"/>
        <v>0</v>
      </c>
      <c r="AC2938" t="str">
        <f t="shared" si="566"/>
        <v>EX</v>
      </c>
      <c r="AD2938" s="74">
        <f t="shared" si="567"/>
        <v>2000</v>
      </c>
      <c r="AE2938" s="74">
        <f t="shared" si="572"/>
        <v>2000</v>
      </c>
      <c r="AF2938">
        <v>1</v>
      </c>
      <c r="AG2938">
        <v>0</v>
      </c>
      <c r="AH2938" s="74">
        <v>0</v>
      </c>
      <c r="AJ2938" s="74">
        <f t="shared" si="568"/>
        <v>0</v>
      </c>
      <c r="AK2938" s="74">
        <f t="shared" si="574"/>
        <v>2000</v>
      </c>
      <c r="AL2938" t="str">
        <f t="shared" si="569"/>
        <v>N</v>
      </c>
      <c r="AN2938" t="s">
        <v>86</v>
      </c>
      <c r="AO2938" t="s">
        <v>85</v>
      </c>
      <c r="AP2938" t="str">
        <f t="shared" si="570"/>
        <v>94</v>
      </c>
      <c r="AQ2938" s="145" t="s">
        <v>1826</v>
      </c>
      <c r="AR2938" t="str">
        <f t="shared" si="571"/>
        <v>1-Adjusted Base Budget</v>
      </c>
      <c r="AS2938" s="145" t="s">
        <v>1827</v>
      </c>
      <c r="AT2938" t="s">
        <v>213</v>
      </c>
      <c r="AV2938" t="str">
        <f t="shared" si="565"/>
        <v>VPIT</v>
      </c>
      <c r="AW2938" t="str">
        <f t="shared" si="564"/>
        <v>VP FOR INFORMATION TECHNOLOGY</v>
      </c>
    </row>
    <row r="2939" spans="1:49">
      <c r="A2939" s="59">
        <v>2018</v>
      </c>
      <c r="B2939" t="s">
        <v>137</v>
      </c>
      <c r="C2939" t="s">
        <v>1237</v>
      </c>
      <c r="D2939" t="s">
        <v>1238</v>
      </c>
      <c r="E2939" t="s">
        <v>1242</v>
      </c>
      <c r="F2939" t="s">
        <v>1282</v>
      </c>
      <c r="G2939" t="s">
        <v>1283</v>
      </c>
      <c r="H2939" t="s">
        <v>148</v>
      </c>
      <c r="I2939" s="170" t="s">
        <v>84</v>
      </c>
      <c r="J2939" t="s">
        <v>85</v>
      </c>
      <c r="K2939" t="s">
        <v>214</v>
      </c>
      <c r="L2939" t="s">
        <v>350</v>
      </c>
      <c r="M2939" t="s">
        <v>351</v>
      </c>
      <c r="N2939" t="s">
        <v>217</v>
      </c>
      <c r="O2939" t="s">
        <v>263</v>
      </c>
      <c r="P2939" t="s">
        <v>352</v>
      </c>
      <c r="Q2939" t="s">
        <v>353</v>
      </c>
      <c r="R2939" t="s">
        <v>354</v>
      </c>
      <c r="S2939" t="s">
        <v>264</v>
      </c>
      <c r="T2939" t="s">
        <v>265</v>
      </c>
      <c r="U2939" s="61" t="s">
        <v>266</v>
      </c>
      <c r="V2939" t="s">
        <v>24</v>
      </c>
      <c r="W2939" t="s">
        <v>263</v>
      </c>
      <c r="X2939" s="59">
        <v>400</v>
      </c>
      <c r="Y2939" s="59">
        <v>400</v>
      </c>
      <c r="Z2939" t="s">
        <v>141</v>
      </c>
      <c r="AA2939" s="146" t="str">
        <f t="shared" si="573"/>
        <v>EX</v>
      </c>
      <c r="AB2939" s="146" t="str">
        <f t="shared" si="575"/>
        <v>IT</v>
      </c>
      <c r="AC2939" t="str">
        <f t="shared" si="566"/>
        <v>EX</v>
      </c>
      <c r="AD2939" s="74">
        <f t="shared" si="567"/>
        <v>400</v>
      </c>
      <c r="AE2939" s="74">
        <f t="shared" si="572"/>
        <v>400</v>
      </c>
      <c r="AF2939">
        <v>1</v>
      </c>
      <c r="AG2939">
        <v>0</v>
      </c>
      <c r="AH2939" s="74">
        <v>0</v>
      </c>
      <c r="AJ2939" s="74">
        <f t="shared" si="568"/>
        <v>0</v>
      </c>
      <c r="AK2939" s="74">
        <f t="shared" si="574"/>
        <v>400</v>
      </c>
      <c r="AL2939" t="str">
        <f t="shared" si="569"/>
        <v>N</v>
      </c>
      <c r="AN2939" t="s">
        <v>86</v>
      </c>
      <c r="AO2939" t="s">
        <v>85</v>
      </c>
      <c r="AP2939" t="str">
        <f t="shared" si="570"/>
        <v>94</v>
      </c>
      <c r="AQ2939" s="145" t="s">
        <v>1826</v>
      </c>
      <c r="AR2939" t="str">
        <f t="shared" si="571"/>
        <v>1-Adjusted Base Budget</v>
      </c>
      <c r="AS2939" s="145" t="s">
        <v>1827</v>
      </c>
      <c r="AT2939" t="s">
        <v>213</v>
      </c>
      <c r="AV2939" t="str">
        <f t="shared" si="565"/>
        <v>VPIT-SS</v>
      </c>
      <c r="AW2939" t="str">
        <f t="shared" si="564"/>
        <v>VP FOR INFORMATION TECHNOLOGY-SHARED SERVICES</v>
      </c>
    </row>
    <row r="2940" spans="1:49">
      <c r="A2940" s="59">
        <v>2018</v>
      </c>
      <c r="B2940" t="s">
        <v>137</v>
      </c>
      <c r="C2940" t="s">
        <v>1237</v>
      </c>
      <c r="D2940" t="s">
        <v>1238</v>
      </c>
      <c r="E2940" t="s">
        <v>1242</v>
      </c>
      <c r="F2940" t="s">
        <v>1294</v>
      </c>
      <c r="G2940" t="s">
        <v>1295</v>
      </c>
      <c r="H2940" t="s">
        <v>148</v>
      </c>
      <c r="I2940" s="170" t="s">
        <v>84</v>
      </c>
      <c r="J2940" t="s">
        <v>85</v>
      </c>
      <c r="K2940" t="s">
        <v>214</v>
      </c>
      <c r="L2940" t="s">
        <v>350</v>
      </c>
      <c r="M2940" t="s">
        <v>351</v>
      </c>
      <c r="N2940" t="s">
        <v>217</v>
      </c>
      <c r="O2940" t="s">
        <v>263</v>
      </c>
      <c r="P2940" t="s">
        <v>352</v>
      </c>
      <c r="Q2940" t="s">
        <v>353</v>
      </c>
      <c r="R2940" t="s">
        <v>354</v>
      </c>
      <c r="S2940" t="s">
        <v>264</v>
      </c>
      <c r="T2940" t="s">
        <v>265</v>
      </c>
      <c r="U2940" s="61" t="s">
        <v>266</v>
      </c>
      <c r="V2940" t="s">
        <v>24</v>
      </c>
      <c r="W2940" t="s">
        <v>263</v>
      </c>
      <c r="X2940" s="59">
        <v>16400</v>
      </c>
      <c r="Y2940" s="59">
        <v>16400</v>
      </c>
      <c r="Z2940" t="s">
        <v>141</v>
      </c>
      <c r="AA2940" s="146" t="str">
        <f t="shared" si="573"/>
        <v>EX</v>
      </c>
      <c r="AB2940" s="146" t="str">
        <f t="shared" si="575"/>
        <v>IT</v>
      </c>
      <c r="AC2940" t="str">
        <f t="shared" si="566"/>
        <v>EX</v>
      </c>
      <c r="AD2940" s="74">
        <f t="shared" si="567"/>
        <v>16400</v>
      </c>
      <c r="AE2940" s="74">
        <f t="shared" si="572"/>
        <v>16400</v>
      </c>
      <c r="AF2940">
        <v>1</v>
      </c>
      <c r="AG2940">
        <v>0</v>
      </c>
      <c r="AH2940" s="74">
        <v>0</v>
      </c>
      <c r="AJ2940" s="74">
        <f t="shared" si="568"/>
        <v>0</v>
      </c>
      <c r="AK2940" s="74">
        <f t="shared" si="574"/>
        <v>16400</v>
      </c>
      <c r="AL2940" t="str">
        <f t="shared" si="569"/>
        <v>N</v>
      </c>
      <c r="AN2940" t="s">
        <v>86</v>
      </c>
      <c r="AO2940" t="s">
        <v>85</v>
      </c>
      <c r="AP2940" t="str">
        <f t="shared" si="570"/>
        <v>94</v>
      </c>
      <c r="AQ2940" s="145" t="s">
        <v>1826</v>
      </c>
      <c r="AR2940" t="str">
        <f t="shared" si="571"/>
        <v>1-Adjusted Base Budget</v>
      </c>
      <c r="AS2940" s="145" t="s">
        <v>1827</v>
      </c>
      <c r="AT2940" t="s">
        <v>213</v>
      </c>
      <c r="AV2940" t="str">
        <f t="shared" si="565"/>
        <v>VPIT-SS</v>
      </c>
      <c r="AW2940" t="str">
        <f t="shared" si="564"/>
        <v>VP FOR INFORMATION TECHNOLOGY-SHARED SERVICES</v>
      </c>
    </row>
    <row r="2941" spans="1:49">
      <c r="A2941" s="59">
        <v>2018</v>
      </c>
      <c r="B2941" t="s">
        <v>137</v>
      </c>
      <c r="C2941" t="s">
        <v>1237</v>
      </c>
      <c r="D2941" t="s">
        <v>1238</v>
      </c>
      <c r="E2941" t="s">
        <v>1239</v>
      </c>
      <c r="F2941" t="s">
        <v>1296</v>
      </c>
      <c r="G2941" t="s">
        <v>1297</v>
      </c>
      <c r="H2941" t="s">
        <v>155</v>
      </c>
      <c r="I2941" s="170" t="s">
        <v>84</v>
      </c>
      <c r="J2941" t="s">
        <v>85</v>
      </c>
      <c r="K2941" t="s">
        <v>214</v>
      </c>
      <c r="L2941" t="s">
        <v>350</v>
      </c>
      <c r="M2941" t="s">
        <v>351</v>
      </c>
      <c r="N2941" t="s">
        <v>217</v>
      </c>
      <c r="O2941" t="s">
        <v>263</v>
      </c>
      <c r="P2941" t="s">
        <v>352</v>
      </c>
      <c r="Q2941" t="s">
        <v>353</v>
      </c>
      <c r="R2941" t="s">
        <v>354</v>
      </c>
      <c r="S2941" t="s">
        <v>264</v>
      </c>
      <c r="T2941" t="s">
        <v>265</v>
      </c>
      <c r="U2941" s="61" t="s">
        <v>266</v>
      </c>
      <c r="V2941" t="s">
        <v>24</v>
      </c>
      <c r="W2941" t="s">
        <v>263</v>
      </c>
      <c r="X2941" s="59">
        <v>5000</v>
      </c>
      <c r="Y2941" s="59">
        <v>5000</v>
      </c>
      <c r="Z2941" t="s">
        <v>141</v>
      </c>
      <c r="AA2941" s="146" t="str">
        <f t="shared" si="573"/>
        <v>EX</v>
      </c>
      <c r="AB2941" s="146" t="str">
        <f t="shared" si="575"/>
        <v>IT</v>
      </c>
      <c r="AC2941" t="str">
        <f t="shared" si="566"/>
        <v>EX</v>
      </c>
      <c r="AD2941" s="74">
        <f t="shared" si="567"/>
        <v>5000</v>
      </c>
      <c r="AE2941" s="74">
        <f t="shared" si="572"/>
        <v>5000</v>
      </c>
      <c r="AF2941">
        <v>1</v>
      </c>
      <c r="AG2941">
        <v>0</v>
      </c>
      <c r="AH2941" s="74">
        <v>0</v>
      </c>
      <c r="AJ2941" s="74">
        <f t="shared" si="568"/>
        <v>0</v>
      </c>
      <c r="AK2941" s="74">
        <f t="shared" si="574"/>
        <v>5000</v>
      </c>
      <c r="AL2941" t="str">
        <f t="shared" si="569"/>
        <v>N</v>
      </c>
      <c r="AN2941" t="s">
        <v>86</v>
      </c>
      <c r="AO2941" t="s">
        <v>85</v>
      </c>
      <c r="AP2941" t="str">
        <f t="shared" si="570"/>
        <v>94</v>
      </c>
      <c r="AQ2941" s="145" t="s">
        <v>1826</v>
      </c>
      <c r="AR2941" t="str">
        <f t="shared" si="571"/>
        <v>1-Adjusted Base Budget</v>
      </c>
      <c r="AS2941" s="145" t="s">
        <v>1827</v>
      </c>
      <c r="AT2941" t="s">
        <v>213</v>
      </c>
      <c r="AV2941" t="str">
        <f t="shared" si="565"/>
        <v>VPIT-SS</v>
      </c>
      <c r="AW2941" t="str">
        <f t="shared" si="564"/>
        <v>VP FOR INFORMATION TECHNOLOGY-SHARED SERVICES</v>
      </c>
    </row>
    <row r="2942" spans="1:49">
      <c r="A2942" s="59">
        <v>2018</v>
      </c>
      <c r="B2942" t="s">
        <v>137</v>
      </c>
      <c r="C2942" t="s">
        <v>1237</v>
      </c>
      <c r="D2942" t="s">
        <v>1238</v>
      </c>
      <c r="E2942" t="s">
        <v>1242</v>
      </c>
      <c r="F2942" t="s">
        <v>1053</v>
      </c>
      <c r="G2942" t="s">
        <v>1054</v>
      </c>
      <c r="H2942" t="s">
        <v>148</v>
      </c>
      <c r="I2942" s="170" t="s">
        <v>84</v>
      </c>
      <c r="J2942" t="s">
        <v>85</v>
      </c>
      <c r="K2942" t="s">
        <v>214</v>
      </c>
      <c r="L2942" t="s">
        <v>697</v>
      </c>
      <c r="M2942" t="s">
        <v>698</v>
      </c>
      <c r="N2942" t="s">
        <v>217</v>
      </c>
      <c r="O2942" t="s">
        <v>263</v>
      </c>
      <c r="P2942" t="s">
        <v>699</v>
      </c>
      <c r="Q2942" t="s">
        <v>700</v>
      </c>
      <c r="R2942" t="s">
        <v>701</v>
      </c>
      <c r="S2942" t="s">
        <v>264</v>
      </c>
      <c r="T2942" t="s">
        <v>265</v>
      </c>
      <c r="U2942" s="61" t="s">
        <v>266</v>
      </c>
      <c r="V2942" t="s">
        <v>24</v>
      </c>
      <c r="W2942" t="s">
        <v>263</v>
      </c>
      <c r="X2942" s="59">
        <v>500</v>
      </c>
      <c r="Y2942" s="59">
        <v>500</v>
      </c>
      <c r="Z2942" t="s">
        <v>141</v>
      </c>
      <c r="AA2942" s="146" t="str">
        <f t="shared" si="573"/>
        <v>EX</v>
      </c>
      <c r="AB2942" s="146" t="str">
        <f t="shared" si="575"/>
        <v>IT</v>
      </c>
      <c r="AC2942" t="str">
        <f t="shared" si="566"/>
        <v>EX</v>
      </c>
      <c r="AD2942" s="74">
        <f t="shared" si="567"/>
        <v>500</v>
      </c>
      <c r="AE2942" s="74">
        <f t="shared" si="572"/>
        <v>500</v>
      </c>
      <c r="AF2942">
        <v>1</v>
      </c>
      <c r="AG2942">
        <v>0</v>
      </c>
      <c r="AH2942" s="74">
        <v>0</v>
      </c>
      <c r="AJ2942" s="74">
        <f t="shared" si="568"/>
        <v>0</v>
      </c>
      <c r="AK2942" s="74">
        <f t="shared" si="574"/>
        <v>500</v>
      </c>
      <c r="AL2942" t="str">
        <f t="shared" si="569"/>
        <v>N</v>
      </c>
      <c r="AN2942" t="s">
        <v>86</v>
      </c>
      <c r="AO2942" t="s">
        <v>85</v>
      </c>
      <c r="AP2942" t="str">
        <f t="shared" si="570"/>
        <v>94</v>
      </c>
      <c r="AQ2942" s="145" t="s">
        <v>1826</v>
      </c>
      <c r="AR2942" t="str">
        <f t="shared" si="571"/>
        <v>1-Adjusted Base Budget</v>
      </c>
      <c r="AS2942" s="145" t="s">
        <v>1827</v>
      </c>
      <c r="AT2942" t="s">
        <v>213</v>
      </c>
      <c r="AV2942" t="str">
        <f t="shared" si="565"/>
        <v>VPIT-SS</v>
      </c>
      <c r="AW2942" t="str">
        <f t="shared" si="564"/>
        <v>VP FOR INFORMATION TECHNOLOGY-SHARED SERVICES</v>
      </c>
    </row>
    <row r="2943" spans="1:49">
      <c r="A2943" s="59">
        <v>2018</v>
      </c>
      <c r="B2943" t="s">
        <v>137</v>
      </c>
      <c r="C2943" t="s">
        <v>1237</v>
      </c>
      <c r="D2943" t="s">
        <v>1238</v>
      </c>
      <c r="E2943" t="s">
        <v>1245</v>
      </c>
      <c r="F2943" t="s">
        <v>1195</v>
      </c>
      <c r="G2943" t="s">
        <v>1196</v>
      </c>
      <c r="H2943" t="s">
        <v>1246</v>
      </c>
      <c r="I2943" s="170" t="s">
        <v>84</v>
      </c>
      <c r="J2943" t="s">
        <v>85</v>
      </c>
      <c r="K2943" t="s">
        <v>214</v>
      </c>
      <c r="L2943" t="s">
        <v>478</v>
      </c>
      <c r="M2943" t="s">
        <v>479</v>
      </c>
      <c r="N2943" t="s">
        <v>217</v>
      </c>
      <c r="O2943" t="s">
        <v>263</v>
      </c>
      <c r="P2943" t="s">
        <v>379</v>
      </c>
      <c r="Q2943" t="s">
        <v>379</v>
      </c>
      <c r="R2943" t="s">
        <v>380</v>
      </c>
      <c r="S2943" t="s">
        <v>264</v>
      </c>
      <c r="T2943" t="s">
        <v>265</v>
      </c>
      <c r="U2943" s="61" t="s">
        <v>266</v>
      </c>
      <c r="V2943" t="s">
        <v>24</v>
      </c>
      <c r="W2943" t="s">
        <v>263</v>
      </c>
      <c r="X2943" s="59">
        <v>2000</v>
      </c>
      <c r="Y2943" s="59">
        <v>2000</v>
      </c>
      <c r="AA2943" s="146" t="str">
        <f t="shared" si="573"/>
        <v>EX</v>
      </c>
      <c r="AB2943" s="146">
        <f t="shared" si="575"/>
        <v>0</v>
      </c>
      <c r="AC2943" t="str">
        <f t="shared" si="566"/>
        <v>EX</v>
      </c>
      <c r="AD2943" s="74">
        <f t="shared" si="567"/>
        <v>2000</v>
      </c>
      <c r="AE2943" s="74">
        <f t="shared" si="572"/>
        <v>2000</v>
      </c>
      <c r="AF2943">
        <v>1</v>
      </c>
      <c r="AG2943">
        <v>0</v>
      </c>
      <c r="AH2943" s="74">
        <v>0</v>
      </c>
      <c r="AJ2943" s="74">
        <f t="shared" si="568"/>
        <v>0</v>
      </c>
      <c r="AK2943" s="74">
        <f t="shared" si="574"/>
        <v>2000</v>
      </c>
      <c r="AL2943" t="str">
        <f t="shared" si="569"/>
        <v>N</v>
      </c>
      <c r="AN2943" t="s">
        <v>86</v>
      </c>
      <c r="AO2943" t="s">
        <v>85</v>
      </c>
      <c r="AP2943" t="str">
        <f t="shared" si="570"/>
        <v>94</v>
      </c>
      <c r="AQ2943" s="145" t="s">
        <v>1826</v>
      </c>
      <c r="AR2943" t="str">
        <f t="shared" si="571"/>
        <v>1-Adjusted Base Budget</v>
      </c>
      <c r="AS2943" s="145" t="s">
        <v>1827</v>
      </c>
      <c r="AT2943" t="s">
        <v>213</v>
      </c>
      <c r="AV2943" t="str">
        <f t="shared" si="565"/>
        <v>VPIT</v>
      </c>
      <c r="AW2943" t="str">
        <f t="shared" si="564"/>
        <v>VP FOR INFORMATION TECHNOLOGY</v>
      </c>
    </row>
    <row r="2944" spans="1:49">
      <c r="A2944" s="59">
        <v>2018</v>
      </c>
      <c r="B2944" t="s">
        <v>137</v>
      </c>
      <c r="C2944" t="s">
        <v>1237</v>
      </c>
      <c r="D2944" t="s">
        <v>1238</v>
      </c>
      <c r="E2944" t="s">
        <v>1245</v>
      </c>
      <c r="F2944" t="s">
        <v>1195</v>
      </c>
      <c r="G2944" t="s">
        <v>1196</v>
      </c>
      <c r="H2944" t="s">
        <v>1246</v>
      </c>
      <c r="I2944" s="170" t="s">
        <v>84</v>
      </c>
      <c r="J2944" t="s">
        <v>85</v>
      </c>
      <c r="K2944" t="s">
        <v>214</v>
      </c>
      <c r="L2944" t="s">
        <v>355</v>
      </c>
      <c r="M2944" t="s">
        <v>356</v>
      </c>
      <c r="N2944" t="s">
        <v>217</v>
      </c>
      <c r="O2944" t="s">
        <v>263</v>
      </c>
      <c r="P2944" t="s">
        <v>357</v>
      </c>
      <c r="Q2944" t="s">
        <v>358</v>
      </c>
      <c r="R2944" t="s">
        <v>359</v>
      </c>
      <c r="S2944" t="s">
        <v>264</v>
      </c>
      <c r="T2944" t="s">
        <v>265</v>
      </c>
      <c r="U2944" s="61" t="s">
        <v>266</v>
      </c>
      <c r="V2944" t="s">
        <v>24</v>
      </c>
      <c r="W2944" t="s">
        <v>263</v>
      </c>
      <c r="X2944" s="59">
        <v>1000</v>
      </c>
      <c r="Y2944" s="59">
        <v>1000</v>
      </c>
      <c r="AA2944" s="146" t="str">
        <f t="shared" si="573"/>
        <v>EX</v>
      </c>
      <c r="AB2944" s="146">
        <f t="shared" si="575"/>
        <v>0</v>
      </c>
      <c r="AC2944" t="str">
        <f t="shared" si="566"/>
        <v>EX</v>
      </c>
      <c r="AD2944" s="74">
        <f t="shared" si="567"/>
        <v>1000</v>
      </c>
      <c r="AE2944" s="74">
        <f t="shared" si="572"/>
        <v>1000</v>
      </c>
      <c r="AF2944">
        <v>1</v>
      </c>
      <c r="AG2944">
        <v>0</v>
      </c>
      <c r="AH2944" s="74">
        <v>0</v>
      </c>
      <c r="AJ2944" s="74">
        <f t="shared" si="568"/>
        <v>0</v>
      </c>
      <c r="AK2944" s="74">
        <f t="shared" si="574"/>
        <v>1000</v>
      </c>
      <c r="AL2944" t="str">
        <f t="shared" si="569"/>
        <v>N</v>
      </c>
      <c r="AN2944" t="s">
        <v>86</v>
      </c>
      <c r="AO2944" t="s">
        <v>85</v>
      </c>
      <c r="AP2944" t="str">
        <f t="shared" si="570"/>
        <v>94</v>
      </c>
      <c r="AQ2944" s="145" t="s">
        <v>1826</v>
      </c>
      <c r="AR2944" t="str">
        <f t="shared" si="571"/>
        <v>1-Adjusted Base Budget</v>
      </c>
      <c r="AS2944" s="145" t="s">
        <v>1827</v>
      </c>
      <c r="AT2944" t="s">
        <v>213</v>
      </c>
      <c r="AV2944" t="str">
        <f t="shared" si="565"/>
        <v>VPIT</v>
      </c>
      <c r="AW2944" t="str">
        <f t="shared" si="564"/>
        <v>VP FOR INFORMATION TECHNOLOGY</v>
      </c>
    </row>
    <row r="2945" spans="1:49">
      <c r="A2945" s="59">
        <v>2018</v>
      </c>
      <c r="B2945" t="s">
        <v>137</v>
      </c>
      <c r="C2945" t="s">
        <v>1237</v>
      </c>
      <c r="D2945" t="s">
        <v>1238</v>
      </c>
      <c r="E2945" t="s">
        <v>1242</v>
      </c>
      <c r="F2945" t="s">
        <v>1282</v>
      </c>
      <c r="G2945" t="s">
        <v>1283</v>
      </c>
      <c r="H2945" t="s">
        <v>148</v>
      </c>
      <c r="I2945" s="170" t="s">
        <v>84</v>
      </c>
      <c r="J2945" t="s">
        <v>85</v>
      </c>
      <c r="K2945" t="s">
        <v>214</v>
      </c>
      <c r="L2945" t="s">
        <v>785</v>
      </c>
      <c r="M2945" t="s">
        <v>351</v>
      </c>
      <c r="N2945" t="s">
        <v>217</v>
      </c>
      <c r="O2945" t="s">
        <v>263</v>
      </c>
      <c r="P2945" t="s">
        <v>352</v>
      </c>
      <c r="Q2945" t="s">
        <v>353</v>
      </c>
      <c r="R2945" t="s">
        <v>354</v>
      </c>
      <c r="S2945" t="s">
        <v>264</v>
      </c>
      <c r="T2945" t="s">
        <v>265</v>
      </c>
      <c r="U2945" s="61" t="s">
        <v>266</v>
      </c>
      <c r="V2945" t="s">
        <v>24</v>
      </c>
      <c r="W2945" t="s">
        <v>263</v>
      </c>
      <c r="X2945" s="59">
        <v>1000</v>
      </c>
      <c r="Y2945" s="59">
        <v>1000</v>
      </c>
      <c r="Z2945" t="s">
        <v>141</v>
      </c>
      <c r="AA2945" s="146" t="str">
        <f t="shared" si="573"/>
        <v>EX</v>
      </c>
      <c r="AB2945" s="146" t="str">
        <f t="shared" si="575"/>
        <v>IT</v>
      </c>
      <c r="AC2945" t="str">
        <f t="shared" si="566"/>
        <v>EX</v>
      </c>
      <c r="AD2945" s="74">
        <f t="shared" si="567"/>
        <v>1000</v>
      </c>
      <c r="AE2945" s="74">
        <f t="shared" si="572"/>
        <v>1000</v>
      </c>
      <c r="AF2945">
        <v>1</v>
      </c>
      <c r="AG2945">
        <v>0</v>
      </c>
      <c r="AH2945" s="74">
        <v>0</v>
      </c>
      <c r="AJ2945" s="74">
        <f t="shared" si="568"/>
        <v>0</v>
      </c>
      <c r="AK2945" s="74">
        <f t="shared" si="574"/>
        <v>1000</v>
      </c>
      <c r="AL2945" t="str">
        <f t="shared" si="569"/>
        <v>N</v>
      </c>
      <c r="AN2945" t="s">
        <v>86</v>
      </c>
      <c r="AO2945" t="s">
        <v>85</v>
      </c>
      <c r="AP2945" t="str">
        <f t="shared" si="570"/>
        <v>94</v>
      </c>
      <c r="AQ2945" s="145" t="s">
        <v>1826</v>
      </c>
      <c r="AR2945" t="str">
        <f t="shared" si="571"/>
        <v>1-Adjusted Base Budget</v>
      </c>
      <c r="AS2945" s="145" t="s">
        <v>1827</v>
      </c>
      <c r="AT2945" t="s">
        <v>213</v>
      </c>
      <c r="AV2945" t="str">
        <f t="shared" si="565"/>
        <v>VPIT-SS</v>
      </c>
      <c r="AW2945" t="str">
        <f t="shared" si="564"/>
        <v>VP FOR INFORMATION TECHNOLOGY-SHARED SERVICES</v>
      </c>
    </row>
    <row r="2946" spans="1:49">
      <c r="A2946" s="59">
        <v>2018</v>
      </c>
      <c r="B2946" t="s">
        <v>137</v>
      </c>
      <c r="C2946" t="s">
        <v>1237</v>
      </c>
      <c r="D2946" t="s">
        <v>1238</v>
      </c>
      <c r="E2946" t="s">
        <v>1242</v>
      </c>
      <c r="F2946" t="s">
        <v>1294</v>
      </c>
      <c r="G2946" t="s">
        <v>1295</v>
      </c>
      <c r="H2946" t="s">
        <v>148</v>
      </c>
      <c r="I2946" s="170" t="s">
        <v>84</v>
      </c>
      <c r="J2946" t="s">
        <v>85</v>
      </c>
      <c r="K2946" t="s">
        <v>214</v>
      </c>
      <c r="L2946" t="s">
        <v>1167</v>
      </c>
      <c r="M2946" t="s">
        <v>1168</v>
      </c>
      <c r="N2946" t="s">
        <v>217</v>
      </c>
      <c r="O2946" t="s">
        <v>263</v>
      </c>
      <c r="P2946" t="s">
        <v>488</v>
      </c>
      <c r="Q2946" t="s">
        <v>489</v>
      </c>
      <c r="R2946" t="s">
        <v>490</v>
      </c>
      <c r="S2946" t="s">
        <v>264</v>
      </c>
      <c r="T2946" t="s">
        <v>265</v>
      </c>
      <c r="U2946" s="61" t="s">
        <v>266</v>
      </c>
      <c r="V2946" t="s">
        <v>24</v>
      </c>
      <c r="W2946" t="s">
        <v>263</v>
      </c>
      <c r="X2946" s="59">
        <v>200</v>
      </c>
      <c r="Y2946" s="59">
        <v>200</v>
      </c>
      <c r="Z2946" t="s">
        <v>141</v>
      </c>
      <c r="AA2946" s="146" t="str">
        <f t="shared" si="573"/>
        <v>EX</v>
      </c>
      <c r="AB2946" s="146" t="str">
        <f t="shared" si="575"/>
        <v>IT</v>
      </c>
      <c r="AC2946" t="str">
        <f t="shared" si="566"/>
        <v>EX</v>
      </c>
      <c r="AD2946" s="74">
        <f t="shared" si="567"/>
        <v>200</v>
      </c>
      <c r="AE2946" s="74">
        <f t="shared" si="572"/>
        <v>200</v>
      </c>
      <c r="AF2946">
        <v>1</v>
      </c>
      <c r="AG2946">
        <v>0</v>
      </c>
      <c r="AH2946" s="74">
        <v>0</v>
      </c>
      <c r="AJ2946" s="74">
        <f t="shared" si="568"/>
        <v>0</v>
      </c>
      <c r="AK2946" s="74">
        <f t="shared" si="574"/>
        <v>200</v>
      </c>
      <c r="AL2946" t="str">
        <f t="shared" si="569"/>
        <v>N</v>
      </c>
      <c r="AN2946" t="s">
        <v>86</v>
      </c>
      <c r="AO2946" t="s">
        <v>85</v>
      </c>
      <c r="AP2946" t="str">
        <f t="shared" si="570"/>
        <v>94</v>
      </c>
      <c r="AQ2946" s="145" t="s">
        <v>1826</v>
      </c>
      <c r="AR2946" t="str">
        <f t="shared" si="571"/>
        <v>1-Adjusted Base Budget</v>
      </c>
      <c r="AS2946" s="145" t="s">
        <v>1827</v>
      </c>
      <c r="AT2946" t="s">
        <v>213</v>
      </c>
      <c r="AV2946" t="str">
        <f t="shared" si="565"/>
        <v>VPIT-SS</v>
      </c>
      <c r="AW2946" t="str">
        <f t="shared" si="564"/>
        <v>VP FOR INFORMATION TECHNOLOGY-SHARED SERVICES</v>
      </c>
    </row>
    <row r="2947" spans="1:49">
      <c r="A2947" s="59">
        <v>2018</v>
      </c>
      <c r="B2947" t="s">
        <v>137</v>
      </c>
      <c r="C2947" t="s">
        <v>1237</v>
      </c>
      <c r="D2947" t="s">
        <v>1238</v>
      </c>
      <c r="E2947" t="s">
        <v>1245</v>
      </c>
      <c r="F2947" t="s">
        <v>1101</v>
      </c>
      <c r="G2947" t="s">
        <v>1128</v>
      </c>
      <c r="H2947" t="s">
        <v>1246</v>
      </c>
      <c r="I2947" s="170" t="s">
        <v>84</v>
      </c>
      <c r="J2947" t="s">
        <v>85</v>
      </c>
      <c r="K2947" t="s">
        <v>214</v>
      </c>
      <c r="L2947" t="s">
        <v>486</v>
      </c>
      <c r="M2947" t="s">
        <v>487</v>
      </c>
      <c r="N2947" t="s">
        <v>217</v>
      </c>
      <c r="O2947" t="s">
        <v>263</v>
      </c>
      <c r="P2947" t="s">
        <v>488</v>
      </c>
      <c r="Q2947" t="s">
        <v>489</v>
      </c>
      <c r="R2947" t="s">
        <v>490</v>
      </c>
      <c r="S2947" t="s">
        <v>264</v>
      </c>
      <c r="T2947" t="s">
        <v>265</v>
      </c>
      <c r="U2947" s="61" t="s">
        <v>266</v>
      </c>
      <c r="V2947" t="s">
        <v>24</v>
      </c>
      <c r="W2947" t="s">
        <v>263</v>
      </c>
      <c r="X2947" s="59">
        <v>1200</v>
      </c>
      <c r="Y2947" s="59">
        <v>1200</v>
      </c>
      <c r="AA2947" s="146" t="str">
        <f t="shared" si="573"/>
        <v>EX</v>
      </c>
      <c r="AB2947" s="146">
        <f t="shared" si="575"/>
        <v>0</v>
      </c>
      <c r="AC2947" t="str">
        <f t="shared" si="566"/>
        <v>EX</v>
      </c>
      <c r="AD2947" s="74">
        <f t="shared" si="567"/>
        <v>1200</v>
      </c>
      <c r="AE2947" s="74">
        <f t="shared" si="572"/>
        <v>1200</v>
      </c>
      <c r="AF2947">
        <v>1</v>
      </c>
      <c r="AG2947">
        <v>0</v>
      </c>
      <c r="AH2947" s="74">
        <v>0</v>
      </c>
      <c r="AJ2947" s="74">
        <f t="shared" si="568"/>
        <v>0</v>
      </c>
      <c r="AK2947" s="74">
        <f t="shared" si="574"/>
        <v>1200</v>
      </c>
      <c r="AL2947" t="str">
        <f t="shared" si="569"/>
        <v>N</v>
      </c>
      <c r="AN2947" t="s">
        <v>86</v>
      </c>
      <c r="AO2947" t="s">
        <v>85</v>
      </c>
      <c r="AP2947" t="str">
        <f t="shared" si="570"/>
        <v>94</v>
      </c>
      <c r="AQ2947" s="145" t="s">
        <v>1826</v>
      </c>
      <c r="AR2947" t="str">
        <f t="shared" si="571"/>
        <v>1-Adjusted Base Budget</v>
      </c>
      <c r="AS2947" s="145" t="s">
        <v>1827</v>
      </c>
      <c r="AT2947" t="s">
        <v>213</v>
      </c>
      <c r="AV2947" t="str">
        <f t="shared" si="565"/>
        <v>VPIT</v>
      </c>
      <c r="AW2947" t="str">
        <f t="shared" si="564"/>
        <v>VP FOR INFORMATION TECHNOLOGY</v>
      </c>
    </row>
    <row r="2948" spans="1:49">
      <c r="A2948" s="59">
        <v>2018</v>
      </c>
      <c r="B2948" t="s">
        <v>137</v>
      </c>
      <c r="C2948" t="s">
        <v>1237</v>
      </c>
      <c r="D2948" t="s">
        <v>1238</v>
      </c>
      <c r="E2948" t="s">
        <v>1245</v>
      </c>
      <c r="F2948" t="s">
        <v>1304</v>
      </c>
      <c r="G2948" t="s">
        <v>1305</v>
      </c>
      <c r="H2948" t="s">
        <v>1246</v>
      </c>
      <c r="I2948" s="170" t="s">
        <v>84</v>
      </c>
      <c r="J2948" t="s">
        <v>85</v>
      </c>
      <c r="K2948" t="s">
        <v>214</v>
      </c>
      <c r="L2948" t="s">
        <v>491</v>
      </c>
      <c r="M2948" t="s">
        <v>492</v>
      </c>
      <c r="N2948" t="s">
        <v>217</v>
      </c>
      <c r="O2948" t="s">
        <v>263</v>
      </c>
      <c r="P2948" t="s">
        <v>488</v>
      </c>
      <c r="Q2948" t="s">
        <v>489</v>
      </c>
      <c r="R2948" t="s">
        <v>490</v>
      </c>
      <c r="S2948" t="s">
        <v>264</v>
      </c>
      <c r="T2948" t="s">
        <v>265</v>
      </c>
      <c r="U2948" s="61" t="s">
        <v>266</v>
      </c>
      <c r="V2948" t="s">
        <v>24</v>
      </c>
      <c r="W2948" t="s">
        <v>263</v>
      </c>
      <c r="X2948" s="59">
        <v>102600</v>
      </c>
      <c r="Y2948" s="59">
        <v>102600</v>
      </c>
      <c r="AA2948" s="146" t="str">
        <f t="shared" si="573"/>
        <v>EX</v>
      </c>
      <c r="AB2948" s="146">
        <f t="shared" si="575"/>
        <v>0</v>
      </c>
      <c r="AC2948" t="str">
        <f t="shared" si="566"/>
        <v>EX</v>
      </c>
      <c r="AD2948" s="74">
        <f t="shared" si="567"/>
        <v>102600</v>
      </c>
      <c r="AE2948" s="74">
        <f t="shared" si="572"/>
        <v>102600</v>
      </c>
      <c r="AF2948">
        <v>1</v>
      </c>
      <c r="AG2948">
        <v>0</v>
      </c>
      <c r="AH2948" s="74">
        <v>0</v>
      </c>
      <c r="AJ2948" s="74">
        <f t="shared" si="568"/>
        <v>0</v>
      </c>
      <c r="AK2948" s="74">
        <f t="shared" si="574"/>
        <v>102600</v>
      </c>
      <c r="AL2948" t="str">
        <f t="shared" si="569"/>
        <v>N</v>
      </c>
      <c r="AN2948" t="s">
        <v>86</v>
      </c>
      <c r="AO2948" t="s">
        <v>85</v>
      </c>
      <c r="AP2948" t="str">
        <f t="shared" si="570"/>
        <v>94</v>
      </c>
      <c r="AQ2948" s="145" t="s">
        <v>1826</v>
      </c>
      <c r="AR2948" t="str">
        <f t="shared" si="571"/>
        <v>1-Adjusted Base Budget</v>
      </c>
      <c r="AS2948" s="145" t="s">
        <v>1827</v>
      </c>
      <c r="AT2948" t="s">
        <v>213</v>
      </c>
      <c r="AV2948" t="str">
        <f t="shared" si="565"/>
        <v>VPIT</v>
      </c>
      <c r="AW2948" t="str">
        <f t="shared" si="564"/>
        <v>VP FOR INFORMATION TECHNOLOGY</v>
      </c>
    </row>
    <row r="2949" spans="1:49">
      <c r="A2949" s="59">
        <v>2018</v>
      </c>
      <c r="B2949" t="s">
        <v>137</v>
      </c>
      <c r="C2949" t="s">
        <v>1237</v>
      </c>
      <c r="D2949" t="s">
        <v>1238</v>
      </c>
      <c r="E2949" t="s">
        <v>1239</v>
      </c>
      <c r="F2949" t="s">
        <v>1240</v>
      </c>
      <c r="G2949" t="s">
        <v>1241</v>
      </c>
      <c r="H2949" t="s">
        <v>155</v>
      </c>
      <c r="I2949" s="170" t="s">
        <v>84</v>
      </c>
      <c r="J2949" t="s">
        <v>85</v>
      </c>
      <c r="K2949" t="s">
        <v>214</v>
      </c>
      <c r="L2949" t="s">
        <v>491</v>
      </c>
      <c r="M2949" t="s">
        <v>492</v>
      </c>
      <c r="N2949" t="s">
        <v>217</v>
      </c>
      <c r="O2949" t="s">
        <v>263</v>
      </c>
      <c r="P2949" t="s">
        <v>488</v>
      </c>
      <c r="Q2949" t="s">
        <v>489</v>
      </c>
      <c r="R2949" t="s">
        <v>490</v>
      </c>
      <c r="S2949" t="s">
        <v>264</v>
      </c>
      <c r="T2949" t="s">
        <v>265</v>
      </c>
      <c r="U2949" s="61" t="s">
        <v>266</v>
      </c>
      <c r="V2949" t="s">
        <v>24</v>
      </c>
      <c r="W2949" t="s">
        <v>263</v>
      </c>
      <c r="X2949" s="59">
        <v>2100</v>
      </c>
      <c r="Y2949" s="59">
        <v>2100</v>
      </c>
      <c r="Z2949" t="s">
        <v>141</v>
      </c>
      <c r="AA2949" s="146" t="str">
        <f t="shared" si="573"/>
        <v>EX</v>
      </c>
      <c r="AB2949" s="146" t="str">
        <f t="shared" si="575"/>
        <v>IT</v>
      </c>
      <c r="AC2949" t="str">
        <f t="shared" si="566"/>
        <v>EX</v>
      </c>
      <c r="AD2949" s="74">
        <f t="shared" si="567"/>
        <v>2100</v>
      </c>
      <c r="AE2949" s="74">
        <f t="shared" si="572"/>
        <v>2100</v>
      </c>
      <c r="AF2949">
        <v>1</v>
      </c>
      <c r="AG2949">
        <v>0</v>
      </c>
      <c r="AH2949" s="74">
        <v>0</v>
      </c>
      <c r="AJ2949" s="74">
        <f t="shared" si="568"/>
        <v>0</v>
      </c>
      <c r="AK2949" s="74">
        <f t="shared" si="574"/>
        <v>2100</v>
      </c>
      <c r="AL2949" t="str">
        <f t="shared" si="569"/>
        <v>N</v>
      </c>
      <c r="AN2949" t="s">
        <v>86</v>
      </c>
      <c r="AO2949" t="s">
        <v>85</v>
      </c>
      <c r="AP2949" t="str">
        <f t="shared" si="570"/>
        <v>94</v>
      </c>
      <c r="AQ2949" s="145" t="s">
        <v>1826</v>
      </c>
      <c r="AR2949" t="str">
        <f t="shared" si="571"/>
        <v>1-Adjusted Base Budget</v>
      </c>
      <c r="AS2949" s="145" t="s">
        <v>1827</v>
      </c>
      <c r="AT2949" t="s">
        <v>213</v>
      </c>
      <c r="AV2949" t="str">
        <f t="shared" si="565"/>
        <v>VPIT-SS</v>
      </c>
      <c r="AW2949" t="str">
        <f t="shared" si="564"/>
        <v>VP FOR INFORMATION TECHNOLOGY-SHARED SERVICES</v>
      </c>
    </row>
    <row r="2950" spans="1:49">
      <c r="A2950" s="59">
        <v>2018</v>
      </c>
      <c r="B2950" t="s">
        <v>137</v>
      </c>
      <c r="C2950" t="s">
        <v>1237</v>
      </c>
      <c r="D2950" t="s">
        <v>1238</v>
      </c>
      <c r="E2950" t="s">
        <v>1245</v>
      </c>
      <c r="F2950" t="s">
        <v>1101</v>
      </c>
      <c r="G2950" t="s">
        <v>1128</v>
      </c>
      <c r="H2950" t="s">
        <v>1246</v>
      </c>
      <c r="I2950" s="170" t="s">
        <v>84</v>
      </c>
      <c r="J2950" t="s">
        <v>85</v>
      </c>
      <c r="K2950" t="s">
        <v>214</v>
      </c>
      <c r="L2950" t="s">
        <v>493</v>
      </c>
      <c r="M2950" t="s">
        <v>494</v>
      </c>
      <c r="N2950" t="s">
        <v>217</v>
      </c>
      <c r="O2950" t="s">
        <v>263</v>
      </c>
      <c r="P2950" t="s">
        <v>488</v>
      </c>
      <c r="Q2950" t="s">
        <v>489</v>
      </c>
      <c r="R2950" t="s">
        <v>490</v>
      </c>
      <c r="S2950" t="s">
        <v>264</v>
      </c>
      <c r="T2950" t="s">
        <v>265</v>
      </c>
      <c r="U2950" s="61" t="s">
        <v>266</v>
      </c>
      <c r="V2950" t="s">
        <v>24</v>
      </c>
      <c r="W2950" t="s">
        <v>263</v>
      </c>
      <c r="X2950" s="59">
        <v>31750</v>
      </c>
      <c r="Y2950" s="59">
        <v>31750</v>
      </c>
      <c r="AA2950" s="146" t="str">
        <f t="shared" si="573"/>
        <v>EX</v>
      </c>
      <c r="AB2950" s="146">
        <f t="shared" si="575"/>
        <v>0</v>
      </c>
      <c r="AC2950" t="str">
        <f t="shared" si="566"/>
        <v>EX</v>
      </c>
      <c r="AD2950" s="74">
        <f t="shared" si="567"/>
        <v>31750</v>
      </c>
      <c r="AE2950" s="74">
        <f t="shared" si="572"/>
        <v>31750</v>
      </c>
      <c r="AF2950">
        <v>1</v>
      </c>
      <c r="AG2950">
        <v>0</v>
      </c>
      <c r="AH2950" s="74">
        <v>0</v>
      </c>
      <c r="AJ2950" s="74">
        <f t="shared" si="568"/>
        <v>0</v>
      </c>
      <c r="AK2950" s="74">
        <f t="shared" si="574"/>
        <v>31750</v>
      </c>
      <c r="AL2950" t="str">
        <f t="shared" si="569"/>
        <v>N</v>
      </c>
      <c r="AN2950" t="s">
        <v>86</v>
      </c>
      <c r="AO2950" t="s">
        <v>85</v>
      </c>
      <c r="AP2950" t="str">
        <f t="shared" si="570"/>
        <v>94</v>
      </c>
      <c r="AQ2950" s="145" t="s">
        <v>1826</v>
      </c>
      <c r="AR2950" t="str">
        <f t="shared" si="571"/>
        <v>1-Adjusted Base Budget</v>
      </c>
      <c r="AS2950" s="145" t="s">
        <v>1827</v>
      </c>
      <c r="AT2950" t="s">
        <v>213</v>
      </c>
      <c r="AV2950" t="str">
        <f t="shared" si="565"/>
        <v>VPIT</v>
      </c>
      <c r="AW2950" t="str">
        <f t="shared" ref="AW2950:AW3013" si="576" xml:space="preserve"> IF(AND($AN2950="UAVP",$Z2950="OE"),$AO2950 &amp; "-ONLINE EDUCATION",IF(AND($AN2950="VPIT",OR($Z2950="SS",$Z2950="IT")),$AO2950 &amp; "-SHARED SERVICES",$AO2950))</f>
        <v>VP FOR INFORMATION TECHNOLOGY</v>
      </c>
    </row>
    <row r="2951" spans="1:49">
      <c r="A2951" s="59">
        <v>2018</v>
      </c>
      <c r="B2951" t="s">
        <v>137</v>
      </c>
      <c r="C2951" t="s">
        <v>1237</v>
      </c>
      <c r="D2951" t="s">
        <v>1238</v>
      </c>
      <c r="E2951" t="s">
        <v>1245</v>
      </c>
      <c r="F2951" t="s">
        <v>1101</v>
      </c>
      <c r="G2951" t="s">
        <v>1128</v>
      </c>
      <c r="H2951" t="s">
        <v>1246</v>
      </c>
      <c r="I2951" s="170" t="s">
        <v>84</v>
      </c>
      <c r="J2951" t="s">
        <v>85</v>
      </c>
      <c r="K2951" t="s">
        <v>214</v>
      </c>
      <c r="L2951" t="s">
        <v>495</v>
      </c>
      <c r="M2951" t="s">
        <v>496</v>
      </c>
      <c r="N2951" t="s">
        <v>217</v>
      </c>
      <c r="O2951" t="s">
        <v>263</v>
      </c>
      <c r="P2951" t="s">
        <v>488</v>
      </c>
      <c r="Q2951" t="s">
        <v>489</v>
      </c>
      <c r="R2951" t="s">
        <v>490</v>
      </c>
      <c r="S2951" t="s">
        <v>264</v>
      </c>
      <c r="T2951" t="s">
        <v>265</v>
      </c>
      <c r="U2951" s="61" t="s">
        <v>266</v>
      </c>
      <c r="V2951" t="s">
        <v>24</v>
      </c>
      <c r="W2951" t="s">
        <v>263</v>
      </c>
      <c r="X2951" s="59">
        <v>50</v>
      </c>
      <c r="Y2951" s="59">
        <v>50</v>
      </c>
      <c r="AA2951" s="146" t="str">
        <f t="shared" si="573"/>
        <v>EX</v>
      </c>
      <c r="AB2951" s="146">
        <f t="shared" si="575"/>
        <v>0</v>
      </c>
      <c r="AC2951" t="str">
        <f t="shared" si="566"/>
        <v>EX</v>
      </c>
      <c r="AD2951" s="74">
        <f t="shared" si="567"/>
        <v>50</v>
      </c>
      <c r="AE2951" s="74">
        <f t="shared" si="572"/>
        <v>50</v>
      </c>
      <c r="AF2951">
        <v>1</v>
      </c>
      <c r="AG2951">
        <v>0</v>
      </c>
      <c r="AH2951" s="74">
        <v>0</v>
      </c>
      <c r="AJ2951" s="74">
        <f t="shared" si="568"/>
        <v>0</v>
      </c>
      <c r="AK2951" s="74">
        <f t="shared" si="574"/>
        <v>50</v>
      </c>
      <c r="AL2951" t="str">
        <f t="shared" si="569"/>
        <v>N</v>
      </c>
      <c r="AN2951" t="s">
        <v>86</v>
      </c>
      <c r="AO2951" t="s">
        <v>85</v>
      </c>
      <c r="AP2951" t="str">
        <f t="shared" si="570"/>
        <v>94</v>
      </c>
      <c r="AQ2951" s="145" t="s">
        <v>1826</v>
      </c>
      <c r="AR2951" t="str">
        <f t="shared" si="571"/>
        <v>1-Adjusted Base Budget</v>
      </c>
      <c r="AS2951" s="145" t="s">
        <v>1827</v>
      </c>
      <c r="AT2951" t="s">
        <v>213</v>
      </c>
      <c r="AV2951" t="str">
        <f t="shared" si="565"/>
        <v>VPIT</v>
      </c>
      <c r="AW2951" t="str">
        <f t="shared" si="576"/>
        <v>VP FOR INFORMATION TECHNOLOGY</v>
      </c>
    </row>
    <row r="2952" spans="1:49">
      <c r="A2952" s="59">
        <v>2018</v>
      </c>
      <c r="B2952" t="s">
        <v>137</v>
      </c>
      <c r="C2952" t="s">
        <v>1237</v>
      </c>
      <c r="D2952" t="s">
        <v>1238</v>
      </c>
      <c r="E2952" t="s">
        <v>1245</v>
      </c>
      <c r="F2952" t="s">
        <v>1010</v>
      </c>
      <c r="G2952" t="s">
        <v>1247</v>
      </c>
      <c r="H2952" t="s">
        <v>1246</v>
      </c>
      <c r="I2952" s="170" t="s">
        <v>84</v>
      </c>
      <c r="J2952" t="s">
        <v>85</v>
      </c>
      <c r="K2952" t="s">
        <v>214</v>
      </c>
      <c r="L2952" t="s">
        <v>377</v>
      </c>
      <c r="M2952" t="s">
        <v>378</v>
      </c>
      <c r="N2952" t="s">
        <v>217</v>
      </c>
      <c r="O2952" t="s">
        <v>263</v>
      </c>
      <c r="P2952" t="s">
        <v>379</v>
      </c>
      <c r="Q2952" t="s">
        <v>379</v>
      </c>
      <c r="R2952" t="s">
        <v>380</v>
      </c>
      <c r="S2952" t="s">
        <v>264</v>
      </c>
      <c r="T2952" t="s">
        <v>265</v>
      </c>
      <c r="U2952" s="61" t="s">
        <v>266</v>
      </c>
      <c r="V2952" t="s">
        <v>24</v>
      </c>
      <c r="W2952" t="s">
        <v>263</v>
      </c>
      <c r="X2952" s="59">
        <v>1000</v>
      </c>
      <c r="Y2952" s="59">
        <v>1000</v>
      </c>
      <c r="AA2952" s="146" t="str">
        <f t="shared" si="573"/>
        <v>EX</v>
      </c>
      <c r="AB2952" s="146">
        <f t="shared" si="575"/>
        <v>0</v>
      </c>
      <c r="AC2952" t="str">
        <f t="shared" si="566"/>
        <v>EX</v>
      </c>
      <c r="AD2952" s="74">
        <f t="shared" si="567"/>
        <v>1000</v>
      </c>
      <c r="AE2952" s="74">
        <f t="shared" si="572"/>
        <v>1000</v>
      </c>
      <c r="AF2952">
        <v>1</v>
      </c>
      <c r="AG2952">
        <v>0</v>
      </c>
      <c r="AH2952" s="74">
        <v>0</v>
      </c>
      <c r="AJ2952" s="74">
        <f t="shared" si="568"/>
        <v>0</v>
      </c>
      <c r="AK2952" s="74">
        <f t="shared" si="574"/>
        <v>1000</v>
      </c>
      <c r="AL2952" t="str">
        <f t="shared" si="569"/>
        <v>N</v>
      </c>
      <c r="AN2952" t="s">
        <v>86</v>
      </c>
      <c r="AO2952" t="s">
        <v>85</v>
      </c>
      <c r="AP2952" t="str">
        <f t="shared" si="570"/>
        <v>94</v>
      </c>
      <c r="AQ2952" s="145" t="s">
        <v>1826</v>
      </c>
      <c r="AR2952" t="str">
        <f t="shared" si="571"/>
        <v>1-Adjusted Base Budget</v>
      </c>
      <c r="AS2952" s="145" t="s">
        <v>1827</v>
      </c>
      <c r="AT2952" t="s">
        <v>213</v>
      </c>
      <c r="AV2952" t="str">
        <f t="shared" si="565"/>
        <v>VPIT</v>
      </c>
      <c r="AW2952" t="str">
        <f t="shared" si="576"/>
        <v>VP FOR INFORMATION TECHNOLOGY</v>
      </c>
    </row>
    <row r="2953" spans="1:49">
      <c r="A2953" s="59">
        <v>2018</v>
      </c>
      <c r="B2953" t="s">
        <v>137</v>
      </c>
      <c r="C2953" t="s">
        <v>1237</v>
      </c>
      <c r="D2953" t="s">
        <v>1238</v>
      </c>
      <c r="E2953" t="s">
        <v>1245</v>
      </c>
      <c r="F2953" t="s">
        <v>1010</v>
      </c>
      <c r="G2953" t="s">
        <v>1247</v>
      </c>
      <c r="H2953" t="s">
        <v>1246</v>
      </c>
      <c r="I2953" s="170" t="s">
        <v>84</v>
      </c>
      <c r="J2953" t="s">
        <v>85</v>
      </c>
      <c r="K2953" t="s">
        <v>214</v>
      </c>
      <c r="L2953" t="s">
        <v>497</v>
      </c>
      <c r="M2953" t="s">
        <v>498</v>
      </c>
      <c r="N2953" t="s">
        <v>217</v>
      </c>
      <c r="O2953" t="s">
        <v>263</v>
      </c>
      <c r="P2953" t="s">
        <v>362</v>
      </c>
      <c r="Q2953" t="s">
        <v>363</v>
      </c>
      <c r="R2953" t="s">
        <v>364</v>
      </c>
      <c r="S2953" t="s">
        <v>264</v>
      </c>
      <c r="T2953" t="s">
        <v>265</v>
      </c>
      <c r="U2953" s="61" t="s">
        <v>266</v>
      </c>
      <c r="V2953" t="s">
        <v>24</v>
      </c>
      <c r="W2953" t="s">
        <v>263</v>
      </c>
      <c r="X2953" s="59">
        <v>720</v>
      </c>
      <c r="Y2953" s="59">
        <v>720</v>
      </c>
      <c r="AA2953" s="146" t="str">
        <f t="shared" si="573"/>
        <v>EX</v>
      </c>
      <c r="AB2953" s="146">
        <f t="shared" si="575"/>
        <v>0</v>
      </c>
      <c r="AC2953" t="str">
        <f t="shared" si="566"/>
        <v>EX</v>
      </c>
      <c r="AD2953" s="74">
        <f t="shared" si="567"/>
        <v>720</v>
      </c>
      <c r="AE2953" s="74">
        <f t="shared" si="572"/>
        <v>720</v>
      </c>
      <c r="AF2953">
        <v>1</v>
      </c>
      <c r="AG2953">
        <v>0</v>
      </c>
      <c r="AH2953" s="74">
        <v>0</v>
      </c>
      <c r="AJ2953" s="74">
        <f t="shared" si="568"/>
        <v>0</v>
      </c>
      <c r="AK2953" s="74">
        <f t="shared" si="574"/>
        <v>720</v>
      </c>
      <c r="AL2953" t="str">
        <f t="shared" si="569"/>
        <v>N</v>
      </c>
      <c r="AN2953" t="s">
        <v>86</v>
      </c>
      <c r="AO2953" t="s">
        <v>85</v>
      </c>
      <c r="AP2953" t="str">
        <f t="shared" si="570"/>
        <v>94</v>
      </c>
      <c r="AQ2953" s="145" t="s">
        <v>1826</v>
      </c>
      <c r="AR2953" t="str">
        <f t="shared" si="571"/>
        <v>1-Adjusted Base Budget</v>
      </c>
      <c r="AS2953" s="145" t="s">
        <v>1827</v>
      </c>
      <c r="AT2953" t="s">
        <v>213</v>
      </c>
      <c r="AV2953" t="str">
        <f t="shared" si="565"/>
        <v>VPIT</v>
      </c>
      <c r="AW2953" t="str">
        <f t="shared" si="576"/>
        <v>VP FOR INFORMATION TECHNOLOGY</v>
      </c>
    </row>
    <row r="2954" spans="1:49">
      <c r="A2954" s="59">
        <v>2018</v>
      </c>
      <c r="B2954" t="s">
        <v>137</v>
      </c>
      <c r="C2954" t="s">
        <v>1237</v>
      </c>
      <c r="D2954" t="s">
        <v>1238</v>
      </c>
      <c r="E2954" t="s">
        <v>1245</v>
      </c>
      <c r="F2954" t="s">
        <v>1010</v>
      </c>
      <c r="G2954" t="s">
        <v>1247</v>
      </c>
      <c r="H2954" t="s">
        <v>1246</v>
      </c>
      <c r="I2954" s="170" t="s">
        <v>84</v>
      </c>
      <c r="J2954" t="s">
        <v>85</v>
      </c>
      <c r="K2954" t="s">
        <v>214</v>
      </c>
      <c r="L2954" t="s">
        <v>381</v>
      </c>
      <c r="M2954" t="s">
        <v>382</v>
      </c>
      <c r="N2954" t="s">
        <v>217</v>
      </c>
      <c r="O2954" t="s">
        <v>263</v>
      </c>
      <c r="P2954" t="s">
        <v>362</v>
      </c>
      <c r="Q2954" t="s">
        <v>363</v>
      </c>
      <c r="R2954" t="s">
        <v>364</v>
      </c>
      <c r="S2954" t="s">
        <v>264</v>
      </c>
      <c r="T2954" t="s">
        <v>265</v>
      </c>
      <c r="U2954" s="61" t="s">
        <v>266</v>
      </c>
      <c r="V2954" t="s">
        <v>24</v>
      </c>
      <c r="W2954" t="s">
        <v>263</v>
      </c>
      <c r="X2954" s="59">
        <v>480</v>
      </c>
      <c r="Y2954" s="59">
        <v>480</v>
      </c>
      <c r="AA2954" s="146" t="str">
        <f t="shared" si="573"/>
        <v>EX</v>
      </c>
      <c r="AB2954" s="146">
        <f t="shared" si="575"/>
        <v>0</v>
      </c>
      <c r="AC2954" t="str">
        <f t="shared" si="566"/>
        <v>EX</v>
      </c>
      <c r="AD2954" s="74">
        <f t="shared" si="567"/>
        <v>480</v>
      </c>
      <c r="AE2954" s="74">
        <f t="shared" si="572"/>
        <v>480</v>
      </c>
      <c r="AF2954">
        <v>1</v>
      </c>
      <c r="AG2954">
        <v>0</v>
      </c>
      <c r="AH2954" s="74">
        <v>0</v>
      </c>
      <c r="AJ2954" s="74">
        <f t="shared" si="568"/>
        <v>0</v>
      </c>
      <c r="AK2954" s="74">
        <f t="shared" si="574"/>
        <v>480</v>
      </c>
      <c r="AL2954" t="str">
        <f t="shared" si="569"/>
        <v>N</v>
      </c>
      <c r="AN2954" t="s">
        <v>86</v>
      </c>
      <c r="AO2954" t="s">
        <v>85</v>
      </c>
      <c r="AP2954" t="str">
        <f t="shared" si="570"/>
        <v>94</v>
      </c>
      <c r="AQ2954" s="145" t="s">
        <v>1826</v>
      </c>
      <c r="AR2954" t="str">
        <f t="shared" si="571"/>
        <v>1-Adjusted Base Budget</v>
      </c>
      <c r="AS2954" s="145" t="s">
        <v>1827</v>
      </c>
      <c r="AT2954" t="s">
        <v>213</v>
      </c>
      <c r="AV2954" t="str">
        <f t="shared" si="565"/>
        <v>VPIT</v>
      </c>
      <c r="AW2954" t="str">
        <f t="shared" si="576"/>
        <v>VP FOR INFORMATION TECHNOLOGY</v>
      </c>
    </row>
    <row r="2955" spans="1:49">
      <c r="A2955" s="59">
        <v>2018</v>
      </c>
      <c r="B2955" t="s">
        <v>137</v>
      </c>
      <c r="C2955" t="s">
        <v>1237</v>
      </c>
      <c r="D2955" t="s">
        <v>1238</v>
      </c>
      <c r="E2955" t="s">
        <v>1242</v>
      </c>
      <c r="F2955" t="s">
        <v>1282</v>
      </c>
      <c r="G2955" t="s">
        <v>1283</v>
      </c>
      <c r="H2955" t="s">
        <v>148</v>
      </c>
      <c r="I2955" s="170" t="s">
        <v>84</v>
      </c>
      <c r="J2955" t="s">
        <v>85</v>
      </c>
      <c r="K2955" t="s">
        <v>214</v>
      </c>
      <c r="L2955" t="s">
        <v>381</v>
      </c>
      <c r="M2955" t="s">
        <v>382</v>
      </c>
      <c r="N2955" t="s">
        <v>217</v>
      </c>
      <c r="O2955" t="s">
        <v>263</v>
      </c>
      <c r="P2955" t="s">
        <v>362</v>
      </c>
      <c r="Q2955" t="s">
        <v>363</v>
      </c>
      <c r="R2955" t="s">
        <v>364</v>
      </c>
      <c r="S2955" t="s">
        <v>264</v>
      </c>
      <c r="T2955" t="s">
        <v>265</v>
      </c>
      <c r="U2955" s="61" t="s">
        <v>266</v>
      </c>
      <c r="V2955" t="s">
        <v>24</v>
      </c>
      <c r="W2955" t="s">
        <v>263</v>
      </c>
      <c r="X2955" s="59">
        <v>2328</v>
      </c>
      <c r="Y2955" s="59">
        <v>2328</v>
      </c>
      <c r="Z2955" t="s">
        <v>141</v>
      </c>
      <c r="AA2955" s="146" t="str">
        <f t="shared" si="573"/>
        <v>EX</v>
      </c>
      <c r="AB2955" s="146" t="str">
        <f t="shared" si="575"/>
        <v>IT</v>
      </c>
      <c r="AC2955" t="str">
        <f t="shared" si="566"/>
        <v>EX</v>
      </c>
      <c r="AD2955" s="74">
        <f t="shared" si="567"/>
        <v>2328</v>
      </c>
      <c r="AE2955" s="74">
        <f t="shared" si="572"/>
        <v>2328</v>
      </c>
      <c r="AF2955">
        <v>1</v>
      </c>
      <c r="AG2955">
        <v>0</v>
      </c>
      <c r="AH2955" s="74">
        <v>0</v>
      </c>
      <c r="AJ2955" s="74">
        <f t="shared" si="568"/>
        <v>0</v>
      </c>
      <c r="AK2955" s="74">
        <f t="shared" si="574"/>
        <v>2328</v>
      </c>
      <c r="AL2955" t="str">
        <f t="shared" si="569"/>
        <v>N</v>
      </c>
      <c r="AN2955" t="s">
        <v>86</v>
      </c>
      <c r="AO2955" t="s">
        <v>85</v>
      </c>
      <c r="AP2955" t="str">
        <f t="shared" si="570"/>
        <v>94</v>
      </c>
      <c r="AQ2955" s="145" t="s">
        <v>1826</v>
      </c>
      <c r="AR2955" t="str">
        <f t="shared" si="571"/>
        <v>1-Adjusted Base Budget</v>
      </c>
      <c r="AS2955" s="145" t="s">
        <v>1827</v>
      </c>
      <c r="AT2955" t="s">
        <v>213</v>
      </c>
      <c r="AV2955" t="str">
        <f t="shared" si="565"/>
        <v>VPIT-SS</v>
      </c>
      <c r="AW2955" t="str">
        <f t="shared" si="576"/>
        <v>VP FOR INFORMATION TECHNOLOGY-SHARED SERVICES</v>
      </c>
    </row>
    <row r="2956" spans="1:49">
      <c r="A2956" s="59">
        <v>2018</v>
      </c>
      <c r="B2956" t="s">
        <v>137</v>
      </c>
      <c r="C2956" t="s">
        <v>1237</v>
      </c>
      <c r="D2956" t="s">
        <v>1238</v>
      </c>
      <c r="E2956" t="s">
        <v>1242</v>
      </c>
      <c r="F2956" t="s">
        <v>1282</v>
      </c>
      <c r="G2956" t="s">
        <v>1283</v>
      </c>
      <c r="H2956" t="s">
        <v>148</v>
      </c>
      <c r="I2956" s="170" t="s">
        <v>84</v>
      </c>
      <c r="J2956" t="s">
        <v>85</v>
      </c>
      <c r="K2956" t="s">
        <v>214</v>
      </c>
      <c r="L2956" t="s">
        <v>505</v>
      </c>
      <c r="M2956" t="s">
        <v>506</v>
      </c>
      <c r="N2956" t="s">
        <v>217</v>
      </c>
      <c r="O2956" t="s">
        <v>263</v>
      </c>
      <c r="P2956" t="s">
        <v>379</v>
      </c>
      <c r="Q2956" t="s">
        <v>379</v>
      </c>
      <c r="R2956" t="s">
        <v>380</v>
      </c>
      <c r="S2956" t="s">
        <v>264</v>
      </c>
      <c r="T2956" t="s">
        <v>265</v>
      </c>
      <c r="U2956" s="61" t="s">
        <v>266</v>
      </c>
      <c r="V2956" t="s">
        <v>24</v>
      </c>
      <c r="W2956" t="s">
        <v>263</v>
      </c>
      <c r="X2956" s="59">
        <v>250</v>
      </c>
      <c r="Y2956" s="59">
        <v>250</v>
      </c>
      <c r="Z2956" t="s">
        <v>141</v>
      </c>
      <c r="AA2956" s="146" t="str">
        <f t="shared" si="573"/>
        <v>EX</v>
      </c>
      <c r="AB2956" s="146" t="str">
        <f t="shared" si="575"/>
        <v>IT</v>
      </c>
      <c r="AC2956" t="str">
        <f t="shared" si="566"/>
        <v>EX</v>
      </c>
      <c r="AD2956" s="74">
        <f t="shared" si="567"/>
        <v>250</v>
      </c>
      <c r="AE2956" s="74">
        <f t="shared" si="572"/>
        <v>250</v>
      </c>
      <c r="AF2956">
        <v>1</v>
      </c>
      <c r="AG2956">
        <v>0</v>
      </c>
      <c r="AH2956" s="74">
        <v>0</v>
      </c>
      <c r="AJ2956" s="74">
        <f t="shared" si="568"/>
        <v>0</v>
      </c>
      <c r="AK2956" s="74">
        <f t="shared" si="574"/>
        <v>250</v>
      </c>
      <c r="AL2956" t="str">
        <f t="shared" si="569"/>
        <v>N</v>
      </c>
      <c r="AN2956" t="s">
        <v>86</v>
      </c>
      <c r="AO2956" t="s">
        <v>85</v>
      </c>
      <c r="AP2956" t="str">
        <f t="shared" si="570"/>
        <v>94</v>
      </c>
      <c r="AQ2956" s="145" t="s">
        <v>1826</v>
      </c>
      <c r="AR2956" t="str">
        <f t="shared" si="571"/>
        <v>1-Adjusted Base Budget</v>
      </c>
      <c r="AS2956" s="145" t="s">
        <v>1827</v>
      </c>
      <c r="AT2956" t="s">
        <v>213</v>
      </c>
      <c r="AV2956" t="str">
        <f t="shared" ref="AV2956:AV3019" si="577">IF(AND($AN2956="UAVP",$Z2956="OE"),$AN2956 &amp; "-OE",IF(AND($AN2956="VPIT",OR($Z2956="SS",$Z2956="IT")),$AN2956 &amp; "-SS",$AN2956))</f>
        <v>VPIT-SS</v>
      </c>
      <c r="AW2956" t="str">
        <f t="shared" si="576"/>
        <v>VP FOR INFORMATION TECHNOLOGY-SHARED SERVICES</v>
      </c>
    </row>
    <row r="2957" spans="1:49">
      <c r="A2957" s="59">
        <v>2018</v>
      </c>
      <c r="B2957" t="s">
        <v>137</v>
      </c>
      <c r="C2957" t="s">
        <v>1237</v>
      </c>
      <c r="D2957" t="s">
        <v>1238</v>
      </c>
      <c r="E2957" t="s">
        <v>1245</v>
      </c>
      <c r="F2957" t="s">
        <v>1101</v>
      </c>
      <c r="G2957" t="s">
        <v>1128</v>
      </c>
      <c r="H2957" t="s">
        <v>1246</v>
      </c>
      <c r="I2957" s="170" t="s">
        <v>84</v>
      </c>
      <c r="J2957" t="s">
        <v>85</v>
      </c>
      <c r="K2957" t="s">
        <v>214</v>
      </c>
      <c r="L2957" t="s">
        <v>507</v>
      </c>
      <c r="M2957" t="s">
        <v>508</v>
      </c>
      <c r="N2957" t="s">
        <v>217</v>
      </c>
      <c r="O2957" t="s">
        <v>263</v>
      </c>
      <c r="P2957" t="s">
        <v>379</v>
      </c>
      <c r="Q2957" t="s">
        <v>379</v>
      </c>
      <c r="R2957" t="s">
        <v>380</v>
      </c>
      <c r="S2957" t="s">
        <v>264</v>
      </c>
      <c r="T2957" t="s">
        <v>265</v>
      </c>
      <c r="U2957" s="61" t="s">
        <v>266</v>
      </c>
      <c r="V2957" t="s">
        <v>24</v>
      </c>
      <c r="W2957" t="s">
        <v>263</v>
      </c>
      <c r="X2957" s="59">
        <v>6000</v>
      </c>
      <c r="Y2957" s="59">
        <v>6000</v>
      </c>
      <c r="AA2957" s="146" t="str">
        <f t="shared" si="573"/>
        <v>EX</v>
      </c>
      <c r="AB2957" s="146">
        <f t="shared" si="575"/>
        <v>0</v>
      </c>
      <c r="AC2957" t="str">
        <f t="shared" si="566"/>
        <v>EX</v>
      </c>
      <c r="AD2957" s="74">
        <f t="shared" si="567"/>
        <v>6000</v>
      </c>
      <c r="AE2957" s="74">
        <f t="shared" si="572"/>
        <v>6000</v>
      </c>
      <c r="AF2957">
        <v>1</v>
      </c>
      <c r="AG2957">
        <v>0</v>
      </c>
      <c r="AH2957" s="74">
        <v>0</v>
      </c>
      <c r="AJ2957" s="74">
        <f t="shared" si="568"/>
        <v>0</v>
      </c>
      <c r="AK2957" s="74">
        <f t="shared" si="574"/>
        <v>6000</v>
      </c>
      <c r="AL2957" t="str">
        <f t="shared" si="569"/>
        <v>N</v>
      </c>
      <c r="AN2957" t="s">
        <v>86</v>
      </c>
      <c r="AO2957" t="s">
        <v>85</v>
      </c>
      <c r="AP2957" t="str">
        <f t="shared" si="570"/>
        <v>94</v>
      </c>
      <c r="AQ2957" s="145" t="s">
        <v>1826</v>
      </c>
      <c r="AR2957" t="str">
        <f t="shared" si="571"/>
        <v>1-Adjusted Base Budget</v>
      </c>
      <c r="AS2957" s="145" t="s">
        <v>1827</v>
      </c>
      <c r="AT2957" t="s">
        <v>213</v>
      </c>
      <c r="AV2957" t="str">
        <f t="shared" si="577"/>
        <v>VPIT</v>
      </c>
      <c r="AW2957" t="str">
        <f t="shared" si="576"/>
        <v>VP FOR INFORMATION TECHNOLOGY</v>
      </c>
    </row>
    <row r="2958" spans="1:49">
      <c r="A2958" s="59">
        <v>2018</v>
      </c>
      <c r="B2958" t="s">
        <v>137</v>
      </c>
      <c r="C2958" t="s">
        <v>1237</v>
      </c>
      <c r="D2958" t="s">
        <v>1238</v>
      </c>
      <c r="E2958" t="s">
        <v>1245</v>
      </c>
      <c r="F2958" t="s">
        <v>1308</v>
      </c>
      <c r="G2958" t="s">
        <v>1307</v>
      </c>
      <c r="H2958" t="s">
        <v>1246</v>
      </c>
      <c r="I2958" s="170" t="s">
        <v>84</v>
      </c>
      <c r="J2958" t="s">
        <v>85</v>
      </c>
      <c r="K2958" t="s">
        <v>214</v>
      </c>
      <c r="L2958" t="s">
        <v>385</v>
      </c>
      <c r="M2958" t="s">
        <v>386</v>
      </c>
      <c r="N2958" t="s">
        <v>217</v>
      </c>
      <c r="O2958" t="s">
        <v>263</v>
      </c>
      <c r="P2958" t="s">
        <v>387</v>
      </c>
      <c r="Q2958" t="s">
        <v>386</v>
      </c>
      <c r="R2958" t="s">
        <v>388</v>
      </c>
      <c r="S2958" t="s">
        <v>264</v>
      </c>
      <c r="T2958" t="s">
        <v>265</v>
      </c>
      <c r="U2958" s="61" t="s">
        <v>266</v>
      </c>
      <c r="V2958" t="s">
        <v>24</v>
      </c>
      <c r="W2958" t="s">
        <v>263</v>
      </c>
      <c r="X2958" s="59">
        <v>29698</v>
      </c>
      <c r="Y2958" s="59">
        <v>29698</v>
      </c>
      <c r="AA2958" s="146" t="str">
        <f t="shared" si="573"/>
        <v>EX</v>
      </c>
      <c r="AB2958" s="146">
        <f t="shared" si="575"/>
        <v>0</v>
      </c>
      <c r="AC2958" t="str">
        <f t="shared" si="566"/>
        <v>EX</v>
      </c>
      <c r="AD2958" s="74">
        <f t="shared" si="567"/>
        <v>29698</v>
      </c>
      <c r="AE2958" s="74">
        <f t="shared" si="572"/>
        <v>29698</v>
      </c>
      <c r="AF2958">
        <v>1</v>
      </c>
      <c r="AG2958">
        <v>0</v>
      </c>
      <c r="AH2958" s="74">
        <v>0</v>
      </c>
      <c r="AJ2958" s="74">
        <f t="shared" si="568"/>
        <v>0</v>
      </c>
      <c r="AK2958" s="74">
        <f t="shared" si="574"/>
        <v>29698</v>
      </c>
      <c r="AL2958" t="str">
        <f t="shared" si="569"/>
        <v>N</v>
      </c>
      <c r="AN2958" t="s">
        <v>86</v>
      </c>
      <c r="AO2958" t="s">
        <v>85</v>
      </c>
      <c r="AP2958" t="str">
        <f t="shared" si="570"/>
        <v>94</v>
      </c>
      <c r="AQ2958" s="145" t="s">
        <v>1826</v>
      </c>
      <c r="AR2958" t="str">
        <f t="shared" si="571"/>
        <v>1-Adjusted Base Budget</v>
      </c>
      <c r="AS2958" s="145" t="s">
        <v>1827</v>
      </c>
      <c r="AT2958" t="s">
        <v>213</v>
      </c>
      <c r="AV2958" t="str">
        <f t="shared" si="577"/>
        <v>VPIT</v>
      </c>
      <c r="AW2958" t="str">
        <f t="shared" si="576"/>
        <v>VP FOR INFORMATION TECHNOLOGY</v>
      </c>
    </row>
    <row r="2959" spans="1:49">
      <c r="A2959" s="59">
        <v>2018</v>
      </c>
      <c r="B2959" t="s">
        <v>137</v>
      </c>
      <c r="C2959" t="s">
        <v>1237</v>
      </c>
      <c r="D2959" t="s">
        <v>1238</v>
      </c>
      <c r="E2959" t="s">
        <v>1242</v>
      </c>
      <c r="F2959" t="s">
        <v>1294</v>
      </c>
      <c r="G2959" t="s">
        <v>1295</v>
      </c>
      <c r="H2959" t="s">
        <v>148</v>
      </c>
      <c r="I2959" s="170" t="s">
        <v>84</v>
      </c>
      <c r="J2959" t="s">
        <v>85</v>
      </c>
      <c r="K2959" t="s">
        <v>214</v>
      </c>
      <c r="L2959" t="s">
        <v>385</v>
      </c>
      <c r="M2959" t="s">
        <v>386</v>
      </c>
      <c r="N2959" t="s">
        <v>217</v>
      </c>
      <c r="O2959" t="s">
        <v>263</v>
      </c>
      <c r="P2959" t="s">
        <v>387</v>
      </c>
      <c r="Q2959" t="s">
        <v>386</v>
      </c>
      <c r="R2959" t="s">
        <v>388</v>
      </c>
      <c r="S2959" t="s">
        <v>264</v>
      </c>
      <c r="T2959" t="s">
        <v>265</v>
      </c>
      <c r="U2959" s="61" t="s">
        <v>266</v>
      </c>
      <c r="V2959" t="s">
        <v>24</v>
      </c>
      <c r="W2959" t="s">
        <v>263</v>
      </c>
      <c r="X2959" s="59">
        <v>6650</v>
      </c>
      <c r="Y2959" s="59">
        <v>6650</v>
      </c>
      <c r="Z2959" t="s">
        <v>141</v>
      </c>
      <c r="AA2959" s="146" t="str">
        <f t="shared" si="573"/>
        <v>EX</v>
      </c>
      <c r="AB2959" s="146" t="str">
        <f t="shared" si="575"/>
        <v>IT</v>
      </c>
      <c r="AC2959" t="str">
        <f t="shared" si="566"/>
        <v>EX</v>
      </c>
      <c r="AD2959" s="74">
        <f t="shared" si="567"/>
        <v>6650</v>
      </c>
      <c r="AE2959" s="74">
        <f t="shared" si="572"/>
        <v>6650</v>
      </c>
      <c r="AF2959">
        <v>1</v>
      </c>
      <c r="AG2959">
        <v>0</v>
      </c>
      <c r="AH2959" s="74">
        <v>0</v>
      </c>
      <c r="AJ2959" s="74">
        <f t="shared" si="568"/>
        <v>0</v>
      </c>
      <c r="AK2959" s="74">
        <f t="shared" si="574"/>
        <v>6650</v>
      </c>
      <c r="AL2959" t="str">
        <f t="shared" si="569"/>
        <v>N</v>
      </c>
      <c r="AN2959" t="s">
        <v>86</v>
      </c>
      <c r="AO2959" t="s">
        <v>85</v>
      </c>
      <c r="AP2959" t="str">
        <f t="shared" si="570"/>
        <v>94</v>
      </c>
      <c r="AQ2959" s="145" t="s">
        <v>1826</v>
      </c>
      <c r="AR2959" t="str">
        <f t="shared" si="571"/>
        <v>1-Adjusted Base Budget</v>
      </c>
      <c r="AS2959" s="145" t="s">
        <v>1827</v>
      </c>
      <c r="AT2959" t="s">
        <v>213</v>
      </c>
      <c r="AV2959" t="str">
        <f t="shared" si="577"/>
        <v>VPIT-SS</v>
      </c>
      <c r="AW2959" t="str">
        <f t="shared" si="576"/>
        <v>VP FOR INFORMATION TECHNOLOGY-SHARED SERVICES</v>
      </c>
    </row>
    <row r="2960" spans="1:49">
      <c r="A2960" s="59">
        <v>2018</v>
      </c>
      <c r="B2960" t="s">
        <v>137</v>
      </c>
      <c r="C2960" t="s">
        <v>1237</v>
      </c>
      <c r="D2960" t="s">
        <v>1238</v>
      </c>
      <c r="E2960" t="s">
        <v>1271</v>
      </c>
      <c r="F2960" t="s">
        <v>1298</v>
      </c>
      <c r="G2960" t="s">
        <v>1299</v>
      </c>
      <c r="H2960" t="s">
        <v>1272</v>
      </c>
      <c r="I2960" s="170" t="s">
        <v>84</v>
      </c>
      <c r="J2960" t="s">
        <v>85</v>
      </c>
      <c r="K2960" t="s">
        <v>214</v>
      </c>
      <c r="L2960" t="s">
        <v>520</v>
      </c>
      <c r="M2960" t="s">
        <v>521</v>
      </c>
      <c r="N2960" t="s">
        <v>217</v>
      </c>
      <c r="O2960" t="s">
        <v>263</v>
      </c>
      <c r="P2960" t="s">
        <v>522</v>
      </c>
      <c r="Q2960" t="s">
        <v>523</v>
      </c>
      <c r="R2960" t="s">
        <v>524</v>
      </c>
      <c r="S2960" t="s">
        <v>338</v>
      </c>
      <c r="T2960" t="s">
        <v>339</v>
      </c>
      <c r="U2960" s="61" t="s">
        <v>340</v>
      </c>
      <c r="V2960" t="s">
        <v>24</v>
      </c>
      <c r="W2960" t="s">
        <v>263</v>
      </c>
      <c r="X2960" s="59">
        <v>0</v>
      </c>
      <c r="Y2960" s="59">
        <v>7500</v>
      </c>
      <c r="AA2960" s="146" t="str">
        <f t="shared" si="573"/>
        <v>EX</v>
      </c>
      <c r="AB2960" s="146">
        <f t="shared" si="575"/>
        <v>0</v>
      </c>
      <c r="AC2960" t="str">
        <f t="shared" si="566"/>
        <v>EX</v>
      </c>
      <c r="AD2960" s="74">
        <f t="shared" si="567"/>
        <v>7500</v>
      </c>
      <c r="AE2960" s="74">
        <f t="shared" si="572"/>
        <v>7500</v>
      </c>
      <c r="AF2960">
        <v>1</v>
      </c>
      <c r="AG2960">
        <v>0</v>
      </c>
      <c r="AH2960" s="74">
        <v>0</v>
      </c>
      <c r="AJ2960" s="74">
        <f t="shared" si="568"/>
        <v>0</v>
      </c>
      <c r="AK2960" s="74">
        <f t="shared" si="574"/>
        <v>7500</v>
      </c>
      <c r="AL2960" t="str">
        <f t="shared" si="569"/>
        <v>N</v>
      </c>
      <c r="AN2960" t="s">
        <v>86</v>
      </c>
      <c r="AO2960" t="s">
        <v>85</v>
      </c>
      <c r="AP2960" t="str">
        <f t="shared" si="570"/>
        <v>94</v>
      </c>
      <c r="AQ2960" s="145" t="s">
        <v>1826</v>
      </c>
      <c r="AR2960" t="str">
        <f t="shared" si="571"/>
        <v>1-Adjusted Base Budget</v>
      </c>
      <c r="AS2960" s="145" t="s">
        <v>1827</v>
      </c>
      <c r="AT2960" t="s">
        <v>213</v>
      </c>
      <c r="AV2960" t="str">
        <f t="shared" si="577"/>
        <v>VPIT</v>
      </c>
      <c r="AW2960" t="str">
        <f t="shared" si="576"/>
        <v>VP FOR INFORMATION TECHNOLOGY</v>
      </c>
    </row>
    <row r="2961" spans="1:49">
      <c r="A2961" s="59">
        <v>2018</v>
      </c>
      <c r="B2961" t="s">
        <v>137</v>
      </c>
      <c r="C2961" t="s">
        <v>1237</v>
      </c>
      <c r="D2961" t="s">
        <v>1238</v>
      </c>
      <c r="E2961" t="s">
        <v>1271</v>
      </c>
      <c r="F2961" t="s">
        <v>1761</v>
      </c>
      <c r="G2961" t="s">
        <v>1762</v>
      </c>
      <c r="H2961" t="s">
        <v>1272</v>
      </c>
      <c r="I2961" s="170" t="s">
        <v>84</v>
      </c>
      <c r="J2961" t="s">
        <v>85</v>
      </c>
      <c r="K2961" t="s">
        <v>214</v>
      </c>
      <c r="L2961" t="s">
        <v>520</v>
      </c>
      <c r="M2961" t="s">
        <v>521</v>
      </c>
      <c r="N2961" t="s">
        <v>217</v>
      </c>
      <c r="O2961" t="s">
        <v>263</v>
      </c>
      <c r="P2961" t="s">
        <v>522</v>
      </c>
      <c r="Q2961" t="s">
        <v>523</v>
      </c>
      <c r="R2961" t="s">
        <v>524</v>
      </c>
      <c r="S2961" t="s">
        <v>338</v>
      </c>
      <c r="T2961" t="s">
        <v>339</v>
      </c>
      <c r="U2961" s="61" t="s">
        <v>340</v>
      </c>
      <c r="V2961" t="s">
        <v>24</v>
      </c>
      <c r="W2961" t="s">
        <v>263</v>
      </c>
      <c r="X2961" s="59">
        <v>7500</v>
      </c>
      <c r="Y2961" s="59">
        <v>0</v>
      </c>
      <c r="AA2961" s="146" t="str">
        <f t="shared" si="573"/>
        <v>EX</v>
      </c>
      <c r="AB2961" s="146">
        <f t="shared" si="575"/>
        <v>0</v>
      </c>
      <c r="AC2961" t="str">
        <f t="shared" si="566"/>
        <v>EX</v>
      </c>
      <c r="AD2961" s="74">
        <f t="shared" si="567"/>
        <v>0</v>
      </c>
      <c r="AE2961" s="74">
        <f t="shared" si="572"/>
        <v>0</v>
      </c>
      <c r="AF2961">
        <v>1</v>
      </c>
      <c r="AG2961">
        <v>0</v>
      </c>
      <c r="AH2961" s="74">
        <v>0</v>
      </c>
      <c r="AJ2961" s="74">
        <f t="shared" si="568"/>
        <v>0</v>
      </c>
      <c r="AK2961" s="74">
        <f t="shared" si="574"/>
        <v>0</v>
      </c>
      <c r="AL2961" t="str">
        <f t="shared" si="569"/>
        <v>N</v>
      </c>
      <c r="AN2961" t="s">
        <v>86</v>
      </c>
      <c r="AO2961" t="s">
        <v>85</v>
      </c>
      <c r="AP2961" t="str">
        <f t="shared" si="570"/>
        <v>94</v>
      </c>
      <c r="AQ2961" s="145" t="s">
        <v>1826</v>
      </c>
      <c r="AR2961" t="str">
        <f t="shared" si="571"/>
        <v>1-Adjusted Base Budget</v>
      </c>
      <c r="AS2961" s="145" t="s">
        <v>1827</v>
      </c>
      <c r="AT2961" t="s">
        <v>213</v>
      </c>
      <c r="AV2961" t="str">
        <f t="shared" si="577"/>
        <v>VPIT</v>
      </c>
      <c r="AW2961" t="str">
        <f t="shared" si="576"/>
        <v>VP FOR INFORMATION TECHNOLOGY</v>
      </c>
    </row>
    <row r="2962" spans="1:49">
      <c r="A2962" s="59">
        <v>2018</v>
      </c>
      <c r="B2962" t="s">
        <v>137</v>
      </c>
      <c r="C2962" t="s">
        <v>1237</v>
      </c>
      <c r="D2962" t="s">
        <v>1238</v>
      </c>
      <c r="E2962" t="s">
        <v>1245</v>
      </c>
      <c r="F2962" t="s">
        <v>1010</v>
      </c>
      <c r="G2962" t="s">
        <v>1247</v>
      </c>
      <c r="H2962" t="s">
        <v>1246</v>
      </c>
      <c r="I2962" s="170" t="s">
        <v>84</v>
      </c>
      <c r="J2962" t="s">
        <v>85</v>
      </c>
      <c r="K2962" t="s">
        <v>214</v>
      </c>
      <c r="L2962" t="s">
        <v>525</v>
      </c>
      <c r="M2962" t="s">
        <v>526</v>
      </c>
      <c r="N2962" t="s">
        <v>217</v>
      </c>
      <c r="O2962" t="s">
        <v>263</v>
      </c>
      <c r="P2962" t="s">
        <v>379</v>
      </c>
      <c r="Q2962" t="s">
        <v>379</v>
      </c>
      <c r="R2962" t="s">
        <v>380</v>
      </c>
      <c r="S2962" t="s">
        <v>264</v>
      </c>
      <c r="T2962" t="s">
        <v>265</v>
      </c>
      <c r="U2962" s="61" t="s">
        <v>266</v>
      </c>
      <c r="V2962" t="s">
        <v>24</v>
      </c>
      <c r="W2962" t="s">
        <v>263</v>
      </c>
      <c r="X2962" s="59">
        <v>3400</v>
      </c>
      <c r="Y2962" s="59">
        <v>3400</v>
      </c>
      <c r="AA2962" s="146" t="str">
        <f t="shared" si="573"/>
        <v>EX</v>
      </c>
      <c r="AB2962" s="146">
        <f t="shared" si="575"/>
        <v>0</v>
      </c>
      <c r="AC2962" t="str">
        <f t="shared" si="566"/>
        <v>EX</v>
      </c>
      <c r="AD2962" s="74">
        <f t="shared" si="567"/>
        <v>3400</v>
      </c>
      <c r="AE2962" s="74">
        <f t="shared" si="572"/>
        <v>3400</v>
      </c>
      <c r="AF2962">
        <v>1</v>
      </c>
      <c r="AG2962">
        <v>0</v>
      </c>
      <c r="AH2962" s="74">
        <v>0</v>
      </c>
      <c r="AJ2962" s="74">
        <f t="shared" si="568"/>
        <v>0</v>
      </c>
      <c r="AK2962" s="74">
        <f t="shared" si="574"/>
        <v>3400</v>
      </c>
      <c r="AL2962" t="str">
        <f t="shared" si="569"/>
        <v>N</v>
      </c>
      <c r="AN2962" t="s">
        <v>86</v>
      </c>
      <c r="AO2962" t="s">
        <v>85</v>
      </c>
      <c r="AP2962" t="str">
        <f t="shared" si="570"/>
        <v>94</v>
      </c>
      <c r="AQ2962" s="145" t="s">
        <v>1826</v>
      </c>
      <c r="AR2962" t="str">
        <f t="shared" si="571"/>
        <v>1-Adjusted Base Budget</v>
      </c>
      <c r="AS2962" s="145" t="s">
        <v>1827</v>
      </c>
      <c r="AT2962" t="s">
        <v>213</v>
      </c>
      <c r="AV2962" t="str">
        <f t="shared" si="577"/>
        <v>VPIT</v>
      </c>
      <c r="AW2962" t="str">
        <f t="shared" si="576"/>
        <v>VP FOR INFORMATION TECHNOLOGY</v>
      </c>
    </row>
    <row r="2963" spans="1:49">
      <c r="A2963" s="59">
        <v>2018</v>
      </c>
      <c r="B2963" t="s">
        <v>137</v>
      </c>
      <c r="C2963" t="s">
        <v>1237</v>
      </c>
      <c r="D2963" t="s">
        <v>1238</v>
      </c>
      <c r="E2963" t="s">
        <v>1245</v>
      </c>
      <c r="F2963" t="s">
        <v>1248</v>
      </c>
      <c r="G2963" t="s">
        <v>1249</v>
      </c>
      <c r="H2963" t="s">
        <v>1246</v>
      </c>
      <c r="I2963" s="170" t="s">
        <v>84</v>
      </c>
      <c r="J2963" t="s">
        <v>85</v>
      </c>
      <c r="K2963" t="s">
        <v>214</v>
      </c>
      <c r="L2963" t="s">
        <v>525</v>
      </c>
      <c r="M2963" t="s">
        <v>526</v>
      </c>
      <c r="N2963" t="s">
        <v>217</v>
      </c>
      <c r="O2963" t="s">
        <v>263</v>
      </c>
      <c r="P2963" t="s">
        <v>379</v>
      </c>
      <c r="Q2963" t="s">
        <v>379</v>
      </c>
      <c r="R2963" t="s">
        <v>380</v>
      </c>
      <c r="S2963" t="s">
        <v>264</v>
      </c>
      <c r="T2963" t="s">
        <v>265</v>
      </c>
      <c r="U2963" s="61" t="s">
        <v>266</v>
      </c>
      <c r="V2963" t="s">
        <v>24</v>
      </c>
      <c r="W2963" t="s">
        <v>263</v>
      </c>
      <c r="X2963" s="59">
        <v>7708</v>
      </c>
      <c r="Y2963" s="59">
        <v>7708</v>
      </c>
      <c r="AA2963" s="146" t="str">
        <f t="shared" si="573"/>
        <v>EX</v>
      </c>
      <c r="AB2963" s="146">
        <f t="shared" si="575"/>
        <v>0</v>
      </c>
      <c r="AC2963" t="str">
        <f t="shared" ref="AC2963:AC3026" si="578">IF(O2963 =AA2963,W2963,"Allot/Xfer IN")</f>
        <v>EX</v>
      </c>
      <c r="AD2963" s="74">
        <f t="shared" ref="AD2963:AD3026" si="579">IF(O2963 =AA2963,Y2963,-Y2963)</f>
        <v>7708</v>
      </c>
      <c r="AE2963" s="74">
        <f t="shared" si="572"/>
        <v>7708</v>
      </c>
      <c r="AF2963">
        <v>1</v>
      </c>
      <c r="AG2963">
        <v>0</v>
      </c>
      <c r="AH2963" s="74">
        <v>0</v>
      </c>
      <c r="AJ2963" s="74">
        <f t="shared" ref="AJ2963:AJ3026" si="580">SUM(AG2963:AI2963)</f>
        <v>0</v>
      </c>
      <c r="AK2963" s="74">
        <f t="shared" si="574"/>
        <v>7708</v>
      </c>
      <c r="AL2963" t="str">
        <f t="shared" ref="AL2963:AL3026" si="581">IF(AF2963&lt;&gt;1,"Y","N")</f>
        <v>N</v>
      </c>
      <c r="AN2963" t="s">
        <v>86</v>
      </c>
      <c r="AO2963" t="s">
        <v>85</v>
      </c>
      <c r="AP2963" t="str">
        <f t="shared" ref="AP2963:AP3026" si="582">IF(AL2963 ="Y","99",I2963)</f>
        <v>94</v>
      </c>
      <c r="AQ2963" s="145" t="s">
        <v>1826</v>
      </c>
      <c r="AR2963" t="str">
        <f t="shared" ref="AR2963:AR3026" si="583">IF(AM2963 ="y",AQ2963,IF(AG2963 &lt;&gt;0,"2-Provision for Compensation Incr","1-Adjusted Base Budget"))</f>
        <v>1-Adjusted Base Budget</v>
      </c>
      <c r="AS2963" s="145" t="s">
        <v>1827</v>
      </c>
      <c r="AT2963" t="s">
        <v>213</v>
      </c>
      <c r="AV2963" t="str">
        <f t="shared" si="577"/>
        <v>VPIT</v>
      </c>
      <c r="AW2963" t="str">
        <f t="shared" si="576"/>
        <v>VP FOR INFORMATION TECHNOLOGY</v>
      </c>
    </row>
    <row r="2964" spans="1:49">
      <c r="A2964" s="59">
        <v>2018</v>
      </c>
      <c r="B2964" t="s">
        <v>137</v>
      </c>
      <c r="C2964" t="s">
        <v>1237</v>
      </c>
      <c r="D2964" t="s">
        <v>1238</v>
      </c>
      <c r="E2964" t="s">
        <v>1245</v>
      </c>
      <c r="F2964" t="s">
        <v>1142</v>
      </c>
      <c r="G2964" t="s">
        <v>1143</v>
      </c>
      <c r="H2964" t="s">
        <v>1246</v>
      </c>
      <c r="I2964" s="170" t="s">
        <v>84</v>
      </c>
      <c r="J2964" t="s">
        <v>85</v>
      </c>
      <c r="K2964" t="s">
        <v>214</v>
      </c>
      <c r="L2964" t="s">
        <v>525</v>
      </c>
      <c r="M2964" t="s">
        <v>526</v>
      </c>
      <c r="N2964" t="s">
        <v>217</v>
      </c>
      <c r="O2964" t="s">
        <v>263</v>
      </c>
      <c r="P2964" t="s">
        <v>379</v>
      </c>
      <c r="Q2964" t="s">
        <v>379</v>
      </c>
      <c r="R2964" t="s">
        <v>380</v>
      </c>
      <c r="S2964" t="s">
        <v>264</v>
      </c>
      <c r="T2964" t="s">
        <v>265</v>
      </c>
      <c r="U2964" s="61" t="s">
        <v>266</v>
      </c>
      <c r="V2964" t="s">
        <v>24</v>
      </c>
      <c r="W2964" t="s">
        <v>263</v>
      </c>
      <c r="X2964" s="59">
        <v>2400</v>
      </c>
      <c r="Y2964" s="59">
        <v>2400</v>
      </c>
      <c r="AA2964" s="146" t="str">
        <f t="shared" si="573"/>
        <v>EX</v>
      </c>
      <c r="AB2964" s="146">
        <f t="shared" si="575"/>
        <v>0</v>
      </c>
      <c r="AC2964" t="str">
        <f t="shared" si="578"/>
        <v>EX</v>
      </c>
      <c r="AD2964" s="74">
        <f t="shared" si="579"/>
        <v>2400</v>
      </c>
      <c r="AE2964" s="74">
        <f t="shared" ref="AE2964:AE3027" si="584">Y2964</f>
        <v>2400</v>
      </c>
      <c r="AF2964">
        <v>1</v>
      </c>
      <c r="AG2964">
        <v>0</v>
      </c>
      <c r="AH2964" s="74">
        <v>0</v>
      </c>
      <c r="AJ2964" s="74">
        <f t="shared" si="580"/>
        <v>0</v>
      </c>
      <c r="AK2964" s="74">
        <f t="shared" si="574"/>
        <v>2400</v>
      </c>
      <c r="AL2964" t="str">
        <f t="shared" si="581"/>
        <v>N</v>
      </c>
      <c r="AN2964" t="s">
        <v>86</v>
      </c>
      <c r="AO2964" t="s">
        <v>85</v>
      </c>
      <c r="AP2964" t="str">
        <f t="shared" si="582"/>
        <v>94</v>
      </c>
      <c r="AQ2964" s="145" t="s">
        <v>1826</v>
      </c>
      <c r="AR2964" t="str">
        <f t="shared" si="583"/>
        <v>1-Adjusted Base Budget</v>
      </c>
      <c r="AS2964" s="145" t="s">
        <v>1827</v>
      </c>
      <c r="AT2964" t="s">
        <v>213</v>
      </c>
      <c r="AV2964" t="str">
        <f t="shared" si="577"/>
        <v>VPIT</v>
      </c>
      <c r="AW2964" t="str">
        <f t="shared" si="576"/>
        <v>VP FOR INFORMATION TECHNOLOGY</v>
      </c>
    </row>
    <row r="2965" spans="1:49">
      <c r="A2965" s="59">
        <v>2018</v>
      </c>
      <c r="B2965" t="s">
        <v>137</v>
      </c>
      <c r="C2965" t="s">
        <v>1237</v>
      </c>
      <c r="D2965" t="s">
        <v>1238</v>
      </c>
      <c r="E2965" t="s">
        <v>1245</v>
      </c>
      <c r="F2965" t="s">
        <v>1252</v>
      </c>
      <c r="G2965" t="s">
        <v>1253</v>
      </c>
      <c r="H2965" t="s">
        <v>1246</v>
      </c>
      <c r="I2965" s="170" t="s">
        <v>84</v>
      </c>
      <c r="J2965" t="s">
        <v>85</v>
      </c>
      <c r="K2965" t="s">
        <v>214</v>
      </c>
      <c r="L2965" t="s">
        <v>525</v>
      </c>
      <c r="M2965" t="s">
        <v>526</v>
      </c>
      <c r="N2965" t="s">
        <v>217</v>
      </c>
      <c r="O2965" t="s">
        <v>263</v>
      </c>
      <c r="P2965" t="s">
        <v>379</v>
      </c>
      <c r="Q2965" t="s">
        <v>379</v>
      </c>
      <c r="R2965" t="s">
        <v>380</v>
      </c>
      <c r="S2965" t="s">
        <v>264</v>
      </c>
      <c r="T2965" t="s">
        <v>265</v>
      </c>
      <c r="U2965" s="61" t="s">
        <v>266</v>
      </c>
      <c r="V2965" t="s">
        <v>24</v>
      </c>
      <c r="W2965" t="s">
        <v>263</v>
      </c>
      <c r="X2965" s="59">
        <v>348</v>
      </c>
      <c r="Y2965" s="59">
        <v>348</v>
      </c>
      <c r="AA2965" s="146" t="str">
        <f t="shared" si="573"/>
        <v>EX</v>
      </c>
      <c r="AB2965" s="146">
        <f t="shared" si="575"/>
        <v>0</v>
      </c>
      <c r="AC2965" t="str">
        <f t="shared" si="578"/>
        <v>EX</v>
      </c>
      <c r="AD2965" s="74">
        <f t="shared" si="579"/>
        <v>348</v>
      </c>
      <c r="AE2965" s="74">
        <f t="shared" si="584"/>
        <v>348</v>
      </c>
      <c r="AF2965">
        <v>1</v>
      </c>
      <c r="AG2965">
        <v>0</v>
      </c>
      <c r="AH2965" s="74">
        <v>0</v>
      </c>
      <c r="AJ2965" s="74">
        <f t="shared" si="580"/>
        <v>0</v>
      </c>
      <c r="AK2965" s="74">
        <f t="shared" si="574"/>
        <v>348</v>
      </c>
      <c r="AL2965" t="str">
        <f t="shared" si="581"/>
        <v>N</v>
      </c>
      <c r="AN2965" t="s">
        <v>86</v>
      </c>
      <c r="AO2965" t="s">
        <v>85</v>
      </c>
      <c r="AP2965" t="str">
        <f t="shared" si="582"/>
        <v>94</v>
      </c>
      <c r="AQ2965" s="145" t="s">
        <v>1826</v>
      </c>
      <c r="AR2965" t="str">
        <f t="shared" si="583"/>
        <v>1-Adjusted Base Budget</v>
      </c>
      <c r="AS2965" s="145" t="s">
        <v>1827</v>
      </c>
      <c r="AT2965" t="s">
        <v>213</v>
      </c>
      <c r="AV2965" t="str">
        <f t="shared" si="577"/>
        <v>VPIT</v>
      </c>
      <c r="AW2965" t="str">
        <f t="shared" si="576"/>
        <v>VP FOR INFORMATION TECHNOLOGY</v>
      </c>
    </row>
    <row r="2966" spans="1:49">
      <c r="A2966" s="59">
        <v>2018</v>
      </c>
      <c r="B2966" t="s">
        <v>137</v>
      </c>
      <c r="C2966" t="s">
        <v>1237</v>
      </c>
      <c r="D2966" t="s">
        <v>1238</v>
      </c>
      <c r="E2966" t="s">
        <v>1245</v>
      </c>
      <c r="F2966" t="s">
        <v>456</v>
      </c>
      <c r="G2966" t="s">
        <v>1024</v>
      </c>
      <c r="H2966" t="s">
        <v>1246</v>
      </c>
      <c r="I2966" s="170" t="s">
        <v>84</v>
      </c>
      <c r="J2966" t="s">
        <v>85</v>
      </c>
      <c r="K2966" t="s">
        <v>214</v>
      </c>
      <c r="L2966" t="s">
        <v>525</v>
      </c>
      <c r="M2966" t="s">
        <v>526</v>
      </c>
      <c r="N2966" t="s">
        <v>217</v>
      </c>
      <c r="O2966" t="s">
        <v>263</v>
      </c>
      <c r="P2966" t="s">
        <v>379</v>
      </c>
      <c r="Q2966" t="s">
        <v>379</v>
      </c>
      <c r="R2966" t="s">
        <v>380</v>
      </c>
      <c r="S2966" t="s">
        <v>264</v>
      </c>
      <c r="T2966" t="s">
        <v>265</v>
      </c>
      <c r="U2966" s="61" t="s">
        <v>266</v>
      </c>
      <c r="V2966" t="s">
        <v>24</v>
      </c>
      <c r="W2966" t="s">
        <v>263</v>
      </c>
      <c r="X2966" s="59">
        <v>2000</v>
      </c>
      <c r="Y2966" s="59">
        <v>2000</v>
      </c>
      <c r="AA2966" s="146" t="str">
        <f t="shared" si="573"/>
        <v>EX</v>
      </c>
      <c r="AB2966" s="146">
        <f t="shared" si="575"/>
        <v>0</v>
      </c>
      <c r="AC2966" t="str">
        <f t="shared" si="578"/>
        <v>EX</v>
      </c>
      <c r="AD2966" s="74">
        <f t="shared" si="579"/>
        <v>2000</v>
      </c>
      <c r="AE2966" s="74">
        <f t="shared" si="584"/>
        <v>2000</v>
      </c>
      <c r="AF2966">
        <v>1</v>
      </c>
      <c r="AG2966">
        <v>0</v>
      </c>
      <c r="AH2966" s="74">
        <v>0</v>
      </c>
      <c r="AJ2966" s="74">
        <f t="shared" si="580"/>
        <v>0</v>
      </c>
      <c r="AK2966" s="74">
        <f t="shared" si="574"/>
        <v>2000</v>
      </c>
      <c r="AL2966" t="str">
        <f t="shared" si="581"/>
        <v>N</v>
      </c>
      <c r="AN2966" t="s">
        <v>86</v>
      </c>
      <c r="AO2966" t="s">
        <v>85</v>
      </c>
      <c r="AP2966" t="str">
        <f t="shared" si="582"/>
        <v>94</v>
      </c>
      <c r="AQ2966" s="145" t="s">
        <v>1826</v>
      </c>
      <c r="AR2966" t="str">
        <f t="shared" si="583"/>
        <v>1-Adjusted Base Budget</v>
      </c>
      <c r="AS2966" s="145" t="s">
        <v>1827</v>
      </c>
      <c r="AT2966" t="s">
        <v>213</v>
      </c>
      <c r="AV2966" t="str">
        <f t="shared" si="577"/>
        <v>VPIT</v>
      </c>
      <c r="AW2966" t="str">
        <f t="shared" si="576"/>
        <v>VP FOR INFORMATION TECHNOLOGY</v>
      </c>
    </row>
    <row r="2967" spans="1:49">
      <c r="A2967" s="59">
        <v>2018</v>
      </c>
      <c r="B2967" t="s">
        <v>137</v>
      </c>
      <c r="C2967" t="s">
        <v>1237</v>
      </c>
      <c r="D2967" t="s">
        <v>1238</v>
      </c>
      <c r="E2967" t="s">
        <v>1245</v>
      </c>
      <c r="F2967" t="s">
        <v>1258</v>
      </c>
      <c r="G2967" t="s">
        <v>1259</v>
      </c>
      <c r="H2967" t="s">
        <v>1246</v>
      </c>
      <c r="I2967" s="170" t="s">
        <v>84</v>
      </c>
      <c r="J2967" t="s">
        <v>85</v>
      </c>
      <c r="K2967" t="s">
        <v>214</v>
      </c>
      <c r="L2967" t="s">
        <v>525</v>
      </c>
      <c r="M2967" t="s">
        <v>526</v>
      </c>
      <c r="N2967" t="s">
        <v>217</v>
      </c>
      <c r="O2967" t="s">
        <v>263</v>
      </c>
      <c r="P2967" t="s">
        <v>379</v>
      </c>
      <c r="Q2967" t="s">
        <v>379</v>
      </c>
      <c r="R2967" t="s">
        <v>380</v>
      </c>
      <c r="S2967" t="s">
        <v>264</v>
      </c>
      <c r="T2967" t="s">
        <v>265</v>
      </c>
      <c r="U2967" s="61" t="s">
        <v>266</v>
      </c>
      <c r="V2967" t="s">
        <v>24</v>
      </c>
      <c r="W2967" t="s">
        <v>263</v>
      </c>
      <c r="X2967" s="59">
        <v>3600</v>
      </c>
      <c r="Y2967" s="59">
        <v>3600</v>
      </c>
      <c r="AA2967" s="146" t="str">
        <f t="shared" si="573"/>
        <v>EX</v>
      </c>
      <c r="AB2967" s="146">
        <f t="shared" si="575"/>
        <v>0</v>
      </c>
      <c r="AC2967" t="str">
        <f t="shared" si="578"/>
        <v>EX</v>
      </c>
      <c r="AD2967" s="74">
        <f t="shared" si="579"/>
        <v>3600</v>
      </c>
      <c r="AE2967" s="74">
        <f t="shared" si="584"/>
        <v>3600</v>
      </c>
      <c r="AF2967">
        <v>1</v>
      </c>
      <c r="AG2967">
        <v>0</v>
      </c>
      <c r="AH2967" s="74">
        <v>0</v>
      </c>
      <c r="AJ2967" s="74">
        <f t="shared" si="580"/>
        <v>0</v>
      </c>
      <c r="AK2967" s="74">
        <f t="shared" si="574"/>
        <v>3600</v>
      </c>
      <c r="AL2967" t="str">
        <f t="shared" si="581"/>
        <v>N</v>
      </c>
      <c r="AN2967" t="s">
        <v>86</v>
      </c>
      <c r="AO2967" t="s">
        <v>85</v>
      </c>
      <c r="AP2967" t="str">
        <f t="shared" si="582"/>
        <v>94</v>
      </c>
      <c r="AQ2967" s="145" t="s">
        <v>1826</v>
      </c>
      <c r="AR2967" t="str">
        <f t="shared" si="583"/>
        <v>1-Adjusted Base Budget</v>
      </c>
      <c r="AS2967" s="145" t="s">
        <v>1827</v>
      </c>
      <c r="AT2967" t="s">
        <v>213</v>
      </c>
      <c r="AV2967" t="str">
        <f t="shared" si="577"/>
        <v>VPIT</v>
      </c>
      <c r="AW2967" t="str">
        <f t="shared" si="576"/>
        <v>VP FOR INFORMATION TECHNOLOGY</v>
      </c>
    </row>
    <row r="2968" spans="1:49">
      <c r="A2968" s="59">
        <v>2018</v>
      </c>
      <c r="B2968" t="s">
        <v>137</v>
      </c>
      <c r="C2968" t="s">
        <v>1237</v>
      </c>
      <c r="D2968" t="s">
        <v>1238</v>
      </c>
      <c r="E2968" t="s">
        <v>1245</v>
      </c>
      <c r="F2968" t="s">
        <v>1101</v>
      </c>
      <c r="G2968" t="s">
        <v>1128</v>
      </c>
      <c r="H2968" t="s">
        <v>1246</v>
      </c>
      <c r="I2968" s="170" t="s">
        <v>84</v>
      </c>
      <c r="J2968" t="s">
        <v>85</v>
      </c>
      <c r="K2968" t="s">
        <v>214</v>
      </c>
      <c r="L2968" t="s">
        <v>525</v>
      </c>
      <c r="M2968" t="s">
        <v>526</v>
      </c>
      <c r="N2968" t="s">
        <v>217</v>
      </c>
      <c r="O2968" t="s">
        <v>263</v>
      </c>
      <c r="P2968" t="s">
        <v>379</v>
      </c>
      <c r="Q2968" t="s">
        <v>379</v>
      </c>
      <c r="R2968" t="s">
        <v>380</v>
      </c>
      <c r="S2968" t="s">
        <v>264</v>
      </c>
      <c r="T2968" t="s">
        <v>265</v>
      </c>
      <c r="U2968" s="61" t="s">
        <v>266</v>
      </c>
      <c r="V2968" t="s">
        <v>24</v>
      </c>
      <c r="W2968" t="s">
        <v>263</v>
      </c>
      <c r="X2968" s="59">
        <v>600</v>
      </c>
      <c r="Y2968" s="59">
        <v>600</v>
      </c>
      <c r="AA2968" s="146" t="str">
        <f t="shared" si="573"/>
        <v>EX</v>
      </c>
      <c r="AB2968" s="146">
        <f t="shared" si="575"/>
        <v>0</v>
      </c>
      <c r="AC2968" t="str">
        <f t="shared" si="578"/>
        <v>EX</v>
      </c>
      <c r="AD2968" s="74">
        <f t="shared" si="579"/>
        <v>600</v>
      </c>
      <c r="AE2968" s="74">
        <f t="shared" si="584"/>
        <v>600</v>
      </c>
      <c r="AF2968">
        <v>1</v>
      </c>
      <c r="AG2968">
        <v>0</v>
      </c>
      <c r="AH2968" s="74">
        <v>0</v>
      </c>
      <c r="AJ2968" s="74">
        <f t="shared" si="580"/>
        <v>0</v>
      </c>
      <c r="AK2968" s="74">
        <f t="shared" si="574"/>
        <v>600</v>
      </c>
      <c r="AL2968" t="str">
        <f t="shared" si="581"/>
        <v>N</v>
      </c>
      <c r="AN2968" t="s">
        <v>86</v>
      </c>
      <c r="AO2968" t="s">
        <v>85</v>
      </c>
      <c r="AP2968" t="str">
        <f t="shared" si="582"/>
        <v>94</v>
      </c>
      <c r="AQ2968" s="145" t="s">
        <v>1826</v>
      </c>
      <c r="AR2968" t="str">
        <f t="shared" si="583"/>
        <v>1-Adjusted Base Budget</v>
      </c>
      <c r="AS2968" s="145" t="s">
        <v>1827</v>
      </c>
      <c r="AT2968" t="s">
        <v>213</v>
      </c>
      <c r="AV2968" t="str">
        <f t="shared" si="577"/>
        <v>VPIT</v>
      </c>
      <c r="AW2968" t="str">
        <f t="shared" si="576"/>
        <v>VP FOR INFORMATION TECHNOLOGY</v>
      </c>
    </row>
    <row r="2969" spans="1:49">
      <c r="A2969" s="59">
        <v>2018</v>
      </c>
      <c r="B2969" t="s">
        <v>137</v>
      </c>
      <c r="C2969" t="s">
        <v>1237</v>
      </c>
      <c r="D2969" t="s">
        <v>1238</v>
      </c>
      <c r="E2969" t="s">
        <v>1242</v>
      </c>
      <c r="F2969" t="s">
        <v>1243</v>
      </c>
      <c r="G2969" t="s">
        <v>1244</v>
      </c>
      <c r="H2969" t="s">
        <v>148</v>
      </c>
      <c r="I2969" s="170" t="s">
        <v>84</v>
      </c>
      <c r="J2969" t="s">
        <v>85</v>
      </c>
      <c r="K2969" t="s">
        <v>214</v>
      </c>
      <c r="L2969" t="s">
        <v>525</v>
      </c>
      <c r="M2969" t="s">
        <v>526</v>
      </c>
      <c r="N2969" t="s">
        <v>217</v>
      </c>
      <c r="O2969" t="s">
        <v>263</v>
      </c>
      <c r="P2969" t="s">
        <v>379</v>
      </c>
      <c r="Q2969" t="s">
        <v>379</v>
      </c>
      <c r="R2969" t="s">
        <v>380</v>
      </c>
      <c r="S2969" t="s">
        <v>264</v>
      </c>
      <c r="T2969" t="s">
        <v>265</v>
      </c>
      <c r="U2969" s="61" t="s">
        <v>266</v>
      </c>
      <c r="V2969" t="s">
        <v>24</v>
      </c>
      <c r="W2969" t="s">
        <v>263</v>
      </c>
      <c r="X2969" s="59">
        <v>872</v>
      </c>
      <c r="Y2969" s="59">
        <v>872</v>
      </c>
      <c r="Z2969" t="s">
        <v>141</v>
      </c>
      <c r="AA2969" s="146" t="str">
        <f t="shared" si="573"/>
        <v>EX</v>
      </c>
      <c r="AB2969" s="146" t="str">
        <f t="shared" si="575"/>
        <v>IT</v>
      </c>
      <c r="AC2969" t="str">
        <f t="shared" si="578"/>
        <v>EX</v>
      </c>
      <c r="AD2969" s="74">
        <f t="shared" si="579"/>
        <v>872</v>
      </c>
      <c r="AE2969" s="74">
        <f t="shared" si="584"/>
        <v>872</v>
      </c>
      <c r="AF2969">
        <v>1</v>
      </c>
      <c r="AG2969">
        <v>0</v>
      </c>
      <c r="AH2969" s="74">
        <v>0</v>
      </c>
      <c r="AJ2969" s="74">
        <f t="shared" si="580"/>
        <v>0</v>
      </c>
      <c r="AK2969" s="74">
        <f t="shared" si="574"/>
        <v>872</v>
      </c>
      <c r="AL2969" t="str">
        <f t="shared" si="581"/>
        <v>N</v>
      </c>
      <c r="AN2969" t="s">
        <v>86</v>
      </c>
      <c r="AO2969" t="s">
        <v>85</v>
      </c>
      <c r="AP2969" t="str">
        <f t="shared" si="582"/>
        <v>94</v>
      </c>
      <c r="AQ2969" s="145" t="s">
        <v>1826</v>
      </c>
      <c r="AR2969" t="str">
        <f t="shared" si="583"/>
        <v>1-Adjusted Base Budget</v>
      </c>
      <c r="AS2969" s="145" t="s">
        <v>1827</v>
      </c>
      <c r="AT2969" t="s">
        <v>213</v>
      </c>
      <c r="AV2969" t="str">
        <f t="shared" si="577"/>
        <v>VPIT-SS</v>
      </c>
      <c r="AW2969" t="str">
        <f t="shared" si="576"/>
        <v>VP FOR INFORMATION TECHNOLOGY-SHARED SERVICES</v>
      </c>
    </row>
    <row r="2970" spans="1:49">
      <c r="A2970" s="59">
        <v>2018</v>
      </c>
      <c r="B2970" t="s">
        <v>137</v>
      </c>
      <c r="C2970" t="s">
        <v>1237</v>
      </c>
      <c r="D2970" t="s">
        <v>1238</v>
      </c>
      <c r="E2970" t="s">
        <v>1242</v>
      </c>
      <c r="F2970" t="s">
        <v>1288</v>
      </c>
      <c r="G2970" t="s">
        <v>1289</v>
      </c>
      <c r="H2970" t="s">
        <v>148</v>
      </c>
      <c r="I2970" s="170" t="s">
        <v>84</v>
      </c>
      <c r="J2970" t="s">
        <v>85</v>
      </c>
      <c r="K2970" t="s">
        <v>214</v>
      </c>
      <c r="L2970" t="s">
        <v>525</v>
      </c>
      <c r="M2970" t="s">
        <v>526</v>
      </c>
      <c r="N2970" t="s">
        <v>217</v>
      </c>
      <c r="O2970" t="s">
        <v>263</v>
      </c>
      <c r="P2970" t="s">
        <v>379</v>
      </c>
      <c r="Q2970" t="s">
        <v>379</v>
      </c>
      <c r="R2970" t="s">
        <v>380</v>
      </c>
      <c r="S2970" t="s">
        <v>264</v>
      </c>
      <c r="T2970" t="s">
        <v>265</v>
      </c>
      <c r="U2970" s="61" t="s">
        <v>266</v>
      </c>
      <c r="V2970" t="s">
        <v>24</v>
      </c>
      <c r="W2970" t="s">
        <v>263</v>
      </c>
      <c r="X2970" s="59">
        <v>2400</v>
      </c>
      <c r="Y2970" s="59">
        <v>2400</v>
      </c>
      <c r="Z2970" t="s">
        <v>141</v>
      </c>
      <c r="AA2970" s="146" t="str">
        <f t="shared" si="573"/>
        <v>EX</v>
      </c>
      <c r="AB2970" s="146" t="str">
        <f t="shared" si="575"/>
        <v>IT</v>
      </c>
      <c r="AC2970" t="str">
        <f t="shared" si="578"/>
        <v>EX</v>
      </c>
      <c r="AD2970" s="74">
        <f t="shared" si="579"/>
        <v>2400</v>
      </c>
      <c r="AE2970" s="74">
        <f t="shared" si="584"/>
        <v>2400</v>
      </c>
      <c r="AF2970">
        <v>1</v>
      </c>
      <c r="AG2970">
        <v>0</v>
      </c>
      <c r="AH2970" s="74">
        <v>0</v>
      </c>
      <c r="AJ2970" s="74">
        <f t="shared" si="580"/>
        <v>0</v>
      </c>
      <c r="AK2970" s="74">
        <f t="shared" si="574"/>
        <v>2400</v>
      </c>
      <c r="AL2970" t="str">
        <f t="shared" si="581"/>
        <v>N</v>
      </c>
      <c r="AN2970" t="s">
        <v>86</v>
      </c>
      <c r="AO2970" t="s">
        <v>85</v>
      </c>
      <c r="AP2970" t="str">
        <f t="shared" si="582"/>
        <v>94</v>
      </c>
      <c r="AQ2970" s="145" t="s">
        <v>1826</v>
      </c>
      <c r="AR2970" t="str">
        <f t="shared" si="583"/>
        <v>1-Adjusted Base Budget</v>
      </c>
      <c r="AS2970" s="145" t="s">
        <v>1827</v>
      </c>
      <c r="AT2970" t="s">
        <v>213</v>
      </c>
      <c r="AV2970" t="str">
        <f t="shared" si="577"/>
        <v>VPIT-SS</v>
      </c>
      <c r="AW2970" t="str">
        <f t="shared" si="576"/>
        <v>VP FOR INFORMATION TECHNOLOGY-SHARED SERVICES</v>
      </c>
    </row>
    <row r="2971" spans="1:49">
      <c r="A2971" s="59">
        <v>2018</v>
      </c>
      <c r="B2971" t="s">
        <v>137</v>
      </c>
      <c r="C2971" t="s">
        <v>1237</v>
      </c>
      <c r="D2971" t="s">
        <v>1238</v>
      </c>
      <c r="E2971" t="s">
        <v>1242</v>
      </c>
      <c r="F2971" t="s">
        <v>1294</v>
      </c>
      <c r="G2971" t="s">
        <v>1295</v>
      </c>
      <c r="H2971" t="s">
        <v>148</v>
      </c>
      <c r="I2971" s="170" t="s">
        <v>84</v>
      </c>
      <c r="J2971" t="s">
        <v>85</v>
      </c>
      <c r="K2971" t="s">
        <v>214</v>
      </c>
      <c r="L2971" t="s">
        <v>525</v>
      </c>
      <c r="M2971" t="s">
        <v>526</v>
      </c>
      <c r="N2971" t="s">
        <v>217</v>
      </c>
      <c r="O2971" t="s">
        <v>263</v>
      </c>
      <c r="P2971" t="s">
        <v>379</v>
      </c>
      <c r="Q2971" t="s">
        <v>379</v>
      </c>
      <c r="R2971" t="s">
        <v>380</v>
      </c>
      <c r="S2971" t="s">
        <v>264</v>
      </c>
      <c r="T2971" t="s">
        <v>265</v>
      </c>
      <c r="U2971" s="61" t="s">
        <v>266</v>
      </c>
      <c r="V2971" t="s">
        <v>24</v>
      </c>
      <c r="W2971" t="s">
        <v>263</v>
      </c>
      <c r="X2971" s="59">
        <v>1200</v>
      </c>
      <c r="Y2971" s="59">
        <v>1200</v>
      </c>
      <c r="Z2971" t="s">
        <v>141</v>
      </c>
      <c r="AA2971" s="146" t="str">
        <f t="shared" si="573"/>
        <v>EX</v>
      </c>
      <c r="AB2971" s="146" t="str">
        <f t="shared" si="575"/>
        <v>IT</v>
      </c>
      <c r="AC2971" t="str">
        <f t="shared" si="578"/>
        <v>EX</v>
      </c>
      <c r="AD2971" s="74">
        <f t="shared" si="579"/>
        <v>1200</v>
      </c>
      <c r="AE2971" s="74">
        <f t="shared" si="584"/>
        <v>1200</v>
      </c>
      <c r="AF2971">
        <v>1</v>
      </c>
      <c r="AG2971">
        <v>0</v>
      </c>
      <c r="AH2971" s="74">
        <v>0</v>
      </c>
      <c r="AJ2971" s="74">
        <f t="shared" si="580"/>
        <v>0</v>
      </c>
      <c r="AK2971" s="74">
        <f t="shared" si="574"/>
        <v>1200</v>
      </c>
      <c r="AL2971" t="str">
        <f t="shared" si="581"/>
        <v>N</v>
      </c>
      <c r="AN2971" t="s">
        <v>86</v>
      </c>
      <c r="AO2971" t="s">
        <v>85</v>
      </c>
      <c r="AP2971" t="str">
        <f t="shared" si="582"/>
        <v>94</v>
      </c>
      <c r="AQ2971" s="145" t="s">
        <v>1826</v>
      </c>
      <c r="AR2971" t="str">
        <f t="shared" si="583"/>
        <v>1-Adjusted Base Budget</v>
      </c>
      <c r="AS2971" s="145" t="s">
        <v>1827</v>
      </c>
      <c r="AT2971" t="s">
        <v>213</v>
      </c>
      <c r="AV2971" t="str">
        <f t="shared" si="577"/>
        <v>VPIT-SS</v>
      </c>
      <c r="AW2971" t="str">
        <f t="shared" si="576"/>
        <v>VP FOR INFORMATION TECHNOLOGY-SHARED SERVICES</v>
      </c>
    </row>
    <row r="2972" spans="1:49">
      <c r="A2972" s="59">
        <v>2018</v>
      </c>
      <c r="B2972" t="s">
        <v>137</v>
      </c>
      <c r="C2972" t="s">
        <v>1237</v>
      </c>
      <c r="D2972" t="s">
        <v>1238</v>
      </c>
      <c r="E2972" t="s">
        <v>1239</v>
      </c>
      <c r="F2972" t="s">
        <v>1296</v>
      </c>
      <c r="G2972" t="s">
        <v>1297</v>
      </c>
      <c r="H2972" t="s">
        <v>155</v>
      </c>
      <c r="I2972" s="170" t="s">
        <v>84</v>
      </c>
      <c r="J2972" t="s">
        <v>85</v>
      </c>
      <c r="K2972" t="s">
        <v>214</v>
      </c>
      <c r="L2972" t="s">
        <v>525</v>
      </c>
      <c r="M2972" t="s">
        <v>526</v>
      </c>
      <c r="N2972" t="s">
        <v>217</v>
      </c>
      <c r="O2972" t="s">
        <v>263</v>
      </c>
      <c r="P2972" t="s">
        <v>379</v>
      </c>
      <c r="Q2972" t="s">
        <v>379</v>
      </c>
      <c r="R2972" t="s">
        <v>380</v>
      </c>
      <c r="S2972" t="s">
        <v>264</v>
      </c>
      <c r="T2972" t="s">
        <v>265</v>
      </c>
      <c r="U2972" s="61" t="s">
        <v>266</v>
      </c>
      <c r="V2972" t="s">
        <v>24</v>
      </c>
      <c r="W2972" t="s">
        <v>263</v>
      </c>
      <c r="X2972" s="59">
        <v>1800</v>
      </c>
      <c r="Y2972" s="59">
        <v>1800</v>
      </c>
      <c r="Z2972" t="s">
        <v>141</v>
      </c>
      <c r="AA2972" s="146" t="str">
        <f t="shared" si="573"/>
        <v>EX</v>
      </c>
      <c r="AB2972" s="146" t="str">
        <f t="shared" si="575"/>
        <v>IT</v>
      </c>
      <c r="AC2972" t="str">
        <f t="shared" si="578"/>
        <v>EX</v>
      </c>
      <c r="AD2972" s="74">
        <f t="shared" si="579"/>
        <v>1800</v>
      </c>
      <c r="AE2972" s="74">
        <f t="shared" si="584"/>
        <v>1800</v>
      </c>
      <c r="AF2972">
        <v>1</v>
      </c>
      <c r="AG2972">
        <v>0</v>
      </c>
      <c r="AH2972" s="74">
        <v>0</v>
      </c>
      <c r="AJ2972" s="74">
        <f t="shared" si="580"/>
        <v>0</v>
      </c>
      <c r="AK2972" s="74">
        <f t="shared" si="574"/>
        <v>1800</v>
      </c>
      <c r="AL2972" t="str">
        <f t="shared" si="581"/>
        <v>N</v>
      </c>
      <c r="AN2972" t="s">
        <v>86</v>
      </c>
      <c r="AO2972" t="s">
        <v>85</v>
      </c>
      <c r="AP2972" t="str">
        <f t="shared" si="582"/>
        <v>94</v>
      </c>
      <c r="AQ2972" s="145" t="s">
        <v>1826</v>
      </c>
      <c r="AR2972" t="str">
        <f t="shared" si="583"/>
        <v>1-Adjusted Base Budget</v>
      </c>
      <c r="AS2972" s="145" t="s">
        <v>1827</v>
      </c>
      <c r="AT2972" t="s">
        <v>213</v>
      </c>
      <c r="AV2972" t="str">
        <f t="shared" si="577"/>
        <v>VPIT-SS</v>
      </c>
      <c r="AW2972" t="str">
        <f t="shared" si="576"/>
        <v>VP FOR INFORMATION TECHNOLOGY-SHARED SERVICES</v>
      </c>
    </row>
    <row r="2973" spans="1:49">
      <c r="A2973" s="59">
        <v>2018</v>
      </c>
      <c r="B2973" t="s">
        <v>137</v>
      </c>
      <c r="C2973" t="s">
        <v>1237</v>
      </c>
      <c r="D2973" t="s">
        <v>1238</v>
      </c>
      <c r="E2973" t="s">
        <v>1245</v>
      </c>
      <c r="F2973" t="s">
        <v>1010</v>
      </c>
      <c r="G2973" t="s">
        <v>1247</v>
      </c>
      <c r="H2973" t="s">
        <v>1246</v>
      </c>
      <c r="I2973" s="170" t="s">
        <v>84</v>
      </c>
      <c r="J2973" t="s">
        <v>85</v>
      </c>
      <c r="K2973" t="s">
        <v>214</v>
      </c>
      <c r="L2973" t="s">
        <v>389</v>
      </c>
      <c r="M2973" t="s">
        <v>390</v>
      </c>
      <c r="N2973" t="s">
        <v>217</v>
      </c>
      <c r="O2973" t="s">
        <v>263</v>
      </c>
      <c r="P2973" t="s">
        <v>379</v>
      </c>
      <c r="Q2973" t="s">
        <v>379</v>
      </c>
      <c r="R2973" t="s">
        <v>380</v>
      </c>
      <c r="S2973" t="s">
        <v>264</v>
      </c>
      <c r="T2973" t="s">
        <v>265</v>
      </c>
      <c r="U2973" s="61" t="s">
        <v>266</v>
      </c>
      <c r="V2973" t="s">
        <v>24</v>
      </c>
      <c r="W2973" t="s">
        <v>263</v>
      </c>
      <c r="X2973" s="59">
        <v>72698</v>
      </c>
      <c r="Y2973" s="59">
        <v>72698</v>
      </c>
      <c r="AA2973" s="146" t="str">
        <f t="shared" si="573"/>
        <v>EX</v>
      </c>
      <c r="AB2973" s="146">
        <f t="shared" si="575"/>
        <v>0</v>
      </c>
      <c r="AC2973" t="str">
        <f t="shared" si="578"/>
        <v>EX</v>
      </c>
      <c r="AD2973" s="74">
        <f t="shared" si="579"/>
        <v>72698</v>
      </c>
      <c r="AE2973" s="74">
        <f t="shared" si="584"/>
        <v>72698</v>
      </c>
      <c r="AF2973">
        <v>1</v>
      </c>
      <c r="AG2973">
        <v>0</v>
      </c>
      <c r="AH2973" s="74">
        <v>0</v>
      </c>
      <c r="AJ2973" s="74">
        <f t="shared" si="580"/>
        <v>0</v>
      </c>
      <c r="AK2973" s="74">
        <f t="shared" si="574"/>
        <v>72698</v>
      </c>
      <c r="AL2973" t="str">
        <f t="shared" si="581"/>
        <v>N</v>
      </c>
      <c r="AN2973" t="s">
        <v>86</v>
      </c>
      <c r="AO2973" t="s">
        <v>85</v>
      </c>
      <c r="AP2973" t="str">
        <f t="shared" si="582"/>
        <v>94</v>
      </c>
      <c r="AQ2973" s="145" t="s">
        <v>1826</v>
      </c>
      <c r="AR2973" t="str">
        <f t="shared" si="583"/>
        <v>1-Adjusted Base Budget</v>
      </c>
      <c r="AS2973" s="145" t="s">
        <v>1827</v>
      </c>
      <c r="AT2973" t="s">
        <v>213</v>
      </c>
      <c r="AV2973" t="str">
        <f t="shared" si="577"/>
        <v>VPIT</v>
      </c>
      <c r="AW2973" t="str">
        <f t="shared" si="576"/>
        <v>VP FOR INFORMATION TECHNOLOGY</v>
      </c>
    </row>
    <row r="2974" spans="1:49">
      <c r="A2974" s="59">
        <v>2018</v>
      </c>
      <c r="B2974" t="s">
        <v>137</v>
      </c>
      <c r="C2974" t="s">
        <v>1237</v>
      </c>
      <c r="D2974" t="s">
        <v>1238</v>
      </c>
      <c r="E2974" t="s">
        <v>1245</v>
      </c>
      <c r="F2974" t="s">
        <v>1252</v>
      </c>
      <c r="G2974" t="s">
        <v>1253</v>
      </c>
      <c r="H2974" t="s">
        <v>1246</v>
      </c>
      <c r="I2974" s="170" t="s">
        <v>84</v>
      </c>
      <c r="J2974" t="s">
        <v>85</v>
      </c>
      <c r="K2974" t="s">
        <v>214</v>
      </c>
      <c r="L2974" t="s">
        <v>389</v>
      </c>
      <c r="M2974" t="s">
        <v>390</v>
      </c>
      <c r="N2974" t="s">
        <v>217</v>
      </c>
      <c r="O2974" t="s">
        <v>263</v>
      </c>
      <c r="P2974" t="s">
        <v>379</v>
      </c>
      <c r="Q2974" t="s">
        <v>379</v>
      </c>
      <c r="R2974" t="s">
        <v>380</v>
      </c>
      <c r="S2974" t="s">
        <v>264</v>
      </c>
      <c r="T2974" t="s">
        <v>265</v>
      </c>
      <c r="U2974" s="61" t="s">
        <v>266</v>
      </c>
      <c r="V2974" t="s">
        <v>24</v>
      </c>
      <c r="W2974" t="s">
        <v>263</v>
      </c>
      <c r="X2974" s="59">
        <v>120979</v>
      </c>
      <c r="Y2974" s="59">
        <v>120979</v>
      </c>
      <c r="AA2974" s="146" t="str">
        <f t="shared" si="573"/>
        <v>EX</v>
      </c>
      <c r="AB2974" s="146">
        <f t="shared" si="575"/>
        <v>0</v>
      </c>
      <c r="AC2974" t="str">
        <f t="shared" si="578"/>
        <v>EX</v>
      </c>
      <c r="AD2974" s="74">
        <f t="shared" si="579"/>
        <v>120979</v>
      </c>
      <c r="AE2974" s="74">
        <f t="shared" si="584"/>
        <v>120979</v>
      </c>
      <c r="AF2974">
        <v>1</v>
      </c>
      <c r="AG2974">
        <v>0</v>
      </c>
      <c r="AH2974" s="74">
        <v>0</v>
      </c>
      <c r="AJ2974" s="74">
        <f t="shared" si="580"/>
        <v>0</v>
      </c>
      <c r="AK2974" s="74">
        <f t="shared" si="574"/>
        <v>120979</v>
      </c>
      <c r="AL2974" t="str">
        <f t="shared" si="581"/>
        <v>N</v>
      </c>
      <c r="AN2974" t="s">
        <v>86</v>
      </c>
      <c r="AO2974" t="s">
        <v>85</v>
      </c>
      <c r="AP2974" t="str">
        <f t="shared" si="582"/>
        <v>94</v>
      </c>
      <c r="AQ2974" s="145" t="s">
        <v>1826</v>
      </c>
      <c r="AR2974" t="str">
        <f t="shared" si="583"/>
        <v>1-Adjusted Base Budget</v>
      </c>
      <c r="AS2974" s="145" t="s">
        <v>1827</v>
      </c>
      <c r="AT2974" t="s">
        <v>213</v>
      </c>
      <c r="AV2974" t="str">
        <f t="shared" si="577"/>
        <v>VPIT</v>
      </c>
      <c r="AW2974" t="str">
        <f t="shared" si="576"/>
        <v>VP FOR INFORMATION TECHNOLOGY</v>
      </c>
    </row>
    <row r="2975" spans="1:49">
      <c r="A2975" s="59">
        <v>2018</v>
      </c>
      <c r="B2975" t="s">
        <v>137</v>
      </c>
      <c r="C2975" t="s">
        <v>1237</v>
      </c>
      <c r="D2975" t="s">
        <v>1238</v>
      </c>
      <c r="E2975" t="s">
        <v>1245</v>
      </c>
      <c r="F2975" t="s">
        <v>1101</v>
      </c>
      <c r="G2975" t="s">
        <v>1128</v>
      </c>
      <c r="H2975" t="s">
        <v>1246</v>
      </c>
      <c r="I2975" s="170" t="s">
        <v>84</v>
      </c>
      <c r="J2975" t="s">
        <v>85</v>
      </c>
      <c r="K2975" t="s">
        <v>214</v>
      </c>
      <c r="L2975" t="s">
        <v>389</v>
      </c>
      <c r="M2975" t="s">
        <v>390</v>
      </c>
      <c r="N2975" t="s">
        <v>217</v>
      </c>
      <c r="O2975" t="s">
        <v>263</v>
      </c>
      <c r="P2975" t="s">
        <v>379</v>
      </c>
      <c r="Q2975" t="s">
        <v>379</v>
      </c>
      <c r="R2975" t="s">
        <v>380</v>
      </c>
      <c r="S2975" t="s">
        <v>264</v>
      </c>
      <c r="T2975" t="s">
        <v>265</v>
      </c>
      <c r="U2975" s="61" t="s">
        <v>266</v>
      </c>
      <c r="V2975" t="s">
        <v>24</v>
      </c>
      <c r="W2975" t="s">
        <v>263</v>
      </c>
      <c r="X2975" s="59">
        <v>49600</v>
      </c>
      <c r="Y2975" s="59">
        <v>49600</v>
      </c>
      <c r="AA2975" s="146" t="str">
        <f t="shared" si="573"/>
        <v>EX</v>
      </c>
      <c r="AB2975" s="146">
        <f t="shared" si="575"/>
        <v>0</v>
      </c>
      <c r="AC2975" t="str">
        <f t="shared" si="578"/>
        <v>EX</v>
      </c>
      <c r="AD2975" s="74">
        <f t="shared" si="579"/>
        <v>49600</v>
      </c>
      <c r="AE2975" s="74">
        <f t="shared" si="584"/>
        <v>49600</v>
      </c>
      <c r="AF2975">
        <v>1</v>
      </c>
      <c r="AG2975">
        <v>0</v>
      </c>
      <c r="AH2975" s="74">
        <v>0</v>
      </c>
      <c r="AJ2975" s="74">
        <f t="shared" si="580"/>
        <v>0</v>
      </c>
      <c r="AK2975" s="74">
        <f t="shared" si="574"/>
        <v>49600</v>
      </c>
      <c r="AL2975" t="str">
        <f t="shared" si="581"/>
        <v>N</v>
      </c>
      <c r="AN2975" t="s">
        <v>86</v>
      </c>
      <c r="AO2975" t="s">
        <v>85</v>
      </c>
      <c r="AP2975" t="str">
        <f t="shared" si="582"/>
        <v>94</v>
      </c>
      <c r="AQ2975" s="145" t="s">
        <v>1826</v>
      </c>
      <c r="AR2975" t="str">
        <f t="shared" si="583"/>
        <v>1-Adjusted Base Budget</v>
      </c>
      <c r="AS2975" s="145" t="s">
        <v>1827</v>
      </c>
      <c r="AT2975" t="s">
        <v>213</v>
      </c>
      <c r="AV2975" t="str">
        <f t="shared" si="577"/>
        <v>VPIT</v>
      </c>
      <c r="AW2975" t="str">
        <f t="shared" si="576"/>
        <v>VP FOR INFORMATION TECHNOLOGY</v>
      </c>
    </row>
    <row r="2976" spans="1:49">
      <c r="A2976" s="59">
        <v>2018</v>
      </c>
      <c r="B2976" t="s">
        <v>137</v>
      </c>
      <c r="C2976" t="s">
        <v>1237</v>
      </c>
      <c r="D2976" t="s">
        <v>1238</v>
      </c>
      <c r="E2976" t="s">
        <v>1245</v>
      </c>
      <c r="F2976" t="s">
        <v>1298</v>
      </c>
      <c r="G2976" t="s">
        <v>1299</v>
      </c>
      <c r="H2976" t="s">
        <v>1246</v>
      </c>
      <c r="I2976" s="170" t="s">
        <v>84</v>
      </c>
      <c r="J2976" t="s">
        <v>85</v>
      </c>
      <c r="K2976" t="s">
        <v>214</v>
      </c>
      <c r="L2976" t="s">
        <v>389</v>
      </c>
      <c r="M2976" t="s">
        <v>390</v>
      </c>
      <c r="N2976" t="s">
        <v>217</v>
      </c>
      <c r="O2976" t="s">
        <v>263</v>
      </c>
      <c r="P2976" t="s">
        <v>379</v>
      </c>
      <c r="Q2976" t="s">
        <v>379</v>
      </c>
      <c r="R2976" t="s">
        <v>380</v>
      </c>
      <c r="S2976" t="s">
        <v>264</v>
      </c>
      <c r="T2976" t="s">
        <v>265</v>
      </c>
      <c r="U2976" s="61" t="s">
        <v>266</v>
      </c>
      <c r="V2976" t="s">
        <v>24</v>
      </c>
      <c r="W2976" t="s">
        <v>263</v>
      </c>
      <c r="X2976" s="59">
        <v>70150</v>
      </c>
      <c r="Y2976" s="59">
        <v>70150</v>
      </c>
      <c r="AA2976" s="146" t="str">
        <f t="shared" si="573"/>
        <v>EX</v>
      </c>
      <c r="AB2976" s="146">
        <f t="shared" si="575"/>
        <v>0</v>
      </c>
      <c r="AC2976" t="str">
        <f t="shared" si="578"/>
        <v>EX</v>
      </c>
      <c r="AD2976" s="74">
        <f t="shared" si="579"/>
        <v>70150</v>
      </c>
      <c r="AE2976" s="74">
        <f t="shared" si="584"/>
        <v>70150</v>
      </c>
      <c r="AF2976">
        <v>1</v>
      </c>
      <c r="AG2976">
        <v>0</v>
      </c>
      <c r="AH2976" s="74">
        <v>0</v>
      </c>
      <c r="AJ2976" s="74">
        <f t="shared" si="580"/>
        <v>0</v>
      </c>
      <c r="AK2976" s="74">
        <f t="shared" si="574"/>
        <v>70150</v>
      </c>
      <c r="AL2976" t="str">
        <f t="shared" si="581"/>
        <v>N</v>
      </c>
      <c r="AN2976" t="s">
        <v>86</v>
      </c>
      <c r="AO2976" t="s">
        <v>85</v>
      </c>
      <c r="AP2976" t="str">
        <f t="shared" si="582"/>
        <v>94</v>
      </c>
      <c r="AQ2976" s="145" t="s">
        <v>1826</v>
      </c>
      <c r="AR2976" t="str">
        <f t="shared" si="583"/>
        <v>1-Adjusted Base Budget</v>
      </c>
      <c r="AS2976" s="145" t="s">
        <v>1827</v>
      </c>
      <c r="AT2976" t="s">
        <v>213</v>
      </c>
      <c r="AV2976" t="str">
        <f t="shared" si="577"/>
        <v>VPIT</v>
      </c>
      <c r="AW2976" t="str">
        <f t="shared" si="576"/>
        <v>VP FOR INFORMATION TECHNOLOGY</v>
      </c>
    </row>
    <row r="2977" spans="1:49">
      <c r="A2977" s="59">
        <v>2018</v>
      </c>
      <c r="B2977" t="s">
        <v>137</v>
      </c>
      <c r="C2977" t="s">
        <v>1237</v>
      </c>
      <c r="D2977" t="s">
        <v>1238</v>
      </c>
      <c r="E2977" t="s">
        <v>1271</v>
      </c>
      <c r="F2977" t="s">
        <v>1275</v>
      </c>
      <c r="G2977" t="s">
        <v>1276</v>
      </c>
      <c r="H2977" t="s">
        <v>1272</v>
      </c>
      <c r="I2977" s="170" t="s">
        <v>84</v>
      </c>
      <c r="J2977" t="s">
        <v>85</v>
      </c>
      <c r="K2977" t="s">
        <v>214</v>
      </c>
      <c r="L2977" t="s">
        <v>389</v>
      </c>
      <c r="M2977" t="s">
        <v>390</v>
      </c>
      <c r="N2977" t="s">
        <v>217</v>
      </c>
      <c r="O2977" t="s">
        <v>263</v>
      </c>
      <c r="P2977" t="s">
        <v>379</v>
      </c>
      <c r="Q2977" t="s">
        <v>379</v>
      </c>
      <c r="R2977" t="s">
        <v>380</v>
      </c>
      <c r="S2977" t="s">
        <v>264</v>
      </c>
      <c r="T2977" t="s">
        <v>265</v>
      </c>
      <c r="U2977" s="61" t="s">
        <v>266</v>
      </c>
      <c r="V2977" t="s">
        <v>24</v>
      </c>
      <c r="W2977" t="s">
        <v>263</v>
      </c>
      <c r="X2977" s="59">
        <v>38124</v>
      </c>
      <c r="Y2977" s="59">
        <v>38124</v>
      </c>
      <c r="AA2977" s="146" t="str">
        <f t="shared" si="573"/>
        <v>EX</v>
      </c>
      <c r="AB2977" s="146">
        <f t="shared" si="575"/>
        <v>0</v>
      </c>
      <c r="AC2977" t="str">
        <f t="shared" si="578"/>
        <v>EX</v>
      </c>
      <c r="AD2977" s="74">
        <f t="shared" si="579"/>
        <v>38124</v>
      </c>
      <c r="AE2977" s="74">
        <f t="shared" si="584"/>
        <v>38124</v>
      </c>
      <c r="AF2977">
        <v>1</v>
      </c>
      <c r="AG2977">
        <v>0</v>
      </c>
      <c r="AH2977" s="74">
        <v>0</v>
      </c>
      <c r="AJ2977" s="74">
        <f t="shared" si="580"/>
        <v>0</v>
      </c>
      <c r="AK2977" s="74">
        <f t="shared" si="574"/>
        <v>38124</v>
      </c>
      <c r="AL2977" t="str">
        <f t="shared" si="581"/>
        <v>N</v>
      </c>
      <c r="AN2977" t="s">
        <v>86</v>
      </c>
      <c r="AO2977" t="s">
        <v>85</v>
      </c>
      <c r="AP2977" t="str">
        <f t="shared" si="582"/>
        <v>94</v>
      </c>
      <c r="AQ2977" s="145" t="s">
        <v>1826</v>
      </c>
      <c r="AR2977" t="str">
        <f t="shared" si="583"/>
        <v>1-Adjusted Base Budget</v>
      </c>
      <c r="AS2977" s="145" t="s">
        <v>1827</v>
      </c>
      <c r="AT2977" t="s">
        <v>213</v>
      </c>
      <c r="AV2977" t="str">
        <f t="shared" si="577"/>
        <v>VPIT</v>
      </c>
      <c r="AW2977" t="str">
        <f t="shared" si="576"/>
        <v>VP FOR INFORMATION TECHNOLOGY</v>
      </c>
    </row>
    <row r="2978" spans="1:49">
      <c r="A2978" s="59">
        <v>2018</v>
      </c>
      <c r="B2978" t="s">
        <v>137</v>
      </c>
      <c r="C2978" t="s">
        <v>1237</v>
      </c>
      <c r="D2978" t="s">
        <v>1238</v>
      </c>
      <c r="E2978" t="s">
        <v>1242</v>
      </c>
      <c r="F2978" t="s">
        <v>1053</v>
      </c>
      <c r="G2978" t="s">
        <v>1054</v>
      </c>
      <c r="H2978" t="s">
        <v>148</v>
      </c>
      <c r="I2978" s="170" t="s">
        <v>84</v>
      </c>
      <c r="J2978" t="s">
        <v>85</v>
      </c>
      <c r="K2978" t="s">
        <v>214</v>
      </c>
      <c r="L2978" t="s">
        <v>389</v>
      </c>
      <c r="M2978" t="s">
        <v>390</v>
      </c>
      <c r="N2978" t="s">
        <v>217</v>
      </c>
      <c r="O2978" t="s">
        <v>263</v>
      </c>
      <c r="P2978" t="s">
        <v>379</v>
      </c>
      <c r="Q2978" t="s">
        <v>379</v>
      </c>
      <c r="R2978" t="s">
        <v>380</v>
      </c>
      <c r="S2978" t="s">
        <v>264</v>
      </c>
      <c r="T2978" t="s">
        <v>265</v>
      </c>
      <c r="U2978" s="61" t="s">
        <v>266</v>
      </c>
      <c r="V2978" t="s">
        <v>24</v>
      </c>
      <c r="W2978" t="s">
        <v>263</v>
      </c>
      <c r="X2978" s="59">
        <v>2197</v>
      </c>
      <c r="Y2978" s="59">
        <v>2197</v>
      </c>
      <c r="Z2978" t="s">
        <v>141</v>
      </c>
      <c r="AA2978" s="146" t="str">
        <f t="shared" si="573"/>
        <v>EX</v>
      </c>
      <c r="AB2978" s="146" t="str">
        <f t="shared" si="575"/>
        <v>IT</v>
      </c>
      <c r="AC2978" t="str">
        <f t="shared" si="578"/>
        <v>EX</v>
      </c>
      <c r="AD2978" s="74">
        <f t="shared" si="579"/>
        <v>2197</v>
      </c>
      <c r="AE2978" s="74">
        <f t="shared" si="584"/>
        <v>2197</v>
      </c>
      <c r="AF2978">
        <v>1</v>
      </c>
      <c r="AG2978">
        <v>0</v>
      </c>
      <c r="AH2978" s="74">
        <v>0</v>
      </c>
      <c r="AJ2978" s="74">
        <f t="shared" si="580"/>
        <v>0</v>
      </c>
      <c r="AK2978" s="74">
        <f t="shared" si="574"/>
        <v>2197</v>
      </c>
      <c r="AL2978" t="str">
        <f t="shared" si="581"/>
        <v>N</v>
      </c>
      <c r="AN2978" t="s">
        <v>86</v>
      </c>
      <c r="AO2978" t="s">
        <v>85</v>
      </c>
      <c r="AP2978" t="str">
        <f t="shared" si="582"/>
        <v>94</v>
      </c>
      <c r="AQ2978" s="145" t="s">
        <v>1826</v>
      </c>
      <c r="AR2978" t="str">
        <f t="shared" si="583"/>
        <v>1-Adjusted Base Budget</v>
      </c>
      <c r="AS2978" s="145" t="s">
        <v>1827</v>
      </c>
      <c r="AT2978" t="s">
        <v>213</v>
      </c>
      <c r="AV2978" t="str">
        <f t="shared" si="577"/>
        <v>VPIT-SS</v>
      </c>
      <c r="AW2978" t="str">
        <f t="shared" si="576"/>
        <v>VP FOR INFORMATION TECHNOLOGY-SHARED SERVICES</v>
      </c>
    </row>
    <row r="2979" spans="1:49">
      <c r="A2979" s="59">
        <v>2018</v>
      </c>
      <c r="B2979" t="s">
        <v>137</v>
      </c>
      <c r="C2979" t="s">
        <v>1237</v>
      </c>
      <c r="D2979" t="s">
        <v>1238</v>
      </c>
      <c r="E2979" t="s">
        <v>1242</v>
      </c>
      <c r="F2979" t="s">
        <v>1282</v>
      </c>
      <c r="G2979" t="s">
        <v>1283</v>
      </c>
      <c r="H2979" t="s">
        <v>148</v>
      </c>
      <c r="I2979" s="170" t="s">
        <v>84</v>
      </c>
      <c r="J2979" t="s">
        <v>85</v>
      </c>
      <c r="K2979" t="s">
        <v>214</v>
      </c>
      <c r="L2979" t="s">
        <v>389</v>
      </c>
      <c r="M2979" t="s">
        <v>390</v>
      </c>
      <c r="N2979" t="s">
        <v>217</v>
      </c>
      <c r="O2979" t="s">
        <v>263</v>
      </c>
      <c r="P2979" t="s">
        <v>379</v>
      </c>
      <c r="Q2979" t="s">
        <v>379</v>
      </c>
      <c r="R2979" t="s">
        <v>380</v>
      </c>
      <c r="S2979" t="s">
        <v>264</v>
      </c>
      <c r="T2979" t="s">
        <v>265</v>
      </c>
      <c r="U2979" s="61" t="s">
        <v>266</v>
      </c>
      <c r="V2979" t="s">
        <v>24</v>
      </c>
      <c r="W2979" t="s">
        <v>263</v>
      </c>
      <c r="X2979" s="59">
        <v>600</v>
      </c>
      <c r="Y2979" s="59">
        <v>600</v>
      </c>
      <c r="Z2979" t="s">
        <v>141</v>
      </c>
      <c r="AA2979" s="146" t="str">
        <f t="shared" si="573"/>
        <v>EX</v>
      </c>
      <c r="AB2979" s="146" t="str">
        <f t="shared" si="575"/>
        <v>IT</v>
      </c>
      <c r="AC2979" t="str">
        <f t="shared" si="578"/>
        <v>EX</v>
      </c>
      <c r="AD2979" s="74">
        <f t="shared" si="579"/>
        <v>600</v>
      </c>
      <c r="AE2979" s="74">
        <f t="shared" si="584"/>
        <v>600</v>
      </c>
      <c r="AF2979">
        <v>1</v>
      </c>
      <c r="AG2979">
        <v>0</v>
      </c>
      <c r="AH2979" s="74">
        <v>0</v>
      </c>
      <c r="AJ2979" s="74">
        <f t="shared" si="580"/>
        <v>0</v>
      </c>
      <c r="AK2979" s="74">
        <f t="shared" si="574"/>
        <v>600</v>
      </c>
      <c r="AL2979" t="str">
        <f t="shared" si="581"/>
        <v>N</v>
      </c>
      <c r="AN2979" t="s">
        <v>86</v>
      </c>
      <c r="AO2979" t="s">
        <v>85</v>
      </c>
      <c r="AP2979" t="str">
        <f t="shared" si="582"/>
        <v>94</v>
      </c>
      <c r="AQ2979" s="145" t="s">
        <v>1826</v>
      </c>
      <c r="AR2979" t="str">
        <f t="shared" si="583"/>
        <v>1-Adjusted Base Budget</v>
      </c>
      <c r="AS2979" s="145" t="s">
        <v>1827</v>
      </c>
      <c r="AT2979" t="s">
        <v>213</v>
      </c>
      <c r="AV2979" t="str">
        <f t="shared" si="577"/>
        <v>VPIT-SS</v>
      </c>
      <c r="AW2979" t="str">
        <f t="shared" si="576"/>
        <v>VP FOR INFORMATION TECHNOLOGY-SHARED SERVICES</v>
      </c>
    </row>
    <row r="2980" spans="1:49">
      <c r="A2980" s="59">
        <v>2018</v>
      </c>
      <c r="B2980" t="s">
        <v>137</v>
      </c>
      <c r="C2980" t="s">
        <v>1237</v>
      </c>
      <c r="D2980" t="s">
        <v>1238</v>
      </c>
      <c r="E2980" t="s">
        <v>1239</v>
      </c>
      <c r="F2980" t="s">
        <v>1240</v>
      </c>
      <c r="G2980" t="s">
        <v>1241</v>
      </c>
      <c r="H2980" t="s">
        <v>155</v>
      </c>
      <c r="I2980" s="170" t="s">
        <v>84</v>
      </c>
      <c r="J2980" t="s">
        <v>85</v>
      </c>
      <c r="K2980" t="s">
        <v>214</v>
      </c>
      <c r="L2980" t="s">
        <v>389</v>
      </c>
      <c r="M2980" t="s">
        <v>390</v>
      </c>
      <c r="N2980" t="s">
        <v>217</v>
      </c>
      <c r="O2980" t="s">
        <v>263</v>
      </c>
      <c r="P2980" t="s">
        <v>379</v>
      </c>
      <c r="Q2980" t="s">
        <v>379</v>
      </c>
      <c r="R2980" t="s">
        <v>380</v>
      </c>
      <c r="S2980" t="s">
        <v>264</v>
      </c>
      <c r="T2980" t="s">
        <v>265</v>
      </c>
      <c r="U2980" s="61" t="s">
        <v>266</v>
      </c>
      <c r="V2980" t="s">
        <v>24</v>
      </c>
      <c r="W2980" t="s">
        <v>263</v>
      </c>
      <c r="X2980" s="59">
        <v>1800</v>
      </c>
      <c r="Y2980" s="59">
        <v>1800</v>
      </c>
      <c r="Z2980" t="s">
        <v>141</v>
      </c>
      <c r="AA2980" s="146" t="str">
        <f t="shared" si="573"/>
        <v>EX</v>
      </c>
      <c r="AB2980" s="146" t="str">
        <f t="shared" si="575"/>
        <v>IT</v>
      </c>
      <c r="AC2980" t="str">
        <f t="shared" si="578"/>
        <v>EX</v>
      </c>
      <c r="AD2980" s="74">
        <f t="shared" si="579"/>
        <v>1800</v>
      </c>
      <c r="AE2980" s="74">
        <f t="shared" si="584"/>
        <v>1800</v>
      </c>
      <c r="AF2980">
        <v>1</v>
      </c>
      <c r="AG2980">
        <v>0</v>
      </c>
      <c r="AH2980" s="74">
        <v>0</v>
      </c>
      <c r="AJ2980" s="74">
        <f t="shared" si="580"/>
        <v>0</v>
      </c>
      <c r="AK2980" s="74">
        <f t="shared" si="574"/>
        <v>1800</v>
      </c>
      <c r="AL2980" t="str">
        <f t="shared" si="581"/>
        <v>N</v>
      </c>
      <c r="AN2980" t="s">
        <v>86</v>
      </c>
      <c r="AO2980" t="s">
        <v>85</v>
      </c>
      <c r="AP2980" t="str">
        <f t="shared" si="582"/>
        <v>94</v>
      </c>
      <c r="AQ2980" s="145" t="s">
        <v>1826</v>
      </c>
      <c r="AR2980" t="str">
        <f t="shared" si="583"/>
        <v>1-Adjusted Base Budget</v>
      </c>
      <c r="AS2980" s="145" t="s">
        <v>1827</v>
      </c>
      <c r="AT2980" t="s">
        <v>213</v>
      </c>
      <c r="AV2980" t="str">
        <f t="shared" si="577"/>
        <v>VPIT-SS</v>
      </c>
      <c r="AW2980" t="str">
        <f t="shared" si="576"/>
        <v>VP FOR INFORMATION TECHNOLOGY-SHARED SERVICES</v>
      </c>
    </row>
    <row r="2981" spans="1:49">
      <c r="A2981" s="59">
        <v>2018</v>
      </c>
      <c r="B2981" t="s">
        <v>137</v>
      </c>
      <c r="C2981" t="s">
        <v>1237</v>
      </c>
      <c r="D2981" t="s">
        <v>1238</v>
      </c>
      <c r="E2981" t="s">
        <v>1245</v>
      </c>
      <c r="F2981" t="s">
        <v>1010</v>
      </c>
      <c r="G2981" t="s">
        <v>1247</v>
      </c>
      <c r="H2981" t="s">
        <v>1246</v>
      </c>
      <c r="I2981" s="170" t="s">
        <v>84</v>
      </c>
      <c r="J2981" t="s">
        <v>85</v>
      </c>
      <c r="K2981" t="s">
        <v>214</v>
      </c>
      <c r="L2981" t="s">
        <v>786</v>
      </c>
      <c r="M2981" t="s">
        <v>787</v>
      </c>
      <c r="N2981" t="s">
        <v>217</v>
      </c>
      <c r="O2981" t="s">
        <v>263</v>
      </c>
      <c r="P2981" t="s">
        <v>533</v>
      </c>
      <c r="Q2981" t="s">
        <v>534</v>
      </c>
      <c r="R2981" t="s">
        <v>535</v>
      </c>
      <c r="S2981" t="s">
        <v>264</v>
      </c>
      <c r="T2981" t="s">
        <v>265</v>
      </c>
      <c r="U2981" s="61" t="s">
        <v>266</v>
      </c>
      <c r="V2981" t="s">
        <v>24</v>
      </c>
      <c r="W2981" t="s">
        <v>263</v>
      </c>
      <c r="X2981" s="59">
        <v>20000</v>
      </c>
      <c r="Y2981" s="59">
        <v>20000</v>
      </c>
      <c r="AA2981" s="146" t="str">
        <f t="shared" si="573"/>
        <v>EX</v>
      </c>
      <c r="AB2981" s="146">
        <f t="shared" si="575"/>
        <v>0</v>
      </c>
      <c r="AC2981" t="str">
        <f t="shared" si="578"/>
        <v>EX</v>
      </c>
      <c r="AD2981" s="74">
        <f t="shared" si="579"/>
        <v>20000</v>
      </c>
      <c r="AE2981" s="74">
        <f t="shared" si="584"/>
        <v>20000</v>
      </c>
      <c r="AF2981">
        <v>1</v>
      </c>
      <c r="AG2981">
        <v>0</v>
      </c>
      <c r="AH2981" s="74">
        <v>0</v>
      </c>
      <c r="AJ2981" s="74">
        <f t="shared" si="580"/>
        <v>0</v>
      </c>
      <c r="AK2981" s="74">
        <f t="shared" si="574"/>
        <v>20000</v>
      </c>
      <c r="AL2981" t="str">
        <f t="shared" si="581"/>
        <v>N</v>
      </c>
      <c r="AN2981" t="s">
        <v>86</v>
      </c>
      <c r="AO2981" t="s">
        <v>85</v>
      </c>
      <c r="AP2981" t="str">
        <f t="shared" si="582"/>
        <v>94</v>
      </c>
      <c r="AQ2981" s="145" t="s">
        <v>1826</v>
      </c>
      <c r="AR2981" t="str">
        <f t="shared" si="583"/>
        <v>1-Adjusted Base Budget</v>
      </c>
      <c r="AS2981" s="145" t="s">
        <v>1827</v>
      </c>
      <c r="AT2981" t="s">
        <v>213</v>
      </c>
      <c r="AV2981" t="str">
        <f t="shared" si="577"/>
        <v>VPIT</v>
      </c>
      <c r="AW2981" t="str">
        <f t="shared" si="576"/>
        <v>VP FOR INFORMATION TECHNOLOGY</v>
      </c>
    </row>
    <row r="2982" spans="1:49">
      <c r="A2982" s="59">
        <v>2018</v>
      </c>
      <c r="B2982" t="s">
        <v>137</v>
      </c>
      <c r="C2982" t="s">
        <v>1237</v>
      </c>
      <c r="D2982" t="s">
        <v>1238</v>
      </c>
      <c r="E2982" t="s">
        <v>1245</v>
      </c>
      <c r="F2982" t="s">
        <v>1254</v>
      </c>
      <c r="G2982" t="s">
        <v>1255</v>
      </c>
      <c r="H2982" t="s">
        <v>1246</v>
      </c>
      <c r="I2982" s="170" t="s">
        <v>84</v>
      </c>
      <c r="J2982" t="s">
        <v>85</v>
      </c>
      <c r="K2982" t="s">
        <v>214</v>
      </c>
      <c r="L2982" t="s">
        <v>786</v>
      </c>
      <c r="M2982" t="s">
        <v>787</v>
      </c>
      <c r="N2982" t="s">
        <v>217</v>
      </c>
      <c r="O2982" t="s">
        <v>263</v>
      </c>
      <c r="P2982" t="s">
        <v>533</v>
      </c>
      <c r="Q2982" t="s">
        <v>534</v>
      </c>
      <c r="R2982" t="s">
        <v>535</v>
      </c>
      <c r="S2982" t="s">
        <v>264</v>
      </c>
      <c r="T2982" t="s">
        <v>265</v>
      </c>
      <c r="U2982" s="61" t="s">
        <v>266</v>
      </c>
      <c r="V2982" t="s">
        <v>24</v>
      </c>
      <c r="W2982" t="s">
        <v>263</v>
      </c>
      <c r="X2982" s="59">
        <v>10200</v>
      </c>
      <c r="Y2982" s="59">
        <v>10200</v>
      </c>
      <c r="AA2982" s="146" t="str">
        <f t="shared" si="573"/>
        <v>EX</v>
      </c>
      <c r="AB2982" s="146">
        <f t="shared" si="575"/>
        <v>0</v>
      </c>
      <c r="AC2982" t="str">
        <f t="shared" si="578"/>
        <v>EX</v>
      </c>
      <c r="AD2982" s="74">
        <f t="shared" si="579"/>
        <v>10200</v>
      </c>
      <c r="AE2982" s="74">
        <f t="shared" si="584"/>
        <v>10200</v>
      </c>
      <c r="AF2982">
        <v>1</v>
      </c>
      <c r="AG2982">
        <v>0</v>
      </c>
      <c r="AH2982" s="74">
        <v>0</v>
      </c>
      <c r="AJ2982" s="74">
        <f t="shared" si="580"/>
        <v>0</v>
      </c>
      <c r="AK2982" s="74">
        <f t="shared" si="574"/>
        <v>10200</v>
      </c>
      <c r="AL2982" t="str">
        <f t="shared" si="581"/>
        <v>N</v>
      </c>
      <c r="AN2982" t="s">
        <v>86</v>
      </c>
      <c r="AO2982" t="s">
        <v>85</v>
      </c>
      <c r="AP2982" t="str">
        <f t="shared" si="582"/>
        <v>94</v>
      </c>
      <c r="AQ2982" s="145" t="s">
        <v>1826</v>
      </c>
      <c r="AR2982" t="str">
        <f t="shared" si="583"/>
        <v>1-Adjusted Base Budget</v>
      </c>
      <c r="AS2982" s="145" t="s">
        <v>1827</v>
      </c>
      <c r="AT2982" t="s">
        <v>213</v>
      </c>
      <c r="AV2982" t="str">
        <f t="shared" si="577"/>
        <v>VPIT</v>
      </c>
      <c r="AW2982" t="str">
        <f t="shared" si="576"/>
        <v>VP FOR INFORMATION TECHNOLOGY</v>
      </c>
    </row>
    <row r="2983" spans="1:49">
      <c r="A2983" s="59">
        <v>2018</v>
      </c>
      <c r="B2983" t="s">
        <v>137</v>
      </c>
      <c r="C2983" t="s">
        <v>1237</v>
      </c>
      <c r="D2983" t="s">
        <v>1238</v>
      </c>
      <c r="E2983" t="s">
        <v>1245</v>
      </c>
      <c r="F2983" t="s">
        <v>1258</v>
      </c>
      <c r="G2983" t="s">
        <v>1259</v>
      </c>
      <c r="H2983" t="s">
        <v>1246</v>
      </c>
      <c r="I2983" s="170" t="s">
        <v>84</v>
      </c>
      <c r="J2983" t="s">
        <v>85</v>
      </c>
      <c r="K2983" t="s">
        <v>214</v>
      </c>
      <c r="L2983" t="s">
        <v>786</v>
      </c>
      <c r="M2983" t="s">
        <v>787</v>
      </c>
      <c r="N2983" t="s">
        <v>217</v>
      </c>
      <c r="O2983" t="s">
        <v>263</v>
      </c>
      <c r="P2983" t="s">
        <v>533</v>
      </c>
      <c r="Q2983" t="s">
        <v>534</v>
      </c>
      <c r="R2983" t="s">
        <v>535</v>
      </c>
      <c r="S2983" t="s">
        <v>264</v>
      </c>
      <c r="T2983" t="s">
        <v>265</v>
      </c>
      <c r="U2983" s="61" t="s">
        <v>266</v>
      </c>
      <c r="V2983" t="s">
        <v>24</v>
      </c>
      <c r="W2983" t="s">
        <v>263</v>
      </c>
      <c r="X2983" s="59">
        <v>2900</v>
      </c>
      <c r="Y2983" s="59">
        <v>2900</v>
      </c>
      <c r="AA2983" s="146" t="str">
        <f t="shared" si="573"/>
        <v>EX</v>
      </c>
      <c r="AB2983" s="146">
        <f t="shared" si="575"/>
        <v>0</v>
      </c>
      <c r="AC2983" t="str">
        <f t="shared" si="578"/>
        <v>EX</v>
      </c>
      <c r="AD2983" s="74">
        <f t="shared" si="579"/>
        <v>2900</v>
      </c>
      <c r="AE2983" s="74">
        <f t="shared" si="584"/>
        <v>2900</v>
      </c>
      <c r="AF2983">
        <v>1</v>
      </c>
      <c r="AG2983">
        <v>0</v>
      </c>
      <c r="AH2983" s="74">
        <v>0</v>
      </c>
      <c r="AJ2983" s="74">
        <f t="shared" si="580"/>
        <v>0</v>
      </c>
      <c r="AK2983" s="74">
        <f t="shared" si="574"/>
        <v>2900</v>
      </c>
      <c r="AL2983" t="str">
        <f t="shared" si="581"/>
        <v>N</v>
      </c>
      <c r="AN2983" t="s">
        <v>86</v>
      </c>
      <c r="AO2983" t="s">
        <v>85</v>
      </c>
      <c r="AP2983" t="str">
        <f t="shared" si="582"/>
        <v>94</v>
      </c>
      <c r="AQ2983" s="145" t="s">
        <v>1826</v>
      </c>
      <c r="AR2983" t="str">
        <f t="shared" si="583"/>
        <v>1-Adjusted Base Budget</v>
      </c>
      <c r="AS2983" s="145" t="s">
        <v>1827</v>
      </c>
      <c r="AT2983" t="s">
        <v>213</v>
      </c>
      <c r="AV2983" t="str">
        <f t="shared" si="577"/>
        <v>VPIT</v>
      </c>
      <c r="AW2983" t="str">
        <f t="shared" si="576"/>
        <v>VP FOR INFORMATION TECHNOLOGY</v>
      </c>
    </row>
    <row r="2984" spans="1:49">
      <c r="A2984" s="59">
        <v>2018</v>
      </c>
      <c r="B2984" t="s">
        <v>137</v>
      </c>
      <c r="C2984" t="s">
        <v>1237</v>
      </c>
      <c r="D2984" t="s">
        <v>1238</v>
      </c>
      <c r="E2984" t="s">
        <v>1245</v>
      </c>
      <c r="F2984" t="s">
        <v>1195</v>
      </c>
      <c r="G2984" t="s">
        <v>1196</v>
      </c>
      <c r="H2984" t="s">
        <v>1246</v>
      </c>
      <c r="I2984" s="170" t="s">
        <v>84</v>
      </c>
      <c r="J2984" t="s">
        <v>85</v>
      </c>
      <c r="K2984" t="s">
        <v>214</v>
      </c>
      <c r="L2984" t="s">
        <v>786</v>
      </c>
      <c r="M2984" t="s">
        <v>787</v>
      </c>
      <c r="N2984" t="s">
        <v>217</v>
      </c>
      <c r="O2984" t="s">
        <v>263</v>
      </c>
      <c r="P2984" t="s">
        <v>533</v>
      </c>
      <c r="Q2984" t="s">
        <v>534</v>
      </c>
      <c r="R2984" t="s">
        <v>535</v>
      </c>
      <c r="S2984" t="s">
        <v>264</v>
      </c>
      <c r="T2984" t="s">
        <v>265</v>
      </c>
      <c r="U2984" s="61" t="s">
        <v>266</v>
      </c>
      <c r="V2984" t="s">
        <v>24</v>
      </c>
      <c r="W2984" t="s">
        <v>263</v>
      </c>
      <c r="X2984" s="59">
        <v>25000</v>
      </c>
      <c r="Y2984" s="59">
        <v>25000</v>
      </c>
      <c r="AA2984" s="146" t="str">
        <f t="shared" si="573"/>
        <v>EX</v>
      </c>
      <c r="AB2984" s="146">
        <f t="shared" si="575"/>
        <v>0</v>
      </c>
      <c r="AC2984" t="str">
        <f t="shared" si="578"/>
        <v>EX</v>
      </c>
      <c r="AD2984" s="74">
        <f t="shared" si="579"/>
        <v>25000</v>
      </c>
      <c r="AE2984" s="74">
        <f t="shared" si="584"/>
        <v>25000</v>
      </c>
      <c r="AF2984">
        <v>1</v>
      </c>
      <c r="AG2984">
        <v>0</v>
      </c>
      <c r="AH2984" s="74">
        <v>0</v>
      </c>
      <c r="AJ2984" s="74">
        <f t="shared" si="580"/>
        <v>0</v>
      </c>
      <c r="AK2984" s="74">
        <f t="shared" si="574"/>
        <v>25000</v>
      </c>
      <c r="AL2984" t="str">
        <f t="shared" si="581"/>
        <v>N</v>
      </c>
      <c r="AN2984" t="s">
        <v>86</v>
      </c>
      <c r="AO2984" t="s">
        <v>85</v>
      </c>
      <c r="AP2984" t="str">
        <f t="shared" si="582"/>
        <v>94</v>
      </c>
      <c r="AQ2984" s="145" t="s">
        <v>1826</v>
      </c>
      <c r="AR2984" t="str">
        <f t="shared" si="583"/>
        <v>1-Adjusted Base Budget</v>
      </c>
      <c r="AS2984" s="145" t="s">
        <v>1827</v>
      </c>
      <c r="AT2984" t="s">
        <v>213</v>
      </c>
      <c r="AV2984" t="str">
        <f t="shared" si="577"/>
        <v>VPIT</v>
      </c>
      <c r="AW2984" t="str">
        <f t="shared" si="576"/>
        <v>VP FOR INFORMATION TECHNOLOGY</v>
      </c>
    </row>
    <row r="2985" spans="1:49">
      <c r="A2985" s="59">
        <v>2018</v>
      </c>
      <c r="B2985" t="s">
        <v>137</v>
      </c>
      <c r="C2985" t="s">
        <v>1237</v>
      </c>
      <c r="D2985" t="s">
        <v>1238</v>
      </c>
      <c r="E2985" t="s">
        <v>1242</v>
      </c>
      <c r="F2985" t="s">
        <v>1243</v>
      </c>
      <c r="G2985" t="s">
        <v>1244</v>
      </c>
      <c r="H2985" t="s">
        <v>148</v>
      </c>
      <c r="I2985" s="170" t="s">
        <v>84</v>
      </c>
      <c r="J2985" t="s">
        <v>85</v>
      </c>
      <c r="K2985" t="s">
        <v>214</v>
      </c>
      <c r="L2985" t="s">
        <v>786</v>
      </c>
      <c r="M2985" t="s">
        <v>787</v>
      </c>
      <c r="N2985" t="s">
        <v>217</v>
      </c>
      <c r="O2985" t="s">
        <v>263</v>
      </c>
      <c r="P2985" t="s">
        <v>533</v>
      </c>
      <c r="Q2985" t="s">
        <v>534</v>
      </c>
      <c r="R2985" t="s">
        <v>535</v>
      </c>
      <c r="S2985" t="s">
        <v>264</v>
      </c>
      <c r="T2985" t="s">
        <v>265</v>
      </c>
      <c r="U2985" s="61" t="s">
        <v>266</v>
      </c>
      <c r="V2985" t="s">
        <v>24</v>
      </c>
      <c r="W2985" t="s">
        <v>263</v>
      </c>
      <c r="X2985" s="59">
        <v>1760</v>
      </c>
      <c r="Y2985" s="59">
        <v>1760</v>
      </c>
      <c r="Z2985" t="s">
        <v>141</v>
      </c>
      <c r="AA2985" s="146" t="str">
        <f t="shared" ref="AA2985:AA3048" si="585">IF(P2985 ="CORI","IN",IF(P2985 ="TRIN","IN",O2985))</f>
        <v>EX</v>
      </c>
      <c r="AB2985" s="146" t="str">
        <f t="shared" si="575"/>
        <v>IT</v>
      </c>
      <c r="AC2985" t="str">
        <f t="shared" si="578"/>
        <v>EX</v>
      </c>
      <c r="AD2985" s="74">
        <f t="shared" si="579"/>
        <v>1760</v>
      </c>
      <c r="AE2985" s="74">
        <f t="shared" si="584"/>
        <v>1760</v>
      </c>
      <c r="AF2985">
        <v>1</v>
      </c>
      <c r="AG2985">
        <v>0</v>
      </c>
      <c r="AH2985" s="74">
        <v>0</v>
      </c>
      <c r="AJ2985" s="74">
        <f t="shared" si="580"/>
        <v>0</v>
      </c>
      <c r="AK2985" s="74">
        <f t="shared" si="574"/>
        <v>1760</v>
      </c>
      <c r="AL2985" t="str">
        <f t="shared" si="581"/>
        <v>N</v>
      </c>
      <c r="AN2985" t="s">
        <v>86</v>
      </c>
      <c r="AO2985" t="s">
        <v>85</v>
      </c>
      <c r="AP2985" t="str">
        <f t="shared" si="582"/>
        <v>94</v>
      </c>
      <c r="AQ2985" s="145" t="s">
        <v>1826</v>
      </c>
      <c r="AR2985" t="str">
        <f t="shared" si="583"/>
        <v>1-Adjusted Base Budget</v>
      </c>
      <c r="AS2985" s="145" t="s">
        <v>1827</v>
      </c>
      <c r="AT2985" t="s">
        <v>213</v>
      </c>
      <c r="AV2985" t="str">
        <f t="shared" si="577"/>
        <v>VPIT-SS</v>
      </c>
      <c r="AW2985" t="str">
        <f t="shared" si="576"/>
        <v>VP FOR INFORMATION TECHNOLOGY-SHARED SERVICES</v>
      </c>
    </row>
    <row r="2986" spans="1:49">
      <c r="A2986" s="59">
        <v>2018</v>
      </c>
      <c r="B2986" t="s">
        <v>137</v>
      </c>
      <c r="C2986" t="s">
        <v>1237</v>
      </c>
      <c r="D2986" t="s">
        <v>1238</v>
      </c>
      <c r="E2986" t="s">
        <v>1239</v>
      </c>
      <c r="F2986" t="s">
        <v>1240</v>
      </c>
      <c r="G2986" t="s">
        <v>1241</v>
      </c>
      <c r="H2986" t="s">
        <v>155</v>
      </c>
      <c r="I2986" s="170" t="s">
        <v>84</v>
      </c>
      <c r="J2986" t="s">
        <v>85</v>
      </c>
      <c r="K2986" t="s">
        <v>214</v>
      </c>
      <c r="L2986" t="s">
        <v>786</v>
      </c>
      <c r="M2986" t="s">
        <v>787</v>
      </c>
      <c r="N2986" t="s">
        <v>217</v>
      </c>
      <c r="O2986" t="s">
        <v>263</v>
      </c>
      <c r="P2986" t="s">
        <v>533</v>
      </c>
      <c r="Q2986" t="s">
        <v>534</v>
      </c>
      <c r="R2986" t="s">
        <v>535</v>
      </c>
      <c r="S2986" t="s">
        <v>264</v>
      </c>
      <c r="T2986" t="s">
        <v>265</v>
      </c>
      <c r="U2986" s="61" t="s">
        <v>266</v>
      </c>
      <c r="V2986" t="s">
        <v>24</v>
      </c>
      <c r="W2986" t="s">
        <v>263</v>
      </c>
      <c r="X2986" s="59">
        <v>500</v>
      </c>
      <c r="Y2986" s="59">
        <v>500</v>
      </c>
      <c r="Z2986" t="s">
        <v>141</v>
      </c>
      <c r="AA2986" s="146" t="str">
        <f t="shared" si="585"/>
        <v>EX</v>
      </c>
      <c r="AB2986" s="146" t="str">
        <f t="shared" si="575"/>
        <v>IT</v>
      </c>
      <c r="AC2986" t="str">
        <f t="shared" si="578"/>
        <v>EX</v>
      </c>
      <c r="AD2986" s="74">
        <f t="shared" si="579"/>
        <v>500</v>
      </c>
      <c r="AE2986" s="74">
        <f t="shared" si="584"/>
        <v>500</v>
      </c>
      <c r="AF2986">
        <v>1</v>
      </c>
      <c r="AG2986">
        <v>0</v>
      </c>
      <c r="AH2986" s="74">
        <v>0</v>
      </c>
      <c r="AJ2986" s="74">
        <f t="shared" si="580"/>
        <v>0</v>
      </c>
      <c r="AK2986" s="74">
        <f t="shared" si="574"/>
        <v>500</v>
      </c>
      <c r="AL2986" t="str">
        <f t="shared" si="581"/>
        <v>N</v>
      </c>
      <c r="AN2986" t="s">
        <v>86</v>
      </c>
      <c r="AO2986" t="s">
        <v>85</v>
      </c>
      <c r="AP2986" t="str">
        <f t="shared" si="582"/>
        <v>94</v>
      </c>
      <c r="AQ2986" s="145" t="s">
        <v>1826</v>
      </c>
      <c r="AR2986" t="str">
        <f t="shared" si="583"/>
        <v>1-Adjusted Base Budget</v>
      </c>
      <c r="AS2986" s="145" t="s">
        <v>1827</v>
      </c>
      <c r="AT2986" t="s">
        <v>213</v>
      </c>
      <c r="AV2986" t="str">
        <f t="shared" si="577"/>
        <v>VPIT-SS</v>
      </c>
      <c r="AW2986" t="str">
        <f t="shared" si="576"/>
        <v>VP FOR INFORMATION TECHNOLOGY-SHARED SERVICES</v>
      </c>
    </row>
    <row r="2987" spans="1:49">
      <c r="A2987" s="59">
        <v>2018</v>
      </c>
      <c r="B2987" t="s">
        <v>137</v>
      </c>
      <c r="C2987" t="s">
        <v>1237</v>
      </c>
      <c r="D2987" t="s">
        <v>1238</v>
      </c>
      <c r="E2987" t="s">
        <v>1245</v>
      </c>
      <c r="F2987" t="s">
        <v>1300</v>
      </c>
      <c r="G2987" t="s">
        <v>1301</v>
      </c>
      <c r="H2987" t="s">
        <v>1246</v>
      </c>
      <c r="I2987" s="170" t="s">
        <v>84</v>
      </c>
      <c r="J2987" t="s">
        <v>85</v>
      </c>
      <c r="K2987" t="s">
        <v>214</v>
      </c>
      <c r="L2987" t="s">
        <v>809</v>
      </c>
      <c r="M2987" t="s">
        <v>528</v>
      </c>
      <c r="N2987" t="s">
        <v>217</v>
      </c>
      <c r="O2987" t="s">
        <v>263</v>
      </c>
      <c r="P2987" t="s">
        <v>357</v>
      </c>
      <c r="Q2987" t="s">
        <v>358</v>
      </c>
      <c r="R2987" t="s">
        <v>359</v>
      </c>
      <c r="S2987" t="s">
        <v>264</v>
      </c>
      <c r="T2987" t="s">
        <v>265</v>
      </c>
      <c r="U2987" s="61" t="s">
        <v>266</v>
      </c>
      <c r="V2987" t="s">
        <v>24</v>
      </c>
      <c r="W2987" t="s">
        <v>263</v>
      </c>
      <c r="X2987" s="59">
        <v>5760</v>
      </c>
      <c r="Y2987" s="59">
        <v>5760</v>
      </c>
      <c r="AA2987" s="146" t="str">
        <f t="shared" si="585"/>
        <v>EX</v>
      </c>
      <c r="AB2987" s="146">
        <f t="shared" si="575"/>
        <v>0</v>
      </c>
      <c r="AC2987" t="str">
        <f t="shared" si="578"/>
        <v>EX</v>
      </c>
      <c r="AD2987" s="74">
        <f t="shared" si="579"/>
        <v>5760</v>
      </c>
      <c r="AE2987" s="74">
        <f t="shared" si="584"/>
        <v>5760</v>
      </c>
      <c r="AF2987">
        <v>1</v>
      </c>
      <c r="AG2987">
        <v>0</v>
      </c>
      <c r="AH2987" s="74">
        <v>0</v>
      </c>
      <c r="AJ2987" s="74">
        <f t="shared" si="580"/>
        <v>0</v>
      </c>
      <c r="AK2987" s="74">
        <f t="shared" si="574"/>
        <v>5760</v>
      </c>
      <c r="AL2987" t="str">
        <f t="shared" si="581"/>
        <v>N</v>
      </c>
      <c r="AN2987" t="s">
        <v>86</v>
      </c>
      <c r="AO2987" t="s">
        <v>85</v>
      </c>
      <c r="AP2987" t="str">
        <f t="shared" si="582"/>
        <v>94</v>
      </c>
      <c r="AQ2987" s="145" t="s">
        <v>1826</v>
      </c>
      <c r="AR2987" t="str">
        <f t="shared" si="583"/>
        <v>1-Adjusted Base Budget</v>
      </c>
      <c r="AS2987" s="145" t="s">
        <v>1827</v>
      </c>
      <c r="AT2987" t="s">
        <v>213</v>
      </c>
      <c r="AV2987" t="str">
        <f t="shared" si="577"/>
        <v>VPIT</v>
      </c>
      <c r="AW2987" t="str">
        <f t="shared" si="576"/>
        <v>VP FOR INFORMATION TECHNOLOGY</v>
      </c>
    </row>
    <row r="2988" spans="1:49">
      <c r="A2988" s="59">
        <v>2018</v>
      </c>
      <c r="B2988" t="s">
        <v>137</v>
      </c>
      <c r="C2988" t="s">
        <v>1237</v>
      </c>
      <c r="D2988" t="s">
        <v>1238</v>
      </c>
      <c r="E2988" t="s">
        <v>1239</v>
      </c>
      <c r="F2988" t="s">
        <v>1296</v>
      </c>
      <c r="G2988" t="s">
        <v>1297</v>
      </c>
      <c r="H2988" t="s">
        <v>155</v>
      </c>
      <c r="I2988" s="170" t="s">
        <v>84</v>
      </c>
      <c r="J2988" t="s">
        <v>85</v>
      </c>
      <c r="K2988" t="s">
        <v>214</v>
      </c>
      <c r="L2988" t="s">
        <v>809</v>
      </c>
      <c r="M2988" t="s">
        <v>528</v>
      </c>
      <c r="N2988" t="s">
        <v>217</v>
      </c>
      <c r="O2988" t="s">
        <v>263</v>
      </c>
      <c r="P2988" t="s">
        <v>357</v>
      </c>
      <c r="Q2988" t="s">
        <v>358</v>
      </c>
      <c r="R2988" t="s">
        <v>359</v>
      </c>
      <c r="S2988" t="s">
        <v>264</v>
      </c>
      <c r="T2988" t="s">
        <v>265</v>
      </c>
      <c r="U2988" s="61" t="s">
        <v>266</v>
      </c>
      <c r="V2988" t="s">
        <v>24</v>
      </c>
      <c r="W2988" t="s">
        <v>263</v>
      </c>
      <c r="X2988" s="59">
        <v>11148</v>
      </c>
      <c r="Y2988" s="59">
        <v>11148</v>
      </c>
      <c r="Z2988" t="s">
        <v>141</v>
      </c>
      <c r="AA2988" s="146" t="str">
        <f t="shared" si="585"/>
        <v>EX</v>
      </c>
      <c r="AB2988" s="146" t="str">
        <f t="shared" si="575"/>
        <v>IT</v>
      </c>
      <c r="AC2988" t="str">
        <f t="shared" si="578"/>
        <v>EX</v>
      </c>
      <c r="AD2988" s="74">
        <f t="shared" si="579"/>
        <v>11148</v>
      </c>
      <c r="AE2988" s="74">
        <f t="shared" si="584"/>
        <v>11148</v>
      </c>
      <c r="AF2988">
        <v>1</v>
      </c>
      <c r="AG2988">
        <v>0</v>
      </c>
      <c r="AH2988" s="74">
        <v>0</v>
      </c>
      <c r="AJ2988" s="74">
        <f t="shared" si="580"/>
        <v>0</v>
      </c>
      <c r="AK2988" s="74">
        <f t="shared" si="574"/>
        <v>11148</v>
      </c>
      <c r="AL2988" t="str">
        <f t="shared" si="581"/>
        <v>N</v>
      </c>
      <c r="AN2988" t="s">
        <v>86</v>
      </c>
      <c r="AO2988" t="s">
        <v>85</v>
      </c>
      <c r="AP2988" t="str">
        <f t="shared" si="582"/>
        <v>94</v>
      </c>
      <c r="AQ2988" s="145" t="s">
        <v>1826</v>
      </c>
      <c r="AR2988" t="str">
        <f t="shared" si="583"/>
        <v>1-Adjusted Base Budget</v>
      </c>
      <c r="AS2988" s="145" t="s">
        <v>1827</v>
      </c>
      <c r="AT2988" t="s">
        <v>213</v>
      </c>
      <c r="AV2988" t="str">
        <f t="shared" si="577"/>
        <v>VPIT-SS</v>
      </c>
      <c r="AW2988" t="str">
        <f t="shared" si="576"/>
        <v>VP FOR INFORMATION TECHNOLOGY-SHARED SERVICES</v>
      </c>
    </row>
    <row r="2989" spans="1:49">
      <c r="A2989" s="59">
        <v>2018</v>
      </c>
      <c r="B2989" t="s">
        <v>137</v>
      </c>
      <c r="C2989" t="s">
        <v>1237</v>
      </c>
      <c r="D2989" t="s">
        <v>1238</v>
      </c>
      <c r="E2989" t="s">
        <v>1239</v>
      </c>
      <c r="F2989" t="s">
        <v>1240</v>
      </c>
      <c r="G2989" t="s">
        <v>1241</v>
      </c>
      <c r="H2989" t="s">
        <v>155</v>
      </c>
      <c r="I2989" s="170" t="s">
        <v>84</v>
      </c>
      <c r="J2989" t="s">
        <v>85</v>
      </c>
      <c r="K2989" t="s">
        <v>214</v>
      </c>
      <c r="L2989" t="s">
        <v>531</v>
      </c>
      <c r="M2989" t="s">
        <v>532</v>
      </c>
      <c r="N2989" t="s">
        <v>217</v>
      </c>
      <c r="O2989" t="s">
        <v>263</v>
      </c>
      <c r="P2989" t="s">
        <v>533</v>
      </c>
      <c r="Q2989" t="s">
        <v>534</v>
      </c>
      <c r="R2989" t="s">
        <v>535</v>
      </c>
      <c r="S2989" t="s">
        <v>264</v>
      </c>
      <c r="T2989" t="s">
        <v>265</v>
      </c>
      <c r="U2989" s="61" t="s">
        <v>266</v>
      </c>
      <c r="V2989" t="s">
        <v>24</v>
      </c>
      <c r="W2989" t="s">
        <v>263</v>
      </c>
      <c r="X2989" s="59">
        <v>1200</v>
      </c>
      <c r="Y2989" s="59">
        <v>1200</v>
      </c>
      <c r="Z2989" t="s">
        <v>141</v>
      </c>
      <c r="AA2989" s="146" t="str">
        <f t="shared" si="585"/>
        <v>EX</v>
      </c>
      <c r="AB2989" s="146" t="str">
        <f t="shared" si="575"/>
        <v>IT</v>
      </c>
      <c r="AC2989" t="str">
        <f t="shared" si="578"/>
        <v>EX</v>
      </c>
      <c r="AD2989" s="74">
        <f t="shared" si="579"/>
        <v>1200</v>
      </c>
      <c r="AE2989" s="74">
        <f t="shared" si="584"/>
        <v>1200</v>
      </c>
      <c r="AF2989">
        <v>1</v>
      </c>
      <c r="AG2989">
        <v>0</v>
      </c>
      <c r="AH2989" s="74">
        <v>0</v>
      </c>
      <c r="AJ2989" s="74">
        <f t="shared" si="580"/>
        <v>0</v>
      </c>
      <c r="AK2989" s="74">
        <f t="shared" si="574"/>
        <v>1200</v>
      </c>
      <c r="AL2989" t="str">
        <f t="shared" si="581"/>
        <v>N</v>
      </c>
      <c r="AN2989" t="s">
        <v>86</v>
      </c>
      <c r="AO2989" t="s">
        <v>85</v>
      </c>
      <c r="AP2989" t="str">
        <f t="shared" si="582"/>
        <v>94</v>
      </c>
      <c r="AQ2989" s="145" t="s">
        <v>1826</v>
      </c>
      <c r="AR2989" t="str">
        <f t="shared" si="583"/>
        <v>1-Adjusted Base Budget</v>
      </c>
      <c r="AS2989" s="145" t="s">
        <v>1827</v>
      </c>
      <c r="AT2989" t="s">
        <v>213</v>
      </c>
      <c r="AV2989" t="str">
        <f t="shared" si="577"/>
        <v>VPIT-SS</v>
      </c>
      <c r="AW2989" t="str">
        <f t="shared" si="576"/>
        <v>VP FOR INFORMATION TECHNOLOGY-SHARED SERVICES</v>
      </c>
    </row>
    <row r="2990" spans="1:49">
      <c r="A2990" s="59">
        <v>2018</v>
      </c>
      <c r="B2990" t="s">
        <v>137</v>
      </c>
      <c r="C2990" t="s">
        <v>1237</v>
      </c>
      <c r="D2990" t="s">
        <v>1238</v>
      </c>
      <c r="E2990" t="s">
        <v>1245</v>
      </c>
      <c r="F2990" t="s">
        <v>1010</v>
      </c>
      <c r="G2990" t="s">
        <v>1247</v>
      </c>
      <c r="H2990" t="s">
        <v>1246</v>
      </c>
      <c r="I2990" s="170" t="s">
        <v>84</v>
      </c>
      <c r="J2990" t="s">
        <v>85</v>
      </c>
      <c r="K2990" t="s">
        <v>214</v>
      </c>
      <c r="L2990" t="s">
        <v>540</v>
      </c>
      <c r="M2990" t="s">
        <v>541</v>
      </c>
      <c r="N2990" t="s">
        <v>217</v>
      </c>
      <c r="O2990" t="s">
        <v>263</v>
      </c>
      <c r="P2990" t="s">
        <v>533</v>
      </c>
      <c r="Q2990" t="s">
        <v>534</v>
      </c>
      <c r="R2990" t="s">
        <v>535</v>
      </c>
      <c r="S2990" t="s">
        <v>264</v>
      </c>
      <c r="T2990" t="s">
        <v>265</v>
      </c>
      <c r="U2990" s="61" t="s">
        <v>266</v>
      </c>
      <c r="V2990" t="s">
        <v>24</v>
      </c>
      <c r="W2990" t="s">
        <v>263</v>
      </c>
      <c r="X2990" s="59">
        <v>100</v>
      </c>
      <c r="Y2990" s="59">
        <v>100</v>
      </c>
      <c r="AA2990" s="146" t="str">
        <f t="shared" si="585"/>
        <v>EX</v>
      </c>
      <c r="AB2990" s="146">
        <f t="shared" si="575"/>
        <v>0</v>
      </c>
      <c r="AC2990" t="str">
        <f t="shared" si="578"/>
        <v>EX</v>
      </c>
      <c r="AD2990" s="74">
        <f t="shared" si="579"/>
        <v>100</v>
      </c>
      <c r="AE2990" s="74">
        <f t="shared" si="584"/>
        <v>100</v>
      </c>
      <c r="AF2990">
        <v>1</v>
      </c>
      <c r="AG2990">
        <v>0</v>
      </c>
      <c r="AH2990" s="74">
        <v>0</v>
      </c>
      <c r="AJ2990" s="74">
        <f t="shared" si="580"/>
        <v>0</v>
      </c>
      <c r="AK2990" s="74">
        <f t="shared" si="574"/>
        <v>100</v>
      </c>
      <c r="AL2990" t="str">
        <f t="shared" si="581"/>
        <v>N</v>
      </c>
      <c r="AN2990" t="s">
        <v>86</v>
      </c>
      <c r="AO2990" t="s">
        <v>85</v>
      </c>
      <c r="AP2990" t="str">
        <f t="shared" si="582"/>
        <v>94</v>
      </c>
      <c r="AQ2990" s="145" t="s">
        <v>1826</v>
      </c>
      <c r="AR2990" t="str">
        <f t="shared" si="583"/>
        <v>1-Adjusted Base Budget</v>
      </c>
      <c r="AS2990" s="145" t="s">
        <v>1827</v>
      </c>
      <c r="AT2990" t="s">
        <v>213</v>
      </c>
      <c r="AV2990" t="str">
        <f t="shared" si="577"/>
        <v>VPIT</v>
      </c>
      <c r="AW2990" t="str">
        <f t="shared" si="576"/>
        <v>VP FOR INFORMATION TECHNOLOGY</v>
      </c>
    </row>
    <row r="2991" spans="1:49">
      <c r="A2991" s="59">
        <v>2018</v>
      </c>
      <c r="B2991" t="s">
        <v>137</v>
      </c>
      <c r="C2991" t="s">
        <v>1237</v>
      </c>
      <c r="D2991" t="s">
        <v>1238</v>
      </c>
      <c r="E2991" t="s">
        <v>1245</v>
      </c>
      <c r="F2991" t="s">
        <v>1010</v>
      </c>
      <c r="G2991" t="s">
        <v>1247</v>
      </c>
      <c r="H2991" t="s">
        <v>1246</v>
      </c>
      <c r="I2991" s="170" t="s">
        <v>84</v>
      </c>
      <c r="J2991" t="s">
        <v>85</v>
      </c>
      <c r="K2991" t="s">
        <v>214</v>
      </c>
      <c r="L2991" t="s">
        <v>542</v>
      </c>
      <c r="M2991" t="s">
        <v>543</v>
      </c>
      <c r="N2991" t="s">
        <v>217</v>
      </c>
      <c r="O2991" t="s">
        <v>263</v>
      </c>
      <c r="P2991" t="s">
        <v>387</v>
      </c>
      <c r="Q2991" t="s">
        <v>386</v>
      </c>
      <c r="R2991" t="s">
        <v>388</v>
      </c>
      <c r="S2991" t="s">
        <v>264</v>
      </c>
      <c r="T2991" t="s">
        <v>265</v>
      </c>
      <c r="U2991" s="61" t="s">
        <v>266</v>
      </c>
      <c r="V2991" t="s">
        <v>24</v>
      </c>
      <c r="W2991" t="s">
        <v>263</v>
      </c>
      <c r="X2991" s="59">
        <v>9000</v>
      </c>
      <c r="Y2991" s="59">
        <v>9000</v>
      </c>
      <c r="AA2991" s="146" t="str">
        <f t="shared" si="585"/>
        <v>EX</v>
      </c>
      <c r="AB2991" s="146">
        <f t="shared" si="575"/>
        <v>0</v>
      </c>
      <c r="AC2991" t="str">
        <f t="shared" si="578"/>
        <v>EX</v>
      </c>
      <c r="AD2991" s="74">
        <f t="shared" si="579"/>
        <v>9000</v>
      </c>
      <c r="AE2991" s="74">
        <f t="shared" si="584"/>
        <v>9000</v>
      </c>
      <c r="AF2991">
        <v>1</v>
      </c>
      <c r="AG2991">
        <v>0</v>
      </c>
      <c r="AH2991" s="74">
        <v>0</v>
      </c>
      <c r="AJ2991" s="74">
        <f t="shared" si="580"/>
        <v>0</v>
      </c>
      <c r="AK2991" s="74">
        <f t="shared" si="574"/>
        <v>9000</v>
      </c>
      <c r="AL2991" t="str">
        <f t="shared" si="581"/>
        <v>N</v>
      </c>
      <c r="AN2991" t="s">
        <v>86</v>
      </c>
      <c r="AO2991" t="s">
        <v>85</v>
      </c>
      <c r="AP2991" t="str">
        <f t="shared" si="582"/>
        <v>94</v>
      </c>
      <c r="AQ2991" s="145" t="s">
        <v>1826</v>
      </c>
      <c r="AR2991" t="str">
        <f t="shared" si="583"/>
        <v>1-Adjusted Base Budget</v>
      </c>
      <c r="AS2991" s="145" t="s">
        <v>1827</v>
      </c>
      <c r="AT2991" t="s">
        <v>213</v>
      </c>
      <c r="AV2991" t="str">
        <f t="shared" si="577"/>
        <v>VPIT</v>
      </c>
      <c r="AW2991" t="str">
        <f t="shared" si="576"/>
        <v>VP FOR INFORMATION TECHNOLOGY</v>
      </c>
    </row>
    <row r="2992" spans="1:49">
      <c r="A2992" s="59">
        <v>2018</v>
      </c>
      <c r="B2992" t="s">
        <v>137</v>
      </c>
      <c r="C2992" t="s">
        <v>1237</v>
      </c>
      <c r="D2992" t="s">
        <v>1238</v>
      </c>
      <c r="E2992" t="s">
        <v>1245</v>
      </c>
      <c r="F2992" t="s">
        <v>1101</v>
      </c>
      <c r="G2992" t="s">
        <v>1128</v>
      </c>
      <c r="H2992" t="s">
        <v>1246</v>
      </c>
      <c r="I2992" s="170" t="s">
        <v>84</v>
      </c>
      <c r="J2992" t="s">
        <v>85</v>
      </c>
      <c r="K2992" t="s">
        <v>214</v>
      </c>
      <c r="L2992" t="s">
        <v>542</v>
      </c>
      <c r="M2992" t="s">
        <v>543</v>
      </c>
      <c r="N2992" t="s">
        <v>217</v>
      </c>
      <c r="O2992" t="s">
        <v>263</v>
      </c>
      <c r="P2992" t="s">
        <v>387</v>
      </c>
      <c r="Q2992" t="s">
        <v>386</v>
      </c>
      <c r="R2992" t="s">
        <v>388</v>
      </c>
      <c r="S2992" t="s">
        <v>264</v>
      </c>
      <c r="T2992" t="s">
        <v>265</v>
      </c>
      <c r="U2992" s="61" t="s">
        <v>266</v>
      </c>
      <c r="V2992" t="s">
        <v>24</v>
      </c>
      <c r="W2992" t="s">
        <v>263</v>
      </c>
      <c r="X2992" s="59">
        <v>750</v>
      </c>
      <c r="Y2992" s="59">
        <v>750</v>
      </c>
      <c r="AA2992" s="146" t="str">
        <f t="shared" si="585"/>
        <v>EX</v>
      </c>
      <c r="AB2992" s="146">
        <f t="shared" si="575"/>
        <v>0</v>
      </c>
      <c r="AC2992" t="str">
        <f t="shared" si="578"/>
        <v>EX</v>
      </c>
      <c r="AD2992" s="74">
        <f t="shared" si="579"/>
        <v>750</v>
      </c>
      <c r="AE2992" s="74">
        <f t="shared" si="584"/>
        <v>750</v>
      </c>
      <c r="AF2992">
        <v>1</v>
      </c>
      <c r="AG2992">
        <v>0</v>
      </c>
      <c r="AH2992" s="74">
        <v>0</v>
      </c>
      <c r="AJ2992" s="74">
        <f t="shared" si="580"/>
        <v>0</v>
      </c>
      <c r="AK2992" s="74">
        <f t="shared" si="574"/>
        <v>750</v>
      </c>
      <c r="AL2992" t="str">
        <f t="shared" si="581"/>
        <v>N</v>
      </c>
      <c r="AN2992" t="s">
        <v>86</v>
      </c>
      <c r="AO2992" t="s">
        <v>85</v>
      </c>
      <c r="AP2992" t="str">
        <f t="shared" si="582"/>
        <v>94</v>
      </c>
      <c r="AQ2992" s="145" t="s">
        <v>1826</v>
      </c>
      <c r="AR2992" t="str">
        <f t="shared" si="583"/>
        <v>1-Adjusted Base Budget</v>
      </c>
      <c r="AS2992" s="145" t="s">
        <v>1827</v>
      </c>
      <c r="AT2992" t="s">
        <v>213</v>
      </c>
      <c r="AV2992" t="str">
        <f t="shared" si="577"/>
        <v>VPIT</v>
      </c>
      <c r="AW2992" t="str">
        <f t="shared" si="576"/>
        <v>VP FOR INFORMATION TECHNOLOGY</v>
      </c>
    </row>
    <row r="2993" spans="1:49">
      <c r="A2993" s="59">
        <v>2018</v>
      </c>
      <c r="B2993" t="s">
        <v>137</v>
      </c>
      <c r="C2993" t="s">
        <v>1237</v>
      </c>
      <c r="D2993" t="s">
        <v>1238</v>
      </c>
      <c r="E2993" t="s">
        <v>1242</v>
      </c>
      <c r="F2993" t="s">
        <v>1240</v>
      </c>
      <c r="G2993" t="s">
        <v>1241</v>
      </c>
      <c r="H2993" t="s">
        <v>148</v>
      </c>
      <c r="I2993" s="170" t="s">
        <v>84</v>
      </c>
      <c r="J2993" t="s">
        <v>85</v>
      </c>
      <c r="K2993" t="s">
        <v>214</v>
      </c>
      <c r="L2993" t="s">
        <v>542</v>
      </c>
      <c r="M2993" t="s">
        <v>543</v>
      </c>
      <c r="N2993" t="s">
        <v>217</v>
      </c>
      <c r="O2993" t="s">
        <v>263</v>
      </c>
      <c r="P2993" t="s">
        <v>387</v>
      </c>
      <c r="Q2993" t="s">
        <v>386</v>
      </c>
      <c r="R2993" t="s">
        <v>388</v>
      </c>
      <c r="S2993" t="s">
        <v>264</v>
      </c>
      <c r="T2993" t="s">
        <v>265</v>
      </c>
      <c r="U2993" s="61" t="s">
        <v>266</v>
      </c>
      <c r="V2993" t="s">
        <v>24</v>
      </c>
      <c r="W2993" t="s">
        <v>263</v>
      </c>
      <c r="X2993" s="59">
        <v>5000</v>
      </c>
      <c r="Y2993" s="59">
        <v>5000</v>
      </c>
      <c r="Z2993" t="s">
        <v>141</v>
      </c>
      <c r="AA2993" s="146" t="str">
        <f t="shared" si="585"/>
        <v>EX</v>
      </c>
      <c r="AB2993" s="146" t="str">
        <f t="shared" si="575"/>
        <v>IT</v>
      </c>
      <c r="AC2993" t="str">
        <f t="shared" si="578"/>
        <v>EX</v>
      </c>
      <c r="AD2993" s="74">
        <f t="shared" si="579"/>
        <v>5000</v>
      </c>
      <c r="AE2993" s="74">
        <f t="shared" si="584"/>
        <v>5000</v>
      </c>
      <c r="AF2993">
        <v>1</v>
      </c>
      <c r="AG2993">
        <v>0</v>
      </c>
      <c r="AH2993" s="74">
        <v>0</v>
      </c>
      <c r="AJ2993" s="74">
        <f t="shared" si="580"/>
        <v>0</v>
      </c>
      <c r="AK2993" s="74">
        <f t="shared" si="574"/>
        <v>5000</v>
      </c>
      <c r="AL2993" t="str">
        <f t="shared" si="581"/>
        <v>N</v>
      </c>
      <c r="AN2993" t="s">
        <v>86</v>
      </c>
      <c r="AO2993" t="s">
        <v>85</v>
      </c>
      <c r="AP2993" t="str">
        <f t="shared" si="582"/>
        <v>94</v>
      </c>
      <c r="AQ2993" s="145" t="s">
        <v>1826</v>
      </c>
      <c r="AR2993" t="str">
        <f t="shared" si="583"/>
        <v>1-Adjusted Base Budget</v>
      </c>
      <c r="AS2993" s="145" t="s">
        <v>1827</v>
      </c>
      <c r="AT2993" t="s">
        <v>213</v>
      </c>
      <c r="AV2993" t="str">
        <f t="shared" si="577"/>
        <v>VPIT-SS</v>
      </c>
      <c r="AW2993" t="str">
        <f t="shared" si="576"/>
        <v>VP FOR INFORMATION TECHNOLOGY-SHARED SERVICES</v>
      </c>
    </row>
    <row r="2994" spans="1:49">
      <c r="A2994" s="59">
        <v>2018</v>
      </c>
      <c r="B2994" t="s">
        <v>137</v>
      </c>
      <c r="C2994" t="s">
        <v>1237</v>
      </c>
      <c r="D2994" t="s">
        <v>1238</v>
      </c>
      <c r="E2994" t="s">
        <v>1239</v>
      </c>
      <c r="F2994" t="s">
        <v>1240</v>
      </c>
      <c r="G2994" t="s">
        <v>1241</v>
      </c>
      <c r="H2994" t="s">
        <v>155</v>
      </c>
      <c r="I2994" s="170" t="s">
        <v>84</v>
      </c>
      <c r="J2994" t="s">
        <v>85</v>
      </c>
      <c r="K2994" t="s">
        <v>214</v>
      </c>
      <c r="L2994" t="s">
        <v>542</v>
      </c>
      <c r="M2994" t="s">
        <v>543</v>
      </c>
      <c r="N2994" t="s">
        <v>217</v>
      </c>
      <c r="O2994" t="s">
        <v>263</v>
      </c>
      <c r="P2994" t="s">
        <v>387</v>
      </c>
      <c r="Q2994" t="s">
        <v>386</v>
      </c>
      <c r="R2994" t="s">
        <v>388</v>
      </c>
      <c r="S2994" t="s">
        <v>264</v>
      </c>
      <c r="T2994" t="s">
        <v>265</v>
      </c>
      <c r="U2994" s="61" t="s">
        <v>266</v>
      </c>
      <c r="V2994" t="s">
        <v>24</v>
      </c>
      <c r="W2994" t="s">
        <v>263</v>
      </c>
      <c r="X2994" s="59">
        <v>3500</v>
      </c>
      <c r="Y2994" s="59">
        <v>3500</v>
      </c>
      <c r="Z2994" t="s">
        <v>141</v>
      </c>
      <c r="AA2994" s="146" t="str">
        <f t="shared" si="585"/>
        <v>EX</v>
      </c>
      <c r="AB2994" s="146" t="str">
        <f t="shared" si="575"/>
        <v>IT</v>
      </c>
      <c r="AC2994" t="str">
        <f t="shared" si="578"/>
        <v>EX</v>
      </c>
      <c r="AD2994" s="74">
        <f t="shared" si="579"/>
        <v>3500</v>
      </c>
      <c r="AE2994" s="74">
        <f t="shared" si="584"/>
        <v>3500</v>
      </c>
      <c r="AF2994">
        <v>1</v>
      </c>
      <c r="AG2994">
        <v>0</v>
      </c>
      <c r="AH2994" s="74">
        <v>0</v>
      </c>
      <c r="AJ2994" s="74">
        <f t="shared" si="580"/>
        <v>0</v>
      </c>
      <c r="AK2994" s="74">
        <f t="shared" si="574"/>
        <v>3500</v>
      </c>
      <c r="AL2994" t="str">
        <f t="shared" si="581"/>
        <v>N</v>
      </c>
      <c r="AN2994" t="s">
        <v>86</v>
      </c>
      <c r="AO2994" t="s">
        <v>85</v>
      </c>
      <c r="AP2994" t="str">
        <f t="shared" si="582"/>
        <v>94</v>
      </c>
      <c r="AQ2994" s="145" t="s">
        <v>1826</v>
      </c>
      <c r="AR2994" t="str">
        <f t="shared" si="583"/>
        <v>1-Adjusted Base Budget</v>
      </c>
      <c r="AS2994" s="145" t="s">
        <v>1827</v>
      </c>
      <c r="AT2994" t="s">
        <v>213</v>
      </c>
      <c r="AV2994" t="str">
        <f t="shared" si="577"/>
        <v>VPIT-SS</v>
      </c>
      <c r="AW2994" t="str">
        <f t="shared" si="576"/>
        <v>VP FOR INFORMATION TECHNOLOGY-SHARED SERVICES</v>
      </c>
    </row>
    <row r="2995" spans="1:49">
      <c r="A2995" s="59">
        <v>2018</v>
      </c>
      <c r="B2995" t="s">
        <v>137</v>
      </c>
      <c r="C2995" t="s">
        <v>1237</v>
      </c>
      <c r="D2995" t="s">
        <v>1238</v>
      </c>
      <c r="E2995" t="s">
        <v>1245</v>
      </c>
      <c r="F2995" t="s">
        <v>1101</v>
      </c>
      <c r="G2995" t="s">
        <v>1128</v>
      </c>
      <c r="H2995" t="s">
        <v>1246</v>
      </c>
      <c r="I2995" s="170" t="s">
        <v>84</v>
      </c>
      <c r="J2995" t="s">
        <v>85</v>
      </c>
      <c r="K2995" t="s">
        <v>214</v>
      </c>
      <c r="L2995" t="s">
        <v>546</v>
      </c>
      <c r="M2995" t="s">
        <v>547</v>
      </c>
      <c r="N2995" t="s">
        <v>217</v>
      </c>
      <c r="O2995" t="s">
        <v>263</v>
      </c>
      <c r="P2995" t="s">
        <v>379</v>
      </c>
      <c r="Q2995" t="s">
        <v>379</v>
      </c>
      <c r="R2995" t="s">
        <v>380</v>
      </c>
      <c r="S2995" t="s">
        <v>264</v>
      </c>
      <c r="T2995" t="s">
        <v>265</v>
      </c>
      <c r="U2995" s="61" t="s">
        <v>266</v>
      </c>
      <c r="V2995" t="s">
        <v>24</v>
      </c>
      <c r="W2995" t="s">
        <v>263</v>
      </c>
      <c r="X2995" s="59">
        <v>100</v>
      </c>
      <c r="Y2995" s="59">
        <v>100</v>
      </c>
      <c r="AA2995" s="146" t="str">
        <f t="shared" si="585"/>
        <v>EX</v>
      </c>
      <c r="AB2995" s="146">
        <f t="shared" si="575"/>
        <v>0</v>
      </c>
      <c r="AC2995" t="str">
        <f t="shared" si="578"/>
        <v>EX</v>
      </c>
      <c r="AD2995" s="74">
        <f t="shared" si="579"/>
        <v>100</v>
      </c>
      <c r="AE2995" s="74">
        <f t="shared" si="584"/>
        <v>100</v>
      </c>
      <c r="AF2995">
        <v>1</v>
      </c>
      <c r="AG2995">
        <v>0</v>
      </c>
      <c r="AH2995" s="74">
        <v>0</v>
      </c>
      <c r="AJ2995" s="74">
        <f t="shared" si="580"/>
        <v>0</v>
      </c>
      <c r="AK2995" s="74">
        <f t="shared" ref="AK2995:AK3058" si="586">AE2995 +AJ2995</f>
        <v>100</v>
      </c>
      <c r="AL2995" t="str">
        <f t="shared" si="581"/>
        <v>N</v>
      </c>
      <c r="AN2995" t="s">
        <v>86</v>
      </c>
      <c r="AO2995" t="s">
        <v>85</v>
      </c>
      <c r="AP2995" t="str">
        <f t="shared" si="582"/>
        <v>94</v>
      </c>
      <c r="AQ2995" s="145" t="s">
        <v>1826</v>
      </c>
      <c r="AR2995" t="str">
        <f t="shared" si="583"/>
        <v>1-Adjusted Base Budget</v>
      </c>
      <c r="AS2995" s="145" t="s">
        <v>1827</v>
      </c>
      <c r="AT2995" t="s">
        <v>213</v>
      </c>
      <c r="AV2995" t="str">
        <f t="shared" si="577"/>
        <v>VPIT</v>
      </c>
      <c r="AW2995" t="str">
        <f t="shared" si="576"/>
        <v>VP FOR INFORMATION TECHNOLOGY</v>
      </c>
    </row>
    <row r="2996" spans="1:49">
      <c r="A2996" s="59">
        <v>2018</v>
      </c>
      <c r="B2996" t="s">
        <v>137</v>
      </c>
      <c r="C2996" t="s">
        <v>1237</v>
      </c>
      <c r="D2996" t="s">
        <v>1238</v>
      </c>
      <c r="E2996" t="s">
        <v>1242</v>
      </c>
      <c r="F2996" t="s">
        <v>1282</v>
      </c>
      <c r="G2996" t="s">
        <v>1283</v>
      </c>
      <c r="H2996" t="s">
        <v>148</v>
      </c>
      <c r="I2996" s="170" t="s">
        <v>84</v>
      </c>
      <c r="J2996" t="s">
        <v>85</v>
      </c>
      <c r="K2996" t="s">
        <v>214</v>
      </c>
      <c r="L2996" t="s">
        <v>402</v>
      </c>
      <c r="M2996" t="s">
        <v>403</v>
      </c>
      <c r="N2996" t="s">
        <v>217</v>
      </c>
      <c r="O2996" t="s">
        <v>263</v>
      </c>
      <c r="P2996" t="s">
        <v>357</v>
      </c>
      <c r="Q2996" t="s">
        <v>358</v>
      </c>
      <c r="R2996" t="s">
        <v>359</v>
      </c>
      <c r="S2996" t="s">
        <v>264</v>
      </c>
      <c r="T2996" t="s">
        <v>265</v>
      </c>
      <c r="U2996" s="61" t="s">
        <v>266</v>
      </c>
      <c r="V2996" t="s">
        <v>24</v>
      </c>
      <c r="W2996" t="s">
        <v>263</v>
      </c>
      <c r="X2996" s="59">
        <v>2500</v>
      </c>
      <c r="Y2996" s="59">
        <v>2500</v>
      </c>
      <c r="Z2996" t="s">
        <v>141</v>
      </c>
      <c r="AA2996" s="146" t="str">
        <f t="shared" si="585"/>
        <v>EX</v>
      </c>
      <c r="AB2996" s="146" t="str">
        <f t="shared" si="575"/>
        <v>IT</v>
      </c>
      <c r="AC2996" t="str">
        <f t="shared" si="578"/>
        <v>EX</v>
      </c>
      <c r="AD2996" s="74">
        <f t="shared" si="579"/>
        <v>2500</v>
      </c>
      <c r="AE2996" s="74">
        <f t="shared" si="584"/>
        <v>2500</v>
      </c>
      <c r="AF2996">
        <v>1</v>
      </c>
      <c r="AG2996">
        <v>0</v>
      </c>
      <c r="AH2996" s="74">
        <v>0</v>
      </c>
      <c r="AJ2996" s="74">
        <f t="shared" si="580"/>
        <v>0</v>
      </c>
      <c r="AK2996" s="74">
        <f t="shared" si="586"/>
        <v>2500</v>
      </c>
      <c r="AL2996" t="str">
        <f t="shared" si="581"/>
        <v>N</v>
      </c>
      <c r="AN2996" t="s">
        <v>86</v>
      </c>
      <c r="AO2996" t="s">
        <v>85</v>
      </c>
      <c r="AP2996" t="str">
        <f t="shared" si="582"/>
        <v>94</v>
      </c>
      <c r="AQ2996" s="145" t="s">
        <v>1826</v>
      </c>
      <c r="AR2996" t="str">
        <f t="shared" si="583"/>
        <v>1-Adjusted Base Budget</v>
      </c>
      <c r="AS2996" s="145" t="s">
        <v>1827</v>
      </c>
      <c r="AT2996" t="s">
        <v>213</v>
      </c>
      <c r="AV2996" t="str">
        <f t="shared" si="577"/>
        <v>VPIT-SS</v>
      </c>
      <c r="AW2996" t="str">
        <f t="shared" si="576"/>
        <v>VP FOR INFORMATION TECHNOLOGY-SHARED SERVICES</v>
      </c>
    </row>
    <row r="2997" spans="1:49">
      <c r="A2997" s="59">
        <v>2018</v>
      </c>
      <c r="B2997" t="s">
        <v>137</v>
      </c>
      <c r="C2997" t="s">
        <v>1237</v>
      </c>
      <c r="D2997" t="s">
        <v>1238</v>
      </c>
      <c r="E2997" t="s">
        <v>1242</v>
      </c>
      <c r="F2997" t="s">
        <v>1290</v>
      </c>
      <c r="G2997" t="s">
        <v>1291</v>
      </c>
      <c r="H2997" t="s">
        <v>148</v>
      </c>
      <c r="I2997" s="170" t="s">
        <v>84</v>
      </c>
      <c r="J2997" t="s">
        <v>85</v>
      </c>
      <c r="K2997" t="s">
        <v>214</v>
      </c>
      <c r="L2997" t="s">
        <v>402</v>
      </c>
      <c r="M2997" t="s">
        <v>403</v>
      </c>
      <c r="N2997" t="s">
        <v>217</v>
      </c>
      <c r="O2997" t="s">
        <v>263</v>
      </c>
      <c r="P2997" t="s">
        <v>357</v>
      </c>
      <c r="Q2997" t="s">
        <v>358</v>
      </c>
      <c r="R2997" t="s">
        <v>359</v>
      </c>
      <c r="S2997" t="s">
        <v>264</v>
      </c>
      <c r="T2997" t="s">
        <v>265</v>
      </c>
      <c r="U2997" s="61" t="s">
        <v>266</v>
      </c>
      <c r="V2997" t="s">
        <v>24</v>
      </c>
      <c r="W2997" t="s">
        <v>263</v>
      </c>
      <c r="X2997" s="59">
        <v>3500</v>
      </c>
      <c r="Y2997" s="59">
        <v>3500</v>
      </c>
      <c r="Z2997" t="s">
        <v>141</v>
      </c>
      <c r="AA2997" s="146" t="str">
        <f t="shared" si="585"/>
        <v>EX</v>
      </c>
      <c r="AB2997" s="146" t="str">
        <f t="shared" ref="AB2997:AB3060" si="587">IF(O2997 =AA2997,Z2997,"10cr")</f>
        <v>IT</v>
      </c>
      <c r="AC2997" t="str">
        <f t="shared" si="578"/>
        <v>EX</v>
      </c>
      <c r="AD2997" s="74">
        <f t="shared" si="579"/>
        <v>3500</v>
      </c>
      <c r="AE2997" s="74">
        <f t="shared" si="584"/>
        <v>3500</v>
      </c>
      <c r="AF2997">
        <v>1</v>
      </c>
      <c r="AG2997">
        <v>0</v>
      </c>
      <c r="AH2997" s="74">
        <v>0</v>
      </c>
      <c r="AJ2997" s="74">
        <f t="shared" si="580"/>
        <v>0</v>
      </c>
      <c r="AK2997" s="74">
        <f t="shared" si="586"/>
        <v>3500</v>
      </c>
      <c r="AL2997" t="str">
        <f t="shared" si="581"/>
        <v>N</v>
      </c>
      <c r="AN2997" t="s">
        <v>86</v>
      </c>
      <c r="AO2997" t="s">
        <v>85</v>
      </c>
      <c r="AP2997" t="str">
        <f t="shared" si="582"/>
        <v>94</v>
      </c>
      <c r="AQ2997" s="145" t="s">
        <v>1826</v>
      </c>
      <c r="AR2997" t="str">
        <f t="shared" si="583"/>
        <v>1-Adjusted Base Budget</v>
      </c>
      <c r="AS2997" s="145" t="s">
        <v>1827</v>
      </c>
      <c r="AT2997" t="s">
        <v>213</v>
      </c>
      <c r="AV2997" t="str">
        <f t="shared" si="577"/>
        <v>VPIT-SS</v>
      </c>
      <c r="AW2997" t="str">
        <f t="shared" si="576"/>
        <v>VP FOR INFORMATION TECHNOLOGY-SHARED SERVICES</v>
      </c>
    </row>
    <row r="2998" spans="1:49">
      <c r="A2998" s="59">
        <v>2018</v>
      </c>
      <c r="B2998" t="s">
        <v>137</v>
      </c>
      <c r="C2998" t="s">
        <v>1237</v>
      </c>
      <c r="D2998" t="s">
        <v>1238</v>
      </c>
      <c r="E2998" t="s">
        <v>1245</v>
      </c>
      <c r="F2998" t="s">
        <v>1010</v>
      </c>
      <c r="G2998" t="s">
        <v>1247</v>
      </c>
      <c r="H2998" t="s">
        <v>1246</v>
      </c>
      <c r="I2998" s="170" t="s">
        <v>84</v>
      </c>
      <c r="J2998" t="s">
        <v>85</v>
      </c>
      <c r="K2998" t="s">
        <v>214</v>
      </c>
      <c r="L2998" t="s">
        <v>552</v>
      </c>
      <c r="M2998" t="s">
        <v>553</v>
      </c>
      <c r="N2998" t="s">
        <v>217</v>
      </c>
      <c r="O2998" t="s">
        <v>263</v>
      </c>
      <c r="P2998" t="s">
        <v>379</v>
      </c>
      <c r="Q2998" t="s">
        <v>379</v>
      </c>
      <c r="R2998" t="s">
        <v>380</v>
      </c>
      <c r="S2998" t="s">
        <v>264</v>
      </c>
      <c r="T2998" t="s">
        <v>265</v>
      </c>
      <c r="U2998" s="61" t="s">
        <v>266</v>
      </c>
      <c r="V2998" t="s">
        <v>24</v>
      </c>
      <c r="W2998" t="s">
        <v>263</v>
      </c>
      <c r="X2998" s="59">
        <v>6500</v>
      </c>
      <c r="Y2998" s="59">
        <v>6500</v>
      </c>
      <c r="AA2998" s="146" t="str">
        <f t="shared" si="585"/>
        <v>EX</v>
      </c>
      <c r="AB2998" s="146">
        <f t="shared" si="587"/>
        <v>0</v>
      </c>
      <c r="AC2998" t="str">
        <f t="shared" si="578"/>
        <v>EX</v>
      </c>
      <c r="AD2998" s="74">
        <f t="shared" si="579"/>
        <v>6500</v>
      </c>
      <c r="AE2998" s="74">
        <f t="shared" si="584"/>
        <v>6500</v>
      </c>
      <c r="AF2998">
        <v>1</v>
      </c>
      <c r="AG2998">
        <v>0</v>
      </c>
      <c r="AH2998" s="74">
        <v>0</v>
      </c>
      <c r="AJ2998" s="74">
        <f t="shared" si="580"/>
        <v>0</v>
      </c>
      <c r="AK2998" s="74">
        <f t="shared" si="586"/>
        <v>6500</v>
      </c>
      <c r="AL2998" t="str">
        <f t="shared" si="581"/>
        <v>N</v>
      </c>
      <c r="AN2998" t="s">
        <v>86</v>
      </c>
      <c r="AO2998" t="s">
        <v>85</v>
      </c>
      <c r="AP2998" t="str">
        <f t="shared" si="582"/>
        <v>94</v>
      </c>
      <c r="AQ2998" s="145" t="s">
        <v>1826</v>
      </c>
      <c r="AR2998" t="str">
        <f t="shared" si="583"/>
        <v>1-Adjusted Base Budget</v>
      </c>
      <c r="AS2998" s="145" t="s">
        <v>1827</v>
      </c>
      <c r="AT2998" t="s">
        <v>213</v>
      </c>
      <c r="AV2998" t="str">
        <f t="shared" si="577"/>
        <v>VPIT</v>
      </c>
      <c r="AW2998" t="str">
        <f t="shared" si="576"/>
        <v>VP FOR INFORMATION TECHNOLOGY</v>
      </c>
    </row>
    <row r="2999" spans="1:49">
      <c r="A2999" s="59">
        <v>2018</v>
      </c>
      <c r="B2999" t="s">
        <v>137</v>
      </c>
      <c r="C2999" t="s">
        <v>1237</v>
      </c>
      <c r="D2999" t="s">
        <v>1238</v>
      </c>
      <c r="E2999" t="s">
        <v>1245</v>
      </c>
      <c r="F2999" t="s">
        <v>1142</v>
      </c>
      <c r="G2999" t="s">
        <v>1143</v>
      </c>
      <c r="H2999" t="s">
        <v>1246</v>
      </c>
      <c r="I2999" s="170" t="s">
        <v>84</v>
      </c>
      <c r="J2999" t="s">
        <v>85</v>
      </c>
      <c r="K2999" t="s">
        <v>214</v>
      </c>
      <c r="L2999" t="s">
        <v>552</v>
      </c>
      <c r="M2999" t="s">
        <v>553</v>
      </c>
      <c r="N2999" t="s">
        <v>217</v>
      </c>
      <c r="O2999" t="s">
        <v>263</v>
      </c>
      <c r="P2999" t="s">
        <v>379</v>
      </c>
      <c r="Q2999" t="s">
        <v>379</v>
      </c>
      <c r="R2999" t="s">
        <v>380</v>
      </c>
      <c r="S2999" t="s">
        <v>264</v>
      </c>
      <c r="T2999" t="s">
        <v>265</v>
      </c>
      <c r="U2999" s="61" t="s">
        <v>266</v>
      </c>
      <c r="V2999" t="s">
        <v>24</v>
      </c>
      <c r="W2999" t="s">
        <v>263</v>
      </c>
      <c r="X2999" s="59">
        <v>2147</v>
      </c>
      <c r="Y2999" s="59">
        <v>1721</v>
      </c>
      <c r="AA2999" s="146" t="str">
        <f t="shared" si="585"/>
        <v>EX</v>
      </c>
      <c r="AB2999" s="146">
        <f t="shared" si="587"/>
        <v>0</v>
      </c>
      <c r="AC2999" t="str">
        <f t="shared" si="578"/>
        <v>EX</v>
      </c>
      <c r="AD2999" s="74">
        <f t="shared" si="579"/>
        <v>1721</v>
      </c>
      <c r="AE2999" s="74">
        <f t="shared" si="584"/>
        <v>1721</v>
      </c>
      <c r="AF2999">
        <v>1</v>
      </c>
      <c r="AG2999">
        <v>0</v>
      </c>
      <c r="AH2999" s="74">
        <v>0</v>
      </c>
      <c r="AJ2999" s="74">
        <f t="shared" si="580"/>
        <v>0</v>
      </c>
      <c r="AK2999" s="74">
        <f t="shared" si="586"/>
        <v>1721</v>
      </c>
      <c r="AL2999" t="str">
        <f t="shared" si="581"/>
        <v>N</v>
      </c>
      <c r="AN2999" t="s">
        <v>86</v>
      </c>
      <c r="AO2999" t="s">
        <v>85</v>
      </c>
      <c r="AP2999" t="str">
        <f t="shared" si="582"/>
        <v>94</v>
      </c>
      <c r="AQ2999" s="145" t="s">
        <v>1826</v>
      </c>
      <c r="AR2999" t="str">
        <f t="shared" si="583"/>
        <v>1-Adjusted Base Budget</v>
      </c>
      <c r="AS2999" s="145" t="s">
        <v>1827</v>
      </c>
      <c r="AT2999" t="s">
        <v>213</v>
      </c>
      <c r="AV2999" t="str">
        <f t="shared" si="577"/>
        <v>VPIT</v>
      </c>
      <c r="AW2999" t="str">
        <f t="shared" si="576"/>
        <v>VP FOR INFORMATION TECHNOLOGY</v>
      </c>
    </row>
    <row r="3000" spans="1:49">
      <c r="A3000" s="59">
        <v>2018</v>
      </c>
      <c r="B3000" t="s">
        <v>137</v>
      </c>
      <c r="C3000" t="s">
        <v>1237</v>
      </c>
      <c r="D3000" t="s">
        <v>1238</v>
      </c>
      <c r="E3000" t="s">
        <v>1245</v>
      </c>
      <c r="F3000" t="s">
        <v>1300</v>
      </c>
      <c r="G3000" t="s">
        <v>1301</v>
      </c>
      <c r="H3000" t="s">
        <v>1246</v>
      </c>
      <c r="I3000" s="170" t="s">
        <v>84</v>
      </c>
      <c r="J3000" t="s">
        <v>85</v>
      </c>
      <c r="K3000" t="s">
        <v>214</v>
      </c>
      <c r="L3000" t="s">
        <v>552</v>
      </c>
      <c r="M3000" t="s">
        <v>553</v>
      </c>
      <c r="N3000" t="s">
        <v>217</v>
      </c>
      <c r="O3000" t="s">
        <v>263</v>
      </c>
      <c r="P3000" t="s">
        <v>379</v>
      </c>
      <c r="Q3000" t="s">
        <v>379</v>
      </c>
      <c r="R3000" t="s">
        <v>380</v>
      </c>
      <c r="S3000" t="s">
        <v>264</v>
      </c>
      <c r="T3000" t="s">
        <v>265</v>
      </c>
      <c r="U3000" s="61" t="s">
        <v>266</v>
      </c>
      <c r="V3000" t="s">
        <v>24</v>
      </c>
      <c r="W3000" t="s">
        <v>263</v>
      </c>
      <c r="X3000" s="59">
        <v>1500</v>
      </c>
      <c r="Y3000" s="59">
        <v>1500</v>
      </c>
      <c r="AA3000" s="146" t="str">
        <f t="shared" si="585"/>
        <v>EX</v>
      </c>
      <c r="AB3000" s="146">
        <f t="shared" si="587"/>
        <v>0</v>
      </c>
      <c r="AC3000" t="str">
        <f t="shared" si="578"/>
        <v>EX</v>
      </c>
      <c r="AD3000" s="74">
        <f t="shared" si="579"/>
        <v>1500</v>
      </c>
      <c r="AE3000" s="74">
        <f t="shared" si="584"/>
        <v>1500</v>
      </c>
      <c r="AF3000">
        <v>1</v>
      </c>
      <c r="AG3000">
        <v>0</v>
      </c>
      <c r="AH3000" s="74">
        <v>0</v>
      </c>
      <c r="AJ3000" s="74">
        <f t="shared" si="580"/>
        <v>0</v>
      </c>
      <c r="AK3000" s="74">
        <f t="shared" si="586"/>
        <v>1500</v>
      </c>
      <c r="AL3000" t="str">
        <f t="shared" si="581"/>
        <v>N</v>
      </c>
      <c r="AN3000" t="s">
        <v>86</v>
      </c>
      <c r="AO3000" t="s">
        <v>85</v>
      </c>
      <c r="AP3000" t="str">
        <f t="shared" si="582"/>
        <v>94</v>
      </c>
      <c r="AQ3000" s="145" t="s">
        <v>1826</v>
      </c>
      <c r="AR3000" t="str">
        <f t="shared" si="583"/>
        <v>1-Adjusted Base Budget</v>
      </c>
      <c r="AS3000" s="145" t="s">
        <v>1827</v>
      </c>
      <c r="AT3000" t="s">
        <v>213</v>
      </c>
      <c r="AV3000" t="str">
        <f t="shared" si="577"/>
        <v>VPIT</v>
      </c>
      <c r="AW3000" t="str">
        <f t="shared" si="576"/>
        <v>VP FOR INFORMATION TECHNOLOGY</v>
      </c>
    </row>
    <row r="3001" spans="1:49">
      <c r="A3001" s="59">
        <v>2018</v>
      </c>
      <c r="B3001" t="s">
        <v>137</v>
      </c>
      <c r="C3001" t="s">
        <v>1237</v>
      </c>
      <c r="D3001" t="s">
        <v>1238</v>
      </c>
      <c r="E3001" t="s">
        <v>1245</v>
      </c>
      <c r="F3001" t="s">
        <v>456</v>
      </c>
      <c r="G3001" t="s">
        <v>1024</v>
      </c>
      <c r="H3001" t="s">
        <v>1246</v>
      </c>
      <c r="I3001" s="170" t="s">
        <v>84</v>
      </c>
      <c r="J3001" t="s">
        <v>85</v>
      </c>
      <c r="K3001" t="s">
        <v>214</v>
      </c>
      <c r="L3001" t="s">
        <v>552</v>
      </c>
      <c r="M3001" t="s">
        <v>553</v>
      </c>
      <c r="N3001" t="s">
        <v>217</v>
      </c>
      <c r="O3001" t="s">
        <v>263</v>
      </c>
      <c r="P3001" t="s">
        <v>379</v>
      </c>
      <c r="Q3001" t="s">
        <v>379</v>
      </c>
      <c r="R3001" t="s">
        <v>380</v>
      </c>
      <c r="S3001" t="s">
        <v>264</v>
      </c>
      <c r="T3001" t="s">
        <v>265</v>
      </c>
      <c r="U3001" s="61" t="s">
        <v>266</v>
      </c>
      <c r="V3001" t="s">
        <v>24</v>
      </c>
      <c r="W3001" t="s">
        <v>263</v>
      </c>
      <c r="X3001" s="59">
        <v>11215</v>
      </c>
      <c r="Y3001" s="59">
        <v>11215</v>
      </c>
      <c r="AA3001" s="146" t="str">
        <f t="shared" si="585"/>
        <v>EX</v>
      </c>
      <c r="AB3001" s="146">
        <f t="shared" si="587"/>
        <v>0</v>
      </c>
      <c r="AC3001" t="str">
        <f t="shared" si="578"/>
        <v>EX</v>
      </c>
      <c r="AD3001" s="74">
        <f t="shared" si="579"/>
        <v>11215</v>
      </c>
      <c r="AE3001" s="74">
        <f t="shared" si="584"/>
        <v>11215</v>
      </c>
      <c r="AF3001">
        <v>1</v>
      </c>
      <c r="AG3001">
        <v>0</v>
      </c>
      <c r="AH3001" s="74">
        <v>0</v>
      </c>
      <c r="AJ3001" s="74">
        <f t="shared" si="580"/>
        <v>0</v>
      </c>
      <c r="AK3001" s="74">
        <f t="shared" si="586"/>
        <v>11215</v>
      </c>
      <c r="AL3001" t="str">
        <f t="shared" si="581"/>
        <v>N</v>
      </c>
      <c r="AN3001" t="s">
        <v>86</v>
      </c>
      <c r="AO3001" t="s">
        <v>85</v>
      </c>
      <c r="AP3001" t="str">
        <f t="shared" si="582"/>
        <v>94</v>
      </c>
      <c r="AQ3001" s="145" t="s">
        <v>1826</v>
      </c>
      <c r="AR3001" t="str">
        <f t="shared" si="583"/>
        <v>1-Adjusted Base Budget</v>
      </c>
      <c r="AS3001" s="145" t="s">
        <v>1827</v>
      </c>
      <c r="AT3001" t="s">
        <v>213</v>
      </c>
      <c r="AV3001" t="str">
        <f t="shared" si="577"/>
        <v>VPIT</v>
      </c>
      <c r="AW3001" t="str">
        <f t="shared" si="576"/>
        <v>VP FOR INFORMATION TECHNOLOGY</v>
      </c>
    </row>
    <row r="3002" spans="1:49">
      <c r="A3002" s="59">
        <v>2018</v>
      </c>
      <c r="B3002" t="s">
        <v>137</v>
      </c>
      <c r="C3002" t="s">
        <v>1237</v>
      </c>
      <c r="D3002" t="s">
        <v>1238</v>
      </c>
      <c r="E3002" t="s">
        <v>1245</v>
      </c>
      <c r="F3002" t="s">
        <v>1195</v>
      </c>
      <c r="G3002" t="s">
        <v>1196</v>
      </c>
      <c r="H3002" t="s">
        <v>1246</v>
      </c>
      <c r="I3002" s="170" t="s">
        <v>84</v>
      </c>
      <c r="J3002" t="s">
        <v>85</v>
      </c>
      <c r="K3002" t="s">
        <v>214</v>
      </c>
      <c r="L3002" t="s">
        <v>552</v>
      </c>
      <c r="M3002" t="s">
        <v>553</v>
      </c>
      <c r="N3002" t="s">
        <v>217</v>
      </c>
      <c r="O3002" t="s">
        <v>263</v>
      </c>
      <c r="P3002" t="s">
        <v>379</v>
      </c>
      <c r="Q3002" t="s">
        <v>379</v>
      </c>
      <c r="R3002" t="s">
        <v>380</v>
      </c>
      <c r="S3002" t="s">
        <v>264</v>
      </c>
      <c r="T3002" t="s">
        <v>265</v>
      </c>
      <c r="U3002" s="61" t="s">
        <v>266</v>
      </c>
      <c r="V3002" t="s">
        <v>24</v>
      </c>
      <c r="W3002" t="s">
        <v>263</v>
      </c>
      <c r="X3002" s="59">
        <v>29400</v>
      </c>
      <c r="Y3002" s="59">
        <v>29400</v>
      </c>
      <c r="AA3002" s="146" t="str">
        <f t="shared" si="585"/>
        <v>EX</v>
      </c>
      <c r="AB3002" s="146">
        <f t="shared" si="587"/>
        <v>0</v>
      </c>
      <c r="AC3002" t="str">
        <f t="shared" si="578"/>
        <v>EX</v>
      </c>
      <c r="AD3002" s="74">
        <f t="shared" si="579"/>
        <v>29400</v>
      </c>
      <c r="AE3002" s="74">
        <f t="shared" si="584"/>
        <v>29400</v>
      </c>
      <c r="AF3002">
        <v>1</v>
      </c>
      <c r="AG3002">
        <v>0</v>
      </c>
      <c r="AH3002" s="74">
        <v>0</v>
      </c>
      <c r="AJ3002" s="74">
        <f t="shared" si="580"/>
        <v>0</v>
      </c>
      <c r="AK3002" s="74">
        <f t="shared" si="586"/>
        <v>29400</v>
      </c>
      <c r="AL3002" t="str">
        <f t="shared" si="581"/>
        <v>N</v>
      </c>
      <c r="AN3002" t="s">
        <v>86</v>
      </c>
      <c r="AO3002" t="s">
        <v>85</v>
      </c>
      <c r="AP3002" t="str">
        <f t="shared" si="582"/>
        <v>94</v>
      </c>
      <c r="AQ3002" s="145" t="s">
        <v>1826</v>
      </c>
      <c r="AR3002" t="str">
        <f t="shared" si="583"/>
        <v>1-Adjusted Base Budget</v>
      </c>
      <c r="AS3002" s="145" t="s">
        <v>1827</v>
      </c>
      <c r="AT3002" t="s">
        <v>213</v>
      </c>
      <c r="AV3002" t="str">
        <f t="shared" si="577"/>
        <v>VPIT</v>
      </c>
      <c r="AW3002" t="str">
        <f t="shared" si="576"/>
        <v>VP FOR INFORMATION TECHNOLOGY</v>
      </c>
    </row>
    <row r="3003" spans="1:49">
      <c r="A3003" s="59">
        <v>2018</v>
      </c>
      <c r="B3003" t="s">
        <v>137</v>
      </c>
      <c r="C3003" t="s">
        <v>1237</v>
      </c>
      <c r="D3003" t="s">
        <v>1238</v>
      </c>
      <c r="E3003" t="s">
        <v>1245</v>
      </c>
      <c r="F3003" t="s">
        <v>1101</v>
      </c>
      <c r="G3003" t="s">
        <v>1128</v>
      </c>
      <c r="H3003" t="s">
        <v>1246</v>
      </c>
      <c r="I3003" s="170" t="s">
        <v>84</v>
      </c>
      <c r="J3003" t="s">
        <v>85</v>
      </c>
      <c r="K3003" t="s">
        <v>214</v>
      </c>
      <c r="L3003" t="s">
        <v>552</v>
      </c>
      <c r="M3003" t="s">
        <v>553</v>
      </c>
      <c r="N3003" t="s">
        <v>217</v>
      </c>
      <c r="O3003" t="s">
        <v>263</v>
      </c>
      <c r="P3003" t="s">
        <v>379</v>
      </c>
      <c r="Q3003" t="s">
        <v>379</v>
      </c>
      <c r="R3003" t="s">
        <v>380</v>
      </c>
      <c r="S3003" t="s">
        <v>264</v>
      </c>
      <c r="T3003" t="s">
        <v>265</v>
      </c>
      <c r="U3003" s="61" t="s">
        <v>266</v>
      </c>
      <c r="V3003" t="s">
        <v>24</v>
      </c>
      <c r="W3003" t="s">
        <v>263</v>
      </c>
      <c r="X3003" s="59">
        <v>6600</v>
      </c>
      <c r="Y3003" s="59">
        <v>6600</v>
      </c>
      <c r="AA3003" s="146" t="str">
        <f t="shared" si="585"/>
        <v>EX</v>
      </c>
      <c r="AB3003" s="146">
        <f t="shared" si="587"/>
        <v>0</v>
      </c>
      <c r="AC3003" t="str">
        <f t="shared" si="578"/>
        <v>EX</v>
      </c>
      <c r="AD3003" s="74">
        <f t="shared" si="579"/>
        <v>6600</v>
      </c>
      <c r="AE3003" s="74">
        <f t="shared" si="584"/>
        <v>6600</v>
      </c>
      <c r="AF3003">
        <v>1</v>
      </c>
      <c r="AG3003">
        <v>0</v>
      </c>
      <c r="AH3003" s="74">
        <v>0</v>
      </c>
      <c r="AJ3003" s="74">
        <f t="shared" si="580"/>
        <v>0</v>
      </c>
      <c r="AK3003" s="74">
        <f t="shared" si="586"/>
        <v>6600</v>
      </c>
      <c r="AL3003" t="str">
        <f t="shared" si="581"/>
        <v>N</v>
      </c>
      <c r="AN3003" t="s">
        <v>86</v>
      </c>
      <c r="AO3003" t="s">
        <v>85</v>
      </c>
      <c r="AP3003" t="str">
        <f t="shared" si="582"/>
        <v>94</v>
      </c>
      <c r="AQ3003" s="145" t="s">
        <v>1826</v>
      </c>
      <c r="AR3003" t="str">
        <f t="shared" si="583"/>
        <v>1-Adjusted Base Budget</v>
      </c>
      <c r="AS3003" s="145" t="s">
        <v>1827</v>
      </c>
      <c r="AT3003" t="s">
        <v>213</v>
      </c>
      <c r="AV3003" t="str">
        <f t="shared" si="577"/>
        <v>VPIT</v>
      </c>
      <c r="AW3003" t="str">
        <f t="shared" si="576"/>
        <v>VP FOR INFORMATION TECHNOLOGY</v>
      </c>
    </row>
    <row r="3004" spans="1:49">
      <c r="A3004" s="59">
        <v>2018</v>
      </c>
      <c r="B3004" t="s">
        <v>137</v>
      </c>
      <c r="C3004" t="s">
        <v>1237</v>
      </c>
      <c r="D3004" t="s">
        <v>1238</v>
      </c>
      <c r="E3004" t="s">
        <v>1242</v>
      </c>
      <c r="F3004" t="s">
        <v>1240</v>
      </c>
      <c r="G3004" t="s">
        <v>1241</v>
      </c>
      <c r="H3004" t="s">
        <v>148</v>
      </c>
      <c r="I3004" s="170" t="s">
        <v>84</v>
      </c>
      <c r="J3004" t="s">
        <v>85</v>
      </c>
      <c r="K3004" t="s">
        <v>214</v>
      </c>
      <c r="L3004" t="s">
        <v>552</v>
      </c>
      <c r="M3004" t="s">
        <v>553</v>
      </c>
      <c r="N3004" t="s">
        <v>217</v>
      </c>
      <c r="O3004" t="s">
        <v>263</v>
      </c>
      <c r="P3004" t="s">
        <v>379</v>
      </c>
      <c r="Q3004" t="s">
        <v>379</v>
      </c>
      <c r="R3004" t="s">
        <v>380</v>
      </c>
      <c r="S3004" t="s">
        <v>264</v>
      </c>
      <c r="T3004" t="s">
        <v>265</v>
      </c>
      <c r="U3004" s="61" t="s">
        <v>266</v>
      </c>
      <c r="V3004" t="s">
        <v>24</v>
      </c>
      <c r="W3004" t="s">
        <v>263</v>
      </c>
      <c r="X3004" s="59">
        <v>30000</v>
      </c>
      <c r="Y3004" s="59">
        <v>30000</v>
      </c>
      <c r="Z3004" t="s">
        <v>141</v>
      </c>
      <c r="AA3004" s="146" t="str">
        <f t="shared" si="585"/>
        <v>EX</v>
      </c>
      <c r="AB3004" s="146" t="str">
        <f t="shared" si="587"/>
        <v>IT</v>
      </c>
      <c r="AC3004" t="str">
        <f t="shared" si="578"/>
        <v>EX</v>
      </c>
      <c r="AD3004" s="74">
        <f t="shared" si="579"/>
        <v>30000</v>
      </c>
      <c r="AE3004" s="74">
        <f t="shared" si="584"/>
        <v>30000</v>
      </c>
      <c r="AF3004">
        <v>1</v>
      </c>
      <c r="AG3004">
        <v>0</v>
      </c>
      <c r="AH3004" s="74">
        <v>0</v>
      </c>
      <c r="AJ3004" s="74">
        <f t="shared" si="580"/>
        <v>0</v>
      </c>
      <c r="AK3004" s="74">
        <f t="shared" si="586"/>
        <v>30000</v>
      </c>
      <c r="AL3004" t="str">
        <f t="shared" si="581"/>
        <v>N</v>
      </c>
      <c r="AN3004" t="s">
        <v>86</v>
      </c>
      <c r="AO3004" t="s">
        <v>85</v>
      </c>
      <c r="AP3004" t="str">
        <f t="shared" si="582"/>
        <v>94</v>
      </c>
      <c r="AQ3004" s="145" t="s">
        <v>1826</v>
      </c>
      <c r="AR3004" t="str">
        <f t="shared" si="583"/>
        <v>1-Adjusted Base Budget</v>
      </c>
      <c r="AS3004" s="145" t="s">
        <v>1827</v>
      </c>
      <c r="AT3004" t="s">
        <v>213</v>
      </c>
      <c r="AV3004" t="str">
        <f t="shared" si="577"/>
        <v>VPIT-SS</v>
      </c>
      <c r="AW3004" t="str">
        <f t="shared" si="576"/>
        <v>VP FOR INFORMATION TECHNOLOGY-SHARED SERVICES</v>
      </c>
    </row>
    <row r="3005" spans="1:49">
      <c r="A3005" s="59">
        <v>2018</v>
      </c>
      <c r="B3005" t="s">
        <v>137</v>
      </c>
      <c r="C3005" t="s">
        <v>1237</v>
      </c>
      <c r="D3005" t="s">
        <v>1238</v>
      </c>
      <c r="E3005" t="s">
        <v>1242</v>
      </c>
      <c r="F3005" t="s">
        <v>1290</v>
      </c>
      <c r="G3005" t="s">
        <v>1291</v>
      </c>
      <c r="H3005" t="s">
        <v>148</v>
      </c>
      <c r="I3005" s="170" t="s">
        <v>84</v>
      </c>
      <c r="J3005" t="s">
        <v>85</v>
      </c>
      <c r="K3005" t="s">
        <v>214</v>
      </c>
      <c r="L3005" t="s">
        <v>552</v>
      </c>
      <c r="M3005" t="s">
        <v>553</v>
      </c>
      <c r="N3005" t="s">
        <v>217</v>
      </c>
      <c r="O3005" t="s">
        <v>263</v>
      </c>
      <c r="P3005" t="s">
        <v>379</v>
      </c>
      <c r="Q3005" t="s">
        <v>379</v>
      </c>
      <c r="R3005" t="s">
        <v>380</v>
      </c>
      <c r="S3005" t="s">
        <v>264</v>
      </c>
      <c r="T3005" t="s">
        <v>265</v>
      </c>
      <c r="U3005" s="61" t="s">
        <v>266</v>
      </c>
      <c r="V3005" t="s">
        <v>24</v>
      </c>
      <c r="W3005" t="s">
        <v>263</v>
      </c>
      <c r="X3005" s="59">
        <v>3953</v>
      </c>
      <c r="Y3005" s="59">
        <v>3953</v>
      </c>
      <c r="Z3005" t="s">
        <v>141</v>
      </c>
      <c r="AA3005" s="146" t="str">
        <f t="shared" si="585"/>
        <v>EX</v>
      </c>
      <c r="AB3005" s="146" t="str">
        <f t="shared" si="587"/>
        <v>IT</v>
      </c>
      <c r="AC3005" t="str">
        <f t="shared" si="578"/>
        <v>EX</v>
      </c>
      <c r="AD3005" s="74">
        <f t="shared" si="579"/>
        <v>3953</v>
      </c>
      <c r="AE3005" s="74">
        <f t="shared" si="584"/>
        <v>3953</v>
      </c>
      <c r="AF3005">
        <v>1</v>
      </c>
      <c r="AG3005">
        <v>0</v>
      </c>
      <c r="AH3005" s="74">
        <v>0</v>
      </c>
      <c r="AJ3005" s="74">
        <f t="shared" si="580"/>
        <v>0</v>
      </c>
      <c r="AK3005" s="74">
        <f t="shared" si="586"/>
        <v>3953</v>
      </c>
      <c r="AL3005" t="str">
        <f t="shared" si="581"/>
        <v>N</v>
      </c>
      <c r="AN3005" t="s">
        <v>86</v>
      </c>
      <c r="AO3005" t="s">
        <v>85</v>
      </c>
      <c r="AP3005" t="str">
        <f t="shared" si="582"/>
        <v>94</v>
      </c>
      <c r="AQ3005" s="145" t="s">
        <v>1826</v>
      </c>
      <c r="AR3005" t="str">
        <f t="shared" si="583"/>
        <v>1-Adjusted Base Budget</v>
      </c>
      <c r="AS3005" s="145" t="s">
        <v>1827</v>
      </c>
      <c r="AT3005" t="s">
        <v>213</v>
      </c>
      <c r="AV3005" t="str">
        <f t="shared" si="577"/>
        <v>VPIT-SS</v>
      </c>
      <c r="AW3005" t="str">
        <f t="shared" si="576"/>
        <v>VP FOR INFORMATION TECHNOLOGY-SHARED SERVICES</v>
      </c>
    </row>
    <row r="3006" spans="1:49">
      <c r="A3006" s="59">
        <v>2018</v>
      </c>
      <c r="B3006" t="s">
        <v>137</v>
      </c>
      <c r="C3006" t="s">
        <v>1237</v>
      </c>
      <c r="D3006" t="s">
        <v>1238</v>
      </c>
      <c r="E3006" t="s">
        <v>1242</v>
      </c>
      <c r="F3006" t="s">
        <v>1294</v>
      </c>
      <c r="G3006" t="s">
        <v>1295</v>
      </c>
      <c r="H3006" t="s">
        <v>148</v>
      </c>
      <c r="I3006" s="170" t="s">
        <v>84</v>
      </c>
      <c r="J3006" t="s">
        <v>85</v>
      </c>
      <c r="K3006" t="s">
        <v>214</v>
      </c>
      <c r="L3006" t="s">
        <v>552</v>
      </c>
      <c r="M3006" t="s">
        <v>553</v>
      </c>
      <c r="N3006" t="s">
        <v>217</v>
      </c>
      <c r="O3006" t="s">
        <v>263</v>
      </c>
      <c r="P3006" t="s">
        <v>379</v>
      </c>
      <c r="Q3006" t="s">
        <v>379</v>
      </c>
      <c r="R3006" t="s">
        <v>380</v>
      </c>
      <c r="S3006" t="s">
        <v>264</v>
      </c>
      <c r="T3006" t="s">
        <v>265</v>
      </c>
      <c r="U3006" s="61" t="s">
        <v>266</v>
      </c>
      <c r="V3006" t="s">
        <v>24</v>
      </c>
      <c r="W3006" t="s">
        <v>263</v>
      </c>
      <c r="X3006" s="59">
        <v>1705</v>
      </c>
      <c r="Y3006" s="59">
        <v>1705</v>
      </c>
      <c r="Z3006" t="s">
        <v>141</v>
      </c>
      <c r="AA3006" s="146" t="str">
        <f t="shared" si="585"/>
        <v>EX</v>
      </c>
      <c r="AB3006" s="146" t="str">
        <f t="shared" si="587"/>
        <v>IT</v>
      </c>
      <c r="AC3006" t="str">
        <f t="shared" si="578"/>
        <v>EX</v>
      </c>
      <c r="AD3006" s="74">
        <f t="shared" si="579"/>
        <v>1705</v>
      </c>
      <c r="AE3006" s="74">
        <f t="shared" si="584"/>
        <v>1705</v>
      </c>
      <c r="AF3006">
        <v>1</v>
      </c>
      <c r="AG3006">
        <v>0</v>
      </c>
      <c r="AH3006" s="74">
        <v>0</v>
      </c>
      <c r="AJ3006" s="74">
        <f t="shared" si="580"/>
        <v>0</v>
      </c>
      <c r="AK3006" s="74">
        <f t="shared" si="586"/>
        <v>1705</v>
      </c>
      <c r="AL3006" t="str">
        <f t="shared" si="581"/>
        <v>N</v>
      </c>
      <c r="AN3006" t="s">
        <v>86</v>
      </c>
      <c r="AO3006" t="s">
        <v>85</v>
      </c>
      <c r="AP3006" t="str">
        <f t="shared" si="582"/>
        <v>94</v>
      </c>
      <c r="AQ3006" s="145" t="s">
        <v>1826</v>
      </c>
      <c r="AR3006" t="str">
        <f t="shared" si="583"/>
        <v>1-Adjusted Base Budget</v>
      </c>
      <c r="AS3006" s="145" t="s">
        <v>1827</v>
      </c>
      <c r="AT3006" t="s">
        <v>213</v>
      </c>
      <c r="AV3006" t="str">
        <f t="shared" si="577"/>
        <v>VPIT-SS</v>
      </c>
      <c r="AW3006" t="str">
        <f t="shared" si="576"/>
        <v>VP FOR INFORMATION TECHNOLOGY-SHARED SERVICES</v>
      </c>
    </row>
    <row r="3007" spans="1:49">
      <c r="A3007" s="59">
        <v>2018</v>
      </c>
      <c r="B3007" t="s">
        <v>137</v>
      </c>
      <c r="C3007" t="s">
        <v>1237</v>
      </c>
      <c r="D3007" t="s">
        <v>1238</v>
      </c>
      <c r="E3007" t="s">
        <v>1239</v>
      </c>
      <c r="F3007" t="s">
        <v>1240</v>
      </c>
      <c r="G3007" t="s">
        <v>1241</v>
      </c>
      <c r="H3007" t="s">
        <v>155</v>
      </c>
      <c r="I3007" s="170" t="s">
        <v>84</v>
      </c>
      <c r="J3007" t="s">
        <v>85</v>
      </c>
      <c r="K3007" t="s">
        <v>214</v>
      </c>
      <c r="L3007" t="s">
        <v>552</v>
      </c>
      <c r="M3007" t="s">
        <v>553</v>
      </c>
      <c r="N3007" t="s">
        <v>217</v>
      </c>
      <c r="O3007" t="s">
        <v>263</v>
      </c>
      <c r="P3007" t="s">
        <v>379</v>
      </c>
      <c r="Q3007" t="s">
        <v>379</v>
      </c>
      <c r="R3007" t="s">
        <v>380</v>
      </c>
      <c r="S3007" t="s">
        <v>264</v>
      </c>
      <c r="T3007" t="s">
        <v>265</v>
      </c>
      <c r="U3007" s="61" t="s">
        <v>266</v>
      </c>
      <c r="V3007" t="s">
        <v>24</v>
      </c>
      <c r="W3007" t="s">
        <v>263</v>
      </c>
      <c r="X3007" s="59">
        <v>19000</v>
      </c>
      <c r="Y3007" s="59">
        <v>19000</v>
      </c>
      <c r="Z3007" t="s">
        <v>141</v>
      </c>
      <c r="AA3007" s="146" t="str">
        <f t="shared" si="585"/>
        <v>EX</v>
      </c>
      <c r="AB3007" s="146" t="str">
        <f t="shared" si="587"/>
        <v>IT</v>
      </c>
      <c r="AC3007" t="str">
        <f t="shared" si="578"/>
        <v>EX</v>
      </c>
      <c r="AD3007" s="74">
        <f t="shared" si="579"/>
        <v>19000</v>
      </c>
      <c r="AE3007" s="74">
        <f t="shared" si="584"/>
        <v>19000</v>
      </c>
      <c r="AF3007">
        <v>1</v>
      </c>
      <c r="AG3007">
        <v>0</v>
      </c>
      <c r="AH3007" s="74">
        <v>0</v>
      </c>
      <c r="AJ3007" s="74">
        <f t="shared" si="580"/>
        <v>0</v>
      </c>
      <c r="AK3007" s="74">
        <f t="shared" si="586"/>
        <v>19000</v>
      </c>
      <c r="AL3007" t="str">
        <f t="shared" si="581"/>
        <v>N</v>
      </c>
      <c r="AN3007" t="s">
        <v>86</v>
      </c>
      <c r="AO3007" t="s">
        <v>85</v>
      </c>
      <c r="AP3007" t="str">
        <f t="shared" si="582"/>
        <v>94</v>
      </c>
      <c r="AQ3007" s="145" t="s">
        <v>1826</v>
      </c>
      <c r="AR3007" t="str">
        <f t="shared" si="583"/>
        <v>1-Adjusted Base Budget</v>
      </c>
      <c r="AS3007" s="145" t="s">
        <v>1827</v>
      </c>
      <c r="AT3007" t="s">
        <v>213</v>
      </c>
      <c r="AV3007" t="str">
        <f t="shared" si="577"/>
        <v>VPIT-SS</v>
      </c>
      <c r="AW3007" t="str">
        <f t="shared" si="576"/>
        <v>VP FOR INFORMATION TECHNOLOGY-SHARED SERVICES</v>
      </c>
    </row>
    <row r="3008" spans="1:49">
      <c r="A3008" s="59">
        <v>2018</v>
      </c>
      <c r="B3008" t="s">
        <v>137</v>
      </c>
      <c r="C3008" t="s">
        <v>1237</v>
      </c>
      <c r="D3008" t="s">
        <v>1238</v>
      </c>
      <c r="E3008" t="s">
        <v>1245</v>
      </c>
      <c r="F3008" t="s">
        <v>1010</v>
      </c>
      <c r="G3008" t="s">
        <v>1247</v>
      </c>
      <c r="H3008" t="s">
        <v>1246</v>
      </c>
      <c r="I3008" s="170" t="s">
        <v>84</v>
      </c>
      <c r="J3008" t="s">
        <v>85</v>
      </c>
      <c r="K3008" t="s">
        <v>214</v>
      </c>
      <c r="L3008" t="s">
        <v>1205</v>
      </c>
      <c r="M3008" t="s">
        <v>1206</v>
      </c>
      <c r="N3008" t="s">
        <v>217</v>
      </c>
      <c r="O3008" t="s">
        <v>263</v>
      </c>
      <c r="P3008" t="s">
        <v>379</v>
      </c>
      <c r="Q3008" t="s">
        <v>379</v>
      </c>
      <c r="R3008" t="s">
        <v>380</v>
      </c>
      <c r="S3008" t="s">
        <v>264</v>
      </c>
      <c r="T3008" t="s">
        <v>265</v>
      </c>
      <c r="U3008" s="61" t="s">
        <v>266</v>
      </c>
      <c r="V3008" t="s">
        <v>24</v>
      </c>
      <c r="W3008" t="s">
        <v>263</v>
      </c>
      <c r="X3008" s="59">
        <v>100</v>
      </c>
      <c r="Y3008" s="59">
        <v>100</v>
      </c>
      <c r="AA3008" s="146" t="str">
        <f t="shared" si="585"/>
        <v>EX</v>
      </c>
      <c r="AB3008" s="146">
        <f t="shared" si="587"/>
        <v>0</v>
      </c>
      <c r="AC3008" t="str">
        <f t="shared" si="578"/>
        <v>EX</v>
      </c>
      <c r="AD3008" s="74">
        <f t="shared" si="579"/>
        <v>100</v>
      </c>
      <c r="AE3008" s="74">
        <f t="shared" si="584"/>
        <v>100</v>
      </c>
      <c r="AF3008">
        <v>1</v>
      </c>
      <c r="AG3008">
        <v>0</v>
      </c>
      <c r="AH3008" s="74">
        <v>0</v>
      </c>
      <c r="AJ3008" s="74">
        <f t="shared" si="580"/>
        <v>0</v>
      </c>
      <c r="AK3008" s="74">
        <f t="shared" si="586"/>
        <v>100</v>
      </c>
      <c r="AL3008" t="str">
        <f t="shared" si="581"/>
        <v>N</v>
      </c>
      <c r="AN3008" t="s">
        <v>86</v>
      </c>
      <c r="AO3008" t="s">
        <v>85</v>
      </c>
      <c r="AP3008" t="str">
        <f t="shared" si="582"/>
        <v>94</v>
      </c>
      <c r="AQ3008" s="145" t="s">
        <v>1826</v>
      </c>
      <c r="AR3008" t="str">
        <f t="shared" si="583"/>
        <v>1-Adjusted Base Budget</v>
      </c>
      <c r="AS3008" s="145" t="s">
        <v>1827</v>
      </c>
      <c r="AT3008" t="s">
        <v>213</v>
      </c>
      <c r="AV3008" t="str">
        <f t="shared" si="577"/>
        <v>VPIT</v>
      </c>
      <c r="AW3008" t="str">
        <f t="shared" si="576"/>
        <v>VP FOR INFORMATION TECHNOLOGY</v>
      </c>
    </row>
    <row r="3009" spans="1:49">
      <c r="A3009" s="59">
        <v>2018</v>
      </c>
      <c r="B3009" t="s">
        <v>137</v>
      </c>
      <c r="C3009" t="s">
        <v>1237</v>
      </c>
      <c r="D3009" t="s">
        <v>1238</v>
      </c>
      <c r="E3009" t="s">
        <v>1245</v>
      </c>
      <c r="F3009" t="s">
        <v>1010</v>
      </c>
      <c r="G3009" t="s">
        <v>1247</v>
      </c>
      <c r="H3009" t="s">
        <v>1246</v>
      </c>
      <c r="I3009" s="170" t="s">
        <v>84</v>
      </c>
      <c r="J3009" t="s">
        <v>85</v>
      </c>
      <c r="K3009" t="s">
        <v>214</v>
      </c>
      <c r="L3009" t="s">
        <v>554</v>
      </c>
      <c r="M3009" t="s">
        <v>555</v>
      </c>
      <c r="N3009" t="s">
        <v>217</v>
      </c>
      <c r="O3009" t="s">
        <v>263</v>
      </c>
      <c r="P3009" t="s">
        <v>379</v>
      </c>
      <c r="Q3009" t="s">
        <v>379</v>
      </c>
      <c r="R3009" t="s">
        <v>380</v>
      </c>
      <c r="S3009" t="s">
        <v>264</v>
      </c>
      <c r="T3009" t="s">
        <v>265</v>
      </c>
      <c r="U3009" s="61" t="s">
        <v>266</v>
      </c>
      <c r="V3009" t="s">
        <v>24</v>
      </c>
      <c r="W3009" t="s">
        <v>263</v>
      </c>
      <c r="X3009" s="59">
        <v>1200</v>
      </c>
      <c r="Y3009" s="59">
        <v>1200</v>
      </c>
      <c r="AA3009" s="146" t="str">
        <f t="shared" si="585"/>
        <v>EX</v>
      </c>
      <c r="AB3009" s="146">
        <f t="shared" si="587"/>
        <v>0</v>
      </c>
      <c r="AC3009" t="str">
        <f t="shared" si="578"/>
        <v>EX</v>
      </c>
      <c r="AD3009" s="74">
        <f t="shared" si="579"/>
        <v>1200</v>
      </c>
      <c r="AE3009" s="74">
        <f t="shared" si="584"/>
        <v>1200</v>
      </c>
      <c r="AF3009">
        <v>1</v>
      </c>
      <c r="AG3009">
        <v>0</v>
      </c>
      <c r="AH3009" s="74">
        <v>0</v>
      </c>
      <c r="AJ3009" s="74">
        <f t="shared" si="580"/>
        <v>0</v>
      </c>
      <c r="AK3009" s="74">
        <f t="shared" si="586"/>
        <v>1200</v>
      </c>
      <c r="AL3009" t="str">
        <f t="shared" si="581"/>
        <v>N</v>
      </c>
      <c r="AN3009" t="s">
        <v>86</v>
      </c>
      <c r="AO3009" t="s">
        <v>85</v>
      </c>
      <c r="AP3009" t="str">
        <f t="shared" si="582"/>
        <v>94</v>
      </c>
      <c r="AQ3009" s="145" t="s">
        <v>1826</v>
      </c>
      <c r="AR3009" t="str">
        <f t="shared" si="583"/>
        <v>1-Adjusted Base Budget</v>
      </c>
      <c r="AS3009" s="145" t="s">
        <v>1827</v>
      </c>
      <c r="AT3009" t="s">
        <v>213</v>
      </c>
      <c r="AV3009" t="str">
        <f t="shared" si="577"/>
        <v>VPIT</v>
      </c>
      <c r="AW3009" t="str">
        <f t="shared" si="576"/>
        <v>VP FOR INFORMATION TECHNOLOGY</v>
      </c>
    </row>
    <row r="3010" spans="1:49">
      <c r="A3010" s="59">
        <v>2018</v>
      </c>
      <c r="B3010" t="s">
        <v>137</v>
      </c>
      <c r="C3010" t="s">
        <v>1237</v>
      </c>
      <c r="D3010" t="s">
        <v>1238</v>
      </c>
      <c r="E3010" t="s">
        <v>1245</v>
      </c>
      <c r="F3010" t="s">
        <v>1101</v>
      </c>
      <c r="G3010" t="s">
        <v>1128</v>
      </c>
      <c r="H3010" t="s">
        <v>1246</v>
      </c>
      <c r="I3010" s="170" t="s">
        <v>84</v>
      </c>
      <c r="J3010" t="s">
        <v>85</v>
      </c>
      <c r="K3010" t="s">
        <v>214</v>
      </c>
      <c r="L3010" t="s">
        <v>554</v>
      </c>
      <c r="M3010" t="s">
        <v>555</v>
      </c>
      <c r="N3010" t="s">
        <v>217</v>
      </c>
      <c r="O3010" t="s">
        <v>263</v>
      </c>
      <c r="P3010" t="s">
        <v>379</v>
      </c>
      <c r="Q3010" t="s">
        <v>379</v>
      </c>
      <c r="R3010" t="s">
        <v>380</v>
      </c>
      <c r="S3010" t="s">
        <v>264</v>
      </c>
      <c r="T3010" t="s">
        <v>265</v>
      </c>
      <c r="U3010" s="61" t="s">
        <v>266</v>
      </c>
      <c r="V3010" t="s">
        <v>24</v>
      </c>
      <c r="W3010" t="s">
        <v>263</v>
      </c>
      <c r="X3010" s="59">
        <v>8003</v>
      </c>
      <c r="Y3010" s="59">
        <v>8003</v>
      </c>
      <c r="AA3010" s="146" t="str">
        <f t="shared" si="585"/>
        <v>EX</v>
      </c>
      <c r="AB3010" s="146">
        <f t="shared" si="587"/>
        <v>0</v>
      </c>
      <c r="AC3010" t="str">
        <f t="shared" si="578"/>
        <v>EX</v>
      </c>
      <c r="AD3010" s="74">
        <f t="shared" si="579"/>
        <v>8003</v>
      </c>
      <c r="AE3010" s="74">
        <f t="shared" si="584"/>
        <v>8003</v>
      </c>
      <c r="AF3010">
        <v>1</v>
      </c>
      <c r="AG3010">
        <v>0</v>
      </c>
      <c r="AH3010" s="74">
        <v>0</v>
      </c>
      <c r="AJ3010" s="74">
        <f t="shared" si="580"/>
        <v>0</v>
      </c>
      <c r="AK3010" s="74">
        <f t="shared" si="586"/>
        <v>8003</v>
      </c>
      <c r="AL3010" t="str">
        <f t="shared" si="581"/>
        <v>N</v>
      </c>
      <c r="AN3010" t="s">
        <v>86</v>
      </c>
      <c r="AO3010" t="s">
        <v>85</v>
      </c>
      <c r="AP3010" t="str">
        <f t="shared" si="582"/>
        <v>94</v>
      </c>
      <c r="AQ3010" s="145" t="s">
        <v>1826</v>
      </c>
      <c r="AR3010" t="str">
        <f t="shared" si="583"/>
        <v>1-Adjusted Base Budget</v>
      </c>
      <c r="AS3010" s="145" t="s">
        <v>1827</v>
      </c>
      <c r="AT3010" t="s">
        <v>213</v>
      </c>
      <c r="AV3010" t="str">
        <f t="shared" si="577"/>
        <v>VPIT</v>
      </c>
      <c r="AW3010" t="str">
        <f t="shared" si="576"/>
        <v>VP FOR INFORMATION TECHNOLOGY</v>
      </c>
    </row>
    <row r="3011" spans="1:49">
      <c r="A3011" s="59">
        <v>2018</v>
      </c>
      <c r="B3011" t="s">
        <v>137</v>
      </c>
      <c r="C3011" t="s">
        <v>1237</v>
      </c>
      <c r="D3011" t="s">
        <v>1238</v>
      </c>
      <c r="E3011" t="s">
        <v>1242</v>
      </c>
      <c r="F3011" t="s">
        <v>1091</v>
      </c>
      <c r="G3011" t="s">
        <v>1092</v>
      </c>
      <c r="H3011" t="s">
        <v>148</v>
      </c>
      <c r="I3011" s="170" t="s">
        <v>84</v>
      </c>
      <c r="J3011" t="s">
        <v>85</v>
      </c>
      <c r="K3011" t="s">
        <v>214</v>
      </c>
      <c r="L3011" t="s">
        <v>554</v>
      </c>
      <c r="M3011" t="s">
        <v>555</v>
      </c>
      <c r="N3011" t="s">
        <v>217</v>
      </c>
      <c r="O3011" t="s">
        <v>263</v>
      </c>
      <c r="P3011" t="s">
        <v>379</v>
      </c>
      <c r="Q3011" t="s">
        <v>379</v>
      </c>
      <c r="R3011" t="s">
        <v>380</v>
      </c>
      <c r="S3011" t="s">
        <v>264</v>
      </c>
      <c r="T3011" t="s">
        <v>265</v>
      </c>
      <c r="U3011" s="61" t="s">
        <v>266</v>
      </c>
      <c r="V3011" t="s">
        <v>24</v>
      </c>
      <c r="W3011" t="s">
        <v>263</v>
      </c>
      <c r="X3011" s="59">
        <v>4953</v>
      </c>
      <c r="Y3011" s="59">
        <v>4953</v>
      </c>
      <c r="Z3011" t="s">
        <v>141</v>
      </c>
      <c r="AA3011" s="146" t="str">
        <f t="shared" si="585"/>
        <v>EX</v>
      </c>
      <c r="AB3011" s="146" t="str">
        <f t="shared" si="587"/>
        <v>IT</v>
      </c>
      <c r="AC3011" t="str">
        <f t="shared" si="578"/>
        <v>EX</v>
      </c>
      <c r="AD3011" s="74">
        <f t="shared" si="579"/>
        <v>4953</v>
      </c>
      <c r="AE3011" s="74">
        <f t="shared" si="584"/>
        <v>4953</v>
      </c>
      <c r="AF3011">
        <v>1</v>
      </c>
      <c r="AG3011">
        <v>0</v>
      </c>
      <c r="AH3011" s="74">
        <v>0</v>
      </c>
      <c r="AJ3011" s="74">
        <f t="shared" si="580"/>
        <v>0</v>
      </c>
      <c r="AK3011" s="74">
        <f t="shared" si="586"/>
        <v>4953</v>
      </c>
      <c r="AL3011" t="str">
        <f t="shared" si="581"/>
        <v>N</v>
      </c>
      <c r="AN3011" t="s">
        <v>86</v>
      </c>
      <c r="AO3011" t="s">
        <v>85</v>
      </c>
      <c r="AP3011" t="str">
        <f t="shared" si="582"/>
        <v>94</v>
      </c>
      <c r="AQ3011" s="145" t="s">
        <v>1826</v>
      </c>
      <c r="AR3011" t="str">
        <f t="shared" si="583"/>
        <v>1-Adjusted Base Budget</v>
      </c>
      <c r="AS3011" s="145" t="s">
        <v>1827</v>
      </c>
      <c r="AT3011" t="s">
        <v>213</v>
      </c>
      <c r="AV3011" t="str">
        <f t="shared" si="577"/>
        <v>VPIT-SS</v>
      </c>
      <c r="AW3011" t="str">
        <f t="shared" si="576"/>
        <v>VP FOR INFORMATION TECHNOLOGY-SHARED SERVICES</v>
      </c>
    </row>
    <row r="3012" spans="1:49">
      <c r="A3012" s="59">
        <v>2018</v>
      </c>
      <c r="B3012" t="s">
        <v>137</v>
      </c>
      <c r="C3012" t="s">
        <v>1237</v>
      </c>
      <c r="D3012" t="s">
        <v>1238</v>
      </c>
      <c r="E3012" t="s">
        <v>1242</v>
      </c>
      <c r="F3012" t="s">
        <v>1294</v>
      </c>
      <c r="G3012" t="s">
        <v>1295</v>
      </c>
      <c r="H3012" t="s">
        <v>148</v>
      </c>
      <c r="I3012" s="170" t="s">
        <v>84</v>
      </c>
      <c r="J3012" t="s">
        <v>85</v>
      </c>
      <c r="K3012" t="s">
        <v>214</v>
      </c>
      <c r="L3012" t="s">
        <v>554</v>
      </c>
      <c r="M3012" t="s">
        <v>555</v>
      </c>
      <c r="N3012" t="s">
        <v>217</v>
      </c>
      <c r="O3012" t="s">
        <v>263</v>
      </c>
      <c r="P3012" t="s">
        <v>379</v>
      </c>
      <c r="Q3012" t="s">
        <v>379</v>
      </c>
      <c r="R3012" t="s">
        <v>380</v>
      </c>
      <c r="S3012" t="s">
        <v>264</v>
      </c>
      <c r="T3012" t="s">
        <v>265</v>
      </c>
      <c r="U3012" s="61" t="s">
        <v>266</v>
      </c>
      <c r="V3012" t="s">
        <v>24</v>
      </c>
      <c r="W3012" t="s">
        <v>263</v>
      </c>
      <c r="X3012" s="59">
        <v>2240</v>
      </c>
      <c r="Y3012" s="59">
        <v>2240</v>
      </c>
      <c r="Z3012" t="s">
        <v>141</v>
      </c>
      <c r="AA3012" s="146" t="str">
        <f t="shared" si="585"/>
        <v>EX</v>
      </c>
      <c r="AB3012" s="146" t="str">
        <f t="shared" si="587"/>
        <v>IT</v>
      </c>
      <c r="AC3012" t="str">
        <f t="shared" si="578"/>
        <v>EX</v>
      </c>
      <c r="AD3012" s="74">
        <f t="shared" si="579"/>
        <v>2240</v>
      </c>
      <c r="AE3012" s="74">
        <f t="shared" si="584"/>
        <v>2240</v>
      </c>
      <c r="AF3012">
        <v>1</v>
      </c>
      <c r="AG3012">
        <v>0</v>
      </c>
      <c r="AH3012" s="74">
        <v>0</v>
      </c>
      <c r="AJ3012" s="74">
        <f t="shared" si="580"/>
        <v>0</v>
      </c>
      <c r="AK3012" s="74">
        <f t="shared" si="586"/>
        <v>2240</v>
      </c>
      <c r="AL3012" t="str">
        <f t="shared" si="581"/>
        <v>N</v>
      </c>
      <c r="AN3012" t="s">
        <v>86</v>
      </c>
      <c r="AO3012" t="s">
        <v>85</v>
      </c>
      <c r="AP3012" t="str">
        <f t="shared" si="582"/>
        <v>94</v>
      </c>
      <c r="AQ3012" s="145" t="s">
        <v>1826</v>
      </c>
      <c r="AR3012" t="str">
        <f t="shared" si="583"/>
        <v>1-Adjusted Base Budget</v>
      </c>
      <c r="AS3012" s="145" t="s">
        <v>1827</v>
      </c>
      <c r="AT3012" t="s">
        <v>213</v>
      </c>
      <c r="AV3012" t="str">
        <f t="shared" si="577"/>
        <v>VPIT-SS</v>
      </c>
      <c r="AW3012" t="str">
        <f t="shared" si="576"/>
        <v>VP FOR INFORMATION TECHNOLOGY-SHARED SERVICES</v>
      </c>
    </row>
    <row r="3013" spans="1:49">
      <c r="A3013" s="59">
        <v>2018</v>
      </c>
      <c r="B3013" t="s">
        <v>137</v>
      </c>
      <c r="C3013" t="s">
        <v>1237</v>
      </c>
      <c r="D3013" t="s">
        <v>1238</v>
      </c>
      <c r="E3013" t="s">
        <v>1239</v>
      </c>
      <c r="F3013" t="s">
        <v>1240</v>
      </c>
      <c r="G3013" t="s">
        <v>1241</v>
      </c>
      <c r="H3013" t="s">
        <v>155</v>
      </c>
      <c r="I3013" s="170" t="s">
        <v>84</v>
      </c>
      <c r="J3013" t="s">
        <v>85</v>
      </c>
      <c r="K3013" t="s">
        <v>214</v>
      </c>
      <c r="L3013" t="s">
        <v>554</v>
      </c>
      <c r="M3013" t="s">
        <v>555</v>
      </c>
      <c r="N3013" t="s">
        <v>217</v>
      </c>
      <c r="O3013" t="s">
        <v>263</v>
      </c>
      <c r="P3013" t="s">
        <v>379</v>
      </c>
      <c r="Q3013" t="s">
        <v>379</v>
      </c>
      <c r="R3013" t="s">
        <v>380</v>
      </c>
      <c r="S3013" t="s">
        <v>264</v>
      </c>
      <c r="T3013" t="s">
        <v>265</v>
      </c>
      <c r="U3013" s="61" t="s">
        <v>266</v>
      </c>
      <c r="V3013" t="s">
        <v>24</v>
      </c>
      <c r="W3013" t="s">
        <v>263</v>
      </c>
      <c r="X3013" s="59">
        <v>5000</v>
      </c>
      <c r="Y3013" s="59">
        <v>5000</v>
      </c>
      <c r="Z3013" t="s">
        <v>141</v>
      </c>
      <c r="AA3013" s="146" t="str">
        <f t="shared" si="585"/>
        <v>EX</v>
      </c>
      <c r="AB3013" s="146" t="str">
        <f t="shared" si="587"/>
        <v>IT</v>
      </c>
      <c r="AC3013" t="str">
        <f t="shared" si="578"/>
        <v>EX</v>
      </c>
      <c r="AD3013" s="74">
        <f t="shared" si="579"/>
        <v>5000</v>
      </c>
      <c r="AE3013" s="74">
        <f t="shared" si="584"/>
        <v>5000</v>
      </c>
      <c r="AF3013">
        <v>1</v>
      </c>
      <c r="AG3013">
        <v>0</v>
      </c>
      <c r="AH3013" s="74">
        <v>0</v>
      </c>
      <c r="AJ3013" s="74">
        <f t="shared" si="580"/>
        <v>0</v>
      </c>
      <c r="AK3013" s="74">
        <f t="shared" si="586"/>
        <v>5000</v>
      </c>
      <c r="AL3013" t="str">
        <f t="shared" si="581"/>
        <v>N</v>
      </c>
      <c r="AN3013" t="s">
        <v>86</v>
      </c>
      <c r="AO3013" t="s">
        <v>85</v>
      </c>
      <c r="AP3013" t="str">
        <f t="shared" si="582"/>
        <v>94</v>
      </c>
      <c r="AQ3013" s="145" t="s">
        <v>1826</v>
      </c>
      <c r="AR3013" t="str">
        <f t="shared" si="583"/>
        <v>1-Adjusted Base Budget</v>
      </c>
      <c r="AS3013" s="145" t="s">
        <v>1827</v>
      </c>
      <c r="AT3013" t="s">
        <v>213</v>
      </c>
      <c r="AV3013" t="str">
        <f t="shared" si="577"/>
        <v>VPIT-SS</v>
      </c>
      <c r="AW3013" t="str">
        <f t="shared" si="576"/>
        <v>VP FOR INFORMATION TECHNOLOGY-SHARED SERVICES</v>
      </c>
    </row>
    <row r="3014" spans="1:49">
      <c r="A3014" s="59">
        <v>2018</v>
      </c>
      <c r="B3014" t="s">
        <v>137</v>
      </c>
      <c r="C3014" t="s">
        <v>1237</v>
      </c>
      <c r="D3014" t="s">
        <v>1238</v>
      </c>
      <c r="E3014" t="s">
        <v>1245</v>
      </c>
      <c r="F3014" t="s">
        <v>1010</v>
      </c>
      <c r="G3014" t="s">
        <v>1247</v>
      </c>
      <c r="H3014" t="s">
        <v>1246</v>
      </c>
      <c r="I3014" s="170" t="s">
        <v>84</v>
      </c>
      <c r="J3014" t="s">
        <v>85</v>
      </c>
      <c r="K3014" t="s">
        <v>214</v>
      </c>
      <c r="L3014" t="s">
        <v>766</v>
      </c>
      <c r="M3014" t="s">
        <v>767</v>
      </c>
      <c r="N3014" t="s">
        <v>217</v>
      </c>
      <c r="O3014" t="s">
        <v>263</v>
      </c>
      <c r="P3014" t="s">
        <v>379</v>
      </c>
      <c r="Q3014" t="s">
        <v>379</v>
      </c>
      <c r="R3014" t="s">
        <v>380</v>
      </c>
      <c r="S3014" t="s">
        <v>264</v>
      </c>
      <c r="T3014" t="s">
        <v>265</v>
      </c>
      <c r="U3014" s="61" t="s">
        <v>266</v>
      </c>
      <c r="V3014" t="s">
        <v>24</v>
      </c>
      <c r="W3014" t="s">
        <v>263</v>
      </c>
      <c r="X3014" s="59">
        <v>1400</v>
      </c>
      <c r="Y3014" s="59">
        <v>1400</v>
      </c>
      <c r="AA3014" s="146" t="str">
        <f t="shared" si="585"/>
        <v>EX</v>
      </c>
      <c r="AB3014" s="146">
        <f t="shared" si="587"/>
        <v>0</v>
      </c>
      <c r="AC3014" t="str">
        <f t="shared" si="578"/>
        <v>EX</v>
      </c>
      <c r="AD3014" s="74">
        <f t="shared" si="579"/>
        <v>1400</v>
      </c>
      <c r="AE3014" s="74">
        <f t="shared" si="584"/>
        <v>1400</v>
      </c>
      <c r="AF3014">
        <v>1</v>
      </c>
      <c r="AG3014">
        <v>0</v>
      </c>
      <c r="AH3014" s="74">
        <v>0</v>
      </c>
      <c r="AJ3014" s="74">
        <f t="shared" si="580"/>
        <v>0</v>
      </c>
      <c r="AK3014" s="74">
        <f t="shared" si="586"/>
        <v>1400</v>
      </c>
      <c r="AL3014" t="str">
        <f t="shared" si="581"/>
        <v>N</v>
      </c>
      <c r="AN3014" t="s">
        <v>86</v>
      </c>
      <c r="AO3014" t="s">
        <v>85</v>
      </c>
      <c r="AP3014" t="str">
        <f t="shared" si="582"/>
        <v>94</v>
      </c>
      <c r="AQ3014" s="145" t="s">
        <v>1826</v>
      </c>
      <c r="AR3014" t="str">
        <f t="shared" si="583"/>
        <v>1-Adjusted Base Budget</v>
      </c>
      <c r="AS3014" s="145" t="s">
        <v>1827</v>
      </c>
      <c r="AT3014" t="s">
        <v>213</v>
      </c>
      <c r="AV3014" t="str">
        <f t="shared" si="577"/>
        <v>VPIT</v>
      </c>
      <c r="AW3014" t="str">
        <f t="shared" ref="AW3014:AW3077" si="588" xml:space="preserve"> IF(AND($AN3014="UAVP",$Z3014="OE"),$AO3014 &amp; "-ONLINE EDUCATION",IF(AND($AN3014="VPIT",OR($Z3014="SS",$Z3014="IT")),$AO3014 &amp; "-SHARED SERVICES",$AO3014))</f>
        <v>VP FOR INFORMATION TECHNOLOGY</v>
      </c>
    </row>
    <row r="3015" spans="1:49">
      <c r="A3015" s="59">
        <v>2018</v>
      </c>
      <c r="B3015" t="s">
        <v>137</v>
      </c>
      <c r="C3015" t="s">
        <v>1237</v>
      </c>
      <c r="D3015" t="s">
        <v>1238</v>
      </c>
      <c r="E3015" t="s">
        <v>1242</v>
      </c>
      <c r="F3015" t="s">
        <v>1240</v>
      </c>
      <c r="G3015" t="s">
        <v>1241</v>
      </c>
      <c r="H3015" t="s">
        <v>148</v>
      </c>
      <c r="I3015" s="170" t="s">
        <v>84</v>
      </c>
      <c r="J3015" t="s">
        <v>85</v>
      </c>
      <c r="K3015" t="s">
        <v>214</v>
      </c>
      <c r="L3015" t="s">
        <v>1209</v>
      </c>
      <c r="M3015" t="s">
        <v>1210</v>
      </c>
      <c r="N3015" t="s">
        <v>217</v>
      </c>
      <c r="O3015" t="s">
        <v>263</v>
      </c>
      <c r="P3015" t="s">
        <v>379</v>
      </c>
      <c r="Q3015" t="s">
        <v>379</v>
      </c>
      <c r="R3015" t="s">
        <v>380</v>
      </c>
      <c r="S3015" t="s">
        <v>264</v>
      </c>
      <c r="T3015" t="s">
        <v>265</v>
      </c>
      <c r="U3015" s="61" t="s">
        <v>266</v>
      </c>
      <c r="V3015" t="s">
        <v>24</v>
      </c>
      <c r="W3015" t="s">
        <v>263</v>
      </c>
      <c r="X3015" s="59">
        <v>5500</v>
      </c>
      <c r="Y3015" s="59">
        <v>5500</v>
      </c>
      <c r="Z3015" t="s">
        <v>141</v>
      </c>
      <c r="AA3015" s="146" t="str">
        <f t="shared" si="585"/>
        <v>EX</v>
      </c>
      <c r="AB3015" s="146" t="str">
        <f t="shared" si="587"/>
        <v>IT</v>
      </c>
      <c r="AC3015" t="str">
        <f t="shared" si="578"/>
        <v>EX</v>
      </c>
      <c r="AD3015" s="74">
        <f t="shared" si="579"/>
        <v>5500</v>
      </c>
      <c r="AE3015" s="74">
        <f t="shared" si="584"/>
        <v>5500</v>
      </c>
      <c r="AF3015">
        <v>1</v>
      </c>
      <c r="AG3015">
        <v>0</v>
      </c>
      <c r="AH3015" s="74">
        <v>0</v>
      </c>
      <c r="AJ3015" s="74">
        <f t="shared" si="580"/>
        <v>0</v>
      </c>
      <c r="AK3015" s="74">
        <f t="shared" si="586"/>
        <v>5500</v>
      </c>
      <c r="AL3015" t="str">
        <f t="shared" si="581"/>
        <v>N</v>
      </c>
      <c r="AN3015" t="s">
        <v>86</v>
      </c>
      <c r="AO3015" t="s">
        <v>85</v>
      </c>
      <c r="AP3015" t="str">
        <f t="shared" si="582"/>
        <v>94</v>
      </c>
      <c r="AQ3015" s="145" t="s">
        <v>1826</v>
      </c>
      <c r="AR3015" t="str">
        <f t="shared" si="583"/>
        <v>1-Adjusted Base Budget</v>
      </c>
      <c r="AS3015" s="145" t="s">
        <v>1827</v>
      </c>
      <c r="AT3015" t="s">
        <v>213</v>
      </c>
      <c r="AV3015" t="str">
        <f t="shared" si="577"/>
        <v>VPIT-SS</v>
      </c>
      <c r="AW3015" t="str">
        <f t="shared" si="588"/>
        <v>VP FOR INFORMATION TECHNOLOGY-SHARED SERVICES</v>
      </c>
    </row>
    <row r="3016" spans="1:49">
      <c r="A3016" s="59">
        <v>2018</v>
      </c>
      <c r="B3016" t="s">
        <v>137</v>
      </c>
      <c r="C3016" t="s">
        <v>1237</v>
      </c>
      <c r="D3016" t="s">
        <v>1238</v>
      </c>
      <c r="E3016" t="s">
        <v>1239</v>
      </c>
      <c r="F3016" t="s">
        <v>1240</v>
      </c>
      <c r="G3016" t="s">
        <v>1241</v>
      </c>
      <c r="H3016" t="s">
        <v>155</v>
      </c>
      <c r="I3016" s="170" t="s">
        <v>84</v>
      </c>
      <c r="J3016" t="s">
        <v>85</v>
      </c>
      <c r="K3016" t="s">
        <v>214</v>
      </c>
      <c r="L3016" t="s">
        <v>1209</v>
      </c>
      <c r="M3016" t="s">
        <v>1210</v>
      </c>
      <c r="N3016" t="s">
        <v>217</v>
      </c>
      <c r="O3016" t="s">
        <v>263</v>
      </c>
      <c r="P3016" t="s">
        <v>379</v>
      </c>
      <c r="Q3016" t="s">
        <v>379</v>
      </c>
      <c r="R3016" t="s">
        <v>380</v>
      </c>
      <c r="S3016" t="s">
        <v>264</v>
      </c>
      <c r="T3016" t="s">
        <v>265</v>
      </c>
      <c r="U3016" s="61" t="s">
        <v>266</v>
      </c>
      <c r="V3016" t="s">
        <v>24</v>
      </c>
      <c r="W3016" t="s">
        <v>263</v>
      </c>
      <c r="X3016" s="59">
        <v>13000</v>
      </c>
      <c r="Y3016" s="59">
        <v>13000</v>
      </c>
      <c r="Z3016" t="s">
        <v>141</v>
      </c>
      <c r="AA3016" s="146" t="str">
        <f t="shared" si="585"/>
        <v>EX</v>
      </c>
      <c r="AB3016" s="146" t="str">
        <f t="shared" si="587"/>
        <v>IT</v>
      </c>
      <c r="AC3016" t="str">
        <f t="shared" si="578"/>
        <v>EX</v>
      </c>
      <c r="AD3016" s="74">
        <f t="shared" si="579"/>
        <v>13000</v>
      </c>
      <c r="AE3016" s="74">
        <f t="shared" si="584"/>
        <v>13000</v>
      </c>
      <c r="AF3016">
        <v>1</v>
      </c>
      <c r="AG3016">
        <v>0</v>
      </c>
      <c r="AH3016" s="74">
        <v>0</v>
      </c>
      <c r="AJ3016" s="74">
        <f t="shared" si="580"/>
        <v>0</v>
      </c>
      <c r="AK3016" s="74">
        <f t="shared" si="586"/>
        <v>13000</v>
      </c>
      <c r="AL3016" t="str">
        <f t="shared" si="581"/>
        <v>N</v>
      </c>
      <c r="AN3016" t="s">
        <v>86</v>
      </c>
      <c r="AO3016" t="s">
        <v>85</v>
      </c>
      <c r="AP3016" t="str">
        <f t="shared" si="582"/>
        <v>94</v>
      </c>
      <c r="AQ3016" s="145" t="s">
        <v>1826</v>
      </c>
      <c r="AR3016" t="str">
        <f t="shared" si="583"/>
        <v>1-Adjusted Base Budget</v>
      </c>
      <c r="AS3016" s="145" t="s">
        <v>1827</v>
      </c>
      <c r="AT3016" t="s">
        <v>213</v>
      </c>
      <c r="AV3016" t="str">
        <f t="shared" si="577"/>
        <v>VPIT-SS</v>
      </c>
      <c r="AW3016" t="str">
        <f t="shared" si="588"/>
        <v>VP FOR INFORMATION TECHNOLOGY-SHARED SERVICES</v>
      </c>
    </row>
    <row r="3017" spans="1:49">
      <c r="A3017" s="59">
        <v>2018</v>
      </c>
      <c r="B3017" t="s">
        <v>137</v>
      </c>
      <c r="C3017" t="s">
        <v>1237</v>
      </c>
      <c r="D3017" t="s">
        <v>1238</v>
      </c>
      <c r="E3017" t="s">
        <v>1245</v>
      </c>
      <c r="F3017" t="s">
        <v>1010</v>
      </c>
      <c r="G3017" t="s">
        <v>1247</v>
      </c>
      <c r="H3017" t="s">
        <v>1246</v>
      </c>
      <c r="I3017" s="170" t="s">
        <v>84</v>
      </c>
      <c r="J3017" t="s">
        <v>85</v>
      </c>
      <c r="K3017" t="s">
        <v>214</v>
      </c>
      <c r="L3017" t="s">
        <v>690</v>
      </c>
      <c r="M3017" t="s">
        <v>691</v>
      </c>
      <c r="N3017" t="s">
        <v>217</v>
      </c>
      <c r="O3017" t="s">
        <v>263</v>
      </c>
      <c r="P3017" t="s">
        <v>379</v>
      </c>
      <c r="Q3017" t="s">
        <v>379</v>
      </c>
      <c r="R3017" t="s">
        <v>380</v>
      </c>
      <c r="S3017" t="s">
        <v>264</v>
      </c>
      <c r="T3017" t="s">
        <v>265</v>
      </c>
      <c r="U3017" s="61" t="s">
        <v>266</v>
      </c>
      <c r="V3017" t="s">
        <v>24</v>
      </c>
      <c r="W3017" t="s">
        <v>263</v>
      </c>
      <c r="X3017" s="59">
        <v>6000</v>
      </c>
      <c r="Y3017" s="59">
        <v>6000</v>
      </c>
      <c r="AA3017" s="146" t="str">
        <f t="shared" si="585"/>
        <v>EX</v>
      </c>
      <c r="AB3017" s="146">
        <f t="shared" si="587"/>
        <v>0</v>
      </c>
      <c r="AC3017" t="str">
        <f t="shared" si="578"/>
        <v>EX</v>
      </c>
      <c r="AD3017" s="74">
        <f t="shared" si="579"/>
        <v>6000</v>
      </c>
      <c r="AE3017" s="74">
        <f t="shared" si="584"/>
        <v>6000</v>
      </c>
      <c r="AF3017">
        <v>1</v>
      </c>
      <c r="AG3017">
        <v>0</v>
      </c>
      <c r="AH3017" s="74">
        <v>0</v>
      </c>
      <c r="AJ3017" s="74">
        <f t="shared" si="580"/>
        <v>0</v>
      </c>
      <c r="AK3017" s="74">
        <f t="shared" si="586"/>
        <v>6000</v>
      </c>
      <c r="AL3017" t="str">
        <f t="shared" si="581"/>
        <v>N</v>
      </c>
      <c r="AN3017" t="s">
        <v>86</v>
      </c>
      <c r="AO3017" t="s">
        <v>85</v>
      </c>
      <c r="AP3017" t="str">
        <f t="shared" si="582"/>
        <v>94</v>
      </c>
      <c r="AQ3017" s="145" t="s">
        <v>1826</v>
      </c>
      <c r="AR3017" t="str">
        <f t="shared" si="583"/>
        <v>1-Adjusted Base Budget</v>
      </c>
      <c r="AS3017" s="145" t="s">
        <v>1827</v>
      </c>
      <c r="AT3017" t="s">
        <v>213</v>
      </c>
      <c r="AV3017" t="str">
        <f t="shared" si="577"/>
        <v>VPIT</v>
      </c>
      <c r="AW3017" t="str">
        <f t="shared" si="588"/>
        <v>VP FOR INFORMATION TECHNOLOGY</v>
      </c>
    </row>
    <row r="3018" spans="1:49">
      <c r="A3018" s="59">
        <v>2018</v>
      </c>
      <c r="B3018" t="s">
        <v>137</v>
      </c>
      <c r="C3018" t="s">
        <v>1237</v>
      </c>
      <c r="D3018" t="s">
        <v>1238</v>
      </c>
      <c r="E3018" t="s">
        <v>1245</v>
      </c>
      <c r="F3018" t="s">
        <v>1010</v>
      </c>
      <c r="G3018" t="s">
        <v>1247</v>
      </c>
      <c r="H3018" t="s">
        <v>1246</v>
      </c>
      <c r="I3018" s="170" t="s">
        <v>84</v>
      </c>
      <c r="J3018" t="s">
        <v>85</v>
      </c>
      <c r="K3018" t="s">
        <v>214</v>
      </c>
      <c r="L3018" t="s">
        <v>406</v>
      </c>
      <c r="M3018" t="s">
        <v>407</v>
      </c>
      <c r="N3018" t="s">
        <v>217</v>
      </c>
      <c r="O3018" t="s">
        <v>263</v>
      </c>
      <c r="P3018" t="s">
        <v>379</v>
      </c>
      <c r="Q3018" t="s">
        <v>379</v>
      </c>
      <c r="R3018" t="s">
        <v>380</v>
      </c>
      <c r="S3018" t="s">
        <v>264</v>
      </c>
      <c r="T3018" t="s">
        <v>265</v>
      </c>
      <c r="U3018" s="61" t="s">
        <v>266</v>
      </c>
      <c r="V3018" t="s">
        <v>24</v>
      </c>
      <c r="W3018" t="s">
        <v>263</v>
      </c>
      <c r="X3018" s="59">
        <v>50</v>
      </c>
      <c r="Y3018" s="59">
        <v>50</v>
      </c>
      <c r="AA3018" s="146" t="str">
        <f t="shared" si="585"/>
        <v>EX</v>
      </c>
      <c r="AB3018" s="146">
        <f t="shared" si="587"/>
        <v>0</v>
      </c>
      <c r="AC3018" t="str">
        <f t="shared" si="578"/>
        <v>EX</v>
      </c>
      <c r="AD3018" s="74">
        <f t="shared" si="579"/>
        <v>50</v>
      </c>
      <c r="AE3018" s="74">
        <f t="shared" si="584"/>
        <v>50</v>
      </c>
      <c r="AF3018">
        <v>1</v>
      </c>
      <c r="AG3018">
        <v>0</v>
      </c>
      <c r="AH3018" s="74">
        <v>0</v>
      </c>
      <c r="AJ3018" s="74">
        <f t="shared" si="580"/>
        <v>0</v>
      </c>
      <c r="AK3018" s="74">
        <f t="shared" si="586"/>
        <v>50</v>
      </c>
      <c r="AL3018" t="str">
        <f t="shared" si="581"/>
        <v>N</v>
      </c>
      <c r="AN3018" t="s">
        <v>86</v>
      </c>
      <c r="AO3018" t="s">
        <v>85</v>
      </c>
      <c r="AP3018" t="str">
        <f t="shared" si="582"/>
        <v>94</v>
      </c>
      <c r="AQ3018" s="145" t="s">
        <v>1826</v>
      </c>
      <c r="AR3018" t="str">
        <f t="shared" si="583"/>
        <v>1-Adjusted Base Budget</v>
      </c>
      <c r="AS3018" s="145" t="s">
        <v>1827</v>
      </c>
      <c r="AT3018" t="s">
        <v>213</v>
      </c>
      <c r="AV3018" t="str">
        <f t="shared" si="577"/>
        <v>VPIT</v>
      </c>
      <c r="AW3018" t="str">
        <f t="shared" si="588"/>
        <v>VP FOR INFORMATION TECHNOLOGY</v>
      </c>
    </row>
    <row r="3019" spans="1:49">
      <c r="A3019" s="59">
        <v>2018</v>
      </c>
      <c r="B3019" t="s">
        <v>137</v>
      </c>
      <c r="C3019" t="s">
        <v>1237</v>
      </c>
      <c r="D3019" t="s">
        <v>1238</v>
      </c>
      <c r="E3019" t="s">
        <v>1245</v>
      </c>
      <c r="F3019" t="s">
        <v>1256</v>
      </c>
      <c r="G3019" t="s">
        <v>1257</v>
      </c>
      <c r="H3019" t="s">
        <v>1246</v>
      </c>
      <c r="I3019" s="170" t="s">
        <v>84</v>
      </c>
      <c r="J3019" t="s">
        <v>85</v>
      </c>
      <c r="K3019" t="s">
        <v>214</v>
      </c>
      <c r="L3019" t="s">
        <v>408</v>
      </c>
      <c r="M3019" t="s">
        <v>409</v>
      </c>
      <c r="N3019" t="s">
        <v>217</v>
      </c>
      <c r="O3019" t="s">
        <v>263</v>
      </c>
      <c r="P3019" t="s">
        <v>352</v>
      </c>
      <c r="Q3019" t="s">
        <v>353</v>
      </c>
      <c r="R3019" t="s">
        <v>354</v>
      </c>
      <c r="S3019" t="s">
        <v>264</v>
      </c>
      <c r="T3019" t="s">
        <v>265</v>
      </c>
      <c r="U3019" s="61" t="s">
        <v>266</v>
      </c>
      <c r="V3019" t="s">
        <v>24</v>
      </c>
      <c r="W3019" t="s">
        <v>263</v>
      </c>
      <c r="X3019" s="59">
        <v>2885</v>
      </c>
      <c r="Y3019" s="59">
        <v>2885</v>
      </c>
      <c r="AA3019" s="146" t="str">
        <f t="shared" si="585"/>
        <v>EX</v>
      </c>
      <c r="AB3019" s="146">
        <f t="shared" si="587"/>
        <v>0</v>
      </c>
      <c r="AC3019" t="str">
        <f t="shared" si="578"/>
        <v>EX</v>
      </c>
      <c r="AD3019" s="74">
        <f t="shared" si="579"/>
        <v>2885</v>
      </c>
      <c r="AE3019" s="74">
        <f t="shared" si="584"/>
        <v>2885</v>
      </c>
      <c r="AF3019">
        <v>1</v>
      </c>
      <c r="AG3019">
        <v>0</v>
      </c>
      <c r="AH3019" s="74">
        <v>0</v>
      </c>
      <c r="AJ3019" s="74">
        <f t="shared" si="580"/>
        <v>0</v>
      </c>
      <c r="AK3019" s="74">
        <f t="shared" si="586"/>
        <v>2885</v>
      </c>
      <c r="AL3019" t="str">
        <f t="shared" si="581"/>
        <v>N</v>
      </c>
      <c r="AN3019" t="s">
        <v>86</v>
      </c>
      <c r="AO3019" t="s">
        <v>85</v>
      </c>
      <c r="AP3019" t="str">
        <f t="shared" si="582"/>
        <v>94</v>
      </c>
      <c r="AQ3019" s="145" t="s">
        <v>1826</v>
      </c>
      <c r="AR3019" t="str">
        <f t="shared" si="583"/>
        <v>1-Adjusted Base Budget</v>
      </c>
      <c r="AS3019" s="145" t="s">
        <v>1827</v>
      </c>
      <c r="AT3019" t="s">
        <v>213</v>
      </c>
      <c r="AV3019" t="str">
        <f t="shared" si="577"/>
        <v>VPIT</v>
      </c>
      <c r="AW3019" t="str">
        <f t="shared" si="588"/>
        <v>VP FOR INFORMATION TECHNOLOGY</v>
      </c>
    </row>
    <row r="3020" spans="1:49">
      <c r="A3020" s="59">
        <v>2018</v>
      </c>
      <c r="B3020" t="s">
        <v>137</v>
      </c>
      <c r="C3020" t="s">
        <v>1237</v>
      </c>
      <c r="D3020" t="s">
        <v>1238</v>
      </c>
      <c r="E3020" t="s">
        <v>1245</v>
      </c>
      <c r="F3020" t="s">
        <v>456</v>
      </c>
      <c r="G3020" t="s">
        <v>1024</v>
      </c>
      <c r="H3020" t="s">
        <v>1246</v>
      </c>
      <c r="I3020" s="170" t="s">
        <v>84</v>
      </c>
      <c r="J3020" t="s">
        <v>85</v>
      </c>
      <c r="K3020" t="s">
        <v>214</v>
      </c>
      <c r="L3020" t="s">
        <v>408</v>
      </c>
      <c r="M3020" t="s">
        <v>409</v>
      </c>
      <c r="N3020" t="s">
        <v>217</v>
      </c>
      <c r="O3020" t="s">
        <v>263</v>
      </c>
      <c r="P3020" t="s">
        <v>352</v>
      </c>
      <c r="Q3020" t="s">
        <v>353</v>
      </c>
      <c r="R3020" t="s">
        <v>354</v>
      </c>
      <c r="S3020" t="s">
        <v>264</v>
      </c>
      <c r="T3020" t="s">
        <v>265</v>
      </c>
      <c r="U3020" s="61" t="s">
        <v>266</v>
      </c>
      <c r="V3020" t="s">
        <v>24</v>
      </c>
      <c r="W3020" t="s">
        <v>263</v>
      </c>
      <c r="X3020" s="59">
        <v>10000</v>
      </c>
      <c r="Y3020" s="59">
        <v>10000</v>
      </c>
      <c r="AA3020" s="146" t="str">
        <f t="shared" si="585"/>
        <v>EX</v>
      </c>
      <c r="AB3020" s="146">
        <f t="shared" si="587"/>
        <v>0</v>
      </c>
      <c r="AC3020" t="str">
        <f t="shared" si="578"/>
        <v>EX</v>
      </c>
      <c r="AD3020" s="74">
        <f t="shared" si="579"/>
        <v>10000</v>
      </c>
      <c r="AE3020" s="74">
        <f t="shared" si="584"/>
        <v>10000</v>
      </c>
      <c r="AF3020">
        <v>1</v>
      </c>
      <c r="AG3020">
        <v>0</v>
      </c>
      <c r="AH3020" s="74">
        <v>0</v>
      </c>
      <c r="AJ3020" s="74">
        <f t="shared" si="580"/>
        <v>0</v>
      </c>
      <c r="AK3020" s="74">
        <f t="shared" si="586"/>
        <v>10000</v>
      </c>
      <c r="AL3020" t="str">
        <f t="shared" si="581"/>
        <v>N</v>
      </c>
      <c r="AN3020" t="s">
        <v>86</v>
      </c>
      <c r="AO3020" t="s">
        <v>85</v>
      </c>
      <c r="AP3020" t="str">
        <f t="shared" si="582"/>
        <v>94</v>
      </c>
      <c r="AQ3020" s="145" t="s">
        <v>1826</v>
      </c>
      <c r="AR3020" t="str">
        <f t="shared" si="583"/>
        <v>1-Adjusted Base Budget</v>
      </c>
      <c r="AS3020" s="145" t="s">
        <v>1827</v>
      </c>
      <c r="AT3020" t="s">
        <v>213</v>
      </c>
      <c r="AV3020" t="str">
        <f t="shared" ref="AV3020:AV3083" si="589">IF(AND($AN3020="UAVP",$Z3020="OE"),$AN3020 &amp; "-OE",IF(AND($AN3020="VPIT",OR($Z3020="SS",$Z3020="IT")),$AN3020 &amp; "-SS",$AN3020))</f>
        <v>VPIT</v>
      </c>
      <c r="AW3020" t="str">
        <f t="shared" si="588"/>
        <v>VP FOR INFORMATION TECHNOLOGY</v>
      </c>
    </row>
    <row r="3021" spans="1:49">
      <c r="A3021" s="59">
        <v>2018</v>
      </c>
      <c r="B3021" t="s">
        <v>137</v>
      </c>
      <c r="C3021" t="s">
        <v>1237</v>
      </c>
      <c r="D3021" t="s">
        <v>1238</v>
      </c>
      <c r="E3021" t="s">
        <v>1245</v>
      </c>
      <c r="F3021" t="s">
        <v>1101</v>
      </c>
      <c r="G3021" t="s">
        <v>1128</v>
      </c>
      <c r="H3021" t="s">
        <v>1246</v>
      </c>
      <c r="I3021" s="170" t="s">
        <v>84</v>
      </c>
      <c r="J3021" t="s">
        <v>85</v>
      </c>
      <c r="K3021" t="s">
        <v>214</v>
      </c>
      <c r="L3021" t="s">
        <v>408</v>
      </c>
      <c r="M3021" t="s">
        <v>409</v>
      </c>
      <c r="N3021" t="s">
        <v>217</v>
      </c>
      <c r="O3021" t="s">
        <v>263</v>
      </c>
      <c r="P3021" t="s">
        <v>352</v>
      </c>
      <c r="Q3021" t="s">
        <v>353</v>
      </c>
      <c r="R3021" t="s">
        <v>354</v>
      </c>
      <c r="S3021" t="s">
        <v>264</v>
      </c>
      <c r="T3021" t="s">
        <v>265</v>
      </c>
      <c r="U3021" s="61" t="s">
        <v>266</v>
      </c>
      <c r="V3021" t="s">
        <v>24</v>
      </c>
      <c r="W3021" t="s">
        <v>263</v>
      </c>
      <c r="X3021" s="59">
        <v>600</v>
      </c>
      <c r="Y3021" s="59">
        <v>600</v>
      </c>
      <c r="AA3021" s="146" t="str">
        <f t="shared" si="585"/>
        <v>EX</v>
      </c>
      <c r="AB3021" s="146">
        <f t="shared" si="587"/>
        <v>0</v>
      </c>
      <c r="AC3021" t="str">
        <f t="shared" si="578"/>
        <v>EX</v>
      </c>
      <c r="AD3021" s="74">
        <f t="shared" si="579"/>
        <v>600</v>
      </c>
      <c r="AE3021" s="74">
        <f t="shared" si="584"/>
        <v>600</v>
      </c>
      <c r="AF3021">
        <v>1</v>
      </c>
      <c r="AG3021">
        <v>0</v>
      </c>
      <c r="AH3021" s="74">
        <v>0</v>
      </c>
      <c r="AJ3021" s="74">
        <f t="shared" si="580"/>
        <v>0</v>
      </c>
      <c r="AK3021" s="74">
        <f t="shared" si="586"/>
        <v>600</v>
      </c>
      <c r="AL3021" t="str">
        <f t="shared" si="581"/>
        <v>N</v>
      </c>
      <c r="AN3021" t="s">
        <v>86</v>
      </c>
      <c r="AO3021" t="s">
        <v>85</v>
      </c>
      <c r="AP3021" t="str">
        <f t="shared" si="582"/>
        <v>94</v>
      </c>
      <c r="AQ3021" s="145" t="s">
        <v>1826</v>
      </c>
      <c r="AR3021" t="str">
        <f t="shared" si="583"/>
        <v>1-Adjusted Base Budget</v>
      </c>
      <c r="AS3021" s="145" t="s">
        <v>1827</v>
      </c>
      <c r="AT3021" t="s">
        <v>213</v>
      </c>
      <c r="AV3021" t="str">
        <f t="shared" si="589"/>
        <v>VPIT</v>
      </c>
      <c r="AW3021" t="str">
        <f t="shared" si="588"/>
        <v>VP FOR INFORMATION TECHNOLOGY</v>
      </c>
    </row>
    <row r="3022" spans="1:49">
      <c r="A3022" s="59">
        <v>2018</v>
      </c>
      <c r="B3022" t="s">
        <v>137</v>
      </c>
      <c r="C3022" t="s">
        <v>1237</v>
      </c>
      <c r="D3022" t="s">
        <v>1238</v>
      </c>
      <c r="E3022" t="s">
        <v>1242</v>
      </c>
      <c r="F3022" t="s">
        <v>1290</v>
      </c>
      <c r="G3022" t="s">
        <v>1291</v>
      </c>
      <c r="H3022" t="s">
        <v>148</v>
      </c>
      <c r="I3022" s="170" t="s">
        <v>84</v>
      </c>
      <c r="J3022" t="s">
        <v>85</v>
      </c>
      <c r="K3022" t="s">
        <v>214</v>
      </c>
      <c r="L3022" t="s">
        <v>408</v>
      </c>
      <c r="M3022" t="s">
        <v>409</v>
      </c>
      <c r="N3022" t="s">
        <v>217</v>
      </c>
      <c r="O3022" t="s">
        <v>263</v>
      </c>
      <c r="P3022" t="s">
        <v>352</v>
      </c>
      <c r="Q3022" t="s">
        <v>353</v>
      </c>
      <c r="R3022" t="s">
        <v>354</v>
      </c>
      <c r="S3022" t="s">
        <v>264</v>
      </c>
      <c r="T3022" t="s">
        <v>265</v>
      </c>
      <c r="U3022" s="61" t="s">
        <v>266</v>
      </c>
      <c r="V3022" t="s">
        <v>24</v>
      </c>
      <c r="W3022" t="s">
        <v>263</v>
      </c>
      <c r="X3022" s="59">
        <v>3750</v>
      </c>
      <c r="Y3022" s="59">
        <v>3750</v>
      </c>
      <c r="Z3022" t="s">
        <v>141</v>
      </c>
      <c r="AA3022" s="146" t="str">
        <f t="shared" si="585"/>
        <v>EX</v>
      </c>
      <c r="AB3022" s="146" t="str">
        <f t="shared" si="587"/>
        <v>IT</v>
      </c>
      <c r="AC3022" t="str">
        <f t="shared" si="578"/>
        <v>EX</v>
      </c>
      <c r="AD3022" s="74">
        <f t="shared" si="579"/>
        <v>3750</v>
      </c>
      <c r="AE3022" s="74">
        <f t="shared" si="584"/>
        <v>3750</v>
      </c>
      <c r="AF3022">
        <v>1</v>
      </c>
      <c r="AG3022">
        <v>0</v>
      </c>
      <c r="AH3022" s="74">
        <v>0</v>
      </c>
      <c r="AJ3022" s="74">
        <f t="shared" si="580"/>
        <v>0</v>
      </c>
      <c r="AK3022" s="74">
        <f t="shared" si="586"/>
        <v>3750</v>
      </c>
      <c r="AL3022" t="str">
        <f t="shared" si="581"/>
        <v>N</v>
      </c>
      <c r="AN3022" t="s">
        <v>86</v>
      </c>
      <c r="AO3022" t="s">
        <v>85</v>
      </c>
      <c r="AP3022" t="str">
        <f t="shared" si="582"/>
        <v>94</v>
      </c>
      <c r="AQ3022" s="145" t="s">
        <v>1826</v>
      </c>
      <c r="AR3022" t="str">
        <f t="shared" si="583"/>
        <v>1-Adjusted Base Budget</v>
      </c>
      <c r="AS3022" s="145" t="s">
        <v>1827</v>
      </c>
      <c r="AT3022" t="s">
        <v>213</v>
      </c>
      <c r="AV3022" t="str">
        <f t="shared" si="589"/>
        <v>VPIT-SS</v>
      </c>
      <c r="AW3022" t="str">
        <f t="shared" si="588"/>
        <v>VP FOR INFORMATION TECHNOLOGY-SHARED SERVICES</v>
      </c>
    </row>
    <row r="3023" spans="1:49">
      <c r="A3023" s="59">
        <v>2018</v>
      </c>
      <c r="B3023" t="s">
        <v>137</v>
      </c>
      <c r="C3023" t="s">
        <v>1237</v>
      </c>
      <c r="D3023" t="s">
        <v>1238</v>
      </c>
      <c r="E3023" t="s">
        <v>1239</v>
      </c>
      <c r="F3023" t="s">
        <v>1296</v>
      </c>
      <c r="G3023" t="s">
        <v>1297</v>
      </c>
      <c r="H3023" t="s">
        <v>155</v>
      </c>
      <c r="I3023" s="170" t="s">
        <v>84</v>
      </c>
      <c r="J3023" t="s">
        <v>85</v>
      </c>
      <c r="K3023" t="s">
        <v>214</v>
      </c>
      <c r="L3023" t="s">
        <v>408</v>
      </c>
      <c r="M3023" t="s">
        <v>409</v>
      </c>
      <c r="N3023" t="s">
        <v>217</v>
      </c>
      <c r="O3023" t="s">
        <v>263</v>
      </c>
      <c r="P3023" t="s">
        <v>352</v>
      </c>
      <c r="Q3023" t="s">
        <v>353</v>
      </c>
      <c r="R3023" t="s">
        <v>354</v>
      </c>
      <c r="S3023" t="s">
        <v>264</v>
      </c>
      <c r="T3023" t="s">
        <v>265</v>
      </c>
      <c r="U3023" s="61" t="s">
        <v>266</v>
      </c>
      <c r="V3023" t="s">
        <v>24</v>
      </c>
      <c r="W3023" t="s">
        <v>263</v>
      </c>
      <c r="X3023" s="59">
        <v>1000</v>
      </c>
      <c r="Y3023" s="59">
        <v>1000</v>
      </c>
      <c r="Z3023" t="s">
        <v>141</v>
      </c>
      <c r="AA3023" s="146" t="str">
        <f t="shared" si="585"/>
        <v>EX</v>
      </c>
      <c r="AB3023" s="146" t="str">
        <f t="shared" si="587"/>
        <v>IT</v>
      </c>
      <c r="AC3023" t="str">
        <f t="shared" si="578"/>
        <v>EX</v>
      </c>
      <c r="AD3023" s="74">
        <f t="shared" si="579"/>
        <v>1000</v>
      </c>
      <c r="AE3023" s="74">
        <f t="shared" si="584"/>
        <v>1000</v>
      </c>
      <c r="AF3023">
        <v>1</v>
      </c>
      <c r="AG3023">
        <v>0</v>
      </c>
      <c r="AH3023" s="74">
        <v>0</v>
      </c>
      <c r="AJ3023" s="74">
        <f t="shared" si="580"/>
        <v>0</v>
      </c>
      <c r="AK3023" s="74">
        <f t="shared" si="586"/>
        <v>1000</v>
      </c>
      <c r="AL3023" t="str">
        <f t="shared" si="581"/>
        <v>N</v>
      </c>
      <c r="AN3023" t="s">
        <v>86</v>
      </c>
      <c r="AO3023" t="s">
        <v>85</v>
      </c>
      <c r="AP3023" t="str">
        <f t="shared" si="582"/>
        <v>94</v>
      </c>
      <c r="AQ3023" s="145" t="s">
        <v>1826</v>
      </c>
      <c r="AR3023" t="str">
        <f t="shared" si="583"/>
        <v>1-Adjusted Base Budget</v>
      </c>
      <c r="AS3023" s="145" t="s">
        <v>1827</v>
      </c>
      <c r="AT3023" t="s">
        <v>213</v>
      </c>
      <c r="AV3023" t="str">
        <f t="shared" si="589"/>
        <v>VPIT-SS</v>
      </c>
      <c r="AW3023" t="str">
        <f t="shared" si="588"/>
        <v>VP FOR INFORMATION TECHNOLOGY-SHARED SERVICES</v>
      </c>
    </row>
    <row r="3024" spans="1:49">
      <c r="A3024" s="59">
        <v>2018</v>
      </c>
      <c r="B3024" t="s">
        <v>137</v>
      </c>
      <c r="C3024" t="s">
        <v>1237</v>
      </c>
      <c r="D3024" t="s">
        <v>1238</v>
      </c>
      <c r="E3024" t="s">
        <v>1245</v>
      </c>
      <c r="F3024" t="s">
        <v>1010</v>
      </c>
      <c r="G3024" t="s">
        <v>1247</v>
      </c>
      <c r="H3024" t="s">
        <v>1246</v>
      </c>
      <c r="I3024" s="170" t="s">
        <v>84</v>
      </c>
      <c r="J3024" t="s">
        <v>85</v>
      </c>
      <c r="K3024" t="s">
        <v>214</v>
      </c>
      <c r="L3024" t="s">
        <v>562</v>
      </c>
      <c r="M3024" t="s">
        <v>563</v>
      </c>
      <c r="N3024" t="s">
        <v>217</v>
      </c>
      <c r="O3024" t="s">
        <v>263</v>
      </c>
      <c r="P3024" t="s">
        <v>379</v>
      </c>
      <c r="Q3024" t="s">
        <v>379</v>
      </c>
      <c r="R3024" t="s">
        <v>380</v>
      </c>
      <c r="S3024" t="s">
        <v>264</v>
      </c>
      <c r="T3024" t="s">
        <v>265</v>
      </c>
      <c r="U3024" s="61" t="s">
        <v>266</v>
      </c>
      <c r="V3024" t="s">
        <v>24</v>
      </c>
      <c r="W3024" t="s">
        <v>263</v>
      </c>
      <c r="X3024" s="59">
        <v>4000</v>
      </c>
      <c r="Y3024" s="59">
        <v>4000</v>
      </c>
      <c r="AA3024" s="146" t="str">
        <f t="shared" si="585"/>
        <v>EX</v>
      </c>
      <c r="AB3024" s="146">
        <f t="shared" si="587"/>
        <v>0</v>
      </c>
      <c r="AC3024" t="str">
        <f t="shared" si="578"/>
        <v>EX</v>
      </c>
      <c r="AD3024" s="74">
        <f t="shared" si="579"/>
        <v>4000</v>
      </c>
      <c r="AE3024" s="74">
        <f t="shared" si="584"/>
        <v>4000</v>
      </c>
      <c r="AF3024">
        <v>1</v>
      </c>
      <c r="AG3024">
        <v>0</v>
      </c>
      <c r="AH3024" s="74">
        <v>0</v>
      </c>
      <c r="AJ3024" s="74">
        <f t="shared" si="580"/>
        <v>0</v>
      </c>
      <c r="AK3024" s="74">
        <f t="shared" si="586"/>
        <v>4000</v>
      </c>
      <c r="AL3024" t="str">
        <f t="shared" si="581"/>
        <v>N</v>
      </c>
      <c r="AN3024" t="s">
        <v>86</v>
      </c>
      <c r="AO3024" t="s">
        <v>85</v>
      </c>
      <c r="AP3024" t="str">
        <f t="shared" si="582"/>
        <v>94</v>
      </c>
      <c r="AQ3024" s="145" t="s">
        <v>1826</v>
      </c>
      <c r="AR3024" t="str">
        <f t="shared" si="583"/>
        <v>1-Adjusted Base Budget</v>
      </c>
      <c r="AS3024" s="145" t="s">
        <v>1827</v>
      </c>
      <c r="AT3024" t="s">
        <v>213</v>
      </c>
      <c r="AV3024" t="str">
        <f t="shared" si="589"/>
        <v>VPIT</v>
      </c>
      <c r="AW3024" t="str">
        <f t="shared" si="588"/>
        <v>VP FOR INFORMATION TECHNOLOGY</v>
      </c>
    </row>
    <row r="3025" spans="1:49">
      <c r="A3025" s="59">
        <v>2018</v>
      </c>
      <c r="B3025" t="s">
        <v>137</v>
      </c>
      <c r="C3025" t="s">
        <v>1237</v>
      </c>
      <c r="D3025" t="s">
        <v>1238</v>
      </c>
      <c r="E3025" t="s">
        <v>1242</v>
      </c>
      <c r="F3025" t="s">
        <v>1240</v>
      </c>
      <c r="G3025" t="s">
        <v>1241</v>
      </c>
      <c r="H3025" t="s">
        <v>148</v>
      </c>
      <c r="I3025" s="170" t="s">
        <v>84</v>
      </c>
      <c r="J3025" t="s">
        <v>85</v>
      </c>
      <c r="K3025" t="s">
        <v>214</v>
      </c>
      <c r="L3025" t="s">
        <v>562</v>
      </c>
      <c r="M3025" t="s">
        <v>563</v>
      </c>
      <c r="N3025" t="s">
        <v>217</v>
      </c>
      <c r="O3025" t="s">
        <v>263</v>
      </c>
      <c r="P3025" t="s">
        <v>379</v>
      </c>
      <c r="Q3025" t="s">
        <v>379</v>
      </c>
      <c r="R3025" t="s">
        <v>380</v>
      </c>
      <c r="S3025" t="s">
        <v>264</v>
      </c>
      <c r="T3025" t="s">
        <v>265</v>
      </c>
      <c r="U3025" s="61" t="s">
        <v>266</v>
      </c>
      <c r="V3025" t="s">
        <v>24</v>
      </c>
      <c r="W3025" t="s">
        <v>263</v>
      </c>
      <c r="X3025" s="59">
        <v>150000</v>
      </c>
      <c r="Y3025" s="59">
        <v>150000</v>
      </c>
      <c r="Z3025" t="s">
        <v>141</v>
      </c>
      <c r="AA3025" s="146" t="str">
        <f t="shared" si="585"/>
        <v>EX</v>
      </c>
      <c r="AB3025" s="146" t="str">
        <f t="shared" si="587"/>
        <v>IT</v>
      </c>
      <c r="AC3025" t="str">
        <f t="shared" si="578"/>
        <v>EX</v>
      </c>
      <c r="AD3025" s="74">
        <f t="shared" si="579"/>
        <v>150000</v>
      </c>
      <c r="AE3025" s="74">
        <f t="shared" si="584"/>
        <v>150000</v>
      </c>
      <c r="AF3025">
        <v>1</v>
      </c>
      <c r="AG3025">
        <v>0</v>
      </c>
      <c r="AH3025" s="74">
        <v>0</v>
      </c>
      <c r="AJ3025" s="74">
        <f t="shared" si="580"/>
        <v>0</v>
      </c>
      <c r="AK3025" s="74">
        <f t="shared" si="586"/>
        <v>150000</v>
      </c>
      <c r="AL3025" t="str">
        <f t="shared" si="581"/>
        <v>N</v>
      </c>
      <c r="AN3025" t="s">
        <v>86</v>
      </c>
      <c r="AO3025" t="s">
        <v>85</v>
      </c>
      <c r="AP3025" t="str">
        <f t="shared" si="582"/>
        <v>94</v>
      </c>
      <c r="AQ3025" s="145" t="s">
        <v>1826</v>
      </c>
      <c r="AR3025" t="str">
        <f t="shared" si="583"/>
        <v>1-Adjusted Base Budget</v>
      </c>
      <c r="AS3025" s="145" t="s">
        <v>1827</v>
      </c>
      <c r="AT3025" t="s">
        <v>213</v>
      </c>
      <c r="AV3025" t="str">
        <f t="shared" si="589"/>
        <v>VPIT-SS</v>
      </c>
      <c r="AW3025" t="str">
        <f t="shared" si="588"/>
        <v>VP FOR INFORMATION TECHNOLOGY-SHARED SERVICES</v>
      </c>
    </row>
    <row r="3026" spans="1:49">
      <c r="A3026" s="59">
        <v>2018</v>
      </c>
      <c r="B3026" t="s">
        <v>137</v>
      </c>
      <c r="C3026" t="s">
        <v>1237</v>
      </c>
      <c r="D3026" t="s">
        <v>1238</v>
      </c>
      <c r="E3026" t="s">
        <v>1242</v>
      </c>
      <c r="F3026" t="s">
        <v>1286</v>
      </c>
      <c r="G3026" t="s">
        <v>1287</v>
      </c>
      <c r="H3026" t="s">
        <v>148</v>
      </c>
      <c r="I3026" s="170" t="s">
        <v>84</v>
      </c>
      <c r="J3026" t="s">
        <v>85</v>
      </c>
      <c r="K3026" t="s">
        <v>214</v>
      </c>
      <c r="L3026" t="s">
        <v>562</v>
      </c>
      <c r="M3026" t="s">
        <v>563</v>
      </c>
      <c r="N3026" t="s">
        <v>217</v>
      </c>
      <c r="O3026" t="s">
        <v>263</v>
      </c>
      <c r="P3026" t="s">
        <v>379</v>
      </c>
      <c r="Q3026" t="s">
        <v>379</v>
      </c>
      <c r="R3026" t="s">
        <v>380</v>
      </c>
      <c r="S3026" t="s">
        <v>264</v>
      </c>
      <c r="T3026" t="s">
        <v>265</v>
      </c>
      <c r="U3026" s="61" t="s">
        <v>266</v>
      </c>
      <c r="V3026" t="s">
        <v>24</v>
      </c>
      <c r="W3026" t="s">
        <v>263</v>
      </c>
      <c r="X3026" s="59">
        <v>6113</v>
      </c>
      <c r="Y3026" s="59">
        <v>6113</v>
      </c>
      <c r="Z3026" t="s">
        <v>141</v>
      </c>
      <c r="AA3026" s="146" t="str">
        <f t="shared" si="585"/>
        <v>EX</v>
      </c>
      <c r="AB3026" s="146" t="str">
        <f t="shared" si="587"/>
        <v>IT</v>
      </c>
      <c r="AC3026" t="str">
        <f t="shared" si="578"/>
        <v>EX</v>
      </c>
      <c r="AD3026" s="74">
        <f t="shared" si="579"/>
        <v>6113</v>
      </c>
      <c r="AE3026" s="74">
        <f t="shared" si="584"/>
        <v>6113</v>
      </c>
      <c r="AF3026">
        <v>1</v>
      </c>
      <c r="AG3026">
        <v>0</v>
      </c>
      <c r="AH3026" s="74">
        <v>0</v>
      </c>
      <c r="AJ3026" s="74">
        <f t="shared" si="580"/>
        <v>0</v>
      </c>
      <c r="AK3026" s="74">
        <f t="shared" si="586"/>
        <v>6113</v>
      </c>
      <c r="AL3026" t="str">
        <f t="shared" si="581"/>
        <v>N</v>
      </c>
      <c r="AN3026" t="s">
        <v>86</v>
      </c>
      <c r="AO3026" t="s">
        <v>85</v>
      </c>
      <c r="AP3026" t="str">
        <f t="shared" si="582"/>
        <v>94</v>
      </c>
      <c r="AQ3026" s="145" t="s">
        <v>1826</v>
      </c>
      <c r="AR3026" t="str">
        <f t="shared" si="583"/>
        <v>1-Adjusted Base Budget</v>
      </c>
      <c r="AS3026" s="145" t="s">
        <v>1827</v>
      </c>
      <c r="AT3026" t="s">
        <v>213</v>
      </c>
      <c r="AV3026" t="str">
        <f t="shared" si="589"/>
        <v>VPIT-SS</v>
      </c>
      <c r="AW3026" t="str">
        <f t="shared" si="588"/>
        <v>VP FOR INFORMATION TECHNOLOGY-SHARED SERVICES</v>
      </c>
    </row>
    <row r="3027" spans="1:49">
      <c r="A3027" s="59">
        <v>2018</v>
      </c>
      <c r="B3027" t="s">
        <v>137</v>
      </c>
      <c r="C3027" t="s">
        <v>1237</v>
      </c>
      <c r="D3027" t="s">
        <v>1238</v>
      </c>
      <c r="E3027" t="s">
        <v>1239</v>
      </c>
      <c r="F3027" t="s">
        <v>1240</v>
      </c>
      <c r="G3027" t="s">
        <v>1241</v>
      </c>
      <c r="H3027" t="s">
        <v>155</v>
      </c>
      <c r="I3027" s="170" t="s">
        <v>84</v>
      </c>
      <c r="J3027" t="s">
        <v>85</v>
      </c>
      <c r="K3027" t="s">
        <v>214</v>
      </c>
      <c r="L3027" t="s">
        <v>562</v>
      </c>
      <c r="M3027" t="s">
        <v>563</v>
      </c>
      <c r="N3027" t="s">
        <v>217</v>
      </c>
      <c r="O3027" t="s">
        <v>263</v>
      </c>
      <c r="P3027" t="s">
        <v>379</v>
      </c>
      <c r="Q3027" t="s">
        <v>379</v>
      </c>
      <c r="R3027" t="s">
        <v>380</v>
      </c>
      <c r="S3027" t="s">
        <v>264</v>
      </c>
      <c r="T3027" t="s">
        <v>265</v>
      </c>
      <c r="U3027" s="61" t="s">
        <v>266</v>
      </c>
      <c r="V3027" t="s">
        <v>24</v>
      </c>
      <c r="W3027" t="s">
        <v>263</v>
      </c>
      <c r="X3027" s="59">
        <v>119335</v>
      </c>
      <c r="Y3027" s="59">
        <v>119335</v>
      </c>
      <c r="Z3027" t="s">
        <v>141</v>
      </c>
      <c r="AA3027" s="146" t="str">
        <f t="shared" si="585"/>
        <v>EX</v>
      </c>
      <c r="AB3027" s="146" t="str">
        <f t="shared" si="587"/>
        <v>IT</v>
      </c>
      <c r="AC3027" t="str">
        <f t="shared" ref="AC3027:AC3090" si="590">IF(O3027 =AA3027,W3027,"Allot/Xfer IN")</f>
        <v>EX</v>
      </c>
      <c r="AD3027" s="74">
        <f t="shared" ref="AD3027:AD3090" si="591">IF(O3027 =AA3027,Y3027,-Y3027)</f>
        <v>119335</v>
      </c>
      <c r="AE3027" s="74">
        <f t="shared" si="584"/>
        <v>119335</v>
      </c>
      <c r="AF3027">
        <v>1</v>
      </c>
      <c r="AG3027">
        <v>0</v>
      </c>
      <c r="AH3027" s="74">
        <v>0</v>
      </c>
      <c r="AJ3027" s="74">
        <f t="shared" ref="AJ3027:AJ3090" si="592">SUM(AG3027:AI3027)</f>
        <v>0</v>
      </c>
      <c r="AK3027" s="74">
        <f t="shared" si="586"/>
        <v>119335</v>
      </c>
      <c r="AL3027" t="str">
        <f t="shared" ref="AL3027:AL3090" si="593">IF(AF3027&lt;&gt;1,"Y","N")</f>
        <v>N</v>
      </c>
      <c r="AN3027" t="s">
        <v>86</v>
      </c>
      <c r="AO3027" t="s">
        <v>85</v>
      </c>
      <c r="AP3027" t="str">
        <f t="shared" ref="AP3027:AP3090" si="594">IF(AL3027 ="Y","99",I3027)</f>
        <v>94</v>
      </c>
      <c r="AQ3027" s="145" t="s">
        <v>1826</v>
      </c>
      <c r="AR3027" t="str">
        <f t="shared" ref="AR3027:AR3090" si="595">IF(AM3027 ="y",AQ3027,IF(AG3027 &lt;&gt;0,"2-Provision for Compensation Incr","1-Adjusted Base Budget"))</f>
        <v>1-Adjusted Base Budget</v>
      </c>
      <c r="AS3027" s="145" t="s">
        <v>1827</v>
      </c>
      <c r="AT3027" t="s">
        <v>213</v>
      </c>
      <c r="AV3027" t="str">
        <f t="shared" si="589"/>
        <v>VPIT-SS</v>
      </c>
      <c r="AW3027" t="str">
        <f t="shared" si="588"/>
        <v>VP FOR INFORMATION TECHNOLOGY-SHARED SERVICES</v>
      </c>
    </row>
    <row r="3028" spans="1:49">
      <c r="A3028" s="59">
        <v>2018</v>
      </c>
      <c r="B3028" t="s">
        <v>137</v>
      </c>
      <c r="C3028" t="s">
        <v>1237</v>
      </c>
      <c r="D3028" t="s">
        <v>1238</v>
      </c>
      <c r="E3028" t="s">
        <v>1245</v>
      </c>
      <c r="F3028" t="s">
        <v>1211</v>
      </c>
      <c r="G3028" t="s">
        <v>1212</v>
      </c>
      <c r="H3028" t="s">
        <v>1246</v>
      </c>
      <c r="I3028" s="170" t="s">
        <v>84</v>
      </c>
      <c r="J3028" t="s">
        <v>85</v>
      </c>
      <c r="K3028" t="s">
        <v>214</v>
      </c>
      <c r="L3028" t="s">
        <v>1213</v>
      </c>
      <c r="M3028" t="s">
        <v>1214</v>
      </c>
      <c r="N3028" t="s">
        <v>217</v>
      </c>
      <c r="O3028" t="s">
        <v>263</v>
      </c>
      <c r="P3028" t="s">
        <v>1216</v>
      </c>
      <c r="Q3028" t="s">
        <v>1217</v>
      </c>
      <c r="R3028" t="s">
        <v>1218</v>
      </c>
      <c r="S3028" t="s">
        <v>264</v>
      </c>
      <c r="T3028" t="s">
        <v>265</v>
      </c>
      <c r="U3028" s="61" t="s">
        <v>266</v>
      </c>
      <c r="V3028" t="s">
        <v>24</v>
      </c>
      <c r="W3028" t="s">
        <v>263</v>
      </c>
      <c r="X3028" s="59">
        <v>0</v>
      </c>
      <c r="Y3028" s="59">
        <v>-40108</v>
      </c>
      <c r="AA3028" s="146" t="str">
        <f t="shared" si="585"/>
        <v>EX</v>
      </c>
      <c r="AB3028" s="146">
        <f t="shared" si="587"/>
        <v>0</v>
      </c>
      <c r="AC3028" t="str">
        <f t="shared" si="590"/>
        <v>EX</v>
      </c>
      <c r="AD3028" s="74">
        <f t="shared" si="591"/>
        <v>-40108</v>
      </c>
      <c r="AE3028" s="74">
        <f t="shared" ref="AE3028:AE3091" si="596">Y3028</f>
        <v>-40108</v>
      </c>
      <c r="AF3028">
        <v>1</v>
      </c>
      <c r="AG3028">
        <v>0</v>
      </c>
      <c r="AH3028" s="74">
        <v>0</v>
      </c>
      <c r="AJ3028" s="74">
        <f t="shared" si="592"/>
        <v>0</v>
      </c>
      <c r="AK3028" s="74">
        <f t="shared" si="586"/>
        <v>-40108</v>
      </c>
      <c r="AL3028" t="str">
        <f t="shared" si="593"/>
        <v>N</v>
      </c>
      <c r="AN3028" t="s">
        <v>86</v>
      </c>
      <c r="AO3028" t="s">
        <v>85</v>
      </c>
      <c r="AP3028" t="str">
        <f t="shared" si="594"/>
        <v>94</v>
      </c>
      <c r="AQ3028" s="145" t="s">
        <v>1826</v>
      </c>
      <c r="AR3028" t="str">
        <f t="shared" si="595"/>
        <v>1-Adjusted Base Budget</v>
      </c>
      <c r="AS3028" s="145" t="s">
        <v>1827</v>
      </c>
      <c r="AT3028" t="s">
        <v>213</v>
      </c>
      <c r="AV3028" t="str">
        <f t="shared" si="589"/>
        <v>VPIT</v>
      </c>
      <c r="AW3028" t="str">
        <f t="shared" si="588"/>
        <v>VP FOR INFORMATION TECHNOLOGY</v>
      </c>
    </row>
    <row r="3029" spans="1:49">
      <c r="A3029" s="59">
        <v>2018</v>
      </c>
      <c r="B3029" t="s">
        <v>137</v>
      </c>
      <c r="C3029" t="s">
        <v>1237</v>
      </c>
      <c r="D3029" t="s">
        <v>1238</v>
      </c>
      <c r="E3029" t="s">
        <v>1271</v>
      </c>
      <c r="F3029" t="s">
        <v>1211</v>
      </c>
      <c r="G3029" t="s">
        <v>1212</v>
      </c>
      <c r="H3029" t="s">
        <v>1272</v>
      </c>
      <c r="I3029" s="170" t="s">
        <v>84</v>
      </c>
      <c r="J3029" t="s">
        <v>85</v>
      </c>
      <c r="K3029" t="s">
        <v>214</v>
      </c>
      <c r="L3029" t="s">
        <v>1213</v>
      </c>
      <c r="M3029" t="s">
        <v>1214</v>
      </c>
      <c r="N3029" t="s">
        <v>217</v>
      </c>
      <c r="O3029" t="s">
        <v>263</v>
      </c>
      <c r="P3029" t="s">
        <v>1216</v>
      </c>
      <c r="Q3029" t="s">
        <v>1217</v>
      </c>
      <c r="R3029" t="s">
        <v>1218</v>
      </c>
      <c r="S3029" t="s">
        <v>264</v>
      </c>
      <c r="T3029" t="s">
        <v>265</v>
      </c>
      <c r="U3029" s="61" t="s">
        <v>266</v>
      </c>
      <c r="V3029" t="s">
        <v>24</v>
      </c>
      <c r="W3029" t="s">
        <v>263</v>
      </c>
      <c r="X3029" s="59">
        <v>0</v>
      </c>
      <c r="Y3029" s="59">
        <v>-3257</v>
      </c>
      <c r="AA3029" s="146" t="str">
        <f t="shared" si="585"/>
        <v>EX</v>
      </c>
      <c r="AB3029" s="146">
        <f t="shared" si="587"/>
        <v>0</v>
      </c>
      <c r="AC3029" t="str">
        <f t="shared" si="590"/>
        <v>EX</v>
      </c>
      <c r="AD3029" s="74">
        <f t="shared" si="591"/>
        <v>-3257</v>
      </c>
      <c r="AE3029" s="74">
        <f t="shared" si="596"/>
        <v>-3257</v>
      </c>
      <c r="AF3029">
        <v>1</v>
      </c>
      <c r="AG3029">
        <v>0</v>
      </c>
      <c r="AH3029" s="74">
        <v>0</v>
      </c>
      <c r="AJ3029" s="74">
        <f t="shared" si="592"/>
        <v>0</v>
      </c>
      <c r="AK3029" s="74">
        <f t="shared" si="586"/>
        <v>-3257</v>
      </c>
      <c r="AL3029" t="str">
        <f t="shared" si="593"/>
        <v>N</v>
      </c>
      <c r="AN3029" t="s">
        <v>86</v>
      </c>
      <c r="AO3029" t="s">
        <v>85</v>
      </c>
      <c r="AP3029" t="str">
        <f t="shared" si="594"/>
        <v>94</v>
      </c>
      <c r="AQ3029" s="145" t="s">
        <v>1826</v>
      </c>
      <c r="AR3029" t="str">
        <f t="shared" si="595"/>
        <v>1-Adjusted Base Budget</v>
      </c>
      <c r="AS3029" s="145" t="s">
        <v>1827</v>
      </c>
      <c r="AT3029" t="s">
        <v>213</v>
      </c>
      <c r="AV3029" t="str">
        <f t="shared" si="589"/>
        <v>VPIT</v>
      </c>
      <c r="AW3029" t="str">
        <f t="shared" si="588"/>
        <v>VP FOR INFORMATION TECHNOLOGY</v>
      </c>
    </row>
    <row r="3030" spans="1:49">
      <c r="A3030" s="59">
        <v>2018</v>
      </c>
      <c r="B3030" t="s">
        <v>137</v>
      </c>
      <c r="C3030" t="s">
        <v>1237</v>
      </c>
      <c r="D3030" t="s">
        <v>1238</v>
      </c>
      <c r="E3030" t="s">
        <v>1242</v>
      </c>
      <c r="F3030" t="s">
        <v>1211</v>
      </c>
      <c r="G3030" t="s">
        <v>1212</v>
      </c>
      <c r="H3030" t="s">
        <v>148</v>
      </c>
      <c r="I3030" s="170" t="s">
        <v>84</v>
      </c>
      <c r="J3030" t="s">
        <v>85</v>
      </c>
      <c r="K3030" t="s">
        <v>214</v>
      </c>
      <c r="L3030" t="s">
        <v>1213</v>
      </c>
      <c r="M3030" t="s">
        <v>1214</v>
      </c>
      <c r="N3030" t="s">
        <v>217</v>
      </c>
      <c r="O3030" t="s">
        <v>263</v>
      </c>
      <c r="P3030" t="s">
        <v>1216</v>
      </c>
      <c r="Q3030" t="s">
        <v>1217</v>
      </c>
      <c r="R3030" t="s">
        <v>1218</v>
      </c>
      <c r="S3030" t="s">
        <v>264</v>
      </c>
      <c r="T3030" t="s">
        <v>265</v>
      </c>
      <c r="U3030" s="61" t="s">
        <v>266</v>
      </c>
      <c r="V3030" t="s">
        <v>24</v>
      </c>
      <c r="W3030" t="s">
        <v>263</v>
      </c>
      <c r="X3030" s="59">
        <v>0</v>
      </c>
      <c r="Y3030" s="59">
        <v>-17949</v>
      </c>
      <c r="Z3030" t="s">
        <v>141</v>
      </c>
      <c r="AA3030" s="146" t="str">
        <f t="shared" si="585"/>
        <v>EX</v>
      </c>
      <c r="AB3030" s="146" t="str">
        <f t="shared" si="587"/>
        <v>IT</v>
      </c>
      <c r="AC3030" t="str">
        <f t="shared" si="590"/>
        <v>EX</v>
      </c>
      <c r="AD3030" s="74">
        <f t="shared" si="591"/>
        <v>-17949</v>
      </c>
      <c r="AE3030" s="74">
        <f t="shared" si="596"/>
        <v>-17949</v>
      </c>
      <c r="AF3030">
        <v>1</v>
      </c>
      <c r="AG3030">
        <v>0</v>
      </c>
      <c r="AH3030" s="74">
        <v>0</v>
      </c>
      <c r="AJ3030" s="74">
        <f t="shared" si="592"/>
        <v>0</v>
      </c>
      <c r="AK3030" s="74">
        <f t="shared" si="586"/>
        <v>-17949</v>
      </c>
      <c r="AL3030" t="str">
        <f t="shared" si="593"/>
        <v>N</v>
      </c>
      <c r="AN3030" t="s">
        <v>86</v>
      </c>
      <c r="AO3030" t="s">
        <v>85</v>
      </c>
      <c r="AP3030" t="str">
        <f t="shared" si="594"/>
        <v>94</v>
      </c>
      <c r="AQ3030" s="145" t="s">
        <v>1826</v>
      </c>
      <c r="AR3030" t="str">
        <f t="shared" si="595"/>
        <v>1-Adjusted Base Budget</v>
      </c>
      <c r="AS3030" s="145" t="s">
        <v>1827</v>
      </c>
      <c r="AT3030" t="s">
        <v>213</v>
      </c>
      <c r="AV3030" t="str">
        <f t="shared" si="589"/>
        <v>VPIT-SS</v>
      </c>
      <c r="AW3030" t="str">
        <f t="shared" si="588"/>
        <v>VP FOR INFORMATION TECHNOLOGY-SHARED SERVICES</v>
      </c>
    </row>
    <row r="3031" spans="1:49">
      <c r="A3031" s="59">
        <v>2018</v>
      </c>
      <c r="B3031" t="s">
        <v>137</v>
      </c>
      <c r="C3031" t="s">
        <v>1237</v>
      </c>
      <c r="D3031" t="s">
        <v>1238</v>
      </c>
      <c r="E3031" t="s">
        <v>1239</v>
      </c>
      <c r="F3031" t="s">
        <v>1211</v>
      </c>
      <c r="G3031" t="s">
        <v>1212</v>
      </c>
      <c r="H3031" t="s">
        <v>155</v>
      </c>
      <c r="I3031" s="170" t="s">
        <v>84</v>
      </c>
      <c r="J3031" t="s">
        <v>85</v>
      </c>
      <c r="K3031" t="s">
        <v>214</v>
      </c>
      <c r="L3031" t="s">
        <v>1213</v>
      </c>
      <c r="M3031" t="s">
        <v>1214</v>
      </c>
      <c r="N3031" t="s">
        <v>217</v>
      </c>
      <c r="O3031" t="s">
        <v>263</v>
      </c>
      <c r="P3031" t="s">
        <v>1216</v>
      </c>
      <c r="Q3031" t="s">
        <v>1217</v>
      </c>
      <c r="R3031" t="s">
        <v>1218</v>
      </c>
      <c r="S3031" t="s">
        <v>264</v>
      </c>
      <c r="T3031" t="s">
        <v>265</v>
      </c>
      <c r="U3031" s="61" t="s">
        <v>266</v>
      </c>
      <c r="V3031" t="s">
        <v>24</v>
      </c>
      <c r="W3031" t="s">
        <v>263</v>
      </c>
      <c r="X3031" s="59">
        <v>0</v>
      </c>
      <c r="Y3031" s="59">
        <v>-5614</v>
      </c>
      <c r="Z3031" t="s">
        <v>141</v>
      </c>
      <c r="AA3031" s="146" t="str">
        <f t="shared" si="585"/>
        <v>EX</v>
      </c>
      <c r="AB3031" s="146" t="str">
        <f t="shared" si="587"/>
        <v>IT</v>
      </c>
      <c r="AC3031" t="str">
        <f t="shared" si="590"/>
        <v>EX</v>
      </c>
      <c r="AD3031" s="74">
        <f t="shared" si="591"/>
        <v>-5614</v>
      </c>
      <c r="AE3031" s="74">
        <f t="shared" si="596"/>
        <v>-5614</v>
      </c>
      <c r="AF3031">
        <v>1</v>
      </c>
      <c r="AG3031">
        <v>0</v>
      </c>
      <c r="AH3031" s="74">
        <v>0</v>
      </c>
      <c r="AJ3031" s="74">
        <f t="shared" si="592"/>
        <v>0</v>
      </c>
      <c r="AK3031" s="74">
        <f t="shared" si="586"/>
        <v>-5614</v>
      </c>
      <c r="AL3031" t="str">
        <f t="shared" si="593"/>
        <v>N</v>
      </c>
      <c r="AN3031" t="s">
        <v>86</v>
      </c>
      <c r="AO3031" t="s">
        <v>85</v>
      </c>
      <c r="AP3031" t="str">
        <f t="shared" si="594"/>
        <v>94</v>
      </c>
      <c r="AQ3031" s="145" t="s">
        <v>1826</v>
      </c>
      <c r="AR3031" t="str">
        <f t="shared" si="595"/>
        <v>1-Adjusted Base Budget</v>
      </c>
      <c r="AS3031" s="145" t="s">
        <v>1827</v>
      </c>
      <c r="AT3031" t="s">
        <v>213</v>
      </c>
      <c r="AV3031" t="str">
        <f t="shared" si="589"/>
        <v>VPIT-SS</v>
      </c>
      <c r="AW3031" t="str">
        <f t="shared" si="588"/>
        <v>VP FOR INFORMATION TECHNOLOGY-SHARED SERVICES</v>
      </c>
    </row>
    <row r="3032" spans="1:49">
      <c r="A3032" s="59">
        <v>2018</v>
      </c>
      <c r="B3032" t="s">
        <v>137</v>
      </c>
      <c r="C3032" t="s">
        <v>1237</v>
      </c>
      <c r="D3032" t="s">
        <v>1238</v>
      </c>
      <c r="E3032" t="s">
        <v>1245</v>
      </c>
      <c r="F3032" t="s">
        <v>1211</v>
      </c>
      <c r="G3032" t="s">
        <v>1212</v>
      </c>
      <c r="H3032" t="s">
        <v>1246</v>
      </c>
      <c r="I3032" s="170" t="s">
        <v>84</v>
      </c>
      <c r="J3032" t="s">
        <v>85</v>
      </c>
      <c r="K3032" t="s">
        <v>214</v>
      </c>
      <c r="L3032" t="s">
        <v>1213</v>
      </c>
      <c r="M3032" t="s">
        <v>1214</v>
      </c>
      <c r="N3032" t="s">
        <v>1215</v>
      </c>
      <c r="O3032" t="s">
        <v>263</v>
      </c>
      <c r="P3032" t="s">
        <v>1216</v>
      </c>
      <c r="Q3032" t="s">
        <v>1217</v>
      </c>
      <c r="R3032" t="s">
        <v>1218</v>
      </c>
      <c r="S3032" t="s">
        <v>264</v>
      </c>
      <c r="T3032" t="s">
        <v>265</v>
      </c>
      <c r="U3032" s="61" t="s">
        <v>266</v>
      </c>
      <c r="V3032" t="s">
        <v>24</v>
      </c>
      <c r="W3032" t="s">
        <v>263</v>
      </c>
      <c r="X3032" s="59">
        <v>40108</v>
      </c>
      <c r="Y3032" s="59">
        <v>40108</v>
      </c>
      <c r="AA3032" s="146" t="str">
        <f t="shared" si="585"/>
        <v>EX</v>
      </c>
      <c r="AB3032" s="146">
        <f t="shared" si="587"/>
        <v>0</v>
      </c>
      <c r="AC3032" t="str">
        <f t="shared" si="590"/>
        <v>EX</v>
      </c>
      <c r="AD3032" s="74">
        <f t="shared" si="591"/>
        <v>40108</v>
      </c>
      <c r="AE3032" s="74">
        <f t="shared" si="596"/>
        <v>40108</v>
      </c>
      <c r="AF3032">
        <v>1</v>
      </c>
      <c r="AG3032">
        <v>0</v>
      </c>
      <c r="AH3032" s="74">
        <v>0</v>
      </c>
      <c r="AJ3032" s="74">
        <f t="shared" si="592"/>
        <v>0</v>
      </c>
      <c r="AK3032" s="74">
        <f t="shared" si="586"/>
        <v>40108</v>
      </c>
      <c r="AL3032" t="str">
        <f t="shared" si="593"/>
        <v>N</v>
      </c>
      <c r="AN3032" t="s">
        <v>86</v>
      </c>
      <c r="AO3032" t="s">
        <v>85</v>
      </c>
      <c r="AP3032" t="str">
        <f t="shared" si="594"/>
        <v>94</v>
      </c>
      <c r="AQ3032" s="145" t="s">
        <v>1826</v>
      </c>
      <c r="AR3032" t="str">
        <f t="shared" si="595"/>
        <v>1-Adjusted Base Budget</v>
      </c>
      <c r="AS3032" s="145" t="s">
        <v>1827</v>
      </c>
      <c r="AT3032" t="s">
        <v>213</v>
      </c>
      <c r="AV3032" t="str">
        <f t="shared" si="589"/>
        <v>VPIT</v>
      </c>
      <c r="AW3032" t="str">
        <f t="shared" si="588"/>
        <v>VP FOR INFORMATION TECHNOLOGY</v>
      </c>
    </row>
    <row r="3033" spans="1:49">
      <c r="A3033" s="59">
        <v>2018</v>
      </c>
      <c r="B3033" t="s">
        <v>137</v>
      </c>
      <c r="C3033" t="s">
        <v>1237</v>
      </c>
      <c r="D3033" t="s">
        <v>1238</v>
      </c>
      <c r="E3033" t="s">
        <v>1271</v>
      </c>
      <c r="F3033" t="s">
        <v>1211</v>
      </c>
      <c r="G3033" t="s">
        <v>1212</v>
      </c>
      <c r="H3033" t="s">
        <v>1272</v>
      </c>
      <c r="I3033" s="170" t="s">
        <v>84</v>
      </c>
      <c r="J3033" t="s">
        <v>85</v>
      </c>
      <c r="K3033" t="s">
        <v>214</v>
      </c>
      <c r="L3033" t="s">
        <v>1213</v>
      </c>
      <c r="M3033" t="s">
        <v>1214</v>
      </c>
      <c r="N3033" t="s">
        <v>1215</v>
      </c>
      <c r="O3033" t="s">
        <v>263</v>
      </c>
      <c r="P3033" t="s">
        <v>1216</v>
      </c>
      <c r="Q3033" t="s">
        <v>1217</v>
      </c>
      <c r="R3033" t="s">
        <v>1218</v>
      </c>
      <c r="S3033" t="s">
        <v>264</v>
      </c>
      <c r="T3033" t="s">
        <v>265</v>
      </c>
      <c r="U3033" s="61" t="s">
        <v>266</v>
      </c>
      <c r="V3033" t="s">
        <v>24</v>
      </c>
      <c r="W3033" t="s">
        <v>263</v>
      </c>
      <c r="X3033" s="59">
        <v>3257</v>
      </c>
      <c r="Y3033" s="59">
        <v>3257</v>
      </c>
      <c r="AA3033" s="146" t="str">
        <f t="shared" si="585"/>
        <v>EX</v>
      </c>
      <c r="AB3033" s="146">
        <f t="shared" si="587"/>
        <v>0</v>
      </c>
      <c r="AC3033" t="str">
        <f t="shared" si="590"/>
        <v>EX</v>
      </c>
      <c r="AD3033" s="74">
        <f t="shared" si="591"/>
        <v>3257</v>
      </c>
      <c r="AE3033" s="74">
        <f t="shared" si="596"/>
        <v>3257</v>
      </c>
      <c r="AF3033">
        <v>1</v>
      </c>
      <c r="AG3033">
        <v>0</v>
      </c>
      <c r="AH3033" s="74">
        <v>0</v>
      </c>
      <c r="AJ3033" s="74">
        <f t="shared" si="592"/>
        <v>0</v>
      </c>
      <c r="AK3033" s="74">
        <f t="shared" si="586"/>
        <v>3257</v>
      </c>
      <c r="AL3033" t="str">
        <f t="shared" si="593"/>
        <v>N</v>
      </c>
      <c r="AN3033" t="s">
        <v>86</v>
      </c>
      <c r="AO3033" t="s">
        <v>85</v>
      </c>
      <c r="AP3033" t="str">
        <f t="shared" si="594"/>
        <v>94</v>
      </c>
      <c r="AQ3033" s="145" t="s">
        <v>1826</v>
      </c>
      <c r="AR3033" t="str">
        <f t="shared" si="595"/>
        <v>1-Adjusted Base Budget</v>
      </c>
      <c r="AS3033" s="145" t="s">
        <v>1827</v>
      </c>
      <c r="AT3033" t="s">
        <v>213</v>
      </c>
      <c r="AV3033" t="str">
        <f t="shared" si="589"/>
        <v>VPIT</v>
      </c>
      <c r="AW3033" t="str">
        <f t="shared" si="588"/>
        <v>VP FOR INFORMATION TECHNOLOGY</v>
      </c>
    </row>
    <row r="3034" spans="1:49">
      <c r="A3034" s="59">
        <v>2018</v>
      </c>
      <c r="B3034" t="s">
        <v>137</v>
      </c>
      <c r="C3034" t="s">
        <v>1237</v>
      </c>
      <c r="D3034" t="s">
        <v>1238</v>
      </c>
      <c r="E3034" t="s">
        <v>1242</v>
      </c>
      <c r="F3034" t="s">
        <v>1211</v>
      </c>
      <c r="G3034" t="s">
        <v>1212</v>
      </c>
      <c r="H3034" t="s">
        <v>148</v>
      </c>
      <c r="I3034" s="170" t="s">
        <v>84</v>
      </c>
      <c r="J3034" t="s">
        <v>85</v>
      </c>
      <c r="K3034" t="s">
        <v>214</v>
      </c>
      <c r="L3034" t="s">
        <v>1213</v>
      </c>
      <c r="M3034" t="s">
        <v>1214</v>
      </c>
      <c r="N3034" t="s">
        <v>1215</v>
      </c>
      <c r="O3034" t="s">
        <v>263</v>
      </c>
      <c r="P3034" t="s">
        <v>1216</v>
      </c>
      <c r="Q3034" t="s">
        <v>1217</v>
      </c>
      <c r="R3034" t="s">
        <v>1218</v>
      </c>
      <c r="S3034" t="s">
        <v>264</v>
      </c>
      <c r="T3034" t="s">
        <v>265</v>
      </c>
      <c r="U3034" s="61" t="s">
        <v>266</v>
      </c>
      <c r="V3034" t="s">
        <v>24</v>
      </c>
      <c r="W3034" t="s">
        <v>263</v>
      </c>
      <c r="X3034" s="59">
        <v>17949</v>
      </c>
      <c r="Y3034" s="59">
        <v>17949</v>
      </c>
      <c r="Z3034" t="s">
        <v>141</v>
      </c>
      <c r="AA3034" s="146" t="str">
        <f t="shared" si="585"/>
        <v>EX</v>
      </c>
      <c r="AB3034" s="146" t="str">
        <f t="shared" si="587"/>
        <v>IT</v>
      </c>
      <c r="AC3034" t="str">
        <f t="shared" si="590"/>
        <v>EX</v>
      </c>
      <c r="AD3034" s="74">
        <f t="shared" si="591"/>
        <v>17949</v>
      </c>
      <c r="AE3034" s="74">
        <f t="shared" si="596"/>
        <v>17949</v>
      </c>
      <c r="AF3034">
        <v>1</v>
      </c>
      <c r="AG3034">
        <v>0</v>
      </c>
      <c r="AH3034" s="74">
        <v>0</v>
      </c>
      <c r="AJ3034" s="74">
        <f t="shared" si="592"/>
        <v>0</v>
      </c>
      <c r="AK3034" s="74">
        <f t="shared" si="586"/>
        <v>17949</v>
      </c>
      <c r="AL3034" t="str">
        <f t="shared" si="593"/>
        <v>N</v>
      </c>
      <c r="AN3034" t="s">
        <v>86</v>
      </c>
      <c r="AO3034" t="s">
        <v>85</v>
      </c>
      <c r="AP3034" t="str">
        <f t="shared" si="594"/>
        <v>94</v>
      </c>
      <c r="AQ3034" s="145" t="s">
        <v>1826</v>
      </c>
      <c r="AR3034" t="str">
        <f t="shared" si="595"/>
        <v>1-Adjusted Base Budget</v>
      </c>
      <c r="AS3034" s="145" t="s">
        <v>1827</v>
      </c>
      <c r="AT3034" t="s">
        <v>213</v>
      </c>
      <c r="AV3034" t="str">
        <f t="shared" si="589"/>
        <v>VPIT-SS</v>
      </c>
      <c r="AW3034" t="str">
        <f t="shared" si="588"/>
        <v>VP FOR INFORMATION TECHNOLOGY-SHARED SERVICES</v>
      </c>
    </row>
    <row r="3035" spans="1:49">
      <c r="A3035" s="59">
        <v>2018</v>
      </c>
      <c r="B3035" t="s">
        <v>137</v>
      </c>
      <c r="C3035" t="s">
        <v>1237</v>
      </c>
      <c r="D3035" t="s">
        <v>1238</v>
      </c>
      <c r="E3035" t="s">
        <v>1239</v>
      </c>
      <c r="F3035" t="s">
        <v>1211</v>
      </c>
      <c r="G3035" t="s">
        <v>1212</v>
      </c>
      <c r="H3035" t="s">
        <v>155</v>
      </c>
      <c r="I3035" s="170" t="s">
        <v>84</v>
      </c>
      <c r="J3035" t="s">
        <v>85</v>
      </c>
      <c r="K3035" t="s">
        <v>214</v>
      </c>
      <c r="L3035" t="s">
        <v>1213</v>
      </c>
      <c r="M3035" t="s">
        <v>1214</v>
      </c>
      <c r="N3035" t="s">
        <v>1215</v>
      </c>
      <c r="O3035" t="s">
        <v>263</v>
      </c>
      <c r="P3035" t="s">
        <v>1216</v>
      </c>
      <c r="Q3035" t="s">
        <v>1217</v>
      </c>
      <c r="R3035" t="s">
        <v>1218</v>
      </c>
      <c r="S3035" t="s">
        <v>264</v>
      </c>
      <c r="T3035" t="s">
        <v>265</v>
      </c>
      <c r="U3035" s="61" t="s">
        <v>266</v>
      </c>
      <c r="V3035" t="s">
        <v>24</v>
      </c>
      <c r="W3035" t="s">
        <v>263</v>
      </c>
      <c r="X3035" s="59">
        <v>5614</v>
      </c>
      <c r="Y3035" s="59">
        <v>5614</v>
      </c>
      <c r="Z3035" t="s">
        <v>141</v>
      </c>
      <c r="AA3035" s="146" t="str">
        <f t="shared" si="585"/>
        <v>EX</v>
      </c>
      <c r="AB3035" s="146" t="str">
        <f t="shared" si="587"/>
        <v>IT</v>
      </c>
      <c r="AC3035" t="str">
        <f t="shared" si="590"/>
        <v>EX</v>
      </c>
      <c r="AD3035" s="74">
        <f t="shared" si="591"/>
        <v>5614</v>
      </c>
      <c r="AE3035" s="74">
        <f t="shared" si="596"/>
        <v>5614</v>
      </c>
      <c r="AF3035">
        <v>1</v>
      </c>
      <c r="AG3035">
        <v>0</v>
      </c>
      <c r="AH3035" s="74">
        <v>0</v>
      </c>
      <c r="AJ3035" s="74">
        <f t="shared" si="592"/>
        <v>0</v>
      </c>
      <c r="AK3035" s="74">
        <f t="shared" si="586"/>
        <v>5614</v>
      </c>
      <c r="AL3035" t="str">
        <f t="shared" si="593"/>
        <v>N</v>
      </c>
      <c r="AN3035" t="s">
        <v>86</v>
      </c>
      <c r="AO3035" t="s">
        <v>85</v>
      </c>
      <c r="AP3035" t="str">
        <f t="shared" si="594"/>
        <v>94</v>
      </c>
      <c r="AQ3035" s="145" t="s">
        <v>1826</v>
      </c>
      <c r="AR3035" t="str">
        <f t="shared" si="595"/>
        <v>1-Adjusted Base Budget</v>
      </c>
      <c r="AS3035" s="145" t="s">
        <v>1827</v>
      </c>
      <c r="AT3035" t="s">
        <v>213</v>
      </c>
      <c r="AV3035" t="str">
        <f t="shared" si="589"/>
        <v>VPIT-SS</v>
      </c>
      <c r="AW3035" t="str">
        <f t="shared" si="588"/>
        <v>VP FOR INFORMATION TECHNOLOGY-SHARED SERVICES</v>
      </c>
    </row>
    <row r="3036" spans="1:49">
      <c r="A3036" s="59">
        <v>2018</v>
      </c>
      <c r="B3036" t="s">
        <v>137</v>
      </c>
      <c r="C3036" t="s">
        <v>1237</v>
      </c>
      <c r="D3036" t="s">
        <v>1238</v>
      </c>
      <c r="E3036" t="s">
        <v>1245</v>
      </c>
      <c r="F3036" t="s">
        <v>1010</v>
      </c>
      <c r="G3036" t="s">
        <v>1247</v>
      </c>
      <c r="H3036" t="s">
        <v>1246</v>
      </c>
      <c r="I3036" s="170" t="s">
        <v>84</v>
      </c>
      <c r="J3036" t="s">
        <v>85</v>
      </c>
      <c r="K3036" t="s">
        <v>214</v>
      </c>
      <c r="L3036" t="s">
        <v>410</v>
      </c>
      <c r="M3036" t="s">
        <v>411</v>
      </c>
      <c r="N3036" t="s">
        <v>217</v>
      </c>
      <c r="O3036" t="s">
        <v>263</v>
      </c>
      <c r="P3036" t="s">
        <v>379</v>
      </c>
      <c r="Q3036" t="s">
        <v>379</v>
      </c>
      <c r="R3036" t="s">
        <v>380</v>
      </c>
      <c r="S3036" t="s">
        <v>264</v>
      </c>
      <c r="T3036" t="s">
        <v>265</v>
      </c>
      <c r="U3036" s="61" t="s">
        <v>266</v>
      </c>
      <c r="V3036" t="s">
        <v>24</v>
      </c>
      <c r="W3036" t="s">
        <v>263</v>
      </c>
      <c r="X3036" s="59">
        <v>7000</v>
      </c>
      <c r="Y3036" s="59">
        <v>7000</v>
      </c>
      <c r="AA3036" s="146" t="str">
        <f t="shared" si="585"/>
        <v>EX</v>
      </c>
      <c r="AB3036" s="146">
        <f t="shared" si="587"/>
        <v>0</v>
      </c>
      <c r="AC3036" t="str">
        <f t="shared" si="590"/>
        <v>EX</v>
      </c>
      <c r="AD3036" s="74">
        <f t="shared" si="591"/>
        <v>7000</v>
      </c>
      <c r="AE3036" s="74">
        <f t="shared" si="596"/>
        <v>7000</v>
      </c>
      <c r="AF3036">
        <v>1</v>
      </c>
      <c r="AG3036">
        <v>0</v>
      </c>
      <c r="AH3036" s="74">
        <v>0</v>
      </c>
      <c r="AJ3036" s="74">
        <f t="shared" si="592"/>
        <v>0</v>
      </c>
      <c r="AK3036" s="74">
        <f t="shared" si="586"/>
        <v>7000</v>
      </c>
      <c r="AL3036" t="str">
        <f t="shared" si="593"/>
        <v>N</v>
      </c>
      <c r="AN3036" t="s">
        <v>86</v>
      </c>
      <c r="AO3036" t="s">
        <v>85</v>
      </c>
      <c r="AP3036" t="str">
        <f t="shared" si="594"/>
        <v>94</v>
      </c>
      <c r="AQ3036" s="145" t="s">
        <v>1826</v>
      </c>
      <c r="AR3036" t="str">
        <f t="shared" si="595"/>
        <v>1-Adjusted Base Budget</v>
      </c>
      <c r="AS3036" s="145" t="s">
        <v>1827</v>
      </c>
      <c r="AT3036" t="s">
        <v>213</v>
      </c>
      <c r="AV3036" t="str">
        <f t="shared" si="589"/>
        <v>VPIT</v>
      </c>
      <c r="AW3036" t="str">
        <f t="shared" si="588"/>
        <v>VP FOR INFORMATION TECHNOLOGY</v>
      </c>
    </row>
    <row r="3037" spans="1:49">
      <c r="A3037" s="59">
        <v>2018</v>
      </c>
      <c r="B3037" t="s">
        <v>137</v>
      </c>
      <c r="C3037" t="s">
        <v>1237</v>
      </c>
      <c r="D3037" t="s">
        <v>1238</v>
      </c>
      <c r="E3037" t="s">
        <v>1245</v>
      </c>
      <c r="F3037" t="s">
        <v>1256</v>
      </c>
      <c r="G3037" t="s">
        <v>1257</v>
      </c>
      <c r="H3037" t="s">
        <v>1246</v>
      </c>
      <c r="I3037" s="170" t="s">
        <v>84</v>
      </c>
      <c r="J3037" t="s">
        <v>85</v>
      </c>
      <c r="K3037" t="s">
        <v>214</v>
      </c>
      <c r="L3037" t="s">
        <v>410</v>
      </c>
      <c r="M3037" t="s">
        <v>411</v>
      </c>
      <c r="N3037" t="s">
        <v>217</v>
      </c>
      <c r="O3037" t="s">
        <v>263</v>
      </c>
      <c r="P3037" t="s">
        <v>379</v>
      </c>
      <c r="Q3037" t="s">
        <v>379</v>
      </c>
      <c r="R3037" t="s">
        <v>380</v>
      </c>
      <c r="S3037" t="s">
        <v>264</v>
      </c>
      <c r="T3037" t="s">
        <v>265</v>
      </c>
      <c r="U3037" s="61" t="s">
        <v>266</v>
      </c>
      <c r="V3037" t="s">
        <v>24</v>
      </c>
      <c r="W3037" t="s">
        <v>263</v>
      </c>
      <c r="X3037" s="59">
        <v>5977</v>
      </c>
      <c r="Y3037" s="59">
        <v>5977</v>
      </c>
      <c r="AA3037" s="146" t="str">
        <f t="shared" si="585"/>
        <v>EX</v>
      </c>
      <c r="AB3037" s="146">
        <f t="shared" si="587"/>
        <v>0</v>
      </c>
      <c r="AC3037" t="str">
        <f t="shared" si="590"/>
        <v>EX</v>
      </c>
      <c r="AD3037" s="74">
        <f t="shared" si="591"/>
        <v>5977</v>
      </c>
      <c r="AE3037" s="74">
        <f t="shared" si="596"/>
        <v>5977</v>
      </c>
      <c r="AF3037">
        <v>1</v>
      </c>
      <c r="AG3037">
        <v>0</v>
      </c>
      <c r="AH3037" s="74">
        <v>0</v>
      </c>
      <c r="AJ3037" s="74">
        <f t="shared" si="592"/>
        <v>0</v>
      </c>
      <c r="AK3037" s="74">
        <f t="shared" si="586"/>
        <v>5977</v>
      </c>
      <c r="AL3037" t="str">
        <f t="shared" si="593"/>
        <v>N</v>
      </c>
      <c r="AN3037" t="s">
        <v>86</v>
      </c>
      <c r="AO3037" t="s">
        <v>85</v>
      </c>
      <c r="AP3037" t="str">
        <f t="shared" si="594"/>
        <v>94</v>
      </c>
      <c r="AQ3037" s="145" t="s">
        <v>1826</v>
      </c>
      <c r="AR3037" t="str">
        <f t="shared" si="595"/>
        <v>1-Adjusted Base Budget</v>
      </c>
      <c r="AS3037" s="145" t="s">
        <v>1827</v>
      </c>
      <c r="AT3037" t="s">
        <v>213</v>
      </c>
      <c r="AV3037" t="str">
        <f t="shared" si="589"/>
        <v>VPIT</v>
      </c>
      <c r="AW3037" t="str">
        <f t="shared" si="588"/>
        <v>VP FOR INFORMATION TECHNOLOGY</v>
      </c>
    </row>
    <row r="3038" spans="1:49">
      <c r="A3038" s="59">
        <v>2018</v>
      </c>
      <c r="B3038" t="s">
        <v>137</v>
      </c>
      <c r="C3038" t="s">
        <v>1237</v>
      </c>
      <c r="D3038" t="s">
        <v>1238</v>
      </c>
      <c r="E3038" t="s">
        <v>1245</v>
      </c>
      <c r="F3038" t="s">
        <v>456</v>
      </c>
      <c r="G3038" t="s">
        <v>1024</v>
      </c>
      <c r="H3038" t="s">
        <v>1246</v>
      </c>
      <c r="I3038" s="170" t="s">
        <v>84</v>
      </c>
      <c r="J3038" t="s">
        <v>85</v>
      </c>
      <c r="K3038" t="s">
        <v>214</v>
      </c>
      <c r="L3038" t="s">
        <v>410</v>
      </c>
      <c r="M3038" t="s">
        <v>411</v>
      </c>
      <c r="N3038" t="s">
        <v>217</v>
      </c>
      <c r="O3038" t="s">
        <v>263</v>
      </c>
      <c r="P3038" t="s">
        <v>379</v>
      </c>
      <c r="Q3038" t="s">
        <v>379</v>
      </c>
      <c r="R3038" t="s">
        <v>380</v>
      </c>
      <c r="S3038" t="s">
        <v>264</v>
      </c>
      <c r="T3038" t="s">
        <v>265</v>
      </c>
      <c r="U3038" s="61" t="s">
        <v>266</v>
      </c>
      <c r="V3038" t="s">
        <v>24</v>
      </c>
      <c r="W3038" t="s">
        <v>263</v>
      </c>
      <c r="X3038" s="59">
        <v>15000</v>
      </c>
      <c r="Y3038" s="59">
        <v>15000</v>
      </c>
      <c r="AA3038" s="146" t="str">
        <f t="shared" si="585"/>
        <v>EX</v>
      </c>
      <c r="AB3038" s="146">
        <f t="shared" si="587"/>
        <v>0</v>
      </c>
      <c r="AC3038" t="str">
        <f t="shared" si="590"/>
        <v>EX</v>
      </c>
      <c r="AD3038" s="74">
        <f t="shared" si="591"/>
        <v>15000</v>
      </c>
      <c r="AE3038" s="74">
        <f t="shared" si="596"/>
        <v>15000</v>
      </c>
      <c r="AF3038">
        <v>1</v>
      </c>
      <c r="AG3038">
        <v>0</v>
      </c>
      <c r="AH3038" s="74">
        <v>0</v>
      </c>
      <c r="AJ3038" s="74">
        <f t="shared" si="592"/>
        <v>0</v>
      </c>
      <c r="AK3038" s="74">
        <f t="shared" si="586"/>
        <v>15000</v>
      </c>
      <c r="AL3038" t="str">
        <f t="shared" si="593"/>
        <v>N</v>
      </c>
      <c r="AN3038" t="s">
        <v>86</v>
      </c>
      <c r="AO3038" t="s">
        <v>85</v>
      </c>
      <c r="AP3038" t="str">
        <f t="shared" si="594"/>
        <v>94</v>
      </c>
      <c r="AQ3038" s="145" t="s">
        <v>1826</v>
      </c>
      <c r="AR3038" t="str">
        <f t="shared" si="595"/>
        <v>1-Adjusted Base Budget</v>
      </c>
      <c r="AS3038" s="145" t="s">
        <v>1827</v>
      </c>
      <c r="AT3038" t="s">
        <v>213</v>
      </c>
      <c r="AV3038" t="str">
        <f t="shared" si="589"/>
        <v>VPIT</v>
      </c>
      <c r="AW3038" t="str">
        <f t="shared" si="588"/>
        <v>VP FOR INFORMATION TECHNOLOGY</v>
      </c>
    </row>
    <row r="3039" spans="1:49">
      <c r="A3039" s="59">
        <v>2018</v>
      </c>
      <c r="B3039" t="s">
        <v>137</v>
      </c>
      <c r="C3039" t="s">
        <v>1237</v>
      </c>
      <c r="D3039" t="s">
        <v>1238</v>
      </c>
      <c r="E3039" t="s">
        <v>1245</v>
      </c>
      <c r="F3039" t="s">
        <v>1123</v>
      </c>
      <c r="G3039" t="s">
        <v>1264</v>
      </c>
      <c r="H3039" t="s">
        <v>1246</v>
      </c>
      <c r="I3039" s="170" t="s">
        <v>84</v>
      </c>
      <c r="J3039" t="s">
        <v>85</v>
      </c>
      <c r="K3039" t="s">
        <v>214</v>
      </c>
      <c r="L3039" t="s">
        <v>410</v>
      </c>
      <c r="M3039" t="s">
        <v>411</v>
      </c>
      <c r="N3039" t="s">
        <v>217</v>
      </c>
      <c r="O3039" t="s">
        <v>263</v>
      </c>
      <c r="P3039" t="s">
        <v>379</v>
      </c>
      <c r="Q3039" t="s">
        <v>379</v>
      </c>
      <c r="R3039" t="s">
        <v>380</v>
      </c>
      <c r="S3039" t="s">
        <v>264</v>
      </c>
      <c r="T3039" t="s">
        <v>265</v>
      </c>
      <c r="U3039" s="61" t="s">
        <v>266</v>
      </c>
      <c r="V3039" t="s">
        <v>24</v>
      </c>
      <c r="W3039" t="s">
        <v>263</v>
      </c>
      <c r="X3039" s="59">
        <v>537</v>
      </c>
      <c r="Y3039" s="59">
        <v>0</v>
      </c>
      <c r="AA3039" s="146" t="str">
        <f t="shared" si="585"/>
        <v>EX</v>
      </c>
      <c r="AB3039" s="146">
        <f t="shared" si="587"/>
        <v>0</v>
      </c>
      <c r="AC3039" t="str">
        <f t="shared" si="590"/>
        <v>EX</v>
      </c>
      <c r="AD3039" s="74">
        <f t="shared" si="591"/>
        <v>0</v>
      </c>
      <c r="AE3039" s="74">
        <f t="shared" si="596"/>
        <v>0</v>
      </c>
      <c r="AF3039">
        <v>1</v>
      </c>
      <c r="AG3039">
        <v>0</v>
      </c>
      <c r="AH3039" s="74">
        <v>0</v>
      </c>
      <c r="AJ3039" s="74">
        <f t="shared" si="592"/>
        <v>0</v>
      </c>
      <c r="AK3039" s="74">
        <f t="shared" si="586"/>
        <v>0</v>
      </c>
      <c r="AL3039" t="str">
        <f t="shared" si="593"/>
        <v>N</v>
      </c>
      <c r="AN3039" t="s">
        <v>86</v>
      </c>
      <c r="AO3039" t="s">
        <v>85</v>
      </c>
      <c r="AP3039" t="str">
        <f t="shared" si="594"/>
        <v>94</v>
      </c>
      <c r="AQ3039" s="145" t="s">
        <v>1826</v>
      </c>
      <c r="AR3039" t="str">
        <f t="shared" si="595"/>
        <v>1-Adjusted Base Budget</v>
      </c>
      <c r="AS3039" s="145" t="s">
        <v>1827</v>
      </c>
      <c r="AT3039" t="s">
        <v>213</v>
      </c>
      <c r="AV3039" t="str">
        <f t="shared" si="589"/>
        <v>VPIT</v>
      </c>
      <c r="AW3039" t="str">
        <f t="shared" si="588"/>
        <v>VP FOR INFORMATION TECHNOLOGY</v>
      </c>
    </row>
    <row r="3040" spans="1:49">
      <c r="A3040" s="59">
        <v>2018</v>
      </c>
      <c r="B3040" t="s">
        <v>137</v>
      </c>
      <c r="C3040" t="s">
        <v>1237</v>
      </c>
      <c r="D3040" t="s">
        <v>1238</v>
      </c>
      <c r="E3040" t="s">
        <v>1245</v>
      </c>
      <c r="F3040" t="s">
        <v>1101</v>
      </c>
      <c r="G3040" t="s">
        <v>1128</v>
      </c>
      <c r="H3040" t="s">
        <v>1246</v>
      </c>
      <c r="I3040" s="170" t="s">
        <v>84</v>
      </c>
      <c r="J3040" t="s">
        <v>85</v>
      </c>
      <c r="K3040" t="s">
        <v>214</v>
      </c>
      <c r="L3040" t="s">
        <v>410</v>
      </c>
      <c r="M3040" t="s">
        <v>411</v>
      </c>
      <c r="N3040" t="s">
        <v>217</v>
      </c>
      <c r="O3040" t="s">
        <v>263</v>
      </c>
      <c r="P3040" t="s">
        <v>379</v>
      </c>
      <c r="Q3040" t="s">
        <v>379</v>
      </c>
      <c r="R3040" t="s">
        <v>380</v>
      </c>
      <c r="S3040" t="s">
        <v>264</v>
      </c>
      <c r="T3040" t="s">
        <v>265</v>
      </c>
      <c r="U3040" s="61" t="s">
        <v>266</v>
      </c>
      <c r="V3040" t="s">
        <v>24</v>
      </c>
      <c r="W3040" t="s">
        <v>263</v>
      </c>
      <c r="X3040" s="59">
        <v>12000</v>
      </c>
      <c r="Y3040" s="59">
        <v>12000</v>
      </c>
      <c r="AA3040" s="146" t="str">
        <f t="shared" si="585"/>
        <v>EX</v>
      </c>
      <c r="AB3040" s="146">
        <f t="shared" si="587"/>
        <v>0</v>
      </c>
      <c r="AC3040" t="str">
        <f t="shared" si="590"/>
        <v>EX</v>
      </c>
      <c r="AD3040" s="74">
        <f t="shared" si="591"/>
        <v>12000</v>
      </c>
      <c r="AE3040" s="74">
        <f t="shared" si="596"/>
        <v>12000</v>
      </c>
      <c r="AF3040">
        <v>1</v>
      </c>
      <c r="AG3040">
        <v>0</v>
      </c>
      <c r="AH3040" s="74">
        <v>0</v>
      </c>
      <c r="AJ3040" s="74">
        <f t="shared" si="592"/>
        <v>0</v>
      </c>
      <c r="AK3040" s="74">
        <f t="shared" si="586"/>
        <v>12000</v>
      </c>
      <c r="AL3040" t="str">
        <f t="shared" si="593"/>
        <v>N</v>
      </c>
      <c r="AN3040" t="s">
        <v>86</v>
      </c>
      <c r="AO3040" t="s">
        <v>85</v>
      </c>
      <c r="AP3040" t="str">
        <f t="shared" si="594"/>
        <v>94</v>
      </c>
      <c r="AQ3040" s="145" t="s">
        <v>1826</v>
      </c>
      <c r="AR3040" t="str">
        <f t="shared" si="595"/>
        <v>1-Adjusted Base Budget</v>
      </c>
      <c r="AS3040" s="145" t="s">
        <v>1827</v>
      </c>
      <c r="AT3040" t="s">
        <v>213</v>
      </c>
      <c r="AV3040" t="str">
        <f t="shared" si="589"/>
        <v>VPIT</v>
      </c>
      <c r="AW3040" t="str">
        <f t="shared" si="588"/>
        <v>VP FOR INFORMATION TECHNOLOGY</v>
      </c>
    </row>
    <row r="3041" spans="1:49">
      <c r="A3041" s="59">
        <v>2018</v>
      </c>
      <c r="B3041" t="s">
        <v>137</v>
      </c>
      <c r="C3041" t="s">
        <v>1237</v>
      </c>
      <c r="D3041" t="s">
        <v>1238</v>
      </c>
      <c r="E3041" t="s">
        <v>1245</v>
      </c>
      <c r="F3041" t="s">
        <v>1298</v>
      </c>
      <c r="G3041" t="s">
        <v>1299</v>
      </c>
      <c r="H3041" t="s">
        <v>1246</v>
      </c>
      <c r="I3041" s="170" t="s">
        <v>84</v>
      </c>
      <c r="J3041" t="s">
        <v>85</v>
      </c>
      <c r="K3041" t="s">
        <v>214</v>
      </c>
      <c r="L3041" t="s">
        <v>410</v>
      </c>
      <c r="M3041" t="s">
        <v>411</v>
      </c>
      <c r="N3041" t="s">
        <v>217</v>
      </c>
      <c r="O3041" t="s">
        <v>263</v>
      </c>
      <c r="P3041" t="s">
        <v>379</v>
      </c>
      <c r="Q3041" t="s">
        <v>379</v>
      </c>
      <c r="R3041" t="s">
        <v>380</v>
      </c>
      <c r="S3041" t="s">
        <v>264</v>
      </c>
      <c r="T3041" t="s">
        <v>265</v>
      </c>
      <c r="U3041" s="61" t="s">
        <v>266</v>
      </c>
      <c r="V3041" t="s">
        <v>24</v>
      </c>
      <c r="W3041" t="s">
        <v>263</v>
      </c>
      <c r="X3041" s="59">
        <v>0</v>
      </c>
      <c r="Y3041" s="59">
        <v>537</v>
      </c>
      <c r="AA3041" s="146" t="str">
        <f t="shared" si="585"/>
        <v>EX</v>
      </c>
      <c r="AB3041" s="146">
        <f t="shared" si="587"/>
        <v>0</v>
      </c>
      <c r="AC3041" t="str">
        <f t="shared" si="590"/>
        <v>EX</v>
      </c>
      <c r="AD3041" s="74">
        <f t="shared" si="591"/>
        <v>537</v>
      </c>
      <c r="AE3041" s="74">
        <f t="shared" si="596"/>
        <v>537</v>
      </c>
      <c r="AF3041">
        <v>1</v>
      </c>
      <c r="AG3041">
        <v>0</v>
      </c>
      <c r="AH3041" s="74">
        <v>0</v>
      </c>
      <c r="AJ3041" s="74">
        <f t="shared" si="592"/>
        <v>0</v>
      </c>
      <c r="AK3041" s="74">
        <f t="shared" si="586"/>
        <v>537</v>
      </c>
      <c r="AL3041" t="str">
        <f t="shared" si="593"/>
        <v>N</v>
      </c>
      <c r="AN3041" t="s">
        <v>86</v>
      </c>
      <c r="AO3041" t="s">
        <v>85</v>
      </c>
      <c r="AP3041" t="str">
        <f t="shared" si="594"/>
        <v>94</v>
      </c>
      <c r="AQ3041" s="145" t="s">
        <v>1826</v>
      </c>
      <c r="AR3041" t="str">
        <f t="shared" si="595"/>
        <v>1-Adjusted Base Budget</v>
      </c>
      <c r="AS3041" s="145" t="s">
        <v>1827</v>
      </c>
      <c r="AT3041" t="s">
        <v>213</v>
      </c>
      <c r="AV3041" t="str">
        <f t="shared" si="589"/>
        <v>VPIT</v>
      </c>
      <c r="AW3041" t="str">
        <f t="shared" si="588"/>
        <v>VP FOR INFORMATION TECHNOLOGY</v>
      </c>
    </row>
    <row r="3042" spans="1:49">
      <c r="A3042" s="59">
        <v>2018</v>
      </c>
      <c r="B3042" t="s">
        <v>137</v>
      </c>
      <c r="C3042" t="s">
        <v>1237</v>
      </c>
      <c r="D3042" t="s">
        <v>1238</v>
      </c>
      <c r="E3042" t="s">
        <v>1242</v>
      </c>
      <c r="F3042" t="s">
        <v>1053</v>
      </c>
      <c r="G3042" t="s">
        <v>1054</v>
      </c>
      <c r="H3042" t="s">
        <v>148</v>
      </c>
      <c r="I3042" s="170" t="s">
        <v>84</v>
      </c>
      <c r="J3042" t="s">
        <v>85</v>
      </c>
      <c r="K3042" t="s">
        <v>214</v>
      </c>
      <c r="L3042" t="s">
        <v>410</v>
      </c>
      <c r="M3042" t="s">
        <v>411</v>
      </c>
      <c r="N3042" t="s">
        <v>217</v>
      </c>
      <c r="O3042" t="s">
        <v>263</v>
      </c>
      <c r="P3042" t="s">
        <v>379</v>
      </c>
      <c r="Q3042" t="s">
        <v>379</v>
      </c>
      <c r="R3042" t="s">
        <v>380</v>
      </c>
      <c r="S3042" t="s">
        <v>264</v>
      </c>
      <c r="T3042" t="s">
        <v>265</v>
      </c>
      <c r="U3042" s="61" t="s">
        <v>266</v>
      </c>
      <c r="V3042" t="s">
        <v>24</v>
      </c>
      <c r="W3042" t="s">
        <v>263</v>
      </c>
      <c r="X3042" s="59">
        <v>5000</v>
      </c>
      <c r="Y3042" s="59">
        <v>5000</v>
      </c>
      <c r="Z3042" t="s">
        <v>141</v>
      </c>
      <c r="AA3042" s="146" t="str">
        <f t="shared" si="585"/>
        <v>EX</v>
      </c>
      <c r="AB3042" s="146" t="str">
        <f t="shared" si="587"/>
        <v>IT</v>
      </c>
      <c r="AC3042" t="str">
        <f t="shared" si="590"/>
        <v>EX</v>
      </c>
      <c r="AD3042" s="74">
        <f t="shared" si="591"/>
        <v>5000</v>
      </c>
      <c r="AE3042" s="74">
        <f t="shared" si="596"/>
        <v>5000</v>
      </c>
      <c r="AF3042">
        <v>1</v>
      </c>
      <c r="AG3042">
        <v>0</v>
      </c>
      <c r="AH3042" s="74">
        <v>0</v>
      </c>
      <c r="AJ3042" s="74">
        <f t="shared" si="592"/>
        <v>0</v>
      </c>
      <c r="AK3042" s="74">
        <f t="shared" si="586"/>
        <v>5000</v>
      </c>
      <c r="AL3042" t="str">
        <f t="shared" si="593"/>
        <v>N</v>
      </c>
      <c r="AN3042" t="s">
        <v>86</v>
      </c>
      <c r="AO3042" t="s">
        <v>85</v>
      </c>
      <c r="AP3042" t="str">
        <f t="shared" si="594"/>
        <v>94</v>
      </c>
      <c r="AQ3042" s="145" t="s">
        <v>1826</v>
      </c>
      <c r="AR3042" t="str">
        <f t="shared" si="595"/>
        <v>1-Adjusted Base Budget</v>
      </c>
      <c r="AS3042" s="145" t="s">
        <v>1827</v>
      </c>
      <c r="AT3042" t="s">
        <v>213</v>
      </c>
      <c r="AV3042" t="str">
        <f t="shared" si="589"/>
        <v>VPIT-SS</v>
      </c>
      <c r="AW3042" t="str">
        <f t="shared" si="588"/>
        <v>VP FOR INFORMATION TECHNOLOGY-SHARED SERVICES</v>
      </c>
    </row>
    <row r="3043" spans="1:49">
      <c r="A3043" s="59">
        <v>2018</v>
      </c>
      <c r="B3043" t="s">
        <v>137</v>
      </c>
      <c r="C3043" t="s">
        <v>1237</v>
      </c>
      <c r="D3043" t="s">
        <v>1238</v>
      </c>
      <c r="E3043" t="s">
        <v>1242</v>
      </c>
      <c r="F3043" t="s">
        <v>1282</v>
      </c>
      <c r="G3043" t="s">
        <v>1283</v>
      </c>
      <c r="H3043" t="s">
        <v>148</v>
      </c>
      <c r="I3043" s="170" t="s">
        <v>84</v>
      </c>
      <c r="J3043" t="s">
        <v>85</v>
      </c>
      <c r="K3043" t="s">
        <v>214</v>
      </c>
      <c r="L3043" t="s">
        <v>410</v>
      </c>
      <c r="M3043" t="s">
        <v>411</v>
      </c>
      <c r="N3043" t="s">
        <v>217</v>
      </c>
      <c r="O3043" t="s">
        <v>263</v>
      </c>
      <c r="P3043" t="s">
        <v>379</v>
      </c>
      <c r="Q3043" t="s">
        <v>379</v>
      </c>
      <c r="R3043" t="s">
        <v>380</v>
      </c>
      <c r="S3043" t="s">
        <v>264</v>
      </c>
      <c r="T3043" t="s">
        <v>265</v>
      </c>
      <c r="U3043" s="61" t="s">
        <v>266</v>
      </c>
      <c r="V3043" t="s">
        <v>24</v>
      </c>
      <c r="W3043" t="s">
        <v>263</v>
      </c>
      <c r="X3043" s="59">
        <v>3000</v>
      </c>
      <c r="Y3043" s="59">
        <v>3000</v>
      </c>
      <c r="Z3043" t="s">
        <v>141</v>
      </c>
      <c r="AA3043" s="146" t="str">
        <f t="shared" si="585"/>
        <v>EX</v>
      </c>
      <c r="AB3043" s="146" t="str">
        <f t="shared" si="587"/>
        <v>IT</v>
      </c>
      <c r="AC3043" t="str">
        <f t="shared" si="590"/>
        <v>EX</v>
      </c>
      <c r="AD3043" s="74">
        <f t="shared" si="591"/>
        <v>3000</v>
      </c>
      <c r="AE3043" s="74">
        <f t="shared" si="596"/>
        <v>3000</v>
      </c>
      <c r="AF3043">
        <v>1</v>
      </c>
      <c r="AG3043">
        <v>0</v>
      </c>
      <c r="AH3043" s="74">
        <v>0</v>
      </c>
      <c r="AJ3043" s="74">
        <f t="shared" si="592"/>
        <v>0</v>
      </c>
      <c r="AK3043" s="74">
        <f t="shared" si="586"/>
        <v>3000</v>
      </c>
      <c r="AL3043" t="str">
        <f t="shared" si="593"/>
        <v>N</v>
      </c>
      <c r="AN3043" t="s">
        <v>86</v>
      </c>
      <c r="AO3043" t="s">
        <v>85</v>
      </c>
      <c r="AP3043" t="str">
        <f t="shared" si="594"/>
        <v>94</v>
      </c>
      <c r="AQ3043" s="145" t="s">
        <v>1826</v>
      </c>
      <c r="AR3043" t="str">
        <f t="shared" si="595"/>
        <v>1-Adjusted Base Budget</v>
      </c>
      <c r="AS3043" s="145" t="s">
        <v>1827</v>
      </c>
      <c r="AT3043" t="s">
        <v>213</v>
      </c>
      <c r="AV3043" t="str">
        <f t="shared" si="589"/>
        <v>VPIT-SS</v>
      </c>
      <c r="AW3043" t="str">
        <f t="shared" si="588"/>
        <v>VP FOR INFORMATION TECHNOLOGY-SHARED SERVICES</v>
      </c>
    </row>
    <row r="3044" spans="1:49">
      <c r="A3044" s="59">
        <v>2018</v>
      </c>
      <c r="B3044" t="s">
        <v>137</v>
      </c>
      <c r="C3044" t="s">
        <v>1237</v>
      </c>
      <c r="D3044" t="s">
        <v>1238</v>
      </c>
      <c r="E3044" t="s">
        <v>1242</v>
      </c>
      <c r="F3044" t="s">
        <v>1240</v>
      </c>
      <c r="G3044" t="s">
        <v>1241</v>
      </c>
      <c r="H3044" t="s">
        <v>148</v>
      </c>
      <c r="I3044" s="170" t="s">
        <v>84</v>
      </c>
      <c r="J3044" t="s">
        <v>85</v>
      </c>
      <c r="K3044" t="s">
        <v>214</v>
      </c>
      <c r="L3044" t="s">
        <v>410</v>
      </c>
      <c r="M3044" t="s">
        <v>411</v>
      </c>
      <c r="N3044" t="s">
        <v>217</v>
      </c>
      <c r="O3044" t="s">
        <v>263</v>
      </c>
      <c r="P3044" t="s">
        <v>379</v>
      </c>
      <c r="Q3044" t="s">
        <v>379</v>
      </c>
      <c r="R3044" t="s">
        <v>380</v>
      </c>
      <c r="S3044" t="s">
        <v>264</v>
      </c>
      <c r="T3044" t="s">
        <v>265</v>
      </c>
      <c r="U3044" s="61" t="s">
        <v>266</v>
      </c>
      <c r="V3044" t="s">
        <v>24</v>
      </c>
      <c r="W3044" t="s">
        <v>263</v>
      </c>
      <c r="X3044" s="59">
        <v>56352</v>
      </c>
      <c r="Y3044" s="59">
        <v>56352</v>
      </c>
      <c r="Z3044" t="s">
        <v>141</v>
      </c>
      <c r="AA3044" s="146" t="str">
        <f t="shared" si="585"/>
        <v>EX</v>
      </c>
      <c r="AB3044" s="146" t="str">
        <f t="shared" si="587"/>
        <v>IT</v>
      </c>
      <c r="AC3044" t="str">
        <f t="shared" si="590"/>
        <v>EX</v>
      </c>
      <c r="AD3044" s="74">
        <f t="shared" si="591"/>
        <v>56352</v>
      </c>
      <c r="AE3044" s="74">
        <f t="shared" si="596"/>
        <v>56352</v>
      </c>
      <c r="AF3044">
        <v>1</v>
      </c>
      <c r="AG3044">
        <v>0</v>
      </c>
      <c r="AH3044" s="74">
        <v>0</v>
      </c>
      <c r="AJ3044" s="74">
        <f t="shared" si="592"/>
        <v>0</v>
      </c>
      <c r="AK3044" s="74">
        <f t="shared" si="586"/>
        <v>56352</v>
      </c>
      <c r="AL3044" t="str">
        <f t="shared" si="593"/>
        <v>N</v>
      </c>
      <c r="AN3044" t="s">
        <v>86</v>
      </c>
      <c r="AO3044" t="s">
        <v>85</v>
      </c>
      <c r="AP3044" t="str">
        <f t="shared" si="594"/>
        <v>94</v>
      </c>
      <c r="AQ3044" s="145" t="s">
        <v>1826</v>
      </c>
      <c r="AR3044" t="str">
        <f t="shared" si="595"/>
        <v>1-Adjusted Base Budget</v>
      </c>
      <c r="AS3044" s="145" t="s">
        <v>1827</v>
      </c>
      <c r="AT3044" t="s">
        <v>213</v>
      </c>
      <c r="AV3044" t="str">
        <f t="shared" si="589"/>
        <v>VPIT-SS</v>
      </c>
      <c r="AW3044" t="str">
        <f t="shared" si="588"/>
        <v>VP FOR INFORMATION TECHNOLOGY-SHARED SERVICES</v>
      </c>
    </row>
    <row r="3045" spans="1:49">
      <c r="A3045" s="59">
        <v>2018</v>
      </c>
      <c r="B3045" t="s">
        <v>137</v>
      </c>
      <c r="C3045" t="s">
        <v>1237</v>
      </c>
      <c r="D3045" t="s">
        <v>1238</v>
      </c>
      <c r="E3045" t="s">
        <v>1242</v>
      </c>
      <c r="F3045" t="s">
        <v>1294</v>
      </c>
      <c r="G3045" t="s">
        <v>1295</v>
      </c>
      <c r="H3045" t="s">
        <v>148</v>
      </c>
      <c r="I3045" s="170" t="s">
        <v>84</v>
      </c>
      <c r="J3045" t="s">
        <v>85</v>
      </c>
      <c r="K3045" t="s">
        <v>214</v>
      </c>
      <c r="L3045" t="s">
        <v>410</v>
      </c>
      <c r="M3045" t="s">
        <v>411</v>
      </c>
      <c r="N3045" t="s">
        <v>217</v>
      </c>
      <c r="O3045" t="s">
        <v>263</v>
      </c>
      <c r="P3045" t="s">
        <v>379</v>
      </c>
      <c r="Q3045" t="s">
        <v>379</v>
      </c>
      <c r="R3045" t="s">
        <v>380</v>
      </c>
      <c r="S3045" t="s">
        <v>264</v>
      </c>
      <c r="T3045" t="s">
        <v>265</v>
      </c>
      <c r="U3045" s="61" t="s">
        <v>266</v>
      </c>
      <c r="V3045" t="s">
        <v>24</v>
      </c>
      <c r="W3045" t="s">
        <v>263</v>
      </c>
      <c r="X3045" s="59">
        <v>1700</v>
      </c>
      <c r="Y3045" s="59">
        <v>1700</v>
      </c>
      <c r="Z3045" t="s">
        <v>141</v>
      </c>
      <c r="AA3045" s="146" t="str">
        <f t="shared" si="585"/>
        <v>EX</v>
      </c>
      <c r="AB3045" s="146" t="str">
        <f t="shared" si="587"/>
        <v>IT</v>
      </c>
      <c r="AC3045" t="str">
        <f t="shared" si="590"/>
        <v>EX</v>
      </c>
      <c r="AD3045" s="74">
        <f t="shared" si="591"/>
        <v>1700</v>
      </c>
      <c r="AE3045" s="74">
        <f t="shared" si="596"/>
        <v>1700</v>
      </c>
      <c r="AF3045">
        <v>1</v>
      </c>
      <c r="AG3045">
        <v>0</v>
      </c>
      <c r="AH3045" s="74">
        <v>0</v>
      </c>
      <c r="AJ3045" s="74">
        <f t="shared" si="592"/>
        <v>0</v>
      </c>
      <c r="AK3045" s="74">
        <f t="shared" si="586"/>
        <v>1700</v>
      </c>
      <c r="AL3045" t="str">
        <f t="shared" si="593"/>
        <v>N</v>
      </c>
      <c r="AN3045" t="s">
        <v>86</v>
      </c>
      <c r="AO3045" t="s">
        <v>85</v>
      </c>
      <c r="AP3045" t="str">
        <f t="shared" si="594"/>
        <v>94</v>
      </c>
      <c r="AQ3045" s="145" t="s">
        <v>1826</v>
      </c>
      <c r="AR3045" t="str">
        <f t="shared" si="595"/>
        <v>1-Adjusted Base Budget</v>
      </c>
      <c r="AS3045" s="145" t="s">
        <v>1827</v>
      </c>
      <c r="AT3045" t="s">
        <v>213</v>
      </c>
      <c r="AV3045" t="str">
        <f t="shared" si="589"/>
        <v>VPIT-SS</v>
      </c>
      <c r="AW3045" t="str">
        <f t="shared" si="588"/>
        <v>VP FOR INFORMATION TECHNOLOGY-SHARED SERVICES</v>
      </c>
    </row>
    <row r="3046" spans="1:49">
      <c r="A3046" s="59">
        <v>2018</v>
      </c>
      <c r="B3046" t="s">
        <v>137</v>
      </c>
      <c r="C3046" t="s">
        <v>1237</v>
      </c>
      <c r="D3046" t="s">
        <v>1238</v>
      </c>
      <c r="E3046" t="s">
        <v>1239</v>
      </c>
      <c r="F3046" t="s">
        <v>1296</v>
      </c>
      <c r="G3046" t="s">
        <v>1297</v>
      </c>
      <c r="H3046" t="s">
        <v>155</v>
      </c>
      <c r="I3046" s="170" t="s">
        <v>84</v>
      </c>
      <c r="J3046" t="s">
        <v>85</v>
      </c>
      <c r="K3046" t="s">
        <v>214</v>
      </c>
      <c r="L3046" t="s">
        <v>410</v>
      </c>
      <c r="M3046" t="s">
        <v>411</v>
      </c>
      <c r="N3046" t="s">
        <v>217</v>
      </c>
      <c r="O3046" t="s">
        <v>263</v>
      </c>
      <c r="P3046" t="s">
        <v>379</v>
      </c>
      <c r="Q3046" t="s">
        <v>379</v>
      </c>
      <c r="R3046" t="s">
        <v>380</v>
      </c>
      <c r="S3046" t="s">
        <v>264</v>
      </c>
      <c r="T3046" t="s">
        <v>265</v>
      </c>
      <c r="U3046" s="61" t="s">
        <v>266</v>
      </c>
      <c r="V3046" t="s">
        <v>24</v>
      </c>
      <c r="W3046" t="s">
        <v>263</v>
      </c>
      <c r="X3046" s="59">
        <v>17664</v>
      </c>
      <c r="Y3046" s="59">
        <v>17664</v>
      </c>
      <c r="Z3046" t="s">
        <v>141</v>
      </c>
      <c r="AA3046" s="146" t="str">
        <f t="shared" si="585"/>
        <v>EX</v>
      </c>
      <c r="AB3046" s="146" t="str">
        <f t="shared" si="587"/>
        <v>IT</v>
      </c>
      <c r="AC3046" t="str">
        <f t="shared" si="590"/>
        <v>EX</v>
      </c>
      <c r="AD3046" s="74">
        <f t="shared" si="591"/>
        <v>17664</v>
      </c>
      <c r="AE3046" s="74">
        <f t="shared" si="596"/>
        <v>17664</v>
      </c>
      <c r="AF3046">
        <v>1</v>
      </c>
      <c r="AG3046">
        <v>0</v>
      </c>
      <c r="AH3046" s="74">
        <v>0</v>
      </c>
      <c r="AJ3046" s="74">
        <f t="shared" si="592"/>
        <v>0</v>
      </c>
      <c r="AK3046" s="74">
        <f t="shared" si="586"/>
        <v>17664</v>
      </c>
      <c r="AL3046" t="str">
        <f t="shared" si="593"/>
        <v>N</v>
      </c>
      <c r="AN3046" t="s">
        <v>86</v>
      </c>
      <c r="AO3046" t="s">
        <v>85</v>
      </c>
      <c r="AP3046" t="str">
        <f t="shared" si="594"/>
        <v>94</v>
      </c>
      <c r="AQ3046" s="145" t="s">
        <v>1826</v>
      </c>
      <c r="AR3046" t="str">
        <f t="shared" si="595"/>
        <v>1-Adjusted Base Budget</v>
      </c>
      <c r="AS3046" s="145" t="s">
        <v>1827</v>
      </c>
      <c r="AT3046" t="s">
        <v>213</v>
      </c>
      <c r="AV3046" t="str">
        <f t="shared" si="589"/>
        <v>VPIT-SS</v>
      </c>
      <c r="AW3046" t="str">
        <f t="shared" si="588"/>
        <v>VP FOR INFORMATION TECHNOLOGY-SHARED SERVICES</v>
      </c>
    </row>
    <row r="3047" spans="1:49">
      <c r="A3047" s="59">
        <v>2018</v>
      </c>
      <c r="B3047" t="s">
        <v>137</v>
      </c>
      <c r="C3047" t="s">
        <v>1237</v>
      </c>
      <c r="D3047" t="s">
        <v>1238</v>
      </c>
      <c r="E3047" t="s">
        <v>1245</v>
      </c>
      <c r="F3047" t="s">
        <v>1055</v>
      </c>
      <c r="G3047" t="s">
        <v>1056</v>
      </c>
      <c r="H3047" t="s">
        <v>1246</v>
      </c>
      <c r="I3047" s="170" t="s">
        <v>84</v>
      </c>
      <c r="J3047" t="s">
        <v>85</v>
      </c>
      <c r="K3047" t="s">
        <v>214</v>
      </c>
      <c r="L3047" t="s">
        <v>412</v>
      </c>
      <c r="M3047" t="s">
        <v>413</v>
      </c>
      <c r="N3047" t="s">
        <v>217</v>
      </c>
      <c r="O3047" t="s">
        <v>263</v>
      </c>
      <c r="P3047" t="s">
        <v>414</v>
      </c>
      <c r="Q3047" t="s">
        <v>415</v>
      </c>
      <c r="R3047" t="s">
        <v>416</v>
      </c>
      <c r="S3047" t="s">
        <v>338</v>
      </c>
      <c r="T3047" t="s">
        <v>339</v>
      </c>
      <c r="U3047" s="61" t="s">
        <v>340</v>
      </c>
      <c r="V3047" t="s">
        <v>24</v>
      </c>
      <c r="W3047" t="s">
        <v>263</v>
      </c>
      <c r="X3047" s="59">
        <v>41862</v>
      </c>
      <c r="Y3047" s="59">
        <v>41862</v>
      </c>
      <c r="AA3047" s="146" t="str">
        <f t="shared" si="585"/>
        <v>EX</v>
      </c>
      <c r="AB3047" s="146">
        <f t="shared" si="587"/>
        <v>0</v>
      </c>
      <c r="AC3047" t="str">
        <f t="shared" si="590"/>
        <v>EX</v>
      </c>
      <c r="AD3047" s="74">
        <f t="shared" si="591"/>
        <v>41862</v>
      </c>
      <c r="AE3047" s="74">
        <f t="shared" si="596"/>
        <v>41862</v>
      </c>
      <c r="AF3047">
        <v>1</v>
      </c>
      <c r="AG3047">
        <v>0</v>
      </c>
      <c r="AH3047" s="74">
        <v>0</v>
      </c>
      <c r="AJ3047" s="74">
        <f t="shared" si="592"/>
        <v>0</v>
      </c>
      <c r="AK3047" s="74">
        <f t="shared" si="586"/>
        <v>41862</v>
      </c>
      <c r="AL3047" t="str">
        <f t="shared" si="593"/>
        <v>N</v>
      </c>
      <c r="AN3047" t="s">
        <v>86</v>
      </c>
      <c r="AO3047" t="s">
        <v>85</v>
      </c>
      <c r="AP3047" t="str">
        <f t="shared" si="594"/>
        <v>94</v>
      </c>
      <c r="AQ3047" s="145" t="s">
        <v>1826</v>
      </c>
      <c r="AR3047" t="str">
        <f t="shared" si="595"/>
        <v>1-Adjusted Base Budget</v>
      </c>
      <c r="AS3047" s="145" t="s">
        <v>1827</v>
      </c>
      <c r="AT3047" t="s">
        <v>213</v>
      </c>
      <c r="AV3047" t="str">
        <f t="shared" si="589"/>
        <v>VPIT</v>
      </c>
      <c r="AW3047" t="str">
        <f t="shared" si="588"/>
        <v>VP FOR INFORMATION TECHNOLOGY</v>
      </c>
    </row>
    <row r="3048" spans="1:49">
      <c r="A3048" s="59">
        <v>2018</v>
      </c>
      <c r="B3048" t="s">
        <v>137</v>
      </c>
      <c r="C3048" t="s">
        <v>1237</v>
      </c>
      <c r="D3048" t="s">
        <v>1238</v>
      </c>
      <c r="E3048" t="s">
        <v>1245</v>
      </c>
      <c r="F3048" t="s">
        <v>1010</v>
      </c>
      <c r="G3048" t="s">
        <v>1247</v>
      </c>
      <c r="H3048" t="s">
        <v>1246</v>
      </c>
      <c r="I3048" s="170" t="s">
        <v>84</v>
      </c>
      <c r="J3048" t="s">
        <v>85</v>
      </c>
      <c r="K3048" t="s">
        <v>214</v>
      </c>
      <c r="L3048" t="s">
        <v>412</v>
      </c>
      <c r="M3048" t="s">
        <v>413</v>
      </c>
      <c r="N3048" t="s">
        <v>217</v>
      </c>
      <c r="O3048" t="s">
        <v>263</v>
      </c>
      <c r="P3048" t="s">
        <v>414</v>
      </c>
      <c r="Q3048" t="s">
        <v>415</v>
      </c>
      <c r="R3048" t="s">
        <v>416</v>
      </c>
      <c r="S3048" t="s">
        <v>338</v>
      </c>
      <c r="T3048" t="s">
        <v>339</v>
      </c>
      <c r="U3048" s="61" t="s">
        <v>340</v>
      </c>
      <c r="V3048" t="s">
        <v>24</v>
      </c>
      <c r="W3048" t="s">
        <v>263</v>
      </c>
      <c r="X3048" s="59">
        <v>36461</v>
      </c>
      <c r="Y3048" s="59">
        <v>36461</v>
      </c>
      <c r="AA3048" s="146" t="str">
        <f t="shared" si="585"/>
        <v>EX</v>
      </c>
      <c r="AB3048" s="146">
        <f t="shared" si="587"/>
        <v>0</v>
      </c>
      <c r="AC3048" t="str">
        <f t="shared" si="590"/>
        <v>EX</v>
      </c>
      <c r="AD3048" s="74">
        <f t="shared" si="591"/>
        <v>36461</v>
      </c>
      <c r="AE3048" s="74">
        <f t="shared" si="596"/>
        <v>36461</v>
      </c>
      <c r="AF3048">
        <v>1</v>
      </c>
      <c r="AG3048">
        <v>0</v>
      </c>
      <c r="AH3048" s="74">
        <v>0</v>
      </c>
      <c r="AJ3048" s="74">
        <f t="shared" si="592"/>
        <v>0</v>
      </c>
      <c r="AK3048" s="74">
        <f t="shared" si="586"/>
        <v>36461</v>
      </c>
      <c r="AL3048" t="str">
        <f t="shared" si="593"/>
        <v>N</v>
      </c>
      <c r="AN3048" t="s">
        <v>86</v>
      </c>
      <c r="AO3048" t="s">
        <v>85</v>
      </c>
      <c r="AP3048" t="str">
        <f t="shared" si="594"/>
        <v>94</v>
      </c>
      <c r="AQ3048" s="145" t="s">
        <v>1826</v>
      </c>
      <c r="AR3048" t="str">
        <f t="shared" si="595"/>
        <v>1-Adjusted Base Budget</v>
      </c>
      <c r="AS3048" s="145" t="s">
        <v>1827</v>
      </c>
      <c r="AT3048" t="s">
        <v>213</v>
      </c>
      <c r="AV3048" t="str">
        <f t="shared" si="589"/>
        <v>VPIT</v>
      </c>
      <c r="AW3048" t="str">
        <f t="shared" si="588"/>
        <v>VP FOR INFORMATION TECHNOLOGY</v>
      </c>
    </row>
    <row r="3049" spans="1:49">
      <c r="A3049" s="59">
        <v>2018</v>
      </c>
      <c r="B3049" t="s">
        <v>137</v>
      </c>
      <c r="C3049" t="s">
        <v>1237</v>
      </c>
      <c r="D3049" t="s">
        <v>1238</v>
      </c>
      <c r="E3049" t="s">
        <v>1245</v>
      </c>
      <c r="F3049" t="s">
        <v>1248</v>
      </c>
      <c r="G3049" t="s">
        <v>1249</v>
      </c>
      <c r="H3049" t="s">
        <v>1246</v>
      </c>
      <c r="I3049" s="170" t="s">
        <v>84</v>
      </c>
      <c r="J3049" t="s">
        <v>85</v>
      </c>
      <c r="K3049" t="s">
        <v>214</v>
      </c>
      <c r="L3049" t="s">
        <v>412</v>
      </c>
      <c r="M3049" t="s">
        <v>413</v>
      </c>
      <c r="N3049" t="s">
        <v>217</v>
      </c>
      <c r="O3049" t="s">
        <v>263</v>
      </c>
      <c r="P3049" t="s">
        <v>414</v>
      </c>
      <c r="Q3049" t="s">
        <v>415</v>
      </c>
      <c r="R3049" t="s">
        <v>416</v>
      </c>
      <c r="S3049" t="s">
        <v>338</v>
      </c>
      <c r="T3049" t="s">
        <v>339</v>
      </c>
      <c r="U3049" s="61" t="s">
        <v>340</v>
      </c>
      <c r="V3049" t="s">
        <v>24</v>
      </c>
      <c r="W3049" t="s">
        <v>263</v>
      </c>
      <c r="X3049" s="59">
        <v>38386</v>
      </c>
      <c r="Y3049" s="59">
        <v>38386</v>
      </c>
      <c r="AA3049" s="146" t="str">
        <f t="shared" ref="AA3049:AA3112" si="597">IF(P3049 ="CORI","IN",IF(P3049 ="TRIN","IN",O3049))</f>
        <v>EX</v>
      </c>
      <c r="AB3049" s="146">
        <f t="shared" si="587"/>
        <v>0</v>
      </c>
      <c r="AC3049" t="str">
        <f t="shared" si="590"/>
        <v>EX</v>
      </c>
      <c r="AD3049" s="74">
        <f t="shared" si="591"/>
        <v>38386</v>
      </c>
      <c r="AE3049" s="74">
        <f t="shared" si="596"/>
        <v>38386</v>
      </c>
      <c r="AF3049">
        <v>1</v>
      </c>
      <c r="AG3049">
        <v>0</v>
      </c>
      <c r="AH3049" s="74">
        <v>0</v>
      </c>
      <c r="AJ3049" s="74">
        <f t="shared" si="592"/>
        <v>0</v>
      </c>
      <c r="AK3049" s="74">
        <f t="shared" si="586"/>
        <v>38386</v>
      </c>
      <c r="AL3049" t="str">
        <f t="shared" si="593"/>
        <v>N</v>
      </c>
      <c r="AN3049" t="s">
        <v>86</v>
      </c>
      <c r="AO3049" t="s">
        <v>85</v>
      </c>
      <c r="AP3049" t="str">
        <f t="shared" si="594"/>
        <v>94</v>
      </c>
      <c r="AQ3049" s="145" t="s">
        <v>1826</v>
      </c>
      <c r="AR3049" t="str">
        <f t="shared" si="595"/>
        <v>1-Adjusted Base Budget</v>
      </c>
      <c r="AS3049" s="145" t="s">
        <v>1827</v>
      </c>
      <c r="AT3049" t="s">
        <v>213</v>
      </c>
      <c r="AV3049" t="str">
        <f t="shared" si="589"/>
        <v>VPIT</v>
      </c>
      <c r="AW3049" t="str">
        <f t="shared" si="588"/>
        <v>VP FOR INFORMATION TECHNOLOGY</v>
      </c>
    </row>
    <row r="3050" spans="1:49">
      <c r="A3050" s="59">
        <v>2018</v>
      </c>
      <c r="B3050" t="s">
        <v>137</v>
      </c>
      <c r="C3050" t="s">
        <v>1237</v>
      </c>
      <c r="D3050" t="s">
        <v>1238</v>
      </c>
      <c r="E3050" t="s">
        <v>1245</v>
      </c>
      <c r="F3050" t="s">
        <v>1142</v>
      </c>
      <c r="G3050" t="s">
        <v>1143</v>
      </c>
      <c r="H3050" t="s">
        <v>1246</v>
      </c>
      <c r="I3050" s="170" t="s">
        <v>84</v>
      </c>
      <c r="J3050" t="s">
        <v>85</v>
      </c>
      <c r="K3050" t="s">
        <v>214</v>
      </c>
      <c r="L3050" t="s">
        <v>412</v>
      </c>
      <c r="M3050" t="s">
        <v>413</v>
      </c>
      <c r="N3050" t="s">
        <v>217</v>
      </c>
      <c r="O3050" t="s">
        <v>263</v>
      </c>
      <c r="P3050" t="s">
        <v>414</v>
      </c>
      <c r="Q3050" t="s">
        <v>415</v>
      </c>
      <c r="R3050" t="s">
        <v>416</v>
      </c>
      <c r="S3050" t="s">
        <v>338</v>
      </c>
      <c r="T3050" t="s">
        <v>339</v>
      </c>
      <c r="U3050" s="61" t="s">
        <v>340</v>
      </c>
      <c r="V3050" t="s">
        <v>24</v>
      </c>
      <c r="W3050" t="s">
        <v>263</v>
      </c>
      <c r="X3050" s="59">
        <v>56048</v>
      </c>
      <c r="Y3050" s="59">
        <v>56109</v>
      </c>
      <c r="AA3050" s="146" t="str">
        <f t="shared" si="597"/>
        <v>EX</v>
      </c>
      <c r="AB3050" s="146">
        <f t="shared" si="587"/>
        <v>0</v>
      </c>
      <c r="AC3050" t="str">
        <f t="shared" si="590"/>
        <v>EX</v>
      </c>
      <c r="AD3050" s="74">
        <f t="shared" si="591"/>
        <v>56109</v>
      </c>
      <c r="AE3050" s="74">
        <f t="shared" si="596"/>
        <v>56109</v>
      </c>
      <c r="AF3050">
        <v>1</v>
      </c>
      <c r="AG3050">
        <v>0</v>
      </c>
      <c r="AH3050" s="74">
        <v>0</v>
      </c>
      <c r="AJ3050" s="74">
        <f t="shared" si="592"/>
        <v>0</v>
      </c>
      <c r="AK3050" s="74">
        <f t="shared" si="586"/>
        <v>56109</v>
      </c>
      <c r="AL3050" t="str">
        <f t="shared" si="593"/>
        <v>N</v>
      </c>
      <c r="AN3050" t="s">
        <v>86</v>
      </c>
      <c r="AO3050" t="s">
        <v>85</v>
      </c>
      <c r="AP3050" t="str">
        <f t="shared" si="594"/>
        <v>94</v>
      </c>
      <c r="AQ3050" s="145" t="s">
        <v>1826</v>
      </c>
      <c r="AR3050" t="str">
        <f t="shared" si="595"/>
        <v>1-Adjusted Base Budget</v>
      </c>
      <c r="AS3050" s="145" t="s">
        <v>1827</v>
      </c>
      <c r="AT3050" t="s">
        <v>213</v>
      </c>
      <c r="AV3050" t="str">
        <f t="shared" si="589"/>
        <v>VPIT</v>
      </c>
      <c r="AW3050" t="str">
        <f t="shared" si="588"/>
        <v>VP FOR INFORMATION TECHNOLOGY</v>
      </c>
    </row>
    <row r="3051" spans="1:49">
      <c r="A3051" s="59">
        <v>2018</v>
      </c>
      <c r="B3051" t="s">
        <v>137</v>
      </c>
      <c r="C3051" t="s">
        <v>1237</v>
      </c>
      <c r="D3051" t="s">
        <v>1238</v>
      </c>
      <c r="E3051" t="s">
        <v>1245</v>
      </c>
      <c r="F3051" t="s">
        <v>1250</v>
      </c>
      <c r="G3051" t="s">
        <v>1251</v>
      </c>
      <c r="H3051" t="s">
        <v>1246</v>
      </c>
      <c r="I3051" s="170" t="s">
        <v>84</v>
      </c>
      <c r="J3051" t="s">
        <v>85</v>
      </c>
      <c r="K3051" t="s">
        <v>214</v>
      </c>
      <c r="L3051" t="s">
        <v>412</v>
      </c>
      <c r="M3051" t="s">
        <v>413</v>
      </c>
      <c r="N3051" t="s">
        <v>217</v>
      </c>
      <c r="O3051" t="s">
        <v>263</v>
      </c>
      <c r="P3051" t="s">
        <v>414</v>
      </c>
      <c r="Q3051" t="s">
        <v>415</v>
      </c>
      <c r="R3051" t="s">
        <v>416</v>
      </c>
      <c r="S3051" t="s">
        <v>338</v>
      </c>
      <c r="T3051" t="s">
        <v>339</v>
      </c>
      <c r="U3051" s="61" t="s">
        <v>340</v>
      </c>
      <c r="V3051" t="s">
        <v>24</v>
      </c>
      <c r="W3051" t="s">
        <v>263</v>
      </c>
      <c r="X3051" s="59">
        <v>15920</v>
      </c>
      <c r="Y3051" s="59">
        <v>15920</v>
      </c>
      <c r="AA3051" s="146" t="str">
        <f t="shared" si="597"/>
        <v>EX</v>
      </c>
      <c r="AB3051" s="146">
        <f t="shared" si="587"/>
        <v>0</v>
      </c>
      <c r="AC3051" t="str">
        <f t="shared" si="590"/>
        <v>EX</v>
      </c>
      <c r="AD3051" s="74">
        <f t="shared" si="591"/>
        <v>15920</v>
      </c>
      <c r="AE3051" s="74">
        <f t="shared" si="596"/>
        <v>15920</v>
      </c>
      <c r="AF3051">
        <v>1</v>
      </c>
      <c r="AG3051">
        <v>0</v>
      </c>
      <c r="AH3051" s="74">
        <v>0</v>
      </c>
      <c r="AJ3051" s="74">
        <f t="shared" si="592"/>
        <v>0</v>
      </c>
      <c r="AK3051" s="74">
        <f t="shared" si="586"/>
        <v>15920</v>
      </c>
      <c r="AL3051" t="str">
        <f t="shared" si="593"/>
        <v>N</v>
      </c>
      <c r="AN3051" t="s">
        <v>86</v>
      </c>
      <c r="AO3051" t="s">
        <v>85</v>
      </c>
      <c r="AP3051" t="str">
        <f t="shared" si="594"/>
        <v>94</v>
      </c>
      <c r="AQ3051" s="145" t="s">
        <v>1826</v>
      </c>
      <c r="AR3051" t="str">
        <f t="shared" si="595"/>
        <v>1-Adjusted Base Budget</v>
      </c>
      <c r="AS3051" s="145" t="s">
        <v>1827</v>
      </c>
      <c r="AT3051" t="s">
        <v>213</v>
      </c>
      <c r="AV3051" t="str">
        <f t="shared" si="589"/>
        <v>VPIT</v>
      </c>
      <c r="AW3051" t="str">
        <f t="shared" si="588"/>
        <v>VP FOR INFORMATION TECHNOLOGY</v>
      </c>
    </row>
    <row r="3052" spans="1:49">
      <c r="A3052" s="59">
        <v>2018</v>
      </c>
      <c r="B3052" t="s">
        <v>137</v>
      </c>
      <c r="C3052" t="s">
        <v>1237</v>
      </c>
      <c r="D3052" t="s">
        <v>1238</v>
      </c>
      <c r="E3052" t="s">
        <v>1245</v>
      </c>
      <c r="F3052" t="s">
        <v>1252</v>
      </c>
      <c r="G3052" t="s">
        <v>1253</v>
      </c>
      <c r="H3052" t="s">
        <v>1246</v>
      </c>
      <c r="I3052" s="170" t="s">
        <v>84</v>
      </c>
      <c r="J3052" t="s">
        <v>85</v>
      </c>
      <c r="K3052" t="s">
        <v>214</v>
      </c>
      <c r="L3052" t="s">
        <v>412</v>
      </c>
      <c r="M3052" t="s">
        <v>413</v>
      </c>
      <c r="N3052" t="s">
        <v>217</v>
      </c>
      <c r="O3052" t="s">
        <v>263</v>
      </c>
      <c r="P3052" t="s">
        <v>414</v>
      </c>
      <c r="Q3052" t="s">
        <v>415</v>
      </c>
      <c r="R3052" t="s">
        <v>416</v>
      </c>
      <c r="S3052" t="s">
        <v>338</v>
      </c>
      <c r="T3052" t="s">
        <v>339</v>
      </c>
      <c r="U3052" s="61" t="s">
        <v>340</v>
      </c>
      <c r="V3052" t="s">
        <v>24</v>
      </c>
      <c r="W3052" t="s">
        <v>263</v>
      </c>
      <c r="X3052" s="59">
        <v>96247</v>
      </c>
      <c r="Y3052" s="59">
        <v>96247</v>
      </c>
      <c r="AA3052" s="146" t="str">
        <f t="shared" si="597"/>
        <v>EX</v>
      </c>
      <c r="AB3052" s="146">
        <f t="shared" si="587"/>
        <v>0</v>
      </c>
      <c r="AC3052" t="str">
        <f t="shared" si="590"/>
        <v>EX</v>
      </c>
      <c r="AD3052" s="74">
        <f t="shared" si="591"/>
        <v>96247</v>
      </c>
      <c r="AE3052" s="74">
        <f t="shared" si="596"/>
        <v>96247</v>
      </c>
      <c r="AF3052">
        <v>1</v>
      </c>
      <c r="AG3052">
        <v>0</v>
      </c>
      <c r="AH3052" s="74">
        <v>0</v>
      </c>
      <c r="AJ3052" s="74">
        <f t="shared" si="592"/>
        <v>0</v>
      </c>
      <c r="AK3052" s="74">
        <f t="shared" si="586"/>
        <v>96247</v>
      </c>
      <c r="AL3052" t="str">
        <f t="shared" si="593"/>
        <v>N</v>
      </c>
      <c r="AN3052" t="s">
        <v>86</v>
      </c>
      <c r="AO3052" t="s">
        <v>85</v>
      </c>
      <c r="AP3052" t="str">
        <f t="shared" si="594"/>
        <v>94</v>
      </c>
      <c r="AQ3052" s="145" t="s">
        <v>1826</v>
      </c>
      <c r="AR3052" t="str">
        <f t="shared" si="595"/>
        <v>1-Adjusted Base Budget</v>
      </c>
      <c r="AS3052" s="145" t="s">
        <v>1827</v>
      </c>
      <c r="AT3052" t="s">
        <v>213</v>
      </c>
      <c r="AV3052" t="str">
        <f t="shared" si="589"/>
        <v>VPIT</v>
      </c>
      <c r="AW3052" t="str">
        <f t="shared" si="588"/>
        <v>VP FOR INFORMATION TECHNOLOGY</v>
      </c>
    </row>
    <row r="3053" spans="1:49">
      <c r="A3053" s="59">
        <v>2018</v>
      </c>
      <c r="B3053" t="s">
        <v>137</v>
      </c>
      <c r="C3053" t="s">
        <v>1237</v>
      </c>
      <c r="D3053" t="s">
        <v>1238</v>
      </c>
      <c r="E3053" t="s">
        <v>1245</v>
      </c>
      <c r="F3053" t="s">
        <v>1254</v>
      </c>
      <c r="G3053" t="s">
        <v>1255</v>
      </c>
      <c r="H3053" t="s">
        <v>1246</v>
      </c>
      <c r="I3053" s="170" t="s">
        <v>84</v>
      </c>
      <c r="J3053" t="s">
        <v>85</v>
      </c>
      <c r="K3053" t="s">
        <v>214</v>
      </c>
      <c r="L3053" t="s">
        <v>412</v>
      </c>
      <c r="M3053" t="s">
        <v>413</v>
      </c>
      <c r="N3053" t="s">
        <v>217</v>
      </c>
      <c r="O3053" t="s">
        <v>263</v>
      </c>
      <c r="P3053" t="s">
        <v>414</v>
      </c>
      <c r="Q3053" t="s">
        <v>415</v>
      </c>
      <c r="R3053" t="s">
        <v>416</v>
      </c>
      <c r="S3053" t="s">
        <v>338</v>
      </c>
      <c r="T3053" t="s">
        <v>339</v>
      </c>
      <c r="U3053" s="61" t="s">
        <v>340</v>
      </c>
      <c r="V3053" t="s">
        <v>24</v>
      </c>
      <c r="W3053" t="s">
        <v>263</v>
      </c>
      <c r="X3053" s="59">
        <v>61164</v>
      </c>
      <c r="Y3053" s="59">
        <v>61164</v>
      </c>
      <c r="AA3053" s="146" t="str">
        <f t="shared" si="597"/>
        <v>EX</v>
      </c>
      <c r="AB3053" s="146">
        <f t="shared" si="587"/>
        <v>0</v>
      </c>
      <c r="AC3053" t="str">
        <f t="shared" si="590"/>
        <v>EX</v>
      </c>
      <c r="AD3053" s="74">
        <f t="shared" si="591"/>
        <v>61164</v>
      </c>
      <c r="AE3053" s="74">
        <f t="shared" si="596"/>
        <v>61164</v>
      </c>
      <c r="AF3053">
        <v>1</v>
      </c>
      <c r="AG3053">
        <v>0</v>
      </c>
      <c r="AH3053" s="74">
        <v>0</v>
      </c>
      <c r="AJ3053" s="74">
        <f t="shared" si="592"/>
        <v>0</v>
      </c>
      <c r="AK3053" s="74">
        <f t="shared" si="586"/>
        <v>61164</v>
      </c>
      <c r="AL3053" t="str">
        <f t="shared" si="593"/>
        <v>N</v>
      </c>
      <c r="AN3053" t="s">
        <v>86</v>
      </c>
      <c r="AO3053" t="s">
        <v>85</v>
      </c>
      <c r="AP3053" t="str">
        <f t="shared" si="594"/>
        <v>94</v>
      </c>
      <c r="AQ3053" s="145" t="s">
        <v>1826</v>
      </c>
      <c r="AR3053" t="str">
        <f t="shared" si="595"/>
        <v>1-Adjusted Base Budget</v>
      </c>
      <c r="AS3053" s="145" t="s">
        <v>1827</v>
      </c>
      <c r="AT3053" t="s">
        <v>213</v>
      </c>
      <c r="AV3053" t="str">
        <f t="shared" si="589"/>
        <v>VPIT</v>
      </c>
      <c r="AW3053" t="str">
        <f t="shared" si="588"/>
        <v>VP FOR INFORMATION TECHNOLOGY</v>
      </c>
    </row>
    <row r="3054" spans="1:49">
      <c r="A3054" s="59">
        <v>2018</v>
      </c>
      <c r="B3054" t="s">
        <v>137</v>
      </c>
      <c r="C3054" t="s">
        <v>1237</v>
      </c>
      <c r="D3054" t="s">
        <v>1238</v>
      </c>
      <c r="E3054" t="s">
        <v>1245</v>
      </c>
      <c r="F3054" t="s">
        <v>456</v>
      </c>
      <c r="G3054" t="s">
        <v>1024</v>
      </c>
      <c r="H3054" t="s">
        <v>1246</v>
      </c>
      <c r="I3054" s="170" t="s">
        <v>84</v>
      </c>
      <c r="J3054" t="s">
        <v>85</v>
      </c>
      <c r="K3054" t="s">
        <v>214</v>
      </c>
      <c r="L3054" t="s">
        <v>412</v>
      </c>
      <c r="M3054" t="s">
        <v>413</v>
      </c>
      <c r="N3054" t="s">
        <v>217</v>
      </c>
      <c r="O3054" t="s">
        <v>263</v>
      </c>
      <c r="P3054" t="s">
        <v>414</v>
      </c>
      <c r="Q3054" t="s">
        <v>415</v>
      </c>
      <c r="R3054" t="s">
        <v>416</v>
      </c>
      <c r="S3054" t="s">
        <v>338</v>
      </c>
      <c r="T3054" t="s">
        <v>339</v>
      </c>
      <c r="U3054" s="61" t="s">
        <v>340</v>
      </c>
      <c r="V3054" t="s">
        <v>24</v>
      </c>
      <c r="W3054" t="s">
        <v>263</v>
      </c>
      <c r="X3054" s="59">
        <v>47838</v>
      </c>
      <c r="Y3054" s="59">
        <v>47838</v>
      </c>
      <c r="AA3054" s="146" t="str">
        <f t="shared" si="597"/>
        <v>EX</v>
      </c>
      <c r="AB3054" s="146">
        <f t="shared" si="587"/>
        <v>0</v>
      </c>
      <c r="AC3054" t="str">
        <f t="shared" si="590"/>
        <v>EX</v>
      </c>
      <c r="AD3054" s="74">
        <f t="shared" si="591"/>
        <v>47838</v>
      </c>
      <c r="AE3054" s="74">
        <f t="shared" si="596"/>
        <v>47838</v>
      </c>
      <c r="AF3054">
        <v>1</v>
      </c>
      <c r="AG3054">
        <v>0</v>
      </c>
      <c r="AH3054" s="74">
        <v>0</v>
      </c>
      <c r="AJ3054" s="74">
        <f t="shared" si="592"/>
        <v>0</v>
      </c>
      <c r="AK3054" s="74">
        <f t="shared" si="586"/>
        <v>47838</v>
      </c>
      <c r="AL3054" t="str">
        <f t="shared" si="593"/>
        <v>N</v>
      </c>
      <c r="AN3054" t="s">
        <v>86</v>
      </c>
      <c r="AO3054" t="s">
        <v>85</v>
      </c>
      <c r="AP3054" t="str">
        <f t="shared" si="594"/>
        <v>94</v>
      </c>
      <c r="AQ3054" s="145" t="s">
        <v>1826</v>
      </c>
      <c r="AR3054" t="str">
        <f t="shared" si="595"/>
        <v>1-Adjusted Base Budget</v>
      </c>
      <c r="AS3054" s="145" t="s">
        <v>1827</v>
      </c>
      <c r="AT3054" t="s">
        <v>213</v>
      </c>
      <c r="AV3054" t="str">
        <f t="shared" si="589"/>
        <v>VPIT</v>
      </c>
      <c r="AW3054" t="str">
        <f t="shared" si="588"/>
        <v>VP FOR INFORMATION TECHNOLOGY</v>
      </c>
    </row>
    <row r="3055" spans="1:49">
      <c r="A3055" s="59">
        <v>2018</v>
      </c>
      <c r="B3055" t="s">
        <v>137</v>
      </c>
      <c r="C3055" t="s">
        <v>1237</v>
      </c>
      <c r="D3055" t="s">
        <v>1238</v>
      </c>
      <c r="E3055" t="s">
        <v>1245</v>
      </c>
      <c r="F3055" t="s">
        <v>1258</v>
      </c>
      <c r="G3055" t="s">
        <v>1259</v>
      </c>
      <c r="H3055" t="s">
        <v>1246</v>
      </c>
      <c r="I3055" s="170" t="s">
        <v>84</v>
      </c>
      <c r="J3055" t="s">
        <v>85</v>
      </c>
      <c r="K3055" t="s">
        <v>214</v>
      </c>
      <c r="L3055" t="s">
        <v>412</v>
      </c>
      <c r="M3055" t="s">
        <v>413</v>
      </c>
      <c r="N3055" t="s">
        <v>217</v>
      </c>
      <c r="O3055" t="s">
        <v>263</v>
      </c>
      <c r="P3055" t="s">
        <v>414</v>
      </c>
      <c r="Q3055" t="s">
        <v>415</v>
      </c>
      <c r="R3055" t="s">
        <v>416</v>
      </c>
      <c r="S3055" t="s">
        <v>338</v>
      </c>
      <c r="T3055" t="s">
        <v>339</v>
      </c>
      <c r="U3055" s="61" t="s">
        <v>340</v>
      </c>
      <c r="V3055" t="s">
        <v>24</v>
      </c>
      <c r="W3055" t="s">
        <v>263</v>
      </c>
      <c r="X3055" s="59">
        <v>166650</v>
      </c>
      <c r="Y3055" s="59">
        <v>166650</v>
      </c>
      <c r="AA3055" s="146" t="str">
        <f t="shared" si="597"/>
        <v>EX</v>
      </c>
      <c r="AB3055" s="146">
        <f t="shared" si="587"/>
        <v>0</v>
      </c>
      <c r="AC3055" t="str">
        <f t="shared" si="590"/>
        <v>EX</v>
      </c>
      <c r="AD3055" s="74">
        <f t="shared" si="591"/>
        <v>166650</v>
      </c>
      <c r="AE3055" s="74">
        <f t="shared" si="596"/>
        <v>166650</v>
      </c>
      <c r="AF3055">
        <v>1</v>
      </c>
      <c r="AG3055">
        <v>0</v>
      </c>
      <c r="AH3055" s="74">
        <v>0</v>
      </c>
      <c r="AJ3055" s="74">
        <f t="shared" si="592"/>
        <v>0</v>
      </c>
      <c r="AK3055" s="74">
        <f t="shared" si="586"/>
        <v>166650</v>
      </c>
      <c r="AL3055" t="str">
        <f t="shared" si="593"/>
        <v>N</v>
      </c>
      <c r="AN3055" t="s">
        <v>86</v>
      </c>
      <c r="AO3055" t="s">
        <v>85</v>
      </c>
      <c r="AP3055" t="str">
        <f t="shared" si="594"/>
        <v>94</v>
      </c>
      <c r="AQ3055" s="145" t="s">
        <v>1826</v>
      </c>
      <c r="AR3055" t="str">
        <f t="shared" si="595"/>
        <v>1-Adjusted Base Budget</v>
      </c>
      <c r="AS3055" s="145" t="s">
        <v>1827</v>
      </c>
      <c r="AT3055" t="s">
        <v>213</v>
      </c>
      <c r="AV3055" t="str">
        <f t="shared" si="589"/>
        <v>VPIT</v>
      </c>
      <c r="AW3055" t="str">
        <f t="shared" si="588"/>
        <v>VP FOR INFORMATION TECHNOLOGY</v>
      </c>
    </row>
    <row r="3056" spans="1:49">
      <c r="A3056" s="59">
        <v>2018</v>
      </c>
      <c r="B3056" t="s">
        <v>137</v>
      </c>
      <c r="C3056" t="s">
        <v>1237</v>
      </c>
      <c r="D3056" t="s">
        <v>1238</v>
      </c>
      <c r="E3056" t="s">
        <v>1245</v>
      </c>
      <c r="F3056" t="s">
        <v>1260</v>
      </c>
      <c r="G3056" t="s">
        <v>1261</v>
      </c>
      <c r="H3056" t="s">
        <v>1246</v>
      </c>
      <c r="I3056" s="170" t="s">
        <v>84</v>
      </c>
      <c r="J3056" t="s">
        <v>85</v>
      </c>
      <c r="K3056" t="s">
        <v>214</v>
      </c>
      <c r="L3056" t="s">
        <v>412</v>
      </c>
      <c r="M3056" t="s">
        <v>413</v>
      </c>
      <c r="N3056" t="s">
        <v>217</v>
      </c>
      <c r="O3056" t="s">
        <v>263</v>
      </c>
      <c r="P3056" t="s">
        <v>414</v>
      </c>
      <c r="Q3056" t="s">
        <v>415</v>
      </c>
      <c r="R3056" t="s">
        <v>416</v>
      </c>
      <c r="S3056" t="s">
        <v>338</v>
      </c>
      <c r="T3056" t="s">
        <v>339</v>
      </c>
      <c r="U3056" s="61" t="s">
        <v>340</v>
      </c>
      <c r="V3056" t="s">
        <v>24</v>
      </c>
      <c r="W3056" t="s">
        <v>263</v>
      </c>
      <c r="X3056" s="59">
        <v>53389</v>
      </c>
      <c r="Y3056" s="59">
        <v>53389</v>
      </c>
      <c r="AA3056" s="146" t="str">
        <f t="shared" si="597"/>
        <v>EX</v>
      </c>
      <c r="AB3056" s="146">
        <f t="shared" si="587"/>
        <v>0</v>
      </c>
      <c r="AC3056" t="str">
        <f t="shared" si="590"/>
        <v>EX</v>
      </c>
      <c r="AD3056" s="74">
        <f t="shared" si="591"/>
        <v>53389</v>
      </c>
      <c r="AE3056" s="74">
        <f t="shared" si="596"/>
        <v>53389</v>
      </c>
      <c r="AF3056">
        <v>1</v>
      </c>
      <c r="AG3056">
        <v>0</v>
      </c>
      <c r="AH3056" s="74">
        <v>0</v>
      </c>
      <c r="AJ3056" s="74">
        <f t="shared" si="592"/>
        <v>0</v>
      </c>
      <c r="AK3056" s="74">
        <f t="shared" si="586"/>
        <v>53389</v>
      </c>
      <c r="AL3056" t="str">
        <f t="shared" si="593"/>
        <v>N</v>
      </c>
      <c r="AN3056" t="s">
        <v>86</v>
      </c>
      <c r="AO3056" t="s">
        <v>85</v>
      </c>
      <c r="AP3056" t="str">
        <f t="shared" si="594"/>
        <v>94</v>
      </c>
      <c r="AQ3056" s="145" t="s">
        <v>1826</v>
      </c>
      <c r="AR3056" t="str">
        <f t="shared" si="595"/>
        <v>1-Adjusted Base Budget</v>
      </c>
      <c r="AS3056" s="145" t="s">
        <v>1827</v>
      </c>
      <c r="AT3056" t="s">
        <v>213</v>
      </c>
      <c r="AV3056" t="str">
        <f t="shared" si="589"/>
        <v>VPIT</v>
      </c>
      <c r="AW3056" t="str">
        <f t="shared" si="588"/>
        <v>VP FOR INFORMATION TECHNOLOGY</v>
      </c>
    </row>
    <row r="3057" spans="1:49">
      <c r="A3057" s="59">
        <v>2018</v>
      </c>
      <c r="B3057" t="s">
        <v>137</v>
      </c>
      <c r="C3057" t="s">
        <v>1237</v>
      </c>
      <c r="D3057" t="s">
        <v>1238</v>
      </c>
      <c r="E3057" t="s">
        <v>1245</v>
      </c>
      <c r="F3057" t="s">
        <v>1195</v>
      </c>
      <c r="G3057" t="s">
        <v>1196</v>
      </c>
      <c r="H3057" t="s">
        <v>1246</v>
      </c>
      <c r="I3057" s="170" t="s">
        <v>84</v>
      </c>
      <c r="J3057" t="s">
        <v>85</v>
      </c>
      <c r="K3057" t="s">
        <v>214</v>
      </c>
      <c r="L3057" t="s">
        <v>412</v>
      </c>
      <c r="M3057" t="s">
        <v>413</v>
      </c>
      <c r="N3057" t="s">
        <v>217</v>
      </c>
      <c r="O3057" t="s">
        <v>263</v>
      </c>
      <c r="P3057" t="s">
        <v>414</v>
      </c>
      <c r="Q3057" t="s">
        <v>415</v>
      </c>
      <c r="R3057" t="s">
        <v>416</v>
      </c>
      <c r="S3057" t="s">
        <v>338</v>
      </c>
      <c r="T3057" t="s">
        <v>339</v>
      </c>
      <c r="U3057" s="61" t="s">
        <v>340</v>
      </c>
      <c r="V3057" t="s">
        <v>24</v>
      </c>
      <c r="W3057" t="s">
        <v>263</v>
      </c>
      <c r="X3057" s="59">
        <v>30351</v>
      </c>
      <c r="Y3057" s="59">
        <v>30351</v>
      </c>
      <c r="AA3057" s="146" t="str">
        <f t="shared" si="597"/>
        <v>EX</v>
      </c>
      <c r="AB3057" s="146">
        <f t="shared" si="587"/>
        <v>0</v>
      </c>
      <c r="AC3057" t="str">
        <f t="shared" si="590"/>
        <v>EX</v>
      </c>
      <c r="AD3057" s="74">
        <f t="shared" si="591"/>
        <v>30351</v>
      </c>
      <c r="AE3057" s="74">
        <f t="shared" si="596"/>
        <v>30351</v>
      </c>
      <c r="AF3057">
        <v>1</v>
      </c>
      <c r="AG3057">
        <v>0</v>
      </c>
      <c r="AH3057" s="74">
        <v>0</v>
      </c>
      <c r="AJ3057" s="74">
        <f t="shared" si="592"/>
        <v>0</v>
      </c>
      <c r="AK3057" s="74">
        <f t="shared" si="586"/>
        <v>30351</v>
      </c>
      <c r="AL3057" t="str">
        <f t="shared" si="593"/>
        <v>N</v>
      </c>
      <c r="AN3057" t="s">
        <v>86</v>
      </c>
      <c r="AO3057" t="s">
        <v>85</v>
      </c>
      <c r="AP3057" t="str">
        <f t="shared" si="594"/>
        <v>94</v>
      </c>
      <c r="AQ3057" s="145" t="s">
        <v>1826</v>
      </c>
      <c r="AR3057" t="str">
        <f t="shared" si="595"/>
        <v>1-Adjusted Base Budget</v>
      </c>
      <c r="AS3057" s="145" t="s">
        <v>1827</v>
      </c>
      <c r="AT3057" t="s">
        <v>213</v>
      </c>
      <c r="AV3057" t="str">
        <f t="shared" si="589"/>
        <v>VPIT</v>
      </c>
      <c r="AW3057" t="str">
        <f t="shared" si="588"/>
        <v>VP FOR INFORMATION TECHNOLOGY</v>
      </c>
    </row>
    <row r="3058" spans="1:49">
      <c r="A3058" s="59">
        <v>2018</v>
      </c>
      <c r="B3058" t="s">
        <v>137</v>
      </c>
      <c r="C3058" t="s">
        <v>1237</v>
      </c>
      <c r="D3058" t="s">
        <v>1238</v>
      </c>
      <c r="E3058" t="s">
        <v>1245</v>
      </c>
      <c r="F3058" t="s">
        <v>1123</v>
      </c>
      <c r="G3058" t="s">
        <v>1264</v>
      </c>
      <c r="H3058" t="s">
        <v>1246</v>
      </c>
      <c r="I3058" s="170" t="s">
        <v>84</v>
      </c>
      <c r="J3058" t="s">
        <v>85</v>
      </c>
      <c r="K3058" t="s">
        <v>214</v>
      </c>
      <c r="L3058" t="s">
        <v>412</v>
      </c>
      <c r="M3058" t="s">
        <v>413</v>
      </c>
      <c r="N3058" t="s">
        <v>217</v>
      </c>
      <c r="O3058" t="s">
        <v>263</v>
      </c>
      <c r="P3058" t="s">
        <v>414</v>
      </c>
      <c r="Q3058" t="s">
        <v>415</v>
      </c>
      <c r="R3058" t="s">
        <v>416</v>
      </c>
      <c r="S3058" t="s">
        <v>338</v>
      </c>
      <c r="T3058" t="s">
        <v>339</v>
      </c>
      <c r="U3058" s="61" t="s">
        <v>340</v>
      </c>
      <c r="V3058" t="s">
        <v>24</v>
      </c>
      <c r="W3058" t="s">
        <v>263</v>
      </c>
      <c r="X3058" s="59">
        <v>13909</v>
      </c>
      <c r="Y3058" s="59">
        <v>0</v>
      </c>
      <c r="AA3058" s="146" t="str">
        <f t="shared" si="597"/>
        <v>EX</v>
      </c>
      <c r="AB3058" s="146">
        <f t="shared" si="587"/>
        <v>0</v>
      </c>
      <c r="AC3058" t="str">
        <f t="shared" si="590"/>
        <v>EX</v>
      </c>
      <c r="AD3058" s="74">
        <f t="shared" si="591"/>
        <v>0</v>
      </c>
      <c r="AE3058" s="74">
        <f t="shared" si="596"/>
        <v>0</v>
      </c>
      <c r="AF3058">
        <v>1</v>
      </c>
      <c r="AG3058">
        <v>0</v>
      </c>
      <c r="AH3058" s="74">
        <v>0</v>
      </c>
      <c r="AJ3058" s="74">
        <f t="shared" si="592"/>
        <v>0</v>
      </c>
      <c r="AK3058" s="74">
        <f t="shared" si="586"/>
        <v>0</v>
      </c>
      <c r="AL3058" t="str">
        <f t="shared" si="593"/>
        <v>N</v>
      </c>
      <c r="AN3058" t="s">
        <v>86</v>
      </c>
      <c r="AO3058" t="s">
        <v>85</v>
      </c>
      <c r="AP3058" t="str">
        <f t="shared" si="594"/>
        <v>94</v>
      </c>
      <c r="AQ3058" s="145" t="s">
        <v>1826</v>
      </c>
      <c r="AR3058" t="str">
        <f t="shared" si="595"/>
        <v>1-Adjusted Base Budget</v>
      </c>
      <c r="AS3058" s="145" t="s">
        <v>1827</v>
      </c>
      <c r="AT3058" t="s">
        <v>213</v>
      </c>
      <c r="AV3058" t="str">
        <f t="shared" si="589"/>
        <v>VPIT</v>
      </c>
      <c r="AW3058" t="str">
        <f t="shared" si="588"/>
        <v>VP FOR INFORMATION TECHNOLOGY</v>
      </c>
    </row>
    <row r="3059" spans="1:49">
      <c r="A3059" s="59">
        <v>2018</v>
      </c>
      <c r="B3059" t="s">
        <v>137</v>
      </c>
      <c r="C3059" t="s">
        <v>1237</v>
      </c>
      <c r="D3059" t="s">
        <v>1238</v>
      </c>
      <c r="E3059" t="s">
        <v>1245</v>
      </c>
      <c r="F3059" t="s">
        <v>1269</v>
      </c>
      <c r="G3059" t="s">
        <v>1270</v>
      </c>
      <c r="H3059" t="s">
        <v>1246</v>
      </c>
      <c r="I3059" s="170" t="s">
        <v>84</v>
      </c>
      <c r="J3059" t="s">
        <v>85</v>
      </c>
      <c r="K3059" t="s">
        <v>214</v>
      </c>
      <c r="L3059" t="s">
        <v>412</v>
      </c>
      <c r="M3059" t="s">
        <v>413</v>
      </c>
      <c r="N3059" t="s">
        <v>217</v>
      </c>
      <c r="O3059" t="s">
        <v>263</v>
      </c>
      <c r="P3059" t="s">
        <v>414</v>
      </c>
      <c r="Q3059" t="s">
        <v>415</v>
      </c>
      <c r="R3059" t="s">
        <v>416</v>
      </c>
      <c r="S3059" t="s">
        <v>338</v>
      </c>
      <c r="T3059" t="s">
        <v>339</v>
      </c>
      <c r="U3059" s="61" t="s">
        <v>340</v>
      </c>
      <c r="V3059" t="s">
        <v>24</v>
      </c>
      <c r="W3059" t="s">
        <v>263</v>
      </c>
      <c r="X3059" s="59">
        <v>103598</v>
      </c>
      <c r="Y3059" s="59">
        <v>105444</v>
      </c>
      <c r="AA3059" s="146" t="str">
        <f t="shared" si="597"/>
        <v>EX</v>
      </c>
      <c r="AB3059" s="146">
        <f t="shared" si="587"/>
        <v>0</v>
      </c>
      <c r="AC3059" t="str">
        <f t="shared" si="590"/>
        <v>EX</v>
      </c>
      <c r="AD3059" s="74">
        <f t="shared" si="591"/>
        <v>105444</v>
      </c>
      <c r="AE3059" s="74">
        <f t="shared" si="596"/>
        <v>105444</v>
      </c>
      <c r="AF3059">
        <v>1</v>
      </c>
      <c r="AG3059">
        <v>0</v>
      </c>
      <c r="AH3059" s="74">
        <v>0</v>
      </c>
      <c r="AJ3059" s="74">
        <f t="shared" si="592"/>
        <v>0</v>
      </c>
      <c r="AK3059" s="74">
        <f t="shared" ref="AK3059:AK3122" si="598">AE3059 +AJ3059</f>
        <v>105444</v>
      </c>
      <c r="AL3059" t="str">
        <f t="shared" si="593"/>
        <v>N</v>
      </c>
      <c r="AN3059" t="s">
        <v>86</v>
      </c>
      <c r="AO3059" t="s">
        <v>85</v>
      </c>
      <c r="AP3059" t="str">
        <f t="shared" si="594"/>
        <v>94</v>
      </c>
      <c r="AQ3059" s="145" t="s">
        <v>1826</v>
      </c>
      <c r="AR3059" t="str">
        <f t="shared" si="595"/>
        <v>1-Adjusted Base Budget</v>
      </c>
      <c r="AS3059" s="145" t="s">
        <v>1827</v>
      </c>
      <c r="AT3059" t="s">
        <v>213</v>
      </c>
      <c r="AV3059" t="str">
        <f t="shared" si="589"/>
        <v>VPIT</v>
      </c>
      <c r="AW3059" t="str">
        <f t="shared" si="588"/>
        <v>VP FOR INFORMATION TECHNOLOGY</v>
      </c>
    </row>
    <row r="3060" spans="1:49">
      <c r="A3060" s="59">
        <v>2018</v>
      </c>
      <c r="B3060" t="s">
        <v>137</v>
      </c>
      <c r="C3060" t="s">
        <v>1237</v>
      </c>
      <c r="D3060" t="s">
        <v>1238</v>
      </c>
      <c r="E3060" t="s">
        <v>1245</v>
      </c>
      <c r="F3060" t="s">
        <v>1101</v>
      </c>
      <c r="G3060" t="s">
        <v>1128</v>
      </c>
      <c r="H3060" t="s">
        <v>1246</v>
      </c>
      <c r="I3060" s="170" t="s">
        <v>84</v>
      </c>
      <c r="J3060" t="s">
        <v>85</v>
      </c>
      <c r="K3060" t="s">
        <v>214</v>
      </c>
      <c r="L3060" t="s">
        <v>412</v>
      </c>
      <c r="M3060" t="s">
        <v>413</v>
      </c>
      <c r="N3060" t="s">
        <v>217</v>
      </c>
      <c r="O3060" t="s">
        <v>263</v>
      </c>
      <c r="P3060" t="s">
        <v>414</v>
      </c>
      <c r="Q3060" t="s">
        <v>415</v>
      </c>
      <c r="R3060" t="s">
        <v>416</v>
      </c>
      <c r="S3060" t="s">
        <v>338</v>
      </c>
      <c r="T3060" t="s">
        <v>339</v>
      </c>
      <c r="U3060" s="61" t="s">
        <v>340</v>
      </c>
      <c r="V3060" t="s">
        <v>24</v>
      </c>
      <c r="W3060" t="s">
        <v>263</v>
      </c>
      <c r="X3060" s="59">
        <v>30029</v>
      </c>
      <c r="Y3060" s="59">
        <v>30029</v>
      </c>
      <c r="AA3060" s="146" t="str">
        <f t="shared" si="597"/>
        <v>EX</v>
      </c>
      <c r="AB3060" s="146">
        <f t="shared" si="587"/>
        <v>0</v>
      </c>
      <c r="AC3060" t="str">
        <f t="shared" si="590"/>
        <v>EX</v>
      </c>
      <c r="AD3060" s="74">
        <f t="shared" si="591"/>
        <v>30029</v>
      </c>
      <c r="AE3060" s="74">
        <f t="shared" si="596"/>
        <v>30029</v>
      </c>
      <c r="AF3060">
        <v>1</v>
      </c>
      <c r="AG3060">
        <v>0</v>
      </c>
      <c r="AH3060" s="74">
        <v>0</v>
      </c>
      <c r="AJ3060" s="74">
        <f t="shared" si="592"/>
        <v>0</v>
      </c>
      <c r="AK3060" s="74">
        <f t="shared" si="598"/>
        <v>30029</v>
      </c>
      <c r="AL3060" t="str">
        <f t="shared" si="593"/>
        <v>N</v>
      </c>
      <c r="AN3060" t="s">
        <v>86</v>
      </c>
      <c r="AO3060" t="s">
        <v>85</v>
      </c>
      <c r="AP3060" t="str">
        <f t="shared" si="594"/>
        <v>94</v>
      </c>
      <c r="AQ3060" s="145" t="s">
        <v>1826</v>
      </c>
      <c r="AR3060" t="str">
        <f t="shared" si="595"/>
        <v>1-Adjusted Base Budget</v>
      </c>
      <c r="AS3060" s="145" t="s">
        <v>1827</v>
      </c>
      <c r="AT3060" t="s">
        <v>213</v>
      </c>
      <c r="AV3060" t="str">
        <f t="shared" si="589"/>
        <v>VPIT</v>
      </c>
      <c r="AW3060" t="str">
        <f t="shared" si="588"/>
        <v>VP FOR INFORMATION TECHNOLOGY</v>
      </c>
    </row>
    <row r="3061" spans="1:49">
      <c r="A3061" s="59">
        <v>2018</v>
      </c>
      <c r="B3061" t="s">
        <v>137</v>
      </c>
      <c r="C3061" t="s">
        <v>1237</v>
      </c>
      <c r="D3061" t="s">
        <v>1238</v>
      </c>
      <c r="E3061" t="s">
        <v>1245</v>
      </c>
      <c r="F3061" t="s">
        <v>1298</v>
      </c>
      <c r="G3061" t="s">
        <v>1299</v>
      </c>
      <c r="H3061" t="s">
        <v>1246</v>
      </c>
      <c r="I3061" s="170" t="s">
        <v>84</v>
      </c>
      <c r="J3061" t="s">
        <v>85</v>
      </c>
      <c r="K3061" t="s">
        <v>214</v>
      </c>
      <c r="L3061" t="s">
        <v>412</v>
      </c>
      <c r="M3061" t="s">
        <v>413</v>
      </c>
      <c r="N3061" t="s">
        <v>217</v>
      </c>
      <c r="O3061" t="s">
        <v>263</v>
      </c>
      <c r="P3061" t="s">
        <v>414</v>
      </c>
      <c r="Q3061" t="s">
        <v>415</v>
      </c>
      <c r="R3061" t="s">
        <v>416</v>
      </c>
      <c r="S3061" t="s">
        <v>338</v>
      </c>
      <c r="T3061" t="s">
        <v>339</v>
      </c>
      <c r="U3061" s="61" t="s">
        <v>340</v>
      </c>
      <c r="V3061" t="s">
        <v>24</v>
      </c>
      <c r="W3061" t="s">
        <v>263</v>
      </c>
      <c r="X3061" s="59">
        <v>17171</v>
      </c>
      <c r="Y3061" s="59">
        <v>28848</v>
      </c>
      <c r="AA3061" s="146" t="str">
        <f t="shared" si="597"/>
        <v>EX</v>
      </c>
      <c r="AB3061" s="146">
        <f t="shared" ref="AB3061:AB3124" si="599">IF(O3061 =AA3061,Z3061,"10cr")</f>
        <v>0</v>
      </c>
      <c r="AC3061" t="str">
        <f t="shared" si="590"/>
        <v>EX</v>
      </c>
      <c r="AD3061" s="74">
        <f t="shared" si="591"/>
        <v>28848</v>
      </c>
      <c r="AE3061" s="74">
        <f t="shared" si="596"/>
        <v>28848</v>
      </c>
      <c r="AF3061">
        <v>1</v>
      </c>
      <c r="AG3061">
        <v>0</v>
      </c>
      <c r="AH3061" s="74">
        <v>0</v>
      </c>
      <c r="AJ3061" s="74">
        <f t="shared" si="592"/>
        <v>0</v>
      </c>
      <c r="AK3061" s="74">
        <f t="shared" si="598"/>
        <v>28848</v>
      </c>
      <c r="AL3061" t="str">
        <f t="shared" si="593"/>
        <v>N</v>
      </c>
      <c r="AN3061" t="s">
        <v>86</v>
      </c>
      <c r="AO3061" t="s">
        <v>85</v>
      </c>
      <c r="AP3061" t="str">
        <f t="shared" si="594"/>
        <v>94</v>
      </c>
      <c r="AQ3061" s="145" t="s">
        <v>1826</v>
      </c>
      <c r="AR3061" t="str">
        <f t="shared" si="595"/>
        <v>1-Adjusted Base Budget</v>
      </c>
      <c r="AS3061" s="145" t="s">
        <v>1827</v>
      </c>
      <c r="AT3061" t="s">
        <v>213</v>
      </c>
      <c r="AV3061" t="str">
        <f t="shared" si="589"/>
        <v>VPIT</v>
      </c>
      <c r="AW3061" t="str">
        <f t="shared" si="588"/>
        <v>VP FOR INFORMATION TECHNOLOGY</v>
      </c>
    </row>
    <row r="3062" spans="1:49">
      <c r="A3062" s="59">
        <v>2018</v>
      </c>
      <c r="B3062" t="s">
        <v>137</v>
      </c>
      <c r="C3062" t="s">
        <v>1237</v>
      </c>
      <c r="D3062" t="s">
        <v>1238</v>
      </c>
      <c r="E3062" t="s">
        <v>1271</v>
      </c>
      <c r="F3062" t="s">
        <v>1273</v>
      </c>
      <c r="G3062" t="s">
        <v>1274</v>
      </c>
      <c r="H3062" t="s">
        <v>1272</v>
      </c>
      <c r="I3062" s="170" t="s">
        <v>84</v>
      </c>
      <c r="J3062" t="s">
        <v>85</v>
      </c>
      <c r="K3062" t="s">
        <v>214</v>
      </c>
      <c r="L3062" t="s">
        <v>412</v>
      </c>
      <c r="M3062" t="s">
        <v>413</v>
      </c>
      <c r="N3062" t="s">
        <v>217</v>
      </c>
      <c r="O3062" t="s">
        <v>263</v>
      </c>
      <c r="P3062" t="s">
        <v>414</v>
      </c>
      <c r="Q3062" t="s">
        <v>415</v>
      </c>
      <c r="R3062" t="s">
        <v>416</v>
      </c>
      <c r="S3062" t="s">
        <v>338</v>
      </c>
      <c r="T3062" t="s">
        <v>339</v>
      </c>
      <c r="U3062" s="61" t="s">
        <v>340</v>
      </c>
      <c r="V3062" t="s">
        <v>24</v>
      </c>
      <c r="W3062" t="s">
        <v>263</v>
      </c>
      <c r="X3062" s="59">
        <v>44603</v>
      </c>
      <c r="Y3062" s="59">
        <v>28214</v>
      </c>
      <c r="AA3062" s="146" t="str">
        <f t="shared" si="597"/>
        <v>EX</v>
      </c>
      <c r="AB3062" s="146">
        <f t="shared" si="599"/>
        <v>0</v>
      </c>
      <c r="AC3062" t="str">
        <f t="shared" si="590"/>
        <v>EX</v>
      </c>
      <c r="AD3062" s="74">
        <f t="shared" si="591"/>
        <v>28214</v>
      </c>
      <c r="AE3062" s="74">
        <f t="shared" si="596"/>
        <v>28214</v>
      </c>
      <c r="AF3062">
        <v>1</v>
      </c>
      <c r="AG3062">
        <v>0</v>
      </c>
      <c r="AH3062" s="74">
        <v>0</v>
      </c>
      <c r="AJ3062" s="74">
        <f t="shared" si="592"/>
        <v>0</v>
      </c>
      <c r="AK3062" s="74">
        <f t="shared" si="598"/>
        <v>28214</v>
      </c>
      <c r="AL3062" t="str">
        <f t="shared" si="593"/>
        <v>N</v>
      </c>
      <c r="AN3062" t="s">
        <v>86</v>
      </c>
      <c r="AO3062" t="s">
        <v>85</v>
      </c>
      <c r="AP3062" t="str">
        <f t="shared" si="594"/>
        <v>94</v>
      </c>
      <c r="AQ3062" s="145" t="s">
        <v>1826</v>
      </c>
      <c r="AR3062" t="str">
        <f t="shared" si="595"/>
        <v>1-Adjusted Base Budget</v>
      </c>
      <c r="AS3062" s="145" t="s">
        <v>1827</v>
      </c>
      <c r="AT3062" t="s">
        <v>213</v>
      </c>
      <c r="AV3062" t="str">
        <f t="shared" si="589"/>
        <v>VPIT</v>
      </c>
      <c r="AW3062" t="str">
        <f t="shared" si="588"/>
        <v>VP FOR INFORMATION TECHNOLOGY</v>
      </c>
    </row>
    <row r="3063" spans="1:49">
      <c r="A3063" s="59">
        <v>2018</v>
      </c>
      <c r="B3063" t="s">
        <v>137</v>
      </c>
      <c r="C3063" t="s">
        <v>1237</v>
      </c>
      <c r="D3063" t="s">
        <v>1238</v>
      </c>
      <c r="E3063" t="s">
        <v>1271</v>
      </c>
      <c r="F3063" t="s">
        <v>1275</v>
      </c>
      <c r="G3063" t="s">
        <v>1276</v>
      </c>
      <c r="H3063" t="s">
        <v>1272</v>
      </c>
      <c r="I3063" s="170" t="s">
        <v>84</v>
      </c>
      <c r="J3063" t="s">
        <v>85</v>
      </c>
      <c r="K3063" t="s">
        <v>214</v>
      </c>
      <c r="L3063" t="s">
        <v>412</v>
      </c>
      <c r="M3063" t="s">
        <v>413</v>
      </c>
      <c r="N3063" t="s">
        <v>217</v>
      </c>
      <c r="O3063" t="s">
        <v>263</v>
      </c>
      <c r="P3063" t="s">
        <v>414</v>
      </c>
      <c r="Q3063" t="s">
        <v>415</v>
      </c>
      <c r="R3063" t="s">
        <v>416</v>
      </c>
      <c r="S3063" t="s">
        <v>338</v>
      </c>
      <c r="T3063" t="s">
        <v>339</v>
      </c>
      <c r="U3063" s="61" t="s">
        <v>340</v>
      </c>
      <c r="V3063" t="s">
        <v>24</v>
      </c>
      <c r="W3063" t="s">
        <v>263</v>
      </c>
      <c r="X3063" s="59">
        <v>2833</v>
      </c>
      <c r="Y3063" s="59">
        <v>2833</v>
      </c>
      <c r="AA3063" s="146" t="str">
        <f t="shared" si="597"/>
        <v>EX</v>
      </c>
      <c r="AB3063" s="146">
        <f t="shared" si="599"/>
        <v>0</v>
      </c>
      <c r="AC3063" t="str">
        <f t="shared" si="590"/>
        <v>EX</v>
      </c>
      <c r="AD3063" s="74">
        <f t="shared" si="591"/>
        <v>2833</v>
      </c>
      <c r="AE3063" s="74">
        <f t="shared" si="596"/>
        <v>2833</v>
      </c>
      <c r="AF3063">
        <v>1</v>
      </c>
      <c r="AG3063">
        <v>0</v>
      </c>
      <c r="AH3063" s="74">
        <v>0</v>
      </c>
      <c r="AJ3063" s="74">
        <f t="shared" si="592"/>
        <v>0</v>
      </c>
      <c r="AK3063" s="74">
        <f t="shared" si="598"/>
        <v>2833</v>
      </c>
      <c r="AL3063" t="str">
        <f t="shared" si="593"/>
        <v>N</v>
      </c>
      <c r="AN3063" t="s">
        <v>86</v>
      </c>
      <c r="AO3063" t="s">
        <v>85</v>
      </c>
      <c r="AP3063" t="str">
        <f t="shared" si="594"/>
        <v>94</v>
      </c>
      <c r="AQ3063" s="145" t="s">
        <v>1826</v>
      </c>
      <c r="AR3063" t="str">
        <f t="shared" si="595"/>
        <v>1-Adjusted Base Budget</v>
      </c>
      <c r="AS3063" s="145" t="s">
        <v>1827</v>
      </c>
      <c r="AT3063" t="s">
        <v>213</v>
      </c>
      <c r="AV3063" t="str">
        <f t="shared" si="589"/>
        <v>VPIT</v>
      </c>
      <c r="AW3063" t="str">
        <f t="shared" si="588"/>
        <v>VP FOR INFORMATION TECHNOLOGY</v>
      </c>
    </row>
    <row r="3064" spans="1:49">
      <c r="A3064" s="59">
        <v>2018</v>
      </c>
      <c r="B3064" t="s">
        <v>137</v>
      </c>
      <c r="C3064" t="s">
        <v>1237</v>
      </c>
      <c r="D3064" t="s">
        <v>1238</v>
      </c>
      <c r="E3064" t="s">
        <v>1271</v>
      </c>
      <c r="F3064" t="s">
        <v>1298</v>
      </c>
      <c r="G3064" t="s">
        <v>1299</v>
      </c>
      <c r="H3064" t="s">
        <v>1272</v>
      </c>
      <c r="I3064" s="170" t="s">
        <v>84</v>
      </c>
      <c r="J3064" t="s">
        <v>85</v>
      </c>
      <c r="K3064" t="s">
        <v>214</v>
      </c>
      <c r="L3064" t="s">
        <v>412</v>
      </c>
      <c r="M3064" t="s">
        <v>413</v>
      </c>
      <c r="N3064" t="s">
        <v>217</v>
      </c>
      <c r="O3064" t="s">
        <v>263</v>
      </c>
      <c r="P3064" t="s">
        <v>414</v>
      </c>
      <c r="Q3064" t="s">
        <v>415</v>
      </c>
      <c r="R3064" t="s">
        <v>416</v>
      </c>
      <c r="S3064" t="s">
        <v>338</v>
      </c>
      <c r="T3064" t="s">
        <v>339</v>
      </c>
      <c r="U3064" s="61" t="s">
        <v>340</v>
      </c>
      <c r="V3064" t="s">
        <v>24</v>
      </c>
      <c r="W3064" t="s">
        <v>263</v>
      </c>
      <c r="X3064" s="59">
        <v>0</v>
      </c>
      <c r="Y3064" s="59">
        <v>16389</v>
      </c>
      <c r="AA3064" s="146" t="str">
        <f t="shared" si="597"/>
        <v>EX</v>
      </c>
      <c r="AB3064" s="146">
        <f t="shared" si="599"/>
        <v>0</v>
      </c>
      <c r="AC3064" t="str">
        <f t="shared" si="590"/>
        <v>EX</v>
      </c>
      <c r="AD3064" s="74">
        <f t="shared" si="591"/>
        <v>16389</v>
      </c>
      <c r="AE3064" s="74">
        <f t="shared" si="596"/>
        <v>16389</v>
      </c>
      <c r="AF3064">
        <v>1</v>
      </c>
      <c r="AG3064">
        <v>0</v>
      </c>
      <c r="AH3064" s="74">
        <v>0</v>
      </c>
      <c r="AJ3064" s="74">
        <f t="shared" si="592"/>
        <v>0</v>
      </c>
      <c r="AK3064" s="74">
        <f t="shared" si="598"/>
        <v>16389</v>
      </c>
      <c r="AL3064" t="str">
        <f t="shared" si="593"/>
        <v>N</v>
      </c>
      <c r="AN3064" t="s">
        <v>86</v>
      </c>
      <c r="AO3064" t="s">
        <v>85</v>
      </c>
      <c r="AP3064" t="str">
        <f t="shared" si="594"/>
        <v>94</v>
      </c>
      <c r="AQ3064" s="145" t="s">
        <v>1826</v>
      </c>
      <c r="AR3064" t="str">
        <f t="shared" si="595"/>
        <v>1-Adjusted Base Budget</v>
      </c>
      <c r="AS3064" s="145" t="s">
        <v>1827</v>
      </c>
      <c r="AT3064" t="s">
        <v>213</v>
      </c>
      <c r="AV3064" t="str">
        <f t="shared" si="589"/>
        <v>VPIT</v>
      </c>
      <c r="AW3064" t="str">
        <f t="shared" si="588"/>
        <v>VP FOR INFORMATION TECHNOLOGY</v>
      </c>
    </row>
    <row r="3065" spans="1:49">
      <c r="A3065" s="59">
        <v>2018</v>
      </c>
      <c r="B3065" t="s">
        <v>137</v>
      </c>
      <c r="C3065" t="s">
        <v>1237</v>
      </c>
      <c r="D3065" t="s">
        <v>1238</v>
      </c>
      <c r="E3065" t="s">
        <v>1271</v>
      </c>
      <c r="F3065" t="s">
        <v>1278</v>
      </c>
      <c r="G3065" t="s">
        <v>1279</v>
      </c>
      <c r="H3065" t="s">
        <v>1272</v>
      </c>
      <c r="I3065" s="170" t="s">
        <v>84</v>
      </c>
      <c r="J3065" t="s">
        <v>85</v>
      </c>
      <c r="K3065" t="s">
        <v>214</v>
      </c>
      <c r="L3065" t="s">
        <v>412</v>
      </c>
      <c r="M3065" t="s">
        <v>413</v>
      </c>
      <c r="N3065" t="s">
        <v>217</v>
      </c>
      <c r="O3065" t="s">
        <v>263</v>
      </c>
      <c r="P3065" t="s">
        <v>414</v>
      </c>
      <c r="Q3065" t="s">
        <v>415</v>
      </c>
      <c r="R3065" t="s">
        <v>416</v>
      </c>
      <c r="S3065" t="s">
        <v>338</v>
      </c>
      <c r="T3065" t="s">
        <v>339</v>
      </c>
      <c r="U3065" s="61" t="s">
        <v>340</v>
      </c>
      <c r="V3065" t="s">
        <v>24</v>
      </c>
      <c r="W3065" t="s">
        <v>263</v>
      </c>
      <c r="X3065" s="59">
        <v>4145</v>
      </c>
      <c r="Y3065" s="59">
        <v>4145</v>
      </c>
      <c r="AA3065" s="146" t="str">
        <f t="shared" si="597"/>
        <v>EX</v>
      </c>
      <c r="AB3065" s="146">
        <f t="shared" si="599"/>
        <v>0</v>
      </c>
      <c r="AC3065" t="str">
        <f t="shared" si="590"/>
        <v>EX</v>
      </c>
      <c r="AD3065" s="74">
        <f t="shared" si="591"/>
        <v>4145</v>
      </c>
      <c r="AE3065" s="74">
        <f t="shared" si="596"/>
        <v>4145</v>
      </c>
      <c r="AF3065">
        <v>1</v>
      </c>
      <c r="AG3065">
        <v>0</v>
      </c>
      <c r="AH3065" s="74">
        <v>0</v>
      </c>
      <c r="AJ3065" s="74">
        <f t="shared" si="592"/>
        <v>0</v>
      </c>
      <c r="AK3065" s="74">
        <f t="shared" si="598"/>
        <v>4145</v>
      </c>
      <c r="AL3065" t="str">
        <f t="shared" si="593"/>
        <v>N</v>
      </c>
      <c r="AN3065" t="s">
        <v>86</v>
      </c>
      <c r="AO3065" t="s">
        <v>85</v>
      </c>
      <c r="AP3065" t="str">
        <f t="shared" si="594"/>
        <v>94</v>
      </c>
      <c r="AQ3065" s="145" t="s">
        <v>1826</v>
      </c>
      <c r="AR3065" t="str">
        <f t="shared" si="595"/>
        <v>1-Adjusted Base Budget</v>
      </c>
      <c r="AS3065" s="145" t="s">
        <v>1827</v>
      </c>
      <c r="AT3065" t="s">
        <v>213</v>
      </c>
      <c r="AV3065" t="str">
        <f t="shared" si="589"/>
        <v>VPIT</v>
      </c>
      <c r="AW3065" t="str">
        <f t="shared" si="588"/>
        <v>VP FOR INFORMATION TECHNOLOGY</v>
      </c>
    </row>
    <row r="3066" spans="1:49">
      <c r="A3066" s="59">
        <v>2018</v>
      </c>
      <c r="B3066" t="s">
        <v>137</v>
      </c>
      <c r="C3066" t="s">
        <v>1237</v>
      </c>
      <c r="D3066" t="s">
        <v>1238</v>
      </c>
      <c r="E3066" t="s">
        <v>1242</v>
      </c>
      <c r="F3066" t="s">
        <v>1053</v>
      </c>
      <c r="G3066" t="s">
        <v>1054</v>
      </c>
      <c r="H3066" t="s">
        <v>148</v>
      </c>
      <c r="I3066" s="170" t="s">
        <v>84</v>
      </c>
      <c r="J3066" t="s">
        <v>85</v>
      </c>
      <c r="K3066" t="s">
        <v>214</v>
      </c>
      <c r="L3066" t="s">
        <v>412</v>
      </c>
      <c r="M3066" t="s">
        <v>413</v>
      </c>
      <c r="N3066" t="s">
        <v>217</v>
      </c>
      <c r="O3066" t="s">
        <v>263</v>
      </c>
      <c r="P3066" t="s">
        <v>414</v>
      </c>
      <c r="Q3066" t="s">
        <v>415</v>
      </c>
      <c r="R3066" t="s">
        <v>416</v>
      </c>
      <c r="S3066" t="s">
        <v>338</v>
      </c>
      <c r="T3066" t="s">
        <v>339</v>
      </c>
      <c r="U3066" s="61" t="s">
        <v>340</v>
      </c>
      <c r="V3066" t="s">
        <v>24</v>
      </c>
      <c r="W3066" t="s">
        <v>263</v>
      </c>
      <c r="X3066" s="59">
        <v>68670</v>
      </c>
      <c r="Y3066" s="59">
        <v>68670</v>
      </c>
      <c r="Z3066" t="s">
        <v>141</v>
      </c>
      <c r="AA3066" s="146" t="str">
        <f t="shared" si="597"/>
        <v>EX</v>
      </c>
      <c r="AB3066" s="146" t="str">
        <f t="shared" si="599"/>
        <v>IT</v>
      </c>
      <c r="AC3066" t="str">
        <f t="shared" si="590"/>
        <v>EX</v>
      </c>
      <c r="AD3066" s="74">
        <f t="shared" si="591"/>
        <v>68670</v>
      </c>
      <c r="AE3066" s="74">
        <f t="shared" si="596"/>
        <v>68670</v>
      </c>
      <c r="AF3066">
        <v>1</v>
      </c>
      <c r="AG3066">
        <v>0</v>
      </c>
      <c r="AH3066" s="74">
        <v>0</v>
      </c>
      <c r="AJ3066" s="74">
        <f t="shared" si="592"/>
        <v>0</v>
      </c>
      <c r="AK3066" s="74">
        <f t="shared" si="598"/>
        <v>68670</v>
      </c>
      <c r="AL3066" t="str">
        <f t="shared" si="593"/>
        <v>N</v>
      </c>
      <c r="AN3066" t="s">
        <v>86</v>
      </c>
      <c r="AO3066" t="s">
        <v>85</v>
      </c>
      <c r="AP3066" t="str">
        <f t="shared" si="594"/>
        <v>94</v>
      </c>
      <c r="AQ3066" s="145" t="s">
        <v>1826</v>
      </c>
      <c r="AR3066" t="str">
        <f t="shared" si="595"/>
        <v>1-Adjusted Base Budget</v>
      </c>
      <c r="AS3066" s="145" t="s">
        <v>1827</v>
      </c>
      <c r="AT3066" t="s">
        <v>213</v>
      </c>
      <c r="AV3066" t="str">
        <f t="shared" si="589"/>
        <v>VPIT-SS</v>
      </c>
      <c r="AW3066" t="str">
        <f t="shared" si="588"/>
        <v>VP FOR INFORMATION TECHNOLOGY-SHARED SERVICES</v>
      </c>
    </row>
    <row r="3067" spans="1:49">
      <c r="A3067" s="59">
        <v>2018</v>
      </c>
      <c r="B3067" t="s">
        <v>137</v>
      </c>
      <c r="C3067" t="s">
        <v>1237</v>
      </c>
      <c r="D3067" t="s">
        <v>1238</v>
      </c>
      <c r="E3067" t="s">
        <v>1242</v>
      </c>
      <c r="F3067" t="s">
        <v>1280</v>
      </c>
      <c r="G3067" t="s">
        <v>1281</v>
      </c>
      <c r="H3067" t="s">
        <v>148</v>
      </c>
      <c r="I3067" s="170" t="s">
        <v>84</v>
      </c>
      <c r="J3067" t="s">
        <v>85</v>
      </c>
      <c r="K3067" t="s">
        <v>214</v>
      </c>
      <c r="L3067" t="s">
        <v>412</v>
      </c>
      <c r="M3067" t="s">
        <v>413</v>
      </c>
      <c r="N3067" t="s">
        <v>217</v>
      </c>
      <c r="O3067" t="s">
        <v>263</v>
      </c>
      <c r="P3067" t="s">
        <v>414</v>
      </c>
      <c r="Q3067" t="s">
        <v>415</v>
      </c>
      <c r="R3067" t="s">
        <v>416</v>
      </c>
      <c r="S3067" t="s">
        <v>338</v>
      </c>
      <c r="T3067" t="s">
        <v>339</v>
      </c>
      <c r="U3067" s="61" t="s">
        <v>340</v>
      </c>
      <c r="V3067" t="s">
        <v>24</v>
      </c>
      <c r="W3067" t="s">
        <v>263</v>
      </c>
      <c r="X3067" s="59">
        <v>6992</v>
      </c>
      <c r="Y3067" s="59">
        <v>6992</v>
      </c>
      <c r="Z3067" t="s">
        <v>141</v>
      </c>
      <c r="AA3067" s="146" t="str">
        <f t="shared" si="597"/>
        <v>EX</v>
      </c>
      <c r="AB3067" s="146" t="str">
        <f t="shared" si="599"/>
        <v>IT</v>
      </c>
      <c r="AC3067" t="str">
        <f t="shared" si="590"/>
        <v>EX</v>
      </c>
      <c r="AD3067" s="74">
        <f t="shared" si="591"/>
        <v>6992</v>
      </c>
      <c r="AE3067" s="74">
        <f t="shared" si="596"/>
        <v>6992</v>
      </c>
      <c r="AF3067">
        <v>1</v>
      </c>
      <c r="AG3067">
        <v>0</v>
      </c>
      <c r="AH3067" s="74">
        <v>0</v>
      </c>
      <c r="AJ3067" s="74">
        <f t="shared" si="592"/>
        <v>0</v>
      </c>
      <c r="AK3067" s="74">
        <f t="shared" si="598"/>
        <v>6992</v>
      </c>
      <c r="AL3067" t="str">
        <f t="shared" si="593"/>
        <v>N</v>
      </c>
      <c r="AN3067" t="s">
        <v>86</v>
      </c>
      <c r="AO3067" t="s">
        <v>85</v>
      </c>
      <c r="AP3067" t="str">
        <f t="shared" si="594"/>
        <v>94</v>
      </c>
      <c r="AQ3067" s="145" t="s">
        <v>1826</v>
      </c>
      <c r="AR3067" t="str">
        <f t="shared" si="595"/>
        <v>1-Adjusted Base Budget</v>
      </c>
      <c r="AS3067" s="145" t="s">
        <v>1827</v>
      </c>
      <c r="AT3067" t="s">
        <v>213</v>
      </c>
      <c r="AV3067" t="str">
        <f t="shared" si="589"/>
        <v>VPIT-SS</v>
      </c>
      <c r="AW3067" t="str">
        <f t="shared" si="588"/>
        <v>VP FOR INFORMATION TECHNOLOGY-SHARED SERVICES</v>
      </c>
    </row>
    <row r="3068" spans="1:49">
      <c r="A3068" s="59">
        <v>2018</v>
      </c>
      <c r="B3068" t="s">
        <v>137</v>
      </c>
      <c r="C3068" t="s">
        <v>1237</v>
      </c>
      <c r="D3068" t="s">
        <v>1238</v>
      </c>
      <c r="E3068" t="s">
        <v>1242</v>
      </c>
      <c r="F3068" t="s">
        <v>1282</v>
      </c>
      <c r="G3068" t="s">
        <v>1283</v>
      </c>
      <c r="H3068" t="s">
        <v>148</v>
      </c>
      <c r="I3068" s="170" t="s">
        <v>84</v>
      </c>
      <c r="J3068" t="s">
        <v>85</v>
      </c>
      <c r="K3068" t="s">
        <v>214</v>
      </c>
      <c r="L3068" t="s">
        <v>412</v>
      </c>
      <c r="M3068" t="s">
        <v>413</v>
      </c>
      <c r="N3068" t="s">
        <v>217</v>
      </c>
      <c r="O3068" t="s">
        <v>263</v>
      </c>
      <c r="P3068" t="s">
        <v>414</v>
      </c>
      <c r="Q3068" t="s">
        <v>415</v>
      </c>
      <c r="R3068" t="s">
        <v>416</v>
      </c>
      <c r="S3068" t="s">
        <v>338</v>
      </c>
      <c r="T3068" t="s">
        <v>339</v>
      </c>
      <c r="U3068" s="61" t="s">
        <v>340</v>
      </c>
      <c r="V3068" t="s">
        <v>24</v>
      </c>
      <c r="W3068" t="s">
        <v>263</v>
      </c>
      <c r="X3068" s="59">
        <v>11658</v>
      </c>
      <c r="Y3068" s="59">
        <v>14472</v>
      </c>
      <c r="Z3068" t="s">
        <v>141</v>
      </c>
      <c r="AA3068" s="146" t="str">
        <f t="shared" si="597"/>
        <v>EX</v>
      </c>
      <c r="AB3068" s="146" t="str">
        <f t="shared" si="599"/>
        <v>IT</v>
      </c>
      <c r="AC3068" t="str">
        <f t="shared" si="590"/>
        <v>EX</v>
      </c>
      <c r="AD3068" s="74">
        <f t="shared" si="591"/>
        <v>14472</v>
      </c>
      <c r="AE3068" s="74">
        <f t="shared" si="596"/>
        <v>14472</v>
      </c>
      <c r="AF3068">
        <v>1</v>
      </c>
      <c r="AG3068">
        <v>0</v>
      </c>
      <c r="AH3068" s="74">
        <v>0</v>
      </c>
      <c r="AJ3068" s="74">
        <f t="shared" si="592"/>
        <v>0</v>
      </c>
      <c r="AK3068" s="74">
        <f t="shared" si="598"/>
        <v>14472</v>
      </c>
      <c r="AL3068" t="str">
        <f t="shared" si="593"/>
        <v>N</v>
      </c>
      <c r="AN3068" t="s">
        <v>86</v>
      </c>
      <c r="AO3068" t="s">
        <v>85</v>
      </c>
      <c r="AP3068" t="str">
        <f t="shared" si="594"/>
        <v>94</v>
      </c>
      <c r="AQ3068" s="145" t="s">
        <v>1826</v>
      </c>
      <c r="AR3068" t="str">
        <f t="shared" si="595"/>
        <v>1-Adjusted Base Budget</v>
      </c>
      <c r="AS3068" s="145" t="s">
        <v>1827</v>
      </c>
      <c r="AT3068" t="s">
        <v>213</v>
      </c>
      <c r="AV3068" t="str">
        <f t="shared" si="589"/>
        <v>VPIT-SS</v>
      </c>
      <c r="AW3068" t="str">
        <f t="shared" si="588"/>
        <v>VP FOR INFORMATION TECHNOLOGY-SHARED SERVICES</v>
      </c>
    </row>
    <row r="3069" spans="1:49">
      <c r="A3069" s="59">
        <v>2018</v>
      </c>
      <c r="B3069" t="s">
        <v>137</v>
      </c>
      <c r="C3069" t="s">
        <v>1237</v>
      </c>
      <c r="D3069" t="s">
        <v>1238</v>
      </c>
      <c r="E3069" t="s">
        <v>1242</v>
      </c>
      <c r="F3069" t="s">
        <v>990</v>
      </c>
      <c r="G3069" t="s">
        <v>991</v>
      </c>
      <c r="H3069" t="s">
        <v>148</v>
      </c>
      <c r="I3069" s="170" t="s">
        <v>84</v>
      </c>
      <c r="J3069" t="s">
        <v>85</v>
      </c>
      <c r="K3069" t="s">
        <v>214</v>
      </c>
      <c r="L3069" t="s">
        <v>412</v>
      </c>
      <c r="M3069" t="s">
        <v>413</v>
      </c>
      <c r="N3069" t="s">
        <v>217</v>
      </c>
      <c r="O3069" t="s">
        <v>263</v>
      </c>
      <c r="P3069" t="s">
        <v>414</v>
      </c>
      <c r="Q3069" t="s">
        <v>415</v>
      </c>
      <c r="R3069" t="s">
        <v>416</v>
      </c>
      <c r="S3069" t="s">
        <v>338</v>
      </c>
      <c r="T3069" t="s">
        <v>339</v>
      </c>
      <c r="U3069" s="61" t="s">
        <v>340</v>
      </c>
      <c r="V3069" t="s">
        <v>24</v>
      </c>
      <c r="W3069" t="s">
        <v>263</v>
      </c>
      <c r="X3069" s="59">
        <v>13533</v>
      </c>
      <c r="Y3069" s="59">
        <v>13533</v>
      </c>
      <c r="Z3069" t="s">
        <v>141</v>
      </c>
      <c r="AA3069" s="146" t="str">
        <f t="shared" si="597"/>
        <v>EX</v>
      </c>
      <c r="AB3069" s="146" t="str">
        <f t="shared" si="599"/>
        <v>IT</v>
      </c>
      <c r="AC3069" t="str">
        <f t="shared" si="590"/>
        <v>EX</v>
      </c>
      <c r="AD3069" s="74">
        <f t="shared" si="591"/>
        <v>13533</v>
      </c>
      <c r="AE3069" s="74">
        <f t="shared" si="596"/>
        <v>13533</v>
      </c>
      <c r="AF3069">
        <v>1</v>
      </c>
      <c r="AG3069">
        <v>0</v>
      </c>
      <c r="AH3069" s="74">
        <v>0</v>
      </c>
      <c r="AJ3069" s="74">
        <f t="shared" si="592"/>
        <v>0</v>
      </c>
      <c r="AK3069" s="74">
        <f t="shared" si="598"/>
        <v>13533</v>
      </c>
      <c r="AL3069" t="str">
        <f t="shared" si="593"/>
        <v>N</v>
      </c>
      <c r="AN3069" t="s">
        <v>86</v>
      </c>
      <c r="AO3069" t="s">
        <v>85</v>
      </c>
      <c r="AP3069" t="str">
        <f t="shared" si="594"/>
        <v>94</v>
      </c>
      <c r="AQ3069" s="145" t="s">
        <v>1826</v>
      </c>
      <c r="AR3069" t="str">
        <f t="shared" si="595"/>
        <v>1-Adjusted Base Budget</v>
      </c>
      <c r="AS3069" s="145" t="s">
        <v>1827</v>
      </c>
      <c r="AT3069" t="s">
        <v>213</v>
      </c>
      <c r="AV3069" t="str">
        <f t="shared" si="589"/>
        <v>VPIT-SS</v>
      </c>
      <c r="AW3069" t="str">
        <f t="shared" si="588"/>
        <v>VP FOR INFORMATION TECHNOLOGY-SHARED SERVICES</v>
      </c>
    </row>
    <row r="3070" spans="1:49">
      <c r="A3070" s="59">
        <v>2018</v>
      </c>
      <c r="B3070" t="s">
        <v>137</v>
      </c>
      <c r="C3070" t="s">
        <v>1237</v>
      </c>
      <c r="D3070" t="s">
        <v>1238</v>
      </c>
      <c r="E3070" t="s">
        <v>1242</v>
      </c>
      <c r="F3070" t="s">
        <v>1243</v>
      </c>
      <c r="G3070" t="s">
        <v>1244</v>
      </c>
      <c r="H3070" t="s">
        <v>148</v>
      </c>
      <c r="I3070" s="170" t="s">
        <v>84</v>
      </c>
      <c r="J3070" t="s">
        <v>85</v>
      </c>
      <c r="K3070" t="s">
        <v>214</v>
      </c>
      <c r="L3070" t="s">
        <v>412</v>
      </c>
      <c r="M3070" t="s">
        <v>413</v>
      </c>
      <c r="N3070" t="s">
        <v>217</v>
      </c>
      <c r="O3070" t="s">
        <v>263</v>
      </c>
      <c r="P3070" t="s">
        <v>414</v>
      </c>
      <c r="Q3070" t="s">
        <v>415</v>
      </c>
      <c r="R3070" t="s">
        <v>416</v>
      </c>
      <c r="S3070" t="s">
        <v>338</v>
      </c>
      <c r="T3070" t="s">
        <v>339</v>
      </c>
      <c r="U3070" s="61" t="s">
        <v>340</v>
      </c>
      <c r="V3070" t="s">
        <v>24</v>
      </c>
      <c r="W3070" t="s">
        <v>263</v>
      </c>
      <c r="X3070" s="59">
        <v>28732</v>
      </c>
      <c r="Y3070" s="59">
        <v>28732</v>
      </c>
      <c r="Z3070" t="s">
        <v>141</v>
      </c>
      <c r="AA3070" s="146" t="str">
        <f t="shared" si="597"/>
        <v>EX</v>
      </c>
      <c r="AB3070" s="146" t="str">
        <f t="shared" si="599"/>
        <v>IT</v>
      </c>
      <c r="AC3070" t="str">
        <f t="shared" si="590"/>
        <v>EX</v>
      </c>
      <c r="AD3070" s="74">
        <f t="shared" si="591"/>
        <v>28732</v>
      </c>
      <c r="AE3070" s="74">
        <f t="shared" si="596"/>
        <v>28732</v>
      </c>
      <c r="AF3070">
        <v>1</v>
      </c>
      <c r="AG3070">
        <v>0</v>
      </c>
      <c r="AH3070" s="74">
        <v>0</v>
      </c>
      <c r="AJ3070" s="74">
        <f t="shared" si="592"/>
        <v>0</v>
      </c>
      <c r="AK3070" s="74">
        <f t="shared" si="598"/>
        <v>28732</v>
      </c>
      <c r="AL3070" t="str">
        <f t="shared" si="593"/>
        <v>N</v>
      </c>
      <c r="AN3070" t="s">
        <v>86</v>
      </c>
      <c r="AO3070" t="s">
        <v>85</v>
      </c>
      <c r="AP3070" t="str">
        <f t="shared" si="594"/>
        <v>94</v>
      </c>
      <c r="AQ3070" s="145" t="s">
        <v>1826</v>
      </c>
      <c r="AR3070" t="str">
        <f t="shared" si="595"/>
        <v>1-Adjusted Base Budget</v>
      </c>
      <c r="AS3070" s="145" t="s">
        <v>1827</v>
      </c>
      <c r="AT3070" t="s">
        <v>213</v>
      </c>
      <c r="AV3070" t="str">
        <f t="shared" si="589"/>
        <v>VPIT-SS</v>
      </c>
      <c r="AW3070" t="str">
        <f t="shared" si="588"/>
        <v>VP FOR INFORMATION TECHNOLOGY-SHARED SERVICES</v>
      </c>
    </row>
    <row r="3071" spans="1:49">
      <c r="A3071" s="59">
        <v>2018</v>
      </c>
      <c r="B3071" t="s">
        <v>137</v>
      </c>
      <c r="C3071" t="s">
        <v>1237</v>
      </c>
      <c r="D3071" t="s">
        <v>1238</v>
      </c>
      <c r="E3071" t="s">
        <v>1242</v>
      </c>
      <c r="F3071" t="s">
        <v>1284</v>
      </c>
      <c r="G3071" t="s">
        <v>1285</v>
      </c>
      <c r="H3071" t="s">
        <v>148</v>
      </c>
      <c r="I3071" s="170" t="s">
        <v>84</v>
      </c>
      <c r="J3071" t="s">
        <v>85</v>
      </c>
      <c r="K3071" t="s">
        <v>214</v>
      </c>
      <c r="L3071" t="s">
        <v>412</v>
      </c>
      <c r="M3071" t="s">
        <v>413</v>
      </c>
      <c r="N3071" t="s">
        <v>217</v>
      </c>
      <c r="O3071" t="s">
        <v>263</v>
      </c>
      <c r="P3071" t="s">
        <v>414</v>
      </c>
      <c r="Q3071" t="s">
        <v>415</v>
      </c>
      <c r="R3071" t="s">
        <v>416</v>
      </c>
      <c r="S3071" t="s">
        <v>338</v>
      </c>
      <c r="T3071" t="s">
        <v>339</v>
      </c>
      <c r="U3071" s="61" t="s">
        <v>340</v>
      </c>
      <c r="V3071" t="s">
        <v>24</v>
      </c>
      <c r="W3071" t="s">
        <v>263</v>
      </c>
      <c r="X3071" s="59">
        <v>6397</v>
      </c>
      <c r="Y3071" s="59">
        <v>6397</v>
      </c>
      <c r="Z3071" t="s">
        <v>141</v>
      </c>
      <c r="AA3071" s="146" t="str">
        <f t="shared" si="597"/>
        <v>EX</v>
      </c>
      <c r="AB3071" s="146" t="str">
        <f t="shared" si="599"/>
        <v>IT</v>
      </c>
      <c r="AC3071" t="str">
        <f t="shared" si="590"/>
        <v>EX</v>
      </c>
      <c r="AD3071" s="74">
        <f t="shared" si="591"/>
        <v>6397</v>
      </c>
      <c r="AE3071" s="74">
        <f t="shared" si="596"/>
        <v>6397</v>
      </c>
      <c r="AF3071">
        <v>1</v>
      </c>
      <c r="AG3071">
        <v>0</v>
      </c>
      <c r="AH3071" s="74">
        <v>0</v>
      </c>
      <c r="AJ3071" s="74">
        <f t="shared" si="592"/>
        <v>0</v>
      </c>
      <c r="AK3071" s="74">
        <f t="shared" si="598"/>
        <v>6397</v>
      </c>
      <c r="AL3071" t="str">
        <f t="shared" si="593"/>
        <v>N</v>
      </c>
      <c r="AN3071" t="s">
        <v>86</v>
      </c>
      <c r="AO3071" t="s">
        <v>85</v>
      </c>
      <c r="AP3071" t="str">
        <f t="shared" si="594"/>
        <v>94</v>
      </c>
      <c r="AQ3071" s="145" t="s">
        <v>1826</v>
      </c>
      <c r="AR3071" t="str">
        <f t="shared" si="595"/>
        <v>1-Adjusted Base Budget</v>
      </c>
      <c r="AS3071" s="145" t="s">
        <v>1827</v>
      </c>
      <c r="AT3071" t="s">
        <v>213</v>
      </c>
      <c r="AV3071" t="str">
        <f t="shared" si="589"/>
        <v>VPIT-SS</v>
      </c>
      <c r="AW3071" t="str">
        <f t="shared" si="588"/>
        <v>VP FOR INFORMATION TECHNOLOGY-SHARED SERVICES</v>
      </c>
    </row>
    <row r="3072" spans="1:49">
      <c r="A3072" s="59">
        <v>2018</v>
      </c>
      <c r="B3072" t="s">
        <v>137</v>
      </c>
      <c r="C3072" t="s">
        <v>1237</v>
      </c>
      <c r="D3072" t="s">
        <v>1238</v>
      </c>
      <c r="E3072" t="s">
        <v>1242</v>
      </c>
      <c r="F3072" t="s">
        <v>1286</v>
      </c>
      <c r="G3072" t="s">
        <v>1287</v>
      </c>
      <c r="H3072" t="s">
        <v>148</v>
      </c>
      <c r="I3072" s="170" t="s">
        <v>84</v>
      </c>
      <c r="J3072" t="s">
        <v>85</v>
      </c>
      <c r="K3072" t="s">
        <v>214</v>
      </c>
      <c r="L3072" t="s">
        <v>412</v>
      </c>
      <c r="M3072" t="s">
        <v>413</v>
      </c>
      <c r="N3072" t="s">
        <v>217</v>
      </c>
      <c r="O3072" t="s">
        <v>263</v>
      </c>
      <c r="P3072" t="s">
        <v>414</v>
      </c>
      <c r="Q3072" t="s">
        <v>415</v>
      </c>
      <c r="R3072" t="s">
        <v>416</v>
      </c>
      <c r="S3072" t="s">
        <v>338</v>
      </c>
      <c r="T3072" t="s">
        <v>339</v>
      </c>
      <c r="U3072" s="61" t="s">
        <v>340</v>
      </c>
      <c r="V3072" t="s">
        <v>24</v>
      </c>
      <c r="W3072" t="s">
        <v>263</v>
      </c>
      <c r="X3072" s="59">
        <v>21997</v>
      </c>
      <c r="Y3072" s="59">
        <v>21997</v>
      </c>
      <c r="Z3072" t="s">
        <v>141</v>
      </c>
      <c r="AA3072" s="146" t="str">
        <f t="shared" si="597"/>
        <v>EX</v>
      </c>
      <c r="AB3072" s="146" t="str">
        <f t="shared" si="599"/>
        <v>IT</v>
      </c>
      <c r="AC3072" t="str">
        <f t="shared" si="590"/>
        <v>EX</v>
      </c>
      <c r="AD3072" s="74">
        <f t="shared" si="591"/>
        <v>21997</v>
      </c>
      <c r="AE3072" s="74">
        <f t="shared" si="596"/>
        <v>21997</v>
      </c>
      <c r="AF3072">
        <v>1</v>
      </c>
      <c r="AG3072">
        <v>0</v>
      </c>
      <c r="AH3072" s="74">
        <v>0</v>
      </c>
      <c r="AJ3072" s="74">
        <f t="shared" si="592"/>
        <v>0</v>
      </c>
      <c r="AK3072" s="74">
        <f t="shared" si="598"/>
        <v>21997</v>
      </c>
      <c r="AL3072" t="str">
        <f t="shared" si="593"/>
        <v>N</v>
      </c>
      <c r="AN3072" t="s">
        <v>86</v>
      </c>
      <c r="AO3072" t="s">
        <v>85</v>
      </c>
      <c r="AP3072" t="str">
        <f t="shared" si="594"/>
        <v>94</v>
      </c>
      <c r="AQ3072" s="145" t="s">
        <v>1826</v>
      </c>
      <c r="AR3072" t="str">
        <f t="shared" si="595"/>
        <v>1-Adjusted Base Budget</v>
      </c>
      <c r="AS3072" s="145" t="s">
        <v>1827</v>
      </c>
      <c r="AT3072" t="s">
        <v>213</v>
      </c>
      <c r="AV3072" t="str">
        <f t="shared" si="589"/>
        <v>VPIT-SS</v>
      </c>
      <c r="AW3072" t="str">
        <f t="shared" si="588"/>
        <v>VP FOR INFORMATION TECHNOLOGY-SHARED SERVICES</v>
      </c>
    </row>
    <row r="3073" spans="1:49">
      <c r="A3073" s="59">
        <v>2018</v>
      </c>
      <c r="B3073" t="s">
        <v>137</v>
      </c>
      <c r="C3073" t="s">
        <v>1237</v>
      </c>
      <c r="D3073" t="s">
        <v>1238</v>
      </c>
      <c r="E3073" t="s">
        <v>1242</v>
      </c>
      <c r="F3073" t="s">
        <v>1288</v>
      </c>
      <c r="G3073" t="s">
        <v>1289</v>
      </c>
      <c r="H3073" t="s">
        <v>148</v>
      </c>
      <c r="I3073" s="170" t="s">
        <v>84</v>
      </c>
      <c r="J3073" t="s">
        <v>85</v>
      </c>
      <c r="K3073" t="s">
        <v>214</v>
      </c>
      <c r="L3073" t="s">
        <v>412</v>
      </c>
      <c r="M3073" t="s">
        <v>413</v>
      </c>
      <c r="N3073" t="s">
        <v>217</v>
      </c>
      <c r="O3073" t="s">
        <v>263</v>
      </c>
      <c r="P3073" t="s">
        <v>414</v>
      </c>
      <c r="Q3073" t="s">
        <v>415</v>
      </c>
      <c r="R3073" t="s">
        <v>416</v>
      </c>
      <c r="S3073" t="s">
        <v>338</v>
      </c>
      <c r="T3073" t="s">
        <v>339</v>
      </c>
      <c r="U3073" s="61" t="s">
        <v>340</v>
      </c>
      <c r="V3073" t="s">
        <v>24</v>
      </c>
      <c r="W3073" t="s">
        <v>263</v>
      </c>
      <c r="X3073" s="59">
        <v>55210</v>
      </c>
      <c r="Y3073" s="59">
        <v>55210</v>
      </c>
      <c r="Z3073" t="s">
        <v>141</v>
      </c>
      <c r="AA3073" s="146" t="str">
        <f t="shared" si="597"/>
        <v>EX</v>
      </c>
      <c r="AB3073" s="146" t="str">
        <f t="shared" si="599"/>
        <v>IT</v>
      </c>
      <c r="AC3073" t="str">
        <f t="shared" si="590"/>
        <v>EX</v>
      </c>
      <c r="AD3073" s="74">
        <f t="shared" si="591"/>
        <v>55210</v>
      </c>
      <c r="AE3073" s="74">
        <f t="shared" si="596"/>
        <v>55210</v>
      </c>
      <c r="AF3073">
        <v>1</v>
      </c>
      <c r="AG3073">
        <v>0</v>
      </c>
      <c r="AH3073" s="74">
        <v>0</v>
      </c>
      <c r="AJ3073" s="74">
        <f t="shared" si="592"/>
        <v>0</v>
      </c>
      <c r="AK3073" s="74">
        <f t="shared" si="598"/>
        <v>55210</v>
      </c>
      <c r="AL3073" t="str">
        <f t="shared" si="593"/>
        <v>N</v>
      </c>
      <c r="AN3073" t="s">
        <v>86</v>
      </c>
      <c r="AO3073" t="s">
        <v>85</v>
      </c>
      <c r="AP3073" t="str">
        <f t="shared" si="594"/>
        <v>94</v>
      </c>
      <c r="AQ3073" s="145" t="s">
        <v>1826</v>
      </c>
      <c r="AR3073" t="str">
        <f t="shared" si="595"/>
        <v>1-Adjusted Base Budget</v>
      </c>
      <c r="AS3073" s="145" t="s">
        <v>1827</v>
      </c>
      <c r="AT3073" t="s">
        <v>213</v>
      </c>
      <c r="AV3073" t="str">
        <f t="shared" si="589"/>
        <v>VPIT-SS</v>
      </c>
      <c r="AW3073" t="str">
        <f t="shared" si="588"/>
        <v>VP FOR INFORMATION TECHNOLOGY-SHARED SERVICES</v>
      </c>
    </row>
    <row r="3074" spans="1:49">
      <c r="A3074" s="59">
        <v>2018</v>
      </c>
      <c r="B3074" t="s">
        <v>137</v>
      </c>
      <c r="C3074" t="s">
        <v>1237</v>
      </c>
      <c r="D3074" t="s">
        <v>1238</v>
      </c>
      <c r="E3074" t="s">
        <v>1242</v>
      </c>
      <c r="F3074" t="s">
        <v>1091</v>
      </c>
      <c r="G3074" t="s">
        <v>1092</v>
      </c>
      <c r="H3074" t="s">
        <v>148</v>
      </c>
      <c r="I3074" s="170" t="s">
        <v>84</v>
      </c>
      <c r="J3074" t="s">
        <v>85</v>
      </c>
      <c r="K3074" t="s">
        <v>214</v>
      </c>
      <c r="L3074" t="s">
        <v>412</v>
      </c>
      <c r="M3074" t="s">
        <v>413</v>
      </c>
      <c r="N3074" t="s">
        <v>217</v>
      </c>
      <c r="O3074" t="s">
        <v>263</v>
      </c>
      <c r="P3074" t="s">
        <v>414</v>
      </c>
      <c r="Q3074" t="s">
        <v>415</v>
      </c>
      <c r="R3074" t="s">
        <v>416</v>
      </c>
      <c r="S3074" t="s">
        <v>338</v>
      </c>
      <c r="T3074" t="s">
        <v>339</v>
      </c>
      <c r="U3074" s="61" t="s">
        <v>340</v>
      </c>
      <c r="V3074" t="s">
        <v>24</v>
      </c>
      <c r="W3074" t="s">
        <v>263</v>
      </c>
      <c r="X3074" s="59">
        <v>8269</v>
      </c>
      <c r="Y3074" s="59">
        <v>8269</v>
      </c>
      <c r="Z3074" t="s">
        <v>141</v>
      </c>
      <c r="AA3074" s="146" t="str">
        <f t="shared" si="597"/>
        <v>EX</v>
      </c>
      <c r="AB3074" s="146" t="str">
        <f t="shared" si="599"/>
        <v>IT</v>
      </c>
      <c r="AC3074" t="str">
        <f t="shared" si="590"/>
        <v>EX</v>
      </c>
      <c r="AD3074" s="74">
        <f t="shared" si="591"/>
        <v>8269</v>
      </c>
      <c r="AE3074" s="74">
        <f t="shared" si="596"/>
        <v>8269</v>
      </c>
      <c r="AF3074">
        <v>1</v>
      </c>
      <c r="AG3074">
        <v>0</v>
      </c>
      <c r="AH3074" s="74">
        <v>0</v>
      </c>
      <c r="AJ3074" s="74">
        <f t="shared" si="592"/>
        <v>0</v>
      </c>
      <c r="AK3074" s="74">
        <f t="shared" si="598"/>
        <v>8269</v>
      </c>
      <c r="AL3074" t="str">
        <f t="shared" si="593"/>
        <v>N</v>
      </c>
      <c r="AN3074" t="s">
        <v>86</v>
      </c>
      <c r="AO3074" t="s">
        <v>85</v>
      </c>
      <c r="AP3074" t="str">
        <f t="shared" si="594"/>
        <v>94</v>
      </c>
      <c r="AQ3074" s="145" t="s">
        <v>1826</v>
      </c>
      <c r="AR3074" t="str">
        <f t="shared" si="595"/>
        <v>1-Adjusted Base Budget</v>
      </c>
      <c r="AS3074" s="145" t="s">
        <v>1827</v>
      </c>
      <c r="AT3074" t="s">
        <v>213</v>
      </c>
      <c r="AV3074" t="str">
        <f t="shared" si="589"/>
        <v>VPIT-SS</v>
      </c>
      <c r="AW3074" t="str">
        <f t="shared" si="588"/>
        <v>VP FOR INFORMATION TECHNOLOGY-SHARED SERVICES</v>
      </c>
    </row>
    <row r="3075" spans="1:49">
      <c r="A3075" s="59">
        <v>2018</v>
      </c>
      <c r="B3075" t="s">
        <v>137</v>
      </c>
      <c r="C3075" t="s">
        <v>1237</v>
      </c>
      <c r="D3075" t="s">
        <v>1238</v>
      </c>
      <c r="E3075" t="s">
        <v>1242</v>
      </c>
      <c r="F3075" t="s">
        <v>1292</v>
      </c>
      <c r="G3075" t="s">
        <v>1293</v>
      </c>
      <c r="H3075" t="s">
        <v>148</v>
      </c>
      <c r="I3075" s="170" t="s">
        <v>84</v>
      </c>
      <c r="J3075" t="s">
        <v>85</v>
      </c>
      <c r="K3075" t="s">
        <v>214</v>
      </c>
      <c r="L3075" t="s">
        <v>412</v>
      </c>
      <c r="M3075" t="s">
        <v>413</v>
      </c>
      <c r="N3075" t="s">
        <v>217</v>
      </c>
      <c r="O3075" t="s">
        <v>263</v>
      </c>
      <c r="P3075" t="s">
        <v>414</v>
      </c>
      <c r="Q3075" t="s">
        <v>415</v>
      </c>
      <c r="R3075" t="s">
        <v>416</v>
      </c>
      <c r="S3075" t="s">
        <v>338</v>
      </c>
      <c r="T3075" t="s">
        <v>339</v>
      </c>
      <c r="U3075" s="61" t="s">
        <v>340</v>
      </c>
      <c r="V3075" t="s">
        <v>24</v>
      </c>
      <c r="W3075" t="s">
        <v>263</v>
      </c>
      <c r="X3075" s="59">
        <v>68399</v>
      </c>
      <c r="Y3075" s="59">
        <v>68399</v>
      </c>
      <c r="Z3075" t="s">
        <v>141</v>
      </c>
      <c r="AA3075" s="146" t="str">
        <f t="shared" si="597"/>
        <v>EX</v>
      </c>
      <c r="AB3075" s="146" t="str">
        <f t="shared" si="599"/>
        <v>IT</v>
      </c>
      <c r="AC3075" t="str">
        <f t="shared" si="590"/>
        <v>EX</v>
      </c>
      <c r="AD3075" s="74">
        <f t="shared" si="591"/>
        <v>68399</v>
      </c>
      <c r="AE3075" s="74">
        <f t="shared" si="596"/>
        <v>68399</v>
      </c>
      <c r="AF3075">
        <v>1</v>
      </c>
      <c r="AG3075">
        <v>0</v>
      </c>
      <c r="AH3075" s="74">
        <v>0</v>
      </c>
      <c r="AJ3075" s="74">
        <f t="shared" si="592"/>
        <v>0</v>
      </c>
      <c r="AK3075" s="74">
        <f t="shared" si="598"/>
        <v>68399</v>
      </c>
      <c r="AL3075" t="str">
        <f t="shared" si="593"/>
        <v>N</v>
      </c>
      <c r="AN3075" t="s">
        <v>86</v>
      </c>
      <c r="AO3075" t="s">
        <v>85</v>
      </c>
      <c r="AP3075" t="str">
        <f t="shared" si="594"/>
        <v>94</v>
      </c>
      <c r="AQ3075" s="145" t="s">
        <v>1826</v>
      </c>
      <c r="AR3075" t="str">
        <f t="shared" si="595"/>
        <v>1-Adjusted Base Budget</v>
      </c>
      <c r="AS3075" s="145" t="s">
        <v>1827</v>
      </c>
      <c r="AT3075" t="s">
        <v>213</v>
      </c>
      <c r="AV3075" t="str">
        <f t="shared" si="589"/>
        <v>VPIT-SS</v>
      </c>
      <c r="AW3075" t="str">
        <f t="shared" si="588"/>
        <v>VP FOR INFORMATION TECHNOLOGY-SHARED SERVICES</v>
      </c>
    </row>
    <row r="3076" spans="1:49">
      <c r="A3076" s="59">
        <v>2018</v>
      </c>
      <c r="B3076" t="s">
        <v>137</v>
      </c>
      <c r="C3076" t="s">
        <v>1237</v>
      </c>
      <c r="D3076" t="s">
        <v>1238</v>
      </c>
      <c r="E3076" t="s">
        <v>1242</v>
      </c>
      <c r="F3076" t="s">
        <v>1294</v>
      </c>
      <c r="G3076" t="s">
        <v>1295</v>
      </c>
      <c r="H3076" t="s">
        <v>148</v>
      </c>
      <c r="I3076" s="170" t="s">
        <v>84</v>
      </c>
      <c r="J3076" t="s">
        <v>85</v>
      </c>
      <c r="K3076" t="s">
        <v>214</v>
      </c>
      <c r="L3076" t="s">
        <v>412</v>
      </c>
      <c r="M3076" t="s">
        <v>413</v>
      </c>
      <c r="N3076" t="s">
        <v>217</v>
      </c>
      <c r="O3076" t="s">
        <v>263</v>
      </c>
      <c r="P3076" t="s">
        <v>414</v>
      </c>
      <c r="Q3076" t="s">
        <v>415</v>
      </c>
      <c r="R3076" t="s">
        <v>416</v>
      </c>
      <c r="S3076" t="s">
        <v>338</v>
      </c>
      <c r="T3076" t="s">
        <v>339</v>
      </c>
      <c r="U3076" s="61" t="s">
        <v>340</v>
      </c>
      <c r="V3076" t="s">
        <v>24</v>
      </c>
      <c r="W3076" t="s">
        <v>263</v>
      </c>
      <c r="X3076" s="59">
        <v>83242</v>
      </c>
      <c r="Y3076" s="59">
        <v>83242</v>
      </c>
      <c r="Z3076" t="s">
        <v>141</v>
      </c>
      <c r="AA3076" s="146" t="str">
        <f t="shared" si="597"/>
        <v>EX</v>
      </c>
      <c r="AB3076" s="146" t="str">
        <f t="shared" si="599"/>
        <v>IT</v>
      </c>
      <c r="AC3076" t="str">
        <f t="shared" si="590"/>
        <v>EX</v>
      </c>
      <c r="AD3076" s="74">
        <f t="shared" si="591"/>
        <v>83242</v>
      </c>
      <c r="AE3076" s="74">
        <f t="shared" si="596"/>
        <v>83242</v>
      </c>
      <c r="AF3076">
        <v>1</v>
      </c>
      <c r="AG3076">
        <v>0</v>
      </c>
      <c r="AH3076" s="74">
        <v>0</v>
      </c>
      <c r="AJ3076" s="74">
        <f t="shared" si="592"/>
        <v>0</v>
      </c>
      <c r="AK3076" s="74">
        <f t="shared" si="598"/>
        <v>83242</v>
      </c>
      <c r="AL3076" t="str">
        <f t="shared" si="593"/>
        <v>N</v>
      </c>
      <c r="AN3076" t="s">
        <v>86</v>
      </c>
      <c r="AO3076" t="s">
        <v>85</v>
      </c>
      <c r="AP3076" t="str">
        <f t="shared" si="594"/>
        <v>94</v>
      </c>
      <c r="AQ3076" s="145" t="s">
        <v>1826</v>
      </c>
      <c r="AR3076" t="str">
        <f t="shared" si="595"/>
        <v>1-Adjusted Base Budget</v>
      </c>
      <c r="AS3076" s="145" t="s">
        <v>1827</v>
      </c>
      <c r="AT3076" t="s">
        <v>213</v>
      </c>
      <c r="AV3076" t="str">
        <f t="shared" si="589"/>
        <v>VPIT-SS</v>
      </c>
      <c r="AW3076" t="str">
        <f t="shared" si="588"/>
        <v>VP FOR INFORMATION TECHNOLOGY-SHARED SERVICES</v>
      </c>
    </row>
    <row r="3077" spans="1:49">
      <c r="A3077" s="59">
        <v>2018</v>
      </c>
      <c r="B3077" t="s">
        <v>137</v>
      </c>
      <c r="C3077" t="s">
        <v>1237</v>
      </c>
      <c r="D3077" t="s">
        <v>1238</v>
      </c>
      <c r="E3077" t="s">
        <v>1242</v>
      </c>
      <c r="F3077" t="s">
        <v>1103</v>
      </c>
      <c r="G3077" t="s">
        <v>1104</v>
      </c>
      <c r="H3077" t="s">
        <v>148</v>
      </c>
      <c r="I3077" s="170" t="s">
        <v>84</v>
      </c>
      <c r="J3077" t="s">
        <v>85</v>
      </c>
      <c r="K3077" t="s">
        <v>214</v>
      </c>
      <c r="L3077" t="s">
        <v>412</v>
      </c>
      <c r="M3077" t="s">
        <v>413</v>
      </c>
      <c r="N3077" t="s">
        <v>217</v>
      </c>
      <c r="O3077" t="s">
        <v>263</v>
      </c>
      <c r="P3077" t="s">
        <v>414</v>
      </c>
      <c r="Q3077" t="s">
        <v>415</v>
      </c>
      <c r="R3077" t="s">
        <v>416</v>
      </c>
      <c r="S3077" t="s">
        <v>338</v>
      </c>
      <c r="T3077" t="s">
        <v>339</v>
      </c>
      <c r="U3077" s="61" t="s">
        <v>340</v>
      </c>
      <c r="V3077" t="s">
        <v>24</v>
      </c>
      <c r="W3077" t="s">
        <v>263</v>
      </c>
      <c r="X3077" s="59">
        <v>15907</v>
      </c>
      <c r="Y3077" s="59">
        <v>15907</v>
      </c>
      <c r="Z3077" t="s">
        <v>141</v>
      </c>
      <c r="AA3077" s="146" t="str">
        <f t="shared" si="597"/>
        <v>EX</v>
      </c>
      <c r="AB3077" s="146" t="str">
        <f t="shared" si="599"/>
        <v>IT</v>
      </c>
      <c r="AC3077" t="str">
        <f t="shared" si="590"/>
        <v>EX</v>
      </c>
      <c r="AD3077" s="74">
        <f t="shared" si="591"/>
        <v>15907</v>
      </c>
      <c r="AE3077" s="74">
        <f t="shared" si="596"/>
        <v>15907</v>
      </c>
      <c r="AF3077">
        <v>1</v>
      </c>
      <c r="AG3077">
        <v>0</v>
      </c>
      <c r="AH3077" s="74">
        <v>0</v>
      </c>
      <c r="AJ3077" s="74">
        <f t="shared" si="592"/>
        <v>0</v>
      </c>
      <c r="AK3077" s="74">
        <f t="shared" si="598"/>
        <v>15907</v>
      </c>
      <c r="AL3077" t="str">
        <f t="shared" si="593"/>
        <v>N</v>
      </c>
      <c r="AN3077" t="s">
        <v>86</v>
      </c>
      <c r="AO3077" t="s">
        <v>85</v>
      </c>
      <c r="AP3077" t="str">
        <f t="shared" si="594"/>
        <v>94</v>
      </c>
      <c r="AQ3077" s="145" t="s">
        <v>1826</v>
      </c>
      <c r="AR3077" t="str">
        <f t="shared" si="595"/>
        <v>1-Adjusted Base Budget</v>
      </c>
      <c r="AS3077" s="145" t="s">
        <v>1827</v>
      </c>
      <c r="AT3077" t="s">
        <v>213</v>
      </c>
      <c r="AV3077" t="str">
        <f t="shared" si="589"/>
        <v>VPIT-SS</v>
      </c>
      <c r="AW3077" t="str">
        <f t="shared" si="588"/>
        <v>VP FOR INFORMATION TECHNOLOGY-SHARED SERVICES</v>
      </c>
    </row>
    <row r="3078" spans="1:49">
      <c r="A3078" s="59">
        <v>2018</v>
      </c>
      <c r="B3078" t="s">
        <v>137</v>
      </c>
      <c r="C3078" t="s">
        <v>1237</v>
      </c>
      <c r="D3078" t="s">
        <v>1238</v>
      </c>
      <c r="E3078" t="s">
        <v>1242</v>
      </c>
      <c r="F3078" t="s">
        <v>1298</v>
      </c>
      <c r="G3078" t="s">
        <v>1299</v>
      </c>
      <c r="H3078" t="s">
        <v>148</v>
      </c>
      <c r="I3078" s="170" t="s">
        <v>84</v>
      </c>
      <c r="J3078" t="s">
        <v>85</v>
      </c>
      <c r="K3078" t="s">
        <v>214</v>
      </c>
      <c r="L3078" t="s">
        <v>412</v>
      </c>
      <c r="M3078" t="s">
        <v>413</v>
      </c>
      <c r="N3078" t="s">
        <v>217</v>
      </c>
      <c r="O3078" t="s">
        <v>263</v>
      </c>
      <c r="P3078" t="s">
        <v>414</v>
      </c>
      <c r="Q3078" t="s">
        <v>415</v>
      </c>
      <c r="R3078" t="s">
        <v>416</v>
      </c>
      <c r="S3078" t="s">
        <v>338</v>
      </c>
      <c r="T3078" t="s">
        <v>339</v>
      </c>
      <c r="U3078" s="61" t="s">
        <v>340</v>
      </c>
      <c r="V3078" t="s">
        <v>24</v>
      </c>
      <c r="W3078" t="s">
        <v>263</v>
      </c>
      <c r="X3078" s="59">
        <v>0</v>
      </c>
      <c r="Y3078" s="59">
        <v>-2814</v>
      </c>
      <c r="Z3078" t="s">
        <v>141</v>
      </c>
      <c r="AA3078" s="146" t="str">
        <f t="shared" si="597"/>
        <v>EX</v>
      </c>
      <c r="AB3078" s="146" t="str">
        <f t="shared" si="599"/>
        <v>IT</v>
      </c>
      <c r="AC3078" t="str">
        <f t="shared" si="590"/>
        <v>EX</v>
      </c>
      <c r="AD3078" s="74">
        <f t="shared" si="591"/>
        <v>-2814</v>
      </c>
      <c r="AE3078" s="74">
        <f t="shared" si="596"/>
        <v>-2814</v>
      </c>
      <c r="AF3078">
        <v>1</v>
      </c>
      <c r="AG3078">
        <v>0</v>
      </c>
      <c r="AH3078" s="74">
        <v>0</v>
      </c>
      <c r="AJ3078" s="74">
        <f t="shared" si="592"/>
        <v>0</v>
      </c>
      <c r="AK3078" s="74">
        <f t="shared" si="598"/>
        <v>-2814</v>
      </c>
      <c r="AL3078" t="str">
        <f t="shared" si="593"/>
        <v>N</v>
      </c>
      <c r="AN3078" t="s">
        <v>86</v>
      </c>
      <c r="AO3078" t="s">
        <v>85</v>
      </c>
      <c r="AP3078" t="str">
        <f t="shared" si="594"/>
        <v>94</v>
      </c>
      <c r="AQ3078" s="145" t="s">
        <v>1826</v>
      </c>
      <c r="AR3078" t="str">
        <f t="shared" si="595"/>
        <v>1-Adjusted Base Budget</v>
      </c>
      <c r="AS3078" s="145" t="s">
        <v>1827</v>
      </c>
      <c r="AT3078" t="s">
        <v>213</v>
      </c>
      <c r="AV3078" t="str">
        <f t="shared" si="589"/>
        <v>VPIT-SS</v>
      </c>
      <c r="AW3078" t="str">
        <f t="shared" ref="AW3078:AW3141" si="600" xml:space="preserve"> IF(AND($AN3078="UAVP",$Z3078="OE"),$AO3078 &amp; "-ONLINE EDUCATION",IF(AND($AN3078="VPIT",OR($Z3078="SS",$Z3078="IT")),$AO3078 &amp; "-SHARED SERVICES",$AO3078))</f>
        <v>VP FOR INFORMATION TECHNOLOGY-SHARED SERVICES</v>
      </c>
    </row>
    <row r="3079" spans="1:49">
      <c r="A3079" s="59">
        <v>2018</v>
      </c>
      <c r="B3079" t="s">
        <v>137</v>
      </c>
      <c r="C3079" t="s">
        <v>1237</v>
      </c>
      <c r="D3079" t="s">
        <v>1238</v>
      </c>
      <c r="E3079" t="s">
        <v>1242</v>
      </c>
      <c r="F3079" t="s">
        <v>1758</v>
      </c>
      <c r="G3079" t="s">
        <v>1759</v>
      </c>
      <c r="H3079" t="s">
        <v>148</v>
      </c>
      <c r="I3079" s="170" t="s">
        <v>84</v>
      </c>
      <c r="J3079" t="s">
        <v>85</v>
      </c>
      <c r="K3079" t="s">
        <v>214</v>
      </c>
      <c r="L3079" t="s">
        <v>412</v>
      </c>
      <c r="M3079" t="s">
        <v>413</v>
      </c>
      <c r="N3079" t="s">
        <v>217</v>
      </c>
      <c r="O3079" t="s">
        <v>263</v>
      </c>
      <c r="P3079" t="s">
        <v>414</v>
      </c>
      <c r="Q3079" t="s">
        <v>415</v>
      </c>
      <c r="R3079" t="s">
        <v>416</v>
      </c>
      <c r="S3079" t="s">
        <v>338</v>
      </c>
      <c r="T3079" t="s">
        <v>339</v>
      </c>
      <c r="U3079" s="61" t="s">
        <v>340</v>
      </c>
      <c r="V3079" t="s">
        <v>24</v>
      </c>
      <c r="W3079" t="s">
        <v>263</v>
      </c>
      <c r="X3079" s="59">
        <v>12955</v>
      </c>
      <c r="Y3079" s="59">
        <v>12955</v>
      </c>
      <c r="Z3079" t="s">
        <v>141</v>
      </c>
      <c r="AA3079" s="146" t="str">
        <f t="shared" si="597"/>
        <v>EX</v>
      </c>
      <c r="AB3079" s="146" t="str">
        <f t="shared" si="599"/>
        <v>IT</v>
      </c>
      <c r="AC3079" t="str">
        <f t="shared" si="590"/>
        <v>EX</v>
      </c>
      <c r="AD3079" s="74">
        <f t="shared" si="591"/>
        <v>12955</v>
      </c>
      <c r="AE3079" s="74">
        <f t="shared" si="596"/>
        <v>12955</v>
      </c>
      <c r="AF3079">
        <v>1</v>
      </c>
      <c r="AG3079">
        <v>0</v>
      </c>
      <c r="AH3079" s="74">
        <v>0</v>
      </c>
      <c r="AJ3079" s="74">
        <f t="shared" si="592"/>
        <v>0</v>
      </c>
      <c r="AK3079" s="74">
        <f t="shared" si="598"/>
        <v>12955</v>
      </c>
      <c r="AL3079" t="str">
        <f t="shared" si="593"/>
        <v>N</v>
      </c>
      <c r="AN3079" t="s">
        <v>86</v>
      </c>
      <c r="AO3079" t="s">
        <v>85</v>
      </c>
      <c r="AP3079" t="str">
        <f t="shared" si="594"/>
        <v>94</v>
      </c>
      <c r="AQ3079" s="145" t="s">
        <v>1826</v>
      </c>
      <c r="AR3079" t="str">
        <f t="shared" si="595"/>
        <v>1-Adjusted Base Budget</v>
      </c>
      <c r="AS3079" s="145" t="s">
        <v>1827</v>
      </c>
      <c r="AT3079" t="s">
        <v>213</v>
      </c>
      <c r="AV3079" t="str">
        <f t="shared" si="589"/>
        <v>VPIT-SS</v>
      </c>
      <c r="AW3079" t="str">
        <f t="shared" si="600"/>
        <v>VP FOR INFORMATION TECHNOLOGY-SHARED SERVICES</v>
      </c>
    </row>
    <row r="3080" spans="1:49">
      <c r="A3080" s="59">
        <v>2018</v>
      </c>
      <c r="B3080" t="s">
        <v>137</v>
      </c>
      <c r="C3080" t="s">
        <v>1237</v>
      </c>
      <c r="D3080" t="s">
        <v>1238</v>
      </c>
      <c r="E3080" t="s">
        <v>1239</v>
      </c>
      <c r="F3080" t="s">
        <v>1296</v>
      </c>
      <c r="G3080" t="s">
        <v>1297</v>
      </c>
      <c r="H3080" t="s">
        <v>155</v>
      </c>
      <c r="I3080" s="170" t="s">
        <v>84</v>
      </c>
      <c r="J3080" t="s">
        <v>85</v>
      </c>
      <c r="K3080" t="s">
        <v>214</v>
      </c>
      <c r="L3080" t="s">
        <v>412</v>
      </c>
      <c r="M3080" t="s">
        <v>413</v>
      </c>
      <c r="N3080" t="s">
        <v>217</v>
      </c>
      <c r="O3080" t="s">
        <v>263</v>
      </c>
      <c r="P3080" t="s">
        <v>414</v>
      </c>
      <c r="Q3080" t="s">
        <v>415</v>
      </c>
      <c r="R3080" t="s">
        <v>416</v>
      </c>
      <c r="S3080" t="s">
        <v>338</v>
      </c>
      <c r="T3080" t="s">
        <v>339</v>
      </c>
      <c r="U3080" s="61" t="s">
        <v>340</v>
      </c>
      <c r="V3080" t="s">
        <v>24</v>
      </c>
      <c r="W3080" t="s">
        <v>263</v>
      </c>
      <c r="X3080" s="59">
        <v>63617</v>
      </c>
      <c r="Y3080" s="59">
        <v>63617</v>
      </c>
      <c r="Z3080" t="s">
        <v>141</v>
      </c>
      <c r="AA3080" s="146" t="str">
        <f t="shared" si="597"/>
        <v>EX</v>
      </c>
      <c r="AB3080" s="146" t="str">
        <f t="shared" si="599"/>
        <v>IT</v>
      </c>
      <c r="AC3080" t="str">
        <f t="shared" si="590"/>
        <v>EX</v>
      </c>
      <c r="AD3080" s="74">
        <f t="shared" si="591"/>
        <v>63617</v>
      </c>
      <c r="AE3080" s="74">
        <f t="shared" si="596"/>
        <v>63617</v>
      </c>
      <c r="AF3080">
        <v>1</v>
      </c>
      <c r="AG3080">
        <v>0</v>
      </c>
      <c r="AH3080" s="74">
        <v>0</v>
      </c>
      <c r="AJ3080" s="74">
        <f t="shared" si="592"/>
        <v>0</v>
      </c>
      <c r="AK3080" s="74">
        <f t="shared" si="598"/>
        <v>63617</v>
      </c>
      <c r="AL3080" t="str">
        <f t="shared" si="593"/>
        <v>N</v>
      </c>
      <c r="AN3080" t="s">
        <v>86</v>
      </c>
      <c r="AO3080" t="s">
        <v>85</v>
      </c>
      <c r="AP3080" t="str">
        <f t="shared" si="594"/>
        <v>94</v>
      </c>
      <c r="AQ3080" s="145" t="s">
        <v>1826</v>
      </c>
      <c r="AR3080" t="str">
        <f t="shared" si="595"/>
        <v>1-Adjusted Base Budget</v>
      </c>
      <c r="AS3080" s="145" t="s">
        <v>1827</v>
      </c>
      <c r="AT3080" t="s">
        <v>213</v>
      </c>
      <c r="AV3080" t="str">
        <f t="shared" si="589"/>
        <v>VPIT-SS</v>
      </c>
      <c r="AW3080" t="str">
        <f t="shared" si="600"/>
        <v>VP FOR INFORMATION TECHNOLOGY-SHARED SERVICES</v>
      </c>
    </row>
    <row r="3081" spans="1:49">
      <c r="A3081" s="59">
        <v>2018</v>
      </c>
      <c r="B3081" t="s">
        <v>137</v>
      </c>
      <c r="C3081" t="s">
        <v>1237</v>
      </c>
      <c r="D3081" t="s">
        <v>1238</v>
      </c>
      <c r="E3081" t="s">
        <v>1239</v>
      </c>
      <c r="F3081" t="s">
        <v>1288</v>
      </c>
      <c r="G3081" t="s">
        <v>1289</v>
      </c>
      <c r="H3081" t="s">
        <v>155</v>
      </c>
      <c r="I3081" s="170" t="s">
        <v>84</v>
      </c>
      <c r="J3081" t="s">
        <v>85</v>
      </c>
      <c r="K3081" t="s">
        <v>214</v>
      </c>
      <c r="L3081" t="s">
        <v>412</v>
      </c>
      <c r="M3081" t="s">
        <v>413</v>
      </c>
      <c r="N3081" t="s">
        <v>217</v>
      </c>
      <c r="O3081" t="s">
        <v>263</v>
      </c>
      <c r="P3081" t="s">
        <v>414</v>
      </c>
      <c r="Q3081" t="s">
        <v>415</v>
      </c>
      <c r="R3081" t="s">
        <v>416</v>
      </c>
      <c r="S3081" t="s">
        <v>338</v>
      </c>
      <c r="T3081" t="s">
        <v>339</v>
      </c>
      <c r="U3081" s="61" t="s">
        <v>340</v>
      </c>
      <c r="V3081" t="s">
        <v>24</v>
      </c>
      <c r="W3081" t="s">
        <v>263</v>
      </c>
      <c r="X3081" s="59">
        <v>47896</v>
      </c>
      <c r="Y3081" s="59">
        <v>47896</v>
      </c>
      <c r="Z3081" t="s">
        <v>141</v>
      </c>
      <c r="AA3081" s="146" t="str">
        <f t="shared" si="597"/>
        <v>EX</v>
      </c>
      <c r="AB3081" s="146" t="str">
        <f t="shared" si="599"/>
        <v>IT</v>
      </c>
      <c r="AC3081" t="str">
        <f t="shared" si="590"/>
        <v>EX</v>
      </c>
      <c r="AD3081" s="74">
        <f t="shared" si="591"/>
        <v>47896</v>
      </c>
      <c r="AE3081" s="74">
        <f t="shared" si="596"/>
        <v>47896</v>
      </c>
      <c r="AF3081">
        <v>1</v>
      </c>
      <c r="AG3081">
        <v>0</v>
      </c>
      <c r="AH3081" s="74">
        <v>0</v>
      </c>
      <c r="AJ3081" s="74">
        <f t="shared" si="592"/>
        <v>0</v>
      </c>
      <c r="AK3081" s="74">
        <f t="shared" si="598"/>
        <v>47896</v>
      </c>
      <c r="AL3081" t="str">
        <f t="shared" si="593"/>
        <v>N</v>
      </c>
      <c r="AN3081" t="s">
        <v>86</v>
      </c>
      <c r="AO3081" t="s">
        <v>85</v>
      </c>
      <c r="AP3081" t="str">
        <f t="shared" si="594"/>
        <v>94</v>
      </c>
      <c r="AQ3081" s="145" t="s">
        <v>1826</v>
      </c>
      <c r="AR3081" t="str">
        <f t="shared" si="595"/>
        <v>1-Adjusted Base Budget</v>
      </c>
      <c r="AS3081" s="145" t="s">
        <v>1827</v>
      </c>
      <c r="AT3081" t="s">
        <v>213</v>
      </c>
      <c r="AV3081" t="str">
        <f t="shared" si="589"/>
        <v>VPIT-SS</v>
      </c>
      <c r="AW3081" t="str">
        <f t="shared" si="600"/>
        <v>VP FOR INFORMATION TECHNOLOGY-SHARED SERVICES</v>
      </c>
    </row>
    <row r="3082" spans="1:49">
      <c r="A3082" s="59">
        <v>2018</v>
      </c>
      <c r="B3082" t="s">
        <v>137</v>
      </c>
      <c r="C3082" t="s">
        <v>1237</v>
      </c>
      <c r="D3082" t="s">
        <v>1238</v>
      </c>
      <c r="E3082" t="s">
        <v>1245</v>
      </c>
      <c r="F3082" t="s">
        <v>1055</v>
      </c>
      <c r="G3082" t="s">
        <v>1056</v>
      </c>
      <c r="H3082" t="s">
        <v>1246</v>
      </c>
      <c r="I3082" s="170" t="s">
        <v>84</v>
      </c>
      <c r="J3082" t="s">
        <v>85</v>
      </c>
      <c r="K3082" t="s">
        <v>214</v>
      </c>
      <c r="L3082" t="s">
        <v>417</v>
      </c>
      <c r="M3082" t="s">
        <v>418</v>
      </c>
      <c r="N3082" t="s">
        <v>217</v>
      </c>
      <c r="O3082" t="s">
        <v>263</v>
      </c>
      <c r="P3082" t="s">
        <v>414</v>
      </c>
      <c r="Q3082" t="s">
        <v>415</v>
      </c>
      <c r="R3082" t="s">
        <v>416</v>
      </c>
      <c r="S3082" t="s">
        <v>338</v>
      </c>
      <c r="T3082" t="s">
        <v>339</v>
      </c>
      <c r="U3082" s="61" t="s">
        <v>340</v>
      </c>
      <c r="V3082" t="s">
        <v>24</v>
      </c>
      <c r="W3082" t="s">
        <v>263</v>
      </c>
      <c r="X3082" s="59">
        <v>14274</v>
      </c>
      <c r="Y3082" s="59">
        <v>14274</v>
      </c>
      <c r="AA3082" s="146" t="str">
        <f t="shared" si="597"/>
        <v>EX</v>
      </c>
      <c r="AB3082" s="146">
        <f t="shared" si="599"/>
        <v>0</v>
      </c>
      <c r="AC3082" t="str">
        <f t="shared" si="590"/>
        <v>EX</v>
      </c>
      <c r="AD3082" s="74">
        <f t="shared" si="591"/>
        <v>14274</v>
      </c>
      <c r="AE3082" s="74">
        <f t="shared" si="596"/>
        <v>14274</v>
      </c>
      <c r="AF3082">
        <v>1</v>
      </c>
      <c r="AG3082">
        <v>0</v>
      </c>
      <c r="AH3082" s="74">
        <v>0</v>
      </c>
      <c r="AJ3082" s="74">
        <f t="shared" si="592"/>
        <v>0</v>
      </c>
      <c r="AK3082" s="74">
        <f t="shared" si="598"/>
        <v>14274</v>
      </c>
      <c r="AL3082" t="str">
        <f t="shared" si="593"/>
        <v>N</v>
      </c>
      <c r="AN3082" t="s">
        <v>86</v>
      </c>
      <c r="AO3082" t="s">
        <v>85</v>
      </c>
      <c r="AP3082" t="str">
        <f t="shared" si="594"/>
        <v>94</v>
      </c>
      <c r="AQ3082" s="145" t="s">
        <v>1826</v>
      </c>
      <c r="AR3082" t="str">
        <f t="shared" si="595"/>
        <v>1-Adjusted Base Budget</v>
      </c>
      <c r="AS3082" s="145" t="s">
        <v>1827</v>
      </c>
      <c r="AT3082" t="s">
        <v>213</v>
      </c>
      <c r="AV3082" t="str">
        <f t="shared" si="589"/>
        <v>VPIT</v>
      </c>
      <c r="AW3082" t="str">
        <f t="shared" si="600"/>
        <v>VP FOR INFORMATION TECHNOLOGY</v>
      </c>
    </row>
    <row r="3083" spans="1:49">
      <c r="A3083" s="59">
        <v>2018</v>
      </c>
      <c r="B3083" t="s">
        <v>137</v>
      </c>
      <c r="C3083" t="s">
        <v>1237</v>
      </c>
      <c r="D3083" t="s">
        <v>1238</v>
      </c>
      <c r="E3083" t="s">
        <v>1245</v>
      </c>
      <c r="F3083" t="s">
        <v>1010</v>
      </c>
      <c r="G3083" t="s">
        <v>1247</v>
      </c>
      <c r="H3083" t="s">
        <v>1246</v>
      </c>
      <c r="I3083" s="170" t="s">
        <v>84</v>
      </c>
      <c r="J3083" t="s">
        <v>85</v>
      </c>
      <c r="K3083" t="s">
        <v>214</v>
      </c>
      <c r="L3083" t="s">
        <v>417</v>
      </c>
      <c r="M3083" t="s">
        <v>418</v>
      </c>
      <c r="N3083" t="s">
        <v>217</v>
      </c>
      <c r="O3083" t="s">
        <v>263</v>
      </c>
      <c r="P3083" t="s">
        <v>414</v>
      </c>
      <c r="Q3083" t="s">
        <v>415</v>
      </c>
      <c r="R3083" t="s">
        <v>416</v>
      </c>
      <c r="S3083" t="s">
        <v>338</v>
      </c>
      <c r="T3083" t="s">
        <v>339</v>
      </c>
      <c r="U3083" s="61" t="s">
        <v>340</v>
      </c>
      <c r="V3083" t="s">
        <v>24</v>
      </c>
      <c r="W3083" t="s">
        <v>263</v>
      </c>
      <c r="X3083" s="59">
        <v>12426</v>
      </c>
      <c r="Y3083" s="59">
        <v>12426</v>
      </c>
      <c r="AA3083" s="146" t="str">
        <f t="shared" si="597"/>
        <v>EX</v>
      </c>
      <c r="AB3083" s="146">
        <f t="shared" si="599"/>
        <v>0</v>
      </c>
      <c r="AC3083" t="str">
        <f t="shared" si="590"/>
        <v>EX</v>
      </c>
      <c r="AD3083" s="74">
        <f t="shared" si="591"/>
        <v>12426</v>
      </c>
      <c r="AE3083" s="74">
        <f t="shared" si="596"/>
        <v>12426</v>
      </c>
      <c r="AF3083">
        <v>1</v>
      </c>
      <c r="AG3083">
        <v>0</v>
      </c>
      <c r="AH3083" s="74">
        <v>0</v>
      </c>
      <c r="AJ3083" s="74">
        <f t="shared" si="592"/>
        <v>0</v>
      </c>
      <c r="AK3083" s="74">
        <f t="shared" si="598"/>
        <v>12426</v>
      </c>
      <c r="AL3083" t="str">
        <f t="shared" si="593"/>
        <v>N</v>
      </c>
      <c r="AN3083" t="s">
        <v>86</v>
      </c>
      <c r="AO3083" t="s">
        <v>85</v>
      </c>
      <c r="AP3083" t="str">
        <f t="shared" si="594"/>
        <v>94</v>
      </c>
      <c r="AQ3083" s="145" t="s">
        <v>1826</v>
      </c>
      <c r="AR3083" t="str">
        <f t="shared" si="595"/>
        <v>1-Adjusted Base Budget</v>
      </c>
      <c r="AS3083" s="145" t="s">
        <v>1827</v>
      </c>
      <c r="AT3083" t="s">
        <v>213</v>
      </c>
      <c r="AV3083" t="str">
        <f t="shared" si="589"/>
        <v>VPIT</v>
      </c>
      <c r="AW3083" t="str">
        <f t="shared" si="600"/>
        <v>VP FOR INFORMATION TECHNOLOGY</v>
      </c>
    </row>
    <row r="3084" spans="1:49">
      <c r="A3084" s="59">
        <v>2018</v>
      </c>
      <c r="B3084" t="s">
        <v>137</v>
      </c>
      <c r="C3084" t="s">
        <v>1237</v>
      </c>
      <c r="D3084" t="s">
        <v>1238</v>
      </c>
      <c r="E3084" t="s">
        <v>1245</v>
      </c>
      <c r="F3084" t="s">
        <v>1248</v>
      </c>
      <c r="G3084" t="s">
        <v>1249</v>
      </c>
      <c r="H3084" t="s">
        <v>1246</v>
      </c>
      <c r="I3084" s="170" t="s">
        <v>84</v>
      </c>
      <c r="J3084" t="s">
        <v>85</v>
      </c>
      <c r="K3084" t="s">
        <v>214</v>
      </c>
      <c r="L3084" t="s">
        <v>417</v>
      </c>
      <c r="M3084" t="s">
        <v>418</v>
      </c>
      <c r="N3084" t="s">
        <v>217</v>
      </c>
      <c r="O3084" t="s">
        <v>263</v>
      </c>
      <c r="P3084" t="s">
        <v>414</v>
      </c>
      <c r="Q3084" t="s">
        <v>415</v>
      </c>
      <c r="R3084" t="s">
        <v>416</v>
      </c>
      <c r="S3084" t="s">
        <v>338</v>
      </c>
      <c r="T3084" t="s">
        <v>339</v>
      </c>
      <c r="U3084" s="61" t="s">
        <v>340</v>
      </c>
      <c r="V3084" t="s">
        <v>24</v>
      </c>
      <c r="W3084" t="s">
        <v>263</v>
      </c>
      <c r="X3084" s="59">
        <v>13082</v>
      </c>
      <c r="Y3084" s="59">
        <v>13082</v>
      </c>
      <c r="AA3084" s="146" t="str">
        <f t="shared" si="597"/>
        <v>EX</v>
      </c>
      <c r="AB3084" s="146">
        <f t="shared" si="599"/>
        <v>0</v>
      </c>
      <c r="AC3084" t="str">
        <f t="shared" si="590"/>
        <v>EX</v>
      </c>
      <c r="AD3084" s="74">
        <f t="shared" si="591"/>
        <v>13082</v>
      </c>
      <c r="AE3084" s="74">
        <f t="shared" si="596"/>
        <v>13082</v>
      </c>
      <c r="AF3084">
        <v>1</v>
      </c>
      <c r="AG3084">
        <v>0</v>
      </c>
      <c r="AH3084" s="74">
        <v>0</v>
      </c>
      <c r="AJ3084" s="74">
        <f t="shared" si="592"/>
        <v>0</v>
      </c>
      <c r="AK3084" s="74">
        <f t="shared" si="598"/>
        <v>13082</v>
      </c>
      <c r="AL3084" t="str">
        <f t="shared" si="593"/>
        <v>N</v>
      </c>
      <c r="AN3084" t="s">
        <v>86</v>
      </c>
      <c r="AO3084" t="s">
        <v>85</v>
      </c>
      <c r="AP3084" t="str">
        <f t="shared" si="594"/>
        <v>94</v>
      </c>
      <c r="AQ3084" s="145" t="s">
        <v>1826</v>
      </c>
      <c r="AR3084" t="str">
        <f t="shared" si="595"/>
        <v>1-Adjusted Base Budget</v>
      </c>
      <c r="AS3084" s="145" t="s">
        <v>1827</v>
      </c>
      <c r="AT3084" t="s">
        <v>213</v>
      </c>
      <c r="AV3084" t="str">
        <f t="shared" ref="AV3084:AV3147" si="601">IF(AND($AN3084="UAVP",$Z3084="OE"),$AN3084 &amp; "-OE",IF(AND($AN3084="VPIT",OR($Z3084="SS",$Z3084="IT")),$AN3084 &amp; "-SS",$AN3084))</f>
        <v>VPIT</v>
      </c>
      <c r="AW3084" t="str">
        <f t="shared" si="600"/>
        <v>VP FOR INFORMATION TECHNOLOGY</v>
      </c>
    </row>
    <row r="3085" spans="1:49">
      <c r="A3085" s="59">
        <v>2018</v>
      </c>
      <c r="B3085" t="s">
        <v>137</v>
      </c>
      <c r="C3085" t="s">
        <v>1237</v>
      </c>
      <c r="D3085" t="s">
        <v>1238</v>
      </c>
      <c r="E3085" t="s">
        <v>1245</v>
      </c>
      <c r="F3085" t="s">
        <v>1142</v>
      </c>
      <c r="G3085" t="s">
        <v>1143</v>
      </c>
      <c r="H3085" t="s">
        <v>1246</v>
      </c>
      <c r="I3085" s="170" t="s">
        <v>84</v>
      </c>
      <c r="J3085" t="s">
        <v>85</v>
      </c>
      <c r="K3085" t="s">
        <v>214</v>
      </c>
      <c r="L3085" t="s">
        <v>417</v>
      </c>
      <c r="M3085" t="s">
        <v>418</v>
      </c>
      <c r="N3085" t="s">
        <v>217</v>
      </c>
      <c r="O3085" t="s">
        <v>263</v>
      </c>
      <c r="P3085" t="s">
        <v>414</v>
      </c>
      <c r="Q3085" t="s">
        <v>415</v>
      </c>
      <c r="R3085" t="s">
        <v>416</v>
      </c>
      <c r="S3085" t="s">
        <v>338</v>
      </c>
      <c r="T3085" t="s">
        <v>339</v>
      </c>
      <c r="U3085" s="61" t="s">
        <v>340</v>
      </c>
      <c r="V3085" t="s">
        <v>24</v>
      </c>
      <c r="W3085" t="s">
        <v>263</v>
      </c>
      <c r="X3085" s="59">
        <v>19101</v>
      </c>
      <c r="Y3085" s="59">
        <v>19122</v>
      </c>
      <c r="AA3085" s="146" t="str">
        <f t="shared" si="597"/>
        <v>EX</v>
      </c>
      <c r="AB3085" s="146">
        <f t="shared" si="599"/>
        <v>0</v>
      </c>
      <c r="AC3085" t="str">
        <f t="shared" si="590"/>
        <v>EX</v>
      </c>
      <c r="AD3085" s="74">
        <f t="shared" si="591"/>
        <v>19122</v>
      </c>
      <c r="AE3085" s="74">
        <f t="shared" si="596"/>
        <v>19122</v>
      </c>
      <c r="AF3085">
        <v>1</v>
      </c>
      <c r="AG3085">
        <v>0</v>
      </c>
      <c r="AH3085" s="74">
        <v>0</v>
      </c>
      <c r="AJ3085" s="74">
        <f t="shared" si="592"/>
        <v>0</v>
      </c>
      <c r="AK3085" s="74">
        <f t="shared" si="598"/>
        <v>19122</v>
      </c>
      <c r="AL3085" t="str">
        <f t="shared" si="593"/>
        <v>N</v>
      </c>
      <c r="AN3085" t="s">
        <v>86</v>
      </c>
      <c r="AO3085" t="s">
        <v>85</v>
      </c>
      <c r="AP3085" t="str">
        <f t="shared" si="594"/>
        <v>94</v>
      </c>
      <c r="AQ3085" s="145" t="s">
        <v>1826</v>
      </c>
      <c r="AR3085" t="str">
        <f t="shared" si="595"/>
        <v>1-Adjusted Base Budget</v>
      </c>
      <c r="AS3085" s="145" t="s">
        <v>1827</v>
      </c>
      <c r="AT3085" t="s">
        <v>213</v>
      </c>
      <c r="AV3085" t="str">
        <f t="shared" si="601"/>
        <v>VPIT</v>
      </c>
      <c r="AW3085" t="str">
        <f t="shared" si="600"/>
        <v>VP FOR INFORMATION TECHNOLOGY</v>
      </c>
    </row>
    <row r="3086" spans="1:49">
      <c r="A3086" s="59">
        <v>2018</v>
      </c>
      <c r="B3086" t="s">
        <v>137</v>
      </c>
      <c r="C3086" t="s">
        <v>1237</v>
      </c>
      <c r="D3086" t="s">
        <v>1238</v>
      </c>
      <c r="E3086" t="s">
        <v>1245</v>
      </c>
      <c r="F3086" t="s">
        <v>1250</v>
      </c>
      <c r="G3086" t="s">
        <v>1251</v>
      </c>
      <c r="H3086" t="s">
        <v>1246</v>
      </c>
      <c r="I3086" s="170" t="s">
        <v>84</v>
      </c>
      <c r="J3086" t="s">
        <v>85</v>
      </c>
      <c r="K3086" t="s">
        <v>214</v>
      </c>
      <c r="L3086" t="s">
        <v>417</v>
      </c>
      <c r="M3086" t="s">
        <v>418</v>
      </c>
      <c r="N3086" t="s">
        <v>217</v>
      </c>
      <c r="O3086" t="s">
        <v>263</v>
      </c>
      <c r="P3086" t="s">
        <v>414</v>
      </c>
      <c r="Q3086" t="s">
        <v>415</v>
      </c>
      <c r="R3086" t="s">
        <v>416</v>
      </c>
      <c r="S3086" t="s">
        <v>338</v>
      </c>
      <c r="T3086" t="s">
        <v>339</v>
      </c>
      <c r="U3086" s="61" t="s">
        <v>340</v>
      </c>
      <c r="V3086" t="s">
        <v>24</v>
      </c>
      <c r="W3086" t="s">
        <v>263</v>
      </c>
      <c r="X3086" s="59">
        <v>5425</v>
      </c>
      <c r="Y3086" s="59">
        <v>5425</v>
      </c>
      <c r="AA3086" s="146" t="str">
        <f t="shared" si="597"/>
        <v>EX</v>
      </c>
      <c r="AB3086" s="146">
        <f t="shared" si="599"/>
        <v>0</v>
      </c>
      <c r="AC3086" t="str">
        <f t="shared" si="590"/>
        <v>EX</v>
      </c>
      <c r="AD3086" s="74">
        <f t="shared" si="591"/>
        <v>5425</v>
      </c>
      <c r="AE3086" s="74">
        <f t="shared" si="596"/>
        <v>5425</v>
      </c>
      <c r="AF3086">
        <v>1</v>
      </c>
      <c r="AG3086">
        <v>0</v>
      </c>
      <c r="AH3086" s="74">
        <v>0</v>
      </c>
      <c r="AJ3086" s="74">
        <f t="shared" si="592"/>
        <v>0</v>
      </c>
      <c r="AK3086" s="74">
        <f t="shared" si="598"/>
        <v>5425</v>
      </c>
      <c r="AL3086" t="str">
        <f t="shared" si="593"/>
        <v>N</v>
      </c>
      <c r="AN3086" t="s">
        <v>86</v>
      </c>
      <c r="AO3086" t="s">
        <v>85</v>
      </c>
      <c r="AP3086" t="str">
        <f t="shared" si="594"/>
        <v>94</v>
      </c>
      <c r="AQ3086" s="145" t="s">
        <v>1826</v>
      </c>
      <c r="AR3086" t="str">
        <f t="shared" si="595"/>
        <v>1-Adjusted Base Budget</v>
      </c>
      <c r="AS3086" s="145" t="s">
        <v>1827</v>
      </c>
      <c r="AT3086" t="s">
        <v>213</v>
      </c>
      <c r="AV3086" t="str">
        <f t="shared" si="601"/>
        <v>VPIT</v>
      </c>
      <c r="AW3086" t="str">
        <f t="shared" si="600"/>
        <v>VP FOR INFORMATION TECHNOLOGY</v>
      </c>
    </row>
    <row r="3087" spans="1:49">
      <c r="A3087" s="59">
        <v>2018</v>
      </c>
      <c r="B3087" t="s">
        <v>137</v>
      </c>
      <c r="C3087" t="s">
        <v>1237</v>
      </c>
      <c r="D3087" t="s">
        <v>1238</v>
      </c>
      <c r="E3087" t="s">
        <v>1245</v>
      </c>
      <c r="F3087" t="s">
        <v>1252</v>
      </c>
      <c r="G3087" t="s">
        <v>1253</v>
      </c>
      <c r="H3087" t="s">
        <v>1246</v>
      </c>
      <c r="I3087" s="170" t="s">
        <v>84</v>
      </c>
      <c r="J3087" t="s">
        <v>85</v>
      </c>
      <c r="K3087" t="s">
        <v>214</v>
      </c>
      <c r="L3087" t="s">
        <v>417</v>
      </c>
      <c r="M3087" t="s">
        <v>418</v>
      </c>
      <c r="N3087" t="s">
        <v>217</v>
      </c>
      <c r="O3087" t="s">
        <v>263</v>
      </c>
      <c r="P3087" t="s">
        <v>414</v>
      </c>
      <c r="Q3087" t="s">
        <v>415</v>
      </c>
      <c r="R3087" t="s">
        <v>416</v>
      </c>
      <c r="S3087" t="s">
        <v>338</v>
      </c>
      <c r="T3087" t="s">
        <v>339</v>
      </c>
      <c r="U3087" s="61" t="s">
        <v>340</v>
      </c>
      <c r="V3087" t="s">
        <v>24</v>
      </c>
      <c r="W3087" t="s">
        <v>263</v>
      </c>
      <c r="X3087" s="59">
        <v>32801</v>
      </c>
      <c r="Y3087" s="59">
        <v>32801</v>
      </c>
      <c r="AA3087" s="146" t="str">
        <f t="shared" si="597"/>
        <v>EX</v>
      </c>
      <c r="AB3087" s="146">
        <f t="shared" si="599"/>
        <v>0</v>
      </c>
      <c r="AC3087" t="str">
        <f t="shared" si="590"/>
        <v>EX</v>
      </c>
      <c r="AD3087" s="74">
        <f t="shared" si="591"/>
        <v>32801</v>
      </c>
      <c r="AE3087" s="74">
        <f t="shared" si="596"/>
        <v>32801</v>
      </c>
      <c r="AF3087">
        <v>1</v>
      </c>
      <c r="AG3087">
        <v>0</v>
      </c>
      <c r="AH3087" s="74">
        <v>0</v>
      </c>
      <c r="AJ3087" s="74">
        <f t="shared" si="592"/>
        <v>0</v>
      </c>
      <c r="AK3087" s="74">
        <f t="shared" si="598"/>
        <v>32801</v>
      </c>
      <c r="AL3087" t="str">
        <f t="shared" si="593"/>
        <v>N</v>
      </c>
      <c r="AN3087" t="s">
        <v>86</v>
      </c>
      <c r="AO3087" t="s">
        <v>85</v>
      </c>
      <c r="AP3087" t="str">
        <f t="shared" si="594"/>
        <v>94</v>
      </c>
      <c r="AQ3087" s="145" t="s">
        <v>1826</v>
      </c>
      <c r="AR3087" t="str">
        <f t="shared" si="595"/>
        <v>1-Adjusted Base Budget</v>
      </c>
      <c r="AS3087" s="145" t="s">
        <v>1827</v>
      </c>
      <c r="AT3087" t="s">
        <v>213</v>
      </c>
      <c r="AV3087" t="str">
        <f t="shared" si="601"/>
        <v>VPIT</v>
      </c>
      <c r="AW3087" t="str">
        <f t="shared" si="600"/>
        <v>VP FOR INFORMATION TECHNOLOGY</v>
      </c>
    </row>
    <row r="3088" spans="1:49">
      <c r="A3088" s="59">
        <v>2018</v>
      </c>
      <c r="B3088" t="s">
        <v>137</v>
      </c>
      <c r="C3088" t="s">
        <v>1237</v>
      </c>
      <c r="D3088" t="s">
        <v>1238</v>
      </c>
      <c r="E3088" t="s">
        <v>1245</v>
      </c>
      <c r="F3088" t="s">
        <v>1254</v>
      </c>
      <c r="G3088" t="s">
        <v>1255</v>
      </c>
      <c r="H3088" t="s">
        <v>1246</v>
      </c>
      <c r="I3088" s="170" t="s">
        <v>84</v>
      </c>
      <c r="J3088" t="s">
        <v>85</v>
      </c>
      <c r="K3088" t="s">
        <v>214</v>
      </c>
      <c r="L3088" t="s">
        <v>417</v>
      </c>
      <c r="M3088" t="s">
        <v>418</v>
      </c>
      <c r="N3088" t="s">
        <v>217</v>
      </c>
      <c r="O3088" t="s">
        <v>263</v>
      </c>
      <c r="P3088" t="s">
        <v>414</v>
      </c>
      <c r="Q3088" t="s">
        <v>415</v>
      </c>
      <c r="R3088" t="s">
        <v>416</v>
      </c>
      <c r="S3088" t="s">
        <v>338</v>
      </c>
      <c r="T3088" t="s">
        <v>339</v>
      </c>
      <c r="U3088" s="61" t="s">
        <v>340</v>
      </c>
      <c r="V3088" t="s">
        <v>24</v>
      </c>
      <c r="W3088" t="s">
        <v>263</v>
      </c>
      <c r="X3088" s="59">
        <v>20844</v>
      </c>
      <c r="Y3088" s="59">
        <v>20844</v>
      </c>
      <c r="AA3088" s="146" t="str">
        <f t="shared" si="597"/>
        <v>EX</v>
      </c>
      <c r="AB3088" s="146">
        <f t="shared" si="599"/>
        <v>0</v>
      </c>
      <c r="AC3088" t="str">
        <f t="shared" si="590"/>
        <v>EX</v>
      </c>
      <c r="AD3088" s="74">
        <f t="shared" si="591"/>
        <v>20844</v>
      </c>
      <c r="AE3088" s="74">
        <f t="shared" si="596"/>
        <v>20844</v>
      </c>
      <c r="AF3088">
        <v>1</v>
      </c>
      <c r="AG3088">
        <v>0</v>
      </c>
      <c r="AH3088" s="74">
        <v>0</v>
      </c>
      <c r="AJ3088" s="74">
        <f t="shared" si="592"/>
        <v>0</v>
      </c>
      <c r="AK3088" s="74">
        <f t="shared" si="598"/>
        <v>20844</v>
      </c>
      <c r="AL3088" t="str">
        <f t="shared" si="593"/>
        <v>N</v>
      </c>
      <c r="AN3088" t="s">
        <v>86</v>
      </c>
      <c r="AO3088" t="s">
        <v>85</v>
      </c>
      <c r="AP3088" t="str">
        <f t="shared" si="594"/>
        <v>94</v>
      </c>
      <c r="AQ3088" s="145" t="s">
        <v>1826</v>
      </c>
      <c r="AR3088" t="str">
        <f t="shared" si="595"/>
        <v>1-Adjusted Base Budget</v>
      </c>
      <c r="AS3088" s="145" t="s">
        <v>1827</v>
      </c>
      <c r="AT3088" t="s">
        <v>213</v>
      </c>
      <c r="AV3088" t="str">
        <f t="shared" si="601"/>
        <v>VPIT</v>
      </c>
      <c r="AW3088" t="str">
        <f t="shared" si="600"/>
        <v>VP FOR INFORMATION TECHNOLOGY</v>
      </c>
    </row>
    <row r="3089" spans="1:49">
      <c r="A3089" s="59">
        <v>2018</v>
      </c>
      <c r="B3089" t="s">
        <v>137</v>
      </c>
      <c r="C3089" t="s">
        <v>1237</v>
      </c>
      <c r="D3089" t="s">
        <v>1238</v>
      </c>
      <c r="E3089" t="s">
        <v>1245</v>
      </c>
      <c r="F3089" t="s">
        <v>1256</v>
      </c>
      <c r="G3089" t="s">
        <v>1257</v>
      </c>
      <c r="H3089" t="s">
        <v>1246</v>
      </c>
      <c r="I3089" s="170" t="s">
        <v>84</v>
      </c>
      <c r="J3089" t="s">
        <v>85</v>
      </c>
      <c r="K3089" t="s">
        <v>214</v>
      </c>
      <c r="L3089" t="s">
        <v>417</v>
      </c>
      <c r="M3089" t="s">
        <v>418</v>
      </c>
      <c r="N3089" t="s">
        <v>217</v>
      </c>
      <c r="O3089" t="s">
        <v>263</v>
      </c>
      <c r="P3089" t="s">
        <v>414</v>
      </c>
      <c r="Q3089" t="s">
        <v>415</v>
      </c>
      <c r="R3089" t="s">
        <v>416</v>
      </c>
      <c r="S3089" t="s">
        <v>338</v>
      </c>
      <c r="T3089" t="s">
        <v>339</v>
      </c>
      <c r="U3089" s="61" t="s">
        <v>340</v>
      </c>
      <c r="V3089" t="s">
        <v>24</v>
      </c>
      <c r="W3089" t="s">
        <v>263</v>
      </c>
      <c r="X3089" s="59">
        <v>137</v>
      </c>
      <c r="Y3089" s="59">
        <v>137</v>
      </c>
      <c r="AA3089" s="146" t="str">
        <f t="shared" si="597"/>
        <v>EX</v>
      </c>
      <c r="AB3089" s="146">
        <f t="shared" si="599"/>
        <v>0</v>
      </c>
      <c r="AC3089" t="str">
        <f t="shared" si="590"/>
        <v>EX</v>
      </c>
      <c r="AD3089" s="74">
        <f t="shared" si="591"/>
        <v>137</v>
      </c>
      <c r="AE3089" s="74">
        <f t="shared" si="596"/>
        <v>137</v>
      </c>
      <c r="AF3089">
        <v>1</v>
      </c>
      <c r="AG3089">
        <v>0</v>
      </c>
      <c r="AH3089" s="74">
        <v>0</v>
      </c>
      <c r="AJ3089" s="74">
        <f t="shared" si="592"/>
        <v>0</v>
      </c>
      <c r="AK3089" s="74">
        <f t="shared" si="598"/>
        <v>137</v>
      </c>
      <c r="AL3089" t="str">
        <f t="shared" si="593"/>
        <v>N</v>
      </c>
      <c r="AN3089" t="s">
        <v>86</v>
      </c>
      <c r="AO3089" t="s">
        <v>85</v>
      </c>
      <c r="AP3089" t="str">
        <f t="shared" si="594"/>
        <v>94</v>
      </c>
      <c r="AQ3089" s="145" t="s">
        <v>1826</v>
      </c>
      <c r="AR3089" t="str">
        <f t="shared" si="595"/>
        <v>1-Adjusted Base Budget</v>
      </c>
      <c r="AS3089" s="145" t="s">
        <v>1827</v>
      </c>
      <c r="AT3089" t="s">
        <v>213</v>
      </c>
      <c r="AV3089" t="str">
        <f t="shared" si="601"/>
        <v>VPIT</v>
      </c>
      <c r="AW3089" t="str">
        <f t="shared" si="600"/>
        <v>VP FOR INFORMATION TECHNOLOGY</v>
      </c>
    </row>
    <row r="3090" spans="1:49">
      <c r="A3090" s="59">
        <v>2018</v>
      </c>
      <c r="B3090" t="s">
        <v>137</v>
      </c>
      <c r="C3090" t="s">
        <v>1237</v>
      </c>
      <c r="D3090" t="s">
        <v>1238</v>
      </c>
      <c r="E3090" t="s">
        <v>1245</v>
      </c>
      <c r="F3090" t="s">
        <v>456</v>
      </c>
      <c r="G3090" t="s">
        <v>1024</v>
      </c>
      <c r="H3090" t="s">
        <v>1246</v>
      </c>
      <c r="I3090" s="170" t="s">
        <v>84</v>
      </c>
      <c r="J3090" t="s">
        <v>85</v>
      </c>
      <c r="K3090" t="s">
        <v>214</v>
      </c>
      <c r="L3090" t="s">
        <v>417</v>
      </c>
      <c r="M3090" t="s">
        <v>418</v>
      </c>
      <c r="N3090" t="s">
        <v>217</v>
      </c>
      <c r="O3090" t="s">
        <v>263</v>
      </c>
      <c r="P3090" t="s">
        <v>414</v>
      </c>
      <c r="Q3090" t="s">
        <v>415</v>
      </c>
      <c r="R3090" t="s">
        <v>416</v>
      </c>
      <c r="S3090" t="s">
        <v>338</v>
      </c>
      <c r="T3090" t="s">
        <v>339</v>
      </c>
      <c r="U3090" s="61" t="s">
        <v>340</v>
      </c>
      <c r="V3090" t="s">
        <v>24</v>
      </c>
      <c r="W3090" t="s">
        <v>263</v>
      </c>
      <c r="X3090" s="59">
        <v>16303</v>
      </c>
      <c r="Y3090" s="59">
        <v>16303</v>
      </c>
      <c r="AA3090" s="146" t="str">
        <f t="shared" si="597"/>
        <v>EX</v>
      </c>
      <c r="AB3090" s="146">
        <f t="shared" si="599"/>
        <v>0</v>
      </c>
      <c r="AC3090" t="str">
        <f t="shared" si="590"/>
        <v>EX</v>
      </c>
      <c r="AD3090" s="74">
        <f t="shared" si="591"/>
        <v>16303</v>
      </c>
      <c r="AE3090" s="74">
        <f t="shared" si="596"/>
        <v>16303</v>
      </c>
      <c r="AF3090">
        <v>1</v>
      </c>
      <c r="AG3090">
        <v>0</v>
      </c>
      <c r="AH3090" s="74">
        <v>0</v>
      </c>
      <c r="AJ3090" s="74">
        <f t="shared" si="592"/>
        <v>0</v>
      </c>
      <c r="AK3090" s="74">
        <f t="shared" si="598"/>
        <v>16303</v>
      </c>
      <c r="AL3090" t="str">
        <f t="shared" si="593"/>
        <v>N</v>
      </c>
      <c r="AN3090" t="s">
        <v>86</v>
      </c>
      <c r="AO3090" t="s">
        <v>85</v>
      </c>
      <c r="AP3090" t="str">
        <f t="shared" si="594"/>
        <v>94</v>
      </c>
      <c r="AQ3090" s="145" t="s">
        <v>1826</v>
      </c>
      <c r="AR3090" t="str">
        <f t="shared" si="595"/>
        <v>1-Adjusted Base Budget</v>
      </c>
      <c r="AS3090" s="145" t="s">
        <v>1827</v>
      </c>
      <c r="AT3090" t="s">
        <v>213</v>
      </c>
      <c r="AV3090" t="str">
        <f t="shared" si="601"/>
        <v>VPIT</v>
      </c>
      <c r="AW3090" t="str">
        <f t="shared" si="600"/>
        <v>VP FOR INFORMATION TECHNOLOGY</v>
      </c>
    </row>
    <row r="3091" spans="1:49">
      <c r="A3091" s="59">
        <v>2018</v>
      </c>
      <c r="B3091" t="s">
        <v>137</v>
      </c>
      <c r="C3091" t="s">
        <v>1237</v>
      </c>
      <c r="D3091" t="s">
        <v>1238</v>
      </c>
      <c r="E3091" t="s">
        <v>1245</v>
      </c>
      <c r="F3091" t="s">
        <v>1258</v>
      </c>
      <c r="G3091" t="s">
        <v>1259</v>
      </c>
      <c r="H3091" t="s">
        <v>1246</v>
      </c>
      <c r="I3091" s="170" t="s">
        <v>84</v>
      </c>
      <c r="J3091" t="s">
        <v>85</v>
      </c>
      <c r="K3091" t="s">
        <v>214</v>
      </c>
      <c r="L3091" t="s">
        <v>417</v>
      </c>
      <c r="M3091" t="s">
        <v>418</v>
      </c>
      <c r="N3091" t="s">
        <v>217</v>
      </c>
      <c r="O3091" t="s">
        <v>263</v>
      </c>
      <c r="P3091" t="s">
        <v>414</v>
      </c>
      <c r="Q3091" t="s">
        <v>415</v>
      </c>
      <c r="R3091" t="s">
        <v>416</v>
      </c>
      <c r="S3091" t="s">
        <v>338</v>
      </c>
      <c r="T3091" t="s">
        <v>339</v>
      </c>
      <c r="U3091" s="61" t="s">
        <v>340</v>
      </c>
      <c r="V3091" t="s">
        <v>24</v>
      </c>
      <c r="W3091" t="s">
        <v>263</v>
      </c>
      <c r="X3091" s="59">
        <v>56794</v>
      </c>
      <c r="Y3091" s="59">
        <v>56794</v>
      </c>
      <c r="AA3091" s="146" t="str">
        <f t="shared" si="597"/>
        <v>EX</v>
      </c>
      <c r="AB3091" s="146">
        <f t="shared" si="599"/>
        <v>0</v>
      </c>
      <c r="AC3091" t="str">
        <f t="shared" ref="AC3091:AC3154" si="602">IF(O3091 =AA3091,W3091,"Allot/Xfer IN")</f>
        <v>EX</v>
      </c>
      <c r="AD3091" s="74">
        <f t="shared" ref="AD3091:AD3154" si="603">IF(O3091 =AA3091,Y3091,-Y3091)</f>
        <v>56794</v>
      </c>
      <c r="AE3091" s="74">
        <f t="shared" si="596"/>
        <v>56794</v>
      </c>
      <c r="AF3091">
        <v>1</v>
      </c>
      <c r="AG3091">
        <v>0</v>
      </c>
      <c r="AH3091" s="74">
        <v>0</v>
      </c>
      <c r="AJ3091" s="74">
        <f t="shared" ref="AJ3091:AJ3154" si="604">SUM(AG3091:AI3091)</f>
        <v>0</v>
      </c>
      <c r="AK3091" s="74">
        <f t="shared" si="598"/>
        <v>56794</v>
      </c>
      <c r="AL3091" t="str">
        <f t="shared" ref="AL3091:AL3154" si="605">IF(AF3091&lt;&gt;1,"Y","N")</f>
        <v>N</v>
      </c>
      <c r="AN3091" t="s">
        <v>86</v>
      </c>
      <c r="AO3091" t="s">
        <v>85</v>
      </c>
      <c r="AP3091" t="str">
        <f t="shared" ref="AP3091:AP3154" si="606">IF(AL3091 ="Y","99",I3091)</f>
        <v>94</v>
      </c>
      <c r="AQ3091" s="145" t="s">
        <v>1826</v>
      </c>
      <c r="AR3091" t="str">
        <f t="shared" ref="AR3091:AR3154" si="607">IF(AM3091 ="y",AQ3091,IF(AG3091 &lt;&gt;0,"2-Provision for Compensation Incr","1-Adjusted Base Budget"))</f>
        <v>1-Adjusted Base Budget</v>
      </c>
      <c r="AS3091" s="145" t="s">
        <v>1827</v>
      </c>
      <c r="AT3091" t="s">
        <v>213</v>
      </c>
      <c r="AV3091" t="str">
        <f t="shared" si="601"/>
        <v>VPIT</v>
      </c>
      <c r="AW3091" t="str">
        <f t="shared" si="600"/>
        <v>VP FOR INFORMATION TECHNOLOGY</v>
      </c>
    </row>
    <row r="3092" spans="1:49">
      <c r="A3092" s="59">
        <v>2018</v>
      </c>
      <c r="B3092" t="s">
        <v>137</v>
      </c>
      <c r="C3092" t="s">
        <v>1237</v>
      </c>
      <c r="D3092" t="s">
        <v>1238</v>
      </c>
      <c r="E3092" t="s">
        <v>1245</v>
      </c>
      <c r="F3092" t="s">
        <v>1260</v>
      </c>
      <c r="G3092" t="s">
        <v>1261</v>
      </c>
      <c r="H3092" t="s">
        <v>1246</v>
      </c>
      <c r="I3092" s="170" t="s">
        <v>84</v>
      </c>
      <c r="J3092" t="s">
        <v>85</v>
      </c>
      <c r="K3092" t="s">
        <v>214</v>
      </c>
      <c r="L3092" t="s">
        <v>417</v>
      </c>
      <c r="M3092" t="s">
        <v>418</v>
      </c>
      <c r="N3092" t="s">
        <v>217</v>
      </c>
      <c r="O3092" t="s">
        <v>263</v>
      </c>
      <c r="P3092" t="s">
        <v>414</v>
      </c>
      <c r="Q3092" t="s">
        <v>415</v>
      </c>
      <c r="R3092" t="s">
        <v>416</v>
      </c>
      <c r="S3092" t="s">
        <v>338</v>
      </c>
      <c r="T3092" t="s">
        <v>339</v>
      </c>
      <c r="U3092" s="61" t="s">
        <v>340</v>
      </c>
      <c r="V3092" t="s">
        <v>24</v>
      </c>
      <c r="W3092" t="s">
        <v>263</v>
      </c>
      <c r="X3092" s="59">
        <v>18195</v>
      </c>
      <c r="Y3092" s="59">
        <v>18195</v>
      </c>
      <c r="AA3092" s="146" t="str">
        <f t="shared" si="597"/>
        <v>EX</v>
      </c>
      <c r="AB3092" s="146">
        <f t="shared" si="599"/>
        <v>0</v>
      </c>
      <c r="AC3092" t="str">
        <f t="shared" si="602"/>
        <v>EX</v>
      </c>
      <c r="AD3092" s="74">
        <f t="shared" si="603"/>
        <v>18195</v>
      </c>
      <c r="AE3092" s="74">
        <f t="shared" ref="AE3092:AE3155" si="608">Y3092</f>
        <v>18195</v>
      </c>
      <c r="AF3092">
        <v>1</v>
      </c>
      <c r="AG3092">
        <v>0</v>
      </c>
      <c r="AH3092" s="74">
        <v>0</v>
      </c>
      <c r="AJ3092" s="74">
        <f t="shared" si="604"/>
        <v>0</v>
      </c>
      <c r="AK3092" s="74">
        <f t="shared" si="598"/>
        <v>18195</v>
      </c>
      <c r="AL3092" t="str">
        <f t="shared" si="605"/>
        <v>N</v>
      </c>
      <c r="AN3092" t="s">
        <v>86</v>
      </c>
      <c r="AO3092" t="s">
        <v>85</v>
      </c>
      <c r="AP3092" t="str">
        <f t="shared" si="606"/>
        <v>94</v>
      </c>
      <c r="AQ3092" s="145" t="s">
        <v>1826</v>
      </c>
      <c r="AR3092" t="str">
        <f t="shared" si="607"/>
        <v>1-Adjusted Base Budget</v>
      </c>
      <c r="AS3092" s="145" t="s">
        <v>1827</v>
      </c>
      <c r="AT3092" t="s">
        <v>213</v>
      </c>
      <c r="AV3092" t="str">
        <f t="shared" si="601"/>
        <v>VPIT</v>
      </c>
      <c r="AW3092" t="str">
        <f t="shared" si="600"/>
        <v>VP FOR INFORMATION TECHNOLOGY</v>
      </c>
    </row>
    <row r="3093" spans="1:49">
      <c r="A3093" s="59">
        <v>2018</v>
      </c>
      <c r="B3093" t="s">
        <v>137</v>
      </c>
      <c r="C3093" t="s">
        <v>1237</v>
      </c>
      <c r="D3093" t="s">
        <v>1238</v>
      </c>
      <c r="E3093" t="s">
        <v>1245</v>
      </c>
      <c r="F3093" t="s">
        <v>1195</v>
      </c>
      <c r="G3093" t="s">
        <v>1196</v>
      </c>
      <c r="H3093" t="s">
        <v>1246</v>
      </c>
      <c r="I3093" s="170" t="s">
        <v>84</v>
      </c>
      <c r="J3093" t="s">
        <v>85</v>
      </c>
      <c r="K3093" t="s">
        <v>214</v>
      </c>
      <c r="L3093" t="s">
        <v>417</v>
      </c>
      <c r="M3093" t="s">
        <v>418</v>
      </c>
      <c r="N3093" t="s">
        <v>217</v>
      </c>
      <c r="O3093" t="s">
        <v>263</v>
      </c>
      <c r="P3093" t="s">
        <v>414</v>
      </c>
      <c r="Q3093" t="s">
        <v>415</v>
      </c>
      <c r="R3093" t="s">
        <v>416</v>
      </c>
      <c r="S3093" t="s">
        <v>338</v>
      </c>
      <c r="T3093" t="s">
        <v>339</v>
      </c>
      <c r="U3093" s="61" t="s">
        <v>340</v>
      </c>
      <c r="V3093" t="s">
        <v>24</v>
      </c>
      <c r="W3093" t="s">
        <v>263</v>
      </c>
      <c r="X3093" s="59">
        <v>11714</v>
      </c>
      <c r="Y3093" s="59">
        <v>10888</v>
      </c>
      <c r="AA3093" s="146" t="str">
        <f t="shared" si="597"/>
        <v>EX</v>
      </c>
      <c r="AB3093" s="146">
        <f t="shared" si="599"/>
        <v>0</v>
      </c>
      <c r="AC3093" t="str">
        <f t="shared" si="602"/>
        <v>EX</v>
      </c>
      <c r="AD3093" s="74">
        <f t="shared" si="603"/>
        <v>10888</v>
      </c>
      <c r="AE3093" s="74">
        <f t="shared" si="608"/>
        <v>10888</v>
      </c>
      <c r="AF3093">
        <v>1</v>
      </c>
      <c r="AG3093">
        <v>0</v>
      </c>
      <c r="AH3093" s="74">
        <v>0</v>
      </c>
      <c r="AJ3093" s="74">
        <f t="shared" si="604"/>
        <v>0</v>
      </c>
      <c r="AK3093" s="74">
        <f t="shared" si="598"/>
        <v>10888</v>
      </c>
      <c r="AL3093" t="str">
        <f t="shared" si="605"/>
        <v>N</v>
      </c>
      <c r="AN3093" t="s">
        <v>86</v>
      </c>
      <c r="AO3093" t="s">
        <v>85</v>
      </c>
      <c r="AP3093" t="str">
        <f t="shared" si="606"/>
        <v>94</v>
      </c>
      <c r="AQ3093" s="145" t="s">
        <v>1826</v>
      </c>
      <c r="AR3093" t="str">
        <f t="shared" si="607"/>
        <v>1-Adjusted Base Budget</v>
      </c>
      <c r="AS3093" s="145" t="s">
        <v>1827</v>
      </c>
      <c r="AT3093" t="s">
        <v>213</v>
      </c>
      <c r="AV3093" t="str">
        <f t="shared" si="601"/>
        <v>VPIT</v>
      </c>
      <c r="AW3093" t="str">
        <f t="shared" si="600"/>
        <v>VP FOR INFORMATION TECHNOLOGY</v>
      </c>
    </row>
    <row r="3094" spans="1:49">
      <c r="A3094" s="59">
        <v>2018</v>
      </c>
      <c r="B3094" t="s">
        <v>137</v>
      </c>
      <c r="C3094" t="s">
        <v>1237</v>
      </c>
      <c r="D3094" t="s">
        <v>1238</v>
      </c>
      <c r="E3094" t="s">
        <v>1245</v>
      </c>
      <c r="F3094" t="s">
        <v>1123</v>
      </c>
      <c r="G3094" t="s">
        <v>1264</v>
      </c>
      <c r="H3094" t="s">
        <v>1246</v>
      </c>
      <c r="I3094" s="170" t="s">
        <v>84</v>
      </c>
      <c r="J3094" t="s">
        <v>85</v>
      </c>
      <c r="K3094" t="s">
        <v>214</v>
      </c>
      <c r="L3094" t="s">
        <v>417</v>
      </c>
      <c r="M3094" t="s">
        <v>418</v>
      </c>
      <c r="N3094" t="s">
        <v>217</v>
      </c>
      <c r="O3094" t="s">
        <v>263</v>
      </c>
      <c r="P3094" t="s">
        <v>414</v>
      </c>
      <c r="Q3094" t="s">
        <v>415</v>
      </c>
      <c r="R3094" t="s">
        <v>416</v>
      </c>
      <c r="S3094" t="s">
        <v>338</v>
      </c>
      <c r="T3094" t="s">
        <v>339</v>
      </c>
      <c r="U3094" s="61" t="s">
        <v>340</v>
      </c>
      <c r="V3094" t="s">
        <v>24</v>
      </c>
      <c r="W3094" t="s">
        <v>263</v>
      </c>
      <c r="X3094" s="59">
        <v>4740</v>
      </c>
      <c r="Y3094" s="59">
        <v>0</v>
      </c>
      <c r="AA3094" s="146" t="str">
        <f t="shared" si="597"/>
        <v>EX</v>
      </c>
      <c r="AB3094" s="146">
        <f t="shared" si="599"/>
        <v>0</v>
      </c>
      <c r="AC3094" t="str">
        <f t="shared" si="602"/>
        <v>EX</v>
      </c>
      <c r="AD3094" s="74">
        <f t="shared" si="603"/>
        <v>0</v>
      </c>
      <c r="AE3094" s="74">
        <f t="shared" si="608"/>
        <v>0</v>
      </c>
      <c r="AF3094">
        <v>1</v>
      </c>
      <c r="AG3094">
        <v>0</v>
      </c>
      <c r="AH3094" s="74">
        <v>0</v>
      </c>
      <c r="AJ3094" s="74">
        <f t="shared" si="604"/>
        <v>0</v>
      </c>
      <c r="AK3094" s="74">
        <f t="shared" si="598"/>
        <v>0</v>
      </c>
      <c r="AL3094" t="str">
        <f t="shared" si="605"/>
        <v>N</v>
      </c>
      <c r="AN3094" t="s">
        <v>86</v>
      </c>
      <c r="AO3094" t="s">
        <v>85</v>
      </c>
      <c r="AP3094" t="str">
        <f t="shared" si="606"/>
        <v>94</v>
      </c>
      <c r="AQ3094" s="145" t="s">
        <v>1826</v>
      </c>
      <c r="AR3094" t="str">
        <f t="shared" si="607"/>
        <v>1-Adjusted Base Budget</v>
      </c>
      <c r="AS3094" s="145" t="s">
        <v>1827</v>
      </c>
      <c r="AT3094" t="s">
        <v>213</v>
      </c>
      <c r="AV3094" t="str">
        <f t="shared" si="601"/>
        <v>VPIT</v>
      </c>
      <c r="AW3094" t="str">
        <f t="shared" si="600"/>
        <v>VP FOR INFORMATION TECHNOLOGY</v>
      </c>
    </row>
    <row r="3095" spans="1:49">
      <c r="A3095" s="59">
        <v>2018</v>
      </c>
      <c r="B3095" t="s">
        <v>137</v>
      </c>
      <c r="C3095" t="s">
        <v>1237</v>
      </c>
      <c r="D3095" t="s">
        <v>1238</v>
      </c>
      <c r="E3095" t="s">
        <v>1245</v>
      </c>
      <c r="F3095" t="s">
        <v>1269</v>
      </c>
      <c r="G3095" t="s">
        <v>1270</v>
      </c>
      <c r="H3095" t="s">
        <v>1246</v>
      </c>
      <c r="I3095" s="170" t="s">
        <v>84</v>
      </c>
      <c r="J3095" t="s">
        <v>85</v>
      </c>
      <c r="K3095" t="s">
        <v>214</v>
      </c>
      <c r="L3095" t="s">
        <v>417</v>
      </c>
      <c r="M3095" t="s">
        <v>418</v>
      </c>
      <c r="N3095" t="s">
        <v>217</v>
      </c>
      <c r="O3095" t="s">
        <v>263</v>
      </c>
      <c r="P3095" t="s">
        <v>414</v>
      </c>
      <c r="Q3095" t="s">
        <v>415</v>
      </c>
      <c r="R3095" t="s">
        <v>416</v>
      </c>
      <c r="S3095" t="s">
        <v>338</v>
      </c>
      <c r="T3095" t="s">
        <v>339</v>
      </c>
      <c r="U3095" s="61" t="s">
        <v>340</v>
      </c>
      <c r="V3095" t="s">
        <v>24</v>
      </c>
      <c r="W3095" t="s">
        <v>263</v>
      </c>
      <c r="X3095" s="59">
        <v>35306</v>
      </c>
      <c r="Y3095" s="59">
        <v>35935</v>
      </c>
      <c r="AA3095" s="146" t="str">
        <f t="shared" si="597"/>
        <v>EX</v>
      </c>
      <c r="AB3095" s="146">
        <f t="shared" si="599"/>
        <v>0</v>
      </c>
      <c r="AC3095" t="str">
        <f t="shared" si="602"/>
        <v>EX</v>
      </c>
      <c r="AD3095" s="74">
        <f t="shared" si="603"/>
        <v>35935</v>
      </c>
      <c r="AE3095" s="74">
        <f t="shared" si="608"/>
        <v>35935</v>
      </c>
      <c r="AF3095">
        <v>1</v>
      </c>
      <c r="AG3095">
        <v>0</v>
      </c>
      <c r="AH3095" s="74">
        <v>0</v>
      </c>
      <c r="AJ3095" s="74">
        <f t="shared" si="604"/>
        <v>0</v>
      </c>
      <c r="AK3095" s="74">
        <f t="shared" si="598"/>
        <v>35935</v>
      </c>
      <c r="AL3095" t="str">
        <f t="shared" si="605"/>
        <v>N</v>
      </c>
      <c r="AN3095" t="s">
        <v>86</v>
      </c>
      <c r="AO3095" t="s">
        <v>85</v>
      </c>
      <c r="AP3095" t="str">
        <f t="shared" si="606"/>
        <v>94</v>
      </c>
      <c r="AQ3095" s="145" t="s">
        <v>1826</v>
      </c>
      <c r="AR3095" t="str">
        <f t="shared" si="607"/>
        <v>1-Adjusted Base Budget</v>
      </c>
      <c r="AS3095" s="145" t="s">
        <v>1827</v>
      </c>
      <c r="AT3095" t="s">
        <v>213</v>
      </c>
      <c r="AV3095" t="str">
        <f t="shared" si="601"/>
        <v>VPIT</v>
      </c>
      <c r="AW3095" t="str">
        <f t="shared" si="600"/>
        <v>VP FOR INFORMATION TECHNOLOGY</v>
      </c>
    </row>
    <row r="3096" spans="1:49">
      <c r="A3096" s="59">
        <v>2018</v>
      </c>
      <c r="B3096" t="s">
        <v>137</v>
      </c>
      <c r="C3096" t="s">
        <v>1237</v>
      </c>
      <c r="D3096" t="s">
        <v>1238</v>
      </c>
      <c r="E3096" t="s">
        <v>1245</v>
      </c>
      <c r="F3096" t="s">
        <v>1101</v>
      </c>
      <c r="G3096" t="s">
        <v>1128</v>
      </c>
      <c r="H3096" t="s">
        <v>1246</v>
      </c>
      <c r="I3096" s="170" t="s">
        <v>84</v>
      </c>
      <c r="J3096" t="s">
        <v>85</v>
      </c>
      <c r="K3096" t="s">
        <v>214</v>
      </c>
      <c r="L3096" t="s">
        <v>417</v>
      </c>
      <c r="M3096" t="s">
        <v>418</v>
      </c>
      <c r="N3096" t="s">
        <v>217</v>
      </c>
      <c r="O3096" t="s">
        <v>263</v>
      </c>
      <c r="P3096" t="s">
        <v>414</v>
      </c>
      <c r="Q3096" t="s">
        <v>415</v>
      </c>
      <c r="R3096" t="s">
        <v>416</v>
      </c>
      <c r="S3096" t="s">
        <v>338</v>
      </c>
      <c r="T3096" t="s">
        <v>339</v>
      </c>
      <c r="U3096" s="61" t="s">
        <v>340</v>
      </c>
      <c r="V3096" t="s">
        <v>24</v>
      </c>
      <c r="W3096" t="s">
        <v>263</v>
      </c>
      <c r="X3096" s="59">
        <v>10234</v>
      </c>
      <c r="Y3096" s="59">
        <v>10234</v>
      </c>
      <c r="AA3096" s="146" t="str">
        <f t="shared" si="597"/>
        <v>EX</v>
      </c>
      <c r="AB3096" s="146">
        <f t="shared" si="599"/>
        <v>0</v>
      </c>
      <c r="AC3096" t="str">
        <f t="shared" si="602"/>
        <v>EX</v>
      </c>
      <c r="AD3096" s="74">
        <f t="shared" si="603"/>
        <v>10234</v>
      </c>
      <c r="AE3096" s="74">
        <f t="shared" si="608"/>
        <v>10234</v>
      </c>
      <c r="AF3096">
        <v>1</v>
      </c>
      <c r="AG3096">
        <v>0</v>
      </c>
      <c r="AH3096" s="74">
        <v>0</v>
      </c>
      <c r="AJ3096" s="74">
        <f t="shared" si="604"/>
        <v>0</v>
      </c>
      <c r="AK3096" s="74">
        <f t="shared" si="598"/>
        <v>10234</v>
      </c>
      <c r="AL3096" t="str">
        <f t="shared" si="605"/>
        <v>N</v>
      </c>
      <c r="AN3096" t="s">
        <v>86</v>
      </c>
      <c r="AO3096" t="s">
        <v>85</v>
      </c>
      <c r="AP3096" t="str">
        <f t="shared" si="606"/>
        <v>94</v>
      </c>
      <c r="AQ3096" s="145" t="s">
        <v>1826</v>
      </c>
      <c r="AR3096" t="str">
        <f t="shared" si="607"/>
        <v>1-Adjusted Base Budget</v>
      </c>
      <c r="AS3096" s="145" t="s">
        <v>1827</v>
      </c>
      <c r="AT3096" t="s">
        <v>213</v>
      </c>
      <c r="AV3096" t="str">
        <f t="shared" si="601"/>
        <v>VPIT</v>
      </c>
      <c r="AW3096" t="str">
        <f t="shared" si="600"/>
        <v>VP FOR INFORMATION TECHNOLOGY</v>
      </c>
    </row>
    <row r="3097" spans="1:49">
      <c r="A3097" s="59">
        <v>2018</v>
      </c>
      <c r="B3097" t="s">
        <v>137</v>
      </c>
      <c r="C3097" t="s">
        <v>1237</v>
      </c>
      <c r="D3097" t="s">
        <v>1238</v>
      </c>
      <c r="E3097" t="s">
        <v>1245</v>
      </c>
      <c r="F3097" t="s">
        <v>1298</v>
      </c>
      <c r="G3097" t="s">
        <v>1299</v>
      </c>
      <c r="H3097" t="s">
        <v>1246</v>
      </c>
      <c r="I3097" s="170" t="s">
        <v>84</v>
      </c>
      <c r="J3097" t="s">
        <v>85</v>
      </c>
      <c r="K3097" t="s">
        <v>214</v>
      </c>
      <c r="L3097" t="s">
        <v>417</v>
      </c>
      <c r="M3097" t="s">
        <v>418</v>
      </c>
      <c r="N3097" t="s">
        <v>217</v>
      </c>
      <c r="O3097" t="s">
        <v>263</v>
      </c>
      <c r="P3097" t="s">
        <v>414</v>
      </c>
      <c r="Q3097" t="s">
        <v>415</v>
      </c>
      <c r="R3097" t="s">
        <v>416</v>
      </c>
      <c r="S3097" t="s">
        <v>338</v>
      </c>
      <c r="T3097" t="s">
        <v>339</v>
      </c>
      <c r="U3097" s="61" t="s">
        <v>340</v>
      </c>
      <c r="V3097" t="s">
        <v>24</v>
      </c>
      <c r="W3097" t="s">
        <v>263</v>
      </c>
      <c r="X3097" s="59">
        <v>5852</v>
      </c>
      <c r="Y3097" s="59">
        <v>9831</v>
      </c>
      <c r="AA3097" s="146" t="str">
        <f t="shared" si="597"/>
        <v>EX</v>
      </c>
      <c r="AB3097" s="146">
        <f t="shared" si="599"/>
        <v>0</v>
      </c>
      <c r="AC3097" t="str">
        <f t="shared" si="602"/>
        <v>EX</v>
      </c>
      <c r="AD3097" s="74">
        <f t="shared" si="603"/>
        <v>9831</v>
      </c>
      <c r="AE3097" s="74">
        <f t="shared" si="608"/>
        <v>9831</v>
      </c>
      <c r="AF3097">
        <v>1</v>
      </c>
      <c r="AG3097">
        <v>0</v>
      </c>
      <c r="AH3097" s="74">
        <v>0</v>
      </c>
      <c r="AJ3097" s="74">
        <f t="shared" si="604"/>
        <v>0</v>
      </c>
      <c r="AK3097" s="74">
        <f t="shared" si="598"/>
        <v>9831</v>
      </c>
      <c r="AL3097" t="str">
        <f t="shared" si="605"/>
        <v>N</v>
      </c>
      <c r="AN3097" t="s">
        <v>86</v>
      </c>
      <c r="AO3097" t="s">
        <v>85</v>
      </c>
      <c r="AP3097" t="str">
        <f t="shared" si="606"/>
        <v>94</v>
      </c>
      <c r="AQ3097" s="145" t="s">
        <v>1826</v>
      </c>
      <c r="AR3097" t="str">
        <f t="shared" si="607"/>
        <v>1-Adjusted Base Budget</v>
      </c>
      <c r="AS3097" s="145" t="s">
        <v>1827</v>
      </c>
      <c r="AT3097" t="s">
        <v>213</v>
      </c>
      <c r="AV3097" t="str">
        <f t="shared" si="601"/>
        <v>VPIT</v>
      </c>
      <c r="AW3097" t="str">
        <f t="shared" si="600"/>
        <v>VP FOR INFORMATION TECHNOLOGY</v>
      </c>
    </row>
    <row r="3098" spans="1:49">
      <c r="A3098" s="59">
        <v>2018</v>
      </c>
      <c r="B3098" t="s">
        <v>137</v>
      </c>
      <c r="C3098" t="s">
        <v>1237</v>
      </c>
      <c r="D3098" t="s">
        <v>1238</v>
      </c>
      <c r="E3098" t="s">
        <v>1271</v>
      </c>
      <c r="F3098" t="s">
        <v>1273</v>
      </c>
      <c r="G3098" t="s">
        <v>1274</v>
      </c>
      <c r="H3098" t="s">
        <v>1272</v>
      </c>
      <c r="I3098" s="170" t="s">
        <v>84</v>
      </c>
      <c r="J3098" t="s">
        <v>85</v>
      </c>
      <c r="K3098" t="s">
        <v>214</v>
      </c>
      <c r="L3098" t="s">
        <v>417</v>
      </c>
      <c r="M3098" t="s">
        <v>418</v>
      </c>
      <c r="N3098" t="s">
        <v>217</v>
      </c>
      <c r="O3098" t="s">
        <v>263</v>
      </c>
      <c r="P3098" t="s">
        <v>414</v>
      </c>
      <c r="Q3098" t="s">
        <v>415</v>
      </c>
      <c r="R3098" t="s">
        <v>416</v>
      </c>
      <c r="S3098" t="s">
        <v>338</v>
      </c>
      <c r="T3098" t="s">
        <v>339</v>
      </c>
      <c r="U3098" s="61" t="s">
        <v>340</v>
      </c>
      <c r="V3098" t="s">
        <v>24</v>
      </c>
      <c r="W3098" t="s">
        <v>263</v>
      </c>
      <c r="X3098" s="59">
        <v>15201</v>
      </c>
      <c r="Y3098" s="59">
        <v>9616</v>
      </c>
      <c r="AA3098" s="146" t="str">
        <f t="shared" si="597"/>
        <v>EX</v>
      </c>
      <c r="AB3098" s="146">
        <f t="shared" si="599"/>
        <v>0</v>
      </c>
      <c r="AC3098" t="str">
        <f t="shared" si="602"/>
        <v>EX</v>
      </c>
      <c r="AD3098" s="74">
        <f t="shared" si="603"/>
        <v>9616</v>
      </c>
      <c r="AE3098" s="74">
        <f t="shared" si="608"/>
        <v>9616</v>
      </c>
      <c r="AF3098">
        <v>1</v>
      </c>
      <c r="AG3098">
        <v>0</v>
      </c>
      <c r="AH3098" s="74">
        <v>0</v>
      </c>
      <c r="AJ3098" s="74">
        <f t="shared" si="604"/>
        <v>0</v>
      </c>
      <c r="AK3098" s="74">
        <f t="shared" si="598"/>
        <v>9616</v>
      </c>
      <c r="AL3098" t="str">
        <f t="shared" si="605"/>
        <v>N</v>
      </c>
      <c r="AN3098" t="s">
        <v>86</v>
      </c>
      <c r="AO3098" t="s">
        <v>85</v>
      </c>
      <c r="AP3098" t="str">
        <f t="shared" si="606"/>
        <v>94</v>
      </c>
      <c r="AQ3098" s="145" t="s">
        <v>1826</v>
      </c>
      <c r="AR3098" t="str">
        <f t="shared" si="607"/>
        <v>1-Adjusted Base Budget</v>
      </c>
      <c r="AS3098" s="145" t="s">
        <v>1827</v>
      </c>
      <c r="AT3098" t="s">
        <v>213</v>
      </c>
      <c r="AV3098" t="str">
        <f t="shared" si="601"/>
        <v>VPIT</v>
      </c>
      <c r="AW3098" t="str">
        <f t="shared" si="600"/>
        <v>VP FOR INFORMATION TECHNOLOGY</v>
      </c>
    </row>
    <row r="3099" spans="1:49">
      <c r="A3099" s="59">
        <v>2018</v>
      </c>
      <c r="B3099" t="s">
        <v>137</v>
      </c>
      <c r="C3099" t="s">
        <v>1237</v>
      </c>
      <c r="D3099" t="s">
        <v>1238</v>
      </c>
      <c r="E3099" t="s">
        <v>1271</v>
      </c>
      <c r="F3099" t="s">
        <v>1275</v>
      </c>
      <c r="G3099" t="s">
        <v>1276</v>
      </c>
      <c r="H3099" t="s">
        <v>1272</v>
      </c>
      <c r="I3099" s="170" t="s">
        <v>84</v>
      </c>
      <c r="J3099" t="s">
        <v>85</v>
      </c>
      <c r="K3099" t="s">
        <v>214</v>
      </c>
      <c r="L3099" t="s">
        <v>417</v>
      </c>
      <c r="M3099" t="s">
        <v>418</v>
      </c>
      <c r="N3099" t="s">
        <v>217</v>
      </c>
      <c r="O3099" t="s">
        <v>263</v>
      </c>
      <c r="P3099" t="s">
        <v>414</v>
      </c>
      <c r="Q3099" t="s">
        <v>415</v>
      </c>
      <c r="R3099" t="s">
        <v>416</v>
      </c>
      <c r="S3099" t="s">
        <v>338</v>
      </c>
      <c r="T3099" t="s">
        <v>339</v>
      </c>
      <c r="U3099" s="61" t="s">
        <v>340</v>
      </c>
      <c r="V3099" t="s">
        <v>24</v>
      </c>
      <c r="W3099" t="s">
        <v>263</v>
      </c>
      <c r="X3099" s="59">
        <v>966</v>
      </c>
      <c r="Y3099" s="59">
        <v>966</v>
      </c>
      <c r="AA3099" s="146" t="str">
        <f t="shared" si="597"/>
        <v>EX</v>
      </c>
      <c r="AB3099" s="146">
        <f t="shared" si="599"/>
        <v>0</v>
      </c>
      <c r="AC3099" t="str">
        <f t="shared" si="602"/>
        <v>EX</v>
      </c>
      <c r="AD3099" s="74">
        <f t="shared" si="603"/>
        <v>966</v>
      </c>
      <c r="AE3099" s="74">
        <f t="shared" si="608"/>
        <v>966</v>
      </c>
      <c r="AF3099">
        <v>1</v>
      </c>
      <c r="AG3099">
        <v>0</v>
      </c>
      <c r="AH3099" s="74">
        <v>0</v>
      </c>
      <c r="AJ3099" s="74">
        <f t="shared" si="604"/>
        <v>0</v>
      </c>
      <c r="AK3099" s="74">
        <f t="shared" si="598"/>
        <v>966</v>
      </c>
      <c r="AL3099" t="str">
        <f t="shared" si="605"/>
        <v>N</v>
      </c>
      <c r="AN3099" t="s">
        <v>86</v>
      </c>
      <c r="AO3099" t="s">
        <v>85</v>
      </c>
      <c r="AP3099" t="str">
        <f t="shared" si="606"/>
        <v>94</v>
      </c>
      <c r="AQ3099" s="145" t="s">
        <v>1826</v>
      </c>
      <c r="AR3099" t="str">
        <f t="shared" si="607"/>
        <v>1-Adjusted Base Budget</v>
      </c>
      <c r="AS3099" s="145" t="s">
        <v>1827</v>
      </c>
      <c r="AT3099" t="s">
        <v>213</v>
      </c>
      <c r="AV3099" t="str">
        <f t="shared" si="601"/>
        <v>VPIT</v>
      </c>
      <c r="AW3099" t="str">
        <f t="shared" si="600"/>
        <v>VP FOR INFORMATION TECHNOLOGY</v>
      </c>
    </row>
    <row r="3100" spans="1:49">
      <c r="A3100" s="59">
        <v>2018</v>
      </c>
      <c r="B3100" t="s">
        <v>137</v>
      </c>
      <c r="C3100" t="s">
        <v>1237</v>
      </c>
      <c r="D3100" t="s">
        <v>1238</v>
      </c>
      <c r="E3100" t="s">
        <v>1271</v>
      </c>
      <c r="F3100" t="s">
        <v>1298</v>
      </c>
      <c r="G3100" t="s">
        <v>1299</v>
      </c>
      <c r="H3100" t="s">
        <v>1272</v>
      </c>
      <c r="I3100" s="170" t="s">
        <v>84</v>
      </c>
      <c r="J3100" t="s">
        <v>85</v>
      </c>
      <c r="K3100" t="s">
        <v>214</v>
      </c>
      <c r="L3100" t="s">
        <v>417</v>
      </c>
      <c r="M3100" t="s">
        <v>418</v>
      </c>
      <c r="N3100" t="s">
        <v>217</v>
      </c>
      <c r="O3100" t="s">
        <v>263</v>
      </c>
      <c r="P3100" t="s">
        <v>414</v>
      </c>
      <c r="Q3100" t="s">
        <v>415</v>
      </c>
      <c r="R3100" t="s">
        <v>416</v>
      </c>
      <c r="S3100" t="s">
        <v>338</v>
      </c>
      <c r="T3100" t="s">
        <v>339</v>
      </c>
      <c r="U3100" s="61" t="s">
        <v>340</v>
      </c>
      <c r="V3100" t="s">
        <v>24</v>
      </c>
      <c r="W3100" t="s">
        <v>263</v>
      </c>
      <c r="X3100" s="59">
        <v>0</v>
      </c>
      <c r="Y3100" s="59">
        <v>6099</v>
      </c>
      <c r="AA3100" s="146" t="str">
        <f t="shared" si="597"/>
        <v>EX</v>
      </c>
      <c r="AB3100" s="146">
        <f t="shared" si="599"/>
        <v>0</v>
      </c>
      <c r="AC3100" t="str">
        <f t="shared" si="602"/>
        <v>EX</v>
      </c>
      <c r="AD3100" s="74">
        <f t="shared" si="603"/>
        <v>6099</v>
      </c>
      <c r="AE3100" s="74">
        <f t="shared" si="608"/>
        <v>6099</v>
      </c>
      <c r="AF3100">
        <v>1</v>
      </c>
      <c r="AG3100">
        <v>0</v>
      </c>
      <c r="AH3100" s="74">
        <v>0</v>
      </c>
      <c r="AJ3100" s="74">
        <f t="shared" si="604"/>
        <v>0</v>
      </c>
      <c r="AK3100" s="74">
        <f t="shared" si="598"/>
        <v>6099</v>
      </c>
      <c r="AL3100" t="str">
        <f t="shared" si="605"/>
        <v>N</v>
      </c>
      <c r="AN3100" t="s">
        <v>86</v>
      </c>
      <c r="AO3100" t="s">
        <v>85</v>
      </c>
      <c r="AP3100" t="str">
        <f t="shared" si="606"/>
        <v>94</v>
      </c>
      <c r="AQ3100" s="145" t="s">
        <v>1826</v>
      </c>
      <c r="AR3100" t="str">
        <f t="shared" si="607"/>
        <v>1-Adjusted Base Budget</v>
      </c>
      <c r="AS3100" s="145" t="s">
        <v>1827</v>
      </c>
      <c r="AT3100" t="s">
        <v>213</v>
      </c>
      <c r="AV3100" t="str">
        <f t="shared" si="601"/>
        <v>VPIT</v>
      </c>
      <c r="AW3100" t="str">
        <f t="shared" si="600"/>
        <v>VP FOR INFORMATION TECHNOLOGY</v>
      </c>
    </row>
    <row r="3101" spans="1:49">
      <c r="A3101" s="59">
        <v>2018</v>
      </c>
      <c r="B3101" t="s">
        <v>137</v>
      </c>
      <c r="C3101" t="s">
        <v>1237</v>
      </c>
      <c r="D3101" t="s">
        <v>1238</v>
      </c>
      <c r="E3101" t="s">
        <v>1271</v>
      </c>
      <c r="F3101" t="s">
        <v>1761</v>
      </c>
      <c r="G3101" t="s">
        <v>1762</v>
      </c>
      <c r="H3101" t="s">
        <v>1272</v>
      </c>
      <c r="I3101" s="170" t="s">
        <v>84</v>
      </c>
      <c r="J3101" t="s">
        <v>85</v>
      </c>
      <c r="K3101" t="s">
        <v>214</v>
      </c>
      <c r="L3101" t="s">
        <v>417</v>
      </c>
      <c r="M3101" t="s">
        <v>418</v>
      </c>
      <c r="N3101" t="s">
        <v>217</v>
      </c>
      <c r="O3101" t="s">
        <v>263</v>
      </c>
      <c r="P3101" t="s">
        <v>414</v>
      </c>
      <c r="Q3101" t="s">
        <v>415</v>
      </c>
      <c r="R3101" t="s">
        <v>416</v>
      </c>
      <c r="S3101" t="s">
        <v>338</v>
      </c>
      <c r="T3101" t="s">
        <v>339</v>
      </c>
      <c r="U3101" s="61" t="s">
        <v>340</v>
      </c>
      <c r="V3101" t="s">
        <v>24</v>
      </c>
      <c r="W3101" t="s">
        <v>263</v>
      </c>
      <c r="X3101" s="59">
        <v>514</v>
      </c>
      <c r="Y3101" s="59">
        <v>0</v>
      </c>
      <c r="AA3101" s="146" t="str">
        <f t="shared" si="597"/>
        <v>EX</v>
      </c>
      <c r="AB3101" s="146">
        <f t="shared" si="599"/>
        <v>0</v>
      </c>
      <c r="AC3101" t="str">
        <f t="shared" si="602"/>
        <v>EX</v>
      </c>
      <c r="AD3101" s="74">
        <f t="shared" si="603"/>
        <v>0</v>
      </c>
      <c r="AE3101" s="74">
        <f t="shared" si="608"/>
        <v>0</v>
      </c>
      <c r="AF3101">
        <v>1</v>
      </c>
      <c r="AG3101">
        <v>0</v>
      </c>
      <c r="AH3101" s="74">
        <v>0</v>
      </c>
      <c r="AJ3101" s="74">
        <f t="shared" si="604"/>
        <v>0</v>
      </c>
      <c r="AK3101" s="74">
        <f t="shared" si="598"/>
        <v>0</v>
      </c>
      <c r="AL3101" t="str">
        <f t="shared" si="605"/>
        <v>N</v>
      </c>
      <c r="AN3101" t="s">
        <v>86</v>
      </c>
      <c r="AO3101" t="s">
        <v>85</v>
      </c>
      <c r="AP3101" t="str">
        <f t="shared" si="606"/>
        <v>94</v>
      </c>
      <c r="AQ3101" s="145" t="s">
        <v>1826</v>
      </c>
      <c r="AR3101" t="str">
        <f t="shared" si="607"/>
        <v>1-Adjusted Base Budget</v>
      </c>
      <c r="AS3101" s="145" t="s">
        <v>1827</v>
      </c>
      <c r="AT3101" t="s">
        <v>213</v>
      </c>
      <c r="AV3101" t="str">
        <f t="shared" si="601"/>
        <v>VPIT</v>
      </c>
      <c r="AW3101" t="str">
        <f t="shared" si="600"/>
        <v>VP FOR INFORMATION TECHNOLOGY</v>
      </c>
    </row>
    <row r="3102" spans="1:49">
      <c r="A3102" s="59">
        <v>2018</v>
      </c>
      <c r="B3102" t="s">
        <v>137</v>
      </c>
      <c r="C3102" t="s">
        <v>1237</v>
      </c>
      <c r="D3102" t="s">
        <v>1238</v>
      </c>
      <c r="E3102" t="s">
        <v>1271</v>
      </c>
      <c r="F3102" t="s">
        <v>1278</v>
      </c>
      <c r="G3102" t="s">
        <v>1279</v>
      </c>
      <c r="H3102" t="s">
        <v>1272</v>
      </c>
      <c r="I3102" s="170" t="s">
        <v>84</v>
      </c>
      <c r="J3102" t="s">
        <v>85</v>
      </c>
      <c r="K3102" t="s">
        <v>214</v>
      </c>
      <c r="L3102" t="s">
        <v>417</v>
      </c>
      <c r="M3102" t="s">
        <v>418</v>
      </c>
      <c r="N3102" t="s">
        <v>217</v>
      </c>
      <c r="O3102" t="s">
        <v>263</v>
      </c>
      <c r="P3102" t="s">
        <v>414</v>
      </c>
      <c r="Q3102" t="s">
        <v>415</v>
      </c>
      <c r="R3102" t="s">
        <v>416</v>
      </c>
      <c r="S3102" t="s">
        <v>338</v>
      </c>
      <c r="T3102" t="s">
        <v>339</v>
      </c>
      <c r="U3102" s="61" t="s">
        <v>340</v>
      </c>
      <c r="V3102" t="s">
        <v>24</v>
      </c>
      <c r="W3102" t="s">
        <v>263</v>
      </c>
      <c r="X3102" s="59">
        <v>1412</v>
      </c>
      <c r="Y3102" s="59">
        <v>1412</v>
      </c>
      <c r="AA3102" s="146" t="str">
        <f t="shared" si="597"/>
        <v>EX</v>
      </c>
      <c r="AB3102" s="146">
        <f t="shared" si="599"/>
        <v>0</v>
      </c>
      <c r="AC3102" t="str">
        <f t="shared" si="602"/>
        <v>EX</v>
      </c>
      <c r="AD3102" s="74">
        <f t="shared" si="603"/>
        <v>1412</v>
      </c>
      <c r="AE3102" s="74">
        <f t="shared" si="608"/>
        <v>1412</v>
      </c>
      <c r="AF3102">
        <v>1</v>
      </c>
      <c r="AG3102">
        <v>0</v>
      </c>
      <c r="AH3102" s="74">
        <v>0</v>
      </c>
      <c r="AJ3102" s="74">
        <f t="shared" si="604"/>
        <v>0</v>
      </c>
      <c r="AK3102" s="74">
        <f t="shared" si="598"/>
        <v>1412</v>
      </c>
      <c r="AL3102" t="str">
        <f t="shared" si="605"/>
        <v>N</v>
      </c>
      <c r="AN3102" t="s">
        <v>86</v>
      </c>
      <c r="AO3102" t="s">
        <v>85</v>
      </c>
      <c r="AP3102" t="str">
        <f t="shared" si="606"/>
        <v>94</v>
      </c>
      <c r="AQ3102" s="145" t="s">
        <v>1826</v>
      </c>
      <c r="AR3102" t="str">
        <f t="shared" si="607"/>
        <v>1-Adjusted Base Budget</v>
      </c>
      <c r="AS3102" s="145" t="s">
        <v>1827</v>
      </c>
      <c r="AT3102" t="s">
        <v>213</v>
      </c>
      <c r="AV3102" t="str">
        <f t="shared" si="601"/>
        <v>VPIT</v>
      </c>
      <c r="AW3102" t="str">
        <f t="shared" si="600"/>
        <v>VP FOR INFORMATION TECHNOLOGY</v>
      </c>
    </row>
    <row r="3103" spans="1:49">
      <c r="A3103" s="59">
        <v>2018</v>
      </c>
      <c r="B3103" t="s">
        <v>137</v>
      </c>
      <c r="C3103" t="s">
        <v>1237</v>
      </c>
      <c r="D3103" t="s">
        <v>1238</v>
      </c>
      <c r="E3103" t="s">
        <v>1242</v>
      </c>
      <c r="F3103" t="s">
        <v>1053</v>
      </c>
      <c r="G3103" t="s">
        <v>1054</v>
      </c>
      <c r="H3103" t="s">
        <v>148</v>
      </c>
      <c r="I3103" s="170" t="s">
        <v>84</v>
      </c>
      <c r="J3103" t="s">
        <v>85</v>
      </c>
      <c r="K3103" t="s">
        <v>214</v>
      </c>
      <c r="L3103" t="s">
        <v>417</v>
      </c>
      <c r="M3103" t="s">
        <v>418</v>
      </c>
      <c r="N3103" t="s">
        <v>217</v>
      </c>
      <c r="O3103" t="s">
        <v>263</v>
      </c>
      <c r="P3103" t="s">
        <v>414</v>
      </c>
      <c r="Q3103" t="s">
        <v>415</v>
      </c>
      <c r="R3103" t="s">
        <v>416</v>
      </c>
      <c r="S3103" t="s">
        <v>338</v>
      </c>
      <c r="T3103" t="s">
        <v>339</v>
      </c>
      <c r="U3103" s="61" t="s">
        <v>340</v>
      </c>
      <c r="V3103" t="s">
        <v>24</v>
      </c>
      <c r="W3103" t="s">
        <v>263</v>
      </c>
      <c r="X3103" s="59">
        <v>23402</v>
      </c>
      <c r="Y3103" s="59">
        <v>23402</v>
      </c>
      <c r="Z3103" t="s">
        <v>141</v>
      </c>
      <c r="AA3103" s="146" t="str">
        <f t="shared" si="597"/>
        <v>EX</v>
      </c>
      <c r="AB3103" s="146" t="str">
        <f t="shared" si="599"/>
        <v>IT</v>
      </c>
      <c r="AC3103" t="str">
        <f t="shared" si="602"/>
        <v>EX</v>
      </c>
      <c r="AD3103" s="74">
        <f t="shared" si="603"/>
        <v>23402</v>
      </c>
      <c r="AE3103" s="74">
        <f t="shared" si="608"/>
        <v>23402</v>
      </c>
      <c r="AF3103">
        <v>1</v>
      </c>
      <c r="AG3103">
        <v>0</v>
      </c>
      <c r="AH3103" s="74">
        <v>0</v>
      </c>
      <c r="AJ3103" s="74">
        <f t="shared" si="604"/>
        <v>0</v>
      </c>
      <c r="AK3103" s="74">
        <f t="shared" si="598"/>
        <v>23402</v>
      </c>
      <c r="AL3103" t="str">
        <f t="shared" si="605"/>
        <v>N</v>
      </c>
      <c r="AN3103" t="s">
        <v>86</v>
      </c>
      <c r="AO3103" t="s">
        <v>85</v>
      </c>
      <c r="AP3103" t="str">
        <f t="shared" si="606"/>
        <v>94</v>
      </c>
      <c r="AQ3103" s="145" t="s">
        <v>1826</v>
      </c>
      <c r="AR3103" t="str">
        <f t="shared" si="607"/>
        <v>1-Adjusted Base Budget</v>
      </c>
      <c r="AS3103" s="145" t="s">
        <v>1827</v>
      </c>
      <c r="AT3103" t="s">
        <v>213</v>
      </c>
      <c r="AV3103" t="str">
        <f t="shared" si="601"/>
        <v>VPIT-SS</v>
      </c>
      <c r="AW3103" t="str">
        <f t="shared" si="600"/>
        <v>VP FOR INFORMATION TECHNOLOGY-SHARED SERVICES</v>
      </c>
    </row>
    <row r="3104" spans="1:49">
      <c r="A3104" s="59">
        <v>2018</v>
      </c>
      <c r="B3104" t="s">
        <v>137</v>
      </c>
      <c r="C3104" t="s">
        <v>1237</v>
      </c>
      <c r="D3104" t="s">
        <v>1238</v>
      </c>
      <c r="E3104" t="s">
        <v>1242</v>
      </c>
      <c r="F3104" t="s">
        <v>1280</v>
      </c>
      <c r="G3104" t="s">
        <v>1281</v>
      </c>
      <c r="H3104" t="s">
        <v>148</v>
      </c>
      <c r="I3104" s="170" t="s">
        <v>84</v>
      </c>
      <c r="J3104" t="s">
        <v>85</v>
      </c>
      <c r="K3104" t="s">
        <v>214</v>
      </c>
      <c r="L3104" t="s">
        <v>417</v>
      </c>
      <c r="M3104" t="s">
        <v>418</v>
      </c>
      <c r="N3104" t="s">
        <v>217</v>
      </c>
      <c r="O3104" t="s">
        <v>263</v>
      </c>
      <c r="P3104" t="s">
        <v>414</v>
      </c>
      <c r="Q3104" t="s">
        <v>415</v>
      </c>
      <c r="R3104" t="s">
        <v>416</v>
      </c>
      <c r="S3104" t="s">
        <v>338</v>
      </c>
      <c r="T3104" t="s">
        <v>339</v>
      </c>
      <c r="U3104" s="61" t="s">
        <v>340</v>
      </c>
      <c r="V3104" t="s">
        <v>24</v>
      </c>
      <c r="W3104" t="s">
        <v>263</v>
      </c>
      <c r="X3104" s="59">
        <v>2383</v>
      </c>
      <c r="Y3104" s="59">
        <v>2383</v>
      </c>
      <c r="Z3104" t="s">
        <v>141</v>
      </c>
      <c r="AA3104" s="146" t="str">
        <f t="shared" si="597"/>
        <v>EX</v>
      </c>
      <c r="AB3104" s="146" t="str">
        <f t="shared" si="599"/>
        <v>IT</v>
      </c>
      <c r="AC3104" t="str">
        <f t="shared" si="602"/>
        <v>EX</v>
      </c>
      <c r="AD3104" s="74">
        <f t="shared" si="603"/>
        <v>2383</v>
      </c>
      <c r="AE3104" s="74">
        <f t="shared" si="608"/>
        <v>2383</v>
      </c>
      <c r="AF3104">
        <v>1</v>
      </c>
      <c r="AG3104">
        <v>0</v>
      </c>
      <c r="AH3104" s="74">
        <v>0</v>
      </c>
      <c r="AJ3104" s="74">
        <f t="shared" si="604"/>
        <v>0</v>
      </c>
      <c r="AK3104" s="74">
        <f t="shared" si="598"/>
        <v>2383</v>
      </c>
      <c r="AL3104" t="str">
        <f t="shared" si="605"/>
        <v>N</v>
      </c>
      <c r="AN3104" t="s">
        <v>86</v>
      </c>
      <c r="AO3104" t="s">
        <v>85</v>
      </c>
      <c r="AP3104" t="str">
        <f t="shared" si="606"/>
        <v>94</v>
      </c>
      <c r="AQ3104" s="145" t="s">
        <v>1826</v>
      </c>
      <c r="AR3104" t="str">
        <f t="shared" si="607"/>
        <v>1-Adjusted Base Budget</v>
      </c>
      <c r="AS3104" s="145" t="s">
        <v>1827</v>
      </c>
      <c r="AT3104" t="s">
        <v>213</v>
      </c>
      <c r="AV3104" t="str">
        <f t="shared" si="601"/>
        <v>VPIT-SS</v>
      </c>
      <c r="AW3104" t="str">
        <f t="shared" si="600"/>
        <v>VP FOR INFORMATION TECHNOLOGY-SHARED SERVICES</v>
      </c>
    </row>
    <row r="3105" spans="1:49">
      <c r="A3105" s="59">
        <v>2018</v>
      </c>
      <c r="B3105" t="s">
        <v>137</v>
      </c>
      <c r="C3105" t="s">
        <v>1237</v>
      </c>
      <c r="D3105" t="s">
        <v>1238</v>
      </c>
      <c r="E3105" t="s">
        <v>1242</v>
      </c>
      <c r="F3105" t="s">
        <v>1282</v>
      </c>
      <c r="G3105" t="s">
        <v>1283</v>
      </c>
      <c r="H3105" t="s">
        <v>148</v>
      </c>
      <c r="I3105" s="170" t="s">
        <v>84</v>
      </c>
      <c r="J3105" t="s">
        <v>85</v>
      </c>
      <c r="K3105" t="s">
        <v>214</v>
      </c>
      <c r="L3105" t="s">
        <v>417</v>
      </c>
      <c r="M3105" t="s">
        <v>418</v>
      </c>
      <c r="N3105" t="s">
        <v>217</v>
      </c>
      <c r="O3105" t="s">
        <v>263</v>
      </c>
      <c r="P3105" t="s">
        <v>414</v>
      </c>
      <c r="Q3105" t="s">
        <v>415</v>
      </c>
      <c r="R3105" t="s">
        <v>416</v>
      </c>
      <c r="S3105" t="s">
        <v>338</v>
      </c>
      <c r="T3105" t="s">
        <v>339</v>
      </c>
      <c r="U3105" s="61" t="s">
        <v>340</v>
      </c>
      <c r="V3105" t="s">
        <v>24</v>
      </c>
      <c r="W3105" t="s">
        <v>263</v>
      </c>
      <c r="X3105" s="59">
        <v>3973</v>
      </c>
      <c r="Y3105" s="59">
        <v>4932</v>
      </c>
      <c r="Z3105" t="s">
        <v>141</v>
      </c>
      <c r="AA3105" s="146" t="str">
        <f t="shared" si="597"/>
        <v>EX</v>
      </c>
      <c r="AB3105" s="146" t="str">
        <f t="shared" si="599"/>
        <v>IT</v>
      </c>
      <c r="AC3105" t="str">
        <f t="shared" si="602"/>
        <v>EX</v>
      </c>
      <c r="AD3105" s="74">
        <f t="shared" si="603"/>
        <v>4932</v>
      </c>
      <c r="AE3105" s="74">
        <f t="shared" si="608"/>
        <v>4932</v>
      </c>
      <c r="AF3105">
        <v>1</v>
      </c>
      <c r="AG3105">
        <v>0</v>
      </c>
      <c r="AH3105" s="74">
        <v>0</v>
      </c>
      <c r="AJ3105" s="74">
        <f t="shared" si="604"/>
        <v>0</v>
      </c>
      <c r="AK3105" s="74">
        <f t="shared" si="598"/>
        <v>4932</v>
      </c>
      <c r="AL3105" t="str">
        <f t="shared" si="605"/>
        <v>N</v>
      </c>
      <c r="AN3105" t="s">
        <v>86</v>
      </c>
      <c r="AO3105" t="s">
        <v>85</v>
      </c>
      <c r="AP3105" t="str">
        <f t="shared" si="606"/>
        <v>94</v>
      </c>
      <c r="AQ3105" s="145" t="s">
        <v>1826</v>
      </c>
      <c r="AR3105" t="str">
        <f t="shared" si="607"/>
        <v>1-Adjusted Base Budget</v>
      </c>
      <c r="AS3105" s="145" t="s">
        <v>1827</v>
      </c>
      <c r="AT3105" t="s">
        <v>213</v>
      </c>
      <c r="AV3105" t="str">
        <f t="shared" si="601"/>
        <v>VPIT-SS</v>
      </c>
      <c r="AW3105" t="str">
        <f t="shared" si="600"/>
        <v>VP FOR INFORMATION TECHNOLOGY-SHARED SERVICES</v>
      </c>
    </row>
    <row r="3106" spans="1:49">
      <c r="A3106" s="59">
        <v>2018</v>
      </c>
      <c r="B3106" t="s">
        <v>137</v>
      </c>
      <c r="C3106" t="s">
        <v>1237</v>
      </c>
      <c r="D3106" t="s">
        <v>1238</v>
      </c>
      <c r="E3106" t="s">
        <v>1242</v>
      </c>
      <c r="F3106" t="s">
        <v>990</v>
      </c>
      <c r="G3106" t="s">
        <v>991</v>
      </c>
      <c r="H3106" t="s">
        <v>148</v>
      </c>
      <c r="I3106" s="170" t="s">
        <v>84</v>
      </c>
      <c r="J3106" t="s">
        <v>85</v>
      </c>
      <c r="K3106" t="s">
        <v>214</v>
      </c>
      <c r="L3106" t="s">
        <v>417</v>
      </c>
      <c r="M3106" t="s">
        <v>418</v>
      </c>
      <c r="N3106" t="s">
        <v>217</v>
      </c>
      <c r="O3106" t="s">
        <v>263</v>
      </c>
      <c r="P3106" t="s">
        <v>414</v>
      </c>
      <c r="Q3106" t="s">
        <v>415</v>
      </c>
      <c r="R3106" t="s">
        <v>416</v>
      </c>
      <c r="S3106" t="s">
        <v>338</v>
      </c>
      <c r="T3106" t="s">
        <v>339</v>
      </c>
      <c r="U3106" s="61" t="s">
        <v>340</v>
      </c>
      <c r="V3106" t="s">
        <v>24</v>
      </c>
      <c r="W3106" t="s">
        <v>263</v>
      </c>
      <c r="X3106" s="59">
        <v>4612</v>
      </c>
      <c r="Y3106" s="59">
        <v>4612</v>
      </c>
      <c r="Z3106" t="s">
        <v>141</v>
      </c>
      <c r="AA3106" s="146" t="str">
        <f t="shared" si="597"/>
        <v>EX</v>
      </c>
      <c r="AB3106" s="146" t="str">
        <f t="shared" si="599"/>
        <v>IT</v>
      </c>
      <c r="AC3106" t="str">
        <f t="shared" si="602"/>
        <v>EX</v>
      </c>
      <c r="AD3106" s="74">
        <f t="shared" si="603"/>
        <v>4612</v>
      </c>
      <c r="AE3106" s="74">
        <f t="shared" si="608"/>
        <v>4612</v>
      </c>
      <c r="AF3106">
        <v>1</v>
      </c>
      <c r="AG3106">
        <v>0</v>
      </c>
      <c r="AH3106" s="74">
        <v>0</v>
      </c>
      <c r="AJ3106" s="74">
        <f t="shared" si="604"/>
        <v>0</v>
      </c>
      <c r="AK3106" s="74">
        <f t="shared" si="598"/>
        <v>4612</v>
      </c>
      <c r="AL3106" t="str">
        <f t="shared" si="605"/>
        <v>N</v>
      </c>
      <c r="AN3106" t="s">
        <v>86</v>
      </c>
      <c r="AO3106" t="s">
        <v>85</v>
      </c>
      <c r="AP3106" t="str">
        <f t="shared" si="606"/>
        <v>94</v>
      </c>
      <c r="AQ3106" s="145" t="s">
        <v>1826</v>
      </c>
      <c r="AR3106" t="str">
        <f t="shared" si="607"/>
        <v>1-Adjusted Base Budget</v>
      </c>
      <c r="AS3106" s="145" t="s">
        <v>1827</v>
      </c>
      <c r="AT3106" t="s">
        <v>213</v>
      </c>
      <c r="AV3106" t="str">
        <f t="shared" si="601"/>
        <v>VPIT-SS</v>
      </c>
      <c r="AW3106" t="str">
        <f t="shared" si="600"/>
        <v>VP FOR INFORMATION TECHNOLOGY-SHARED SERVICES</v>
      </c>
    </row>
    <row r="3107" spans="1:49">
      <c r="A3107" s="59">
        <v>2018</v>
      </c>
      <c r="B3107" t="s">
        <v>137</v>
      </c>
      <c r="C3107" t="s">
        <v>1237</v>
      </c>
      <c r="D3107" t="s">
        <v>1238</v>
      </c>
      <c r="E3107" t="s">
        <v>1242</v>
      </c>
      <c r="F3107" t="s">
        <v>1243</v>
      </c>
      <c r="G3107" t="s">
        <v>1244</v>
      </c>
      <c r="H3107" t="s">
        <v>148</v>
      </c>
      <c r="I3107" s="170" t="s">
        <v>84</v>
      </c>
      <c r="J3107" t="s">
        <v>85</v>
      </c>
      <c r="K3107" t="s">
        <v>214</v>
      </c>
      <c r="L3107" t="s">
        <v>417</v>
      </c>
      <c r="M3107" t="s">
        <v>418</v>
      </c>
      <c r="N3107" t="s">
        <v>217</v>
      </c>
      <c r="O3107" t="s">
        <v>263</v>
      </c>
      <c r="P3107" t="s">
        <v>414</v>
      </c>
      <c r="Q3107" t="s">
        <v>415</v>
      </c>
      <c r="R3107" t="s">
        <v>416</v>
      </c>
      <c r="S3107" t="s">
        <v>338</v>
      </c>
      <c r="T3107" t="s">
        <v>339</v>
      </c>
      <c r="U3107" s="61" t="s">
        <v>340</v>
      </c>
      <c r="V3107" t="s">
        <v>24</v>
      </c>
      <c r="W3107" t="s">
        <v>263</v>
      </c>
      <c r="X3107" s="59">
        <v>10772</v>
      </c>
      <c r="Y3107" s="59">
        <v>10772</v>
      </c>
      <c r="Z3107" t="s">
        <v>141</v>
      </c>
      <c r="AA3107" s="146" t="str">
        <f t="shared" si="597"/>
        <v>EX</v>
      </c>
      <c r="AB3107" s="146" t="str">
        <f t="shared" si="599"/>
        <v>IT</v>
      </c>
      <c r="AC3107" t="str">
        <f t="shared" si="602"/>
        <v>EX</v>
      </c>
      <c r="AD3107" s="74">
        <f t="shared" si="603"/>
        <v>10772</v>
      </c>
      <c r="AE3107" s="74">
        <f t="shared" si="608"/>
        <v>10772</v>
      </c>
      <c r="AF3107">
        <v>1</v>
      </c>
      <c r="AG3107">
        <v>0</v>
      </c>
      <c r="AH3107" s="74">
        <v>0</v>
      </c>
      <c r="AJ3107" s="74">
        <f t="shared" si="604"/>
        <v>0</v>
      </c>
      <c r="AK3107" s="74">
        <f t="shared" si="598"/>
        <v>10772</v>
      </c>
      <c r="AL3107" t="str">
        <f t="shared" si="605"/>
        <v>N</v>
      </c>
      <c r="AN3107" t="s">
        <v>86</v>
      </c>
      <c r="AO3107" t="s">
        <v>85</v>
      </c>
      <c r="AP3107" t="str">
        <f t="shared" si="606"/>
        <v>94</v>
      </c>
      <c r="AQ3107" s="145" t="s">
        <v>1826</v>
      </c>
      <c r="AR3107" t="str">
        <f t="shared" si="607"/>
        <v>1-Adjusted Base Budget</v>
      </c>
      <c r="AS3107" s="145" t="s">
        <v>1827</v>
      </c>
      <c r="AT3107" t="s">
        <v>213</v>
      </c>
      <c r="AV3107" t="str">
        <f t="shared" si="601"/>
        <v>VPIT-SS</v>
      </c>
      <c r="AW3107" t="str">
        <f t="shared" si="600"/>
        <v>VP FOR INFORMATION TECHNOLOGY-SHARED SERVICES</v>
      </c>
    </row>
    <row r="3108" spans="1:49">
      <c r="A3108" s="59">
        <v>2018</v>
      </c>
      <c r="B3108" t="s">
        <v>137</v>
      </c>
      <c r="C3108" t="s">
        <v>1237</v>
      </c>
      <c r="D3108" t="s">
        <v>1238</v>
      </c>
      <c r="E3108" t="s">
        <v>1242</v>
      </c>
      <c r="F3108" t="s">
        <v>1284</v>
      </c>
      <c r="G3108" t="s">
        <v>1285</v>
      </c>
      <c r="H3108" t="s">
        <v>148</v>
      </c>
      <c r="I3108" s="170" t="s">
        <v>84</v>
      </c>
      <c r="J3108" t="s">
        <v>85</v>
      </c>
      <c r="K3108" t="s">
        <v>214</v>
      </c>
      <c r="L3108" t="s">
        <v>417</v>
      </c>
      <c r="M3108" t="s">
        <v>418</v>
      </c>
      <c r="N3108" t="s">
        <v>217</v>
      </c>
      <c r="O3108" t="s">
        <v>263</v>
      </c>
      <c r="P3108" t="s">
        <v>414</v>
      </c>
      <c r="Q3108" t="s">
        <v>415</v>
      </c>
      <c r="R3108" t="s">
        <v>416</v>
      </c>
      <c r="S3108" t="s">
        <v>338</v>
      </c>
      <c r="T3108" t="s">
        <v>339</v>
      </c>
      <c r="U3108" s="61" t="s">
        <v>340</v>
      </c>
      <c r="V3108" t="s">
        <v>24</v>
      </c>
      <c r="W3108" t="s">
        <v>263</v>
      </c>
      <c r="X3108" s="59">
        <v>3062</v>
      </c>
      <c r="Y3108" s="59">
        <v>3062</v>
      </c>
      <c r="Z3108" t="s">
        <v>141</v>
      </c>
      <c r="AA3108" s="146" t="str">
        <f t="shared" si="597"/>
        <v>EX</v>
      </c>
      <c r="AB3108" s="146" t="str">
        <f t="shared" si="599"/>
        <v>IT</v>
      </c>
      <c r="AC3108" t="str">
        <f t="shared" si="602"/>
        <v>EX</v>
      </c>
      <c r="AD3108" s="74">
        <f t="shared" si="603"/>
        <v>3062</v>
      </c>
      <c r="AE3108" s="74">
        <f t="shared" si="608"/>
        <v>3062</v>
      </c>
      <c r="AF3108">
        <v>1</v>
      </c>
      <c r="AG3108">
        <v>0</v>
      </c>
      <c r="AH3108" s="74">
        <v>0</v>
      </c>
      <c r="AJ3108" s="74">
        <f t="shared" si="604"/>
        <v>0</v>
      </c>
      <c r="AK3108" s="74">
        <f t="shared" si="598"/>
        <v>3062</v>
      </c>
      <c r="AL3108" t="str">
        <f t="shared" si="605"/>
        <v>N</v>
      </c>
      <c r="AN3108" t="s">
        <v>86</v>
      </c>
      <c r="AO3108" t="s">
        <v>85</v>
      </c>
      <c r="AP3108" t="str">
        <f t="shared" si="606"/>
        <v>94</v>
      </c>
      <c r="AQ3108" s="145" t="s">
        <v>1826</v>
      </c>
      <c r="AR3108" t="str">
        <f t="shared" si="607"/>
        <v>1-Adjusted Base Budget</v>
      </c>
      <c r="AS3108" s="145" t="s">
        <v>1827</v>
      </c>
      <c r="AT3108" t="s">
        <v>213</v>
      </c>
      <c r="AV3108" t="str">
        <f t="shared" si="601"/>
        <v>VPIT-SS</v>
      </c>
      <c r="AW3108" t="str">
        <f t="shared" si="600"/>
        <v>VP FOR INFORMATION TECHNOLOGY-SHARED SERVICES</v>
      </c>
    </row>
    <row r="3109" spans="1:49">
      <c r="A3109" s="59">
        <v>2018</v>
      </c>
      <c r="B3109" t="s">
        <v>137</v>
      </c>
      <c r="C3109" t="s">
        <v>1237</v>
      </c>
      <c r="D3109" t="s">
        <v>1238</v>
      </c>
      <c r="E3109" t="s">
        <v>1242</v>
      </c>
      <c r="F3109" t="s">
        <v>1286</v>
      </c>
      <c r="G3109" t="s">
        <v>1287</v>
      </c>
      <c r="H3109" t="s">
        <v>148</v>
      </c>
      <c r="I3109" s="170" t="s">
        <v>84</v>
      </c>
      <c r="J3109" t="s">
        <v>85</v>
      </c>
      <c r="K3109" t="s">
        <v>214</v>
      </c>
      <c r="L3109" t="s">
        <v>417</v>
      </c>
      <c r="M3109" t="s">
        <v>418</v>
      </c>
      <c r="N3109" t="s">
        <v>217</v>
      </c>
      <c r="O3109" t="s">
        <v>263</v>
      </c>
      <c r="P3109" t="s">
        <v>414</v>
      </c>
      <c r="Q3109" t="s">
        <v>415</v>
      </c>
      <c r="R3109" t="s">
        <v>416</v>
      </c>
      <c r="S3109" t="s">
        <v>338</v>
      </c>
      <c r="T3109" t="s">
        <v>339</v>
      </c>
      <c r="U3109" s="61" t="s">
        <v>340</v>
      </c>
      <c r="V3109" t="s">
        <v>24</v>
      </c>
      <c r="W3109" t="s">
        <v>263</v>
      </c>
      <c r="X3109" s="59">
        <v>7496</v>
      </c>
      <c r="Y3109" s="59">
        <v>7496</v>
      </c>
      <c r="Z3109" t="s">
        <v>141</v>
      </c>
      <c r="AA3109" s="146" t="str">
        <f t="shared" si="597"/>
        <v>EX</v>
      </c>
      <c r="AB3109" s="146" t="str">
        <f t="shared" si="599"/>
        <v>IT</v>
      </c>
      <c r="AC3109" t="str">
        <f t="shared" si="602"/>
        <v>EX</v>
      </c>
      <c r="AD3109" s="74">
        <f t="shared" si="603"/>
        <v>7496</v>
      </c>
      <c r="AE3109" s="74">
        <f t="shared" si="608"/>
        <v>7496</v>
      </c>
      <c r="AF3109">
        <v>1</v>
      </c>
      <c r="AG3109">
        <v>0</v>
      </c>
      <c r="AH3109" s="74">
        <v>0</v>
      </c>
      <c r="AJ3109" s="74">
        <f t="shared" si="604"/>
        <v>0</v>
      </c>
      <c r="AK3109" s="74">
        <f t="shared" si="598"/>
        <v>7496</v>
      </c>
      <c r="AL3109" t="str">
        <f t="shared" si="605"/>
        <v>N</v>
      </c>
      <c r="AN3109" t="s">
        <v>86</v>
      </c>
      <c r="AO3109" t="s">
        <v>85</v>
      </c>
      <c r="AP3109" t="str">
        <f t="shared" si="606"/>
        <v>94</v>
      </c>
      <c r="AQ3109" s="145" t="s">
        <v>1826</v>
      </c>
      <c r="AR3109" t="str">
        <f t="shared" si="607"/>
        <v>1-Adjusted Base Budget</v>
      </c>
      <c r="AS3109" s="145" t="s">
        <v>1827</v>
      </c>
      <c r="AT3109" t="s">
        <v>213</v>
      </c>
      <c r="AV3109" t="str">
        <f t="shared" si="601"/>
        <v>VPIT-SS</v>
      </c>
      <c r="AW3109" t="str">
        <f t="shared" si="600"/>
        <v>VP FOR INFORMATION TECHNOLOGY-SHARED SERVICES</v>
      </c>
    </row>
    <row r="3110" spans="1:49">
      <c r="A3110" s="59">
        <v>2018</v>
      </c>
      <c r="B3110" t="s">
        <v>137</v>
      </c>
      <c r="C3110" t="s">
        <v>1237</v>
      </c>
      <c r="D3110" t="s">
        <v>1238</v>
      </c>
      <c r="E3110" t="s">
        <v>1242</v>
      </c>
      <c r="F3110" t="s">
        <v>1288</v>
      </c>
      <c r="G3110" t="s">
        <v>1289</v>
      </c>
      <c r="H3110" t="s">
        <v>148</v>
      </c>
      <c r="I3110" s="170" t="s">
        <v>84</v>
      </c>
      <c r="J3110" t="s">
        <v>85</v>
      </c>
      <c r="K3110" t="s">
        <v>214</v>
      </c>
      <c r="L3110" t="s">
        <v>417</v>
      </c>
      <c r="M3110" t="s">
        <v>418</v>
      </c>
      <c r="N3110" t="s">
        <v>217</v>
      </c>
      <c r="O3110" t="s">
        <v>263</v>
      </c>
      <c r="P3110" t="s">
        <v>414</v>
      </c>
      <c r="Q3110" t="s">
        <v>415</v>
      </c>
      <c r="R3110" t="s">
        <v>416</v>
      </c>
      <c r="S3110" t="s">
        <v>338</v>
      </c>
      <c r="T3110" t="s">
        <v>339</v>
      </c>
      <c r="U3110" s="61" t="s">
        <v>340</v>
      </c>
      <c r="V3110" t="s">
        <v>24</v>
      </c>
      <c r="W3110" t="s">
        <v>263</v>
      </c>
      <c r="X3110" s="59">
        <v>20231</v>
      </c>
      <c r="Y3110" s="59">
        <v>20231</v>
      </c>
      <c r="Z3110" t="s">
        <v>141</v>
      </c>
      <c r="AA3110" s="146" t="str">
        <f t="shared" si="597"/>
        <v>EX</v>
      </c>
      <c r="AB3110" s="146" t="str">
        <f t="shared" si="599"/>
        <v>IT</v>
      </c>
      <c r="AC3110" t="str">
        <f t="shared" si="602"/>
        <v>EX</v>
      </c>
      <c r="AD3110" s="74">
        <f t="shared" si="603"/>
        <v>20231</v>
      </c>
      <c r="AE3110" s="74">
        <f t="shared" si="608"/>
        <v>20231</v>
      </c>
      <c r="AF3110">
        <v>1</v>
      </c>
      <c r="AG3110">
        <v>0</v>
      </c>
      <c r="AH3110" s="74">
        <v>0</v>
      </c>
      <c r="AJ3110" s="74">
        <f t="shared" si="604"/>
        <v>0</v>
      </c>
      <c r="AK3110" s="74">
        <f t="shared" si="598"/>
        <v>20231</v>
      </c>
      <c r="AL3110" t="str">
        <f t="shared" si="605"/>
        <v>N</v>
      </c>
      <c r="AN3110" t="s">
        <v>86</v>
      </c>
      <c r="AO3110" t="s">
        <v>85</v>
      </c>
      <c r="AP3110" t="str">
        <f t="shared" si="606"/>
        <v>94</v>
      </c>
      <c r="AQ3110" s="145" t="s">
        <v>1826</v>
      </c>
      <c r="AR3110" t="str">
        <f t="shared" si="607"/>
        <v>1-Adjusted Base Budget</v>
      </c>
      <c r="AS3110" s="145" t="s">
        <v>1827</v>
      </c>
      <c r="AT3110" t="s">
        <v>213</v>
      </c>
      <c r="AV3110" t="str">
        <f t="shared" si="601"/>
        <v>VPIT-SS</v>
      </c>
      <c r="AW3110" t="str">
        <f t="shared" si="600"/>
        <v>VP FOR INFORMATION TECHNOLOGY-SHARED SERVICES</v>
      </c>
    </row>
    <row r="3111" spans="1:49">
      <c r="A3111" s="59">
        <v>2018</v>
      </c>
      <c r="B3111" t="s">
        <v>137</v>
      </c>
      <c r="C3111" t="s">
        <v>1237</v>
      </c>
      <c r="D3111" t="s">
        <v>1238</v>
      </c>
      <c r="E3111" t="s">
        <v>1242</v>
      </c>
      <c r="F3111" t="s">
        <v>1091</v>
      </c>
      <c r="G3111" t="s">
        <v>1092</v>
      </c>
      <c r="H3111" t="s">
        <v>148</v>
      </c>
      <c r="I3111" s="170" t="s">
        <v>84</v>
      </c>
      <c r="J3111" t="s">
        <v>85</v>
      </c>
      <c r="K3111" t="s">
        <v>214</v>
      </c>
      <c r="L3111" t="s">
        <v>417</v>
      </c>
      <c r="M3111" t="s">
        <v>418</v>
      </c>
      <c r="N3111" t="s">
        <v>217</v>
      </c>
      <c r="O3111" t="s">
        <v>263</v>
      </c>
      <c r="P3111" t="s">
        <v>414</v>
      </c>
      <c r="Q3111" t="s">
        <v>415</v>
      </c>
      <c r="R3111" t="s">
        <v>416</v>
      </c>
      <c r="S3111" t="s">
        <v>338</v>
      </c>
      <c r="T3111" t="s">
        <v>339</v>
      </c>
      <c r="U3111" s="61" t="s">
        <v>340</v>
      </c>
      <c r="V3111" t="s">
        <v>24</v>
      </c>
      <c r="W3111" t="s">
        <v>263</v>
      </c>
      <c r="X3111" s="59">
        <v>2818</v>
      </c>
      <c r="Y3111" s="59">
        <v>2818</v>
      </c>
      <c r="Z3111" t="s">
        <v>141</v>
      </c>
      <c r="AA3111" s="146" t="str">
        <f t="shared" si="597"/>
        <v>EX</v>
      </c>
      <c r="AB3111" s="146" t="str">
        <f t="shared" si="599"/>
        <v>IT</v>
      </c>
      <c r="AC3111" t="str">
        <f t="shared" si="602"/>
        <v>EX</v>
      </c>
      <c r="AD3111" s="74">
        <f t="shared" si="603"/>
        <v>2818</v>
      </c>
      <c r="AE3111" s="74">
        <f t="shared" si="608"/>
        <v>2818</v>
      </c>
      <c r="AF3111">
        <v>1</v>
      </c>
      <c r="AG3111">
        <v>0</v>
      </c>
      <c r="AH3111" s="74">
        <v>0</v>
      </c>
      <c r="AJ3111" s="74">
        <f t="shared" si="604"/>
        <v>0</v>
      </c>
      <c r="AK3111" s="74">
        <f t="shared" si="598"/>
        <v>2818</v>
      </c>
      <c r="AL3111" t="str">
        <f t="shared" si="605"/>
        <v>N</v>
      </c>
      <c r="AN3111" t="s">
        <v>86</v>
      </c>
      <c r="AO3111" t="s">
        <v>85</v>
      </c>
      <c r="AP3111" t="str">
        <f t="shared" si="606"/>
        <v>94</v>
      </c>
      <c r="AQ3111" s="145" t="s">
        <v>1826</v>
      </c>
      <c r="AR3111" t="str">
        <f t="shared" si="607"/>
        <v>1-Adjusted Base Budget</v>
      </c>
      <c r="AS3111" s="145" t="s">
        <v>1827</v>
      </c>
      <c r="AT3111" t="s">
        <v>213</v>
      </c>
      <c r="AV3111" t="str">
        <f t="shared" si="601"/>
        <v>VPIT-SS</v>
      </c>
      <c r="AW3111" t="str">
        <f t="shared" si="600"/>
        <v>VP FOR INFORMATION TECHNOLOGY-SHARED SERVICES</v>
      </c>
    </row>
    <row r="3112" spans="1:49">
      <c r="A3112" s="59">
        <v>2018</v>
      </c>
      <c r="B3112" t="s">
        <v>137</v>
      </c>
      <c r="C3112" t="s">
        <v>1237</v>
      </c>
      <c r="D3112" t="s">
        <v>1238</v>
      </c>
      <c r="E3112" t="s">
        <v>1242</v>
      </c>
      <c r="F3112" t="s">
        <v>1292</v>
      </c>
      <c r="G3112" t="s">
        <v>1293</v>
      </c>
      <c r="H3112" t="s">
        <v>148</v>
      </c>
      <c r="I3112" s="170" t="s">
        <v>84</v>
      </c>
      <c r="J3112" t="s">
        <v>85</v>
      </c>
      <c r="K3112" t="s">
        <v>214</v>
      </c>
      <c r="L3112" t="s">
        <v>417</v>
      </c>
      <c r="M3112" t="s">
        <v>418</v>
      </c>
      <c r="N3112" t="s">
        <v>217</v>
      </c>
      <c r="O3112" t="s">
        <v>263</v>
      </c>
      <c r="P3112" t="s">
        <v>414</v>
      </c>
      <c r="Q3112" t="s">
        <v>415</v>
      </c>
      <c r="R3112" t="s">
        <v>416</v>
      </c>
      <c r="S3112" t="s">
        <v>338</v>
      </c>
      <c r="T3112" t="s">
        <v>339</v>
      </c>
      <c r="U3112" s="61" t="s">
        <v>340</v>
      </c>
      <c r="V3112" t="s">
        <v>24</v>
      </c>
      <c r="W3112" t="s">
        <v>263</v>
      </c>
      <c r="X3112" s="59">
        <v>23310</v>
      </c>
      <c r="Y3112" s="59">
        <v>23310</v>
      </c>
      <c r="Z3112" t="s">
        <v>141</v>
      </c>
      <c r="AA3112" s="146" t="str">
        <f t="shared" si="597"/>
        <v>EX</v>
      </c>
      <c r="AB3112" s="146" t="str">
        <f t="shared" si="599"/>
        <v>IT</v>
      </c>
      <c r="AC3112" t="str">
        <f t="shared" si="602"/>
        <v>EX</v>
      </c>
      <c r="AD3112" s="74">
        <f t="shared" si="603"/>
        <v>23310</v>
      </c>
      <c r="AE3112" s="74">
        <f t="shared" si="608"/>
        <v>23310</v>
      </c>
      <c r="AF3112">
        <v>1</v>
      </c>
      <c r="AG3112">
        <v>0</v>
      </c>
      <c r="AH3112" s="74">
        <v>0</v>
      </c>
      <c r="AJ3112" s="74">
        <f t="shared" si="604"/>
        <v>0</v>
      </c>
      <c r="AK3112" s="74">
        <f t="shared" si="598"/>
        <v>23310</v>
      </c>
      <c r="AL3112" t="str">
        <f t="shared" si="605"/>
        <v>N</v>
      </c>
      <c r="AN3112" t="s">
        <v>86</v>
      </c>
      <c r="AO3112" t="s">
        <v>85</v>
      </c>
      <c r="AP3112" t="str">
        <f t="shared" si="606"/>
        <v>94</v>
      </c>
      <c r="AQ3112" s="145" t="s">
        <v>1826</v>
      </c>
      <c r="AR3112" t="str">
        <f t="shared" si="607"/>
        <v>1-Adjusted Base Budget</v>
      </c>
      <c r="AS3112" s="145" t="s">
        <v>1827</v>
      </c>
      <c r="AT3112" t="s">
        <v>213</v>
      </c>
      <c r="AV3112" t="str">
        <f t="shared" si="601"/>
        <v>VPIT-SS</v>
      </c>
      <c r="AW3112" t="str">
        <f t="shared" si="600"/>
        <v>VP FOR INFORMATION TECHNOLOGY-SHARED SERVICES</v>
      </c>
    </row>
    <row r="3113" spans="1:49">
      <c r="A3113" s="59">
        <v>2018</v>
      </c>
      <c r="B3113" t="s">
        <v>137</v>
      </c>
      <c r="C3113" t="s">
        <v>1237</v>
      </c>
      <c r="D3113" t="s">
        <v>1238</v>
      </c>
      <c r="E3113" t="s">
        <v>1242</v>
      </c>
      <c r="F3113" t="s">
        <v>1294</v>
      </c>
      <c r="G3113" t="s">
        <v>1295</v>
      </c>
      <c r="H3113" t="s">
        <v>148</v>
      </c>
      <c r="I3113" s="170" t="s">
        <v>84</v>
      </c>
      <c r="J3113" t="s">
        <v>85</v>
      </c>
      <c r="K3113" t="s">
        <v>214</v>
      </c>
      <c r="L3113" t="s">
        <v>417</v>
      </c>
      <c r="M3113" t="s">
        <v>418</v>
      </c>
      <c r="N3113" t="s">
        <v>217</v>
      </c>
      <c r="O3113" t="s">
        <v>263</v>
      </c>
      <c r="P3113" t="s">
        <v>414</v>
      </c>
      <c r="Q3113" t="s">
        <v>415</v>
      </c>
      <c r="R3113" t="s">
        <v>416</v>
      </c>
      <c r="S3113" t="s">
        <v>338</v>
      </c>
      <c r="T3113" t="s">
        <v>339</v>
      </c>
      <c r="U3113" s="61" t="s">
        <v>340</v>
      </c>
      <c r="V3113" t="s">
        <v>24</v>
      </c>
      <c r="W3113" t="s">
        <v>263</v>
      </c>
      <c r="X3113" s="59">
        <v>28369</v>
      </c>
      <c r="Y3113" s="59">
        <v>28369</v>
      </c>
      <c r="Z3113" t="s">
        <v>141</v>
      </c>
      <c r="AA3113" s="146" t="str">
        <f t="shared" ref="AA3113:AA3176" si="609">IF(P3113 ="CORI","IN",IF(P3113 ="TRIN","IN",O3113))</f>
        <v>EX</v>
      </c>
      <c r="AB3113" s="146" t="str">
        <f t="shared" si="599"/>
        <v>IT</v>
      </c>
      <c r="AC3113" t="str">
        <f t="shared" si="602"/>
        <v>EX</v>
      </c>
      <c r="AD3113" s="74">
        <f t="shared" si="603"/>
        <v>28369</v>
      </c>
      <c r="AE3113" s="74">
        <f t="shared" si="608"/>
        <v>28369</v>
      </c>
      <c r="AF3113">
        <v>1</v>
      </c>
      <c r="AG3113">
        <v>0</v>
      </c>
      <c r="AH3113" s="74">
        <v>0</v>
      </c>
      <c r="AJ3113" s="74">
        <f t="shared" si="604"/>
        <v>0</v>
      </c>
      <c r="AK3113" s="74">
        <f t="shared" si="598"/>
        <v>28369</v>
      </c>
      <c r="AL3113" t="str">
        <f t="shared" si="605"/>
        <v>N</v>
      </c>
      <c r="AN3113" t="s">
        <v>86</v>
      </c>
      <c r="AO3113" t="s">
        <v>85</v>
      </c>
      <c r="AP3113" t="str">
        <f t="shared" si="606"/>
        <v>94</v>
      </c>
      <c r="AQ3113" s="145" t="s">
        <v>1826</v>
      </c>
      <c r="AR3113" t="str">
        <f t="shared" si="607"/>
        <v>1-Adjusted Base Budget</v>
      </c>
      <c r="AS3113" s="145" t="s">
        <v>1827</v>
      </c>
      <c r="AT3113" t="s">
        <v>213</v>
      </c>
      <c r="AV3113" t="str">
        <f t="shared" si="601"/>
        <v>VPIT-SS</v>
      </c>
      <c r="AW3113" t="str">
        <f t="shared" si="600"/>
        <v>VP FOR INFORMATION TECHNOLOGY-SHARED SERVICES</v>
      </c>
    </row>
    <row r="3114" spans="1:49">
      <c r="A3114" s="59">
        <v>2018</v>
      </c>
      <c r="B3114" t="s">
        <v>137</v>
      </c>
      <c r="C3114" t="s">
        <v>1237</v>
      </c>
      <c r="D3114" t="s">
        <v>1238</v>
      </c>
      <c r="E3114" t="s">
        <v>1242</v>
      </c>
      <c r="F3114" t="s">
        <v>1103</v>
      </c>
      <c r="G3114" t="s">
        <v>1104</v>
      </c>
      <c r="H3114" t="s">
        <v>148</v>
      </c>
      <c r="I3114" s="170" t="s">
        <v>84</v>
      </c>
      <c r="J3114" t="s">
        <v>85</v>
      </c>
      <c r="K3114" t="s">
        <v>214</v>
      </c>
      <c r="L3114" t="s">
        <v>417</v>
      </c>
      <c r="M3114" t="s">
        <v>418</v>
      </c>
      <c r="N3114" t="s">
        <v>217</v>
      </c>
      <c r="O3114" t="s">
        <v>263</v>
      </c>
      <c r="P3114" t="s">
        <v>414</v>
      </c>
      <c r="Q3114" t="s">
        <v>415</v>
      </c>
      <c r="R3114" t="s">
        <v>416</v>
      </c>
      <c r="S3114" t="s">
        <v>338</v>
      </c>
      <c r="T3114" t="s">
        <v>339</v>
      </c>
      <c r="U3114" s="61" t="s">
        <v>340</v>
      </c>
      <c r="V3114" t="s">
        <v>24</v>
      </c>
      <c r="W3114" t="s">
        <v>263</v>
      </c>
      <c r="X3114" s="59">
        <v>5421</v>
      </c>
      <c r="Y3114" s="59">
        <v>5421</v>
      </c>
      <c r="Z3114" t="s">
        <v>141</v>
      </c>
      <c r="AA3114" s="146" t="str">
        <f t="shared" si="609"/>
        <v>EX</v>
      </c>
      <c r="AB3114" s="146" t="str">
        <f t="shared" si="599"/>
        <v>IT</v>
      </c>
      <c r="AC3114" t="str">
        <f t="shared" si="602"/>
        <v>EX</v>
      </c>
      <c r="AD3114" s="74">
        <f t="shared" si="603"/>
        <v>5421</v>
      </c>
      <c r="AE3114" s="74">
        <f t="shared" si="608"/>
        <v>5421</v>
      </c>
      <c r="AF3114">
        <v>1</v>
      </c>
      <c r="AG3114">
        <v>0</v>
      </c>
      <c r="AH3114" s="74">
        <v>0</v>
      </c>
      <c r="AJ3114" s="74">
        <f t="shared" si="604"/>
        <v>0</v>
      </c>
      <c r="AK3114" s="74">
        <f t="shared" si="598"/>
        <v>5421</v>
      </c>
      <c r="AL3114" t="str">
        <f t="shared" si="605"/>
        <v>N</v>
      </c>
      <c r="AN3114" t="s">
        <v>86</v>
      </c>
      <c r="AO3114" t="s">
        <v>85</v>
      </c>
      <c r="AP3114" t="str">
        <f t="shared" si="606"/>
        <v>94</v>
      </c>
      <c r="AQ3114" s="145" t="s">
        <v>1826</v>
      </c>
      <c r="AR3114" t="str">
        <f t="shared" si="607"/>
        <v>1-Adjusted Base Budget</v>
      </c>
      <c r="AS3114" s="145" t="s">
        <v>1827</v>
      </c>
      <c r="AT3114" t="s">
        <v>213</v>
      </c>
      <c r="AV3114" t="str">
        <f t="shared" si="601"/>
        <v>VPIT-SS</v>
      </c>
      <c r="AW3114" t="str">
        <f t="shared" si="600"/>
        <v>VP FOR INFORMATION TECHNOLOGY-SHARED SERVICES</v>
      </c>
    </row>
    <row r="3115" spans="1:49">
      <c r="A3115" s="59">
        <v>2018</v>
      </c>
      <c r="B3115" t="s">
        <v>137</v>
      </c>
      <c r="C3115" t="s">
        <v>1237</v>
      </c>
      <c r="D3115" t="s">
        <v>1238</v>
      </c>
      <c r="E3115" t="s">
        <v>1242</v>
      </c>
      <c r="F3115" t="s">
        <v>1298</v>
      </c>
      <c r="G3115" t="s">
        <v>1299</v>
      </c>
      <c r="H3115" t="s">
        <v>148</v>
      </c>
      <c r="I3115" s="170" t="s">
        <v>84</v>
      </c>
      <c r="J3115" t="s">
        <v>85</v>
      </c>
      <c r="K3115" t="s">
        <v>214</v>
      </c>
      <c r="L3115" t="s">
        <v>417</v>
      </c>
      <c r="M3115" t="s">
        <v>418</v>
      </c>
      <c r="N3115" t="s">
        <v>217</v>
      </c>
      <c r="O3115" t="s">
        <v>263</v>
      </c>
      <c r="P3115" t="s">
        <v>414</v>
      </c>
      <c r="Q3115" t="s">
        <v>415</v>
      </c>
      <c r="R3115" t="s">
        <v>416</v>
      </c>
      <c r="S3115" t="s">
        <v>338</v>
      </c>
      <c r="T3115" t="s">
        <v>339</v>
      </c>
      <c r="U3115" s="61" t="s">
        <v>340</v>
      </c>
      <c r="V3115" t="s">
        <v>24</v>
      </c>
      <c r="W3115" t="s">
        <v>263</v>
      </c>
      <c r="X3115" s="59">
        <v>0</v>
      </c>
      <c r="Y3115" s="59">
        <v>-959</v>
      </c>
      <c r="Z3115" t="s">
        <v>141</v>
      </c>
      <c r="AA3115" s="146" t="str">
        <f t="shared" si="609"/>
        <v>EX</v>
      </c>
      <c r="AB3115" s="146" t="str">
        <f t="shared" si="599"/>
        <v>IT</v>
      </c>
      <c r="AC3115" t="str">
        <f t="shared" si="602"/>
        <v>EX</v>
      </c>
      <c r="AD3115" s="74">
        <f t="shared" si="603"/>
        <v>-959</v>
      </c>
      <c r="AE3115" s="74">
        <f t="shared" si="608"/>
        <v>-959</v>
      </c>
      <c r="AF3115">
        <v>1</v>
      </c>
      <c r="AG3115">
        <v>0</v>
      </c>
      <c r="AH3115" s="74">
        <v>0</v>
      </c>
      <c r="AJ3115" s="74">
        <f t="shared" si="604"/>
        <v>0</v>
      </c>
      <c r="AK3115" s="74">
        <f t="shared" si="598"/>
        <v>-959</v>
      </c>
      <c r="AL3115" t="str">
        <f t="shared" si="605"/>
        <v>N</v>
      </c>
      <c r="AN3115" t="s">
        <v>86</v>
      </c>
      <c r="AO3115" t="s">
        <v>85</v>
      </c>
      <c r="AP3115" t="str">
        <f t="shared" si="606"/>
        <v>94</v>
      </c>
      <c r="AQ3115" s="145" t="s">
        <v>1826</v>
      </c>
      <c r="AR3115" t="str">
        <f t="shared" si="607"/>
        <v>1-Adjusted Base Budget</v>
      </c>
      <c r="AS3115" s="145" t="s">
        <v>1827</v>
      </c>
      <c r="AT3115" t="s">
        <v>213</v>
      </c>
      <c r="AV3115" t="str">
        <f t="shared" si="601"/>
        <v>VPIT-SS</v>
      </c>
      <c r="AW3115" t="str">
        <f t="shared" si="600"/>
        <v>VP FOR INFORMATION TECHNOLOGY-SHARED SERVICES</v>
      </c>
    </row>
    <row r="3116" spans="1:49">
      <c r="A3116" s="59">
        <v>2018</v>
      </c>
      <c r="B3116" t="s">
        <v>137</v>
      </c>
      <c r="C3116" t="s">
        <v>1237</v>
      </c>
      <c r="D3116" t="s">
        <v>1238</v>
      </c>
      <c r="E3116" t="s">
        <v>1242</v>
      </c>
      <c r="F3116" t="s">
        <v>1758</v>
      </c>
      <c r="G3116" t="s">
        <v>1759</v>
      </c>
      <c r="H3116" t="s">
        <v>148</v>
      </c>
      <c r="I3116" s="170" t="s">
        <v>84</v>
      </c>
      <c r="J3116" t="s">
        <v>85</v>
      </c>
      <c r="K3116" t="s">
        <v>214</v>
      </c>
      <c r="L3116" t="s">
        <v>417</v>
      </c>
      <c r="M3116" t="s">
        <v>418</v>
      </c>
      <c r="N3116" t="s">
        <v>217</v>
      </c>
      <c r="O3116" t="s">
        <v>263</v>
      </c>
      <c r="P3116" t="s">
        <v>414</v>
      </c>
      <c r="Q3116" t="s">
        <v>415</v>
      </c>
      <c r="R3116" t="s">
        <v>416</v>
      </c>
      <c r="S3116" t="s">
        <v>338</v>
      </c>
      <c r="T3116" t="s">
        <v>339</v>
      </c>
      <c r="U3116" s="61" t="s">
        <v>340</v>
      </c>
      <c r="V3116" t="s">
        <v>24</v>
      </c>
      <c r="W3116" t="s">
        <v>263</v>
      </c>
      <c r="X3116" s="59">
        <v>4415</v>
      </c>
      <c r="Y3116" s="59">
        <v>4415</v>
      </c>
      <c r="Z3116" t="s">
        <v>141</v>
      </c>
      <c r="AA3116" s="146" t="str">
        <f t="shared" si="609"/>
        <v>EX</v>
      </c>
      <c r="AB3116" s="146" t="str">
        <f t="shared" si="599"/>
        <v>IT</v>
      </c>
      <c r="AC3116" t="str">
        <f t="shared" si="602"/>
        <v>EX</v>
      </c>
      <c r="AD3116" s="74">
        <f t="shared" si="603"/>
        <v>4415</v>
      </c>
      <c r="AE3116" s="74">
        <f t="shared" si="608"/>
        <v>4415</v>
      </c>
      <c r="AF3116">
        <v>1</v>
      </c>
      <c r="AG3116">
        <v>0</v>
      </c>
      <c r="AH3116" s="74">
        <v>0</v>
      </c>
      <c r="AJ3116" s="74">
        <f t="shared" si="604"/>
        <v>0</v>
      </c>
      <c r="AK3116" s="74">
        <f t="shared" si="598"/>
        <v>4415</v>
      </c>
      <c r="AL3116" t="str">
        <f t="shared" si="605"/>
        <v>N</v>
      </c>
      <c r="AN3116" t="s">
        <v>86</v>
      </c>
      <c r="AO3116" t="s">
        <v>85</v>
      </c>
      <c r="AP3116" t="str">
        <f t="shared" si="606"/>
        <v>94</v>
      </c>
      <c r="AQ3116" s="145" t="s">
        <v>1826</v>
      </c>
      <c r="AR3116" t="str">
        <f t="shared" si="607"/>
        <v>1-Adjusted Base Budget</v>
      </c>
      <c r="AS3116" s="145" t="s">
        <v>1827</v>
      </c>
      <c r="AT3116" t="s">
        <v>213</v>
      </c>
      <c r="AV3116" t="str">
        <f t="shared" si="601"/>
        <v>VPIT-SS</v>
      </c>
      <c r="AW3116" t="str">
        <f t="shared" si="600"/>
        <v>VP FOR INFORMATION TECHNOLOGY-SHARED SERVICES</v>
      </c>
    </row>
    <row r="3117" spans="1:49">
      <c r="A3117" s="59">
        <v>2018</v>
      </c>
      <c r="B3117" t="s">
        <v>137</v>
      </c>
      <c r="C3117" t="s">
        <v>1237</v>
      </c>
      <c r="D3117" t="s">
        <v>1238</v>
      </c>
      <c r="E3117" t="s">
        <v>1239</v>
      </c>
      <c r="F3117" t="s">
        <v>1296</v>
      </c>
      <c r="G3117" t="s">
        <v>1297</v>
      </c>
      <c r="H3117" t="s">
        <v>155</v>
      </c>
      <c r="I3117" s="170" t="s">
        <v>84</v>
      </c>
      <c r="J3117" t="s">
        <v>85</v>
      </c>
      <c r="K3117" t="s">
        <v>214</v>
      </c>
      <c r="L3117" t="s">
        <v>417</v>
      </c>
      <c r="M3117" t="s">
        <v>418</v>
      </c>
      <c r="N3117" t="s">
        <v>217</v>
      </c>
      <c r="O3117" t="s">
        <v>263</v>
      </c>
      <c r="P3117" t="s">
        <v>414</v>
      </c>
      <c r="Q3117" t="s">
        <v>415</v>
      </c>
      <c r="R3117" t="s">
        <v>416</v>
      </c>
      <c r="S3117" t="s">
        <v>338</v>
      </c>
      <c r="T3117" t="s">
        <v>339</v>
      </c>
      <c r="U3117" s="61" t="s">
        <v>340</v>
      </c>
      <c r="V3117" t="s">
        <v>24</v>
      </c>
      <c r="W3117" t="s">
        <v>263</v>
      </c>
      <c r="X3117" s="59">
        <v>21680</v>
      </c>
      <c r="Y3117" s="59">
        <v>21680</v>
      </c>
      <c r="Z3117" t="s">
        <v>141</v>
      </c>
      <c r="AA3117" s="146" t="str">
        <f t="shared" si="609"/>
        <v>EX</v>
      </c>
      <c r="AB3117" s="146" t="str">
        <f t="shared" si="599"/>
        <v>IT</v>
      </c>
      <c r="AC3117" t="str">
        <f t="shared" si="602"/>
        <v>EX</v>
      </c>
      <c r="AD3117" s="74">
        <f t="shared" si="603"/>
        <v>21680</v>
      </c>
      <c r="AE3117" s="74">
        <f t="shared" si="608"/>
        <v>21680</v>
      </c>
      <c r="AF3117">
        <v>1</v>
      </c>
      <c r="AG3117">
        <v>0</v>
      </c>
      <c r="AH3117" s="74">
        <v>0</v>
      </c>
      <c r="AJ3117" s="74">
        <f t="shared" si="604"/>
        <v>0</v>
      </c>
      <c r="AK3117" s="74">
        <f t="shared" si="598"/>
        <v>21680</v>
      </c>
      <c r="AL3117" t="str">
        <f t="shared" si="605"/>
        <v>N</v>
      </c>
      <c r="AN3117" t="s">
        <v>86</v>
      </c>
      <c r="AO3117" t="s">
        <v>85</v>
      </c>
      <c r="AP3117" t="str">
        <f t="shared" si="606"/>
        <v>94</v>
      </c>
      <c r="AQ3117" s="145" t="s">
        <v>1826</v>
      </c>
      <c r="AR3117" t="str">
        <f t="shared" si="607"/>
        <v>1-Adjusted Base Budget</v>
      </c>
      <c r="AS3117" s="145" t="s">
        <v>1827</v>
      </c>
      <c r="AT3117" t="s">
        <v>213</v>
      </c>
      <c r="AV3117" t="str">
        <f t="shared" si="601"/>
        <v>VPIT-SS</v>
      </c>
      <c r="AW3117" t="str">
        <f t="shared" si="600"/>
        <v>VP FOR INFORMATION TECHNOLOGY-SHARED SERVICES</v>
      </c>
    </row>
    <row r="3118" spans="1:49">
      <c r="A3118" s="59">
        <v>2018</v>
      </c>
      <c r="B3118" t="s">
        <v>137</v>
      </c>
      <c r="C3118" t="s">
        <v>1237</v>
      </c>
      <c r="D3118" t="s">
        <v>1238</v>
      </c>
      <c r="E3118" t="s">
        <v>1239</v>
      </c>
      <c r="F3118" t="s">
        <v>1288</v>
      </c>
      <c r="G3118" t="s">
        <v>1289</v>
      </c>
      <c r="H3118" t="s">
        <v>155</v>
      </c>
      <c r="I3118" s="170" t="s">
        <v>84</v>
      </c>
      <c r="J3118" t="s">
        <v>85</v>
      </c>
      <c r="K3118" t="s">
        <v>214</v>
      </c>
      <c r="L3118" t="s">
        <v>417</v>
      </c>
      <c r="M3118" t="s">
        <v>418</v>
      </c>
      <c r="N3118" t="s">
        <v>217</v>
      </c>
      <c r="O3118" t="s">
        <v>263</v>
      </c>
      <c r="P3118" t="s">
        <v>414</v>
      </c>
      <c r="Q3118" t="s">
        <v>415</v>
      </c>
      <c r="R3118" t="s">
        <v>416</v>
      </c>
      <c r="S3118" t="s">
        <v>338</v>
      </c>
      <c r="T3118" t="s">
        <v>339</v>
      </c>
      <c r="U3118" s="61" t="s">
        <v>340</v>
      </c>
      <c r="V3118" t="s">
        <v>24</v>
      </c>
      <c r="W3118" t="s">
        <v>263</v>
      </c>
      <c r="X3118" s="59">
        <v>16323</v>
      </c>
      <c r="Y3118" s="59">
        <v>16323</v>
      </c>
      <c r="Z3118" t="s">
        <v>141</v>
      </c>
      <c r="AA3118" s="146" t="str">
        <f t="shared" si="609"/>
        <v>EX</v>
      </c>
      <c r="AB3118" s="146" t="str">
        <f t="shared" si="599"/>
        <v>IT</v>
      </c>
      <c r="AC3118" t="str">
        <f t="shared" si="602"/>
        <v>EX</v>
      </c>
      <c r="AD3118" s="74">
        <f t="shared" si="603"/>
        <v>16323</v>
      </c>
      <c r="AE3118" s="74">
        <f t="shared" si="608"/>
        <v>16323</v>
      </c>
      <c r="AF3118">
        <v>1</v>
      </c>
      <c r="AG3118">
        <v>0</v>
      </c>
      <c r="AH3118" s="74">
        <v>0</v>
      </c>
      <c r="AJ3118" s="74">
        <f t="shared" si="604"/>
        <v>0</v>
      </c>
      <c r="AK3118" s="74">
        <f t="shared" si="598"/>
        <v>16323</v>
      </c>
      <c r="AL3118" t="str">
        <f t="shared" si="605"/>
        <v>N</v>
      </c>
      <c r="AN3118" t="s">
        <v>86</v>
      </c>
      <c r="AO3118" t="s">
        <v>85</v>
      </c>
      <c r="AP3118" t="str">
        <f t="shared" si="606"/>
        <v>94</v>
      </c>
      <c r="AQ3118" s="145" t="s">
        <v>1826</v>
      </c>
      <c r="AR3118" t="str">
        <f t="shared" si="607"/>
        <v>1-Adjusted Base Budget</v>
      </c>
      <c r="AS3118" s="145" t="s">
        <v>1827</v>
      </c>
      <c r="AT3118" t="s">
        <v>213</v>
      </c>
      <c r="AV3118" t="str">
        <f t="shared" si="601"/>
        <v>VPIT-SS</v>
      </c>
      <c r="AW3118" t="str">
        <f t="shared" si="600"/>
        <v>VP FOR INFORMATION TECHNOLOGY-SHARED SERVICES</v>
      </c>
    </row>
    <row r="3119" spans="1:49">
      <c r="A3119" s="59">
        <v>2018</v>
      </c>
      <c r="B3119" t="s">
        <v>137</v>
      </c>
      <c r="C3119" t="s">
        <v>1237</v>
      </c>
      <c r="D3119" t="s">
        <v>1238</v>
      </c>
      <c r="E3119" t="s">
        <v>1245</v>
      </c>
      <c r="F3119" t="s">
        <v>1055</v>
      </c>
      <c r="G3119" t="s">
        <v>1056</v>
      </c>
      <c r="H3119" t="s">
        <v>1246</v>
      </c>
      <c r="I3119" s="170" t="s">
        <v>84</v>
      </c>
      <c r="J3119" t="s">
        <v>85</v>
      </c>
      <c r="K3119" t="s">
        <v>214</v>
      </c>
      <c r="L3119" t="s">
        <v>419</v>
      </c>
      <c r="M3119" t="s">
        <v>420</v>
      </c>
      <c r="N3119" t="s">
        <v>217</v>
      </c>
      <c r="O3119" t="s">
        <v>263</v>
      </c>
      <c r="P3119" t="s">
        <v>414</v>
      </c>
      <c r="Q3119" t="s">
        <v>415</v>
      </c>
      <c r="R3119" t="s">
        <v>416</v>
      </c>
      <c r="S3119" t="s">
        <v>338</v>
      </c>
      <c r="T3119" t="s">
        <v>339</v>
      </c>
      <c r="U3119" s="61" t="s">
        <v>340</v>
      </c>
      <c r="V3119" t="s">
        <v>24</v>
      </c>
      <c r="W3119" t="s">
        <v>263</v>
      </c>
      <c r="X3119" s="59">
        <v>27658</v>
      </c>
      <c r="Y3119" s="59">
        <v>27658</v>
      </c>
      <c r="AA3119" s="146" t="str">
        <f t="shared" si="609"/>
        <v>EX</v>
      </c>
      <c r="AB3119" s="146">
        <f t="shared" si="599"/>
        <v>0</v>
      </c>
      <c r="AC3119" t="str">
        <f t="shared" si="602"/>
        <v>EX</v>
      </c>
      <c r="AD3119" s="74">
        <f t="shared" si="603"/>
        <v>27658</v>
      </c>
      <c r="AE3119" s="74">
        <f t="shared" si="608"/>
        <v>27658</v>
      </c>
      <c r="AF3119">
        <v>1</v>
      </c>
      <c r="AG3119">
        <v>0</v>
      </c>
      <c r="AH3119" s="74">
        <v>0</v>
      </c>
      <c r="AJ3119" s="74">
        <f t="shared" si="604"/>
        <v>0</v>
      </c>
      <c r="AK3119" s="74">
        <f t="shared" si="598"/>
        <v>27658</v>
      </c>
      <c r="AL3119" t="str">
        <f t="shared" si="605"/>
        <v>N</v>
      </c>
      <c r="AN3119" t="s">
        <v>86</v>
      </c>
      <c r="AO3119" t="s">
        <v>85</v>
      </c>
      <c r="AP3119" t="str">
        <f t="shared" si="606"/>
        <v>94</v>
      </c>
      <c r="AQ3119" s="145" t="s">
        <v>1826</v>
      </c>
      <c r="AR3119" t="str">
        <f t="shared" si="607"/>
        <v>1-Adjusted Base Budget</v>
      </c>
      <c r="AS3119" s="145" t="s">
        <v>1827</v>
      </c>
      <c r="AT3119" t="s">
        <v>213</v>
      </c>
      <c r="AV3119" t="str">
        <f t="shared" si="601"/>
        <v>VPIT</v>
      </c>
      <c r="AW3119" t="str">
        <f t="shared" si="600"/>
        <v>VP FOR INFORMATION TECHNOLOGY</v>
      </c>
    </row>
    <row r="3120" spans="1:49">
      <c r="A3120" s="59">
        <v>2018</v>
      </c>
      <c r="B3120" t="s">
        <v>137</v>
      </c>
      <c r="C3120" t="s">
        <v>1237</v>
      </c>
      <c r="D3120" t="s">
        <v>1238</v>
      </c>
      <c r="E3120" t="s">
        <v>1245</v>
      </c>
      <c r="F3120" t="s">
        <v>1010</v>
      </c>
      <c r="G3120" t="s">
        <v>1247</v>
      </c>
      <c r="H3120" t="s">
        <v>1246</v>
      </c>
      <c r="I3120" s="170" t="s">
        <v>84</v>
      </c>
      <c r="J3120" t="s">
        <v>85</v>
      </c>
      <c r="K3120" t="s">
        <v>214</v>
      </c>
      <c r="L3120" t="s">
        <v>419</v>
      </c>
      <c r="M3120" t="s">
        <v>420</v>
      </c>
      <c r="N3120" t="s">
        <v>217</v>
      </c>
      <c r="O3120" t="s">
        <v>263</v>
      </c>
      <c r="P3120" t="s">
        <v>414</v>
      </c>
      <c r="Q3120" t="s">
        <v>415</v>
      </c>
      <c r="R3120" t="s">
        <v>416</v>
      </c>
      <c r="S3120" t="s">
        <v>338</v>
      </c>
      <c r="T3120" t="s">
        <v>339</v>
      </c>
      <c r="U3120" s="61" t="s">
        <v>340</v>
      </c>
      <c r="V3120" t="s">
        <v>24</v>
      </c>
      <c r="W3120" t="s">
        <v>263</v>
      </c>
      <c r="X3120" s="59">
        <v>24090</v>
      </c>
      <c r="Y3120" s="59">
        <v>24090</v>
      </c>
      <c r="AA3120" s="146" t="str">
        <f t="shared" si="609"/>
        <v>EX</v>
      </c>
      <c r="AB3120" s="146">
        <f t="shared" si="599"/>
        <v>0</v>
      </c>
      <c r="AC3120" t="str">
        <f t="shared" si="602"/>
        <v>EX</v>
      </c>
      <c r="AD3120" s="74">
        <f t="shared" si="603"/>
        <v>24090</v>
      </c>
      <c r="AE3120" s="74">
        <f t="shared" si="608"/>
        <v>24090</v>
      </c>
      <c r="AF3120">
        <v>1</v>
      </c>
      <c r="AG3120">
        <v>0</v>
      </c>
      <c r="AH3120" s="74">
        <v>0</v>
      </c>
      <c r="AJ3120" s="74">
        <f t="shared" si="604"/>
        <v>0</v>
      </c>
      <c r="AK3120" s="74">
        <f t="shared" si="598"/>
        <v>24090</v>
      </c>
      <c r="AL3120" t="str">
        <f t="shared" si="605"/>
        <v>N</v>
      </c>
      <c r="AN3120" t="s">
        <v>86</v>
      </c>
      <c r="AO3120" t="s">
        <v>85</v>
      </c>
      <c r="AP3120" t="str">
        <f t="shared" si="606"/>
        <v>94</v>
      </c>
      <c r="AQ3120" s="145" t="s">
        <v>1826</v>
      </c>
      <c r="AR3120" t="str">
        <f t="shared" si="607"/>
        <v>1-Adjusted Base Budget</v>
      </c>
      <c r="AS3120" s="145" t="s">
        <v>1827</v>
      </c>
      <c r="AT3120" t="s">
        <v>213</v>
      </c>
      <c r="AV3120" t="str">
        <f t="shared" si="601"/>
        <v>VPIT</v>
      </c>
      <c r="AW3120" t="str">
        <f t="shared" si="600"/>
        <v>VP FOR INFORMATION TECHNOLOGY</v>
      </c>
    </row>
    <row r="3121" spans="1:49">
      <c r="A3121" s="59">
        <v>2018</v>
      </c>
      <c r="B3121" t="s">
        <v>137</v>
      </c>
      <c r="C3121" t="s">
        <v>1237</v>
      </c>
      <c r="D3121" t="s">
        <v>1238</v>
      </c>
      <c r="E3121" t="s">
        <v>1245</v>
      </c>
      <c r="F3121" t="s">
        <v>1248</v>
      </c>
      <c r="G3121" t="s">
        <v>1249</v>
      </c>
      <c r="H3121" t="s">
        <v>1246</v>
      </c>
      <c r="I3121" s="170" t="s">
        <v>84</v>
      </c>
      <c r="J3121" t="s">
        <v>85</v>
      </c>
      <c r="K3121" t="s">
        <v>214</v>
      </c>
      <c r="L3121" t="s">
        <v>419</v>
      </c>
      <c r="M3121" t="s">
        <v>420</v>
      </c>
      <c r="N3121" t="s">
        <v>217</v>
      </c>
      <c r="O3121" t="s">
        <v>263</v>
      </c>
      <c r="P3121" t="s">
        <v>414</v>
      </c>
      <c r="Q3121" t="s">
        <v>415</v>
      </c>
      <c r="R3121" t="s">
        <v>416</v>
      </c>
      <c r="S3121" t="s">
        <v>338</v>
      </c>
      <c r="T3121" t="s">
        <v>339</v>
      </c>
      <c r="U3121" s="61" t="s">
        <v>340</v>
      </c>
      <c r="V3121" t="s">
        <v>24</v>
      </c>
      <c r="W3121" t="s">
        <v>263</v>
      </c>
      <c r="X3121" s="59">
        <v>25362</v>
      </c>
      <c r="Y3121" s="59">
        <v>25362</v>
      </c>
      <c r="AA3121" s="146" t="str">
        <f t="shared" si="609"/>
        <v>EX</v>
      </c>
      <c r="AB3121" s="146">
        <f t="shared" si="599"/>
        <v>0</v>
      </c>
      <c r="AC3121" t="str">
        <f t="shared" si="602"/>
        <v>EX</v>
      </c>
      <c r="AD3121" s="74">
        <f t="shared" si="603"/>
        <v>25362</v>
      </c>
      <c r="AE3121" s="74">
        <f t="shared" si="608"/>
        <v>25362</v>
      </c>
      <c r="AF3121">
        <v>1</v>
      </c>
      <c r="AG3121">
        <v>0</v>
      </c>
      <c r="AH3121" s="74">
        <v>0</v>
      </c>
      <c r="AJ3121" s="74">
        <f t="shared" si="604"/>
        <v>0</v>
      </c>
      <c r="AK3121" s="74">
        <f t="shared" si="598"/>
        <v>25362</v>
      </c>
      <c r="AL3121" t="str">
        <f t="shared" si="605"/>
        <v>N</v>
      </c>
      <c r="AN3121" t="s">
        <v>86</v>
      </c>
      <c r="AO3121" t="s">
        <v>85</v>
      </c>
      <c r="AP3121" t="str">
        <f t="shared" si="606"/>
        <v>94</v>
      </c>
      <c r="AQ3121" s="145" t="s">
        <v>1826</v>
      </c>
      <c r="AR3121" t="str">
        <f t="shared" si="607"/>
        <v>1-Adjusted Base Budget</v>
      </c>
      <c r="AS3121" s="145" t="s">
        <v>1827</v>
      </c>
      <c r="AT3121" t="s">
        <v>213</v>
      </c>
      <c r="AV3121" t="str">
        <f t="shared" si="601"/>
        <v>VPIT</v>
      </c>
      <c r="AW3121" t="str">
        <f t="shared" si="600"/>
        <v>VP FOR INFORMATION TECHNOLOGY</v>
      </c>
    </row>
    <row r="3122" spans="1:49">
      <c r="A3122" s="59">
        <v>2018</v>
      </c>
      <c r="B3122" t="s">
        <v>137</v>
      </c>
      <c r="C3122" t="s">
        <v>1237</v>
      </c>
      <c r="D3122" t="s">
        <v>1238</v>
      </c>
      <c r="E3122" t="s">
        <v>1245</v>
      </c>
      <c r="F3122" t="s">
        <v>1142</v>
      </c>
      <c r="G3122" t="s">
        <v>1143</v>
      </c>
      <c r="H3122" t="s">
        <v>1246</v>
      </c>
      <c r="I3122" s="170" t="s">
        <v>84</v>
      </c>
      <c r="J3122" t="s">
        <v>85</v>
      </c>
      <c r="K3122" t="s">
        <v>214</v>
      </c>
      <c r="L3122" t="s">
        <v>419</v>
      </c>
      <c r="M3122" t="s">
        <v>420</v>
      </c>
      <c r="N3122" t="s">
        <v>217</v>
      </c>
      <c r="O3122" t="s">
        <v>263</v>
      </c>
      <c r="P3122" t="s">
        <v>414</v>
      </c>
      <c r="Q3122" t="s">
        <v>415</v>
      </c>
      <c r="R3122" t="s">
        <v>416</v>
      </c>
      <c r="S3122" t="s">
        <v>338</v>
      </c>
      <c r="T3122" t="s">
        <v>339</v>
      </c>
      <c r="U3122" s="61" t="s">
        <v>340</v>
      </c>
      <c r="V3122" t="s">
        <v>24</v>
      </c>
      <c r="W3122" t="s">
        <v>263</v>
      </c>
      <c r="X3122" s="59">
        <v>37030</v>
      </c>
      <c r="Y3122" s="59">
        <v>37070</v>
      </c>
      <c r="AA3122" s="146" t="str">
        <f t="shared" si="609"/>
        <v>EX</v>
      </c>
      <c r="AB3122" s="146">
        <f t="shared" si="599"/>
        <v>0</v>
      </c>
      <c r="AC3122" t="str">
        <f t="shared" si="602"/>
        <v>EX</v>
      </c>
      <c r="AD3122" s="74">
        <f t="shared" si="603"/>
        <v>37070</v>
      </c>
      <c r="AE3122" s="74">
        <f t="shared" si="608"/>
        <v>37070</v>
      </c>
      <c r="AF3122">
        <v>1</v>
      </c>
      <c r="AG3122">
        <v>0</v>
      </c>
      <c r="AH3122" s="74">
        <v>0</v>
      </c>
      <c r="AJ3122" s="74">
        <f t="shared" si="604"/>
        <v>0</v>
      </c>
      <c r="AK3122" s="74">
        <f t="shared" si="598"/>
        <v>37070</v>
      </c>
      <c r="AL3122" t="str">
        <f t="shared" si="605"/>
        <v>N</v>
      </c>
      <c r="AN3122" t="s">
        <v>86</v>
      </c>
      <c r="AO3122" t="s">
        <v>85</v>
      </c>
      <c r="AP3122" t="str">
        <f t="shared" si="606"/>
        <v>94</v>
      </c>
      <c r="AQ3122" s="145" t="s">
        <v>1826</v>
      </c>
      <c r="AR3122" t="str">
        <f t="shared" si="607"/>
        <v>1-Adjusted Base Budget</v>
      </c>
      <c r="AS3122" s="145" t="s">
        <v>1827</v>
      </c>
      <c r="AT3122" t="s">
        <v>213</v>
      </c>
      <c r="AV3122" t="str">
        <f t="shared" si="601"/>
        <v>VPIT</v>
      </c>
      <c r="AW3122" t="str">
        <f t="shared" si="600"/>
        <v>VP FOR INFORMATION TECHNOLOGY</v>
      </c>
    </row>
    <row r="3123" spans="1:49">
      <c r="A3123" s="59">
        <v>2018</v>
      </c>
      <c r="B3123" t="s">
        <v>137</v>
      </c>
      <c r="C3123" t="s">
        <v>1237</v>
      </c>
      <c r="D3123" t="s">
        <v>1238</v>
      </c>
      <c r="E3123" t="s">
        <v>1245</v>
      </c>
      <c r="F3123" t="s">
        <v>1250</v>
      </c>
      <c r="G3123" t="s">
        <v>1251</v>
      </c>
      <c r="H3123" t="s">
        <v>1246</v>
      </c>
      <c r="I3123" s="170" t="s">
        <v>84</v>
      </c>
      <c r="J3123" t="s">
        <v>85</v>
      </c>
      <c r="K3123" t="s">
        <v>214</v>
      </c>
      <c r="L3123" t="s">
        <v>419</v>
      </c>
      <c r="M3123" t="s">
        <v>420</v>
      </c>
      <c r="N3123" t="s">
        <v>217</v>
      </c>
      <c r="O3123" t="s">
        <v>263</v>
      </c>
      <c r="P3123" t="s">
        <v>414</v>
      </c>
      <c r="Q3123" t="s">
        <v>415</v>
      </c>
      <c r="R3123" t="s">
        <v>416</v>
      </c>
      <c r="S3123" t="s">
        <v>338</v>
      </c>
      <c r="T3123" t="s">
        <v>339</v>
      </c>
      <c r="U3123" s="61" t="s">
        <v>340</v>
      </c>
      <c r="V3123" t="s">
        <v>24</v>
      </c>
      <c r="W3123" t="s">
        <v>263</v>
      </c>
      <c r="X3123" s="59">
        <v>10518</v>
      </c>
      <c r="Y3123" s="59">
        <v>10518</v>
      </c>
      <c r="AA3123" s="146" t="str">
        <f t="shared" si="609"/>
        <v>EX</v>
      </c>
      <c r="AB3123" s="146">
        <f t="shared" si="599"/>
        <v>0</v>
      </c>
      <c r="AC3123" t="str">
        <f t="shared" si="602"/>
        <v>EX</v>
      </c>
      <c r="AD3123" s="74">
        <f t="shared" si="603"/>
        <v>10518</v>
      </c>
      <c r="AE3123" s="74">
        <f t="shared" si="608"/>
        <v>10518</v>
      </c>
      <c r="AF3123">
        <v>1</v>
      </c>
      <c r="AG3123">
        <v>0</v>
      </c>
      <c r="AH3123" s="74">
        <v>0</v>
      </c>
      <c r="AJ3123" s="74">
        <f t="shared" si="604"/>
        <v>0</v>
      </c>
      <c r="AK3123" s="74">
        <f t="shared" ref="AK3123:AK3186" si="610">AE3123 +AJ3123</f>
        <v>10518</v>
      </c>
      <c r="AL3123" t="str">
        <f t="shared" si="605"/>
        <v>N</v>
      </c>
      <c r="AN3123" t="s">
        <v>86</v>
      </c>
      <c r="AO3123" t="s">
        <v>85</v>
      </c>
      <c r="AP3123" t="str">
        <f t="shared" si="606"/>
        <v>94</v>
      </c>
      <c r="AQ3123" s="145" t="s">
        <v>1826</v>
      </c>
      <c r="AR3123" t="str">
        <f t="shared" si="607"/>
        <v>1-Adjusted Base Budget</v>
      </c>
      <c r="AS3123" s="145" t="s">
        <v>1827</v>
      </c>
      <c r="AT3123" t="s">
        <v>213</v>
      </c>
      <c r="AV3123" t="str">
        <f t="shared" si="601"/>
        <v>VPIT</v>
      </c>
      <c r="AW3123" t="str">
        <f t="shared" si="600"/>
        <v>VP FOR INFORMATION TECHNOLOGY</v>
      </c>
    </row>
    <row r="3124" spans="1:49">
      <c r="A3124" s="59">
        <v>2018</v>
      </c>
      <c r="B3124" t="s">
        <v>137</v>
      </c>
      <c r="C3124" t="s">
        <v>1237</v>
      </c>
      <c r="D3124" t="s">
        <v>1238</v>
      </c>
      <c r="E3124" t="s">
        <v>1245</v>
      </c>
      <c r="F3124" t="s">
        <v>1252</v>
      </c>
      <c r="G3124" t="s">
        <v>1253</v>
      </c>
      <c r="H3124" t="s">
        <v>1246</v>
      </c>
      <c r="I3124" s="170" t="s">
        <v>84</v>
      </c>
      <c r="J3124" t="s">
        <v>85</v>
      </c>
      <c r="K3124" t="s">
        <v>214</v>
      </c>
      <c r="L3124" t="s">
        <v>419</v>
      </c>
      <c r="M3124" t="s">
        <v>420</v>
      </c>
      <c r="N3124" t="s">
        <v>217</v>
      </c>
      <c r="O3124" t="s">
        <v>263</v>
      </c>
      <c r="P3124" t="s">
        <v>414</v>
      </c>
      <c r="Q3124" t="s">
        <v>415</v>
      </c>
      <c r="R3124" t="s">
        <v>416</v>
      </c>
      <c r="S3124" t="s">
        <v>338</v>
      </c>
      <c r="T3124" t="s">
        <v>339</v>
      </c>
      <c r="U3124" s="61" t="s">
        <v>340</v>
      </c>
      <c r="V3124" t="s">
        <v>24</v>
      </c>
      <c r="W3124" t="s">
        <v>263</v>
      </c>
      <c r="X3124" s="59">
        <v>63590</v>
      </c>
      <c r="Y3124" s="59">
        <v>63590</v>
      </c>
      <c r="AA3124" s="146" t="str">
        <f t="shared" si="609"/>
        <v>EX</v>
      </c>
      <c r="AB3124" s="146">
        <f t="shared" si="599"/>
        <v>0</v>
      </c>
      <c r="AC3124" t="str">
        <f t="shared" si="602"/>
        <v>EX</v>
      </c>
      <c r="AD3124" s="74">
        <f t="shared" si="603"/>
        <v>63590</v>
      </c>
      <c r="AE3124" s="74">
        <f t="shared" si="608"/>
        <v>63590</v>
      </c>
      <c r="AF3124">
        <v>1</v>
      </c>
      <c r="AG3124">
        <v>0</v>
      </c>
      <c r="AH3124" s="74">
        <v>0</v>
      </c>
      <c r="AJ3124" s="74">
        <f t="shared" si="604"/>
        <v>0</v>
      </c>
      <c r="AK3124" s="74">
        <f t="shared" si="610"/>
        <v>63590</v>
      </c>
      <c r="AL3124" t="str">
        <f t="shared" si="605"/>
        <v>N</v>
      </c>
      <c r="AN3124" t="s">
        <v>86</v>
      </c>
      <c r="AO3124" t="s">
        <v>85</v>
      </c>
      <c r="AP3124" t="str">
        <f t="shared" si="606"/>
        <v>94</v>
      </c>
      <c r="AQ3124" s="145" t="s">
        <v>1826</v>
      </c>
      <c r="AR3124" t="str">
        <f t="shared" si="607"/>
        <v>1-Adjusted Base Budget</v>
      </c>
      <c r="AS3124" s="145" t="s">
        <v>1827</v>
      </c>
      <c r="AT3124" t="s">
        <v>213</v>
      </c>
      <c r="AV3124" t="str">
        <f t="shared" si="601"/>
        <v>VPIT</v>
      </c>
      <c r="AW3124" t="str">
        <f t="shared" si="600"/>
        <v>VP FOR INFORMATION TECHNOLOGY</v>
      </c>
    </row>
    <row r="3125" spans="1:49">
      <c r="A3125" s="59">
        <v>2018</v>
      </c>
      <c r="B3125" t="s">
        <v>137</v>
      </c>
      <c r="C3125" t="s">
        <v>1237</v>
      </c>
      <c r="D3125" t="s">
        <v>1238</v>
      </c>
      <c r="E3125" t="s">
        <v>1245</v>
      </c>
      <c r="F3125" t="s">
        <v>1254</v>
      </c>
      <c r="G3125" t="s">
        <v>1255</v>
      </c>
      <c r="H3125" t="s">
        <v>1246</v>
      </c>
      <c r="I3125" s="170" t="s">
        <v>84</v>
      </c>
      <c r="J3125" t="s">
        <v>85</v>
      </c>
      <c r="K3125" t="s">
        <v>214</v>
      </c>
      <c r="L3125" t="s">
        <v>419</v>
      </c>
      <c r="M3125" t="s">
        <v>420</v>
      </c>
      <c r="N3125" t="s">
        <v>217</v>
      </c>
      <c r="O3125" t="s">
        <v>263</v>
      </c>
      <c r="P3125" t="s">
        <v>414</v>
      </c>
      <c r="Q3125" t="s">
        <v>415</v>
      </c>
      <c r="R3125" t="s">
        <v>416</v>
      </c>
      <c r="S3125" t="s">
        <v>338</v>
      </c>
      <c r="T3125" t="s">
        <v>339</v>
      </c>
      <c r="U3125" s="61" t="s">
        <v>340</v>
      </c>
      <c r="V3125" t="s">
        <v>24</v>
      </c>
      <c r="W3125" t="s">
        <v>263</v>
      </c>
      <c r="X3125" s="59">
        <v>40411</v>
      </c>
      <c r="Y3125" s="59">
        <v>40411</v>
      </c>
      <c r="AA3125" s="146" t="str">
        <f t="shared" si="609"/>
        <v>EX</v>
      </c>
      <c r="AB3125" s="146">
        <f t="shared" ref="AB3125:AB3188" si="611">IF(O3125 =AA3125,Z3125,"10cr")</f>
        <v>0</v>
      </c>
      <c r="AC3125" t="str">
        <f t="shared" si="602"/>
        <v>EX</v>
      </c>
      <c r="AD3125" s="74">
        <f t="shared" si="603"/>
        <v>40411</v>
      </c>
      <c r="AE3125" s="74">
        <f t="shared" si="608"/>
        <v>40411</v>
      </c>
      <c r="AF3125">
        <v>1</v>
      </c>
      <c r="AG3125">
        <v>0</v>
      </c>
      <c r="AH3125" s="74">
        <v>0</v>
      </c>
      <c r="AJ3125" s="74">
        <f t="shared" si="604"/>
        <v>0</v>
      </c>
      <c r="AK3125" s="74">
        <f t="shared" si="610"/>
        <v>40411</v>
      </c>
      <c r="AL3125" t="str">
        <f t="shared" si="605"/>
        <v>N</v>
      </c>
      <c r="AN3125" t="s">
        <v>86</v>
      </c>
      <c r="AO3125" t="s">
        <v>85</v>
      </c>
      <c r="AP3125" t="str">
        <f t="shared" si="606"/>
        <v>94</v>
      </c>
      <c r="AQ3125" s="145" t="s">
        <v>1826</v>
      </c>
      <c r="AR3125" t="str">
        <f t="shared" si="607"/>
        <v>1-Adjusted Base Budget</v>
      </c>
      <c r="AS3125" s="145" t="s">
        <v>1827</v>
      </c>
      <c r="AT3125" t="s">
        <v>213</v>
      </c>
      <c r="AV3125" t="str">
        <f t="shared" si="601"/>
        <v>VPIT</v>
      </c>
      <c r="AW3125" t="str">
        <f t="shared" si="600"/>
        <v>VP FOR INFORMATION TECHNOLOGY</v>
      </c>
    </row>
    <row r="3126" spans="1:49">
      <c r="A3126" s="59">
        <v>2018</v>
      </c>
      <c r="B3126" t="s">
        <v>137</v>
      </c>
      <c r="C3126" t="s">
        <v>1237</v>
      </c>
      <c r="D3126" t="s">
        <v>1238</v>
      </c>
      <c r="E3126" t="s">
        <v>1245</v>
      </c>
      <c r="F3126" t="s">
        <v>456</v>
      </c>
      <c r="G3126" t="s">
        <v>1024</v>
      </c>
      <c r="H3126" t="s">
        <v>1246</v>
      </c>
      <c r="I3126" s="170" t="s">
        <v>84</v>
      </c>
      <c r="J3126" t="s">
        <v>85</v>
      </c>
      <c r="K3126" t="s">
        <v>214</v>
      </c>
      <c r="L3126" t="s">
        <v>419</v>
      </c>
      <c r="M3126" t="s">
        <v>420</v>
      </c>
      <c r="N3126" t="s">
        <v>217</v>
      </c>
      <c r="O3126" t="s">
        <v>263</v>
      </c>
      <c r="P3126" t="s">
        <v>414</v>
      </c>
      <c r="Q3126" t="s">
        <v>415</v>
      </c>
      <c r="R3126" t="s">
        <v>416</v>
      </c>
      <c r="S3126" t="s">
        <v>338</v>
      </c>
      <c r="T3126" t="s">
        <v>339</v>
      </c>
      <c r="U3126" s="61" t="s">
        <v>340</v>
      </c>
      <c r="V3126" t="s">
        <v>24</v>
      </c>
      <c r="W3126" t="s">
        <v>263</v>
      </c>
      <c r="X3126" s="59">
        <v>31606</v>
      </c>
      <c r="Y3126" s="59">
        <v>31606</v>
      </c>
      <c r="AA3126" s="146" t="str">
        <f t="shared" si="609"/>
        <v>EX</v>
      </c>
      <c r="AB3126" s="146">
        <f t="shared" si="611"/>
        <v>0</v>
      </c>
      <c r="AC3126" t="str">
        <f t="shared" si="602"/>
        <v>EX</v>
      </c>
      <c r="AD3126" s="74">
        <f t="shared" si="603"/>
        <v>31606</v>
      </c>
      <c r="AE3126" s="74">
        <f t="shared" si="608"/>
        <v>31606</v>
      </c>
      <c r="AF3126">
        <v>1</v>
      </c>
      <c r="AG3126">
        <v>0</v>
      </c>
      <c r="AH3126" s="74">
        <v>0</v>
      </c>
      <c r="AJ3126" s="74">
        <f t="shared" si="604"/>
        <v>0</v>
      </c>
      <c r="AK3126" s="74">
        <f t="shared" si="610"/>
        <v>31606</v>
      </c>
      <c r="AL3126" t="str">
        <f t="shared" si="605"/>
        <v>N</v>
      </c>
      <c r="AN3126" t="s">
        <v>86</v>
      </c>
      <c r="AO3126" t="s">
        <v>85</v>
      </c>
      <c r="AP3126" t="str">
        <f t="shared" si="606"/>
        <v>94</v>
      </c>
      <c r="AQ3126" s="145" t="s">
        <v>1826</v>
      </c>
      <c r="AR3126" t="str">
        <f t="shared" si="607"/>
        <v>1-Adjusted Base Budget</v>
      </c>
      <c r="AS3126" s="145" t="s">
        <v>1827</v>
      </c>
      <c r="AT3126" t="s">
        <v>213</v>
      </c>
      <c r="AV3126" t="str">
        <f t="shared" si="601"/>
        <v>VPIT</v>
      </c>
      <c r="AW3126" t="str">
        <f t="shared" si="600"/>
        <v>VP FOR INFORMATION TECHNOLOGY</v>
      </c>
    </row>
    <row r="3127" spans="1:49">
      <c r="A3127" s="59">
        <v>2018</v>
      </c>
      <c r="B3127" t="s">
        <v>137</v>
      </c>
      <c r="C3127" t="s">
        <v>1237</v>
      </c>
      <c r="D3127" t="s">
        <v>1238</v>
      </c>
      <c r="E3127" t="s">
        <v>1245</v>
      </c>
      <c r="F3127" t="s">
        <v>1258</v>
      </c>
      <c r="G3127" t="s">
        <v>1259</v>
      </c>
      <c r="H3127" t="s">
        <v>1246</v>
      </c>
      <c r="I3127" s="170" t="s">
        <v>84</v>
      </c>
      <c r="J3127" t="s">
        <v>85</v>
      </c>
      <c r="K3127" t="s">
        <v>214</v>
      </c>
      <c r="L3127" t="s">
        <v>419</v>
      </c>
      <c r="M3127" t="s">
        <v>420</v>
      </c>
      <c r="N3127" t="s">
        <v>217</v>
      </c>
      <c r="O3127" t="s">
        <v>263</v>
      </c>
      <c r="P3127" t="s">
        <v>414</v>
      </c>
      <c r="Q3127" t="s">
        <v>415</v>
      </c>
      <c r="R3127" t="s">
        <v>416</v>
      </c>
      <c r="S3127" t="s">
        <v>338</v>
      </c>
      <c r="T3127" t="s">
        <v>339</v>
      </c>
      <c r="U3127" s="61" t="s">
        <v>340</v>
      </c>
      <c r="V3127" t="s">
        <v>24</v>
      </c>
      <c r="W3127" t="s">
        <v>263</v>
      </c>
      <c r="X3127" s="59">
        <v>110105</v>
      </c>
      <c r="Y3127" s="59">
        <v>110105</v>
      </c>
      <c r="AA3127" s="146" t="str">
        <f t="shared" si="609"/>
        <v>EX</v>
      </c>
      <c r="AB3127" s="146">
        <f t="shared" si="611"/>
        <v>0</v>
      </c>
      <c r="AC3127" t="str">
        <f t="shared" si="602"/>
        <v>EX</v>
      </c>
      <c r="AD3127" s="74">
        <f t="shared" si="603"/>
        <v>110105</v>
      </c>
      <c r="AE3127" s="74">
        <f t="shared" si="608"/>
        <v>110105</v>
      </c>
      <c r="AF3127">
        <v>1</v>
      </c>
      <c r="AG3127">
        <v>0</v>
      </c>
      <c r="AH3127" s="74">
        <v>0</v>
      </c>
      <c r="AJ3127" s="74">
        <f t="shared" si="604"/>
        <v>0</v>
      </c>
      <c r="AK3127" s="74">
        <f t="shared" si="610"/>
        <v>110105</v>
      </c>
      <c r="AL3127" t="str">
        <f t="shared" si="605"/>
        <v>N</v>
      </c>
      <c r="AN3127" t="s">
        <v>86</v>
      </c>
      <c r="AO3127" t="s">
        <v>85</v>
      </c>
      <c r="AP3127" t="str">
        <f t="shared" si="606"/>
        <v>94</v>
      </c>
      <c r="AQ3127" s="145" t="s">
        <v>1826</v>
      </c>
      <c r="AR3127" t="str">
        <f t="shared" si="607"/>
        <v>1-Adjusted Base Budget</v>
      </c>
      <c r="AS3127" s="145" t="s">
        <v>1827</v>
      </c>
      <c r="AT3127" t="s">
        <v>213</v>
      </c>
      <c r="AV3127" t="str">
        <f t="shared" si="601"/>
        <v>VPIT</v>
      </c>
      <c r="AW3127" t="str">
        <f t="shared" si="600"/>
        <v>VP FOR INFORMATION TECHNOLOGY</v>
      </c>
    </row>
    <row r="3128" spans="1:49">
      <c r="A3128" s="59">
        <v>2018</v>
      </c>
      <c r="B3128" t="s">
        <v>137</v>
      </c>
      <c r="C3128" t="s">
        <v>1237</v>
      </c>
      <c r="D3128" t="s">
        <v>1238</v>
      </c>
      <c r="E3128" t="s">
        <v>1245</v>
      </c>
      <c r="F3128" t="s">
        <v>1260</v>
      </c>
      <c r="G3128" t="s">
        <v>1261</v>
      </c>
      <c r="H3128" t="s">
        <v>1246</v>
      </c>
      <c r="I3128" s="170" t="s">
        <v>84</v>
      </c>
      <c r="J3128" t="s">
        <v>85</v>
      </c>
      <c r="K3128" t="s">
        <v>214</v>
      </c>
      <c r="L3128" t="s">
        <v>419</v>
      </c>
      <c r="M3128" t="s">
        <v>420</v>
      </c>
      <c r="N3128" t="s">
        <v>217</v>
      </c>
      <c r="O3128" t="s">
        <v>263</v>
      </c>
      <c r="P3128" t="s">
        <v>414</v>
      </c>
      <c r="Q3128" t="s">
        <v>415</v>
      </c>
      <c r="R3128" t="s">
        <v>416</v>
      </c>
      <c r="S3128" t="s">
        <v>338</v>
      </c>
      <c r="T3128" t="s">
        <v>339</v>
      </c>
      <c r="U3128" s="61" t="s">
        <v>340</v>
      </c>
      <c r="V3128" t="s">
        <v>24</v>
      </c>
      <c r="W3128" t="s">
        <v>263</v>
      </c>
      <c r="X3128" s="59">
        <v>35274</v>
      </c>
      <c r="Y3128" s="59">
        <v>35274</v>
      </c>
      <c r="AA3128" s="146" t="str">
        <f t="shared" si="609"/>
        <v>EX</v>
      </c>
      <c r="AB3128" s="146">
        <f t="shared" si="611"/>
        <v>0</v>
      </c>
      <c r="AC3128" t="str">
        <f t="shared" si="602"/>
        <v>EX</v>
      </c>
      <c r="AD3128" s="74">
        <f t="shared" si="603"/>
        <v>35274</v>
      </c>
      <c r="AE3128" s="74">
        <f t="shared" si="608"/>
        <v>35274</v>
      </c>
      <c r="AF3128">
        <v>1</v>
      </c>
      <c r="AG3128">
        <v>0</v>
      </c>
      <c r="AH3128" s="74">
        <v>0</v>
      </c>
      <c r="AJ3128" s="74">
        <f t="shared" si="604"/>
        <v>0</v>
      </c>
      <c r="AK3128" s="74">
        <f t="shared" si="610"/>
        <v>35274</v>
      </c>
      <c r="AL3128" t="str">
        <f t="shared" si="605"/>
        <v>N</v>
      </c>
      <c r="AN3128" t="s">
        <v>86</v>
      </c>
      <c r="AO3128" t="s">
        <v>85</v>
      </c>
      <c r="AP3128" t="str">
        <f t="shared" si="606"/>
        <v>94</v>
      </c>
      <c r="AQ3128" s="145" t="s">
        <v>1826</v>
      </c>
      <c r="AR3128" t="str">
        <f t="shared" si="607"/>
        <v>1-Adjusted Base Budget</v>
      </c>
      <c r="AS3128" s="145" t="s">
        <v>1827</v>
      </c>
      <c r="AT3128" t="s">
        <v>213</v>
      </c>
      <c r="AV3128" t="str">
        <f t="shared" si="601"/>
        <v>VPIT</v>
      </c>
      <c r="AW3128" t="str">
        <f t="shared" si="600"/>
        <v>VP FOR INFORMATION TECHNOLOGY</v>
      </c>
    </row>
    <row r="3129" spans="1:49">
      <c r="A3129" s="59">
        <v>2018</v>
      </c>
      <c r="B3129" t="s">
        <v>137</v>
      </c>
      <c r="C3129" t="s">
        <v>1237</v>
      </c>
      <c r="D3129" t="s">
        <v>1238</v>
      </c>
      <c r="E3129" t="s">
        <v>1245</v>
      </c>
      <c r="F3129" t="s">
        <v>1195</v>
      </c>
      <c r="G3129" t="s">
        <v>1196</v>
      </c>
      <c r="H3129" t="s">
        <v>1246</v>
      </c>
      <c r="I3129" s="170" t="s">
        <v>84</v>
      </c>
      <c r="J3129" t="s">
        <v>85</v>
      </c>
      <c r="K3129" t="s">
        <v>214</v>
      </c>
      <c r="L3129" t="s">
        <v>419</v>
      </c>
      <c r="M3129" t="s">
        <v>420</v>
      </c>
      <c r="N3129" t="s">
        <v>217</v>
      </c>
      <c r="O3129" t="s">
        <v>263</v>
      </c>
      <c r="P3129" t="s">
        <v>414</v>
      </c>
      <c r="Q3129" t="s">
        <v>415</v>
      </c>
      <c r="R3129" t="s">
        <v>416</v>
      </c>
      <c r="S3129" t="s">
        <v>338</v>
      </c>
      <c r="T3129" t="s">
        <v>339</v>
      </c>
      <c r="U3129" s="61" t="s">
        <v>340</v>
      </c>
      <c r="V3129" t="s">
        <v>24</v>
      </c>
      <c r="W3129" t="s">
        <v>263</v>
      </c>
      <c r="X3129" s="59">
        <v>20053</v>
      </c>
      <c r="Y3129" s="59">
        <v>20053</v>
      </c>
      <c r="AA3129" s="146" t="str">
        <f t="shared" si="609"/>
        <v>EX</v>
      </c>
      <c r="AB3129" s="146">
        <f t="shared" si="611"/>
        <v>0</v>
      </c>
      <c r="AC3129" t="str">
        <f t="shared" si="602"/>
        <v>EX</v>
      </c>
      <c r="AD3129" s="74">
        <f t="shared" si="603"/>
        <v>20053</v>
      </c>
      <c r="AE3129" s="74">
        <f t="shared" si="608"/>
        <v>20053</v>
      </c>
      <c r="AF3129">
        <v>1</v>
      </c>
      <c r="AG3129">
        <v>0</v>
      </c>
      <c r="AH3129" s="74">
        <v>0</v>
      </c>
      <c r="AJ3129" s="74">
        <f t="shared" si="604"/>
        <v>0</v>
      </c>
      <c r="AK3129" s="74">
        <f t="shared" si="610"/>
        <v>20053</v>
      </c>
      <c r="AL3129" t="str">
        <f t="shared" si="605"/>
        <v>N</v>
      </c>
      <c r="AN3129" t="s">
        <v>86</v>
      </c>
      <c r="AO3129" t="s">
        <v>85</v>
      </c>
      <c r="AP3129" t="str">
        <f t="shared" si="606"/>
        <v>94</v>
      </c>
      <c r="AQ3129" s="145" t="s">
        <v>1826</v>
      </c>
      <c r="AR3129" t="str">
        <f t="shared" si="607"/>
        <v>1-Adjusted Base Budget</v>
      </c>
      <c r="AS3129" s="145" t="s">
        <v>1827</v>
      </c>
      <c r="AT3129" t="s">
        <v>213</v>
      </c>
      <c r="AV3129" t="str">
        <f t="shared" si="601"/>
        <v>VPIT</v>
      </c>
      <c r="AW3129" t="str">
        <f t="shared" si="600"/>
        <v>VP FOR INFORMATION TECHNOLOGY</v>
      </c>
    </row>
    <row r="3130" spans="1:49">
      <c r="A3130" s="59">
        <v>2018</v>
      </c>
      <c r="B3130" t="s">
        <v>137</v>
      </c>
      <c r="C3130" t="s">
        <v>1237</v>
      </c>
      <c r="D3130" t="s">
        <v>1238</v>
      </c>
      <c r="E3130" t="s">
        <v>1245</v>
      </c>
      <c r="F3130" t="s">
        <v>1123</v>
      </c>
      <c r="G3130" t="s">
        <v>1264</v>
      </c>
      <c r="H3130" t="s">
        <v>1246</v>
      </c>
      <c r="I3130" s="170" t="s">
        <v>84</v>
      </c>
      <c r="J3130" t="s">
        <v>85</v>
      </c>
      <c r="K3130" t="s">
        <v>214</v>
      </c>
      <c r="L3130" t="s">
        <v>419</v>
      </c>
      <c r="M3130" t="s">
        <v>420</v>
      </c>
      <c r="N3130" t="s">
        <v>217</v>
      </c>
      <c r="O3130" t="s">
        <v>263</v>
      </c>
      <c r="P3130" t="s">
        <v>414</v>
      </c>
      <c r="Q3130" t="s">
        <v>415</v>
      </c>
      <c r="R3130" t="s">
        <v>416</v>
      </c>
      <c r="S3130" t="s">
        <v>338</v>
      </c>
      <c r="T3130" t="s">
        <v>339</v>
      </c>
      <c r="U3130" s="61" t="s">
        <v>340</v>
      </c>
      <c r="V3130" t="s">
        <v>24</v>
      </c>
      <c r="W3130" t="s">
        <v>263</v>
      </c>
      <c r="X3130" s="59">
        <v>9190</v>
      </c>
      <c r="Y3130" s="59">
        <v>0</v>
      </c>
      <c r="AA3130" s="146" t="str">
        <f t="shared" si="609"/>
        <v>EX</v>
      </c>
      <c r="AB3130" s="146">
        <f t="shared" si="611"/>
        <v>0</v>
      </c>
      <c r="AC3130" t="str">
        <f t="shared" si="602"/>
        <v>EX</v>
      </c>
      <c r="AD3130" s="74">
        <f t="shared" si="603"/>
        <v>0</v>
      </c>
      <c r="AE3130" s="74">
        <f t="shared" si="608"/>
        <v>0</v>
      </c>
      <c r="AF3130">
        <v>1</v>
      </c>
      <c r="AG3130">
        <v>0</v>
      </c>
      <c r="AH3130" s="74">
        <v>0</v>
      </c>
      <c r="AJ3130" s="74">
        <f t="shared" si="604"/>
        <v>0</v>
      </c>
      <c r="AK3130" s="74">
        <f t="shared" si="610"/>
        <v>0</v>
      </c>
      <c r="AL3130" t="str">
        <f t="shared" si="605"/>
        <v>N</v>
      </c>
      <c r="AN3130" t="s">
        <v>86</v>
      </c>
      <c r="AO3130" t="s">
        <v>85</v>
      </c>
      <c r="AP3130" t="str">
        <f t="shared" si="606"/>
        <v>94</v>
      </c>
      <c r="AQ3130" s="145" t="s">
        <v>1826</v>
      </c>
      <c r="AR3130" t="str">
        <f t="shared" si="607"/>
        <v>1-Adjusted Base Budget</v>
      </c>
      <c r="AS3130" s="145" t="s">
        <v>1827</v>
      </c>
      <c r="AT3130" t="s">
        <v>213</v>
      </c>
      <c r="AV3130" t="str">
        <f t="shared" si="601"/>
        <v>VPIT</v>
      </c>
      <c r="AW3130" t="str">
        <f t="shared" si="600"/>
        <v>VP FOR INFORMATION TECHNOLOGY</v>
      </c>
    </row>
    <row r="3131" spans="1:49">
      <c r="A3131" s="59">
        <v>2018</v>
      </c>
      <c r="B3131" t="s">
        <v>137</v>
      </c>
      <c r="C3131" t="s">
        <v>1237</v>
      </c>
      <c r="D3131" t="s">
        <v>1238</v>
      </c>
      <c r="E3131" t="s">
        <v>1245</v>
      </c>
      <c r="F3131" t="s">
        <v>1269</v>
      </c>
      <c r="G3131" t="s">
        <v>1270</v>
      </c>
      <c r="H3131" t="s">
        <v>1246</v>
      </c>
      <c r="I3131" s="170" t="s">
        <v>84</v>
      </c>
      <c r="J3131" t="s">
        <v>85</v>
      </c>
      <c r="K3131" t="s">
        <v>214</v>
      </c>
      <c r="L3131" t="s">
        <v>419</v>
      </c>
      <c r="M3131" t="s">
        <v>420</v>
      </c>
      <c r="N3131" t="s">
        <v>217</v>
      </c>
      <c r="O3131" t="s">
        <v>263</v>
      </c>
      <c r="P3131" t="s">
        <v>414</v>
      </c>
      <c r="Q3131" t="s">
        <v>415</v>
      </c>
      <c r="R3131" t="s">
        <v>416</v>
      </c>
      <c r="S3131" t="s">
        <v>338</v>
      </c>
      <c r="T3131" t="s">
        <v>339</v>
      </c>
      <c r="U3131" s="61" t="s">
        <v>340</v>
      </c>
      <c r="V3131" t="s">
        <v>24</v>
      </c>
      <c r="W3131" t="s">
        <v>263</v>
      </c>
      <c r="X3131" s="59">
        <v>68447</v>
      </c>
      <c r="Y3131" s="59">
        <v>69667</v>
      </c>
      <c r="AA3131" s="146" t="str">
        <f t="shared" si="609"/>
        <v>EX</v>
      </c>
      <c r="AB3131" s="146">
        <f t="shared" si="611"/>
        <v>0</v>
      </c>
      <c r="AC3131" t="str">
        <f t="shared" si="602"/>
        <v>EX</v>
      </c>
      <c r="AD3131" s="74">
        <f t="shared" si="603"/>
        <v>69667</v>
      </c>
      <c r="AE3131" s="74">
        <f t="shared" si="608"/>
        <v>69667</v>
      </c>
      <c r="AF3131">
        <v>1</v>
      </c>
      <c r="AG3131">
        <v>0</v>
      </c>
      <c r="AH3131" s="74">
        <v>0</v>
      </c>
      <c r="AJ3131" s="74">
        <f t="shared" si="604"/>
        <v>0</v>
      </c>
      <c r="AK3131" s="74">
        <f t="shared" si="610"/>
        <v>69667</v>
      </c>
      <c r="AL3131" t="str">
        <f t="shared" si="605"/>
        <v>N</v>
      </c>
      <c r="AN3131" t="s">
        <v>86</v>
      </c>
      <c r="AO3131" t="s">
        <v>85</v>
      </c>
      <c r="AP3131" t="str">
        <f t="shared" si="606"/>
        <v>94</v>
      </c>
      <c r="AQ3131" s="145" t="s">
        <v>1826</v>
      </c>
      <c r="AR3131" t="str">
        <f t="shared" si="607"/>
        <v>1-Adjusted Base Budget</v>
      </c>
      <c r="AS3131" s="145" t="s">
        <v>1827</v>
      </c>
      <c r="AT3131" t="s">
        <v>213</v>
      </c>
      <c r="AV3131" t="str">
        <f t="shared" si="601"/>
        <v>VPIT</v>
      </c>
      <c r="AW3131" t="str">
        <f t="shared" si="600"/>
        <v>VP FOR INFORMATION TECHNOLOGY</v>
      </c>
    </row>
    <row r="3132" spans="1:49">
      <c r="A3132" s="59">
        <v>2018</v>
      </c>
      <c r="B3132" t="s">
        <v>137</v>
      </c>
      <c r="C3132" t="s">
        <v>1237</v>
      </c>
      <c r="D3132" t="s">
        <v>1238</v>
      </c>
      <c r="E3132" t="s">
        <v>1245</v>
      </c>
      <c r="F3132" t="s">
        <v>1101</v>
      </c>
      <c r="G3132" t="s">
        <v>1128</v>
      </c>
      <c r="H3132" t="s">
        <v>1246</v>
      </c>
      <c r="I3132" s="170" t="s">
        <v>84</v>
      </c>
      <c r="J3132" t="s">
        <v>85</v>
      </c>
      <c r="K3132" t="s">
        <v>214</v>
      </c>
      <c r="L3132" t="s">
        <v>419</v>
      </c>
      <c r="M3132" t="s">
        <v>420</v>
      </c>
      <c r="N3132" t="s">
        <v>217</v>
      </c>
      <c r="O3132" t="s">
        <v>263</v>
      </c>
      <c r="P3132" t="s">
        <v>414</v>
      </c>
      <c r="Q3132" t="s">
        <v>415</v>
      </c>
      <c r="R3132" t="s">
        <v>416</v>
      </c>
      <c r="S3132" t="s">
        <v>338</v>
      </c>
      <c r="T3132" t="s">
        <v>339</v>
      </c>
      <c r="U3132" s="61" t="s">
        <v>340</v>
      </c>
      <c r="V3132" t="s">
        <v>24</v>
      </c>
      <c r="W3132" t="s">
        <v>263</v>
      </c>
      <c r="X3132" s="59">
        <v>19840</v>
      </c>
      <c r="Y3132" s="59">
        <v>19840</v>
      </c>
      <c r="AA3132" s="146" t="str">
        <f t="shared" si="609"/>
        <v>EX</v>
      </c>
      <c r="AB3132" s="146">
        <f t="shared" si="611"/>
        <v>0</v>
      </c>
      <c r="AC3132" t="str">
        <f t="shared" si="602"/>
        <v>EX</v>
      </c>
      <c r="AD3132" s="74">
        <f t="shared" si="603"/>
        <v>19840</v>
      </c>
      <c r="AE3132" s="74">
        <f t="shared" si="608"/>
        <v>19840</v>
      </c>
      <c r="AF3132">
        <v>1</v>
      </c>
      <c r="AG3132">
        <v>0</v>
      </c>
      <c r="AH3132" s="74">
        <v>0</v>
      </c>
      <c r="AJ3132" s="74">
        <f t="shared" si="604"/>
        <v>0</v>
      </c>
      <c r="AK3132" s="74">
        <f t="shared" si="610"/>
        <v>19840</v>
      </c>
      <c r="AL3132" t="str">
        <f t="shared" si="605"/>
        <v>N</v>
      </c>
      <c r="AN3132" t="s">
        <v>86</v>
      </c>
      <c r="AO3132" t="s">
        <v>85</v>
      </c>
      <c r="AP3132" t="str">
        <f t="shared" si="606"/>
        <v>94</v>
      </c>
      <c r="AQ3132" s="145" t="s">
        <v>1826</v>
      </c>
      <c r="AR3132" t="str">
        <f t="shared" si="607"/>
        <v>1-Adjusted Base Budget</v>
      </c>
      <c r="AS3132" s="145" t="s">
        <v>1827</v>
      </c>
      <c r="AT3132" t="s">
        <v>213</v>
      </c>
      <c r="AV3132" t="str">
        <f t="shared" si="601"/>
        <v>VPIT</v>
      </c>
      <c r="AW3132" t="str">
        <f t="shared" si="600"/>
        <v>VP FOR INFORMATION TECHNOLOGY</v>
      </c>
    </row>
    <row r="3133" spans="1:49">
      <c r="A3133" s="59">
        <v>2018</v>
      </c>
      <c r="B3133" t="s">
        <v>137</v>
      </c>
      <c r="C3133" t="s">
        <v>1237</v>
      </c>
      <c r="D3133" t="s">
        <v>1238</v>
      </c>
      <c r="E3133" t="s">
        <v>1245</v>
      </c>
      <c r="F3133" t="s">
        <v>1298</v>
      </c>
      <c r="G3133" t="s">
        <v>1299</v>
      </c>
      <c r="H3133" t="s">
        <v>1246</v>
      </c>
      <c r="I3133" s="170" t="s">
        <v>84</v>
      </c>
      <c r="J3133" t="s">
        <v>85</v>
      </c>
      <c r="K3133" t="s">
        <v>214</v>
      </c>
      <c r="L3133" t="s">
        <v>419</v>
      </c>
      <c r="M3133" t="s">
        <v>420</v>
      </c>
      <c r="N3133" t="s">
        <v>217</v>
      </c>
      <c r="O3133" t="s">
        <v>263</v>
      </c>
      <c r="P3133" t="s">
        <v>414</v>
      </c>
      <c r="Q3133" t="s">
        <v>415</v>
      </c>
      <c r="R3133" t="s">
        <v>416</v>
      </c>
      <c r="S3133" t="s">
        <v>338</v>
      </c>
      <c r="T3133" t="s">
        <v>339</v>
      </c>
      <c r="U3133" s="61" t="s">
        <v>340</v>
      </c>
      <c r="V3133" t="s">
        <v>24</v>
      </c>
      <c r="W3133" t="s">
        <v>263</v>
      </c>
      <c r="X3133" s="59">
        <v>11345</v>
      </c>
      <c r="Y3133" s="59">
        <v>19061</v>
      </c>
      <c r="AA3133" s="146" t="str">
        <f t="shared" si="609"/>
        <v>EX</v>
      </c>
      <c r="AB3133" s="146">
        <f t="shared" si="611"/>
        <v>0</v>
      </c>
      <c r="AC3133" t="str">
        <f t="shared" si="602"/>
        <v>EX</v>
      </c>
      <c r="AD3133" s="74">
        <f t="shared" si="603"/>
        <v>19061</v>
      </c>
      <c r="AE3133" s="74">
        <f t="shared" si="608"/>
        <v>19061</v>
      </c>
      <c r="AF3133">
        <v>1</v>
      </c>
      <c r="AG3133">
        <v>0</v>
      </c>
      <c r="AH3133" s="74">
        <v>0</v>
      </c>
      <c r="AJ3133" s="74">
        <f t="shared" si="604"/>
        <v>0</v>
      </c>
      <c r="AK3133" s="74">
        <f t="shared" si="610"/>
        <v>19061</v>
      </c>
      <c r="AL3133" t="str">
        <f t="shared" si="605"/>
        <v>N</v>
      </c>
      <c r="AN3133" t="s">
        <v>86</v>
      </c>
      <c r="AO3133" t="s">
        <v>85</v>
      </c>
      <c r="AP3133" t="str">
        <f t="shared" si="606"/>
        <v>94</v>
      </c>
      <c r="AQ3133" s="145" t="s">
        <v>1826</v>
      </c>
      <c r="AR3133" t="str">
        <f t="shared" si="607"/>
        <v>1-Adjusted Base Budget</v>
      </c>
      <c r="AS3133" s="145" t="s">
        <v>1827</v>
      </c>
      <c r="AT3133" t="s">
        <v>213</v>
      </c>
      <c r="AV3133" t="str">
        <f t="shared" si="601"/>
        <v>VPIT</v>
      </c>
      <c r="AW3133" t="str">
        <f t="shared" si="600"/>
        <v>VP FOR INFORMATION TECHNOLOGY</v>
      </c>
    </row>
    <row r="3134" spans="1:49">
      <c r="A3134" s="59">
        <v>2018</v>
      </c>
      <c r="B3134" t="s">
        <v>137</v>
      </c>
      <c r="C3134" t="s">
        <v>1237</v>
      </c>
      <c r="D3134" t="s">
        <v>1238</v>
      </c>
      <c r="E3134" t="s">
        <v>1271</v>
      </c>
      <c r="F3134" t="s">
        <v>1273</v>
      </c>
      <c r="G3134" t="s">
        <v>1274</v>
      </c>
      <c r="H3134" t="s">
        <v>1272</v>
      </c>
      <c r="I3134" s="170" t="s">
        <v>84</v>
      </c>
      <c r="J3134" t="s">
        <v>85</v>
      </c>
      <c r="K3134" t="s">
        <v>214</v>
      </c>
      <c r="L3134" t="s">
        <v>419</v>
      </c>
      <c r="M3134" t="s">
        <v>420</v>
      </c>
      <c r="N3134" t="s">
        <v>217</v>
      </c>
      <c r="O3134" t="s">
        <v>263</v>
      </c>
      <c r="P3134" t="s">
        <v>414</v>
      </c>
      <c r="Q3134" t="s">
        <v>415</v>
      </c>
      <c r="R3134" t="s">
        <v>416</v>
      </c>
      <c r="S3134" t="s">
        <v>338</v>
      </c>
      <c r="T3134" t="s">
        <v>339</v>
      </c>
      <c r="U3134" s="61" t="s">
        <v>340</v>
      </c>
      <c r="V3134" t="s">
        <v>24</v>
      </c>
      <c r="W3134" t="s">
        <v>263</v>
      </c>
      <c r="X3134" s="59">
        <v>29469</v>
      </c>
      <c r="Y3134" s="59">
        <v>18641</v>
      </c>
      <c r="AA3134" s="146" t="str">
        <f t="shared" si="609"/>
        <v>EX</v>
      </c>
      <c r="AB3134" s="146">
        <f t="shared" si="611"/>
        <v>0</v>
      </c>
      <c r="AC3134" t="str">
        <f t="shared" si="602"/>
        <v>EX</v>
      </c>
      <c r="AD3134" s="74">
        <f t="shared" si="603"/>
        <v>18641</v>
      </c>
      <c r="AE3134" s="74">
        <f t="shared" si="608"/>
        <v>18641</v>
      </c>
      <c r="AF3134">
        <v>1</v>
      </c>
      <c r="AG3134">
        <v>0</v>
      </c>
      <c r="AH3134" s="74">
        <v>0</v>
      </c>
      <c r="AJ3134" s="74">
        <f t="shared" si="604"/>
        <v>0</v>
      </c>
      <c r="AK3134" s="74">
        <f t="shared" si="610"/>
        <v>18641</v>
      </c>
      <c r="AL3134" t="str">
        <f t="shared" si="605"/>
        <v>N</v>
      </c>
      <c r="AN3134" t="s">
        <v>86</v>
      </c>
      <c r="AO3134" t="s">
        <v>85</v>
      </c>
      <c r="AP3134" t="str">
        <f t="shared" si="606"/>
        <v>94</v>
      </c>
      <c r="AQ3134" s="145" t="s">
        <v>1826</v>
      </c>
      <c r="AR3134" t="str">
        <f t="shared" si="607"/>
        <v>1-Adjusted Base Budget</v>
      </c>
      <c r="AS3134" s="145" t="s">
        <v>1827</v>
      </c>
      <c r="AT3134" t="s">
        <v>213</v>
      </c>
      <c r="AV3134" t="str">
        <f t="shared" si="601"/>
        <v>VPIT</v>
      </c>
      <c r="AW3134" t="str">
        <f t="shared" si="600"/>
        <v>VP FOR INFORMATION TECHNOLOGY</v>
      </c>
    </row>
    <row r="3135" spans="1:49">
      <c r="A3135" s="59">
        <v>2018</v>
      </c>
      <c r="B3135" t="s">
        <v>137</v>
      </c>
      <c r="C3135" t="s">
        <v>1237</v>
      </c>
      <c r="D3135" t="s">
        <v>1238</v>
      </c>
      <c r="E3135" t="s">
        <v>1271</v>
      </c>
      <c r="F3135" t="s">
        <v>1275</v>
      </c>
      <c r="G3135" t="s">
        <v>1276</v>
      </c>
      <c r="H3135" t="s">
        <v>1272</v>
      </c>
      <c r="I3135" s="170" t="s">
        <v>84</v>
      </c>
      <c r="J3135" t="s">
        <v>85</v>
      </c>
      <c r="K3135" t="s">
        <v>214</v>
      </c>
      <c r="L3135" t="s">
        <v>419</v>
      </c>
      <c r="M3135" t="s">
        <v>420</v>
      </c>
      <c r="N3135" t="s">
        <v>217</v>
      </c>
      <c r="O3135" t="s">
        <v>263</v>
      </c>
      <c r="P3135" t="s">
        <v>414</v>
      </c>
      <c r="Q3135" t="s">
        <v>415</v>
      </c>
      <c r="R3135" t="s">
        <v>416</v>
      </c>
      <c r="S3135" t="s">
        <v>338</v>
      </c>
      <c r="T3135" t="s">
        <v>339</v>
      </c>
      <c r="U3135" s="61" t="s">
        <v>340</v>
      </c>
      <c r="V3135" t="s">
        <v>24</v>
      </c>
      <c r="W3135" t="s">
        <v>263</v>
      </c>
      <c r="X3135" s="59">
        <v>1872</v>
      </c>
      <c r="Y3135" s="59">
        <v>1872</v>
      </c>
      <c r="AA3135" s="146" t="str">
        <f t="shared" si="609"/>
        <v>EX</v>
      </c>
      <c r="AB3135" s="146">
        <f t="shared" si="611"/>
        <v>0</v>
      </c>
      <c r="AC3135" t="str">
        <f t="shared" si="602"/>
        <v>EX</v>
      </c>
      <c r="AD3135" s="74">
        <f t="shared" si="603"/>
        <v>1872</v>
      </c>
      <c r="AE3135" s="74">
        <f t="shared" si="608"/>
        <v>1872</v>
      </c>
      <c r="AF3135">
        <v>1</v>
      </c>
      <c r="AG3135">
        <v>0</v>
      </c>
      <c r="AH3135" s="74">
        <v>0</v>
      </c>
      <c r="AJ3135" s="74">
        <f t="shared" si="604"/>
        <v>0</v>
      </c>
      <c r="AK3135" s="74">
        <f t="shared" si="610"/>
        <v>1872</v>
      </c>
      <c r="AL3135" t="str">
        <f t="shared" si="605"/>
        <v>N</v>
      </c>
      <c r="AN3135" t="s">
        <v>86</v>
      </c>
      <c r="AO3135" t="s">
        <v>85</v>
      </c>
      <c r="AP3135" t="str">
        <f t="shared" si="606"/>
        <v>94</v>
      </c>
      <c r="AQ3135" s="145" t="s">
        <v>1826</v>
      </c>
      <c r="AR3135" t="str">
        <f t="shared" si="607"/>
        <v>1-Adjusted Base Budget</v>
      </c>
      <c r="AS3135" s="145" t="s">
        <v>1827</v>
      </c>
      <c r="AT3135" t="s">
        <v>213</v>
      </c>
      <c r="AV3135" t="str">
        <f t="shared" si="601"/>
        <v>VPIT</v>
      </c>
      <c r="AW3135" t="str">
        <f t="shared" si="600"/>
        <v>VP FOR INFORMATION TECHNOLOGY</v>
      </c>
    </row>
    <row r="3136" spans="1:49">
      <c r="A3136" s="59">
        <v>2018</v>
      </c>
      <c r="B3136" t="s">
        <v>137</v>
      </c>
      <c r="C3136" t="s">
        <v>1237</v>
      </c>
      <c r="D3136" t="s">
        <v>1238</v>
      </c>
      <c r="E3136" t="s">
        <v>1271</v>
      </c>
      <c r="F3136" t="s">
        <v>1298</v>
      </c>
      <c r="G3136" t="s">
        <v>1299</v>
      </c>
      <c r="H3136" t="s">
        <v>1272</v>
      </c>
      <c r="I3136" s="170" t="s">
        <v>84</v>
      </c>
      <c r="J3136" t="s">
        <v>85</v>
      </c>
      <c r="K3136" t="s">
        <v>214</v>
      </c>
      <c r="L3136" t="s">
        <v>419</v>
      </c>
      <c r="M3136" t="s">
        <v>420</v>
      </c>
      <c r="N3136" t="s">
        <v>217</v>
      </c>
      <c r="O3136" t="s">
        <v>263</v>
      </c>
      <c r="P3136" t="s">
        <v>414</v>
      </c>
      <c r="Q3136" t="s">
        <v>415</v>
      </c>
      <c r="R3136" t="s">
        <v>416</v>
      </c>
      <c r="S3136" t="s">
        <v>338</v>
      </c>
      <c r="T3136" t="s">
        <v>339</v>
      </c>
      <c r="U3136" s="61" t="s">
        <v>340</v>
      </c>
      <c r="V3136" t="s">
        <v>24</v>
      </c>
      <c r="W3136" t="s">
        <v>263</v>
      </c>
      <c r="X3136" s="59">
        <v>0</v>
      </c>
      <c r="Y3136" s="59">
        <v>10828</v>
      </c>
      <c r="AA3136" s="146" t="str">
        <f t="shared" si="609"/>
        <v>EX</v>
      </c>
      <c r="AB3136" s="146">
        <f t="shared" si="611"/>
        <v>0</v>
      </c>
      <c r="AC3136" t="str">
        <f t="shared" si="602"/>
        <v>EX</v>
      </c>
      <c r="AD3136" s="74">
        <f t="shared" si="603"/>
        <v>10828</v>
      </c>
      <c r="AE3136" s="74">
        <f t="shared" si="608"/>
        <v>10828</v>
      </c>
      <c r="AF3136">
        <v>1</v>
      </c>
      <c r="AG3136">
        <v>0</v>
      </c>
      <c r="AH3136" s="74">
        <v>0</v>
      </c>
      <c r="AJ3136" s="74">
        <f t="shared" si="604"/>
        <v>0</v>
      </c>
      <c r="AK3136" s="74">
        <f t="shared" si="610"/>
        <v>10828</v>
      </c>
      <c r="AL3136" t="str">
        <f t="shared" si="605"/>
        <v>N</v>
      </c>
      <c r="AN3136" t="s">
        <v>86</v>
      </c>
      <c r="AO3136" t="s">
        <v>85</v>
      </c>
      <c r="AP3136" t="str">
        <f t="shared" si="606"/>
        <v>94</v>
      </c>
      <c r="AQ3136" s="145" t="s">
        <v>1826</v>
      </c>
      <c r="AR3136" t="str">
        <f t="shared" si="607"/>
        <v>1-Adjusted Base Budget</v>
      </c>
      <c r="AS3136" s="145" t="s">
        <v>1827</v>
      </c>
      <c r="AT3136" t="s">
        <v>213</v>
      </c>
      <c r="AV3136" t="str">
        <f t="shared" si="601"/>
        <v>VPIT</v>
      </c>
      <c r="AW3136" t="str">
        <f t="shared" si="600"/>
        <v>VP FOR INFORMATION TECHNOLOGY</v>
      </c>
    </row>
    <row r="3137" spans="1:49">
      <c r="A3137" s="59">
        <v>2018</v>
      </c>
      <c r="B3137" t="s">
        <v>137</v>
      </c>
      <c r="C3137" t="s">
        <v>1237</v>
      </c>
      <c r="D3137" t="s">
        <v>1238</v>
      </c>
      <c r="E3137" t="s">
        <v>1271</v>
      </c>
      <c r="F3137" t="s">
        <v>1278</v>
      </c>
      <c r="G3137" t="s">
        <v>1279</v>
      </c>
      <c r="H3137" t="s">
        <v>1272</v>
      </c>
      <c r="I3137" s="170" t="s">
        <v>84</v>
      </c>
      <c r="J3137" t="s">
        <v>85</v>
      </c>
      <c r="K3137" t="s">
        <v>214</v>
      </c>
      <c r="L3137" t="s">
        <v>419</v>
      </c>
      <c r="M3137" t="s">
        <v>420</v>
      </c>
      <c r="N3137" t="s">
        <v>217</v>
      </c>
      <c r="O3137" t="s">
        <v>263</v>
      </c>
      <c r="P3137" t="s">
        <v>414</v>
      </c>
      <c r="Q3137" t="s">
        <v>415</v>
      </c>
      <c r="R3137" t="s">
        <v>416</v>
      </c>
      <c r="S3137" t="s">
        <v>338</v>
      </c>
      <c r="T3137" t="s">
        <v>339</v>
      </c>
      <c r="U3137" s="61" t="s">
        <v>340</v>
      </c>
      <c r="V3137" t="s">
        <v>24</v>
      </c>
      <c r="W3137" t="s">
        <v>263</v>
      </c>
      <c r="X3137" s="59">
        <v>2738</v>
      </c>
      <c r="Y3137" s="59">
        <v>2738</v>
      </c>
      <c r="AA3137" s="146" t="str">
        <f t="shared" si="609"/>
        <v>EX</v>
      </c>
      <c r="AB3137" s="146">
        <f t="shared" si="611"/>
        <v>0</v>
      </c>
      <c r="AC3137" t="str">
        <f t="shared" si="602"/>
        <v>EX</v>
      </c>
      <c r="AD3137" s="74">
        <f t="shared" si="603"/>
        <v>2738</v>
      </c>
      <c r="AE3137" s="74">
        <f t="shared" si="608"/>
        <v>2738</v>
      </c>
      <c r="AF3137">
        <v>1</v>
      </c>
      <c r="AG3137">
        <v>0</v>
      </c>
      <c r="AH3137" s="74">
        <v>0</v>
      </c>
      <c r="AJ3137" s="74">
        <f t="shared" si="604"/>
        <v>0</v>
      </c>
      <c r="AK3137" s="74">
        <f t="shared" si="610"/>
        <v>2738</v>
      </c>
      <c r="AL3137" t="str">
        <f t="shared" si="605"/>
        <v>N</v>
      </c>
      <c r="AN3137" t="s">
        <v>86</v>
      </c>
      <c r="AO3137" t="s">
        <v>85</v>
      </c>
      <c r="AP3137" t="str">
        <f t="shared" si="606"/>
        <v>94</v>
      </c>
      <c r="AQ3137" s="145" t="s">
        <v>1826</v>
      </c>
      <c r="AR3137" t="str">
        <f t="shared" si="607"/>
        <v>1-Adjusted Base Budget</v>
      </c>
      <c r="AS3137" s="145" t="s">
        <v>1827</v>
      </c>
      <c r="AT3137" t="s">
        <v>213</v>
      </c>
      <c r="AV3137" t="str">
        <f t="shared" si="601"/>
        <v>VPIT</v>
      </c>
      <c r="AW3137" t="str">
        <f t="shared" si="600"/>
        <v>VP FOR INFORMATION TECHNOLOGY</v>
      </c>
    </row>
    <row r="3138" spans="1:49">
      <c r="A3138" s="59">
        <v>2018</v>
      </c>
      <c r="B3138" t="s">
        <v>137</v>
      </c>
      <c r="C3138" t="s">
        <v>1237</v>
      </c>
      <c r="D3138" t="s">
        <v>1238</v>
      </c>
      <c r="E3138" t="s">
        <v>1242</v>
      </c>
      <c r="F3138" t="s">
        <v>1053</v>
      </c>
      <c r="G3138" t="s">
        <v>1054</v>
      </c>
      <c r="H3138" t="s">
        <v>148</v>
      </c>
      <c r="I3138" s="170" t="s">
        <v>84</v>
      </c>
      <c r="J3138" t="s">
        <v>85</v>
      </c>
      <c r="K3138" t="s">
        <v>214</v>
      </c>
      <c r="L3138" t="s">
        <v>419</v>
      </c>
      <c r="M3138" t="s">
        <v>420</v>
      </c>
      <c r="N3138" t="s">
        <v>217</v>
      </c>
      <c r="O3138" t="s">
        <v>263</v>
      </c>
      <c r="P3138" t="s">
        <v>414</v>
      </c>
      <c r="Q3138" t="s">
        <v>415</v>
      </c>
      <c r="R3138" t="s">
        <v>416</v>
      </c>
      <c r="S3138" t="s">
        <v>338</v>
      </c>
      <c r="T3138" t="s">
        <v>339</v>
      </c>
      <c r="U3138" s="61" t="s">
        <v>340</v>
      </c>
      <c r="V3138" t="s">
        <v>24</v>
      </c>
      <c r="W3138" t="s">
        <v>263</v>
      </c>
      <c r="X3138" s="59">
        <v>45370</v>
      </c>
      <c r="Y3138" s="59">
        <v>45370</v>
      </c>
      <c r="Z3138" t="s">
        <v>141</v>
      </c>
      <c r="AA3138" s="146" t="str">
        <f t="shared" si="609"/>
        <v>EX</v>
      </c>
      <c r="AB3138" s="146" t="str">
        <f t="shared" si="611"/>
        <v>IT</v>
      </c>
      <c r="AC3138" t="str">
        <f t="shared" si="602"/>
        <v>EX</v>
      </c>
      <c r="AD3138" s="74">
        <f t="shared" si="603"/>
        <v>45370</v>
      </c>
      <c r="AE3138" s="74">
        <f t="shared" si="608"/>
        <v>45370</v>
      </c>
      <c r="AF3138">
        <v>1</v>
      </c>
      <c r="AG3138">
        <v>0</v>
      </c>
      <c r="AH3138" s="74">
        <v>0</v>
      </c>
      <c r="AJ3138" s="74">
        <f t="shared" si="604"/>
        <v>0</v>
      </c>
      <c r="AK3138" s="74">
        <f t="shared" si="610"/>
        <v>45370</v>
      </c>
      <c r="AL3138" t="str">
        <f t="shared" si="605"/>
        <v>N</v>
      </c>
      <c r="AN3138" t="s">
        <v>86</v>
      </c>
      <c r="AO3138" t="s">
        <v>85</v>
      </c>
      <c r="AP3138" t="str">
        <f t="shared" si="606"/>
        <v>94</v>
      </c>
      <c r="AQ3138" s="145" t="s">
        <v>1826</v>
      </c>
      <c r="AR3138" t="str">
        <f t="shared" si="607"/>
        <v>1-Adjusted Base Budget</v>
      </c>
      <c r="AS3138" s="145" t="s">
        <v>1827</v>
      </c>
      <c r="AT3138" t="s">
        <v>213</v>
      </c>
      <c r="AV3138" t="str">
        <f t="shared" si="601"/>
        <v>VPIT-SS</v>
      </c>
      <c r="AW3138" t="str">
        <f t="shared" si="600"/>
        <v>VP FOR INFORMATION TECHNOLOGY-SHARED SERVICES</v>
      </c>
    </row>
    <row r="3139" spans="1:49">
      <c r="A3139" s="59">
        <v>2018</v>
      </c>
      <c r="B3139" t="s">
        <v>137</v>
      </c>
      <c r="C3139" t="s">
        <v>1237</v>
      </c>
      <c r="D3139" t="s">
        <v>1238</v>
      </c>
      <c r="E3139" t="s">
        <v>1242</v>
      </c>
      <c r="F3139" t="s">
        <v>1280</v>
      </c>
      <c r="G3139" t="s">
        <v>1281</v>
      </c>
      <c r="H3139" t="s">
        <v>148</v>
      </c>
      <c r="I3139" s="170" t="s">
        <v>84</v>
      </c>
      <c r="J3139" t="s">
        <v>85</v>
      </c>
      <c r="K3139" t="s">
        <v>214</v>
      </c>
      <c r="L3139" t="s">
        <v>419</v>
      </c>
      <c r="M3139" t="s">
        <v>420</v>
      </c>
      <c r="N3139" t="s">
        <v>217</v>
      </c>
      <c r="O3139" t="s">
        <v>263</v>
      </c>
      <c r="P3139" t="s">
        <v>414</v>
      </c>
      <c r="Q3139" t="s">
        <v>415</v>
      </c>
      <c r="R3139" t="s">
        <v>416</v>
      </c>
      <c r="S3139" t="s">
        <v>338</v>
      </c>
      <c r="T3139" t="s">
        <v>339</v>
      </c>
      <c r="U3139" s="61" t="s">
        <v>340</v>
      </c>
      <c r="V3139" t="s">
        <v>24</v>
      </c>
      <c r="W3139" t="s">
        <v>263</v>
      </c>
      <c r="X3139" s="59">
        <v>4620</v>
      </c>
      <c r="Y3139" s="59">
        <v>4620</v>
      </c>
      <c r="Z3139" t="s">
        <v>141</v>
      </c>
      <c r="AA3139" s="146" t="str">
        <f t="shared" si="609"/>
        <v>EX</v>
      </c>
      <c r="AB3139" s="146" t="str">
        <f t="shared" si="611"/>
        <v>IT</v>
      </c>
      <c r="AC3139" t="str">
        <f t="shared" si="602"/>
        <v>EX</v>
      </c>
      <c r="AD3139" s="74">
        <f t="shared" si="603"/>
        <v>4620</v>
      </c>
      <c r="AE3139" s="74">
        <f t="shared" si="608"/>
        <v>4620</v>
      </c>
      <c r="AF3139">
        <v>1</v>
      </c>
      <c r="AG3139">
        <v>0</v>
      </c>
      <c r="AH3139" s="74">
        <v>0</v>
      </c>
      <c r="AJ3139" s="74">
        <f t="shared" si="604"/>
        <v>0</v>
      </c>
      <c r="AK3139" s="74">
        <f t="shared" si="610"/>
        <v>4620</v>
      </c>
      <c r="AL3139" t="str">
        <f t="shared" si="605"/>
        <v>N</v>
      </c>
      <c r="AN3139" t="s">
        <v>86</v>
      </c>
      <c r="AO3139" t="s">
        <v>85</v>
      </c>
      <c r="AP3139" t="str">
        <f t="shared" si="606"/>
        <v>94</v>
      </c>
      <c r="AQ3139" s="145" t="s">
        <v>1826</v>
      </c>
      <c r="AR3139" t="str">
        <f t="shared" si="607"/>
        <v>1-Adjusted Base Budget</v>
      </c>
      <c r="AS3139" s="145" t="s">
        <v>1827</v>
      </c>
      <c r="AT3139" t="s">
        <v>213</v>
      </c>
      <c r="AV3139" t="str">
        <f t="shared" si="601"/>
        <v>VPIT-SS</v>
      </c>
      <c r="AW3139" t="str">
        <f t="shared" si="600"/>
        <v>VP FOR INFORMATION TECHNOLOGY-SHARED SERVICES</v>
      </c>
    </row>
    <row r="3140" spans="1:49">
      <c r="A3140" s="59">
        <v>2018</v>
      </c>
      <c r="B3140" t="s">
        <v>137</v>
      </c>
      <c r="C3140" t="s">
        <v>1237</v>
      </c>
      <c r="D3140" t="s">
        <v>1238</v>
      </c>
      <c r="E3140" t="s">
        <v>1242</v>
      </c>
      <c r="F3140" t="s">
        <v>1282</v>
      </c>
      <c r="G3140" t="s">
        <v>1283</v>
      </c>
      <c r="H3140" t="s">
        <v>148</v>
      </c>
      <c r="I3140" s="170" t="s">
        <v>84</v>
      </c>
      <c r="J3140" t="s">
        <v>85</v>
      </c>
      <c r="K3140" t="s">
        <v>214</v>
      </c>
      <c r="L3140" t="s">
        <v>419</v>
      </c>
      <c r="M3140" t="s">
        <v>420</v>
      </c>
      <c r="N3140" t="s">
        <v>217</v>
      </c>
      <c r="O3140" t="s">
        <v>263</v>
      </c>
      <c r="P3140" t="s">
        <v>414</v>
      </c>
      <c r="Q3140" t="s">
        <v>415</v>
      </c>
      <c r="R3140" t="s">
        <v>416</v>
      </c>
      <c r="S3140" t="s">
        <v>338</v>
      </c>
      <c r="T3140" t="s">
        <v>339</v>
      </c>
      <c r="U3140" s="61" t="s">
        <v>340</v>
      </c>
      <c r="V3140" t="s">
        <v>24</v>
      </c>
      <c r="W3140" t="s">
        <v>263</v>
      </c>
      <c r="X3140" s="59">
        <v>7702</v>
      </c>
      <c r="Y3140" s="59">
        <v>9561</v>
      </c>
      <c r="Z3140" t="s">
        <v>141</v>
      </c>
      <c r="AA3140" s="146" t="str">
        <f t="shared" si="609"/>
        <v>EX</v>
      </c>
      <c r="AB3140" s="146" t="str">
        <f t="shared" si="611"/>
        <v>IT</v>
      </c>
      <c r="AC3140" t="str">
        <f t="shared" si="602"/>
        <v>EX</v>
      </c>
      <c r="AD3140" s="74">
        <f t="shared" si="603"/>
        <v>9561</v>
      </c>
      <c r="AE3140" s="74">
        <f t="shared" si="608"/>
        <v>9561</v>
      </c>
      <c r="AF3140">
        <v>1</v>
      </c>
      <c r="AG3140">
        <v>0</v>
      </c>
      <c r="AH3140" s="74">
        <v>0</v>
      </c>
      <c r="AJ3140" s="74">
        <f t="shared" si="604"/>
        <v>0</v>
      </c>
      <c r="AK3140" s="74">
        <f t="shared" si="610"/>
        <v>9561</v>
      </c>
      <c r="AL3140" t="str">
        <f t="shared" si="605"/>
        <v>N</v>
      </c>
      <c r="AN3140" t="s">
        <v>86</v>
      </c>
      <c r="AO3140" t="s">
        <v>85</v>
      </c>
      <c r="AP3140" t="str">
        <f t="shared" si="606"/>
        <v>94</v>
      </c>
      <c r="AQ3140" s="145" t="s">
        <v>1826</v>
      </c>
      <c r="AR3140" t="str">
        <f t="shared" si="607"/>
        <v>1-Adjusted Base Budget</v>
      </c>
      <c r="AS3140" s="145" t="s">
        <v>1827</v>
      </c>
      <c r="AT3140" t="s">
        <v>213</v>
      </c>
      <c r="AV3140" t="str">
        <f t="shared" si="601"/>
        <v>VPIT-SS</v>
      </c>
      <c r="AW3140" t="str">
        <f t="shared" si="600"/>
        <v>VP FOR INFORMATION TECHNOLOGY-SHARED SERVICES</v>
      </c>
    </row>
    <row r="3141" spans="1:49">
      <c r="A3141" s="59">
        <v>2018</v>
      </c>
      <c r="B3141" t="s">
        <v>137</v>
      </c>
      <c r="C3141" t="s">
        <v>1237</v>
      </c>
      <c r="D3141" t="s">
        <v>1238</v>
      </c>
      <c r="E3141" t="s">
        <v>1242</v>
      </c>
      <c r="F3141" t="s">
        <v>990</v>
      </c>
      <c r="G3141" t="s">
        <v>991</v>
      </c>
      <c r="H3141" t="s">
        <v>148</v>
      </c>
      <c r="I3141" s="170" t="s">
        <v>84</v>
      </c>
      <c r="J3141" t="s">
        <v>85</v>
      </c>
      <c r="K3141" t="s">
        <v>214</v>
      </c>
      <c r="L3141" t="s">
        <v>419</v>
      </c>
      <c r="M3141" t="s">
        <v>420</v>
      </c>
      <c r="N3141" t="s">
        <v>217</v>
      </c>
      <c r="O3141" t="s">
        <v>263</v>
      </c>
      <c r="P3141" t="s">
        <v>414</v>
      </c>
      <c r="Q3141" t="s">
        <v>415</v>
      </c>
      <c r="R3141" t="s">
        <v>416</v>
      </c>
      <c r="S3141" t="s">
        <v>338</v>
      </c>
      <c r="T3141" t="s">
        <v>339</v>
      </c>
      <c r="U3141" s="61" t="s">
        <v>340</v>
      </c>
      <c r="V3141" t="s">
        <v>24</v>
      </c>
      <c r="W3141" t="s">
        <v>263</v>
      </c>
      <c r="X3141" s="59">
        <v>8941</v>
      </c>
      <c r="Y3141" s="59">
        <v>8941</v>
      </c>
      <c r="Z3141" t="s">
        <v>141</v>
      </c>
      <c r="AA3141" s="146" t="str">
        <f t="shared" si="609"/>
        <v>EX</v>
      </c>
      <c r="AB3141" s="146" t="str">
        <f t="shared" si="611"/>
        <v>IT</v>
      </c>
      <c r="AC3141" t="str">
        <f t="shared" si="602"/>
        <v>EX</v>
      </c>
      <c r="AD3141" s="74">
        <f t="shared" si="603"/>
        <v>8941</v>
      </c>
      <c r="AE3141" s="74">
        <f t="shared" si="608"/>
        <v>8941</v>
      </c>
      <c r="AF3141">
        <v>1</v>
      </c>
      <c r="AG3141">
        <v>0</v>
      </c>
      <c r="AH3141" s="74">
        <v>0</v>
      </c>
      <c r="AJ3141" s="74">
        <f t="shared" si="604"/>
        <v>0</v>
      </c>
      <c r="AK3141" s="74">
        <f t="shared" si="610"/>
        <v>8941</v>
      </c>
      <c r="AL3141" t="str">
        <f t="shared" si="605"/>
        <v>N</v>
      </c>
      <c r="AN3141" t="s">
        <v>86</v>
      </c>
      <c r="AO3141" t="s">
        <v>85</v>
      </c>
      <c r="AP3141" t="str">
        <f t="shared" si="606"/>
        <v>94</v>
      </c>
      <c r="AQ3141" s="145" t="s">
        <v>1826</v>
      </c>
      <c r="AR3141" t="str">
        <f t="shared" si="607"/>
        <v>1-Adjusted Base Budget</v>
      </c>
      <c r="AS3141" s="145" t="s">
        <v>1827</v>
      </c>
      <c r="AT3141" t="s">
        <v>213</v>
      </c>
      <c r="AV3141" t="str">
        <f t="shared" si="601"/>
        <v>VPIT-SS</v>
      </c>
      <c r="AW3141" t="str">
        <f t="shared" si="600"/>
        <v>VP FOR INFORMATION TECHNOLOGY-SHARED SERVICES</v>
      </c>
    </row>
    <row r="3142" spans="1:49">
      <c r="A3142" s="59">
        <v>2018</v>
      </c>
      <c r="B3142" t="s">
        <v>137</v>
      </c>
      <c r="C3142" t="s">
        <v>1237</v>
      </c>
      <c r="D3142" t="s">
        <v>1238</v>
      </c>
      <c r="E3142" t="s">
        <v>1242</v>
      </c>
      <c r="F3142" t="s">
        <v>1243</v>
      </c>
      <c r="G3142" t="s">
        <v>1244</v>
      </c>
      <c r="H3142" t="s">
        <v>148</v>
      </c>
      <c r="I3142" s="170" t="s">
        <v>84</v>
      </c>
      <c r="J3142" t="s">
        <v>85</v>
      </c>
      <c r="K3142" t="s">
        <v>214</v>
      </c>
      <c r="L3142" t="s">
        <v>419</v>
      </c>
      <c r="M3142" t="s">
        <v>420</v>
      </c>
      <c r="N3142" t="s">
        <v>217</v>
      </c>
      <c r="O3142" t="s">
        <v>263</v>
      </c>
      <c r="P3142" t="s">
        <v>414</v>
      </c>
      <c r="Q3142" t="s">
        <v>415</v>
      </c>
      <c r="R3142" t="s">
        <v>416</v>
      </c>
      <c r="S3142" t="s">
        <v>338</v>
      </c>
      <c r="T3142" t="s">
        <v>339</v>
      </c>
      <c r="U3142" s="61" t="s">
        <v>340</v>
      </c>
      <c r="V3142" t="s">
        <v>24</v>
      </c>
      <c r="W3142" t="s">
        <v>263</v>
      </c>
      <c r="X3142" s="59">
        <v>18983</v>
      </c>
      <c r="Y3142" s="59">
        <v>18983</v>
      </c>
      <c r="Z3142" t="s">
        <v>141</v>
      </c>
      <c r="AA3142" s="146" t="str">
        <f t="shared" si="609"/>
        <v>EX</v>
      </c>
      <c r="AB3142" s="146" t="str">
        <f t="shared" si="611"/>
        <v>IT</v>
      </c>
      <c r="AC3142" t="str">
        <f t="shared" si="602"/>
        <v>EX</v>
      </c>
      <c r="AD3142" s="74">
        <f t="shared" si="603"/>
        <v>18983</v>
      </c>
      <c r="AE3142" s="74">
        <f t="shared" si="608"/>
        <v>18983</v>
      </c>
      <c r="AF3142">
        <v>1</v>
      </c>
      <c r="AG3142">
        <v>0</v>
      </c>
      <c r="AH3142" s="74">
        <v>0</v>
      </c>
      <c r="AJ3142" s="74">
        <f t="shared" si="604"/>
        <v>0</v>
      </c>
      <c r="AK3142" s="74">
        <f t="shared" si="610"/>
        <v>18983</v>
      </c>
      <c r="AL3142" t="str">
        <f t="shared" si="605"/>
        <v>N</v>
      </c>
      <c r="AN3142" t="s">
        <v>86</v>
      </c>
      <c r="AO3142" t="s">
        <v>85</v>
      </c>
      <c r="AP3142" t="str">
        <f t="shared" si="606"/>
        <v>94</v>
      </c>
      <c r="AQ3142" s="145" t="s">
        <v>1826</v>
      </c>
      <c r="AR3142" t="str">
        <f t="shared" si="607"/>
        <v>1-Adjusted Base Budget</v>
      </c>
      <c r="AS3142" s="145" t="s">
        <v>1827</v>
      </c>
      <c r="AT3142" t="s">
        <v>213</v>
      </c>
      <c r="AV3142" t="str">
        <f t="shared" si="601"/>
        <v>VPIT-SS</v>
      </c>
      <c r="AW3142" t="str">
        <f t="shared" ref="AW3142:AW3205" si="612" xml:space="preserve"> IF(AND($AN3142="UAVP",$Z3142="OE"),$AO3142 &amp; "-ONLINE EDUCATION",IF(AND($AN3142="VPIT",OR($Z3142="SS",$Z3142="IT")),$AO3142 &amp; "-SHARED SERVICES",$AO3142))</f>
        <v>VP FOR INFORMATION TECHNOLOGY-SHARED SERVICES</v>
      </c>
    </row>
    <row r="3143" spans="1:49">
      <c r="A3143" s="59">
        <v>2018</v>
      </c>
      <c r="B3143" t="s">
        <v>137</v>
      </c>
      <c r="C3143" t="s">
        <v>1237</v>
      </c>
      <c r="D3143" t="s">
        <v>1238</v>
      </c>
      <c r="E3143" t="s">
        <v>1242</v>
      </c>
      <c r="F3143" t="s">
        <v>1284</v>
      </c>
      <c r="G3143" t="s">
        <v>1285</v>
      </c>
      <c r="H3143" t="s">
        <v>148</v>
      </c>
      <c r="I3143" s="170" t="s">
        <v>84</v>
      </c>
      <c r="J3143" t="s">
        <v>85</v>
      </c>
      <c r="K3143" t="s">
        <v>214</v>
      </c>
      <c r="L3143" t="s">
        <v>419</v>
      </c>
      <c r="M3143" t="s">
        <v>420</v>
      </c>
      <c r="N3143" t="s">
        <v>217</v>
      </c>
      <c r="O3143" t="s">
        <v>263</v>
      </c>
      <c r="P3143" t="s">
        <v>414</v>
      </c>
      <c r="Q3143" t="s">
        <v>415</v>
      </c>
      <c r="R3143" t="s">
        <v>416</v>
      </c>
      <c r="S3143" t="s">
        <v>338</v>
      </c>
      <c r="T3143" t="s">
        <v>339</v>
      </c>
      <c r="U3143" s="61" t="s">
        <v>340</v>
      </c>
      <c r="V3143" t="s">
        <v>24</v>
      </c>
      <c r="W3143" t="s">
        <v>263</v>
      </c>
      <c r="X3143" s="59">
        <v>4226</v>
      </c>
      <c r="Y3143" s="59">
        <v>4226</v>
      </c>
      <c r="Z3143" t="s">
        <v>141</v>
      </c>
      <c r="AA3143" s="146" t="str">
        <f t="shared" si="609"/>
        <v>EX</v>
      </c>
      <c r="AB3143" s="146" t="str">
        <f t="shared" si="611"/>
        <v>IT</v>
      </c>
      <c r="AC3143" t="str">
        <f t="shared" si="602"/>
        <v>EX</v>
      </c>
      <c r="AD3143" s="74">
        <f t="shared" si="603"/>
        <v>4226</v>
      </c>
      <c r="AE3143" s="74">
        <f t="shared" si="608"/>
        <v>4226</v>
      </c>
      <c r="AF3143">
        <v>1</v>
      </c>
      <c r="AG3143">
        <v>0</v>
      </c>
      <c r="AH3143" s="74">
        <v>0</v>
      </c>
      <c r="AJ3143" s="74">
        <f t="shared" si="604"/>
        <v>0</v>
      </c>
      <c r="AK3143" s="74">
        <f t="shared" si="610"/>
        <v>4226</v>
      </c>
      <c r="AL3143" t="str">
        <f t="shared" si="605"/>
        <v>N</v>
      </c>
      <c r="AN3143" t="s">
        <v>86</v>
      </c>
      <c r="AO3143" t="s">
        <v>85</v>
      </c>
      <c r="AP3143" t="str">
        <f t="shared" si="606"/>
        <v>94</v>
      </c>
      <c r="AQ3143" s="145" t="s">
        <v>1826</v>
      </c>
      <c r="AR3143" t="str">
        <f t="shared" si="607"/>
        <v>1-Adjusted Base Budget</v>
      </c>
      <c r="AS3143" s="145" t="s">
        <v>1827</v>
      </c>
      <c r="AT3143" t="s">
        <v>213</v>
      </c>
      <c r="AV3143" t="str">
        <f t="shared" si="601"/>
        <v>VPIT-SS</v>
      </c>
      <c r="AW3143" t="str">
        <f t="shared" si="612"/>
        <v>VP FOR INFORMATION TECHNOLOGY-SHARED SERVICES</v>
      </c>
    </row>
    <row r="3144" spans="1:49">
      <c r="A3144" s="59">
        <v>2018</v>
      </c>
      <c r="B3144" t="s">
        <v>137</v>
      </c>
      <c r="C3144" t="s">
        <v>1237</v>
      </c>
      <c r="D3144" t="s">
        <v>1238</v>
      </c>
      <c r="E3144" t="s">
        <v>1242</v>
      </c>
      <c r="F3144" t="s">
        <v>1286</v>
      </c>
      <c r="G3144" t="s">
        <v>1287</v>
      </c>
      <c r="H3144" t="s">
        <v>148</v>
      </c>
      <c r="I3144" s="170" t="s">
        <v>84</v>
      </c>
      <c r="J3144" t="s">
        <v>85</v>
      </c>
      <c r="K3144" t="s">
        <v>214</v>
      </c>
      <c r="L3144" t="s">
        <v>419</v>
      </c>
      <c r="M3144" t="s">
        <v>420</v>
      </c>
      <c r="N3144" t="s">
        <v>217</v>
      </c>
      <c r="O3144" t="s">
        <v>263</v>
      </c>
      <c r="P3144" t="s">
        <v>414</v>
      </c>
      <c r="Q3144" t="s">
        <v>415</v>
      </c>
      <c r="R3144" t="s">
        <v>416</v>
      </c>
      <c r="S3144" t="s">
        <v>338</v>
      </c>
      <c r="T3144" t="s">
        <v>339</v>
      </c>
      <c r="U3144" s="61" t="s">
        <v>340</v>
      </c>
      <c r="V3144" t="s">
        <v>24</v>
      </c>
      <c r="W3144" t="s">
        <v>263</v>
      </c>
      <c r="X3144" s="59">
        <v>14533</v>
      </c>
      <c r="Y3144" s="59">
        <v>14533</v>
      </c>
      <c r="Z3144" t="s">
        <v>141</v>
      </c>
      <c r="AA3144" s="146" t="str">
        <f t="shared" si="609"/>
        <v>EX</v>
      </c>
      <c r="AB3144" s="146" t="str">
        <f t="shared" si="611"/>
        <v>IT</v>
      </c>
      <c r="AC3144" t="str">
        <f t="shared" si="602"/>
        <v>EX</v>
      </c>
      <c r="AD3144" s="74">
        <f t="shared" si="603"/>
        <v>14533</v>
      </c>
      <c r="AE3144" s="74">
        <f t="shared" si="608"/>
        <v>14533</v>
      </c>
      <c r="AF3144">
        <v>1</v>
      </c>
      <c r="AG3144">
        <v>0</v>
      </c>
      <c r="AH3144" s="74">
        <v>0</v>
      </c>
      <c r="AJ3144" s="74">
        <f t="shared" si="604"/>
        <v>0</v>
      </c>
      <c r="AK3144" s="74">
        <f t="shared" si="610"/>
        <v>14533</v>
      </c>
      <c r="AL3144" t="str">
        <f t="shared" si="605"/>
        <v>N</v>
      </c>
      <c r="AN3144" t="s">
        <v>86</v>
      </c>
      <c r="AO3144" t="s">
        <v>85</v>
      </c>
      <c r="AP3144" t="str">
        <f t="shared" si="606"/>
        <v>94</v>
      </c>
      <c r="AQ3144" s="145" t="s">
        <v>1826</v>
      </c>
      <c r="AR3144" t="str">
        <f t="shared" si="607"/>
        <v>1-Adjusted Base Budget</v>
      </c>
      <c r="AS3144" s="145" t="s">
        <v>1827</v>
      </c>
      <c r="AT3144" t="s">
        <v>213</v>
      </c>
      <c r="AV3144" t="str">
        <f t="shared" si="601"/>
        <v>VPIT-SS</v>
      </c>
      <c r="AW3144" t="str">
        <f t="shared" si="612"/>
        <v>VP FOR INFORMATION TECHNOLOGY-SHARED SERVICES</v>
      </c>
    </row>
    <row r="3145" spans="1:49">
      <c r="A3145" s="59">
        <v>2018</v>
      </c>
      <c r="B3145" t="s">
        <v>137</v>
      </c>
      <c r="C3145" t="s">
        <v>1237</v>
      </c>
      <c r="D3145" t="s">
        <v>1238</v>
      </c>
      <c r="E3145" t="s">
        <v>1242</v>
      </c>
      <c r="F3145" t="s">
        <v>1288</v>
      </c>
      <c r="G3145" t="s">
        <v>1289</v>
      </c>
      <c r="H3145" t="s">
        <v>148</v>
      </c>
      <c r="I3145" s="170" t="s">
        <v>84</v>
      </c>
      <c r="J3145" t="s">
        <v>85</v>
      </c>
      <c r="K3145" t="s">
        <v>214</v>
      </c>
      <c r="L3145" t="s">
        <v>419</v>
      </c>
      <c r="M3145" t="s">
        <v>420</v>
      </c>
      <c r="N3145" t="s">
        <v>217</v>
      </c>
      <c r="O3145" t="s">
        <v>263</v>
      </c>
      <c r="P3145" t="s">
        <v>414</v>
      </c>
      <c r="Q3145" t="s">
        <v>415</v>
      </c>
      <c r="R3145" t="s">
        <v>416</v>
      </c>
      <c r="S3145" t="s">
        <v>338</v>
      </c>
      <c r="T3145" t="s">
        <v>339</v>
      </c>
      <c r="U3145" s="61" t="s">
        <v>340</v>
      </c>
      <c r="V3145" t="s">
        <v>24</v>
      </c>
      <c r="W3145" t="s">
        <v>263</v>
      </c>
      <c r="X3145" s="59">
        <v>36477</v>
      </c>
      <c r="Y3145" s="59">
        <v>36477</v>
      </c>
      <c r="Z3145" t="s">
        <v>141</v>
      </c>
      <c r="AA3145" s="146" t="str">
        <f t="shared" si="609"/>
        <v>EX</v>
      </c>
      <c r="AB3145" s="146" t="str">
        <f t="shared" si="611"/>
        <v>IT</v>
      </c>
      <c r="AC3145" t="str">
        <f t="shared" si="602"/>
        <v>EX</v>
      </c>
      <c r="AD3145" s="74">
        <f t="shared" si="603"/>
        <v>36477</v>
      </c>
      <c r="AE3145" s="74">
        <f t="shared" si="608"/>
        <v>36477</v>
      </c>
      <c r="AF3145">
        <v>1</v>
      </c>
      <c r="AG3145">
        <v>0</v>
      </c>
      <c r="AH3145" s="74">
        <v>0</v>
      </c>
      <c r="AJ3145" s="74">
        <f t="shared" si="604"/>
        <v>0</v>
      </c>
      <c r="AK3145" s="74">
        <f t="shared" si="610"/>
        <v>36477</v>
      </c>
      <c r="AL3145" t="str">
        <f t="shared" si="605"/>
        <v>N</v>
      </c>
      <c r="AN3145" t="s">
        <v>86</v>
      </c>
      <c r="AO3145" t="s">
        <v>85</v>
      </c>
      <c r="AP3145" t="str">
        <f t="shared" si="606"/>
        <v>94</v>
      </c>
      <c r="AQ3145" s="145" t="s">
        <v>1826</v>
      </c>
      <c r="AR3145" t="str">
        <f t="shared" si="607"/>
        <v>1-Adjusted Base Budget</v>
      </c>
      <c r="AS3145" s="145" t="s">
        <v>1827</v>
      </c>
      <c r="AT3145" t="s">
        <v>213</v>
      </c>
      <c r="AV3145" t="str">
        <f t="shared" si="601"/>
        <v>VPIT-SS</v>
      </c>
      <c r="AW3145" t="str">
        <f t="shared" si="612"/>
        <v>VP FOR INFORMATION TECHNOLOGY-SHARED SERVICES</v>
      </c>
    </row>
    <row r="3146" spans="1:49">
      <c r="A3146" s="59">
        <v>2018</v>
      </c>
      <c r="B3146" t="s">
        <v>137</v>
      </c>
      <c r="C3146" t="s">
        <v>1237</v>
      </c>
      <c r="D3146" t="s">
        <v>1238</v>
      </c>
      <c r="E3146" t="s">
        <v>1242</v>
      </c>
      <c r="F3146" t="s">
        <v>1091</v>
      </c>
      <c r="G3146" t="s">
        <v>1092</v>
      </c>
      <c r="H3146" t="s">
        <v>148</v>
      </c>
      <c r="I3146" s="170" t="s">
        <v>84</v>
      </c>
      <c r="J3146" t="s">
        <v>85</v>
      </c>
      <c r="K3146" t="s">
        <v>214</v>
      </c>
      <c r="L3146" t="s">
        <v>419</v>
      </c>
      <c r="M3146" t="s">
        <v>420</v>
      </c>
      <c r="N3146" t="s">
        <v>217</v>
      </c>
      <c r="O3146" t="s">
        <v>263</v>
      </c>
      <c r="P3146" t="s">
        <v>414</v>
      </c>
      <c r="Q3146" t="s">
        <v>415</v>
      </c>
      <c r="R3146" t="s">
        <v>416</v>
      </c>
      <c r="S3146" t="s">
        <v>338</v>
      </c>
      <c r="T3146" t="s">
        <v>339</v>
      </c>
      <c r="U3146" s="61" t="s">
        <v>340</v>
      </c>
      <c r="V3146" t="s">
        <v>24</v>
      </c>
      <c r="W3146" t="s">
        <v>263</v>
      </c>
      <c r="X3146" s="59">
        <v>5463</v>
      </c>
      <c r="Y3146" s="59">
        <v>5463</v>
      </c>
      <c r="Z3146" t="s">
        <v>141</v>
      </c>
      <c r="AA3146" s="146" t="str">
        <f t="shared" si="609"/>
        <v>EX</v>
      </c>
      <c r="AB3146" s="146" t="str">
        <f t="shared" si="611"/>
        <v>IT</v>
      </c>
      <c r="AC3146" t="str">
        <f t="shared" si="602"/>
        <v>EX</v>
      </c>
      <c r="AD3146" s="74">
        <f t="shared" si="603"/>
        <v>5463</v>
      </c>
      <c r="AE3146" s="74">
        <f t="shared" si="608"/>
        <v>5463</v>
      </c>
      <c r="AF3146">
        <v>1</v>
      </c>
      <c r="AG3146">
        <v>0</v>
      </c>
      <c r="AH3146" s="74">
        <v>0</v>
      </c>
      <c r="AJ3146" s="74">
        <f t="shared" si="604"/>
        <v>0</v>
      </c>
      <c r="AK3146" s="74">
        <f t="shared" si="610"/>
        <v>5463</v>
      </c>
      <c r="AL3146" t="str">
        <f t="shared" si="605"/>
        <v>N</v>
      </c>
      <c r="AN3146" t="s">
        <v>86</v>
      </c>
      <c r="AO3146" t="s">
        <v>85</v>
      </c>
      <c r="AP3146" t="str">
        <f t="shared" si="606"/>
        <v>94</v>
      </c>
      <c r="AQ3146" s="145" t="s">
        <v>1826</v>
      </c>
      <c r="AR3146" t="str">
        <f t="shared" si="607"/>
        <v>1-Adjusted Base Budget</v>
      </c>
      <c r="AS3146" s="145" t="s">
        <v>1827</v>
      </c>
      <c r="AT3146" t="s">
        <v>213</v>
      </c>
      <c r="AV3146" t="str">
        <f t="shared" si="601"/>
        <v>VPIT-SS</v>
      </c>
      <c r="AW3146" t="str">
        <f t="shared" si="612"/>
        <v>VP FOR INFORMATION TECHNOLOGY-SHARED SERVICES</v>
      </c>
    </row>
    <row r="3147" spans="1:49">
      <c r="A3147" s="59">
        <v>2018</v>
      </c>
      <c r="B3147" t="s">
        <v>137</v>
      </c>
      <c r="C3147" t="s">
        <v>1237</v>
      </c>
      <c r="D3147" t="s">
        <v>1238</v>
      </c>
      <c r="E3147" t="s">
        <v>1242</v>
      </c>
      <c r="F3147" t="s">
        <v>1292</v>
      </c>
      <c r="G3147" t="s">
        <v>1293</v>
      </c>
      <c r="H3147" t="s">
        <v>148</v>
      </c>
      <c r="I3147" s="170" t="s">
        <v>84</v>
      </c>
      <c r="J3147" t="s">
        <v>85</v>
      </c>
      <c r="K3147" t="s">
        <v>214</v>
      </c>
      <c r="L3147" t="s">
        <v>419</v>
      </c>
      <c r="M3147" t="s">
        <v>420</v>
      </c>
      <c r="N3147" t="s">
        <v>217</v>
      </c>
      <c r="O3147" t="s">
        <v>263</v>
      </c>
      <c r="P3147" t="s">
        <v>414</v>
      </c>
      <c r="Q3147" t="s">
        <v>415</v>
      </c>
      <c r="R3147" t="s">
        <v>416</v>
      </c>
      <c r="S3147" t="s">
        <v>338</v>
      </c>
      <c r="T3147" t="s">
        <v>339</v>
      </c>
      <c r="U3147" s="61" t="s">
        <v>340</v>
      </c>
      <c r="V3147" t="s">
        <v>24</v>
      </c>
      <c r="W3147" t="s">
        <v>263</v>
      </c>
      <c r="X3147" s="59">
        <v>45191</v>
      </c>
      <c r="Y3147" s="59">
        <v>45191</v>
      </c>
      <c r="Z3147" t="s">
        <v>141</v>
      </c>
      <c r="AA3147" s="146" t="str">
        <f t="shared" si="609"/>
        <v>EX</v>
      </c>
      <c r="AB3147" s="146" t="str">
        <f t="shared" si="611"/>
        <v>IT</v>
      </c>
      <c r="AC3147" t="str">
        <f t="shared" si="602"/>
        <v>EX</v>
      </c>
      <c r="AD3147" s="74">
        <f t="shared" si="603"/>
        <v>45191</v>
      </c>
      <c r="AE3147" s="74">
        <f t="shared" si="608"/>
        <v>45191</v>
      </c>
      <c r="AF3147">
        <v>1</v>
      </c>
      <c r="AG3147">
        <v>0</v>
      </c>
      <c r="AH3147" s="74">
        <v>0</v>
      </c>
      <c r="AJ3147" s="74">
        <f t="shared" si="604"/>
        <v>0</v>
      </c>
      <c r="AK3147" s="74">
        <f t="shared" si="610"/>
        <v>45191</v>
      </c>
      <c r="AL3147" t="str">
        <f t="shared" si="605"/>
        <v>N</v>
      </c>
      <c r="AN3147" t="s">
        <v>86</v>
      </c>
      <c r="AO3147" t="s">
        <v>85</v>
      </c>
      <c r="AP3147" t="str">
        <f t="shared" si="606"/>
        <v>94</v>
      </c>
      <c r="AQ3147" s="145" t="s">
        <v>1826</v>
      </c>
      <c r="AR3147" t="str">
        <f t="shared" si="607"/>
        <v>1-Adjusted Base Budget</v>
      </c>
      <c r="AS3147" s="145" t="s">
        <v>1827</v>
      </c>
      <c r="AT3147" t="s">
        <v>213</v>
      </c>
      <c r="AV3147" t="str">
        <f t="shared" si="601"/>
        <v>VPIT-SS</v>
      </c>
      <c r="AW3147" t="str">
        <f t="shared" si="612"/>
        <v>VP FOR INFORMATION TECHNOLOGY-SHARED SERVICES</v>
      </c>
    </row>
    <row r="3148" spans="1:49">
      <c r="A3148" s="59">
        <v>2018</v>
      </c>
      <c r="B3148" t="s">
        <v>137</v>
      </c>
      <c r="C3148" t="s">
        <v>1237</v>
      </c>
      <c r="D3148" t="s">
        <v>1238</v>
      </c>
      <c r="E3148" t="s">
        <v>1242</v>
      </c>
      <c r="F3148" t="s">
        <v>1294</v>
      </c>
      <c r="G3148" t="s">
        <v>1295</v>
      </c>
      <c r="H3148" t="s">
        <v>148</v>
      </c>
      <c r="I3148" s="170" t="s">
        <v>84</v>
      </c>
      <c r="J3148" t="s">
        <v>85</v>
      </c>
      <c r="K3148" t="s">
        <v>214</v>
      </c>
      <c r="L3148" t="s">
        <v>419</v>
      </c>
      <c r="M3148" t="s">
        <v>420</v>
      </c>
      <c r="N3148" t="s">
        <v>217</v>
      </c>
      <c r="O3148" t="s">
        <v>263</v>
      </c>
      <c r="P3148" t="s">
        <v>414</v>
      </c>
      <c r="Q3148" t="s">
        <v>415</v>
      </c>
      <c r="R3148" t="s">
        <v>416</v>
      </c>
      <c r="S3148" t="s">
        <v>338</v>
      </c>
      <c r="T3148" t="s">
        <v>339</v>
      </c>
      <c r="U3148" s="61" t="s">
        <v>340</v>
      </c>
      <c r="V3148" t="s">
        <v>24</v>
      </c>
      <c r="W3148" t="s">
        <v>263</v>
      </c>
      <c r="X3148" s="59">
        <v>54998</v>
      </c>
      <c r="Y3148" s="59">
        <v>54998</v>
      </c>
      <c r="Z3148" t="s">
        <v>141</v>
      </c>
      <c r="AA3148" s="146" t="str">
        <f t="shared" si="609"/>
        <v>EX</v>
      </c>
      <c r="AB3148" s="146" t="str">
        <f t="shared" si="611"/>
        <v>IT</v>
      </c>
      <c r="AC3148" t="str">
        <f t="shared" si="602"/>
        <v>EX</v>
      </c>
      <c r="AD3148" s="74">
        <f t="shared" si="603"/>
        <v>54998</v>
      </c>
      <c r="AE3148" s="74">
        <f t="shared" si="608"/>
        <v>54998</v>
      </c>
      <c r="AF3148">
        <v>1</v>
      </c>
      <c r="AG3148">
        <v>0</v>
      </c>
      <c r="AH3148" s="74">
        <v>0</v>
      </c>
      <c r="AJ3148" s="74">
        <f t="shared" si="604"/>
        <v>0</v>
      </c>
      <c r="AK3148" s="74">
        <f t="shared" si="610"/>
        <v>54998</v>
      </c>
      <c r="AL3148" t="str">
        <f t="shared" si="605"/>
        <v>N</v>
      </c>
      <c r="AN3148" t="s">
        <v>86</v>
      </c>
      <c r="AO3148" t="s">
        <v>85</v>
      </c>
      <c r="AP3148" t="str">
        <f t="shared" si="606"/>
        <v>94</v>
      </c>
      <c r="AQ3148" s="145" t="s">
        <v>1826</v>
      </c>
      <c r="AR3148" t="str">
        <f t="shared" si="607"/>
        <v>1-Adjusted Base Budget</v>
      </c>
      <c r="AS3148" s="145" t="s">
        <v>1827</v>
      </c>
      <c r="AT3148" t="s">
        <v>213</v>
      </c>
      <c r="AV3148" t="str">
        <f t="shared" ref="AV3148:AV3211" si="613">IF(AND($AN3148="UAVP",$Z3148="OE"),$AN3148 &amp; "-OE",IF(AND($AN3148="VPIT",OR($Z3148="SS",$Z3148="IT")),$AN3148 &amp; "-SS",$AN3148))</f>
        <v>VPIT-SS</v>
      </c>
      <c r="AW3148" t="str">
        <f t="shared" si="612"/>
        <v>VP FOR INFORMATION TECHNOLOGY-SHARED SERVICES</v>
      </c>
    </row>
    <row r="3149" spans="1:49">
      <c r="A3149" s="59">
        <v>2018</v>
      </c>
      <c r="B3149" t="s">
        <v>137</v>
      </c>
      <c r="C3149" t="s">
        <v>1237</v>
      </c>
      <c r="D3149" t="s">
        <v>1238</v>
      </c>
      <c r="E3149" t="s">
        <v>1242</v>
      </c>
      <c r="F3149" t="s">
        <v>1103</v>
      </c>
      <c r="G3149" t="s">
        <v>1104</v>
      </c>
      <c r="H3149" t="s">
        <v>148</v>
      </c>
      <c r="I3149" s="170" t="s">
        <v>84</v>
      </c>
      <c r="J3149" t="s">
        <v>85</v>
      </c>
      <c r="K3149" t="s">
        <v>214</v>
      </c>
      <c r="L3149" t="s">
        <v>419</v>
      </c>
      <c r="M3149" t="s">
        <v>420</v>
      </c>
      <c r="N3149" t="s">
        <v>217</v>
      </c>
      <c r="O3149" t="s">
        <v>263</v>
      </c>
      <c r="P3149" t="s">
        <v>414</v>
      </c>
      <c r="Q3149" t="s">
        <v>415</v>
      </c>
      <c r="R3149" t="s">
        <v>416</v>
      </c>
      <c r="S3149" t="s">
        <v>338</v>
      </c>
      <c r="T3149" t="s">
        <v>339</v>
      </c>
      <c r="U3149" s="61" t="s">
        <v>340</v>
      </c>
      <c r="V3149" t="s">
        <v>24</v>
      </c>
      <c r="W3149" t="s">
        <v>263</v>
      </c>
      <c r="X3149" s="59">
        <v>10510</v>
      </c>
      <c r="Y3149" s="59">
        <v>10510</v>
      </c>
      <c r="Z3149" t="s">
        <v>141</v>
      </c>
      <c r="AA3149" s="146" t="str">
        <f t="shared" si="609"/>
        <v>EX</v>
      </c>
      <c r="AB3149" s="146" t="str">
        <f t="shared" si="611"/>
        <v>IT</v>
      </c>
      <c r="AC3149" t="str">
        <f t="shared" si="602"/>
        <v>EX</v>
      </c>
      <c r="AD3149" s="74">
        <f t="shared" si="603"/>
        <v>10510</v>
      </c>
      <c r="AE3149" s="74">
        <f t="shared" si="608"/>
        <v>10510</v>
      </c>
      <c r="AF3149">
        <v>1</v>
      </c>
      <c r="AG3149">
        <v>0</v>
      </c>
      <c r="AH3149" s="74">
        <v>0</v>
      </c>
      <c r="AJ3149" s="74">
        <f t="shared" si="604"/>
        <v>0</v>
      </c>
      <c r="AK3149" s="74">
        <f t="shared" si="610"/>
        <v>10510</v>
      </c>
      <c r="AL3149" t="str">
        <f t="shared" si="605"/>
        <v>N</v>
      </c>
      <c r="AN3149" t="s">
        <v>86</v>
      </c>
      <c r="AO3149" t="s">
        <v>85</v>
      </c>
      <c r="AP3149" t="str">
        <f t="shared" si="606"/>
        <v>94</v>
      </c>
      <c r="AQ3149" s="145" t="s">
        <v>1826</v>
      </c>
      <c r="AR3149" t="str">
        <f t="shared" si="607"/>
        <v>1-Adjusted Base Budget</v>
      </c>
      <c r="AS3149" s="145" t="s">
        <v>1827</v>
      </c>
      <c r="AT3149" t="s">
        <v>213</v>
      </c>
      <c r="AV3149" t="str">
        <f t="shared" si="613"/>
        <v>VPIT-SS</v>
      </c>
      <c r="AW3149" t="str">
        <f t="shared" si="612"/>
        <v>VP FOR INFORMATION TECHNOLOGY-SHARED SERVICES</v>
      </c>
    </row>
    <row r="3150" spans="1:49">
      <c r="A3150" s="59">
        <v>2018</v>
      </c>
      <c r="B3150" t="s">
        <v>137</v>
      </c>
      <c r="C3150" t="s">
        <v>1237</v>
      </c>
      <c r="D3150" t="s">
        <v>1238</v>
      </c>
      <c r="E3150" t="s">
        <v>1242</v>
      </c>
      <c r="F3150" t="s">
        <v>1298</v>
      </c>
      <c r="G3150" t="s">
        <v>1299</v>
      </c>
      <c r="H3150" t="s">
        <v>148</v>
      </c>
      <c r="I3150" s="170" t="s">
        <v>84</v>
      </c>
      <c r="J3150" t="s">
        <v>85</v>
      </c>
      <c r="K3150" t="s">
        <v>214</v>
      </c>
      <c r="L3150" t="s">
        <v>419</v>
      </c>
      <c r="M3150" t="s">
        <v>420</v>
      </c>
      <c r="N3150" t="s">
        <v>217</v>
      </c>
      <c r="O3150" t="s">
        <v>263</v>
      </c>
      <c r="P3150" t="s">
        <v>414</v>
      </c>
      <c r="Q3150" t="s">
        <v>415</v>
      </c>
      <c r="R3150" t="s">
        <v>416</v>
      </c>
      <c r="S3150" t="s">
        <v>338</v>
      </c>
      <c r="T3150" t="s">
        <v>339</v>
      </c>
      <c r="U3150" s="61" t="s">
        <v>340</v>
      </c>
      <c r="V3150" t="s">
        <v>24</v>
      </c>
      <c r="W3150" t="s">
        <v>263</v>
      </c>
      <c r="X3150" s="59">
        <v>0</v>
      </c>
      <c r="Y3150" s="59">
        <v>-1859</v>
      </c>
      <c r="Z3150" t="s">
        <v>141</v>
      </c>
      <c r="AA3150" s="146" t="str">
        <f t="shared" si="609"/>
        <v>EX</v>
      </c>
      <c r="AB3150" s="146" t="str">
        <f t="shared" si="611"/>
        <v>IT</v>
      </c>
      <c r="AC3150" t="str">
        <f t="shared" si="602"/>
        <v>EX</v>
      </c>
      <c r="AD3150" s="74">
        <f t="shared" si="603"/>
        <v>-1859</v>
      </c>
      <c r="AE3150" s="74">
        <f t="shared" si="608"/>
        <v>-1859</v>
      </c>
      <c r="AF3150">
        <v>1</v>
      </c>
      <c r="AG3150">
        <v>0</v>
      </c>
      <c r="AH3150" s="74">
        <v>0</v>
      </c>
      <c r="AJ3150" s="74">
        <f t="shared" si="604"/>
        <v>0</v>
      </c>
      <c r="AK3150" s="74">
        <f t="shared" si="610"/>
        <v>-1859</v>
      </c>
      <c r="AL3150" t="str">
        <f t="shared" si="605"/>
        <v>N</v>
      </c>
      <c r="AN3150" t="s">
        <v>86</v>
      </c>
      <c r="AO3150" t="s">
        <v>85</v>
      </c>
      <c r="AP3150" t="str">
        <f t="shared" si="606"/>
        <v>94</v>
      </c>
      <c r="AQ3150" s="145" t="s">
        <v>1826</v>
      </c>
      <c r="AR3150" t="str">
        <f t="shared" si="607"/>
        <v>1-Adjusted Base Budget</v>
      </c>
      <c r="AS3150" s="145" t="s">
        <v>1827</v>
      </c>
      <c r="AT3150" t="s">
        <v>213</v>
      </c>
      <c r="AV3150" t="str">
        <f t="shared" si="613"/>
        <v>VPIT-SS</v>
      </c>
      <c r="AW3150" t="str">
        <f t="shared" si="612"/>
        <v>VP FOR INFORMATION TECHNOLOGY-SHARED SERVICES</v>
      </c>
    </row>
    <row r="3151" spans="1:49">
      <c r="A3151" s="59">
        <v>2018</v>
      </c>
      <c r="B3151" t="s">
        <v>137</v>
      </c>
      <c r="C3151" t="s">
        <v>1237</v>
      </c>
      <c r="D3151" t="s">
        <v>1238</v>
      </c>
      <c r="E3151" t="s">
        <v>1242</v>
      </c>
      <c r="F3151" t="s">
        <v>1758</v>
      </c>
      <c r="G3151" t="s">
        <v>1759</v>
      </c>
      <c r="H3151" t="s">
        <v>148</v>
      </c>
      <c r="I3151" s="170" t="s">
        <v>84</v>
      </c>
      <c r="J3151" t="s">
        <v>85</v>
      </c>
      <c r="K3151" t="s">
        <v>214</v>
      </c>
      <c r="L3151" t="s">
        <v>419</v>
      </c>
      <c r="M3151" t="s">
        <v>420</v>
      </c>
      <c r="N3151" t="s">
        <v>217</v>
      </c>
      <c r="O3151" t="s">
        <v>263</v>
      </c>
      <c r="P3151" t="s">
        <v>414</v>
      </c>
      <c r="Q3151" t="s">
        <v>415</v>
      </c>
      <c r="R3151" t="s">
        <v>416</v>
      </c>
      <c r="S3151" t="s">
        <v>338</v>
      </c>
      <c r="T3151" t="s">
        <v>339</v>
      </c>
      <c r="U3151" s="61" t="s">
        <v>340</v>
      </c>
      <c r="V3151" t="s">
        <v>24</v>
      </c>
      <c r="W3151" t="s">
        <v>263</v>
      </c>
      <c r="X3151" s="59">
        <v>8559</v>
      </c>
      <c r="Y3151" s="59">
        <v>8559</v>
      </c>
      <c r="Z3151" t="s">
        <v>141</v>
      </c>
      <c r="AA3151" s="146" t="str">
        <f t="shared" si="609"/>
        <v>EX</v>
      </c>
      <c r="AB3151" s="146" t="str">
        <f t="shared" si="611"/>
        <v>IT</v>
      </c>
      <c r="AC3151" t="str">
        <f t="shared" si="602"/>
        <v>EX</v>
      </c>
      <c r="AD3151" s="74">
        <f t="shared" si="603"/>
        <v>8559</v>
      </c>
      <c r="AE3151" s="74">
        <f t="shared" si="608"/>
        <v>8559</v>
      </c>
      <c r="AF3151">
        <v>1</v>
      </c>
      <c r="AG3151">
        <v>0</v>
      </c>
      <c r="AH3151" s="74">
        <v>0</v>
      </c>
      <c r="AJ3151" s="74">
        <f t="shared" si="604"/>
        <v>0</v>
      </c>
      <c r="AK3151" s="74">
        <f t="shared" si="610"/>
        <v>8559</v>
      </c>
      <c r="AL3151" t="str">
        <f t="shared" si="605"/>
        <v>N</v>
      </c>
      <c r="AN3151" t="s">
        <v>86</v>
      </c>
      <c r="AO3151" t="s">
        <v>85</v>
      </c>
      <c r="AP3151" t="str">
        <f t="shared" si="606"/>
        <v>94</v>
      </c>
      <c r="AQ3151" s="145" t="s">
        <v>1826</v>
      </c>
      <c r="AR3151" t="str">
        <f t="shared" si="607"/>
        <v>1-Adjusted Base Budget</v>
      </c>
      <c r="AS3151" s="145" t="s">
        <v>1827</v>
      </c>
      <c r="AT3151" t="s">
        <v>213</v>
      </c>
      <c r="AV3151" t="str">
        <f t="shared" si="613"/>
        <v>VPIT-SS</v>
      </c>
      <c r="AW3151" t="str">
        <f t="shared" si="612"/>
        <v>VP FOR INFORMATION TECHNOLOGY-SHARED SERVICES</v>
      </c>
    </row>
    <row r="3152" spans="1:49">
      <c r="A3152" s="59">
        <v>2018</v>
      </c>
      <c r="B3152" t="s">
        <v>137</v>
      </c>
      <c r="C3152" t="s">
        <v>1237</v>
      </c>
      <c r="D3152" t="s">
        <v>1238</v>
      </c>
      <c r="E3152" t="s">
        <v>1239</v>
      </c>
      <c r="F3152" t="s">
        <v>1296</v>
      </c>
      <c r="G3152" t="s">
        <v>1297</v>
      </c>
      <c r="H3152" t="s">
        <v>155</v>
      </c>
      <c r="I3152" s="170" t="s">
        <v>84</v>
      </c>
      <c r="J3152" t="s">
        <v>85</v>
      </c>
      <c r="K3152" t="s">
        <v>214</v>
      </c>
      <c r="L3152" t="s">
        <v>419</v>
      </c>
      <c r="M3152" t="s">
        <v>420</v>
      </c>
      <c r="N3152" t="s">
        <v>217</v>
      </c>
      <c r="O3152" t="s">
        <v>263</v>
      </c>
      <c r="P3152" t="s">
        <v>414</v>
      </c>
      <c r="Q3152" t="s">
        <v>415</v>
      </c>
      <c r="R3152" t="s">
        <v>416</v>
      </c>
      <c r="S3152" t="s">
        <v>338</v>
      </c>
      <c r="T3152" t="s">
        <v>339</v>
      </c>
      <c r="U3152" s="61" t="s">
        <v>340</v>
      </c>
      <c r="V3152" t="s">
        <v>24</v>
      </c>
      <c r="W3152" t="s">
        <v>263</v>
      </c>
      <c r="X3152" s="59">
        <v>42032</v>
      </c>
      <c r="Y3152" s="59">
        <v>42032</v>
      </c>
      <c r="Z3152" t="s">
        <v>141</v>
      </c>
      <c r="AA3152" s="146" t="str">
        <f t="shared" si="609"/>
        <v>EX</v>
      </c>
      <c r="AB3152" s="146" t="str">
        <f t="shared" si="611"/>
        <v>IT</v>
      </c>
      <c r="AC3152" t="str">
        <f t="shared" si="602"/>
        <v>EX</v>
      </c>
      <c r="AD3152" s="74">
        <f t="shared" si="603"/>
        <v>42032</v>
      </c>
      <c r="AE3152" s="74">
        <f t="shared" si="608"/>
        <v>42032</v>
      </c>
      <c r="AF3152">
        <v>1</v>
      </c>
      <c r="AG3152">
        <v>0</v>
      </c>
      <c r="AH3152" s="74">
        <v>0</v>
      </c>
      <c r="AJ3152" s="74">
        <f t="shared" si="604"/>
        <v>0</v>
      </c>
      <c r="AK3152" s="74">
        <f t="shared" si="610"/>
        <v>42032</v>
      </c>
      <c r="AL3152" t="str">
        <f t="shared" si="605"/>
        <v>N</v>
      </c>
      <c r="AN3152" t="s">
        <v>86</v>
      </c>
      <c r="AO3152" t="s">
        <v>85</v>
      </c>
      <c r="AP3152" t="str">
        <f t="shared" si="606"/>
        <v>94</v>
      </c>
      <c r="AQ3152" s="145" t="s">
        <v>1826</v>
      </c>
      <c r="AR3152" t="str">
        <f t="shared" si="607"/>
        <v>1-Adjusted Base Budget</v>
      </c>
      <c r="AS3152" s="145" t="s">
        <v>1827</v>
      </c>
      <c r="AT3152" t="s">
        <v>213</v>
      </c>
      <c r="AV3152" t="str">
        <f t="shared" si="613"/>
        <v>VPIT-SS</v>
      </c>
      <c r="AW3152" t="str">
        <f t="shared" si="612"/>
        <v>VP FOR INFORMATION TECHNOLOGY-SHARED SERVICES</v>
      </c>
    </row>
    <row r="3153" spans="1:49">
      <c r="A3153" s="59">
        <v>2018</v>
      </c>
      <c r="B3153" t="s">
        <v>137</v>
      </c>
      <c r="C3153" t="s">
        <v>1237</v>
      </c>
      <c r="D3153" t="s">
        <v>1238</v>
      </c>
      <c r="E3153" t="s">
        <v>1239</v>
      </c>
      <c r="F3153" t="s">
        <v>1288</v>
      </c>
      <c r="G3153" t="s">
        <v>1289</v>
      </c>
      <c r="H3153" t="s">
        <v>155</v>
      </c>
      <c r="I3153" s="170" t="s">
        <v>84</v>
      </c>
      <c r="J3153" t="s">
        <v>85</v>
      </c>
      <c r="K3153" t="s">
        <v>214</v>
      </c>
      <c r="L3153" t="s">
        <v>419</v>
      </c>
      <c r="M3153" t="s">
        <v>420</v>
      </c>
      <c r="N3153" t="s">
        <v>217</v>
      </c>
      <c r="O3153" t="s">
        <v>263</v>
      </c>
      <c r="P3153" t="s">
        <v>414</v>
      </c>
      <c r="Q3153" t="s">
        <v>415</v>
      </c>
      <c r="R3153" t="s">
        <v>416</v>
      </c>
      <c r="S3153" t="s">
        <v>338</v>
      </c>
      <c r="T3153" t="s">
        <v>339</v>
      </c>
      <c r="U3153" s="61" t="s">
        <v>340</v>
      </c>
      <c r="V3153" t="s">
        <v>24</v>
      </c>
      <c r="W3153" t="s">
        <v>263</v>
      </c>
      <c r="X3153" s="59">
        <v>31645</v>
      </c>
      <c r="Y3153" s="59">
        <v>31645</v>
      </c>
      <c r="Z3153" t="s">
        <v>141</v>
      </c>
      <c r="AA3153" s="146" t="str">
        <f t="shared" si="609"/>
        <v>EX</v>
      </c>
      <c r="AB3153" s="146" t="str">
        <f t="shared" si="611"/>
        <v>IT</v>
      </c>
      <c r="AC3153" t="str">
        <f t="shared" si="602"/>
        <v>EX</v>
      </c>
      <c r="AD3153" s="74">
        <f t="shared" si="603"/>
        <v>31645</v>
      </c>
      <c r="AE3153" s="74">
        <f t="shared" si="608"/>
        <v>31645</v>
      </c>
      <c r="AF3153">
        <v>1</v>
      </c>
      <c r="AG3153">
        <v>0</v>
      </c>
      <c r="AH3153" s="74">
        <v>0</v>
      </c>
      <c r="AJ3153" s="74">
        <f t="shared" si="604"/>
        <v>0</v>
      </c>
      <c r="AK3153" s="74">
        <f t="shared" si="610"/>
        <v>31645</v>
      </c>
      <c r="AL3153" t="str">
        <f t="shared" si="605"/>
        <v>N</v>
      </c>
      <c r="AN3153" t="s">
        <v>86</v>
      </c>
      <c r="AO3153" t="s">
        <v>85</v>
      </c>
      <c r="AP3153" t="str">
        <f t="shared" si="606"/>
        <v>94</v>
      </c>
      <c r="AQ3153" s="145" t="s">
        <v>1826</v>
      </c>
      <c r="AR3153" t="str">
        <f t="shared" si="607"/>
        <v>1-Adjusted Base Budget</v>
      </c>
      <c r="AS3153" s="145" t="s">
        <v>1827</v>
      </c>
      <c r="AT3153" t="s">
        <v>213</v>
      </c>
      <c r="AV3153" t="str">
        <f t="shared" si="613"/>
        <v>VPIT-SS</v>
      </c>
      <c r="AW3153" t="str">
        <f t="shared" si="612"/>
        <v>VP FOR INFORMATION TECHNOLOGY-SHARED SERVICES</v>
      </c>
    </row>
    <row r="3154" spans="1:49">
      <c r="A3154" s="59">
        <v>2018</v>
      </c>
      <c r="B3154" t="s">
        <v>137</v>
      </c>
      <c r="C3154" t="s">
        <v>1237</v>
      </c>
      <c r="D3154" t="s">
        <v>1238</v>
      </c>
      <c r="E3154" t="s">
        <v>1242</v>
      </c>
      <c r="F3154" t="s">
        <v>1288</v>
      </c>
      <c r="G3154" t="s">
        <v>1289</v>
      </c>
      <c r="H3154" t="s">
        <v>148</v>
      </c>
      <c r="I3154" s="170" t="s">
        <v>84</v>
      </c>
      <c r="J3154" t="s">
        <v>85</v>
      </c>
      <c r="K3154" t="s">
        <v>214</v>
      </c>
      <c r="L3154" t="s">
        <v>568</v>
      </c>
      <c r="M3154" t="s">
        <v>569</v>
      </c>
      <c r="N3154" t="s">
        <v>217</v>
      </c>
      <c r="O3154" t="s">
        <v>263</v>
      </c>
      <c r="P3154" t="s">
        <v>414</v>
      </c>
      <c r="Q3154" t="s">
        <v>415</v>
      </c>
      <c r="R3154" t="s">
        <v>416</v>
      </c>
      <c r="S3154" t="s">
        <v>338</v>
      </c>
      <c r="T3154" t="s">
        <v>339</v>
      </c>
      <c r="U3154" s="61" t="s">
        <v>340</v>
      </c>
      <c r="V3154" t="s">
        <v>24</v>
      </c>
      <c r="W3154" t="s">
        <v>263</v>
      </c>
      <c r="X3154" s="59">
        <v>2488</v>
      </c>
      <c r="Y3154" s="59">
        <v>2488</v>
      </c>
      <c r="Z3154" t="s">
        <v>141</v>
      </c>
      <c r="AA3154" s="146" t="str">
        <f t="shared" si="609"/>
        <v>EX</v>
      </c>
      <c r="AB3154" s="146" t="str">
        <f t="shared" si="611"/>
        <v>IT</v>
      </c>
      <c r="AC3154" t="str">
        <f t="shared" si="602"/>
        <v>EX</v>
      </c>
      <c r="AD3154" s="74">
        <f t="shared" si="603"/>
        <v>2488</v>
      </c>
      <c r="AE3154" s="74">
        <f t="shared" si="608"/>
        <v>2488</v>
      </c>
      <c r="AF3154">
        <v>1</v>
      </c>
      <c r="AG3154">
        <v>0</v>
      </c>
      <c r="AH3154" s="74">
        <v>0</v>
      </c>
      <c r="AJ3154" s="74">
        <f t="shared" si="604"/>
        <v>0</v>
      </c>
      <c r="AK3154" s="74">
        <f t="shared" si="610"/>
        <v>2488</v>
      </c>
      <c r="AL3154" t="str">
        <f t="shared" si="605"/>
        <v>N</v>
      </c>
      <c r="AN3154" t="s">
        <v>86</v>
      </c>
      <c r="AO3154" t="s">
        <v>85</v>
      </c>
      <c r="AP3154" t="str">
        <f t="shared" si="606"/>
        <v>94</v>
      </c>
      <c r="AQ3154" s="145" t="s">
        <v>1826</v>
      </c>
      <c r="AR3154" t="str">
        <f t="shared" si="607"/>
        <v>1-Adjusted Base Budget</v>
      </c>
      <c r="AS3154" s="145" t="s">
        <v>1827</v>
      </c>
      <c r="AT3154" t="s">
        <v>213</v>
      </c>
      <c r="AV3154" t="str">
        <f t="shared" si="613"/>
        <v>VPIT-SS</v>
      </c>
      <c r="AW3154" t="str">
        <f t="shared" si="612"/>
        <v>VP FOR INFORMATION TECHNOLOGY-SHARED SERVICES</v>
      </c>
    </row>
    <row r="3155" spans="1:49">
      <c r="A3155" s="59">
        <v>2018</v>
      </c>
      <c r="B3155" t="s">
        <v>137</v>
      </c>
      <c r="C3155" t="s">
        <v>1237</v>
      </c>
      <c r="D3155" t="s">
        <v>1238</v>
      </c>
      <c r="E3155" t="s">
        <v>1245</v>
      </c>
      <c r="F3155" t="s">
        <v>1010</v>
      </c>
      <c r="G3155" t="s">
        <v>1247</v>
      </c>
      <c r="H3155" t="s">
        <v>1246</v>
      </c>
      <c r="I3155" s="170" t="s">
        <v>84</v>
      </c>
      <c r="J3155" t="s">
        <v>85</v>
      </c>
      <c r="K3155" t="s">
        <v>214</v>
      </c>
      <c r="L3155" t="s">
        <v>421</v>
      </c>
      <c r="M3155" t="s">
        <v>422</v>
      </c>
      <c r="N3155" t="s">
        <v>217</v>
      </c>
      <c r="O3155" t="s">
        <v>263</v>
      </c>
      <c r="P3155" t="s">
        <v>367</v>
      </c>
      <c r="Q3155" t="s">
        <v>368</v>
      </c>
      <c r="R3155" t="s">
        <v>369</v>
      </c>
      <c r="S3155" t="s">
        <v>370</v>
      </c>
      <c r="T3155" t="s">
        <v>368</v>
      </c>
      <c r="U3155" s="61" t="s">
        <v>371</v>
      </c>
      <c r="V3155" t="s">
        <v>24</v>
      </c>
      <c r="W3155" t="s">
        <v>263</v>
      </c>
      <c r="X3155" s="59">
        <v>2000</v>
      </c>
      <c r="Y3155" s="59">
        <v>2000</v>
      </c>
      <c r="AA3155" s="146" t="str">
        <f t="shared" si="609"/>
        <v>EX</v>
      </c>
      <c r="AB3155" s="146">
        <f t="shared" si="611"/>
        <v>0</v>
      </c>
      <c r="AC3155" t="str">
        <f t="shared" ref="AC3155:AC3218" si="614">IF(O3155 =AA3155,W3155,"Allot/Xfer IN")</f>
        <v>EX</v>
      </c>
      <c r="AD3155" s="74">
        <f t="shared" ref="AD3155:AD3218" si="615">IF(O3155 =AA3155,Y3155,-Y3155)</f>
        <v>2000</v>
      </c>
      <c r="AE3155" s="74">
        <f t="shared" si="608"/>
        <v>2000</v>
      </c>
      <c r="AF3155">
        <v>1</v>
      </c>
      <c r="AG3155">
        <v>0</v>
      </c>
      <c r="AH3155" s="74">
        <v>0</v>
      </c>
      <c r="AJ3155" s="74">
        <f t="shared" ref="AJ3155:AJ3218" si="616">SUM(AG3155:AI3155)</f>
        <v>0</v>
      </c>
      <c r="AK3155" s="74">
        <f t="shared" si="610"/>
        <v>2000</v>
      </c>
      <c r="AL3155" t="str">
        <f t="shared" ref="AL3155:AL3218" si="617">IF(AF3155&lt;&gt;1,"Y","N")</f>
        <v>N</v>
      </c>
      <c r="AN3155" t="s">
        <v>86</v>
      </c>
      <c r="AO3155" t="s">
        <v>85</v>
      </c>
      <c r="AP3155" t="str">
        <f t="shared" ref="AP3155:AP3218" si="618">IF(AL3155 ="Y","99",I3155)</f>
        <v>94</v>
      </c>
      <c r="AQ3155" s="145" t="s">
        <v>1826</v>
      </c>
      <c r="AR3155" t="str">
        <f t="shared" ref="AR3155:AR3218" si="619">IF(AM3155 ="y",AQ3155,IF(AG3155 &lt;&gt;0,"2-Provision for Compensation Incr","1-Adjusted Base Budget"))</f>
        <v>1-Adjusted Base Budget</v>
      </c>
      <c r="AS3155" s="145" t="s">
        <v>1827</v>
      </c>
      <c r="AT3155" t="s">
        <v>213</v>
      </c>
      <c r="AV3155" t="str">
        <f t="shared" si="613"/>
        <v>VPIT</v>
      </c>
      <c r="AW3155" t="str">
        <f t="shared" si="612"/>
        <v>VP FOR INFORMATION TECHNOLOGY</v>
      </c>
    </row>
    <row r="3156" spans="1:49">
      <c r="A3156" s="59">
        <v>2018</v>
      </c>
      <c r="B3156" t="s">
        <v>137</v>
      </c>
      <c r="C3156" t="s">
        <v>1237</v>
      </c>
      <c r="D3156" t="s">
        <v>1238</v>
      </c>
      <c r="E3156" t="s">
        <v>1245</v>
      </c>
      <c r="F3156" t="s">
        <v>1254</v>
      </c>
      <c r="G3156" t="s">
        <v>1255</v>
      </c>
      <c r="H3156" t="s">
        <v>1246</v>
      </c>
      <c r="I3156" s="170" t="s">
        <v>84</v>
      </c>
      <c r="J3156" t="s">
        <v>85</v>
      </c>
      <c r="K3156" t="s">
        <v>214</v>
      </c>
      <c r="L3156" t="s">
        <v>421</v>
      </c>
      <c r="M3156" t="s">
        <v>422</v>
      </c>
      <c r="N3156" t="s">
        <v>217</v>
      </c>
      <c r="O3156" t="s">
        <v>263</v>
      </c>
      <c r="P3156" t="s">
        <v>367</v>
      </c>
      <c r="Q3156" t="s">
        <v>368</v>
      </c>
      <c r="R3156" t="s">
        <v>369</v>
      </c>
      <c r="S3156" t="s">
        <v>370</v>
      </c>
      <c r="T3156" t="s">
        <v>368</v>
      </c>
      <c r="U3156" s="61" t="s">
        <v>371</v>
      </c>
      <c r="V3156" t="s">
        <v>24</v>
      </c>
      <c r="W3156" t="s">
        <v>263</v>
      </c>
      <c r="X3156" s="59">
        <v>0</v>
      </c>
      <c r="Y3156" s="59">
        <v>918</v>
      </c>
      <c r="AA3156" s="146" t="str">
        <f t="shared" si="609"/>
        <v>EX</v>
      </c>
      <c r="AB3156" s="146">
        <f t="shared" si="611"/>
        <v>0</v>
      </c>
      <c r="AC3156" t="str">
        <f t="shared" si="614"/>
        <v>EX</v>
      </c>
      <c r="AD3156" s="74">
        <f t="shared" si="615"/>
        <v>918</v>
      </c>
      <c r="AE3156" s="74">
        <f t="shared" ref="AE3156:AE3219" si="620">Y3156</f>
        <v>918</v>
      </c>
      <c r="AF3156">
        <v>1</v>
      </c>
      <c r="AG3156">
        <v>0</v>
      </c>
      <c r="AH3156" s="74">
        <v>0</v>
      </c>
      <c r="AJ3156" s="74">
        <f t="shared" si="616"/>
        <v>0</v>
      </c>
      <c r="AK3156" s="74">
        <f t="shared" si="610"/>
        <v>918</v>
      </c>
      <c r="AL3156" t="str">
        <f t="shared" si="617"/>
        <v>N</v>
      </c>
      <c r="AN3156" t="s">
        <v>86</v>
      </c>
      <c r="AO3156" t="s">
        <v>85</v>
      </c>
      <c r="AP3156" t="str">
        <f t="shared" si="618"/>
        <v>94</v>
      </c>
      <c r="AQ3156" s="145" t="s">
        <v>1826</v>
      </c>
      <c r="AR3156" t="str">
        <f t="shared" si="619"/>
        <v>1-Adjusted Base Budget</v>
      </c>
      <c r="AS3156" s="145" t="s">
        <v>1827</v>
      </c>
      <c r="AT3156" t="s">
        <v>213</v>
      </c>
      <c r="AV3156" t="str">
        <f t="shared" si="613"/>
        <v>VPIT</v>
      </c>
      <c r="AW3156" t="str">
        <f t="shared" si="612"/>
        <v>VP FOR INFORMATION TECHNOLOGY</v>
      </c>
    </row>
    <row r="3157" spans="1:49">
      <c r="A3157" s="59">
        <v>2018</v>
      </c>
      <c r="B3157" t="s">
        <v>137</v>
      </c>
      <c r="C3157" t="s">
        <v>1237</v>
      </c>
      <c r="D3157" t="s">
        <v>1238</v>
      </c>
      <c r="E3157" t="s">
        <v>1245</v>
      </c>
      <c r="F3157" t="s">
        <v>1300</v>
      </c>
      <c r="G3157" t="s">
        <v>1301</v>
      </c>
      <c r="H3157" t="s">
        <v>1246</v>
      </c>
      <c r="I3157" s="170" t="s">
        <v>84</v>
      </c>
      <c r="J3157" t="s">
        <v>85</v>
      </c>
      <c r="K3157" t="s">
        <v>214</v>
      </c>
      <c r="L3157" t="s">
        <v>421</v>
      </c>
      <c r="M3157" t="s">
        <v>422</v>
      </c>
      <c r="N3157" t="s">
        <v>217</v>
      </c>
      <c r="O3157" t="s">
        <v>263</v>
      </c>
      <c r="P3157" t="s">
        <v>367</v>
      </c>
      <c r="Q3157" t="s">
        <v>368</v>
      </c>
      <c r="R3157" t="s">
        <v>369</v>
      </c>
      <c r="S3157" t="s">
        <v>370</v>
      </c>
      <c r="T3157" t="s">
        <v>368</v>
      </c>
      <c r="U3157" s="61" t="s">
        <v>371</v>
      </c>
      <c r="V3157" t="s">
        <v>24</v>
      </c>
      <c r="W3157" t="s">
        <v>263</v>
      </c>
      <c r="X3157" s="59">
        <v>200</v>
      </c>
      <c r="Y3157" s="59">
        <v>200</v>
      </c>
      <c r="AA3157" s="146" t="str">
        <f t="shared" si="609"/>
        <v>EX</v>
      </c>
      <c r="AB3157" s="146">
        <f t="shared" si="611"/>
        <v>0</v>
      </c>
      <c r="AC3157" t="str">
        <f t="shared" si="614"/>
        <v>EX</v>
      </c>
      <c r="AD3157" s="74">
        <f t="shared" si="615"/>
        <v>200</v>
      </c>
      <c r="AE3157" s="74">
        <f t="shared" si="620"/>
        <v>200</v>
      </c>
      <c r="AF3157">
        <v>1</v>
      </c>
      <c r="AG3157">
        <v>0</v>
      </c>
      <c r="AH3157" s="74">
        <v>0</v>
      </c>
      <c r="AJ3157" s="74">
        <f t="shared" si="616"/>
        <v>0</v>
      </c>
      <c r="AK3157" s="74">
        <f t="shared" si="610"/>
        <v>200</v>
      </c>
      <c r="AL3157" t="str">
        <f t="shared" si="617"/>
        <v>N</v>
      </c>
      <c r="AN3157" t="s">
        <v>86</v>
      </c>
      <c r="AO3157" t="s">
        <v>85</v>
      </c>
      <c r="AP3157" t="str">
        <f t="shared" si="618"/>
        <v>94</v>
      </c>
      <c r="AQ3157" s="145" t="s">
        <v>1826</v>
      </c>
      <c r="AR3157" t="str">
        <f t="shared" si="619"/>
        <v>1-Adjusted Base Budget</v>
      </c>
      <c r="AS3157" s="145" t="s">
        <v>1827</v>
      </c>
      <c r="AT3157" t="s">
        <v>213</v>
      </c>
      <c r="AV3157" t="str">
        <f t="shared" si="613"/>
        <v>VPIT</v>
      </c>
      <c r="AW3157" t="str">
        <f t="shared" si="612"/>
        <v>VP FOR INFORMATION TECHNOLOGY</v>
      </c>
    </row>
    <row r="3158" spans="1:49">
      <c r="A3158" s="59">
        <v>2018</v>
      </c>
      <c r="B3158" t="s">
        <v>137</v>
      </c>
      <c r="C3158" t="s">
        <v>1237</v>
      </c>
      <c r="D3158" t="s">
        <v>1238</v>
      </c>
      <c r="E3158" t="s">
        <v>1245</v>
      </c>
      <c r="F3158" t="s">
        <v>456</v>
      </c>
      <c r="G3158" t="s">
        <v>1024</v>
      </c>
      <c r="H3158" t="s">
        <v>1246</v>
      </c>
      <c r="I3158" s="170" t="s">
        <v>84</v>
      </c>
      <c r="J3158" t="s">
        <v>85</v>
      </c>
      <c r="K3158" t="s">
        <v>214</v>
      </c>
      <c r="L3158" t="s">
        <v>421</v>
      </c>
      <c r="M3158" t="s">
        <v>422</v>
      </c>
      <c r="N3158" t="s">
        <v>217</v>
      </c>
      <c r="O3158" t="s">
        <v>263</v>
      </c>
      <c r="P3158" t="s">
        <v>367</v>
      </c>
      <c r="Q3158" t="s">
        <v>368</v>
      </c>
      <c r="R3158" t="s">
        <v>369</v>
      </c>
      <c r="S3158" t="s">
        <v>370</v>
      </c>
      <c r="T3158" t="s">
        <v>368</v>
      </c>
      <c r="U3158" s="61" t="s">
        <v>371</v>
      </c>
      <c r="V3158" t="s">
        <v>24</v>
      </c>
      <c r="W3158" t="s">
        <v>263</v>
      </c>
      <c r="X3158" s="59">
        <v>10000</v>
      </c>
      <c r="Y3158" s="59">
        <v>10000</v>
      </c>
      <c r="AA3158" s="146" t="str">
        <f t="shared" si="609"/>
        <v>EX</v>
      </c>
      <c r="AB3158" s="146">
        <f t="shared" si="611"/>
        <v>0</v>
      </c>
      <c r="AC3158" t="str">
        <f t="shared" si="614"/>
        <v>EX</v>
      </c>
      <c r="AD3158" s="74">
        <f t="shared" si="615"/>
        <v>10000</v>
      </c>
      <c r="AE3158" s="74">
        <f t="shared" si="620"/>
        <v>10000</v>
      </c>
      <c r="AF3158">
        <v>1</v>
      </c>
      <c r="AG3158">
        <v>0</v>
      </c>
      <c r="AH3158" s="74">
        <v>0</v>
      </c>
      <c r="AJ3158" s="74">
        <f t="shared" si="616"/>
        <v>0</v>
      </c>
      <c r="AK3158" s="74">
        <f t="shared" si="610"/>
        <v>10000</v>
      </c>
      <c r="AL3158" t="str">
        <f t="shared" si="617"/>
        <v>N</v>
      </c>
      <c r="AN3158" t="s">
        <v>86</v>
      </c>
      <c r="AO3158" t="s">
        <v>85</v>
      </c>
      <c r="AP3158" t="str">
        <f t="shared" si="618"/>
        <v>94</v>
      </c>
      <c r="AQ3158" s="145" t="s">
        <v>1826</v>
      </c>
      <c r="AR3158" t="str">
        <f t="shared" si="619"/>
        <v>1-Adjusted Base Budget</v>
      </c>
      <c r="AS3158" s="145" t="s">
        <v>1827</v>
      </c>
      <c r="AT3158" t="s">
        <v>213</v>
      </c>
      <c r="AV3158" t="str">
        <f t="shared" si="613"/>
        <v>VPIT</v>
      </c>
      <c r="AW3158" t="str">
        <f t="shared" si="612"/>
        <v>VP FOR INFORMATION TECHNOLOGY</v>
      </c>
    </row>
    <row r="3159" spans="1:49">
      <c r="A3159" s="59">
        <v>2018</v>
      </c>
      <c r="B3159" t="s">
        <v>137</v>
      </c>
      <c r="C3159" t="s">
        <v>1237</v>
      </c>
      <c r="D3159" t="s">
        <v>1238</v>
      </c>
      <c r="E3159" t="s">
        <v>1245</v>
      </c>
      <c r="F3159" t="s">
        <v>1101</v>
      </c>
      <c r="G3159" t="s">
        <v>1128</v>
      </c>
      <c r="H3159" t="s">
        <v>1246</v>
      </c>
      <c r="I3159" s="170" t="s">
        <v>84</v>
      </c>
      <c r="J3159" t="s">
        <v>85</v>
      </c>
      <c r="K3159" t="s">
        <v>214</v>
      </c>
      <c r="L3159" t="s">
        <v>421</v>
      </c>
      <c r="M3159" t="s">
        <v>422</v>
      </c>
      <c r="N3159" t="s">
        <v>217</v>
      </c>
      <c r="O3159" t="s">
        <v>263</v>
      </c>
      <c r="P3159" t="s">
        <v>367</v>
      </c>
      <c r="Q3159" t="s">
        <v>368</v>
      </c>
      <c r="R3159" t="s">
        <v>369</v>
      </c>
      <c r="S3159" t="s">
        <v>370</v>
      </c>
      <c r="T3159" t="s">
        <v>368</v>
      </c>
      <c r="U3159" s="61" t="s">
        <v>371</v>
      </c>
      <c r="V3159" t="s">
        <v>24</v>
      </c>
      <c r="W3159" t="s">
        <v>263</v>
      </c>
      <c r="X3159" s="59">
        <v>3300</v>
      </c>
      <c r="Y3159" s="59">
        <v>3300</v>
      </c>
      <c r="AA3159" s="146" t="str">
        <f t="shared" si="609"/>
        <v>EX</v>
      </c>
      <c r="AB3159" s="146">
        <f t="shared" si="611"/>
        <v>0</v>
      </c>
      <c r="AC3159" t="str">
        <f t="shared" si="614"/>
        <v>EX</v>
      </c>
      <c r="AD3159" s="74">
        <f t="shared" si="615"/>
        <v>3300</v>
      </c>
      <c r="AE3159" s="74">
        <f t="shared" si="620"/>
        <v>3300</v>
      </c>
      <c r="AF3159">
        <v>1</v>
      </c>
      <c r="AG3159">
        <v>0</v>
      </c>
      <c r="AH3159" s="74">
        <v>0</v>
      </c>
      <c r="AJ3159" s="74">
        <f t="shared" si="616"/>
        <v>0</v>
      </c>
      <c r="AK3159" s="74">
        <f t="shared" si="610"/>
        <v>3300</v>
      </c>
      <c r="AL3159" t="str">
        <f t="shared" si="617"/>
        <v>N</v>
      </c>
      <c r="AN3159" t="s">
        <v>86</v>
      </c>
      <c r="AO3159" t="s">
        <v>85</v>
      </c>
      <c r="AP3159" t="str">
        <f t="shared" si="618"/>
        <v>94</v>
      </c>
      <c r="AQ3159" s="145" t="s">
        <v>1826</v>
      </c>
      <c r="AR3159" t="str">
        <f t="shared" si="619"/>
        <v>1-Adjusted Base Budget</v>
      </c>
      <c r="AS3159" s="145" t="s">
        <v>1827</v>
      </c>
      <c r="AT3159" t="s">
        <v>213</v>
      </c>
      <c r="AV3159" t="str">
        <f t="shared" si="613"/>
        <v>VPIT</v>
      </c>
      <c r="AW3159" t="str">
        <f t="shared" si="612"/>
        <v>VP FOR INFORMATION TECHNOLOGY</v>
      </c>
    </row>
    <row r="3160" spans="1:49">
      <c r="A3160" s="59">
        <v>2018</v>
      </c>
      <c r="B3160" t="s">
        <v>137</v>
      </c>
      <c r="C3160" t="s">
        <v>1237</v>
      </c>
      <c r="D3160" t="s">
        <v>1238</v>
      </c>
      <c r="E3160" t="s">
        <v>1245</v>
      </c>
      <c r="F3160" t="s">
        <v>1211</v>
      </c>
      <c r="G3160" t="s">
        <v>1212</v>
      </c>
      <c r="H3160" t="s">
        <v>1246</v>
      </c>
      <c r="I3160" s="170" t="s">
        <v>84</v>
      </c>
      <c r="J3160" t="s">
        <v>85</v>
      </c>
      <c r="K3160" t="s">
        <v>214</v>
      </c>
      <c r="L3160" t="s">
        <v>421</v>
      </c>
      <c r="M3160" t="s">
        <v>422</v>
      </c>
      <c r="N3160" t="s">
        <v>217</v>
      </c>
      <c r="O3160" t="s">
        <v>263</v>
      </c>
      <c r="P3160" t="s">
        <v>367</v>
      </c>
      <c r="Q3160" t="s">
        <v>368</v>
      </c>
      <c r="R3160" t="s">
        <v>369</v>
      </c>
      <c r="S3160" t="s">
        <v>370</v>
      </c>
      <c r="T3160" t="s">
        <v>368</v>
      </c>
      <c r="U3160" s="61" t="s">
        <v>371</v>
      </c>
      <c r="V3160" t="s">
        <v>24</v>
      </c>
      <c r="W3160" t="s">
        <v>263</v>
      </c>
      <c r="X3160" s="59">
        <v>0</v>
      </c>
      <c r="Y3160" s="59">
        <v>-40108</v>
      </c>
      <c r="AA3160" s="146" t="str">
        <f t="shared" si="609"/>
        <v>EX</v>
      </c>
      <c r="AB3160" s="146">
        <f t="shared" si="611"/>
        <v>0</v>
      </c>
      <c r="AC3160" t="str">
        <f t="shared" si="614"/>
        <v>EX</v>
      </c>
      <c r="AD3160" s="74">
        <f t="shared" si="615"/>
        <v>-40108</v>
      </c>
      <c r="AE3160" s="74">
        <f t="shared" si="620"/>
        <v>-40108</v>
      </c>
      <c r="AF3160">
        <v>1</v>
      </c>
      <c r="AG3160">
        <v>0</v>
      </c>
      <c r="AH3160" s="74">
        <v>0</v>
      </c>
      <c r="AJ3160" s="74">
        <f t="shared" si="616"/>
        <v>0</v>
      </c>
      <c r="AK3160" s="74">
        <f t="shared" si="610"/>
        <v>-40108</v>
      </c>
      <c r="AL3160" t="str">
        <f t="shared" si="617"/>
        <v>N</v>
      </c>
      <c r="AN3160" t="s">
        <v>86</v>
      </c>
      <c r="AO3160" t="s">
        <v>85</v>
      </c>
      <c r="AP3160" t="str">
        <f t="shared" si="618"/>
        <v>94</v>
      </c>
      <c r="AQ3160" s="145" t="s">
        <v>1826</v>
      </c>
      <c r="AR3160" t="str">
        <f t="shared" si="619"/>
        <v>1-Adjusted Base Budget</v>
      </c>
      <c r="AS3160" s="145" t="s">
        <v>1827</v>
      </c>
      <c r="AT3160" t="s">
        <v>213</v>
      </c>
      <c r="AV3160" t="str">
        <f t="shared" si="613"/>
        <v>VPIT</v>
      </c>
      <c r="AW3160" t="str">
        <f t="shared" si="612"/>
        <v>VP FOR INFORMATION TECHNOLOGY</v>
      </c>
    </row>
    <row r="3161" spans="1:49">
      <c r="A3161" s="59">
        <v>2018</v>
      </c>
      <c r="B3161" t="s">
        <v>137</v>
      </c>
      <c r="C3161" t="s">
        <v>1237</v>
      </c>
      <c r="D3161" t="s">
        <v>1238</v>
      </c>
      <c r="E3161" t="s">
        <v>1271</v>
      </c>
      <c r="F3161" t="s">
        <v>1211</v>
      </c>
      <c r="G3161" t="s">
        <v>1212</v>
      </c>
      <c r="H3161" t="s">
        <v>1272</v>
      </c>
      <c r="I3161" s="170" t="s">
        <v>84</v>
      </c>
      <c r="J3161" t="s">
        <v>85</v>
      </c>
      <c r="K3161" t="s">
        <v>214</v>
      </c>
      <c r="L3161" t="s">
        <v>421</v>
      </c>
      <c r="M3161" t="s">
        <v>422</v>
      </c>
      <c r="N3161" t="s">
        <v>217</v>
      </c>
      <c r="O3161" t="s">
        <v>263</v>
      </c>
      <c r="P3161" t="s">
        <v>367</v>
      </c>
      <c r="Q3161" t="s">
        <v>368</v>
      </c>
      <c r="R3161" t="s">
        <v>369</v>
      </c>
      <c r="S3161" t="s">
        <v>370</v>
      </c>
      <c r="T3161" t="s">
        <v>368</v>
      </c>
      <c r="U3161" s="61" t="s">
        <v>371</v>
      </c>
      <c r="V3161" t="s">
        <v>24</v>
      </c>
      <c r="W3161" t="s">
        <v>263</v>
      </c>
      <c r="X3161" s="59">
        <v>0</v>
      </c>
      <c r="Y3161" s="59">
        <v>-3257</v>
      </c>
      <c r="AA3161" s="146" t="str">
        <f t="shared" si="609"/>
        <v>EX</v>
      </c>
      <c r="AB3161" s="146">
        <f t="shared" si="611"/>
        <v>0</v>
      </c>
      <c r="AC3161" t="str">
        <f t="shared" si="614"/>
        <v>EX</v>
      </c>
      <c r="AD3161" s="74">
        <f t="shared" si="615"/>
        <v>-3257</v>
      </c>
      <c r="AE3161" s="74">
        <f t="shared" si="620"/>
        <v>-3257</v>
      </c>
      <c r="AF3161">
        <v>1</v>
      </c>
      <c r="AG3161">
        <v>0</v>
      </c>
      <c r="AH3161" s="74">
        <v>0</v>
      </c>
      <c r="AJ3161" s="74">
        <f t="shared" si="616"/>
        <v>0</v>
      </c>
      <c r="AK3161" s="74">
        <f t="shared" si="610"/>
        <v>-3257</v>
      </c>
      <c r="AL3161" t="str">
        <f t="shared" si="617"/>
        <v>N</v>
      </c>
      <c r="AN3161" t="s">
        <v>86</v>
      </c>
      <c r="AO3161" t="s">
        <v>85</v>
      </c>
      <c r="AP3161" t="str">
        <f t="shared" si="618"/>
        <v>94</v>
      </c>
      <c r="AQ3161" s="145" t="s">
        <v>1826</v>
      </c>
      <c r="AR3161" t="str">
        <f t="shared" si="619"/>
        <v>1-Adjusted Base Budget</v>
      </c>
      <c r="AS3161" s="145" t="s">
        <v>1827</v>
      </c>
      <c r="AT3161" t="s">
        <v>213</v>
      </c>
      <c r="AV3161" t="str">
        <f t="shared" si="613"/>
        <v>VPIT</v>
      </c>
      <c r="AW3161" t="str">
        <f t="shared" si="612"/>
        <v>VP FOR INFORMATION TECHNOLOGY</v>
      </c>
    </row>
    <row r="3162" spans="1:49">
      <c r="A3162" s="59">
        <v>2018</v>
      </c>
      <c r="B3162" t="s">
        <v>137</v>
      </c>
      <c r="C3162" t="s">
        <v>1237</v>
      </c>
      <c r="D3162" t="s">
        <v>1238</v>
      </c>
      <c r="E3162" t="s">
        <v>1242</v>
      </c>
      <c r="F3162" t="s">
        <v>1053</v>
      </c>
      <c r="G3162" t="s">
        <v>1054</v>
      </c>
      <c r="H3162" t="s">
        <v>148</v>
      </c>
      <c r="I3162" s="170" t="s">
        <v>84</v>
      </c>
      <c r="J3162" t="s">
        <v>85</v>
      </c>
      <c r="K3162" t="s">
        <v>214</v>
      </c>
      <c r="L3162" t="s">
        <v>421</v>
      </c>
      <c r="M3162" t="s">
        <v>422</v>
      </c>
      <c r="N3162" t="s">
        <v>217</v>
      </c>
      <c r="O3162" t="s">
        <v>263</v>
      </c>
      <c r="P3162" t="s">
        <v>367</v>
      </c>
      <c r="Q3162" t="s">
        <v>368</v>
      </c>
      <c r="R3162" t="s">
        <v>369</v>
      </c>
      <c r="S3162" t="s">
        <v>370</v>
      </c>
      <c r="T3162" t="s">
        <v>368</v>
      </c>
      <c r="U3162" s="61" t="s">
        <v>371</v>
      </c>
      <c r="V3162" t="s">
        <v>24</v>
      </c>
      <c r="W3162" t="s">
        <v>263</v>
      </c>
      <c r="X3162" s="59">
        <v>5000</v>
      </c>
      <c r="Y3162" s="59">
        <v>5000</v>
      </c>
      <c r="Z3162" t="s">
        <v>141</v>
      </c>
      <c r="AA3162" s="146" t="str">
        <f t="shared" si="609"/>
        <v>EX</v>
      </c>
      <c r="AB3162" s="146" t="str">
        <f t="shared" si="611"/>
        <v>IT</v>
      </c>
      <c r="AC3162" t="str">
        <f t="shared" si="614"/>
        <v>EX</v>
      </c>
      <c r="AD3162" s="74">
        <f t="shared" si="615"/>
        <v>5000</v>
      </c>
      <c r="AE3162" s="74">
        <f t="shared" si="620"/>
        <v>5000</v>
      </c>
      <c r="AF3162">
        <v>1</v>
      </c>
      <c r="AG3162">
        <v>0</v>
      </c>
      <c r="AH3162" s="74">
        <v>0</v>
      </c>
      <c r="AJ3162" s="74">
        <f t="shared" si="616"/>
        <v>0</v>
      </c>
      <c r="AK3162" s="74">
        <f t="shared" si="610"/>
        <v>5000</v>
      </c>
      <c r="AL3162" t="str">
        <f t="shared" si="617"/>
        <v>N</v>
      </c>
      <c r="AN3162" t="s">
        <v>86</v>
      </c>
      <c r="AO3162" t="s">
        <v>85</v>
      </c>
      <c r="AP3162" t="str">
        <f t="shared" si="618"/>
        <v>94</v>
      </c>
      <c r="AQ3162" s="145" t="s">
        <v>1826</v>
      </c>
      <c r="AR3162" t="str">
        <f t="shared" si="619"/>
        <v>1-Adjusted Base Budget</v>
      </c>
      <c r="AS3162" s="145" t="s">
        <v>1827</v>
      </c>
      <c r="AT3162" t="s">
        <v>213</v>
      </c>
      <c r="AV3162" t="str">
        <f t="shared" si="613"/>
        <v>VPIT-SS</v>
      </c>
      <c r="AW3162" t="str">
        <f t="shared" si="612"/>
        <v>VP FOR INFORMATION TECHNOLOGY-SHARED SERVICES</v>
      </c>
    </row>
    <row r="3163" spans="1:49">
      <c r="A3163" s="59">
        <v>2018</v>
      </c>
      <c r="B3163" t="s">
        <v>137</v>
      </c>
      <c r="C3163" t="s">
        <v>1237</v>
      </c>
      <c r="D3163" t="s">
        <v>1238</v>
      </c>
      <c r="E3163" t="s">
        <v>1242</v>
      </c>
      <c r="F3163" t="s">
        <v>1243</v>
      </c>
      <c r="G3163" t="s">
        <v>1244</v>
      </c>
      <c r="H3163" t="s">
        <v>148</v>
      </c>
      <c r="I3163" s="170" t="s">
        <v>84</v>
      </c>
      <c r="J3163" t="s">
        <v>85</v>
      </c>
      <c r="K3163" t="s">
        <v>214</v>
      </c>
      <c r="L3163" t="s">
        <v>421</v>
      </c>
      <c r="M3163" t="s">
        <v>422</v>
      </c>
      <c r="N3163" t="s">
        <v>217</v>
      </c>
      <c r="O3163" t="s">
        <v>263</v>
      </c>
      <c r="P3163" t="s">
        <v>367</v>
      </c>
      <c r="Q3163" t="s">
        <v>368</v>
      </c>
      <c r="R3163" t="s">
        <v>369</v>
      </c>
      <c r="S3163" t="s">
        <v>370</v>
      </c>
      <c r="T3163" t="s">
        <v>368</v>
      </c>
      <c r="U3163" s="61" t="s">
        <v>371</v>
      </c>
      <c r="V3163" t="s">
        <v>24</v>
      </c>
      <c r="W3163" t="s">
        <v>263</v>
      </c>
      <c r="X3163" s="59">
        <v>5000</v>
      </c>
      <c r="Y3163" s="59">
        <v>5000</v>
      </c>
      <c r="Z3163" t="s">
        <v>141</v>
      </c>
      <c r="AA3163" s="146" t="str">
        <f t="shared" si="609"/>
        <v>EX</v>
      </c>
      <c r="AB3163" s="146" t="str">
        <f t="shared" si="611"/>
        <v>IT</v>
      </c>
      <c r="AC3163" t="str">
        <f t="shared" si="614"/>
        <v>EX</v>
      </c>
      <c r="AD3163" s="74">
        <f t="shared" si="615"/>
        <v>5000</v>
      </c>
      <c r="AE3163" s="74">
        <f t="shared" si="620"/>
        <v>5000</v>
      </c>
      <c r="AF3163">
        <v>1</v>
      </c>
      <c r="AG3163">
        <v>0</v>
      </c>
      <c r="AH3163" s="74">
        <v>0</v>
      </c>
      <c r="AJ3163" s="74">
        <f t="shared" si="616"/>
        <v>0</v>
      </c>
      <c r="AK3163" s="74">
        <f t="shared" si="610"/>
        <v>5000</v>
      </c>
      <c r="AL3163" t="str">
        <f t="shared" si="617"/>
        <v>N</v>
      </c>
      <c r="AN3163" t="s">
        <v>86</v>
      </c>
      <c r="AO3163" t="s">
        <v>85</v>
      </c>
      <c r="AP3163" t="str">
        <f t="shared" si="618"/>
        <v>94</v>
      </c>
      <c r="AQ3163" s="145" t="s">
        <v>1826</v>
      </c>
      <c r="AR3163" t="str">
        <f t="shared" si="619"/>
        <v>1-Adjusted Base Budget</v>
      </c>
      <c r="AS3163" s="145" t="s">
        <v>1827</v>
      </c>
      <c r="AT3163" t="s">
        <v>213</v>
      </c>
      <c r="AV3163" t="str">
        <f t="shared" si="613"/>
        <v>VPIT-SS</v>
      </c>
      <c r="AW3163" t="str">
        <f t="shared" si="612"/>
        <v>VP FOR INFORMATION TECHNOLOGY-SHARED SERVICES</v>
      </c>
    </row>
    <row r="3164" spans="1:49">
      <c r="A3164" s="59">
        <v>2018</v>
      </c>
      <c r="B3164" t="s">
        <v>137</v>
      </c>
      <c r="C3164" t="s">
        <v>1237</v>
      </c>
      <c r="D3164" t="s">
        <v>1238</v>
      </c>
      <c r="E3164" t="s">
        <v>1242</v>
      </c>
      <c r="F3164" t="s">
        <v>1091</v>
      </c>
      <c r="G3164" t="s">
        <v>1092</v>
      </c>
      <c r="H3164" t="s">
        <v>148</v>
      </c>
      <c r="I3164" s="170" t="s">
        <v>84</v>
      </c>
      <c r="J3164" t="s">
        <v>85</v>
      </c>
      <c r="K3164" t="s">
        <v>214</v>
      </c>
      <c r="L3164" t="s">
        <v>421</v>
      </c>
      <c r="M3164" t="s">
        <v>422</v>
      </c>
      <c r="N3164" t="s">
        <v>217</v>
      </c>
      <c r="O3164" t="s">
        <v>263</v>
      </c>
      <c r="P3164" t="s">
        <v>367</v>
      </c>
      <c r="Q3164" t="s">
        <v>368</v>
      </c>
      <c r="R3164" t="s">
        <v>369</v>
      </c>
      <c r="S3164" t="s">
        <v>370</v>
      </c>
      <c r="T3164" t="s">
        <v>368</v>
      </c>
      <c r="U3164" s="61" t="s">
        <v>371</v>
      </c>
      <c r="V3164" t="s">
        <v>24</v>
      </c>
      <c r="W3164" t="s">
        <v>263</v>
      </c>
      <c r="X3164" s="59">
        <v>2712</v>
      </c>
      <c r="Y3164" s="59">
        <v>2712</v>
      </c>
      <c r="Z3164" t="s">
        <v>141</v>
      </c>
      <c r="AA3164" s="146" t="str">
        <f t="shared" si="609"/>
        <v>EX</v>
      </c>
      <c r="AB3164" s="146" t="str">
        <f t="shared" si="611"/>
        <v>IT</v>
      </c>
      <c r="AC3164" t="str">
        <f t="shared" si="614"/>
        <v>EX</v>
      </c>
      <c r="AD3164" s="74">
        <f t="shared" si="615"/>
        <v>2712</v>
      </c>
      <c r="AE3164" s="74">
        <f t="shared" si="620"/>
        <v>2712</v>
      </c>
      <c r="AF3164">
        <v>1</v>
      </c>
      <c r="AG3164">
        <v>0</v>
      </c>
      <c r="AH3164" s="74">
        <v>0</v>
      </c>
      <c r="AJ3164" s="74">
        <f t="shared" si="616"/>
        <v>0</v>
      </c>
      <c r="AK3164" s="74">
        <f t="shared" si="610"/>
        <v>2712</v>
      </c>
      <c r="AL3164" t="str">
        <f t="shared" si="617"/>
        <v>N</v>
      </c>
      <c r="AN3164" t="s">
        <v>86</v>
      </c>
      <c r="AO3164" t="s">
        <v>85</v>
      </c>
      <c r="AP3164" t="str">
        <f t="shared" si="618"/>
        <v>94</v>
      </c>
      <c r="AQ3164" s="145" t="s">
        <v>1826</v>
      </c>
      <c r="AR3164" t="str">
        <f t="shared" si="619"/>
        <v>1-Adjusted Base Budget</v>
      </c>
      <c r="AS3164" s="145" t="s">
        <v>1827</v>
      </c>
      <c r="AT3164" t="s">
        <v>213</v>
      </c>
      <c r="AV3164" t="str">
        <f t="shared" si="613"/>
        <v>VPIT-SS</v>
      </c>
      <c r="AW3164" t="str">
        <f t="shared" si="612"/>
        <v>VP FOR INFORMATION TECHNOLOGY-SHARED SERVICES</v>
      </c>
    </row>
    <row r="3165" spans="1:49">
      <c r="A3165" s="59">
        <v>2018</v>
      </c>
      <c r="B3165" t="s">
        <v>137</v>
      </c>
      <c r="C3165" t="s">
        <v>1237</v>
      </c>
      <c r="D3165" t="s">
        <v>1238</v>
      </c>
      <c r="E3165" t="s">
        <v>1242</v>
      </c>
      <c r="F3165" t="s">
        <v>1294</v>
      </c>
      <c r="G3165" t="s">
        <v>1295</v>
      </c>
      <c r="H3165" t="s">
        <v>148</v>
      </c>
      <c r="I3165" s="170" t="s">
        <v>84</v>
      </c>
      <c r="J3165" t="s">
        <v>85</v>
      </c>
      <c r="K3165" t="s">
        <v>214</v>
      </c>
      <c r="L3165" t="s">
        <v>421</v>
      </c>
      <c r="M3165" t="s">
        <v>422</v>
      </c>
      <c r="N3165" t="s">
        <v>217</v>
      </c>
      <c r="O3165" t="s">
        <v>263</v>
      </c>
      <c r="P3165" t="s">
        <v>367</v>
      </c>
      <c r="Q3165" t="s">
        <v>368</v>
      </c>
      <c r="R3165" t="s">
        <v>369</v>
      </c>
      <c r="S3165" t="s">
        <v>370</v>
      </c>
      <c r="T3165" t="s">
        <v>368</v>
      </c>
      <c r="U3165" s="61" t="s">
        <v>371</v>
      </c>
      <c r="V3165" t="s">
        <v>24</v>
      </c>
      <c r="W3165" t="s">
        <v>263</v>
      </c>
      <c r="X3165" s="59">
        <v>150</v>
      </c>
      <c r="Y3165" s="59">
        <v>150</v>
      </c>
      <c r="Z3165" t="s">
        <v>141</v>
      </c>
      <c r="AA3165" s="146" t="str">
        <f t="shared" si="609"/>
        <v>EX</v>
      </c>
      <c r="AB3165" s="146" t="str">
        <f t="shared" si="611"/>
        <v>IT</v>
      </c>
      <c r="AC3165" t="str">
        <f t="shared" si="614"/>
        <v>EX</v>
      </c>
      <c r="AD3165" s="74">
        <f t="shared" si="615"/>
        <v>150</v>
      </c>
      <c r="AE3165" s="74">
        <f t="shared" si="620"/>
        <v>150</v>
      </c>
      <c r="AF3165">
        <v>1</v>
      </c>
      <c r="AG3165">
        <v>0</v>
      </c>
      <c r="AH3165" s="74">
        <v>0</v>
      </c>
      <c r="AJ3165" s="74">
        <f t="shared" si="616"/>
        <v>0</v>
      </c>
      <c r="AK3165" s="74">
        <f t="shared" si="610"/>
        <v>150</v>
      </c>
      <c r="AL3165" t="str">
        <f t="shared" si="617"/>
        <v>N</v>
      </c>
      <c r="AN3165" t="s">
        <v>86</v>
      </c>
      <c r="AO3165" t="s">
        <v>85</v>
      </c>
      <c r="AP3165" t="str">
        <f t="shared" si="618"/>
        <v>94</v>
      </c>
      <c r="AQ3165" s="145" t="s">
        <v>1826</v>
      </c>
      <c r="AR3165" t="str">
        <f t="shared" si="619"/>
        <v>1-Adjusted Base Budget</v>
      </c>
      <c r="AS3165" s="145" t="s">
        <v>1827</v>
      </c>
      <c r="AT3165" t="s">
        <v>213</v>
      </c>
      <c r="AV3165" t="str">
        <f t="shared" si="613"/>
        <v>VPIT-SS</v>
      </c>
      <c r="AW3165" t="str">
        <f t="shared" si="612"/>
        <v>VP FOR INFORMATION TECHNOLOGY-SHARED SERVICES</v>
      </c>
    </row>
    <row r="3166" spans="1:49">
      <c r="A3166" s="59">
        <v>2018</v>
      </c>
      <c r="B3166" t="s">
        <v>137</v>
      </c>
      <c r="C3166" t="s">
        <v>1237</v>
      </c>
      <c r="D3166" t="s">
        <v>1238</v>
      </c>
      <c r="E3166" t="s">
        <v>1242</v>
      </c>
      <c r="F3166" t="s">
        <v>1211</v>
      </c>
      <c r="G3166" t="s">
        <v>1212</v>
      </c>
      <c r="H3166" t="s">
        <v>148</v>
      </c>
      <c r="I3166" s="170" t="s">
        <v>84</v>
      </c>
      <c r="J3166" t="s">
        <v>85</v>
      </c>
      <c r="K3166" t="s">
        <v>214</v>
      </c>
      <c r="L3166" t="s">
        <v>421</v>
      </c>
      <c r="M3166" t="s">
        <v>422</v>
      </c>
      <c r="N3166" t="s">
        <v>217</v>
      </c>
      <c r="O3166" t="s">
        <v>263</v>
      </c>
      <c r="P3166" t="s">
        <v>367</v>
      </c>
      <c r="Q3166" t="s">
        <v>368</v>
      </c>
      <c r="R3166" t="s">
        <v>369</v>
      </c>
      <c r="S3166" t="s">
        <v>370</v>
      </c>
      <c r="T3166" t="s">
        <v>368</v>
      </c>
      <c r="U3166" s="61" t="s">
        <v>371</v>
      </c>
      <c r="V3166" t="s">
        <v>24</v>
      </c>
      <c r="W3166" t="s">
        <v>263</v>
      </c>
      <c r="X3166" s="59">
        <v>0</v>
      </c>
      <c r="Y3166" s="59">
        <v>-17949</v>
      </c>
      <c r="Z3166" t="s">
        <v>141</v>
      </c>
      <c r="AA3166" s="146" t="str">
        <f t="shared" si="609"/>
        <v>EX</v>
      </c>
      <c r="AB3166" s="146" t="str">
        <f t="shared" si="611"/>
        <v>IT</v>
      </c>
      <c r="AC3166" t="str">
        <f t="shared" si="614"/>
        <v>EX</v>
      </c>
      <c r="AD3166" s="74">
        <f t="shared" si="615"/>
        <v>-17949</v>
      </c>
      <c r="AE3166" s="74">
        <f t="shared" si="620"/>
        <v>-17949</v>
      </c>
      <c r="AF3166">
        <v>1</v>
      </c>
      <c r="AG3166">
        <v>0</v>
      </c>
      <c r="AH3166" s="74">
        <v>0</v>
      </c>
      <c r="AJ3166" s="74">
        <f t="shared" si="616"/>
        <v>0</v>
      </c>
      <c r="AK3166" s="74">
        <f t="shared" si="610"/>
        <v>-17949</v>
      </c>
      <c r="AL3166" t="str">
        <f t="shared" si="617"/>
        <v>N</v>
      </c>
      <c r="AN3166" t="s">
        <v>86</v>
      </c>
      <c r="AO3166" t="s">
        <v>85</v>
      </c>
      <c r="AP3166" t="str">
        <f t="shared" si="618"/>
        <v>94</v>
      </c>
      <c r="AQ3166" s="145" t="s">
        <v>1826</v>
      </c>
      <c r="AR3166" t="str">
        <f t="shared" si="619"/>
        <v>1-Adjusted Base Budget</v>
      </c>
      <c r="AS3166" s="145" t="s">
        <v>1827</v>
      </c>
      <c r="AT3166" t="s">
        <v>213</v>
      </c>
      <c r="AV3166" t="str">
        <f t="shared" si="613"/>
        <v>VPIT-SS</v>
      </c>
      <c r="AW3166" t="str">
        <f t="shared" si="612"/>
        <v>VP FOR INFORMATION TECHNOLOGY-SHARED SERVICES</v>
      </c>
    </row>
    <row r="3167" spans="1:49">
      <c r="A3167" s="59">
        <v>2018</v>
      </c>
      <c r="B3167" t="s">
        <v>137</v>
      </c>
      <c r="C3167" t="s">
        <v>1237</v>
      </c>
      <c r="D3167" t="s">
        <v>1238</v>
      </c>
      <c r="E3167" t="s">
        <v>1239</v>
      </c>
      <c r="F3167" t="s">
        <v>1211</v>
      </c>
      <c r="G3167" t="s">
        <v>1212</v>
      </c>
      <c r="H3167" t="s">
        <v>155</v>
      </c>
      <c r="I3167" s="170" t="s">
        <v>84</v>
      </c>
      <c r="J3167" t="s">
        <v>85</v>
      </c>
      <c r="K3167" t="s">
        <v>214</v>
      </c>
      <c r="L3167" t="s">
        <v>421</v>
      </c>
      <c r="M3167" t="s">
        <v>422</v>
      </c>
      <c r="N3167" t="s">
        <v>217</v>
      </c>
      <c r="O3167" t="s">
        <v>263</v>
      </c>
      <c r="P3167" t="s">
        <v>367</v>
      </c>
      <c r="Q3167" t="s">
        <v>368</v>
      </c>
      <c r="R3167" t="s">
        <v>369</v>
      </c>
      <c r="S3167" t="s">
        <v>370</v>
      </c>
      <c r="T3167" t="s">
        <v>368</v>
      </c>
      <c r="U3167" s="61" t="s">
        <v>371</v>
      </c>
      <c r="V3167" t="s">
        <v>24</v>
      </c>
      <c r="W3167" t="s">
        <v>263</v>
      </c>
      <c r="X3167" s="59">
        <v>0</v>
      </c>
      <c r="Y3167" s="59">
        <v>-5614</v>
      </c>
      <c r="Z3167" t="s">
        <v>141</v>
      </c>
      <c r="AA3167" s="146" t="str">
        <f t="shared" si="609"/>
        <v>EX</v>
      </c>
      <c r="AB3167" s="146" t="str">
        <f t="shared" si="611"/>
        <v>IT</v>
      </c>
      <c r="AC3167" t="str">
        <f t="shared" si="614"/>
        <v>EX</v>
      </c>
      <c r="AD3167" s="74">
        <f t="shared" si="615"/>
        <v>-5614</v>
      </c>
      <c r="AE3167" s="74">
        <f t="shared" si="620"/>
        <v>-5614</v>
      </c>
      <c r="AF3167">
        <v>1</v>
      </c>
      <c r="AG3167">
        <v>0</v>
      </c>
      <c r="AH3167" s="74">
        <v>0</v>
      </c>
      <c r="AJ3167" s="74">
        <f t="shared" si="616"/>
        <v>0</v>
      </c>
      <c r="AK3167" s="74">
        <f t="shared" si="610"/>
        <v>-5614</v>
      </c>
      <c r="AL3167" t="str">
        <f t="shared" si="617"/>
        <v>N</v>
      </c>
      <c r="AN3167" t="s">
        <v>86</v>
      </c>
      <c r="AO3167" t="s">
        <v>85</v>
      </c>
      <c r="AP3167" t="str">
        <f t="shared" si="618"/>
        <v>94</v>
      </c>
      <c r="AQ3167" s="145" t="s">
        <v>1826</v>
      </c>
      <c r="AR3167" t="str">
        <f t="shared" si="619"/>
        <v>1-Adjusted Base Budget</v>
      </c>
      <c r="AS3167" s="145" t="s">
        <v>1827</v>
      </c>
      <c r="AT3167" t="s">
        <v>213</v>
      </c>
      <c r="AV3167" t="str">
        <f t="shared" si="613"/>
        <v>VPIT-SS</v>
      </c>
      <c r="AW3167" t="str">
        <f t="shared" si="612"/>
        <v>VP FOR INFORMATION TECHNOLOGY-SHARED SERVICES</v>
      </c>
    </row>
    <row r="3168" spans="1:49">
      <c r="A3168" s="59">
        <v>2018</v>
      </c>
      <c r="B3168" t="s">
        <v>137</v>
      </c>
      <c r="C3168" t="s">
        <v>1237</v>
      </c>
      <c r="D3168" t="s">
        <v>1238</v>
      </c>
      <c r="E3168" t="s">
        <v>1245</v>
      </c>
      <c r="F3168" t="s">
        <v>1254</v>
      </c>
      <c r="G3168" t="s">
        <v>1255</v>
      </c>
      <c r="H3168" t="s">
        <v>1246</v>
      </c>
      <c r="I3168" s="170" t="s">
        <v>84</v>
      </c>
      <c r="J3168" t="s">
        <v>85</v>
      </c>
      <c r="K3168" t="s">
        <v>214</v>
      </c>
      <c r="L3168" t="s">
        <v>421</v>
      </c>
      <c r="M3168" t="s">
        <v>422</v>
      </c>
      <c r="N3168" t="s">
        <v>1215</v>
      </c>
      <c r="O3168" t="s">
        <v>263</v>
      </c>
      <c r="P3168" t="s">
        <v>367</v>
      </c>
      <c r="Q3168" t="s">
        <v>368</v>
      </c>
      <c r="R3168" t="s">
        <v>369</v>
      </c>
      <c r="S3168" t="s">
        <v>370</v>
      </c>
      <c r="T3168" t="s">
        <v>368</v>
      </c>
      <c r="U3168" s="61" t="s">
        <v>371</v>
      </c>
      <c r="V3168" t="s">
        <v>24</v>
      </c>
      <c r="W3168" t="s">
        <v>263</v>
      </c>
      <c r="X3168" s="59">
        <v>918</v>
      </c>
      <c r="Y3168" s="59">
        <v>0</v>
      </c>
      <c r="AA3168" s="146" t="str">
        <f t="shared" si="609"/>
        <v>EX</v>
      </c>
      <c r="AB3168" s="146">
        <f t="shared" si="611"/>
        <v>0</v>
      </c>
      <c r="AC3168" t="str">
        <f t="shared" si="614"/>
        <v>EX</v>
      </c>
      <c r="AD3168" s="74">
        <f t="shared" si="615"/>
        <v>0</v>
      </c>
      <c r="AE3168" s="74">
        <f t="shared" si="620"/>
        <v>0</v>
      </c>
      <c r="AF3168">
        <v>1</v>
      </c>
      <c r="AG3168">
        <v>0</v>
      </c>
      <c r="AH3168" s="74">
        <v>0</v>
      </c>
      <c r="AJ3168" s="74">
        <f t="shared" si="616"/>
        <v>0</v>
      </c>
      <c r="AK3168" s="74">
        <f t="shared" si="610"/>
        <v>0</v>
      </c>
      <c r="AL3168" t="str">
        <f t="shared" si="617"/>
        <v>N</v>
      </c>
      <c r="AN3168" t="s">
        <v>86</v>
      </c>
      <c r="AO3168" t="s">
        <v>85</v>
      </c>
      <c r="AP3168" t="str">
        <f t="shared" si="618"/>
        <v>94</v>
      </c>
      <c r="AQ3168" s="145" t="s">
        <v>1826</v>
      </c>
      <c r="AR3168" t="str">
        <f t="shared" si="619"/>
        <v>1-Adjusted Base Budget</v>
      </c>
      <c r="AS3168" s="145" t="s">
        <v>1827</v>
      </c>
      <c r="AT3168" t="s">
        <v>213</v>
      </c>
      <c r="AV3168" t="str">
        <f t="shared" si="613"/>
        <v>VPIT</v>
      </c>
      <c r="AW3168" t="str">
        <f t="shared" si="612"/>
        <v>VP FOR INFORMATION TECHNOLOGY</v>
      </c>
    </row>
    <row r="3169" spans="1:49">
      <c r="A3169" s="59">
        <v>2018</v>
      </c>
      <c r="B3169" t="s">
        <v>137</v>
      </c>
      <c r="C3169" t="s">
        <v>1237</v>
      </c>
      <c r="D3169" t="s">
        <v>1238</v>
      </c>
      <c r="E3169" t="s">
        <v>1245</v>
      </c>
      <c r="F3169" t="s">
        <v>1211</v>
      </c>
      <c r="G3169" t="s">
        <v>1212</v>
      </c>
      <c r="H3169" t="s">
        <v>1246</v>
      </c>
      <c r="I3169" s="170" t="s">
        <v>84</v>
      </c>
      <c r="J3169" t="s">
        <v>85</v>
      </c>
      <c r="K3169" t="s">
        <v>214</v>
      </c>
      <c r="L3169" t="s">
        <v>421</v>
      </c>
      <c r="M3169" t="s">
        <v>422</v>
      </c>
      <c r="N3169" t="s">
        <v>1215</v>
      </c>
      <c r="O3169" t="s">
        <v>263</v>
      </c>
      <c r="P3169" t="s">
        <v>367</v>
      </c>
      <c r="Q3169" t="s">
        <v>368</v>
      </c>
      <c r="R3169" t="s">
        <v>369</v>
      </c>
      <c r="S3169" t="s">
        <v>370</v>
      </c>
      <c r="T3169" t="s">
        <v>368</v>
      </c>
      <c r="U3169" s="61" t="s">
        <v>371</v>
      </c>
      <c r="V3169" t="s">
        <v>24</v>
      </c>
      <c r="W3169" t="s">
        <v>263</v>
      </c>
      <c r="X3169" s="59">
        <v>40108</v>
      </c>
      <c r="Y3169" s="59">
        <v>40108</v>
      </c>
      <c r="AA3169" s="146" t="str">
        <f t="shared" si="609"/>
        <v>EX</v>
      </c>
      <c r="AB3169" s="146">
        <f t="shared" si="611"/>
        <v>0</v>
      </c>
      <c r="AC3169" t="str">
        <f t="shared" si="614"/>
        <v>EX</v>
      </c>
      <c r="AD3169" s="74">
        <f t="shared" si="615"/>
        <v>40108</v>
      </c>
      <c r="AE3169" s="74">
        <f t="shared" si="620"/>
        <v>40108</v>
      </c>
      <c r="AF3169">
        <v>1</v>
      </c>
      <c r="AG3169">
        <v>0</v>
      </c>
      <c r="AH3169" s="74">
        <v>0</v>
      </c>
      <c r="AJ3169" s="74">
        <f t="shared" si="616"/>
        <v>0</v>
      </c>
      <c r="AK3169" s="74">
        <f t="shared" si="610"/>
        <v>40108</v>
      </c>
      <c r="AL3169" t="str">
        <f t="shared" si="617"/>
        <v>N</v>
      </c>
      <c r="AN3169" t="s">
        <v>86</v>
      </c>
      <c r="AO3169" t="s">
        <v>85</v>
      </c>
      <c r="AP3169" t="str">
        <f t="shared" si="618"/>
        <v>94</v>
      </c>
      <c r="AQ3169" s="145" t="s">
        <v>1826</v>
      </c>
      <c r="AR3169" t="str">
        <f t="shared" si="619"/>
        <v>1-Adjusted Base Budget</v>
      </c>
      <c r="AS3169" s="145" t="s">
        <v>1827</v>
      </c>
      <c r="AT3169" t="s">
        <v>213</v>
      </c>
      <c r="AV3169" t="str">
        <f t="shared" si="613"/>
        <v>VPIT</v>
      </c>
      <c r="AW3169" t="str">
        <f t="shared" si="612"/>
        <v>VP FOR INFORMATION TECHNOLOGY</v>
      </c>
    </row>
    <row r="3170" spans="1:49">
      <c r="A3170" s="59">
        <v>2018</v>
      </c>
      <c r="B3170" t="s">
        <v>137</v>
      </c>
      <c r="C3170" t="s">
        <v>1237</v>
      </c>
      <c r="D3170" t="s">
        <v>1238</v>
      </c>
      <c r="E3170" t="s">
        <v>1271</v>
      </c>
      <c r="F3170" t="s">
        <v>1211</v>
      </c>
      <c r="G3170" t="s">
        <v>1212</v>
      </c>
      <c r="H3170" t="s">
        <v>1272</v>
      </c>
      <c r="I3170" s="170" t="s">
        <v>84</v>
      </c>
      <c r="J3170" t="s">
        <v>85</v>
      </c>
      <c r="K3170" t="s">
        <v>214</v>
      </c>
      <c r="L3170" t="s">
        <v>421</v>
      </c>
      <c r="M3170" t="s">
        <v>422</v>
      </c>
      <c r="N3170" t="s">
        <v>1215</v>
      </c>
      <c r="O3170" t="s">
        <v>263</v>
      </c>
      <c r="P3170" t="s">
        <v>367</v>
      </c>
      <c r="Q3170" t="s">
        <v>368</v>
      </c>
      <c r="R3170" t="s">
        <v>369</v>
      </c>
      <c r="S3170" t="s">
        <v>370</v>
      </c>
      <c r="T3170" t="s">
        <v>368</v>
      </c>
      <c r="U3170" s="61" t="s">
        <v>371</v>
      </c>
      <c r="V3170" t="s">
        <v>24</v>
      </c>
      <c r="W3170" t="s">
        <v>263</v>
      </c>
      <c r="X3170" s="59">
        <v>3257</v>
      </c>
      <c r="Y3170" s="59">
        <v>3257</v>
      </c>
      <c r="AA3170" s="146" t="str">
        <f t="shared" si="609"/>
        <v>EX</v>
      </c>
      <c r="AB3170" s="146">
        <f t="shared" si="611"/>
        <v>0</v>
      </c>
      <c r="AC3170" t="str">
        <f t="shared" si="614"/>
        <v>EX</v>
      </c>
      <c r="AD3170" s="74">
        <f t="shared" si="615"/>
        <v>3257</v>
      </c>
      <c r="AE3170" s="74">
        <f t="shared" si="620"/>
        <v>3257</v>
      </c>
      <c r="AF3170">
        <v>1</v>
      </c>
      <c r="AG3170">
        <v>0</v>
      </c>
      <c r="AH3170" s="74">
        <v>0</v>
      </c>
      <c r="AJ3170" s="74">
        <f t="shared" si="616"/>
        <v>0</v>
      </c>
      <c r="AK3170" s="74">
        <f t="shared" si="610"/>
        <v>3257</v>
      </c>
      <c r="AL3170" t="str">
        <f t="shared" si="617"/>
        <v>N</v>
      </c>
      <c r="AN3170" t="s">
        <v>86</v>
      </c>
      <c r="AO3170" t="s">
        <v>85</v>
      </c>
      <c r="AP3170" t="str">
        <f t="shared" si="618"/>
        <v>94</v>
      </c>
      <c r="AQ3170" s="145" t="s">
        <v>1826</v>
      </c>
      <c r="AR3170" t="str">
        <f t="shared" si="619"/>
        <v>1-Adjusted Base Budget</v>
      </c>
      <c r="AS3170" s="145" t="s">
        <v>1827</v>
      </c>
      <c r="AT3170" t="s">
        <v>213</v>
      </c>
      <c r="AV3170" t="str">
        <f t="shared" si="613"/>
        <v>VPIT</v>
      </c>
      <c r="AW3170" t="str">
        <f t="shared" si="612"/>
        <v>VP FOR INFORMATION TECHNOLOGY</v>
      </c>
    </row>
    <row r="3171" spans="1:49">
      <c r="A3171" s="59">
        <v>2018</v>
      </c>
      <c r="B3171" t="s">
        <v>137</v>
      </c>
      <c r="C3171" t="s">
        <v>1237</v>
      </c>
      <c r="D3171" t="s">
        <v>1238</v>
      </c>
      <c r="E3171" t="s">
        <v>1242</v>
      </c>
      <c r="F3171" t="s">
        <v>1211</v>
      </c>
      <c r="G3171" t="s">
        <v>1212</v>
      </c>
      <c r="H3171" t="s">
        <v>148</v>
      </c>
      <c r="I3171" s="170" t="s">
        <v>84</v>
      </c>
      <c r="J3171" t="s">
        <v>85</v>
      </c>
      <c r="K3171" t="s">
        <v>214</v>
      </c>
      <c r="L3171" t="s">
        <v>421</v>
      </c>
      <c r="M3171" t="s">
        <v>422</v>
      </c>
      <c r="N3171" t="s">
        <v>1215</v>
      </c>
      <c r="O3171" t="s">
        <v>263</v>
      </c>
      <c r="P3171" t="s">
        <v>367</v>
      </c>
      <c r="Q3171" t="s">
        <v>368</v>
      </c>
      <c r="R3171" t="s">
        <v>369</v>
      </c>
      <c r="S3171" t="s">
        <v>370</v>
      </c>
      <c r="T3171" t="s">
        <v>368</v>
      </c>
      <c r="U3171" s="61" t="s">
        <v>371</v>
      </c>
      <c r="V3171" t="s">
        <v>24</v>
      </c>
      <c r="W3171" t="s">
        <v>263</v>
      </c>
      <c r="X3171" s="59">
        <v>17949</v>
      </c>
      <c r="Y3171" s="59">
        <v>17949</v>
      </c>
      <c r="Z3171" t="s">
        <v>141</v>
      </c>
      <c r="AA3171" s="146" t="str">
        <f t="shared" si="609"/>
        <v>EX</v>
      </c>
      <c r="AB3171" s="146" t="str">
        <f t="shared" si="611"/>
        <v>IT</v>
      </c>
      <c r="AC3171" t="str">
        <f t="shared" si="614"/>
        <v>EX</v>
      </c>
      <c r="AD3171" s="74">
        <f t="shared" si="615"/>
        <v>17949</v>
      </c>
      <c r="AE3171" s="74">
        <f t="shared" si="620"/>
        <v>17949</v>
      </c>
      <c r="AF3171">
        <v>1</v>
      </c>
      <c r="AG3171">
        <v>0</v>
      </c>
      <c r="AH3171" s="74">
        <v>0</v>
      </c>
      <c r="AJ3171" s="74">
        <f t="shared" si="616"/>
        <v>0</v>
      </c>
      <c r="AK3171" s="74">
        <f t="shared" si="610"/>
        <v>17949</v>
      </c>
      <c r="AL3171" t="str">
        <f t="shared" si="617"/>
        <v>N</v>
      </c>
      <c r="AN3171" t="s">
        <v>86</v>
      </c>
      <c r="AO3171" t="s">
        <v>85</v>
      </c>
      <c r="AP3171" t="str">
        <f t="shared" si="618"/>
        <v>94</v>
      </c>
      <c r="AQ3171" s="145" t="s">
        <v>1826</v>
      </c>
      <c r="AR3171" t="str">
        <f t="shared" si="619"/>
        <v>1-Adjusted Base Budget</v>
      </c>
      <c r="AS3171" s="145" t="s">
        <v>1827</v>
      </c>
      <c r="AT3171" t="s">
        <v>213</v>
      </c>
      <c r="AV3171" t="str">
        <f t="shared" si="613"/>
        <v>VPIT-SS</v>
      </c>
      <c r="AW3171" t="str">
        <f t="shared" si="612"/>
        <v>VP FOR INFORMATION TECHNOLOGY-SHARED SERVICES</v>
      </c>
    </row>
    <row r="3172" spans="1:49">
      <c r="A3172" s="59">
        <v>2018</v>
      </c>
      <c r="B3172" t="s">
        <v>137</v>
      </c>
      <c r="C3172" t="s">
        <v>1237</v>
      </c>
      <c r="D3172" t="s">
        <v>1238</v>
      </c>
      <c r="E3172" t="s">
        <v>1239</v>
      </c>
      <c r="F3172" t="s">
        <v>1211</v>
      </c>
      <c r="G3172" t="s">
        <v>1212</v>
      </c>
      <c r="H3172" t="s">
        <v>155</v>
      </c>
      <c r="I3172" s="170" t="s">
        <v>84</v>
      </c>
      <c r="J3172" t="s">
        <v>85</v>
      </c>
      <c r="K3172" t="s">
        <v>214</v>
      </c>
      <c r="L3172" t="s">
        <v>421</v>
      </c>
      <c r="M3172" t="s">
        <v>422</v>
      </c>
      <c r="N3172" t="s">
        <v>1215</v>
      </c>
      <c r="O3172" t="s">
        <v>263</v>
      </c>
      <c r="P3172" t="s">
        <v>367</v>
      </c>
      <c r="Q3172" t="s">
        <v>368</v>
      </c>
      <c r="R3172" t="s">
        <v>369</v>
      </c>
      <c r="S3172" t="s">
        <v>370</v>
      </c>
      <c r="T3172" t="s">
        <v>368</v>
      </c>
      <c r="U3172" s="61" t="s">
        <v>371</v>
      </c>
      <c r="V3172" t="s">
        <v>24</v>
      </c>
      <c r="W3172" t="s">
        <v>263</v>
      </c>
      <c r="X3172" s="59">
        <v>5614</v>
      </c>
      <c r="Y3172" s="59">
        <v>5614</v>
      </c>
      <c r="Z3172" t="s">
        <v>141</v>
      </c>
      <c r="AA3172" s="146" t="str">
        <f t="shared" si="609"/>
        <v>EX</v>
      </c>
      <c r="AB3172" s="146" t="str">
        <f t="shared" si="611"/>
        <v>IT</v>
      </c>
      <c r="AC3172" t="str">
        <f t="shared" si="614"/>
        <v>EX</v>
      </c>
      <c r="AD3172" s="74">
        <f t="shared" si="615"/>
        <v>5614</v>
      </c>
      <c r="AE3172" s="74">
        <f t="shared" si="620"/>
        <v>5614</v>
      </c>
      <c r="AF3172">
        <v>1</v>
      </c>
      <c r="AG3172">
        <v>0</v>
      </c>
      <c r="AH3172" s="74">
        <v>0</v>
      </c>
      <c r="AJ3172" s="74">
        <f t="shared" si="616"/>
        <v>0</v>
      </c>
      <c r="AK3172" s="74">
        <f t="shared" si="610"/>
        <v>5614</v>
      </c>
      <c r="AL3172" t="str">
        <f t="shared" si="617"/>
        <v>N</v>
      </c>
      <c r="AN3172" t="s">
        <v>86</v>
      </c>
      <c r="AO3172" t="s">
        <v>85</v>
      </c>
      <c r="AP3172" t="str">
        <f t="shared" si="618"/>
        <v>94</v>
      </c>
      <c r="AQ3172" s="145" t="s">
        <v>1826</v>
      </c>
      <c r="AR3172" t="str">
        <f t="shared" si="619"/>
        <v>1-Adjusted Base Budget</v>
      </c>
      <c r="AS3172" s="145" t="s">
        <v>1827</v>
      </c>
      <c r="AT3172" t="s">
        <v>213</v>
      </c>
      <c r="AV3172" t="str">
        <f t="shared" si="613"/>
        <v>VPIT-SS</v>
      </c>
      <c r="AW3172" t="str">
        <f t="shared" si="612"/>
        <v>VP FOR INFORMATION TECHNOLOGY-SHARED SERVICES</v>
      </c>
    </row>
    <row r="3173" spans="1:49">
      <c r="A3173" s="59">
        <v>2018</v>
      </c>
      <c r="B3173" t="s">
        <v>137</v>
      </c>
      <c r="C3173" t="s">
        <v>1237</v>
      </c>
      <c r="D3173" t="s">
        <v>1238</v>
      </c>
      <c r="E3173" t="s">
        <v>1245</v>
      </c>
      <c r="F3173" t="s">
        <v>1010</v>
      </c>
      <c r="G3173" t="s">
        <v>1247</v>
      </c>
      <c r="H3173" t="s">
        <v>1246</v>
      </c>
      <c r="I3173" s="170" t="s">
        <v>84</v>
      </c>
      <c r="J3173" t="s">
        <v>85</v>
      </c>
      <c r="K3173" t="s">
        <v>214</v>
      </c>
      <c r="L3173" t="s">
        <v>425</v>
      </c>
      <c r="M3173" t="s">
        <v>426</v>
      </c>
      <c r="N3173" t="s">
        <v>217</v>
      </c>
      <c r="O3173" t="s">
        <v>263</v>
      </c>
      <c r="P3173" t="s">
        <v>367</v>
      </c>
      <c r="Q3173" t="s">
        <v>368</v>
      </c>
      <c r="R3173" t="s">
        <v>369</v>
      </c>
      <c r="S3173" t="s">
        <v>370</v>
      </c>
      <c r="T3173" t="s">
        <v>368</v>
      </c>
      <c r="U3173" s="61" t="s">
        <v>371</v>
      </c>
      <c r="V3173" t="s">
        <v>24</v>
      </c>
      <c r="W3173" t="s">
        <v>263</v>
      </c>
      <c r="X3173" s="59">
        <v>1500</v>
      </c>
      <c r="Y3173" s="59">
        <v>1500</v>
      </c>
      <c r="AA3173" s="146" t="str">
        <f t="shared" si="609"/>
        <v>EX</v>
      </c>
      <c r="AB3173" s="146">
        <f t="shared" si="611"/>
        <v>0</v>
      </c>
      <c r="AC3173" t="str">
        <f t="shared" si="614"/>
        <v>EX</v>
      </c>
      <c r="AD3173" s="74">
        <f t="shared" si="615"/>
        <v>1500</v>
      </c>
      <c r="AE3173" s="74">
        <f t="shared" si="620"/>
        <v>1500</v>
      </c>
      <c r="AF3173">
        <v>1</v>
      </c>
      <c r="AG3173">
        <v>0</v>
      </c>
      <c r="AH3173" s="74">
        <v>0</v>
      </c>
      <c r="AJ3173" s="74">
        <f t="shared" si="616"/>
        <v>0</v>
      </c>
      <c r="AK3173" s="74">
        <f t="shared" si="610"/>
        <v>1500</v>
      </c>
      <c r="AL3173" t="str">
        <f t="shared" si="617"/>
        <v>N</v>
      </c>
      <c r="AN3173" t="s">
        <v>86</v>
      </c>
      <c r="AO3173" t="s">
        <v>85</v>
      </c>
      <c r="AP3173" t="str">
        <f t="shared" si="618"/>
        <v>94</v>
      </c>
      <c r="AQ3173" s="145" t="s">
        <v>1826</v>
      </c>
      <c r="AR3173" t="str">
        <f t="shared" si="619"/>
        <v>1-Adjusted Base Budget</v>
      </c>
      <c r="AS3173" s="145" t="s">
        <v>1827</v>
      </c>
      <c r="AT3173" t="s">
        <v>213</v>
      </c>
      <c r="AV3173" t="str">
        <f t="shared" si="613"/>
        <v>VPIT</v>
      </c>
      <c r="AW3173" t="str">
        <f t="shared" si="612"/>
        <v>VP FOR INFORMATION TECHNOLOGY</v>
      </c>
    </row>
    <row r="3174" spans="1:49">
      <c r="A3174" s="59">
        <v>2018</v>
      </c>
      <c r="B3174" t="s">
        <v>137</v>
      </c>
      <c r="C3174" t="s">
        <v>1237</v>
      </c>
      <c r="D3174" t="s">
        <v>1238</v>
      </c>
      <c r="E3174" t="s">
        <v>1245</v>
      </c>
      <c r="F3174" t="s">
        <v>456</v>
      </c>
      <c r="G3174" t="s">
        <v>1024</v>
      </c>
      <c r="H3174" t="s">
        <v>1246</v>
      </c>
      <c r="I3174" s="170" t="s">
        <v>84</v>
      </c>
      <c r="J3174" t="s">
        <v>85</v>
      </c>
      <c r="K3174" t="s">
        <v>214</v>
      </c>
      <c r="L3174" t="s">
        <v>425</v>
      </c>
      <c r="M3174" t="s">
        <v>426</v>
      </c>
      <c r="N3174" t="s">
        <v>217</v>
      </c>
      <c r="O3174" t="s">
        <v>263</v>
      </c>
      <c r="P3174" t="s">
        <v>367</v>
      </c>
      <c r="Q3174" t="s">
        <v>368</v>
      </c>
      <c r="R3174" t="s">
        <v>369</v>
      </c>
      <c r="S3174" t="s">
        <v>370</v>
      </c>
      <c r="T3174" t="s">
        <v>368</v>
      </c>
      <c r="U3174" s="61" t="s">
        <v>371</v>
      </c>
      <c r="V3174" t="s">
        <v>24</v>
      </c>
      <c r="W3174" t="s">
        <v>263</v>
      </c>
      <c r="X3174" s="59">
        <v>35000</v>
      </c>
      <c r="Y3174" s="59">
        <v>35000</v>
      </c>
      <c r="AA3174" s="146" t="str">
        <f t="shared" si="609"/>
        <v>EX</v>
      </c>
      <c r="AB3174" s="146">
        <f t="shared" si="611"/>
        <v>0</v>
      </c>
      <c r="AC3174" t="str">
        <f t="shared" si="614"/>
        <v>EX</v>
      </c>
      <c r="AD3174" s="74">
        <f t="shared" si="615"/>
        <v>35000</v>
      </c>
      <c r="AE3174" s="74">
        <f t="shared" si="620"/>
        <v>35000</v>
      </c>
      <c r="AF3174">
        <v>1</v>
      </c>
      <c r="AG3174">
        <v>0</v>
      </c>
      <c r="AH3174" s="74">
        <v>0</v>
      </c>
      <c r="AJ3174" s="74">
        <f t="shared" si="616"/>
        <v>0</v>
      </c>
      <c r="AK3174" s="74">
        <f t="shared" si="610"/>
        <v>35000</v>
      </c>
      <c r="AL3174" t="str">
        <f t="shared" si="617"/>
        <v>N</v>
      </c>
      <c r="AN3174" t="s">
        <v>86</v>
      </c>
      <c r="AO3174" t="s">
        <v>85</v>
      </c>
      <c r="AP3174" t="str">
        <f t="shared" si="618"/>
        <v>94</v>
      </c>
      <c r="AQ3174" s="145" t="s">
        <v>1826</v>
      </c>
      <c r="AR3174" t="str">
        <f t="shared" si="619"/>
        <v>1-Adjusted Base Budget</v>
      </c>
      <c r="AS3174" s="145" t="s">
        <v>1827</v>
      </c>
      <c r="AT3174" t="s">
        <v>213</v>
      </c>
      <c r="AV3174" t="str">
        <f t="shared" si="613"/>
        <v>VPIT</v>
      </c>
      <c r="AW3174" t="str">
        <f t="shared" si="612"/>
        <v>VP FOR INFORMATION TECHNOLOGY</v>
      </c>
    </row>
    <row r="3175" spans="1:49">
      <c r="A3175" s="59">
        <v>2018</v>
      </c>
      <c r="B3175" t="s">
        <v>137</v>
      </c>
      <c r="C3175" t="s">
        <v>1237</v>
      </c>
      <c r="D3175" t="s">
        <v>1238</v>
      </c>
      <c r="E3175" t="s">
        <v>1245</v>
      </c>
      <c r="F3175" t="s">
        <v>1258</v>
      </c>
      <c r="G3175" t="s">
        <v>1259</v>
      </c>
      <c r="H3175" t="s">
        <v>1246</v>
      </c>
      <c r="I3175" s="170" t="s">
        <v>84</v>
      </c>
      <c r="J3175" t="s">
        <v>85</v>
      </c>
      <c r="K3175" t="s">
        <v>214</v>
      </c>
      <c r="L3175" t="s">
        <v>425</v>
      </c>
      <c r="M3175" t="s">
        <v>426</v>
      </c>
      <c r="N3175" t="s">
        <v>217</v>
      </c>
      <c r="O3175" t="s">
        <v>263</v>
      </c>
      <c r="P3175" t="s">
        <v>367</v>
      </c>
      <c r="Q3175" t="s">
        <v>368</v>
      </c>
      <c r="R3175" t="s">
        <v>369</v>
      </c>
      <c r="S3175" t="s">
        <v>370</v>
      </c>
      <c r="T3175" t="s">
        <v>368</v>
      </c>
      <c r="U3175" s="61" t="s">
        <v>371</v>
      </c>
      <c r="V3175" t="s">
        <v>24</v>
      </c>
      <c r="W3175" t="s">
        <v>263</v>
      </c>
      <c r="X3175" s="59">
        <v>15369</v>
      </c>
      <c r="Y3175" s="59">
        <v>15369</v>
      </c>
      <c r="AA3175" s="146" t="str">
        <f t="shared" si="609"/>
        <v>EX</v>
      </c>
      <c r="AB3175" s="146">
        <f t="shared" si="611"/>
        <v>0</v>
      </c>
      <c r="AC3175" t="str">
        <f t="shared" si="614"/>
        <v>EX</v>
      </c>
      <c r="AD3175" s="74">
        <f t="shared" si="615"/>
        <v>15369</v>
      </c>
      <c r="AE3175" s="74">
        <f t="shared" si="620"/>
        <v>15369</v>
      </c>
      <c r="AF3175">
        <v>1</v>
      </c>
      <c r="AG3175">
        <v>0</v>
      </c>
      <c r="AH3175" s="74">
        <v>0</v>
      </c>
      <c r="AJ3175" s="74">
        <f t="shared" si="616"/>
        <v>0</v>
      </c>
      <c r="AK3175" s="74">
        <f t="shared" si="610"/>
        <v>15369</v>
      </c>
      <c r="AL3175" t="str">
        <f t="shared" si="617"/>
        <v>N</v>
      </c>
      <c r="AN3175" t="s">
        <v>86</v>
      </c>
      <c r="AO3175" t="s">
        <v>85</v>
      </c>
      <c r="AP3175" t="str">
        <f t="shared" si="618"/>
        <v>94</v>
      </c>
      <c r="AQ3175" s="145" t="s">
        <v>1826</v>
      </c>
      <c r="AR3175" t="str">
        <f t="shared" si="619"/>
        <v>1-Adjusted Base Budget</v>
      </c>
      <c r="AS3175" s="145" t="s">
        <v>1827</v>
      </c>
      <c r="AT3175" t="s">
        <v>213</v>
      </c>
      <c r="AV3175" t="str">
        <f t="shared" si="613"/>
        <v>VPIT</v>
      </c>
      <c r="AW3175" t="str">
        <f t="shared" si="612"/>
        <v>VP FOR INFORMATION TECHNOLOGY</v>
      </c>
    </row>
    <row r="3176" spans="1:49">
      <c r="A3176" s="59">
        <v>2018</v>
      </c>
      <c r="B3176" t="s">
        <v>137</v>
      </c>
      <c r="C3176" t="s">
        <v>1237</v>
      </c>
      <c r="D3176" t="s">
        <v>1238</v>
      </c>
      <c r="E3176" t="s">
        <v>1245</v>
      </c>
      <c r="F3176" t="s">
        <v>1101</v>
      </c>
      <c r="G3176" t="s">
        <v>1128</v>
      </c>
      <c r="H3176" t="s">
        <v>1246</v>
      </c>
      <c r="I3176" s="170" t="s">
        <v>84</v>
      </c>
      <c r="J3176" t="s">
        <v>85</v>
      </c>
      <c r="K3176" t="s">
        <v>214</v>
      </c>
      <c r="L3176" t="s">
        <v>425</v>
      </c>
      <c r="M3176" t="s">
        <v>426</v>
      </c>
      <c r="N3176" t="s">
        <v>217</v>
      </c>
      <c r="O3176" t="s">
        <v>263</v>
      </c>
      <c r="P3176" t="s">
        <v>367</v>
      </c>
      <c r="Q3176" t="s">
        <v>368</v>
      </c>
      <c r="R3176" t="s">
        <v>369</v>
      </c>
      <c r="S3176" t="s">
        <v>370</v>
      </c>
      <c r="T3176" t="s">
        <v>368</v>
      </c>
      <c r="U3176" s="61" t="s">
        <v>371</v>
      </c>
      <c r="V3176" t="s">
        <v>24</v>
      </c>
      <c r="W3176" t="s">
        <v>263</v>
      </c>
      <c r="X3176" s="59">
        <v>2000</v>
      </c>
      <c r="Y3176" s="59">
        <v>2000</v>
      </c>
      <c r="AA3176" s="146" t="str">
        <f t="shared" si="609"/>
        <v>EX</v>
      </c>
      <c r="AB3176" s="146">
        <f t="shared" si="611"/>
        <v>0</v>
      </c>
      <c r="AC3176" t="str">
        <f t="shared" si="614"/>
        <v>EX</v>
      </c>
      <c r="AD3176" s="74">
        <f t="shared" si="615"/>
        <v>2000</v>
      </c>
      <c r="AE3176" s="74">
        <f t="shared" si="620"/>
        <v>2000</v>
      </c>
      <c r="AF3176">
        <v>1</v>
      </c>
      <c r="AG3176">
        <v>0</v>
      </c>
      <c r="AH3176" s="74">
        <v>0</v>
      </c>
      <c r="AJ3176" s="74">
        <f t="shared" si="616"/>
        <v>0</v>
      </c>
      <c r="AK3176" s="74">
        <f t="shared" si="610"/>
        <v>2000</v>
      </c>
      <c r="AL3176" t="str">
        <f t="shared" si="617"/>
        <v>N</v>
      </c>
      <c r="AN3176" t="s">
        <v>86</v>
      </c>
      <c r="AO3176" t="s">
        <v>85</v>
      </c>
      <c r="AP3176" t="str">
        <f t="shared" si="618"/>
        <v>94</v>
      </c>
      <c r="AQ3176" s="145" t="s">
        <v>1826</v>
      </c>
      <c r="AR3176" t="str">
        <f t="shared" si="619"/>
        <v>1-Adjusted Base Budget</v>
      </c>
      <c r="AS3176" s="145" t="s">
        <v>1827</v>
      </c>
      <c r="AT3176" t="s">
        <v>213</v>
      </c>
      <c r="AV3176" t="str">
        <f t="shared" si="613"/>
        <v>VPIT</v>
      </c>
      <c r="AW3176" t="str">
        <f t="shared" si="612"/>
        <v>VP FOR INFORMATION TECHNOLOGY</v>
      </c>
    </row>
    <row r="3177" spans="1:49">
      <c r="A3177" s="59">
        <v>2018</v>
      </c>
      <c r="B3177" t="s">
        <v>137</v>
      </c>
      <c r="C3177" t="s">
        <v>1237</v>
      </c>
      <c r="D3177" t="s">
        <v>1238</v>
      </c>
      <c r="E3177" t="s">
        <v>1271</v>
      </c>
      <c r="F3177" t="s">
        <v>1278</v>
      </c>
      <c r="G3177" t="s">
        <v>1279</v>
      </c>
      <c r="H3177" t="s">
        <v>1272</v>
      </c>
      <c r="I3177" s="170" t="s">
        <v>84</v>
      </c>
      <c r="J3177" t="s">
        <v>85</v>
      </c>
      <c r="K3177" t="s">
        <v>214</v>
      </c>
      <c r="L3177" t="s">
        <v>425</v>
      </c>
      <c r="M3177" t="s">
        <v>426</v>
      </c>
      <c r="N3177" t="s">
        <v>217</v>
      </c>
      <c r="O3177" t="s">
        <v>263</v>
      </c>
      <c r="P3177" t="s">
        <v>367</v>
      </c>
      <c r="Q3177" t="s">
        <v>368</v>
      </c>
      <c r="R3177" t="s">
        <v>369</v>
      </c>
      <c r="S3177" t="s">
        <v>370</v>
      </c>
      <c r="T3177" t="s">
        <v>368</v>
      </c>
      <c r="U3177" s="61" t="s">
        <v>371</v>
      </c>
      <c r="V3177" t="s">
        <v>24</v>
      </c>
      <c r="W3177" t="s">
        <v>263</v>
      </c>
      <c r="X3177" s="59">
        <v>2000</v>
      </c>
      <c r="Y3177" s="59">
        <v>2000</v>
      </c>
      <c r="AA3177" s="146" t="str">
        <f t="shared" ref="AA3177:AA3240" si="621">IF(P3177 ="CORI","IN",IF(P3177 ="TRIN","IN",O3177))</f>
        <v>EX</v>
      </c>
      <c r="AB3177" s="146">
        <f t="shared" si="611"/>
        <v>0</v>
      </c>
      <c r="AC3177" t="str">
        <f t="shared" si="614"/>
        <v>EX</v>
      </c>
      <c r="AD3177" s="74">
        <f t="shared" si="615"/>
        <v>2000</v>
      </c>
      <c r="AE3177" s="74">
        <f t="shared" si="620"/>
        <v>2000</v>
      </c>
      <c r="AF3177">
        <v>1</v>
      </c>
      <c r="AG3177">
        <v>0</v>
      </c>
      <c r="AH3177" s="74">
        <v>0</v>
      </c>
      <c r="AJ3177" s="74">
        <f t="shared" si="616"/>
        <v>0</v>
      </c>
      <c r="AK3177" s="74">
        <f t="shared" si="610"/>
        <v>2000</v>
      </c>
      <c r="AL3177" t="str">
        <f t="shared" si="617"/>
        <v>N</v>
      </c>
      <c r="AN3177" t="s">
        <v>86</v>
      </c>
      <c r="AO3177" t="s">
        <v>85</v>
      </c>
      <c r="AP3177" t="str">
        <f t="shared" si="618"/>
        <v>94</v>
      </c>
      <c r="AQ3177" s="145" t="s">
        <v>1826</v>
      </c>
      <c r="AR3177" t="str">
        <f t="shared" si="619"/>
        <v>1-Adjusted Base Budget</v>
      </c>
      <c r="AS3177" s="145" t="s">
        <v>1827</v>
      </c>
      <c r="AT3177" t="s">
        <v>213</v>
      </c>
      <c r="AV3177" t="str">
        <f t="shared" si="613"/>
        <v>VPIT</v>
      </c>
      <c r="AW3177" t="str">
        <f t="shared" si="612"/>
        <v>VP FOR INFORMATION TECHNOLOGY</v>
      </c>
    </row>
    <row r="3178" spans="1:49">
      <c r="A3178" s="59">
        <v>2018</v>
      </c>
      <c r="B3178" t="s">
        <v>137</v>
      </c>
      <c r="C3178" t="s">
        <v>1237</v>
      </c>
      <c r="D3178" t="s">
        <v>1238</v>
      </c>
      <c r="E3178" t="s">
        <v>1242</v>
      </c>
      <c r="F3178" t="s">
        <v>1053</v>
      </c>
      <c r="G3178" t="s">
        <v>1054</v>
      </c>
      <c r="H3178" t="s">
        <v>148</v>
      </c>
      <c r="I3178" s="170" t="s">
        <v>84</v>
      </c>
      <c r="J3178" t="s">
        <v>85</v>
      </c>
      <c r="K3178" t="s">
        <v>214</v>
      </c>
      <c r="L3178" t="s">
        <v>425</v>
      </c>
      <c r="M3178" t="s">
        <v>426</v>
      </c>
      <c r="N3178" t="s">
        <v>217</v>
      </c>
      <c r="O3178" t="s">
        <v>263</v>
      </c>
      <c r="P3178" t="s">
        <v>367</v>
      </c>
      <c r="Q3178" t="s">
        <v>368</v>
      </c>
      <c r="R3178" t="s">
        <v>369</v>
      </c>
      <c r="S3178" t="s">
        <v>370</v>
      </c>
      <c r="T3178" t="s">
        <v>368</v>
      </c>
      <c r="U3178" s="61" t="s">
        <v>371</v>
      </c>
      <c r="V3178" t="s">
        <v>24</v>
      </c>
      <c r="W3178" t="s">
        <v>263</v>
      </c>
      <c r="X3178" s="59">
        <v>5000</v>
      </c>
      <c r="Y3178" s="59">
        <v>5000</v>
      </c>
      <c r="Z3178" t="s">
        <v>141</v>
      </c>
      <c r="AA3178" s="146" t="str">
        <f t="shared" si="621"/>
        <v>EX</v>
      </c>
      <c r="AB3178" s="146" t="str">
        <f t="shared" si="611"/>
        <v>IT</v>
      </c>
      <c r="AC3178" t="str">
        <f t="shared" si="614"/>
        <v>EX</v>
      </c>
      <c r="AD3178" s="74">
        <f t="shared" si="615"/>
        <v>5000</v>
      </c>
      <c r="AE3178" s="74">
        <f t="shared" si="620"/>
        <v>5000</v>
      </c>
      <c r="AF3178">
        <v>1</v>
      </c>
      <c r="AG3178">
        <v>0</v>
      </c>
      <c r="AH3178" s="74">
        <v>0</v>
      </c>
      <c r="AJ3178" s="74">
        <f t="shared" si="616"/>
        <v>0</v>
      </c>
      <c r="AK3178" s="74">
        <f t="shared" si="610"/>
        <v>5000</v>
      </c>
      <c r="AL3178" t="str">
        <f t="shared" si="617"/>
        <v>N</v>
      </c>
      <c r="AN3178" t="s">
        <v>86</v>
      </c>
      <c r="AO3178" t="s">
        <v>85</v>
      </c>
      <c r="AP3178" t="str">
        <f t="shared" si="618"/>
        <v>94</v>
      </c>
      <c r="AQ3178" s="145" t="s">
        <v>1826</v>
      </c>
      <c r="AR3178" t="str">
        <f t="shared" si="619"/>
        <v>1-Adjusted Base Budget</v>
      </c>
      <c r="AS3178" s="145" t="s">
        <v>1827</v>
      </c>
      <c r="AT3178" t="s">
        <v>213</v>
      </c>
      <c r="AV3178" t="str">
        <f t="shared" si="613"/>
        <v>VPIT-SS</v>
      </c>
      <c r="AW3178" t="str">
        <f t="shared" si="612"/>
        <v>VP FOR INFORMATION TECHNOLOGY-SHARED SERVICES</v>
      </c>
    </row>
    <row r="3179" spans="1:49">
      <c r="A3179" s="59">
        <v>2018</v>
      </c>
      <c r="B3179" t="s">
        <v>137</v>
      </c>
      <c r="C3179" t="s">
        <v>1237</v>
      </c>
      <c r="D3179" t="s">
        <v>1238</v>
      </c>
      <c r="E3179" t="s">
        <v>1242</v>
      </c>
      <c r="F3179" t="s">
        <v>1282</v>
      </c>
      <c r="G3179" t="s">
        <v>1283</v>
      </c>
      <c r="H3179" t="s">
        <v>148</v>
      </c>
      <c r="I3179" s="170" t="s">
        <v>84</v>
      </c>
      <c r="J3179" t="s">
        <v>85</v>
      </c>
      <c r="K3179" t="s">
        <v>214</v>
      </c>
      <c r="L3179" t="s">
        <v>425</v>
      </c>
      <c r="M3179" t="s">
        <v>426</v>
      </c>
      <c r="N3179" t="s">
        <v>217</v>
      </c>
      <c r="O3179" t="s">
        <v>263</v>
      </c>
      <c r="P3179" t="s">
        <v>367</v>
      </c>
      <c r="Q3179" t="s">
        <v>368</v>
      </c>
      <c r="R3179" t="s">
        <v>369</v>
      </c>
      <c r="S3179" t="s">
        <v>370</v>
      </c>
      <c r="T3179" t="s">
        <v>368</v>
      </c>
      <c r="U3179" s="61" t="s">
        <v>371</v>
      </c>
      <c r="V3179" t="s">
        <v>24</v>
      </c>
      <c r="W3179" t="s">
        <v>263</v>
      </c>
      <c r="X3179" s="59">
        <v>750</v>
      </c>
      <c r="Y3179" s="59">
        <v>750</v>
      </c>
      <c r="Z3179" t="s">
        <v>141</v>
      </c>
      <c r="AA3179" s="146" t="str">
        <f t="shared" si="621"/>
        <v>EX</v>
      </c>
      <c r="AB3179" s="146" t="str">
        <f t="shared" si="611"/>
        <v>IT</v>
      </c>
      <c r="AC3179" t="str">
        <f t="shared" si="614"/>
        <v>EX</v>
      </c>
      <c r="AD3179" s="74">
        <f t="shared" si="615"/>
        <v>750</v>
      </c>
      <c r="AE3179" s="74">
        <f t="shared" si="620"/>
        <v>750</v>
      </c>
      <c r="AF3179">
        <v>1</v>
      </c>
      <c r="AG3179">
        <v>0</v>
      </c>
      <c r="AH3179" s="74">
        <v>0</v>
      </c>
      <c r="AJ3179" s="74">
        <f t="shared" si="616"/>
        <v>0</v>
      </c>
      <c r="AK3179" s="74">
        <f t="shared" si="610"/>
        <v>750</v>
      </c>
      <c r="AL3179" t="str">
        <f t="shared" si="617"/>
        <v>N</v>
      </c>
      <c r="AN3179" t="s">
        <v>86</v>
      </c>
      <c r="AO3179" t="s">
        <v>85</v>
      </c>
      <c r="AP3179" t="str">
        <f t="shared" si="618"/>
        <v>94</v>
      </c>
      <c r="AQ3179" s="145" t="s">
        <v>1826</v>
      </c>
      <c r="AR3179" t="str">
        <f t="shared" si="619"/>
        <v>1-Adjusted Base Budget</v>
      </c>
      <c r="AS3179" s="145" t="s">
        <v>1827</v>
      </c>
      <c r="AT3179" t="s">
        <v>213</v>
      </c>
      <c r="AV3179" t="str">
        <f t="shared" si="613"/>
        <v>VPIT-SS</v>
      </c>
      <c r="AW3179" t="str">
        <f t="shared" si="612"/>
        <v>VP FOR INFORMATION TECHNOLOGY-SHARED SERVICES</v>
      </c>
    </row>
    <row r="3180" spans="1:49">
      <c r="A3180" s="59">
        <v>2018</v>
      </c>
      <c r="B3180" t="s">
        <v>137</v>
      </c>
      <c r="C3180" t="s">
        <v>1237</v>
      </c>
      <c r="D3180" t="s">
        <v>1238</v>
      </c>
      <c r="E3180" t="s">
        <v>1242</v>
      </c>
      <c r="F3180" t="s">
        <v>1243</v>
      </c>
      <c r="G3180" t="s">
        <v>1244</v>
      </c>
      <c r="H3180" t="s">
        <v>148</v>
      </c>
      <c r="I3180" s="170" t="s">
        <v>84</v>
      </c>
      <c r="J3180" t="s">
        <v>85</v>
      </c>
      <c r="K3180" t="s">
        <v>214</v>
      </c>
      <c r="L3180" t="s">
        <v>425</v>
      </c>
      <c r="M3180" t="s">
        <v>426</v>
      </c>
      <c r="N3180" t="s">
        <v>217</v>
      </c>
      <c r="O3180" t="s">
        <v>263</v>
      </c>
      <c r="P3180" t="s">
        <v>367</v>
      </c>
      <c r="Q3180" t="s">
        <v>368</v>
      </c>
      <c r="R3180" t="s">
        <v>369</v>
      </c>
      <c r="S3180" t="s">
        <v>370</v>
      </c>
      <c r="T3180" t="s">
        <v>368</v>
      </c>
      <c r="U3180" s="61" t="s">
        <v>371</v>
      </c>
      <c r="V3180" t="s">
        <v>24</v>
      </c>
      <c r="W3180" t="s">
        <v>263</v>
      </c>
      <c r="X3180" s="59">
        <v>4000</v>
      </c>
      <c r="Y3180" s="59">
        <v>4000</v>
      </c>
      <c r="Z3180" t="s">
        <v>141</v>
      </c>
      <c r="AA3180" s="146" t="str">
        <f t="shared" si="621"/>
        <v>EX</v>
      </c>
      <c r="AB3180" s="146" t="str">
        <f t="shared" si="611"/>
        <v>IT</v>
      </c>
      <c r="AC3180" t="str">
        <f t="shared" si="614"/>
        <v>EX</v>
      </c>
      <c r="AD3180" s="74">
        <f t="shared" si="615"/>
        <v>4000</v>
      </c>
      <c r="AE3180" s="74">
        <f t="shared" si="620"/>
        <v>4000</v>
      </c>
      <c r="AF3180">
        <v>1</v>
      </c>
      <c r="AG3180">
        <v>0</v>
      </c>
      <c r="AH3180" s="74">
        <v>0</v>
      </c>
      <c r="AJ3180" s="74">
        <f t="shared" si="616"/>
        <v>0</v>
      </c>
      <c r="AK3180" s="74">
        <f t="shared" si="610"/>
        <v>4000</v>
      </c>
      <c r="AL3180" t="str">
        <f t="shared" si="617"/>
        <v>N</v>
      </c>
      <c r="AN3180" t="s">
        <v>86</v>
      </c>
      <c r="AO3180" t="s">
        <v>85</v>
      </c>
      <c r="AP3180" t="str">
        <f t="shared" si="618"/>
        <v>94</v>
      </c>
      <c r="AQ3180" s="145" t="s">
        <v>1826</v>
      </c>
      <c r="AR3180" t="str">
        <f t="shared" si="619"/>
        <v>1-Adjusted Base Budget</v>
      </c>
      <c r="AS3180" s="145" t="s">
        <v>1827</v>
      </c>
      <c r="AT3180" t="s">
        <v>213</v>
      </c>
      <c r="AV3180" t="str">
        <f t="shared" si="613"/>
        <v>VPIT-SS</v>
      </c>
      <c r="AW3180" t="str">
        <f t="shared" si="612"/>
        <v>VP FOR INFORMATION TECHNOLOGY-SHARED SERVICES</v>
      </c>
    </row>
    <row r="3181" spans="1:49">
      <c r="A3181" s="59">
        <v>2018</v>
      </c>
      <c r="B3181" t="s">
        <v>137</v>
      </c>
      <c r="C3181" t="s">
        <v>1237</v>
      </c>
      <c r="D3181" t="s">
        <v>1238</v>
      </c>
      <c r="E3181" t="s">
        <v>1242</v>
      </c>
      <c r="F3181" t="s">
        <v>1290</v>
      </c>
      <c r="G3181" t="s">
        <v>1291</v>
      </c>
      <c r="H3181" t="s">
        <v>148</v>
      </c>
      <c r="I3181" s="170" t="s">
        <v>84</v>
      </c>
      <c r="J3181" t="s">
        <v>85</v>
      </c>
      <c r="K3181" t="s">
        <v>214</v>
      </c>
      <c r="L3181" t="s">
        <v>425</v>
      </c>
      <c r="M3181" t="s">
        <v>426</v>
      </c>
      <c r="N3181" t="s">
        <v>217</v>
      </c>
      <c r="O3181" t="s">
        <v>263</v>
      </c>
      <c r="P3181" t="s">
        <v>367</v>
      </c>
      <c r="Q3181" t="s">
        <v>368</v>
      </c>
      <c r="R3181" t="s">
        <v>369</v>
      </c>
      <c r="S3181" t="s">
        <v>370</v>
      </c>
      <c r="T3181" t="s">
        <v>368</v>
      </c>
      <c r="U3181" s="61" t="s">
        <v>371</v>
      </c>
      <c r="V3181" t="s">
        <v>24</v>
      </c>
      <c r="W3181" t="s">
        <v>263</v>
      </c>
      <c r="X3181" s="59">
        <v>6828</v>
      </c>
      <c r="Y3181" s="59">
        <v>6828</v>
      </c>
      <c r="Z3181" t="s">
        <v>141</v>
      </c>
      <c r="AA3181" s="146" t="str">
        <f t="shared" si="621"/>
        <v>EX</v>
      </c>
      <c r="AB3181" s="146" t="str">
        <f t="shared" si="611"/>
        <v>IT</v>
      </c>
      <c r="AC3181" t="str">
        <f t="shared" si="614"/>
        <v>EX</v>
      </c>
      <c r="AD3181" s="74">
        <f t="shared" si="615"/>
        <v>6828</v>
      </c>
      <c r="AE3181" s="74">
        <f t="shared" si="620"/>
        <v>6828</v>
      </c>
      <c r="AF3181">
        <v>1</v>
      </c>
      <c r="AG3181">
        <v>0</v>
      </c>
      <c r="AH3181" s="74">
        <v>0</v>
      </c>
      <c r="AJ3181" s="74">
        <f t="shared" si="616"/>
        <v>0</v>
      </c>
      <c r="AK3181" s="74">
        <f t="shared" si="610"/>
        <v>6828</v>
      </c>
      <c r="AL3181" t="str">
        <f t="shared" si="617"/>
        <v>N</v>
      </c>
      <c r="AN3181" t="s">
        <v>86</v>
      </c>
      <c r="AO3181" t="s">
        <v>85</v>
      </c>
      <c r="AP3181" t="str">
        <f t="shared" si="618"/>
        <v>94</v>
      </c>
      <c r="AQ3181" s="145" t="s">
        <v>1826</v>
      </c>
      <c r="AR3181" t="str">
        <f t="shared" si="619"/>
        <v>1-Adjusted Base Budget</v>
      </c>
      <c r="AS3181" s="145" t="s">
        <v>1827</v>
      </c>
      <c r="AT3181" t="s">
        <v>213</v>
      </c>
      <c r="AV3181" t="str">
        <f t="shared" si="613"/>
        <v>VPIT-SS</v>
      </c>
      <c r="AW3181" t="str">
        <f t="shared" si="612"/>
        <v>VP FOR INFORMATION TECHNOLOGY-SHARED SERVICES</v>
      </c>
    </row>
    <row r="3182" spans="1:49">
      <c r="A3182" s="59">
        <v>2018</v>
      </c>
      <c r="B3182" t="s">
        <v>137</v>
      </c>
      <c r="C3182" t="s">
        <v>1237</v>
      </c>
      <c r="D3182" t="s">
        <v>1238</v>
      </c>
      <c r="E3182" t="s">
        <v>1242</v>
      </c>
      <c r="F3182" t="s">
        <v>1292</v>
      </c>
      <c r="G3182" t="s">
        <v>1293</v>
      </c>
      <c r="H3182" t="s">
        <v>148</v>
      </c>
      <c r="I3182" s="170" t="s">
        <v>84</v>
      </c>
      <c r="J3182" t="s">
        <v>85</v>
      </c>
      <c r="K3182" t="s">
        <v>214</v>
      </c>
      <c r="L3182" t="s">
        <v>425</v>
      </c>
      <c r="M3182" t="s">
        <v>426</v>
      </c>
      <c r="N3182" t="s">
        <v>217</v>
      </c>
      <c r="O3182" t="s">
        <v>263</v>
      </c>
      <c r="P3182" t="s">
        <v>367</v>
      </c>
      <c r="Q3182" t="s">
        <v>368</v>
      </c>
      <c r="R3182" t="s">
        <v>369</v>
      </c>
      <c r="S3182" t="s">
        <v>370</v>
      </c>
      <c r="T3182" t="s">
        <v>368</v>
      </c>
      <c r="U3182" s="61" t="s">
        <v>371</v>
      </c>
      <c r="V3182" t="s">
        <v>24</v>
      </c>
      <c r="W3182" t="s">
        <v>263</v>
      </c>
      <c r="X3182" s="59">
        <v>2299</v>
      </c>
      <c r="Y3182" s="59">
        <v>2299</v>
      </c>
      <c r="Z3182" t="s">
        <v>141</v>
      </c>
      <c r="AA3182" s="146" t="str">
        <f t="shared" si="621"/>
        <v>EX</v>
      </c>
      <c r="AB3182" s="146" t="str">
        <f t="shared" si="611"/>
        <v>IT</v>
      </c>
      <c r="AC3182" t="str">
        <f t="shared" si="614"/>
        <v>EX</v>
      </c>
      <c r="AD3182" s="74">
        <f t="shared" si="615"/>
        <v>2299</v>
      </c>
      <c r="AE3182" s="74">
        <f t="shared" si="620"/>
        <v>2299</v>
      </c>
      <c r="AF3182">
        <v>1</v>
      </c>
      <c r="AG3182">
        <v>0</v>
      </c>
      <c r="AH3182" s="74">
        <v>0</v>
      </c>
      <c r="AJ3182" s="74">
        <f t="shared" si="616"/>
        <v>0</v>
      </c>
      <c r="AK3182" s="74">
        <f t="shared" si="610"/>
        <v>2299</v>
      </c>
      <c r="AL3182" t="str">
        <f t="shared" si="617"/>
        <v>N</v>
      </c>
      <c r="AN3182" t="s">
        <v>86</v>
      </c>
      <c r="AO3182" t="s">
        <v>85</v>
      </c>
      <c r="AP3182" t="str">
        <f t="shared" si="618"/>
        <v>94</v>
      </c>
      <c r="AQ3182" s="145" t="s">
        <v>1826</v>
      </c>
      <c r="AR3182" t="str">
        <f t="shared" si="619"/>
        <v>1-Adjusted Base Budget</v>
      </c>
      <c r="AS3182" s="145" t="s">
        <v>1827</v>
      </c>
      <c r="AT3182" t="s">
        <v>213</v>
      </c>
      <c r="AV3182" t="str">
        <f t="shared" si="613"/>
        <v>VPIT-SS</v>
      </c>
      <c r="AW3182" t="str">
        <f t="shared" si="612"/>
        <v>VP FOR INFORMATION TECHNOLOGY-SHARED SERVICES</v>
      </c>
    </row>
    <row r="3183" spans="1:49">
      <c r="A3183" s="59">
        <v>2018</v>
      </c>
      <c r="B3183" t="s">
        <v>137</v>
      </c>
      <c r="C3183" t="s">
        <v>1237</v>
      </c>
      <c r="D3183" t="s">
        <v>1238</v>
      </c>
      <c r="E3183" t="s">
        <v>1242</v>
      </c>
      <c r="F3183" t="s">
        <v>1294</v>
      </c>
      <c r="G3183" t="s">
        <v>1295</v>
      </c>
      <c r="H3183" t="s">
        <v>148</v>
      </c>
      <c r="I3183" s="170" t="s">
        <v>84</v>
      </c>
      <c r="J3183" t="s">
        <v>85</v>
      </c>
      <c r="K3183" t="s">
        <v>214</v>
      </c>
      <c r="L3183" t="s">
        <v>425</v>
      </c>
      <c r="M3183" t="s">
        <v>426</v>
      </c>
      <c r="N3183" t="s">
        <v>217</v>
      </c>
      <c r="O3183" t="s">
        <v>263</v>
      </c>
      <c r="P3183" t="s">
        <v>367</v>
      </c>
      <c r="Q3183" t="s">
        <v>368</v>
      </c>
      <c r="R3183" t="s">
        <v>369</v>
      </c>
      <c r="S3183" t="s">
        <v>370</v>
      </c>
      <c r="T3183" t="s">
        <v>368</v>
      </c>
      <c r="U3183" s="61" t="s">
        <v>371</v>
      </c>
      <c r="V3183" t="s">
        <v>24</v>
      </c>
      <c r="W3183" t="s">
        <v>263</v>
      </c>
      <c r="X3183" s="59">
        <v>7490</v>
      </c>
      <c r="Y3183" s="59">
        <v>7490</v>
      </c>
      <c r="Z3183" t="s">
        <v>141</v>
      </c>
      <c r="AA3183" s="146" t="str">
        <f t="shared" si="621"/>
        <v>EX</v>
      </c>
      <c r="AB3183" s="146" t="str">
        <f t="shared" si="611"/>
        <v>IT</v>
      </c>
      <c r="AC3183" t="str">
        <f t="shared" si="614"/>
        <v>EX</v>
      </c>
      <c r="AD3183" s="74">
        <f t="shared" si="615"/>
        <v>7490</v>
      </c>
      <c r="AE3183" s="74">
        <f t="shared" si="620"/>
        <v>7490</v>
      </c>
      <c r="AF3183">
        <v>1</v>
      </c>
      <c r="AG3183">
        <v>0</v>
      </c>
      <c r="AH3183" s="74">
        <v>0</v>
      </c>
      <c r="AJ3183" s="74">
        <f t="shared" si="616"/>
        <v>0</v>
      </c>
      <c r="AK3183" s="74">
        <f t="shared" si="610"/>
        <v>7490</v>
      </c>
      <c r="AL3183" t="str">
        <f t="shared" si="617"/>
        <v>N</v>
      </c>
      <c r="AN3183" t="s">
        <v>86</v>
      </c>
      <c r="AO3183" t="s">
        <v>85</v>
      </c>
      <c r="AP3183" t="str">
        <f t="shared" si="618"/>
        <v>94</v>
      </c>
      <c r="AQ3183" s="145" t="s">
        <v>1826</v>
      </c>
      <c r="AR3183" t="str">
        <f t="shared" si="619"/>
        <v>1-Adjusted Base Budget</v>
      </c>
      <c r="AS3183" s="145" t="s">
        <v>1827</v>
      </c>
      <c r="AT3183" t="s">
        <v>213</v>
      </c>
      <c r="AV3183" t="str">
        <f t="shared" si="613"/>
        <v>VPIT-SS</v>
      </c>
      <c r="AW3183" t="str">
        <f t="shared" si="612"/>
        <v>VP FOR INFORMATION TECHNOLOGY-SHARED SERVICES</v>
      </c>
    </row>
    <row r="3184" spans="1:49">
      <c r="A3184" s="59">
        <v>2018</v>
      </c>
      <c r="B3184" t="s">
        <v>137</v>
      </c>
      <c r="C3184" t="s">
        <v>1237</v>
      </c>
      <c r="D3184" t="s">
        <v>1238</v>
      </c>
      <c r="E3184" t="s">
        <v>1239</v>
      </c>
      <c r="F3184" t="s">
        <v>1296</v>
      </c>
      <c r="G3184" t="s">
        <v>1297</v>
      </c>
      <c r="H3184" t="s">
        <v>155</v>
      </c>
      <c r="I3184" s="170" t="s">
        <v>84</v>
      </c>
      <c r="J3184" t="s">
        <v>85</v>
      </c>
      <c r="K3184" t="s">
        <v>214</v>
      </c>
      <c r="L3184" t="s">
        <v>425</v>
      </c>
      <c r="M3184" t="s">
        <v>426</v>
      </c>
      <c r="N3184" t="s">
        <v>217</v>
      </c>
      <c r="O3184" t="s">
        <v>263</v>
      </c>
      <c r="P3184" t="s">
        <v>367</v>
      </c>
      <c r="Q3184" t="s">
        <v>368</v>
      </c>
      <c r="R3184" t="s">
        <v>369</v>
      </c>
      <c r="S3184" t="s">
        <v>370</v>
      </c>
      <c r="T3184" t="s">
        <v>368</v>
      </c>
      <c r="U3184" s="61" t="s">
        <v>371</v>
      </c>
      <c r="V3184" t="s">
        <v>24</v>
      </c>
      <c r="W3184" t="s">
        <v>263</v>
      </c>
      <c r="X3184" s="59">
        <v>20000</v>
      </c>
      <c r="Y3184" s="59">
        <v>20000</v>
      </c>
      <c r="Z3184" t="s">
        <v>141</v>
      </c>
      <c r="AA3184" s="146" t="str">
        <f t="shared" si="621"/>
        <v>EX</v>
      </c>
      <c r="AB3184" s="146" t="str">
        <f t="shared" si="611"/>
        <v>IT</v>
      </c>
      <c r="AC3184" t="str">
        <f t="shared" si="614"/>
        <v>EX</v>
      </c>
      <c r="AD3184" s="74">
        <f t="shared" si="615"/>
        <v>20000</v>
      </c>
      <c r="AE3184" s="74">
        <f t="shared" si="620"/>
        <v>20000</v>
      </c>
      <c r="AF3184">
        <v>1</v>
      </c>
      <c r="AG3184">
        <v>0</v>
      </c>
      <c r="AH3184" s="74">
        <v>0</v>
      </c>
      <c r="AJ3184" s="74">
        <f t="shared" si="616"/>
        <v>0</v>
      </c>
      <c r="AK3184" s="74">
        <f t="shared" si="610"/>
        <v>20000</v>
      </c>
      <c r="AL3184" t="str">
        <f t="shared" si="617"/>
        <v>N</v>
      </c>
      <c r="AN3184" t="s">
        <v>86</v>
      </c>
      <c r="AO3184" t="s">
        <v>85</v>
      </c>
      <c r="AP3184" t="str">
        <f t="shared" si="618"/>
        <v>94</v>
      </c>
      <c r="AQ3184" s="145" t="s">
        <v>1826</v>
      </c>
      <c r="AR3184" t="str">
        <f t="shared" si="619"/>
        <v>1-Adjusted Base Budget</v>
      </c>
      <c r="AS3184" s="145" t="s">
        <v>1827</v>
      </c>
      <c r="AT3184" t="s">
        <v>213</v>
      </c>
      <c r="AV3184" t="str">
        <f t="shared" si="613"/>
        <v>VPIT-SS</v>
      </c>
      <c r="AW3184" t="str">
        <f t="shared" si="612"/>
        <v>VP FOR INFORMATION TECHNOLOGY-SHARED SERVICES</v>
      </c>
    </row>
    <row r="3185" spans="1:49">
      <c r="A3185" s="59">
        <v>2018</v>
      </c>
      <c r="B3185" t="s">
        <v>137</v>
      </c>
      <c r="C3185" t="s">
        <v>1237</v>
      </c>
      <c r="D3185" t="s">
        <v>1238</v>
      </c>
      <c r="E3185" t="s">
        <v>1239</v>
      </c>
      <c r="F3185" t="s">
        <v>1240</v>
      </c>
      <c r="G3185" t="s">
        <v>1241</v>
      </c>
      <c r="H3185" t="s">
        <v>155</v>
      </c>
      <c r="I3185" s="170" t="s">
        <v>84</v>
      </c>
      <c r="J3185" t="s">
        <v>85</v>
      </c>
      <c r="K3185" t="s">
        <v>214</v>
      </c>
      <c r="L3185" t="s">
        <v>425</v>
      </c>
      <c r="M3185" t="s">
        <v>426</v>
      </c>
      <c r="N3185" t="s">
        <v>217</v>
      </c>
      <c r="O3185" t="s">
        <v>263</v>
      </c>
      <c r="P3185" t="s">
        <v>367</v>
      </c>
      <c r="Q3185" t="s">
        <v>368</v>
      </c>
      <c r="R3185" t="s">
        <v>369</v>
      </c>
      <c r="S3185" t="s">
        <v>370</v>
      </c>
      <c r="T3185" t="s">
        <v>368</v>
      </c>
      <c r="U3185" s="61" t="s">
        <v>371</v>
      </c>
      <c r="V3185" t="s">
        <v>24</v>
      </c>
      <c r="W3185" t="s">
        <v>263</v>
      </c>
      <c r="X3185" s="59">
        <v>2000</v>
      </c>
      <c r="Y3185" s="59">
        <v>2000</v>
      </c>
      <c r="Z3185" t="s">
        <v>141</v>
      </c>
      <c r="AA3185" s="146" t="str">
        <f t="shared" si="621"/>
        <v>EX</v>
      </c>
      <c r="AB3185" s="146" t="str">
        <f t="shared" si="611"/>
        <v>IT</v>
      </c>
      <c r="AC3185" t="str">
        <f t="shared" si="614"/>
        <v>EX</v>
      </c>
      <c r="AD3185" s="74">
        <f t="shared" si="615"/>
        <v>2000</v>
      </c>
      <c r="AE3185" s="74">
        <f t="shared" si="620"/>
        <v>2000</v>
      </c>
      <c r="AF3185">
        <v>1</v>
      </c>
      <c r="AG3185">
        <v>0</v>
      </c>
      <c r="AH3185" s="74">
        <v>0</v>
      </c>
      <c r="AJ3185" s="74">
        <f t="shared" si="616"/>
        <v>0</v>
      </c>
      <c r="AK3185" s="74">
        <f t="shared" si="610"/>
        <v>2000</v>
      </c>
      <c r="AL3185" t="str">
        <f t="shared" si="617"/>
        <v>N</v>
      </c>
      <c r="AN3185" t="s">
        <v>86</v>
      </c>
      <c r="AO3185" t="s">
        <v>85</v>
      </c>
      <c r="AP3185" t="str">
        <f t="shared" si="618"/>
        <v>94</v>
      </c>
      <c r="AQ3185" s="145" t="s">
        <v>1826</v>
      </c>
      <c r="AR3185" t="str">
        <f t="shared" si="619"/>
        <v>1-Adjusted Base Budget</v>
      </c>
      <c r="AS3185" s="145" t="s">
        <v>1827</v>
      </c>
      <c r="AT3185" t="s">
        <v>213</v>
      </c>
      <c r="AV3185" t="str">
        <f t="shared" si="613"/>
        <v>VPIT-SS</v>
      </c>
      <c r="AW3185" t="str">
        <f t="shared" si="612"/>
        <v>VP FOR INFORMATION TECHNOLOGY-SHARED SERVICES</v>
      </c>
    </row>
    <row r="3186" spans="1:49">
      <c r="A3186" s="59">
        <v>2018</v>
      </c>
      <c r="B3186" t="s">
        <v>137</v>
      </c>
      <c r="C3186" t="s">
        <v>1237</v>
      </c>
      <c r="D3186" t="s">
        <v>1238</v>
      </c>
      <c r="E3186" t="s">
        <v>1245</v>
      </c>
      <c r="F3186" t="s">
        <v>456</v>
      </c>
      <c r="G3186" t="s">
        <v>1024</v>
      </c>
      <c r="H3186" t="s">
        <v>1246</v>
      </c>
      <c r="I3186" s="170" t="s">
        <v>84</v>
      </c>
      <c r="J3186" t="s">
        <v>85</v>
      </c>
      <c r="K3186" t="s">
        <v>214</v>
      </c>
      <c r="L3186" t="s">
        <v>570</v>
      </c>
      <c r="M3186" t="s">
        <v>571</v>
      </c>
      <c r="N3186" t="s">
        <v>217</v>
      </c>
      <c r="O3186" t="s">
        <v>263</v>
      </c>
      <c r="P3186" t="s">
        <v>367</v>
      </c>
      <c r="Q3186" t="s">
        <v>368</v>
      </c>
      <c r="R3186" t="s">
        <v>369</v>
      </c>
      <c r="S3186" t="s">
        <v>370</v>
      </c>
      <c r="T3186" t="s">
        <v>368</v>
      </c>
      <c r="U3186" s="61" t="s">
        <v>371</v>
      </c>
      <c r="V3186" t="s">
        <v>24</v>
      </c>
      <c r="W3186" t="s">
        <v>263</v>
      </c>
      <c r="X3186" s="59">
        <v>30000</v>
      </c>
      <c r="Y3186" s="59">
        <v>30000</v>
      </c>
      <c r="AA3186" s="146" t="str">
        <f t="shared" si="621"/>
        <v>EX</v>
      </c>
      <c r="AB3186" s="146">
        <f t="shared" si="611"/>
        <v>0</v>
      </c>
      <c r="AC3186" t="str">
        <f t="shared" si="614"/>
        <v>EX</v>
      </c>
      <c r="AD3186" s="74">
        <f t="shared" si="615"/>
        <v>30000</v>
      </c>
      <c r="AE3186" s="74">
        <f t="shared" si="620"/>
        <v>30000</v>
      </c>
      <c r="AF3186">
        <v>1</v>
      </c>
      <c r="AG3186">
        <v>0</v>
      </c>
      <c r="AH3186" s="74">
        <v>0</v>
      </c>
      <c r="AJ3186" s="74">
        <f t="shared" si="616"/>
        <v>0</v>
      </c>
      <c r="AK3186" s="74">
        <f t="shared" si="610"/>
        <v>30000</v>
      </c>
      <c r="AL3186" t="str">
        <f t="shared" si="617"/>
        <v>N</v>
      </c>
      <c r="AN3186" t="s">
        <v>86</v>
      </c>
      <c r="AO3186" t="s">
        <v>85</v>
      </c>
      <c r="AP3186" t="str">
        <f t="shared" si="618"/>
        <v>94</v>
      </c>
      <c r="AQ3186" s="145" t="s">
        <v>1826</v>
      </c>
      <c r="AR3186" t="str">
        <f t="shared" si="619"/>
        <v>1-Adjusted Base Budget</v>
      </c>
      <c r="AS3186" s="145" t="s">
        <v>1827</v>
      </c>
      <c r="AT3186" t="s">
        <v>213</v>
      </c>
      <c r="AV3186" t="str">
        <f t="shared" si="613"/>
        <v>VPIT</v>
      </c>
      <c r="AW3186" t="str">
        <f t="shared" si="612"/>
        <v>VP FOR INFORMATION TECHNOLOGY</v>
      </c>
    </row>
    <row r="3187" spans="1:49">
      <c r="A3187" s="59">
        <v>2018</v>
      </c>
      <c r="B3187" t="s">
        <v>137</v>
      </c>
      <c r="C3187" t="s">
        <v>1237</v>
      </c>
      <c r="D3187" t="s">
        <v>1238</v>
      </c>
      <c r="E3187" t="s">
        <v>1242</v>
      </c>
      <c r="F3187" t="s">
        <v>1292</v>
      </c>
      <c r="G3187" t="s">
        <v>1293</v>
      </c>
      <c r="H3187" t="s">
        <v>148</v>
      </c>
      <c r="I3187" s="170" t="s">
        <v>84</v>
      </c>
      <c r="J3187" t="s">
        <v>85</v>
      </c>
      <c r="K3187" t="s">
        <v>214</v>
      </c>
      <c r="L3187" t="s">
        <v>570</v>
      </c>
      <c r="M3187" t="s">
        <v>571</v>
      </c>
      <c r="N3187" t="s">
        <v>217</v>
      </c>
      <c r="O3187" t="s">
        <v>263</v>
      </c>
      <c r="P3187" t="s">
        <v>367</v>
      </c>
      <c r="Q3187" t="s">
        <v>368</v>
      </c>
      <c r="R3187" t="s">
        <v>369</v>
      </c>
      <c r="S3187" t="s">
        <v>370</v>
      </c>
      <c r="T3187" t="s">
        <v>368</v>
      </c>
      <c r="U3187" s="61" t="s">
        <v>371</v>
      </c>
      <c r="V3187" t="s">
        <v>24</v>
      </c>
      <c r="W3187" t="s">
        <v>263</v>
      </c>
      <c r="X3187" s="59">
        <v>3000</v>
      </c>
      <c r="Y3187" s="59">
        <v>3000</v>
      </c>
      <c r="Z3187" t="s">
        <v>141</v>
      </c>
      <c r="AA3187" s="146" t="str">
        <f t="shared" si="621"/>
        <v>EX</v>
      </c>
      <c r="AB3187" s="146" t="str">
        <f t="shared" si="611"/>
        <v>IT</v>
      </c>
      <c r="AC3187" t="str">
        <f t="shared" si="614"/>
        <v>EX</v>
      </c>
      <c r="AD3187" s="74">
        <f t="shared" si="615"/>
        <v>3000</v>
      </c>
      <c r="AE3187" s="74">
        <f t="shared" si="620"/>
        <v>3000</v>
      </c>
      <c r="AF3187">
        <v>1</v>
      </c>
      <c r="AG3187">
        <v>0</v>
      </c>
      <c r="AH3187" s="74">
        <v>0</v>
      </c>
      <c r="AJ3187" s="74">
        <f t="shared" si="616"/>
        <v>0</v>
      </c>
      <c r="AK3187" s="74">
        <f t="shared" ref="AK3187:AK3250" si="622">AE3187 +AJ3187</f>
        <v>3000</v>
      </c>
      <c r="AL3187" t="str">
        <f t="shared" si="617"/>
        <v>N</v>
      </c>
      <c r="AN3187" t="s">
        <v>86</v>
      </c>
      <c r="AO3187" t="s">
        <v>85</v>
      </c>
      <c r="AP3187" t="str">
        <f t="shared" si="618"/>
        <v>94</v>
      </c>
      <c r="AQ3187" s="145" t="s">
        <v>1826</v>
      </c>
      <c r="AR3187" t="str">
        <f t="shared" si="619"/>
        <v>1-Adjusted Base Budget</v>
      </c>
      <c r="AS3187" s="145" t="s">
        <v>1827</v>
      </c>
      <c r="AT3187" t="s">
        <v>213</v>
      </c>
      <c r="AV3187" t="str">
        <f t="shared" si="613"/>
        <v>VPIT-SS</v>
      </c>
      <c r="AW3187" t="str">
        <f t="shared" si="612"/>
        <v>VP FOR INFORMATION TECHNOLOGY-SHARED SERVICES</v>
      </c>
    </row>
    <row r="3188" spans="1:49">
      <c r="A3188" s="59">
        <v>2018</v>
      </c>
      <c r="B3188" t="s">
        <v>137</v>
      </c>
      <c r="C3188" t="s">
        <v>1237</v>
      </c>
      <c r="D3188" t="s">
        <v>1238</v>
      </c>
      <c r="E3188" t="s">
        <v>1239</v>
      </c>
      <c r="F3188" t="s">
        <v>1296</v>
      </c>
      <c r="G3188" t="s">
        <v>1297</v>
      </c>
      <c r="H3188" t="s">
        <v>155</v>
      </c>
      <c r="I3188" s="170" t="s">
        <v>84</v>
      </c>
      <c r="J3188" t="s">
        <v>85</v>
      </c>
      <c r="K3188" t="s">
        <v>214</v>
      </c>
      <c r="L3188" t="s">
        <v>570</v>
      </c>
      <c r="M3188" t="s">
        <v>571</v>
      </c>
      <c r="N3188" t="s">
        <v>217</v>
      </c>
      <c r="O3188" t="s">
        <v>263</v>
      </c>
      <c r="P3188" t="s">
        <v>367</v>
      </c>
      <c r="Q3188" t="s">
        <v>368</v>
      </c>
      <c r="R3188" t="s">
        <v>369</v>
      </c>
      <c r="S3188" t="s">
        <v>370</v>
      </c>
      <c r="T3188" t="s">
        <v>368</v>
      </c>
      <c r="U3188" s="61" t="s">
        <v>371</v>
      </c>
      <c r="V3188" t="s">
        <v>24</v>
      </c>
      <c r="W3188" t="s">
        <v>263</v>
      </c>
      <c r="X3188" s="59">
        <v>14000</v>
      </c>
      <c r="Y3188" s="59">
        <v>14000</v>
      </c>
      <c r="Z3188" t="s">
        <v>141</v>
      </c>
      <c r="AA3188" s="146" t="str">
        <f t="shared" si="621"/>
        <v>EX</v>
      </c>
      <c r="AB3188" s="146" t="str">
        <f t="shared" si="611"/>
        <v>IT</v>
      </c>
      <c r="AC3188" t="str">
        <f t="shared" si="614"/>
        <v>EX</v>
      </c>
      <c r="AD3188" s="74">
        <f t="shared" si="615"/>
        <v>14000</v>
      </c>
      <c r="AE3188" s="74">
        <f t="shared" si="620"/>
        <v>14000</v>
      </c>
      <c r="AF3188">
        <v>1</v>
      </c>
      <c r="AG3188">
        <v>0</v>
      </c>
      <c r="AH3188" s="74">
        <v>0</v>
      </c>
      <c r="AJ3188" s="74">
        <f t="shared" si="616"/>
        <v>0</v>
      </c>
      <c r="AK3188" s="74">
        <f t="shared" si="622"/>
        <v>14000</v>
      </c>
      <c r="AL3188" t="str">
        <f t="shared" si="617"/>
        <v>N</v>
      </c>
      <c r="AN3188" t="s">
        <v>86</v>
      </c>
      <c r="AO3188" t="s">
        <v>85</v>
      </c>
      <c r="AP3188" t="str">
        <f t="shared" si="618"/>
        <v>94</v>
      </c>
      <c r="AQ3188" s="145" t="s">
        <v>1826</v>
      </c>
      <c r="AR3188" t="str">
        <f t="shared" si="619"/>
        <v>1-Adjusted Base Budget</v>
      </c>
      <c r="AS3188" s="145" t="s">
        <v>1827</v>
      </c>
      <c r="AT3188" t="s">
        <v>213</v>
      </c>
      <c r="AV3188" t="str">
        <f t="shared" si="613"/>
        <v>VPIT-SS</v>
      </c>
      <c r="AW3188" t="str">
        <f t="shared" si="612"/>
        <v>VP FOR INFORMATION TECHNOLOGY-SHARED SERVICES</v>
      </c>
    </row>
    <row r="3189" spans="1:49">
      <c r="A3189" s="59">
        <v>2018</v>
      </c>
      <c r="B3189" t="s">
        <v>137</v>
      </c>
      <c r="C3189" t="s">
        <v>1237</v>
      </c>
      <c r="D3189" t="s">
        <v>1238</v>
      </c>
      <c r="E3189" t="s">
        <v>1245</v>
      </c>
      <c r="F3189" t="s">
        <v>1010</v>
      </c>
      <c r="G3189" t="s">
        <v>1247</v>
      </c>
      <c r="H3189" t="s">
        <v>1246</v>
      </c>
      <c r="I3189" s="170" t="s">
        <v>84</v>
      </c>
      <c r="J3189" t="s">
        <v>85</v>
      </c>
      <c r="K3189" t="s">
        <v>214</v>
      </c>
      <c r="L3189" t="s">
        <v>909</v>
      </c>
      <c r="M3189" t="s">
        <v>910</v>
      </c>
      <c r="N3189" t="s">
        <v>217</v>
      </c>
      <c r="O3189" t="s">
        <v>662</v>
      </c>
      <c r="P3189" t="s">
        <v>795</v>
      </c>
      <c r="Q3189" t="s">
        <v>853</v>
      </c>
      <c r="R3189" t="s">
        <v>854</v>
      </c>
      <c r="S3189" t="s">
        <v>855</v>
      </c>
      <c r="T3189" t="s">
        <v>856</v>
      </c>
      <c r="U3189" s="61" t="s">
        <v>857</v>
      </c>
      <c r="V3189" t="s">
        <v>24</v>
      </c>
      <c r="W3189" t="s">
        <v>263</v>
      </c>
      <c r="X3189" s="59">
        <v>8000</v>
      </c>
      <c r="Y3189" s="59">
        <v>8000</v>
      </c>
      <c r="AA3189" s="146" t="str">
        <f t="shared" si="621"/>
        <v>EE</v>
      </c>
      <c r="AB3189" s="146">
        <f t="shared" ref="AB3189:AB3252" si="623">IF(O3189 =AA3189,Z3189,"10cr")</f>
        <v>0</v>
      </c>
      <c r="AC3189" t="str">
        <f t="shared" si="614"/>
        <v>EX</v>
      </c>
      <c r="AD3189" s="74">
        <f t="shared" si="615"/>
        <v>8000</v>
      </c>
      <c r="AE3189" s="74">
        <f t="shared" si="620"/>
        <v>8000</v>
      </c>
      <c r="AF3189">
        <v>1</v>
      </c>
      <c r="AG3189">
        <v>0</v>
      </c>
      <c r="AH3189" s="74">
        <v>0</v>
      </c>
      <c r="AJ3189" s="74">
        <f t="shared" si="616"/>
        <v>0</v>
      </c>
      <c r="AK3189" s="74">
        <f t="shared" si="622"/>
        <v>8000</v>
      </c>
      <c r="AL3189" t="str">
        <f t="shared" si="617"/>
        <v>N</v>
      </c>
      <c r="AN3189" t="s">
        <v>86</v>
      </c>
      <c r="AO3189" t="s">
        <v>85</v>
      </c>
      <c r="AP3189" t="str">
        <f t="shared" si="618"/>
        <v>94</v>
      </c>
      <c r="AQ3189" s="145" t="s">
        <v>1826</v>
      </c>
      <c r="AR3189" t="str">
        <f t="shared" si="619"/>
        <v>1-Adjusted Base Budget</v>
      </c>
      <c r="AS3189" s="145" t="s">
        <v>1827</v>
      </c>
      <c r="AT3189" t="s">
        <v>213</v>
      </c>
      <c r="AV3189" t="str">
        <f t="shared" si="613"/>
        <v>VPIT</v>
      </c>
      <c r="AW3189" t="str">
        <f t="shared" si="612"/>
        <v>VP FOR INFORMATION TECHNOLOGY</v>
      </c>
    </row>
    <row r="3190" spans="1:49">
      <c r="A3190" s="59">
        <v>2018</v>
      </c>
      <c r="B3190" t="s">
        <v>137</v>
      </c>
      <c r="C3190" t="s">
        <v>1237</v>
      </c>
      <c r="D3190" t="s">
        <v>1238</v>
      </c>
      <c r="E3190" t="s">
        <v>1271</v>
      </c>
      <c r="F3190" t="s">
        <v>1298</v>
      </c>
      <c r="G3190" t="s">
        <v>1299</v>
      </c>
      <c r="H3190" t="s">
        <v>1272</v>
      </c>
      <c r="I3190" s="170" t="s">
        <v>84</v>
      </c>
      <c r="J3190" t="s">
        <v>85</v>
      </c>
      <c r="K3190" t="s">
        <v>214</v>
      </c>
      <c r="L3190" t="s">
        <v>909</v>
      </c>
      <c r="M3190" t="s">
        <v>910</v>
      </c>
      <c r="N3190" t="s">
        <v>217</v>
      </c>
      <c r="O3190" t="s">
        <v>662</v>
      </c>
      <c r="P3190" t="s">
        <v>795</v>
      </c>
      <c r="Q3190" t="s">
        <v>853</v>
      </c>
      <c r="R3190" t="s">
        <v>854</v>
      </c>
      <c r="S3190" t="s">
        <v>855</v>
      </c>
      <c r="T3190" t="s">
        <v>856</v>
      </c>
      <c r="U3190" s="61" t="s">
        <v>857</v>
      </c>
      <c r="V3190" t="s">
        <v>24</v>
      </c>
      <c r="W3190" t="s">
        <v>263</v>
      </c>
      <c r="X3190" s="59">
        <v>80000</v>
      </c>
      <c r="Y3190" s="59">
        <v>80000</v>
      </c>
      <c r="AA3190" s="146" t="str">
        <f t="shared" si="621"/>
        <v>EE</v>
      </c>
      <c r="AB3190" s="146">
        <f t="shared" si="623"/>
        <v>0</v>
      </c>
      <c r="AC3190" t="str">
        <f t="shared" si="614"/>
        <v>EX</v>
      </c>
      <c r="AD3190" s="74">
        <f t="shared" si="615"/>
        <v>80000</v>
      </c>
      <c r="AE3190" s="74">
        <f t="shared" si="620"/>
        <v>80000</v>
      </c>
      <c r="AF3190">
        <v>1</v>
      </c>
      <c r="AG3190">
        <v>0</v>
      </c>
      <c r="AH3190" s="74">
        <v>0</v>
      </c>
      <c r="AJ3190" s="74">
        <f t="shared" si="616"/>
        <v>0</v>
      </c>
      <c r="AK3190" s="74">
        <f t="shared" si="622"/>
        <v>80000</v>
      </c>
      <c r="AL3190" t="str">
        <f t="shared" si="617"/>
        <v>N</v>
      </c>
      <c r="AN3190" t="s">
        <v>86</v>
      </c>
      <c r="AO3190" t="s">
        <v>85</v>
      </c>
      <c r="AP3190" t="str">
        <f t="shared" si="618"/>
        <v>94</v>
      </c>
      <c r="AQ3190" s="145" t="s">
        <v>1826</v>
      </c>
      <c r="AR3190" t="str">
        <f t="shared" si="619"/>
        <v>1-Adjusted Base Budget</v>
      </c>
      <c r="AS3190" s="145" t="s">
        <v>1827</v>
      </c>
      <c r="AT3190" t="s">
        <v>213</v>
      </c>
      <c r="AV3190" t="str">
        <f t="shared" si="613"/>
        <v>VPIT</v>
      </c>
      <c r="AW3190" t="str">
        <f t="shared" si="612"/>
        <v>VP FOR INFORMATION TECHNOLOGY</v>
      </c>
    </row>
    <row r="3191" spans="1:49">
      <c r="A3191" s="59">
        <v>2018</v>
      </c>
      <c r="B3191" t="s">
        <v>137</v>
      </c>
      <c r="C3191" t="s">
        <v>1237</v>
      </c>
      <c r="D3191" t="s">
        <v>1238</v>
      </c>
      <c r="E3191" t="s">
        <v>1239</v>
      </c>
      <c r="F3191" t="s">
        <v>1240</v>
      </c>
      <c r="G3191" t="s">
        <v>1241</v>
      </c>
      <c r="H3191" t="s">
        <v>155</v>
      </c>
      <c r="I3191" s="170" t="s">
        <v>84</v>
      </c>
      <c r="J3191" t="s">
        <v>85</v>
      </c>
      <c r="K3191" t="s">
        <v>214</v>
      </c>
      <c r="L3191" t="s">
        <v>909</v>
      </c>
      <c r="M3191" t="s">
        <v>910</v>
      </c>
      <c r="N3191" t="s">
        <v>217</v>
      </c>
      <c r="O3191" t="s">
        <v>662</v>
      </c>
      <c r="P3191" t="s">
        <v>795</v>
      </c>
      <c r="Q3191" t="s">
        <v>853</v>
      </c>
      <c r="R3191" t="s">
        <v>854</v>
      </c>
      <c r="S3191" t="s">
        <v>855</v>
      </c>
      <c r="T3191" t="s">
        <v>856</v>
      </c>
      <c r="U3191" s="61" t="s">
        <v>857</v>
      </c>
      <c r="V3191" t="s">
        <v>24</v>
      </c>
      <c r="W3191" t="s">
        <v>263</v>
      </c>
      <c r="X3191" s="59">
        <v>37000</v>
      </c>
      <c r="Y3191" s="59">
        <v>37000</v>
      </c>
      <c r="Z3191" t="s">
        <v>141</v>
      </c>
      <c r="AA3191" s="146" t="str">
        <f t="shared" si="621"/>
        <v>EE</v>
      </c>
      <c r="AB3191" s="146" t="str">
        <f t="shared" si="623"/>
        <v>IT</v>
      </c>
      <c r="AC3191" t="str">
        <f t="shared" si="614"/>
        <v>EX</v>
      </c>
      <c r="AD3191" s="74">
        <f t="shared" si="615"/>
        <v>37000</v>
      </c>
      <c r="AE3191" s="74">
        <f t="shared" si="620"/>
        <v>37000</v>
      </c>
      <c r="AF3191">
        <v>1</v>
      </c>
      <c r="AG3191">
        <v>0</v>
      </c>
      <c r="AH3191" s="74">
        <v>0</v>
      </c>
      <c r="AJ3191" s="74">
        <f t="shared" si="616"/>
        <v>0</v>
      </c>
      <c r="AK3191" s="74">
        <f t="shared" si="622"/>
        <v>37000</v>
      </c>
      <c r="AL3191" t="str">
        <f t="shared" si="617"/>
        <v>N</v>
      </c>
      <c r="AN3191" t="s">
        <v>86</v>
      </c>
      <c r="AO3191" t="s">
        <v>85</v>
      </c>
      <c r="AP3191" t="str">
        <f t="shared" si="618"/>
        <v>94</v>
      </c>
      <c r="AQ3191" s="145" t="s">
        <v>1826</v>
      </c>
      <c r="AR3191" t="str">
        <f t="shared" si="619"/>
        <v>1-Adjusted Base Budget</v>
      </c>
      <c r="AS3191" s="145" t="s">
        <v>1827</v>
      </c>
      <c r="AT3191" t="s">
        <v>213</v>
      </c>
      <c r="AV3191" t="str">
        <f t="shared" si="613"/>
        <v>VPIT-SS</v>
      </c>
      <c r="AW3191" t="str">
        <f t="shared" si="612"/>
        <v>VP FOR INFORMATION TECHNOLOGY-SHARED SERVICES</v>
      </c>
    </row>
    <row r="3192" spans="1:49">
      <c r="A3192" s="59">
        <v>2018</v>
      </c>
      <c r="B3192" t="s">
        <v>137</v>
      </c>
      <c r="C3192" t="s">
        <v>1237</v>
      </c>
      <c r="D3192" t="s">
        <v>1238</v>
      </c>
      <c r="E3192" t="s">
        <v>1245</v>
      </c>
      <c r="F3192" t="s">
        <v>1298</v>
      </c>
      <c r="G3192" t="s">
        <v>1299</v>
      </c>
      <c r="H3192" t="s">
        <v>1246</v>
      </c>
      <c r="I3192" s="170" t="s">
        <v>84</v>
      </c>
      <c r="J3192" t="s">
        <v>85</v>
      </c>
      <c r="K3192" t="s">
        <v>214</v>
      </c>
      <c r="L3192" t="s">
        <v>267</v>
      </c>
      <c r="M3192" t="s">
        <v>268</v>
      </c>
      <c r="N3192" t="s">
        <v>217</v>
      </c>
      <c r="O3192" t="s">
        <v>263</v>
      </c>
      <c r="P3192" t="s">
        <v>269</v>
      </c>
      <c r="Q3192" t="s">
        <v>270</v>
      </c>
      <c r="R3192" t="s">
        <v>271</v>
      </c>
      <c r="S3192" t="s">
        <v>272</v>
      </c>
      <c r="T3192" t="s">
        <v>270</v>
      </c>
      <c r="U3192" s="61" t="s">
        <v>273</v>
      </c>
      <c r="V3192" t="s">
        <v>24</v>
      </c>
      <c r="W3192" t="s">
        <v>263</v>
      </c>
      <c r="X3192" s="59">
        <v>-40987</v>
      </c>
      <c r="Y3192" s="59">
        <v>0</v>
      </c>
      <c r="AA3192" s="146" t="str">
        <f t="shared" si="621"/>
        <v>EX</v>
      </c>
      <c r="AB3192" s="146">
        <f t="shared" si="623"/>
        <v>0</v>
      </c>
      <c r="AC3192" t="str">
        <f t="shared" si="614"/>
        <v>EX</v>
      </c>
      <c r="AD3192" s="74">
        <f t="shared" si="615"/>
        <v>0</v>
      </c>
      <c r="AE3192" s="74">
        <f t="shared" si="620"/>
        <v>0</v>
      </c>
      <c r="AF3192">
        <v>1</v>
      </c>
      <c r="AG3192">
        <v>0</v>
      </c>
      <c r="AH3192" s="74">
        <v>0</v>
      </c>
      <c r="AJ3192" s="74">
        <f t="shared" si="616"/>
        <v>0</v>
      </c>
      <c r="AK3192" s="74">
        <f t="shared" si="622"/>
        <v>0</v>
      </c>
      <c r="AL3192" t="str">
        <f t="shared" si="617"/>
        <v>N</v>
      </c>
      <c r="AN3192" t="s">
        <v>86</v>
      </c>
      <c r="AO3192" t="s">
        <v>85</v>
      </c>
      <c r="AP3192" t="str">
        <f t="shared" si="618"/>
        <v>94</v>
      </c>
      <c r="AQ3192" s="145" t="s">
        <v>1826</v>
      </c>
      <c r="AR3192" t="str">
        <f t="shared" si="619"/>
        <v>1-Adjusted Base Budget</v>
      </c>
      <c r="AS3192" s="145" t="s">
        <v>1827</v>
      </c>
      <c r="AT3192" t="s">
        <v>213</v>
      </c>
      <c r="AV3192" t="str">
        <f t="shared" si="613"/>
        <v>VPIT</v>
      </c>
      <c r="AW3192" t="str">
        <f t="shared" si="612"/>
        <v>VP FOR INFORMATION TECHNOLOGY</v>
      </c>
    </row>
    <row r="3193" spans="1:49">
      <c r="A3193" s="59">
        <v>2018</v>
      </c>
      <c r="B3193" t="s">
        <v>137</v>
      </c>
      <c r="C3193" t="s">
        <v>1237</v>
      </c>
      <c r="D3193" t="s">
        <v>1238</v>
      </c>
      <c r="E3193" t="s">
        <v>1271</v>
      </c>
      <c r="F3193" t="s">
        <v>1298</v>
      </c>
      <c r="G3193" t="s">
        <v>1299</v>
      </c>
      <c r="H3193" t="s">
        <v>1272</v>
      </c>
      <c r="I3193" s="170" t="s">
        <v>84</v>
      </c>
      <c r="J3193" t="s">
        <v>85</v>
      </c>
      <c r="K3193" t="s">
        <v>214</v>
      </c>
      <c r="L3193" t="s">
        <v>267</v>
      </c>
      <c r="M3193" t="s">
        <v>268</v>
      </c>
      <c r="N3193" t="s">
        <v>217</v>
      </c>
      <c r="O3193" t="s">
        <v>263</v>
      </c>
      <c r="P3193" t="s">
        <v>269</v>
      </c>
      <c r="Q3193" t="s">
        <v>270</v>
      </c>
      <c r="R3193" t="s">
        <v>271</v>
      </c>
      <c r="S3193" t="s">
        <v>272</v>
      </c>
      <c r="T3193" t="s">
        <v>270</v>
      </c>
      <c r="U3193" s="61" t="s">
        <v>273</v>
      </c>
      <c r="V3193" t="s">
        <v>24</v>
      </c>
      <c r="W3193" t="s">
        <v>263</v>
      </c>
      <c r="X3193" s="59">
        <v>94836</v>
      </c>
      <c r="Y3193" s="59">
        <v>0</v>
      </c>
      <c r="AA3193" s="146" t="str">
        <f t="shared" si="621"/>
        <v>EX</v>
      </c>
      <c r="AB3193" s="146">
        <f t="shared" si="623"/>
        <v>0</v>
      </c>
      <c r="AC3193" t="str">
        <f t="shared" si="614"/>
        <v>EX</v>
      </c>
      <c r="AD3193" s="74">
        <f t="shared" si="615"/>
        <v>0</v>
      </c>
      <c r="AE3193" s="74">
        <f t="shared" si="620"/>
        <v>0</v>
      </c>
      <c r="AF3193">
        <v>1</v>
      </c>
      <c r="AG3193">
        <v>0</v>
      </c>
      <c r="AH3193" s="74">
        <v>0</v>
      </c>
      <c r="AJ3193" s="74">
        <f t="shared" si="616"/>
        <v>0</v>
      </c>
      <c r="AK3193" s="74">
        <f t="shared" si="622"/>
        <v>0</v>
      </c>
      <c r="AL3193" t="str">
        <f t="shared" si="617"/>
        <v>N</v>
      </c>
      <c r="AN3193" t="s">
        <v>86</v>
      </c>
      <c r="AO3193" t="s">
        <v>85</v>
      </c>
      <c r="AP3193" t="str">
        <f t="shared" si="618"/>
        <v>94</v>
      </c>
      <c r="AQ3193" s="145" t="s">
        <v>1826</v>
      </c>
      <c r="AR3193" t="str">
        <f t="shared" si="619"/>
        <v>1-Adjusted Base Budget</v>
      </c>
      <c r="AS3193" s="145" t="s">
        <v>1827</v>
      </c>
      <c r="AT3193" t="s">
        <v>213</v>
      </c>
      <c r="AV3193" t="str">
        <f t="shared" si="613"/>
        <v>VPIT</v>
      </c>
      <c r="AW3193" t="str">
        <f t="shared" si="612"/>
        <v>VP FOR INFORMATION TECHNOLOGY</v>
      </c>
    </row>
    <row r="3194" spans="1:49">
      <c r="A3194" s="59">
        <v>2018</v>
      </c>
      <c r="B3194" t="s">
        <v>137</v>
      </c>
      <c r="C3194" t="s">
        <v>1237</v>
      </c>
      <c r="D3194" t="s">
        <v>1238</v>
      </c>
      <c r="E3194" t="s">
        <v>1242</v>
      </c>
      <c r="F3194" t="s">
        <v>1298</v>
      </c>
      <c r="G3194" t="s">
        <v>1299</v>
      </c>
      <c r="H3194" t="s">
        <v>148</v>
      </c>
      <c r="I3194" s="170" t="s">
        <v>84</v>
      </c>
      <c r="J3194" t="s">
        <v>85</v>
      </c>
      <c r="K3194" t="s">
        <v>214</v>
      </c>
      <c r="L3194" t="s">
        <v>267</v>
      </c>
      <c r="M3194" t="s">
        <v>268</v>
      </c>
      <c r="N3194" t="s">
        <v>217</v>
      </c>
      <c r="O3194" t="s">
        <v>263</v>
      </c>
      <c r="P3194" t="s">
        <v>269</v>
      </c>
      <c r="Q3194" t="s">
        <v>270</v>
      </c>
      <c r="R3194" t="s">
        <v>271</v>
      </c>
      <c r="S3194" t="s">
        <v>272</v>
      </c>
      <c r="T3194" t="s">
        <v>270</v>
      </c>
      <c r="U3194" s="61" t="s">
        <v>273</v>
      </c>
      <c r="V3194" t="s">
        <v>24</v>
      </c>
      <c r="W3194" t="s">
        <v>263</v>
      </c>
      <c r="X3194" s="59">
        <v>191731</v>
      </c>
      <c r="Y3194" s="59">
        <v>0</v>
      </c>
      <c r="Z3194" t="s">
        <v>141</v>
      </c>
      <c r="AA3194" s="146" t="str">
        <f t="shared" si="621"/>
        <v>EX</v>
      </c>
      <c r="AB3194" s="146" t="str">
        <f t="shared" si="623"/>
        <v>IT</v>
      </c>
      <c r="AC3194" t="str">
        <f t="shared" si="614"/>
        <v>EX</v>
      </c>
      <c r="AD3194" s="74">
        <f t="shared" si="615"/>
        <v>0</v>
      </c>
      <c r="AE3194" s="74">
        <f t="shared" si="620"/>
        <v>0</v>
      </c>
      <c r="AF3194">
        <v>1</v>
      </c>
      <c r="AG3194">
        <v>0</v>
      </c>
      <c r="AH3194" s="74">
        <v>0</v>
      </c>
      <c r="AJ3194" s="74">
        <f t="shared" si="616"/>
        <v>0</v>
      </c>
      <c r="AK3194" s="74">
        <f t="shared" si="622"/>
        <v>0</v>
      </c>
      <c r="AL3194" t="str">
        <f t="shared" si="617"/>
        <v>N</v>
      </c>
      <c r="AN3194" t="s">
        <v>86</v>
      </c>
      <c r="AO3194" t="s">
        <v>85</v>
      </c>
      <c r="AP3194" t="str">
        <f t="shared" si="618"/>
        <v>94</v>
      </c>
      <c r="AQ3194" s="145" t="s">
        <v>1826</v>
      </c>
      <c r="AR3194" t="str">
        <f t="shared" si="619"/>
        <v>1-Adjusted Base Budget</v>
      </c>
      <c r="AS3194" s="145" t="s">
        <v>1827</v>
      </c>
      <c r="AT3194" t="s">
        <v>213</v>
      </c>
      <c r="AV3194" t="str">
        <f t="shared" si="613"/>
        <v>VPIT-SS</v>
      </c>
      <c r="AW3194" t="str">
        <f t="shared" si="612"/>
        <v>VP FOR INFORMATION TECHNOLOGY-SHARED SERVICES</v>
      </c>
    </row>
    <row r="3195" spans="1:49">
      <c r="A3195" s="59">
        <v>2018</v>
      </c>
      <c r="B3195" t="s">
        <v>137</v>
      </c>
      <c r="C3195" t="s">
        <v>1237</v>
      </c>
      <c r="D3195" t="s">
        <v>1238</v>
      </c>
      <c r="E3195" t="s">
        <v>1239</v>
      </c>
      <c r="F3195" t="s">
        <v>1298</v>
      </c>
      <c r="G3195" t="s">
        <v>1299</v>
      </c>
      <c r="H3195" t="s">
        <v>155</v>
      </c>
      <c r="I3195" s="170" t="s">
        <v>84</v>
      </c>
      <c r="J3195" t="s">
        <v>85</v>
      </c>
      <c r="K3195" t="s">
        <v>214</v>
      </c>
      <c r="L3195" t="s">
        <v>267</v>
      </c>
      <c r="M3195" t="s">
        <v>268</v>
      </c>
      <c r="N3195" t="s">
        <v>1220</v>
      </c>
      <c r="O3195" t="s">
        <v>263</v>
      </c>
      <c r="P3195" t="s">
        <v>269</v>
      </c>
      <c r="Q3195" t="s">
        <v>270</v>
      </c>
      <c r="R3195" t="s">
        <v>271</v>
      </c>
      <c r="S3195" t="s">
        <v>272</v>
      </c>
      <c r="T3195" t="s">
        <v>270</v>
      </c>
      <c r="U3195" s="61" t="s">
        <v>273</v>
      </c>
      <c r="V3195" t="s">
        <v>24</v>
      </c>
      <c r="W3195" t="s">
        <v>263</v>
      </c>
      <c r="X3195" s="59">
        <v>-32234</v>
      </c>
      <c r="Y3195" s="59">
        <v>0</v>
      </c>
      <c r="Z3195" t="s">
        <v>141</v>
      </c>
      <c r="AA3195" s="146" t="str">
        <f t="shared" si="621"/>
        <v>EX</v>
      </c>
      <c r="AB3195" s="146" t="str">
        <f t="shared" si="623"/>
        <v>IT</v>
      </c>
      <c r="AC3195" t="str">
        <f t="shared" si="614"/>
        <v>EX</v>
      </c>
      <c r="AD3195" s="74">
        <f t="shared" si="615"/>
        <v>0</v>
      </c>
      <c r="AE3195" s="74">
        <f t="shared" si="620"/>
        <v>0</v>
      </c>
      <c r="AF3195">
        <v>1</v>
      </c>
      <c r="AG3195">
        <v>0</v>
      </c>
      <c r="AH3195" s="74">
        <v>0</v>
      </c>
      <c r="AJ3195" s="74">
        <f t="shared" si="616"/>
        <v>0</v>
      </c>
      <c r="AK3195" s="74">
        <f t="shared" si="622"/>
        <v>0</v>
      </c>
      <c r="AL3195" t="str">
        <f t="shared" si="617"/>
        <v>N</v>
      </c>
      <c r="AN3195" t="s">
        <v>86</v>
      </c>
      <c r="AO3195" t="s">
        <v>85</v>
      </c>
      <c r="AP3195" t="str">
        <f t="shared" si="618"/>
        <v>94</v>
      </c>
      <c r="AQ3195" s="145" t="s">
        <v>1826</v>
      </c>
      <c r="AR3195" t="str">
        <f t="shared" si="619"/>
        <v>1-Adjusted Base Budget</v>
      </c>
      <c r="AS3195" s="145" t="s">
        <v>1827</v>
      </c>
      <c r="AT3195" t="s">
        <v>213</v>
      </c>
      <c r="AV3195" t="str">
        <f t="shared" si="613"/>
        <v>VPIT-SS</v>
      </c>
      <c r="AW3195" t="str">
        <f t="shared" si="612"/>
        <v>VP FOR INFORMATION TECHNOLOGY-SHARED SERVICES</v>
      </c>
    </row>
    <row r="3196" spans="1:49">
      <c r="A3196" s="59">
        <v>2018</v>
      </c>
      <c r="B3196" t="s">
        <v>137</v>
      </c>
      <c r="C3196" t="s">
        <v>1237</v>
      </c>
      <c r="D3196" t="s">
        <v>1238</v>
      </c>
      <c r="E3196" t="s">
        <v>1245</v>
      </c>
      <c r="F3196" t="s">
        <v>1123</v>
      </c>
      <c r="G3196" t="s">
        <v>1264</v>
      </c>
      <c r="H3196" t="s">
        <v>1246</v>
      </c>
      <c r="I3196" s="170" t="s">
        <v>84</v>
      </c>
      <c r="J3196" t="s">
        <v>85</v>
      </c>
      <c r="K3196" t="s">
        <v>214</v>
      </c>
      <c r="L3196" t="s">
        <v>1221</v>
      </c>
      <c r="M3196" t="s">
        <v>1222</v>
      </c>
      <c r="N3196" t="s">
        <v>217</v>
      </c>
      <c r="O3196" t="s">
        <v>263</v>
      </c>
      <c r="P3196" t="s">
        <v>269</v>
      </c>
      <c r="Q3196" t="s">
        <v>270</v>
      </c>
      <c r="R3196" t="s">
        <v>271</v>
      </c>
      <c r="S3196" t="s">
        <v>272</v>
      </c>
      <c r="T3196" t="s">
        <v>270</v>
      </c>
      <c r="U3196" s="61" t="s">
        <v>273</v>
      </c>
      <c r="V3196" t="s">
        <v>24</v>
      </c>
      <c r="W3196" t="s">
        <v>263</v>
      </c>
      <c r="X3196" s="59">
        <v>-15526</v>
      </c>
      <c r="Y3196" s="59">
        <v>0</v>
      </c>
      <c r="AA3196" s="146" t="str">
        <f t="shared" si="621"/>
        <v>EX</v>
      </c>
      <c r="AB3196" s="146">
        <f t="shared" si="623"/>
        <v>0</v>
      </c>
      <c r="AC3196" t="str">
        <f t="shared" si="614"/>
        <v>EX</v>
      </c>
      <c r="AD3196" s="74">
        <f t="shared" si="615"/>
        <v>0</v>
      </c>
      <c r="AE3196" s="74">
        <f t="shared" si="620"/>
        <v>0</v>
      </c>
      <c r="AF3196">
        <v>1</v>
      </c>
      <c r="AG3196">
        <v>0</v>
      </c>
      <c r="AH3196" s="74">
        <v>0</v>
      </c>
      <c r="AJ3196" s="74">
        <f t="shared" si="616"/>
        <v>0</v>
      </c>
      <c r="AK3196" s="74">
        <f t="shared" si="622"/>
        <v>0</v>
      </c>
      <c r="AL3196" t="str">
        <f t="shared" si="617"/>
        <v>N</v>
      </c>
      <c r="AN3196" t="s">
        <v>86</v>
      </c>
      <c r="AO3196" t="s">
        <v>85</v>
      </c>
      <c r="AP3196" t="str">
        <f t="shared" si="618"/>
        <v>94</v>
      </c>
      <c r="AQ3196" s="145" t="s">
        <v>1826</v>
      </c>
      <c r="AR3196" t="str">
        <f t="shared" si="619"/>
        <v>1-Adjusted Base Budget</v>
      </c>
      <c r="AS3196" s="145" t="s">
        <v>1827</v>
      </c>
      <c r="AT3196" t="s">
        <v>213</v>
      </c>
      <c r="AV3196" t="str">
        <f t="shared" si="613"/>
        <v>VPIT</v>
      </c>
      <c r="AW3196" t="str">
        <f t="shared" si="612"/>
        <v>VP FOR INFORMATION TECHNOLOGY</v>
      </c>
    </row>
    <row r="3197" spans="1:49">
      <c r="A3197" s="59">
        <v>2018</v>
      </c>
      <c r="B3197" t="s">
        <v>137</v>
      </c>
      <c r="C3197" t="s">
        <v>1237</v>
      </c>
      <c r="D3197" t="s">
        <v>1238</v>
      </c>
      <c r="E3197" t="s">
        <v>1245</v>
      </c>
      <c r="F3197" t="s">
        <v>1298</v>
      </c>
      <c r="G3197" t="s">
        <v>1299</v>
      </c>
      <c r="H3197" t="s">
        <v>1246</v>
      </c>
      <c r="I3197" s="170" t="s">
        <v>84</v>
      </c>
      <c r="J3197" t="s">
        <v>85</v>
      </c>
      <c r="K3197" t="s">
        <v>214</v>
      </c>
      <c r="L3197" t="s">
        <v>1221</v>
      </c>
      <c r="M3197" t="s">
        <v>1222</v>
      </c>
      <c r="N3197" t="s">
        <v>217</v>
      </c>
      <c r="O3197" t="s">
        <v>263</v>
      </c>
      <c r="P3197" t="s">
        <v>269</v>
      </c>
      <c r="Q3197" t="s">
        <v>270</v>
      </c>
      <c r="R3197" t="s">
        <v>271</v>
      </c>
      <c r="S3197" t="s">
        <v>272</v>
      </c>
      <c r="T3197" t="s">
        <v>270</v>
      </c>
      <c r="U3197" s="61" t="s">
        <v>273</v>
      </c>
      <c r="V3197" t="s">
        <v>24</v>
      </c>
      <c r="W3197" t="s">
        <v>263</v>
      </c>
      <c r="X3197" s="59">
        <v>0</v>
      </c>
      <c r="Y3197" s="59">
        <v>40</v>
      </c>
      <c r="AA3197" s="146" t="str">
        <f t="shared" si="621"/>
        <v>EX</v>
      </c>
      <c r="AB3197" s="146">
        <f t="shared" si="623"/>
        <v>0</v>
      </c>
      <c r="AC3197" t="str">
        <f t="shared" si="614"/>
        <v>EX</v>
      </c>
      <c r="AD3197" s="74">
        <f t="shared" si="615"/>
        <v>40</v>
      </c>
      <c r="AE3197" s="74">
        <f t="shared" si="620"/>
        <v>40</v>
      </c>
      <c r="AF3197">
        <v>1</v>
      </c>
      <c r="AG3197">
        <v>0</v>
      </c>
      <c r="AH3197" s="74">
        <v>0</v>
      </c>
      <c r="AJ3197" s="74">
        <f t="shared" si="616"/>
        <v>0</v>
      </c>
      <c r="AK3197" s="74">
        <f t="shared" si="622"/>
        <v>40</v>
      </c>
      <c r="AL3197" t="str">
        <f t="shared" si="617"/>
        <v>N</v>
      </c>
      <c r="AN3197" t="s">
        <v>86</v>
      </c>
      <c r="AO3197" t="s">
        <v>85</v>
      </c>
      <c r="AP3197" t="str">
        <f t="shared" si="618"/>
        <v>94</v>
      </c>
      <c r="AQ3197" s="145" t="s">
        <v>1826</v>
      </c>
      <c r="AR3197" t="str">
        <f t="shared" si="619"/>
        <v>1-Adjusted Base Budget</v>
      </c>
      <c r="AS3197" s="145" t="s">
        <v>1827</v>
      </c>
      <c r="AT3197" t="s">
        <v>213</v>
      </c>
      <c r="AV3197" t="str">
        <f t="shared" si="613"/>
        <v>VPIT</v>
      </c>
      <c r="AW3197" t="str">
        <f t="shared" si="612"/>
        <v>VP FOR INFORMATION TECHNOLOGY</v>
      </c>
    </row>
    <row r="3198" spans="1:49">
      <c r="A3198" s="59">
        <v>2018</v>
      </c>
      <c r="B3198" t="s">
        <v>137</v>
      </c>
      <c r="C3198" t="s">
        <v>1237</v>
      </c>
      <c r="D3198" t="s">
        <v>1238</v>
      </c>
      <c r="E3198" t="s">
        <v>1245</v>
      </c>
      <c r="F3198" t="s">
        <v>1298</v>
      </c>
      <c r="G3198" t="s">
        <v>1299</v>
      </c>
      <c r="H3198" t="s">
        <v>1246</v>
      </c>
      <c r="I3198" s="170" t="s">
        <v>84</v>
      </c>
      <c r="J3198" t="s">
        <v>85</v>
      </c>
      <c r="K3198" t="s">
        <v>214</v>
      </c>
      <c r="L3198" t="s">
        <v>276</v>
      </c>
      <c r="M3198" t="s">
        <v>277</v>
      </c>
      <c r="N3198" t="s">
        <v>217</v>
      </c>
      <c r="O3198" t="s">
        <v>263</v>
      </c>
      <c r="P3198" t="s">
        <v>278</v>
      </c>
      <c r="Q3198" t="s">
        <v>279</v>
      </c>
      <c r="R3198" t="s">
        <v>280</v>
      </c>
      <c r="S3198" t="s">
        <v>281</v>
      </c>
      <c r="T3198" t="s">
        <v>282</v>
      </c>
      <c r="U3198" s="61" t="s">
        <v>283</v>
      </c>
      <c r="V3198" t="s">
        <v>24</v>
      </c>
      <c r="W3198" t="s">
        <v>263</v>
      </c>
      <c r="X3198" s="59">
        <v>0</v>
      </c>
      <c r="Y3198" s="59">
        <v>1</v>
      </c>
      <c r="AA3198" s="146" t="str">
        <f t="shared" si="621"/>
        <v>EX</v>
      </c>
      <c r="AB3198" s="146">
        <f t="shared" si="623"/>
        <v>0</v>
      </c>
      <c r="AC3198" t="str">
        <f t="shared" si="614"/>
        <v>EX</v>
      </c>
      <c r="AD3198" s="74">
        <f t="shared" si="615"/>
        <v>1</v>
      </c>
      <c r="AE3198" s="74">
        <f t="shared" si="620"/>
        <v>1</v>
      </c>
      <c r="AF3198">
        <v>1</v>
      </c>
      <c r="AG3198">
        <v>0</v>
      </c>
      <c r="AH3198" s="74">
        <v>0</v>
      </c>
      <c r="AJ3198" s="74">
        <f t="shared" si="616"/>
        <v>0</v>
      </c>
      <c r="AK3198" s="74">
        <f t="shared" si="622"/>
        <v>1</v>
      </c>
      <c r="AL3198" t="str">
        <f t="shared" si="617"/>
        <v>N</v>
      </c>
      <c r="AN3198" t="s">
        <v>86</v>
      </c>
      <c r="AO3198" t="s">
        <v>85</v>
      </c>
      <c r="AP3198" t="str">
        <f t="shared" si="618"/>
        <v>94</v>
      </c>
      <c r="AQ3198" s="145" t="s">
        <v>1826</v>
      </c>
      <c r="AR3198" t="str">
        <f t="shared" si="619"/>
        <v>1-Adjusted Base Budget</v>
      </c>
      <c r="AS3198" s="145" t="s">
        <v>1827</v>
      </c>
      <c r="AT3198" t="s">
        <v>213</v>
      </c>
      <c r="AV3198" t="str">
        <f t="shared" si="613"/>
        <v>VPIT</v>
      </c>
      <c r="AW3198" t="str">
        <f t="shared" si="612"/>
        <v>VP FOR INFORMATION TECHNOLOGY</v>
      </c>
    </row>
    <row r="3199" spans="1:49">
      <c r="A3199" s="59">
        <v>2018</v>
      </c>
      <c r="B3199" t="s">
        <v>137</v>
      </c>
      <c r="C3199" t="s">
        <v>1237</v>
      </c>
      <c r="D3199" t="s">
        <v>1238</v>
      </c>
      <c r="E3199" t="s">
        <v>1245</v>
      </c>
      <c r="F3199" t="s">
        <v>1298</v>
      </c>
      <c r="G3199" t="s">
        <v>1299</v>
      </c>
      <c r="H3199" t="s">
        <v>1246</v>
      </c>
      <c r="I3199" s="170" t="s">
        <v>84</v>
      </c>
      <c r="J3199" t="s">
        <v>85</v>
      </c>
      <c r="K3199" t="s">
        <v>214</v>
      </c>
      <c r="L3199" t="s">
        <v>315</v>
      </c>
      <c r="M3199" t="s">
        <v>316</v>
      </c>
      <c r="N3199" t="s">
        <v>217</v>
      </c>
      <c r="O3199" t="s">
        <v>263</v>
      </c>
      <c r="P3199" t="s">
        <v>317</v>
      </c>
      <c r="Q3199" t="s">
        <v>318</v>
      </c>
      <c r="R3199" t="s">
        <v>319</v>
      </c>
      <c r="S3199" t="s">
        <v>281</v>
      </c>
      <c r="T3199" t="s">
        <v>282</v>
      </c>
      <c r="U3199" s="61" t="s">
        <v>283</v>
      </c>
      <c r="V3199" t="s">
        <v>24</v>
      </c>
      <c r="W3199" t="s">
        <v>219</v>
      </c>
      <c r="X3199" s="59">
        <v>10503977</v>
      </c>
      <c r="Y3199" s="59">
        <v>10464748</v>
      </c>
      <c r="AA3199" s="146" t="str">
        <f t="shared" si="621"/>
        <v>IN</v>
      </c>
      <c r="AB3199" s="146" t="str">
        <f t="shared" si="623"/>
        <v>10cr</v>
      </c>
      <c r="AC3199" t="str">
        <f t="shared" si="614"/>
        <v>Allot/Xfer IN</v>
      </c>
      <c r="AD3199" s="74">
        <f t="shared" si="615"/>
        <v>-10464748</v>
      </c>
      <c r="AE3199" s="74">
        <f t="shared" si="620"/>
        <v>10464748</v>
      </c>
      <c r="AF3199">
        <v>1</v>
      </c>
      <c r="AG3199">
        <v>0</v>
      </c>
      <c r="AH3199" s="74">
        <v>0</v>
      </c>
      <c r="AJ3199" s="74">
        <f t="shared" si="616"/>
        <v>0</v>
      </c>
      <c r="AK3199" s="74">
        <f t="shared" si="622"/>
        <v>10464748</v>
      </c>
      <c r="AL3199" t="str">
        <f t="shared" si="617"/>
        <v>N</v>
      </c>
      <c r="AN3199" t="s">
        <v>86</v>
      </c>
      <c r="AO3199" t="s">
        <v>85</v>
      </c>
      <c r="AP3199" t="str">
        <f t="shared" si="618"/>
        <v>94</v>
      </c>
      <c r="AQ3199" s="145" t="s">
        <v>1826</v>
      </c>
      <c r="AR3199" t="str">
        <f t="shared" si="619"/>
        <v>1-Adjusted Base Budget</v>
      </c>
      <c r="AS3199" s="145" t="s">
        <v>1827</v>
      </c>
      <c r="AT3199" t="s">
        <v>213</v>
      </c>
      <c r="AV3199" t="str">
        <f t="shared" si="613"/>
        <v>VPIT</v>
      </c>
      <c r="AW3199" t="str">
        <f t="shared" si="612"/>
        <v>VP FOR INFORMATION TECHNOLOGY</v>
      </c>
    </row>
    <row r="3200" spans="1:49">
      <c r="A3200" s="59">
        <v>2018</v>
      </c>
      <c r="B3200" t="s">
        <v>137</v>
      </c>
      <c r="C3200" t="s">
        <v>1237</v>
      </c>
      <c r="D3200" t="s">
        <v>1238</v>
      </c>
      <c r="E3200" t="s">
        <v>1271</v>
      </c>
      <c r="F3200" t="s">
        <v>1298</v>
      </c>
      <c r="G3200" t="s">
        <v>1299</v>
      </c>
      <c r="H3200" t="s">
        <v>1272</v>
      </c>
      <c r="I3200" s="170" t="s">
        <v>84</v>
      </c>
      <c r="J3200" t="s">
        <v>85</v>
      </c>
      <c r="K3200" t="s">
        <v>214</v>
      </c>
      <c r="L3200" t="s">
        <v>315</v>
      </c>
      <c r="M3200" t="s">
        <v>316</v>
      </c>
      <c r="N3200" t="s">
        <v>217</v>
      </c>
      <c r="O3200" t="s">
        <v>263</v>
      </c>
      <c r="P3200" t="s">
        <v>317</v>
      </c>
      <c r="Q3200" t="s">
        <v>318</v>
      </c>
      <c r="R3200" t="s">
        <v>319</v>
      </c>
      <c r="S3200" t="s">
        <v>281</v>
      </c>
      <c r="T3200" t="s">
        <v>282</v>
      </c>
      <c r="U3200" s="61" t="s">
        <v>283</v>
      </c>
      <c r="V3200" t="s">
        <v>24</v>
      </c>
      <c r="W3200" t="s">
        <v>219</v>
      </c>
      <c r="X3200" s="59">
        <v>592235</v>
      </c>
      <c r="Y3200" s="59">
        <v>490885</v>
      </c>
      <c r="AA3200" s="146" t="str">
        <f t="shared" si="621"/>
        <v>IN</v>
      </c>
      <c r="AB3200" s="146" t="str">
        <f t="shared" si="623"/>
        <v>10cr</v>
      </c>
      <c r="AC3200" t="str">
        <f t="shared" si="614"/>
        <v>Allot/Xfer IN</v>
      </c>
      <c r="AD3200" s="74">
        <f t="shared" si="615"/>
        <v>-490885</v>
      </c>
      <c r="AE3200" s="74">
        <f t="shared" si="620"/>
        <v>490885</v>
      </c>
      <c r="AF3200">
        <v>1</v>
      </c>
      <c r="AG3200">
        <v>0</v>
      </c>
      <c r="AH3200" s="74">
        <v>0</v>
      </c>
      <c r="AJ3200" s="74">
        <f t="shared" si="616"/>
        <v>0</v>
      </c>
      <c r="AK3200" s="74">
        <f t="shared" si="622"/>
        <v>490885</v>
      </c>
      <c r="AL3200" t="str">
        <f t="shared" si="617"/>
        <v>N</v>
      </c>
      <c r="AN3200" t="s">
        <v>86</v>
      </c>
      <c r="AO3200" t="s">
        <v>85</v>
      </c>
      <c r="AP3200" t="str">
        <f t="shared" si="618"/>
        <v>94</v>
      </c>
      <c r="AQ3200" s="145" t="s">
        <v>1826</v>
      </c>
      <c r="AR3200" t="str">
        <f t="shared" si="619"/>
        <v>1-Adjusted Base Budget</v>
      </c>
      <c r="AS3200" s="145" t="s">
        <v>1827</v>
      </c>
      <c r="AT3200" t="s">
        <v>213</v>
      </c>
      <c r="AV3200" t="str">
        <f t="shared" si="613"/>
        <v>VPIT</v>
      </c>
      <c r="AW3200" t="str">
        <f t="shared" si="612"/>
        <v>VP FOR INFORMATION TECHNOLOGY</v>
      </c>
    </row>
    <row r="3201" spans="1:49">
      <c r="A3201" s="59">
        <v>2018</v>
      </c>
      <c r="B3201" t="s">
        <v>137</v>
      </c>
      <c r="C3201" t="s">
        <v>1237</v>
      </c>
      <c r="D3201" t="s">
        <v>1238</v>
      </c>
      <c r="E3201" t="s">
        <v>1242</v>
      </c>
      <c r="F3201" t="s">
        <v>1298</v>
      </c>
      <c r="G3201" t="s">
        <v>1299</v>
      </c>
      <c r="H3201" t="s">
        <v>148</v>
      </c>
      <c r="I3201" s="170" t="s">
        <v>84</v>
      </c>
      <c r="J3201" t="s">
        <v>85</v>
      </c>
      <c r="K3201" t="s">
        <v>214</v>
      </c>
      <c r="L3201" t="s">
        <v>315</v>
      </c>
      <c r="M3201" t="s">
        <v>316</v>
      </c>
      <c r="N3201" t="s">
        <v>217</v>
      </c>
      <c r="O3201" t="s">
        <v>263</v>
      </c>
      <c r="P3201" t="s">
        <v>317</v>
      </c>
      <c r="Q3201" t="s">
        <v>318</v>
      </c>
      <c r="R3201" t="s">
        <v>319</v>
      </c>
      <c r="S3201" t="s">
        <v>281</v>
      </c>
      <c r="T3201" t="s">
        <v>282</v>
      </c>
      <c r="U3201" s="61" t="s">
        <v>283</v>
      </c>
      <c r="V3201" t="s">
        <v>24</v>
      </c>
      <c r="W3201" t="s">
        <v>219</v>
      </c>
      <c r="X3201" s="59">
        <v>3452226</v>
      </c>
      <c r="Y3201" s="59">
        <v>3224597</v>
      </c>
      <c r="Z3201" t="s">
        <v>141</v>
      </c>
      <c r="AA3201" s="146" t="str">
        <f t="shared" si="621"/>
        <v>IN</v>
      </c>
      <c r="AB3201" s="146" t="str">
        <f t="shared" si="623"/>
        <v>10cr</v>
      </c>
      <c r="AC3201" t="str">
        <f t="shared" si="614"/>
        <v>Allot/Xfer IN</v>
      </c>
      <c r="AD3201" s="74">
        <f t="shared" si="615"/>
        <v>-3224597</v>
      </c>
      <c r="AE3201" s="74">
        <f t="shared" si="620"/>
        <v>3224597</v>
      </c>
      <c r="AF3201">
        <v>1</v>
      </c>
      <c r="AG3201">
        <v>0</v>
      </c>
      <c r="AH3201" s="74">
        <v>0</v>
      </c>
      <c r="AJ3201" s="74">
        <f t="shared" si="616"/>
        <v>0</v>
      </c>
      <c r="AK3201" s="74">
        <f t="shared" si="622"/>
        <v>3224597</v>
      </c>
      <c r="AL3201" t="str">
        <f t="shared" si="617"/>
        <v>N</v>
      </c>
      <c r="AN3201" t="s">
        <v>86</v>
      </c>
      <c r="AO3201" t="s">
        <v>85</v>
      </c>
      <c r="AP3201" t="str">
        <f t="shared" si="618"/>
        <v>94</v>
      </c>
      <c r="AQ3201" s="145" t="s">
        <v>1826</v>
      </c>
      <c r="AR3201" t="str">
        <f t="shared" si="619"/>
        <v>1-Adjusted Base Budget</v>
      </c>
      <c r="AS3201" s="145" t="s">
        <v>1827</v>
      </c>
      <c r="AT3201" t="s">
        <v>213</v>
      </c>
      <c r="AV3201" t="str">
        <f t="shared" si="613"/>
        <v>VPIT-SS</v>
      </c>
      <c r="AW3201" t="str">
        <f t="shared" si="612"/>
        <v>VP FOR INFORMATION TECHNOLOGY-SHARED SERVICES</v>
      </c>
    </row>
    <row r="3202" spans="1:49">
      <c r="A3202" s="59">
        <v>2018</v>
      </c>
      <c r="B3202" t="s">
        <v>137</v>
      </c>
      <c r="C3202" t="s">
        <v>1237</v>
      </c>
      <c r="D3202" t="s">
        <v>1238</v>
      </c>
      <c r="E3202" t="s">
        <v>1239</v>
      </c>
      <c r="F3202" t="s">
        <v>1298</v>
      </c>
      <c r="G3202" t="s">
        <v>1299</v>
      </c>
      <c r="H3202" t="s">
        <v>155</v>
      </c>
      <c r="I3202" s="170" t="s">
        <v>84</v>
      </c>
      <c r="J3202" t="s">
        <v>85</v>
      </c>
      <c r="K3202" t="s">
        <v>214</v>
      </c>
      <c r="L3202" t="s">
        <v>315</v>
      </c>
      <c r="M3202" t="s">
        <v>316</v>
      </c>
      <c r="N3202" t="s">
        <v>217</v>
      </c>
      <c r="O3202" t="s">
        <v>263</v>
      </c>
      <c r="P3202" t="s">
        <v>317</v>
      </c>
      <c r="Q3202" t="s">
        <v>318</v>
      </c>
      <c r="R3202" t="s">
        <v>319</v>
      </c>
      <c r="S3202" t="s">
        <v>281</v>
      </c>
      <c r="T3202" t="s">
        <v>282</v>
      </c>
      <c r="U3202" s="61" t="s">
        <v>283</v>
      </c>
      <c r="V3202" t="s">
        <v>24</v>
      </c>
      <c r="W3202" t="s">
        <v>219</v>
      </c>
      <c r="X3202" s="59">
        <v>1032025</v>
      </c>
      <c r="Y3202" s="59">
        <v>1053031</v>
      </c>
      <c r="Z3202" t="s">
        <v>141</v>
      </c>
      <c r="AA3202" s="146" t="str">
        <f t="shared" si="621"/>
        <v>IN</v>
      </c>
      <c r="AB3202" s="146" t="str">
        <f t="shared" si="623"/>
        <v>10cr</v>
      </c>
      <c r="AC3202" t="str">
        <f t="shared" si="614"/>
        <v>Allot/Xfer IN</v>
      </c>
      <c r="AD3202" s="74">
        <f t="shared" si="615"/>
        <v>-1053031</v>
      </c>
      <c r="AE3202" s="74">
        <f t="shared" si="620"/>
        <v>1053031</v>
      </c>
      <c r="AF3202">
        <v>1</v>
      </c>
      <c r="AG3202">
        <v>0</v>
      </c>
      <c r="AH3202" s="74">
        <v>0</v>
      </c>
      <c r="AJ3202" s="74">
        <f t="shared" si="616"/>
        <v>0</v>
      </c>
      <c r="AK3202" s="74">
        <f t="shared" si="622"/>
        <v>1053031</v>
      </c>
      <c r="AL3202" t="str">
        <f t="shared" si="617"/>
        <v>N</v>
      </c>
      <c r="AN3202" t="s">
        <v>86</v>
      </c>
      <c r="AO3202" t="s">
        <v>85</v>
      </c>
      <c r="AP3202" t="str">
        <f t="shared" si="618"/>
        <v>94</v>
      </c>
      <c r="AQ3202" s="145" t="s">
        <v>1826</v>
      </c>
      <c r="AR3202" t="str">
        <f t="shared" si="619"/>
        <v>1-Adjusted Base Budget</v>
      </c>
      <c r="AS3202" s="145" t="s">
        <v>1827</v>
      </c>
      <c r="AT3202" t="s">
        <v>213</v>
      </c>
      <c r="AV3202" t="str">
        <f t="shared" si="613"/>
        <v>VPIT-SS</v>
      </c>
      <c r="AW3202" t="str">
        <f t="shared" si="612"/>
        <v>VP FOR INFORMATION TECHNOLOGY-SHARED SERVICES</v>
      </c>
    </row>
    <row r="3203" spans="1:49">
      <c r="A3203" s="59">
        <v>2018</v>
      </c>
      <c r="B3203" t="s">
        <v>137</v>
      </c>
      <c r="C3203" t="s">
        <v>1310</v>
      </c>
      <c r="D3203" t="s">
        <v>1311</v>
      </c>
      <c r="E3203" t="s">
        <v>1316</v>
      </c>
      <c r="F3203" t="s">
        <v>1059</v>
      </c>
      <c r="G3203" t="s">
        <v>1060</v>
      </c>
      <c r="H3203" t="s">
        <v>149</v>
      </c>
      <c r="I3203" s="170" t="s">
        <v>84</v>
      </c>
      <c r="J3203" t="s">
        <v>85</v>
      </c>
      <c r="K3203" t="s">
        <v>214</v>
      </c>
      <c r="L3203" t="s">
        <v>125</v>
      </c>
      <c r="M3203" t="s">
        <v>334</v>
      </c>
      <c r="N3203" t="s">
        <v>217</v>
      </c>
      <c r="O3203" t="s">
        <v>263</v>
      </c>
      <c r="P3203" t="s">
        <v>335</v>
      </c>
      <c r="Q3203" t="s">
        <v>336</v>
      </c>
      <c r="R3203" t="s">
        <v>337</v>
      </c>
      <c r="S3203" t="s">
        <v>338</v>
      </c>
      <c r="T3203" t="s">
        <v>339</v>
      </c>
      <c r="U3203" s="61" t="s">
        <v>340</v>
      </c>
      <c r="V3203" t="s">
        <v>24</v>
      </c>
      <c r="W3203" t="s">
        <v>263</v>
      </c>
      <c r="X3203" s="59">
        <v>49004</v>
      </c>
      <c r="Y3203" s="59">
        <v>49004</v>
      </c>
      <c r="Z3203" t="s">
        <v>141</v>
      </c>
      <c r="AA3203" s="146" t="str">
        <f t="shared" si="621"/>
        <v>EX</v>
      </c>
      <c r="AB3203" s="146" t="str">
        <f t="shared" si="623"/>
        <v>IT</v>
      </c>
      <c r="AC3203" t="str">
        <f t="shared" si="614"/>
        <v>EX</v>
      </c>
      <c r="AD3203" s="74">
        <f t="shared" si="615"/>
        <v>49004</v>
      </c>
      <c r="AE3203" s="74">
        <f t="shared" si="620"/>
        <v>49004</v>
      </c>
      <c r="AF3203">
        <v>1.3809</v>
      </c>
      <c r="AG3203">
        <v>1353</v>
      </c>
      <c r="AH3203" s="74">
        <v>-1048.6856000000041</v>
      </c>
      <c r="AJ3203" s="74">
        <f t="shared" si="616"/>
        <v>304.31439999999589</v>
      </c>
      <c r="AK3203" s="74">
        <f t="shared" si="622"/>
        <v>49308.314399999996</v>
      </c>
      <c r="AL3203" t="str">
        <f t="shared" si="617"/>
        <v>Y</v>
      </c>
      <c r="AN3203" t="s">
        <v>86</v>
      </c>
      <c r="AO3203" t="s">
        <v>85</v>
      </c>
      <c r="AP3203" t="str">
        <f t="shared" si="618"/>
        <v>99</v>
      </c>
      <c r="AQ3203" s="145" t="s">
        <v>1826</v>
      </c>
      <c r="AR3203" t="str">
        <f t="shared" si="619"/>
        <v>2-Provision for Compensation Incr</v>
      </c>
      <c r="AS3203" s="145" t="s">
        <v>1827</v>
      </c>
      <c r="AT3203" t="s">
        <v>213</v>
      </c>
      <c r="AV3203" t="str">
        <f t="shared" si="613"/>
        <v>VPIT-SS</v>
      </c>
      <c r="AW3203" t="str">
        <f t="shared" si="612"/>
        <v>VP FOR INFORMATION TECHNOLOGY-SHARED SERVICES</v>
      </c>
    </row>
    <row r="3204" spans="1:49">
      <c r="A3204" s="59">
        <v>2018</v>
      </c>
      <c r="B3204" t="s">
        <v>137</v>
      </c>
      <c r="C3204" t="s">
        <v>1310</v>
      </c>
      <c r="D3204" t="s">
        <v>1311</v>
      </c>
      <c r="E3204" t="s">
        <v>1316</v>
      </c>
      <c r="F3204" t="s">
        <v>992</v>
      </c>
      <c r="G3204" t="s">
        <v>993</v>
      </c>
      <c r="H3204" t="s">
        <v>149</v>
      </c>
      <c r="I3204" s="170" t="s">
        <v>84</v>
      </c>
      <c r="J3204" t="s">
        <v>85</v>
      </c>
      <c r="K3204" t="s">
        <v>214</v>
      </c>
      <c r="L3204" t="s">
        <v>437</v>
      </c>
      <c r="M3204" t="s">
        <v>438</v>
      </c>
      <c r="N3204" t="s">
        <v>217</v>
      </c>
      <c r="O3204" t="s">
        <v>263</v>
      </c>
      <c r="P3204" t="s">
        <v>439</v>
      </c>
      <c r="Q3204" t="s">
        <v>440</v>
      </c>
      <c r="R3204" t="s">
        <v>441</v>
      </c>
      <c r="S3204" t="s">
        <v>338</v>
      </c>
      <c r="T3204" t="s">
        <v>339</v>
      </c>
      <c r="U3204" s="61" t="s">
        <v>340</v>
      </c>
      <c r="V3204" t="s">
        <v>24</v>
      </c>
      <c r="W3204" t="s">
        <v>263</v>
      </c>
      <c r="X3204" s="59">
        <v>4936</v>
      </c>
      <c r="Y3204" s="59">
        <v>4936</v>
      </c>
      <c r="Z3204" t="s">
        <v>141</v>
      </c>
      <c r="AA3204" s="146" t="str">
        <f t="shared" si="621"/>
        <v>EX</v>
      </c>
      <c r="AB3204" s="146" t="str">
        <f t="shared" si="623"/>
        <v>IT</v>
      </c>
      <c r="AC3204" t="str">
        <f t="shared" si="614"/>
        <v>EX</v>
      </c>
      <c r="AD3204" s="74">
        <f t="shared" si="615"/>
        <v>4936</v>
      </c>
      <c r="AE3204" s="74">
        <f t="shared" si="620"/>
        <v>4936</v>
      </c>
      <c r="AF3204">
        <v>1</v>
      </c>
      <c r="AG3204">
        <v>0</v>
      </c>
      <c r="AH3204" s="74">
        <v>0</v>
      </c>
      <c r="AJ3204" s="74">
        <f t="shared" si="616"/>
        <v>0</v>
      </c>
      <c r="AK3204" s="74">
        <f t="shared" si="622"/>
        <v>4936</v>
      </c>
      <c r="AL3204" t="str">
        <f t="shared" si="617"/>
        <v>N</v>
      </c>
      <c r="AN3204" t="s">
        <v>86</v>
      </c>
      <c r="AO3204" t="s">
        <v>85</v>
      </c>
      <c r="AP3204" t="str">
        <f t="shared" si="618"/>
        <v>94</v>
      </c>
      <c r="AQ3204" s="145" t="s">
        <v>1826</v>
      </c>
      <c r="AR3204" t="str">
        <f t="shared" si="619"/>
        <v>1-Adjusted Base Budget</v>
      </c>
      <c r="AS3204" s="145" t="s">
        <v>1827</v>
      </c>
      <c r="AT3204" t="s">
        <v>213</v>
      </c>
      <c r="AV3204" t="str">
        <f t="shared" si="613"/>
        <v>VPIT-SS</v>
      </c>
      <c r="AW3204" t="str">
        <f t="shared" si="612"/>
        <v>VP FOR INFORMATION TECHNOLOGY-SHARED SERVICES</v>
      </c>
    </row>
    <row r="3205" spans="1:49">
      <c r="A3205" s="59">
        <v>2018</v>
      </c>
      <c r="B3205" t="s">
        <v>137</v>
      </c>
      <c r="C3205" t="s">
        <v>1310</v>
      </c>
      <c r="D3205" t="s">
        <v>1311</v>
      </c>
      <c r="E3205" t="s">
        <v>1316</v>
      </c>
      <c r="F3205" t="s">
        <v>992</v>
      </c>
      <c r="G3205" t="s">
        <v>993</v>
      </c>
      <c r="H3205" t="s">
        <v>149</v>
      </c>
      <c r="I3205" s="170" t="s">
        <v>84</v>
      </c>
      <c r="J3205" t="s">
        <v>85</v>
      </c>
      <c r="K3205" t="s">
        <v>214</v>
      </c>
      <c r="L3205" t="s">
        <v>444</v>
      </c>
      <c r="M3205" t="s">
        <v>445</v>
      </c>
      <c r="N3205" t="s">
        <v>217</v>
      </c>
      <c r="O3205" t="s">
        <v>263</v>
      </c>
      <c r="P3205" t="s">
        <v>446</v>
      </c>
      <c r="Q3205" t="s">
        <v>447</v>
      </c>
      <c r="R3205" t="s">
        <v>448</v>
      </c>
      <c r="S3205" t="s">
        <v>338</v>
      </c>
      <c r="T3205" t="s">
        <v>339</v>
      </c>
      <c r="U3205" s="61" t="s">
        <v>340</v>
      </c>
      <c r="V3205" t="s">
        <v>24</v>
      </c>
      <c r="W3205" t="s">
        <v>263</v>
      </c>
      <c r="X3205" s="59">
        <v>19000</v>
      </c>
      <c r="Y3205" s="59">
        <v>19000</v>
      </c>
      <c r="Z3205" t="s">
        <v>141</v>
      </c>
      <c r="AA3205" s="146" t="str">
        <f t="shared" si="621"/>
        <v>EX</v>
      </c>
      <c r="AB3205" s="146" t="str">
        <f t="shared" si="623"/>
        <v>IT</v>
      </c>
      <c r="AC3205" t="str">
        <f t="shared" si="614"/>
        <v>EX</v>
      </c>
      <c r="AD3205" s="74">
        <f t="shared" si="615"/>
        <v>19000</v>
      </c>
      <c r="AE3205" s="74">
        <f t="shared" si="620"/>
        <v>19000</v>
      </c>
      <c r="AF3205">
        <v>1</v>
      </c>
      <c r="AG3205">
        <v>0</v>
      </c>
      <c r="AH3205" s="74">
        <v>0</v>
      </c>
      <c r="AJ3205" s="74">
        <f t="shared" si="616"/>
        <v>0</v>
      </c>
      <c r="AK3205" s="74">
        <f t="shared" si="622"/>
        <v>19000</v>
      </c>
      <c r="AL3205" t="str">
        <f t="shared" si="617"/>
        <v>N</v>
      </c>
      <c r="AN3205" t="s">
        <v>86</v>
      </c>
      <c r="AO3205" t="s">
        <v>85</v>
      </c>
      <c r="AP3205" t="str">
        <f t="shared" si="618"/>
        <v>94</v>
      </c>
      <c r="AQ3205" s="145" t="s">
        <v>1826</v>
      </c>
      <c r="AR3205" t="str">
        <f t="shared" si="619"/>
        <v>1-Adjusted Base Budget</v>
      </c>
      <c r="AS3205" s="145" t="s">
        <v>1827</v>
      </c>
      <c r="AT3205" t="s">
        <v>213</v>
      </c>
      <c r="AV3205" t="str">
        <f t="shared" si="613"/>
        <v>VPIT-SS</v>
      </c>
      <c r="AW3205" t="str">
        <f t="shared" si="612"/>
        <v>VP FOR INFORMATION TECHNOLOGY-SHARED SERVICES</v>
      </c>
    </row>
    <row r="3206" spans="1:49">
      <c r="A3206" s="59">
        <v>2018</v>
      </c>
      <c r="B3206" t="s">
        <v>137</v>
      </c>
      <c r="C3206" t="s">
        <v>1310</v>
      </c>
      <c r="D3206" t="s">
        <v>1311</v>
      </c>
      <c r="E3206" t="s">
        <v>1319</v>
      </c>
      <c r="F3206" t="s">
        <v>1313</v>
      </c>
      <c r="G3206" t="s">
        <v>1314</v>
      </c>
      <c r="H3206" t="s">
        <v>142</v>
      </c>
      <c r="I3206" s="170" t="s">
        <v>84</v>
      </c>
      <c r="J3206" t="s">
        <v>85</v>
      </c>
      <c r="K3206" t="s">
        <v>214</v>
      </c>
      <c r="L3206" t="s">
        <v>126</v>
      </c>
      <c r="M3206" t="s">
        <v>345</v>
      </c>
      <c r="N3206" t="s">
        <v>217</v>
      </c>
      <c r="O3206" t="s">
        <v>263</v>
      </c>
      <c r="P3206" t="s">
        <v>346</v>
      </c>
      <c r="Q3206" t="s">
        <v>345</v>
      </c>
      <c r="R3206" t="s">
        <v>347</v>
      </c>
      <c r="S3206" t="s">
        <v>338</v>
      </c>
      <c r="T3206" t="s">
        <v>339</v>
      </c>
      <c r="U3206" s="61" t="s">
        <v>340</v>
      </c>
      <c r="V3206" t="s">
        <v>24</v>
      </c>
      <c r="W3206" t="s">
        <v>263</v>
      </c>
      <c r="X3206" s="59">
        <v>257371</v>
      </c>
      <c r="Y3206" s="59">
        <v>257371</v>
      </c>
      <c r="Z3206" t="s">
        <v>141</v>
      </c>
      <c r="AA3206" s="146" t="str">
        <f t="shared" si="621"/>
        <v>EX</v>
      </c>
      <c r="AB3206" s="146" t="str">
        <f t="shared" si="623"/>
        <v>IT</v>
      </c>
      <c r="AC3206" t="str">
        <f t="shared" si="614"/>
        <v>EX</v>
      </c>
      <c r="AD3206" s="74">
        <f t="shared" si="615"/>
        <v>257371</v>
      </c>
      <c r="AE3206" s="74">
        <f t="shared" si="620"/>
        <v>257371</v>
      </c>
      <c r="AF3206">
        <v>1.3809</v>
      </c>
      <c r="AG3206">
        <v>7108</v>
      </c>
      <c r="AH3206" s="74">
        <v>-5507.7394000000222</v>
      </c>
      <c r="AJ3206" s="74">
        <f t="shared" si="616"/>
        <v>1600.2605999999778</v>
      </c>
      <c r="AK3206" s="74">
        <f t="shared" si="622"/>
        <v>258971.26059999998</v>
      </c>
      <c r="AL3206" t="str">
        <f t="shared" si="617"/>
        <v>Y</v>
      </c>
      <c r="AN3206" t="s">
        <v>86</v>
      </c>
      <c r="AO3206" t="s">
        <v>85</v>
      </c>
      <c r="AP3206" t="str">
        <f t="shared" si="618"/>
        <v>99</v>
      </c>
      <c r="AQ3206" s="145" t="s">
        <v>1826</v>
      </c>
      <c r="AR3206" t="str">
        <f t="shared" si="619"/>
        <v>2-Provision for Compensation Incr</v>
      </c>
      <c r="AS3206" s="145" t="s">
        <v>1827</v>
      </c>
      <c r="AT3206" t="s">
        <v>213</v>
      </c>
      <c r="AV3206" t="str">
        <f t="shared" si="613"/>
        <v>VPIT-SS</v>
      </c>
      <c r="AW3206" t="str">
        <f t="shared" ref="AW3206:AW3269" si="624" xml:space="preserve"> IF(AND($AN3206="UAVP",$Z3206="OE"),$AO3206 &amp; "-ONLINE EDUCATION",IF(AND($AN3206="VPIT",OR($Z3206="SS",$Z3206="IT")),$AO3206 &amp; "-SHARED SERVICES",$AO3206))</f>
        <v>VP FOR INFORMATION TECHNOLOGY-SHARED SERVICES</v>
      </c>
    </row>
    <row r="3207" spans="1:49">
      <c r="A3207" s="59">
        <v>2018</v>
      </c>
      <c r="B3207" t="s">
        <v>137</v>
      </c>
      <c r="C3207" t="s">
        <v>1310</v>
      </c>
      <c r="D3207" t="s">
        <v>1311</v>
      </c>
      <c r="E3207" t="s">
        <v>1312</v>
      </c>
      <c r="F3207" t="s">
        <v>1313</v>
      </c>
      <c r="G3207" t="s">
        <v>1314</v>
      </c>
      <c r="H3207" t="s">
        <v>144</v>
      </c>
      <c r="I3207" s="170" t="s">
        <v>84</v>
      </c>
      <c r="J3207" t="s">
        <v>85</v>
      </c>
      <c r="K3207" t="s">
        <v>214</v>
      </c>
      <c r="L3207" t="s">
        <v>126</v>
      </c>
      <c r="M3207" t="s">
        <v>345</v>
      </c>
      <c r="N3207" t="s">
        <v>217</v>
      </c>
      <c r="O3207" t="s">
        <v>263</v>
      </c>
      <c r="P3207" t="s">
        <v>346</v>
      </c>
      <c r="Q3207" t="s">
        <v>345</v>
      </c>
      <c r="R3207" t="s">
        <v>347</v>
      </c>
      <c r="S3207" t="s">
        <v>338</v>
      </c>
      <c r="T3207" t="s">
        <v>339</v>
      </c>
      <c r="U3207" s="61" t="s">
        <v>340</v>
      </c>
      <c r="V3207" t="s">
        <v>24</v>
      </c>
      <c r="W3207" t="s">
        <v>263</v>
      </c>
      <c r="X3207" s="59">
        <v>43394</v>
      </c>
      <c r="Y3207" s="59">
        <v>43394</v>
      </c>
      <c r="Z3207" t="s">
        <v>141</v>
      </c>
      <c r="AA3207" s="146" t="str">
        <f t="shared" si="621"/>
        <v>EX</v>
      </c>
      <c r="AB3207" s="146" t="str">
        <f t="shared" si="623"/>
        <v>IT</v>
      </c>
      <c r="AC3207" t="str">
        <f t="shared" si="614"/>
        <v>EX</v>
      </c>
      <c r="AD3207" s="74">
        <f t="shared" si="615"/>
        <v>43394</v>
      </c>
      <c r="AE3207" s="74">
        <f t="shared" si="620"/>
        <v>43394</v>
      </c>
      <c r="AF3207">
        <v>1.3809</v>
      </c>
      <c r="AG3207">
        <v>1198</v>
      </c>
      <c r="AH3207" s="74">
        <v>-928.63160000000369</v>
      </c>
      <c r="AJ3207" s="74">
        <f t="shared" si="616"/>
        <v>269.36839999999631</v>
      </c>
      <c r="AK3207" s="74">
        <f t="shared" si="622"/>
        <v>43663.368399999999</v>
      </c>
      <c r="AL3207" t="str">
        <f t="shared" si="617"/>
        <v>Y</v>
      </c>
      <c r="AN3207" t="s">
        <v>86</v>
      </c>
      <c r="AO3207" t="s">
        <v>85</v>
      </c>
      <c r="AP3207" t="str">
        <f t="shared" si="618"/>
        <v>99</v>
      </c>
      <c r="AQ3207" s="145" t="s">
        <v>1826</v>
      </c>
      <c r="AR3207" t="str">
        <f t="shared" si="619"/>
        <v>2-Provision for Compensation Incr</v>
      </c>
      <c r="AS3207" s="145" t="s">
        <v>1827</v>
      </c>
      <c r="AT3207" t="s">
        <v>213</v>
      </c>
      <c r="AV3207" t="str">
        <f t="shared" si="613"/>
        <v>VPIT-SS</v>
      </c>
      <c r="AW3207" t="str">
        <f t="shared" si="624"/>
        <v>VP FOR INFORMATION TECHNOLOGY-SHARED SERVICES</v>
      </c>
    </row>
    <row r="3208" spans="1:49">
      <c r="A3208" s="59">
        <v>2018</v>
      </c>
      <c r="B3208" t="s">
        <v>137</v>
      </c>
      <c r="C3208" t="s">
        <v>1310</v>
      </c>
      <c r="D3208" t="s">
        <v>1311</v>
      </c>
      <c r="E3208" t="s">
        <v>1316</v>
      </c>
      <c r="F3208" t="s">
        <v>1057</v>
      </c>
      <c r="G3208" t="s">
        <v>1058</v>
      </c>
      <c r="H3208" t="s">
        <v>149</v>
      </c>
      <c r="I3208" s="170" t="s">
        <v>84</v>
      </c>
      <c r="J3208" t="s">
        <v>85</v>
      </c>
      <c r="K3208" t="s">
        <v>214</v>
      </c>
      <c r="L3208" t="s">
        <v>126</v>
      </c>
      <c r="M3208" t="s">
        <v>345</v>
      </c>
      <c r="N3208" t="s">
        <v>217</v>
      </c>
      <c r="O3208" t="s">
        <v>263</v>
      </c>
      <c r="P3208" t="s">
        <v>346</v>
      </c>
      <c r="Q3208" t="s">
        <v>345</v>
      </c>
      <c r="R3208" t="s">
        <v>347</v>
      </c>
      <c r="S3208" t="s">
        <v>338</v>
      </c>
      <c r="T3208" t="s">
        <v>339</v>
      </c>
      <c r="U3208" s="61" t="s">
        <v>340</v>
      </c>
      <c r="V3208" t="s">
        <v>24</v>
      </c>
      <c r="W3208" t="s">
        <v>263</v>
      </c>
      <c r="X3208" s="59">
        <v>78747</v>
      </c>
      <c r="Y3208" s="59">
        <v>78747</v>
      </c>
      <c r="Z3208" t="s">
        <v>141</v>
      </c>
      <c r="AA3208" s="146" t="str">
        <f t="shared" si="621"/>
        <v>EX</v>
      </c>
      <c r="AB3208" s="146" t="str">
        <f t="shared" si="623"/>
        <v>IT</v>
      </c>
      <c r="AC3208" t="str">
        <f t="shared" si="614"/>
        <v>EX</v>
      </c>
      <c r="AD3208" s="74">
        <f t="shared" si="615"/>
        <v>78747</v>
      </c>
      <c r="AE3208" s="74">
        <f t="shared" si="620"/>
        <v>78747</v>
      </c>
      <c r="AF3208">
        <v>1.3809</v>
      </c>
      <c r="AG3208">
        <v>2175</v>
      </c>
      <c r="AH3208" s="74">
        <v>-1685.1858000000068</v>
      </c>
      <c r="AJ3208" s="74">
        <f t="shared" si="616"/>
        <v>489.81419999999321</v>
      </c>
      <c r="AK3208" s="74">
        <f t="shared" si="622"/>
        <v>79236.814199999993</v>
      </c>
      <c r="AL3208" t="str">
        <f t="shared" si="617"/>
        <v>Y</v>
      </c>
      <c r="AN3208" t="s">
        <v>86</v>
      </c>
      <c r="AO3208" t="s">
        <v>85</v>
      </c>
      <c r="AP3208" t="str">
        <f t="shared" si="618"/>
        <v>99</v>
      </c>
      <c r="AQ3208" s="145" t="s">
        <v>1826</v>
      </c>
      <c r="AR3208" t="str">
        <f t="shared" si="619"/>
        <v>2-Provision for Compensation Incr</v>
      </c>
      <c r="AS3208" s="145" t="s">
        <v>1827</v>
      </c>
      <c r="AT3208" t="s">
        <v>213</v>
      </c>
      <c r="AV3208" t="str">
        <f t="shared" si="613"/>
        <v>VPIT-SS</v>
      </c>
      <c r="AW3208" t="str">
        <f t="shared" si="624"/>
        <v>VP FOR INFORMATION TECHNOLOGY-SHARED SERVICES</v>
      </c>
    </row>
    <row r="3209" spans="1:49">
      <c r="A3209" s="59">
        <v>2018</v>
      </c>
      <c r="B3209" t="s">
        <v>137</v>
      </c>
      <c r="C3209" t="s">
        <v>1310</v>
      </c>
      <c r="D3209" t="s">
        <v>1311</v>
      </c>
      <c r="E3209" t="s">
        <v>1316</v>
      </c>
      <c r="F3209" t="s">
        <v>1059</v>
      </c>
      <c r="G3209" t="s">
        <v>1060</v>
      </c>
      <c r="H3209" t="s">
        <v>149</v>
      </c>
      <c r="I3209" s="170" t="s">
        <v>84</v>
      </c>
      <c r="J3209" t="s">
        <v>85</v>
      </c>
      <c r="K3209" t="s">
        <v>214</v>
      </c>
      <c r="L3209" t="s">
        <v>126</v>
      </c>
      <c r="M3209" t="s">
        <v>345</v>
      </c>
      <c r="N3209" t="s">
        <v>217</v>
      </c>
      <c r="O3209" t="s">
        <v>263</v>
      </c>
      <c r="P3209" t="s">
        <v>346</v>
      </c>
      <c r="Q3209" t="s">
        <v>345</v>
      </c>
      <c r="R3209" t="s">
        <v>347</v>
      </c>
      <c r="S3209" t="s">
        <v>338</v>
      </c>
      <c r="T3209" t="s">
        <v>339</v>
      </c>
      <c r="U3209" s="61" t="s">
        <v>340</v>
      </c>
      <c r="V3209" t="s">
        <v>24</v>
      </c>
      <c r="W3209" t="s">
        <v>263</v>
      </c>
      <c r="X3209" s="59">
        <v>115731</v>
      </c>
      <c r="Y3209" s="59">
        <v>115731</v>
      </c>
      <c r="Z3209" t="s">
        <v>141</v>
      </c>
      <c r="AA3209" s="146" t="str">
        <f t="shared" si="621"/>
        <v>EX</v>
      </c>
      <c r="AB3209" s="146" t="str">
        <f t="shared" si="623"/>
        <v>IT</v>
      </c>
      <c r="AC3209" t="str">
        <f t="shared" si="614"/>
        <v>EX</v>
      </c>
      <c r="AD3209" s="74">
        <f t="shared" si="615"/>
        <v>115731</v>
      </c>
      <c r="AE3209" s="74">
        <f t="shared" si="620"/>
        <v>115731</v>
      </c>
      <c r="AF3209">
        <v>1.3809</v>
      </c>
      <c r="AG3209">
        <v>3196</v>
      </c>
      <c r="AH3209" s="74">
        <v>-2476.6434000000099</v>
      </c>
      <c r="AJ3209" s="74">
        <f t="shared" si="616"/>
        <v>719.35659999999007</v>
      </c>
      <c r="AK3209" s="74">
        <f t="shared" si="622"/>
        <v>116450.35659999998</v>
      </c>
      <c r="AL3209" t="str">
        <f t="shared" si="617"/>
        <v>Y</v>
      </c>
      <c r="AN3209" t="s">
        <v>86</v>
      </c>
      <c r="AO3209" t="s">
        <v>85</v>
      </c>
      <c r="AP3209" t="str">
        <f t="shared" si="618"/>
        <v>99</v>
      </c>
      <c r="AQ3209" s="145" t="s">
        <v>1826</v>
      </c>
      <c r="AR3209" t="str">
        <f t="shared" si="619"/>
        <v>2-Provision for Compensation Incr</v>
      </c>
      <c r="AS3209" s="145" t="s">
        <v>1827</v>
      </c>
      <c r="AT3209" t="s">
        <v>213</v>
      </c>
      <c r="AV3209" t="str">
        <f t="shared" si="613"/>
        <v>VPIT-SS</v>
      </c>
      <c r="AW3209" t="str">
        <f t="shared" si="624"/>
        <v>VP FOR INFORMATION TECHNOLOGY-SHARED SERVICES</v>
      </c>
    </row>
    <row r="3210" spans="1:49">
      <c r="A3210" s="59">
        <v>2018</v>
      </c>
      <c r="B3210" t="s">
        <v>137</v>
      </c>
      <c r="C3210" t="s">
        <v>1310</v>
      </c>
      <c r="D3210" t="s">
        <v>1311</v>
      </c>
      <c r="E3210" t="s">
        <v>1316</v>
      </c>
      <c r="F3210" t="s">
        <v>1008</v>
      </c>
      <c r="G3210" t="s">
        <v>1009</v>
      </c>
      <c r="H3210" t="s">
        <v>149</v>
      </c>
      <c r="I3210" s="170" t="s">
        <v>84</v>
      </c>
      <c r="J3210" t="s">
        <v>85</v>
      </c>
      <c r="K3210" t="s">
        <v>214</v>
      </c>
      <c r="L3210" t="s">
        <v>126</v>
      </c>
      <c r="M3210" t="s">
        <v>345</v>
      </c>
      <c r="N3210" t="s">
        <v>217</v>
      </c>
      <c r="O3210" t="s">
        <v>263</v>
      </c>
      <c r="P3210" t="s">
        <v>346</v>
      </c>
      <c r="Q3210" t="s">
        <v>345</v>
      </c>
      <c r="R3210" t="s">
        <v>347</v>
      </c>
      <c r="S3210" t="s">
        <v>338</v>
      </c>
      <c r="T3210" t="s">
        <v>339</v>
      </c>
      <c r="U3210" s="61" t="s">
        <v>340</v>
      </c>
      <c r="V3210" t="s">
        <v>24</v>
      </c>
      <c r="W3210" t="s">
        <v>263</v>
      </c>
      <c r="X3210" s="59">
        <v>90290</v>
      </c>
      <c r="Y3210" s="59">
        <v>122040</v>
      </c>
      <c r="Z3210" t="s">
        <v>141</v>
      </c>
      <c r="AA3210" s="146" t="str">
        <f t="shared" si="621"/>
        <v>EX</v>
      </c>
      <c r="AB3210" s="146" t="str">
        <f t="shared" si="623"/>
        <v>IT</v>
      </c>
      <c r="AC3210" t="str">
        <f t="shared" si="614"/>
        <v>EX</v>
      </c>
      <c r="AD3210" s="74">
        <f t="shared" si="615"/>
        <v>122040</v>
      </c>
      <c r="AE3210" s="74">
        <f t="shared" si="620"/>
        <v>122040</v>
      </c>
      <c r="AF3210">
        <v>1.3809</v>
      </c>
      <c r="AG3210">
        <v>3371</v>
      </c>
      <c r="AH3210" s="74">
        <v>-2611.6560000000104</v>
      </c>
      <c r="AJ3210" s="74">
        <f t="shared" si="616"/>
        <v>759.34399999998959</v>
      </c>
      <c r="AK3210" s="74">
        <f t="shared" si="622"/>
        <v>122799.34399999998</v>
      </c>
      <c r="AL3210" t="str">
        <f t="shared" si="617"/>
        <v>Y</v>
      </c>
      <c r="AN3210" t="s">
        <v>86</v>
      </c>
      <c r="AO3210" t="s">
        <v>85</v>
      </c>
      <c r="AP3210" t="str">
        <f t="shared" si="618"/>
        <v>99</v>
      </c>
      <c r="AQ3210" s="145" t="s">
        <v>1826</v>
      </c>
      <c r="AR3210" t="str">
        <f t="shared" si="619"/>
        <v>2-Provision for Compensation Incr</v>
      </c>
      <c r="AS3210" s="145" t="s">
        <v>1827</v>
      </c>
      <c r="AT3210" t="s">
        <v>213</v>
      </c>
      <c r="AV3210" t="str">
        <f t="shared" si="613"/>
        <v>VPIT-SS</v>
      </c>
      <c r="AW3210" t="str">
        <f t="shared" si="624"/>
        <v>VP FOR INFORMATION TECHNOLOGY-SHARED SERVICES</v>
      </c>
    </row>
    <row r="3211" spans="1:49">
      <c r="A3211" s="59">
        <v>2018</v>
      </c>
      <c r="B3211" t="s">
        <v>137</v>
      </c>
      <c r="C3211" t="s">
        <v>1310</v>
      </c>
      <c r="D3211" t="s">
        <v>1311</v>
      </c>
      <c r="E3211" t="s">
        <v>1316</v>
      </c>
      <c r="F3211" t="s">
        <v>1063</v>
      </c>
      <c r="G3211" t="s">
        <v>1064</v>
      </c>
      <c r="H3211" t="s">
        <v>149</v>
      </c>
      <c r="I3211" s="170" t="s">
        <v>84</v>
      </c>
      <c r="J3211" t="s">
        <v>85</v>
      </c>
      <c r="K3211" t="s">
        <v>214</v>
      </c>
      <c r="L3211" t="s">
        <v>126</v>
      </c>
      <c r="M3211" t="s">
        <v>345</v>
      </c>
      <c r="N3211" t="s">
        <v>217</v>
      </c>
      <c r="O3211" t="s">
        <v>263</v>
      </c>
      <c r="P3211" t="s">
        <v>346</v>
      </c>
      <c r="Q3211" t="s">
        <v>345</v>
      </c>
      <c r="R3211" t="s">
        <v>347</v>
      </c>
      <c r="S3211" t="s">
        <v>338</v>
      </c>
      <c r="T3211" t="s">
        <v>339</v>
      </c>
      <c r="U3211" s="61" t="s">
        <v>340</v>
      </c>
      <c r="V3211" t="s">
        <v>24</v>
      </c>
      <c r="W3211" t="s">
        <v>263</v>
      </c>
      <c r="X3211" s="59">
        <v>54740</v>
      </c>
      <c r="Y3211" s="59">
        <v>54740</v>
      </c>
      <c r="Z3211" t="s">
        <v>141</v>
      </c>
      <c r="AA3211" s="146" t="str">
        <f t="shared" si="621"/>
        <v>EX</v>
      </c>
      <c r="AB3211" s="146" t="str">
        <f t="shared" si="623"/>
        <v>IT</v>
      </c>
      <c r="AC3211" t="str">
        <f t="shared" si="614"/>
        <v>EX</v>
      </c>
      <c r="AD3211" s="74">
        <f t="shared" si="615"/>
        <v>54740</v>
      </c>
      <c r="AE3211" s="74">
        <f t="shared" si="620"/>
        <v>54740</v>
      </c>
      <c r="AF3211">
        <v>1.3809</v>
      </c>
      <c r="AG3211">
        <v>1512</v>
      </c>
      <c r="AH3211" s="74">
        <v>-1171.4360000000047</v>
      </c>
      <c r="AJ3211" s="74">
        <f t="shared" si="616"/>
        <v>340.5639999999953</v>
      </c>
      <c r="AK3211" s="74">
        <f t="shared" si="622"/>
        <v>55080.563999999998</v>
      </c>
      <c r="AL3211" t="str">
        <f t="shared" si="617"/>
        <v>Y</v>
      </c>
      <c r="AN3211" t="s">
        <v>86</v>
      </c>
      <c r="AO3211" t="s">
        <v>85</v>
      </c>
      <c r="AP3211" t="str">
        <f t="shared" si="618"/>
        <v>99</v>
      </c>
      <c r="AQ3211" s="145" t="s">
        <v>1826</v>
      </c>
      <c r="AR3211" t="str">
        <f t="shared" si="619"/>
        <v>2-Provision for Compensation Incr</v>
      </c>
      <c r="AS3211" s="145" t="s">
        <v>1827</v>
      </c>
      <c r="AT3211" t="s">
        <v>213</v>
      </c>
      <c r="AV3211" t="str">
        <f t="shared" si="613"/>
        <v>VPIT-SS</v>
      </c>
      <c r="AW3211" t="str">
        <f t="shared" si="624"/>
        <v>VP FOR INFORMATION TECHNOLOGY-SHARED SERVICES</v>
      </c>
    </row>
    <row r="3212" spans="1:49">
      <c r="A3212" s="59">
        <v>2018</v>
      </c>
      <c r="B3212" t="s">
        <v>137</v>
      </c>
      <c r="C3212" t="s">
        <v>1310</v>
      </c>
      <c r="D3212" t="s">
        <v>1311</v>
      </c>
      <c r="E3212" t="s">
        <v>1316</v>
      </c>
      <c r="F3212" t="s">
        <v>1119</v>
      </c>
      <c r="G3212" t="s">
        <v>1120</v>
      </c>
      <c r="H3212" t="s">
        <v>149</v>
      </c>
      <c r="I3212" s="170" t="s">
        <v>84</v>
      </c>
      <c r="J3212" t="s">
        <v>85</v>
      </c>
      <c r="K3212" t="s">
        <v>214</v>
      </c>
      <c r="L3212" t="s">
        <v>126</v>
      </c>
      <c r="M3212" t="s">
        <v>345</v>
      </c>
      <c r="N3212" t="s">
        <v>217</v>
      </c>
      <c r="O3212" t="s">
        <v>263</v>
      </c>
      <c r="P3212" t="s">
        <v>346</v>
      </c>
      <c r="Q3212" t="s">
        <v>345</v>
      </c>
      <c r="R3212" t="s">
        <v>347</v>
      </c>
      <c r="S3212" t="s">
        <v>338</v>
      </c>
      <c r="T3212" t="s">
        <v>339</v>
      </c>
      <c r="U3212" s="61" t="s">
        <v>340</v>
      </c>
      <c r="V3212" t="s">
        <v>24</v>
      </c>
      <c r="W3212" t="s">
        <v>263</v>
      </c>
      <c r="X3212" s="59">
        <v>174977</v>
      </c>
      <c r="Y3212" s="59">
        <v>174977</v>
      </c>
      <c r="Z3212" t="s">
        <v>141</v>
      </c>
      <c r="AA3212" s="146" t="str">
        <f t="shared" si="621"/>
        <v>EX</v>
      </c>
      <c r="AB3212" s="146" t="str">
        <f t="shared" si="623"/>
        <v>IT</v>
      </c>
      <c r="AC3212" t="str">
        <f t="shared" si="614"/>
        <v>EX</v>
      </c>
      <c r="AD3212" s="74">
        <f t="shared" si="615"/>
        <v>174977</v>
      </c>
      <c r="AE3212" s="74">
        <f t="shared" si="620"/>
        <v>174977</v>
      </c>
      <c r="AF3212">
        <v>1.3809</v>
      </c>
      <c r="AG3212">
        <v>4833</v>
      </c>
      <c r="AH3212" s="74">
        <v>-3744.5078000000149</v>
      </c>
      <c r="AJ3212" s="74">
        <f t="shared" si="616"/>
        <v>1088.4921999999851</v>
      </c>
      <c r="AK3212" s="74">
        <f t="shared" si="622"/>
        <v>176065.49219999998</v>
      </c>
      <c r="AL3212" t="str">
        <f t="shared" si="617"/>
        <v>Y</v>
      </c>
      <c r="AN3212" t="s">
        <v>86</v>
      </c>
      <c r="AO3212" t="s">
        <v>85</v>
      </c>
      <c r="AP3212" t="str">
        <f t="shared" si="618"/>
        <v>99</v>
      </c>
      <c r="AQ3212" s="145" t="s">
        <v>1826</v>
      </c>
      <c r="AR3212" t="str">
        <f t="shared" si="619"/>
        <v>2-Provision for Compensation Incr</v>
      </c>
      <c r="AS3212" s="145" t="s">
        <v>1827</v>
      </c>
      <c r="AT3212" t="s">
        <v>213</v>
      </c>
      <c r="AV3212" t="str">
        <f t="shared" ref="AV3212:AV3275" si="625">IF(AND($AN3212="UAVP",$Z3212="OE"),$AN3212 &amp; "-OE",IF(AND($AN3212="VPIT",OR($Z3212="SS",$Z3212="IT")),$AN3212 &amp; "-SS",$AN3212))</f>
        <v>VPIT-SS</v>
      </c>
      <c r="AW3212" t="str">
        <f t="shared" si="624"/>
        <v>VP FOR INFORMATION TECHNOLOGY-SHARED SERVICES</v>
      </c>
    </row>
    <row r="3213" spans="1:49">
      <c r="A3213" s="59">
        <v>2018</v>
      </c>
      <c r="B3213" t="s">
        <v>137</v>
      </c>
      <c r="C3213" t="s">
        <v>1310</v>
      </c>
      <c r="D3213" t="s">
        <v>1311</v>
      </c>
      <c r="E3213" t="s">
        <v>1316</v>
      </c>
      <c r="F3213" t="s">
        <v>1142</v>
      </c>
      <c r="G3213" t="s">
        <v>1143</v>
      </c>
      <c r="H3213" t="s">
        <v>149</v>
      </c>
      <c r="I3213" s="170" t="s">
        <v>84</v>
      </c>
      <c r="J3213" t="s">
        <v>85</v>
      </c>
      <c r="K3213" t="s">
        <v>214</v>
      </c>
      <c r="L3213" t="s">
        <v>126</v>
      </c>
      <c r="M3213" t="s">
        <v>345</v>
      </c>
      <c r="N3213" t="s">
        <v>217</v>
      </c>
      <c r="O3213" t="s">
        <v>263</v>
      </c>
      <c r="P3213" t="s">
        <v>346</v>
      </c>
      <c r="Q3213" t="s">
        <v>345</v>
      </c>
      <c r="R3213" t="s">
        <v>347</v>
      </c>
      <c r="S3213" t="s">
        <v>338</v>
      </c>
      <c r="T3213" t="s">
        <v>339</v>
      </c>
      <c r="U3213" s="61" t="s">
        <v>340</v>
      </c>
      <c r="V3213" t="s">
        <v>24</v>
      </c>
      <c r="W3213" t="s">
        <v>263</v>
      </c>
      <c r="X3213" s="59">
        <v>79266</v>
      </c>
      <c r="Y3213" s="59">
        <v>197684</v>
      </c>
      <c r="Z3213" t="s">
        <v>141</v>
      </c>
      <c r="AA3213" s="146" t="str">
        <f t="shared" si="621"/>
        <v>EX</v>
      </c>
      <c r="AB3213" s="146" t="str">
        <f t="shared" si="623"/>
        <v>IT</v>
      </c>
      <c r="AC3213" t="str">
        <f t="shared" si="614"/>
        <v>EX</v>
      </c>
      <c r="AD3213" s="74">
        <f t="shared" si="615"/>
        <v>197684</v>
      </c>
      <c r="AE3213" s="74">
        <f t="shared" si="620"/>
        <v>197684</v>
      </c>
      <c r="AF3213">
        <v>1.3809</v>
      </c>
      <c r="AG3213">
        <v>5460</v>
      </c>
      <c r="AH3213" s="74">
        <v>-4230.4376000000166</v>
      </c>
      <c r="AJ3213" s="74">
        <f t="shared" si="616"/>
        <v>1229.5623999999834</v>
      </c>
      <c r="AK3213" s="74">
        <f t="shared" si="622"/>
        <v>198913.5624</v>
      </c>
      <c r="AL3213" t="str">
        <f t="shared" si="617"/>
        <v>Y</v>
      </c>
      <c r="AN3213" t="s">
        <v>86</v>
      </c>
      <c r="AO3213" t="s">
        <v>85</v>
      </c>
      <c r="AP3213" t="str">
        <f t="shared" si="618"/>
        <v>99</v>
      </c>
      <c r="AQ3213" s="145" t="s">
        <v>1826</v>
      </c>
      <c r="AR3213" t="str">
        <f t="shared" si="619"/>
        <v>2-Provision for Compensation Incr</v>
      </c>
      <c r="AS3213" s="145" t="s">
        <v>1827</v>
      </c>
      <c r="AT3213" t="s">
        <v>213</v>
      </c>
      <c r="AV3213" t="str">
        <f t="shared" si="625"/>
        <v>VPIT-SS</v>
      </c>
      <c r="AW3213" t="str">
        <f t="shared" si="624"/>
        <v>VP FOR INFORMATION TECHNOLOGY-SHARED SERVICES</v>
      </c>
    </row>
    <row r="3214" spans="1:49">
      <c r="A3214" s="59">
        <v>2018</v>
      </c>
      <c r="B3214" t="s">
        <v>137</v>
      </c>
      <c r="C3214" t="s">
        <v>1310</v>
      </c>
      <c r="D3214" t="s">
        <v>1311</v>
      </c>
      <c r="E3214" t="s">
        <v>1316</v>
      </c>
      <c r="F3214" t="s">
        <v>1065</v>
      </c>
      <c r="G3214" t="s">
        <v>1066</v>
      </c>
      <c r="H3214" t="s">
        <v>149</v>
      </c>
      <c r="I3214" s="170" t="s">
        <v>84</v>
      </c>
      <c r="J3214" t="s">
        <v>85</v>
      </c>
      <c r="K3214" t="s">
        <v>214</v>
      </c>
      <c r="L3214" t="s">
        <v>126</v>
      </c>
      <c r="M3214" t="s">
        <v>345</v>
      </c>
      <c r="N3214" t="s">
        <v>217</v>
      </c>
      <c r="O3214" t="s">
        <v>263</v>
      </c>
      <c r="P3214" t="s">
        <v>346</v>
      </c>
      <c r="Q3214" t="s">
        <v>345</v>
      </c>
      <c r="R3214" t="s">
        <v>347</v>
      </c>
      <c r="S3214" t="s">
        <v>338</v>
      </c>
      <c r="T3214" t="s">
        <v>339</v>
      </c>
      <c r="U3214" s="61" t="s">
        <v>340</v>
      </c>
      <c r="V3214" t="s">
        <v>24</v>
      </c>
      <c r="W3214" t="s">
        <v>263</v>
      </c>
      <c r="X3214" s="59">
        <v>351107</v>
      </c>
      <c r="Y3214" s="59">
        <v>242370</v>
      </c>
      <c r="Z3214" t="s">
        <v>141</v>
      </c>
      <c r="AA3214" s="146" t="str">
        <f t="shared" si="621"/>
        <v>EX</v>
      </c>
      <c r="AB3214" s="146" t="str">
        <f t="shared" si="623"/>
        <v>IT</v>
      </c>
      <c r="AC3214" t="str">
        <f t="shared" si="614"/>
        <v>EX</v>
      </c>
      <c r="AD3214" s="74">
        <f t="shared" si="615"/>
        <v>242370</v>
      </c>
      <c r="AE3214" s="74">
        <f t="shared" si="620"/>
        <v>242370</v>
      </c>
      <c r="AF3214">
        <v>1.3809</v>
      </c>
      <c r="AG3214">
        <v>6694</v>
      </c>
      <c r="AH3214" s="74">
        <v>-5186.7180000000208</v>
      </c>
      <c r="AJ3214" s="74">
        <f t="shared" si="616"/>
        <v>1507.2819999999792</v>
      </c>
      <c r="AK3214" s="74">
        <f t="shared" si="622"/>
        <v>243877.28199999998</v>
      </c>
      <c r="AL3214" t="str">
        <f t="shared" si="617"/>
        <v>Y</v>
      </c>
      <c r="AN3214" t="s">
        <v>86</v>
      </c>
      <c r="AO3214" t="s">
        <v>85</v>
      </c>
      <c r="AP3214" t="str">
        <f t="shared" si="618"/>
        <v>99</v>
      </c>
      <c r="AQ3214" s="145" t="s">
        <v>1826</v>
      </c>
      <c r="AR3214" t="str">
        <f t="shared" si="619"/>
        <v>2-Provision for Compensation Incr</v>
      </c>
      <c r="AS3214" s="145" t="s">
        <v>1827</v>
      </c>
      <c r="AT3214" t="s">
        <v>213</v>
      </c>
      <c r="AV3214" t="str">
        <f t="shared" si="625"/>
        <v>VPIT-SS</v>
      </c>
      <c r="AW3214" t="str">
        <f t="shared" si="624"/>
        <v>VP FOR INFORMATION TECHNOLOGY-SHARED SERVICES</v>
      </c>
    </row>
    <row r="3215" spans="1:49">
      <c r="A3215" s="59">
        <v>2018</v>
      </c>
      <c r="B3215" t="s">
        <v>137</v>
      </c>
      <c r="C3215" t="s">
        <v>1310</v>
      </c>
      <c r="D3215" t="s">
        <v>1311</v>
      </c>
      <c r="E3215" t="s">
        <v>1316</v>
      </c>
      <c r="F3215" t="s">
        <v>1018</v>
      </c>
      <c r="G3215" t="s">
        <v>1019</v>
      </c>
      <c r="H3215" t="s">
        <v>149</v>
      </c>
      <c r="I3215" s="170" t="s">
        <v>84</v>
      </c>
      <c r="J3215" t="s">
        <v>85</v>
      </c>
      <c r="K3215" t="s">
        <v>214</v>
      </c>
      <c r="L3215" t="s">
        <v>126</v>
      </c>
      <c r="M3215" t="s">
        <v>345</v>
      </c>
      <c r="N3215" t="s">
        <v>217</v>
      </c>
      <c r="O3215" t="s">
        <v>263</v>
      </c>
      <c r="P3215" t="s">
        <v>346</v>
      </c>
      <c r="Q3215" t="s">
        <v>345</v>
      </c>
      <c r="R3215" t="s">
        <v>347</v>
      </c>
      <c r="S3215" t="s">
        <v>338</v>
      </c>
      <c r="T3215" t="s">
        <v>339</v>
      </c>
      <c r="U3215" s="61" t="s">
        <v>340</v>
      </c>
      <c r="V3215" t="s">
        <v>24</v>
      </c>
      <c r="W3215" t="s">
        <v>263</v>
      </c>
      <c r="X3215" s="59">
        <v>143554</v>
      </c>
      <c r="Y3215" s="59">
        <v>128213</v>
      </c>
      <c r="Z3215" t="s">
        <v>141</v>
      </c>
      <c r="AA3215" s="146" t="str">
        <f t="shared" si="621"/>
        <v>EX</v>
      </c>
      <c r="AB3215" s="146" t="str">
        <f t="shared" si="623"/>
        <v>IT</v>
      </c>
      <c r="AC3215" t="str">
        <f t="shared" si="614"/>
        <v>EX</v>
      </c>
      <c r="AD3215" s="74">
        <f t="shared" si="615"/>
        <v>128213</v>
      </c>
      <c r="AE3215" s="74">
        <f t="shared" si="620"/>
        <v>128213</v>
      </c>
      <c r="AF3215">
        <v>1.3809</v>
      </c>
      <c r="AG3215">
        <v>3541</v>
      </c>
      <c r="AH3215" s="74">
        <v>-2743.7582000000111</v>
      </c>
      <c r="AJ3215" s="74">
        <f t="shared" si="616"/>
        <v>797.24179999998887</v>
      </c>
      <c r="AK3215" s="74">
        <f t="shared" si="622"/>
        <v>129010.24179999999</v>
      </c>
      <c r="AL3215" t="str">
        <f t="shared" si="617"/>
        <v>Y</v>
      </c>
      <c r="AN3215" t="s">
        <v>86</v>
      </c>
      <c r="AO3215" t="s">
        <v>85</v>
      </c>
      <c r="AP3215" t="str">
        <f t="shared" si="618"/>
        <v>99</v>
      </c>
      <c r="AQ3215" s="145" t="s">
        <v>1826</v>
      </c>
      <c r="AR3215" t="str">
        <f t="shared" si="619"/>
        <v>2-Provision for Compensation Incr</v>
      </c>
      <c r="AS3215" s="145" t="s">
        <v>1827</v>
      </c>
      <c r="AT3215" t="s">
        <v>213</v>
      </c>
      <c r="AV3215" t="str">
        <f t="shared" si="625"/>
        <v>VPIT-SS</v>
      </c>
      <c r="AW3215" t="str">
        <f t="shared" si="624"/>
        <v>VP FOR INFORMATION TECHNOLOGY-SHARED SERVICES</v>
      </c>
    </row>
    <row r="3216" spans="1:49">
      <c r="A3216" s="59">
        <v>2018</v>
      </c>
      <c r="B3216" t="s">
        <v>137</v>
      </c>
      <c r="C3216" t="s">
        <v>1310</v>
      </c>
      <c r="D3216" t="s">
        <v>1311</v>
      </c>
      <c r="E3216" t="s">
        <v>1316</v>
      </c>
      <c r="F3216" t="s">
        <v>1763</v>
      </c>
      <c r="G3216" t="s">
        <v>1764</v>
      </c>
      <c r="H3216" t="s">
        <v>149</v>
      </c>
      <c r="I3216" s="170" t="s">
        <v>84</v>
      </c>
      <c r="J3216" t="s">
        <v>85</v>
      </c>
      <c r="K3216" t="s">
        <v>214</v>
      </c>
      <c r="L3216" t="s">
        <v>126</v>
      </c>
      <c r="M3216" t="s">
        <v>345</v>
      </c>
      <c r="N3216" t="s">
        <v>217</v>
      </c>
      <c r="O3216" t="s">
        <v>263</v>
      </c>
      <c r="P3216" t="s">
        <v>346</v>
      </c>
      <c r="Q3216" t="s">
        <v>345</v>
      </c>
      <c r="R3216" t="s">
        <v>347</v>
      </c>
      <c r="S3216" t="s">
        <v>338</v>
      </c>
      <c r="T3216" t="s">
        <v>339</v>
      </c>
      <c r="U3216" s="61" t="s">
        <v>340</v>
      </c>
      <c r="V3216" t="s">
        <v>24</v>
      </c>
      <c r="W3216" t="s">
        <v>263</v>
      </c>
      <c r="X3216" s="59">
        <v>126750</v>
      </c>
      <c r="Y3216" s="59">
        <v>126750</v>
      </c>
      <c r="Z3216" t="s">
        <v>141</v>
      </c>
      <c r="AA3216" s="146" t="str">
        <f t="shared" si="621"/>
        <v>EX</v>
      </c>
      <c r="AB3216" s="146" t="str">
        <f t="shared" si="623"/>
        <v>IT</v>
      </c>
      <c r="AC3216" t="str">
        <f t="shared" si="614"/>
        <v>EX</v>
      </c>
      <c r="AD3216" s="74">
        <f t="shared" si="615"/>
        <v>126750</v>
      </c>
      <c r="AE3216" s="74">
        <f t="shared" si="620"/>
        <v>126750</v>
      </c>
      <c r="AF3216">
        <v>1.3809</v>
      </c>
      <c r="AG3216">
        <v>3501</v>
      </c>
      <c r="AH3216" s="74">
        <v>-2712.4500000000107</v>
      </c>
      <c r="AJ3216" s="74">
        <f t="shared" si="616"/>
        <v>788.54999999998927</v>
      </c>
      <c r="AK3216" s="74">
        <f t="shared" si="622"/>
        <v>127538.54999999999</v>
      </c>
      <c r="AL3216" t="str">
        <f t="shared" si="617"/>
        <v>Y</v>
      </c>
      <c r="AN3216" t="s">
        <v>86</v>
      </c>
      <c r="AO3216" t="s">
        <v>85</v>
      </c>
      <c r="AP3216" t="str">
        <f t="shared" si="618"/>
        <v>99</v>
      </c>
      <c r="AQ3216" s="145" t="s">
        <v>1826</v>
      </c>
      <c r="AR3216" t="str">
        <f t="shared" si="619"/>
        <v>2-Provision for Compensation Incr</v>
      </c>
      <c r="AS3216" s="145" t="s">
        <v>1827</v>
      </c>
      <c r="AT3216" t="s">
        <v>213</v>
      </c>
      <c r="AV3216" t="str">
        <f t="shared" si="625"/>
        <v>VPIT-SS</v>
      </c>
      <c r="AW3216" t="str">
        <f t="shared" si="624"/>
        <v>VP FOR INFORMATION TECHNOLOGY-SHARED SERVICES</v>
      </c>
    </row>
    <row r="3217" spans="1:49">
      <c r="A3217" s="59">
        <v>2018</v>
      </c>
      <c r="B3217" t="s">
        <v>137</v>
      </c>
      <c r="C3217" t="s">
        <v>1310</v>
      </c>
      <c r="D3217" t="s">
        <v>1311</v>
      </c>
      <c r="E3217" t="s">
        <v>1316</v>
      </c>
      <c r="F3217" t="s">
        <v>1029</v>
      </c>
      <c r="G3217" t="s">
        <v>1030</v>
      </c>
      <c r="H3217" t="s">
        <v>149</v>
      </c>
      <c r="I3217" s="170" t="s">
        <v>84</v>
      </c>
      <c r="J3217" t="s">
        <v>85</v>
      </c>
      <c r="K3217" t="s">
        <v>214</v>
      </c>
      <c r="L3217" t="s">
        <v>126</v>
      </c>
      <c r="M3217" t="s">
        <v>345</v>
      </c>
      <c r="N3217" t="s">
        <v>217</v>
      </c>
      <c r="O3217" t="s">
        <v>263</v>
      </c>
      <c r="P3217" t="s">
        <v>346</v>
      </c>
      <c r="Q3217" t="s">
        <v>345</v>
      </c>
      <c r="R3217" t="s">
        <v>347</v>
      </c>
      <c r="S3217" t="s">
        <v>338</v>
      </c>
      <c r="T3217" t="s">
        <v>339</v>
      </c>
      <c r="U3217" s="61" t="s">
        <v>340</v>
      </c>
      <c r="V3217" t="s">
        <v>24</v>
      </c>
      <c r="W3217" t="s">
        <v>263</v>
      </c>
      <c r="X3217" s="59">
        <v>125813</v>
      </c>
      <c r="Y3217" s="59">
        <v>125813</v>
      </c>
      <c r="Z3217" t="s">
        <v>141</v>
      </c>
      <c r="AA3217" s="146" t="str">
        <f t="shared" si="621"/>
        <v>EX</v>
      </c>
      <c r="AB3217" s="146" t="str">
        <f t="shared" si="623"/>
        <v>IT</v>
      </c>
      <c r="AC3217" t="str">
        <f t="shared" si="614"/>
        <v>EX</v>
      </c>
      <c r="AD3217" s="74">
        <f t="shared" si="615"/>
        <v>125813</v>
      </c>
      <c r="AE3217" s="74">
        <f t="shared" si="620"/>
        <v>125813</v>
      </c>
      <c r="AF3217">
        <v>1.3809</v>
      </c>
      <c r="AG3217">
        <v>3475</v>
      </c>
      <c r="AH3217" s="74">
        <v>-2692.3982000000105</v>
      </c>
      <c r="AJ3217" s="74">
        <f t="shared" si="616"/>
        <v>782.60179999998945</v>
      </c>
      <c r="AK3217" s="74">
        <f t="shared" si="622"/>
        <v>126595.60179999999</v>
      </c>
      <c r="AL3217" t="str">
        <f t="shared" si="617"/>
        <v>Y</v>
      </c>
      <c r="AN3217" t="s">
        <v>86</v>
      </c>
      <c r="AO3217" t="s">
        <v>85</v>
      </c>
      <c r="AP3217" t="str">
        <f t="shared" si="618"/>
        <v>99</v>
      </c>
      <c r="AQ3217" s="145" t="s">
        <v>1826</v>
      </c>
      <c r="AR3217" t="str">
        <f t="shared" si="619"/>
        <v>2-Provision for Compensation Incr</v>
      </c>
      <c r="AS3217" s="145" t="s">
        <v>1827</v>
      </c>
      <c r="AT3217" t="s">
        <v>213</v>
      </c>
      <c r="AV3217" t="str">
        <f t="shared" si="625"/>
        <v>VPIT-SS</v>
      </c>
      <c r="AW3217" t="str">
        <f t="shared" si="624"/>
        <v>VP FOR INFORMATION TECHNOLOGY-SHARED SERVICES</v>
      </c>
    </row>
    <row r="3218" spans="1:49">
      <c r="A3218" s="59">
        <v>2018</v>
      </c>
      <c r="B3218" t="s">
        <v>137</v>
      </c>
      <c r="C3218" t="s">
        <v>1310</v>
      </c>
      <c r="D3218" t="s">
        <v>1311</v>
      </c>
      <c r="E3218" t="s">
        <v>1316</v>
      </c>
      <c r="F3218" t="s">
        <v>961</v>
      </c>
      <c r="G3218" t="s">
        <v>977</v>
      </c>
      <c r="H3218" t="s">
        <v>149</v>
      </c>
      <c r="I3218" s="170" t="s">
        <v>84</v>
      </c>
      <c r="J3218" t="s">
        <v>85</v>
      </c>
      <c r="K3218" t="s">
        <v>214</v>
      </c>
      <c r="L3218" t="s">
        <v>126</v>
      </c>
      <c r="M3218" t="s">
        <v>345</v>
      </c>
      <c r="N3218" t="s">
        <v>217</v>
      </c>
      <c r="O3218" t="s">
        <v>263</v>
      </c>
      <c r="P3218" t="s">
        <v>346</v>
      </c>
      <c r="Q3218" t="s">
        <v>345</v>
      </c>
      <c r="R3218" t="s">
        <v>347</v>
      </c>
      <c r="S3218" t="s">
        <v>338</v>
      </c>
      <c r="T3218" t="s">
        <v>339</v>
      </c>
      <c r="U3218" s="61" t="s">
        <v>340</v>
      </c>
      <c r="V3218" t="s">
        <v>24</v>
      </c>
      <c r="W3218" t="s">
        <v>263</v>
      </c>
      <c r="X3218" s="59">
        <v>15541</v>
      </c>
      <c r="Y3218" s="59">
        <v>0</v>
      </c>
      <c r="Z3218" t="s">
        <v>141</v>
      </c>
      <c r="AA3218" s="146" t="str">
        <f t="shared" si="621"/>
        <v>EX</v>
      </c>
      <c r="AB3218" s="146" t="str">
        <f t="shared" si="623"/>
        <v>IT</v>
      </c>
      <c r="AC3218" t="str">
        <f t="shared" si="614"/>
        <v>EX</v>
      </c>
      <c r="AD3218" s="74">
        <f t="shared" si="615"/>
        <v>0</v>
      </c>
      <c r="AE3218" s="74">
        <f t="shared" si="620"/>
        <v>0</v>
      </c>
      <c r="AF3218">
        <v>1.3809</v>
      </c>
      <c r="AG3218">
        <v>0</v>
      </c>
      <c r="AH3218" s="74">
        <v>0</v>
      </c>
      <c r="AJ3218" s="74">
        <f t="shared" si="616"/>
        <v>0</v>
      </c>
      <c r="AK3218" s="74">
        <f t="shared" si="622"/>
        <v>0</v>
      </c>
      <c r="AL3218" t="str">
        <f t="shared" si="617"/>
        <v>Y</v>
      </c>
      <c r="AN3218" t="s">
        <v>86</v>
      </c>
      <c r="AO3218" t="s">
        <v>85</v>
      </c>
      <c r="AP3218" t="str">
        <f t="shared" si="618"/>
        <v>99</v>
      </c>
      <c r="AQ3218" s="145" t="s">
        <v>1826</v>
      </c>
      <c r="AR3218" t="str">
        <f t="shared" si="619"/>
        <v>1-Adjusted Base Budget</v>
      </c>
      <c r="AS3218" s="145" t="s">
        <v>1827</v>
      </c>
      <c r="AT3218" t="s">
        <v>213</v>
      </c>
      <c r="AV3218" t="str">
        <f t="shared" si="625"/>
        <v>VPIT-SS</v>
      </c>
      <c r="AW3218" t="str">
        <f t="shared" si="624"/>
        <v>VP FOR INFORMATION TECHNOLOGY-SHARED SERVICES</v>
      </c>
    </row>
    <row r="3219" spans="1:49">
      <c r="A3219" s="59">
        <v>2018</v>
      </c>
      <c r="B3219" t="s">
        <v>137</v>
      </c>
      <c r="C3219" t="s">
        <v>1310</v>
      </c>
      <c r="D3219" t="s">
        <v>1311</v>
      </c>
      <c r="E3219" t="s">
        <v>1316</v>
      </c>
      <c r="F3219" t="s">
        <v>1079</v>
      </c>
      <c r="G3219" t="s">
        <v>1080</v>
      </c>
      <c r="H3219" t="s">
        <v>149</v>
      </c>
      <c r="I3219" s="170" t="s">
        <v>84</v>
      </c>
      <c r="J3219" t="s">
        <v>85</v>
      </c>
      <c r="K3219" t="s">
        <v>214</v>
      </c>
      <c r="L3219" t="s">
        <v>126</v>
      </c>
      <c r="M3219" t="s">
        <v>345</v>
      </c>
      <c r="N3219" t="s">
        <v>217</v>
      </c>
      <c r="O3219" t="s">
        <v>263</v>
      </c>
      <c r="P3219" t="s">
        <v>346</v>
      </c>
      <c r="Q3219" t="s">
        <v>345</v>
      </c>
      <c r="R3219" t="s">
        <v>347</v>
      </c>
      <c r="S3219" t="s">
        <v>338</v>
      </c>
      <c r="T3219" t="s">
        <v>339</v>
      </c>
      <c r="U3219" s="61" t="s">
        <v>340</v>
      </c>
      <c r="V3219" t="s">
        <v>24</v>
      </c>
      <c r="W3219" t="s">
        <v>263</v>
      </c>
      <c r="X3219" s="59">
        <v>5558</v>
      </c>
      <c r="Y3219" s="59">
        <v>5558</v>
      </c>
      <c r="Z3219" t="s">
        <v>141</v>
      </c>
      <c r="AA3219" s="146" t="str">
        <f t="shared" si="621"/>
        <v>EX</v>
      </c>
      <c r="AB3219" s="146" t="str">
        <f t="shared" si="623"/>
        <v>IT</v>
      </c>
      <c r="AC3219" t="str">
        <f t="shared" ref="AC3219:AC3282" si="626">IF(O3219 =AA3219,W3219,"Allot/Xfer IN")</f>
        <v>EX</v>
      </c>
      <c r="AD3219" s="74">
        <f t="shared" ref="AD3219:AD3282" si="627">IF(O3219 =AA3219,Y3219,-Y3219)</f>
        <v>5558</v>
      </c>
      <c r="AE3219" s="74">
        <f t="shared" si="620"/>
        <v>5558</v>
      </c>
      <c r="AF3219">
        <v>1.3809</v>
      </c>
      <c r="AG3219">
        <v>154</v>
      </c>
      <c r="AH3219" s="74">
        <v>-118.94120000000048</v>
      </c>
      <c r="AJ3219" s="74">
        <f t="shared" ref="AJ3219:AJ3282" si="628">SUM(AG3219:AI3219)</f>
        <v>35.058799999999522</v>
      </c>
      <c r="AK3219" s="74">
        <f t="shared" si="622"/>
        <v>5593.0587999999998</v>
      </c>
      <c r="AL3219" t="str">
        <f t="shared" ref="AL3219:AL3282" si="629">IF(AF3219&lt;&gt;1,"Y","N")</f>
        <v>Y</v>
      </c>
      <c r="AN3219" t="s">
        <v>86</v>
      </c>
      <c r="AO3219" t="s">
        <v>85</v>
      </c>
      <c r="AP3219" t="str">
        <f t="shared" ref="AP3219:AP3282" si="630">IF(AL3219 ="Y","99",I3219)</f>
        <v>99</v>
      </c>
      <c r="AQ3219" s="145" t="s">
        <v>1826</v>
      </c>
      <c r="AR3219" t="str">
        <f t="shared" ref="AR3219:AR3282" si="631">IF(AM3219 ="y",AQ3219,IF(AG3219 &lt;&gt;0,"2-Provision for Compensation Incr","1-Adjusted Base Budget"))</f>
        <v>2-Provision for Compensation Incr</v>
      </c>
      <c r="AS3219" s="145" t="s">
        <v>1827</v>
      </c>
      <c r="AT3219" t="s">
        <v>213</v>
      </c>
      <c r="AV3219" t="str">
        <f t="shared" si="625"/>
        <v>VPIT-SS</v>
      </c>
      <c r="AW3219" t="str">
        <f t="shared" si="624"/>
        <v>VP FOR INFORMATION TECHNOLOGY-SHARED SERVICES</v>
      </c>
    </row>
    <row r="3220" spans="1:49">
      <c r="A3220" s="59">
        <v>2018</v>
      </c>
      <c r="B3220" t="s">
        <v>137</v>
      </c>
      <c r="C3220" t="s">
        <v>1310</v>
      </c>
      <c r="D3220" t="s">
        <v>1311</v>
      </c>
      <c r="E3220" t="s">
        <v>1316</v>
      </c>
      <c r="F3220" t="s">
        <v>1083</v>
      </c>
      <c r="G3220" t="s">
        <v>1084</v>
      </c>
      <c r="H3220" t="s">
        <v>149</v>
      </c>
      <c r="I3220" s="170" t="s">
        <v>84</v>
      </c>
      <c r="J3220" t="s">
        <v>85</v>
      </c>
      <c r="K3220" t="s">
        <v>214</v>
      </c>
      <c r="L3220" t="s">
        <v>126</v>
      </c>
      <c r="M3220" t="s">
        <v>345</v>
      </c>
      <c r="N3220" t="s">
        <v>217</v>
      </c>
      <c r="O3220" t="s">
        <v>263</v>
      </c>
      <c r="P3220" t="s">
        <v>346</v>
      </c>
      <c r="Q3220" t="s">
        <v>345</v>
      </c>
      <c r="R3220" t="s">
        <v>347</v>
      </c>
      <c r="S3220" t="s">
        <v>338</v>
      </c>
      <c r="T3220" t="s">
        <v>339</v>
      </c>
      <c r="U3220" s="61" t="s">
        <v>340</v>
      </c>
      <c r="V3220" t="s">
        <v>24</v>
      </c>
      <c r="W3220" t="s">
        <v>263</v>
      </c>
      <c r="X3220" s="59">
        <v>99644</v>
      </c>
      <c r="Y3220" s="59">
        <v>99644</v>
      </c>
      <c r="Z3220" t="s">
        <v>141</v>
      </c>
      <c r="AA3220" s="146" t="str">
        <f t="shared" si="621"/>
        <v>EX</v>
      </c>
      <c r="AB3220" s="146" t="str">
        <f t="shared" si="623"/>
        <v>IT</v>
      </c>
      <c r="AC3220" t="str">
        <f t="shared" si="626"/>
        <v>EX</v>
      </c>
      <c r="AD3220" s="74">
        <f t="shared" si="627"/>
        <v>99644</v>
      </c>
      <c r="AE3220" s="74">
        <f t="shared" ref="AE3220:AE3283" si="632">Y3220</f>
        <v>99644</v>
      </c>
      <c r="AF3220">
        <v>1.3809</v>
      </c>
      <c r="AG3220">
        <v>2752</v>
      </c>
      <c r="AH3220" s="74">
        <v>-2132.3816000000083</v>
      </c>
      <c r="AJ3220" s="74">
        <f t="shared" si="628"/>
        <v>619.61839999999165</v>
      </c>
      <c r="AK3220" s="74">
        <f t="shared" si="622"/>
        <v>100263.61839999999</v>
      </c>
      <c r="AL3220" t="str">
        <f t="shared" si="629"/>
        <v>Y</v>
      </c>
      <c r="AN3220" t="s">
        <v>86</v>
      </c>
      <c r="AO3220" t="s">
        <v>85</v>
      </c>
      <c r="AP3220" t="str">
        <f t="shared" si="630"/>
        <v>99</v>
      </c>
      <c r="AQ3220" s="145" t="s">
        <v>1826</v>
      </c>
      <c r="AR3220" t="str">
        <f t="shared" si="631"/>
        <v>2-Provision for Compensation Incr</v>
      </c>
      <c r="AS3220" s="145" t="s">
        <v>1827</v>
      </c>
      <c r="AT3220" t="s">
        <v>213</v>
      </c>
      <c r="AV3220" t="str">
        <f t="shared" si="625"/>
        <v>VPIT-SS</v>
      </c>
      <c r="AW3220" t="str">
        <f t="shared" si="624"/>
        <v>VP FOR INFORMATION TECHNOLOGY-SHARED SERVICES</v>
      </c>
    </row>
    <row r="3221" spans="1:49">
      <c r="A3221" s="59">
        <v>2018</v>
      </c>
      <c r="B3221" t="s">
        <v>137</v>
      </c>
      <c r="C3221" t="s">
        <v>1310</v>
      </c>
      <c r="D3221" t="s">
        <v>1311</v>
      </c>
      <c r="E3221" t="s">
        <v>1316</v>
      </c>
      <c r="F3221" t="s">
        <v>1326</v>
      </c>
      <c r="G3221" t="s">
        <v>1327</v>
      </c>
      <c r="H3221" t="s">
        <v>149</v>
      </c>
      <c r="I3221" s="170" t="s">
        <v>84</v>
      </c>
      <c r="J3221" t="s">
        <v>85</v>
      </c>
      <c r="K3221" t="s">
        <v>214</v>
      </c>
      <c r="L3221" t="s">
        <v>126</v>
      </c>
      <c r="M3221" t="s">
        <v>345</v>
      </c>
      <c r="N3221" t="s">
        <v>217</v>
      </c>
      <c r="O3221" t="s">
        <v>263</v>
      </c>
      <c r="P3221" t="s">
        <v>346</v>
      </c>
      <c r="Q3221" t="s">
        <v>345</v>
      </c>
      <c r="R3221" t="s">
        <v>347</v>
      </c>
      <c r="S3221" t="s">
        <v>338</v>
      </c>
      <c r="T3221" t="s">
        <v>339</v>
      </c>
      <c r="U3221" s="61" t="s">
        <v>340</v>
      </c>
      <c r="V3221" t="s">
        <v>24</v>
      </c>
      <c r="W3221" t="s">
        <v>263</v>
      </c>
      <c r="X3221" s="59">
        <v>68386</v>
      </c>
      <c r="Y3221" s="59">
        <v>167706</v>
      </c>
      <c r="Z3221" t="s">
        <v>141</v>
      </c>
      <c r="AA3221" s="146" t="str">
        <f t="shared" si="621"/>
        <v>EX</v>
      </c>
      <c r="AB3221" s="146" t="str">
        <f t="shared" si="623"/>
        <v>IT</v>
      </c>
      <c r="AC3221" t="str">
        <f t="shared" si="626"/>
        <v>EX</v>
      </c>
      <c r="AD3221" s="74">
        <f t="shared" si="627"/>
        <v>167706</v>
      </c>
      <c r="AE3221" s="74">
        <f t="shared" si="632"/>
        <v>167706</v>
      </c>
      <c r="AF3221">
        <v>1.3809</v>
      </c>
      <c r="AG3221">
        <v>4632</v>
      </c>
      <c r="AH3221" s="74">
        <v>-3588.9084000000144</v>
      </c>
      <c r="AJ3221" s="74">
        <f t="shared" si="628"/>
        <v>1043.0915999999856</v>
      </c>
      <c r="AK3221" s="74">
        <f t="shared" si="622"/>
        <v>168749.09159999999</v>
      </c>
      <c r="AL3221" t="str">
        <f t="shared" si="629"/>
        <v>Y</v>
      </c>
      <c r="AN3221" t="s">
        <v>86</v>
      </c>
      <c r="AO3221" t="s">
        <v>85</v>
      </c>
      <c r="AP3221" t="str">
        <f t="shared" si="630"/>
        <v>99</v>
      </c>
      <c r="AQ3221" s="145" t="s">
        <v>1826</v>
      </c>
      <c r="AR3221" t="str">
        <f t="shared" si="631"/>
        <v>2-Provision for Compensation Incr</v>
      </c>
      <c r="AS3221" s="145" t="s">
        <v>1827</v>
      </c>
      <c r="AT3221" t="s">
        <v>213</v>
      </c>
      <c r="AV3221" t="str">
        <f t="shared" si="625"/>
        <v>VPIT-SS</v>
      </c>
      <c r="AW3221" t="str">
        <f t="shared" si="624"/>
        <v>VP FOR INFORMATION TECHNOLOGY-SHARED SERVICES</v>
      </c>
    </row>
    <row r="3222" spans="1:49">
      <c r="A3222" s="59">
        <v>2018</v>
      </c>
      <c r="B3222" t="s">
        <v>137</v>
      </c>
      <c r="C3222" t="s">
        <v>1310</v>
      </c>
      <c r="D3222" t="s">
        <v>1311</v>
      </c>
      <c r="E3222" t="s">
        <v>1316</v>
      </c>
      <c r="F3222" t="s">
        <v>1328</v>
      </c>
      <c r="G3222" t="s">
        <v>1329</v>
      </c>
      <c r="H3222" t="s">
        <v>149</v>
      </c>
      <c r="I3222" s="170" t="s">
        <v>84</v>
      </c>
      <c r="J3222" t="s">
        <v>85</v>
      </c>
      <c r="K3222" t="s">
        <v>214</v>
      </c>
      <c r="L3222" t="s">
        <v>126</v>
      </c>
      <c r="M3222" t="s">
        <v>345</v>
      </c>
      <c r="N3222" t="s">
        <v>217</v>
      </c>
      <c r="O3222" t="s">
        <v>263</v>
      </c>
      <c r="P3222" t="s">
        <v>346</v>
      </c>
      <c r="Q3222" t="s">
        <v>345</v>
      </c>
      <c r="R3222" t="s">
        <v>347</v>
      </c>
      <c r="S3222" t="s">
        <v>338</v>
      </c>
      <c r="T3222" t="s">
        <v>339</v>
      </c>
      <c r="U3222" s="61" t="s">
        <v>340</v>
      </c>
      <c r="V3222" t="s">
        <v>24</v>
      </c>
      <c r="W3222" t="s">
        <v>263</v>
      </c>
      <c r="X3222" s="59">
        <v>28928</v>
      </c>
      <c r="Y3222" s="59">
        <v>28928</v>
      </c>
      <c r="Z3222" t="s">
        <v>141</v>
      </c>
      <c r="AA3222" s="146" t="str">
        <f t="shared" si="621"/>
        <v>EX</v>
      </c>
      <c r="AB3222" s="146" t="str">
        <f t="shared" si="623"/>
        <v>IT</v>
      </c>
      <c r="AC3222" t="str">
        <f t="shared" si="626"/>
        <v>EX</v>
      </c>
      <c r="AD3222" s="74">
        <f t="shared" si="627"/>
        <v>28928</v>
      </c>
      <c r="AE3222" s="74">
        <f t="shared" si="632"/>
        <v>28928</v>
      </c>
      <c r="AF3222">
        <v>1.3809</v>
      </c>
      <c r="AG3222">
        <v>799</v>
      </c>
      <c r="AH3222" s="74">
        <v>-619.05920000000242</v>
      </c>
      <c r="AJ3222" s="74">
        <f t="shared" si="628"/>
        <v>179.94079999999758</v>
      </c>
      <c r="AK3222" s="74">
        <f t="shared" si="622"/>
        <v>29107.940799999997</v>
      </c>
      <c r="AL3222" t="str">
        <f t="shared" si="629"/>
        <v>Y</v>
      </c>
      <c r="AN3222" t="s">
        <v>86</v>
      </c>
      <c r="AO3222" t="s">
        <v>85</v>
      </c>
      <c r="AP3222" t="str">
        <f t="shared" si="630"/>
        <v>99</v>
      </c>
      <c r="AQ3222" s="145" t="s">
        <v>1826</v>
      </c>
      <c r="AR3222" t="str">
        <f t="shared" si="631"/>
        <v>2-Provision for Compensation Incr</v>
      </c>
      <c r="AS3222" s="145" t="s">
        <v>1827</v>
      </c>
      <c r="AT3222" t="s">
        <v>213</v>
      </c>
      <c r="AV3222" t="str">
        <f t="shared" si="625"/>
        <v>VPIT-SS</v>
      </c>
      <c r="AW3222" t="str">
        <f t="shared" si="624"/>
        <v>VP FOR INFORMATION TECHNOLOGY-SHARED SERVICES</v>
      </c>
    </row>
    <row r="3223" spans="1:49">
      <c r="A3223" s="59">
        <v>2018</v>
      </c>
      <c r="B3223" t="s">
        <v>137</v>
      </c>
      <c r="C3223" t="s">
        <v>1310</v>
      </c>
      <c r="D3223" t="s">
        <v>1311</v>
      </c>
      <c r="E3223" t="s">
        <v>1316</v>
      </c>
      <c r="F3223" t="s">
        <v>1357</v>
      </c>
      <c r="G3223" t="s">
        <v>1358</v>
      </c>
      <c r="H3223" t="s">
        <v>149</v>
      </c>
      <c r="I3223" s="170" t="s">
        <v>84</v>
      </c>
      <c r="J3223" t="s">
        <v>85</v>
      </c>
      <c r="K3223" t="s">
        <v>214</v>
      </c>
      <c r="L3223" t="s">
        <v>126</v>
      </c>
      <c r="M3223" t="s">
        <v>345</v>
      </c>
      <c r="N3223" t="s">
        <v>217</v>
      </c>
      <c r="O3223" t="s">
        <v>263</v>
      </c>
      <c r="P3223" t="s">
        <v>346</v>
      </c>
      <c r="Q3223" t="s">
        <v>345</v>
      </c>
      <c r="R3223" t="s">
        <v>347</v>
      </c>
      <c r="S3223" t="s">
        <v>338</v>
      </c>
      <c r="T3223" t="s">
        <v>339</v>
      </c>
      <c r="U3223" s="61" t="s">
        <v>340</v>
      </c>
      <c r="V3223" t="s">
        <v>24</v>
      </c>
      <c r="W3223" t="s">
        <v>263</v>
      </c>
      <c r="X3223" s="59">
        <v>0</v>
      </c>
      <c r="Y3223" s="59">
        <v>71049</v>
      </c>
      <c r="Z3223" t="s">
        <v>141</v>
      </c>
      <c r="AA3223" s="146" t="str">
        <f t="shared" si="621"/>
        <v>EX</v>
      </c>
      <c r="AB3223" s="146" t="str">
        <f t="shared" si="623"/>
        <v>IT</v>
      </c>
      <c r="AC3223" t="str">
        <f t="shared" si="626"/>
        <v>EX</v>
      </c>
      <c r="AD3223" s="74">
        <f t="shared" si="627"/>
        <v>71049</v>
      </c>
      <c r="AE3223" s="74">
        <f t="shared" si="632"/>
        <v>71049</v>
      </c>
      <c r="AF3223">
        <v>1.3809</v>
      </c>
      <c r="AG3223">
        <v>1962</v>
      </c>
      <c r="AH3223" s="74">
        <v>-1520.4486000000061</v>
      </c>
      <c r="AJ3223" s="74">
        <f t="shared" si="628"/>
        <v>441.55139999999392</v>
      </c>
      <c r="AK3223" s="74">
        <f t="shared" si="622"/>
        <v>71490.551399999997</v>
      </c>
      <c r="AL3223" t="str">
        <f t="shared" si="629"/>
        <v>Y</v>
      </c>
      <c r="AN3223" t="s">
        <v>86</v>
      </c>
      <c r="AO3223" t="s">
        <v>85</v>
      </c>
      <c r="AP3223" t="str">
        <f t="shared" si="630"/>
        <v>99</v>
      </c>
      <c r="AQ3223" s="145" t="s">
        <v>1826</v>
      </c>
      <c r="AR3223" t="str">
        <f t="shared" si="631"/>
        <v>2-Provision for Compensation Incr</v>
      </c>
      <c r="AS3223" s="145" t="s">
        <v>1827</v>
      </c>
      <c r="AT3223" t="s">
        <v>213</v>
      </c>
      <c r="AV3223" t="str">
        <f t="shared" si="625"/>
        <v>VPIT-SS</v>
      </c>
      <c r="AW3223" t="str">
        <f t="shared" si="624"/>
        <v>VP FOR INFORMATION TECHNOLOGY-SHARED SERVICES</v>
      </c>
    </row>
    <row r="3224" spans="1:49">
      <c r="A3224" s="59">
        <v>2018</v>
      </c>
      <c r="B3224" t="s">
        <v>137</v>
      </c>
      <c r="C3224" t="s">
        <v>1310</v>
      </c>
      <c r="D3224" t="s">
        <v>1311</v>
      </c>
      <c r="E3224" t="s">
        <v>1316</v>
      </c>
      <c r="F3224" t="s">
        <v>1330</v>
      </c>
      <c r="G3224" t="s">
        <v>1331</v>
      </c>
      <c r="H3224" t="s">
        <v>149</v>
      </c>
      <c r="I3224" s="170" t="s">
        <v>84</v>
      </c>
      <c r="J3224" t="s">
        <v>85</v>
      </c>
      <c r="K3224" t="s">
        <v>214</v>
      </c>
      <c r="L3224" t="s">
        <v>126</v>
      </c>
      <c r="M3224" t="s">
        <v>345</v>
      </c>
      <c r="N3224" t="s">
        <v>217</v>
      </c>
      <c r="O3224" t="s">
        <v>263</v>
      </c>
      <c r="P3224" t="s">
        <v>346</v>
      </c>
      <c r="Q3224" t="s">
        <v>345</v>
      </c>
      <c r="R3224" t="s">
        <v>347</v>
      </c>
      <c r="S3224" t="s">
        <v>338</v>
      </c>
      <c r="T3224" t="s">
        <v>339</v>
      </c>
      <c r="U3224" s="61" t="s">
        <v>340</v>
      </c>
      <c r="V3224" t="s">
        <v>24</v>
      </c>
      <c r="W3224" t="s">
        <v>263</v>
      </c>
      <c r="X3224" s="59">
        <v>66500</v>
      </c>
      <c r="Y3224" s="59">
        <v>66500</v>
      </c>
      <c r="Z3224" t="s">
        <v>141</v>
      </c>
      <c r="AA3224" s="146" t="str">
        <f t="shared" si="621"/>
        <v>EX</v>
      </c>
      <c r="AB3224" s="146" t="str">
        <f t="shared" si="623"/>
        <v>IT</v>
      </c>
      <c r="AC3224" t="str">
        <f t="shared" si="626"/>
        <v>EX</v>
      </c>
      <c r="AD3224" s="74">
        <f t="shared" si="627"/>
        <v>66500</v>
      </c>
      <c r="AE3224" s="74">
        <f t="shared" si="632"/>
        <v>66500</v>
      </c>
      <c r="AF3224">
        <v>1.3809</v>
      </c>
      <c r="AG3224">
        <v>1837</v>
      </c>
      <c r="AH3224" s="74">
        <v>-1423.1000000000056</v>
      </c>
      <c r="AJ3224" s="74">
        <f t="shared" si="628"/>
        <v>413.89999999999441</v>
      </c>
      <c r="AK3224" s="74">
        <f t="shared" si="622"/>
        <v>66913.899999999994</v>
      </c>
      <c r="AL3224" t="str">
        <f t="shared" si="629"/>
        <v>Y</v>
      </c>
      <c r="AN3224" t="s">
        <v>86</v>
      </c>
      <c r="AO3224" t="s">
        <v>85</v>
      </c>
      <c r="AP3224" t="str">
        <f t="shared" si="630"/>
        <v>99</v>
      </c>
      <c r="AQ3224" s="145" t="s">
        <v>1826</v>
      </c>
      <c r="AR3224" t="str">
        <f t="shared" si="631"/>
        <v>2-Provision for Compensation Incr</v>
      </c>
      <c r="AS3224" s="145" t="s">
        <v>1827</v>
      </c>
      <c r="AT3224" t="s">
        <v>213</v>
      </c>
      <c r="AV3224" t="str">
        <f t="shared" si="625"/>
        <v>VPIT-SS</v>
      </c>
      <c r="AW3224" t="str">
        <f t="shared" si="624"/>
        <v>VP FOR INFORMATION TECHNOLOGY-SHARED SERVICES</v>
      </c>
    </row>
    <row r="3225" spans="1:49">
      <c r="A3225" s="59">
        <v>2018</v>
      </c>
      <c r="B3225" t="s">
        <v>137</v>
      </c>
      <c r="C3225" t="s">
        <v>1310</v>
      </c>
      <c r="D3225" t="s">
        <v>1311</v>
      </c>
      <c r="E3225" t="s">
        <v>1316</v>
      </c>
      <c r="F3225" t="s">
        <v>1125</v>
      </c>
      <c r="G3225" t="s">
        <v>1126</v>
      </c>
      <c r="H3225" t="s">
        <v>149</v>
      </c>
      <c r="I3225" s="170" t="s">
        <v>84</v>
      </c>
      <c r="J3225" t="s">
        <v>85</v>
      </c>
      <c r="K3225" t="s">
        <v>214</v>
      </c>
      <c r="L3225" t="s">
        <v>126</v>
      </c>
      <c r="M3225" t="s">
        <v>345</v>
      </c>
      <c r="N3225" t="s">
        <v>217</v>
      </c>
      <c r="O3225" t="s">
        <v>263</v>
      </c>
      <c r="P3225" t="s">
        <v>346</v>
      </c>
      <c r="Q3225" t="s">
        <v>345</v>
      </c>
      <c r="R3225" t="s">
        <v>347</v>
      </c>
      <c r="S3225" t="s">
        <v>338</v>
      </c>
      <c r="T3225" t="s">
        <v>339</v>
      </c>
      <c r="U3225" s="61" t="s">
        <v>340</v>
      </c>
      <c r="V3225" t="s">
        <v>24</v>
      </c>
      <c r="W3225" t="s">
        <v>263</v>
      </c>
      <c r="X3225" s="59">
        <v>67078</v>
      </c>
      <c r="Y3225" s="59">
        <v>67078</v>
      </c>
      <c r="Z3225" t="s">
        <v>141</v>
      </c>
      <c r="AA3225" s="146" t="str">
        <f t="shared" si="621"/>
        <v>EX</v>
      </c>
      <c r="AB3225" s="146" t="str">
        <f t="shared" si="623"/>
        <v>IT</v>
      </c>
      <c r="AC3225" t="str">
        <f t="shared" si="626"/>
        <v>EX</v>
      </c>
      <c r="AD3225" s="74">
        <f t="shared" si="627"/>
        <v>67078</v>
      </c>
      <c r="AE3225" s="74">
        <f t="shared" si="632"/>
        <v>67078</v>
      </c>
      <c r="AF3225">
        <v>1.3809</v>
      </c>
      <c r="AG3225">
        <v>1853</v>
      </c>
      <c r="AH3225" s="74">
        <v>-1435.4692000000057</v>
      </c>
      <c r="AJ3225" s="74">
        <f t="shared" si="628"/>
        <v>417.53079999999431</v>
      </c>
      <c r="AK3225" s="74">
        <f t="shared" si="622"/>
        <v>67495.530799999993</v>
      </c>
      <c r="AL3225" t="str">
        <f t="shared" si="629"/>
        <v>Y</v>
      </c>
      <c r="AN3225" t="s">
        <v>86</v>
      </c>
      <c r="AO3225" t="s">
        <v>85</v>
      </c>
      <c r="AP3225" t="str">
        <f t="shared" si="630"/>
        <v>99</v>
      </c>
      <c r="AQ3225" s="145" t="s">
        <v>1826</v>
      </c>
      <c r="AR3225" t="str">
        <f t="shared" si="631"/>
        <v>2-Provision for Compensation Incr</v>
      </c>
      <c r="AS3225" s="145" t="s">
        <v>1827</v>
      </c>
      <c r="AT3225" t="s">
        <v>213</v>
      </c>
      <c r="AV3225" t="str">
        <f t="shared" si="625"/>
        <v>VPIT-SS</v>
      </c>
      <c r="AW3225" t="str">
        <f t="shared" si="624"/>
        <v>VP FOR INFORMATION TECHNOLOGY-SHARED SERVICES</v>
      </c>
    </row>
    <row r="3226" spans="1:49">
      <c r="A3226" s="59">
        <v>2018</v>
      </c>
      <c r="B3226" t="s">
        <v>137</v>
      </c>
      <c r="C3226" t="s">
        <v>1310</v>
      </c>
      <c r="D3226" t="s">
        <v>1311</v>
      </c>
      <c r="E3226" t="s">
        <v>1316</v>
      </c>
      <c r="F3226" t="s">
        <v>1765</v>
      </c>
      <c r="G3226" t="s">
        <v>1766</v>
      </c>
      <c r="H3226" t="s">
        <v>149</v>
      </c>
      <c r="I3226" s="170" t="s">
        <v>84</v>
      </c>
      <c r="J3226" t="s">
        <v>85</v>
      </c>
      <c r="K3226" t="s">
        <v>214</v>
      </c>
      <c r="L3226" t="s">
        <v>126</v>
      </c>
      <c r="M3226" t="s">
        <v>345</v>
      </c>
      <c r="N3226" t="s">
        <v>217</v>
      </c>
      <c r="O3226" t="s">
        <v>263</v>
      </c>
      <c r="P3226" t="s">
        <v>346</v>
      </c>
      <c r="Q3226" t="s">
        <v>345</v>
      </c>
      <c r="R3226" t="s">
        <v>347</v>
      </c>
      <c r="S3226" t="s">
        <v>338</v>
      </c>
      <c r="T3226" t="s">
        <v>339</v>
      </c>
      <c r="U3226" s="61" t="s">
        <v>340</v>
      </c>
      <c r="V3226" t="s">
        <v>24</v>
      </c>
      <c r="W3226" t="s">
        <v>263</v>
      </c>
      <c r="X3226" s="59">
        <v>68159</v>
      </c>
      <c r="Y3226" s="59">
        <v>109651</v>
      </c>
      <c r="Z3226" t="s">
        <v>141</v>
      </c>
      <c r="AA3226" s="146" t="str">
        <f t="shared" si="621"/>
        <v>EX</v>
      </c>
      <c r="AB3226" s="146" t="str">
        <f t="shared" si="623"/>
        <v>IT</v>
      </c>
      <c r="AC3226" t="str">
        <f t="shared" si="626"/>
        <v>EX</v>
      </c>
      <c r="AD3226" s="74">
        <f t="shared" si="627"/>
        <v>109651</v>
      </c>
      <c r="AE3226" s="74">
        <f t="shared" si="632"/>
        <v>109651</v>
      </c>
      <c r="AF3226">
        <v>1.3809</v>
      </c>
      <c r="AG3226">
        <v>3028</v>
      </c>
      <c r="AH3226" s="74">
        <v>-2346.5314000000094</v>
      </c>
      <c r="AJ3226" s="74">
        <f t="shared" si="628"/>
        <v>681.4685999999906</v>
      </c>
      <c r="AK3226" s="74">
        <f t="shared" si="622"/>
        <v>110332.46859999999</v>
      </c>
      <c r="AL3226" t="str">
        <f t="shared" si="629"/>
        <v>Y</v>
      </c>
      <c r="AN3226" t="s">
        <v>86</v>
      </c>
      <c r="AO3226" t="s">
        <v>85</v>
      </c>
      <c r="AP3226" t="str">
        <f t="shared" si="630"/>
        <v>99</v>
      </c>
      <c r="AQ3226" s="145" t="s">
        <v>1826</v>
      </c>
      <c r="AR3226" t="str">
        <f t="shared" si="631"/>
        <v>2-Provision for Compensation Incr</v>
      </c>
      <c r="AS3226" s="145" t="s">
        <v>1827</v>
      </c>
      <c r="AT3226" t="s">
        <v>213</v>
      </c>
      <c r="AV3226" t="str">
        <f t="shared" si="625"/>
        <v>VPIT-SS</v>
      </c>
      <c r="AW3226" t="str">
        <f t="shared" si="624"/>
        <v>VP FOR INFORMATION TECHNOLOGY-SHARED SERVICES</v>
      </c>
    </row>
    <row r="3227" spans="1:49">
      <c r="A3227" s="59">
        <v>2018</v>
      </c>
      <c r="B3227" t="s">
        <v>137</v>
      </c>
      <c r="C3227" t="s">
        <v>1310</v>
      </c>
      <c r="D3227" t="s">
        <v>1311</v>
      </c>
      <c r="E3227" t="s">
        <v>1316</v>
      </c>
      <c r="F3227" t="s">
        <v>1097</v>
      </c>
      <c r="G3227" t="s">
        <v>1098</v>
      </c>
      <c r="H3227" t="s">
        <v>149</v>
      </c>
      <c r="I3227" s="170" t="s">
        <v>84</v>
      </c>
      <c r="J3227" t="s">
        <v>85</v>
      </c>
      <c r="K3227" t="s">
        <v>214</v>
      </c>
      <c r="L3227" t="s">
        <v>126</v>
      </c>
      <c r="M3227" t="s">
        <v>345</v>
      </c>
      <c r="N3227" t="s">
        <v>217</v>
      </c>
      <c r="O3227" t="s">
        <v>263</v>
      </c>
      <c r="P3227" t="s">
        <v>346</v>
      </c>
      <c r="Q3227" t="s">
        <v>345</v>
      </c>
      <c r="R3227" t="s">
        <v>347</v>
      </c>
      <c r="S3227" t="s">
        <v>338</v>
      </c>
      <c r="T3227" t="s">
        <v>339</v>
      </c>
      <c r="U3227" s="61" t="s">
        <v>340</v>
      </c>
      <c r="V3227" t="s">
        <v>24</v>
      </c>
      <c r="W3227" t="s">
        <v>263</v>
      </c>
      <c r="X3227" s="59">
        <v>395813</v>
      </c>
      <c r="Y3227" s="59">
        <v>395813</v>
      </c>
      <c r="Z3227" t="s">
        <v>141</v>
      </c>
      <c r="AA3227" s="146" t="str">
        <f t="shared" si="621"/>
        <v>EX</v>
      </c>
      <c r="AB3227" s="146" t="str">
        <f t="shared" si="623"/>
        <v>IT</v>
      </c>
      <c r="AC3227" t="str">
        <f t="shared" si="626"/>
        <v>EX</v>
      </c>
      <c r="AD3227" s="74">
        <f t="shared" si="627"/>
        <v>395813</v>
      </c>
      <c r="AE3227" s="74">
        <f t="shared" si="632"/>
        <v>395813</v>
      </c>
      <c r="AF3227">
        <v>1.3809</v>
      </c>
      <c r="AG3227">
        <v>10932</v>
      </c>
      <c r="AH3227" s="74">
        <v>-8470.3982000000342</v>
      </c>
      <c r="AJ3227" s="74">
        <f t="shared" si="628"/>
        <v>2461.6017999999658</v>
      </c>
      <c r="AK3227" s="74">
        <f t="shared" si="622"/>
        <v>398274.60179999995</v>
      </c>
      <c r="AL3227" t="str">
        <f t="shared" si="629"/>
        <v>Y</v>
      </c>
      <c r="AN3227" t="s">
        <v>86</v>
      </c>
      <c r="AO3227" t="s">
        <v>85</v>
      </c>
      <c r="AP3227" t="str">
        <f t="shared" si="630"/>
        <v>99</v>
      </c>
      <c r="AQ3227" s="145" t="s">
        <v>1826</v>
      </c>
      <c r="AR3227" t="str">
        <f t="shared" si="631"/>
        <v>2-Provision for Compensation Incr</v>
      </c>
      <c r="AS3227" s="145" t="s">
        <v>1827</v>
      </c>
      <c r="AT3227" t="s">
        <v>213</v>
      </c>
      <c r="AV3227" t="str">
        <f t="shared" si="625"/>
        <v>VPIT-SS</v>
      </c>
      <c r="AW3227" t="str">
        <f t="shared" si="624"/>
        <v>VP FOR INFORMATION TECHNOLOGY-SHARED SERVICES</v>
      </c>
    </row>
    <row r="3228" spans="1:49">
      <c r="A3228" s="59">
        <v>2018</v>
      </c>
      <c r="B3228" t="s">
        <v>137</v>
      </c>
      <c r="C3228" t="s">
        <v>1310</v>
      </c>
      <c r="D3228" t="s">
        <v>1311</v>
      </c>
      <c r="E3228" t="s">
        <v>1316</v>
      </c>
      <c r="F3228" t="s">
        <v>1101</v>
      </c>
      <c r="G3228" t="s">
        <v>1102</v>
      </c>
      <c r="H3228" t="s">
        <v>149</v>
      </c>
      <c r="I3228" s="170" t="s">
        <v>84</v>
      </c>
      <c r="J3228" t="s">
        <v>85</v>
      </c>
      <c r="K3228" t="s">
        <v>214</v>
      </c>
      <c r="L3228" t="s">
        <v>126</v>
      </c>
      <c r="M3228" t="s">
        <v>345</v>
      </c>
      <c r="N3228" t="s">
        <v>217</v>
      </c>
      <c r="O3228" t="s">
        <v>263</v>
      </c>
      <c r="P3228" t="s">
        <v>346</v>
      </c>
      <c r="Q3228" t="s">
        <v>345</v>
      </c>
      <c r="R3228" t="s">
        <v>347</v>
      </c>
      <c r="S3228" t="s">
        <v>338</v>
      </c>
      <c r="T3228" t="s">
        <v>339</v>
      </c>
      <c r="U3228" s="61" t="s">
        <v>340</v>
      </c>
      <c r="V3228" t="s">
        <v>24</v>
      </c>
      <c r="W3228" t="s">
        <v>263</v>
      </c>
      <c r="X3228" s="59">
        <v>258776</v>
      </c>
      <c r="Y3228" s="59">
        <v>200324</v>
      </c>
      <c r="Z3228" t="s">
        <v>141</v>
      </c>
      <c r="AA3228" s="146" t="str">
        <f t="shared" si="621"/>
        <v>EX</v>
      </c>
      <c r="AB3228" s="146" t="str">
        <f t="shared" si="623"/>
        <v>IT</v>
      </c>
      <c r="AC3228" t="str">
        <f t="shared" si="626"/>
        <v>EX</v>
      </c>
      <c r="AD3228" s="74">
        <f t="shared" si="627"/>
        <v>200324</v>
      </c>
      <c r="AE3228" s="74">
        <f t="shared" si="632"/>
        <v>200324</v>
      </c>
      <c r="AF3228">
        <v>1.3809</v>
      </c>
      <c r="AG3228">
        <v>5533</v>
      </c>
      <c r="AH3228" s="74">
        <v>-4286.9336000000176</v>
      </c>
      <c r="AJ3228" s="74">
        <f t="shared" si="628"/>
        <v>1246.0663999999824</v>
      </c>
      <c r="AK3228" s="74">
        <f t="shared" si="622"/>
        <v>201570.06639999998</v>
      </c>
      <c r="AL3228" t="str">
        <f t="shared" si="629"/>
        <v>Y</v>
      </c>
      <c r="AN3228" t="s">
        <v>86</v>
      </c>
      <c r="AO3228" t="s">
        <v>85</v>
      </c>
      <c r="AP3228" t="str">
        <f t="shared" si="630"/>
        <v>99</v>
      </c>
      <c r="AQ3228" s="145" t="s">
        <v>1826</v>
      </c>
      <c r="AR3228" t="str">
        <f t="shared" si="631"/>
        <v>2-Provision for Compensation Incr</v>
      </c>
      <c r="AS3228" s="145" t="s">
        <v>1827</v>
      </c>
      <c r="AT3228" t="s">
        <v>213</v>
      </c>
      <c r="AV3228" t="str">
        <f t="shared" si="625"/>
        <v>VPIT-SS</v>
      </c>
      <c r="AW3228" t="str">
        <f t="shared" si="624"/>
        <v>VP FOR INFORMATION TECHNOLOGY-SHARED SERVICES</v>
      </c>
    </row>
    <row r="3229" spans="1:49">
      <c r="A3229" s="59">
        <v>2018</v>
      </c>
      <c r="B3229" t="s">
        <v>137</v>
      </c>
      <c r="C3229" t="s">
        <v>1310</v>
      </c>
      <c r="D3229" t="s">
        <v>1311</v>
      </c>
      <c r="E3229" t="s">
        <v>1316</v>
      </c>
      <c r="F3229" t="s">
        <v>1332</v>
      </c>
      <c r="G3229" t="s">
        <v>1333</v>
      </c>
      <c r="H3229" t="s">
        <v>149</v>
      </c>
      <c r="I3229" s="170" t="s">
        <v>84</v>
      </c>
      <c r="J3229" t="s">
        <v>85</v>
      </c>
      <c r="K3229" t="s">
        <v>214</v>
      </c>
      <c r="L3229" t="s">
        <v>126</v>
      </c>
      <c r="M3229" t="s">
        <v>345</v>
      </c>
      <c r="N3229" t="s">
        <v>217</v>
      </c>
      <c r="O3229" t="s">
        <v>263</v>
      </c>
      <c r="P3229" t="s">
        <v>346</v>
      </c>
      <c r="Q3229" t="s">
        <v>345</v>
      </c>
      <c r="R3229" t="s">
        <v>347</v>
      </c>
      <c r="S3229" t="s">
        <v>338</v>
      </c>
      <c r="T3229" t="s">
        <v>339</v>
      </c>
      <c r="U3229" s="61" t="s">
        <v>340</v>
      </c>
      <c r="V3229" t="s">
        <v>24</v>
      </c>
      <c r="W3229" t="s">
        <v>263</v>
      </c>
      <c r="X3229" s="59">
        <v>288308</v>
      </c>
      <c r="Y3229" s="59">
        <v>288308</v>
      </c>
      <c r="Z3229" t="s">
        <v>141</v>
      </c>
      <c r="AA3229" s="146" t="str">
        <f t="shared" si="621"/>
        <v>EX</v>
      </c>
      <c r="AB3229" s="146" t="str">
        <f t="shared" si="623"/>
        <v>IT</v>
      </c>
      <c r="AC3229" t="str">
        <f t="shared" si="626"/>
        <v>EX</v>
      </c>
      <c r="AD3229" s="74">
        <f t="shared" si="627"/>
        <v>288308</v>
      </c>
      <c r="AE3229" s="74">
        <f t="shared" si="632"/>
        <v>288308</v>
      </c>
      <c r="AF3229">
        <v>1.3809</v>
      </c>
      <c r="AG3229">
        <v>7962</v>
      </c>
      <c r="AH3229" s="74">
        <v>-6169.7912000000251</v>
      </c>
      <c r="AJ3229" s="74">
        <f t="shared" si="628"/>
        <v>1792.2087999999749</v>
      </c>
      <c r="AK3229" s="74">
        <f t="shared" si="622"/>
        <v>290100.20879999996</v>
      </c>
      <c r="AL3229" t="str">
        <f t="shared" si="629"/>
        <v>Y</v>
      </c>
      <c r="AN3229" t="s">
        <v>86</v>
      </c>
      <c r="AO3229" t="s">
        <v>85</v>
      </c>
      <c r="AP3229" t="str">
        <f t="shared" si="630"/>
        <v>99</v>
      </c>
      <c r="AQ3229" s="145" t="s">
        <v>1826</v>
      </c>
      <c r="AR3229" t="str">
        <f t="shared" si="631"/>
        <v>2-Provision for Compensation Incr</v>
      </c>
      <c r="AS3229" s="145" t="s">
        <v>1827</v>
      </c>
      <c r="AT3229" t="s">
        <v>213</v>
      </c>
      <c r="AV3229" t="str">
        <f t="shared" si="625"/>
        <v>VPIT-SS</v>
      </c>
      <c r="AW3229" t="str">
        <f t="shared" si="624"/>
        <v>VP FOR INFORMATION TECHNOLOGY-SHARED SERVICES</v>
      </c>
    </row>
    <row r="3230" spans="1:49">
      <c r="A3230" s="59">
        <v>2018</v>
      </c>
      <c r="B3230" t="s">
        <v>137</v>
      </c>
      <c r="C3230" t="s">
        <v>1310</v>
      </c>
      <c r="D3230" t="s">
        <v>1311</v>
      </c>
      <c r="E3230" t="s">
        <v>1316</v>
      </c>
      <c r="F3230" t="s">
        <v>992</v>
      </c>
      <c r="G3230" t="s">
        <v>993</v>
      </c>
      <c r="H3230" t="s">
        <v>149</v>
      </c>
      <c r="I3230" s="170" t="s">
        <v>84</v>
      </c>
      <c r="J3230" t="s">
        <v>85</v>
      </c>
      <c r="K3230" t="s">
        <v>214</v>
      </c>
      <c r="L3230" t="s">
        <v>126</v>
      </c>
      <c r="M3230" t="s">
        <v>345</v>
      </c>
      <c r="N3230" t="s">
        <v>217</v>
      </c>
      <c r="O3230" t="s">
        <v>263</v>
      </c>
      <c r="P3230" t="s">
        <v>346</v>
      </c>
      <c r="Q3230" t="s">
        <v>345</v>
      </c>
      <c r="R3230" t="s">
        <v>347</v>
      </c>
      <c r="S3230" t="s">
        <v>338</v>
      </c>
      <c r="T3230" t="s">
        <v>339</v>
      </c>
      <c r="U3230" s="61" t="s">
        <v>340</v>
      </c>
      <c r="V3230" t="s">
        <v>24</v>
      </c>
      <c r="W3230" t="s">
        <v>263</v>
      </c>
      <c r="X3230" s="59">
        <v>68525</v>
      </c>
      <c r="Y3230" s="59">
        <v>68525</v>
      </c>
      <c r="Z3230" t="s">
        <v>141</v>
      </c>
      <c r="AA3230" s="146" t="str">
        <f t="shared" si="621"/>
        <v>EX</v>
      </c>
      <c r="AB3230" s="146" t="str">
        <f t="shared" si="623"/>
        <v>IT</v>
      </c>
      <c r="AC3230" t="str">
        <f t="shared" si="626"/>
        <v>EX</v>
      </c>
      <c r="AD3230" s="74">
        <f t="shared" si="627"/>
        <v>68525</v>
      </c>
      <c r="AE3230" s="74">
        <f t="shared" si="632"/>
        <v>68525</v>
      </c>
      <c r="AF3230">
        <v>1.3809</v>
      </c>
      <c r="AG3230">
        <v>1893</v>
      </c>
      <c r="AH3230" s="74">
        <v>-1466.4350000000059</v>
      </c>
      <c r="AJ3230" s="74">
        <f t="shared" si="628"/>
        <v>426.56499999999414</v>
      </c>
      <c r="AK3230" s="74">
        <f t="shared" si="622"/>
        <v>68951.564999999988</v>
      </c>
      <c r="AL3230" t="str">
        <f t="shared" si="629"/>
        <v>Y</v>
      </c>
      <c r="AN3230" t="s">
        <v>86</v>
      </c>
      <c r="AO3230" t="s">
        <v>85</v>
      </c>
      <c r="AP3230" t="str">
        <f t="shared" si="630"/>
        <v>99</v>
      </c>
      <c r="AQ3230" s="145" t="s">
        <v>1826</v>
      </c>
      <c r="AR3230" t="str">
        <f t="shared" si="631"/>
        <v>2-Provision for Compensation Incr</v>
      </c>
      <c r="AS3230" s="145" t="s">
        <v>1827</v>
      </c>
      <c r="AT3230" t="s">
        <v>213</v>
      </c>
      <c r="AV3230" t="str">
        <f t="shared" si="625"/>
        <v>VPIT-SS</v>
      </c>
      <c r="AW3230" t="str">
        <f t="shared" si="624"/>
        <v>VP FOR INFORMATION TECHNOLOGY-SHARED SERVICES</v>
      </c>
    </row>
    <row r="3231" spans="1:49">
      <c r="A3231" s="59">
        <v>2018</v>
      </c>
      <c r="B3231" t="s">
        <v>137</v>
      </c>
      <c r="C3231" t="s">
        <v>1310</v>
      </c>
      <c r="D3231" t="s">
        <v>1311</v>
      </c>
      <c r="E3231" t="s">
        <v>1316</v>
      </c>
      <c r="F3231" t="s">
        <v>1334</v>
      </c>
      <c r="G3231" t="s">
        <v>1335</v>
      </c>
      <c r="H3231" t="s">
        <v>149</v>
      </c>
      <c r="I3231" s="170" t="s">
        <v>84</v>
      </c>
      <c r="J3231" t="s">
        <v>85</v>
      </c>
      <c r="K3231" t="s">
        <v>214</v>
      </c>
      <c r="L3231" t="s">
        <v>126</v>
      </c>
      <c r="M3231" t="s">
        <v>345</v>
      </c>
      <c r="N3231" t="s">
        <v>217</v>
      </c>
      <c r="O3231" t="s">
        <v>263</v>
      </c>
      <c r="P3231" t="s">
        <v>346</v>
      </c>
      <c r="Q3231" t="s">
        <v>345</v>
      </c>
      <c r="R3231" t="s">
        <v>347</v>
      </c>
      <c r="S3231" t="s">
        <v>338</v>
      </c>
      <c r="T3231" t="s">
        <v>339</v>
      </c>
      <c r="U3231" s="61" t="s">
        <v>340</v>
      </c>
      <c r="V3231" t="s">
        <v>24</v>
      </c>
      <c r="W3231" t="s">
        <v>263</v>
      </c>
      <c r="X3231" s="59">
        <v>34548</v>
      </c>
      <c r="Y3231" s="59">
        <v>34548</v>
      </c>
      <c r="Z3231" t="s">
        <v>141</v>
      </c>
      <c r="AA3231" s="146" t="str">
        <f t="shared" si="621"/>
        <v>EX</v>
      </c>
      <c r="AB3231" s="146" t="str">
        <f t="shared" si="623"/>
        <v>IT</v>
      </c>
      <c r="AC3231" t="str">
        <f t="shared" si="626"/>
        <v>EX</v>
      </c>
      <c r="AD3231" s="74">
        <f t="shared" si="627"/>
        <v>34548</v>
      </c>
      <c r="AE3231" s="74">
        <f t="shared" si="632"/>
        <v>34548</v>
      </c>
      <c r="AF3231">
        <v>1.3809</v>
      </c>
      <c r="AG3231">
        <v>954</v>
      </c>
      <c r="AH3231" s="74">
        <v>-739.3272000000029</v>
      </c>
      <c r="AJ3231" s="74">
        <f t="shared" si="628"/>
        <v>214.6727999999971</v>
      </c>
      <c r="AK3231" s="74">
        <f t="shared" si="622"/>
        <v>34762.6728</v>
      </c>
      <c r="AL3231" t="str">
        <f t="shared" si="629"/>
        <v>Y</v>
      </c>
      <c r="AN3231" t="s">
        <v>86</v>
      </c>
      <c r="AO3231" t="s">
        <v>85</v>
      </c>
      <c r="AP3231" t="str">
        <f t="shared" si="630"/>
        <v>99</v>
      </c>
      <c r="AQ3231" s="145" t="s">
        <v>1826</v>
      </c>
      <c r="AR3231" t="str">
        <f t="shared" si="631"/>
        <v>2-Provision for Compensation Incr</v>
      </c>
      <c r="AS3231" s="145" t="s">
        <v>1827</v>
      </c>
      <c r="AT3231" t="s">
        <v>213</v>
      </c>
      <c r="AV3231" t="str">
        <f t="shared" si="625"/>
        <v>VPIT-SS</v>
      </c>
      <c r="AW3231" t="str">
        <f t="shared" si="624"/>
        <v>VP FOR INFORMATION TECHNOLOGY-SHARED SERVICES</v>
      </c>
    </row>
    <row r="3232" spans="1:49">
      <c r="A3232" s="59">
        <v>2018</v>
      </c>
      <c r="B3232" t="s">
        <v>137</v>
      </c>
      <c r="C3232" t="s">
        <v>1310</v>
      </c>
      <c r="D3232" t="s">
        <v>1311</v>
      </c>
      <c r="E3232" t="s">
        <v>1316</v>
      </c>
      <c r="F3232" t="s">
        <v>1336</v>
      </c>
      <c r="G3232" t="s">
        <v>1337</v>
      </c>
      <c r="H3232" t="s">
        <v>149</v>
      </c>
      <c r="I3232" s="170" t="s">
        <v>84</v>
      </c>
      <c r="J3232" t="s">
        <v>85</v>
      </c>
      <c r="K3232" t="s">
        <v>214</v>
      </c>
      <c r="L3232" t="s">
        <v>126</v>
      </c>
      <c r="M3232" t="s">
        <v>345</v>
      </c>
      <c r="N3232" t="s">
        <v>217</v>
      </c>
      <c r="O3232" t="s">
        <v>263</v>
      </c>
      <c r="P3232" t="s">
        <v>346</v>
      </c>
      <c r="Q3232" t="s">
        <v>345</v>
      </c>
      <c r="R3232" t="s">
        <v>347</v>
      </c>
      <c r="S3232" t="s">
        <v>338</v>
      </c>
      <c r="T3232" t="s">
        <v>339</v>
      </c>
      <c r="U3232" s="61" t="s">
        <v>340</v>
      </c>
      <c r="V3232" t="s">
        <v>24</v>
      </c>
      <c r="W3232" t="s">
        <v>263</v>
      </c>
      <c r="X3232" s="59">
        <v>61728</v>
      </c>
      <c r="Y3232" s="59">
        <v>61728</v>
      </c>
      <c r="Z3232" t="s">
        <v>141</v>
      </c>
      <c r="AA3232" s="146" t="str">
        <f t="shared" si="621"/>
        <v>EX</v>
      </c>
      <c r="AB3232" s="146" t="str">
        <f t="shared" si="623"/>
        <v>IT</v>
      </c>
      <c r="AC3232" t="str">
        <f t="shared" si="626"/>
        <v>EX</v>
      </c>
      <c r="AD3232" s="74">
        <f t="shared" si="627"/>
        <v>61728</v>
      </c>
      <c r="AE3232" s="74">
        <f t="shared" si="632"/>
        <v>61728</v>
      </c>
      <c r="AF3232">
        <v>1.3809</v>
      </c>
      <c r="AG3232">
        <v>1705</v>
      </c>
      <c r="AH3232" s="74">
        <v>-1320.9792000000052</v>
      </c>
      <c r="AJ3232" s="74">
        <f t="shared" si="628"/>
        <v>384.02079999999478</v>
      </c>
      <c r="AK3232" s="74">
        <f t="shared" si="622"/>
        <v>62112.020799999998</v>
      </c>
      <c r="AL3232" t="str">
        <f t="shared" si="629"/>
        <v>Y</v>
      </c>
      <c r="AN3232" t="s">
        <v>86</v>
      </c>
      <c r="AO3232" t="s">
        <v>85</v>
      </c>
      <c r="AP3232" t="str">
        <f t="shared" si="630"/>
        <v>99</v>
      </c>
      <c r="AQ3232" s="145" t="s">
        <v>1826</v>
      </c>
      <c r="AR3232" t="str">
        <f t="shared" si="631"/>
        <v>2-Provision for Compensation Incr</v>
      </c>
      <c r="AS3232" s="145" t="s">
        <v>1827</v>
      </c>
      <c r="AT3232" t="s">
        <v>213</v>
      </c>
      <c r="AV3232" t="str">
        <f t="shared" si="625"/>
        <v>VPIT-SS</v>
      </c>
      <c r="AW3232" t="str">
        <f t="shared" si="624"/>
        <v>VP FOR INFORMATION TECHNOLOGY-SHARED SERVICES</v>
      </c>
    </row>
    <row r="3233" spans="1:49">
      <c r="A3233" s="59">
        <v>2018</v>
      </c>
      <c r="B3233" t="s">
        <v>137</v>
      </c>
      <c r="C3233" t="s">
        <v>1310</v>
      </c>
      <c r="D3233" t="s">
        <v>1311</v>
      </c>
      <c r="E3233" t="s">
        <v>1321</v>
      </c>
      <c r="F3233" t="s">
        <v>1313</v>
      </c>
      <c r="G3233" t="s">
        <v>1314</v>
      </c>
      <c r="H3233" t="s">
        <v>151</v>
      </c>
      <c r="I3233" s="170" t="s">
        <v>84</v>
      </c>
      <c r="J3233" t="s">
        <v>85</v>
      </c>
      <c r="K3233" t="s">
        <v>214</v>
      </c>
      <c r="L3233" t="s">
        <v>126</v>
      </c>
      <c r="M3233" t="s">
        <v>345</v>
      </c>
      <c r="N3233" t="s">
        <v>217</v>
      </c>
      <c r="O3233" t="s">
        <v>263</v>
      </c>
      <c r="P3233" t="s">
        <v>346</v>
      </c>
      <c r="Q3233" t="s">
        <v>345</v>
      </c>
      <c r="R3233" t="s">
        <v>347</v>
      </c>
      <c r="S3233" t="s">
        <v>338</v>
      </c>
      <c r="T3233" t="s">
        <v>339</v>
      </c>
      <c r="U3233" s="61" t="s">
        <v>340</v>
      </c>
      <c r="V3233" t="s">
        <v>24</v>
      </c>
      <c r="W3233" t="s">
        <v>263</v>
      </c>
      <c r="X3233" s="59">
        <v>138444</v>
      </c>
      <c r="Y3233" s="59">
        <v>138444</v>
      </c>
      <c r="Z3233" t="s">
        <v>141</v>
      </c>
      <c r="AA3233" s="146" t="str">
        <f t="shared" si="621"/>
        <v>EX</v>
      </c>
      <c r="AB3233" s="146" t="str">
        <f t="shared" si="623"/>
        <v>IT</v>
      </c>
      <c r="AC3233" t="str">
        <f t="shared" si="626"/>
        <v>EX</v>
      </c>
      <c r="AD3233" s="74">
        <f t="shared" si="627"/>
        <v>138444</v>
      </c>
      <c r="AE3233" s="74">
        <f t="shared" si="632"/>
        <v>138444</v>
      </c>
      <c r="AF3233">
        <v>1.3809</v>
      </c>
      <c r="AG3233">
        <v>3824</v>
      </c>
      <c r="AH3233" s="74">
        <v>-2962.7016000000117</v>
      </c>
      <c r="AJ3233" s="74">
        <f t="shared" si="628"/>
        <v>861.29839999998831</v>
      </c>
      <c r="AK3233" s="74">
        <f t="shared" si="622"/>
        <v>139305.2984</v>
      </c>
      <c r="AL3233" t="str">
        <f t="shared" si="629"/>
        <v>Y</v>
      </c>
      <c r="AN3233" t="s">
        <v>86</v>
      </c>
      <c r="AO3233" t="s">
        <v>85</v>
      </c>
      <c r="AP3233" t="str">
        <f t="shared" si="630"/>
        <v>99</v>
      </c>
      <c r="AQ3233" s="145" t="s">
        <v>1826</v>
      </c>
      <c r="AR3233" t="str">
        <f t="shared" si="631"/>
        <v>2-Provision for Compensation Incr</v>
      </c>
      <c r="AS3233" s="145" t="s">
        <v>1827</v>
      </c>
      <c r="AT3233" t="s">
        <v>213</v>
      </c>
      <c r="AV3233" t="str">
        <f t="shared" si="625"/>
        <v>VPIT-SS</v>
      </c>
      <c r="AW3233" t="str">
        <f t="shared" si="624"/>
        <v>VP FOR INFORMATION TECHNOLOGY-SHARED SERVICES</v>
      </c>
    </row>
    <row r="3234" spans="1:49">
      <c r="A3234" s="59">
        <v>2018</v>
      </c>
      <c r="B3234" t="s">
        <v>137</v>
      </c>
      <c r="C3234" t="s">
        <v>1310</v>
      </c>
      <c r="D3234" t="s">
        <v>1311</v>
      </c>
      <c r="E3234" t="s">
        <v>1322</v>
      </c>
      <c r="F3234" t="s">
        <v>1313</v>
      </c>
      <c r="G3234" t="s">
        <v>1314</v>
      </c>
      <c r="H3234" t="s">
        <v>153</v>
      </c>
      <c r="I3234" s="170" t="s">
        <v>84</v>
      </c>
      <c r="J3234" t="s">
        <v>85</v>
      </c>
      <c r="K3234" t="s">
        <v>214</v>
      </c>
      <c r="L3234" t="s">
        <v>126</v>
      </c>
      <c r="M3234" t="s">
        <v>345</v>
      </c>
      <c r="N3234" t="s">
        <v>217</v>
      </c>
      <c r="O3234" t="s">
        <v>263</v>
      </c>
      <c r="P3234" t="s">
        <v>346</v>
      </c>
      <c r="Q3234" t="s">
        <v>345</v>
      </c>
      <c r="R3234" t="s">
        <v>347</v>
      </c>
      <c r="S3234" t="s">
        <v>338</v>
      </c>
      <c r="T3234" t="s">
        <v>339</v>
      </c>
      <c r="U3234" s="61" t="s">
        <v>340</v>
      </c>
      <c r="V3234" t="s">
        <v>24</v>
      </c>
      <c r="W3234" t="s">
        <v>263</v>
      </c>
      <c r="X3234" s="59">
        <v>66699</v>
      </c>
      <c r="Y3234" s="59">
        <v>115974</v>
      </c>
      <c r="Z3234" t="s">
        <v>141</v>
      </c>
      <c r="AA3234" s="146" t="str">
        <f t="shared" si="621"/>
        <v>EX</v>
      </c>
      <c r="AB3234" s="146" t="str">
        <f t="shared" si="623"/>
        <v>IT</v>
      </c>
      <c r="AC3234" t="str">
        <f t="shared" si="626"/>
        <v>EX</v>
      </c>
      <c r="AD3234" s="74">
        <f t="shared" si="627"/>
        <v>115974</v>
      </c>
      <c r="AE3234" s="74">
        <f t="shared" si="632"/>
        <v>115974</v>
      </c>
      <c r="AF3234">
        <v>1.3809</v>
      </c>
      <c r="AG3234">
        <v>3203</v>
      </c>
      <c r="AH3234" s="74">
        <v>-2481.8436000000102</v>
      </c>
      <c r="AJ3234" s="74">
        <f t="shared" si="628"/>
        <v>721.15639999998984</v>
      </c>
      <c r="AK3234" s="74">
        <f t="shared" si="622"/>
        <v>116695.15639999999</v>
      </c>
      <c r="AL3234" t="str">
        <f t="shared" si="629"/>
        <v>Y</v>
      </c>
      <c r="AN3234" t="s">
        <v>86</v>
      </c>
      <c r="AO3234" t="s">
        <v>85</v>
      </c>
      <c r="AP3234" t="str">
        <f t="shared" si="630"/>
        <v>99</v>
      </c>
      <c r="AQ3234" s="145" t="s">
        <v>1826</v>
      </c>
      <c r="AR3234" t="str">
        <f t="shared" si="631"/>
        <v>2-Provision for Compensation Incr</v>
      </c>
      <c r="AS3234" s="145" t="s">
        <v>1827</v>
      </c>
      <c r="AT3234" t="s">
        <v>213</v>
      </c>
      <c r="AV3234" t="str">
        <f t="shared" si="625"/>
        <v>VPIT-SS</v>
      </c>
      <c r="AW3234" t="str">
        <f t="shared" si="624"/>
        <v>VP FOR INFORMATION TECHNOLOGY-SHARED SERVICES</v>
      </c>
    </row>
    <row r="3235" spans="1:49">
      <c r="A3235" s="59">
        <v>2018</v>
      </c>
      <c r="B3235" t="s">
        <v>137</v>
      </c>
      <c r="C3235" t="s">
        <v>1310</v>
      </c>
      <c r="D3235" t="s">
        <v>1311</v>
      </c>
      <c r="E3235" t="s">
        <v>1338</v>
      </c>
      <c r="F3235" t="s">
        <v>1008</v>
      </c>
      <c r="G3235" t="s">
        <v>1009</v>
      </c>
      <c r="H3235" t="s">
        <v>156</v>
      </c>
      <c r="I3235" s="170" t="s">
        <v>84</v>
      </c>
      <c r="J3235" t="s">
        <v>85</v>
      </c>
      <c r="K3235" t="s">
        <v>214</v>
      </c>
      <c r="L3235" t="s">
        <v>126</v>
      </c>
      <c r="M3235" t="s">
        <v>345</v>
      </c>
      <c r="N3235" t="s">
        <v>217</v>
      </c>
      <c r="O3235" t="s">
        <v>263</v>
      </c>
      <c r="P3235" t="s">
        <v>346</v>
      </c>
      <c r="Q3235" t="s">
        <v>345</v>
      </c>
      <c r="R3235" t="s">
        <v>347</v>
      </c>
      <c r="S3235" t="s">
        <v>338</v>
      </c>
      <c r="T3235" t="s">
        <v>339</v>
      </c>
      <c r="U3235" s="61" t="s">
        <v>340</v>
      </c>
      <c r="V3235" t="s">
        <v>24</v>
      </c>
      <c r="W3235" t="s">
        <v>263</v>
      </c>
      <c r="X3235" s="59">
        <v>32838</v>
      </c>
      <c r="Y3235" s="59">
        <v>31750</v>
      </c>
      <c r="Z3235" t="s">
        <v>141</v>
      </c>
      <c r="AA3235" s="146" t="str">
        <f t="shared" si="621"/>
        <v>EX</v>
      </c>
      <c r="AB3235" s="146" t="str">
        <f t="shared" si="623"/>
        <v>IT</v>
      </c>
      <c r="AC3235" t="str">
        <f t="shared" si="626"/>
        <v>EX</v>
      </c>
      <c r="AD3235" s="74">
        <f t="shared" si="627"/>
        <v>31750</v>
      </c>
      <c r="AE3235" s="74">
        <f t="shared" si="632"/>
        <v>31750</v>
      </c>
      <c r="AF3235">
        <v>1.3809</v>
      </c>
      <c r="AG3235">
        <v>877</v>
      </c>
      <c r="AH3235" s="74">
        <v>-679.45000000000277</v>
      </c>
      <c r="AJ3235" s="74">
        <f t="shared" si="628"/>
        <v>197.54999999999723</v>
      </c>
      <c r="AK3235" s="74">
        <f t="shared" si="622"/>
        <v>31947.549999999996</v>
      </c>
      <c r="AL3235" t="str">
        <f t="shared" si="629"/>
        <v>Y</v>
      </c>
      <c r="AN3235" t="s">
        <v>86</v>
      </c>
      <c r="AO3235" t="s">
        <v>85</v>
      </c>
      <c r="AP3235" t="str">
        <f t="shared" si="630"/>
        <v>99</v>
      </c>
      <c r="AQ3235" s="145" t="s">
        <v>1826</v>
      </c>
      <c r="AR3235" t="str">
        <f t="shared" si="631"/>
        <v>2-Provision for Compensation Incr</v>
      </c>
      <c r="AS3235" s="145" t="s">
        <v>1827</v>
      </c>
      <c r="AT3235" t="s">
        <v>213</v>
      </c>
      <c r="AV3235" t="str">
        <f t="shared" si="625"/>
        <v>VPIT-SS</v>
      </c>
      <c r="AW3235" t="str">
        <f t="shared" si="624"/>
        <v>VP FOR INFORMATION TECHNOLOGY-SHARED SERVICES</v>
      </c>
    </row>
    <row r="3236" spans="1:49">
      <c r="A3236" s="59">
        <v>2018</v>
      </c>
      <c r="B3236" t="s">
        <v>137</v>
      </c>
      <c r="C3236" t="s">
        <v>1310</v>
      </c>
      <c r="D3236" t="s">
        <v>1311</v>
      </c>
      <c r="E3236" t="s">
        <v>1338</v>
      </c>
      <c r="F3236" t="s">
        <v>1339</v>
      </c>
      <c r="G3236" t="s">
        <v>1340</v>
      </c>
      <c r="H3236" t="s">
        <v>156</v>
      </c>
      <c r="I3236" s="170" t="s">
        <v>84</v>
      </c>
      <c r="J3236" t="s">
        <v>85</v>
      </c>
      <c r="K3236" t="s">
        <v>214</v>
      </c>
      <c r="L3236" t="s">
        <v>126</v>
      </c>
      <c r="M3236" t="s">
        <v>345</v>
      </c>
      <c r="N3236" t="s">
        <v>217</v>
      </c>
      <c r="O3236" t="s">
        <v>263</v>
      </c>
      <c r="P3236" t="s">
        <v>346</v>
      </c>
      <c r="Q3236" t="s">
        <v>345</v>
      </c>
      <c r="R3236" t="s">
        <v>347</v>
      </c>
      <c r="S3236" t="s">
        <v>338</v>
      </c>
      <c r="T3236" t="s">
        <v>339</v>
      </c>
      <c r="U3236" s="61" t="s">
        <v>340</v>
      </c>
      <c r="V3236" t="s">
        <v>24</v>
      </c>
      <c r="W3236" t="s">
        <v>263</v>
      </c>
      <c r="X3236" s="59">
        <v>52021</v>
      </c>
      <c r="Y3236" s="59">
        <v>52021</v>
      </c>
      <c r="Z3236" t="s">
        <v>141</v>
      </c>
      <c r="AA3236" s="146" t="str">
        <f t="shared" si="621"/>
        <v>EX</v>
      </c>
      <c r="AB3236" s="146" t="str">
        <f t="shared" si="623"/>
        <v>IT</v>
      </c>
      <c r="AC3236" t="str">
        <f t="shared" si="626"/>
        <v>EX</v>
      </c>
      <c r="AD3236" s="74">
        <f t="shared" si="627"/>
        <v>52021</v>
      </c>
      <c r="AE3236" s="74">
        <f t="shared" si="632"/>
        <v>52021</v>
      </c>
      <c r="AF3236">
        <v>1.3809</v>
      </c>
      <c r="AG3236">
        <v>1437</v>
      </c>
      <c r="AH3236" s="74">
        <v>-1113.2494000000045</v>
      </c>
      <c r="AJ3236" s="74">
        <f t="shared" si="628"/>
        <v>323.75059999999553</v>
      </c>
      <c r="AK3236" s="74">
        <f t="shared" si="622"/>
        <v>52344.750599999992</v>
      </c>
      <c r="AL3236" t="str">
        <f t="shared" si="629"/>
        <v>Y</v>
      </c>
      <c r="AN3236" t="s">
        <v>86</v>
      </c>
      <c r="AO3236" t="s">
        <v>85</v>
      </c>
      <c r="AP3236" t="str">
        <f t="shared" si="630"/>
        <v>99</v>
      </c>
      <c r="AQ3236" s="145" t="s">
        <v>1826</v>
      </c>
      <c r="AR3236" t="str">
        <f t="shared" si="631"/>
        <v>2-Provision for Compensation Incr</v>
      </c>
      <c r="AS3236" s="145" t="s">
        <v>1827</v>
      </c>
      <c r="AT3236" t="s">
        <v>213</v>
      </c>
      <c r="AV3236" t="str">
        <f t="shared" si="625"/>
        <v>VPIT-SS</v>
      </c>
      <c r="AW3236" t="str">
        <f t="shared" si="624"/>
        <v>VP FOR INFORMATION TECHNOLOGY-SHARED SERVICES</v>
      </c>
    </row>
    <row r="3237" spans="1:49">
      <c r="A3237" s="59">
        <v>2018</v>
      </c>
      <c r="B3237" t="s">
        <v>137</v>
      </c>
      <c r="C3237" t="s">
        <v>1310</v>
      </c>
      <c r="D3237" t="s">
        <v>1311</v>
      </c>
      <c r="E3237" t="s">
        <v>1338</v>
      </c>
      <c r="F3237" t="s">
        <v>1119</v>
      </c>
      <c r="G3237" t="s">
        <v>1120</v>
      </c>
      <c r="H3237" t="s">
        <v>156</v>
      </c>
      <c r="I3237" s="170" t="s">
        <v>84</v>
      </c>
      <c r="J3237" t="s">
        <v>85</v>
      </c>
      <c r="K3237" t="s">
        <v>214</v>
      </c>
      <c r="L3237" t="s">
        <v>126</v>
      </c>
      <c r="M3237" t="s">
        <v>345</v>
      </c>
      <c r="N3237" t="s">
        <v>217</v>
      </c>
      <c r="O3237" t="s">
        <v>263</v>
      </c>
      <c r="P3237" t="s">
        <v>346</v>
      </c>
      <c r="Q3237" t="s">
        <v>345</v>
      </c>
      <c r="R3237" t="s">
        <v>347</v>
      </c>
      <c r="S3237" t="s">
        <v>338</v>
      </c>
      <c r="T3237" t="s">
        <v>339</v>
      </c>
      <c r="U3237" s="61" t="s">
        <v>340</v>
      </c>
      <c r="V3237" t="s">
        <v>24</v>
      </c>
      <c r="W3237" t="s">
        <v>263</v>
      </c>
      <c r="X3237" s="59">
        <v>122693</v>
      </c>
      <c r="Y3237" s="59">
        <v>122693</v>
      </c>
      <c r="Z3237" t="s">
        <v>141</v>
      </c>
      <c r="AA3237" s="146" t="str">
        <f t="shared" si="621"/>
        <v>EX</v>
      </c>
      <c r="AB3237" s="146" t="str">
        <f t="shared" si="623"/>
        <v>IT</v>
      </c>
      <c r="AC3237" t="str">
        <f t="shared" si="626"/>
        <v>EX</v>
      </c>
      <c r="AD3237" s="74">
        <f t="shared" si="627"/>
        <v>122693</v>
      </c>
      <c r="AE3237" s="74">
        <f t="shared" si="632"/>
        <v>122693</v>
      </c>
      <c r="AF3237">
        <v>1.3809</v>
      </c>
      <c r="AG3237">
        <v>3389</v>
      </c>
      <c r="AH3237" s="74">
        <v>-2625.6302000000105</v>
      </c>
      <c r="AJ3237" s="74">
        <f t="shared" si="628"/>
        <v>763.36979999998948</v>
      </c>
      <c r="AK3237" s="74">
        <f t="shared" si="622"/>
        <v>123456.36979999999</v>
      </c>
      <c r="AL3237" t="str">
        <f t="shared" si="629"/>
        <v>Y</v>
      </c>
      <c r="AN3237" t="s">
        <v>86</v>
      </c>
      <c r="AO3237" t="s">
        <v>85</v>
      </c>
      <c r="AP3237" t="str">
        <f t="shared" si="630"/>
        <v>99</v>
      </c>
      <c r="AQ3237" s="145" t="s">
        <v>1826</v>
      </c>
      <c r="AR3237" t="str">
        <f t="shared" si="631"/>
        <v>2-Provision for Compensation Incr</v>
      </c>
      <c r="AS3237" s="145" t="s">
        <v>1827</v>
      </c>
      <c r="AT3237" t="s">
        <v>213</v>
      </c>
      <c r="AV3237" t="str">
        <f t="shared" si="625"/>
        <v>VPIT-SS</v>
      </c>
      <c r="AW3237" t="str">
        <f t="shared" si="624"/>
        <v>VP FOR INFORMATION TECHNOLOGY-SHARED SERVICES</v>
      </c>
    </row>
    <row r="3238" spans="1:49">
      <c r="A3238" s="59">
        <v>2018</v>
      </c>
      <c r="B3238" t="s">
        <v>137</v>
      </c>
      <c r="C3238" t="s">
        <v>1310</v>
      </c>
      <c r="D3238" t="s">
        <v>1311</v>
      </c>
      <c r="E3238" t="s">
        <v>1338</v>
      </c>
      <c r="F3238" t="s">
        <v>1065</v>
      </c>
      <c r="G3238" t="s">
        <v>1066</v>
      </c>
      <c r="H3238" t="s">
        <v>156</v>
      </c>
      <c r="I3238" s="170" t="s">
        <v>84</v>
      </c>
      <c r="J3238" t="s">
        <v>85</v>
      </c>
      <c r="K3238" t="s">
        <v>214</v>
      </c>
      <c r="L3238" t="s">
        <v>126</v>
      </c>
      <c r="M3238" t="s">
        <v>345</v>
      </c>
      <c r="N3238" t="s">
        <v>217</v>
      </c>
      <c r="O3238" t="s">
        <v>263</v>
      </c>
      <c r="P3238" t="s">
        <v>346</v>
      </c>
      <c r="Q3238" t="s">
        <v>345</v>
      </c>
      <c r="R3238" t="s">
        <v>347</v>
      </c>
      <c r="S3238" t="s">
        <v>338</v>
      </c>
      <c r="T3238" t="s">
        <v>339</v>
      </c>
      <c r="U3238" s="61" t="s">
        <v>340</v>
      </c>
      <c r="V3238" t="s">
        <v>24</v>
      </c>
      <c r="W3238" t="s">
        <v>263</v>
      </c>
      <c r="X3238" s="59">
        <v>45467</v>
      </c>
      <c r="Y3238" s="59">
        <v>32482</v>
      </c>
      <c r="Z3238" t="s">
        <v>141</v>
      </c>
      <c r="AA3238" s="146" t="str">
        <f t="shared" si="621"/>
        <v>EX</v>
      </c>
      <c r="AB3238" s="146" t="str">
        <f t="shared" si="623"/>
        <v>IT</v>
      </c>
      <c r="AC3238" t="str">
        <f t="shared" si="626"/>
        <v>EX</v>
      </c>
      <c r="AD3238" s="74">
        <f t="shared" si="627"/>
        <v>32482</v>
      </c>
      <c r="AE3238" s="74">
        <f t="shared" si="632"/>
        <v>32482</v>
      </c>
      <c r="AF3238">
        <v>1.3809</v>
      </c>
      <c r="AG3238">
        <v>897</v>
      </c>
      <c r="AH3238" s="74">
        <v>-695.11480000000279</v>
      </c>
      <c r="AJ3238" s="74">
        <f t="shared" si="628"/>
        <v>201.88519999999721</v>
      </c>
      <c r="AK3238" s="74">
        <f t="shared" si="622"/>
        <v>32683.885199999997</v>
      </c>
      <c r="AL3238" t="str">
        <f t="shared" si="629"/>
        <v>Y</v>
      </c>
      <c r="AN3238" t="s">
        <v>86</v>
      </c>
      <c r="AO3238" t="s">
        <v>85</v>
      </c>
      <c r="AP3238" t="str">
        <f t="shared" si="630"/>
        <v>99</v>
      </c>
      <c r="AQ3238" s="145" t="s">
        <v>1826</v>
      </c>
      <c r="AR3238" t="str">
        <f t="shared" si="631"/>
        <v>2-Provision for Compensation Incr</v>
      </c>
      <c r="AS3238" s="145" t="s">
        <v>1827</v>
      </c>
      <c r="AT3238" t="s">
        <v>213</v>
      </c>
      <c r="AV3238" t="str">
        <f t="shared" si="625"/>
        <v>VPIT-SS</v>
      </c>
      <c r="AW3238" t="str">
        <f t="shared" si="624"/>
        <v>VP FOR INFORMATION TECHNOLOGY-SHARED SERVICES</v>
      </c>
    </row>
    <row r="3239" spans="1:49">
      <c r="A3239" s="59">
        <v>2018</v>
      </c>
      <c r="B3239" t="s">
        <v>137</v>
      </c>
      <c r="C3239" t="s">
        <v>1310</v>
      </c>
      <c r="D3239" t="s">
        <v>1311</v>
      </c>
      <c r="E3239" t="s">
        <v>1338</v>
      </c>
      <c r="F3239" t="s">
        <v>1018</v>
      </c>
      <c r="G3239" t="s">
        <v>1019</v>
      </c>
      <c r="H3239" t="s">
        <v>156</v>
      </c>
      <c r="I3239" s="170" t="s">
        <v>84</v>
      </c>
      <c r="J3239" t="s">
        <v>85</v>
      </c>
      <c r="K3239" t="s">
        <v>214</v>
      </c>
      <c r="L3239" t="s">
        <v>126</v>
      </c>
      <c r="M3239" t="s">
        <v>345</v>
      </c>
      <c r="N3239" t="s">
        <v>217</v>
      </c>
      <c r="O3239" t="s">
        <v>263</v>
      </c>
      <c r="P3239" t="s">
        <v>346</v>
      </c>
      <c r="Q3239" t="s">
        <v>345</v>
      </c>
      <c r="R3239" t="s">
        <v>347</v>
      </c>
      <c r="S3239" t="s">
        <v>338</v>
      </c>
      <c r="T3239" t="s">
        <v>339</v>
      </c>
      <c r="U3239" s="61" t="s">
        <v>340</v>
      </c>
      <c r="V3239" t="s">
        <v>24</v>
      </c>
      <c r="W3239" t="s">
        <v>263</v>
      </c>
      <c r="X3239" s="59">
        <v>105926</v>
      </c>
      <c r="Y3239" s="59">
        <v>117892</v>
      </c>
      <c r="Z3239" t="s">
        <v>141</v>
      </c>
      <c r="AA3239" s="146" t="str">
        <f t="shared" si="621"/>
        <v>EX</v>
      </c>
      <c r="AB3239" s="146" t="str">
        <f t="shared" si="623"/>
        <v>IT</v>
      </c>
      <c r="AC3239" t="str">
        <f t="shared" si="626"/>
        <v>EX</v>
      </c>
      <c r="AD3239" s="74">
        <f t="shared" si="627"/>
        <v>117892</v>
      </c>
      <c r="AE3239" s="74">
        <f t="shared" si="632"/>
        <v>117892</v>
      </c>
      <c r="AF3239">
        <v>1.3809</v>
      </c>
      <c r="AG3239">
        <v>3256</v>
      </c>
      <c r="AH3239" s="74">
        <v>-2522.8888000000102</v>
      </c>
      <c r="AJ3239" s="74">
        <f t="shared" si="628"/>
        <v>733.11119999998982</v>
      </c>
      <c r="AK3239" s="74">
        <f t="shared" si="622"/>
        <v>118625.11119999998</v>
      </c>
      <c r="AL3239" t="str">
        <f t="shared" si="629"/>
        <v>Y</v>
      </c>
      <c r="AN3239" t="s">
        <v>86</v>
      </c>
      <c r="AO3239" t="s">
        <v>85</v>
      </c>
      <c r="AP3239" t="str">
        <f t="shared" si="630"/>
        <v>99</v>
      </c>
      <c r="AQ3239" s="145" t="s">
        <v>1826</v>
      </c>
      <c r="AR3239" t="str">
        <f t="shared" si="631"/>
        <v>2-Provision for Compensation Incr</v>
      </c>
      <c r="AS3239" s="145" t="s">
        <v>1827</v>
      </c>
      <c r="AT3239" t="s">
        <v>213</v>
      </c>
      <c r="AV3239" t="str">
        <f t="shared" si="625"/>
        <v>VPIT-SS</v>
      </c>
      <c r="AW3239" t="str">
        <f t="shared" si="624"/>
        <v>VP FOR INFORMATION TECHNOLOGY-SHARED SERVICES</v>
      </c>
    </row>
    <row r="3240" spans="1:49">
      <c r="A3240" s="59">
        <v>2018</v>
      </c>
      <c r="B3240" t="s">
        <v>137</v>
      </c>
      <c r="C3240" t="s">
        <v>1310</v>
      </c>
      <c r="D3240" t="s">
        <v>1311</v>
      </c>
      <c r="E3240" t="s">
        <v>1338</v>
      </c>
      <c r="F3240" t="s">
        <v>1341</v>
      </c>
      <c r="G3240" t="s">
        <v>1342</v>
      </c>
      <c r="H3240" t="s">
        <v>156</v>
      </c>
      <c r="I3240" s="170" t="s">
        <v>84</v>
      </c>
      <c r="J3240" t="s">
        <v>85</v>
      </c>
      <c r="K3240" t="s">
        <v>214</v>
      </c>
      <c r="L3240" t="s">
        <v>126</v>
      </c>
      <c r="M3240" t="s">
        <v>345</v>
      </c>
      <c r="N3240" t="s">
        <v>217</v>
      </c>
      <c r="O3240" t="s">
        <v>263</v>
      </c>
      <c r="P3240" t="s">
        <v>346</v>
      </c>
      <c r="Q3240" t="s">
        <v>345</v>
      </c>
      <c r="R3240" t="s">
        <v>347</v>
      </c>
      <c r="S3240" t="s">
        <v>338</v>
      </c>
      <c r="T3240" t="s">
        <v>339</v>
      </c>
      <c r="U3240" s="61" t="s">
        <v>340</v>
      </c>
      <c r="V3240" t="s">
        <v>24</v>
      </c>
      <c r="W3240" t="s">
        <v>263</v>
      </c>
      <c r="X3240" s="59">
        <v>55825</v>
      </c>
      <c r="Y3240" s="59">
        <v>55825</v>
      </c>
      <c r="Z3240" t="s">
        <v>141</v>
      </c>
      <c r="AA3240" s="146" t="str">
        <f t="shared" si="621"/>
        <v>EX</v>
      </c>
      <c r="AB3240" s="146" t="str">
        <f t="shared" si="623"/>
        <v>IT</v>
      </c>
      <c r="AC3240" t="str">
        <f t="shared" si="626"/>
        <v>EX</v>
      </c>
      <c r="AD3240" s="74">
        <f t="shared" si="627"/>
        <v>55825</v>
      </c>
      <c r="AE3240" s="74">
        <f t="shared" si="632"/>
        <v>55825</v>
      </c>
      <c r="AF3240">
        <v>1.3809</v>
      </c>
      <c r="AG3240">
        <v>1542</v>
      </c>
      <c r="AH3240" s="74">
        <v>-1194.6550000000047</v>
      </c>
      <c r="AJ3240" s="74">
        <f t="shared" si="628"/>
        <v>347.34499999999525</v>
      </c>
      <c r="AK3240" s="74">
        <f t="shared" si="622"/>
        <v>56172.344999999994</v>
      </c>
      <c r="AL3240" t="str">
        <f t="shared" si="629"/>
        <v>Y</v>
      </c>
      <c r="AN3240" t="s">
        <v>86</v>
      </c>
      <c r="AO3240" t="s">
        <v>85</v>
      </c>
      <c r="AP3240" t="str">
        <f t="shared" si="630"/>
        <v>99</v>
      </c>
      <c r="AQ3240" s="145" t="s">
        <v>1826</v>
      </c>
      <c r="AR3240" t="str">
        <f t="shared" si="631"/>
        <v>2-Provision for Compensation Incr</v>
      </c>
      <c r="AS3240" s="145" t="s">
        <v>1827</v>
      </c>
      <c r="AT3240" t="s">
        <v>213</v>
      </c>
      <c r="AV3240" t="str">
        <f t="shared" si="625"/>
        <v>VPIT-SS</v>
      </c>
      <c r="AW3240" t="str">
        <f t="shared" si="624"/>
        <v>VP FOR INFORMATION TECHNOLOGY-SHARED SERVICES</v>
      </c>
    </row>
    <row r="3241" spans="1:49">
      <c r="A3241" s="59">
        <v>2018</v>
      </c>
      <c r="B3241" t="s">
        <v>137</v>
      </c>
      <c r="C3241" t="s">
        <v>1310</v>
      </c>
      <c r="D3241" t="s">
        <v>1311</v>
      </c>
      <c r="E3241" t="s">
        <v>1338</v>
      </c>
      <c r="F3241" t="s">
        <v>1767</v>
      </c>
      <c r="G3241" t="s">
        <v>1768</v>
      </c>
      <c r="H3241" t="s">
        <v>156</v>
      </c>
      <c r="I3241" s="170" t="s">
        <v>84</v>
      </c>
      <c r="J3241" t="s">
        <v>85</v>
      </c>
      <c r="K3241" t="s">
        <v>214</v>
      </c>
      <c r="L3241" t="s">
        <v>126</v>
      </c>
      <c r="M3241" t="s">
        <v>345</v>
      </c>
      <c r="N3241" t="s">
        <v>217</v>
      </c>
      <c r="O3241" t="s">
        <v>263</v>
      </c>
      <c r="P3241" t="s">
        <v>346</v>
      </c>
      <c r="Q3241" t="s">
        <v>345</v>
      </c>
      <c r="R3241" t="s">
        <v>347</v>
      </c>
      <c r="S3241" t="s">
        <v>338</v>
      </c>
      <c r="T3241" t="s">
        <v>339</v>
      </c>
      <c r="U3241" s="61" t="s">
        <v>340</v>
      </c>
      <c r="V3241" t="s">
        <v>24</v>
      </c>
      <c r="W3241" t="s">
        <v>263</v>
      </c>
      <c r="X3241" s="59">
        <v>75647</v>
      </c>
      <c r="Y3241" s="59">
        <v>75647</v>
      </c>
      <c r="Z3241" t="s">
        <v>141</v>
      </c>
      <c r="AA3241" s="146" t="str">
        <f t="shared" ref="AA3241:AA3304" si="633">IF(P3241 ="CORI","IN",IF(P3241 ="TRIN","IN",O3241))</f>
        <v>EX</v>
      </c>
      <c r="AB3241" s="146" t="str">
        <f t="shared" si="623"/>
        <v>IT</v>
      </c>
      <c r="AC3241" t="str">
        <f t="shared" si="626"/>
        <v>EX</v>
      </c>
      <c r="AD3241" s="74">
        <f t="shared" si="627"/>
        <v>75647</v>
      </c>
      <c r="AE3241" s="74">
        <f t="shared" si="632"/>
        <v>75647</v>
      </c>
      <c r="AF3241">
        <v>1.3809</v>
      </c>
      <c r="AG3241">
        <v>2089</v>
      </c>
      <c r="AH3241" s="74">
        <v>-1618.8458000000064</v>
      </c>
      <c r="AJ3241" s="74">
        <f t="shared" si="628"/>
        <v>470.15419999999358</v>
      </c>
      <c r="AK3241" s="74">
        <f t="shared" si="622"/>
        <v>76117.15419999999</v>
      </c>
      <c r="AL3241" t="str">
        <f t="shared" si="629"/>
        <v>Y</v>
      </c>
      <c r="AN3241" t="s">
        <v>86</v>
      </c>
      <c r="AO3241" t="s">
        <v>85</v>
      </c>
      <c r="AP3241" t="str">
        <f t="shared" si="630"/>
        <v>99</v>
      </c>
      <c r="AQ3241" s="145" t="s">
        <v>1826</v>
      </c>
      <c r="AR3241" t="str">
        <f t="shared" si="631"/>
        <v>2-Provision for Compensation Incr</v>
      </c>
      <c r="AS3241" s="145" t="s">
        <v>1827</v>
      </c>
      <c r="AT3241" t="s">
        <v>213</v>
      </c>
      <c r="AV3241" t="str">
        <f t="shared" si="625"/>
        <v>VPIT-SS</v>
      </c>
      <c r="AW3241" t="str">
        <f t="shared" si="624"/>
        <v>VP FOR INFORMATION TECHNOLOGY-SHARED SERVICES</v>
      </c>
    </row>
    <row r="3242" spans="1:49">
      <c r="A3242" s="59">
        <v>2018</v>
      </c>
      <c r="B3242" t="s">
        <v>137</v>
      </c>
      <c r="C3242" t="s">
        <v>1310</v>
      </c>
      <c r="D3242" t="s">
        <v>1311</v>
      </c>
      <c r="E3242" t="s">
        <v>1338</v>
      </c>
      <c r="F3242" t="s">
        <v>1326</v>
      </c>
      <c r="G3242" t="s">
        <v>1327</v>
      </c>
      <c r="H3242" t="s">
        <v>156</v>
      </c>
      <c r="I3242" s="170" t="s">
        <v>84</v>
      </c>
      <c r="J3242" t="s">
        <v>85</v>
      </c>
      <c r="K3242" t="s">
        <v>214</v>
      </c>
      <c r="L3242" t="s">
        <v>126</v>
      </c>
      <c r="M3242" t="s">
        <v>345</v>
      </c>
      <c r="N3242" t="s">
        <v>217</v>
      </c>
      <c r="O3242" t="s">
        <v>263</v>
      </c>
      <c r="P3242" t="s">
        <v>346</v>
      </c>
      <c r="Q3242" t="s">
        <v>345</v>
      </c>
      <c r="R3242" t="s">
        <v>347</v>
      </c>
      <c r="S3242" t="s">
        <v>338</v>
      </c>
      <c r="T3242" t="s">
        <v>339</v>
      </c>
      <c r="U3242" s="61" t="s">
        <v>340</v>
      </c>
      <c r="V3242" t="s">
        <v>24</v>
      </c>
      <c r="W3242" t="s">
        <v>263</v>
      </c>
      <c r="X3242" s="59">
        <v>63937</v>
      </c>
      <c r="Y3242" s="59">
        <v>63937</v>
      </c>
      <c r="Z3242" t="s">
        <v>141</v>
      </c>
      <c r="AA3242" s="146" t="str">
        <f t="shared" si="633"/>
        <v>EX</v>
      </c>
      <c r="AB3242" s="146" t="str">
        <f t="shared" si="623"/>
        <v>IT</v>
      </c>
      <c r="AC3242" t="str">
        <f t="shared" si="626"/>
        <v>EX</v>
      </c>
      <c r="AD3242" s="74">
        <f t="shared" si="627"/>
        <v>63937</v>
      </c>
      <c r="AE3242" s="74">
        <f t="shared" si="632"/>
        <v>63937</v>
      </c>
      <c r="AF3242">
        <v>1.3809</v>
      </c>
      <c r="AG3242">
        <v>1766</v>
      </c>
      <c r="AH3242" s="74">
        <v>-1368.2518000000055</v>
      </c>
      <c r="AJ3242" s="74">
        <f t="shared" si="628"/>
        <v>397.74819999999454</v>
      </c>
      <c r="AK3242" s="74">
        <f t="shared" si="622"/>
        <v>64334.748199999995</v>
      </c>
      <c r="AL3242" t="str">
        <f t="shared" si="629"/>
        <v>Y</v>
      </c>
      <c r="AN3242" t="s">
        <v>86</v>
      </c>
      <c r="AO3242" t="s">
        <v>85</v>
      </c>
      <c r="AP3242" t="str">
        <f t="shared" si="630"/>
        <v>99</v>
      </c>
      <c r="AQ3242" s="145" t="s">
        <v>1826</v>
      </c>
      <c r="AR3242" t="str">
        <f t="shared" si="631"/>
        <v>2-Provision for Compensation Incr</v>
      </c>
      <c r="AS3242" s="145" t="s">
        <v>1827</v>
      </c>
      <c r="AT3242" t="s">
        <v>213</v>
      </c>
      <c r="AV3242" t="str">
        <f t="shared" si="625"/>
        <v>VPIT-SS</v>
      </c>
      <c r="AW3242" t="str">
        <f t="shared" si="624"/>
        <v>VP FOR INFORMATION TECHNOLOGY-SHARED SERVICES</v>
      </c>
    </row>
    <row r="3243" spans="1:49">
      <c r="A3243" s="59">
        <v>2018</v>
      </c>
      <c r="B3243" t="s">
        <v>137</v>
      </c>
      <c r="C3243" t="s">
        <v>1310</v>
      </c>
      <c r="D3243" t="s">
        <v>1311</v>
      </c>
      <c r="E3243" t="s">
        <v>1338</v>
      </c>
      <c r="F3243" t="s">
        <v>1330</v>
      </c>
      <c r="G3243" t="s">
        <v>1331</v>
      </c>
      <c r="H3243" t="s">
        <v>156</v>
      </c>
      <c r="I3243" s="170" t="s">
        <v>84</v>
      </c>
      <c r="J3243" t="s">
        <v>85</v>
      </c>
      <c r="K3243" t="s">
        <v>214</v>
      </c>
      <c r="L3243" t="s">
        <v>126</v>
      </c>
      <c r="M3243" t="s">
        <v>345</v>
      </c>
      <c r="N3243" t="s">
        <v>217</v>
      </c>
      <c r="O3243" t="s">
        <v>263</v>
      </c>
      <c r="P3243" t="s">
        <v>346</v>
      </c>
      <c r="Q3243" t="s">
        <v>345</v>
      </c>
      <c r="R3243" t="s">
        <v>347</v>
      </c>
      <c r="S3243" t="s">
        <v>338</v>
      </c>
      <c r="T3243" t="s">
        <v>339</v>
      </c>
      <c r="U3243" s="61" t="s">
        <v>340</v>
      </c>
      <c r="V3243" t="s">
        <v>24</v>
      </c>
      <c r="W3243" t="s">
        <v>263</v>
      </c>
      <c r="X3243" s="59">
        <v>66500</v>
      </c>
      <c r="Y3243" s="59">
        <v>66500</v>
      </c>
      <c r="Z3243" t="s">
        <v>141</v>
      </c>
      <c r="AA3243" s="146" t="str">
        <f t="shared" si="633"/>
        <v>EX</v>
      </c>
      <c r="AB3243" s="146" t="str">
        <f t="shared" si="623"/>
        <v>IT</v>
      </c>
      <c r="AC3243" t="str">
        <f t="shared" si="626"/>
        <v>EX</v>
      </c>
      <c r="AD3243" s="74">
        <f t="shared" si="627"/>
        <v>66500</v>
      </c>
      <c r="AE3243" s="74">
        <f t="shared" si="632"/>
        <v>66500</v>
      </c>
      <c r="AF3243">
        <v>1.3809</v>
      </c>
      <c r="AG3243">
        <v>1837</v>
      </c>
      <c r="AH3243" s="74">
        <v>-1423.1000000000056</v>
      </c>
      <c r="AJ3243" s="74">
        <f t="shared" si="628"/>
        <v>413.89999999999441</v>
      </c>
      <c r="AK3243" s="74">
        <f t="shared" si="622"/>
        <v>66913.899999999994</v>
      </c>
      <c r="AL3243" t="str">
        <f t="shared" si="629"/>
        <v>Y</v>
      </c>
      <c r="AN3243" t="s">
        <v>86</v>
      </c>
      <c r="AO3243" t="s">
        <v>85</v>
      </c>
      <c r="AP3243" t="str">
        <f t="shared" si="630"/>
        <v>99</v>
      </c>
      <c r="AQ3243" s="145" t="s">
        <v>1826</v>
      </c>
      <c r="AR3243" t="str">
        <f t="shared" si="631"/>
        <v>2-Provision for Compensation Incr</v>
      </c>
      <c r="AS3243" s="145" t="s">
        <v>1827</v>
      </c>
      <c r="AT3243" t="s">
        <v>213</v>
      </c>
      <c r="AV3243" t="str">
        <f t="shared" si="625"/>
        <v>VPIT-SS</v>
      </c>
      <c r="AW3243" t="str">
        <f t="shared" si="624"/>
        <v>VP FOR INFORMATION TECHNOLOGY-SHARED SERVICES</v>
      </c>
    </row>
    <row r="3244" spans="1:49">
      <c r="A3244" s="59">
        <v>2018</v>
      </c>
      <c r="B3244" t="s">
        <v>137</v>
      </c>
      <c r="C3244" t="s">
        <v>1310</v>
      </c>
      <c r="D3244" t="s">
        <v>1311</v>
      </c>
      <c r="E3244" t="s">
        <v>1338</v>
      </c>
      <c r="F3244" t="s">
        <v>1265</v>
      </c>
      <c r="G3244" t="s">
        <v>1266</v>
      </c>
      <c r="H3244" t="s">
        <v>156</v>
      </c>
      <c r="I3244" s="170" t="s">
        <v>84</v>
      </c>
      <c r="J3244" t="s">
        <v>85</v>
      </c>
      <c r="K3244" t="s">
        <v>214</v>
      </c>
      <c r="L3244" t="s">
        <v>126</v>
      </c>
      <c r="M3244" t="s">
        <v>345</v>
      </c>
      <c r="N3244" t="s">
        <v>217</v>
      </c>
      <c r="O3244" t="s">
        <v>263</v>
      </c>
      <c r="P3244" t="s">
        <v>346</v>
      </c>
      <c r="Q3244" t="s">
        <v>345</v>
      </c>
      <c r="R3244" t="s">
        <v>347</v>
      </c>
      <c r="S3244" t="s">
        <v>338</v>
      </c>
      <c r="T3244" t="s">
        <v>339</v>
      </c>
      <c r="U3244" s="61" t="s">
        <v>340</v>
      </c>
      <c r="V3244" t="s">
        <v>24</v>
      </c>
      <c r="W3244" t="s">
        <v>263</v>
      </c>
      <c r="X3244" s="59">
        <v>59073</v>
      </c>
      <c r="Y3244" s="59">
        <v>0</v>
      </c>
      <c r="Z3244" t="s">
        <v>141</v>
      </c>
      <c r="AA3244" s="146" t="str">
        <f t="shared" si="633"/>
        <v>EX</v>
      </c>
      <c r="AB3244" s="146" t="str">
        <f t="shared" si="623"/>
        <v>IT</v>
      </c>
      <c r="AC3244" t="str">
        <f t="shared" si="626"/>
        <v>EX</v>
      </c>
      <c r="AD3244" s="74">
        <f t="shared" si="627"/>
        <v>0</v>
      </c>
      <c r="AE3244" s="74">
        <f t="shared" si="632"/>
        <v>0</v>
      </c>
      <c r="AF3244">
        <v>1.3809</v>
      </c>
      <c r="AG3244">
        <v>0</v>
      </c>
      <c r="AH3244" s="74">
        <v>0</v>
      </c>
      <c r="AJ3244" s="74">
        <f t="shared" si="628"/>
        <v>0</v>
      </c>
      <c r="AK3244" s="74">
        <f t="shared" si="622"/>
        <v>0</v>
      </c>
      <c r="AL3244" t="str">
        <f t="shared" si="629"/>
        <v>Y</v>
      </c>
      <c r="AN3244" t="s">
        <v>86</v>
      </c>
      <c r="AO3244" t="s">
        <v>85</v>
      </c>
      <c r="AP3244" t="str">
        <f t="shared" si="630"/>
        <v>99</v>
      </c>
      <c r="AQ3244" s="145" t="s">
        <v>1826</v>
      </c>
      <c r="AR3244" t="str">
        <f t="shared" si="631"/>
        <v>1-Adjusted Base Budget</v>
      </c>
      <c r="AS3244" s="145" t="s">
        <v>1827</v>
      </c>
      <c r="AT3244" t="s">
        <v>213</v>
      </c>
      <c r="AV3244" t="str">
        <f t="shared" si="625"/>
        <v>VPIT-SS</v>
      </c>
      <c r="AW3244" t="str">
        <f t="shared" si="624"/>
        <v>VP FOR INFORMATION TECHNOLOGY-SHARED SERVICES</v>
      </c>
    </row>
    <row r="3245" spans="1:49">
      <c r="A3245" s="59">
        <v>2018</v>
      </c>
      <c r="B3245" t="s">
        <v>137</v>
      </c>
      <c r="C3245" t="s">
        <v>1310</v>
      </c>
      <c r="D3245" t="s">
        <v>1311</v>
      </c>
      <c r="E3245" t="s">
        <v>1338</v>
      </c>
      <c r="F3245" t="s">
        <v>1343</v>
      </c>
      <c r="G3245" t="s">
        <v>1344</v>
      </c>
      <c r="H3245" t="s">
        <v>156</v>
      </c>
      <c r="I3245" s="170" t="s">
        <v>84</v>
      </c>
      <c r="J3245" t="s">
        <v>85</v>
      </c>
      <c r="K3245" t="s">
        <v>214</v>
      </c>
      <c r="L3245" t="s">
        <v>126</v>
      </c>
      <c r="M3245" t="s">
        <v>345</v>
      </c>
      <c r="N3245" t="s">
        <v>217</v>
      </c>
      <c r="O3245" t="s">
        <v>263</v>
      </c>
      <c r="P3245" t="s">
        <v>346</v>
      </c>
      <c r="Q3245" t="s">
        <v>345</v>
      </c>
      <c r="R3245" t="s">
        <v>347</v>
      </c>
      <c r="S3245" t="s">
        <v>338</v>
      </c>
      <c r="T3245" t="s">
        <v>339</v>
      </c>
      <c r="U3245" s="61" t="s">
        <v>340</v>
      </c>
      <c r="V3245" t="s">
        <v>24</v>
      </c>
      <c r="W3245" t="s">
        <v>263</v>
      </c>
      <c r="X3245" s="59">
        <v>8886</v>
      </c>
      <c r="Y3245" s="59">
        <v>8886</v>
      </c>
      <c r="Z3245" t="s">
        <v>141</v>
      </c>
      <c r="AA3245" s="146" t="str">
        <f t="shared" si="633"/>
        <v>EX</v>
      </c>
      <c r="AB3245" s="146" t="str">
        <f t="shared" si="623"/>
        <v>IT</v>
      </c>
      <c r="AC3245" t="str">
        <f t="shared" si="626"/>
        <v>EX</v>
      </c>
      <c r="AD3245" s="74">
        <f t="shared" si="627"/>
        <v>8886</v>
      </c>
      <c r="AE3245" s="74">
        <f t="shared" si="632"/>
        <v>8886</v>
      </c>
      <c r="AF3245">
        <v>1.3809</v>
      </c>
      <c r="AG3245">
        <v>245</v>
      </c>
      <c r="AH3245" s="74">
        <v>-190.16040000000075</v>
      </c>
      <c r="AJ3245" s="74">
        <f t="shared" si="628"/>
        <v>54.839599999999251</v>
      </c>
      <c r="AK3245" s="74">
        <f t="shared" si="622"/>
        <v>8940.8395999999993</v>
      </c>
      <c r="AL3245" t="str">
        <f t="shared" si="629"/>
        <v>Y</v>
      </c>
      <c r="AN3245" t="s">
        <v>86</v>
      </c>
      <c r="AO3245" t="s">
        <v>85</v>
      </c>
      <c r="AP3245" t="str">
        <f t="shared" si="630"/>
        <v>99</v>
      </c>
      <c r="AQ3245" s="145" t="s">
        <v>1826</v>
      </c>
      <c r="AR3245" t="str">
        <f t="shared" si="631"/>
        <v>2-Provision for Compensation Incr</v>
      </c>
      <c r="AS3245" s="145" t="s">
        <v>1827</v>
      </c>
      <c r="AT3245" t="s">
        <v>213</v>
      </c>
      <c r="AV3245" t="str">
        <f t="shared" si="625"/>
        <v>VPIT-SS</v>
      </c>
      <c r="AW3245" t="str">
        <f t="shared" si="624"/>
        <v>VP FOR INFORMATION TECHNOLOGY-SHARED SERVICES</v>
      </c>
    </row>
    <row r="3246" spans="1:49">
      <c r="A3246" s="59">
        <v>2018</v>
      </c>
      <c r="B3246" t="s">
        <v>137</v>
      </c>
      <c r="C3246" t="s">
        <v>1310</v>
      </c>
      <c r="D3246" t="s">
        <v>1311</v>
      </c>
      <c r="E3246" t="s">
        <v>1338</v>
      </c>
      <c r="F3246" t="s">
        <v>1101</v>
      </c>
      <c r="G3246" t="s">
        <v>1102</v>
      </c>
      <c r="H3246" t="s">
        <v>156</v>
      </c>
      <c r="I3246" s="170" t="s">
        <v>84</v>
      </c>
      <c r="J3246" t="s">
        <v>85</v>
      </c>
      <c r="K3246" t="s">
        <v>214</v>
      </c>
      <c r="L3246" t="s">
        <v>126</v>
      </c>
      <c r="M3246" t="s">
        <v>345</v>
      </c>
      <c r="N3246" t="s">
        <v>217</v>
      </c>
      <c r="O3246" t="s">
        <v>263</v>
      </c>
      <c r="P3246" t="s">
        <v>346</v>
      </c>
      <c r="Q3246" t="s">
        <v>345</v>
      </c>
      <c r="R3246" t="s">
        <v>347</v>
      </c>
      <c r="S3246" t="s">
        <v>338</v>
      </c>
      <c r="T3246" t="s">
        <v>339</v>
      </c>
      <c r="U3246" s="61" t="s">
        <v>340</v>
      </c>
      <c r="V3246" t="s">
        <v>24</v>
      </c>
      <c r="W3246" t="s">
        <v>263</v>
      </c>
      <c r="X3246" s="59">
        <v>117666</v>
      </c>
      <c r="Y3246" s="59">
        <v>90294</v>
      </c>
      <c r="Z3246" t="s">
        <v>141</v>
      </c>
      <c r="AA3246" s="146" t="str">
        <f t="shared" si="633"/>
        <v>EX</v>
      </c>
      <c r="AB3246" s="146" t="str">
        <f t="shared" si="623"/>
        <v>IT</v>
      </c>
      <c r="AC3246" t="str">
        <f t="shared" si="626"/>
        <v>EX</v>
      </c>
      <c r="AD3246" s="74">
        <f t="shared" si="627"/>
        <v>90294</v>
      </c>
      <c r="AE3246" s="74">
        <f t="shared" si="632"/>
        <v>90294</v>
      </c>
      <c r="AF3246">
        <v>1.3809</v>
      </c>
      <c r="AG3246">
        <v>2494</v>
      </c>
      <c r="AH3246" s="74">
        <v>-1932.2916000000077</v>
      </c>
      <c r="AJ3246" s="74">
        <f t="shared" si="628"/>
        <v>561.70839999999225</v>
      </c>
      <c r="AK3246" s="74">
        <f t="shared" si="622"/>
        <v>90855.708399999989</v>
      </c>
      <c r="AL3246" t="str">
        <f t="shared" si="629"/>
        <v>Y</v>
      </c>
      <c r="AN3246" t="s">
        <v>86</v>
      </c>
      <c r="AO3246" t="s">
        <v>85</v>
      </c>
      <c r="AP3246" t="str">
        <f t="shared" si="630"/>
        <v>99</v>
      </c>
      <c r="AQ3246" s="145" t="s">
        <v>1826</v>
      </c>
      <c r="AR3246" t="str">
        <f t="shared" si="631"/>
        <v>2-Provision for Compensation Incr</v>
      </c>
      <c r="AS3246" s="145" t="s">
        <v>1827</v>
      </c>
      <c r="AT3246" t="s">
        <v>213</v>
      </c>
      <c r="AV3246" t="str">
        <f t="shared" si="625"/>
        <v>VPIT-SS</v>
      </c>
      <c r="AW3246" t="str">
        <f t="shared" si="624"/>
        <v>VP FOR INFORMATION TECHNOLOGY-SHARED SERVICES</v>
      </c>
    </row>
    <row r="3247" spans="1:49">
      <c r="A3247" s="59">
        <v>2018</v>
      </c>
      <c r="B3247" t="s">
        <v>137</v>
      </c>
      <c r="C3247" t="s">
        <v>1310</v>
      </c>
      <c r="D3247" t="s">
        <v>1311</v>
      </c>
      <c r="E3247" t="s">
        <v>1338</v>
      </c>
      <c r="F3247" t="s">
        <v>1336</v>
      </c>
      <c r="G3247" t="s">
        <v>1337</v>
      </c>
      <c r="H3247" t="s">
        <v>156</v>
      </c>
      <c r="I3247" s="170" t="s">
        <v>84</v>
      </c>
      <c r="J3247" t="s">
        <v>85</v>
      </c>
      <c r="K3247" t="s">
        <v>214</v>
      </c>
      <c r="L3247" t="s">
        <v>126</v>
      </c>
      <c r="M3247" t="s">
        <v>345</v>
      </c>
      <c r="N3247" t="s">
        <v>217</v>
      </c>
      <c r="O3247" t="s">
        <v>263</v>
      </c>
      <c r="P3247" t="s">
        <v>346</v>
      </c>
      <c r="Q3247" t="s">
        <v>345</v>
      </c>
      <c r="R3247" t="s">
        <v>347</v>
      </c>
      <c r="S3247" t="s">
        <v>338</v>
      </c>
      <c r="T3247" t="s">
        <v>339</v>
      </c>
      <c r="U3247" s="61" t="s">
        <v>340</v>
      </c>
      <c r="V3247" t="s">
        <v>24</v>
      </c>
      <c r="W3247" t="s">
        <v>263</v>
      </c>
      <c r="X3247" s="59">
        <v>17349</v>
      </c>
      <c r="Y3247" s="59">
        <v>69349</v>
      </c>
      <c r="Z3247" t="s">
        <v>141</v>
      </c>
      <c r="AA3247" s="146" t="str">
        <f t="shared" si="633"/>
        <v>EX</v>
      </c>
      <c r="AB3247" s="146" t="str">
        <f t="shared" si="623"/>
        <v>IT</v>
      </c>
      <c r="AC3247" t="str">
        <f t="shared" si="626"/>
        <v>EX</v>
      </c>
      <c r="AD3247" s="74">
        <f t="shared" si="627"/>
        <v>69349</v>
      </c>
      <c r="AE3247" s="74">
        <f t="shared" si="632"/>
        <v>69349</v>
      </c>
      <c r="AF3247">
        <v>1.3809</v>
      </c>
      <c r="AG3247">
        <v>1915</v>
      </c>
      <c r="AH3247" s="74">
        <v>-1484.068600000006</v>
      </c>
      <c r="AJ3247" s="74">
        <f t="shared" si="628"/>
        <v>430.93139999999403</v>
      </c>
      <c r="AK3247" s="74">
        <f t="shared" si="622"/>
        <v>69779.931400000001</v>
      </c>
      <c r="AL3247" t="str">
        <f t="shared" si="629"/>
        <v>Y</v>
      </c>
      <c r="AN3247" t="s">
        <v>86</v>
      </c>
      <c r="AO3247" t="s">
        <v>85</v>
      </c>
      <c r="AP3247" t="str">
        <f t="shared" si="630"/>
        <v>99</v>
      </c>
      <c r="AQ3247" s="145" t="s">
        <v>1826</v>
      </c>
      <c r="AR3247" t="str">
        <f t="shared" si="631"/>
        <v>2-Provision for Compensation Incr</v>
      </c>
      <c r="AS3247" s="145" t="s">
        <v>1827</v>
      </c>
      <c r="AT3247" t="s">
        <v>213</v>
      </c>
      <c r="AV3247" t="str">
        <f t="shared" si="625"/>
        <v>VPIT-SS</v>
      </c>
      <c r="AW3247" t="str">
        <f t="shared" si="624"/>
        <v>VP FOR INFORMATION TECHNOLOGY-SHARED SERVICES</v>
      </c>
    </row>
    <row r="3248" spans="1:49">
      <c r="A3248" s="59">
        <v>2018</v>
      </c>
      <c r="B3248" t="s">
        <v>137</v>
      </c>
      <c r="C3248" t="s">
        <v>1310</v>
      </c>
      <c r="D3248" t="s">
        <v>1311</v>
      </c>
      <c r="E3248" t="s">
        <v>1338</v>
      </c>
      <c r="F3248" t="s">
        <v>1345</v>
      </c>
      <c r="G3248" t="s">
        <v>1346</v>
      </c>
      <c r="H3248" t="s">
        <v>156</v>
      </c>
      <c r="I3248" s="170" t="s">
        <v>84</v>
      </c>
      <c r="J3248" t="s">
        <v>85</v>
      </c>
      <c r="K3248" t="s">
        <v>214</v>
      </c>
      <c r="L3248" t="s">
        <v>126</v>
      </c>
      <c r="M3248" t="s">
        <v>345</v>
      </c>
      <c r="N3248" t="s">
        <v>217</v>
      </c>
      <c r="O3248" t="s">
        <v>263</v>
      </c>
      <c r="P3248" t="s">
        <v>346</v>
      </c>
      <c r="Q3248" t="s">
        <v>345</v>
      </c>
      <c r="R3248" t="s">
        <v>347</v>
      </c>
      <c r="S3248" t="s">
        <v>338</v>
      </c>
      <c r="T3248" t="s">
        <v>339</v>
      </c>
      <c r="U3248" s="61" t="s">
        <v>340</v>
      </c>
      <c r="V3248" t="s">
        <v>24</v>
      </c>
      <c r="W3248" t="s">
        <v>263</v>
      </c>
      <c r="X3248" s="59">
        <v>146411</v>
      </c>
      <c r="Y3248" s="59">
        <v>155363</v>
      </c>
      <c r="Z3248" t="s">
        <v>141</v>
      </c>
      <c r="AA3248" s="146" t="str">
        <f t="shared" si="633"/>
        <v>EX</v>
      </c>
      <c r="AB3248" s="146" t="str">
        <f t="shared" si="623"/>
        <v>IT</v>
      </c>
      <c r="AC3248" t="str">
        <f t="shared" si="626"/>
        <v>EX</v>
      </c>
      <c r="AD3248" s="74">
        <f t="shared" si="627"/>
        <v>155363</v>
      </c>
      <c r="AE3248" s="74">
        <f t="shared" si="632"/>
        <v>155363</v>
      </c>
      <c r="AF3248">
        <v>1.3809</v>
      </c>
      <c r="AG3248">
        <v>4291</v>
      </c>
      <c r="AH3248" s="74">
        <v>-3324.7682000000132</v>
      </c>
      <c r="AJ3248" s="74">
        <f t="shared" si="628"/>
        <v>966.23179999998683</v>
      </c>
      <c r="AK3248" s="74">
        <f t="shared" si="622"/>
        <v>156329.23179999998</v>
      </c>
      <c r="AL3248" t="str">
        <f t="shared" si="629"/>
        <v>Y</v>
      </c>
      <c r="AN3248" t="s">
        <v>86</v>
      </c>
      <c r="AO3248" t="s">
        <v>85</v>
      </c>
      <c r="AP3248" t="str">
        <f t="shared" si="630"/>
        <v>99</v>
      </c>
      <c r="AQ3248" s="145" t="s">
        <v>1826</v>
      </c>
      <c r="AR3248" t="str">
        <f t="shared" si="631"/>
        <v>2-Provision for Compensation Incr</v>
      </c>
      <c r="AS3248" s="145" t="s">
        <v>1827</v>
      </c>
      <c r="AT3248" t="s">
        <v>213</v>
      </c>
      <c r="AV3248" t="str">
        <f t="shared" si="625"/>
        <v>VPIT-SS</v>
      </c>
      <c r="AW3248" t="str">
        <f t="shared" si="624"/>
        <v>VP FOR INFORMATION TECHNOLOGY-SHARED SERVICES</v>
      </c>
    </row>
    <row r="3249" spans="1:49">
      <c r="A3249" s="59">
        <v>2018</v>
      </c>
      <c r="B3249" t="s">
        <v>137</v>
      </c>
      <c r="C3249" t="s">
        <v>1310</v>
      </c>
      <c r="D3249" t="s">
        <v>1311</v>
      </c>
      <c r="E3249" t="s">
        <v>1315</v>
      </c>
      <c r="F3249" t="s">
        <v>1313</v>
      </c>
      <c r="G3249" t="s">
        <v>1314</v>
      </c>
      <c r="H3249" t="s">
        <v>158</v>
      </c>
      <c r="I3249" s="170" t="s">
        <v>84</v>
      </c>
      <c r="J3249" t="s">
        <v>85</v>
      </c>
      <c r="K3249" t="s">
        <v>214</v>
      </c>
      <c r="L3249" t="s">
        <v>126</v>
      </c>
      <c r="M3249" t="s">
        <v>345</v>
      </c>
      <c r="N3249" t="s">
        <v>217</v>
      </c>
      <c r="O3249" t="s">
        <v>263</v>
      </c>
      <c r="P3249" t="s">
        <v>346</v>
      </c>
      <c r="Q3249" t="s">
        <v>345</v>
      </c>
      <c r="R3249" t="s">
        <v>347</v>
      </c>
      <c r="S3249" t="s">
        <v>338</v>
      </c>
      <c r="T3249" t="s">
        <v>339</v>
      </c>
      <c r="U3249" s="61" t="s">
        <v>340</v>
      </c>
      <c r="V3249" t="s">
        <v>24</v>
      </c>
      <c r="W3249" t="s">
        <v>263</v>
      </c>
      <c r="X3249" s="59">
        <v>89691</v>
      </c>
      <c r="Y3249" s="59">
        <v>89691</v>
      </c>
      <c r="Z3249" t="s">
        <v>141</v>
      </c>
      <c r="AA3249" s="146" t="str">
        <f t="shared" si="633"/>
        <v>EX</v>
      </c>
      <c r="AB3249" s="146" t="str">
        <f t="shared" si="623"/>
        <v>IT</v>
      </c>
      <c r="AC3249" t="str">
        <f t="shared" si="626"/>
        <v>EX</v>
      </c>
      <c r="AD3249" s="74">
        <f t="shared" si="627"/>
        <v>89691</v>
      </c>
      <c r="AE3249" s="74">
        <f t="shared" si="632"/>
        <v>89691</v>
      </c>
      <c r="AF3249">
        <v>1.3809</v>
      </c>
      <c r="AG3249">
        <v>2477</v>
      </c>
      <c r="AH3249" s="74">
        <v>-1919.3874000000076</v>
      </c>
      <c r="AJ3249" s="74">
        <f t="shared" si="628"/>
        <v>557.61259999999243</v>
      </c>
      <c r="AK3249" s="74">
        <f t="shared" si="622"/>
        <v>90248.612599999993</v>
      </c>
      <c r="AL3249" t="str">
        <f t="shared" si="629"/>
        <v>Y</v>
      </c>
      <c r="AN3249" t="s">
        <v>86</v>
      </c>
      <c r="AO3249" t="s">
        <v>85</v>
      </c>
      <c r="AP3249" t="str">
        <f t="shared" si="630"/>
        <v>99</v>
      </c>
      <c r="AQ3249" s="145" t="s">
        <v>1826</v>
      </c>
      <c r="AR3249" t="str">
        <f t="shared" si="631"/>
        <v>2-Provision for Compensation Incr</v>
      </c>
      <c r="AS3249" s="145" t="s">
        <v>1827</v>
      </c>
      <c r="AT3249" t="s">
        <v>213</v>
      </c>
      <c r="AV3249" t="str">
        <f t="shared" si="625"/>
        <v>VPIT-SS</v>
      </c>
      <c r="AW3249" t="str">
        <f t="shared" si="624"/>
        <v>VP FOR INFORMATION TECHNOLOGY-SHARED SERVICES</v>
      </c>
    </row>
    <row r="3250" spans="1:49">
      <c r="A3250" s="59">
        <v>2018</v>
      </c>
      <c r="B3250" t="s">
        <v>137</v>
      </c>
      <c r="C3250" t="s">
        <v>1310</v>
      </c>
      <c r="D3250" t="s">
        <v>1311</v>
      </c>
      <c r="E3250" t="s">
        <v>1316</v>
      </c>
      <c r="F3250" t="s">
        <v>1351</v>
      </c>
      <c r="G3250" t="s">
        <v>1352</v>
      </c>
      <c r="H3250" t="s">
        <v>149</v>
      </c>
      <c r="I3250" s="170" t="s">
        <v>84</v>
      </c>
      <c r="J3250" t="s">
        <v>85</v>
      </c>
      <c r="K3250" t="s">
        <v>214</v>
      </c>
      <c r="L3250" t="s">
        <v>847</v>
      </c>
      <c r="M3250" t="s">
        <v>848</v>
      </c>
      <c r="N3250" t="s">
        <v>217</v>
      </c>
      <c r="O3250" t="s">
        <v>263</v>
      </c>
      <c r="P3250" t="s">
        <v>346</v>
      </c>
      <c r="Q3250" t="s">
        <v>345</v>
      </c>
      <c r="R3250" t="s">
        <v>347</v>
      </c>
      <c r="S3250" t="s">
        <v>338</v>
      </c>
      <c r="T3250" t="s">
        <v>339</v>
      </c>
      <c r="U3250" s="61" t="s">
        <v>340</v>
      </c>
      <c r="V3250" t="s">
        <v>24</v>
      </c>
      <c r="W3250" t="s">
        <v>263</v>
      </c>
      <c r="X3250" s="59">
        <v>-42016</v>
      </c>
      <c r="Y3250" s="59">
        <v>-42016</v>
      </c>
      <c r="Z3250" t="s">
        <v>141</v>
      </c>
      <c r="AA3250" s="146" t="str">
        <f t="shared" si="633"/>
        <v>EX</v>
      </c>
      <c r="AB3250" s="146" t="str">
        <f t="shared" si="623"/>
        <v>IT</v>
      </c>
      <c r="AC3250" t="str">
        <f t="shared" si="626"/>
        <v>EX</v>
      </c>
      <c r="AD3250" s="74">
        <f t="shared" si="627"/>
        <v>-42016</v>
      </c>
      <c r="AE3250" s="74">
        <f t="shared" si="632"/>
        <v>-42016</v>
      </c>
      <c r="AF3250">
        <v>1</v>
      </c>
      <c r="AG3250">
        <v>0</v>
      </c>
      <c r="AH3250" s="74">
        <v>0</v>
      </c>
      <c r="AJ3250" s="74">
        <f t="shared" si="628"/>
        <v>0</v>
      </c>
      <c r="AK3250" s="74">
        <f t="shared" si="622"/>
        <v>-42016</v>
      </c>
      <c r="AL3250" t="str">
        <f t="shared" si="629"/>
        <v>N</v>
      </c>
      <c r="AN3250" t="s">
        <v>86</v>
      </c>
      <c r="AO3250" t="s">
        <v>85</v>
      </c>
      <c r="AP3250" t="str">
        <f t="shared" si="630"/>
        <v>94</v>
      </c>
      <c r="AQ3250" s="145" t="s">
        <v>1826</v>
      </c>
      <c r="AR3250" t="str">
        <f t="shared" si="631"/>
        <v>1-Adjusted Base Budget</v>
      </c>
      <c r="AS3250" s="145" t="s">
        <v>1827</v>
      </c>
      <c r="AT3250" t="s">
        <v>213</v>
      </c>
      <c r="AV3250" t="str">
        <f t="shared" si="625"/>
        <v>VPIT-SS</v>
      </c>
      <c r="AW3250" t="str">
        <f t="shared" si="624"/>
        <v>VP FOR INFORMATION TECHNOLOGY-SHARED SERVICES</v>
      </c>
    </row>
    <row r="3251" spans="1:49">
      <c r="A3251" s="59">
        <v>2018</v>
      </c>
      <c r="B3251" t="s">
        <v>137</v>
      </c>
      <c r="C3251" t="s">
        <v>1310</v>
      </c>
      <c r="D3251" t="s">
        <v>1311</v>
      </c>
      <c r="E3251" t="s">
        <v>1316</v>
      </c>
      <c r="F3251" t="s">
        <v>1029</v>
      </c>
      <c r="G3251" t="s">
        <v>1030</v>
      </c>
      <c r="H3251" t="s">
        <v>149</v>
      </c>
      <c r="I3251" s="170" t="s">
        <v>84</v>
      </c>
      <c r="J3251" t="s">
        <v>85</v>
      </c>
      <c r="K3251" t="s">
        <v>214</v>
      </c>
      <c r="L3251" t="s">
        <v>847</v>
      </c>
      <c r="M3251" t="s">
        <v>848</v>
      </c>
      <c r="N3251" t="s">
        <v>217</v>
      </c>
      <c r="O3251" t="s">
        <v>263</v>
      </c>
      <c r="P3251" t="s">
        <v>346</v>
      </c>
      <c r="Q3251" t="s">
        <v>345</v>
      </c>
      <c r="R3251" t="s">
        <v>347</v>
      </c>
      <c r="S3251" t="s">
        <v>338</v>
      </c>
      <c r="T3251" t="s">
        <v>339</v>
      </c>
      <c r="U3251" s="61" t="s">
        <v>340</v>
      </c>
      <c r="V3251" t="s">
        <v>24</v>
      </c>
      <c r="W3251" t="s">
        <v>263</v>
      </c>
      <c r="X3251" s="59">
        <v>-53956</v>
      </c>
      <c r="Y3251" s="59">
        <v>-53956</v>
      </c>
      <c r="Z3251" t="s">
        <v>141</v>
      </c>
      <c r="AA3251" s="146" t="str">
        <f t="shared" si="633"/>
        <v>EX</v>
      </c>
      <c r="AB3251" s="146" t="str">
        <f t="shared" si="623"/>
        <v>IT</v>
      </c>
      <c r="AC3251" t="str">
        <f t="shared" si="626"/>
        <v>EX</v>
      </c>
      <c r="AD3251" s="74">
        <f t="shared" si="627"/>
        <v>-53956</v>
      </c>
      <c r="AE3251" s="74">
        <f t="shared" si="632"/>
        <v>-53956</v>
      </c>
      <c r="AF3251">
        <v>1</v>
      </c>
      <c r="AG3251">
        <v>0</v>
      </c>
      <c r="AH3251" s="74">
        <v>0</v>
      </c>
      <c r="AJ3251" s="74">
        <f t="shared" si="628"/>
        <v>0</v>
      </c>
      <c r="AK3251" s="74">
        <f t="shared" ref="AK3251:AK3314" si="634">AE3251 +AJ3251</f>
        <v>-53956</v>
      </c>
      <c r="AL3251" t="str">
        <f t="shared" si="629"/>
        <v>N</v>
      </c>
      <c r="AN3251" t="s">
        <v>86</v>
      </c>
      <c r="AO3251" t="s">
        <v>85</v>
      </c>
      <c r="AP3251" t="str">
        <f t="shared" si="630"/>
        <v>94</v>
      </c>
      <c r="AQ3251" s="145" t="s">
        <v>1826</v>
      </c>
      <c r="AR3251" t="str">
        <f t="shared" si="631"/>
        <v>1-Adjusted Base Budget</v>
      </c>
      <c r="AS3251" s="145" t="s">
        <v>1827</v>
      </c>
      <c r="AT3251" t="s">
        <v>213</v>
      </c>
      <c r="AV3251" t="str">
        <f t="shared" si="625"/>
        <v>VPIT-SS</v>
      </c>
      <c r="AW3251" t="str">
        <f t="shared" si="624"/>
        <v>VP FOR INFORMATION TECHNOLOGY-SHARED SERVICES</v>
      </c>
    </row>
    <row r="3252" spans="1:49">
      <c r="A3252" s="59">
        <v>2018</v>
      </c>
      <c r="B3252" t="s">
        <v>137</v>
      </c>
      <c r="C3252" t="s">
        <v>1310</v>
      </c>
      <c r="D3252" t="s">
        <v>1311</v>
      </c>
      <c r="E3252" t="s">
        <v>1316</v>
      </c>
      <c r="F3252" t="s">
        <v>1328</v>
      </c>
      <c r="G3252" t="s">
        <v>1329</v>
      </c>
      <c r="H3252" t="s">
        <v>149</v>
      </c>
      <c r="I3252" s="170" t="s">
        <v>84</v>
      </c>
      <c r="J3252" t="s">
        <v>85</v>
      </c>
      <c r="K3252" t="s">
        <v>214</v>
      </c>
      <c r="L3252" t="s">
        <v>847</v>
      </c>
      <c r="M3252" t="s">
        <v>848</v>
      </c>
      <c r="N3252" t="s">
        <v>217</v>
      </c>
      <c r="O3252" t="s">
        <v>263</v>
      </c>
      <c r="P3252" t="s">
        <v>346</v>
      </c>
      <c r="Q3252" t="s">
        <v>345</v>
      </c>
      <c r="R3252" t="s">
        <v>347</v>
      </c>
      <c r="S3252" t="s">
        <v>338</v>
      </c>
      <c r="T3252" t="s">
        <v>339</v>
      </c>
      <c r="U3252" s="61" t="s">
        <v>340</v>
      </c>
      <c r="V3252" t="s">
        <v>24</v>
      </c>
      <c r="W3252" t="s">
        <v>263</v>
      </c>
      <c r="X3252" s="59">
        <v>-28928</v>
      </c>
      <c r="Y3252" s="59">
        <v>-28928</v>
      </c>
      <c r="Z3252" t="s">
        <v>141</v>
      </c>
      <c r="AA3252" s="146" t="str">
        <f t="shared" si="633"/>
        <v>EX</v>
      </c>
      <c r="AB3252" s="146" t="str">
        <f t="shared" si="623"/>
        <v>IT</v>
      </c>
      <c r="AC3252" t="str">
        <f t="shared" si="626"/>
        <v>EX</v>
      </c>
      <c r="AD3252" s="74">
        <f t="shared" si="627"/>
        <v>-28928</v>
      </c>
      <c r="AE3252" s="74">
        <f t="shared" si="632"/>
        <v>-28928</v>
      </c>
      <c r="AF3252">
        <v>1</v>
      </c>
      <c r="AG3252">
        <v>0</v>
      </c>
      <c r="AH3252" s="74">
        <v>0</v>
      </c>
      <c r="AJ3252" s="74">
        <f t="shared" si="628"/>
        <v>0</v>
      </c>
      <c r="AK3252" s="74">
        <f t="shared" si="634"/>
        <v>-28928</v>
      </c>
      <c r="AL3252" t="str">
        <f t="shared" si="629"/>
        <v>N</v>
      </c>
      <c r="AN3252" t="s">
        <v>86</v>
      </c>
      <c r="AO3252" t="s">
        <v>85</v>
      </c>
      <c r="AP3252" t="str">
        <f t="shared" si="630"/>
        <v>94</v>
      </c>
      <c r="AQ3252" s="145" t="s">
        <v>1826</v>
      </c>
      <c r="AR3252" t="str">
        <f t="shared" si="631"/>
        <v>1-Adjusted Base Budget</v>
      </c>
      <c r="AS3252" s="145" t="s">
        <v>1827</v>
      </c>
      <c r="AT3252" t="s">
        <v>213</v>
      </c>
      <c r="AV3252" t="str">
        <f t="shared" si="625"/>
        <v>VPIT-SS</v>
      </c>
      <c r="AW3252" t="str">
        <f t="shared" si="624"/>
        <v>VP FOR INFORMATION TECHNOLOGY-SHARED SERVICES</v>
      </c>
    </row>
    <row r="3253" spans="1:49">
      <c r="A3253" s="59">
        <v>2018</v>
      </c>
      <c r="B3253" t="s">
        <v>137</v>
      </c>
      <c r="C3253" t="s">
        <v>1310</v>
      </c>
      <c r="D3253" t="s">
        <v>1311</v>
      </c>
      <c r="E3253" t="s">
        <v>1316</v>
      </c>
      <c r="F3253" t="s">
        <v>1765</v>
      </c>
      <c r="G3253" t="s">
        <v>1766</v>
      </c>
      <c r="H3253" t="s">
        <v>149</v>
      </c>
      <c r="I3253" s="170" t="s">
        <v>84</v>
      </c>
      <c r="J3253" t="s">
        <v>85</v>
      </c>
      <c r="K3253" t="s">
        <v>214</v>
      </c>
      <c r="L3253" t="s">
        <v>847</v>
      </c>
      <c r="M3253" t="s">
        <v>848</v>
      </c>
      <c r="N3253" t="s">
        <v>217</v>
      </c>
      <c r="O3253" t="s">
        <v>263</v>
      </c>
      <c r="P3253" t="s">
        <v>346</v>
      </c>
      <c r="Q3253" t="s">
        <v>345</v>
      </c>
      <c r="R3253" t="s">
        <v>347</v>
      </c>
      <c r="S3253" t="s">
        <v>338</v>
      </c>
      <c r="T3253" t="s">
        <v>339</v>
      </c>
      <c r="U3253" s="61" t="s">
        <v>340</v>
      </c>
      <c r="V3253" t="s">
        <v>24</v>
      </c>
      <c r="W3253" t="s">
        <v>263</v>
      </c>
      <c r="X3253" s="59">
        <v>-59144</v>
      </c>
      <c r="Y3253" s="59">
        <v>-59144</v>
      </c>
      <c r="Z3253" t="s">
        <v>141</v>
      </c>
      <c r="AA3253" s="146" t="str">
        <f t="shared" si="633"/>
        <v>EX</v>
      </c>
      <c r="AB3253" s="146" t="str">
        <f t="shared" ref="AB3253:AB3316" si="635">IF(O3253 =AA3253,Z3253,"10cr")</f>
        <v>IT</v>
      </c>
      <c r="AC3253" t="str">
        <f t="shared" si="626"/>
        <v>EX</v>
      </c>
      <c r="AD3253" s="74">
        <f t="shared" si="627"/>
        <v>-59144</v>
      </c>
      <c r="AE3253" s="74">
        <f t="shared" si="632"/>
        <v>-59144</v>
      </c>
      <c r="AF3253">
        <v>1</v>
      </c>
      <c r="AG3253">
        <v>0</v>
      </c>
      <c r="AH3253" s="74">
        <v>0</v>
      </c>
      <c r="AJ3253" s="74">
        <f t="shared" si="628"/>
        <v>0</v>
      </c>
      <c r="AK3253" s="74">
        <f t="shared" si="634"/>
        <v>-59144</v>
      </c>
      <c r="AL3253" t="str">
        <f t="shared" si="629"/>
        <v>N</v>
      </c>
      <c r="AN3253" t="s">
        <v>86</v>
      </c>
      <c r="AO3253" t="s">
        <v>85</v>
      </c>
      <c r="AP3253" t="str">
        <f t="shared" si="630"/>
        <v>94</v>
      </c>
      <c r="AQ3253" s="145" t="s">
        <v>1826</v>
      </c>
      <c r="AR3253" t="str">
        <f t="shared" si="631"/>
        <v>1-Adjusted Base Budget</v>
      </c>
      <c r="AS3253" s="145" t="s">
        <v>1827</v>
      </c>
      <c r="AT3253" t="s">
        <v>213</v>
      </c>
      <c r="AV3253" t="str">
        <f t="shared" si="625"/>
        <v>VPIT-SS</v>
      </c>
      <c r="AW3253" t="str">
        <f t="shared" si="624"/>
        <v>VP FOR INFORMATION TECHNOLOGY-SHARED SERVICES</v>
      </c>
    </row>
    <row r="3254" spans="1:49">
      <c r="A3254" s="59">
        <v>2018</v>
      </c>
      <c r="B3254" t="s">
        <v>137</v>
      </c>
      <c r="C3254" t="s">
        <v>1310</v>
      </c>
      <c r="D3254" t="s">
        <v>1311</v>
      </c>
      <c r="E3254" t="s">
        <v>1316</v>
      </c>
      <c r="F3254" t="s">
        <v>1349</v>
      </c>
      <c r="G3254" t="s">
        <v>1350</v>
      </c>
      <c r="H3254" t="s">
        <v>149</v>
      </c>
      <c r="I3254" s="170" t="s">
        <v>84</v>
      </c>
      <c r="J3254" t="s">
        <v>85</v>
      </c>
      <c r="K3254" t="s">
        <v>214</v>
      </c>
      <c r="L3254" t="s">
        <v>847</v>
      </c>
      <c r="M3254" t="s">
        <v>848</v>
      </c>
      <c r="N3254" t="s">
        <v>217</v>
      </c>
      <c r="O3254" t="s">
        <v>263</v>
      </c>
      <c r="P3254" t="s">
        <v>346</v>
      </c>
      <c r="Q3254" t="s">
        <v>345</v>
      </c>
      <c r="R3254" t="s">
        <v>347</v>
      </c>
      <c r="S3254" t="s">
        <v>338</v>
      </c>
      <c r="T3254" t="s">
        <v>339</v>
      </c>
      <c r="U3254" s="61" t="s">
        <v>340</v>
      </c>
      <c r="V3254" t="s">
        <v>24</v>
      </c>
      <c r="W3254" t="s">
        <v>263</v>
      </c>
      <c r="X3254" s="59">
        <v>0</v>
      </c>
      <c r="Y3254" s="59">
        <v>-49660</v>
      </c>
      <c r="Z3254" t="s">
        <v>141</v>
      </c>
      <c r="AA3254" s="146" t="str">
        <f t="shared" si="633"/>
        <v>EX</v>
      </c>
      <c r="AB3254" s="146" t="str">
        <f t="shared" si="635"/>
        <v>IT</v>
      </c>
      <c r="AC3254" t="str">
        <f t="shared" si="626"/>
        <v>EX</v>
      </c>
      <c r="AD3254" s="74">
        <f t="shared" si="627"/>
        <v>-49660</v>
      </c>
      <c r="AE3254" s="74">
        <f t="shared" si="632"/>
        <v>-49660</v>
      </c>
      <c r="AF3254">
        <v>1</v>
      </c>
      <c r="AG3254">
        <v>0</v>
      </c>
      <c r="AH3254" s="74">
        <v>0</v>
      </c>
      <c r="AJ3254" s="74">
        <f t="shared" si="628"/>
        <v>0</v>
      </c>
      <c r="AK3254" s="74">
        <f t="shared" si="634"/>
        <v>-49660</v>
      </c>
      <c r="AL3254" t="str">
        <f t="shared" si="629"/>
        <v>N</v>
      </c>
      <c r="AN3254" t="s">
        <v>86</v>
      </c>
      <c r="AO3254" t="s">
        <v>85</v>
      </c>
      <c r="AP3254" t="str">
        <f t="shared" si="630"/>
        <v>94</v>
      </c>
      <c r="AQ3254" s="145" t="s">
        <v>1826</v>
      </c>
      <c r="AR3254" t="str">
        <f t="shared" si="631"/>
        <v>1-Adjusted Base Budget</v>
      </c>
      <c r="AS3254" s="145" t="s">
        <v>1827</v>
      </c>
      <c r="AT3254" t="s">
        <v>213</v>
      </c>
      <c r="AV3254" t="str">
        <f t="shared" si="625"/>
        <v>VPIT-SS</v>
      </c>
      <c r="AW3254" t="str">
        <f t="shared" si="624"/>
        <v>VP FOR INFORMATION TECHNOLOGY-SHARED SERVICES</v>
      </c>
    </row>
    <row r="3255" spans="1:49">
      <c r="A3255" s="59">
        <v>2018</v>
      </c>
      <c r="B3255" t="s">
        <v>137</v>
      </c>
      <c r="C3255" t="s">
        <v>1310</v>
      </c>
      <c r="D3255" t="s">
        <v>1311</v>
      </c>
      <c r="E3255" t="s">
        <v>1338</v>
      </c>
      <c r="F3255" t="s">
        <v>1265</v>
      </c>
      <c r="G3255" t="s">
        <v>1266</v>
      </c>
      <c r="H3255" t="s">
        <v>156</v>
      </c>
      <c r="I3255" s="170" t="s">
        <v>84</v>
      </c>
      <c r="J3255" t="s">
        <v>85</v>
      </c>
      <c r="K3255" t="s">
        <v>214</v>
      </c>
      <c r="L3255" t="s">
        <v>847</v>
      </c>
      <c r="M3255" t="s">
        <v>848</v>
      </c>
      <c r="N3255" t="s">
        <v>217</v>
      </c>
      <c r="O3255" t="s">
        <v>263</v>
      </c>
      <c r="P3255" t="s">
        <v>346</v>
      </c>
      <c r="Q3255" t="s">
        <v>345</v>
      </c>
      <c r="R3255" t="s">
        <v>347</v>
      </c>
      <c r="S3255" t="s">
        <v>338</v>
      </c>
      <c r="T3255" t="s">
        <v>339</v>
      </c>
      <c r="U3255" s="61" t="s">
        <v>340</v>
      </c>
      <c r="V3255" t="s">
        <v>24</v>
      </c>
      <c r="W3255" t="s">
        <v>263</v>
      </c>
      <c r="X3255" s="59">
        <v>-59073</v>
      </c>
      <c r="Y3255" s="59">
        <v>0</v>
      </c>
      <c r="Z3255" t="s">
        <v>141</v>
      </c>
      <c r="AA3255" s="146" t="str">
        <f t="shared" si="633"/>
        <v>EX</v>
      </c>
      <c r="AB3255" s="146" t="str">
        <f t="shared" si="635"/>
        <v>IT</v>
      </c>
      <c r="AC3255" t="str">
        <f t="shared" si="626"/>
        <v>EX</v>
      </c>
      <c r="AD3255" s="74">
        <f t="shared" si="627"/>
        <v>0</v>
      </c>
      <c r="AE3255" s="74">
        <f t="shared" si="632"/>
        <v>0</v>
      </c>
      <c r="AF3255">
        <v>1</v>
      </c>
      <c r="AG3255">
        <v>0</v>
      </c>
      <c r="AH3255" s="74">
        <v>0</v>
      </c>
      <c r="AJ3255" s="74">
        <f t="shared" si="628"/>
        <v>0</v>
      </c>
      <c r="AK3255" s="74">
        <f t="shared" si="634"/>
        <v>0</v>
      </c>
      <c r="AL3255" t="str">
        <f t="shared" si="629"/>
        <v>N</v>
      </c>
      <c r="AN3255" t="s">
        <v>86</v>
      </c>
      <c r="AO3255" t="s">
        <v>85</v>
      </c>
      <c r="AP3255" t="str">
        <f t="shared" si="630"/>
        <v>94</v>
      </c>
      <c r="AQ3255" s="145" t="s">
        <v>1826</v>
      </c>
      <c r="AR3255" t="str">
        <f t="shared" si="631"/>
        <v>1-Adjusted Base Budget</v>
      </c>
      <c r="AS3255" s="145" t="s">
        <v>1827</v>
      </c>
      <c r="AT3255" t="s">
        <v>213</v>
      </c>
      <c r="AV3255" t="str">
        <f t="shared" si="625"/>
        <v>VPIT-SS</v>
      </c>
      <c r="AW3255" t="str">
        <f t="shared" si="624"/>
        <v>VP FOR INFORMATION TECHNOLOGY-SHARED SERVICES</v>
      </c>
    </row>
    <row r="3256" spans="1:49">
      <c r="A3256" s="59">
        <v>2018</v>
      </c>
      <c r="B3256" t="s">
        <v>137</v>
      </c>
      <c r="C3256" t="s">
        <v>1310</v>
      </c>
      <c r="D3256" t="s">
        <v>1311</v>
      </c>
      <c r="E3256" t="s">
        <v>1319</v>
      </c>
      <c r="F3256" t="s">
        <v>1313</v>
      </c>
      <c r="G3256" t="s">
        <v>1314</v>
      </c>
      <c r="H3256" t="s">
        <v>142</v>
      </c>
      <c r="I3256" s="170" t="s">
        <v>84</v>
      </c>
      <c r="J3256" t="s">
        <v>85</v>
      </c>
      <c r="K3256" t="s">
        <v>214</v>
      </c>
      <c r="L3256" t="s">
        <v>614</v>
      </c>
      <c r="M3256" t="s">
        <v>615</v>
      </c>
      <c r="N3256" t="s">
        <v>217</v>
      </c>
      <c r="O3256" t="s">
        <v>263</v>
      </c>
      <c r="P3256" t="s">
        <v>346</v>
      </c>
      <c r="Q3256" t="s">
        <v>345</v>
      </c>
      <c r="R3256" t="s">
        <v>347</v>
      </c>
      <c r="S3256" t="s">
        <v>338</v>
      </c>
      <c r="T3256" t="s">
        <v>339</v>
      </c>
      <c r="U3256" s="61" t="s">
        <v>340</v>
      </c>
      <c r="V3256" t="s">
        <v>24</v>
      </c>
      <c r="W3256" t="s">
        <v>263</v>
      </c>
      <c r="X3256" s="59">
        <v>18977</v>
      </c>
      <c r="Y3256" s="59">
        <v>18977</v>
      </c>
      <c r="Z3256" t="s">
        <v>141</v>
      </c>
      <c r="AA3256" s="146" t="str">
        <f t="shared" si="633"/>
        <v>EX</v>
      </c>
      <c r="AB3256" s="146" t="str">
        <f t="shared" si="635"/>
        <v>IT</v>
      </c>
      <c r="AC3256" t="str">
        <f t="shared" si="626"/>
        <v>EX</v>
      </c>
      <c r="AD3256" s="74">
        <f t="shared" si="627"/>
        <v>18977</v>
      </c>
      <c r="AE3256" s="74">
        <f t="shared" si="632"/>
        <v>18977</v>
      </c>
      <c r="AF3256">
        <v>1</v>
      </c>
      <c r="AG3256">
        <v>0</v>
      </c>
      <c r="AH3256" s="74">
        <v>0</v>
      </c>
      <c r="AJ3256" s="74">
        <f t="shared" si="628"/>
        <v>0</v>
      </c>
      <c r="AK3256" s="74">
        <f t="shared" si="634"/>
        <v>18977</v>
      </c>
      <c r="AL3256" t="str">
        <f t="shared" si="629"/>
        <v>N</v>
      </c>
      <c r="AN3256" t="s">
        <v>86</v>
      </c>
      <c r="AO3256" t="s">
        <v>85</v>
      </c>
      <c r="AP3256" t="str">
        <f t="shared" si="630"/>
        <v>94</v>
      </c>
      <c r="AQ3256" s="145" t="s">
        <v>1826</v>
      </c>
      <c r="AR3256" t="str">
        <f t="shared" si="631"/>
        <v>1-Adjusted Base Budget</v>
      </c>
      <c r="AS3256" s="145" t="s">
        <v>1827</v>
      </c>
      <c r="AT3256" t="s">
        <v>213</v>
      </c>
      <c r="AV3256" t="str">
        <f t="shared" si="625"/>
        <v>VPIT-SS</v>
      </c>
      <c r="AW3256" t="str">
        <f t="shared" si="624"/>
        <v>VP FOR INFORMATION TECHNOLOGY-SHARED SERVICES</v>
      </c>
    </row>
    <row r="3257" spans="1:49">
      <c r="A3257" s="59">
        <v>2018</v>
      </c>
      <c r="B3257" t="s">
        <v>137</v>
      </c>
      <c r="C3257" t="s">
        <v>1310</v>
      </c>
      <c r="D3257" t="s">
        <v>1311</v>
      </c>
      <c r="E3257" t="s">
        <v>1312</v>
      </c>
      <c r="F3257" t="s">
        <v>1313</v>
      </c>
      <c r="G3257" t="s">
        <v>1314</v>
      </c>
      <c r="H3257" t="s">
        <v>144</v>
      </c>
      <c r="I3257" s="170" t="s">
        <v>84</v>
      </c>
      <c r="J3257" t="s">
        <v>85</v>
      </c>
      <c r="K3257" t="s">
        <v>214</v>
      </c>
      <c r="L3257" t="s">
        <v>614</v>
      </c>
      <c r="M3257" t="s">
        <v>615</v>
      </c>
      <c r="N3257" t="s">
        <v>217</v>
      </c>
      <c r="O3257" t="s">
        <v>263</v>
      </c>
      <c r="P3257" t="s">
        <v>346</v>
      </c>
      <c r="Q3257" t="s">
        <v>345</v>
      </c>
      <c r="R3257" t="s">
        <v>347</v>
      </c>
      <c r="S3257" t="s">
        <v>338</v>
      </c>
      <c r="T3257" t="s">
        <v>339</v>
      </c>
      <c r="U3257" s="61" t="s">
        <v>340</v>
      </c>
      <c r="V3257" t="s">
        <v>24</v>
      </c>
      <c r="W3257" t="s">
        <v>263</v>
      </c>
      <c r="X3257" s="59">
        <v>7274</v>
      </c>
      <c r="Y3257" s="59">
        <v>3508</v>
      </c>
      <c r="Z3257" t="s">
        <v>141</v>
      </c>
      <c r="AA3257" s="146" t="str">
        <f t="shared" si="633"/>
        <v>EX</v>
      </c>
      <c r="AB3257" s="146" t="str">
        <f t="shared" si="635"/>
        <v>IT</v>
      </c>
      <c r="AC3257" t="str">
        <f t="shared" si="626"/>
        <v>EX</v>
      </c>
      <c r="AD3257" s="74">
        <f t="shared" si="627"/>
        <v>3508</v>
      </c>
      <c r="AE3257" s="74">
        <f t="shared" si="632"/>
        <v>3508</v>
      </c>
      <c r="AF3257">
        <v>1</v>
      </c>
      <c r="AG3257">
        <v>0</v>
      </c>
      <c r="AH3257" s="74">
        <v>0</v>
      </c>
      <c r="AJ3257" s="74">
        <f t="shared" si="628"/>
        <v>0</v>
      </c>
      <c r="AK3257" s="74">
        <f t="shared" si="634"/>
        <v>3508</v>
      </c>
      <c r="AL3257" t="str">
        <f t="shared" si="629"/>
        <v>N</v>
      </c>
      <c r="AN3257" t="s">
        <v>86</v>
      </c>
      <c r="AO3257" t="s">
        <v>85</v>
      </c>
      <c r="AP3257" t="str">
        <f t="shared" si="630"/>
        <v>94</v>
      </c>
      <c r="AQ3257" s="145" t="s">
        <v>1826</v>
      </c>
      <c r="AR3257" t="str">
        <f t="shared" si="631"/>
        <v>1-Adjusted Base Budget</v>
      </c>
      <c r="AS3257" s="145" t="s">
        <v>1827</v>
      </c>
      <c r="AT3257" t="s">
        <v>213</v>
      </c>
      <c r="AV3257" t="str">
        <f t="shared" si="625"/>
        <v>VPIT-SS</v>
      </c>
      <c r="AW3257" t="str">
        <f t="shared" si="624"/>
        <v>VP FOR INFORMATION TECHNOLOGY-SHARED SERVICES</v>
      </c>
    </row>
    <row r="3258" spans="1:49">
      <c r="A3258" s="59">
        <v>2018</v>
      </c>
      <c r="B3258" t="s">
        <v>137</v>
      </c>
      <c r="C3258" t="s">
        <v>1310</v>
      </c>
      <c r="D3258" t="s">
        <v>1311</v>
      </c>
      <c r="E3258" t="s">
        <v>1316</v>
      </c>
      <c r="F3258" t="s">
        <v>1142</v>
      </c>
      <c r="G3258" t="s">
        <v>1143</v>
      </c>
      <c r="H3258" t="s">
        <v>149</v>
      </c>
      <c r="I3258" s="170" t="s">
        <v>84</v>
      </c>
      <c r="J3258" t="s">
        <v>85</v>
      </c>
      <c r="K3258" t="s">
        <v>214</v>
      </c>
      <c r="L3258" t="s">
        <v>614</v>
      </c>
      <c r="M3258" t="s">
        <v>615</v>
      </c>
      <c r="N3258" t="s">
        <v>217</v>
      </c>
      <c r="O3258" t="s">
        <v>263</v>
      </c>
      <c r="P3258" t="s">
        <v>346</v>
      </c>
      <c r="Q3258" t="s">
        <v>345</v>
      </c>
      <c r="R3258" t="s">
        <v>347</v>
      </c>
      <c r="S3258" t="s">
        <v>338</v>
      </c>
      <c r="T3258" t="s">
        <v>339</v>
      </c>
      <c r="U3258" s="61" t="s">
        <v>340</v>
      </c>
      <c r="V3258" t="s">
        <v>24</v>
      </c>
      <c r="W3258" t="s">
        <v>263</v>
      </c>
      <c r="X3258" s="59">
        <v>28000</v>
      </c>
      <c r="Y3258" s="59">
        <v>0</v>
      </c>
      <c r="Z3258" t="s">
        <v>141</v>
      </c>
      <c r="AA3258" s="146" t="str">
        <f t="shared" si="633"/>
        <v>EX</v>
      </c>
      <c r="AB3258" s="146" t="str">
        <f t="shared" si="635"/>
        <v>IT</v>
      </c>
      <c r="AC3258" t="str">
        <f t="shared" si="626"/>
        <v>EX</v>
      </c>
      <c r="AD3258" s="74">
        <f t="shared" si="627"/>
        <v>0</v>
      </c>
      <c r="AE3258" s="74">
        <f t="shared" si="632"/>
        <v>0</v>
      </c>
      <c r="AF3258">
        <v>1</v>
      </c>
      <c r="AG3258">
        <v>0</v>
      </c>
      <c r="AH3258" s="74">
        <v>0</v>
      </c>
      <c r="AJ3258" s="74">
        <f t="shared" si="628"/>
        <v>0</v>
      </c>
      <c r="AK3258" s="74">
        <f t="shared" si="634"/>
        <v>0</v>
      </c>
      <c r="AL3258" t="str">
        <f t="shared" si="629"/>
        <v>N</v>
      </c>
      <c r="AN3258" t="s">
        <v>86</v>
      </c>
      <c r="AO3258" t="s">
        <v>85</v>
      </c>
      <c r="AP3258" t="str">
        <f t="shared" si="630"/>
        <v>94</v>
      </c>
      <c r="AQ3258" s="145" t="s">
        <v>1826</v>
      </c>
      <c r="AR3258" t="str">
        <f t="shared" si="631"/>
        <v>1-Adjusted Base Budget</v>
      </c>
      <c r="AS3258" s="145" t="s">
        <v>1827</v>
      </c>
      <c r="AT3258" t="s">
        <v>213</v>
      </c>
      <c r="AV3258" t="str">
        <f t="shared" si="625"/>
        <v>VPIT-SS</v>
      </c>
      <c r="AW3258" t="str">
        <f t="shared" si="624"/>
        <v>VP FOR INFORMATION TECHNOLOGY-SHARED SERVICES</v>
      </c>
    </row>
    <row r="3259" spans="1:49">
      <c r="A3259" s="59">
        <v>2018</v>
      </c>
      <c r="B3259" t="s">
        <v>137</v>
      </c>
      <c r="C3259" t="s">
        <v>1310</v>
      </c>
      <c r="D3259" t="s">
        <v>1311</v>
      </c>
      <c r="E3259" t="s">
        <v>1316</v>
      </c>
      <c r="F3259" t="s">
        <v>1018</v>
      </c>
      <c r="G3259" t="s">
        <v>1019</v>
      </c>
      <c r="H3259" t="s">
        <v>149</v>
      </c>
      <c r="I3259" s="170" t="s">
        <v>84</v>
      </c>
      <c r="J3259" t="s">
        <v>85</v>
      </c>
      <c r="K3259" t="s">
        <v>214</v>
      </c>
      <c r="L3259" t="s">
        <v>614</v>
      </c>
      <c r="M3259" t="s">
        <v>615</v>
      </c>
      <c r="N3259" t="s">
        <v>217</v>
      </c>
      <c r="O3259" t="s">
        <v>263</v>
      </c>
      <c r="P3259" t="s">
        <v>346</v>
      </c>
      <c r="Q3259" t="s">
        <v>345</v>
      </c>
      <c r="R3259" t="s">
        <v>347</v>
      </c>
      <c r="S3259" t="s">
        <v>338</v>
      </c>
      <c r="T3259" t="s">
        <v>339</v>
      </c>
      <c r="U3259" s="61" t="s">
        <v>340</v>
      </c>
      <c r="V3259" t="s">
        <v>24</v>
      </c>
      <c r="W3259" t="s">
        <v>263</v>
      </c>
      <c r="X3259" s="59">
        <v>-15336</v>
      </c>
      <c r="Y3259" s="59">
        <v>0</v>
      </c>
      <c r="Z3259" t="s">
        <v>141</v>
      </c>
      <c r="AA3259" s="146" t="str">
        <f t="shared" si="633"/>
        <v>EX</v>
      </c>
      <c r="AB3259" s="146" t="str">
        <f t="shared" si="635"/>
        <v>IT</v>
      </c>
      <c r="AC3259" t="str">
        <f t="shared" si="626"/>
        <v>EX</v>
      </c>
      <c r="AD3259" s="74">
        <f t="shared" si="627"/>
        <v>0</v>
      </c>
      <c r="AE3259" s="74">
        <f t="shared" si="632"/>
        <v>0</v>
      </c>
      <c r="AF3259">
        <v>1</v>
      </c>
      <c r="AG3259">
        <v>0</v>
      </c>
      <c r="AH3259" s="74">
        <v>0</v>
      </c>
      <c r="AJ3259" s="74">
        <f t="shared" si="628"/>
        <v>0</v>
      </c>
      <c r="AK3259" s="74">
        <f t="shared" si="634"/>
        <v>0</v>
      </c>
      <c r="AL3259" t="str">
        <f t="shared" si="629"/>
        <v>N</v>
      </c>
      <c r="AN3259" t="s">
        <v>86</v>
      </c>
      <c r="AO3259" t="s">
        <v>85</v>
      </c>
      <c r="AP3259" t="str">
        <f t="shared" si="630"/>
        <v>94</v>
      </c>
      <c r="AQ3259" s="145" t="s">
        <v>1826</v>
      </c>
      <c r="AR3259" t="str">
        <f t="shared" si="631"/>
        <v>1-Adjusted Base Budget</v>
      </c>
      <c r="AS3259" s="145" t="s">
        <v>1827</v>
      </c>
      <c r="AT3259" t="s">
        <v>213</v>
      </c>
      <c r="AV3259" t="str">
        <f t="shared" si="625"/>
        <v>VPIT-SS</v>
      </c>
      <c r="AW3259" t="str">
        <f t="shared" si="624"/>
        <v>VP FOR INFORMATION TECHNOLOGY-SHARED SERVICES</v>
      </c>
    </row>
    <row r="3260" spans="1:49">
      <c r="A3260" s="59">
        <v>2018</v>
      </c>
      <c r="B3260" t="s">
        <v>137</v>
      </c>
      <c r="C3260" t="s">
        <v>1310</v>
      </c>
      <c r="D3260" t="s">
        <v>1311</v>
      </c>
      <c r="E3260" t="s">
        <v>1316</v>
      </c>
      <c r="F3260" t="s">
        <v>1765</v>
      </c>
      <c r="G3260" t="s">
        <v>1766</v>
      </c>
      <c r="H3260" t="s">
        <v>149</v>
      </c>
      <c r="I3260" s="170" t="s">
        <v>84</v>
      </c>
      <c r="J3260" t="s">
        <v>85</v>
      </c>
      <c r="K3260" t="s">
        <v>214</v>
      </c>
      <c r="L3260" t="s">
        <v>614</v>
      </c>
      <c r="M3260" t="s">
        <v>615</v>
      </c>
      <c r="N3260" t="s">
        <v>217</v>
      </c>
      <c r="O3260" t="s">
        <v>263</v>
      </c>
      <c r="P3260" t="s">
        <v>346</v>
      </c>
      <c r="Q3260" t="s">
        <v>345</v>
      </c>
      <c r="R3260" t="s">
        <v>347</v>
      </c>
      <c r="S3260" t="s">
        <v>338</v>
      </c>
      <c r="T3260" t="s">
        <v>339</v>
      </c>
      <c r="U3260" s="61" t="s">
        <v>340</v>
      </c>
      <c r="V3260" t="s">
        <v>24</v>
      </c>
      <c r="W3260" t="s">
        <v>263</v>
      </c>
      <c r="X3260" s="59">
        <v>41492</v>
      </c>
      <c r="Y3260" s="59">
        <v>0</v>
      </c>
      <c r="Z3260" t="s">
        <v>141</v>
      </c>
      <c r="AA3260" s="146" t="str">
        <f t="shared" si="633"/>
        <v>EX</v>
      </c>
      <c r="AB3260" s="146" t="str">
        <f t="shared" si="635"/>
        <v>IT</v>
      </c>
      <c r="AC3260" t="str">
        <f t="shared" si="626"/>
        <v>EX</v>
      </c>
      <c r="AD3260" s="74">
        <f t="shared" si="627"/>
        <v>0</v>
      </c>
      <c r="AE3260" s="74">
        <f t="shared" si="632"/>
        <v>0</v>
      </c>
      <c r="AF3260">
        <v>1</v>
      </c>
      <c r="AG3260">
        <v>0</v>
      </c>
      <c r="AH3260" s="74">
        <v>0</v>
      </c>
      <c r="AJ3260" s="74">
        <f t="shared" si="628"/>
        <v>0</v>
      </c>
      <c r="AK3260" s="74">
        <f t="shared" si="634"/>
        <v>0</v>
      </c>
      <c r="AL3260" t="str">
        <f t="shared" si="629"/>
        <v>N</v>
      </c>
      <c r="AN3260" t="s">
        <v>86</v>
      </c>
      <c r="AO3260" t="s">
        <v>85</v>
      </c>
      <c r="AP3260" t="str">
        <f t="shared" si="630"/>
        <v>94</v>
      </c>
      <c r="AQ3260" s="145" t="s">
        <v>1826</v>
      </c>
      <c r="AR3260" t="str">
        <f t="shared" si="631"/>
        <v>1-Adjusted Base Budget</v>
      </c>
      <c r="AS3260" s="145" t="s">
        <v>1827</v>
      </c>
      <c r="AT3260" t="s">
        <v>213</v>
      </c>
      <c r="AV3260" t="str">
        <f t="shared" si="625"/>
        <v>VPIT-SS</v>
      </c>
      <c r="AW3260" t="str">
        <f t="shared" si="624"/>
        <v>VP FOR INFORMATION TECHNOLOGY-SHARED SERVICES</v>
      </c>
    </row>
    <row r="3261" spans="1:49">
      <c r="A3261" s="59">
        <v>2018</v>
      </c>
      <c r="B3261" t="s">
        <v>137</v>
      </c>
      <c r="C3261" t="s">
        <v>1310</v>
      </c>
      <c r="D3261" t="s">
        <v>1311</v>
      </c>
      <c r="E3261" t="s">
        <v>1316</v>
      </c>
      <c r="F3261" t="s">
        <v>1197</v>
      </c>
      <c r="G3261" t="s">
        <v>1198</v>
      </c>
      <c r="H3261" t="s">
        <v>149</v>
      </c>
      <c r="I3261" s="170" t="s">
        <v>84</v>
      </c>
      <c r="J3261" t="s">
        <v>85</v>
      </c>
      <c r="K3261" t="s">
        <v>214</v>
      </c>
      <c r="L3261" t="s">
        <v>614</v>
      </c>
      <c r="M3261" t="s">
        <v>615</v>
      </c>
      <c r="N3261" t="s">
        <v>217</v>
      </c>
      <c r="O3261" t="s">
        <v>263</v>
      </c>
      <c r="P3261" t="s">
        <v>346</v>
      </c>
      <c r="Q3261" t="s">
        <v>345</v>
      </c>
      <c r="R3261" t="s">
        <v>347</v>
      </c>
      <c r="S3261" t="s">
        <v>338</v>
      </c>
      <c r="T3261" t="s">
        <v>339</v>
      </c>
      <c r="U3261" s="61" t="s">
        <v>340</v>
      </c>
      <c r="V3261" t="s">
        <v>24</v>
      </c>
      <c r="W3261" t="s">
        <v>263</v>
      </c>
      <c r="X3261" s="59">
        <v>351453</v>
      </c>
      <c r="Y3261" s="59">
        <v>0</v>
      </c>
      <c r="Z3261" t="s">
        <v>141</v>
      </c>
      <c r="AA3261" s="146" t="str">
        <f t="shared" si="633"/>
        <v>EX</v>
      </c>
      <c r="AB3261" s="146" t="str">
        <f t="shared" si="635"/>
        <v>IT</v>
      </c>
      <c r="AC3261" t="str">
        <f t="shared" si="626"/>
        <v>EX</v>
      </c>
      <c r="AD3261" s="74">
        <f t="shared" si="627"/>
        <v>0</v>
      </c>
      <c r="AE3261" s="74">
        <f t="shared" si="632"/>
        <v>0</v>
      </c>
      <c r="AF3261">
        <v>1</v>
      </c>
      <c r="AG3261">
        <v>0</v>
      </c>
      <c r="AH3261" s="74">
        <v>0</v>
      </c>
      <c r="AJ3261" s="74">
        <f t="shared" si="628"/>
        <v>0</v>
      </c>
      <c r="AK3261" s="74">
        <f t="shared" si="634"/>
        <v>0</v>
      </c>
      <c r="AL3261" t="str">
        <f t="shared" si="629"/>
        <v>N</v>
      </c>
      <c r="AN3261" t="s">
        <v>86</v>
      </c>
      <c r="AO3261" t="s">
        <v>85</v>
      </c>
      <c r="AP3261" t="str">
        <f t="shared" si="630"/>
        <v>94</v>
      </c>
      <c r="AQ3261" s="145" t="s">
        <v>1826</v>
      </c>
      <c r="AR3261" t="str">
        <f t="shared" si="631"/>
        <v>1-Adjusted Base Budget</v>
      </c>
      <c r="AS3261" s="145" t="s">
        <v>1827</v>
      </c>
      <c r="AT3261" t="s">
        <v>213</v>
      </c>
      <c r="AV3261" t="str">
        <f t="shared" si="625"/>
        <v>VPIT-SS</v>
      </c>
      <c r="AW3261" t="str">
        <f t="shared" si="624"/>
        <v>VP FOR INFORMATION TECHNOLOGY-SHARED SERVICES</v>
      </c>
    </row>
    <row r="3262" spans="1:49">
      <c r="A3262" s="59">
        <v>2018</v>
      </c>
      <c r="B3262" t="s">
        <v>137</v>
      </c>
      <c r="C3262" t="s">
        <v>1310</v>
      </c>
      <c r="D3262" t="s">
        <v>1311</v>
      </c>
      <c r="E3262" t="s">
        <v>1316</v>
      </c>
      <c r="F3262" t="s">
        <v>1099</v>
      </c>
      <c r="G3262" t="s">
        <v>1100</v>
      </c>
      <c r="H3262" t="s">
        <v>149</v>
      </c>
      <c r="I3262" s="170" t="s">
        <v>84</v>
      </c>
      <c r="J3262" t="s">
        <v>85</v>
      </c>
      <c r="K3262" t="s">
        <v>214</v>
      </c>
      <c r="L3262" t="s">
        <v>614</v>
      </c>
      <c r="M3262" t="s">
        <v>615</v>
      </c>
      <c r="N3262" t="s">
        <v>217</v>
      </c>
      <c r="O3262" t="s">
        <v>263</v>
      </c>
      <c r="P3262" t="s">
        <v>346</v>
      </c>
      <c r="Q3262" t="s">
        <v>345</v>
      </c>
      <c r="R3262" t="s">
        <v>347</v>
      </c>
      <c r="S3262" t="s">
        <v>338</v>
      </c>
      <c r="T3262" t="s">
        <v>339</v>
      </c>
      <c r="U3262" s="61" t="s">
        <v>340</v>
      </c>
      <c r="V3262" t="s">
        <v>24</v>
      </c>
      <c r="W3262" t="s">
        <v>263</v>
      </c>
      <c r="X3262" s="59">
        <v>0</v>
      </c>
      <c r="Y3262" s="59">
        <v>10229</v>
      </c>
      <c r="Z3262" t="s">
        <v>141</v>
      </c>
      <c r="AA3262" s="146" t="str">
        <f t="shared" si="633"/>
        <v>EX</v>
      </c>
      <c r="AB3262" s="146" t="str">
        <f t="shared" si="635"/>
        <v>IT</v>
      </c>
      <c r="AC3262" t="str">
        <f t="shared" si="626"/>
        <v>EX</v>
      </c>
      <c r="AD3262" s="74">
        <f t="shared" si="627"/>
        <v>10229</v>
      </c>
      <c r="AE3262" s="74">
        <f t="shared" si="632"/>
        <v>10229</v>
      </c>
      <c r="AF3262">
        <v>1</v>
      </c>
      <c r="AG3262">
        <v>0</v>
      </c>
      <c r="AH3262" s="74">
        <v>0</v>
      </c>
      <c r="AJ3262" s="74">
        <f t="shared" si="628"/>
        <v>0</v>
      </c>
      <c r="AK3262" s="74">
        <f t="shared" si="634"/>
        <v>10229</v>
      </c>
      <c r="AL3262" t="str">
        <f t="shared" si="629"/>
        <v>N</v>
      </c>
      <c r="AN3262" t="s">
        <v>86</v>
      </c>
      <c r="AO3262" t="s">
        <v>85</v>
      </c>
      <c r="AP3262" t="str">
        <f t="shared" si="630"/>
        <v>94</v>
      </c>
      <c r="AQ3262" s="145" t="s">
        <v>1826</v>
      </c>
      <c r="AR3262" t="str">
        <f t="shared" si="631"/>
        <v>1-Adjusted Base Budget</v>
      </c>
      <c r="AS3262" s="145" t="s">
        <v>1827</v>
      </c>
      <c r="AT3262" t="s">
        <v>213</v>
      </c>
      <c r="AV3262" t="str">
        <f t="shared" si="625"/>
        <v>VPIT-SS</v>
      </c>
      <c r="AW3262" t="str">
        <f t="shared" si="624"/>
        <v>VP FOR INFORMATION TECHNOLOGY-SHARED SERVICES</v>
      </c>
    </row>
    <row r="3263" spans="1:49">
      <c r="A3263" s="59">
        <v>2018</v>
      </c>
      <c r="B3263" t="s">
        <v>137</v>
      </c>
      <c r="C3263" t="s">
        <v>1310</v>
      </c>
      <c r="D3263" t="s">
        <v>1311</v>
      </c>
      <c r="E3263" t="s">
        <v>1316</v>
      </c>
      <c r="F3263" t="s">
        <v>1101</v>
      </c>
      <c r="G3263" t="s">
        <v>1102</v>
      </c>
      <c r="H3263" t="s">
        <v>149</v>
      </c>
      <c r="I3263" s="170" t="s">
        <v>84</v>
      </c>
      <c r="J3263" t="s">
        <v>85</v>
      </c>
      <c r="K3263" t="s">
        <v>214</v>
      </c>
      <c r="L3263" t="s">
        <v>614</v>
      </c>
      <c r="M3263" t="s">
        <v>615</v>
      </c>
      <c r="N3263" t="s">
        <v>217</v>
      </c>
      <c r="O3263" t="s">
        <v>263</v>
      </c>
      <c r="P3263" t="s">
        <v>346</v>
      </c>
      <c r="Q3263" t="s">
        <v>345</v>
      </c>
      <c r="R3263" t="s">
        <v>347</v>
      </c>
      <c r="S3263" t="s">
        <v>338</v>
      </c>
      <c r="T3263" t="s">
        <v>339</v>
      </c>
      <c r="U3263" s="61" t="s">
        <v>340</v>
      </c>
      <c r="V3263" t="s">
        <v>24</v>
      </c>
      <c r="W3263" t="s">
        <v>263</v>
      </c>
      <c r="X3263" s="59">
        <v>2940</v>
      </c>
      <c r="Y3263" s="59">
        <v>58452</v>
      </c>
      <c r="Z3263" t="s">
        <v>141</v>
      </c>
      <c r="AA3263" s="146" t="str">
        <f t="shared" si="633"/>
        <v>EX</v>
      </c>
      <c r="AB3263" s="146" t="str">
        <f t="shared" si="635"/>
        <v>IT</v>
      </c>
      <c r="AC3263" t="str">
        <f t="shared" si="626"/>
        <v>EX</v>
      </c>
      <c r="AD3263" s="74">
        <f t="shared" si="627"/>
        <v>58452</v>
      </c>
      <c r="AE3263" s="74">
        <f t="shared" si="632"/>
        <v>58452</v>
      </c>
      <c r="AF3263">
        <v>1</v>
      </c>
      <c r="AG3263">
        <v>0</v>
      </c>
      <c r="AH3263" s="74">
        <v>0</v>
      </c>
      <c r="AJ3263" s="74">
        <f t="shared" si="628"/>
        <v>0</v>
      </c>
      <c r="AK3263" s="74">
        <f t="shared" si="634"/>
        <v>58452</v>
      </c>
      <c r="AL3263" t="str">
        <f t="shared" si="629"/>
        <v>N</v>
      </c>
      <c r="AN3263" t="s">
        <v>86</v>
      </c>
      <c r="AO3263" t="s">
        <v>85</v>
      </c>
      <c r="AP3263" t="str">
        <f t="shared" si="630"/>
        <v>94</v>
      </c>
      <c r="AQ3263" s="145" t="s">
        <v>1826</v>
      </c>
      <c r="AR3263" t="str">
        <f t="shared" si="631"/>
        <v>1-Adjusted Base Budget</v>
      </c>
      <c r="AS3263" s="145" t="s">
        <v>1827</v>
      </c>
      <c r="AT3263" t="s">
        <v>213</v>
      </c>
      <c r="AV3263" t="str">
        <f t="shared" si="625"/>
        <v>VPIT-SS</v>
      </c>
      <c r="AW3263" t="str">
        <f t="shared" si="624"/>
        <v>VP FOR INFORMATION TECHNOLOGY-SHARED SERVICES</v>
      </c>
    </row>
    <row r="3264" spans="1:49">
      <c r="A3264" s="59">
        <v>2018</v>
      </c>
      <c r="B3264" t="s">
        <v>137</v>
      </c>
      <c r="C3264" t="s">
        <v>1310</v>
      </c>
      <c r="D3264" t="s">
        <v>1311</v>
      </c>
      <c r="E3264" t="s">
        <v>1316</v>
      </c>
      <c r="F3264" t="s">
        <v>1336</v>
      </c>
      <c r="G3264" t="s">
        <v>1337</v>
      </c>
      <c r="H3264" t="s">
        <v>149</v>
      </c>
      <c r="I3264" s="170" t="s">
        <v>84</v>
      </c>
      <c r="J3264" t="s">
        <v>85</v>
      </c>
      <c r="K3264" t="s">
        <v>214</v>
      </c>
      <c r="L3264" t="s">
        <v>614</v>
      </c>
      <c r="M3264" t="s">
        <v>615</v>
      </c>
      <c r="N3264" t="s">
        <v>217</v>
      </c>
      <c r="O3264" t="s">
        <v>263</v>
      </c>
      <c r="P3264" t="s">
        <v>346</v>
      </c>
      <c r="Q3264" t="s">
        <v>345</v>
      </c>
      <c r="R3264" t="s">
        <v>347</v>
      </c>
      <c r="S3264" t="s">
        <v>338</v>
      </c>
      <c r="T3264" t="s">
        <v>339</v>
      </c>
      <c r="U3264" s="61" t="s">
        <v>340</v>
      </c>
      <c r="V3264" t="s">
        <v>24</v>
      </c>
      <c r="W3264" t="s">
        <v>263</v>
      </c>
      <c r="X3264" s="59">
        <v>6807</v>
      </c>
      <c r="Y3264" s="59">
        <v>6807</v>
      </c>
      <c r="Z3264" t="s">
        <v>141</v>
      </c>
      <c r="AA3264" s="146" t="str">
        <f t="shared" si="633"/>
        <v>EX</v>
      </c>
      <c r="AB3264" s="146" t="str">
        <f t="shared" si="635"/>
        <v>IT</v>
      </c>
      <c r="AC3264" t="str">
        <f t="shared" si="626"/>
        <v>EX</v>
      </c>
      <c r="AD3264" s="74">
        <f t="shared" si="627"/>
        <v>6807</v>
      </c>
      <c r="AE3264" s="74">
        <f t="shared" si="632"/>
        <v>6807</v>
      </c>
      <c r="AF3264">
        <v>1</v>
      </c>
      <c r="AG3264">
        <v>0</v>
      </c>
      <c r="AH3264" s="74">
        <v>0</v>
      </c>
      <c r="AJ3264" s="74">
        <f t="shared" si="628"/>
        <v>0</v>
      </c>
      <c r="AK3264" s="74">
        <f t="shared" si="634"/>
        <v>6807</v>
      </c>
      <c r="AL3264" t="str">
        <f t="shared" si="629"/>
        <v>N</v>
      </c>
      <c r="AN3264" t="s">
        <v>86</v>
      </c>
      <c r="AO3264" t="s">
        <v>85</v>
      </c>
      <c r="AP3264" t="str">
        <f t="shared" si="630"/>
        <v>94</v>
      </c>
      <c r="AQ3264" s="145" t="s">
        <v>1826</v>
      </c>
      <c r="AR3264" t="str">
        <f t="shared" si="631"/>
        <v>1-Adjusted Base Budget</v>
      </c>
      <c r="AS3264" s="145" t="s">
        <v>1827</v>
      </c>
      <c r="AT3264" t="s">
        <v>213</v>
      </c>
      <c r="AV3264" t="str">
        <f t="shared" si="625"/>
        <v>VPIT-SS</v>
      </c>
      <c r="AW3264" t="str">
        <f t="shared" si="624"/>
        <v>VP FOR INFORMATION TECHNOLOGY-SHARED SERVICES</v>
      </c>
    </row>
    <row r="3265" spans="1:49">
      <c r="A3265" s="59">
        <v>2018</v>
      </c>
      <c r="B3265" t="s">
        <v>137</v>
      </c>
      <c r="C3265" t="s">
        <v>1310</v>
      </c>
      <c r="D3265" t="s">
        <v>1311</v>
      </c>
      <c r="E3265" t="s">
        <v>1316</v>
      </c>
      <c r="F3265" t="s">
        <v>1349</v>
      </c>
      <c r="G3265" t="s">
        <v>1350</v>
      </c>
      <c r="H3265" t="s">
        <v>149</v>
      </c>
      <c r="I3265" s="170" t="s">
        <v>84</v>
      </c>
      <c r="J3265" t="s">
        <v>85</v>
      </c>
      <c r="K3265" t="s">
        <v>214</v>
      </c>
      <c r="L3265" t="s">
        <v>614</v>
      </c>
      <c r="M3265" t="s">
        <v>615</v>
      </c>
      <c r="N3265" t="s">
        <v>217</v>
      </c>
      <c r="O3265" t="s">
        <v>263</v>
      </c>
      <c r="P3265" t="s">
        <v>346</v>
      </c>
      <c r="Q3265" t="s">
        <v>345</v>
      </c>
      <c r="R3265" t="s">
        <v>347</v>
      </c>
      <c r="S3265" t="s">
        <v>338</v>
      </c>
      <c r="T3265" t="s">
        <v>339</v>
      </c>
      <c r="U3265" s="61" t="s">
        <v>340</v>
      </c>
      <c r="V3265" t="s">
        <v>24</v>
      </c>
      <c r="W3265" t="s">
        <v>263</v>
      </c>
      <c r="X3265" s="59">
        <v>0</v>
      </c>
      <c r="Y3265" s="59">
        <v>225570</v>
      </c>
      <c r="Z3265" t="s">
        <v>141</v>
      </c>
      <c r="AA3265" s="146" t="str">
        <f t="shared" si="633"/>
        <v>EX</v>
      </c>
      <c r="AB3265" s="146" t="str">
        <f t="shared" si="635"/>
        <v>IT</v>
      </c>
      <c r="AC3265" t="str">
        <f t="shared" si="626"/>
        <v>EX</v>
      </c>
      <c r="AD3265" s="74">
        <f t="shared" si="627"/>
        <v>225570</v>
      </c>
      <c r="AE3265" s="74">
        <f t="shared" si="632"/>
        <v>225570</v>
      </c>
      <c r="AF3265">
        <v>1</v>
      </c>
      <c r="AG3265">
        <v>0</v>
      </c>
      <c r="AH3265" s="74">
        <v>0</v>
      </c>
      <c r="AJ3265" s="74">
        <f t="shared" si="628"/>
        <v>0</v>
      </c>
      <c r="AK3265" s="74">
        <f t="shared" si="634"/>
        <v>225570</v>
      </c>
      <c r="AL3265" t="str">
        <f t="shared" si="629"/>
        <v>N</v>
      </c>
      <c r="AN3265" t="s">
        <v>86</v>
      </c>
      <c r="AO3265" t="s">
        <v>85</v>
      </c>
      <c r="AP3265" t="str">
        <f t="shared" si="630"/>
        <v>94</v>
      </c>
      <c r="AQ3265" s="145" t="s">
        <v>1826</v>
      </c>
      <c r="AR3265" t="str">
        <f t="shared" si="631"/>
        <v>1-Adjusted Base Budget</v>
      </c>
      <c r="AS3265" s="145" t="s">
        <v>1827</v>
      </c>
      <c r="AT3265" t="s">
        <v>213</v>
      </c>
      <c r="AV3265" t="str">
        <f t="shared" si="625"/>
        <v>VPIT-SS</v>
      </c>
      <c r="AW3265" t="str">
        <f t="shared" si="624"/>
        <v>VP FOR INFORMATION TECHNOLOGY-SHARED SERVICES</v>
      </c>
    </row>
    <row r="3266" spans="1:49">
      <c r="A3266" s="59">
        <v>2018</v>
      </c>
      <c r="B3266" t="s">
        <v>137</v>
      </c>
      <c r="C3266" t="s">
        <v>1310</v>
      </c>
      <c r="D3266" t="s">
        <v>1311</v>
      </c>
      <c r="E3266" t="s">
        <v>1321</v>
      </c>
      <c r="F3266" t="s">
        <v>1313</v>
      </c>
      <c r="G3266" t="s">
        <v>1314</v>
      </c>
      <c r="H3266" t="s">
        <v>151</v>
      </c>
      <c r="I3266" s="170" t="s">
        <v>84</v>
      </c>
      <c r="J3266" t="s">
        <v>85</v>
      </c>
      <c r="K3266" t="s">
        <v>214</v>
      </c>
      <c r="L3266" t="s">
        <v>614</v>
      </c>
      <c r="M3266" t="s">
        <v>615</v>
      </c>
      <c r="N3266" t="s">
        <v>217</v>
      </c>
      <c r="O3266" t="s">
        <v>263</v>
      </c>
      <c r="P3266" t="s">
        <v>346</v>
      </c>
      <c r="Q3266" t="s">
        <v>345</v>
      </c>
      <c r="R3266" t="s">
        <v>347</v>
      </c>
      <c r="S3266" t="s">
        <v>338</v>
      </c>
      <c r="T3266" t="s">
        <v>339</v>
      </c>
      <c r="U3266" s="61" t="s">
        <v>340</v>
      </c>
      <c r="V3266" t="s">
        <v>24</v>
      </c>
      <c r="W3266" t="s">
        <v>263</v>
      </c>
      <c r="X3266" s="59">
        <v>11797</v>
      </c>
      <c r="Y3266" s="59">
        <v>2411</v>
      </c>
      <c r="Z3266" t="s">
        <v>141</v>
      </c>
      <c r="AA3266" s="146" t="str">
        <f t="shared" si="633"/>
        <v>EX</v>
      </c>
      <c r="AB3266" s="146" t="str">
        <f t="shared" si="635"/>
        <v>IT</v>
      </c>
      <c r="AC3266" t="str">
        <f t="shared" si="626"/>
        <v>EX</v>
      </c>
      <c r="AD3266" s="74">
        <f t="shared" si="627"/>
        <v>2411</v>
      </c>
      <c r="AE3266" s="74">
        <f t="shared" si="632"/>
        <v>2411</v>
      </c>
      <c r="AF3266">
        <v>1</v>
      </c>
      <c r="AG3266">
        <v>0</v>
      </c>
      <c r="AH3266" s="74">
        <v>0</v>
      </c>
      <c r="AJ3266" s="74">
        <f t="shared" si="628"/>
        <v>0</v>
      </c>
      <c r="AK3266" s="74">
        <f t="shared" si="634"/>
        <v>2411</v>
      </c>
      <c r="AL3266" t="str">
        <f t="shared" si="629"/>
        <v>N</v>
      </c>
      <c r="AN3266" t="s">
        <v>86</v>
      </c>
      <c r="AO3266" t="s">
        <v>85</v>
      </c>
      <c r="AP3266" t="str">
        <f t="shared" si="630"/>
        <v>94</v>
      </c>
      <c r="AQ3266" s="145" t="s">
        <v>1826</v>
      </c>
      <c r="AR3266" t="str">
        <f t="shared" si="631"/>
        <v>1-Adjusted Base Budget</v>
      </c>
      <c r="AS3266" s="145" t="s">
        <v>1827</v>
      </c>
      <c r="AT3266" t="s">
        <v>213</v>
      </c>
      <c r="AV3266" t="str">
        <f t="shared" si="625"/>
        <v>VPIT-SS</v>
      </c>
      <c r="AW3266" t="str">
        <f t="shared" si="624"/>
        <v>VP FOR INFORMATION TECHNOLOGY-SHARED SERVICES</v>
      </c>
    </row>
    <row r="3267" spans="1:49">
      <c r="A3267" s="59">
        <v>2018</v>
      </c>
      <c r="B3267" t="s">
        <v>137</v>
      </c>
      <c r="C3267" t="s">
        <v>1310</v>
      </c>
      <c r="D3267" t="s">
        <v>1311</v>
      </c>
      <c r="E3267" t="s">
        <v>1338</v>
      </c>
      <c r="F3267" t="s">
        <v>228</v>
      </c>
      <c r="H3267" t="s">
        <v>156</v>
      </c>
      <c r="I3267" s="170" t="s">
        <v>84</v>
      </c>
      <c r="J3267" t="s">
        <v>85</v>
      </c>
      <c r="K3267" t="s">
        <v>214</v>
      </c>
      <c r="L3267" t="s">
        <v>614</v>
      </c>
      <c r="M3267" t="s">
        <v>615</v>
      </c>
      <c r="N3267" t="s">
        <v>217</v>
      </c>
      <c r="O3267" t="s">
        <v>263</v>
      </c>
      <c r="P3267" t="s">
        <v>346</v>
      </c>
      <c r="Q3267" t="s">
        <v>345</v>
      </c>
      <c r="R3267" t="s">
        <v>347</v>
      </c>
      <c r="S3267" t="s">
        <v>338</v>
      </c>
      <c r="T3267" t="s">
        <v>339</v>
      </c>
      <c r="U3267" s="61" t="s">
        <v>340</v>
      </c>
      <c r="V3267" t="s">
        <v>24</v>
      </c>
      <c r="W3267" t="s">
        <v>263</v>
      </c>
      <c r="X3267" s="59">
        <v>0</v>
      </c>
      <c r="Y3267" s="59">
        <v>1706</v>
      </c>
      <c r="Z3267" t="s">
        <v>141</v>
      </c>
      <c r="AA3267" s="146" t="str">
        <f t="shared" si="633"/>
        <v>EX</v>
      </c>
      <c r="AB3267" s="146" t="str">
        <f t="shared" si="635"/>
        <v>IT</v>
      </c>
      <c r="AC3267" t="str">
        <f t="shared" si="626"/>
        <v>EX</v>
      </c>
      <c r="AD3267" s="74">
        <f t="shared" si="627"/>
        <v>1706</v>
      </c>
      <c r="AE3267" s="74">
        <f t="shared" si="632"/>
        <v>1706</v>
      </c>
      <c r="AF3267">
        <v>1</v>
      </c>
      <c r="AG3267">
        <v>0</v>
      </c>
      <c r="AH3267" s="74">
        <v>0</v>
      </c>
      <c r="AJ3267" s="74">
        <f t="shared" si="628"/>
        <v>0</v>
      </c>
      <c r="AK3267" s="74">
        <f t="shared" si="634"/>
        <v>1706</v>
      </c>
      <c r="AL3267" t="str">
        <f t="shared" si="629"/>
        <v>N</v>
      </c>
      <c r="AN3267" t="s">
        <v>86</v>
      </c>
      <c r="AO3267" t="s">
        <v>85</v>
      </c>
      <c r="AP3267" t="str">
        <f t="shared" si="630"/>
        <v>94</v>
      </c>
      <c r="AQ3267" s="145" t="s">
        <v>1826</v>
      </c>
      <c r="AR3267" t="str">
        <f t="shared" si="631"/>
        <v>1-Adjusted Base Budget</v>
      </c>
      <c r="AS3267" s="145" t="s">
        <v>1827</v>
      </c>
      <c r="AT3267" t="s">
        <v>213</v>
      </c>
      <c r="AV3267" t="str">
        <f t="shared" si="625"/>
        <v>VPIT-SS</v>
      </c>
      <c r="AW3267" t="str">
        <f t="shared" si="624"/>
        <v>VP FOR INFORMATION TECHNOLOGY-SHARED SERVICES</v>
      </c>
    </row>
    <row r="3268" spans="1:49">
      <c r="A3268" s="59">
        <v>2018</v>
      </c>
      <c r="B3268" t="s">
        <v>137</v>
      </c>
      <c r="C3268" t="s">
        <v>1310</v>
      </c>
      <c r="D3268" t="s">
        <v>1311</v>
      </c>
      <c r="E3268" t="s">
        <v>1338</v>
      </c>
      <c r="F3268" t="s">
        <v>1008</v>
      </c>
      <c r="G3268" t="s">
        <v>1009</v>
      </c>
      <c r="H3268" t="s">
        <v>156</v>
      </c>
      <c r="I3268" s="170" t="s">
        <v>84</v>
      </c>
      <c r="J3268" t="s">
        <v>85</v>
      </c>
      <c r="K3268" t="s">
        <v>214</v>
      </c>
      <c r="L3268" t="s">
        <v>614</v>
      </c>
      <c r="M3268" t="s">
        <v>615</v>
      </c>
      <c r="N3268" t="s">
        <v>217</v>
      </c>
      <c r="O3268" t="s">
        <v>263</v>
      </c>
      <c r="P3268" t="s">
        <v>346</v>
      </c>
      <c r="Q3268" t="s">
        <v>345</v>
      </c>
      <c r="R3268" t="s">
        <v>347</v>
      </c>
      <c r="S3268" t="s">
        <v>338</v>
      </c>
      <c r="T3268" t="s">
        <v>339</v>
      </c>
      <c r="U3268" s="61" t="s">
        <v>340</v>
      </c>
      <c r="V3268" t="s">
        <v>24</v>
      </c>
      <c r="W3268" t="s">
        <v>263</v>
      </c>
      <c r="X3268" s="59">
        <v>0</v>
      </c>
      <c r="Y3268" s="59">
        <v>1005</v>
      </c>
      <c r="Z3268" t="s">
        <v>141</v>
      </c>
      <c r="AA3268" s="146" t="str">
        <f t="shared" si="633"/>
        <v>EX</v>
      </c>
      <c r="AB3268" s="146" t="str">
        <f t="shared" si="635"/>
        <v>IT</v>
      </c>
      <c r="AC3268" t="str">
        <f t="shared" si="626"/>
        <v>EX</v>
      </c>
      <c r="AD3268" s="74">
        <f t="shared" si="627"/>
        <v>1005</v>
      </c>
      <c r="AE3268" s="74">
        <f t="shared" si="632"/>
        <v>1005</v>
      </c>
      <c r="AF3268">
        <v>1</v>
      </c>
      <c r="AG3268">
        <v>0</v>
      </c>
      <c r="AH3268" s="74">
        <v>0</v>
      </c>
      <c r="AJ3268" s="74">
        <f t="shared" si="628"/>
        <v>0</v>
      </c>
      <c r="AK3268" s="74">
        <f t="shared" si="634"/>
        <v>1005</v>
      </c>
      <c r="AL3268" t="str">
        <f t="shared" si="629"/>
        <v>N</v>
      </c>
      <c r="AN3268" t="s">
        <v>86</v>
      </c>
      <c r="AO3268" t="s">
        <v>85</v>
      </c>
      <c r="AP3268" t="str">
        <f t="shared" si="630"/>
        <v>94</v>
      </c>
      <c r="AQ3268" s="145" t="s">
        <v>1826</v>
      </c>
      <c r="AR3268" t="str">
        <f t="shared" si="631"/>
        <v>1-Adjusted Base Budget</v>
      </c>
      <c r="AS3268" s="145" t="s">
        <v>1827</v>
      </c>
      <c r="AT3268" t="s">
        <v>213</v>
      </c>
      <c r="AV3268" t="str">
        <f t="shared" si="625"/>
        <v>VPIT-SS</v>
      </c>
      <c r="AW3268" t="str">
        <f t="shared" si="624"/>
        <v>VP FOR INFORMATION TECHNOLOGY-SHARED SERVICES</v>
      </c>
    </row>
    <row r="3269" spans="1:49">
      <c r="A3269" s="59">
        <v>2018</v>
      </c>
      <c r="B3269" t="s">
        <v>137</v>
      </c>
      <c r="C3269" t="s">
        <v>1310</v>
      </c>
      <c r="D3269" t="s">
        <v>1311</v>
      </c>
      <c r="E3269" t="s">
        <v>1338</v>
      </c>
      <c r="F3269" t="s">
        <v>1065</v>
      </c>
      <c r="G3269" t="s">
        <v>1066</v>
      </c>
      <c r="H3269" t="s">
        <v>156</v>
      </c>
      <c r="I3269" s="170" t="s">
        <v>84</v>
      </c>
      <c r="J3269" t="s">
        <v>85</v>
      </c>
      <c r="K3269" t="s">
        <v>214</v>
      </c>
      <c r="L3269" t="s">
        <v>614</v>
      </c>
      <c r="M3269" t="s">
        <v>615</v>
      </c>
      <c r="N3269" t="s">
        <v>217</v>
      </c>
      <c r="O3269" t="s">
        <v>263</v>
      </c>
      <c r="P3269" t="s">
        <v>346</v>
      </c>
      <c r="Q3269" t="s">
        <v>345</v>
      </c>
      <c r="R3269" t="s">
        <v>347</v>
      </c>
      <c r="S3269" t="s">
        <v>338</v>
      </c>
      <c r="T3269" t="s">
        <v>339</v>
      </c>
      <c r="U3269" s="61" t="s">
        <v>340</v>
      </c>
      <c r="V3269" t="s">
        <v>24</v>
      </c>
      <c r="W3269" t="s">
        <v>263</v>
      </c>
      <c r="X3269" s="59">
        <v>0</v>
      </c>
      <c r="Y3269" s="59">
        <v>585</v>
      </c>
      <c r="Z3269" t="s">
        <v>141</v>
      </c>
      <c r="AA3269" s="146" t="str">
        <f t="shared" si="633"/>
        <v>EX</v>
      </c>
      <c r="AB3269" s="146" t="str">
        <f t="shared" si="635"/>
        <v>IT</v>
      </c>
      <c r="AC3269" t="str">
        <f t="shared" si="626"/>
        <v>EX</v>
      </c>
      <c r="AD3269" s="74">
        <f t="shared" si="627"/>
        <v>585</v>
      </c>
      <c r="AE3269" s="74">
        <f t="shared" si="632"/>
        <v>585</v>
      </c>
      <c r="AF3269">
        <v>1</v>
      </c>
      <c r="AG3269">
        <v>0</v>
      </c>
      <c r="AH3269" s="74">
        <v>0</v>
      </c>
      <c r="AJ3269" s="74">
        <f t="shared" si="628"/>
        <v>0</v>
      </c>
      <c r="AK3269" s="74">
        <f t="shared" si="634"/>
        <v>585</v>
      </c>
      <c r="AL3269" t="str">
        <f t="shared" si="629"/>
        <v>N</v>
      </c>
      <c r="AN3269" t="s">
        <v>86</v>
      </c>
      <c r="AO3269" t="s">
        <v>85</v>
      </c>
      <c r="AP3269" t="str">
        <f t="shared" si="630"/>
        <v>94</v>
      </c>
      <c r="AQ3269" s="145" t="s">
        <v>1826</v>
      </c>
      <c r="AR3269" t="str">
        <f t="shared" si="631"/>
        <v>1-Adjusted Base Budget</v>
      </c>
      <c r="AS3269" s="145" t="s">
        <v>1827</v>
      </c>
      <c r="AT3269" t="s">
        <v>213</v>
      </c>
      <c r="AV3269" t="str">
        <f t="shared" si="625"/>
        <v>VPIT-SS</v>
      </c>
      <c r="AW3269" t="str">
        <f t="shared" si="624"/>
        <v>VP FOR INFORMATION TECHNOLOGY-SHARED SERVICES</v>
      </c>
    </row>
    <row r="3270" spans="1:49">
      <c r="A3270" s="59">
        <v>2018</v>
      </c>
      <c r="B3270" t="s">
        <v>137</v>
      </c>
      <c r="C3270" t="s">
        <v>1310</v>
      </c>
      <c r="D3270" t="s">
        <v>1311</v>
      </c>
      <c r="E3270" t="s">
        <v>1338</v>
      </c>
      <c r="F3270" t="s">
        <v>1018</v>
      </c>
      <c r="G3270" t="s">
        <v>1019</v>
      </c>
      <c r="H3270" t="s">
        <v>156</v>
      </c>
      <c r="I3270" s="170" t="s">
        <v>84</v>
      </c>
      <c r="J3270" t="s">
        <v>85</v>
      </c>
      <c r="K3270" t="s">
        <v>214</v>
      </c>
      <c r="L3270" t="s">
        <v>614</v>
      </c>
      <c r="M3270" t="s">
        <v>615</v>
      </c>
      <c r="N3270" t="s">
        <v>217</v>
      </c>
      <c r="O3270" t="s">
        <v>263</v>
      </c>
      <c r="P3270" t="s">
        <v>346</v>
      </c>
      <c r="Q3270" t="s">
        <v>345</v>
      </c>
      <c r="R3270" t="s">
        <v>347</v>
      </c>
      <c r="S3270" t="s">
        <v>338</v>
      </c>
      <c r="T3270" t="s">
        <v>339</v>
      </c>
      <c r="U3270" s="61" t="s">
        <v>340</v>
      </c>
      <c r="V3270" t="s">
        <v>24</v>
      </c>
      <c r="W3270" t="s">
        <v>263</v>
      </c>
      <c r="X3270" s="59">
        <v>12750</v>
      </c>
      <c r="Y3270" s="59">
        <v>784</v>
      </c>
      <c r="Z3270" t="s">
        <v>141</v>
      </c>
      <c r="AA3270" s="146" t="str">
        <f t="shared" si="633"/>
        <v>EX</v>
      </c>
      <c r="AB3270" s="146" t="str">
        <f t="shared" si="635"/>
        <v>IT</v>
      </c>
      <c r="AC3270" t="str">
        <f t="shared" si="626"/>
        <v>EX</v>
      </c>
      <c r="AD3270" s="74">
        <f t="shared" si="627"/>
        <v>784</v>
      </c>
      <c r="AE3270" s="74">
        <f t="shared" si="632"/>
        <v>784</v>
      </c>
      <c r="AF3270">
        <v>1</v>
      </c>
      <c r="AG3270">
        <v>0</v>
      </c>
      <c r="AH3270" s="74">
        <v>0</v>
      </c>
      <c r="AJ3270" s="74">
        <f t="shared" si="628"/>
        <v>0</v>
      </c>
      <c r="AK3270" s="74">
        <f t="shared" si="634"/>
        <v>784</v>
      </c>
      <c r="AL3270" t="str">
        <f t="shared" si="629"/>
        <v>N</v>
      </c>
      <c r="AN3270" t="s">
        <v>86</v>
      </c>
      <c r="AO3270" t="s">
        <v>85</v>
      </c>
      <c r="AP3270" t="str">
        <f t="shared" si="630"/>
        <v>94</v>
      </c>
      <c r="AQ3270" s="145" t="s">
        <v>1826</v>
      </c>
      <c r="AR3270" t="str">
        <f t="shared" si="631"/>
        <v>1-Adjusted Base Budget</v>
      </c>
      <c r="AS3270" s="145" t="s">
        <v>1827</v>
      </c>
      <c r="AT3270" t="s">
        <v>213</v>
      </c>
      <c r="AV3270" t="str">
        <f t="shared" si="625"/>
        <v>VPIT-SS</v>
      </c>
      <c r="AW3270" t="str">
        <f t="shared" ref="AW3270:AW3333" si="636" xml:space="preserve"> IF(AND($AN3270="UAVP",$Z3270="OE"),$AO3270 &amp; "-ONLINE EDUCATION",IF(AND($AN3270="VPIT",OR($Z3270="SS",$Z3270="IT")),$AO3270 &amp; "-SHARED SERVICES",$AO3270))</f>
        <v>VP FOR INFORMATION TECHNOLOGY-SHARED SERVICES</v>
      </c>
    </row>
    <row r="3271" spans="1:49">
      <c r="A3271" s="59">
        <v>2018</v>
      </c>
      <c r="B3271" t="s">
        <v>137</v>
      </c>
      <c r="C3271" t="s">
        <v>1310</v>
      </c>
      <c r="D3271" t="s">
        <v>1311</v>
      </c>
      <c r="E3271" t="s">
        <v>1338</v>
      </c>
      <c r="F3271" t="s">
        <v>1099</v>
      </c>
      <c r="G3271" t="s">
        <v>1100</v>
      </c>
      <c r="H3271" t="s">
        <v>156</v>
      </c>
      <c r="I3271" s="170" t="s">
        <v>84</v>
      </c>
      <c r="J3271" t="s">
        <v>85</v>
      </c>
      <c r="K3271" t="s">
        <v>214</v>
      </c>
      <c r="L3271" t="s">
        <v>614</v>
      </c>
      <c r="M3271" t="s">
        <v>615</v>
      </c>
      <c r="N3271" t="s">
        <v>217</v>
      </c>
      <c r="O3271" t="s">
        <v>263</v>
      </c>
      <c r="P3271" t="s">
        <v>346</v>
      </c>
      <c r="Q3271" t="s">
        <v>345</v>
      </c>
      <c r="R3271" t="s">
        <v>347</v>
      </c>
      <c r="S3271" t="s">
        <v>338</v>
      </c>
      <c r="T3271" t="s">
        <v>339</v>
      </c>
      <c r="U3271" s="61" t="s">
        <v>340</v>
      </c>
      <c r="V3271" t="s">
        <v>24</v>
      </c>
      <c r="W3271" t="s">
        <v>263</v>
      </c>
      <c r="X3271" s="59">
        <v>0</v>
      </c>
      <c r="Y3271" s="59">
        <v>25017</v>
      </c>
      <c r="Z3271" t="s">
        <v>141</v>
      </c>
      <c r="AA3271" s="146" t="str">
        <f t="shared" si="633"/>
        <v>EX</v>
      </c>
      <c r="AB3271" s="146" t="str">
        <f t="shared" si="635"/>
        <v>IT</v>
      </c>
      <c r="AC3271" t="str">
        <f t="shared" si="626"/>
        <v>EX</v>
      </c>
      <c r="AD3271" s="74">
        <f t="shared" si="627"/>
        <v>25017</v>
      </c>
      <c r="AE3271" s="74">
        <f t="shared" si="632"/>
        <v>25017</v>
      </c>
      <c r="AF3271">
        <v>1</v>
      </c>
      <c r="AG3271">
        <v>0</v>
      </c>
      <c r="AH3271" s="74">
        <v>0</v>
      </c>
      <c r="AJ3271" s="74">
        <f t="shared" si="628"/>
        <v>0</v>
      </c>
      <c r="AK3271" s="74">
        <f t="shared" si="634"/>
        <v>25017</v>
      </c>
      <c r="AL3271" t="str">
        <f t="shared" si="629"/>
        <v>N</v>
      </c>
      <c r="AN3271" t="s">
        <v>86</v>
      </c>
      <c r="AO3271" t="s">
        <v>85</v>
      </c>
      <c r="AP3271" t="str">
        <f t="shared" si="630"/>
        <v>94</v>
      </c>
      <c r="AQ3271" s="145" t="s">
        <v>1826</v>
      </c>
      <c r="AR3271" t="str">
        <f t="shared" si="631"/>
        <v>1-Adjusted Base Budget</v>
      </c>
      <c r="AS3271" s="145" t="s">
        <v>1827</v>
      </c>
      <c r="AT3271" t="s">
        <v>213</v>
      </c>
      <c r="AV3271" t="str">
        <f t="shared" si="625"/>
        <v>VPIT-SS</v>
      </c>
      <c r="AW3271" t="str">
        <f t="shared" si="636"/>
        <v>VP FOR INFORMATION TECHNOLOGY-SHARED SERVICES</v>
      </c>
    </row>
    <row r="3272" spans="1:49">
      <c r="A3272" s="59">
        <v>2018</v>
      </c>
      <c r="B3272" t="s">
        <v>137</v>
      </c>
      <c r="C3272" t="s">
        <v>1310</v>
      </c>
      <c r="D3272" t="s">
        <v>1311</v>
      </c>
      <c r="E3272" t="s">
        <v>1338</v>
      </c>
      <c r="F3272" t="s">
        <v>1101</v>
      </c>
      <c r="G3272" t="s">
        <v>1102</v>
      </c>
      <c r="H3272" t="s">
        <v>156</v>
      </c>
      <c r="I3272" s="170" t="s">
        <v>84</v>
      </c>
      <c r="J3272" t="s">
        <v>85</v>
      </c>
      <c r="K3272" t="s">
        <v>214</v>
      </c>
      <c r="L3272" t="s">
        <v>614</v>
      </c>
      <c r="M3272" t="s">
        <v>615</v>
      </c>
      <c r="N3272" t="s">
        <v>217</v>
      </c>
      <c r="O3272" t="s">
        <v>263</v>
      </c>
      <c r="P3272" t="s">
        <v>346</v>
      </c>
      <c r="Q3272" t="s">
        <v>345</v>
      </c>
      <c r="R3272" t="s">
        <v>347</v>
      </c>
      <c r="S3272" t="s">
        <v>338</v>
      </c>
      <c r="T3272" t="s">
        <v>339</v>
      </c>
      <c r="U3272" s="61" t="s">
        <v>340</v>
      </c>
      <c r="V3272" t="s">
        <v>24</v>
      </c>
      <c r="W3272" t="s">
        <v>263</v>
      </c>
      <c r="X3272" s="59">
        <v>4984</v>
      </c>
      <c r="Y3272" s="59">
        <v>30650</v>
      </c>
      <c r="Z3272" t="s">
        <v>141</v>
      </c>
      <c r="AA3272" s="146" t="str">
        <f t="shared" si="633"/>
        <v>EX</v>
      </c>
      <c r="AB3272" s="146" t="str">
        <f t="shared" si="635"/>
        <v>IT</v>
      </c>
      <c r="AC3272" t="str">
        <f t="shared" si="626"/>
        <v>EX</v>
      </c>
      <c r="AD3272" s="74">
        <f t="shared" si="627"/>
        <v>30650</v>
      </c>
      <c r="AE3272" s="74">
        <f t="shared" si="632"/>
        <v>30650</v>
      </c>
      <c r="AF3272">
        <v>1</v>
      </c>
      <c r="AG3272">
        <v>0</v>
      </c>
      <c r="AH3272" s="74">
        <v>0</v>
      </c>
      <c r="AJ3272" s="74">
        <f t="shared" si="628"/>
        <v>0</v>
      </c>
      <c r="AK3272" s="74">
        <f t="shared" si="634"/>
        <v>30650</v>
      </c>
      <c r="AL3272" t="str">
        <f t="shared" si="629"/>
        <v>N</v>
      </c>
      <c r="AN3272" t="s">
        <v>86</v>
      </c>
      <c r="AO3272" t="s">
        <v>85</v>
      </c>
      <c r="AP3272" t="str">
        <f t="shared" si="630"/>
        <v>94</v>
      </c>
      <c r="AQ3272" s="145" t="s">
        <v>1826</v>
      </c>
      <c r="AR3272" t="str">
        <f t="shared" si="631"/>
        <v>1-Adjusted Base Budget</v>
      </c>
      <c r="AS3272" s="145" t="s">
        <v>1827</v>
      </c>
      <c r="AT3272" t="s">
        <v>213</v>
      </c>
      <c r="AV3272" t="str">
        <f t="shared" si="625"/>
        <v>VPIT-SS</v>
      </c>
      <c r="AW3272" t="str">
        <f t="shared" si="636"/>
        <v>VP FOR INFORMATION TECHNOLOGY-SHARED SERVICES</v>
      </c>
    </row>
    <row r="3273" spans="1:49">
      <c r="A3273" s="59">
        <v>2018</v>
      </c>
      <c r="B3273" t="s">
        <v>137</v>
      </c>
      <c r="C3273" t="s">
        <v>1310</v>
      </c>
      <c r="D3273" t="s">
        <v>1311</v>
      </c>
      <c r="E3273" t="s">
        <v>1338</v>
      </c>
      <c r="F3273" t="s">
        <v>1349</v>
      </c>
      <c r="G3273" t="s">
        <v>1350</v>
      </c>
      <c r="H3273" t="s">
        <v>156</v>
      </c>
      <c r="I3273" s="170" t="s">
        <v>84</v>
      </c>
      <c r="J3273" t="s">
        <v>85</v>
      </c>
      <c r="K3273" t="s">
        <v>214</v>
      </c>
      <c r="L3273" t="s">
        <v>614</v>
      </c>
      <c r="M3273" t="s">
        <v>615</v>
      </c>
      <c r="N3273" t="s">
        <v>217</v>
      </c>
      <c r="O3273" t="s">
        <v>263</v>
      </c>
      <c r="P3273" t="s">
        <v>346</v>
      </c>
      <c r="Q3273" t="s">
        <v>345</v>
      </c>
      <c r="R3273" t="s">
        <v>347</v>
      </c>
      <c r="S3273" t="s">
        <v>338</v>
      </c>
      <c r="T3273" t="s">
        <v>339</v>
      </c>
      <c r="U3273" s="61" t="s">
        <v>340</v>
      </c>
      <c r="V3273" t="s">
        <v>24</v>
      </c>
      <c r="W3273" t="s">
        <v>263</v>
      </c>
      <c r="X3273" s="59">
        <v>0</v>
      </c>
      <c r="Y3273" s="59">
        <v>-64962</v>
      </c>
      <c r="Z3273" t="s">
        <v>141</v>
      </c>
      <c r="AA3273" s="146" t="str">
        <f t="shared" si="633"/>
        <v>EX</v>
      </c>
      <c r="AB3273" s="146" t="str">
        <f t="shared" si="635"/>
        <v>IT</v>
      </c>
      <c r="AC3273" t="str">
        <f t="shared" si="626"/>
        <v>EX</v>
      </c>
      <c r="AD3273" s="74">
        <f t="shared" si="627"/>
        <v>-64962</v>
      </c>
      <c r="AE3273" s="74">
        <f t="shared" si="632"/>
        <v>-64962</v>
      </c>
      <c r="AF3273">
        <v>1</v>
      </c>
      <c r="AG3273">
        <v>0</v>
      </c>
      <c r="AH3273" s="74">
        <v>0</v>
      </c>
      <c r="AJ3273" s="74">
        <f t="shared" si="628"/>
        <v>0</v>
      </c>
      <c r="AK3273" s="74">
        <f t="shared" si="634"/>
        <v>-64962</v>
      </c>
      <c r="AL3273" t="str">
        <f t="shared" si="629"/>
        <v>N</v>
      </c>
      <c r="AN3273" t="s">
        <v>86</v>
      </c>
      <c r="AO3273" t="s">
        <v>85</v>
      </c>
      <c r="AP3273" t="str">
        <f t="shared" si="630"/>
        <v>94</v>
      </c>
      <c r="AQ3273" s="145" t="s">
        <v>1826</v>
      </c>
      <c r="AR3273" t="str">
        <f t="shared" si="631"/>
        <v>1-Adjusted Base Budget</v>
      </c>
      <c r="AS3273" s="145" t="s">
        <v>1827</v>
      </c>
      <c r="AT3273" t="s">
        <v>213</v>
      </c>
      <c r="AV3273" t="str">
        <f t="shared" si="625"/>
        <v>VPIT-SS</v>
      </c>
      <c r="AW3273" t="str">
        <f t="shared" si="636"/>
        <v>VP FOR INFORMATION TECHNOLOGY-SHARED SERVICES</v>
      </c>
    </row>
    <row r="3274" spans="1:49">
      <c r="A3274" s="59">
        <v>2018</v>
      </c>
      <c r="B3274" t="s">
        <v>137</v>
      </c>
      <c r="C3274" t="s">
        <v>1310</v>
      </c>
      <c r="D3274" t="s">
        <v>1311</v>
      </c>
      <c r="E3274" t="s">
        <v>1315</v>
      </c>
      <c r="F3274" t="s">
        <v>1313</v>
      </c>
      <c r="G3274" t="s">
        <v>1314</v>
      </c>
      <c r="H3274" t="s">
        <v>158</v>
      </c>
      <c r="I3274" s="170" t="s">
        <v>84</v>
      </c>
      <c r="J3274" t="s">
        <v>85</v>
      </c>
      <c r="K3274" t="s">
        <v>214</v>
      </c>
      <c r="L3274" t="s">
        <v>614</v>
      </c>
      <c r="M3274" t="s">
        <v>615</v>
      </c>
      <c r="N3274" t="s">
        <v>217</v>
      </c>
      <c r="O3274" t="s">
        <v>263</v>
      </c>
      <c r="P3274" t="s">
        <v>346</v>
      </c>
      <c r="Q3274" t="s">
        <v>345</v>
      </c>
      <c r="R3274" t="s">
        <v>347</v>
      </c>
      <c r="S3274" t="s">
        <v>338</v>
      </c>
      <c r="T3274" t="s">
        <v>339</v>
      </c>
      <c r="U3274" s="61" t="s">
        <v>340</v>
      </c>
      <c r="V3274" t="s">
        <v>24</v>
      </c>
      <c r="W3274" t="s">
        <v>263</v>
      </c>
      <c r="X3274" s="59">
        <v>135</v>
      </c>
      <c r="Y3274" s="59">
        <v>135</v>
      </c>
      <c r="Z3274" t="s">
        <v>141</v>
      </c>
      <c r="AA3274" s="146" t="str">
        <f t="shared" si="633"/>
        <v>EX</v>
      </c>
      <c r="AB3274" s="146" t="str">
        <f t="shared" si="635"/>
        <v>IT</v>
      </c>
      <c r="AC3274" t="str">
        <f t="shared" si="626"/>
        <v>EX</v>
      </c>
      <c r="AD3274" s="74">
        <f t="shared" si="627"/>
        <v>135</v>
      </c>
      <c r="AE3274" s="74">
        <f t="shared" si="632"/>
        <v>135</v>
      </c>
      <c r="AF3274">
        <v>1</v>
      </c>
      <c r="AG3274">
        <v>0</v>
      </c>
      <c r="AH3274" s="74">
        <v>0</v>
      </c>
      <c r="AJ3274" s="74">
        <f t="shared" si="628"/>
        <v>0</v>
      </c>
      <c r="AK3274" s="74">
        <f t="shared" si="634"/>
        <v>135</v>
      </c>
      <c r="AL3274" t="str">
        <f t="shared" si="629"/>
        <v>N</v>
      </c>
      <c r="AN3274" t="s">
        <v>86</v>
      </c>
      <c r="AO3274" t="s">
        <v>85</v>
      </c>
      <c r="AP3274" t="str">
        <f t="shared" si="630"/>
        <v>94</v>
      </c>
      <c r="AQ3274" s="145" t="s">
        <v>1826</v>
      </c>
      <c r="AR3274" t="str">
        <f t="shared" si="631"/>
        <v>1-Adjusted Base Budget</v>
      </c>
      <c r="AS3274" s="145" t="s">
        <v>1827</v>
      </c>
      <c r="AT3274" t="s">
        <v>213</v>
      </c>
      <c r="AV3274" t="str">
        <f t="shared" si="625"/>
        <v>VPIT-SS</v>
      </c>
      <c r="AW3274" t="str">
        <f t="shared" si="636"/>
        <v>VP FOR INFORMATION TECHNOLOGY-SHARED SERVICES</v>
      </c>
    </row>
    <row r="3275" spans="1:49">
      <c r="A3275" s="59">
        <v>2018</v>
      </c>
      <c r="B3275" t="s">
        <v>137</v>
      </c>
      <c r="C3275" t="s">
        <v>1310</v>
      </c>
      <c r="D3275" t="s">
        <v>1311</v>
      </c>
      <c r="E3275" t="s">
        <v>1319</v>
      </c>
      <c r="F3275" t="s">
        <v>1313</v>
      </c>
      <c r="G3275" t="s">
        <v>1314</v>
      </c>
      <c r="H3275" t="s">
        <v>142</v>
      </c>
      <c r="I3275" s="170" t="s">
        <v>84</v>
      </c>
      <c r="J3275" t="s">
        <v>85</v>
      </c>
      <c r="K3275" t="s">
        <v>214</v>
      </c>
      <c r="L3275" t="s">
        <v>127</v>
      </c>
      <c r="M3275" t="s">
        <v>455</v>
      </c>
      <c r="N3275" t="s">
        <v>217</v>
      </c>
      <c r="O3275" t="s">
        <v>263</v>
      </c>
      <c r="P3275" t="s">
        <v>346</v>
      </c>
      <c r="Q3275" t="s">
        <v>345</v>
      </c>
      <c r="R3275" t="s">
        <v>347</v>
      </c>
      <c r="S3275" t="s">
        <v>338</v>
      </c>
      <c r="T3275" t="s">
        <v>339</v>
      </c>
      <c r="U3275" s="61" t="s">
        <v>340</v>
      </c>
      <c r="V3275" t="s">
        <v>24</v>
      </c>
      <c r="W3275" t="s">
        <v>263</v>
      </c>
      <c r="X3275" s="59">
        <v>182238</v>
      </c>
      <c r="Y3275" s="59">
        <v>182238</v>
      </c>
      <c r="Z3275" t="s">
        <v>141</v>
      </c>
      <c r="AA3275" s="146" t="str">
        <f t="shared" si="633"/>
        <v>EX</v>
      </c>
      <c r="AB3275" s="146" t="str">
        <f t="shared" si="635"/>
        <v>IT</v>
      </c>
      <c r="AC3275" t="str">
        <f t="shared" si="626"/>
        <v>EX</v>
      </c>
      <c r="AD3275" s="74">
        <f t="shared" si="627"/>
        <v>182238</v>
      </c>
      <c r="AE3275" s="74">
        <f t="shared" si="632"/>
        <v>182238</v>
      </c>
      <c r="AF3275">
        <v>1.3809</v>
      </c>
      <c r="AG3275">
        <v>5033</v>
      </c>
      <c r="AH3275" s="74">
        <v>-3899.8932000000154</v>
      </c>
      <c r="AJ3275" s="74">
        <f t="shared" si="628"/>
        <v>1133.1067999999846</v>
      </c>
      <c r="AK3275" s="74">
        <f t="shared" si="634"/>
        <v>183371.10679999998</v>
      </c>
      <c r="AL3275" t="str">
        <f t="shared" si="629"/>
        <v>Y</v>
      </c>
      <c r="AN3275" t="s">
        <v>86</v>
      </c>
      <c r="AO3275" t="s">
        <v>85</v>
      </c>
      <c r="AP3275" t="str">
        <f t="shared" si="630"/>
        <v>99</v>
      </c>
      <c r="AQ3275" s="145" t="s">
        <v>1826</v>
      </c>
      <c r="AR3275" t="str">
        <f t="shared" si="631"/>
        <v>2-Provision for Compensation Incr</v>
      </c>
      <c r="AS3275" s="145" t="s">
        <v>1827</v>
      </c>
      <c r="AT3275" t="s">
        <v>213</v>
      </c>
      <c r="AV3275" t="str">
        <f t="shared" si="625"/>
        <v>VPIT-SS</v>
      </c>
      <c r="AW3275" t="str">
        <f t="shared" si="636"/>
        <v>VP FOR INFORMATION TECHNOLOGY-SHARED SERVICES</v>
      </c>
    </row>
    <row r="3276" spans="1:49">
      <c r="A3276" s="59">
        <v>2018</v>
      </c>
      <c r="B3276" t="s">
        <v>137</v>
      </c>
      <c r="C3276" t="s">
        <v>1310</v>
      </c>
      <c r="D3276" t="s">
        <v>1311</v>
      </c>
      <c r="E3276" t="s">
        <v>1312</v>
      </c>
      <c r="F3276" t="s">
        <v>1313</v>
      </c>
      <c r="G3276" t="s">
        <v>1314</v>
      </c>
      <c r="H3276" t="s">
        <v>144</v>
      </c>
      <c r="I3276" s="170" t="s">
        <v>84</v>
      </c>
      <c r="J3276" t="s">
        <v>85</v>
      </c>
      <c r="K3276" t="s">
        <v>214</v>
      </c>
      <c r="L3276" t="s">
        <v>127</v>
      </c>
      <c r="M3276" t="s">
        <v>455</v>
      </c>
      <c r="N3276" t="s">
        <v>217</v>
      </c>
      <c r="O3276" t="s">
        <v>263</v>
      </c>
      <c r="P3276" t="s">
        <v>346</v>
      </c>
      <c r="Q3276" t="s">
        <v>345</v>
      </c>
      <c r="R3276" t="s">
        <v>347</v>
      </c>
      <c r="S3276" t="s">
        <v>338</v>
      </c>
      <c r="T3276" t="s">
        <v>339</v>
      </c>
      <c r="U3276" s="61" t="s">
        <v>340</v>
      </c>
      <c r="V3276" t="s">
        <v>24</v>
      </c>
      <c r="W3276" t="s">
        <v>263</v>
      </c>
      <c r="X3276" s="59">
        <v>39352</v>
      </c>
      <c r="Y3276" s="59">
        <v>43118</v>
      </c>
      <c r="Z3276" t="s">
        <v>141</v>
      </c>
      <c r="AA3276" s="146" t="str">
        <f t="shared" si="633"/>
        <v>EX</v>
      </c>
      <c r="AB3276" s="146" t="str">
        <f t="shared" si="635"/>
        <v>IT</v>
      </c>
      <c r="AC3276" t="str">
        <f t="shared" si="626"/>
        <v>EX</v>
      </c>
      <c r="AD3276" s="74">
        <f t="shared" si="627"/>
        <v>43118</v>
      </c>
      <c r="AE3276" s="74">
        <f t="shared" si="632"/>
        <v>43118</v>
      </c>
      <c r="AF3276">
        <v>1.3809</v>
      </c>
      <c r="AG3276">
        <v>1191</v>
      </c>
      <c r="AH3276" s="74">
        <v>-922.72520000000372</v>
      </c>
      <c r="AJ3276" s="74">
        <f t="shared" si="628"/>
        <v>268.27479999999628</v>
      </c>
      <c r="AK3276" s="74">
        <f t="shared" si="634"/>
        <v>43386.274799999999</v>
      </c>
      <c r="AL3276" t="str">
        <f t="shared" si="629"/>
        <v>Y</v>
      </c>
      <c r="AN3276" t="s">
        <v>86</v>
      </c>
      <c r="AO3276" t="s">
        <v>85</v>
      </c>
      <c r="AP3276" t="str">
        <f t="shared" si="630"/>
        <v>99</v>
      </c>
      <c r="AQ3276" s="145" t="s">
        <v>1826</v>
      </c>
      <c r="AR3276" t="str">
        <f t="shared" si="631"/>
        <v>2-Provision for Compensation Incr</v>
      </c>
      <c r="AS3276" s="145" t="s">
        <v>1827</v>
      </c>
      <c r="AT3276" t="s">
        <v>213</v>
      </c>
      <c r="AV3276" t="str">
        <f t="shared" ref="AV3276:AV3339" si="637">IF(AND($AN3276="UAVP",$Z3276="OE"),$AN3276 &amp; "-OE",IF(AND($AN3276="VPIT",OR($Z3276="SS",$Z3276="IT")),$AN3276 &amp; "-SS",$AN3276))</f>
        <v>VPIT-SS</v>
      </c>
      <c r="AW3276" t="str">
        <f t="shared" si="636"/>
        <v>VP FOR INFORMATION TECHNOLOGY-SHARED SERVICES</v>
      </c>
    </row>
    <row r="3277" spans="1:49">
      <c r="A3277" s="59">
        <v>2018</v>
      </c>
      <c r="B3277" t="s">
        <v>137</v>
      </c>
      <c r="C3277" t="s">
        <v>1310</v>
      </c>
      <c r="D3277" t="s">
        <v>1311</v>
      </c>
      <c r="E3277" t="s">
        <v>1316</v>
      </c>
      <c r="F3277" t="s">
        <v>1063</v>
      </c>
      <c r="G3277" t="s">
        <v>1064</v>
      </c>
      <c r="H3277" t="s">
        <v>149</v>
      </c>
      <c r="I3277" s="170" t="s">
        <v>84</v>
      </c>
      <c r="J3277" t="s">
        <v>85</v>
      </c>
      <c r="K3277" t="s">
        <v>214</v>
      </c>
      <c r="L3277" t="s">
        <v>127</v>
      </c>
      <c r="M3277" t="s">
        <v>455</v>
      </c>
      <c r="N3277" t="s">
        <v>217</v>
      </c>
      <c r="O3277" t="s">
        <v>263</v>
      </c>
      <c r="P3277" t="s">
        <v>346</v>
      </c>
      <c r="Q3277" t="s">
        <v>345</v>
      </c>
      <c r="R3277" t="s">
        <v>347</v>
      </c>
      <c r="S3277" t="s">
        <v>338</v>
      </c>
      <c r="T3277" t="s">
        <v>339</v>
      </c>
      <c r="U3277" s="61" t="s">
        <v>340</v>
      </c>
      <c r="V3277" t="s">
        <v>24</v>
      </c>
      <c r="W3277" t="s">
        <v>263</v>
      </c>
      <c r="X3277" s="59">
        <v>85405</v>
      </c>
      <c r="Y3277" s="59">
        <v>85405</v>
      </c>
      <c r="Z3277" t="s">
        <v>141</v>
      </c>
      <c r="AA3277" s="146" t="str">
        <f t="shared" si="633"/>
        <v>EX</v>
      </c>
      <c r="AB3277" s="146" t="str">
        <f t="shared" si="635"/>
        <v>IT</v>
      </c>
      <c r="AC3277" t="str">
        <f t="shared" si="626"/>
        <v>EX</v>
      </c>
      <c r="AD3277" s="74">
        <f t="shared" si="627"/>
        <v>85405</v>
      </c>
      <c r="AE3277" s="74">
        <f t="shared" si="632"/>
        <v>85405</v>
      </c>
      <c r="AF3277">
        <v>1.3809</v>
      </c>
      <c r="AG3277">
        <v>2359</v>
      </c>
      <c r="AH3277" s="74">
        <v>-1827.6670000000074</v>
      </c>
      <c r="AJ3277" s="74">
        <f t="shared" si="628"/>
        <v>531.33299999999258</v>
      </c>
      <c r="AK3277" s="74">
        <f t="shared" si="634"/>
        <v>85936.332999999999</v>
      </c>
      <c r="AL3277" t="str">
        <f t="shared" si="629"/>
        <v>Y</v>
      </c>
      <c r="AN3277" t="s">
        <v>86</v>
      </c>
      <c r="AO3277" t="s">
        <v>85</v>
      </c>
      <c r="AP3277" t="str">
        <f t="shared" si="630"/>
        <v>99</v>
      </c>
      <c r="AQ3277" s="145" t="s">
        <v>1826</v>
      </c>
      <c r="AR3277" t="str">
        <f t="shared" si="631"/>
        <v>2-Provision for Compensation Incr</v>
      </c>
      <c r="AS3277" s="145" t="s">
        <v>1827</v>
      </c>
      <c r="AT3277" t="s">
        <v>213</v>
      </c>
      <c r="AV3277" t="str">
        <f t="shared" si="637"/>
        <v>VPIT-SS</v>
      </c>
      <c r="AW3277" t="str">
        <f t="shared" si="636"/>
        <v>VP FOR INFORMATION TECHNOLOGY-SHARED SERVICES</v>
      </c>
    </row>
    <row r="3278" spans="1:49">
      <c r="A3278" s="59">
        <v>2018</v>
      </c>
      <c r="B3278" t="s">
        <v>137</v>
      </c>
      <c r="C3278" t="s">
        <v>1310</v>
      </c>
      <c r="D3278" t="s">
        <v>1311</v>
      </c>
      <c r="E3278" t="s">
        <v>1316</v>
      </c>
      <c r="F3278" t="s">
        <v>1351</v>
      </c>
      <c r="G3278" t="s">
        <v>1352</v>
      </c>
      <c r="H3278" t="s">
        <v>149</v>
      </c>
      <c r="I3278" s="170" t="s">
        <v>84</v>
      </c>
      <c r="J3278" t="s">
        <v>85</v>
      </c>
      <c r="K3278" t="s">
        <v>214</v>
      </c>
      <c r="L3278" t="s">
        <v>127</v>
      </c>
      <c r="M3278" t="s">
        <v>455</v>
      </c>
      <c r="N3278" t="s">
        <v>217</v>
      </c>
      <c r="O3278" t="s">
        <v>263</v>
      </c>
      <c r="P3278" t="s">
        <v>346</v>
      </c>
      <c r="Q3278" t="s">
        <v>345</v>
      </c>
      <c r="R3278" t="s">
        <v>347</v>
      </c>
      <c r="S3278" t="s">
        <v>338</v>
      </c>
      <c r="T3278" t="s">
        <v>339</v>
      </c>
      <c r="U3278" s="61" t="s">
        <v>340</v>
      </c>
      <c r="V3278" t="s">
        <v>24</v>
      </c>
      <c r="W3278" t="s">
        <v>263</v>
      </c>
      <c r="X3278" s="59">
        <v>42016</v>
      </c>
      <c r="Y3278" s="59">
        <v>42016</v>
      </c>
      <c r="Z3278" t="s">
        <v>141</v>
      </c>
      <c r="AA3278" s="146" t="str">
        <f t="shared" si="633"/>
        <v>EX</v>
      </c>
      <c r="AB3278" s="146" t="str">
        <f t="shared" si="635"/>
        <v>IT</v>
      </c>
      <c r="AC3278" t="str">
        <f t="shared" si="626"/>
        <v>EX</v>
      </c>
      <c r="AD3278" s="74">
        <f t="shared" si="627"/>
        <v>42016</v>
      </c>
      <c r="AE3278" s="74">
        <f t="shared" si="632"/>
        <v>42016</v>
      </c>
      <c r="AF3278">
        <v>1.3809</v>
      </c>
      <c r="AG3278">
        <v>1160</v>
      </c>
      <c r="AH3278" s="74">
        <v>-899.14240000000359</v>
      </c>
      <c r="AJ3278" s="74">
        <f t="shared" si="628"/>
        <v>260.85759999999641</v>
      </c>
      <c r="AK3278" s="74">
        <f t="shared" si="634"/>
        <v>42276.857599999996</v>
      </c>
      <c r="AL3278" t="str">
        <f t="shared" si="629"/>
        <v>Y</v>
      </c>
      <c r="AN3278" t="s">
        <v>86</v>
      </c>
      <c r="AO3278" t="s">
        <v>85</v>
      </c>
      <c r="AP3278" t="str">
        <f t="shared" si="630"/>
        <v>99</v>
      </c>
      <c r="AQ3278" s="145" t="s">
        <v>1826</v>
      </c>
      <c r="AR3278" t="str">
        <f t="shared" si="631"/>
        <v>2-Provision for Compensation Incr</v>
      </c>
      <c r="AS3278" s="145" t="s">
        <v>1827</v>
      </c>
      <c r="AT3278" t="s">
        <v>213</v>
      </c>
      <c r="AV3278" t="str">
        <f t="shared" si="637"/>
        <v>VPIT-SS</v>
      </c>
      <c r="AW3278" t="str">
        <f t="shared" si="636"/>
        <v>VP FOR INFORMATION TECHNOLOGY-SHARED SERVICES</v>
      </c>
    </row>
    <row r="3279" spans="1:49">
      <c r="A3279" s="59">
        <v>2018</v>
      </c>
      <c r="B3279" t="s">
        <v>137</v>
      </c>
      <c r="C3279" t="s">
        <v>1310</v>
      </c>
      <c r="D3279" t="s">
        <v>1311</v>
      </c>
      <c r="E3279" t="s">
        <v>1316</v>
      </c>
      <c r="F3279" t="s">
        <v>1079</v>
      </c>
      <c r="G3279" t="s">
        <v>1080</v>
      </c>
      <c r="H3279" t="s">
        <v>149</v>
      </c>
      <c r="I3279" s="170" t="s">
        <v>84</v>
      </c>
      <c r="J3279" t="s">
        <v>85</v>
      </c>
      <c r="K3279" t="s">
        <v>214</v>
      </c>
      <c r="L3279" t="s">
        <v>127</v>
      </c>
      <c r="M3279" t="s">
        <v>455</v>
      </c>
      <c r="N3279" t="s">
        <v>217</v>
      </c>
      <c r="O3279" t="s">
        <v>263</v>
      </c>
      <c r="P3279" t="s">
        <v>346</v>
      </c>
      <c r="Q3279" t="s">
        <v>345</v>
      </c>
      <c r="R3279" t="s">
        <v>347</v>
      </c>
      <c r="S3279" t="s">
        <v>338</v>
      </c>
      <c r="T3279" t="s">
        <v>339</v>
      </c>
      <c r="U3279" s="61" t="s">
        <v>340</v>
      </c>
      <c r="V3279" t="s">
        <v>24</v>
      </c>
      <c r="W3279" t="s">
        <v>263</v>
      </c>
      <c r="X3279" s="59">
        <v>5174</v>
      </c>
      <c r="Y3279" s="59">
        <v>5174</v>
      </c>
      <c r="Z3279" t="s">
        <v>141</v>
      </c>
      <c r="AA3279" s="146" t="str">
        <f t="shared" si="633"/>
        <v>EX</v>
      </c>
      <c r="AB3279" s="146" t="str">
        <f t="shared" si="635"/>
        <v>IT</v>
      </c>
      <c r="AC3279" t="str">
        <f t="shared" si="626"/>
        <v>EX</v>
      </c>
      <c r="AD3279" s="74">
        <f t="shared" si="627"/>
        <v>5174</v>
      </c>
      <c r="AE3279" s="74">
        <f t="shared" si="632"/>
        <v>5174</v>
      </c>
      <c r="AF3279">
        <v>1.3809</v>
      </c>
      <c r="AG3279">
        <v>143</v>
      </c>
      <c r="AH3279" s="74">
        <v>-110.72360000000045</v>
      </c>
      <c r="AJ3279" s="74">
        <f t="shared" si="628"/>
        <v>32.276399999999555</v>
      </c>
      <c r="AK3279" s="74">
        <f t="shared" si="634"/>
        <v>5206.2763999999997</v>
      </c>
      <c r="AL3279" t="str">
        <f t="shared" si="629"/>
        <v>Y</v>
      </c>
      <c r="AN3279" t="s">
        <v>86</v>
      </c>
      <c r="AO3279" t="s">
        <v>85</v>
      </c>
      <c r="AP3279" t="str">
        <f t="shared" si="630"/>
        <v>99</v>
      </c>
      <c r="AQ3279" s="145" t="s">
        <v>1826</v>
      </c>
      <c r="AR3279" t="str">
        <f t="shared" si="631"/>
        <v>2-Provision for Compensation Incr</v>
      </c>
      <c r="AS3279" s="145" t="s">
        <v>1827</v>
      </c>
      <c r="AT3279" t="s">
        <v>213</v>
      </c>
      <c r="AV3279" t="str">
        <f t="shared" si="637"/>
        <v>VPIT-SS</v>
      </c>
      <c r="AW3279" t="str">
        <f t="shared" si="636"/>
        <v>VP FOR INFORMATION TECHNOLOGY-SHARED SERVICES</v>
      </c>
    </row>
    <row r="3280" spans="1:49">
      <c r="A3280" s="59">
        <v>2018</v>
      </c>
      <c r="B3280" t="s">
        <v>137</v>
      </c>
      <c r="C3280" t="s">
        <v>1310</v>
      </c>
      <c r="D3280" t="s">
        <v>1311</v>
      </c>
      <c r="E3280" t="s">
        <v>1316</v>
      </c>
      <c r="F3280" t="s">
        <v>1101</v>
      </c>
      <c r="G3280" t="s">
        <v>1102</v>
      </c>
      <c r="H3280" t="s">
        <v>149</v>
      </c>
      <c r="I3280" s="170" t="s">
        <v>84</v>
      </c>
      <c r="J3280" t="s">
        <v>85</v>
      </c>
      <c r="K3280" t="s">
        <v>214</v>
      </c>
      <c r="L3280" t="s">
        <v>127</v>
      </c>
      <c r="M3280" t="s">
        <v>455</v>
      </c>
      <c r="N3280" t="s">
        <v>217</v>
      </c>
      <c r="O3280" t="s">
        <v>263</v>
      </c>
      <c r="P3280" t="s">
        <v>346</v>
      </c>
      <c r="Q3280" t="s">
        <v>345</v>
      </c>
      <c r="R3280" t="s">
        <v>347</v>
      </c>
      <c r="S3280" t="s">
        <v>338</v>
      </c>
      <c r="T3280" t="s">
        <v>339</v>
      </c>
      <c r="U3280" s="61" t="s">
        <v>340</v>
      </c>
      <c r="V3280" t="s">
        <v>24</v>
      </c>
      <c r="W3280" t="s">
        <v>263</v>
      </c>
      <c r="X3280" s="59">
        <v>65795</v>
      </c>
      <c r="Y3280" s="59">
        <v>65795</v>
      </c>
      <c r="Z3280" t="s">
        <v>141</v>
      </c>
      <c r="AA3280" s="146" t="str">
        <f t="shared" si="633"/>
        <v>EX</v>
      </c>
      <c r="AB3280" s="146" t="str">
        <f t="shared" si="635"/>
        <v>IT</v>
      </c>
      <c r="AC3280" t="str">
        <f t="shared" si="626"/>
        <v>EX</v>
      </c>
      <c r="AD3280" s="74">
        <f t="shared" si="627"/>
        <v>65795</v>
      </c>
      <c r="AE3280" s="74">
        <f t="shared" si="632"/>
        <v>65795</v>
      </c>
      <c r="AF3280">
        <v>1.3809</v>
      </c>
      <c r="AG3280">
        <v>1817</v>
      </c>
      <c r="AH3280" s="74">
        <v>-1408.0130000000056</v>
      </c>
      <c r="AJ3280" s="74">
        <f t="shared" si="628"/>
        <v>408.9869999999944</v>
      </c>
      <c r="AK3280" s="74">
        <f t="shared" si="634"/>
        <v>66203.986999999994</v>
      </c>
      <c r="AL3280" t="str">
        <f t="shared" si="629"/>
        <v>Y</v>
      </c>
      <c r="AN3280" t="s">
        <v>86</v>
      </c>
      <c r="AO3280" t="s">
        <v>85</v>
      </c>
      <c r="AP3280" t="str">
        <f t="shared" si="630"/>
        <v>99</v>
      </c>
      <c r="AQ3280" s="145" t="s">
        <v>1826</v>
      </c>
      <c r="AR3280" t="str">
        <f t="shared" si="631"/>
        <v>2-Provision for Compensation Incr</v>
      </c>
      <c r="AS3280" s="145" t="s">
        <v>1827</v>
      </c>
      <c r="AT3280" t="s">
        <v>213</v>
      </c>
      <c r="AV3280" t="str">
        <f t="shared" si="637"/>
        <v>VPIT-SS</v>
      </c>
      <c r="AW3280" t="str">
        <f t="shared" si="636"/>
        <v>VP FOR INFORMATION TECHNOLOGY-SHARED SERVICES</v>
      </c>
    </row>
    <row r="3281" spans="1:49">
      <c r="A3281" s="59">
        <v>2018</v>
      </c>
      <c r="B3281" t="s">
        <v>137</v>
      </c>
      <c r="C3281" t="s">
        <v>1310</v>
      </c>
      <c r="D3281" t="s">
        <v>1311</v>
      </c>
      <c r="E3281" t="s">
        <v>1316</v>
      </c>
      <c r="F3281" t="s">
        <v>1336</v>
      </c>
      <c r="G3281" t="s">
        <v>1337</v>
      </c>
      <c r="H3281" t="s">
        <v>149</v>
      </c>
      <c r="I3281" s="170" t="s">
        <v>84</v>
      </c>
      <c r="J3281" t="s">
        <v>85</v>
      </c>
      <c r="K3281" t="s">
        <v>214</v>
      </c>
      <c r="L3281" t="s">
        <v>127</v>
      </c>
      <c r="M3281" t="s">
        <v>455</v>
      </c>
      <c r="N3281" t="s">
        <v>217</v>
      </c>
      <c r="O3281" t="s">
        <v>263</v>
      </c>
      <c r="P3281" t="s">
        <v>346</v>
      </c>
      <c r="Q3281" t="s">
        <v>345</v>
      </c>
      <c r="R3281" t="s">
        <v>347</v>
      </c>
      <c r="S3281" t="s">
        <v>338</v>
      </c>
      <c r="T3281" t="s">
        <v>339</v>
      </c>
      <c r="U3281" s="61" t="s">
        <v>340</v>
      </c>
      <c r="V3281" t="s">
        <v>24</v>
      </c>
      <c r="W3281" t="s">
        <v>263</v>
      </c>
      <c r="X3281" s="59">
        <v>123135</v>
      </c>
      <c r="Y3281" s="59">
        <v>123135</v>
      </c>
      <c r="Z3281" t="s">
        <v>141</v>
      </c>
      <c r="AA3281" s="146" t="str">
        <f t="shared" si="633"/>
        <v>EX</v>
      </c>
      <c r="AB3281" s="146" t="str">
        <f t="shared" si="635"/>
        <v>IT</v>
      </c>
      <c r="AC3281" t="str">
        <f t="shared" si="626"/>
        <v>EX</v>
      </c>
      <c r="AD3281" s="74">
        <f t="shared" si="627"/>
        <v>123135</v>
      </c>
      <c r="AE3281" s="74">
        <f t="shared" si="632"/>
        <v>123135</v>
      </c>
      <c r="AF3281">
        <v>1.3809</v>
      </c>
      <c r="AG3281">
        <v>3401</v>
      </c>
      <c r="AH3281" s="74">
        <v>-2635.0890000000104</v>
      </c>
      <c r="AJ3281" s="74">
        <f t="shared" si="628"/>
        <v>765.9109999999896</v>
      </c>
      <c r="AK3281" s="74">
        <f t="shared" si="634"/>
        <v>123900.91099999999</v>
      </c>
      <c r="AL3281" t="str">
        <f t="shared" si="629"/>
        <v>Y</v>
      </c>
      <c r="AN3281" t="s">
        <v>86</v>
      </c>
      <c r="AO3281" t="s">
        <v>85</v>
      </c>
      <c r="AP3281" t="str">
        <f t="shared" si="630"/>
        <v>99</v>
      </c>
      <c r="AQ3281" s="145" t="s">
        <v>1826</v>
      </c>
      <c r="AR3281" t="str">
        <f t="shared" si="631"/>
        <v>2-Provision for Compensation Incr</v>
      </c>
      <c r="AS3281" s="145" t="s">
        <v>1827</v>
      </c>
      <c r="AT3281" t="s">
        <v>213</v>
      </c>
      <c r="AV3281" t="str">
        <f t="shared" si="637"/>
        <v>VPIT-SS</v>
      </c>
      <c r="AW3281" t="str">
        <f t="shared" si="636"/>
        <v>VP FOR INFORMATION TECHNOLOGY-SHARED SERVICES</v>
      </c>
    </row>
    <row r="3282" spans="1:49">
      <c r="A3282" s="59">
        <v>2018</v>
      </c>
      <c r="B3282" t="s">
        <v>137</v>
      </c>
      <c r="C3282" t="s">
        <v>1310</v>
      </c>
      <c r="D3282" t="s">
        <v>1311</v>
      </c>
      <c r="E3282" t="s">
        <v>1321</v>
      </c>
      <c r="F3282" t="s">
        <v>1313</v>
      </c>
      <c r="G3282" t="s">
        <v>1314</v>
      </c>
      <c r="H3282" t="s">
        <v>151</v>
      </c>
      <c r="I3282" s="170" t="s">
        <v>84</v>
      </c>
      <c r="J3282" t="s">
        <v>85</v>
      </c>
      <c r="K3282" t="s">
        <v>214</v>
      </c>
      <c r="L3282" t="s">
        <v>127</v>
      </c>
      <c r="M3282" t="s">
        <v>455</v>
      </c>
      <c r="N3282" t="s">
        <v>217</v>
      </c>
      <c r="O3282" t="s">
        <v>263</v>
      </c>
      <c r="P3282" t="s">
        <v>346</v>
      </c>
      <c r="Q3282" t="s">
        <v>345</v>
      </c>
      <c r="R3282" t="s">
        <v>347</v>
      </c>
      <c r="S3282" t="s">
        <v>338</v>
      </c>
      <c r="T3282" t="s">
        <v>339</v>
      </c>
      <c r="U3282" s="61" t="s">
        <v>340</v>
      </c>
      <c r="V3282" t="s">
        <v>24</v>
      </c>
      <c r="W3282" t="s">
        <v>263</v>
      </c>
      <c r="X3282" s="59">
        <v>38863</v>
      </c>
      <c r="Y3282" s="59">
        <v>38863</v>
      </c>
      <c r="Z3282" t="s">
        <v>141</v>
      </c>
      <c r="AA3282" s="146" t="str">
        <f t="shared" si="633"/>
        <v>EX</v>
      </c>
      <c r="AB3282" s="146" t="str">
        <f t="shared" si="635"/>
        <v>IT</v>
      </c>
      <c r="AC3282" t="str">
        <f t="shared" si="626"/>
        <v>EX</v>
      </c>
      <c r="AD3282" s="74">
        <f t="shared" si="627"/>
        <v>38863</v>
      </c>
      <c r="AE3282" s="74">
        <f t="shared" si="632"/>
        <v>38863</v>
      </c>
      <c r="AF3282">
        <v>1.3809</v>
      </c>
      <c r="AG3282">
        <v>1073</v>
      </c>
      <c r="AH3282" s="74">
        <v>-831.66820000000337</v>
      </c>
      <c r="AJ3282" s="74">
        <f t="shared" si="628"/>
        <v>241.33179999999663</v>
      </c>
      <c r="AK3282" s="74">
        <f t="shared" si="634"/>
        <v>39104.3318</v>
      </c>
      <c r="AL3282" t="str">
        <f t="shared" si="629"/>
        <v>Y</v>
      </c>
      <c r="AN3282" t="s">
        <v>86</v>
      </c>
      <c r="AO3282" t="s">
        <v>85</v>
      </c>
      <c r="AP3282" t="str">
        <f t="shared" si="630"/>
        <v>99</v>
      </c>
      <c r="AQ3282" s="145" t="s">
        <v>1826</v>
      </c>
      <c r="AR3282" t="str">
        <f t="shared" si="631"/>
        <v>2-Provision for Compensation Incr</v>
      </c>
      <c r="AS3282" s="145" t="s">
        <v>1827</v>
      </c>
      <c r="AT3282" t="s">
        <v>213</v>
      </c>
      <c r="AV3282" t="str">
        <f t="shared" si="637"/>
        <v>VPIT-SS</v>
      </c>
      <c r="AW3282" t="str">
        <f t="shared" si="636"/>
        <v>VP FOR INFORMATION TECHNOLOGY-SHARED SERVICES</v>
      </c>
    </row>
    <row r="3283" spans="1:49">
      <c r="A3283" s="59">
        <v>2018</v>
      </c>
      <c r="B3283" t="s">
        <v>137</v>
      </c>
      <c r="C3283" t="s">
        <v>1310</v>
      </c>
      <c r="D3283" t="s">
        <v>1311</v>
      </c>
      <c r="E3283" t="s">
        <v>1322</v>
      </c>
      <c r="F3283" t="s">
        <v>1313</v>
      </c>
      <c r="G3283" t="s">
        <v>1314</v>
      </c>
      <c r="H3283" t="s">
        <v>153</v>
      </c>
      <c r="I3283" s="170" t="s">
        <v>84</v>
      </c>
      <c r="J3283" t="s">
        <v>85</v>
      </c>
      <c r="K3283" t="s">
        <v>214</v>
      </c>
      <c r="L3283" t="s">
        <v>127</v>
      </c>
      <c r="M3283" t="s">
        <v>455</v>
      </c>
      <c r="N3283" t="s">
        <v>217</v>
      </c>
      <c r="O3283" t="s">
        <v>263</v>
      </c>
      <c r="P3283" t="s">
        <v>346</v>
      </c>
      <c r="Q3283" t="s">
        <v>345</v>
      </c>
      <c r="R3283" t="s">
        <v>347</v>
      </c>
      <c r="S3283" t="s">
        <v>338</v>
      </c>
      <c r="T3283" t="s">
        <v>339</v>
      </c>
      <c r="U3283" s="61" t="s">
        <v>340</v>
      </c>
      <c r="V3283" t="s">
        <v>24</v>
      </c>
      <c r="W3283" t="s">
        <v>263</v>
      </c>
      <c r="X3283" s="59">
        <v>49275</v>
      </c>
      <c r="Y3283" s="59">
        <v>0</v>
      </c>
      <c r="Z3283" t="s">
        <v>141</v>
      </c>
      <c r="AA3283" s="146" t="str">
        <f t="shared" si="633"/>
        <v>EX</v>
      </c>
      <c r="AB3283" s="146" t="str">
        <f t="shared" si="635"/>
        <v>IT</v>
      </c>
      <c r="AC3283" t="str">
        <f t="shared" ref="AC3283:AC3346" si="638">IF(O3283 =AA3283,W3283,"Allot/Xfer IN")</f>
        <v>EX</v>
      </c>
      <c r="AD3283" s="74">
        <f t="shared" ref="AD3283:AD3346" si="639">IF(O3283 =AA3283,Y3283,-Y3283)</f>
        <v>0</v>
      </c>
      <c r="AE3283" s="74">
        <f t="shared" si="632"/>
        <v>0</v>
      </c>
      <c r="AF3283">
        <v>1.3809</v>
      </c>
      <c r="AG3283">
        <v>0</v>
      </c>
      <c r="AH3283" s="74">
        <v>0</v>
      </c>
      <c r="AJ3283" s="74">
        <f t="shared" ref="AJ3283:AJ3346" si="640">SUM(AG3283:AI3283)</f>
        <v>0</v>
      </c>
      <c r="AK3283" s="74">
        <f t="shared" si="634"/>
        <v>0</v>
      </c>
      <c r="AL3283" t="str">
        <f t="shared" ref="AL3283:AL3346" si="641">IF(AF3283&lt;&gt;1,"Y","N")</f>
        <v>Y</v>
      </c>
      <c r="AN3283" t="s">
        <v>86</v>
      </c>
      <c r="AO3283" t="s">
        <v>85</v>
      </c>
      <c r="AP3283" t="str">
        <f t="shared" ref="AP3283:AP3346" si="642">IF(AL3283 ="Y","99",I3283)</f>
        <v>99</v>
      </c>
      <c r="AQ3283" s="145" t="s">
        <v>1826</v>
      </c>
      <c r="AR3283" t="str">
        <f t="shared" ref="AR3283:AR3346" si="643">IF(AM3283 ="y",AQ3283,IF(AG3283 &lt;&gt;0,"2-Provision for Compensation Incr","1-Adjusted Base Budget"))</f>
        <v>1-Adjusted Base Budget</v>
      </c>
      <c r="AS3283" s="145" t="s">
        <v>1827</v>
      </c>
      <c r="AT3283" t="s">
        <v>213</v>
      </c>
      <c r="AV3283" t="str">
        <f t="shared" si="637"/>
        <v>VPIT-SS</v>
      </c>
      <c r="AW3283" t="str">
        <f t="shared" si="636"/>
        <v>VP FOR INFORMATION TECHNOLOGY-SHARED SERVICES</v>
      </c>
    </row>
    <row r="3284" spans="1:49">
      <c r="A3284" s="59">
        <v>2018</v>
      </c>
      <c r="B3284" t="s">
        <v>137</v>
      </c>
      <c r="C3284" t="s">
        <v>1310</v>
      </c>
      <c r="D3284" t="s">
        <v>1311</v>
      </c>
      <c r="E3284" t="s">
        <v>1338</v>
      </c>
      <c r="F3284" t="s">
        <v>1339</v>
      </c>
      <c r="G3284" t="s">
        <v>1340</v>
      </c>
      <c r="H3284" t="s">
        <v>156</v>
      </c>
      <c r="I3284" s="170" t="s">
        <v>84</v>
      </c>
      <c r="J3284" t="s">
        <v>85</v>
      </c>
      <c r="K3284" t="s">
        <v>214</v>
      </c>
      <c r="L3284" t="s">
        <v>127</v>
      </c>
      <c r="M3284" t="s">
        <v>455</v>
      </c>
      <c r="N3284" t="s">
        <v>217</v>
      </c>
      <c r="O3284" t="s">
        <v>263</v>
      </c>
      <c r="P3284" t="s">
        <v>346</v>
      </c>
      <c r="Q3284" t="s">
        <v>345</v>
      </c>
      <c r="R3284" t="s">
        <v>347</v>
      </c>
      <c r="S3284" t="s">
        <v>338</v>
      </c>
      <c r="T3284" t="s">
        <v>339</v>
      </c>
      <c r="U3284" s="61" t="s">
        <v>340</v>
      </c>
      <c r="V3284" t="s">
        <v>24</v>
      </c>
      <c r="W3284" t="s">
        <v>263</v>
      </c>
      <c r="X3284" s="59">
        <v>36774</v>
      </c>
      <c r="Y3284" s="59">
        <v>36774</v>
      </c>
      <c r="Z3284" t="s">
        <v>141</v>
      </c>
      <c r="AA3284" s="146" t="str">
        <f t="shared" si="633"/>
        <v>EX</v>
      </c>
      <c r="AB3284" s="146" t="str">
        <f t="shared" si="635"/>
        <v>IT</v>
      </c>
      <c r="AC3284" t="str">
        <f t="shared" si="638"/>
        <v>EX</v>
      </c>
      <c r="AD3284" s="74">
        <f t="shared" si="639"/>
        <v>36774</v>
      </c>
      <c r="AE3284" s="74">
        <f t="shared" ref="AE3284:AE3347" si="644">Y3284</f>
        <v>36774</v>
      </c>
      <c r="AF3284">
        <v>1.3809</v>
      </c>
      <c r="AG3284">
        <v>1016</v>
      </c>
      <c r="AH3284" s="74">
        <v>-786.96360000000311</v>
      </c>
      <c r="AJ3284" s="74">
        <f t="shared" si="640"/>
        <v>229.03639999999689</v>
      </c>
      <c r="AK3284" s="74">
        <f t="shared" si="634"/>
        <v>37003.036399999997</v>
      </c>
      <c r="AL3284" t="str">
        <f t="shared" si="641"/>
        <v>Y</v>
      </c>
      <c r="AN3284" t="s">
        <v>86</v>
      </c>
      <c r="AO3284" t="s">
        <v>85</v>
      </c>
      <c r="AP3284" t="str">
        <f t="shared" si="642"/>
        <v>99</v>
      </c>
      <c r="AQ3284" s="145" t="s">
        <v>1826</v>
      </c>
      <c r="AR3284" t="str">
        <f t="shared" si="643"/>
        <v>2-Provision for Compensation Incr</v>
      </c>
      <c r="AS3284" s="145" t="s">
        <v>1827</v>
      </c>
      <c r="AT3284" t="s">
        <v>213</v>
      </c>
      <c r="AV3284" t="str">
        <f t="shared" si="637"/>
        <v>VPIT-SS</v>
      </c>
      <c r="AW3284" t="str">
        <f t="shared" si="636"/>
        <v>VP FOR INFORMATION TECHNOLOGY-SHARED SERVICES</v>
      </c>
    </row>
    <row r="3285" spans="1:49">
      <c r="A3285" s="59">
        <v>2018</v>
      </c>
      <c r="B3285" t="s">
        <v>137</v>
      </c>
      <c r="C3285" t="s">
        <v>1310</v>
      </c>
      <c r="D3285" t="s">
        <v>1311</v>
      </c>
      <c r="E3285" t="s">
        <v>1338</v>
      </c>
      <c r="F3285" t="s">
        <v>1101</v>
      </c>
      <c r="G3285" t="s">
        <v>1102</v>
      </c>
      <c r="H3285" t="s">
        <v>156</v>
      </c>
      <c r="I3285" s="170" t="s">
        <v>84</v>
      </c>
      <c r="J3285" t="s">
        <v>85</v>
      </c>
      <c r="K3285" t="s">
        <v>214</v>
      </c>
      <c r="L3285" t="s">
        <v>127</v>
      </c>
      <c r="M3285" t="s">
        <v>455</v>
      </c>
      <c r="N3285" t="s">
        <v>217</v>
      </c>
      <c r="O3285" t="s">
        <v>263</v>
      </c>
      <c r="P3285" t="s">
        <v>346</v>
      </c>
      <c r="Q3285" t="s">
        <v>345</v>
      </c>
      <c r="R3285" t="s">
        <v>347</v>
      </c>
      <c r="S3285" t="s">
        <v>338</v>
      </c>
      <c r="T3285" t="s">
        <v>339</v>
      </c>
      <c r="U3285" s="61" t="s">
        <v>340</v>
      </c>
      <c r="V3285" t="s">
        <v>24</v>
      </c>
      <c r="W3285" t="s">
        <v>263</v>
      </c>
      <c r="X3285" s="59">
        <v>22861</v>
      </c>
      <c r="Y3285" s="59">
        <v>22861</v>
      </c>
      <c r="Z3285" t="s">
        <v>141</v>
      </c>
      <c r="AA3285" s="146" t="str">
        <f t="shared" si="633"/>
        <v>EX</v>
      </c>
      <c r="AB3285" s="146" t="str">
        <f t="shared" si="635"/>
        <v>IT</v>
      </c>
      <c r="AC3285" t="str">
        <f t="shared" si="638"/>
        <v>EX</v>
      </c>
      <c r="AD3285" s="74">
        <f t="shared" si="639"/>
        <v>22861</v>
      </c>
      <c r="AE3285" s="74">
        <f t="shared" si="644"/>
        <v>22861</v>
      </c>
      <c r="AF3285">
        <v>1.3809</v>
      </c>
      <c r="AG3285">
        <v>631</v>
      </c>
      <c r="AH3285" s="74">
        <v>-489.22540000000197</v>
      </c>
      <c r="AJ3285" s="74">
        <f t="shared" si="640"/>
        <v>141.77459999999803</v>
      </c>
      <c r="AK3285" s="74">
        <f t="shared" si="634"/>
        <v>23002.774599999997</v>
      </c>
      <c r="AL3285" t="str">
        <f t="shared" si="641"/>
        <v>Y</v>
      </c>
      <c r="AN3285" t="s">
        <v>86</v>
      </c>
      <c r="AO3285" t="s">
        <v>85</v>
      </c>
      <c r="AP3285" t="str">
        <f t="shared" si="642"/>
        <v>99</v>
      </c>
      <c r="AQ3285" s="145" t="s">
        <v>1826</v>
      </c>
      <c r="AR3285" t="str">
        <f t="shared" si="643"/>
        <v>2-Provision for Compensation Incr</v>
      </c>
      <c r="AS3285" s="145" t="s">
        <v>1827</v>
      </c>
      <c r="AT3285" t="s">
        <v>213</v>
      </c>
      <c r="AV3285" t="str">
        <f t="shared" si="637"/>
        <v>VPIT-SS</v>
      </c>
      <c r="AW3285" t="str">
        <f t="shared" si="636"/>
        <v>VP FOR INFORMATION TECHNOLOGY-SHARED SERVICES</v>
      </c>
    </row>
    <row r="3286" spans="1:49">
      <c r="A3286" s="59">
        <v>2018</v>
      </c>
      <c r="B3286" t="s">
        <v>137</v>
      </c>
      <c r="C3286" t="s">
        <v>1310</v>
      </c>
      <c r="D3286" t="s">
        <v>1311</v>
      </c>
      <c r="E3286" t="s">
        <v>1338</v>
      </c>
      <c r="F3286" t="s">
        <v>1336</v>
      </c>
      <c r="G3286" t="s">
        <v>1337</v>
      </c>
      <c r="H3286" t="s">
        <v>156</v>
      </c>
      <c r="I3286" s="170" t="s">
        <v>84</v>
      </c>
      <c r="J3286" t="s">
        <v>85</v>
      </c>
      <c r="K3286" t="s">
        <v>214</v>
      </c>
      <c r="L3286" t="s">
        <v>127</v>
      </c>
      <c r="M3286" t="s">
        <v>455</v>
      </c>
      <c r="N3286" t="s">
        <v>217</v>
      </c>
      <c r="O3286" t="s">
        <v>263</v>
      </c>
      <c r="P3286" t="s">
        <v>346</v>
      </c>
      <c r="Q3286" t="s">
        <v>345</v>
      </c>
      <c r="R3286" t="s">
        <v>347</v>
      </c>
      <c r="S3286" t="s">
        <v>338</v>
      </c>
      <c r="T3286" t="s">
        <v>339</v>
      </c>
      <c r="U3286" s="61" t="s">
        <v>340</v>
      </c>
      <c r="V3286" t="s">
        <v>24</v>
      </c>
      <c r="W3286" t="s">
        <v>263</v>
      </c>
      <c r="X3286" s="59">
        <v>75108</v>
      </c>
      <c r="Y3286" s="59">
        <v>75108</v>
      </c>
      <c r="Z3286" t="s">
        <v>141</v>
      </c>
      <c r="AA3286" s="146" t="str">
        <f t="shared" si="633"/>
        <v>EX</v>
      </c>
      <c r="AB3286" s="146" t="str">
        <f t="shared" si="635"/>
        <v>IT</v>
      </c>
      <c r="AC3286" t="str">
        <f t="shared" si="638"/>
        <v>EX</v>
      </c>
      <c r="AD3286" s="74">
        <f t="shared" si="639"/>
        <v>75108</v>
      </c>
      <c r="AE3286" s="74">
        <f t="shared" si="644"/>
        <v>75108</v>
      </c>
      <c r="AF3286">
        <v>1.3809</v>
      </c>
      <c r="AG3286">
        <v>2074</v>
      </c>
      <c r="AH3286" s="74">
        <v>-1607.3112000000065</v>
      </c>
      <c r="AJ3286" s="74">
        <f t="shared" si="640"/>
        <v>466.68879999999353</v>
      </c>
      <c r="AK3286" s="74">
        <f t="shared" si="634"/>
        <v>75574.688799999989</v>
      </c>
      <c r="AL3286" t="str">
        <f t="shared" si="641"/>
        <v>Y</v>
      </c>
      <c r="AN3286" t="s">
        <v>86</v>
      </c>
      <c r="AO3286" t="s">
        <v>85</v>
      </c>
      <c r="AP3286" t="str">
        <f t="shared" si="642"/>
        <v>99</v>
      </c>
      <c r="AQ3286" s="145" t="s">
        <v>1826</v>
      </c>
      <c r="AR3286" t="str">
        <f t="shared" si="643"/>
        <v>2-Provision for Compensation Incr</v>
      </c>
      <c r="AS3286" s="145" t="s">
        <v>1827</v>
      </c>
      <c r="AT3286" t="s">
        <v>213</v>
      </c>
      <c r="AV3286" t="str">
        <f t="shared" si="637"/>
        <v>VPIT-SS</v>
      </c>
      <c r="AW3286" t="str">
        <f t="shared" si="636"/>
        <v>VP FOR INFORMATION TECHNOLOGY-SHARED SERVICES</v>
      </c>
    </row>
    <row r="3287" spans="1:49">
      <c r="A3287" s="59">
        <v>2018</v>
      </c>
      <c r="B3287" t="s">
        <v>137</v>
      </c>
      <c r="C3287" t="s">
        <v>1310</v>
      </c>
      <c r="D3287" t="s">
        <v>1311</v>
      </c>
      <c r="E3287" t="s">
        <v>1315</v>
      </c>
      <c r="F3287" t="s">
        <v>1313</v>
      </c>
      <c r="G3287" t="s">
        <v>1314</v>
      </c>
      <c r="H3287" t="s">
        <v>158</v>
      </c>
      <c r="I3287" s="170" t="s">
        <v>84</v>
      </c>
      <c r="J3287" t="s">
        <v>85</v>
      </c>
      <c r="K3287" t="s">
        <v>214</v>
      </c>
      <c r="L3287" t="s">
        <v>127</v>
      </c>
      <c r="M3287" t="s">
        <v>455</v>
      </c>
      <c r="N3287" t="s">
        <v>217</v>
      </c>
      <c r="O3287" t="s">
        <v>263</v>
      </c>
      <c r="P3287" t="s">
        <v>346</v>
      </c>
      <c r="Q3287" t="s">
        <v>345</v>
      </c>
      <c r="R3287" t="s">
        <v>347</v>
      </c>
      <c r="S3287" t="s">
        <v>338</v>
      </c>
      <c r="T3287" t="s">
        <v>339</v>
      </c>
      <c r="U3287" s="61" t="s">
        <v>340</v>
      </c>
      <c r="V3287" t="s">
        <v>24</v>
      </c>
      <c r="W3287" t="s">
        <v>263</v>
      </c>
      <c r="X3287" s="59">
        <v>32833</v>
      </c>
      <c r="Y3287" s="59">
        <v>32833</v>
      </c>
      <c r="Z3287" t="s">
        <v>141</v>
      </c>
      <c r="AA3287" s="146" t="str">
        <f t="shared" si="633"/>
        <v>EX</v>
      </c>
      <c r="AB3287" s="146" t="str">
        <f t="shared" si="635"/>
        <v>IT</v>
      </c>
      <c r="AC3287" t="str">
        <f t="shared" si="638"/>
        <v>EX</v>
      </c>
      <c r="AD3287" s="74">
        <f t="shared" si="639"/>
        <v>32833</v>
      </c>
      <c r="AE3287" s="74">
        <f t="shared" si="644"/>
        <v>32833</v>
      </c>
      <c r="AF3287">
        <v>1.3809</v>
      </c>
      <c r="AG3287">
        <v>907</v>
      </c>
      <c r="AH3287" s="74">
        <v>-702.62620000000277</v>
      </c>
      <c r="AJ3287" s="74">
        <f t="shared" si="640"/>
        <v>204.37379999999723</v>
      </c>
      <c r="AK3287" s="74">
        <f t="shared" si="634"/>
        <v>33037.373799999994</v>
      </c>
      <c r="AL3287" t="str">
        <f t="shared" si="641"/>
        <v>Y</v>
      </c>
      <c r="AN3287" t="s">
        <v>86</v>
      </c>
      <c r="AO3287" t="s">
        <v>85</v>
      </c>
      <c r="AP3287" t="str">
        <f t="shared" si="642"/>
        <v>99</v>
      </c>
      <c r="AQ3287" s="145" t="s">
        <v>1826</v>
      </c>
      <c r="AR3287" t="str">
        <f t="shared" si="643"/>
        <v>2-Provision for Compensation Incr</v>
      </c>
      <c r="AS3287" s="145" t="s">
        <v>1827</v>
      </c>
      <c r="AT3287" t="s">
        <v>213</v>
      </c>
      <c r="AV3287" t="str">
        <f t="shared" si="637"/>
        <v>VPIT-SS</v>
      </c>
      <c r="AW3287" t="str">
        <f t="shared" si="636"/>
        <v>VP FOR INFORMATION TECHNOLOGY-SHARED SERVICES</v>
      </c>
    </row>
    <row r="3288" spans="1:49">
      <c r="A3288" s="59">
        <v>2018</v>
      </c>
      <c r="B3288" t="s">
        <v>137</v>
      </c>
      <c r="C3288" t="s">
        <v>1310</v>
      </c>
      <c r="D3288" t="s">
        <v>1311</v>
      </c>
      <c r="E3288" t="s">
        <v>1312</v>
      </c>
      <c r="F3288" t="s">
        <v>1313</v>
      </c>
      <c r="G3288" t="s">
        <v>1314</v>
      </c>
      <c r="H3288" t="s">
        <v>144</v>
      </c>
      <c r="I3288" s="170" t="s">
        <v>84</v>
      </c>
      <c r="J3288" t="s">
        <v>85</v>
      </c>
      <c r="K3288" t="s">
        <v>214</v>
      </c>
      <c r="L3288" t="s">
        <v>128</v>
      </c>
      <c r="M3288" t="s">
        <v>457</v>
      </c>
      <c r="N3288" t="s">
        <v>217</v>
      </c>
      <c r="O3288" t="s">
        <v>263</v>
      </c>
      <c r="P3288" t="s">
        <v>458</v>
      </c>
      <c r="Q3288" t="s">
        <v>459</v>
      </c>
      <c r="R3288" t="s">
        <v>460</v>
      </c>
      <c r="S3288" t="s">
        <v>338</v>
      </c>
      <c r="T3288" t="s">
        <v>339</v>
      </c>
      <c r="U3288" s="61" t="s">
        <v>340</v>
      </c>
      <c r="V3288" t="s">
        <v>24</v>
      </c>
      <c r="W3288" t="s">
        <v>263</v>
      </c>
      <c r="X3288" s="59">
        <v>41663</v>
      </c>
      <c r="Y3288" s="59">
        <v>41663</v>
      </c>
      <c r="Z3288" t="s">
        <v>141</v>
      </c>
      <c r="AA3288" s="146" t="str">
        <f t="shared" si="633"/>
        <v>EX</v>
      </c>
      <c r="AB3288" s="146" t="str">
        <f t="shared" si="635"/>
        <v>IT</v>
      </c>
      <c r="AC3288" t="str">
        <f t="shared" si="638"/>
        <v>EX</v>
      </c>
      <c r="AD3288" s="74">
        <f t="shared" si="639"/>
        <v>41663</v>
      </c>
      <c r="AE3288" s="74">
        <f t="shared" si="644"/>
        <v>41663</v>
      </c>
      <c r="AF3288">
        <v>1.3859999999999999</v>
      </c>
      <c r="AG3288">
        <v>1155</v>
      </c>
      <c r="AH3288" s="74">
        <v>-162.48570000000061</v>
      </c>
      <c r="AJ3288" s="74">
        <f t="shared" si="640"/>
        <v>992.51429999999937</v>
      </c>
      <c r="AK3288" s="74">
        <f t="shared" si="634"/>
        <v>42655.514300000003</v>
      </c>
      <c r="AL3288" t="str">
        <f t="shared" si="641"/>
        <v>Y</v>
      </c>
      <c r="AN3288" t="s">
        <v>86</v>
      </c>
      <c r="AO3288" t="s">
        <v>85</v>
      </c>
      <c r="AP3288" t="str">
        <f t="shared" si="642"/>
        <v>99</v>
      </c>
      <c r="AQ3288" s="145" t="s">
        <v>1826</v>
      </c>
      <c r="AR3288" t="str">
        <f t="shared" si="643"/>
        <v>2-Provision for Compensation Incr</v>
      </c>
      <c r="AS3288" s="145" t="s">
        <v>1827</v>
      </c>
      <c r="AT3288" t="s">
        <v>213</v>
      </c>
      <c r="AV3288" t="str">
        <f t="shared" si="637"/>
        <v>VPIT-SS</v>
      </c>
      <c r="AW3288" t="str">
        <f t="shared" si="636"/>
        <v>VP FOR INFORMATION TECHNOLOGY-SHARED SERVICES</v>
      </c>
    </row>
    <row r="3289" spans="1:49">
      <c r="A3289" s="59">
        <v>2018</v>
      </c>
      <c r="B3289" t="s">
        <v>137</v>
      </c>
      <c r="C3289" t="s">
        <v>1310</v>
      </c>
      <c r="D3289" t="s">
        <v>1311</v>
      </c>
      <c r="E3289" t="s">
        <v>1316</v>
      </c>
      <c r="F3289" t="s">
        <v>961</v>
      </c>
      <c r="G3289" t="s">
        <v>977</v>
      </c>
      <c r="H3289" t="s">
        <v>149</v>
      </c>
      <c r="I3289" s="170" t="s">
        <v>84</v>
      </c>
      <c r="J3289" t="s">
        <v>85</v>
      </c>
      <c r="K3289" t="s">
        <v>214</v>
      </c>
      <c r="L3289" t="s">
        <v>128</v>
      </c>
      <c r="M3289" t="s">
        <v>457</v>
      </c>
      <c r="N3289" t="s">
        <v>217</v>
      </c>
      <c r="O3289" t="s">
        <v>263</v>
      </c>
      <c r="P3289" t="s">
        <v>458</v>
      </c>
      <c r="Q3289" t="s">
        <v>459</v>
      </c>
      <c r="R3289" t="s">
        <v>460</v>
      </c>
      <c r="S3289" t="s">
        <v>338</v>
      </c>
      <c r="T3289" t="s">
        <v>339</v>
      </c>
      <c r="U3289" s="61" t="s">
        <v>340</v>
      </c>
      <c r="V3289" t="s">
        <v>24</v>
      </c>
      <c r="W3289" t="s">
        <v>263</v>
      </c>
      <c r="X3289" s="59">
        <v>25453</v>
      </c>
      <c r="Y3289" s="59">
        <v>0</v>
      </c>
      <c r="Z3289" t="s">
        <v>141</v>
      </c>
      <c r="AA3289" s="146" t="str">
        <f t="shared" si="633"/>
        <v>EX</v>
      </c>
      <c r="AB3289" s="146" t="str">
        <f t="shared" si="635"/>
        <v>IT</v>
      </c>
      <c r="AC3289" t="str">
        <f t="shared" si="638"/>
        <v>EX</v>
      </c>
      <c r="AD3289" s="74">
        <f t="shared" si="639"/>
        <v>0</v>
      </c>
      <c r="AE3289" s="74">
        <f t="shared" si="644"/>
        <v>0</v>
      </c>
      <c r="AF3289">
        <v>1.3859999999999999</v>
      </c>
      <c r="AG3289">
        <v>0</v>
      </c>
      <c r="AH3289" s="74">
        <v>0</v>
      </c>
      <c r="AJ3289" s="74">
        <f t="shared" si="640"/>
        <v>0</v>
      </c>
      <c r="AK3289" s="74">
        <f t="shared" si="634"/>
        <v>0</v>
      </c>
      <c r="AL3289" t="str">
        <f t="shared" si="641"/>
        <v>Y</v>
      </c>
      <c r="AN3289" t="s">
        <v>86</v>
      </c>
      <c r="AO3289" t="s">
        <v>85</v>
      </c>
      <c r="AP3289" t="str">
        <f t="shared" si="642"/>
        <v>99</v>
      </c>
      <c r="AQ3289" s="145" t="s">
        <v>1826</v>
      </c>
      <c r="AR3289" t="str">
        <f t="shared" si="643"/>
        <v>1-Adjusted Base Budget</v>
      </c>
      <c r="AS3289" s="145" t="s">
        <v>1827</v>
      </c>
      <c r="AT3289" t="s">
        <v>213</v>
      </c>
      <c r="AV3289" t="str">
        <f t="shared" si="637"/>
        <v>VPIT-SS</v>
      </c>
      <c r="AW3289" t="str">
        <f t="shared" si="636"/>
        <v>VP FOR INFORMATION TECHNOLOGY-SHARED SERVICES</v>
      </c>
    </row>
    <row r="3290" spans="1:49">
      <c r="A3290" s="59">
        <v>2018</v>
      </c>
      <c r="B3290" t="s">
        <v>137</v>
      </c>
      <c r="C3290" t="s">
        <v>1310</v>
      </c>
      <c r="D3290" t="s">
        <v>1311</v>
      </c>
      <c r="E3290" t="s">
        <v>1316</v>
      </c>
      <c r="F3290" t="s">
        <v>1101</v>
      </c>
      <c r="G3290" t="s">
        <v>1102</v>
      </c>
      <c r="H3290" t="s">
        <v>149</v>
      </c>
      <c r="I3290" s="170" t="s">
        <v>84</v>
      </c>
      <c r="J3290" t="s">
        <v>85</v>
      </c>
      <c r="K3290" t="s">
        <v>214</v>
      </c>
      <c r="L3290" t="s">
        <v>128</v>
      </c>
      <c r="M3290" t="s">
        <v>457</v>
      </c>
      <c r="N3290" t="s">
        <v>217</v>
      </c>
      <c r="O3290" t="s">
        <v>263</v>
      </c>
      <c r="P3290" t="s">
        <v>458</v>
      </c>
      <c r="Q3290" t="s">
        <v>459</v>
      </c>
      <c r="R3290" t="s">
        <v>460</v>
      </c>
      <c r="S3290" t="s">
        <v>338</v>
      </c>
      <c r="T3290" t="s">
        <v>339</v>
      </c>
      <c r="U3290" s="61" t="s">
        <v>340</v>
      </c>
      <c r="V3290" t="s">
        <v>24</v>
      </c>
      <c r="W3290" t="s">
        <v>263</v>
      </c>
      <c r="X3290" s="59">
        <v>377270</v>
      </c>
      <c r="Y3290" s="59">
        <v>391543</v>
      </c>
      <c r="Z3290" t="s">
        <v>141</v>
      </c>
      <c r="AA3290" s="146" t="str">
        <f t="shared" si="633"/>
        <v>EX</v>
      </c>
      <c r="AB3290" s="146" t="str">
        <f t="shared" si="635"/>
        <v>IT</v>
      </c>
      <c r="AC3290" t="str">
        <f t="shared" si="638"/>
        <v>EX</v>
      </c>
      <c r="AD3290" s="74">
        <f t="shared" si="639"/>
        <v>391543</v>
      </c>
      <c r="AE3290" s="74">
        <f t="shared" si="644"/>
        <v>391543</v>
      </c>
      <c r="AF3290">
        <v>1.3859999999999999</v>
      </c>
      <c r="AG3290">
        <v>10854</v>
      </c>
      <c r="AH3290" s="74">
        <v>-1527.0177000000058</v>
      </c>
      <c r="AJ3290" s="74">
        <f t="shared" si="640"/>
        <v>9326.9822999999942</v>
      </c>
      <c r="AK3290" s="74">
        <f t="shared" si="634"/>
        <v>400869.98229999997</v>
      </c>
      <c r="AL3290" t="str">
        <f t="shared" si="641"/>
        <v>Y</v>
      </c>
      <c r="AN3290" t="s">
        <v>86</v>
      </c>
      <c r="AO3290" t="s">
        <v>85</v>
      </c>
      <c r="AP3290" t="str">
        <f t="shared" si="642"/>
        <v>99</v>
      </c>
      <c r="AQ3290" s="145" t="s">
        <v>1826</v>
      </c>
      <c r="AR3290" t="str">
        <f t="shared" si="643"/>
        <v>2-Provision for Compensation Incr</v>
      </c>
      <c r="AS3290" s="145" t="s">
        <v>1827</v>
      </c>
      <c r="AT3290" t="s">
        <v>213</v>
      </c>
      <c r="AV3290" t="str">
        <f t="shared" si="637"/>
        <v>VPIT-SS</v>
      </c>
      <c r="AW3290" t="str">
        <f t="shared" si="636"/>
        <v>VP FOR INFORMATION TECHNOLOGY-SHARED SERVICES</v>
      </c>
    </row>
    <row r="3291" spans="1:49">
      <c r="A3291" s="59">
        <v>2018</v>
      </c>
      <c r="B3291" t="s">
        <v>137</v>
      </c>
      <c r="C3291" t="s">
        <v>1310</v>
      </c>
      <c r="D3291" t="s">
        <v>1311</v>
      </c>
      <c r="E3291" t="s">
        <v>1316</v>
      </c>
      <c r="F3291" t="s">
        <v>1332</v>
      </c>
      <c r="G3291" t="s">
        <v>1333</v>
      </c>
      <c r="H3291" t="s">
        <v>149</v>
      </c>
      <c r="I3291" s="170" t="s">
        <v>84</v>
      </c>
      <c r="J3291" t="s">
        <v>85</v>
      </c>
      <c r="K3291" t="s">
        <v>214</v>
      </c>
      <c r="L3291" t="s">
        <v>128</v>
      </c>
      <c r="M3291" t="s">
        <v>457</v>
      </c>
      <c r="N3291" t="s">
        <v>217</v>
      </c>
      <c r="O3291" t="s">
        <v>263</v>
      </c>
      <c r="P3291" t="s">
        <v>458</v>
      </c>
      <c r="Q3291" t="s">
        <v>459</v>
      </c>
      <c r="R3291" t="s">
        <v>460</v>
      </c>
      <c r="S3291" t="s">
        <v>338</v>
      </c>
      <c r="T3291" t="s">
        <v>339</v>
      </c>
      <c r="U3291" s="61" t="s">
        <v>340</v>
      </c>
      <c r="V3291" t="s">
        <v>24</v>
      </c>
      <c r="W3291" t="s">
        <v>263</v>
      </c>
      <c r="X3291" s="59">
        <v>83180</v>
      </c>
      <c r="Y3291" s="59">
        <v>83180</v>
      </c>
      <c r="Z3291" t="s">
        <v>141</v>
      </c>
      <c r="AA3291" s="146" t="str">
        <f t="shared" si="633"/>
        <v>EX</v>
      </c>
      <c r="AB3291" s="146" t="str">
        <f t="shared" si="635"/>
        <v>IT</v>
      </c>
      <c r="AC3291" t="str">
        <f t="shared" si="638"/>
        <v>EX</v>
      </c>
      <c r="AD3291" s="74">
        <f t="shared" si="639"/>
        <v>83180</v>
      </c>
      <c r="AE3291" s="74">
        <f t="shared" si="644"/>
        <v>83180</v>
      </c>
      <c r="AF3291">
        <v>1.3859999999999999</v>
      </c>
      <c r="AG3291">
        <v>2306</v>
      </c>
      <c r="AH3291" s="74">
        <v>-324.40200000000124</v>
      </c>
      <c r="AJ3291" s="74">
        <f t="shared" si="640"/>
        <v>1981.5979999999988</v>
      </c>
      <c r="AK3291" s="74">
        <f t="shared" si="634"/>
        <v>85161.597999999998</v>
      </c>
      <c r="AL3291" t="str">
        <f t="shared" si="641"/>
        <v>Y</v>
      </c>
      <c r="AN3291" t="s">
        <v>86</v>
      </c>
      <c r="AO3291" t="s">
        <v>85</v>
      </c>
      <c r="AP3291" t="str">
        <f t="shared" si="642"/>
        <v>99</v>
      </c>
      <c r="AQ3291" s="145" t="s">
        <v>1826</v>
      </c>
      <c r="AR3291" t="str">
        <f t="shared" si="643"/>
        <v>2-Provision for Compensation Incr</v>
      </c>
      <c r="AS3291" s="145" t="s">
        <v>1827</v>
      </c>
      <c r="AT3291" t="s">
        <v>213</v>
      </c>
      <c r="AV3291" t="str">
        <f t="shared" si="637"/>
        <v>VPIT-SS</v>
      </c>
      <c r="AW3291" t="str">
        <f t="shared" si="636"/>
        <v>VP FOR INFORMATION TECHNOLOGY-SHARED SERVICES</v>
      </c>
    </row>
    <row r="3292" spans="1:49">
      <c r="A3292" s="59">
        <v>2018</v>
      </c>
      <c r="B3292" t="s">
        <v>137</v>
      </c>
      <c r="C3292" t="s">
        <v>1310</v>
      </c>
      <c r="D3292" t="s">
        <v>1311</v>
      </c>
      <c r="E3292" t="s">
        <v>1316</v>
      </c>
      <c r="F3292" t="s">
        <v>1336</v>
      </c>
      <c r="G3292" t="s">
        <v>1337</v>
      </c>
      <c r="H3292" t="s">
        <v>149</v>
      </c>
      <c r="I3292" s="170" t="s">
        <v>84</v>
      </c>
      <c r="J3292" t="s">
        <v>85</v>
      </c>
      <c r="K3292" t="s">
        <v>214</v>
      </c>
      <c r="L3292" t="s">
        <v>128</v>
      </c>
      <c r="M3292" t="s">
        <v>457</v>
      </c>
      <c r="N3292" t="s">
        <v>217</v>
      </c>
      <c r="O3292" t="s">
        <v>263</v>
      </c>
      <c r="P3292" t="s">
        <v>458</v>
      </c>
      <c r="Q3292" t="s">
        <v>459</v>
      </c>
      <c r="R3292" t="s">
        <v>460</v>
      </c>
      <c r="S3292" t="s">
        <v>338</v>
      </c>
      <c r="T3292" t="s">
        <v>339</v>
      </c>
      <c r="U3292" s="61" t="s">
        <v>340</v>
      </c>
      <c r="V3292" t="s">
        <v>24</v>
      </c>
      <c r="W3292" t="s">
        <v>263</v>
      </c>
      <c r="X3292" s="59">
        <v>34216</v>
      </c>
      <c r="Y3292" s="59">
        <v>34216</v>
      </c>
      <c r="Z3292" t="s">
        <v>141</v>
      </c>
      <c r="AA3292" s="146" t="str">
        <f t="shared" si="633"/>
        <v>EX</v>
      </c>
      <c r="AB3292" s="146" t="str">
        <f t="shared" si="635"/>
        <v>IT</v>
      </c>
      <c r="AC3292" t="str">
        <f t="shared" si="638"/>
        <v>EX</v>
      </c>
      <c r="AD3292" s="74">
        <f t="shared" si="639"/>
        <v>34216</v>
      </c>
      <c r="AE3292" s="74">
        <f t="shared" si="644"/>
        <v>34216</v>
      </c>
      <c r="AF3292">
        <v>1.3859999999999999</v>
      </c>
      <c r="AG3292">
        <v>948</v>
      </c>
      <c r="AH3292" s="74">
        <v>-133.4424000000005</v>
      </c>
      <c r="AJ3292" s="74">
        <f t="shared" si="640"/>
        <v>814.55759999999952</v>
      </c>
      <c r="AK3292" s="74">
        <f t="shared" si="634"/>
        <v>35030.5576</v>
      </c>
      <c r="AL3292" t="str">
        <f t="shared" si="641"/>
        <v>Y</v>
      </c>
      <c r="AN3292" t="s">
        <v>86</v>
      </c>
      <c r="AO3292" t="s">
        <v>85</v>
      </c>
      <c r="AP3292" t="str">
        <f t="shared" si="642"/>
        <v>99</v>
      </c>
      <c r="AQ3292" s="145" t="s">
        <v>1826</v>
      </c>
      <c r="AR3292" t="str">
        <f t="shared" si="643"/>
        <v>2-Provision for Compensation Incr</v>
      </c>
      <c r="AS3292" s="145" t="s">
        <v>1827</v>
      </c>
      <c r="AT3292" t="s">
        <v>213</v>
      </c>
      <c r="AV3292" t="str">
        <f t="shared" si="637"/>
        <v>VPIT-SS</v>
      </c>
      <c r="AW3292" t="str">
        <f t="shared" si="636"/>
        <v>VP FOR INFORMATION TECHNOLOGY-SHARED SERVICES</v>
      </c>
    </row>
    <row r="3293" spans="1:49">
      <c r="A3293" s="59">
        <v>2018</v>
      </c>
      <c r="B3293" t="s">
        <v>137</v>
      </c>
      <c r="C3293" t="s">
        <v>1310</v>
      </c>
      <c r="D3293" t="s">
        <v>1311</v>
      </c>
      <c r="E3293" t="s">
        <v>1321</v>
      </c>
      <c r="F3293" t="s">
        <v>1313</v>
      </c>
      <c r="G3293" t="s">
        <v>1314</v>
      </c>
      <c r="H3293" t="s">
        <v>151</v>
      </c>
      <c r="I3293" s="170" t="s">
        <v>84</v>
      </c>
      <c r="J3293" t="s">
        <v>85</v>
      </c>
      <c r="K3293" t="s">
        <v>214</v>
      </c>
      <c r="L3293" t="s">
        <v>128</v>
      </c>
      <c r="M3293" t="s">
        <v>457</v>
      </c>
      <c r="N3293" t="s">
        <v>217</v>
      </c>
      <c r="O3293" t="s">
        <v>263</v>
      </c>
      <c r="P3293" t="s">
        <v>458</v>
      </c>
      <c r="Q3293" t="s">
        <v>459</v>
      </c>
      <c r="R3293" t="s">
        <v>460</v>
      </c>
      <c r="S3293" t="s">
        <v>338</v>
      </c>
      <c r="T3293" t="s">
        <v>339</v>
      </c>
      <c r="U3293" s="61" t="s">
        <v>340</v>
      </c>
      <c r="V3293" t="s">
        <v>24</v>
      </c>
      <c r="W3293" t="s">
        <v>263</v>
      </c>
      <c r="X3293" s="59">
        <v>35891</v>
      </c>
      <c r="Y3293" s="59">
        <v>45360</v>
      </c>
      <c r="Z3293" t="s">
        <v>141</v>
      </c>
      <c r="AA3293" s="146" t="str">
        <f t="shared" si="633"/>
        <v>EX</v>
      </c>
      <c r="AB3293" s="146" t="str">
        <f t="shared" si="635"/>
        <v>IT</v>
      </c>
      <c r="AC3293" t="str">
        <f t="shared" si="638"/>
        <v>EX</v>
      </c>
      <c r="AD3293" s="74">
        <f t="shared" si="639"/>
        <v>45360</v>
      </c>
      <c r="AE3293" s="74">
        <f t="shared" si="644"/>
        <v>45360</v>
      </c>
      <c r="AF3293">
        <v>1.3859999999999999</v>
      </c>
      <c r="AG3293">
        <v>1257</v>
      </c>
      <c r="AH3293" s="74">
        <v>-176.90400000000065</v>
      </c>
      <c r="AJ3293" s="74">
        <f t="shared" si="640"/>
        <v>1080.0959999999993</v>
      </c>
      <c r="AK3293" s="74">
        <f t="shared" si="634"/>
        <v>46440.095999999998</v>
      </c>
      <c r="AL3293" t="str">
        <f t="shared" si="641"/>
        <v>Y</v>
      </c>
      <c r="AN3293" t="s">
        <v>86</v>
      </c>
      <c r="AO3293" t="s">
        <v>85</v>
      </c>
      <c r="AP3293" t="str">
        <f t="shared" si="642"/>
        <v>99</v>
      </c>
      <c r="AQ3293" s="145" t="s">
        <v>1826</v>
      </c>
      <c r="AR3293" t="str">
        <f t="shared" si="643"/>
        <v>2-Provision for Compensation Incr</v>
      </c>
      <c r="AS3293" s="145" t="s">
        <v>1827</v>
      </c>
      <c r="AT3293" t="s">
        <v>213</v>
      </c>
      <c r="AV3293" t="str">
        <f t="shared" si="637"/>
        <v>VPIT-SS</v>
      </c>
      <c r="AW3293" t="str">
        <f t="shared" si="636"/>
        <v>VP FOR INFORMATION TECHNOLOGY-SHARED SERVICES</v>
      </c>
    </row>
    <row r="3294" spans="1:49">
      <c r="A3294" s="59">
        <v>2018</v>
      </c>
      <c r="B3294" t="s">
        <v>137</v>
      </c>
      <c r="C3294" t="s">
        <v>1310</v>
      </c>
      <c r="D3294" t="s">
        <v>1311</v>
      </c>
      <c r="E3294" t="s">
        <v>1322</v>
      </c>
      <c r="F3294" t="s">
        <v>1313</v>
      </c>
      <c r="G3294" t="s">
        <v>1314</v>
      </c>
      <c r="H3294" t="s">
        <v>153</v>
      </c>
      <c r="I3294" s="170" t="s">
        <v>84</v>
      </c>
      <c r="J3294" t="s">
        <v>85</v>
      </c>
      <c r="K3294" t="s">
        <v>214</v>
      </c>
      <c r="L3294" t="s">
        <v>128</v>
      </c>
      <c r="M3294" t="s">
        <v>457</v>
      </c>
      <c r="N3294" t="s">
        <v>217</v>
      </c>
      <c r="O3294" t="s">
        <v>263</v>
      </c>
      <c r="P3294" t="s">
        <v>458</v>
      </c>
      <c r="Q3294" t="s">
        <v>459</v>
      </c>
      <c r="R3294" t="s">
        <v>460</v>
      </c>
      <c r="S3294" t="s">
        <v>338</v>
      </c>
      <c r="T3294" t="s">
        <v>339</v>
      </c>
      <c r="U3294" s="61" t="s">
        <v>340</v>
      </c>
      <c r="V3294" t="s">
        <v>24</v>
      </c>
      <c r="W3294" t="s">
        <v>263</v>
      </c>
      <c r="X3294" s="59">
        <v>191838</v>
      </c>
      <c r="Y3294" s="59">
        <v>191838</v>
      </c>
      <c r="Z3294" t="s">
        <v>141</v>
      </c>
      <c r="AA3294" s="146" t="str">
        <f t="shared" si="633"/>
        <v>EX</v>
      </c>
      <c r="AB3294" s="146" t="str">
        <f t="shared" si="635"/>
        <v>IT</v>
      </c>
      <c r="AC3294" t="str">
        <f t="shared" si="638"/>
        <v>EX</v>
      </c>
      <c r="AD3294" s="74">
        <f t="shared" si="639"/>
        <v>191838</v>
      </c>
      <c r="AE3294" s="74">
        <f t="shared" si="644"/>
        <v>191838</v>
      </c>
      <c r="AF3294">
        <v>1.3859999999999999</v>
      </c>
      <c r="AG3294">
        <v>5318</v>
      </c>
      <c r="AH3294" s="74">
        <v>-748.1682000000028</v>
      </c>
      <c r="AJ3294" s="74">
        <f t="shared" si="640"/>
        <v>4569.8317999999972</v>
      </c>
      <c r="AK3294" s="74">
        <f t="shared" si="634"/>
        <v>196407.83179999999</v>
      </c>
      <c r="AL3294" t="str">
        <f t="shared" si="641"/>
        <v>Y</v>
      </c>
      <c r="AN3294" t="s">
        <v>86</v>
      </c>
      <c r="AO3294" t="s">
        <v>85</v>
      </c>
      <c r="AP3294" t="str">
        <f t="shared" si="642"/>
        <v>99</v>
      </c>
      <c r="AQ3294" s="145" t="s">
        <v>1826</v>
      </c>
      <c r="AR3294" t="str">
        <f t="shared" si="643"/>
        <v>2-Provision for Compensation Incr</v>
      </c>
      <c r="AS3294" s="145" t="s">
        <v>1827</v>
      </c>
      <c r="AT3294" t="s">
        <v>213</v>
      </c>
      <c r="AV3294" t="str">
        <f t="shared" si="637"/>
        <v>VPIT-SS</v>
      </c>
      <c r="AW3294" t="str">
        <f t="shared" si="636"/>
        <v>VP FOR INFORMATION TECHNOLOGY-SHARED SERVICES</v>
      </c>
    </row>
    <row r="3295" spans="1:49">
      <c r="A3295" s="59">
        <v>2018</v>
      </c>
      <c r="B3295" t="s">
        <v>137</v>
      </c>
      <c r="C3295" t="s">
        <v>1310</v>
      </c>
      <c r="D3295" t="s">
        <v>1311</v>
      </c>
      <c r="E3295" t="s">
        <v>1338</v>
      </c>
      <c r="F3295" t="s">
        <v>1353</v>
      </c>
      <c r="G3295" t="s">
        <v>1354</v>
      </c>
      <c r="H3295" t="s">
        <v>156</v>
      </c>
      <c r="I3295" s="170" t="s">
        <v>84</v>
      </c>
      <c r="J3295" t="s">
        <v>85</v>
      </c>
      <c r="K3295" t="s">
        <v>214</v>
      </c>
      <c r="L3295" t="s">
        <v>128</v>
      </c>
      <c r="M3295" t="s">
        <v>457</v>
      </c>
      <c r="N3295" t="s">
        <v>217</v>
      </c>
      <c r="O3295" t="s">
        <v>263</v>
      </c>
      <c r="P3295" t="s">
        <v>458</v>
      </c>
      <c r="Q3295" t="s">
        <v>459</v>
      </c>
      <c r="R3295" t="s">
        <v>460</v>
      </c>
      <c r="S3295" t="s">
        <v>338</v>
      </c>
      <c r="T3295" t="s">
        <v>339</v>
      </c>
      <c r="U3295" s="61" t="s">
        <v>340</v>
      </c>
      <c r="V3295" t="s">
        <v>24</v>
      </c>
      <c r="W3295" t="s">
        <v>263</v>
      </c>
      <c r="X3295" s="59">
        <v>28889</v>
      </c>
      <c r="Y3295" s="59">
        <v>28889</v>
      </c>
      <c r="Z3295" t="s">
        <v>141</v>
      </c>
      <c r="AA3295" s="146" t="str">
        <f t="shared" si="633"/>
        <v>EX</v>
      </c>
      <c r="AB3295" s="146" t="str">
        <f t="shared" si="635"/>
        <v>IT</v>
      </c>
      <c r="AC3295" t="str">
        <f t="shared" si="638"/>
        <v>EX</v>
      </c>
      <c r="AD3295" s="74">
        <f t="shared" si="639"/>
        <v>28889</v>
      </c>
      <c r="AE3295" s="74">
        <f t="shared" si="644"/>
        <v>28889</v>
      </c>
      <c r="AF3295">
        <v>1.3859999999999999</v>
      </c>
      <c r="AG3295">
        <v>801</v>
      </c>
      <c r="AH3295" s="74">
        <v>-112.66710000000042</v>
      </c>
      <c r="AJ3295" s="74">
        <f t="shared" si="640"/>
        <v>688.33289999999954</v>
      </c>
      <c r="AK3295" s="74">
        <f t="shared" si="634"/>
        <v>29577.332900000001</v>
      </c>
      <c r="AL3295" t="str">
        <f t="shared" si="641"/>
        <v>Y</v>
      </c>
      <c r="AN3295" t="s">
        <v>86</v>
      </c>
      <c r="AO3295" t="s">
        <v>85</v>
      </c>
      <c r="AP3295" t="str">
        <f t="shared" si="642"/>
        <v>99</v>
      </c>
      <c r="AQ3295" s="145" t="s">
        <v>1826</v>
      </c>
      <c r="AR3295" t="str">
        <f t="shared" si="643"/>
        <v>2-Provision for Compensation Incr</v>
      </c>
      <c r="AS3295" s="145" t="s">
        <v>1827</v>
      </c>
      <c r="AT3295" t="s">
        <v>213</v>
      </c>
      <c r="AV3295" t="str">
        <f t="shared" si="637"/>
        <v>VPIT-SS</v>
      </c>
      <c r="AW3295" t="str">
        <f t="shared" si="636"/>
        <v>VP FOR INFORMATION TECHNOLOGY-SHARED SERVICES</v>
      </c>
    </row>
    <row r="3296" spans="1:49">
      <c r="A3296" s="59">
        <v>2018</v>
      </c>
      <c r="B3296" t="s">
        <v>137</v>
      </c>
      <c r="C3296" t="s">
        <v>1310</v>
      </c>
      <c r="D3296" t="s">
        <v>1311</v>
      </c>
      <c r="E3296" t="s">
        <v>1315</v>
      </c>
      <c r="F3296" t="s">
        <v>1313</v>
      </c>
      <c r="G3296" t="s">
        <v>1314</v>
      </c>
      <c r="H3296" t="s">
        <v>158</v>
      </c>
      <c r="I3296" s="170" t="s">
        <v>84</v>
      </c>
      <c r="J3296" t="s">
        <v>85</v>
      </c>
      <c r="K3296" t="s">
        <v>214</v>
      </c>
      <c r="L3296" t="s">
        <v>128</v>
      </c>
      <c r="M3296" t="s">
        <v>457</v>
      </c>
      <c r="N3296" t="s">
        <v>217</v>
      </c>
      <c r="O3296" t="s">
        <v>263</v>
      </c>
      <c r="P3296" t="s">
        <v>458</v>
      </c>
      <c r="Q3296" t="s">
        <v>459</v>
      </c>
      <c r="R3296" t="s">
        <v>460</v>
      </c>
      <c r="S3296" t="s">
        <v>338</v>
      </c>
      <c r="T3296" t="s">
        <v>339</v>
      </c>
      <c r="U3296" s="61" t="s">
        <v>340</v>
      </c>
      <c r="V3296" t="s">
        <v>24</v>
      </c>
      <c r="W3296" t="s">
        <v>263</v>
      </c>
      <c r="X3296" s="59">
        <v>143940</v>
      </c>
      <c r="Y3296" s="59">
        <v>143940</v>
      </c>
      <c r="Z3296" t="s">
        <v>141</v>
      </c>
      <c r="AA3296" s="146" t="str">
        <f t="shared" si="633"/>
        <v>EX</v>
      </c>
      <c r="AB3296" s="146" t="str">
        <f t="shared" si="635"/>
        <v>IT</v>
      </c>
      <c r="AC3296" t="str">
        <f t="shared" si="638"/>
        <v>EX</v>
      </c>
      <c r="AD3296" s="74">
        <f t="shared" si="639"/>
        <v>143940</v>
      </c>
      <c r="AE3296" s="74">
        <f t="shared" si="644"/>
        <v>143940</v>
      </c>
      <c r="AF3296">
        <v>1.3859999999999999</v>
      </c>
      <c r="AG3296">
        <v>3990</v>
      </c>
      <c r="AH3296" s="74">
        <v>-561.36600000000215</v>
      </c>
      <c r="AJ3296" s="74">
        <f t="shared" si="640"/>
        <v>3428.6339999999977</v>
      </c>
      <c r="AK3296" s="74">
        <f t="shared" si="634"/>
        <v>147368.63399999999</v>
      </c>
      <c r="AL3296" t="str">
        <f t="shared" si="641"/>
        <v>Y</v>
      </c>
      <c r="AN3296" t="s">
        <v>86</v>
      </c>
      <c r="AO3296" t="s">
        <v>85</v>
      </c>
      <c r="AP3296" t="str">
        <f t="shared" si="642"/>
        <v>99</v>
      </c>
      <c r="AQ3296" s="145" t="s">
        <v>1826</v>
      </c>
      <c r="AR3296" t="str">
        <f t="shared" si="643"/>
        <v>2-Provision for Compensation Incr</v>
      </c>
      <c r="AS3296" s="145" t="s">
        <v>1827</v>
      </c>
      <c r="AT3296" t="s">
        <v>213</v>
      </c>
      <c r="AV3296" t="str">
        <f t="shared" si="637"/>
        <v>VPIT-SS</v>
      </c>
      <c r="AW3296" t="str">
        <f t="shared" si="636"/>
        <v>VP FOR INFORMATION TECHNOLOGY-SHARED SERVICES</v>
      </c>
    </row>
    <row r="3297" spans="1:49">
      <c r="A3297" s="59">
        <v>2018</v>
      </c>
      <c r="B3297" t="s">
        <v>137</v>
      </c>
      <c r="C3297" t="s">
        <v>1310</v>
      </c>
      <c r="D3297" t="s">
        <v>1311</v>
      </c>
      <c r="E3297" t="s">
        <v>1312</v>
      </c>
      <c r="F3297" t="s">
        <v>1313</v>
      </c>
      <c r="G3297" t="s">
        <v>1314</v>
      </c>
      <c r="H3297" t="s">
        <v>144</v>
      </c>
      <c r="I3297" s="170" t="s">
        <v>84</v>
      </c>
      <c r="J3297" t="s">
        <v>85</v>
      </c>
      <c r="K3297" t="s">
        <v>214</v>
      </c>
      <c r="L3297" t="s">
        <v>461</v>
      </c>
      <c r="M3297" t="s">
        <v>462</v>
      </c>
      <c r="N3297" t="s">
        <v>217</v>
      </c>
      <c r="O3297" t="s">
        <v>263</v>
      </c>
      <c r="P3297" t="s">
        <v>458</v>
      </c>
      <c r="Q3297" t="s">
        <v>459</v>
      </c>
      <c r="R3297" t="s">
        <v>460</v>
      </c>
      <c r="S3297" t="s">
        <v>338</v>
      </c>
      <c r="T3297" t="s">
        <v>339</v>
      </c>
      <c r="U3297" s="61" t="s">
        <v>340</v>
      </c>
      <c r="V3297" t="s">
        <v>24</v>
      </c>
      <c r="W3297" t="s">
        <v>263</v>
      </c>
      <c r="X3297" s="59">
        <v>1400</v>
      </c>
      <c r="Y3297" s="59">
        <v>1400</v>
      </c>
      <c r="Z3297" t="s">
        <v>141</v>
      </c>
      <c r="AA3297" s="146" t="str">
        <f t="shared" si="633"/>
        <v>EX</v>
      </c>
      <c r="AB3297" s="146" t="str">
        <f t="shared" si="635"/>
        <v>IT</v>
      </c>
      <c r="AC3297" t="str">
        <f t="shared" si="638"/>
        <v>EX</v>
      </c>
      <c r="AD3297" s="74">
        <f t="shared" si="639"/>
        <v>1400</v>
      </c>
      <c r="AE3297" s="74">
        <f t="shared" si="644"/>
        <v>1400</v>
      </c>
      <c r="AF3297">
        <v>1</v>
      </c>
      <c r="AG3297">
        <v>0</v>
      </c>
      <c r="AH3297" s="74">
        <v>0</v>
      </c>
      <c r="AJ3297" s="74">
        <f t="shared" si="640"/>
        <v>0</v>
      </c>
      <c r="AK3297" s="74">
        <f t="shared" si="634"/>
        <v>1400</v>
      </c>
      <c r="AL3297" t="str">
        <f t="shared" si="641"/>
        <v>N</v>
      </c>
      <c r="AN3297" t="s">
        <v>86</v>
      </c>
      <c r="AO3297" t="s">
        <v>85</v>
      </c>
      <c r="AP3297" t="str">
        <f t="shared" si="642"/>
        <v>94</v>
      </c>
      <c r="AQ3297" s="145" t="s">
        <v>1826</v>
      </c>
      <c r="AR3297" t="str">
        <f t="shared" si="643"/>
        <v>1-Adjusted Base Budget</v>
      </c>
      <c r="AS3297" s="145" t="s">
        <v>1827</v>
      </c>
      <c r="AT3297" t="s">
        <v>213</v>
      </c>
      <c r="AV3297" t="str">
        <f t="shared" si="637"/>
        <v>VPIT-SS</v>
      </c>
      <c r="AW3297" t="str">
        <f t="shared" si="636"/>
        <v>VP FOR INFORMATION TECHNOLOGY-SHARED SERVICES</v>
      </c>
    </row>
    <row r="3298" spans="1:49">
      <c r="A3298" s="59">
        <v>2018</v>
      </c>
      <c r="B3298" t="s">
        <v>137</v>
      </c>
      <c r="C3298" t="s">
        <v>1310</v>
      </c>
      <c r="D3298" t="s">
        <v>1311</v>
      </c>
      <c r="E3298" t="s">
        <v>1316</v>
      </c>
      <c r="F3298" t="s">
        <v>961</v>
      </c>
      <c r="G3298" t="s">
        <v>977</v>
      </c>
      <c r="H3298" t="s">
        <v>149</v>
      </c>
      <c r="I3298" s="170" t="s">
        <v>84</v>
      </c>
      <c r="J3298" t="s">
        <v>85</v>
      </c>
      <c r="K3298" t="s">
        <v>214</v>
      </c>
      <c r="L3298" t="s">
        <v>461</v>
      </c>
      <c r="M3298" t="s">
        <v>462</v>
      </c>
      <c r="N3298" t="s">
        <v>217</v>
      </c>
      <c r="O3298" t="s">
        <v>263</v>
      </c>
      <c r="P3298" t="s">
        <v>458</v>
      </c>
      <c r="Q3298" t="s">
        <v>459</v>
      </c>
      <c r="R3298" t="s">
        <v>460</v>
      </c>
      <c r="S3298" t="s">
        <v>338</v>
      </c>
      <c r="T3298" t="s">
        <v>339</v>
      </c>
      <c r="U3298" s="61" t="s">
        <v>340</v>
      </c>
      <c r="V3298" t="s">
        <v>24</v>
      </c>
      <c r="W3298" t="s">
        <v>263</v>
      </c>
      <c r="X3298" s="59">
        <v>-2</v>
      </c>
      <c r="Y3298" s="59">
        <v>0</v>
      </c>
      <c r="Z3298" t="s">
        <v>141</v>
      </c>
      <c r="AA3298" s="146" t="str">
        <f t="shared" si="633"/>
        <v>EX</v>
      </c>
      <c r="AB3298" s="146" t="str">
        <f t="shared" si="635"/>
        <v>IT</v>
      </c>
      <c r="AC3298" t="str">
        <f t="shared" si="638"/>
        <v>EX</v>
      </c>
      <c r="AD3298" s="74">
        <f t="shared" si="639"/>
        <v>0</v>
      </c>
      <c r="AE3298" s="74">
        <f t="shared" si="644"/>
        <v>0</v>
      </c>
      <c r="AF3298">
        <v>1</v>
      </c>
      <c r="AG3298">
        <v>0</v>
      </c>
      <c r="AH3298" s="74">
        <v>0</v>
      </c>
      <c r="AJ3298" s="74">
        <f t="shared" si="640"/>
        <v>0</v>
      </c>
      <c r="AK3298" s="74">
        <f t="shared" si="634"/>
        <v>0</v>
      </c>
      <c r="AL3298" t="str">
        <f t="shared" si="641"/>
        <v>N</v>
      </c>
      <c r="AN3298" t="s">
        <v>86</v>
      </c>
      <c r="AO3298" t="s">
        <v>85</v>
      </c>
      <c r="AP3298" t="str">
        <f t="shared" si="642"/>
        <v>94</v>
      </c>
      <c r="AQ3298" s="145" t="s">
        <v>1826</v>
      </c>
      <c r="AR3298" t="str">
        <f t="shared" si="643"/>
        <v>1-Adjusted Base Budget</v>
      </c>
      <c r="AS3298" s="145" t="s">
        <v>1827</v>
      </c>
      <c r="AT3298" t="s">
        <v>213</v>
      </c>
      <c r="AV3298" t="str">
        <f t="shared" si="637"/>
        <v>VPIT-SS</v>
      </c>
      <c r="AW3298" t="str">
        <f t="shared" si="636"/>
        <v>VP FOR INFORMATION TECHNOLOGY-SHARED SERVICES</v>
      </c>
    </row>
    <row r="3299" spans="1:49">
      <c r="A3299" s="59">
        <v>2018</v>
      </c>
      <c r="B3299" t="s">
        <v>137</v>
      </c>
      <c r="C3299" t="s">
        <v>1310</v>
      </c>
      <c r="D3299" t="s">
        <v>1311</v>
      </c>
      <c r="E3299" t="s">
        <v>1316</v>
      </c>
      <c r="F3299" t="s">
        <v>1101</v>
      </c>
      <c r="G3299" t="s">
        <v>1102</v>
      </c>
      <c r="H3299" t="s">
        <v>149</v>
      </c>
      <c r="I3299" s="170" t="s">
        <v>84</v>
      </c>
      <c r="J3299" t="s">
        <v>85</v>
      </c>
      <c r="K3299" t="s">
        <v>214</v>
      </c>
      <c r="L3299" t="s">
        <v>461</v>
      </c>
      <c r="M3299" t="s">
        <v>462</v>
      </c>
      <c r="N3299" t="s">
        <v>217</v>
      </c>
      <c r="O3299" t="s">
        <v>263</v>
      </c>
      <c r="P3299" t="s">
        <v>458</v>
      </c>
      <c r="Q3299" t="s">
        <v>459</v>
      </c>
      <c r="R3299" t="s">
        <v>460</v>
      </c>
      <c r="S3299" t="s">
        <v>338</v>
      </c>
      <c r="T3299" t="s">
        <v>339</v>
      </c>
      <c r="U3299" s="61" t="s">
        <v>340</v>
      </c>
      <c r="V3299" t="s">
        <v>24</v>
      </c>
      <c r="W3299" t="s">
        <v>263</v>
      </c>
      <c r="X3299" s="59">
        <v>14271</v>
      </c>
      <c r="Y3299" s="59">
        <v>0</v>
      </c>
      <c r="Z3299" t="s">
        <v>141</v>
      </c>
      <c r="AA3299" s="146" t="str">
        <f t="shared" si="633"/>
        <v>EX</v>
      </c>
      <c r="AB3299" s="146" t="str">
        <f t="shared" si="635"/>
        <v>IT</v>
      </c>
      <c r="AC3299" t="str">
        <f t="shared" si="638"/>
        <v>EX</v>
      </c>
      <c r="AD3299" s="74">
        <f t="shared" si="639"/>
        <v>0</v>
      </c>
      <c r="AE3299" s="74">
        <f t="shared" si="644"/>
        <v>0</v>
      </c>
      <c r="AF3299">
        <v>1</v>
      </c>
      <c r="AG3299">
        <v>0</v>
      </c>
      <c r="AH3299" s="74">
        <v>0</v>
      </c>
      <c r="AJ3299" s="74">
        <f t="shared" si="640"/>
        <v>0</v>
      </c>
      <c r="AK3299" s="74">
        <f t="shared" si="634"/>
        <v>0</v>
      </c>
      <c r="AL3299" t="str">
        <f t="shared" si="641"/>
        <v>N</v>
      </c>
      <c r="AN3299" t="s">
        <v>86</v>
      </c>
      <c r="AO3299" t="s">
        <v>85</v>
      </c>
      <c r="AP3299" t="str">
        <f t="shared" si="642"/>
        <v>94</v>
      </c>
      <c r="AQ3299" s="145" t="s">
        <v>1826</v>
      </c>
      <c r="AR3299" t="str">
        <f t="shared" si="643"/>
        <v>1-Adjusted Base Budget</v>
      </c>
      <c r="AS3299" s="145" t="s">
        <v>1827</v>
      </c>
      <c r="AT3299" t="s">
        <v>213</v>
      </c>
      <c r="AV3299" t="str">
        <f t="shared" si="637"/>
        <v>VPIT-SS</v>
      </c>
      <c r="AW3299" t="str">
        <f t="shared" si="636"/>
        <v>VP FOR INFORMATION TECHNOLOGY-SHARED SERVICES</v>
      </c>
    </row>
    <row r="3300" spans="1:49">
      <c r="A3300" s="59">
        <v>2018</v>
      </c>
      <c r="B3300" t="s">
        <v>137</v>
      </c>
      <c r="C3300" t="s">
        <v>1310</v>
      </c>
      <c r="D3300" t="s">
        <v>1311</v>
      </c>
      <c r="E3300" t="s">
        <v>1316</v>
      </c>
      <c r="F3300" t="s">
        <v>1332</v>
      </c>
      <c r="G3300" t="s">
        <v>1333</v>
      </c>
      <c r="H3300" t="s">
        <v>149</v>
      </c>
      <c r="I3300" s="170" t="s">
        <v>84</v>
      </c>
      <c r="J3300" t="s">
        <v>85</v>
      </c>
      <c r="K3300" t="s">
        <v>214</v>
      </c>
      <c r="L3300" t="s">
        <v>461</v>
      </c>
      <c r="M3300" t="s">
        <v>462</v>
      </c>
      <c r="N3300" t="s">
        <v>217</v>
      </c>
      <c r="O3300" t="s">
        <v>263</v>
      </c>
      <c r="P3300" t="s">
        <v>458</v>
      </c>
      <c r="Q3300" t="s">
        <v>459</v>
      </c>
      <c r="R3300" t="s">
        <v>460</v>
      </c>
      <c r="S3300" t="s">
        <v>338</v>
      </c>
      <c r="T3300" t="s">
        <v>339</v>
      </c>
      <c r="U3300" s="61" t="s">
        <v>340</v>
      </c>
      <c r="V3300" t="s">
        <v>24</v>
      </c>
      <c r="W3300" t="s">
        <v>263</v>
      </c>
      <c r="X3300" s="59">
        <v>8</v>
      </c>
      <c r="Y3300" s="59">
        <v>0</v>
      </c>
      <c r="Z3300" t="s">
        <v>141</v>
      </c>
      <c r="AA3300" s="146" t="str">
        <f t="shared" si="633"/>
        <v>EX</v>
      </c>
      <c r="AB3300" s="146" t="str">
        <f t="shared" si="635"/>
        <v>IT</v>
      </c>
      <c r="AC3300" t="str">
        <f t="shared" si="638"/>
        <v>EX</v>
      </c>
      <c r="AD3300" s="74">
        <f t="shared" si="639"/>
        <v>0</v>
      </c>
      <c r="AE3300" s="74">
        <f t="shared" si="644"/>
        <v>0</v>
      </c>
      <c r="AF3300">
        <v>1</v>
      </c>
      <c r="AG3300">
        <v>0</v>
      </c>
      <c r="AH3300" s="74">
        <v>0</v>
      </c>
      <c r="AJ3300" s="74">
        <f t="shared" si="640"/>
        <v>0</v>
      </c>
      <c r="AK3300" s="74">
        <f t="shared" si="634"/>
        <v>0</v>
      </c>
      <c r="AL3300" t="str">
        <f t="shared" si="641"/>
        <v>N</v>
      </c>
      <c r="AN3300" t="s">
        <v>86</v>
      </c>
      <c r="AO3300" t="s">
        <v>85</v>
      </c>
      <c r="AP3300" t="str">
        <f t="shared" si="642"/>
        <v>94</v>
      </c>
      <c r="AQ3300" s="145" t="s">
        <v>1826</v>
      </c>
      <c r="AR3300" t="str">
        <f t="shared" si="643"/>
        <v>1-Adjusted Base Budget</v>
      </c>
      <c r="AS3300" s="145" t="s">
        <v>1827</v>
      </c>
      <c r="AT3300" t="s">
        <v>213</v>
      </c>
      <c r="AV3300" t="str">
        <f t="shared" si="637"/>
        <v>VPIT-SS</v>
      </c>
      <c r="AW3300" t="str">
        <f t="shared" si="636"/>
        <v>VP FOR INFORMATION TECHNOLOGY-SHARED SERVICES</v>
      </c>
    </row>
    <row r="3301" spans="1:49">
      <c r="A3301" s="59">
        <v>2018</v>
      </c>
      <c r="B3301" t="s">
        <v>137</v>
      </c>
      <c r="C3301" t="s">
        <v>1310</v>
      </c>
      <c r="D3301" t="s">
        <v>1311</v>
      </c>
      <c r="E3301" t="s">
        <v>1316</v>
      </c>
      <c r="F3301" t="s">
        <v>1336</v>
      </c>
      <c r="G3301" t="s">
        <v>1337</v>
      </c>
      <c r="H3301" t="s">
        <v>149</v>
      </c>
      <c r="I3301" s="170" t="s">
        <v>84</v>
      </c>
      <c r="J3301" t="s">
        <v>85</v>
      </c>
      <c r="K3301" t="s">
        <v>214</v>
      </c>
      <c r="L3301" t="s">
        <v>461</v>
      </c>
      <c r="M3301" t="s">
        <v>462</v>
      </c>
      <c r="N3301" t="s">
        <v>217</v>
      </c>
      <c r="O3301" t="s">
        <v>263</v>
      </c>
      <c r="P3301" t="s">
        <v>458</v>
      </c>
      <c r="Q3301" t="s">
        <v>459</v>
      </c>
      <c r="R3301" t="s">
        <v>460</v>
      </c>
      <c r="S3301" t="s">
        <v>338</v>
      </c>
      <c r="T3301" t="s">
        <v>339</v>
      </c>
      <c r="U3301" s="61" t="s">
        <v>340</v>
      </c>
      <c r="V3301" t="s">
        <v>24</v>
      </c>
      <c r="W3301" t="s">
        <v>263</v>
      </c>
      <c r="X3301" s="59">
        <v>5</v>
      </c>
      <c r="Y3301" s="59">
        <v>0</v>
      </c>
      <c r="Z3301" t="s">
        <v>141</v>
      </c>
      <c r="AA3301" s="146" t="str">
        <f t="shared" si="633"/>
        <v>EX</v>
      </c>
      <c r="AB3301" s="146" t="str">
        <f t="shared" si="635"/>
        <v>IT</v>
      </c>
      <c r="AC3301" t="str">
        <f t="shared" si="638"/>
        <v>EX</v>
      </c>
      <c r="AD3301" s="74">
        <f t="shared" si="639"/>
        <v>0</v>
      </c>
      <c r="AE3301" s="74">
        <f t="shared" si="644"/>
        <v>0</v>
      </c>
      <c r="AF3301">
        <v>1</v>
      </c>
      <c r="AG3301">
        <v>0</v>
      </c>
      <c r="AH3301" s="74">
        <v>0</v>
      </c>
      <c r="AJ3301" s="74">
        <f t="shared" si="640"/>
        <v>0</v>
      </c>
      <c r="AK3301" s="74">
        <f t="shared" si="634"/>
        <v>0</v>
      </c>
      <c r="AL3301" t="str">
        <f t="shared" si="641"/>
        <v>N</v>
      </c>
      <c r="AN3301" t="s">
        <v>86</v>
      </c>
      <c r="AO3301" t="s">
        <v>85</v>
      </c>
      <c r="AP3301" t="str">
        <f t="shared" si="642"/>
        <v>94</v>
      </c>
      <c r="AQ3301" s="145" t="s">
        <v>1826</v>
      </c>
      <c r="AR3301" t="str">
        <f t="shared" si="643"/>
        <v>1-Adjusted Base Budget</v>
      </c>
      <c r="AS3301" s="145" t="s">
        <v>1827</v>
      </c>
      <c r="AT3301" t="s">
        <v>213</v>
      </c>
      <c r="AV3301" t="str">
        <f t="shared" si="637"/>
        <v>VPIT-SS</v>
      </c>
      <c r="AW3301" t="str">
        <f t="shared" si="636"/>
        <v>VP FOR INFORMATION TECHNOLOGY-SHARED SERVICES</v>
      </c>
    </row>
    <row r="3302" spans="1:49">
      <c r="A3302" s="59">
        <v>2018</v>
      </c>
      <c r="B3302" t="s">
        <v>137</v>
      </c>
      <c r="C3302" t="s">
        <v>1310</v>
      </c>
      <c r="D3302" t="s">
        <v>1311</v>
      </c>
      <c r="E3302" t="s">
        <v>1316</v>
      </c>
      <c r="F3302" t="s">
        <v>1349</v>
      </c>
      <c r="G3302" t="s">
        <v>1350</v>
      </c>
      <c r="H3302" t="s">
        <v>149</v>
      </c>
      <c r="I3302" s="170" t="s">
        <v>84</v>
      </c>
      <c r="J3302" t="s">
        <v>85</v>
      </c>
      <c r="K3302" t="s">
        <v>214</v>
      </c>
      <c r="L3302" t="s">
        <v>461</v>
      </c>
      <c r="M3302" t="s">
        <v>462</v>
      </c>
      <c r="N3302" t="s">
        <v>217</v>
      </c>
      <c r="O3302" t="s">
        <v>263</v>
      </c>
      <c r="P3302" t="s">
        <v>458</v>
      </c>
      <c r="Q3302" t="s">
        <v>459</v>
      </c>
      <c r="R3302" t="s">
        <v>460</v>
      </c>
      <c r="S3302" t="s">
        <v>338</v>
      </c>
      <c r="T3302" t="s">
        <v>339</v>
      </c>
      <c r="U3302" s="61" t="s">
        <v>340</v>
      </c>
      <c r="V3302" t="s">
        <v>24</v>
      </c>
      <c r="W3302" t="s">
        <v>263</v>
      </c>
      <c r="X3302" s="59">
        <v>0</v>
      </c>
      <c r="Y3302" s="59">
        <v>25463</v>
      </c>
      <c r="Z3302" t="s">
        <v>141</v>
      </c>
      <c r="AA3302" s="146" t="str">
        <f t="shared" si="633"/>
        <v>EX</v>
      </c>
      <c r="AB3302" s="146" t="str">
        <f t="shared" si="635"/>
        <v>IT</v>
      </c>
      <c r="AC3302" t="str">
        <f t="shared" si="638"/>
        <v>EX</v>
      </c>
      <c r="AD3302" s="74">
        <f t="shared" si="639"/>
        <v>25463</v>
      </c>
      <c r="AE3302" s="74">
        <f t="shared" si="644"/>
        <v>25463</v>
      </c>
      <c r="AF3302">
        <v>1</v>
      </c>
      <c r="AG3302">
        <v>0</v>
      </c>
      <c r="AH3302" s="74">
        <v>0</v>
      </c>
      <c r="AJ3302" s="74">
        <f t="shared" si="640"/>
        <v>0</v>
      </c>
      <c r="AK3302" s="74">
        <f t="shared" si="634"/>
        <v>25463</v>
      </c>
      <c r="AL3302" t="str">
        <f t="shared" si="641"/>
        <v>N</v>
      </c>
      <c r="AN3302" t="s">
        <v>86</v>
      </c>
      <c r="AO3302" t="s">
        <v>85</v>
      </c>
      <c r="AP3302" t="str">
        <f t="shared" si="642"/>
        <v>94</v>
      </c>
      <c r="AQ3302" s="145" t="s">
        <v>1826</v>
      </c>
      <c r="AR3302" t="str">
        <f t="shared" si="643"/>
        <v>1-Adjusted Base Budget</v>
      </c>
      <c r="AS3302" s="145" t="s">
        <v>1827</v>
      </c>
      <c r="AT3302" t="s">
        <v>213</v>
      </c>
      <c r="AV3302" t="str">
        <f t="shared" si="637"/>
        <v>VPIT-SS</v>
      </c>
      <c r="AW3302" t="str">
        <f t="shared" si="636"/>
        <v>VP FOR INFORMATION TECHNOLOGY-SHARED SERVICES</v>
      </c>
    </row>
    <row r="3303" spans="1:49">
      <c r="A3303" s="59">
        <v>2018</v>
      </c>
      <c r="B3303" t="s">
        <v>137</v>
      </c>
      <c r="C3303" t="s">
        <v>1310</v>
      </c>
      <c r="D3303" t="s">
        <v>1311</v>
      </c>
      <c r="E3303" t="s">
        <v>1321</v>
      </c>
      <c r="F3303" t="s">
        <v>1313</v>
      </c>
      <c r="G3303" t="s">
        <v>1314</v>
      </c>
      <c r="H3303" t="s">
        <v>151</v>
      </c>
      <c r="I3303" s="170" t="s">
        <v>84</v>
      </c>
      <c r="J3303" t="s">
        <v>85</v>
      </c>
      <c r="K3303" t="s">
        <v>214</v>
      </c>
      <c r="L3303" t="s">
        <v>461</v>
      </c>
      <c r="M3303" t="s">
        <v>462</v>
      </c>
      <c r="N3303" t="s">
        <v>217</v>
      </c>
      <c r="O3303" t="s">
        <v>263</v>
      </c>
      <c r="P3303" t="s">
        <v>458</v>
      </c>
      <c r="Q3303" t="s">
        <v>459</v>
      </c>
      <c r="R3303" t="s">
        <v>460</v>
      </c>
      <c r="S3303" t="s">
        <v>338</v>
      </c>
      <c r="T3303" t="s">
        <v>339</v>
      </c>
      <c r="U3303" s="61" t="s">
        <v>340</v>
      </c>
      <c r="V3303" t="s">
        <v>24</v>
      </c>
      <c r="W3303" t="s">
        <v>263</v>
      </c>
      <c r="X3303" s="59">
        <v>892</v>
      </c>
      <c r="Y3303" s="59">
        <v>892</v>
      </c>
      <c r="Z3303" t="s">
        <v>141</v>
      </c>
      <c r="AA3303" s="146" t="str">
        <f t="shared" si="633"/>
        <v>EX</v>
      </c>
      <c r="AB3303" s="146" t="str">
        <f t="shared" si="635"/>
        <v>IT</v>
      </c>
      <c r="AC3303" t="str">
        <f t="shared" si="638"/>
        <v>EX</v>
      </c>
      <c r="AD3303" s="74">
        <f t="shared" si="639"/>
        <v>892</v>
      </c>
      <c r="AE3303" s="74">
        <f t="shared" si="644"/>
        <v>892</v>
      </c>
      <c r="AF3303">
        <v>1</v>
      </c>
      <c r="AG3303">
        <v>0</v>
      </c>
      <c r="AH3303" s="74">
        <v>0</v>
      </c>
      <c r="AJ3303" s="74">
        <f t="shared" si="640"/>
        <v>0</v>
      </c>
      <c r="AK3303" s="74">
        <f t="shared" si="634"/>
        <v>892</v>
      </c>
      <c r="AL3303" t="str">
        <f t="shared" si="641"/>
        <v>N</v>
      </c>
      <c r="AN3303" t="s">
        <v>86</v>
      </c>
      <c r="AO3303" t="s">
        <v>85</v>
      </c>
      <c r="AP3303" t="str">
        <f t="shared" si="642"/>
        <v>94</v>
      </c>
      <c r="AQ3303" s="145" t="s">
        <v>1826</v>
      </c>
      <c r="AR3303" t="str">
        <f t="shared" si="643"/>
        <v>1-Adjusted Base Budget</v>
      </c>
      <c r="AS3303" s="145" t="s">
        <v>1827</v>
      </c>
      <c r="AT3303" t="s">
        <v>213</v>
      </c>
      <c r="AV3303" t="str">
        <f t="shared" si="637"/>
        <v>VPIT-SS</v>
      </c>
      <c r="AW3303" t="str">
        <f t="shared" si="636"/>
        <v>VP FOR INFORMATION TECHNOLOGY-SHARED SERVICES</v>
      </c>
    </row>
    <row r="3304" spans="1:49">
      <c r="A3304" s="59">
        <v>2018</v>
      </c>
      <c r="B3304" t="s">
        <v>137</v>
      </c>
      <c r="C3304" t="s">
        <v>1310</v>
      </c>
      <c r="D3304" t="s">
        <v>1311</v>
      </c>
      <c r="E3304" t="s">
        <v>1322</v>
      </c>
      <c r="F3304" t="s">
        <v>1313</v>
      </c>
      <c r="G3304" t="s">
        <v>1314</v>
      </c>
      <c r="H3304" t="s">
        <v>153</v>
      </c>
      <c r="I3304" s="170" t="s">
        <v>84</v>
      </c>
      <c r="J3304" t="s">
        <v>85</v>
      </c>
      <c r="K3304" t="s">
        <v>214</v>
      </c>
      <c r="L3304" t="s">
        <v>461</v>
      </c>
      <c r="M3304" t="s">
        <v>462</v>
      </c>
      <c r="N3304" t="s">
        <v>217</v>
      </c>
      <c r="O3304" t="s">
        <v>263</v>
      </c>
      <c r="P3304" t="s">
        <v>458</v>
      </c>
      <c r="Q3304" t="s">
        <v>459</v>
      </c>
      <c r="R3304" t="s">
        <v>460</v>
      </c>
      <c r="S3304" t="s">
        <v>338</v>
      </c>
      <c r="T3304" t="s">
        <v>339</v>
      </c>
      <c r="U3304" s="61" t="s">
        <v>340</v>
      </c>
      <c r="V3304" t="s">
        <v>24</v>
      </c>
      <c r="W3304" t="s">
        <v>263</v>
      </c>
      <c r="X3304" s="59">
        <v>-2425</v>
      </c>
      <c r="Y3304" s="59">
        <v>-2425</v>
      </c>
      <c r="Z3304" t="s">
        <v>141</v>
      </c>
      <c r="AA3304" s="146" t="str">
        <f t="shared" si="633"/>
        <v>EX</v>
      </c>
      <c r="AB3304" s="146" t="str">
        <f t="shared" si="635"/>
        <v>IT</v>
      </c>
      <c r="AC3304" t="str">
        <f t="shared" si="638"/>
        <v>EX</v>
      </c>
      <c r="AD3304" s="74">
        <f t="shared" si="639"/>
        <v>-2425</v>
      </c>
      <c r="AE3304" s="74">
        <f t="shared" si="644"/>
        <v>-2425</v>
      </c>
      <c r="AF3304">
        <v>1</v>
      </c>
      <c r="AG3304">
        <v>0</v>
      </c>
      <c r="AH3304" s="74">
        <v>0</v>
      </c>
      <c r="AJ3304" s="74">
        <f t="shared" si="640"/>
        <v>0</v>
      </c>
      <c r="AK3304" s="74">
        <f t="shared" si="634"/>
        <v>-2425</v>
      </c>
      <c r="AL3304" t="str">
        <f t="shared" si="641"/>
        <v>N</v>
      </c>
      <c r="AN3304" t="s">
        <v>86</v>
      </c>
      <c r="AO3304" t="s">
        <v>85</v>
      </c>
      <c r="AP3304" t="str">
        <f t="shared" si="642"/>
        <v>94</v>
      </c>
      <c r="AQ3304" s="145" t="s">
        <v>1826</v>
      </c>
      <c r="AR3304" t="str">
        <f t="shared" si="643"/>
        <v>1-Adjusted Base Budget</v>
      </c>
      <c r="AS3304" s="145" t="s">
        <v>1827</v>
      </c>
      <c r="AT3304" t="s">
        <v>213</v>
      </c>
      <c r="AV3304" t="str">
        <f t="shared" si="637"/>
        <v>VPIT-SS</v>
      </c>
      <c r="AW3304" t="str">
        <f t="shared" si="636"/>
        <v>VP FOR INFORMATION TECHNOLOGY-SHARED SERVICES</v>
      </c>
    </row>
    <row r="3305" spans="1:49">
      <c r="A3305" s="59">
        <v>2018</v>
      </c>
      <c r="B3305" t="s">
        <v>137</v>
      </c>
      <c r="C3305" t="s">
        <v>1310</v>
      </c>
      <c r="D3305" t="s">
        <v>1311</v>
      </c>
      <c r="E3305" t="s">
        <v>1315</v>
      </c>
      <c r="F3305" t="s">
        <v>1313</v>
      </c>
      <c r="G3305" t="s">
        <v>1314</v>
      </c>
      <c r="H3305" t="s">
        <v>158</v>
      </c>
      <c r="I3305" s="170" t="s">
        <v>84</v>
      </c>
      <c r="J3305" t="s">
        <v>85</v>
      </c>
      <c r="K3305" t="s">
        <v>214</v>
      </c>
      <c r="L3305" t="s">
        <v>461</v>
      </c>
      <c r="M3305" t="s">
        <v>462</v>
      </c>
      <c r="N3305" t="s">
        <v>217</v>
      </c>
      <c r="O3305" t="s">
        <v>263</v>
      </c>
      <c r="P3305" t="s">
        <v>458</v>
      </c>
      <c r="Q3305" t="s">
        <v>459</v>
      </c>
      <c r="R3305" t="s">
        <v>460</v>
      </c>
      <c r="S3305" t="s">
        <v>338</v>
      </c>
      <c r="T3305" t="s">
        <v>339</v>
      </c>
      <c r="U3305" s="61" t="s">
        <v>340</v>
      </c>
      <c r="V3305" t="s">
        <v>24</v>
      </c>
      <c r="W3305" t="s">
        <v>263</v>
      </c>
      <c r="X3305" s="59">
        <v>3462</v>
      </c>
      <c r="Y3305" s="59">
        <v>3462</v>
      </c>
      <c r="Z3305" t="s">
        <v>141</v>
      </c>
      <c r="AA3305" s="146" t="str">
        <f t="shared" ref="AA3305:AA3368" si="645">IF(P3305 ="CORI","IN",IF(P3305 ="TRIN","IN",O3305))</f>
        <v>EX</v>
      </c>
      <c r="AB3305" s="146" t="str">
        <f t="shared" si="635"/>
        <v>IT</v>
      </c>
      <c r="AC3305" t="str">
        <f t="shared" si="638"/>
        <v>EX</v>
      </c>
      <c r="AD3305" s="74">
        <f t="shared" si="639"/>
        <v>3462</v>
      </c>
      <c r="AE3305" s="74">
        <f t="shared" si="644"/>
        <v>3462</v>
      </c>
      <c r="AF3305">
        <v>1</v>
      </c>
      <c r="AG3305">
        <v>0</v>
      </c>
      <c r="AH3305" s="74">
        <v>0</v>
      </c>
      <c r="AJ3305" s="74">
        <f t="shared" si="640"/>
        <v>0</v>
      </c>
      <c r="AK3305" s="74">
        <f t="shared" si="634"/>
        <v>3462</v>
      </c>
      <c r="AL3305" t="str">
        <f t="shared" si="641"/>
        <v>N</v>
      </c>
      <c r="AN3305" t="s">
        <v>86</v>
      </c>
      <c r="AO3305" t="s">
        <v>85</v>
      </c>
      <c r="AP3305" t="str">
        <f t="shared" si="642"/>
        <v>94</v>
      </c>
      <c r="AQ3305" s="145" t="s">
        <v>1826</v>
      </c>
      <c r="AR3305" t="str">
        <f t="shared" si="643"/>
        <v>1-Adjusted Base Budget</v>
      </c>
      <c r="AS3305" s="145" t="s">
        <v>1827</v>
      </c>
      <c r="AT3305" t="s">
        <v>213</v>
      </c>
      <c r="AV3305" t="str">
        <f t="shared" si="637"/>
        <v>VPIT-SS</v>
      </c>
      <c r="AW3305" t="str">
        <f t="shared" si="636"/>
        <v>VP FOR INFORMATION TECHNOLOGY-SHARED SERVICES</v>
      </c>
    </row>
    <row r="3306" spans="1:49">
      <c r="A3306" s="59">
        <v>2018</v>
      </c>
      <c r="B3306" t="s">
        <v>137</v>
      </c>
      <c r="C3306" t="s">
        <v>1310</v>
      </c>
      <c r="D3306" t="s">
        <v>1311</v>
      </c>
      <c r="E3306" t="s">
        <v>1316</v>
      </c>
      <c r="F3306" t="s">
        <v>1101</v>
      </c>
      <c r="G3306" t="s">
        <v>1102</v>
      </c>
      <c r="H3306" t="s">
        <v>149</v>
      </c>
      <c r="I3306" s="170" t="s">
        <v>84</v>
      </c>
      <c r="J3306" t="s">
        <v>85</v>
      </c>
      <c r="K3306" t="s">
        <v>214</v>
      </c>
      <c r="L3306" t="s">
        <v>616</v>
      </c>
      <c r="M3306" t="s">
        <v>617</v>
      </c>
      <c r="N3306" t="s">
        <v>217</v>
      </c>
      <c r="O3306" t="s">
        <v>263</v>
      </c>
      <c r="P3306" t="s">
        <v>458</v>
      </c>
      <c r="Q3306" t="s">
        <v>459</v>
      </c>
      <c r="R3306" t="s">
        <v>460</v>
      </c>
      <c r="S3306" t="s">
        <v>338</v>
      </c>
      <c r="T3306" t="s">
        <v>339</v>
      </c>
      <c r="U3306" s="61" t="s">
        <v>340</v>
      </c>
      <c r="V3306" t="s">
        <v>24</v>
      </c>
      <c r="W3306" t="s">
        <v>263</v>
      </c>
      <c r="X3306" s="59">
        <v>1800</v>
      </c>
      <c r="Y3306" s="59">
        <v>1800</v>
      </c>
      <c r="Z3306" t="s">
        <v>141</v>
      </c>
      <c r="AA3306" s="146" t="str">
        <f t="shared" si="645"/>
        <v>EX</v>
      </c>
      <c r="AB3306" s="146" t="str">
        <f t="shared" si="635"/>
        <v>IT</v>
      </c>
      <c r="AC3306" t="str">
        <f t="shared" si="638"/>
        <v>EX</v>
      </c>
      <c r="AD3306" s="74">
        <f t="shared" si="639"/>
        <v>1800</v>
      </c>
      <c r="AE3306" s="74">
        <f t="shared" si="644"/>
        <v>1800</v>
      </c>
      <c r="AF3306">
        <v>1</v>
      </c>
      <c r="AG3306">
        <v>0</v>
      </c>
      <c r="AH3306" s="74">
        <v>0</v>
      </c>
      <c r="AJ3306" s="74">
        <f t="shared" si="640"/>
        <v>0</v>
      </c>
      <c r="AK3306" s="74">
        <f t="shared" si="634"/>
        <v>1800</v>
      </c>
      <c r="AL3306" t="str">
        <f t="shared" si="641"/>
        <v>N</v>
      </c>
      <c r="AN3306" t="s">
        <v>86</v>
      </c>
      <c r="AO3306" t="s">
        <v>85</v>
      </c>
      <c r="AP3306" t="str">
        <f t="shared" si="642"/>
        <v>94</v>
      </c>
      <c r="AQ3306" s="145" t="s">
        <v>1826</v>
      </c>
      <c r="AR3306" t="str">
        <f t="shared" si="643"/>
        <v>1-Adjusted Base Budget</v>
      </c>
      <c r="AS3306" s="145" t="s">
        <v>1827</v>
      </c>
      <c r="AT3306" t="s">
        <v>213</v>
      </c>
      <c r="AV3306" t="str">
        <f t="shared" si="637"/>
        <v>VPIT-SS</v>
      </c>
      <c r="AW3306" t="str">
        <f t="shared" si="636"/>
        <v>VP FOR INFORMATION TECHNOLOGY-SHARED SERVICES</v>
      </c>
    </row>
    <row r="3307" spans="1:49">
      <c r="A3307" s="59">
        <v>2018</v>
      </c>
      <c r="B3307" t="s">
        <v>137</v>
      </c>
      <c r="C3307" t="s">
        <v>1310</v>
      </c>
      <c r="D3307" t="s">
        <v>1311</v>
      </c>
      <c r="E3307" t="s">
        <v>1319</v>
      </c>
      <c r="F3307" t="s">
        <v>1313</v>
      </c>
      <c r="G3307" t="s">
        <v>1314</v>
      </c>
      <c r="H3307" t="s">
        <v>142</v>
      </c>
      <c r="I3307" s="170" t="s">
        <v>84</v>
      </c>
      <c r="J3307" t="s">
        <v>85</v>
      </c>
      <c r="K3307" t="s">
        <v>214</v>
      </c>
      <c r="L3307" t="s">
        <v>463</v>
      </c>
      <c r="M3307" t="s">
        <v>464</v>
      </c>
      <c r="N3307" t="s">
        <v>217</v>
      </c>
      <c r="O3307" t="s">
        <v>263</v>
      </c>
      <c r="P3307" t="s">
        <v>465</v>
      </c>
      <c r="Q3307" t="s">
        <v>466</v>
      </c>
      <c r="R3307" t="s">
        <v>467</v>
      </c>
      <c r="S3307" t="s">
        <v>338</v>
      </c>
      <c r="T3307" t="s">
        <v>339</v>
      </c>
      <c r="U3307" s="61" t="s">
        <v>340</v>
      </c>
      <c r="V3307" t="s">
        <v>24</v>
      </c>
      <c r="W3307" t="s">
        <v>263</v>
      </c>
      <c r="X3307" s="59">
        <v>4700</v>
      </c>
      <c r="Y3307" s="59">
        <v>4700</v>
      </c>
      <c r="Z3307" t="s">
        <v>141</v>
      </c>
      <c r="AA3307" s="146" t="str">
        <f t="shared" si="645"/>
        <v>EX</v>
      </c>
      <c r="AB3307" s="146" t="str">
        <f t="shared" si="635"/>
        <v>IT</v>
      </c>
      <c r="AC3307" t="str">
        <f t="shared" si="638"/>
        <v>EX</v>
      </c>
      <c r="AD3307" s="74">
        <f t="shared" si="639"/>
        <v>4700</v>
      </c>
      <c r="AE3307" s="74">
        <f t="shared" si="644"/>
        <v>4700</v>
      </c>
      <c r="AF3307">
        <v>1</v>
      </c>
      <c r="AG3307">
        <v>0</v>
      </c>
      <c r="AH3307" s="74">
        <v>0</v>
      </c>
      <c r="AJ3307" s="74">
        <f t="shared" si="640"/>
        <v>0</v>
      </c>
      <c r="AK3307" s="74">
        <f t="shared" si="634"/>
        <v>4700</v>
      </c>
      <c r="AL3307" t="str">
        <f t="shared" si="641"/>
        <v>N</v>
      </c>
      <c r="AN3307" t="s">
        <v>86</v>
      </c>
      <c r="AO3307" t="s">
        <v>85</v>
      </c>
      <c r="AP3307" t="str">
        <f t="shared" si="642"/>
        <v>94</v>
      </c>
      <c r="AQ3307" s="145" t="s">
        <v>1826</v>
      </c>
      <c r="AR3307" t="str">
        <f t="shared" si="643"/>
        <v>1-Adjusted Base Budget</v>
      </c>
      <c r="AS3307" s="145" t="s">
        <v>1827</v>
      </c>
      <c r="AT3307" t="s">
        <v>213</v>
      </c>
      <c r="AV3307" t="str">
        <f t="shared" si="637"/>
        <v>VPIT-SS</v>
      </c>
      <c r="AW3307" t="str">
        <f t="shared" si="636"/>
        <v>VP FOR INFORMATION TECHNOLOGY-SHARED SERVICES</v>
      </c>
    </row>
    <row r="3308" spans="1:49">
      <c r="A3308" s="59">
        <v>2018</v>
      </c>
      <c r="B3308" t="s">
        <v>137</v>
      </c>
      <c r="C3308" t="s">
        <v>1310</v>
      </c>
      <c r="D3308" t="s">
        <v>1311</v>
      </c>
      <c r="E3308" t="s">
        <v>1312</v>
      </c>
      <c r="F3308" t="s">
        <v>1313</v>
      </c>
      <c r="G3308" t="s">
        <v>1314</v>
      </c>
      <c r="H3308" t="s">
        <v>144</v>
      </c>
      <c r="I3308" s="170" t="s">
        <v>84</v>
      </c>
      <c r="J3308" t="s">
        <v>85</v>
      </c>
      <c r="K3308" t="s">
        <v>214</v>
      </c>
      <c r="L3308" t="s">
        <v>463</v>
      </c>
      <c r="M3308" t="s">
        <v>464</v>
      </c>
      <c r="N3308" t="s">
        <v>217</v>
      </c>
      <c r="O3308" t="s">
        <v>263</v>
      </c>
      <c r="P3308" t="s">
        <v>465</v>
      </c>
      <c r="Q3308" t="s">
        <v>466</v>
      </c>
      <c r="R3308" t="s">
        <v>467</v>
      </c>
      <c r="S3308" t="s">
        <v>338</v>
      </c>
      <c r="T3308" t="s">
        <v>339</v>
      </c>
      <c r="U3308" s="61" t="s">
        <v>340</v>
      </c>
      <c r="V3308" t="s">
        <v>24</v>
      </c>
      <c r="W3308" t="s">
        <v>263</v>
      </c>
      <c r="X3308" s="59">
        <v>12000</v>
      </c>
      <c r="Y3308" s="59">
        <v>12000</v>
      </c>
      <c r="Z3308" t="s">
        <v>141</v>
      </c>
      <c r="AA3308" s="146" t="str">
        <f t="shared" si="645"/>
        <v>EX</v>
      </c>
      <c r="AB3308" s="146" t="str">
        <f t="shared" si="635"/>
        <v>IT</v>
      </c>
      <c r="AC3308" t="str">
        <f t="shared" si="638"/>
        <v>EX</v>
      </c>
      <c r="AD3308" s="74">
        <f t="shared" si="639"/>
        <v>12000</v>
      </c>
      <c r="AE3308" s="74">
        <f t="shared" si="644"/>
        <v>12000</v>
      </c>
      <c r="AF3308">
        <v>1</v>
      </c>
      <c r="AG3308">
        <v>0</v>
      </c>
      <c r="AH3308" s="74">
        <v>0</v>
      </c>
      <c r="AJ3308" s="74">
        <f t="shared" si="640"/>
        <v>0</v>
      </c>
      <c r="AK3308" s="74">
        <f t="shared" si="634"/>
        <v>12000</v>
      </c>
      <c r="AL3308" t="str">
        <f t="shared" si="641"/>
        <v>N</v>
      </c>
      <c r="AN3308" t="s">
        <v>86</v>
      </c>
      <c r="AO3308" t="s">
        <v>85</v>
      </c>
      <c r="AP3308" t="str">
        <f t="shared" si="642"/>
        <v>94</v>
      </c>
      <c r="AQ3308" s="145" t="s">
        <v>1826</v>
      </c>
      <c r="AR3308" t="str">
        <f t="shared" si="643"/>
        <v>1-Adjusted Base Budget</v>
      </c>
      <c r="AS3308" s="145" t="s">
        <v>1827</v>
      </c>
      <c r="AT3308" t="s">
        <v>213</v>
      </c>
      <c r="AV3308" t="str">
        <f t="shared" si="637"/>
        <v>VPIT-SS</v>
      </c>
      <c r="AW3308" t="str">
        <f t="shared" si="636"/>
        <v>VP FOR INFORMATION TECHNOLOGY-SHARED SERVICES</v>
      </c>
    </row>
    <row r="3309" spans="1:49">
      <c r="A3309" s="59">
        <v>2018</v>
      </c>
      <c r="B3309" t="s">
        <v>137</v>
      </c>
      <c r="C3309" t="s">
        <v>1310</v>
      </c>
      <c r="D3309" t="s">
        <v>1311</v>
      </c>
      <c r="E3309" t="s">
        <v>1316</v>
      </c>
      <c r="F3309" t="s">
        <v>1063</v>
      </c>
      <c r="G3309" t="s">
        <v>1064</v>
      </c>
      <c r="H3309" t="s">
        <v>149</v>
      </c>
      <c r="I3309" s="170" t="s">
        <v>84</v>
      </c>
      <c r="J3309" t="s">
        <v>85</v>
      </c>
      <c r="K3309" t="s">
        <v>214</v>
      </c>
      <c r="L3309" t="s">
        <v>463</v>
      </c>
      <c r="M3309" t="s">
        <v>464</v>
      </c>
      <c r="N3309" t="s">
        <v>217</v>
      </c>
      <c r="O3309" t="s">
        <v>263</v>
      </c>
      <c r="P3309" t="s">
        <v>465</v>
      </c>
      <c r="Q3309" t="s">
        <v>466</v>
      </c>
      <c r="R3309" t="s">
        <v>467</v>
      </c>
      <c r="S3309" t="s">
        <v>338</v>
      </c>
      <c r="T3309" t="s">
        <v>339</v>
      </c>
      <c r="U3309" s="61" t="s">
        <v>340</v>
      </c>
      <c r="V3309" t="s">
        <v>24</v>
      </c>
      <c r="W3309" t="s">
        <v>263</v>
      </c>
      <c r="X3309" s="59">
        <v>28130</v>
      </c>
      <c r="Y3309" s="59">
        <v>28130</v>
      </c>
      <c r="Z3309" t="s">
        <v>141</v>
      </c>
      <c r="AA3309" s="146" t="str">
        <f t="shared" si="645"/>
        <v>EX</v>
      </c>
      <c r="AB3309" s="146" t="str">
        <f t="shared" si="635"/>
        <v>IT</v>
      </c>
      <c r="AC3309" t="str">
        <f t="shared" si="638"/>
        <v>EX</v>
      </c>
      <c r="AD3309" s="74">
        <f t="shared" si="639"/>
        <v>28130</v>
      </c>
      <c r="AE3309" s="74">
        <f t="shared" si="644"/>
        <v>28130</v>
      </c>
      <c r="AF3309">
        <v>1</v>
      </c>
      <c r="AG3309">
        <v>0</v>
      </c>
      <c r="AH3309" s="74">
        <v>0</v>
      </c>
      <c r="AJ3309" s="74">
        <f t="shared" si="640"/>
        <v>0</v>
      </c>
      <c r="AK3309" s="74">
        <f t="shared" si="634"/>
        <v>28130</v>
      </c>
      <c r="AL3309" t="str">
        <f t="shared" si="641"/>
        <v>N</v>
      </c>
      <c r="AN3309" t="s">
        <v>86</v>
      </c>
      <c r="AO3309" t="s">
        <v>85</v>
      </c>
      <c r="AP3309" t="str">
        <f t="shared" si="642"/>
        <v>94</v>
      </c>
      <c r="AQ3309" s="145" t="s">
        <v>1826</v>
      </c>
      <c r="AR3309" t="str">
        <f t="shared" si="643"/>
        <v>1-Adjusted Base Budget</v>
      </c>
      <c r="AS3309" s="145" t="s">
        <v>1827</v>
      </c>
      <c r="AT3309" t="s">
        <v>213</v>
      </c>
      <c r="AV3309" t="str">
        <f t="shared" si="637"/>
        <v>VPIT-SS</v>
      </c>
      <c r="AW3309" t="str">
        <f t="shared" si="636"/>
        <v>VP FOR INFORMATION TECHNOLOGY-SHARED SERVICES</v>
      </c>
    </row>
    <row r="3310" spans="1:49">
      <c r="A3310" s="59">
        <v>2018</v>
      </c>
      <c r="B3310" t="s">
        <v>137</v>
      </c>
      <c r="C3310" t="s">
        <v>1310</v>
      </c>
      <c r="D3310" t="s">
        <v>1311</v>
      </c>
      <c r="E3310" t="s">
        <v>1316</v>
      </c>
      <c r="F3310" t="s">
        <v>1018</v>
      </c>
      <c r="G3310" t="s">
        <v>1019</v>
      </c>
      <c r="H3310" t="s">
        <v>149</v>
      </c>
      <c r="I3310" s="170" t="s">
        <v>84</v>
      </c>
      <c r="J3310" t="s">
        <v>85</v>
      </c>
      <c r="K3310" t="s">
        <v>214</v>
      </c>
      <c r="L3310" t="s">
        <v>463</v>
      </c>
      <c r="M3310" t="s">
        <v>464</v>
      </c>
      <c r="N3310" t="s">
        <v>217</v>
      </c>
      <c r="O3310" t="s">
        <v>263</v>
      </c>
      <c r="P3310" t="s">
        <v>465</v>
      </c>
      <c r="Q3310" t="s">
        <v>466</v>
      </c>
      <c r="R3310" t="s">
        <v>467</v>
      </c>
      <c r="S3310" t="s">
        <v>338</v>
      </c>
      <c r="T3310" t="s">
        <v>339</v>
      </c>
      <c r="U3310" s="61" t="s">
        <v>340</v>
      </c>
      <c r="V3310" t="s">
        <v>24</v>
      </c>
      <c r="W3310" t="s">
        <v>263</v>
      </c>
      <c r="X3310" s="59">
        <v>0</v>
      </c>
      <c r="Y3310" s="59">
        <v>37930</v>
      </c>
      <c r="Z3310" t="s">
        <v>141</v>
      </c>
      <c r="AA3310" s="146" t="str">
        <f t="shared" si="645"/>
        <v>EX</v>
      </c>
      <c r="AB3310" s="146" t="str">
        <f t="shared" si="635"/>
        <v>IT</v>
      </c>
      <c r="AC3310" t="str">
        <f t="shared" si="638"/>
        <v>EX</v>
      </c>
      <c r="AD3310" s="74">
        <f t="shared" si="639"/>
        <v>37930</v>
      </c>
      <c r="AE3310" s="74">
        <f t="shared" si="644"/>
        <v>37930</v>
      </c>
      <c r="AF3310">
        <v>1</v>
      </c>
      <c r="AG3310">
        <v>0</v>
      </c>
      <c r="AH3310" s="74">
        <v>0</v>
      </c>
      <c r="AJ3310" s="74">
        <f t="shared" si="640"/>
        <v>0</v>
      </c>
      <c r="AK3310" s="74">
        <f t="shared" si="634"/>
        <v>37930</v>
      </c>
      <c r="AL3310" t="str">
        <f t="shared" si="641"/>
        <v>N</v>
      </c>
      <c r="AN3310" t="s">
        <v>86</v>
      </c>
      <c r="AO3310" t="s">
        <v>85</v>
      </c>
      <c r="AP3310" t="str">
        <f t="shared" si="642"/>
        <v>94</v>
      </c>
      <c r="AQ3310" s="145" t="s">
        <v>1826</v>
      </c>
      <c r="AR3310" t="str">
        <f t="shared" si="643"/>
        <v>1-Adjusted Base Budget</v>
      </c>
      <c r="AS3310" s="145" t="s">
        <v>1827</v>
      </c>
      <c r="AT3310" t="s">
        <v>213</v>
      </c>
      <c r="AV3310" t="str">
        <f t="shared" si="637"/>
        <v>VPIT-SS</v>
      </c>
      <c r="AW3310" t="str">
        <f t="shared" si="636"/>
        <v>VP FOR INFORMATION TECHNOLOGY-SHARED SERVICES</v>
      </c>
    </row>
    <row r="3311" spans="1:49">
      <c r="A3311" s="59">
        <v>2018</v>
      </c>
      <c r="B3311" t="s">
        <v>137</v>
      </c>
      <c r="C3311" t="s">
        <v>1310</v>
      </c>
      <c r="D3311" t="s">
        <v>1311</v>
      </c>
      <c r="E3311" t="s">
        <v>1316</v>
      </c>
      <c r="F3311" t="s">
        <v>1765</v>
      </c>
      <c r="G3311" t="s">
        <v>1766</v>
      </c>
      <c r="H3311" t="s">
        <v>149</v>
      </c>
      <c r="I3311" s="170" t="s">
        <v>84</v>
      </c>
      <c r="J3311" t="s">
        <v>85</v>
      </c>
      <c r="K3311" t="s">
        <v>214</v>
      </c>
      <c r="L3311" t="s">
        <v>463</v>
      </c>
      <c r="M3311" t="s">
        <v>464</v>
      </c>
      <c r="N3311" t="s">
        <v>217</v>
      </c>
      <c r="O3311" t="s">
        <v>263</v>
      </c>
      <c r="P3311" t="s">
        <v>465</v>
      </c>
      <c r="Q3311" t="s">
        <v>466</v>
      </c>
      <c r="R3311" t="s">
        <v>467</v>
      </c>
      <c r="S3311" t="s">
        <v>338</v>
      </c>
      <c r="T3311" t="s">
        <v>339</v>
      </c>
      <c r="U3311" s="61" t="s">
        <v>340</v>
      </c>
      <c r="V3311" t="s">
        <v>24</v>
      </c>
      <c r="W3311" t="s">
        <v>263</v>
      </c>
      <c r="X3311" s="59">
        <v>1506</v>
      </c>
      <c r="Y3311" s="59">
        <v>1506</v>
      </c>
      <c r="Z3311" t="s">
        <v>141</v>
      </c>
      <c r="AA3311" s="146" t="str">
        <f t="shared" si="645"/>
        <v>EX</v>
      </c>
      <c r="AB3311" s="146" t="str">
        <f t="shared" si="635"/>
        <v>IT</v>
      </c>
      <c r="AC3311" t="str">
        <f t="shared" si="638"/>
        <v>EX</v>
      </c>
      <c r="AD3311" s="74">
        <f t="shared" si="639"/>
        <v>1506</v>
      </c>
      <c r="AE3311" s="74">
        <f t="shared" si="644"/>
        <v>1506</v>
      </c>
      <c r="AF3311">
        <v>1</v>
      </c>
      <c r="AG3311">
        <v>0</v>
      </c>
      <c r="AH3311" s="74">
        <v>0</v>
      </c>
      <c r="AJ3311" s="74">
        <f t="shared" si="640"/>
        <v>0</v>
      </c>
      <c r="AK3311" s="74">
        <f t="shared" si="634"/>
        <v>1506</v>
      </c>
      <c r="AL3311" t="str">
        <f t="shared" si="641"/>
        <v>N</v>
      </c>
      <c r="AN3311" t="s">
        <v>86</v>
      </c>
      <c r="AO3311" t="s">
        <v>85</v>
      </c>
      <c r="AP3311" t="str">
        <f t="shared" si="642"/>
        <v>94</v>
      </c>
      <c r="AQ3311" s="145" t="s">
        <v>1826</v>
      </c>
      <c r="AR3311" t="str">
        <f t="shared" si="643"/>
        <v>1-Adjusted Base Budget</v>
      </c>
      <c r="AS3311" s="145" t="s">
        <v>1827</v>
      </c>
      <c r="AT3311" t="s">
        <v>213</v>
      </c>
      <c r="AV3311" t="str">
        <f t="shared" si="637"/>
        <v>VPIT-SS</v>
      </c>
      <c r="AW3311" t="str">
        <f t="shared" si="636"/>
        <v>VP FOR INFORMATION TECHNOLOGY-SHARED SERVICES</v>
      </c>
    </row>
    <row r="3312" spans="1:49">
      <c r="A3312" s="59">
        <v>2018</v>
      </c>
      <c r="B3312" t="s">
        <v>137</v>
      </c>
      <c r="C3312" t="s">
        <v>1310</v>
      </c>
      <c r="D3312" t="s">
        <v>1311</v>
      </c>
      <c r="E3312" t="s">
        <v>1316</v>
      </c>
      <c r="F3312" t="s">
        <v>1101</v>
      </c>
      <c r="G3312" t="s">
        <v>1102</v>
      </c>
      <c r="H3312" t="s">
        <v>149</v>
      </c>
      <c r="I3312" s="170" t="s">
        <v>84</v>
      </c>
      <c r="J3312" t="s">
        <v>85</v>
      </c>
      <c r="K3312" t="s">
        <v>214</v>
      </c>
      <c r="L3312" t="s">
        <v>463</v>
      </c>
      <c r="M3312" t="s">
        <v>464</v>
      </c>
      <c r="N3312" t="s">
        <v>217</v>
      </c>
      <c r="O3312" t="s">
        <v>263</v>
      </c>
      <c r="P3312" t="s">
        <v>465</v>
      </c>
      <c r="Q3312" t="s">
        <v>466</v>
      </c>
      <c r="R3312" t="s">
        <v>467</v>
      </c>
      <c r="S3312" t="s">
        <v>338</v>
      </c>
      <c r="T3312" t="s">
        <v>339</v>
      </c>
      <c r="U3312" s="61" t="s">
        <v>340</v>
      </c>
      <c r="V3312" t="s">
        <v>24</v>
      </c>
      <c r="W3312" t="s">
        <v>263</v>
      </c>
      <c r="X3312" s="59">
        <v>1500</v>
      </c>
      <c r="Y3312" s="59">
        <v>1500</v>
      </c>
      <c r="Z3312" t="s">
        <v>141</v>
      </c>
      <c r="AA3312" s="146" t="str">
        <f t="shared" si="645"/>
        <v>EX</v>
      </c>
      <c r="AB3312" s="146" t="str">
        <f t="shared" si="635"/>
        <v>IT</v>
      </c>
      <c r="AC3312" t="str">
        <f t="shared" si="638"/>
        <v>EX</v>
      </c>
      <c r="AD3312" s="74">
        <f t="shared" si="639"/>
        <v>1500</v>
      </c>
      <c r="AE3312" s="74">
        <f t="shared" si="644"/>
        <v>1500</v>
      </c>
      <c r="AF3312">
        <v>1</v>
      </c>
      <c r="AG3312">
        <v>0</v>
      </c>
      <c r="AH3312" s="74">
        <v>0</v>
      </c>
      <c r="AJ3312" s="74">
        <f t="shared" si="640"/>
        <v>0</v>
      </c>
      <c r="AK3312" s="74">
        <f t="shared" si="634"/>
        <v>1500</v>
      </c>
      <c r="AL3312" t="str">
        <f t="shared" si="641"/>
        <v>N</v>
      </c>
      <c r="AN3312" t="s">
        <v>86</v>
      </c>
      <c r="AO3312" t="s">
        <v>85</v>
      </c>
      <c r="AP3312" t="str">
        <f t="shared" si="642"/>
        <v>94</v>
      </c>
      <c r="AQ3312" s="145" t="s">
        <v>1826</v>
      </c>
      <c r="AR3312" t="str">
        <f t="shared" si="643"/>
        <v>1-Adjusted Base Budget</v>
      </c>
      <c r="AS3312" s="145" t="s">
        <v>1827</v>
      </c>
      <c r="AT3312" t="s">
        <v>213</v>
      </c>
      <c r="AV3312" t="str">
        <f t="shared" si="637"/>
        <v>VPIT-SS</v>
      </c>
      <c r="AW3312" t="str">
        <f t="shared" si="636"/>
        <v>VP FOR INFORMATION TECHNOLOGY-SHARED SERVICES</v>
      </c>
    </row>
    <row r="3313" spans="1:49">
      <c r="A3313" s="59">
        <v>2018</v>
      </c>
      <c r="B3313" t="s">
        <v>137</v>
      </c>
      <c r="C3313" t="s">
        <v>1310</v>
      </c>
      <c r="D3313" t="s">
        <v>1311</v>
      </c>
      <c r="E3313" t="s">
        <v>1316</v>
      </c>
      <c r="F3313" t="s">
        <v>1332</v>
      </c>
      <c r="G3313" t="s">
        <v>1333</v>
      </c>
      <c r="H3313" t="s">
        <v>149</v>
      </c>
      <c r="I3313" s="170" t="s">
        <v>84</v>
      </c>
      <c r="J3313" t="s">
        <v>85</v>
      </c>
      <c r="K3313" t="s">
        <v>214</v>
      </c>
      <c r="L3313" t="s">
        <v>463</v>
      </c>
      <c r="M3313" t="s">
        <v>464</v>
      </c>
      <c r="N3313" t="s">
        <v>217</v>
      </c>
      <c r="O3313" t="s">
        <v>263</v>
      </c>
      <c r="P3313" t="s">
        <v>465</v>
      </c>
      <c r="Q3313" t="s">
        <v>466</v>
      </c>
      <c r="R3313" t="s">
        <v>467</v>
      </c>
      <c r="S3313" t="s">
        <v>338</v>
      </c>
      <c r="T3313" t="s">
        <v>339</v>
      </c>
      <c r="U3313" s="61" t="s">
        <v>340</v>
      </c>
      <c r="V3313" t="s">
        <v>24</v>
      </c>
      <c r="W3313" t="s">
        <v>263</v>
      </c>
      <c r="X3313" s="59">
        <v>4351</v>
      </c>
      <c r="Y3313" s="59">
        <v>4351</v>
      </c>
      <c r="Z3313" t="s">
        <v>141</v>
      </c>
      <c r="AA3313" s="146" t="str">
        <f t="shared" si="645"/>
        <v>EX</v>
      </c>
      <c r="AB3313" s="146" t="str">
        <f t="shared" si="635"/>
        <v>IT</v>
      </c>
      <c r="AC3313" t="str">
        <f t="shared" si="638"/>
        <v>EX</v>
      </c>
      <c r="AD3313" s="74">
        <f t="shared" si="639"/>
        <v>4351</v>
      </c>
      <c r="AE3313" s="74">
        <f t="shared" si="644"/>
        <v>4351</v>
      </c>
      <c r="AF3313">
        <v>1</v>
      </c>
      <c r="AG3313">
        <v>0</v>
      </c>
      <c r="AH3313" s="74">
        <v>0</v>
      </c>
      <c r="AJ3313" s="74">
        <f t="shared" si="640"/>
        <v>0</v>
      </c>
      <c r="AK3313" s="74">
        <f t="shared" si="634"/>
        <v>4351</v>
      </c>
      <c r="AL3313" t="str">
        <f t="shared" si="641"/>
        <v>N</v>
      </c>
      <c r="AN3313" t="s">
        <v>86</v>
      </c>
      <c r="AO3313" t="s">
        <v>85</v>
      </c>
      <c r="AP3313" t="str">
        <f t="shared" si="642"/>
        <v>94</v>
      </c>
      <c r="AQ3313" s="145" t="s">
        <v>1826</v>
      </c>
      <c r="AR3313" t="str">
        <f t="shared" si="643"/>
        <v>1-Adjusted Base Budget</v>
      </c>
      <c r="AS3313" s="145" t="s">
        <v>1827</v>
      </c>
      <c r="AT3313" t="s">
        <v>213</v>
      </c>
      <c r="AV3313" t="str">
        <f t="shared" si="637"/>
        <v>VPIT-SS</v>
      </c>
      <c r="AW3313" t="str">
        <f t="shared" si="636"/>
        <v>VP FOR INFORMATION TECHNOLOGY-SHARED SERVICES</v>
      </c>
    </row>
    <row r="3314" spans="1:49">
      <c r="A3314" s="59">
        <v>2018</v>
      </c>
      <c r="B3314" t="s">
        <v>137</v>
      </c>
      <c r="C3314" t="s">
        <v>1310</v>
      </c>
      <c r="D3314" t="s">
        <v>1311</v>
      </c>
      <c r="E3314" t="s">
        <v>1316</v>
      </c>
      <c r="F3314" t="s">
        <v>1336</v>
      </c>
      <c r="G3314" t="s">
        <v>1337</v>
      </c>
      <c r="H3314" t="s">
        <v>149</v>
      </c>
      <c r="I3314" s="170" t="s">
        <v>84</v>
      </c>
      <c r="J3314" t="s">
        <v>85</v>
      </c>
      <c r="K3314" t="s">
        <v>214</v>
      </c>
      <c r="L3314" t="s">
        <v>463</v>
      </c>
      <c r="M3314" t="s">
        <v>464</v>
      </c>
      <c r="N3314" t="s">
        <v>217</v>
      </c>
      <c r="O3314" t="s">
        <v>263</v>
      </c>
      <c r="P3314" t="s">
        <v>465</v>
      </c>
      <c r="Q3314" t="s">
        <v>466</v>
      </c>
      <c r="R3314" t="s">
        <v>467</v>
      </c>
      <c r="S3314" t="s">
        <v>338</v>
      </c>
      <c r="T3314" t="s">
        <v>339</v>
      </c>
      <c r="U3314" s="61" t="s">
        <v>340</v>
      </c>
      <c r="V3314" t="s">
        <v>24</v>
      </c>
      <c r="W3314" t="s">
        <v>263</v>
      </c>
      <c r="X3314" s="59">
        <v>125587</v>
      </c>
      <c r="Y3314" s="59">
        <v>125587</v>
      </c>
      <c r="Z3314" t="s">
        <v>141</v>
      </c>
      <c r="AA3314" s="146" t="str">
        <f t="shared" si="645"/>
        <v>EX</v>
      </c>
      <c r="AB3314" s="146" t="str">
        <f t="shared" si="635"/>
        <v>IT</v>
      </c>
      <c r="AC3314" t="str">
        <f t="shared" si="638"/>
        <v>EX</v>
      </c>
      <c r="AD3314" s="74">
        <f t="shared" si="639"/>
        <v>125587</v>
      </c>
      <c r="AE3314" s="74">
        <f t="shared" si="644"/>
        <v>125587</v>
      </c>
      <c r="AF3314">
        <v>1</v>
      </c>
      <c r="AG3314">
        <v>0</v>
      </c>
      <c r="AH3314" s="74">
        <v>0</v>
      </c>
      <c r="AJ3314" s="74">
        <f t="shared" si="640"/>
        <v>0</v>
      </c>
      <c r="AK3314" s="74">
        <f t="shared" si="634"/>
        <v>125587</v>
      </c>
      <c r="AL3314" t="str">
        <f t="shared" si="641"/>
        <v>N</v>
      </c>
      <c r="AN3314" t="s">
        <v>86</v>
      </c>
      <c r="AO3314" t="s">
        <v>85</v>
      </c>
      <c r="AP3314" t="str">
        <f t="shared" si="642"/>
        <v>94</v>
      </c>
      <c r="AQ3314" s="145" t="s">
        <v>1826</v>
      </c>
      <c r="AR3314" t="str">
        <f t="shared" si="643"/>
        <v>1-Adjusted Base Budget</v>
      </c>
      <c r="AS3314" s="145" t="s">
        <v>1827</v>
      </c>
      <c r="AT3314" t="s">
        <v>213</v>
      </c>
      <c r="AV3314" t="str">
        <f t="shared" si="637"/>
        <v>VPIT-SS</v>
      </c>
      <c r="AW3314" t="str">
        <f t="shared" si="636"/>
        <v>VP FOR INFORMATION TECHNOLOGY-SHARED SERVICES</v>
      </c>
    </row>
    <row r="3315" spans="1:49">
      <c r="A3315" s="59">
        <v>2018</v>
      </c>
      <c r="B3315" t="s">
        <v>137</v>
      </c>
      <c r="C3315" t="s">
        <v>1310</v>
      </c>
      <c r="D3315" t="s">
        <v>1311</v>
      </c>
      <c r="E3315" t="s">
        <v>1316</v>
      </c>
      <c r="F3315" t="s">
        <v>1349</v>
      </c>
      <c r="G3315" t="s">
        <v>1350</v>
      </c>
      <c r="H3315" t="s">
        <v>149</v>
      </c>
      <c r="I3315" s="170" t="s">
        <v>84</v>
      </c>
      <c r="J3315" t="s">
        <v>85</v>
      </c>
      <c r="K3315" t="s">
        <v>214</v>
      </c>
      <c r="L3315" t="s">
        <v>463</v>
      </c>
      <c r="M3315" t="s">
        <v>464</v>
      </c>
      <c r="N3315" t="s">
        <v>217</v>
      </c>
      <c r="O3315" t="s">
        <v>263</v>
      </c>
      <c r="P3315" t="s">
        <v>465</v>
      </c>
      <c r="Q3315" t="s">
        <v>466</v>
      </c>
      <c r="R3315" t="s">
        <v>467</v>
      </c>
      <c r="S3315" t="s">
        <v>338</v>
      </c>
      <c r="T3315" t="s">
        <v>339</v>
      </c>
      <c r="U3315" s="61" t="s">
        <v>340</v>
      </c>
      <c r="V3315" t="s">
        <v>24</v>
      </c>
      <c r="W3315" t="s">
        <v>263</v>
      </c>
      <c r="X3315" s="59">
        <v>0</v>
      </c>
      <c r="Y3315" s="59">
        <v>-37930</v>
      </c>
      <c r="Z3315" t="s">
        <v>141</v>
      </c>
      <c r="AA3315" s="146" t="str">
        <f t="shared" si="645"/>
        <v>EX</v>
      </c>
      <c r="AB3315" s="146" t="str">
        <f t="shared" si="635"/>
        <v>IT</v>
      </c>
      <c r="AC3315" t="str">
        <f t="shared" si="638"/>
        <v>EX</v>
      </c>
      <c r="AD3315" s="74">
        <f t="shared" si="639"/>
        <v>-37930</v>
      </c>
      <c r="AE3315" s="74">
        <f t="shared" si="644"/>
        <v>-37930</v>
      </c>
      <c r="AF3315">
        <v>1</v>
      </c>
      <c r="AG3315">
        <v>0</v>
      </c>
      <c r="AH3315" s="74">
        <v>0</v>
      </c>
      <c r="AJ3315" s="74">
        <f t="shared" si="640"/>
        <v>0</v>
      </c>
      <c r="AK3315" s="74">
        <f t="shared" ref="AK3315:AK3378" si="646">AE3315 +AJ3315</f>
        <v>-37930</v>
      </c>
      <c r="AL3315" t="str">
        <f t="shared" si="641"/>
        <v>N</v>
      </c>
      <c r="AN3315" t="s">
        <v>86</v>
      </c>
      <c r="AO3315" t="s">
        <v>85</v>
      </c>
      <c r="AP3315" t="str">
        <f t="shared" si="642"/>
        <v>94</v>
      </c>
      <c r="AQ3315" s="145" t="s">
        <v>1826</v>
      </c>
      <c r="AR3315" t="str">
        <f t="shared" si="643"/>
        <v>1-Adjusted Base Budget</v>
      </c>
      <c r="AS3315" s="145" t="s">
        <v>1827</v>
      </c>
      <c r="AT3315" t="s">
        <v>213</v>
      </c>
      <c r="AV3315" t="str">
        <f t="shared" si="637"/>
        <v>VPIT-SS</v>
      </c>
      <c r="AW3315" t="str">
        <f t="shared" si="636"/>
        <v>VP FOR INFORMATION TECHNOLOGY-SHARED SERVICES</v>
      </c>
    </row>
    <row r="3316" spans="1:49">
      <c r="A3316" s="59">
        <v>2018</v>
      </c>
      <c r="B3316" t="s">
        <v>137</v>
      </c>
      <c r="C3316" t="s">
        <v>1310</v>
      </c>
      <c r="D3316" t="s">
        <v>1311</v>
      </c>
      <c r="E3316" t="s">
        <v>1321</v>
      </c>
      <c r="F3316" t="s">
        <v>1313</v>
      </c>
      <c r="G3316" t="s">
        <v>1314</v>
      </c>
      <c r="H3316" t="s">
        <v>151</v>
      </c>
      <c r="I3316" s="170" t="s">
        <v>84</v>
      </c>
      <c r="J3316" t="s">
        <v>85</v>
      </c>
      <c r="K3316" t="s">
        <v>214</v>
      </c>
      <c r="L3316" t="s">
        <v>463</v>
      </c>
      <c r="M3316" t="s">
        <v>464</v>
      </c>
      <c r="N3316" t="s">
        <v>217</v>
      </c>
      <c r="O3316" t="s">
        <v>263</v>
      </c>
      <c r="P3316" t="s">
        <v>465</v>
      </c>
      <c r="Q3316" t="s">
        <v>466</v>
      </c>
      <c r="R3316" t="s">
        <v>467</v>
      </c>
      <c r="S3316" t="s">
        <v>338</v>
      </c>
      <c r="T3316" t="s">
        <v>339</v>
      </c>
      <c r="U3316" s="61" t="s">
        <v>340</v>
      </c>
      <c r="V3316" t="s">
        <v>24</v>
      </c>
      <c r="W3316" t="s">
        <v>263</v>
      </c>
      <c r="X3316" s="59">
        <v>2000</v>
      </c>
      <c r="Y3316" s="59">
        <v>2000</v>
      </c>
      <c r="Z3316" t="s">
        <v>141</v>
      </c>
      <c r="AA3316" s="146" t="str">
        <f t="shared" si="645"/>
        <v>EX</v>
      </c>
      <c r="AB3316" s="146" t="str">
        <f t="shared" si="635"/>
        <v>IT</v>
      </c>
      <c r="AC3316" t="str">
        <f t="shared" si="638"/>
        <v>EX</v>
      </c>
      <c r="AD3316" s="74">
        <f t="shared" si="639"/>
        <v>2000</v>
      </c>
      <c r="AE3316" s="74">
        <f t="shared" si="644"/>
        <v>2000</v>
      </c>
      <c r="AF3316">
        <v>1</v>
      </c>
      <c r="AG3316">
        <v>0</v>
      </c>
      <c r="AH3316" s="74">
        <v>0</v>
      </c>
      <c r="AJ3316" s="74">
        <f t="shared" si="640"/>
        <v>0</v>
      </c>
      <c r="AK3316" s="74">
        <f t="shared" si="646"/>
        <v>2000</v>
      </c>
      <c r="AL3316" t="str">
        <f t="shared" si="641"/>
        <v>N</v>
      </c>
      <c r="AN3316" t="s">
        <v>86</v>
      </c>
      <c r="AO3316" t="s">
        <v>85</v>
      </c>
      <c r="AP3316" t="str">
        <f t="shared" si="642"/>
        <v>94</v>
      </c>
      <c r="AQ3316" s="145" t="s">
        <v>1826</v>
      </c>
      <c r="AR3316" t="str">
        <f t="shared" si="643"/>
        <v>1-Adjusted Base Budget</v>
      </c>
      <c r="AS3316" s="145" t="s">
        <v>1827</v>
      </c>
      <c r="AT3316" t="s">
        <v>213</v>
      </c>
      <c r="AV3316" t="str">
        <f t="shared" si="637"/>
        <v>VPIT-SS</v>
      </c>
      <c r="AW3316" t="str">
        <f t="shared" si="636"/>
        <v>VP FOR INFORMATION TECHNOLOGY-SHARED SERVICES</v>
      </c>
    </row>
    <row r="3317" spans="1:49">
      <c r="A3317" s="59">
        <v>2018</v>
      </c>
      <c r="B3317" t="s">
        <v>137</v>
      </c>
      <c r="C3317" t="s">
        <v>1310</v>
      </c>
      <c r="D3317" t="s">
        <v>1311</v>
      </c>
      <c r="E3317" t="s">
        <v>1322</v>
      </c>
      <c r="F3317" t="s">
        <v>1313</v>
      </c>
      <c r="G3317" t="s">
        <v>1314</v>
      </c>
      <c r="H3317" t="s">
        <v>153</v>
      </c>
      <c r="I3317" s="170" t="s">
        <v>84</v>
      </c>
      <c r="J3317" t="s">
        <v>85</v>
      </c>
      <c r="K3317" t="s">
        <v>214</v>
      </c>
      <c r="L3317" t="s">
        <v>463</v>
      </c>
      <c r="M3317" t="s">
        <v>464</v>
      </c>
      <c r="N3317" t="s">
        <v>217</v>
      </c>
      <c r="O3317" t="s">
        <v>263</v>
      </c>
      <c r="P3317" t="s">
        <v>465</v>
      </c>
      <c r="Q3317" t="s">
        <v>466</v>
      </c>
      <c r="R3317" t="s">
        <v>467</v>
      </c>
      <c r="S3317" t="s">
        <v>338</v>
      </c>
      <c r="T3317" t="s">
        <v>339</v>
      </c>
      <c r="U3317" s="61" t="s">
        <v>340</v>
      </c>
      <c r="V3317" t="s">
        <v>24</v>
      </c>
      <c r="W3317" t="s">
        <v>263</v>
      </c>
      <c r="X3317" s="59">
        <v>25000</v>
      </c>
      <c r="Y3317" s="59">
        <v>25000</v>
      </c>
      <c r="Z3317" t="s">
        <v>141</v>
      </c>
      <c r="AA3317" s="146" t="str">
        <f t="shared" si="645"/>
        <v>EX</v>
      </c>
      <c r="AB3317" s="146" t="str">
        <f t="shared" ref="AB3317:AB3380" si="647">IF(O3317 =AA3317,Z3317,"10cr")</f>
        <v>IT</v>
      </c>
      <c r="AC3317" t="str">
        <f t="shared" si="638"/>
        <v>EX</v>
      </c>
      <c r="AD3317" s="74">
        <f t="shared" si="639"/>
        <v>25000</v>
      </c>
      <c r="AE3317" s="74">
        <f t="shared" si="644"/>
        <v>25000</v>
      </c>
      <c r="AF3317">
        <v>1</v>
      </c>
      <c r="AG3317">
        <v>0</v>
      </c>
      <c r="AH3317" s="74">
        <v>0</v>
      </c>
      <c r="AJ3317" s="74">
        <f t="shared" si="640"/>
        <v>0</v>
      </c>
      <c r="AK3317" s="74">
        <f t="shared" si="646"/>
        <v>25000</v>
      </c>
      <c r="AL3317" t="str">
        <f t="shared" si="641"/>
        <v>N</v>
      </c>
      <c r="AN3317" t="s">
        <v>86</v>
      </c>
      <c r="AO3317" t="s">
        <v>85</v>
      </c>
      <c r="AP3317" t="str">
        <f t="shared" si="642"/>
        <v>94</v>
      </c>
      <c r="AQ3317" s="145" t="s">
        <v>1826</v>
      </c>
      <c r="AR3317" t="str">
        <f t="shared" si="643"/>
        <v>1-Adjusted Base Budget</v>
      </c>
      <c r="AS3317" s="145" t="s">
        <v>1827</v>
      </c>
      <c r="AT3317" t="s">
        <v>213</v>
      </c>
      <c r="AV3317" t="str">
        <f t="shared" si="637"/>
        <v>VPIT-SS</v>
      </c>
      <c r="AW3317" t="str">
        <f t="shared" si="636"/>
        <v>VP FOR INFORMATION TECHNOLOGY-SHARED SERVICES</v>
      </c>
    </row>
    <row r="3318" spans="1:49">
      <c r="A3318" s="59">
        <v>2018</v>
      </c>
      <c r="B3318" t="s">
        <v>137</v>
      </c>
      <c r="C3318" t="s">
        <v>1310</v>
      </c>
      <c r="D3318" t="s">
        <v>1311</v>
      </c>
      <c r="E3318" t="s">
        <v>1338</v>
      </c>
      <c r="F3318" t="s">
        <v>1018</v>
      </c>
      <c r="G3318" t="s">
        <v>1019</v>
      </c>
      <c r="H3318" t="s">
        <v>156</v>
      </c>
      <c r="I3318" s="170" t="s">
        <v>84</v>
      </c>
      <c r="J3318" t="s">
        <v>85</v>
      </c>
      <c r="K3318" t="s">
        <v>214</v>
      </c>
      <c r="L3318" t="s">
        <v>463</v>
      </c>
      <c r="M3318" t="s">
        <v>464</v>
      </c>
      <c r="N3318" t="s">
        <v>217</v>
      </c>
      <c r="O3318" t="s">
        <v>263</v>
      </c>
      <c r="P3318" t="s">
        <v>465</v>
      </c>
      <c r="Q3318" t="s">
        <v>466</v>
      </c>
      <c r="R3318" t="s">
        <v>467</v>
      </c>
      <c r="S3318" t="s">
        <v>338</v>
      </c>
      <c r="T3318" t="s">
        <v>339</v>
      </c>
      <c r="U3318" s="61" t="s">
        <v>340</v>
      </c>
      <c r="V3318" t="s">
        <v>24</v>
      </c>
      <c r="W3318" t="s">
        <v>263</v>
      </c>
      <c r="X3318" s="59">
        <v>37930</v>
      </c>
      <c r="Y3318" s="59">
        <v>0</v>
      </c>
      <c r="Z3318" t="s">
        <v>141</v>
      </c>
      <c r="AA3318" s="146" t="str">
        <f t="shared" si="645"/>
        <v>EX</v>
      </c>
      <c r="AB3318" s="146" t="str">
        <f t="shared" si="647"/>
        <v>IT</v>
      </c>
      <c r="AC3318" t="str">
        <f t="shared" si="638"/>
        <v>EX</v>
      </c>
      <c r="AD3318" s="74">
        <f t="shared" si="639"/>
        <v>0</v>
      </c>
      <c r="AE3318" s="74">
        <f t="shared" si="644"/>
        <v>0</v>
      </c>
      <c r="AF3318">
        <v>1</v>
      </c>
      <c r="AG3318">
        <v>0</v>
      </c>
      <c r="AH3318" s="74">
        <v>0</v>
      </c>
      <c r="AJ3318" s="74">
        <f t="shared" si="640"/>
        <v>0</v>
      </c>
      <c r="AK3318" s="74">
        <f t="shared" si="646"/>
        <v>0</v>
      </c>
      <c r="AL3318" t="str">
        <f t="shared" si="641"/>
        <v>N</v>
      </c>
      <c r="AN3318" t="s">
        <v>86</v>
      </c>
      <c r="AO3318" t="s">
        <v>85</v>
      </c>
      <c r="AP3318" t="str">
        <f t="shared" si="642"/>
        <v>94</v>
      </c>
      <c r="AQ3318" s="145" t="s">
        <v>1826</v>
      </c>
      <c r="AR3318" t="str">
        <f t="shared" si="643"/>
        <v>1-Adjusted Base Budget</v>
      </c>
      <c r="AS3318" s="145" t="s">
        <v>1827</v>
      </c>
      <c r="AT3318" t="s">
        <v>213</v>
      </c>
      <c r="AV3318" t="str">
        <f t="shared" si="637"/>
        <v>VPIT-SS</v>
      </c>
      <c r="AW3318" t="str">
        <f t="shared" si="636"/>
        <v>VP FOR INFORMATION TECHNOLOGY-SHARED SERVICES</v>
      </c>
    </row>
    <row r="3319" spans="1:49">
      <c r="A3319" s="59">
        <v>2018</v>
      </c>
      <c r="B3319" t="s">
        <v>137</v>
      </c>
      <c r="C3319" t="s">
        <v>1310</v>
      </c>
      <c r="D3319" t="s">
        <v>1311</v>
      </c>
      <c r="E3319" t="s">
        <v>1338</v>
      </c>
      <c r="F3319" t="s">
        <v>1336</v>
      </c>
      <c r="G3319" t="s">
        <v>1337</v>
      </c>
      <c r="H3319" t="s">
        <v>156</v>
      </c>
      <c r="I3319" s="170" t="s">
        <v>84</v>
      </c>
      <c r="J3319" t="s">
        <v>85</v>
      </c>
      <c r="K3319" t="s">
        <v>214</v>
      </c>
      <c r="L3319" t="s">
        <v>463</v>
      </c>
      <c r="M3319" t="s">
        <v>464</v>
      </c>
      <c r="N3319" t="s">
        <v>217</v>
      </c>
      <c r="O3319" t="s">
        <v>263</v>
      </c>
      <c r="P3319" t="s">
        <v>465</v>
      </c>
      <c r="Q3319" t="s">
        <v>466</v>
      </c>
      <c r="R3319" t="s">
        <v>467</v>
      </c>
      <c r="S3319" t="s">
        <v>338</v>
      </c>
      <c r="T3319" t="s">
        <v>339</v>
      </c>
      <c r="U3319" s="61" t="s">
        <v>340</v>
      </c>
      <c r="V3319" t="s">
        <v>24</v>
      </c>
      <c r="W3319" t="s">
        <v>263</v>
      </c>
      <c r="X3319" s="59">
        <v>90860</v>
      </c>
      <c r="Y3319" s="59">
        <v>90860</v>
      </c>
      <c r="Z3319" t="s">
        <v>141</v>
      </c>
      <c r="AA3319" s="146" t="str">
        <f t="shared" si="645"/>
        <v>EX</v>
      </c>
      <c r="AB3319" s="146" t="str">
        <f t="shared" si="647"/>
        <v>IT</v>
      </c>
      <c r="AC3319" t="str">
        <f t="shared" si="638"/>
        <v>EX</v>
      </c>
      <c r="AD3319" s="74">
        <f t="shared" si="639"/>
        <v>90860</v>
      </c>
      <c r="AE3319" s="74">
        <f t="shared" si="644"/>
        <v>90860</v>
      </c>
      <c r="AF3319">
        <v>1</v>
      </c>
      <c r="AG3319">
        <v>0</v>
      </c>
      <c r="AH3319" s="74">
        <v>0</v>
      </c>
      <c r="AJ3319" s="74">
        <f t="shared" si="640"/>
        <v>0</v>
      </c>
      <c r="AK3319" s="74">
        <f t="shared" si="646"/>
        <v>90860</v>
      </c>
      <c r="AL3319" t="str">
        <f t="shared" si="641"/>
        <v>N</v>
      </c>
      <c r="AN3319" t="s">
        <v>86</v>
      </c>
      <c r="AO3319" t="s">
        <v>85</v>
      </c>
      <c r="AP3319" t="str">
        <f t="shared" si="642"/>
        <v>94</v>
      </c>
      <c r="AQ3319" s="145" t="s">
        <v>1826</v>
      </c>
      <c r="AR3319" t="str">
        <f t="shared" si="643"/>
        <v>1-Adjusted Base Budget</v>
      </c>
      <c r="AS3319" s="145" t="s">
        <v>1827</v>
      </c>
      <c r="AT3319" t="s">
        <v>213</v>
      </c>
      <c r="AV3319" t="str">
        <f t="shared" si="637"/>
        <v>VPIT-SS</v>
      </c>
      <c r="AW3319" t="str">
        <f t="shared" si="636"/>
        <v>VP FOR INFORMATION TECHNOLOGY-SHARED SERVICES</v>
      </c>
    </row>
    <row r="3320" spans="1:49">
      <c r="A3320" s="59">
        <v>2018</v>
      </c>
      <c r="B3320" t="s">
        <v>137</v>
      </c>
      <c r="C3320" t="s">
        <v>1310</v>
      </c>
      <c r="D3320" t="s">
        <v>1311</v>
      </c>
      <c r="E3320" t="s">
        <v>1338</v>
      </c>
      <c r="F3320" t="s">
        <v>1345</v>
      </c>
      <c r="G3320" t="s">
        <v>1346</v>
      </c>
      <c r="H3320" t="s">
        <v>156</v>
      </c>
      <c r="I3320" s="170" t="s">
        <v>84</v>
      </c>
      <c r="J3320" t="s">
        <v>85</v>
      </c>
      <c r="K3320" t="s">
        <v>214</v>
      </c>
      <c r="L3320" t="s">
        <v>463</v>
      </c>
      <c r="M3320" t="s">
        <v>464</v>
      </c>
      <c r="N3320" t="s">
        <v>217</v>
      </c>
      <c r="O3320" t="s">
        <v>263</v>
      </c>
      <c r="P3320" t="s">
        <v>465</v>
      </c>
      <c r="Q3320" t="s">
        <v>466</v>
      </c>
      <c r="R3320" t="s">
        <v>467</v>
      </c>
      <c r="S3320" t="s">
        <v>338</v>
      </c>
      <c r="T3320" t="s">
        <v>339</v>
      </c>
      <c r="U3320" s="61" t="s">
        <v>340</v>
      </c>
      <c r="V3320" t="s">
        <v>24</v>
      </c>
      <c r="W3320" t="s">
        <v>263</v>
      </c>
      <c r="X3320" s="59">
        <v>11000</v>
      </c>
      <c r="Y3320" s="59">
        <v>11000</v>
      </c>
      <c r="Z3320" t="s">
        <v>141</v>
      </c>
      <c r="AA3320" s="146" t="str">
        <f t="shared" si="645"/>
        <v>EX</v>
      </c>
      <c r="AB3320" s="146" t="str">
        <f t="shared" si="647"/>
        <v>IT</v>
      </c>
      <c r="AC3320" t="str">
        <f t="shared" si="638"/>
        <v>EX</v>
      </c>
      <c r="AD3320" s="74">
        <f t="shared" si="639"/>
        <v>11000</v>
      </c>
      <c r="AE3320" s="74">
        <f t="shared" si="644"/>
        <v>11000</v>
      </c>
      <c r="AF3320">
        <v>1</v>
      </c>
      <c r="AG3320">
        <v>0</v>
      </c>
      <c r="AH3320" s="74">
        <v>0</v>
      </c>
      <c r="AJ3320" s="74">
        <f t="shared" si="640"/>
        <v>0</v>
      </c>
      <c r="AK3320" s="74">
        <f t="shared" si="646"/>
        <v>11000</v>
      </c>
      <c r="AL3320" t="str">
        <f t="shared" si="641"/>
        <v>N</v>
      </c>
      <c r="AN3320" t="s">
        <v>86</v>
      </c>
      <c r="AO3320" t="s">
        <v>85</v>
      </c>
      <c r="AP3320" t="str">
        <f t="shared" si="642"/>
        <v>94</v>
      </c>
      <c r="AQ3320" s="145" t="s">
        <v>1826</v>
      </c>
      <c r="AR3320" t="str">
        <f t="shared" si="643"/>
        <v>1-Adjusted Base Budget</v>
      </c>
      <c r="AS3320" s="145" t="s">
        <v>1827</v>
      </c>
      <c r="AT3320" t="s">
        <v>213</v>
      </c>
      <c r="AV3320" t="str">
        <f t="shared" si="637"/>
        <v>VPIT-SS</v>
      </c>
      <c r="AW3320" t="str">
        <f t="shared" si="636"/>
        <v>VP FOR INFORMATION TECHNOLOGY-SHARED SERVICES</v>
      </c>
    </row>
    <row r="3321" spans="1:49">
      <c r="A3321" s="59">
        <v>2018</v>
      </c>
      <c r="B3321" t="s">
        <v>137</v>
      </c>
      <c r="C3321" t="s">
        <v>1310</v>
      </c>
      <c r="D3321" t="s">
        <v>1311</v>
      </c>
      <c r="E3321" t="s">
        <v>1338</v>
      </c>
      <c r="F3321" t="s">
        <v>1349</v>
      </c>
      <c r="G3321" t="s">
        <v>1350</v>
      </c>
      <c r="H3321" t="s">
        <v>156</v>
      </c>
      <c r="I3321" s="170" t="s">
        <v>84</v>
      </c>
      <c r="J3321" t="s">
        <v>85</v>
      </c>
      <c r="K3321" t="s">
        <v>214</v>
      </c>
      <c r="L3321" t="s">
        <v>463</v>
      </c>
      <c r="M3321" t="s">
        <v>464</v>
      </c>
      <c r="N3321" t="s">
        <v>217</v>
      </c>
      <c r="O3321" t="s">
        <v>263</v>
      </c>
      <c r="P3321" t="s">
        <v>465</v>
      </c>
      <c r="Q3321" t="s">
        <v>466</v>
      </c>
      <c r="R3321" t="s">
        <v>467</v>
      </c>
      <c r="S3321" t="s">
        <v>338</v>
      </c>
      <c r="T3321" t="s">
        <v>339</v>
      </c>
      <c r="U3321" s="61" t="s">
        <v>340</v>
      </c>
      <c r="V3321" t="s">
        <v>24</v>
      </c>
      <c r="W3321" t="s">
        <v>263</v>
      </c>
      <c r="X3321" s="59">
        <v>0</v>
      </c>
      <c r="Y3321" s="59">
        <v>37930</v>
      </c>
      <c r="Z3321" t="s">
        <v>141</v>
      </c>
      <c r="AA3321" s="146" t="str">
        <f t="shared" si="645"/>
        <v>EX</v>
      </c>
      <c r="AB3321" s="146" t="str">
        <f t="shared" si="647"/>
        <v>IT</v>
      </c>
      <c r="AC3321" t="str">
        <f t="shared" si="638"/>
        <v>EX</v>
      </c>
      <c r="AD3321" s="74">
        <f t="shared" si="639"/>
        <v>37930</v>
      </c>
      <c r="AE3321" s="74">
        <f t="shared" si="644"/>
        <v>37930</v>
      </c>
      <c r="AF3321">
        <v>1</v>
      </c>
      <c r="AG3321">
        <v>0</v>
      </c>
      <c r="AH3321" s="74">
        <v>0</v>
      </c>
      <c r="AJ3321" s="74">
        <f t="shared" si="640"/>
        <v>0</v>
      </c>
      <c r="AK3321" s="74">
        <f t="shared" si="646"/>
        <v>37930</v>
      </c>
      <c r="AL3321" t="str">
        <f t="shared" si="641"/>
        <v>N</v>
      </c>
      <c r="AN3321" t="s">
        <v>86</v>
      </c>
      <c r="AO3321" t="s">
        <v>85</v>
      </c>
      <c r="AP3321" t="str">
        <f t="shared" si="642"/>
        <v>94</v>
      </c>
      <c r="AQ3321" s="145" t="s">
        <v>1826</v>
      </c>
      <c r="AR3321" t="str">
        <f t="shared" si="643"/>
        <v>1-Adjusted Base Budget</v>
      </c>
      <c r="AS3321" s="145" t="s">
        <v>1827</v>
      </c>
      <c r="AT3321" t="s">
        <v>213</v>
      </c>
      <c r="AV3321" t="str">
        <f t="shared" si="637"/>
        <v>VPIT-SS</v>
      </c>
      <c r="AW3321" t="str">
        <f t="shared" si="636"/>
        <v>VP FOR INFORMATION TECHNOLOGY-SHARED SERVICES</v>
      </c>
    </row>
    <row r="3322" spans="1:49">
      <c r="A3322" s="59">
        <v>2018</v>
      </c>
      <c r="B3322" t="s">
        <v>137</v>
      </c>
      <c r="C3322" t="s">
        <v>1310</v>
      </c>
      <c r="D3322" t="s">
        <v>1311</v>
      </c>
      <c r="E3322" t="s">
        <v>1315</v>
      </c>
      <c r="F3322" t="s">
        <v>1313</v>
      </c>
      <c r="G3322" t="s">
        <v>1314</v>
      </c>
      <c r="H3322" t="s">
        <v>158</v>
      </c>
      <c r="I3322" s="170" t="s">
        <v>84</v>
      </c>
      <c r="J3322" t="s">
        <v>85</v>
      </c>
      <c r="K3322" t="s">
        <v>214</v>
      </c>
      <c r="L3322" t="s">
        <v>463</v>
      </c>
      <c r="M3322" t="s">
        <v>464</v>
      </c>
      <c r="N3322" t="s">
        <v>217</v>
      </c>
      <c r="O3322" t="s">
        <v>263</v>
      </c>
      <c r="P3322" t="s">
        <v>465</v>
      </c>
      <c r="Q3322" t="s">
        <v>466</v>
      </c>
      <c r="R3322" t="s">
        <v>467</v>
      </c>
      <c r="S3322" t="s">
        <v>338</v>
      </c>
      <c r="T3322" t="s">
        <v>339</v>
      </c>
      <c r="U3322" s="61" t="s">
        <v>340</v>
      </c>
      <c r="V3322" t="s">
        <v>24</v>
      </c>
      <c r="W3322" t="s">
        <v>263</v>
      </c>
      <c r="X3322" s="59">
        <v>33370</v>
      </c>
      <c r="Y3322" s="59">
        <v>33370</v>
      </c>
      <c r="Z3322" t="s">
        <v>141</v>
      </c>
      <c r="AA3322" s="146" t="str">
        <f t="shared" si="645"/>
        <v>EX</v>
      </c>
      <c r="AB3322" s="146" t="str">
        <f t="shared" si="647"/>
        <v>IT</v>
      </c>
      <c r="AC3322" t="str">
        <f t="shared" si="638"/>
        <v>EX</v>
      </c>
      <c r="AD3322" s="74">
        <f t="shared" si="639"/>
        <v>33370</v>
      </c>
      <c r="AE3322" s="74">
        <f t="shared" si="644"/>
        <v>33370</v>
      </c>
      <c r="AF3322">
        <v>1</v>
      </c>
      <c r="AG3322">
        <v>0</v>
      </c>
      <c r="AH3322" s="74">
        <v>0</v>
      </c>
      <c r="AJ3322" s="74">
        <f t="shared" si="640"/>
        <v>0</v>
      </c>
      <c r="AK3322" s="74">
        <f t="shared" si="646"/>
        <v>33370</v>
      </c>
      <c r="AL3322" t="str">
        <f t="shared" si="641"/>
        <v>N</v>
      </c>
      <c r="AN3322" t="s">
        <v>86</v>
      </c>
      <c r="AO3322" t="s">
        <v>85</v>
      </c>
      <c r="AP3322" t="str">
        <f t="shared" si="642"/>
        <v>94</v>
      </c>
      <c r="AQ3322" s="145" t="s">
        <v>1826</v>
      </c>
      <c r="AR3322" t="str">
        <f t="shared" si="643"/>
        <v>1-Adjusted Base Budget</v>
      </c>
      <c r="AS3322" s="145" t="s">
        <v>1827</v>
      </c>
      <c r="AT3322" t="s">
        <v>213</v>
      </c>
      <c r="AV3322" t="str">
        <f t="shared" si="637"/>
        <v>VPIT-SS</v>
      </c>
      <c r="AW3322" t="str">
        <f t="shared" si="636"/>
        <v>VP FOR INFORMATION TECHNOLOGY-SHARED SERVICES</v>
      </c>
    </row>
    <row r="3323" spans="1:49">
      <c r="A3323" s="59">
        <v>2018</v>
      </c>
      <c r="B3323" t="s">
        <v>137</v>
      </c>
      <c r="C3323" t="s">
        <v>1310</v>
      </c>
      <c r="D3323" t="s">
        <v>1311</v>
      </c>
      <c r="E3323" t="s">
        <v>1316</v>
      </c>
      <c r="F3323" t="s">
        <v>1125</v>
      </c>
      <c r="G3323" t="s">
        <v>1126</v>
      </c>
      <c r="H3323" t="s">
        <v>149</v>
      </c>
      <c r="I3323" s="170" t="s">
        <v>84</v>
      </c>
      <c r="J3323" t="s">
        <v>85</v>
      </c>
      <c r="K3323" t="s">
        <v>214</v>
      </c>
      <c r="L3323" t="s">
        <v>468</v>
      </c>
      <c r="M3323" t="s">
        <v>469</v>
      </c>
      <c r="N3323" t="s">
        <v>217</v>
      </c>
      <c r="O3323" t="s">
        <v>263</v>
      </c>
      <c r="P3323" t="s">
        <v>465</v>
      </c>
      <c r="Q3323" t="s">
        <v>466</v>
      </c>
      <c r="R3323" t="s">
        <v>467</v>
      </c>
      <c r="S3323" t="s">
        <v>338</v>
      </c>
      <c r="T3323" t="s">
        <v>339</v>
      </c>
      <c r="U3323" s="61" t="s">
        <v>340</v>
      </c>
      <c r="V3323" t="s">
        <v>24</v>
      </c>
      <c r="W3323" t="s">
        <v>263</v>
      </c>
      <c r="X3323" s="59">
        <v>2185</v>
      </c>
      <c r="Y3323" s="59">
        <v>2185</v>
      </c>
      <c r="Z3323" t="s">
        <v>141</v>
      </c>
      <c r="AA3323" s="146" t="str">
        <f t="shared" si="645"/>
        <v>EX</v>
      </c>
      <c r="AB3323" s="146" t="str">
        <f t="shared" si="647"/>
        <v>IT</v>
      </c>
      <c r="AC3323" t="str">
        <f t="shared" si="638"/>
        <v>EX</v>
      </c>
      <c r="AD3323" s="74">
        <f t="shared" si="639"/>
        <v>2185</v>
      </c>
      <c r="AE3323" s="74">
        <f t="shared" si="644"/>
        <v>2185</v>
      </c>
      <c r="AF3323">
        <v>1</v>
      </c>
      <c r="AG3323">
        <v>0</v>
      </c>
      <c r="AH3323" s="74">
        <v>0</v>
      </c>
      <c r="AJ3323" s="74">
        <f t="shared" si="640"/>
        <v>0</v>
      </c>
      <c r="AK3323" s="74">
        <f t="shared" si="646"/>
        <v>2185</v>
      </c>
      <c r="AL3323" t="str">
        <f t="shared" si="641"/>
        <v>N</v>
      </c>
      <c r="AN3323" t="s">
        <v>86</v>
      </c>
      <c r="AO3323" t="s">
        <v>85</v>
      </c>
      <c r="AP3323" t="str">
        <f t="shared" si="642"/>
        <v>94</v>
      </c>
      <c r="AQ3323" s="145" t="s">
        <v>1826</v>
      </c>
      <c r="AR3323" t="str">
        <f t="shared" si="643"/>
        <v>1-Adjusted Base Budget</v>
      </c>
      <c r="AS3323" s="145" t="s">
        <v>1827</v>
      </c>
      <c r="AT3323" t="s">
        <v>213</v>
      </c>
      <c r="AV3323" t="str">
        <f t="shared" si="637"/>
        <v>VPIT-SS</v>
      </c>
      <c r="AW3323" t="str">
        <f t="shared" si="636"/>
        <v>VP FOR INFORMATION TECHNOLOGY-SHARED SERVICES</v>
      </c>
    </row>
    <row r="3324" spans="1:49">
      <c r="A3324" s="59">
        <v>2018</v>
      </c>
      <c r="B3324" t="s">
        <v>137</v>
      </c>
      <c r="C3324" t="s">
        <v>1310</v>
      </c>
      <c r="D3324" t="s">
        <v>1311</v>
      </c>
      <c r="E3324" t="s">
        <v>1316</v>
      </c>
      <c r="F3324" t="s">
        <v>1101</v>
      </c>
      <c r="G3324" t="s">
        <v>1102</v>
      </c>
      <c r="H3324" t="s">
        <v>149</v>
      </c>
      <c r="I3324" s="170" t="s">
        <v>84</v>
      </c>
      <c r="J3324" t="s">
        <v>85</v>
      </c>
      <c r="K3324" t="s">
        <v>214</v>
      </c>
      <c r="L3324" t="s">
        <v>468</v>
      </c>
      <c r="M3324" t="s">
        <v>469</v>
      </c>
      <c r="N3324" t="s">
        <v>217</v>
      </c>
      <c r="O3324" t="s">
        <v>263</v>
      </c>
      <c r="P3324" t="s">
        <v>465</v>
      </c>
      <c r="Q3324" t="s">
        <v>466</v>
      </c>
      <c r="R3324" t="s">
        <v>467</v>
      </c>
      <c r="S3324" t="s">
        <v>338</v>
      </c>
      <c r="T3324" t="s">
        <v>339</v>
      </c>
      <c r="U3324" s="61" t="s">
        <v>340</v>
      </c>
      <c r="V3324" t="s">
        <v>24</v>
      </c>
      <c r="W3324" t="s">
        <v>263</v>
      </c>
      <c r="X3324" s="59">
        <v>4200</v>
      </c>
      <c r="Y3324" s="59">
        <v>4200</v>
      </c>
      <c r="Z3324" t="s">
        <v>141</v>
      </c>
      <c r="AA3324" s="146" t="str">
        <f t="shared" si="645"/>
        <v>EX</v>
      </c>
      <c r="AB3324" s="146" t="str">
        <f t="shared" si="647"/>
        <v>IT</v>
      </c>
      <c r="AC3324" t="str">
        <f t="shared" si="638"/>
        <v>EX</v>
      </c>
      <c r="AD3324" s="74">
        <f t="shared" si="639"/>
        <v>4200</v>
      </c>
      <c r="AE3324" s="74">
        <f t="shared" si="644"/>
        <v>4200</v>
      </c>
      <c r="AF3324">
        <v>1</v>
      </c>
      <c r="AG3324">
        <v>0</v>
      </c>
      <c r="AH3324" s="74">
        <v>0</v>
      </c>
      <c r="AJ3324" s="74">
        <f t="shared" si="640"/>
        <v>0</v>
      </c>
      <c r="AK3324" s="74">
        <f t="shared" si="646"/>
        <v>4200</v>
      </c>
      <c r="AL3324" t="str">
        <f t="shared" si="641"/>
        <v>N</v>
      </c>
      <c r="AN3324" t="s">
        <v>86</v>
      </c>
      <c r="AO3324" t="s">
        <v>85</v>
      </c>
      <c r="AP3324" t="str">
        <f t="shared" si="642"/>
        <v>94</v>
      </c>
      <c r="AQ3324" s="145" t="s">
        <v>1826</v>
      </c>
      <c r="AR3324" t="str">
        <f t="shared" si="643"/>
        <v>1-Adjusted Base Budget</v>
      </c>
      <c r="AS3324" s="145" t="s">
        <v>1827</v>
      </c>
      <c r="AT3324" t="s">
        <v>213</v>
      </c>
      <c r="AV3324" t="str">
        <f t="shared" si="637"/>
        <v>VPIT-SS</v>
      </c>
      <c r="AW3324" t="str">
        <f t="shared" si="636"/>
        <v>VP FOR INFORMATION TECHNOLOGY-SHARED SERVICES</v>
      </c>
    </row>
    <row r="3325" spans="1:49">
      <c r="A3325" s="59">
        <v>2018</v>
      </c>
      <c r="B3325" t="s">
        <v>137</v>
      </c>
      <c r="C3325" t="s">
        <v>1310</v>
      </c>
      <c r="D3325" t="s">
        <v>1311</v>
      </c>
      <c r="E3325" t="s">
        <v>1316</v>
      </c>
      <c r="F3325" t="s">
        <v>1332</v>
      </c>
      <c r="G3325" t="s">
        <v>1333</v>
      </c>
      <c r="H3325" t="s">
        <v>149</v>
      </c>
      <c r="I3325" s="170" t="s">
        <v>84</v>
      </c>
      <c r="J3325" t="s">
        <v>85</v>
      </c>
      <c r="K3325" t="s">
        <v>214</v>
      </c>
      <c r="L3325" t="s">
        <v>468</v>
      </c>
      <c r="M3325" t="s">
        <v>469</v>
      </c>
      <c r="N3325" t="s">
        <v>217</v>
      </c>
      <c r="O3325" t="s">
        <v>263</v>
      </c>
      <c r="P3325" t="s">
        <v>465</v>
      </c>
      <c r="Q3325" t="s">
        <v>466</v>
      </c>
      <c r="R3325" t="s">
        <v>467</v>
      </c>
      <c r="S3325" t="s">
        <v>338</v>
      </c>
      <c r="T3325" t="s">
        <v>339</v>
      </c>
      <c r="U3325" s="61" t="s">
        <v>340</v>
      </c>
      <c r="V3325" t="s">
        <v>24</v>
      </c>
      <c r="W3325" t="s">
        <v>263</v>
      </c>
      <c r="X3325" s="59">
        <v>8970</v>
      </c>
      <c r="Y3325" s="59">
        <v>8970</v>
      </c>
      <c r="Z3325" t="s">
        <v>141</v>
      </c>
      <c r="AA3325" s="146" t="str">
        <f t="shared" si="645"/>
        <v>EX</v>
      </c>
      <c r="AB3325" s="146" t="str">
        <f t="shared" si="647"/>
        <v>IT</v>
      </c>
      <c r="AC3325" t="str">
        <f t="shared" si="638"/>
        <v>EX</v>
      </c>
      <c r="AD3325" s="74">
        <f t="shared" si="639"/>
        <v>8970</v>
      </c>
      <c r="AE3325" s="74">
        <f t="shared" si="644"/>
        <v>8970</v>
      </c>
      <c r="AF3325">
        <v>1</v>
      </c>
      <c r="AG3325">
        <v>0</v>
      </c>
      <c r="AH3325" s="74">
        <v>0</v>
      </c>
      <c r="AJ3325" s="74">
        <f t="shared" si="640"/>
        <v>0</v>
      </c>
      <c r="AK3325" s="74">
        <f t="shared" si="646"/>
        <v>8970</v>
      </c>
      <c r="AL3325" t="str">
        <f t="shared" si="641"/>
        <v>N</v>
      </c>
      <c r="AN3325" t="s">
        <v>86</v>
      </c>
      <c r="AO3325" t="s">
        <v>85</v>
      </c>
      <c r="AP3325" t="str">
        <f t="shared" si="642"/>
        <v>94</v>
      </c>
      <c r="AQ3325" s="145" t="s">
        <v>1826</v>
      </c>
      <c r="AR3325" t="str">
        <f t="shared" si="643"/>
        <v>1-Adjusted Base Budget</v>
      </c>
      <c r="AS3325" s="145" t="s">
        <v>1827</v>
      </c>
      <c r="AT3325" t="s">
        <v>213</v>
      </c>
      <c r="AV3325" t="str">
        <f t="shared" si="637"/>
        <v>VPIT-SS</v>
      </c>
      <c r="AW3325" t="str">
        <f t="shared" si="636"/>
        <v>VP FOR INFORMATION TECHNOLOGY-SHARED SERVICES</v>
      </c>
    </row>
    <row r="3326" spans="1:49">
      <c r="A3326" s="59">
        <v>2018</v>
      </c>
      <c r="B3326" t="s">
        <v>137</v>
      </c>
      <c r="C3326" t="s">
        <v>1310</v>
      </c>
      <c r="D3326" t="s">
        <v>1311</v>
      </c>
      <c r="E3326" t="s">
        <v>1338</v>
      </c>
      <c r="F3326" t="s">
        <v>1018</v>
      </c>
      <c r="G3326" t="s">
        <v>1019</v>
      </c>
      <c r="H3326" t="s">
        <v>156</v>
      </c>
      <c r="I3326" s="170" t="s">
        <v>84</v>
      </c>
      <c r="J3326" t="s">
        <v>85</v>
      </c>
      <c r="K3326" t="s">
        <v>214</v>
      </c>
      <c r="L3326" t="s">
        <v>468</v>
      </c>
      <c r="M3326" t="s">
        <v>469</v>
      </c>
      <c r="N3326" t="s">
        <v>217</v>
      </c>
      <c r="O3326" t="s">
        <v>263</v>
      </c>
      <c r="P3326" t="s">
        <v>465</v>
      </c>
      <c r="Q3326" t="s">
        <v>466</v>
      </c>
      <c r="R3326" t="s">
        <v>467</v>
      </c>
      <c r="S3326" t="s">
        <v>338</v>
      </c>
      <c r="T3326" t="s">
        <v>339</v>
      </c>
      <c r="U3326" s="61" t="s">
        <v>340</v>
      </c>
      <c r="V3326" t="s">
        <v>24</v>
      </c>
      <c r="W3326" t="s">
        <v>263</v>
      </c>
      <c r="X3326" s="59">
        <v>19070</v>
      </c>
      <c r="Y3326" s="59">
        <v>19070</v>
      </c>
      <c r="Z3326" t="s">
        <v>141</v>
      </c>
      <c r="AA3326" s="146" t="str">
        <f t="shared" si="645"/>
        <v>EX</v>
      </c>
      <c r="AB3326" s="146" t="str">
        <f t="shared" si="647"/>
        <v>IT</v>
      </c>
      <c r="AC3326" t="str">
        <f t="shared" si="638"/>
        <v>EX</v>
      </c>
      <c r="AD3326" s="74">
        <f t="shared" si="639"/>
        <v>19070</v>
      </c>
      <c r="AE3326" s="74">
        <f t="shared" si="644"/>
        <v>19070</v>
      </c>
      <c r="AF3326">
        <v>1</v>
      </c>
      <c r="AG3326">
        <v>0</v>
      </c>
      <c r="AH3326" s="74">
        <v>0</v>
      </c>
      <c r="AJ3326" s="74">
        <f t="shared" si="640"/>
        <v>0</v>
      </c>
      <c r="AK3326" s="74">
        <f t="shared" si="646"/>
        <v>19070</v>
      </c>
      <c r="AL3326" t="str">
        <f t="shared" si="641"/>
        <v>N</v>
      </c>
      <c r="AN3326" t="s">
        <v>86</v>
      </c>
      <c r="AO3326" t="s">
        <v>85</v>
      </c>
      <c r="AP3326" t="str">
        <f t="shared" si="642"/>
        <v>94</v>
      </c>
      <c r="AQ3326" s="145" t="s">
        <v>1826</v>
      </c>
      <c r="AR3326" t="str">
        <f t="shared" si="643"/>
        <v>1-Adjusted Base Budget</v>
      </c>
      <c r="AS3326" s="145" t="s">
        <v>1827</v>
      </c>
      <c r="AT3326" t="s">
        <v>213</v>
      </c>
      <c r="AV3326" t="str">
        <f t="shared" si="637"/>
        <v>VPIT-SS</v>
      </c>
      <c r="AW3326" t="str">
        <f t="shared" si="636"/>
        <v>VP FOR INFORMATION TECHNOLOGY-SHARED SERVICES</v>
      </c>
    </row>
    <row r="3327" spans="1:49">
      <c r="A3327" s="59">
        <v>2018</v>
      </c>
      <c r="B3327" t="s">
        <v>137</v>
      </c>
      <c r="C3327" t="s">
        <v>1310</v>
      </c>
      <c r="D3327" t="s">
        <v>1311</v>
      </c>
      <c r="E3327" t="s">
        <v>1338</v>
      </c>
      <c r="F3327" t="s">
        <v>1345</v>
      </c>
      <c r="G3327" t="s">
        <v>1346</v>
      </c>
      <c r="H3327" t="s">
        <v>156</v>
      </c>
      <c r="I3327" s="170" t="s">
        <v>84</v>
      </c>
      <c r="J3327" t="s">
        <v>85</v>
      </c>
      <c r="K3327" t="s">
        <v>214</v>
      </c>
      <c r="L3327" t="s">
        <v>468</v>
      </c>
      <c r="M3327" t="s">
        <v>469</v>
      </c>
      <c r="N3327" t="s">
        <v>217</v>
      </c>
      <c r="O3327" t="s">
        <v>263</v>
      </c>
      <c r="P3327" t="s">
        <v>465</v>
      </c>
      <c r="Q3327" t="s">
        <v>466</v>
      </c>
      <c r="R3327" t="s">
        <v>467</v>
      </c>
      <c r="S3327" t="s">
        <v>338</v>
      </c>
      <c r="T3327" t="s">
        <v>339</v>
      </c>
      <c r="U3327" s="61" t="s">
        <v>340</v>
      </c>
      <c r="V3327" t="s">
        <v>24</v>
      </c>
      <c r="W3327" t="s">
        <v>263</v>
      </c>
      <c r="X3327" s="59">
        <v>11000</v>
      </c>
      <c r="Y3327" s="59">
        <v>441</v>
      </c>
      <c r="Z3327" t="s">
        <v>141</v>
      </c>
      <c r="AA3327" s="146" t="str">
        <f t="shared" si="645"/>
        <v>EX</v>
      </c>
      <c r="AB3327" s="146" t="str">
        <f t="shared" si="647"/>
        <v>IT</v>
      </c>
      <c r="AC3327" t="str">
        <f t="shared" si="638"/>
        <v>EX</v>
      </c>
      <c r="AD3327" s="74">
        <f t="shared" si="639"/>
        <v>441</v>
      </c>
      <c r="AE3327" s="74">
        <f t="shared" si="644"/>
        <v>441</v>
      </c>
      <c r="AF3327">
        <v>1</v>
      </c>
      <c r="AG3327">
        <v>0</v>
      </c>
      <c r="AH3327" s="74">
        <v>0</v>
      </c>
      <c r="AJ3327" s="74">
        <f t="shared" si="640"/>
        <v>0</v>
      </c>
      <c r="AK3327" s="74">
        <f t="shared" si="646"/>
        <v>441</v>
      </c>
      <c r="AL3327" t="str">
        <f t="shared" si="641"/>
        <v>N</v>
      </c>
      <c r="AN3327" t="s">
        <v>86</v>
      </c>
      <c r="AO3327" t="s">
        <v>85</v>
      </c>
      <c r="AP3327" t="str">
        <f t="shared" si="642"/>
        <v>94</v>
      </c>
      <c r="AQ3327" s="145" t="s">
        <v>1826</v>
      </c>
      <c r="AR3327" t="str">
        <f t="shared" si="643"/>
        <v>1-Adjusted Base Budget</v>
      </c>
      <c r="AS3327" s="145" t="s">
        <v>1827</v>
      </c>
      <c r="AT3327" t="s">
        <v>213</v>
      </c>
      <c r="AV3327" t="str">
        <f t="shared" si="637"/>
        <v>VPIT-SS</v>
      </c>
      <c r="AW3327" t="str">
        <f t="shared" si="636"/>
        <v>VP FOR INFORMATION TECHNOLOGY-SHARED SERVICES</v>
      </c>
    </row>
    <row r="3328" spans="1:49">
      <c r="A3328" s="59">
        <v>2018</v>
      </c>
      <c r="B3328" t="s">
        <v>137</v>
      </c>
      <c r="C3328" t="s">
        <v>1310</v>
      </c>
      <c r="D3328" t="s">
        <v>1311</v>
      </c>
      <c r="E3328" t="s">
        <v>1316</v>
      </c>
      <c r="F3328" t="s">
        <v>1101</v>
      </c>
      <c r="G3328" t="s">
        <v>1102</v>
      </c>
      <c r="H3328" t="s">
        <v>149</v>
      </c>
      <c r="I3328" s="170" t="s">
        <v>84</v>
      </c>
      <c r="J3328" t="s">
        <v>85</v>
      </c>
      <c r="K3328" t="s">
        <v>214</v>
      </c>
      <c r="L3328" t="s">
        <v>470</v>
      </c>
      <c r="M3328" t="s">
        <v>471</v>
      </c>
      <c r="N3328" t="s">
        <v>217</v>
      </c>
      <c r="O3328" t="s">
        <v>263</v>
      </c>
      <c r="P3328" t="s">
        <v>465</v>
      </c>
      <c r="Q3328" t="s">
        <v>466</v>
      </c>
      <c r="R3328" t="s">
        <v>467</v>
      </c>
      <c r="S3328" t="s">
        <v>338</v>
      </c>
      <c r="T3328" t="s">
        <v>339</v>
      </c>
      <c r="U3328" s="61" t="s">
        <v>340</v>
      </c>
      <c r="V3328" t="s">
        <v>24</v>
      </c>
      <c r="W3328" t="s">
        <v>263</v>
      </c>
      <c r="X3328" s="59">
        <v>4000</v>
      </c>
      <c r="Y3328" s="59">
        <v>4000</v>
      </c>
      <c r="Z3328" t="s">
        <v>141</v>
      </c>
      <c r="AA3328" s="146" t="str">
        <f t="shared" si="645"/>
        <v>EX</v>
      </c>
      <c r="AB3328" s="146" t="str">
        <f t="shared" si="647"/>
        <v>IT</v>
      </c>
      <c r="AC3328" t="str">
        <f t="shared" si="638"/>
        <v>EX</v>
      </c>
      <c r="AD3328" s="74">
        <f t="shared" si="639"/>
        <v>4000</v>
      </c>
      <c r="AE3328" s="74">
        <f t="shared" si="644"/>
        <v>4000</v>
      </c>
      <c r="AF3328">
        <v>1</v>
      </c>
      <c r="AG3328">
        <v>0</v>
      </c>
      <c r="AH3328" s="74">
        <v>0</v>
      </c>
      <c r="AJ3328" s="74">
        <f t="shared" si="640"/>
        <v>0</v>
      </c>
      <c r="AK3328" s="74">
        <f t="shared" si="646"/>
        <v>4000</v>
      </c>
      <c r="AL3328" t="str">
        <f t="shared" si="641"/>
        <v>N</v>
      </c>
      <c r="AN3328" t="s">
        <v>86</v>
      </c>
      <c r="AO3328" t="s">
        <v>85</v>
      </c>
      <c r="AP3328" t="str">
        <f t="shared" si="642"/>
        <v>94</v>
      </c>
      <c r="AQ3328" s="145" t="s">
        <v>1826</v>
      </c>
      <c r="AR3328" t="str">
        <f t="shared" si="643"/>
        <v>1-Adjusted Base Budget</v>
      </c>
      <c r="AS3328" s="145" t="s">
        <v>1827</v>
      </c>
      <c r="AT3328" t="s">
        <v>213</v>
      </c>
      <c r="AV3328" t="str">
        <f t="shared" si="637"/>
        <v>VPIT-SS</v>
      </c>
      <c r="AW3328" t="str">
        <f t="shared" si="636"/>
        <v>VP FOR INFORMATION TECHNOLOGY-SHARED SERVICES</v>
      </c>
    </row>
    <row r="3329" spans="1:49">
      <c r="A3329" s="59">
        <v>2018</v>
      </c>
      <c r="B3329" t="s">
        <v>137</v>
      </c>
      <c r="C3329" t="s">
        <v>1310</v>
      </c>
      <c r="D3329" t="s">
        <v>1311</v>
      </c>
      <c r="E3329" t="s">
        <v>1338</v>
      </c>
      <c r="F3329" t="s">
        <v>1101</v>
      </c>
      <c r="G3329" t="s">
        <v>1102</v>
      </c>
      <c r="H3329" t="s">
        <v>156</v>
      </c>
      <c r="I3329" s="170" t="s">
        <v>84</v>
      </c>
      <c r="J3329" t="s">
        <v>85</v>
      </c>
      <c r="K3329" t="s">
        <v>214</v>
      </c>
      <c r="L3329" t="s">
        <v>470</v>
      </c>
      <c r="M3329" t="s">
        <v>471</v>
      </c>
      <c r="N3329" t="s">
        <v>217</v>
      </c>
      <c r="O3329" t="s">
        <v>263</v>
      </c>
      <c r="P3329" t="s">
        <v>465</v>
      </c>
      <c r="Q3329" t="s">
        <v>466</v>
      </c>
      <c r="R3329" t="s">
        <v>467</v>
      </c>
      <c r="S3329" t="s">
        <v>338</v>
      </c>
      <c r="T3329" t="s">
        <v>339</v>
      </c>
      <c r="U3329" s="61" t="s">
        <v>340</v>
      </c>
      <c r="V3329" t="s">
        <v>24</v>
      </c>
      <c r="W3329" t="s">
        <v>263</v>
      </c>
      <c r="X3329" s="59">
        <v>50</v>
      </c>
      <c r="Y3329" s="59">
        <v>50</v>
      </c>
      <c r="Z3329" t="s">
        <v>141</v>
      </c>
      <c r="AA3329" s="146" t="str">
        <f t="shared" si="645"/>
        <v>EX</v>
      </c>
      <c r="AB3329" s="146" t="str">
        <f t="shared" si="647"/>
        <v>IT</v>
      </c>
      <c r="AC3329" t="str">
        <f t="shared" si="638"/>
        <v>EX</v>
      </c>
      <c r="AD3329" s="74">
        <f t="shared" si="639"/>
        <v>50</v>
      </c>
      <c r="AE3329" s="74">
        <f t="shared" si="644"/>
        <v>50</v>
      </c>
      <c r="AF3329">
        <v>1</v>
      </c>
      <c r="AG3329">
        <v>0</v>
      </c>
      <c r="AH3329" s="74">
        <v>0</v>
      </c>
      <c r="AJ3329" s="74">
        <f t="shared" si="640"/>
        <v>0</v>
      </c>
      <c r="AK3329" s="74">
        <f t="shared" si="646"/>
        <v>50</v>
      </c>
      <c r="AL3329" t="str">
        <f t="shared" si="641"/>
        <v>N</v>
      </c>
      <c r="AN3329" t="s">
        <v>86</v>
      </c>
      <c r="AO3329" t="s">
        <v>85</v>
      </c>
      <c r="AP3329" t="str">
        <f t="shared" si="642"/>
        <v>94</v>
      </c>
      <c r="AQ3329" s="145" t="s">
        <v>1826</v>
      </c>
      <c r="AR3329" t="str">
        <f t="shared" si="643"/>
        <v>1-Adjusted Base Budget</v>
      </c>
      <c r="AS3329" s="145" t="s">
        <v>1827</v>
      </c>
      <c r="AT3329" t="s">
        <v>213</v>
      </c>
      <c r="AV3329" t="str">
        <f t="shared" si="637"/>
        <v>VPIT-SS</v>
      </c>
      <c r="AW3329" t="str">
        <f t="shared" si="636"/>
        <v>VP FOR INFORMATION TECHNOLOGY-SHARED SERVICES</v>
      </c>
    </row>
    <row r="3330" spans="1:49">
      <c r="A3330" s="59">
        <v>2018</v>
      </c>
      <c r="B3330" t="s">
        <v>137</v>
      </c>
      <c r="C3330" t="s">
        <v>1310</v>
      </c>
      <c r="D3330" t="s">
        <v>1311</v>
      </c>
      <c r="E3330" t="s">
        <v>1316</v>
      </c>
      <c r="F3330" t="s">
        <v>1063</v>
      </c>
      <c r="G3330" t="s">
        <v>1064</v>
      </c>
      <c r="H3330" t="s">
        <v>149</v>
      </c>
      <c r="I3330" s="170" t="s">
        <v>84</v>
      </c>
      <c r="J3330" t="s">
        <v>85</v>
      </c>
      <c r="K3330" t="s">
        <v>214</v>
      </c>
      <c r="L3330" t="s">
        <v>472</v>
      </c>
      <c r="M3330" t="s">
        <v>473</v>
      </c>
      <c r="N3330" t="s">
        <v>217</v>
      </c>
      <c r="O3330" t="s">
        <v>263</v>
      </c>
      <c r="P3330" t="s">
        <v>465</v>
      </c>
      <c r="Q3330" t="s">
        <v>466</v>
      </c>
      <c r="R3330" t="s">
        <v>467</v>
      </c>
      <c r="S3330" t="s">
        <v>338</v>
      </c>
      <c r="T3330" t="s">
        <v>339</v>
      </c>
      <c r="U3330" s="61" t="s">
        <v>340</v>
      </c>
      <c r="V3330" t="s">
        <v>24</v>
      </c>
      <c r="W3330" t="s">
        <v>263</v>
      </c>
      <c r="X3330" s="59">
        <v>1200</v>
      </c>
      <c r="Y3330" s="59">
        <v>1200</v>
      </c>
      <c r="Z3330" t="s">
        <v>141</v>
      </c>
      <c r="AA3330" s="146" t="str">
        <f t="shared" si="645"/>
        <v>EX</v>
      </c>
      <c r="AB3330" s="146" t="str">
        <f t="shared" si="647"/>
        <v>IT</v>
      </c>
      <c r="AC3330" t="str">
        <f t="shared" si="638"/>
        <v>EX</v>
      </c>
      <c r="AD3330" s="74">
        <f t="shared" si="639"/>
        <v>1200</v>
      </c>
      <c r="AE3330" s="74">
        <f t="shared" si="644"/>
        <v>1200</v>
      </c>
      <c r="AF3330">
        <v>1</v>
      </c>
      <c r="AG3330">
        <v>0</v>
      </c>
      <c r="AH3330" s="74">
        <v>0</v>
      </c>
      <c r="AJ3330" s="74">
        <f t="shared" si="640"/>
        <v>0</v>
      </c>
      <c r="AK3330" s="74">
        <f t="shared" si="646"/>
        <v>1200</v>
      </c>
      <c r="AL3330" t="str">
        <f t="shared" si="641"/>
        <v>N</v>
      </c>
      <c r="AN3330" t="s">
        <v>86</v>
      </c>
      <c r="AO3330" t="s">
        <v>85</v>
      </c>
      <c r="AP3330" t="str">
        <f t="shared" si="642"/>
        <v>94</v>
      </c>
      <c r="AQ3330" s="145" t="s">
        <v>1826</v>
      </c>
      <c r="AR3330" t="str">
        <f t="shared" si="643"/>
        <v>1-Adjusted Base Budget</v>
      </c>
      <c r="AS3330" s="145" t="s">
        <v>1827</v>
      </c>
      <c r="AT3330" t="s">
        <v>213</v>
      </c>
      <c r="AV3330" t="str">
        <f t="shared" si="637"/>
        <v>VPIT-SS</v>
      </c>
      <c r="AW3330" t="str">
        <f t="shared" si="636"/>
        <v>VP FOR INFORMATION TECHNOLOGY-SHARED SERVICES</v>
      </c>
    </row>
    <row r="3331" spans="1:49">
      <c r="A3331" s="59">
        <v>2018</v>
      </c>
      <c r="B3331" t="s">
        <v>137</v>
      </c>
      <c r="C3331" t="s">
        <v>1310</v>
      </c>
      <c r="D3331" t="s">
        <v>1311</v>
      </c>
      <c r="E3331" t="s">
        <v>1316</v>
      </c>
      <c r="F3331" t="s">
        <v>1101</v>
      </c>
      <c r="G3331" t="s">
        <v>1102</v>
      </c>
      <c r="H3331" t="s">
        <v>149</v>
      </c>
      <c r="I3331" s="170" t="s">
        <v>84</v>
      </c>
      <c r="J3331" t="s">
        <v>85</v>
      </c>
      <c r="K3331" t="s">
        <v>214</v>
      </c>
      <c r="L3331" t="s">
        <v>472</v>
      </c>
      <c r="M3331" t="s">
        <v>473</v>
      </c>
      <c r="N3331" t="s">
        <v>217</v>
      </c>
      <c r="O3331" t="s">
        <v>263</v>
      </c>
      <c r="P3331" t="s">
        <v>465</v>
      </c>
      <c r="Q3331" t="s">
        <v>466</v>
      </c>
      <c r="R3331" t="s">
        <v>467</v>
      </c>
      <c r="S3331" t="s">
        <v>338</v>
      </c>
      <c r="T3331" t="s">
        <v>339</v>
      </c>
      <c r="U3331" s="61" t="s">
        <v>340</v>
      </c>
      <c r="V3331" t="s">
        <v>24</v>
      </c>
      <c r="W3331" t="s">
        <v>263</v>
      </c>
      <c r="X3331" s="59">
        <v>7200</v>
      </c>
      <c r="Y3331" s="59">
        <v>7200</v>
      </c>
      <c r="Z3331" t="s">
        <v>141</v>
      </c>
      <c r="AA3331" s="146" t="str">
        <f t="shared" si="645"/>
        <v>EX</v>
      </c>
      <c r="AB3331" s="146" t="str">
        <f t="shared" si="647"/>
        <v>IT</v>
      </c>
      <c r="AC3331" t="str">
        <f t="shared" si="638"/>
        <v>EX</v>
      </c>
      <c r="AD3331" s="74">
        <f t="shared" si="639"/>
        <v>7200</v>
      </c>
      <c r="AE3331" s="74">
        <f t="shared" si="644"/>
        <v>7200</v>
      </c>
      <c r="AF3331">
        <v>1</v>
      </c>
      <c r="AG3331">
        <v>0</v>
      </c>
      <c r="AH3331" s="74">
        <v>0</v>
      </c>
      <c r="AJ3331" s="74">
        <f t="shared" si="640"/>
        <v>0</v>
      </c>
      <c r="AK3331" s="74">
        <f t="shared" si="646"/>
        <v>7200</v>
      </c>
      <c r="AL3331" t="str">
        <f t="shared" si="641"/>
        <v>N</v>
      </c>
      <c r="AN3331" t="s">
        <v>86</v>
      </c>
      <c r="AO3331" t="s">
        <v>85</v>
      </c>
      <c r="AP3331" t="str">
        <f t="shared" si="642"/>
        <v>94</v>
      </c>
      <c r="AQ3331" s="145" t="s">
        <v>1826</v>
      </c>
      <c r="AR3331" t="str">
        <f t="shared" si="643"/>
        <v>1-Adjusted Base Budget</v>
      </c>
      <c r="AS3331" s="145" t="s">
        <v>1827</v>
      </c>
      <c r="AT3331" t="s">
        <v>213</v>
      </c>
      <c r="AV3331" t="str">
        <f t="shared" si="637"/>
        <v>VPIT-SS</v>
      </c>
      <c r="AW3331" t="str">
        <f t="shared" si="636"/>
        <v>VP FOR INFORMATION TECHNOLOGY-SHARED SERVICES</v>
      </c>
    </row>
    <row r="3332" spans="1:49">
      <c r="A3332" s="59">
        <v>2018</v>
      </c>
      <c r="B3332" t="s">
        <v>137</v>
      </c>
      <c r="C3332" t="s">
        <v>1310</v>
      </c>
      <c r="D3332" t="s">
        <v>1311</v>
      </c>
      <c r="E3332" t="s">
        <v>1338</v>
      </c>
      <c r="F3332" t="s">
        <v>1101</v>
      </c>
      <c r="G3332" t="s">
        <v>1102</v>
      </c>
      <c r="H3332" t="s">
        <v>156</v>
      </c>
      <c r="I3332" s="170" t="s">
        <v>84</v>
      </c>
      <c r="J3332" t="s">
        <v>85</v>
      </c>
      <c r="K3332" t="s">
        <v>214</v>
      </c>
      <c r="L3332" t="s">
        <v>472</v>
      </c>
      <c r="M3332" t="s">
        <v>473</v>
      </c>
      <c r="N3332" t="s">
        <v>217</v>
      </c>
      <c r="O3332" t="s">
        <v>263</v>
      </c>
      <c r="P3332" t="s">
        <v>465</v>
      </c>
      <c r="Q3332" t="s">
        <v>466</v>
      </c>
      <c r="R3332" t="s">
        <v>467</v>
      </c>
      <c r="S3332" t="s">
        <v>338</v>
      </c>
      <c r="T3332" t="s">
        <v>339</v>
      </c>
      <c r="U3332" s="61" t="s">
        <v>340</v>
      </c>
      <c r="V3332" t="s">
        <v>24</v>
      </c>
      <c r="W3332" t="s">
        <v>263</v>
      </c>
      <c r="X3332" s="59">
        <v>1200</v>
      </c>
      <c r="Y3332" s="59">
        <v>1200</v>
      </c>
      <c r="Z3332" t="s">
        <v>141</v>
      </c>
      <c r="AA3332" s="146" t="str">
        <f t="shared" si="645"/>
        <v>EX</v>
      </c>
      <c r="AB3332" s="146" t="str">
        <f t="shared" si="647"/>
        <v>IT</v>
      </c>
      <c r="AC3332" t="str">
        <f t="shared" si="638"/>
        <v>EX</v>
      </c>
      <c r="AD3332" s="74">
        <f t="shared" si="639"/>
        <v>1200</v>
      </c>
      <c r="AE3332" s="74">
        <f t="shared" si="644"/>
        <v>1200</v>
      </c>
      <c r="AF3332">
        <v>1</v>
      </c>
      <c r="AG3332">
        <v>0</v>
      </c>
      <c r="AH3332" s="74">
        <v>0</v>
      </c>
      <c r="AJ3332" s="74">
        <f t="shared" si="640"/>
        <v>0</v>
      </c>
      <c r="AK3332" s="74">
        <f t="shared" si="646"/>
        <v>1200</v>
      </c>
      <c r="AL3332" t="str">
        <f t="shared" si="641"/>
        <v>N</v>
      </c>
      <c r="AN3332" t="s">
        <v>86</v>
      </c>
      <c r="AO3332" t="s">
        <v>85</v>
      </c>
      <c r="AP3332" t="str">
        <f t="shared" si="642"/>
        <v>94</v>
      </c>
      <c r="AQ3332" s="145" t="s">
        <v>1826</v>
      </c>
      <c r="AR3332" t="str">
        <f t="shared" si="643"/>
        <v>1-Adjusted Base Budget</v>
      </c>
      <c r="AS3332" s="145" t="s">
        <v>1827</v>
      </c>
      <c r="AT3332" t="s">
        <v>213</v>
      </c>
      <c r="AV3332" t="str">
        <f t="shared" si="637"/>
        <v>VPIT-SS</v>
      </c>
      <c r="AW3332" t="str">
        <f t="shared" si="636"/>
        <v>VP FOR INFORMATION TECHNOLOGY-SHARED SERVICES</v>
      </c>
    </row>
    <row r="3333" spans="1:49">
      <c r="A3333" s="59">
        <v>2018</v>
      </c>
      <c r="B3333" t="s">
        <v>137</v>
      </c>
      <c r="C3333" t="s">
        <v>1310</v>
      </c>
      <c r="D3333" t="s">
        <v>1311</v>
      </c>
      <c r="E3333" t="s">
        <v>1315</v>
      </c>
      <c r="F3333" t="s">
        <v>1313</v>
      </c>
      <c r="G3333" t="s">
        <v>1314</v>
      </c>
      <c r="H3333" t="s">
        <v>158</v>
      </c>
      <c r="I3333" s="170" t="s">
        <v>84</v>
      </c>
      <c r="J3333" t="s">
        <v>85</v>
      </c>
      <c r="K3333" t="s">
        <v>214</v>
      </c>
      <c r="L3333" t="s">
        <v>472</v>
      </c>
      <c r="M3333" t="s">
        <v>473</v>
      </c>
      <c r="N3333" t="s">
        <v>217</v>
      </c>
      <c r="O3333" t="s">
        <v>263</v>
      </c>
      <c r="P3333" t="s">
        <v>465</v>
      </c>
      <c r="Q3333" t="s">
        <v>466</v>
      </c>
      <c r="R3333" t="s">
        <v>467</v>
      </c>
      <c r="S3333" t="s">
        <v>338</v>
      </c>
      <c r="T3333" t="s">
        <v>339</v>
      </c>
      <c r="U3333" s="61" t="s">
        <v>340</v>
      </c>
      <c r="V3333" t="s">
        <v>24</v>
      </c>
      <c r="W3333" t="s">
        <v>263</v>
      </c>
      <c r="X3333" s="59">
        <v>1000</v>
      </c>
      <c r="Y3333" s="59">
        <v>1000</v>
      </c>
      <c r="Z3333" t="s">
        <v>141</v>
      </c>
      <c r="AA3333" s="146" t="str">
        <f t="shared" si="645"/>
        <v>EX</v>
      </c>
      <c r="AB3333" s="146" t="str">
        <f t="shared" si="647"/>
        <v>IT</v>
      </c>
      <c r="AC3333" t="str">
        <f t="shared" si="638"/>
        <v>EX</v>
      </c>
      <c r="AD3333" s="74">
        <f t="shared" si="639"/>
        <v>1000</v>
      </c>
      <c r="AE3333" s="74">
        <f t="shared" si="644"/>
        <v>1000</v>
      </c>
      <c r="AF3333">
        <v>1</v>
      </c>
      <c r="AG3333">
        <v>0</v>
      </c>
      <c r="AH3333" s="74">
        <v>0</v>
      </c>
      <c r="AJ3333" s="74">
        <f t="shared" si="640"/>
        <v>0</v>
      </c>
      <c r="AK3333" s="74">
        <f t="shared" si="646"/>
        <v>1000</v>
      </c>
      <c r="AL3333" t="str">
        <f t="shared" si="641"/>
        <v>N</v>
      </c>
      <c r="AN3333" t="s">
        <v>86</v>
      </c>
      <c r="AO3333" t="s">
        <v>85</v>
      </c>
      <c r="AP3333" t="str">
        <f t="shared" si="642"/>
        <v>94</v>
      </c>
      <c r="AQ3333" s="145" t="s">
        <v>1826</v>
      </c>
      <c r="AR3333" t="str">
        <f t="shared" si="643"/>
        <v>1-Adjusted Base Budget</v>
      </c>
      <c r="AS3333" s="145" t="s">
        <v>1827</v>
      </c>
      <c r="AT3333" t="s">
        <v>213</v>
      </c>
      <c r="AV3333" t="str">
        <f t="shared" si="637"/>
        <v>VPIT-SS</v>
      </c>
      <c r="AW3333" t="str">
        <f t="shared" si="636"/>
        <v>VP FOR INFORMATION TECHNOLOGY-SHARED SERVICES</v>
      </c>
    </row>
    <row r="3334" spans="1:49">
      <c r="A3334" s="59">
        <v>2018</v>
      </c>
      <c r="B3334" t="s">
        <v>137</v>
      </c>
      <c r="C3334" t="s">
        <v>1310</v>
      </c>
      <c r="D3334" t="s">
        <v>1311</v>
      </c>
      <c r="E3334" t="s">
        <v>1319</v>
      </c>
      <c r="F3334" t="s">
        <v>1313</v>
      </c>
      <c r="G3334" t="s">
        <v>1314</v>
      </c>
      <c r="H3334" t="s">
        <v>142</v>
      </c>
      <c r="I3334" s="170" t="s">
        <v>84</v>
      </c>
      <c r="J3334" t="s">
        <v>85</v>
      </c>
      <c r="K3334" t="s">
        <v>214</v>
      </c>
      <c r="L3334" t="s">
        <v>476</v>
      </c>
      <c r="M3334" t="s">
        <v>477</v>
      </c>
      <c r="N3334" t="s">
        <v>217</v>
      </c>
      <c r="O3334" t="s">
        <v>263</v>
      </c>
      <c r="P3334" t="s">
        <v>465</v>
      </c>
      <c r="Q3334" t="s">
        <v>466</v>
      </c>
      <c r="R3334" t="s">
        <v>467</v>
      </c>
      <c r="S3334" t="s">
        <v>338</v>
      </c>
      <c r="T3334" t="s">
        <v>339</v>
      </c>
      <c r="U3334" s="61" t="s">
        <v>340</v>
      </c>
      <c r="V3334" t="s">
        <v>24</v>
      </c>
      <c r="W3334" t="s">
        <v>263</v>
      </c>
      <c r="X3334" s="59">
        <v>75000</v>
      </c>
      <c r="Y3334" s="59">
        <v>75000</v>
      </c>
      <c r="Z3334" t="s">
        <v>141</v>
      </c>
      <c r="AA3334" s="146" t="str">
        <f t="shared" si="645"/>
        <v>EX</v>
      </c>
      <c r="AB3334" s="146" t="str">
        <f t="shared" si="647"/>
        <v>IT</v>
      </c>
      <c r="AC3334" t="str">
        <f t="shared" si="638"/>
        <v>EX</v>
      </c>
      <c r="AD3334" s="74">
        <f t="shared" si="639"/>
        <v>75000</v>
      </c>
      <c r="AE3334" s="74">
        <f t="shared" si="644"/>
        <v>75000</v>
      </c>
      <c r="AF3334">
        <v>1</v>
      </c>
      <c r="AG3334">
        <v>0</v>
      </c>
      <c r="AH3334" s="74">
        <v>0</v>
      </c>
      <c r="AJ3334" s="74">
        <f t="shared" si="640"/>
        <v>0</v>
      </c>
      <c r="AK3334" s="74">
        <f t="shared" si="646"/>
        <v>75000</v>
      </c>
      <c r="AL3334" t="str">
        <f t="shared" si="641"/>
        <v>N</v>
      </c>
      <c r="AN3334" t="s">
        <v>86</v>
      </c>
      <c r="AO3334" t="s">
        <v>85</v>
      </c>
      <c r="AP3334" t="str">
        <f t="shared" si="642"/>
        <v>94</v>
      </c>
      <c r="AQ3334" s="145" t="s">
        <v>1826</v>
      </c>
      <c r="AR3334" t="str">
        <f t="shared" si="643"/>
        <v>1-Adjusted Base Budget</v>
      </c>
      <c r="AS3334" s="145" t="s">
        <v>1827</v>
      </c>
      <c r="AT3334" t="s">
        <v>213</v>
      </c>
      <c r="AV3334" t="str">
        <f t="shared" si="637"/>
        <v>VPIT-SS</v>
      </c>
      <c r="AW3334" t="str">
        <f t="shared" ref="AW3334:AW3397" si="648" xml:space="preserve"> IF(AND($AN3334="UAVP",$Z3334="OE"),$AO3334 &amp; "-ONLINE EDUCATION",IF(AND($AN3334="VPIT",OR($Z3334="SS",$Z3334="IT")),$AO3334 &amp; "-SHARED SERVICES",$AO3334))</f>
        <v>VP FOR INFORMATION TECHNOLOGY-SHARED SERVICES</v>
      </c>
    </row>
    <row r="3335" spans="1:49">
      <c r="A3335" s="59">
        <v>2018</v>
      </c>
      <c r="B3335" t="s">
        <v>137</v>
      </c>
      <c r="C3335" t="s">
        <v>1310</v>
      </c>
      <c r="D3335" t="s">
        <v>1311</v>
      </c>
      <c r="E3335" t="s">
        <v>1312</v>
      </c>
      <c r="F3335" t="s">
        <v>1313</v>
      </c>
      <c r="G3335" t="s">
        <v>1314</v>
      </c>
      <c r="H3335" t="s">
        <v>144</v>
      </c>
      <c r="I3335" s="170" t="s">
        <v>84</v>
      </c>
      <c r="J3335" t="s">
        <v>85</v>
      </c>
      <c r="K3335" t="s">
        <v>214</v>
      </c>
      <c r="L3335" t="s">
        <v>476</v>
      </c>
      <c r="M3335" t="s">
        <v>477</v>
      </c>
      <c r="N3335" t="s">
        <v>217</v>
      </c>
      <c r="O3335" t="s">
        <v>263</v>
      </c>
      <c r="P3335" t="s">
        <v>465</v>
      </c>
      <c r="Q3335" t="s">
        <v>466</v>
      </c>
      <c r="R3335" t="s">
        <v>467</v>
      </c>
      <c r="S3335" t="s">
        <v>338</v>
      </c>
      <c r="T3335" t="s">
        <v>339</v>
      </c>
      <c r="U3335" s="61" t="s">
        <v>340</v>
      </c>
      <c r="V3335" t="s">
        <v>24</v>
      </c>
      <c r="W3335" t="s">
        <v>263</v>
      </c>
      <c r="X3335" s="59">
        <v>30000</v>
      </c>
      <c r="Y3335" s="59">
        <v>30000</v>
      </c>
      <c r="Z3335" t="s">
        <v>141</v>
      </c>
      <c r="AA3335" s="146" t="str">
        <f t="shared" si="645"/>
        <v>EX</v>
      </c>
      <c r="AB3335" s="146" t="str">
        <f t="shared" si="647"/>
        <v>IT</v>
      </c>
      <c r="AC3335" t="str">
        <f t="shared" si="638"/>
        <v>EX</v>
      </c>
      <c r="AD3335" s="74">
        <f t="shared" si="639"/>
        <v>30000</v>
      </c>
      <c r="AE3335" s="74">
        <f t="shared" si="644"/>
        <v>30000</v>
      </c>
      <c r="AF3335">
        <v>1</v>
      </c>
      <c r="AG3335">
        <v>0</v>
      </c>
      <c r="AH3335" s="74">
        <v>0</v>
      </c>
      <c r="AJ3335" s="74">
        <f t="shared" si="640"/>
        <v>0</v>
      </c>
      <c r="AK3335" s="74">
        <f t="shared" si="646"/>
        <v>30000</v>
      </c>
      <c r="AL3335" t="str">
        <f t="shared" si="641"/>
        <v>N</v>
      </c>
      <c r="AN3335" t="s">
        <v>86</v>
      </c>
      <c r="AO3335" t="s">
        <v>85</v>
      </c>
      <c r="AP3335" t="str">
        <f t="shared" si="642"/>
        <v>94</v>
      </c>
      <c r="AQ3335" s="145" t="s">
        <v>1826</v>
      </c>
      <c r="AR3335" t="str">
        <f t="shared" si="643"/>
        <v>1-Adjusted Base Budget</v>
      </c>
      <c r="AS3335" s="145" t="s">
        <v>1827</v>
      </c>
      <c r="AT3335" t="s">
        <v>213</v>
      </c>
      <c r="AV3335" t="str">
        <f t="shared" si="637"/>
        <v>VPIT-SS</v>
      </c>
      <c r="AW3335" t="str">
        <f t="shared" si="648"/>
        <v>VP FOR INFORMATION TECHNOLOGY-SHARED SERVICES</v>
      </c>
    </row>
    <row r="3336" spans="1:49">
      <c r="A3336" s="59">
        <v>2018</v>
      </c>
      <c r="B3336" t="s">
        <v>137</v>
      </c>
      <c r="C3336" t="s">
        <v>1310</v>
      </c>
      <c r="D3336" t="s">
        <v>1311</v>
      </c>
      <c r="E3336" t="s">
        <v>1316</v>
      </c>
      <c r="F3336" t="s">
        <v>1059</v>
      </c>
      <c r="G3336" t="s">
        <v>1060</v>
      </c>
      <c r="H3336" t="s">
        <v>149</v>
      </c>
      <c r="I3336" s="170" t="s">
        <v>84</v>
      </c>
      <c r="J3336" t="s">
        <v>85</v>
      </c>
      <c r="K3336" t="s">
        <v>214</v>
      </c>
      <c r="L3336" t="s">
        <v>476</v>
      </c>
      <c r="M3336" t="s">
        <v>477</v>
      </c>
      <c r="N3336" t="s">
        <v>217</v>
      </c>
      <c r="O3336" t="s">
        <v>263</v>
      </c>
      <c r="P3336" t="s">
        <v>465</v>
      </c>
      <c r="Q3336" t="s">
        <v>466</v>
      </c>
      <c r="R3336" t="s">
        <v>467</v>
      </c>
      <c r="S3336" t="s">
        <v>338</v>
      </c>
      <c r="T3336" t="s">
        <v>339</v>
      </c>
      <c r="U3336" s="61" t="s">
        <v>340</v>
      </c>
      <c r="V3336" t="s">
        <v>24</v>
      </c>
      <c r="W3336" t="s">
        <v>263</v>
      </c>
      <c r="X3336" s="59">
        <v>12987</v>
      </c>
      <c r="Y3336" s="59">
        <v>12987</v>
      </c>
      <c r="Z3336" t="s">
        <v>141</v>
      </c>
      <c r="AA3336" s="146" t="str">
        <f t="shared" si="645"/>
        <v>EX</v>
      </c>
      <c r="AB3336" s="146" t="str">
        <f t="shared" si="647"/>
        <v>IT</v>
      </c>
      <c r="AC3336" t="str">
        <f t="shared" si="638"/>
        <v>EX</v>
      </c>
      <c r="AD3336" s="74">
        <f t="shared" si="639"/>
        <v>12987</v>
      </c>
      <c r="AE3336" s="74">
        <f t="shared" si="644"/>
        <v>12987</v>
      </c>
      <c r="AF3336">
        <v>1</v>
      </c>
      <c r="AG3336">
        <v>0</v>
      </c>
      <c r="AH3336" s="74">
        <v>0</v>
      </c>
      <c r="AJ3336" s="74">
        <f t="shared" si="640"/>
        <v>0</v>
      </c>
      <c r="AK3336" s="74">
        <f t="shared" si="646"/>
        <v>12987</v>
      </c>
      <c r="AL3336" t="str">
        <f t="shared" si="641"/>
        <v>N</v>
      </c>
      <c r="AN3336" t="s">
        <v>86</v>
      </c>
      <c r="AO3336" t="s">
        <v>85</v>
      </c>
      <c r="AP3336" t="str">
        <f t="shared" si="642"/>
        <v>94</v>
      </c>
      <c r="AQ3336" s="145" t="s">
        <v>1826</v>
      </c>
      <c r="AR3336" t="str">
        <f t="shared" si="643"/>
        <v>1-Adjusted Base Budget</v>
      </c>
      <c r="AS3336" s="145" t="s">
        <v>1827</v>
      </c>
      <c r="AT3336" t="s">
        <v>213</v>
      </c>
      <c r="AV3336" t="str">
        <f t="shared" si="637"/>
        <v>VPIT-SS</v>
      </c>
      <c r="AW3336" t="str">
        <f t="shared" si="648"/>
        <v>VP FOR INFORMATION TECHNOLOGY-SHARED SERVICES</v>
      </c>
    </row>
    <row r="3337" spans="1:49">
      <c r="A3337" s="59">
        <v>2018</v>
      </c>
      <c r="B3337" t="s">
        <v>137</v>
      </c>
      <c r="C3337" t="s">
        <v>1310</v>
      </c>
      <c r="D3337" t="s">
        <v>1311</v>
      </c>
      <c r="E3337" t="s">
        <v>1316</v>
      </c>
      <c r="F3337" t="s">
        <v>1355</v>
      </c>
      <c r="G3337" t="s">
        <v>1356</v>
      </c>
      <c r="H3337" t="s">
        <v>149</v>
      </c>
      <c r="I3337" s="170" t="s">
        <v>84</v>
      </c>
      <c r="J3337" t="s">
        <v>85</v>
      </c>
      <c r="K3337" t="s">
        <v>214</v>
      </c>
      <c r="L3337" t="s">
        <v>476</v>
      </c>
      <c r="M3337" t="s">
        <v>477</v>
      </c>
      <c r="N3337" t="s">
        <v>217</v>
      </c>
      <c r="O3337" t="s">
        <v>263</v>
      </c>
      <c r="P3337" t="s">
        <v>465</v>
      </c>
      <c r="Q3337" t="s">
        <v>466</v>
      </c>
      <c r="R3337" t="s">
        <v>467</v>
      </c>
      <c r="S3337" t="s">
        <v>338</v>
      </c>
      <c r="T3337" t="s">
        <v>339</v>
      </c>
      <c r="U3337" s="61" t="s">
        <v>340</v>
      </c>
      <c r="V3337" t="s">
        <v>24</v>
      </c>
      <c r="W3337" t="s">
        <v>263</v>
      </c>
      <c r="X3337" s="59">
        <v>8381</v>
      </c>
      <c r="Y3337" s="59">
        <v>8381</v>
      </c>
      <c r="Z3337" t="s">
        <v>141</v>
      </c>
      <c r="AA3337" s="146" t="str">
        <f t="shared" si="645"/>
        <v>EX</v>
      </c>
      <c r="AB3337" s="146" t="str">
        <f t="shared" si="647"/>
        <v>IT</v>
      </c>
      <c r="AC3337" t="str">
        <f t="shared" si="638"/>
        <v>EX</v>
      </c>
      <c r="AD3337" s="74">
        <f t="shared" si="639"/>
        <v>8381</v>
      </c>
      <c r="AE3337" s="74">
        <f t="shared" si="644"/>
        <v>8381</v>
      </c>
      <c r="AF3337">
        <v>1</v>
      </c>
      <c r="AG3337">
        <v>0</v>
      </c>
      <c r="AH3337" s="74">
        <v>0</v>
      </c>
      <c r="AJ3337" s="74">
        <f t="shared" si="640"/>
        <v>0</v>
      </c>
      <c r="AK3337" s="74">
        <f t="shared" si="646"/>
        <v>8381</v>
      </c>
      <c r="AL3337" t="str">
        <f t="shared" si="641"/>
        <v>N</v>
      </c>
      <c r="AN3337" t="s">
        <v>86</v>
      </c>
      <c r="AO3337" t="s">
        <v>85</v>
      </c>
      <c r="AP3337" t="str">
        <f t="shared" si="642"/>
        <v>94</v>
      </c>
      <c r="AQ3337" s="145" t="s">
        <v>1826</v>
      </c>
      <c r="AR3337" t="str">
        <f t="shared" si="643"/>
        <v>1-Adjusted Base Budget</v>
      </c>
      <c r="AS3337" s="145" t="s">
        <v>1827</v>
      </c>
      <c r="AT3337" t="s">
        <v>213</v>
      </c>
      <c r="AV3337" t="str">
        <f t="shared" si="637"/>
        <v>VPIT-SS</v>
      </c>
      <c r="AW3337" t="str">
        <f t="shared" si="648"/>
        <v>VP FOR INFORMATION TECHNOLOGY-SHARED SERVICES</v>
      </c>
    </row>
    <row r="3338" spans="1:49">
      <c r="A3338" s="59">
        <v>2018</v>
      </c>
      <c r="B3338" t="s">
        <v>137</v>
      </c>
      <c r="C3338" t="s">
        <v>1310</v>
      </c>
      <c r="D3338" t="s">
        <v>1311</v>
      </c>
      <c r="E3338" t="s">
        <v>1316</v>
      </c>
      <c r="F3338" t="s">
        <v>1063</v>
      </c>
      <c r="G3338" t="s">
        <v>1064</v>
      </c>
      <c r="H3338" t="s">
        <v>149</v>
      </c>
      <c r="I3338" s="170" t="s">
        <v>84</v>
      </c>
      <c r="J3338" t="s">
        <v>85</v>
      </c>
      <c r="K3338" t="s">
        <v>214</v>
      </c>
      <c r="L3338" t="s">
        <v>476</v>
      </c>
      <c r="M3338" t="s">
        <v>477</v>
      </c>
      <c r="N3338" t="s">
        <v>217</v>
      </c>
      <c r="O3338" t="s">
        <v>263</v>
      </c>
      <c r="P3338" t="s">
        <v>465</v>
      </c>
      <c r="Q3338" t="s">
        <v>466</v>
      </c>
      <c r="R3338" t="s">
        <v>467</v>
      </c>
      <c r="S3338" t="s">
        <v>338</v>
      </c>
      <c r="T3338" t="s">
        <v>339</v>
      </c>
      <c r="U3338" s="61" t="s">
        <v>340</v>
      </c>
      <c r="V3338" t="s">
        <v>24</v>
      </c>
      <c r="W3338" t="s">
        <v>263</v>
      </c>
      <c r="X3338" s="59">
        <v>10000</v>
      </c>
      <c r="Y3338" s="59">
        <v>10000</v>
      </c>
      <c r="Z3338" t="s">
        <v>141</v>
      </c>
      <c r="AA3338" s="146" t="str">
        <f t="shared" si="645"/>
        <v>EX</v>
      </c>
      <c r="AB3338" s="146" t="str">
        <f t="shared" si="647"/>
        <v>IT</v>
      </c>
      <c r="AC3338" t="str">
        <f t="shared" si="638"/>
        <v>EX</v>
      </c>
      <c r="AD3338" s="74">
        <f t="shared" si="639"/>
        <v>10000</v>
      </c>
      <c r="AE3338" s="74">
        <f t="shared" si="644"/>
        <v>10000</v>
      </c>
      <c r="AF3338">
        <v>1</v>
      </c>
      <c r="AG3338">
        <v>0</v>
      </c>
      <c r="AH3338" s="74">
        <v>0</v>
      </c>
      <c r="AJ3338" s="74">
        <f t="shared" si="640"/>
        <v>0</v>
      </c>
      <c r="AK3338" s="74">
        <f t="shared" si="646"/>
        <v>10000</v>
      </c>
      <c r="AL3338" t="str">
        <f t="shared" si="641"/>
        <v>N</v>
      </c>
      <c r="AN3338" t="s">
        <v>86</v>
      </c>
      <c r="AO3338" t="s">
        <v>85</v>
      </c>
      <c r="AP3338" t="str">
        <f t="shared" si="642"/>
        <v>94</v>
      </c>
      <c r="AQ3338" s="145" t="s">
        <v>1826</v>
      </c>
      <c r="AR3338" t="str">
        <f t="shared" si="643"/>
        <v>1-Adjusted Base Budget</v>
      </c>
      <c r="AS3338" s="145" t="s">
        <v>1827</v>
      </c>
      <c r="AT3338" t="s">
        <v>213</v>
      </c>
      <c r="AV3338" t="str">
        <f t="shared" si="637"/>
        <v>VPIT-SS</v>
      </c>
      <c r="AW3338" t="str">
        <f t="shared" si="648"/>
        <v>VP FOR INFORMATION TECHNOLOGY-SHARED SERVICES</v>
      </c>
    </row>
    <row r="3339" spans="1:49">
      <c r="A3339" s="59">
        <v>2018</v>
      </c>
      <c r="B3339" t="s">
        <v>137</v>
      </c>
      <c r="C3339" t="s">
        <v>1310</v>
      </c>
      <c r="D3339" t="s">
        <v>1311</v>
      </c>
      <c r="E3339" t="s">
        <v>1316</v>
      </c>
      <c r="F3339" t="s">
        <v>1765</v>
      </c>
      <c r="G3339" t="s">
        <v>1766</v>
      </c>
      <c r="H3339" t="s">
        <v>149</v>
      </c>
      <c r="I3339" s="170" t="s">
        <v>84</v>
      </c>
      <c r="J3339" t="s">
        <v>85</v>
      </c>
      <c r="K3339" t="s">
        <v>214</v>
      </c>
      <c r="L3339" t="s">
        <v>476</v>
      </c>
      <c r="M3339" t="s">
        <v>477</v>
      </c>
      <c r="N3339" t="s">
        <v>217</v>
      </c>
      <c r="O3339" t="s">
        <v>263</v>
      </c>
      <c r="P3339" t="s">
        <v>465</v>
      </c>
      <c r="Q3339" t="s">
        <v>466</v>
      </c>
      <c r="R3339" t="s">
        <v>467</v>
      </c>
      <c r="S3339" t="s">
        <v>338</v>
      </c>
      <c r="T3339" t="s">
        <v>339</v>
      </c>
      <c r="U3339" s="61" t="s">
        <v>340</v>
      </c>
      <c r="V3339" t="s">
        <v>24</v>
      </c>
      <c r="W3339" t="s">
        <v>263</v>
      </c>
      <c r="X3339" s="59">
        <v>5145</v>
      </c>
      <c r="Y3339" s="59">
        <v>5145</v>
      </c>
      <c r="Z3339" t="s">
        <v>141</v>
      </c>
      <c r="AA3339" s="146" t="str">
        <f t="shared" si="645"/>
        <v>EX</v>
      </c>
      <c r="AB3339" s="146" t="str">
        <f t="shared" si="647"/>
        <v>IT</v>
      </c>
      <c r="AC3339" t="str">
        <f t="shared" si="638"/>
        <v>EX</v>
      </c>
      <c r="AD3339" s="74">
        <f t="shared" si="639"/>
        <v>5145</v>
      </c>
      <c r="AE3339" s="74">
        <f t="shared" si="644"/>
        <v>5145</v>
      </c>
      <c r="AF3339">
        <v>1</v>
      </c>
      <c r="AG3339">
        <v>0</v>
      </c>
      <c r="AH3339" s="74">
        <v>0</v>
      </c>
      <c r="AJ3339" s="74">
        <f t="shared" si="640"/>
        <v>0</v>
      </c>
      <c r="AK3339" s="74">
        <f t="shared" si="646"/>
        <v>5145</v>
      </c>
      <c r="AL3339" t="str">
        <f t="shared" si="641"/>
        <v>N</v>
      </c>
      <c r="AN3339" t="s">
        <v>86</v>
      </c>
      <c r="AO3339" t="s">
        <v>85</v>
      </c>
      <c r="AP3339" t="str">
        <f t="shared" si="642"/>
        <v>94</v>
      </c>
      <c r="AQ3339" s="145" t="s">
        <v>1826</v>
      </c>
      <c r="AR3339" t="str">
        <f t="shared" si="643"/>
        <v>1-Adjusted Base Budget</v>
      </c>
      <c r="AS3339" s="145" t="s">
        <v>1827</v>
      </c>
      <c r="AT3339" t="s">
        <v>213</v>
      </c>
      <c r="AV3339" t="str">
        <f t="shared" si="637"/>
        <v>VPIT-SS</v>
      </c>
      <c r="AW3339" t="str">
        <f t="shared" si="648"/>
        <v>VP FOR INFORMATION TECHNOLOGY-SHARED SERVICES</v>
      </c>
    </row>
    <row r="3340" spans="1:49">
      <c r="A3340" s="59">
        <v>2018</v>
      </c>
      <c r="B3340" t="s">
        <v>137</v>
      </c>
      <c r="C3340" t="s">
        <v>1310</v>
      </c>
      <c r="D3340" t="s">
        <v>1311</v>
      </c>
      <c r="E3340" t="s">
        <v>1316</v>
      </c>
      <c r="F3340" t="s">
        <v>1336</v>
      </c>
      <c r="G3340" t="s">
        <v>1337</v>
      </c>
      <c r="H3340" t="s">
        <v>149</v>
      </c>
      <c r="I3340" s="170" t="s">
        <v>84</v>
      </c>
      <c r="J3340" t="s">
        <v>85</v>
      </c>
      <c r="K3340" t="s">
        <v>214</v>
      </c>
      <c r="L3340" t="s">
        <v>476</v>
      </c>
      <c r="M3340" t="s">
        <v>477</v>
      </c>
      <c r="N3340" t="s">
        <v>217</v>
      </c>
      <c r="O3340" t="s">
        <v>263</v>
      </c>
      <c r="P3340" t="s">
        <v>465</v>
      </c>
      <c r="Q3340" t="s">
        <v>466</v>
      </c>
      <c r="R3340" t="s">
        <v>467</v>
      </c>
      <c r="S3340" t="s">
        <v>338</v>
      </c>
      <c r="T3340" t="s">
        <v>339</v>
      </c>
      <c r="U3340" s="61" t="s">
        <v>340</v>
      </c>
      <c r="V3340" t="s">
        <v>24</v>
      </c>
      <c r="W3340" t="s">
        <v>263</v>
      </c>
      <c r="X3340" s="59">
        <v>389042</v>
      </c>
      <c r="Y3340" s="59">
        <v>389042</v>
      </c>
      <c r="Z3340" t="s">
        <v>141</v>
      </c>
      <c r="AA3340" s="146" t="str">
        <f t="shared" si="645"/>
        <v>EX</v>
      </c>
      <c r="AB3340" s="146" t="str">
        <f t="shared" si="647"/>
        <v>IT</v>
      </c>
      <c r="AC3340" t="str">
        <f t="shared" si="638"/>
        <v>EX</v>
      </c>
      <c r="AD3340" s="74">
        <f t="shared" si="639"/>
        <v>389042</v>
      </c>
      <c r="AE3340" s="74">
        <f t="shared" si="644"/>
        <v>389042</v>
      </c>
      <c r="AF3340">
        <v>1</v>
      </c>
      <c r="AG3340">
        <v>0</v>
      </c>
      <c r="AH3340" s="74">
        <v>0</v>
      </c>
      <c r="AJ3340" s="74">
        <f t="shared" si="640"/>
        <v>0</v>
      </c>
      <c r="AK3340" s="74">
        <f t="shared" si="646"/>
        <v>389042</v>
      </c>
      <c r="AL3340" t="str">
        <f t="shared" si="641"/>
        <v>N</v>
      </c>
      <c r="AN3340" t="s">
        <v>86</v>
      </c>
      <c r="AO3340" t="s">
        <v>85</v>
      </c>
      <c r="AP3340" t="str">
        <f t="shared" si="642"/>
        <v>94</v>
      </c>
      <c r="AQ3340" s="145" t="s">
        <v>1826</v>
      </c>
      <c r="AR3340" t="str">
        <f t="shared" si="643"/>
        <v>1-Adjusted Base Budget</v>
      </c>
      <c r="AS3340" s="145" t="s">
        <v>1827</v>
      </c>
      <c r="AT3340" t="s">
        <v>213</v>
      </c>
      <c r="AV3340" t="str">
        <f t="shared" ref="AV3340:AV3403" si="649">IF(AND($AN3340="UAVP",$Z3340="OE"),$AN3340 &amp; "-OE",IF(AND($AN3340="VPIT",OR($Z3340="SS",$Z3340="IT")),$AN3340 &amp; "-SS",$AN3340))</f>
        <v>VPIT-SS</v>
      </c>
      <c r="AW3340" t="str">
        <f t="shared" si="648"/>
        <v>VP FOR INFORMATION TECHNOLOGY-SHARED SERVICES</v>
      </c>
    </row>
    <row r="3341" spans="1:49">
      <c r="A3341" s="59">
        <v>2018</v>
      </c>
      <c r="B3341" t="s">
        <v>137</v>
      </c>
      <c r="C3341" t="s">
        <v>1310</v>
      </c>
      <c r="D3341" t="s">
        <v>1311</v>
      </c>
      <c r="E3341" t="s">
        <v>1321</v>
      </c>
      <c r="F3341" t="s">
        <v>1313</v>
      </c>
      <c r="G3341" t="s">
        <v>1314</v>
      </c>
      <c r="H3341" t="s">
        <v>151</v>
      </c>
      <c r="I3341" s="170" t="s">
        <v>84</v>
      </c>
      <c r="J3341" t="s">
        <v>85</v>
      </c>
      <c r="K3341" t="s">
        <v>214</v>
      </c>
      <c r="L3341" t="s">
        <v>476</v>
      </c>
      <c r="M3341" t="s">
        <v>477</v>
      </c>
      <c r="N3341" t="s">
        <v>217</v>
      </c>
      <c r="O3341" t="s">
        <v>263</v>
      </c>
      <c r="P3341" t="s">
        <v>465</v>
      </c>
      <c r="Q3341" t="s">
        <v>466</v>
      </c>
      <c r="R3341" t="s">
        <v>467</v>
      </c>
      <c r="S3341" t="s">
        <v>338</v>
      </c>
      <c r="T3341" t="s">
        <v>339</v>
      </c>
      <c r="U3341" s="61" t="s">
        <v>340</v>
      </c>
      <c r="V3341" t="s">
        <v>24</v>
      </c>
      <c r="W3341" t="s">
        <v>263</v>
      </c>
      <c r="X3341" s="59">
        <v>26790</v>
      </c>
      <c r="Y3341" s="59">
        <v>26790</v>
      </c>
      <c r="Z3341" t="s">
        <v>141</v>
      </c>
      <c r="AA3341" s="146" t="str">
        <f t="shared" si="645"/>
        <v>EX</v>
      </c>
      <c r="AB3341" s="146" t="str">
        <f t="shared" si="647"/>
        <v>IT</v>
      </c>
      <c r="AC3341" t="str">
        <f t="shared" si="638"/>
        <v>EX</v>
      </c>
      <c r="AD3341" s="74">
        <f t="shared" si="639"/>
        <v>26790</v>
      </c>
      <c r="AE3341" s="74">
        <f t="shared" si="644"/>
        <v>26790</v>
      </c>
      <c r="AF3341">
        <v>1</v>
      </c>
      <c r="AG3341">
        <v>0</v>
      </c>
      <c r="AH3341" s="74">
        <v>0</v>
      </c>
      <c r="AJ3341" s="74">
        <f t="shared" si="640"/>
        <v>0</v>
      </c>
      <c r="AK3341" s="74">
        <f t="shared" si="646"/>
        <v>26790</v>
      </c>
      <c r="AL3341" t="str">
        <f t="shared" si="641"/>
        <v>N</v>
      </c>
      <c r="AN3341" t="s">
        <v>86</v>
      </c>
      <c r="AO3341" t="s">
        <v>85</v>
      </c>
      <c r="AP3341" t="str">
        <f t="shared" si="642"/>
        <v>94</v>
      </c>
      <c r="AQ3341" s="145" t="s">
        <v>1826</v>
      </c>
      <c r="AR3341" t="str">
        <f t="shared" si="643"/>
        <v>1-Adjusted Base Budget</v>
      </c>
      <c r="AS3341" s="145" t="s">
        <v>1827</v>
      </c>
      <c r="AT3341" t="s">
        <v>213</v>
      </c>
      <c r="AV3341" t="str">
        <f t="shared" si="649"/>
        <v>VPIT-SS</v>
      </c>
      <c r="AW3341" t="str">
        <f t="shared" si="648"/>
        <v>VP FOR INFORMATION TECHNOLOGY-SHARED SERVICES</v>
      </c>
    </row>
    <row r="3342" spans="1:49">
      <c r="A3342" s="59">
        <v>2018</v>
      </c>
      <c r="B3342" t="s">
        <v>137</v>
      </c>
      <c r="C3342" t="s">
        <v>1310</v>
      </c>
      <c r="D3342" t="s">
        <v>1311</v>
      </c>
      <c r="E3342" t="s">
        <v>1322</v>
      </c>
      <c r="F3342" t="s">
        <v>1313</v>
      </c>
      <c r="G3342" t="s">
        <v>1314</v>
      </c>
      <c r="H3342" t="s">
        <v>153</v>
      </c>
      <c r="I3342" s="170" t="s">
        <v>84</v>
      </c>
      <c r="J3342" t="s">
        <v>85</v>
      </c>
      <c r="K3342" t="s">
        <v>214</v>
      </c>
      <c r="L3342" t="s">
        <v>476</v>
      </c>
      <c r="M3342" t="s">
        <v>477</v>
      </c>
      <c r="N3342" t="s">
        <v>217</v>
      </c>
      <c r="O3342" t="s">
        <v>263</v>
      </c>
      <c r="P3342" t="s">
        <v>465</v>
      </c>
      <c r="Q3342" t="s">
        <v>466</v>
      </c>
      <c r="R3342" t="s">
        <v>467</v>
      </c>
      <c r="S3342" t="s">
        <v>338</v>
      </c>
      <c r="T3342" t="s">
        <v>339</v>
      </c>
      <c r="U3342" s="61" t="s">
        <v>340</v>
      </c>
      <c r="V3342" t="s">
        <v>24</v>
      </c>
      <c r="W3342" t="s">
        <v>263</v>
      </c>
      <c r="X3342" s="59">
        <v>120000</v>
      </c>
      <c r="Y3342" s="59">
        <v>120000</v>
      </c>
      <c r="Z3342" t="s">
        <v>141</v>
      </c>
      <c r="AA3342" s="146" t="str">
        <f t="shared" si="645"/>
        <v>EX</v>
      </c>
      <c r="AB3342" s="146" t="str">
        <f t="shared" si="647"/>
        <v>IT</v>
      </c>
      <c r="AC3342" t="str">
        <f t="shared" si="638"/>
        <v>EX</v>
      </c>
      <c r="AD3342" s="74">
        <f t="shared" si="639"/>
        <v>120000</v>
      </c>
      <c r="AE3342" s="74">
        <f t="shared" si="644"/>
        <v>120000</v>
      </c>
      <c r="AF3342">
        <v>1</v>
      </c>
      <c r="AG3342">
        <v>0</v>
      </c>
      <c r="AH3342" s="74">
        <v>0</v>
      </c>
      <c r="AJ3342" s="74">
        <f t="shared" si="640"/>
        <v>0</v>
      </c>
      <c r="AK3342" s="74">
        <f t="shared" si="646"/>
        <v>120000</v>
      </c>
      <c r="AL3342" t="str">
        <f t="shared" si="641"/>
        <v>N</v>
      </c>
      <c r="AN3342" t="s">
        <v>86</v>
      </c>
      <c r="AO3342" t="s">
        <v>85</v>
      </c>
      <c r="AP3342" t="str">
        <f t="shared" si="642"/>
        <v>94</v>
      </c>
      <c r="AQ3342" s="145" t="s">
        <v>1826</v>
      </c>
      <c r="AR3342" t="str">
        <f t="shared" si="643"/>
        <v>1-Adjusted Base Budget</v>
      </c>
      <c r="AS3342" s="145" t="s">
        <v>1827</v>
      </c>
      <c r="AT3342" t="s">
        <v>213</v>
      </c>
      <c r="AV3342" t="str">
        <f t="shared" si="649"/>
        <v>VPIT-SS</v>
      </c>
      <c r="AW3342" t="str">
        <f t="shared" si="648"/>
        <v>VP FOR INFORMATION TECHNOLOGY-SHARED SERVICES</v>
      </c>
    </row>
    <row r="3343" spans="1:49">
      <c r="A3343" s="59">
        <v>2018</v>
      </c>
      <c r="B3343" t="s">
        <v>137</v>
      </c>
      <c r="C3343" t="s">
        <v>1310</v>
      </c>
      <c r="D3343" t="s">
        <v>1311</v>
      </c>
      <c r="E3343" t="s">
        <v>1338</v>
      </c>
      <c r="F3343" t="s">
        <v>1008</v>
      </c>
      <c r="G3343" t="s">
        <v>1009</v>
      </c>
      <c r="H3343" t="s">
        <v>156</v>
      </c>
      <c r="I3343" s="170" t="s">
        <v>84</v>
      </c>
      <c r="J3343" t="s">
        <v>85</v>
      </c>
      <c r="K3343" t="s">
        <v>214</v>
      </c>
      <c r="L3343" t="s">
        <v>476</v>
      </c>
      <c r="M3343" t="s">
        <v>477</v>
      </c>
      <c r="N3343" t="s">
        <v>217</v>
      </c>
      <c r="O3343" t="s">
        <v>263</v>
      </c>
      <c r="P3343" t="s">
        <v>465</v>
      </c>
      <c r="Q3343" t="s">
        <v>466</v>
      </c>
      <c r="R3343" t="s">
        <v>467</v>
      </c>
      <c r="S3343" t="s">
        <v>338</v>
      </c>
      <c r="T3343" t="s">
        <v>339</v>
      </c>
      <c r="U3343" s="61" t="s">
        <v>340</v>
      </c>
      <c r="V3343" t="s">
        <v>24</v>
      </c>
      <c r="W3343" t="s">
        <v>263</v>
      </c>
      <c r="X3343" s="59">
        <v>10000</v>
      </c>
      <c r="Y3343" s="59">
        <v>10000</v>
      </c>
      <c r="Z3343" t="s">
        <v>141</v>
      </c>
      <c r="AA3343" s="146" t="str">
        <f t="shared" si="645"/>
        <v>EX</v>
      </c>
      <c r="AB3343" s="146" t="str">
        <f t="shared" si="647"/>
        <v>IT</v>
      </c>
      <c r="AC3343" t="str">
        <f t="shared" si="638"/>
        <v>EX</v>
      </c>
      <c r="AD3343" s="74">
        <f t="shared" si="639"/>
        <v>10000</v>
      </c>
      <c r="AE3343" s="74">
        <f t="shared" si="644"/>
        <v>10000</v>
      </c>
      <c r="AF3343">
        <v>1</v>
      </c>
      <c r="AG3343">
        <v>0</v>
      </c>
      <c r="AH3343" s="74">
        <v>0</v>
      </c>
      <c r="AJ3343" s="74">
        <f t="shared" si="640"/>
        <v>0</v>
      </c>
      <c r="AK3343" s="74">
        <f t="shared" si="646"/>
        <v>10000</v>
      </c>
      <c r="AL3343" t="str">
        <f t="shared" si="641"/>
        <v>N</v>
      </c>
      <c r="AN3343" t="s">
        <v>86</v>
      </c>
      <c r="AO3343" t="s">
        <v>85</v>
      </c>
      <c r="AP3343" t="str">
        <f t="shared" si="642"/>
        <v>94</v>
      </c>
      <c r="AQ3343" s="145" t="s">
        <v>1826</v>
      </c>
      <c r="AR3343" t="str">
        <f t="shared" si="643"/>
        <v>1-Adjusted Base Budget</v>
      </c>
      <c r="AS3343" s="145" t="s">
        <v>1827</v>
      </c>
      <c r="AT3343" t="s">
        <v>213</v>
      </c>
      <c r="AV3343" t="str">
        <f t="shared" si="649"/>
        <v>VPIT-SS</v>
      </c>
      <c r="AW3343" t="str">
        <f t="shared" si="648"/>
        <v>VP FOR INFORMATION TECHNOLOGY-SHARED SERVICES</v>
      </c>
    </row>
    <row r="3344" spans="1:49">
      <c r="A3344" s="59">
        <v>2018</v>
      </c>
      <c r="B3344" t="s">
        <v>137</v>
      </c>
      <c r="C3344" t="s">
        <v>1310</v>
      </c>
      <c r="D3344" t="s">
        <v>1311</v>
      </c>
      <c r="E3344" t="s">
        <v>1338</v>
      </c>
      <c r="F3344" t="s">
        <v>1339</v>
      </c>
      <c r="G3344" t="s">
        <v>1340</v>
      </c>
      <c r="H3344" t="s">
        <v>156</v>
      </c>
      <c r="I3344" s="170" t="s">
        <v>84</v>
      </c>
      <c r="J3344" t="s">
        <v>85</v>
      </c>
      <c r="K3344" t="s">
        <v>214</v>
      </c>
      <c r="L3344" t="s">
        <v>476</v>
      </c>
      <c r="M3344" t="s">
        <v>477</v>
      </c>
      <c r="N3344" t="s">
        <v>217</v>
      </c>
      <c r="O3344" t="s">
        <v>263</v>
      </c>
      <c r="P3344" t="s">
        <v>465</v>
      </c>
      <c r="Q3344" t="s">
        <v>466</v>
      </c>
      <c r="R3344" t="s">
        <v>467</v>
      </c>
      <c r="S3344" t="s">
        <v>338</v>
      </c>
      <c r="T3344" t="s">
        <v>339</v>
      </c>
      <c r="U3344" s="61" t="s">
        <v>340</v>
      </c>
      <c r="V3344" t="s">
        <v>24</v>
      </c>
      <c r="W3344" t="s">
        <v>263</v>
      </c>
      <c r="X3344" s="59">
        <v>25000</v>
      </c>
      <c r="Y3344" s="59">
        <v>25000</v>
      </c>
      <c r="Z3344" t="s">
        <v>141</v>
      </c>
      <c r="AA3344" s="146" t="str">
        <f t="shared" si="645"/>
        <v>EX</v>
      </c>
      <c r="AB3344" s="146" t="str">
        <f t="shared" si="647"/>
        <v>IT</v>
      </c>
      <c r="AC3344" t="str">
        <f t="shared" si="638"/>
        <v>EX</v>
      </c>
      <c r="AD3344" s="74">
        <f t="shared" si="639"/>
        <v>25000</v>
      </c>
      <c r="AE3344" s="74">
        <f t="shared" si="644"/>
        <v>25000</v>
      </c>
      <c r="AF3344">
        <v>1</v>
      </c>
      <c r="AG3344">
        <v>0</v>
      </c>
      <c r="AH3344" s="74">
        <v>0</v>
      </c>
      <c r="AJ3344" s="74">
        <f t="shared" si="640"/>
        <v>0</v>
      </c>
      <c r="AK3344" s="74">
        <f t="shared" si="646"/>
        <v>25000</v>
      </c>
      <c r="AL3344" t="str">
        <f t="shared" si="641"/>
        <v>N</v>
      </c>
      <c r="AN3344" t="s">
        <v>86</v>
      </c>
      <c r="AO3344" t="s">
        <v>85</v>
      </c>
      <c r="AP3344" t="str">
        <f t="shared" si="642"/>
        <v>94</v>
      </c>
      <c r="AQ3344" s="145" t="s">
        <v>1826</v>
      </c>
      <c r="AR3344" t="str">
        <f t="shared" si="643"/>
        <v>1-Adjusted Base Budget</v>
      </c>
      <c r="AS3344" s="145" t="s">
        <v>1827</v>
      </c>
      <c r="AT3344" t="s">
        <v>213</v>
      </c>
      <c r="AV3344" t="str">
        <f t="shared" si="649"/>
        <v>VPIT-SS</v>
      </c>
      <c r="AW3344" t="str">
        <f t="shared" si="648"/>
        <v>VP FOR INFORMATION TECHNOLOGY-SHARED SERVICES</v>
      </c>
    </row>
    <row r="3345" spans="1:49">
      <c r="A3345" s="59">
        <v>2018</v>
      </c>
      <c r="B3345" t="s">
        <v>137</v>
      </c>
      <c r="C3345" t="s">
        <v>1310</v>
      </c>
      <c r="D3345" t="s">
        <v>1311</v>
      </c>
      <c r="E3345" t="s">
        <v>1338</v>
      </c>
      <c r="F3345" t="s">
        <v>1065</v>
      </c>
      <c r="G3345" t="s">
        <v>1066</v>
      </c>
      <c r="H3345" t="s">
        <v>156</v>
      </c>
      <c r="I3345" s="170" t="s">
        <v>84</v>
      </c>
      <c r="J3345" t="s">
        <v>85</v>
      </c>
      <c r="K3345" t="s">
        <v>214</v>
      </c>
      <c r="L3345" t="s">
        <v>476</v>
      </c>
      <c r="M3345" t="s">
        <v>477</v>
      </c>
      <c r="N3345" t="s">
        <v>217</v>
      </c>
      <c r="O3345" t="s">
        <v>263</v>
      </c>
      <c r="P3345" t="s">
        <v>465</v>
      </c>
      <c r="Q3345" t="s">
        <v>466</v>
      </c>
      <c r="R3345" t="s">
        <v>467</v>
      </c>
      <c r="S3345" t="s">
        <v>338</v>
      </c>
      <c r="T3345" t="s">
        <v>339</v>
      </c>
      <c r="U3345" s="61" t="s">
        <v>340</v>
      </c>
      <c r="V3345" t="s">
        <v>24</v>
      </c>
      <c r="W3345" t="s">
        <v>263</v>
      </c>
      <c r="X3345" s="59">
        <v>10000</v>
      </c>
      <c r="Y3345" s="59">
        <v>0</v>
      </c>
      <c r="Z3345" t="s">
        <v>141</v>
      </c>
      <c r="AA3345" s="146" t="str">
        <f t="shared" si="645"/>
        <v>EX</v>
      </c>
      <c r="AB3345" s="146" t="str">
        <f t="shared" si="647"/>
        <v>IT</v>
      </c>
      <c r="AC3345" t="str">
        <f t="shared" si="638"/>
        <v>EX</v>
      </c>
      <c r="AD3345" s="74">
        <f t="shared" si="639"/>
        <v>0</v>
      </c>
      <c r="AE3345" s="74">
        <f t="shared" si="644"/>
        <v>0</v>
      </c>
      <c r="AF3345">
        <v>1</v>
      </c>
      <c r="AG3345">
        <v>0</v>
      </c>
      <c r="AH3345" s="74">
        <v>0</v>
      </c>
      <c r="AJ3345" s="74">
        <f t="shared" si="640"/>
        <v>0</v>
      </c>
      <c r="AK3345" s="74">
        <f t="shared" si="646"/>
        <v>0</v>
      </c>
      <c r="AL3345" t="str">
        <f t="shared" si="641"/>
        <v>N</v>
      </c>
      <c r="AN3345" t="s">
        <v>86</v>
      </c>
      <c r="AO3345" t="s">
        <v>85</v>
      </c>
      <c r="AP3345" t="str">
        <f t="shared" si="642"/>
        <v>94</v>
      </c>
      <c r="AQ3345" s="145" t="s">
        <v>1826</v>
      </c>
      <c r="AR3345" t="str">
        <f t="shared" si="643"/>
        <v>1-Adjusted Base Budget</v>
      </c>
      <c r="AS3345" s="145" t="s">
        <v>1827</v>
      </c>
      <c r="AT3345" t="s">
        <v>213</v>
      </c>
      <c r="AV3345" t="str">
        <f t="shared" si="649"/>
        <v>VPIT-SS</v>
      </c>
      <c r="AW3345" t="str">
        <f t="shared" si="648"/>
        <v>VP FOR INFORMATION TECHNOLOGY-SHARED SERVICES</v>
      </c>
    </row>
    <row r="3346" spans="1:49">
      <c r="A3346" s="59">
        <v>2018</v>
      </c>
      <c r="B3346" t="s">
        <v>137</v>
      </c>
      <c r="C3346" t="s">
        <v>1310</v>
      </c>
      <c r="D3346" t="s">
        <v>1311</v>
      </c>
      <c r="E3346" t="s">
        <v>1338</v>
      </c>
      <c r="F3346" t="s">
        <v>1018</v>
      </c>
      <c r="G3346" t="s">
        <v>1019</v>
      </c>
      <c r="H3346" t="s">
        <v>156</v>
      </c>
      <c r="I3346" s="170" t="s">
        <v>84</v>
      </c>
      <c r="J3346" t="s">
        <v>85</v>
      </c>
      <c r="K3346" t="s">
        <v>214</v>
      </c>
      <c r="L3346" t="s">
        <v>476</v>
      </c>
      <c r="M3346" t="s">
        <v>477</v>
      </c>
      <c r="N3346" t="s">
        <v>217</v>
      </c>
      <c r="O3346" t="s">
        <v>263</v>
      </c>
      <c r="P3346" t="s">
        <v>465</v>
      </c>
      <c r="Q3346" t="s">
        <v>466</v>
      </c>
      <c r="R3346" t="s">
        <v>467</v>
      </c>
      <c r="S3346" t="s">
        <v>338</v>
      </c>
      <c r="T3346" t="s">
        <v>339</v>
      </c>
      <c r="U3346" s="61" t="s">
        <v>340</v>
      </c>
      <c r="V3346" t="s">
        <v>24</v>
      </c>
      <c r="W3346" t="s">
        <v>263</v>
      </c>
      <c r="X3346" s="59">
        <v>3000</v>
      </c>
      <c r="Y3346" s="59">
        <v>3000</v>
      </c>
      <c r="Z3346" t="s">
        <v>141</v>
      </c>
      <c r="AA3346" s="146" t="str">
        <f t="shared" si="645"/>
        <v>EX</v>
      </c>
      <c r="AB3346" s="146" t="str">
        <f t="shared" si="647"/>
        <v>IT</v>
      </c>
      <c r="AC3346" t="str">
        <f t="shared" si="638"/>
        <v>EX</v>
      </c>
      <c r="AD3346" s="74">
        <f t="shared" si="639"/>
        <v>3000</v>
      </c>
      <c r="AE3346" s="74">
        <f t="shared" si="644"/>
        <v>3000</v>
      </c>
      <c r="AF3346">
        <v>1</v>
      </c>
      <c r="AG3346">
        <v>0</v>
      </c>
      <c r="AH3346" s="74">
        <v>0</v>
      </c>
      <c r="AJ3346" s="74">
        <f t="shared" si="640"/>
        <v>0</v>
      </c>
      <c r="AK3346" s="74">
        <f t="shared" si="646"/>
        <v>3000</v>
      </c>
      <c r="AL3346" t="str">
        <f t="shared" si="641"/>
        <v>N</v>
      </c>
      <c r="AN3346" t="s">
        <v>86</v>
      </c>
      <c r="AO3346" t="s">
        <v>85</v>
      </c>
      <c r="AP3346" t="str">
        <f t="shared" si="642"/>
        <v>94</v>
      </c>
      <c r="AQ3346" s="145" t="s">
        <v>1826</v>
      </c>
      <c r="AR3346" t="str">
        <f t="shared" si="643"/>
        <v>1-Adjusted Base Budget</v>
      </c>
      <c r="AS3346" s="145" t="s">
        <v>1827</v>
      </c>
      <c r="AT3346" t="s">
        <v>213</v>
      </c>
      <c r="AV3346" t="str">
        <f t="shared" si="649"/>
        <v>VPIT-SS</v>
      </c>
      <c r="AW3346" t="str">
        <f t="shared" si="648"/>
        <v>VP FOR INFORMATION TECHNOLOGY-SHARED SERVICES</v>
      </c>
    </row>
    <row r="3347" spans="1:49">
      <c r="A3347" s="59">
        <v>2018</v>
      </c>
      <c r="B3347" t="s">
        <v>137</v>
      </c>
      <c r="C3347" t="s">
        <v>1310</v>
      </c>
      <c r="D3347" t="s">
        <v>1311</v>
      </c>
      <c r="E3347" t="s">
        <v>1338</v>
      </c>
      <c r="F3347" t="s">
        <v>1336</v>
      </c>
      <c r="G3347" t="s">
        <v>1337</v>
      </c>
      <c r="H3347" t="s">
        <v>156</v>
      </c>
      <c r="I3347" s="170" t="s">
        <v>84</v>
      </c>
      <c r="J3347" t="s">
        <v>85</v>
      </c>
      <c r="K3347" t="s">
        <v>214</v>
      </c>
      <c r="L3347" t="s">
        <v>476</v>
      </c>
      <c r="M3347" t="s">
        <v>477</v>
      </c>
      <c r="N3347" t="s">
        <v>217</v>
      </c>
      <c r="O3347" t="s">
        <v>263</v>
      </c>
      <c r="P3347" t="s">
        <v>465</v>
      </c>
      <c r="Q3347" t="s">
        <v>466</v>
      </c>
      <c r="R3347" t="s">
        <v>467</v>
      </c>
      <c r="S3347" t="s">
        <v>338</v>
      </c>
      <c r="T3347" t="s">
        <v>339</v>
      </c>
      <c r="U3347" s="61" t="s">
        <v>340</v>
      </c>
      <c r="V3347" t="s">
        <v>24</v>
      </c>
      <c r="W3347" t="s">
        <v>263</v>
      </c>
      <c r="X3347" s="59">
        <v>249499</v>
      </c>
      <c r="Y3347" s="59">
        <v>249499</v>
      </c>
      <c r="Z3347" t="s">
        <v>141</v>
      </c>
      <c r="AA3347" s="146" t="str">
        <f t="shared" si="645"/>
        <v>EX</v>
      </c>
      <c r="AB3347" s="146" t="str">
        <f t="shared" si="647"/>
        <v>IT</v>
      </c>
      <c r="AC3347" t="str">
        <f t="shared" ref="AC3347:AC3410" si="650">IF(O3347 =AA3347,W3347,"Allot/Xfer IN")</f>
        <v>EX</v>
      </c>
      <c r="AD3347" s="74">
        <f t="shared" ref="AD3347:AD3410" si="651">IF(O3347 =AA3347,Y3347,-Y3347)</f>
        <v>249499</v>
      </c>
      <c r="AE3347" s="74">
        <f t="shared" si="644"/>
        <v>249499</v>
      </c>
      <c r="AF3347">
        <v>1</v>
      </c>
      <c r="AG3347">
        <v>0</v>
      </c>
      <c r="AH3347" s="74">
        <v>0</v>
      </c>
      <c r="AJ3347" s="74">
        <f t="shared" ref="AJ3347:AJ3410" si="652">SUM(AG3347:AI3347)</f>
        <v>0</v>
      </c>
      <c r="AK3347" s="74">
        <f t="shared" si="646"/>
        <v>249499</v>
      </c>
      <c r="AL3347" t="str">
        <f t="shared" ref="AL3347:AL3410" si="653">IF(AF3347&lt;&gt;1,"Y","N")</f>
        <v>N</v>
      </c>
      <c r="AN3347" t="s">
        <v>86</v>
      </c>
      <c r="AO3347" t="s">
        <v>85</v>
      </c>
      <c r="AP3347" t="str">
        <f t="shared" ref="AP3347:AP3410" si="654">IF(AL3347 ="Y","99",I3347)</f>
        <v>94</v>
      </c>
      <c r="AQ3347" s="145" t="s">
        <v>1826</v>
      </c>
      <c r="AR3347" t="str">
        <f t="shared" ref="AR3347:AR3410" si="655">IF(AM3347 ="y",AQ3347,IF(AG3347 &lt;&gt;0,"2-Provision for Compensation Incr","1-Adjusted Base Budget"))</f>
        <v>1-Adjusted Base Budget</v>
      </c>
      <c r="AS3347" s="145" t="s">
        <v>1827</v>
      </c>
      <c r="AT3347" t="s">
        <v>213</v>
      </c>
      <c r="AV3347" t="str">
        <f t="shared" si="649"/>
        <v>VPIT-SS</v>
      </c>
      <c r="AW3347" t="str">
        <f t="shared" si="648"/>
        <v>VP FOR INFORMATION TECHNOLOGY-SHARED SERVICES</v>
      </c>
    </row>
    <row r="3348" spans="1:49">
      <c r="A3348" s="59">
        <v>2018</v>
      </c>
      <c r="B3348" t="s">
        <v>137</v>
      </c>
      <c r="C3348" t="s">
        <v>1310</v>
      </c>
      <c r="D3348" t="s">
        <v>1311</v>
      </c>
      <c r="E3348" t="s">
        <v>1338</v>
      </c>
      <c r="F3348" t="s">
        <v>1349</v>
      </c>
      <c r="G3348" t="s">
        <v>1350</v>
      </c>
      <c r="H3348" t="s">
        <v>156</v>
      </c>
      <c r="I3348" s="170" t="s">
        <v>84</v>
      </c>
      <c r="J3348" t="s">
        <v>85</v>
      </c>
      <c r="K3348" t="s">
        <v>214</v>
      </c>
      <c r="L3348" t="s">
        <v>476</v>
      </c>
      <c r="M3348" t="s">
        <v>477</v>
      </c>
      <c r="N3348" t="s">
        <v>217</v>
      </c>
      <c r="O3348" t="s">
        <v>263</v>
      </c>
      <c r="P3348" t="s">
        <v>465</v>
      </c>
      <c r="Q3348" t="s">
        <v>466</v>
      </c>
      <c r="R3348" t="s">
        <v>467</v>
      </c>
      <c r="S3348" t="s">
        <v>338</v>
      </c>
      <c r="T3348" t="s">
        <v>339</v>
      </c>
      <c r="U3348" s="61" t="s">
        <v>340</v>
      </c>
      <c r="V3348" t="s">
        <v>24</v>
      </c>
      <c r="W3348" t="s">
        <v>263</v>
      </c>
      <c r="X3348" s="59">
        <v>0</v>
      </c>
      <c r="Y3348" s="59">
        <v>10000</v>
      </c>
      <c r="Z3348" t="s">
        <v>141</v>
      </c>
      <c r="AA3348" s="146" t="str">
        <f t="shared" si="645"/>
        <v>EX</v>
      </c>
      <c r="AB3348" s="146" t="str">
        <f t="shared" si="647"/>
        <v>IT</v>
      </c>
      <c r="AC3348" t="str">
        <f t="shared" si="650"/>
        <v>EX</v>
      </c>
      <c r="AD3348" s="74">
        <f t="shared" si="651"/>
        <v>10000</v>
      </c>
      <c r="AE3348" s="74">
        <f t="shared" ref="AE3348:AE3411" si="656">Y3348</f>
        <v>10000</v>
      </c>
      <c r="AF3348">
        <v>1</v>
      </c>
      <c r="AG3348">
        <v>0</v>
      </c>
      <c r="AH3348" s="74">
        <v>0</v>
      </c>
      <c r="AJ3348" s="74">
        <f t="shared" si="652"/>
        <v>0</v>
      </c>
      <c r="AK3348" s="74">
        <f t="shared" si="646"/>
        <v>10000</v>
      </c>
      <c r="AL3348" t="str">
        <f t="shared" si="653"/>
        <v>N</v>
      </c>
      <c r="AN3348" t="s">
        <v>86</v>
      </c>
      <c r="AO3348" t="s">
        <v>85</v>
      </c>
      <c r="AP3348" t="str">
        <f t="shared" si="654"/>
        <v>94</v>
      </c>
      <c r="AQ3348" s="145" t="s">
        <v>1826</v>
      </c>
      <c r="AR3348" t="str">
        <f t="shared" si="655"/>
        <v>1-Adjusted Base Budget</v>
      </c>
      <c r="AS3348" s="145" t="s">
        <v>1827</v>
      </c>
      <c r="AT3348" t="s">
        <v>213</v>
      </c>
      <c r="AV3348" t="str">
        <f t="shared" si="649"/>
        <v>VPIT-SS</v>
      </c>
      <c r="AW3348" t="str">
        <f t="shared" si="648"/>
        <v>VP FOR INFORMATION TECHNOLOGY-SHARED SERVICES</v>
      </c>
    </row>
    <row r="3349" spans="1:49">
      <c r="A3349" s="59">
        <v>2018</v>
      </c>
      <c r="B3349" t="s">
        <v>137</v>
      </c>
      <c r="C3349" t="s">
        <v>1310</v>
      </c>
      <c r="D3349" t="s">
        <v>1311</v>
      </c>
      <c r="E3349" t="s">
        <v>1315</v>
      </c>
      <c r="F3349" t="s">
        <v>1313</v>
      </c>
      <c r="G3349" t="s">
        <v>1314</v>
      </c>
      <c r="H3349" t="s">
        <v>158</v>
      </c>
      <c r="I3349" s="170" t="s">
        <v>84</v>
      </c>
      <c r="J3349" t="s">
        <v>85</v>
      </c>
      <c r="K3349" t="s">
        <v>214</v>
      </c>
      <c r="L3349" t="s">
        <v>476</v>
      </c>
      <c r="M3349" t="s">
        <v>477</v>
      </c>
      <c r="N3349" t="s">
        <v>217</v>
      </c>
      <c r="O3349" t="s">
        <v>263</v>
      </c>
      <c r="P3349" t="s">
        <v>465</v>
      </c>
      <c r="Q3349" t="s">
        <v>466</v>
      </c>
      <c r="R3349" t="s">
        <v>467</v>
      </c>
      <c r="S3349" t="s">
        <v>338</v>
      </c>
      <c r="T3349" t="s">
        <v>339</v>
      </c>
      <c r="U3349" s="61" t="s">
        <v>340</v>
      </c>
      <c r="V3349" t="s">
        <v>24</v>
      </c>
      <c r="W3349" t="s">
        <v>263</v>
      </c>
      <c r="X3349" s="59">
        <v>70000</v>
      </c>
      <c r="Y3349" s="59">
        <v>70000</v>
      </c>
      <c r="Z3349" t="s">
        <v>141</v>
      </c>
      <c r="AA3349" s="146" t="str">
        <f t="shared" si="645"/>
        <v>EX</v>
      </c>
      <c r="AB3349" s="146" t="str">
        <f t="shared" si="647"/>
        <v>IT</v>
      </c>
      <c r="AC3349" t="str">
        <f t="shared" si="650"/>
        <v>EX</v>
      </c>
      <c r="AD3349" s="74">
        <f t="shared" si="651"/>
        <v>70000</v>
      </c>
      <c r="AE3349" s="74">
        <f t="shared" si="656"/>
        <v>70000</v>
      </c>
      <c r="AF3349">
        <v>1</v>
      </c>
      <c r="AG3349">
        <v>0</v>
      </c>
      <c r="AH3349" s="74">
        <v>0</v>
      </c>
      <c r="AJ3349" s="74">
        <f t="shared" si="652"/>
        <v>0</v>
      </c>
      <c r="AK3349" s="74">
        <f t="shared" si="646"/>
        <v>70000</v>
      </c>
      <c r="AL3349" t="str">
        <f t="shared" si="653"/>
        <v>N</v>
      </c>
      <c r="AN3349" t="s">
        <v>86</v>
      </c>
      <c r="AO3349" t="s">
        <v>85</v>
      </c>
      <c r="AP3349" t="str">
        <f t="shared" si="654"/>
        <v>94</v>
      </c>
      <c r="AQ3349" s="145" t="s">
        <v>1826</v>
      </c>
      <c r="AR3349" t="str">
        <f t="shared" si="655"/>
        <v>1-Adjusted Base Budget</v>
      </c>
      <c r="AS3349" s="145" t="s">
        <v>1827</v>
      </c>
      <c r="AT3349" t="s">
        <v>213</v>
      </c>
      <c r="AV3349" t="str">
        <f t="shared" si="649"/>
        <v>VPIT-SS</v>
      </c>
      <c r="AW3349" t="str">
        <f t="shared" si="648"/>
        <v>VP FOR INFORMATION TECHNOLOGY-SHARED SERVICES</v>
      </c>
    </row>
    <row r="3350" spans="1:49">
      <c r="A3350" s="59">
        <v>2018</v>
      </c>
      <c r="B3350" t="s">
        <v>137</v>
      </c>
      <c r="C3350" t="s">
        <v>1310</v>
      </c>
      <c r="D3350" t="s">
        <v>1311</v>
      </c>
      <c r="E3350" t="s">
        <v>1315</v>
      </c>
      <c r="F3350" t="s">
        <v>1313</v>
      </c>
      <c r="G3350" t="s">
        <v>1314</v>
      </c>
      <c r="H3350" t="s">
        <v>158</v>
      </c>
      <c r="I3350" s="170" t="s">
        <v>84</v>
      </c>
      <c r="J3350" t="s">
        <v>85</v>
      </c>
      <c r="K3350" t="s">
        <v>214</v>
      </c>
      <c r="L3350" t="s">
        <v>620</v>
      </c>
      <c r="M3350" t="s">
        <v>621</v>
      </c>
      <c r="N3350" t="s">
        <v>217</v>
      </c>
      <c r="O3350" t="s">
        <v>263</v>
      </c>
      <c r="P3350" t="s">
        <v>465</v>
      </c>
      <c r="Q3350" t="s">
        <v>466</v>
      </c>
      <c r="R3350" t="s">
        <v>467</v>
      </c>
      <c r="S3350" t="s">
        <v>338</v>
      </c>
      <c r="T3350" t="s">
        <v>339</v>
      </c>
      <c r="U3350" s="61" t="s">
        <v>340</v>
      </c>
      <c r="V3350" t="s">
        <v>24</v>
      </c>
      <c r="W3350" t="s">
        <v>263</v>
      </c>
      <c r="X3350" s="59">
        <v>10000</v>
      </c>
      <c r="Y3350" s="59">
        <v>10000</v>
      </c>
      <c r="Z3350" t="s">
        <v>141</v>
      </c>
      <c r="AA3350" s="146" t="str">
        <f t="shared" si="645"/>
        <v>EX</v>
      </c>
      <c r="AB3350" s="146" t="str">
        <f t="shared" si="647"/>
        <v>IT</v>
      </c>
      <c r="AC3350" t="str">
        <f t="shared" si="650"/>
        <v>EX</v>
      </c>
      <c r="AD3350" s="74">
        <f t="shared" si="651"/>
        <v>10000</v>
      </c>
      <c r="AE3350" s="74">
        <f t="shared" si="656"/>
        <v>10000</v>
      </c>
      <c r="AF3350">
        <v>1</v>
      </c>
      <c r="AG3350">
        <v>0</v>
      </c>
      <c r="AH3350" s="74">
        <v>0</v>
      </c>
      <c r="AJ3350" s="74">
        <f t="shared" si="652"/>
        <v>0</v>
      </c>
      <c r="AK3350" s="74">
        <f t="shared" si="646"/>
        <v>10000</v>
      </c>
      <c r="AL3350" t="str">
        <f t="shared" si="653"/>
        <v>N</v>
      </c>
      <c r="AN3350" t="s">
        <v>86</v>
      </c>
      <c r="AO3350" t="s">
        <v>85</v>
      </c>
      <c r="AP3350" t="str">
        <f t="shared" si="654"/>
        <v>94</v>
      </c>
      <c r="AQ3350" s="145" t="s">
        <v>1826</v>
      </c>
      <c r="AR3350" t="str">
        <f t="shared" si="655"/>
        <v>1-Adjusted Base Budget</v>
      </c>
      <c r="AS3350" s="145" t="s">
        <v>1827</v>
      </c>
      <c r="AT3350" t="s">
        <v>213</v>
      </c>
      <c r="AV3350" t="str">
        <f t="shared" si="649"/>
        <v>VPIT-SS</v>
      </c>
      <c r="AW3350" t="str">
        <f t="shared" si="648"/>
        <v>VP FOR INFORMATION TECHNOLOGY-SHARED SERVICES</v>
      </c>
    </row>
    <row r="3351" spans="1:49">
      <c r="A3351" s="59">
        <v>2018</v>
      </c>
      <c r="B3351" t="s">
        <v>137</v>
      </c>
      <c r="C3351" t="s">
        <v>1310</v>
      </c>
      <c r="D3351" t="s">
        <v>1311</v>
      </c>
      <c r="E3351" t="s">
        <v>1316</v>
      </c>
      <c r="F3351" t="s">
        <v>1357</v>
      </c>
      <c r="G3351" t="s">
        <v>1358</v>
      </c>
      <c r="H3351" t="s">
        <v>149</v>
      </c>
      <c r="I3351" s="170" t="s">
        <v>84</v>
      </c>
      <c r="J3351" t="s">
        <v>85</v>
      </c>
      <c r="K3351" t="s">
        <v>214</v>
      </c>
      <c r="L3351" t="s">
        <v>783</v>
      </c>
      <c r="M3351" t="s">
        <v>784</v>
      </c>
      <c r="N3351" t="s">
        <v>217</v>
      </c>
      <c r="O3351" t="s">
        <v>263</v>
      </c>
      <c r="P3351" t="s">
        <v>699</v>
      </c>
      <c r="Q3351" t="s">
        <v>700</v>
      </c>
      <c r="R3351" t="s">
        <v>701</v>
      </c>
      <c r="S3351" t="s">
        <v>264</v>
      </c>
      <c r="T3351" t="s">
        <v>265</v>
      </c>
      <c r="U3351" s="61" t="s">
        <v>266</v>
      </c>
      <c r="V3351" t="s">
        <v>24</v>
      </c>
      <c r="W3351" t="s">
        <v>263</v>
      </c>
      <c r="X3351" s="59">
        <v>2500</v>
      </c>
      <c r="Y3351" s="59">
        <v>2500</v>
      </c>
      <c r="Z3351" t="s">
        <v>141</v>
      </c>
      <c r="AA3351" s="146" t="str">
        <f t="shared" si="645"/>
        <v>EX</v>
      </c>
      <c r="AB3351" s="146" t="str">
        <f t="shared" si="647"/>
        <v>IT</v>
      </c>
      <c r="AC3351" t="str">
        <f t="shared" si="650"/>
        <v>EX</v>
      </c>
      <c r="AD3351" s="74">
        <f t="shared" si="651"/>
        <v>2500</v>
      </c>
      <c r="AE3351" s="74">
        <f t="shared" si="656"/>
        <v>2500</v>
      </c>
      <c r="AF3351">
        <v>1</v>
      </c>
      <c r="AG3351">
        <v>0</v>
      </c>
      <c r="AH3351" s="74">
        <v>0</v>
      </c>
      <c r="AJ3351" s="74">
        <f t="shared" si="652"/>
        <v>0</v>
      </c>
      <c r="AK3351" s="74">
        <f t="shared" si="646"/>
        <v>2500</v>
      </c>
      <c r="AL3351" t="str">
        <f t="shared" si="653"/>
        <v>N</v>
      </c>
      <c r="AN3351" t="s">
        <v>86</v>
      </c>
      <c r="AO3351" t="s">
        <v>85</v>
      </c>
      <c r="AP3351" t="str">
        <f t="shared" si="654"/>
        <v>94</v>
      </c>
      <c r="AQ3351" s="145" t="s">
        <v>1826</v>
      </c>
      <c r="AR3351" t="str">
        <f t="shared" si="655"/>
        <v>1-Adjusted Base Budget</v>
      </c>
      <c r="AS3351" s="145" t="s">
        <v>1827</v>
      </c>
      <c r="AT3351" t="s">
        <v>213</v>
      </c>
      <c r="AV3351" t="str">
        <f t="shared" si="649"/>
        <v>VPIT-SS</v>
      </c>
      <c r="AW3351" t="str">
        <f t="shared" si="648"/>
        <v>VP FOR INFORMATION TECHNOLOGY-SHARED SERVICES</v>
      </c>
    </row>
    <row r="3352" spans="1:49">
      <c r="A3352" s="59">
        <v>2018</v>
      </c>
      <c r="B3352" t="s">
        <v>137</v>
      </c>
      <c r="C3352" t="s">
        <v>1310</v>
      </c>
      <c r="D3352" t="s">
        <v>1311</v>
      </c>
      <c r="E3352" t="s">
        <v>1316</v>
      </c>
      <c r="F3352" t="s">
        <v>1107</v>
      </c>
      <c r="G3352" t="s">
        <v>1108</v>
      </c>
      <c r="H3352" t="s">
        <v>149</v>
      </c>
      <c r="I3352" s="170" t="s">
        <v>84</v>
      </c>
      <c r="J3352" t="s">
        <v>85</v>
      </c>
      <c r="K3352" t="s">
        <v>214</v>
      </c>
      <c r="L3352" t="s">
        <v>783</v>
      </c>
      <c r="M3352" t="s">
        <v>784</v>
      </c>
      <c r="N3352" t="s">
        <v>217</v>
      </c>
      <c r="O3352" t="s">
        <v>263</v>
      </c>
      <c r="P3352" t="s">
        <v>699</v>
      </c>
      <c r="Q3352" t="s">
        <v>700</v>
      </c>
      <c r="R3352" t="s">
        <v>701</v>
      </c>
      <c r="S3352" t="s">
        <v>264</v>
      </c>
      <c r="T3352" t="s">
        <v>265</v>
      </c>
      <c r="U3352" s="61" t="s">
        <v>266</v>
      </c>
      <c r="V3352" t="s">
        <v>24</v>
      </c>
      <c r="W3352" t="s">
        <v>263</v>
      </c>
      <c r="X3352" s="59">
        <v>0</v>
      </c>
      <c r="Y3352" s="59">
        <v>200</v>
      </c>
      <c r="Z3352" t="s">
        <v>141</v>
      </c>
      <c r="AA3352" s="146" t="str">
        <f t="shared" si="645"/>
        <v>EX</v>
      </c>
      <c r="AB3352" s="146" t="str">
        <f t="shared" si="647"/>
        <v>IT</v>
      </c>
      <c r="AC3352" t="str">
        <f t="shared" si="650"/>
        <v>EX</v>
      </c>
      <c r="AD3352" s="74">
        <f t="shared" si="651"/>
        <v>200</v>
      </c>
      <c r="AE3352" s="74">
        <f t="shared" si="656"/>
        <v>200</v>
      </c>
      <c r="AF3352">
        <v>1</v>
      </c>
      <c r="AG3352">
        <v>0</v>
      </c>
      <c r="AH3352" s="74">
        <v>0</v>
      </c>
      <c r="AJ3352" s="74">
        <f t="shared" si="652"/>
        <v>0</v>
      </c>
      <c r="AK3352" s="74">
        <f t="shared" si="646"/>
        <v>200</v>
      </c>
      <c r="AL3352" t="str">
        <f t="shared" si="653"/>
        <v>N</v>
      </c>
      <c r="AN3352" t="s">
        <v>86</v>
      </c>
      <c r="AO3352" t="s">
        <v>85</v>
      </c>
      <c r="AP3352" t="str">
        <f t="shared" si="654"/>
        <v>94</v>
      </c>
      <c r="AQ3352" s="145" t="s">
        <v>1826</v>
      </c>
      <c r="AR3352" t="str">
        <f t="shared" si="655"/>
        <v>1-Adjusted Base Budget</v>
      </c>
      <c r="AS3352" s="145" t="s">
        <v>1827</v>
      </c>
      <c r="AT3352" t="s">
        <v>213</v>
      </c>
      <c r="AV3352" t="str">
        <f t="shared" si="649"/>
        <v>VPIT-SS</v>
      </c>
      <c r="AW3352" t="str">
        <f t="shared" si="648"/>
        <v>VP FOR INFORMATION TECHNOLOGY-SHARED SERVICES</v>
      </c>
    </row>
    <row r="3353" spans="1:49">
      <c r="A3353" s="59">
        <v>2018</v>
      </c>
      <c r="B3353" t="s">
        <v>137</v>
      </c>
      <c r="C3353" t="s">
        <v>1310</v>
      </c>
      <c r="D3353" t="s">
        <v>1311</v>
      </c>
      <c r="E3353" t="s">
        <v>1315</v>
      </c>
      <c r="F3353" t="s">
        <v>1313</v>
      </c>
      <c r="G3353" t="s">
        <v>1314</v>
      </c>
      <c r="H3353" t="s">
        <v>158</v>
      </c>
      <c r="I3353" s="170" t="s">
        <v>84</v>
      </c>
      <c r="J3353" t="s">
        <v>85</v>
      </c>
      <c r="K3353" t="s">
        <v>214</v>
      </c>
      <c r="L3353" t="s">
        <v>783</v>
      </c>
      <c r="M3353" t="s">
        <v>784</v>
      </c>
      <c r="N3353" t="s">
        <v>217</v>
      </c>
      <c r="O3353" t="s">
        <v>263</v>
      </c>
      <c r="P3353" t="s">
        <v>699</v>
      </c>
      <c r="Q3353" t="s">
        <v>700</v>
      </c>
      <c r="R3353" t="s">
        <v>701</v>
      </c>
      <c r="S3353" t="s">
        <v>264</v>
      </c>
      <c r="T3353" t="s">
        <v>265</v>
      </c>
      <c r="U3353" s="61" t="s">
        <v>266</v>
      </c>
      <c r="V3353" t="s">
        <v>24</v>
      </c>
      <c r="W3353" t="s">
        <v>263</v>
      </c>
      <c r="X3353" s="59">
        <v>1000</v>
      </c>
      <c r="Y3353" s="59">
        <v>1000</v>
      </c>
      <c r="Z3353" t="s">
        <v>141</v>
      </c>
      <c r="AA3353" s="146" t="str">
        <f t="shared" si="645"/>
        <v>EX</v>
      </c>
      <c r="AB3353" s="146" t="str">
        <f t="shared" si="647"/>
        <v>IT</v>
      </c>
      <c r="AC3353" t="str">
        <f t="shared" si="650"/>
        <v>EX</v>
      </c>
      <c r="AD3353" s="74">
        <f t="shared" si="651"/>
        <v>1000</v>
      </c>
      <c r="AE3353" s="74">
        <f t="shared" si="656"/>
        <v>1000</v>
      </c>
      <c r="AF3353">
        <v>1</v>
      </c>
      <c r="AG3353">
        <v>0</v>
      </c>
      <c r="AH3353" s="74">
        <v>0</v>
      </c>
      <c r="AJ3353" s="74">
        <f t="shared" si="652"/>
        <v>0</v>
      </c>
      <c r="AK3353" s="74">
        <f t="shared" si="646"/>
        <v>1000</v>
      </c>
      <c r="AL3353" t="str">
        <f t="shared" si="653"/>
        <v>N</v>
      </c>
      <c r="AN3353" t="s">
        <v>86</v>
      </c>
      <c r="AO3353" t="s">
        <v>85</v>
      </c>
      <c r="AP3353" t="str">
        <f t="shared" si="654"/>
        <v>94</v>
      </c>
      <c r="AQ3353" s="145" t="s">
        <v>1826</v>
      </c>
      <c r="AR3353" t="str">
        <f t="shared" si="655"/>
        <v>1-Adjusted Base Budget</v>
      </c>
      <c r="AS3353" s="145" t="s">
        <v>1827</v>
      </c>
      <c r="AT3353" t="s">
        <v>213</v>
      </c>
      <c r="AV3353" t="str">
        <f t="shared" si="649"/>
        <v>VPIT-SS</v>
      </c>
      <c r="AW3353" t="str">
        <f t="shared" si="648"/>
        <v>VP FOR INFORMATION TECHNOLOGY-SHARED SERVICES</v>
      </c>
    </row>
    <row r="3354" spans="1:49">
      <c r="A3354" s="59">
        <v>2018</v>
      </c>
      <c r="B3354" t="s">
        <v>137</v>
      </c>
      <c r="C3354" t="s">
        <v>1310</v>
      </c>
      <c r="D3354" t="s">
        <v>1311</v>
      </c>
      <c r="E3354" t="s">
        <v>1316</v>
      </c>
      <c r="F3354" t="s">
        <v>1359</v>
      </c>
      <c r="G3354" t="s">
        <v>1360</v>
      </c>
      <c r="H3354" t="s">
        <v>149</v>
      </c>
      <c r="I3354" s="170" t="s">
        <v>84</v>
      </c>
      <c r="J3354" t="s">
        <v>85</v>
      </c>
      <c r="K3354" t="s">
        <v>214</v>
      </c>
      <c r="L3354" t="s">
        <v>695</v>
      </c>
      <c r="M3354" t="s">
        <v>696</v>
      </c>
      <c r="N3354" t="s">
        <v>217</v>
      </c>
      <c r="O3354" t="s">
        <v>263</v>
      </c>
      <c r="P3354" t="s">
        <v>379</v>
      </c>
      <c r="Q3354" t="s">
        <v>379</v>
      </c>
      <c r="R3354" t="s">
        <v>380</v>
      </c>
      <c r="S3354" t="s">
        <v>264</v>
      </c>
      <c r="T3354" t="s">
        <v>265</v>
      </c>
      <c r="U3354" s="61" t="s">
        <v>266</v>
      </c>
      <c r="V3354" t="s">
        <v>24</v>
      </c>
      <c r="W3354" t="s">
        <v>263</v>
      </c>
      <c r="X3354" s="59">
        <v>88416</v>
      </c>
      <c r="Y3354" s="59">
        <v>88416</v>
      </c>
      <c r="Z3354" t="s">
        <v>141</v>
      </c>
      <c r="AA3354" s="146" t="str">
        <f t="shared" si="645"/>
        <v>EX</v>
      </c>
      <c r="AB3354" s="146" t="str">
        <f t="shared" si="647"/>
        <v>IT</v>
      </c>
      <c r="AC3354" t="str">
        <f t="shared" si="650"/>
        <v>EX</v>
      </c>
      <c r="AD3354" s="74">
        <f t="shared" si="651"/>
        <v>88416</v>
      </c>
      <c r="AE3354" s="74">
        <f t="shared" si="656"/>
        <v>88416</v>
      </c>
      <c r="AF3354">
        <v>1</v>
      </c>
      <c r="AG3354">
        <v>0</v>
      </c>
      <c r="AH3354" s="74">
        <v>0</v>
      </c>
      <c r="AJ3354" s="74">
        <f t="shared" si="652"/>
        <v>0</v>
      </c>
      <c r="AK3354" s="74">
        <f t="shared" si="646"/>
        <v>88416</v>
      </c>
      <c r="AL3354" t="str">
        <f t="shared" si="653"/>
        <v>N</v>
      </c>
      <c r="AN3354" t="s">
        <v>86</v>
      </c>
      <c r="AO3354" t="s">
        <v>85</v>
      </c>
      <c r="AP3354" t="str">
        <f t="shared" si="654"/>
        <v>94</v>
      </c>
      <c r="AQ3354" s="145" t="s">
        <v>1826</v>
      </c>
      <c r="AR3354" t="str">
        <f t="shared" si="655"/>
        <v>1-Adjusted Base Budget</v>
      </c>
      <c r="AS3354" s="145" t="s">
        <v>1827</v>
      </c>
      <c r="AT3354" t="s">
        <v>213</v>
      </c>
      <c r="AV3354" t="str">
        <f t="shared" si="649"/>
        <v>VPIT-SS</v>
      </c>
      <c r="AW3354" t="str">
        <f t="shared" si="648"/>
        <v>VP FOR INFORMATION TECHNOLOGY-SHARED SERVICES</v>
      </c>
    </row>
    <row r="3355" spans="1:49">
      <c r="A3355" s="59">
        <v>2018</v>
      </c>
      <c r="B3355" t="s">
        <v>137</v>
      </c>
      <c r="C3355" t="s">
        <v>1310</v>
      </c>
      <c r="D3355" t="s">
        <v>1311</v>
      </c>
      <c r="E3355" t="s">
        <v>1321</v>
      </c>
      <c r="F3355" t="s">
        <v>1313</v>
      </c>
      <c r="G3355" t="s">
        <v>1314</v>
      </c>
      <c r="H3355" t="s">
        <v>151</v>
      </c>
      <c r="I3355" s="170" t="s">
        <v>84</v>
      </c>
      <c r="J3355" t="s">
        <v>85</v>
      </c>
      <c r="K3355" t="s">
        <v>214</v>
      </c>
      <c r="L3355" t="s">
        <v>695</v>
      </c>
      <c r="M3355" t="s">
        <v>696</v>
      </c>
      <c r="N3355" t="s">
        <v>217</v>
      </c>
      <c r="O3355" t="s">
        <v>263</v>
      </c>
      <c r="P3355" t="s">
        <v>379</v>
      </c>
      <c r="Q3355" t="s">
        <v>379</v>
      </c>
      <c r="R3355" t="s">
        <v>380</v>
      </c>
      <c r="S3355" t="s">
        <v>264</v>
      </c>
      <c r="T3355" t="s">
        <v>265</v>
      </c>
      <c r="U3355" s="61" t="s">
        <v>266</v>
      </c>
      <c r="V3355" t="s">
        <v>24</v>
      </c>
      <c r="W3355" t="s">
        <v>263</v>
      </c>
      <c r="X3355" s="59">
        <v>10000</v>
      </c>
      <c r="Y3355" s="59">
        <v>10000</v>
      </c>
      <c r="Z3355" t="s">
        <v>141</v>
      </c>
      <c r="AA3355" s="146" t="str">
        <f t="shared" si="645"/>
        <v>EX</v>
      </c>
      <c r="AB3355" s="146" t="str">
        <f t="shared" si="647"/>
        <v>IT</v>
      </c>
      <c r="AC3355" t="str">
        <f t="shared" si="650"/>
        <v>EX</v>
      </c>
      <c r="AD3355" s="74">
        <f t="shared" si="651"/>
        <v>10000</v>
      </c>
      <c r="AE3355" s="74">
        <f t="shared" si="656"/>
        <v>10000</v>
      </c>
      <c r="AF3355">
        <v>1</v>
      </c>
      <c r="AG3355">
        <v>0</v>
      </c>
      <c r="AH3355" s="74">
        <v>0</v>
      </c>
      <c r="AJ3355" s="74">
        <f t="shared" si="652"/>
        <v>0</v>
      </c>
      <c r="AK3355" s="74">
        <f t="shared" si="646"/>
        <v>10000</v>
      </c>
      <c r="AL3355" t="str">
        <f t="shared" si="653"/>
        <v>N</v>
      </c>
      <c r="AN3355" t="s">
        <v>86</v>
      </c>
      <c r="AO3355" t="s">
        <v>85</v>
      </c>
      <c r="AP3355" t="str">
        <f t="shared" si="654"/>
        <v>94</v>
      </c>
      <c r="AQ3355" s="145" t="s">
        <v>1826</v>
      </c>
      <c r="AR3355" t="str">
        <f t="shared" si="655"/>
        <v>1-Adjusted Base Budget</v>
      </c>
      <c r="AS3355" s="145" t="s">
        <v>1827</v>
      </c>
      <c r="AT3355" t="s">
        <v>213</v>
      </c>
      <c r="AV3355" t="str">
        <f t="shared" si="649"/>
        <v>VPIT-SS</v>
      </c>
      <c r="AW3355" t="str">
        <f t="shared" si="648"/>
        <v>VP FOR INFORMATION TECHNOLOGY-SHARED SERVICES</v>
      </c>
    </row>
    <row r="3356" spans="1:49">
      <c r="A3356" s="59">
        <v>2018</v>
      </c>
      <c r="B3356" t="s">
        <v>137</v>
      </c>
      <c r="C3356" t="s">
        <v>1310</v>
      </c>
      <c r="D3356" t="s">
        <v>1311</v>
      </c>
      <c r="E3356" t="s">
        <v>1338</v>
      </c>
      <c r="F3356" t="s">
        <v>1343</v>
      </c>
      <c r="G3356" t="s">
        <v>1344</v>
      </c>
      <c r="H3356" t="s">
        <v>156</v>
      </c>
      <c r="I3356" s="170" t="s">
        <v>84</v>
      </c>
      <c r="J3356" t="s">
        <v>85</v>
      </c>
      <c r="K3356" t="s">
        <v>214</v>
      </c>
      <c r="L3356" t="s">
        <v>695</v>
      </c>
      <c r="M3356" t="s">
        <v>696</v>
      </c>
      <c r="N3356" t="s">
        <v>217</v>
      </c>
      <c r="O3356" t="s">
        <v>263</v>
      </c>
      <c r="P3356" t="s">
        <v>379</v>
      </c>
      <c r="Q3356" t="s">
        <v>379</v>
      </c>
      <c r="R3356" t="s">
        <v>380</v>
      </c>
      <c r="S3356" t="s">
        <v>264</v>
      </c>
      <c r="T3356" t="s">
        <v>265</v>
      </c>
      <c r="U3356" s="61" t="s">
        <v>266</v>
      </c>
      <c r="V3356" t="s">
        <v>24</v>
      </c>
      <c r="W3356" t="s">
        <v>263</v>
      </c>
      <c r="X3356" s="59">
        <v>12000</v>
      </c>
      <c r="Y3356" s="59">
        <v>12000</v>
      </c>
      <c r="Z3356" t="s">
        <v>141</v>
      </c>
      <c r="AA3356" s="146" t="str">
        <f t="shared" si="645"/>
        <v>EX</v>
      </c>
      <c r="AB3356" s="146" t="str">
        <f t="shared" si="647"/>
        <v>IT</v>
      </c>
      <c r="AC3356" t="str">
        <f t="shared" si="650"/>
        <v>EX</v>
      </c>
      <c r="AD3356" s="74">
        <f t="shared" si="651"/>
        <v>12000</v>
      </c>
      <c r="AE3356" s="74">
        <f t="shared" si="656"/>
        <v>12000</v>
      </c>
      <c r="AF3356">
        <v>1</v>
      </c>
      <c r="AG3356">
        <v>0</v>
      </c>
      <c r="AH3356" s="74">
        <v>0</v>
      </c>
      <c r="AJ3356" s="74">
        <f t="shared" si="652"/>
        <v>0</v>
      </c>
      <c r="AK3356" s="74">
        <f t="shared" si="646"/>
        <v>12000</v>
      </c>
      <c r="AL3356" t="str">
        <f t="shared" si="653"/>
        <v>N</v>
      </c>
      <c r="AN3356" t="s">
        <v>86</v>
      </c>
      <c r="AO3356" t="s">
        <v>85</v>
      </c>
      <c r="AP3356" t="str">
        <f t="shared" si="654"/>
        <v>94</v>
      </c>
      <c r="AQ3356" s="145" t="s">
        <v>1826</v>
      </c>
      <c r="AR3356" t="str">
        <f t="shared" si="655"/>
        <v>1-Adjusted Base Budget</v>
      </c>
      <c r="AS3356" s="145" t="s">
        <v>1827</v>
      </c>
      <c r="AT3356" t="s">
        <v>213</v>
      </c>
      <c r="AV3356" t="str">
        <f t="shared" si="649"/>
        <v>VPIT-SS</v>
      </c>
      <c r="AW3356" t="str">
        <f t="shared" si="648"/>
        <v>VP FOR INFORMATION TECHNOLOGY-SHARED SERVICES</v>
      </c>
    </row>
    <row r="3357" spans="1:49">
      <c r="A3357" s="59">
        <v>2018</v>
      </c>
      <c r="B3357" t="s">
        <v>137</v>
      </c>
      <c r="C3357" t="s">
        <v>1310</v>
      </c>
      <c r="D3357" t="s">
        <v>1311</v>
      </c>
      <c r="E3357" t="s">
        <v>1316</v>
      </c>
      <c r="F3357" t="s">
        <v>952</v>
      </c>
      <c r="G3357" t="s">
        <v>953</v>
      </c>
      <c r="H3357" t="s">
        <v>149</v>
      </c>
      <c r="I3357" s="170" t="s">
        <v>84</v>
      </c>
      <c r="J3357" t="s">
        <v>85</v>
      </c>
      <c r="K3357" t="s">
        <v>214</v>
      </c>
      <c r="L3357" t="s">
        <v>350</v>
      </c>
      <c r="M3357" t="s">
        <v>351</v>
      </c>
      <c r="N3357" t="s">
        <v>217</v>
      </c>
      <c r="O3357" t="s">
        <v>263</v>
      </c>
      <c r="P3357" t="s">
        <v>352</v>
      </c>
      <c r="Q3357" t="s">
        <v>353</v>
      </c>
      <c r="R3357" t="s">
        <v>354</v>
      </c>
      <c r="S3357" t="s">
        <v>264</v>
      </c>
      <c r="T3357" t="s">
        <v>265</v>
      </c>
      <c r="U3357" s="61" t="s">
        <v>266</v>
      </c>
      <c r="V3357" t="s">
        <v>24</v>
      </c>
      <c r="W3357" t="s">
        <v>263</v>
      </c>
      <c r="X3357" s="59">
        <v>1311</v>
      </c>
      <c r="Y3357" s="59">
        <v>1311</v>
      </c>
      <c r="Z3357" t="s">
        <v>141</v>
      </c>
      <c r="AA3357" s="146" t="str">
        <f t="shared" si="645"/>
        <v>EX</v>
      </c>
      <c r="AB3357" s="146" t="str">
        <f t="shared" si="647"/>
        <v>IT</v>
      </c>
      <c r="AC3357" t="str">
        <f t="shared" si="650"/>
        <v>EX</v>
      </c>
      <c r="AD3357" s="74">
        <f t="shared" si="651"/>
        <v>1311</v>
      </c>
      <c r="AE3357" s="74">
        <f t="shared" si="656"/>
        <v>1311</v>
      </c>
      <c r="AF3357">
        <v>1</v>
      </c>
      <c r="AG3357">
        <v>0</v>
      </c>
      <c r="AH3357" s="74">
        <v>0</v>
      </c>
      <c r="AJ3357" s="74">
        <f t="shared" si="652"/>
        <v>0</v>
      </c>
      <c r="AK3357" s="74">
        <f t="shared" si="646"/>
        <v>1311</v>
      </c>
      <c r="AL3357" t="str">
        <f t="shared" si="653"/>
        <v>N</v>
      </c>
      <c r="AN3357" t="s">
        <v>86</v>
      </c>
      <c r="AO3357" t="s">
        <v>85</v>
      </c>
      <c r="AP3357" t="str">
        <f t="shared" si="654"/>
        <v>94</v>
      </c>
      <c r="AQ3357" s="145" t="s">
        <v>1826</v>
      </c>
      <c r="AR3357" t="str">
        <f t="shared" si="655"/>
        <v>1-Adjusted Base Budget</v>
      </c>
      <c r="AS3357" s="145" t="s">
        <v>1827</v>
      </c>
      <c r="AT3357" t="s">
        <v>213</v>
      </c>
      <c r="AV3357" t="str">
        <f t="shared" si="649"/>
        <v>VPIT-SS</v>
      </c>
      <c r="AW3357" t="str">
        <f t="shared" si="648"/>
        <v>VP FOR INFORMATION TECHNOLOGY-SHARED SERVICES</v>
      </c>
    </row>
    <row r="3358" spans="1:49">
      <c r="A3358" s="59">
        <v>2018</v>
      </c>
      <c r="B3358" t="s">
        <v>137</v>
      </c>
      <c r="C3358" t="s">
        <v>1310</v>
      </c>
      <c r="D3358" t="s">
        <v>1311</v>
      </c>
      <c r="E3358" t="s">
        <v>1316</v>
      </c>
      <c r="F3358" t="s">
        <v>1355</v>
      </c>
      <c r="G3358" t="s">
        <v>1356</v>
      </c>
      <c r="H3358" t="s">
        <v>149</v>
      </c>
      <c r="I3358" s="170" t="s">
        <v>84</v>
      </c>
      <c r="J3358" t="s">
        <v>85</v>
      </c>
      <c r="K3358" t="s">
        <v>214</v>
      </c>
      <c r="L3358" t="s">
        <v>350</v>
      </c>
      <c r="M3358" t="s">
        <v>351</v>
      </c>
      <c r="N3358" t="s">
        <v>217</v>
      </c>
      <c r="O3358" t="s">
        <v>263</v>
      </c>
      <c r="P3358" t="s">
        <v>352</v>
      </c>
      <c r="Q3358" t="s">
        <v>353</v>
      </c>
      <c r="R3358" t="s">
        <v>354</v>
      </c>
      <c r="S3358" t="s">
        <v>264</v>
      </c>
      <c r="T3358" t="s">
        <v>265</v>
      </c>
      <c r="U3358" s="61" t="s">
        <v>266</v>
      </c>
      <c r="V3358" t="s">
        <v>24</v>
      </c>
      <c r="W3358" t="s">
        <v>263</v>
      </c>
      <c r="X3358" s="59">
        <v>825</v>
      </c>
      <c r="Y3358" s="59">
        <v>825</v>
      </c>
      <c r="Z3358" t="s">
        <v>141</v>
      </c>
      <c r="AA3358" s="146" t="str">
        <f t="shared" si="645"/>
        <v>EX</v>
      </c>
      <c r="AB3358" s="146" t="str">
        <f t="shared" si="647"/>
        <v>IT</v>
      </c>
      <c r="AC3358" t="str">
        <f t="shared" si="650"/>
        <v>EX</v>
      </c>
      <c r="AD3358" s="74">
        <f t="shared" si="651"/>
        <v>825</v>
      </c>
      <c r="AE3358" s="74">
        <f t="shared" si="656"/>
        <v>825</v>
      </c>
      <c r="AF3358">
        <v>1</v>
      </c>
      <c r="AG3358">
        <v>0</v>
      </c>
      <c r="AH3358" s="74">
        <v>0</v>
      </c>
      <c r="AJ3358" s="74">
        <f t="shared" si="652"/>
        <v>0</v>
      </c>
      <c r="AK3358" s="74">
        <f t="shared" si="646"/>
        <v>825</v>
      </c>
      <c r="AL3358" t="str">
        <f t="shared" si="653"/>
        <v>N</v>
      </c>
      <c r="AN3358" t="s">
        <v>86</v>
      </c>
      <c r="AO3358" t="s">
        <v>85</v>
      </c>
      <c r="AP3358" t="str">
        <f t="shared" si="654"/>
        <v>94</v>
      </c>
      <c r="AQ3358" s="145" t="s">
        <v>1826</v>
      </c>
      <c r="AR3358" t="str">
        <f t="shared" si="655"/>
        <v>1-Adjusted Base Budget</v>
      </c>
      <c r="AS3358" s="145" t="s">
        <v>1827</v>
      </c>
      <c r="AT3358" t="s">
        <v>213</v>
      </c>
      <c r="AV3358" t="str">
        <f t="shared" si="649"/>
        <v>VPIT-SS</v>
      </c>
      <c r="AW3358" t="str">
        <f t="shared" si="648"/>
        <v>VP FOR INFORMATION TECHNOLOGY-SHARED SERVICES</v>
      </c>
    </row>
    <row r="3359" spans="1:49">
      <c r="A3359" s="59">
        <v>2018</v>
      </c>
      <c r="B3359" t="s">
        <v>137</v>
      </c>
      <c r="C3359" t="s">
        <v>1310</v>
      </c>
      <c r="D3359" t="s">
        <v>1311</v>
      </c>
      <c r="E3359" t="s">
        <v>1316</v>
      </c>
      <c r="F3359" t="s">
        <v>1142</v>
      </c>
      <c r="G3359" t="s">
        <v>1143</v>
      </c>
      <c r="H3359" t="s">
        <v>149</v>
      </c>
      <c r="I3359" s="170" t="s">
        <v>84</v>
      </c>
      <c r="J3359" t="s">
        <v>85</v>
      </c>
      <c r="K3359" t="s">
        <v>214</v>
      </c>
      <c r="L3359" t="s">
        <v>350</v>
      </c>
      <c r="M3359" t="s">
        <v>351</v>
      </c>
      <c r="N3359" t="s">
        <v>217</v>
      </c>
      <c r="O3359" t="s">
        <v>263</v>
      </c>
      <c r="P3359" t="s">
        <v>352</v>
      </c>
      <c r="Q3359" t="s">
        <v>353</v>
      </c>
      <c r="R3359" t="s">
        <v>354</v>
      </c>
      <c r="S3359" t="s">
        <v>264</v>
      </c>
      <c r="T3359" t="s">
        <v>265</v>
      </c>
      <c r="U3359" s="61" t="s">
        <v>266</v>
      </c>
      <c r="V3359" t="s">
        <v>24</v>
      </c>
      <c r="W3359" t="s">
        <v>263</v>
      </c>
      <c r="X3359" s="59">
        <v>0</v>
      </c>
      <c r="Y3359" s="59">
        <v>4000</v>
      </c>
      <c r="Z3359" t="s">
        <v>141</v>
      </c>
      <c r="AA3359" s="146" t="str">
        <f t="shared" si="645"/>
        <v>EX</v>
      </c>
      <c r="AB3359" s="146" t="str">
        <f t="shared" si="647"/>
        <v>IT</v>
      </c>
      <c r="AC3359" t="str">
        <f t="shared" si="650"/>
        <v>EX</v>
      </c>
      <c r="AD3359" s="74">
        <f t="shared" si="651"/>
        <v>4000</v>
      </c>
      <c r="AE3359" s="74">
        <f t="shared" si="656"/>
        <v>4000</v>
      </c>
      <c r="AF3359">
        <v>1</v>
      </c>
      <c r="AG3359">
        <v>0</v>
      </c>
      <c r="AH3359" s="74">
        <v>0</v>
      </c>
      <c r="AJ3359" s="74">
        <f t="shared" si="652"/>
        <v>0</v>
      </c>
      <c r="AK3359" s="74">
        <f t="shared" si="646"/>
        <v>4000</v>
      </c>
      <c r="AL3359" t="str">
        <f t="shared" si="653"/>
        <v>N</v>
      </c>
      <c r="AN3359" t="s">
        <v>86</v>
      </c>
      <c r="AO3359" t="s">
        <v>85</v>
      </c>
      <c r="AP3359" t="str">
        <f t="shared" si="654"/>
        <v>94</v>
      </c>
      <c r="AQ3359" s="145" t="s">
        <v>1826</v>
      </c>
      <c r="AR3359" t="str">
        <f t="shared" si="655"/>
        <v>1-Adjusted Base Budget</v>
      </c>
      <c r="AS3359" s="145" t="s">
        <v>1827</v>
      </c>
      <c r="AT3359" t="s">
        <v>213</v>
      </c>
      <c r="AV3359" t="str">
        <f t="shared" si="649"/>
        <v>VPIT-SS</v>
      </c>
      <c r="AW3359" t="str">
        <f t="shared" si="648"/>
        <v>VP FOR INFORMATION TECHNOLOGY-SHARED SERVICES</v>
      </c>
    </row>
    <row r="3360" spans="1:49">
      <c r="A3360" s="59">
        <v>2018</v>
      </c>
      <c r="B3360" t="s">
        <v>137</v>
      </c>
      <c r="C3360" t="s">
        <v>1310</v>
      </c>
      <c r="D3360" t="s">
        <v>1311</v>
      </c>
      <c r="E3360" t="s">
        <v>1316</v>
      </c>
      <c r="F3360" t="s">
        <v>1125</v>
      </c>
      <c r="G3360" t="s">
        <v>1126</v>
      </c>
      <c r="H3360" t="s">
        <v>149</v>
      </c>
      <c r="I3360" s="170" t="s">
        <v>84</v>
      </c>
      <c r="J3360" t="s">
        <v>85</v>
      </c>
      <c r="K3360" t="s">
        <v>214</v>
      </c>
      <c r="L3360" t="s">
        <v>350</v>
      </c>
      <c r="M3360" t="s">
        <v>351</v>
      </c>
      <c r="N3360" t="s">
        <v>217</v>
      </c>
      <c r="O3360" t="s">
        <v>263</v>
      </c>
      <c r="P3360" t="s">
        <v>352</v>
      </c>
      <c r="Q3360" t="s">
        <v>353</v>
      </c>
      <c r="R3360" t="s">
        <v>354</v>
      </c>
      <c r="S3360" t="s">
        <v>264</v>
      </c>
      <c r="T3360" t="s">
        <v>265</v>
      </c>
      <c r="U3360" s="61" t="s">
        <v>266</v>
      </c>
      <c r="V3360" t="s">
        <v>24</v>
      </c>
      <c r="W3360" t="s">
        <v>263</v>
      </c>
      <c r="X3360" s="59">
        <v>16580</v>
      </c>
      <c r="Y3360" s="59">
        <v>16580</v>
      </c>
      <c r="Z3360" t="s">
        <v>141</v>
      </c>
      <c r="AA3360" s="146" t="str">
        <f t="shared" si="645"/>
        <v>EX</v>
      </c>
      <c r="AB3360" s="146" t="str">
        <f t="shared" si="647"/>
        <v>IT</v>
      </c>
      <c r="AC3360" t="str">
        <f t="shared" si="650"/>
        <v>EX</v>
      </c>
      <c r="AD3360" s="74">
        <f t="shared" si="651"/>
        <v>16580</v>
      </c>
      <c r="AE3360" s="74">
        <f t="shared" si="656"/>
        <v>16580</v>
      </c>
      <c r="AF3360">
        <v>1</v>
      </c>
      <c r="AG3360">
        <v>0</v>
      </c>
      <c r="AH3360" s="74">
        <v>0</v>
      </c>
      <c r="AJ3360" s="74">
        <f t="shared" si="652"/>
        <v>0</v>
      </c>
      <c r="AK3360" s="74">
        <f t="shared" si="646"/>
        <v>16580</v>
      </c>
      <c r="AL3360" t="str">
        <f t="shared" si="653"/>
        <v>N</v>
      </c>
      <c r="AN3360" t="s">
        <v>86</v>
      </c>
      <c r="AO3360" t="s">
        <v>85</v>
      </c>
      <c r="AP3360" t="str">
        <f t="shared" si="654"/>
        <v>94</v>
      </c>
      <c r="AQ3360" s="145" t="s">
        <v>1826</v>
      </c>
      <c r="AR3360" t="str">
        <f t="shared" si="655"/>
        <v>1-Adjusted Base Budget</v>
      </c>
      <c r="AS3360" s="145" t="s">
        <v>1827</v>
      </c>
      <c r="AT3360" t="s">
        <v>213</v>
      </c>
      <c r="AV3360" t="str">
        <f t="shared" si="649"/>
        <v>VPIT-SS</v>
      </c>
      <c r="AW3360" t="str">
        <f t="shared" si="648"/>
        <v>VP FOR INFORMATION TECHNOLOGY-SHARED SERVICES</v>
      </c>
    </row>
    <row r="3361" spans="1:49">
      <c r="A3361" s="59">
        <v>2018</v>
      </c>
      <c r="B3361" t="s">
        <v>137</v>
      </c>
      <c r="C3361" t="s">
        <v>1310</v>
      </c>
      <c r="D3361" t="s">
        <v>1311</v>
      </c>
      <c r="E3361" t="s">
        <v>1316</v>
      </c>
      <c r="F3361" t="s">
        <v>1097</v>
      </c>
      <c r="G3361" t="s">
        <v>1098</v>
      </c>
      <c r="H3361" t="s">
        <v>149</v>
      </c>
      <c r="I3361" s="170" t="s">
        <v>84</v>
      </c>
      <c r="J3361" t="s">
        <v>85</v>
      </c>
      <c r="K3361" t="s">
        <v>214</v>
      </c>
      <c r="L3361" t="s">
        <v>350</v>
      </c>
      <c r="M3361" t="s">
        <v>351</v>
      </c>
      <c r="N3361" t="s">
        <v>217</v>
      </c>
      <c r="O3361" t="s">
        <v>263</v>
      </c>
      <c r="P3361" t="s">
        <v>352</v>
      </c>
      <c r="Q3361" t="s">
        <v>353</v>
      </c>
      <c r="R3361" t="s">
        <v>354</v>
      </c>
      <c r="S3361" t="s">
        <v>264</v>
      </c>
      <c r="T3361" t="s">
        <v>265</v>
      </c>
      <c r="U3361" s="61" t="s">
        <v>266</v>
      </c>
      <c r="V3361" t="s">
        <v>24</v>
      </c>
      <c r="W3361" t="s">
        <v>263</v>
      </c>
      <c r="X3361" s="59">
        <v>1578</v>
      </c>
      <c r="Y3361" s="59">
        <v>1578</v>
      </c>
      <c r="Z3361" t="s">
        <v>141</v>
      </c>
      <c r="AA3361" s="146" t="str">
        <f t="shared" si="645"/>
        <v>EX</v>
      </c>
      <c r="AB3361" s="146" t="str">
        <f t="shared" si="647"/>
        <v>IT</v>
      </c>
      <c r="AC3361" t="str">
        <f t="shared" si="650"/>
        <v>EX</v>
      </c>
      <c r="AD3361" s="74">
        <f t="shared" si="651"/>
        <v>1578</v>
      </c>
      <c r="AE3361" s="74">
        <f t="shared" si="656"/>
        <v>1578</v>
      </c>
      <c r="AF3361">
        <v>1</v>
      </c>
      <c r="AG3361">
        <v>0</v>
      </c>
      <c r="AH3361" s="74">
        <v>0</v>
      </c>
      <c r="AJ3361" s="74">
        <f t="shared" si="652"/>
        <v>0</v>
      </c>
      <c r="AK3361" s="74">
        <f t="shared" si="646"/>
        <v>1578</v>
      </c>
      <c r="AL3361" t="str">
        <f t="shared" si="653"/>
        <v>N</v>
      </c>
      <c r="AN3361" t="s">
        <v>86</v>
      </c>
      <c r="AO3361" t="s">
        <v>85</v>
      </c>
      <c r="AP3361" t="str">
        <f t="shared" si="654"/>
        <v>94</v>
      </c>
      <c r="AQ3361" s="145" t="s">
        <v>1826</v>
      </c>
      <c r="AR3361" t="str">
        <f t="shared" si="655"/>
        <v>1-Adjusted Base Budget</v>
      </c>
      <c r="AS3361" s="145" t="s">
        <v>1827</v>
      </c>
      <c r="AT3361" t="s">
        <v>213</v>
      </c>
      <c r="AV3361" t="str">
        <f t="shared" si="649"/>
        <v>VPIT-SS</v>
      </c>
      <c r="AW3361" t="str">
        <f t="shared" si="648"/>
        <v>VP FOR INFORMATION TECHNOLOGY-SHARED SERVICES</v>
      </c>
    </row>
    <row r="3362" spans="1:49">
      <c r="A3362" s="59">
        <v>2018</v>
      </c>
      <c r="B3362" t="s">
        <v>137</v>
      </c>
      <c r="C3362" t="s">
        <v>1310</v>
      </c>
      <c r="D3362" t="s">
        <v>1311</v>
      </c>
      <c r="E3362" t="s">
        <v>1316</v>
      </c>
      <c r="F3362" t="s">
        <v>1107</v>
      </c>
      <c r="G3362" t="s">
        <v>1108</v>
      </c>
      <c r="H3362" t="s">
        <v>149</v>
      </c>
      <c r="I3362" s="170" t="s">
        <v>84</v>
      </c>
      <c r="J3362" t="s">
        <v>85</v>
      </c>
      <c r="K3362" t="s">
        <v>214</v>
      </c>
      <c r="L3362" t="s">
        <v>350</v>
      </c>
      <c r="M3362" t="s">
        <v>351</v>
      </c>
      <c r="N3362" t="s">
        <v>217</v>
      </c>
      <c r="O3362" t="s">
        <v>263</v>
      </c>
      <c r="P3362" t="s">
        <v>352</v>
      </c>
      <c r="Q3362" t="s">
        <v>353</v>
      </c>
      <c r="R3362" t="s">
        <v>354</v>
      </c>
      <c r="S3362" t="s">
        <v>264</v>
      </c>
      <c r="T3362" t="s">
        <v>265</v>
      </c>
      <c r="U3362" s="61" t="s">
        <v>266</v>
      </c>
      <c r="V3362" t="s">
        <v>24</v>
      </c>
      <c r="W3362" t="s">
        <v>263</v>
      </c>
      <c r="X3362" s="59">
        <v>0</v>
      </c>
      <c r="Y3362" s="59">
        <v>376</v>
      </c>
      <c r="Z3362" t="s">
        <v>141</v>
      </c>
      <c r="AA3362" s="146" t="str">
        <f t="shared" si="645"/>
        <v>EX</v>
      </c>
      <c r="AB3362" s="146" t="str">
        <f t="shared" si="647"/>
        <v>IT</v>
      </c>
      <c r="AC3362" t="str">
        <f t="shared" si="650"/>
        <v>EX</v>
      </c>
      <c r="AD3362" s="74">
        <f t="shared" si="651"/>
        <v>376</v>
      </c>
      <c r="AE3362" s="74">
        <f t="shared" si="656"/>
        <v>376</v>
      </c>
      <c r="AF3362">
        <v>1</v>
      </c>
      <c r="AG3362">
        <v>0</v>
      </c>
      <c r="AH3362" s="74">
        <v>0</v>
      </c>
      <c r="AJ3362" s="74">
        <f t="shared" si="652"/>
        <v>0</v>
      </c>
      <c r="AK3362" s="74">
        <f t="shared" si="646"/>
        <v>376</v>
      </c>
      <c r="AL3362" t="str">
        <f t="shared" si="653"/>
        <v>N</v>
      </c>
      <c r="AN3362" t="s">
        <v>86</v>
      </c>
      <c r="AO3362" t="s">
        <v>85</v>
      </c>
      <c r="AP3362" t="str">
        <f t="shared" si="654"/>
        <v>94</v>
      </c>
      <c r="AQ3362" s="145" t="s">
        <v>1826</v>
      </c>
      <c r="AR3362" t="str">
        <f t="shared" si="655"/>
        <v>1-Adjusted Base Budget</v>
      </c>
      <c r="AS3362" s="145" t="s">
        <v>1827</v>
      </c>
      <c r="AT3362" t="s">
        <v>213</v>
      </c>
      <c r="AV3362" t="str">
        <f t="shared" si="649"/>
        <v>VPIT-SS</v>
      </c>
      <c r="AW3362" t="str">
        <f t="shared" si="648"/>
        <v>VP FOR INFORMATION TECHNOLOGY-SHARED SERVICES</v>
      </c>
    </row>
    <row r="3363" spans="1:49">
      <c r="A3363" s="59">
        <v>2018</v>
      </c>
      <c r="B3363" t="s">
        <v>137</v>
      </c>
      <c r="C3363" t="s">
        <v>1310</v>
      </c>
      <c r="D3363" t="s">
        <v>1311</v>
      </c>
      <c r="E3363" t="s">
        <v>1338</v>
      </c>
      <c r="F3363" t="s">
        <v>1107</v>
      </c>
      <c r="G3363" t="s">
        <v>1108</v>
      </c>
      <c r="H3363" t="s">
        <v>156</v>
      </c>
      <c r="I3363" s="170" t="s">
        <v>84</v>
      </c>
      <c r="J3363" t="s">
        <v>85</v>
      </c>
      <c r="K3363" t="s">
        <v>214</v>
      </c>
      <c r="L3363" t="s">
        <v>350</v>
      </c>
      <c r="M3363" t="s">
        <v>351</v>
      </c>
      <c r="N3363" t="s">
        <v>217</v>
      </c>
      <c r="O3363" t="s">
        <v>263</v>
      </c>
      <c r="P3363" t="s">
        <v>352</v>
      </c>
      <c r="Q3363" t="s">
        <v>353</v>
      </c>
      <c r="R3363" t="s">
        <v>354</v>
      </c>
      <c r="S3363" t="s">
        <v>264</v>
      </c>
      <c r="T3363" t="s">
        <v>265</v>
      </c>
      <c r="U3363" s="61" t="s">
        <v>266</v>
      </c>
      <c r="V3363" t="s">
        <v>24</v>
      </c>
      <c r="W3363" t="s">
        <v>263</v>
      </c>
      <c r="X3363" s="59">
        <v>0</v>
      </c>
      <c r="Y3363" s="59">
        <v>3500</v>
      </c>
      <c r="Z3363" t="s">
        <v>141</v>
      </c>
      <c r="AA3363" s="146" t="str">
        <f t="shared" si="645"/>
        <v>EX</v>
      </c>
      <c r="AB3363" s="146" t="str">
        <f t="shared" si="647"/>
        <v>IT</v>
      </c>
      <c r="AC3363" t="str">
        <f t="shared" si="650"/>
        <v>EX</v>
      </c>
      <c r="AD3363" s="74">
        <f t="shared" si="651"/>
        <v>3500</v>
      </c>
      <c r="AE3363" s="74">
        <f t="shared" si="656"/>
        <v>3500</v>
      </c>
      <c r="AF3363">
        <v>1</v>
      </c>
      <c r="AG3363">
        <v>0</v>
      </c>
      <c r="AH3363" s="74">
        <v>0</v>
      </c>
      <c r="AJ3363" s="74">
        <f t="shared" si="652"/>
        <v>0</v>
      </c>
      <c r="AK3363" s="74">
        <f t="shared" si="646"/>
        <v>3500</v>
      </c>
      <c r="AL3363" t="str">
        <f t="shared" si="653"/>
        <v>N</v>
      </c>
      <c r="AN3363" t="s">
        <v>86</v>
      </c>
      <c r="AO3363" t="s">
        <v>85</v>
      </c>
      <c r="AP3363" t="str">
        <f t="shared" si="654"/>
        <v>94</v>
      </c>
      <c r="AQ3363" s="145" t="s">
        <v>1826</v>
      </c>
      <c r="AR3363" t="str">
        <f t="shared" si="655"/>
        <v>1-Adjusted Base Budget</v>
      </c>
      <c r="AS3363" s="145" t="s">
        <v>1827</v>
      </c>
      <c r="AT3363" t="s">
        <v>213</v>
      </c>
      <c r="AV3363" t="str">
        <f t="shared" si="649"/>
        <v>VPIT-SS</v>
      </c>
      <c r="AW3363" t="str">
        <f t="shared" si="648"/>
        <v>VP FOR INFORMATION TECHNOLOGY-SHARED SERVICES</v>
      </c>
    </row>
    <row r="3364" spans="1:49">
      <c r="A3364" s="59">
        <v>2018</v>
      </c>
      <c r="B3364" t="s">
        <v>137</v>
      </c>
      <c r="C3364" t="s">
        <v>1310</v>
      </c>
      <c r="D3364" t="s">
        <v>1311</v>
      </c>
      <c r="E3364" t="s">
        <v>1319</v>
      </c>
      <c r="F3364" t="s">
        <v>1149</v>
      </c>
      <c r="G3364" t="s">
        <v>1320</v>
      </c>
      <c r="H3364" t="s">
        <v>142</v>
      </c>
      <c r="I3364" s="170" t="s">
        <v>84</v>
      </c>
      <c r="J3364" t="s">
        <v>85</v>
      </c>
      <c r="K3364" t="s">
        <v>214</v>
      </c>
      <c r="L3364" t="s">
        <v>697</v>
      </c>
      <c r="M3364" t="s">
        <v>698</v>
      </c>
      <c r="N3364" t="s">
        <v>217</v>
      </c>
      <c r="O3364" t="s">
        <v>263</v>
      </c>
      <c r="P3364" t="s">
        <v>699</v>
      </c>
      <c r="Q3364" t="s">
        <v>700</v>
      </c>
      <c r="R3364" t="s">
        <v>701</v>
      </c>
      <c r="S3364" t="s">
        <v>264</v>
      </c>
      <c r="T3364" t="s">
        <v>265</v>
      </c>
      <c r="U3364" s="61" t="s">
        <v>266</v>
      </c>
      <c r="V3364" t="s">
        <v>24</v>
      </c>
      <c r="W3364" t="s">
        <v>263</v>
      </c>
      <c r="X3364" s="59">
        <v>22216</v>
      </c>
      <c r="Y3364" s="59">
        <v>22216</v>
      </c>
      <c r="Z3364" t="s">
        <v>141</v>
      </c>
      <c r="AA3364" s="146" t="str">
        <f t="shared" si="645"/>
        <v>EX</v>
      </c>
      <c r="AB3364" s="146" t="str">
        <f t="shared" si="647"/>
        <v>IT</v>
      </c>
      <c r="AC3364" t="str">
        <f t="shared" si="650"/>
        <v>EX</v>
      </c>
      <c r="AD3364" s="74">
        <f t="shared" si="651"/>
        <v>22216</v>
      </c>
      <c r="AE3364" s="74">
        <f t="shared" si="656"/>
        <v>22216</v>
      </c>
      <c r="AF3364">
        <v>1</v>
      </c>
      <c r="AG3364">
        <v>0</v>
      </c>
      <c r="AH3364" s="74">
        <v>0</v>
      </c>
      <c r="AJ3364" s="74">
        <f t="shared" si="652"/>
        <v>0</v>
      </c>
      <c r="AK3364" s="74">
        <f t="shared" si="646"/>
        <v>22216</v>
      </c>
      <c r="AL3364" t="str">
        <f t="shared" si="653"/>
        <v>N</v>
      </c>
      <c r="AN3364" t="s">
        <v>86</v>
      </c>
      <c r="AO3364" t="s">
        <v>85</v>
      </c>
      <c r="AP3364" t="str">
        <f t="shared" si="654"/>
        <v>94</v>
      </c>
      <c r="AQ3364" s="145" t="s">
        <v>1826</v>
      </c>
      <c r="AR3364" t="str">
        <f t="shared" si="655"/>
        <v>1-Adjusted Base Budget</v>
      </c>
      <c r="AS3364" s="145" t="s">
        <v>1827</v>
      </c>
      <c r="AT3364" t="s">
        <v>213</v>
      </c>
      <c r="AV3364" t="str">
        <f t="shared" si="649"/>
        <v>VPIT-SS</v>
      </c>
      <c r="AW3364" t="str">
        <f t="shared" si="648"/>
        <v>VP FOR INFORMATION TECHNOLOGY-SHARED SERVICES</v>
      </c>
    </row>
    <row r="3365" spans="1:49">
      <c r="A3365" s="59">
        <v>2018</v>
      </c>
      <c r="B3365" t="s">
        <v>137</v>
      </c>
      <c r="C3365" t="s">
        <v>1310</v>
      </c>
      <c r="D3365" t="s">
        <v>1311</v>
      </c>
      <c r="E3365" t="s">
        <v>1319</v>
      </c>
      <c r="F3365" t="s">
        <v>1313</v>
      </c>
      <c r="G3365" t="s">
        <v>1314</v>
      </c>
      <c r="H3365" t="s">
        <v>142</v>
      </c>
      <c r="I3365" s="170" t="s">
        <v>84</v>
      </c>
      <c r="J3365" t="s">
        <v>85</v>
      </c>
      <c r="K3365" t="s">
        <v>214</v>
      </c>
      <c r="L3365" t="s">
        <v>697</v>
      </c>
      <c r="M3365" t="s">
        <v>698</v>
      </c>
      <c r="N3365" t="s">
        <v>217</v>
      </c>
      <c r="O3365" t="s">
        <v>263</v>
      </c>
      <c r="P3365" t="s">
        <v>699</v>
      </c>
      <c r="Q3365" t="s">
        <v>700</v>
      </c>
      <c r="R3365" t="s">
        <v>701</v>
      </c>
      <c r="S3365" t="s">
        <v>264</v>
      </c>
      <c r="T3365" t="s">
        <v>265</v>
      </c>
      <c r="U3365" s="61" t="s">
        <v>266</v>
      </c>
      <c r="V3365" t="s">
        <v>24</v>
      </c>
      <c r="W3365" t="s">
        <v>263</v>
      </c>
      <c r="X3365" s="59">
        <v>77000</v>
      </c>
      <c r="Y3365" s="59">
        <v>77000</v>
      </c>
      <c r="Z3365" t="s">
        <v>141</v>
      </c>
      <c r="AA3365" s="146" t="str">
        <f t="shared" si="645"/>
        <v>EX</v>
      </c>
      <c r="AB3365" s="146" t="str">
        <f t="shared" si="647"/>
        <v>IT</v>
      </c>
      <c r="AC3365" t="str">
        <f t="shared" si="650"/>
        <v>EX</v>
      </c>
      <c r="AD3365" s="74">
        <f t="shared" si="651"/>
        <v>77000</v>
      </c>
      <c r="AE3365" s="74">
        <f t="shared" si="656"/>
        <v>77000</v>
      </c>
      <c r="AF3365">
        <v>1</v>
      </c>
      <c r="AG3365">
        <v>0</v>
      </c>
      <c r="AH3365" s="74">
        <v>0</v>
      </c>
      <c r="AJ3365" s="74">
        <f t="shared" si="652"/>
        <v>0</v>
      </c>
      <c r="AK3365" s="74">
        <f t="shared" si="646"/>
        <v>77000</v>
      </c>
      <c r="AL3365" t="str">
        <f t="shared" si="653"/>
        <v>N</v>
      </c>
      <c r="AN3365" t="s">
        <v>86</v>
      </c>
      <c r="AO3365" t="s">
        <v>85</v>
      </c>
      <c r="AP3365" t="str">
        <f t="shared" si="654"/>
        <v>94</v>
      </c>
      <c r="AQ3365" s="145" t="s">
        <v>1826</v>
      </c>
      <c r="AR3365" t="str">
        <f t="shared" si="655"/>
        <v>1-Adjusted Base Budget</v>
      </c>
      <c r="AS3365" s="145" t="s">
        <v>1827</v>
      </c>
      <c r="AT3365" t="s">
        <v>213</v>
      </c>
      <c r="AV3365" t="str">
        <f t="shared" si="649"/>
        <v>VPIT-SS</v>
      </c>
      <c r="AW3365" t="str">
        <f t="shared" si="648"/>
        <v>VP FOR INFORMATION TECHNOLOGY-SHARED SERVICES</v>
      </c>
    </row>
    <row r="3366" spans="1:49">
      <c r="A3366" s="59">
        <v>2018</v>
      </c>
      <c r="B3366" t="s">
        <v>137</v>
      </c>
      <c r="C3366" t="s">
        <v>1310</v>
      </c>
      <c r="D3366" t="s">
        <v>1311</v>
      </c>
      <c r="E3366" t="s">
        <v>1312</v>
      </c>
      <c r="F3366" t="s">
        <v>1149</v>
      </c>
      <c r="G3366" t="s">
        <v>1320</v>
      </c>
      <c r="H3366" t="s">
        <v>144</v>
      </c>
      <c r="I3366" s="170" t="s">
        <v>84</v>
      </c>
      <c r="J3366" t="s">
        <v>85</v>
      </c>
      <c r="K3366" t="s">
        <v>214</v>
      </c>
      <c r="L3366" t="s">
        <v>697</v>
      </c>
      <c r="M3366" t="s">
        <v>698</v>
      </c>
      <c r="N3366" t="s">
        <v>217</v>
      </c>
      <c r="O3366" t="s">
        <v>263</v>
      </c>
      <c r="P3366" t="s">
        <v>699</v>
      </c>
      <c r="Q3366" t="s">
        <v>700</v>
      </c>
      <c r="R3366" t="s">
        <v>701</v>
      </c>
      <c r="S3366" t="s">
        <v>264</v>
      </c>
      <c r="T3366" t="s">
        <v>265</v>
      </c>
      <c r="U3366" s="61" t="s">
        <v>266</v>
      </c>
      <c r="V3366" t="s">
        <v>24</v>
      </c>
      <c r="W3366" t="s">
        <v>263</v>
      </c>
      <c r="X3366" s="59">
        <v>9937</v>
      </c>
      <c r="Y3366" s="59">
        <v>9937</v>
      </c>
      <c r="Z3366" t="s">
        <v>141</v>
      </c>
      <c r="AA3366" s="146" t="str">
        <f t="shared" si="645"/>
        <v>EX</v>
      </c>
      <c r="AB3366" s="146" t="str">
        <f t="shared" si="647"/>
        <v>IT</v>
      </c>
      <c r="AC3366" t="str">
        <f t="shared" si="650"/>
        <v>EX</v>
      </c>
      <c r="AD3366" s="74">
        <f t="shared" si="651"/>
        <v>9937</v>
      </c>
      <c r="AE3366" s="74">
        <f t="shared" si="656"/>
        <v>9937</v>
      </c>
      <c r="AF3366">
        <v>1</v>
      </c>
      <c r="AG3366">
        <v>0</v>
      </c>
      <c r="AH3366" s="74">
        <v>0</v>
      </c>
      <c r="AJ3366" s="74">
        <f t="shared" si="652"/>
        <v>0</v>
      </c>
      <c r="AK3366" s="74">
        <f t="shared" si="646"/>
        <v>9937</v>
      </c>
      <c r="AL3366" t="str">
        <f t="shared" si="653"/>
        <v>N</v>
      </c>
      <c r="AN3366" t="s">
        <v>86</v>
      </c>
      <c r="AO3366" t="s">
        <v>85</v>
      </c>
      <c r="AP3366" t="str">
        <f t="shared" si="654"/>
        <v>94</v>
      </c>
      <c r="AQ3366" s="145" t="s">
        <v>1826</v>
      </c>
      <c r="AR3366" t="str">
        <f t="shared" si="655"/>
        <v>1-Adjusted Base Budget</v>
      </c>
      <c r="AS3366" s="145" t="s">
        <v>1827</v>
      </c>
      <c r="AT3366" t="s">
        <v>213</v>
      </c>
      <c r="AV3366" t="str">
        <f t="shared" si="649"/>
        <v>VPIT-SS</v>
      </c>
      <c r="AW3366" t="str">
        <f t="shared" si="648"/>
        <v>VP FOR INFORMATION TECHNOLOGY-SHARED SERVICES</v>
      </c>
    </row>
    <row r="3367" spans="1:49">
      <c r="A3367" s="59">
        <v>2018</v>
      </c>
      <c r="B3367" t="s">
        <v>137</v>
      </c>
      <c r="C3367" t="s">
        <v>1310</v>
      </c>
      <c r="D3367" t="s">
        <v>1311</v>
      </c>
      <c r="E3367" t="s">
        <v>1316</v>
      </c>
      <c r="F3367" t="s">
        <v>1351</v>
      </c>
      <c r="G3367" t="s">
        <v>1352</v>
      </c>
      <c r="H3367" t="s">
        <v>149</v>
      </c>
      <c r="I3367" s="170" t="s">
        <v>84</v>
      </c>
      <c r="J3367" t="s">
        <v>85</v>
      </c>
      <c r="K3367" t="s">
        <v>214</v>
      </c>
      <c r="L3367" t="s">
        <v>697</v>
      </c>
      <c r="M3367" t="s">
        <v>698</v>
      </c>
      <c r="N3367" t="s">
        <v>217</v>
      </c>
      <c r="O3367" t="s">
        <v>263</v>
      </c>
      <c r="P3367" t="s">
        <v>699</v>
      </c>
      <c r="Q3367" t="s">
        <v>700</v>
      </c>
      <c r="R3367" t="s">
        <v>701</v>
      </c>
      <c r="S3367" t="s">
        <v>264</v>
      </c>
      <c r="T3367" t="s">
        <v>265</v>
      </c>
      <c r="U3367" s="61" t="s">
        <v>266</v>
      </c>
      <c r="V3367" t="s">
        <v>24</v>
      </c>
      <c r="W3367" t="s">
        <v>263</v>
      </c>
      <c r="X3367" s="59">
        <v>5000</v>
      </c>
      <c r="Y3367" s="59">
        <v>5000</v>
      </c>
      <c r="Z3367" t="s">
        <v>141</v>
      </c>
      <c r="AA3367" s="146" t="str">
        <f t="shared" si="645"/>
        <v>EX</v>
      </c>
      <c r="AB3367" s="146" t="str">
        <f t="shared" si="647"/>
        <v>IT</v>
      </c>
      <c r="AC3367" t="str">
        <f t="shared" si="650"/>
        <v>EX</v>
      </c>
      <c r="AD3367" s="74">
        <f t="shared" si="651"/>
        <v>5000</v>
      </c>
      <c r="AE3367" s="74">
        <f t="shared" si="656"/>
        <v>5000</v>
      </c>
      <c r="AF3367">
        <v>1</v>
      </c>
      <c r="AG3367">
        <v>0</v>
      </c>
      <c r="AH3367" s="74">
        <v>0</v>
      </c>
      <c r="AJ3367" s="74">
        <f t="shared" si="652"/>
        <v>0</v>
      </c>
      <c r="AK3367" s="74">
        <f t="shared" si="646"/>
        <v>5000</v>
      </c>
      <c r="AL3367" t="str">
        <f t="shared" si="653"/>
        <v>N</v>
      </c>
      <c r="AN3367" t="s">
        <v>86</v>
      </c>
      <c r="AO3367" t="s">
        <v>85</v>
      </c>
      <c r="AP3367" t="str">
        <f t="shared" si="654"/>
        <v>94</v>
      </c>
      <c r="AQ3367" s="145" t="s">
        <v>1826</v>
      </c>
      <c r="AR3367" t="str">
        <f t="shared" si="655"/>
        <v>1-Adjusted Base Budget</v>
      </c>
      <c r="AS3367" s="145" t="s">
        <v>1827</v>
      </c>
      <c r="AT3367" t="s">
        <v>213</v>
      </c>
      <c r="AV3367" t="str">
        <f t="shared" si="649"/>
        <v>VPIT-SS</v>
      </c>
      <c r="AW3367" t="str">
        <f t="shared" si="648"/>
        <v>VP FOR INFORMATION TECHNOLOGY-SHARED SERVICES</v>
      </c>
    </row>
    <row r="3368" spans="1:49">
      <c r="A3368" s="59">
        <v>2018</v>
      </c>
      <c r="B3368" t="s">
        <v>137</v>
      </c>
      <c r="C3368" t="s">
        <v>1310</v>
      </c>
      <c r="D3368" t="s">
        <v>1311</v>
      </c>
      <c r="E3368" t="s">
        <v>1316</v>
      </c>
      <c r="F3368" t="s">
        <v>1357</v>
      </c>
      <c r="G3368" t="s">
        <v>1358</v>
      </c>
      <c r="H3368" t="s">
        <v>149</v>
      </c>
      <c r="I3368" s="170" t="s">
        <v>84</v>
      </c>
      <c r="J3368" t="s">
        <v>85</v>
      </c>
      <c r="K3368" t="s">
        <v>214</v>
      </c>
      <c r="L3368" t="s">
        <v>697</v>
      </c>
      <c r="M3368" t="s">
        <v>698</v>
      </c>
      <c r="N3368" t="s">
        <v>217</v>
      </c>
      <c r="O3368" t="s">
        <v>263</v>
      </c>
      <c r="P3368" t="s">
        <v>699</v>
      </c>
      <c r="Q3368" t="s">
        <v>700</v>
      </c>
      <c r="R3368" t="s">
        <v>701</v>
      </c>
      <c r="S3368" t="s">
        <v>264</v>
      </c>
      <c r="T3368" t="s">
        <v>265</v>
      </c>
      <c r="U3368" s="61" t="s">
        <v>266</v>
      </c>
      <c r="V3368" t="s">
        <v>24</v>
      </c>
      <c r="W3368" t="s">
        <v>263</v>
      </c>
      <c r="X3368" s="59">
        <v>636</v>
      </c>
      <c r="Y3368" s="59">
        <v>636</v>
      </c>
      <c r="Z3368" t="s">
        <v>141</v>
      </c>
      <c r="AA3368" s="146" t="str">
        <f t="shared" si="645"/>
        <v>EX</v>
      </c>
      <c r="AB3368" s="146" t="str">
        <f t="shared" si="647"/>
        <v>IT</v>
      </c>
      <c r="AC3368" t="str">
        <f t="shared" si="650"/>
        <v>EX</v>
      </c>
      <c r="AD3368" s="74">
        <f t="shared" si="651"/>
        <v>636</v>
      </c>
      <c r="AE3368" s="74">
        <f t="shared" si="656"/>
        <v>636</v>
      </c>
      <c r="AF3368">
        <v>1</v>
      </c>
      <c r="AG3368">
        <v>0</v>
      </c>
      <c r="AH3368" s="74">
        <v>0</v>
      </c>
      <c r="AJ3368" s="74">
        <f t="shared" si="652"/>
        <v>0</v>
      </c>
      <c r="AK3368" s="74">
        <f t="shared" si="646"/>
        <v>636</v>
      </c>
      <c r="AL3368" t="str">
        <f t="shared" si="653"/>
        <v>N</v>
      </c>
      <c r="AN3368" t="s">
        <v>86</v>
      </c>
      <c r="AO3368" t="s">
        <v>85</v>
      </c>
      <c r="AP3368" t="str">
        <f t="shared" si="654"/>
        <v>94</v>
      </c>
      <c r="AQ3368" s="145" t="s">
        <v>1826</v>
      </c>
      <c r="AR3368" t="str">
        <f t="shared" si="655"/>
        <v>1-Adjusted Base Budget</v>
      </c>
      <c r="AS3368" s="145" t="s">
        <v>1827</v>
      </c>
      <c r="AT3368" t="s">
        <v>213</v>
      </c>
      <c r="AV3368" t="str">
        <f t="shared" si="649"/>
        <v>VPIT-SS</v>
      </c>
      <c r="AW3368" t="str">
        <f t="shared" si="648"/>
        <v>VP FOR INFORMATION TECHNOLOGY-SHARED SERVICES</v>
      </c>
    </row>
    <row r="3369" spans="1:49">
      <c r="A3369" s="59">
        <v>2018</v>
      </c>
      <c r="B3369" t="s">
        <v>137</v>
      </c>
      <c r="C3369" t="s">
        <v>1310</v>
      </c>
      <c r="D3369" t="s">
        <v>1311</v>
      </c>
      <c r="E3369" t="s">
        <v>1321</v>
      </c>
      <c r="F3369" t="s">
        <v>1149</v>
      </c>
      <c r="G3369" t="s">
        <v>1320</v>
      </c>
      <c r="H3369" t="s">
        <v>151</v>
      </c>
      <c r="I3369" s="170" t="s">
        <v>84</v>
      </c>
      <c r="J3369" t="s">
        <v>85</v>
      </c>
      <c r="K3369" t="s">
        <v>214</v>
      </c>
      <c r="L3369" t="s">
        <v>697</v>
      </c>
      <c r="M3369" t="s">
        <v>698</v>
      </c>
      <c r="N3369" t="s">
        <v>217</v>
      </c>
      <c r="O3369" t="s">
        <v>263</v>
      </c>
      <c r="P3369" t="s">
        <v>699</v>
      </c>
      <c r="Q3369" t="s">
        <v>700</v>
      </c>
      <c r="R3369" t="s">
        <v>701</v>
      </c>
      <c r="S3369" t="s">
        <v>264</v>
      </c>
      <c r="T3369" t="s">
        <v>265</v>
      </c>
      <c r="U3369" s="61" t="s">
        <v>266</v>
      </c>
      <c r="V3369" t="s">
        <v>24</v>
      </c>
      <c r="W3369" t="s">
        <v>263</v>
      </c>
      <c r="X3369" s="59">
        <v>9572</v>
      </c>
      <c r="Y3369" s="59">
        <v>9572</v>
      </c>
      <c r="Z3369" t="s">
        <v>141</v>
      </c>
      <c r="AA3369" s="146" t="str">
        <f t="shared" ref="AA3369:AA3432" si="657">IF(P3369 ="CORI","IN",IF(P3369 ="TRIN","IN",O3369))</f>
        <v>EX</v>
      </c>
      <c r="AB3369" s="146" t="str">
        <f t="shared" si="647"/>
        <v>IT</v>
      </c>
      <c r="AC3369" t="str">
        <f t="shared" si="650"/>
        <v>EX</v>
      </c>
      <c r="AD3369" s="74">
        <f t="shared" si="651"/>
        <v>9572</v>
      </c>
      <c r="AE3369" s="74">
        <f t="shared" si="656"/>
        <v>9572</v>
      </c>
      <c r="AF3369">
        <v>1</v>
      </c>
      <c r="AG3369">
        <v>0</v>
      </c>
      <c r="AH3369" s="74">
        <v>0</v>
      </c>
      <c r="AJ3369" s="74">
        <f t="shared" si="652"/>
        <v>0</v>
      </c>
      <c r="AK3369" s="74">
        <f t="shared" si="646"/>
        <v>9572</v>
      </c>
      <c r="AL3369" t="str">
        <f t="shared" si="653"/>
        <v>N</v>
      </c>
      <c r="AN3369" t="s">
        <v>86</v>
      </c>
      <c r="AO3369" t="s">
        <v>85</v>
      </c>
      <c r="AP3369" t="str">
        <f t="shared" si="654"/>
        <v>94</v>
      </c>
      <c r="AQ3369" s="145" t="s">
        <v>1826</v>
      </c>
      <c r="AR3369" t="str">
        <f t="shared" si="655"/>
        <v>1-Adjusted Base Budget</v>
      </c>
      <c r="AS3369" s="145" t="s">
        <v>1827</v>
      </c>
      <c r="AT3369" t="s">
        <v>213</v>
      </c>
      <c r="AV3369" t="str">
        <f t="shared" si="649"/>
        <v>VPIT-SS</v>
      </c>
      <c r="AW3369" t="str">
        <f t="shared" si="648"/>
        <v>VP FOR INFORMATION TECHNOLOGY-SHARED SERVICES</v>
      </c>
    </row>
    <row r="3370" spans="1:49">
      <c r="A3370" s="59">
        <v>2018</v>
      </c>
      <c r="B3370" t="s">
        <v>137</v>
      </c>
      <c r="C3370" t="s">
        <v>1310</v>
      </c>
      <c r="D3370" t="s">
        <v>1311</v>
      </c>
      <c r="E3370" t="s">
        <v>1322</v>
      </c>
      <c r="F3370" t="s">
        <v>1149</v>
      </c>
      <c r="G3370" t="s">
        <v>1320</v>
      </c>
      <c r="H3370" t="s">
        <v>153</v>
      </c>
      <c r="I3370" s="170" t="s">
        <v>84</v>
      </c>
      <c r="J3370" t="s">
        <v>85</v>
      </c>
      <c r="K3370" t="s">
        <v>214</v>
      </c>
      <c r="L3370" t="s">
        <v>697</v>
      </c>
      <c r="M3370" t="s">
        <v>698</v>
      </c>
      <c r="N3370" t="s">
        <v>217</v>
      </c>
      <c r="O3370" t="s">
        <v>263</v>
      </c>
      <c r="P3370" t="s">
        <v>699</v>
      </c>
      <c r="Q3370" t="s">
        <v>700</v>
      </c>
      <c r="R3370" t="s">
        <v>701</v>
      </c>
      <c r="S3370" t="s">
        <v>264</v>
      </c>
      <c r="T3370" t="s">
        <v>265</v>
      </c>
      <c r="U3370" s="61" t="s">
        <v>266</v>
      </c>
      <c r="V3370" t="s">
        <v>24</v>
      </c>
      <c r="W3370" t="s">
        <v>263</v>
      </c>
      <c r="X3370" s="59">
        <v>19538</v>
      </c>
      <c r="Y3370" s="59">
        <v>19538</v>
      </c>
      <c r="Z3370" t="s">
        <v>141</v>
      </c>
      <c r="AA3370" s="146" t="str">
        <f t="shared" si="657"/>
        <v>EX</v>
      </c>
      <c r="AB3370" s="146" t="str">
        <f t="shared" si="647"/>
        <v>IT</v>
      </c>
      <c r="AC3370" t="str">
        <f t="shared" si="650"/>
        <v>EX</v>
      </c>
      <c r="AD3370" s="74">
        <f t="shared" si="651"/>
        <v>19538</v>
      </c>
      <c r="AE3370" s="74">
        <f t="shared" si="656"/>
        <v>19538</v>
      </c>
      <c r="AF3370">
        <v>1</v>
      </c>
      <c r="AG3370">
        <v>0</v>
      </c>
      <c r="AH3370" s="74">
        <v>0</v>
      </c>
      <c r="AJ3370" s="74">
        <f t="shared" si="652"/>
        <v>0</v>
      </c>
      <c r="AK3370" s="74">
        <f t="shared" si="646"/>
        <v>19538</v>
      </c>
      <c r="AL3370" t="str">
        <f t="shared" si="653"/>
        <v>N</v>
      </c>
      <c r="AN3370" t="s">
        <v>86</v>
      </c>
      <c r="AO3370" t="s">
        <v>85</v>
      </c>
      <c r="AP3370" t="str">
        <f t="shared" si="654"/>
        <v>94</v>
      </c>
      <c r="AQ3370" s="145" t="s">
        <v>1826</v>
      </c>
      <c r="AR3370" t="str">
        <f t="shared" si="655"/>
        <v>1-Adjusted Base Budget</v>
      </c>
      <c r="AS3370" s="145" t="s">
        <v>1827</v>
      </c>
      <c r="AT3370" t="s">
        <v>213</v>
      </c>
      <c r="AV3370" t="str">
        <f t="shared" si="649"/>
        <v>VPIT-SS</v>
      </c>
      <c r="AW3370" t="str">
        <f t="shared" si="648"/>
        <v>VP FOR INFORMATION TECHNOLOGY-SHARED SERVICES</v>
      </c>
    </row>
    <row r="3371" spans="1:49">
      <c r="A3371" s="59">
        <v>2018</v>
      </c>
      <c r="B3371" t="s">
        <v>137</v>
      </c>
      <c r="C3371" t="s">
        <v>1310</v>
      </c>
      <c r="D3371" t="s">
        <v>1311</v>
      </c>
      <c r="E3371" t="s">
        <v>1338</v>
      </c>
      <c r="F3371" t="s">
        <v>1351</v>
      </c>
      <c r="G3371" t="s">
        <v>1352</v>
      </c>
      <c r="H3371" t="s">
        <v>156</v>
      </c>
      <c r="I3371" s="170" t="s">
        <v>84</v>
      </c>
      <c r="J3371" t="s">
        <v>85</v>
      </c>
      <c r="K3371" t="s">
        <v>214</v>
      </c>
      <c r="L3371" t="s">
        <v>697</v>
      </c>
      <c r="M3371" t="s">
        <v>698</v>
      </c>
      <c r="N3371" t="s">
        <v>217</v>
      </c>
      <c r="O3371" t="s">
        <v>263</v>
      </c>
      <c r="P3371" t="s">
        <v>699</v>
      </c>
      <c r="Q3371" t="s">
        <v>700</v>
      </c>
      <c r="R3371" t="s">
        <v>701</v>
      </c>
      <c r="S3371" t="s">
        <v>264</v>
      </c>
      <c r="T3371" t="s">
        <v>265</v>
      </c>
      <c r="U3371" s="61" t="s">
        <v>266</v>
      </c>
      <c r="V3371" t="s">
        <v>24</v>
      </c>
      <c r="W3371" t="s">
        <v>263</v>
      </c>
      <c r="X3371" s="59">
        <v>5000</v>
      </c>
      <c r="Y3371" s="59">
        <v>5000</v>
      </c>
      <c r="Z3371" t="s">
        <v>141</v>
      </c>
      <c r="AA3371" s="146" t="str">
        <f t="shared" si="657"/>
        <v>EX</v>
      </c>
      <c r="AB3371" s="146" t="str">
        <f t="shared" si="647"/>
        <v>IT</v>
      </c>
      <c r="AC3371" t="str">
        <f t="shared" si="650"/>
        <v>EX</v>
      </c>
      <c r="AD3371" s="74">
        <f t="shared" si="651"/>
        <v>5000</v>
      </c>
      <c r="AE3371" s="74">
        <f t="shared" si="656"/>
        <v>5000</v>
      </c>
      <c r="AF3371">
        <v>1</v>
      </c>
      <c r="AG3371">
        <v>0</v>
      </c>
      <c r="AH3371" s="74">
        <v>0</v>
      </c>
      <c r="AJ3371" s="74">
        <f t="shared" si="652"/>
        <v>0</v>
      </c>
      <c r="AK3371" s="74">
        <f t="shared" si="646"/>
        <v>5000</v>
      </c>
      <c r="AL3371" t="str">
        <f t="shared" si="653"/>
        <v>N</v>
      </c>
      <c r="AN3371" t="s">
        <v>86</v>
      </c>
      <c r="AO3371" t="s">
        <v>85</v>
      </c>
      <c r="AP3371" t="str">
        <f t="shared" si="654"/>
        <v>94</v>
      </c>
      <c r="AQ3371" s="145" t="s">
        <v>1826</v>
      </c>
      <c r="AR3371" t="str">
        <f t="shared" si="655"/>
        <v>1-Adjusted Base Budget</v>
      </c>
      <c r="AS3371" s="145" t="s">
        <v>1827</v>
      </c>
      <c r="AT3371" t="s">
        <v>213</v>
      </c>
      <c r="AV3371" t="str">
        <f t="shared" si="649"/>
        <v>VPIT-SS</v>
      </c>
      <c r="AW3371" t="str">
        <f t="shared" si="648"/>
        <v>VP FOR INFORMATION TECHNOLOGY-SHARED SERVICES</v>
      </c>
    </row>
    <row r="3372" spans="1:49">
      <c r="A3372" s="59">
        <v>2018</v>
      </c>
      <c r="B3372" t="s">
        <v>137</v>
      </c>
      <c r="C3372" t="s">
        <v>1310</v>
      </c>
      <c r="D3372" t="s">
        <v>1311</v>
      </c>
      <c r="E3372" t="s">
        <v>1338</v>
      </c>
      <c r="F3372" t="s">
        <v>1345</v>
      </c>
      <c r="G3372" t="s">
        <v>1346</v>
      </c>
      <c r="H3372" t="s">
        <v>156</v>
      </c>
      <c r="I3372" s="170" t="s">
        <v>84</v>
      </c>
      <c r="J3372" t="s">
        <v>85</v>
      </c>
      <c r="K3372" t="s">
        <v>214</v>
      </c>
      <c r="L3372" t="s">
        <v>697</v>
      </c>
      <c r="M3372" t="s">
        <v>698</v>
      </c>
      <c r="N3372" t="s">
        <v>217</v>
      </c>
      <c r="O3372" t="s">
        <v>263</v>
      </c>
      <c r="P3372" t="s">
        <v>699</v>
      </c>
      <c r="Q3372" t="s">
        <v>700</v>
      </c>
      <c r="R3372" t="s">
        <v>701</v>
      </c>
      <c r="S3372" t="s">
        <v>264</v>
      </c>
      <c r="T3372" t="s">
        <v>265</v>
      </c>
      <c r="U3372" s="61" t="s">
        <v>266</v>
      </c>
      <c r="V3372" t="s">
        <v>24</v>
      </c>
      <c r="W3372" t="s">
        <v>263</v>
      </c>
      <c r="X3372" s="59">
        <v>700</v>
      </c>
      <c r="Y3372" s="59">
        <v>700</v>
      </c>
      <c r="Z3372" t="s">
        <v>141</v>
      </c>
      <c r="AA3372" s="146" t="str">
        <f t="shared" si="657"/>
        <v>EX</v>
      </c>
      <c r="AB3372" s="146" t="str">
        <f t="shared" si="647"/>
        <v>IT</v>
      </c>
      <c r="AC3372" t="str">
        <f t="shared" si="650"/>
        <v>EX</v>
      </c>
      <c r="AD3372" s="74">
        <f t="shared" si="651"/>
        <v>700</v>
      </c>
      <c r="AE3372" s="74">
        <f t="shared" si="656"/>
        <v>700</v>
      </c>
      <c r="AF3372">
        <v>1</v>
      </c>
      <c r="AG3372">
        <v>0</v>
      </c>
      <c r="AH3372" s="74">
        <v>0</v>
      </c>
      <c r="AJ3372" s="74">
        <f t="shared" si="652"/>
        <v>0</v>
      </c>
      <c r="AK3372" s="74">
        <f t="shared" si="646"/>
        <v>700</v>
      </c>
      <c r="AL3372" t="str">
        <f t="shared" si="653"/>
        <v>N</v>
      </c>
      <c r="AN3372" t="s">
        <v>86</v>
      </c>
      <c r="AO3372" t="s">
        <v>85</v>
      </c>
      <c r="AP3372" t="str">
        <f t="shared" si="654"/>
        <v>94</v>
      </c>
      <c r="AQ3372" s="145" t="s">
        <v>1826</v>
      </c>
      <c r="AR3372" t="str">
        <f t="shared" si="655"/>
        <v>1-Adjusted Base Budget</v>
      </c>
      <c r="AS3372" s="145" t="s">
        <v>1827</v>
      </c>
      <c r="AT3372" t="s">
        <v>213</v>
      </c>
      <c r="AV3372" t="str">
        <f t="shared" si="649"/>
        <v>VPIT-SS</v>
      </c>
      <c r="AW3372" t="str">
        <f t="shared" si="648"/>
        <v>VP FOR INFORMATION TECHNOLOGY-SHARED SERVICES</v>
      </c>
    </row>
    <row r="3373" spans="1:49">
      <c r="A3373" s="59">
        <v>2018</v>
      </c>
      <c r="B3373" t="s">
        <v>137</v>
      </c>
      <c r="C3373" t="s">
        <v>1310</v>
      </c>
      <c r="D3373" t="s">
        <v>1311</v>
      </c>
      <c r="E3373" t="s">
        <v>1315</v>
      </c>
      <c r="F3373" t="s">
        <v>1149</v>
      </c>
      <c r="G3373" t="s">
        <v>1320</v>
      </c>
      <c r="H3373" t="s">
        <v>158</v>
      </c>
      <c r="I3373" s="170" t="s">
        <v>84</v>
      </c>
      <c r="J3373" t="s">
        <v>85</v>
      </c>
      <c r="K3373" t="s">
        <v>214</v>
      </c>
      <c r="L3373" t="s">
        <v>697</v>
      </c>
      <c r="M3373" t="s">
        <v>698</v>
      </c>
      <c r="N3373" t="s">
        <v>217</v>
      </c>
      <c r="O3373" t="s">
        <v>263</v>
      </c>
      <c r="P3373" t="s">
        <v>699</v>
      </c>
      <c r="Q3373" t="s">
        <v>700</v>
      </c>
      <c r="R3373" t="s">
        <v>701</v>
      </c>
      <c r="S3373" t="s">
        <v>264</v>
      </c>
      <c r="T3373" t="s">
        <v>265</v>
      </c>
      <c r="U3373" s="61" t="s">
        <v>266</v>
      </c>
      <c r="V3373" t="s">
        <v>24</v>
      </c>
      <c r="W3373" t="s">
        <v>263</v>
      </c>
      <c r="X3373" s="59">
        <v>5942</v>
      </c>
      <c r="Y3373" s="59">
        <v>5942</v>
      </c>
      <c r="Z3373" t="s">
        <v>141</v>
      </c>
      <c r="AA3373" s="146" t="str">
        <f t="shared" si="657"/>
        <v>EX</v>
      </c>
      <c r="AB3373" s="146" t="str">
        <f t="shared" si="647"/>
        <v>IT</v>
      </c>
      <c r="AC3373" t="str">
        <f t="shared" si="650"/>
        <v>EX</v>
      </c>
      <c r="AD3373" s="74">
        <f t="shared" si="651"/>
        <v>5942</v>
      </c>
      <c r="AE3373" s="74">
        <f t="shared" si="656"/>
        <v>5942</v>
      </c>
      <c r="AF3373">
        <v>1</v>
      </c>
      <c r="AG3373">
        <v>0</v>
      </c>
      <c r="AH3373" s="74">
        <v>0</v>
      </c>
      <c r="AJ3373" s="74">
        <f t="shared" si="652"/>
        <v>0</v>
      </c>
      <c r="AK3373" s="74">
        <f t="shared" si="646"/>
        <v>5942</v>
      </c>
      <c r="AL3373" t="str">
        <f t="shared" si="653"/>
        <v>N</v>
      </c>
      <c r="AN3373" t="s">
        <v>86</v>
      </c>
      <c r="AO3373" t="s">
        <v>85</v>
      </c>
      <c r="AP3373" t="str">
        <f t="shared" si="654"/>
        <v>94</v>
      </c>
      <c r="AQ3373" s="145" t="s">
        <v>1826</v>
      </c>
      <c r="AR3373" t="str">
        <f t="shared" si="655"/>
        <v>1-Adjusted Base Budget</v>
      </c>
      <c r="AS3373" s="145" t="s">
        <v>1827</v>
      </c>
      <c r="AT3373" t="s">
        <v>213</v>
      </c>
      <c r="AV3373" t="str">
        <f t="shared" si="649"/>
        <v>VPIT-SS</v>
      </c>
      <c r="AW3373" t="str">
        <f t="shared" si="648"/>
        <v>VP FOR INFORMATION TECHNOLOGY-SHARED SERVICES</v>
      </c>
    </row>
    <row r="3374" spans="1:49">
      <c r="A3374" s="59">
        <v>2018</v>
      </c>
      <c r="B3374" t="s">
        <v>137</v>
      </c>
      <c r="C3374" t="s">
        <v>1310</v>
      </c>
      <c r="D3374" t="s">
        <v>1311</v>
      </c>
      <c r="E3374" t="s">
        <v>1322</v>
      </c>
      <c r="F3374" t="s">
        <v>1313</v>
      </c>
      <c r="G3374" t="s">
        <v>1314</v>
      </c>
      <c r="H3374" t="s">
        <v>153</v>
      </c>
      <c r="I3374" s="170" t="s">
        <v>84</v>
      </c>
      <c r="J3374" t="s">
        <v>85</v>
      </c>
      <c r="K3374" t="s">
        <v>214</v>
      </c>
      <c r="L3374" t="s">
        <v>1160</v>
      </c>
      <c r="M3374" t="s">
        <v>1161</v>
      </c>
      <c r="N3374" t="s">
        <v>217</v>
      </c>
      <c r="O3374" t="s">
        <v>263</v>
      </c>
      <c r="P3374" t="s">
        <v>699</v>
      </c>
      <c r="Q3374" t="s">
        <v>700</v>
      </c>
      <c r="R3374" t="s">
        <v>701</v>
      </c>
      <c r="S3374" t="s">
        <v>264</v>
      </c>
      <c r="T3374" t="s">
        <v>265</v>
      </c>
      <c r="U3374" s="61" t="s">
        <v>266</v>
      </c>
      <c r="V3374" t="s">
        <v>24</v>
      </c>
      <c r="W3374" t="s">
        <v>263</v>
      </c>
      <c r="X3374" s="59">
        <v>300</v>
      </c>
      <c r="Y3374" s="59">
        <v>300</v>
      </c>
      <c r="Z3374" t="s">
        <v>141</v>
      </c>
      <c r="AA3374" s="146" t="str">
        <f t="shared" si="657"/>
        <v>EX</v>
      </c>
      <c r="AB3374" s="146" t="str">
        <f t="shared" si="647"/>
        <v>IT</v>
      </c>
      <c r="AC3374" t="str">
        <f t="shared" si="650"/>
        <v>EX</v>
      </c>
      <c r="AD3374" s="74">
        <f t="shared" si="651"/>
        <v>300</v>
      </c>
      <c r="AE3374" s="74">
        <f t="shared" si="656"/>
        <v>300</v>
      </c>
      <c r="AF3374">
        <v>1</v>
      </c>
      <c r="AG3374">
        <v>0</v>
      </c>
      <c r="AH3374" s="74">
        <v>0</v>
      </c>
      <c r="AJ3374" s="74">
        <f t="shared" si="652"/>
        <v>0</v>
      </c>
      <c r="AK3374" s="74">
        <f t="shared" si="646"/>
        <v>300</v>
      </c>
      <c r="AL3374" t="str">
        <f t="shared" si="653"/>
        <v>N</v>
      </c>
      <c r="AN3374" t="s">
        <v>86</v>
      </c>
      <c r="AO3374" t="s">
        <v>85</v>
      </c>
      <c r="AP3374" t="str">
        <f t="shared" si="654"/>
        <v>94</v>
      </c>
      <c r="AQ3374" s="145" t="s">
        <v>1826</v>
      </c>
      <c r="AR3374" t="str">
        <f t="shared" si="655"/>
        <v>1-Adjusted Base Budget</v>
      </c>
      <c r="AS3374" s="145" t="s">
        <v>1827</v>
      </c>
      <c r="AT3374" t="s">
        <v>213</v>
      </c>
      <c r="AV3374" t="str">
        <f t="shared" si="649"/>
        <v>VPIT-SS</v>
      </c>
      <c r="AW3374" t="str">
        <f t="shared" si="648"/>
        <v>VP FOR INFORMATION TECHNOLOGY-SHARED SERVICES</v>
      </c>
    </row>
    <row r="3375" spans="1:49">
      <c r="A3375" s="59">
        <v>2018</v>
      </c>
      <c r="B3375" t="s">
        <v>137</v>
      </c>
      <c r="C3375" t="s">
        <v>1310</v>
      </c>
      <c r="D3375" t="s">
        <v>1311</v>
      </c>
      <c r="E3375" t="s">
        <v>1315</v>
      </c>
      <c r="F3375" t="s">
        <v>1313</v>
      </c>
      <c r="G3375" t="s">
        <v>1314</v>
      </c>
      <c r="H3375" t="s">
        <v>158</v>
      </c>
      <c r="I3375" s="170" t="s">
        <v>84</v>
      </c>
      <c r="J3375" t="s">
        <v>85</v>
      </c>
      <c r="K3375" t="s">
        <v>214</v>
      </c>
      <c r="L3375" t="s">
        <v>478</v>
      </c>
      <c r="M3375" t="s">
        <v>479</v>
      </c>
      <c r="N3375" t="s">
        <v>217</v>
      </c>
      <c r="O3375" t="s">
        <v>263</v>
      </c>
      <c r="P3375" t="s">
        <v>379</v>
      </c>
      <c r="Q3375" t="s">
        <v>379</v>
      </c>
      <c r="R3375" t="s">
        <v>380</v>
      </c>
      <c r="S3375" t="s">
        <v>264</v>
      </c>
      <c r="T3375" t="s">
        <v>265</v>
      </c>
      <c r="U3375" s="61" t="s">
        <v>266</v>
      </c>
      <c r="V3375" t="s">
        <v>24</v>
      </c>
      <c r="W3375" t="s">
        <v>263</v>
      </c>
      <c r="X3375" s="59">
        <v>5250</v>
      </c>
      <c r="Y3375" s="59">
        <v>5250</v>
      </c>
      <c r="Z3375" t="s">
        <v>141</v>
      </c>
      <c r="AA3375" s="146" t="str">
        <f t="shared" si="657"/>
        <v>EX</v>
      </c>
      <c r="AB3375" s="146" t="str">
        <f t="shared" si="647"/>
        <v>IT</v>
      </c>
      <c r="AC3375" t="str">
        <f t="shared" si="650"/>
        <v>EX</v>
      </c>
      <c r="AD3375" s="74">
        <f t="shared" si="651"/>
        <v>5250</v>
      </c>
      <c r="AE3375" s="74">
        <f t="shared" si="656"/>
        <v>5250</v>
      </c>
      <c r="AF3375">
        <v>1</v>
      </c>
      <c r="AG3375">
        <v>0</v>
      </c>
      <c r="AH3375" s="74">
        <v>0</v>
      </c>
      <c r="AJ3375" s="74">
        <f t="shared" si="652"/>
        <v>0</v>
      </c>
      <c r="AK3375" s="74">
        <f t="shared" si="646"/>
        <v>5250</v>
      </c>
      <c r="AL3375" t="str">
        <f t="shared" si="653"/>
        <v>N</v>
      </c>
      <c r="AN3375" t="s">
        <v>86</v>
      </c>
      <c r="AO3375" t="s">
        <v>85</v>
      </c>
      <c r="AP3375" t="str">
        <f t="shared" si="654"/>
        <v>94</v>
      </c>
      <c r="AQ3375" s="145" t="s">
        <v>1826</v>
      </c>
      <c r="AR3375" t="str">
        <f t="shared" si="655"/>
        <v>1-Adjusted Base Budget</v>
      </c>
      <c r="AS3375" s="145" t="s">
        <v>1827</v>
      </c>
      <c r="AT3375" t="s">
        <v>213</v>
      </c>
      <c r="AV3375" t="str">
        <f t="shared" si="649"/>
        <v>VPIT-SS</v>
      </c>
      <c r="AW3375" t="str">
        <f t="shared" si="648"/>
        <v>VP FOR INFORMATION TECHNOLOGY-SHARED SERVICES</v>
      </c>
    </row>
    <row r="3376" spans="1:49">
      <c r="A3376" s="59">
        <v>2018</v>
      </c>
      <c r="B3376" t="s">
        <v>137</v>
      </c>
      <c r="C3376" t="s">
        <v>1310</v>
      </c>
      <c r="D3376" t="s">
        <v>1311</v>
      </c>
      <c r="E3376" t="s">
        <v>1316</v>
      </c>
      <c r="F3376" t="s">
        <v>1765</v>
      </c>
      <c r="G3376" t="s">
        <v>1766</v>
      </c>
      <c r="H3376" t="s">
        <v>149</v>
      </c>
      <c r="I3376" s="170" t="s">
        <v>84</v>
      </c>
      <c r="J3376" t="s">
        <v>85</v>
      </c>
      <c r="K3376" t="s">
        <v>214</v>
      </c>
      <c r="L3376" t="s">
        <v>355</v>
      </c>
      <c r="M3376" t="s">
        <v>356</v>
      </c>
      <c r="N3376" t="s">
        <v>217</v>
      </c>
      <c r="O3376" t="s">
        <v>263</v>
      </c>
      <c r="P3376" t="s">
        <v>357</v>
      </c>
      <c r="Q3376" t="s">
        <v>358</v>
      </c>
      <c r="R3376" t="s">
        <v>359</v>
      </c>
      <c r="S3376" t="s">
        <v>264</v>
      </c>
      <c r="T3376" t="s">
        <v>265</v>
      </c>
      <c r="U3376" s="61" t="s">
        <v>266</v>
      </c>
      <c r="V3376" t="s">
        <v>24</v>
      </c>
      <c r="W3376" t="s">
        <v>263</v>
      </c>
      <c r="X3376" s="59">
        <v>3000</v>
      </c>
      <c r="Y3376" s="59">
        <v>3000</v>
      </c>
      <c r="Z3376" t="s">
        <v>141</v>
      </c>
      <c r="AA3376" s="146" t="str">
        <f t="shared" si="657"/>
        <v>EX</v>
      </c>
      <c r="AB3376" s="146" t="str">
        <f t="shared" si="647"/>
        <v>IT</v>
      </c>
      <c r="AC3376" t="str">
        <f t="shared" si="650"/>
        <v>EX</v>
      </c>
      <c r="AD3376" s="74">
        <f t="shared" si="651"/>
        <v>3000</v>
      </c>
      <c r="AE3376" s="74">
        <f t="shared" si="656"/>
        <v>3000</v>
      </c>
      <c r="AF3376">
        <v>1</v>
      </c>
      <c r="AG3376">
        <v>0</v>
      </c>
      <c r="AH3376" s="74">
        <v>0</v>
      </c>
      <c r="AJ3376" s="74">
        <f t="shared" si="652"/>
        <v>0</v>
      </c>
      <c r="AK3376" s="74">
        <f t="shared" si="646"/>
        <v>3000</v>
      </c>
      <c r="AL3376" t="str">
        <f t="shared" si="653"/>
        <v>N</v>
      </c>
      <c r="AN3376" t="s">
        <v>86</v>
      </c>
      <c r="AO3376" t="s">
        <v>85</v>
      </c>
      <c r="AP3376" t="str">
        <f t="shared" si="654"/>
        <v>94</v>
      </c>
      <c r="AQ3376" s="145" t="s">
        <v>1826</v>
      </c>
      <c r="AR3376" t="str">
        <f t="shared" si="655"/>
        <v>1-Adjusted Base Budget</v>
      </c>
      <c r="AS3376" s="145" t="s">
        <v>1827</v>
      </c>
      <c r="AT3376" t="s">
        <v>213</v>
      </c>
      <c r="AV3376" t="str">
        <f t="shared" si="649"/>
        <v>VPIT-SS</v>
      </c>
      <c r="AW3376" t="str">
        <f t="shared" si="648"/>
        <v>VP FOR INFORMATION TECHNOLOGY-SHARED SERVICES</v>
      </c>
    </row>
    <row r="3377" spans="1:49">
      <c r="A3377" s="59">
        <v>2018</v>
      </c>
      <c r="B3377" t="s">
        <v>137</v>
      </c>
      <c r="C3377" t="s">
        <v>1310</v>
      </c>
      <c r="D3377" t="s">
        <v>1311</v>
      </c>
      <c r="E3377" t="s">
        <v>1316</v>
      </c>
      <c r="F3377" t="s">
        <v>1336</v>
      </c>
      <c r="G3377" t="s">
        <v>1337</v>
      </c>
      <c r="H3377" t="s">
        <v>149</v>
      </c>
      <c r="I3377" s="170" t="s">
        <v>84</v>
      </c>
      <c r="J3377" t="s">
        <v>85</v>
      </c>
      <c r="K3377" t="s">
        <v>214</v>
      </c>
      <c r="L3377" t="s">
        <v>355</v>
      </c>
      <c r="M3377" t="s">
        <v>356</v>
      </c>
      <c r="N3377" t="s">
        <v>217</v>
      </c>
      <c r="O3377" t="s">
        <v>263</v>
      </c>
      <c r="P3377" t="s">
        <v>357</v>
      </c>
      <c r="Q3377" t="s">
        <v>358</v>
      </c>
      <c r="R3377" t="s">
        <v>359</v>
      </c>
      <c r="S3377" t="s">
        <v>264</v>
      </c>
      <c r="T3377" t="s">
        <v>265</v>
      </c>
      <c r="U3377" s="61" t="s">
        <v>266</v>
      </c>
      <c r="V3377" t="s">
        <v>24</v>
      </c>
      <c r="W3377" t="s">
        <v>263</v>
      </c>
      <c r="X3377" s="59">
        <v>1541</v>
      </c>
      <c r="Y3377" s="59">
        <v>1541</v>
      </c>
      <c r="Z3377" t="s">
        <v>141</v>
      </c>
      <c r="AA3377" s="146" t="str">
        <f t="shared" si="657"/>
        <v>EX</v>
      </c>
      <c r="AB3377" s="146" t="str">
        <f t="shared" si="647"/>
        <v>IT</v>
      </c>
      <c r="AC3377" t="str">
        <f t="shared" si="650"/>
        <v>EX</v>
      </c>
      <c r="AD3377" s="74">
        <f t="shared" si="651"/>
        <v>1541</v>
      </c>
      <c r="AE3377" s="74">
        <f t="shared" si="656"/>
        <v>1541</v>
      </c>
      <c r="AF3377">
        <v>1</v>
      </c>
      <c r="AG3377">
        <v>0</v>
      </c>
      <c r="AH3377" s="74">
        <v>0</v>
      </c>
      <c r="AJ3377" s="74">
        <f t="shared" si="652"/>
        <v>0</v>
      </c>
      <c r="AK3377" s="74">
        <f t="shared" si="646"/>
        <v>1541</v>
      </c>
      <c r="AL3377" t="str">
        <f t="shared" si="653"/>
        <v>N</v>
      </c>
      <c r="AN3377" t="s">
        <v>86</v>
      </c>
      <c r="AO3377" t="s">
        <v>85</v>
      </c>
      <c r="AP3377" t="str">
        <f t="shared" si="654"/>
        <v>94</v>
      </c>
      <c r="AQ3377" s="145" t="s">
        <v>1826</v>
      </c>
      <c r="AR3377" t="str">
        <f t="shared" si="655"/>
        <v>1-Adjusted Base Budget</v>
      </c>
      <c r="AS3377" s="145" t="s">
        <v>1827</v>
      </c>
      <c r="AT3377" t="s">
        <v>213</v>
      </c>
      <c r="AV3377" t="str">
        <f t="shared" si="649"/>
        <v>VPIT-SS</v>
      </c>
      <c r="AW3377" t="str">
        <f t="shared" si="648"/>
        <v>VP FOR INFORMATION TECHNOLOGY-SHARED SERVICES</v>
      </c>
    </row>
    <row r="3378" spans="1:49">
      <c r="A3378" s="59">
        <v>2018</v>
      </c>
      <c r="B3378" t="s">
        <v>137</v>
      </c>
      <c r="C3378" t="s">
        <v>1310</v>
      </c>
      <c r="D3378" t="s">
        <v>1311</v>
      </c>
      <c r="E3378" t="s">
        <v>1321</v>
      </c>
      <c r="F3378" t="s">
        <v>1313</v>
      </c>
      <c r="G3378" t="s">
        <v>1314</v>
      </c>
      <c r="H3378" t="s">
        <v>151</v>
      </c>
      <c r="I3378" s="170" t="s">
        <v>84</v>
      </c>
      <c r="J3378" t="s">
        <v>85</v>
      </c>
      <c r="K3378" t="s">
        <v>214</v>
      </c>
      <c r="L3378" t="s">
        <v>355</v>
      </c>
      <c r="M3378" t="s">
        <v>356</v>
      </c>
      <c r="N3378" t="s">
        <v>217</v>
      </c>
      <c r="O3378" t="s">
        <v>263</v>
      </c>
      <c r="P3378" t="s">
        <v>357</v>
      </c>
      <c r="Q3378" t="s">
        <v>358</v>
      </c>
      <c r="R3378" t="s">
        <v>359</v>
      </c>
      <c r="S3378" t="s">
        <v>264</v>
      </c>
      <c r="T3378" t="s">
        <v>265</v>
      </c>
      <c r="U3378" s="61" t="s">
        <v>266</v>
      </c>
      <c r="V3378" t="s">
        <v>24</v>
      </c>
      <c r="W3378" t="s">
        <v>263</v>
      </c>
      <c r="X3378" s="59">
        <v>500</v>
      </c>
      <c r="Y3378" s="59">
        <v>500</v>
      </c>
      <c r="Z3378" t="s">
        <v>141</v>
      </c>
      <c r="AA3378" s="146" t="str">
        <f t="shared" si="657"/>
        <v>EX</v>
      </c>
      <c r="AB3378" s="146" t="str">
        <f t="shared" si="647"/>
        <v>IT</v>
      </c>
      <c r="AC3378" t="str">
        <f t="shared" si="650"/>
        <v>EX</v>
      </c>
      <c r="AD3378" s="74">
        <f t="shared" si="651"/>
        <v>500</v>
      </c>
      <c r="AE3378" s="74">
        <f t="shared" si="656"/>
        <v>500</v>
      </c>
      <c r="AF3378">
        <v>1</v>
      </c>
      <c r="AG3378">
        <v>0</v>
      </c>
      <c r="AH3378" s="74">
        <v>0</v>
      </c>
      <c r="AJ3378" s="74">
        <f t="shared" si="652"/>
        <v>0</v>
      </c>
      <c r="AK3378" s="74">
        <f t="shared" si="646"/>
        <v>500</v>
      </c>
      <c r="AL3378" t="str">
        <f t="shared" si="653"/>
        <v>N</v>
      </c>
      <c r="AN3378" t="s">
        <v>86</v>
      </c>
      <c r="AO3378" t="s">
        <v>85</v>
      </c>
      <c r="AP3378" t="str">
        <f t="shared" si="654"/>
        <v>94</v>
      </c>
      <c r="AQ3378" s="145" t="s">
        <v>1826</v>
      </c>
      <c r="AR3378" t="str">
        <f t="shared" si="655"/>
        <v>1-Adjusted Base Budget</v>
      </c>
      <c r="AS3378" s="145" t="s">
        <v>1827</v>
      </c>
      <c r="AT3378" t="s">
        <v>213</v>
      </c>
      <c r="AV3378" t="str">
        <f t="shared" si="649"/>
        <v>VPIT-SS</v>
      </c>
      <c r="AW3378" t="str">
        <f t="shared" si="648"/>
        <v>VP FOR INFORMATION TECHNOLOGY-SHARED SERVICES</v>
      </c>
    </row>
    <row r="3379" spans="1:49">
      <c r="A3379" s="59">
        <v>2018</v>
      </c>
      <c r="B3379" t="s">
        <v>137</v>
      </c>
      <c r="C3379" t="s">
        <v>1310</v>
      </c>
      <c r="D3379" t="s">
        <v>1311</v>
      </c>
      <c r="E3379" t="s">
        <v>1338</v>
      </c>
      <c r="F3379" t="s">
        <v>1107</v>
      </c>
      <c r="G3379" t="s">
        <v>1108</v>
      </c>
      <c r="H3379" t="s">
        <v>156</v>
      </c>
      <c r="I3379" s="170" t="s">
        <v>84</v>
      </c>
      <c r="J3379" t="s">
        <v>85</v>
      </c>
      <c r="K3379" t="s">
        <v>214</v>
      </c>
      <c r="L3379" t="s">
        <v>355</v>
      </c>
      <c r="M3379" t="s">
        <v>356</v>
      </c>
      <c r="N3379" t="s">
        <v>217</v>
      </c>
      <c r="O3379" t="s">
        <v>263</v>
      </c>
      <c r="P3379" t="s">
        <v>357</v>
      </c>
      <c r="Q3379" t="s">
        <v>358</v>
      </c>
      <c r="R3379" t="s">
        <v>359</v>
      </c>
      <c r="S3379" t="s">
        <v>264</v>
      </c>
      <c r="T3379" t="s">
        <v>265</v>
      </c>
      <c r="U3379" s="61" t="s">
        <v>266</v>
      </c>
      <c r="V3379" t="s">
        <v>24</v>
      </c>
      <c r="W3379" t="s">
        <v>263</v>
      </c>
      <c r="X3379" s="59">
        <v>0</v>
      </c>
      <c r="Y3379" s="59">
        <v>500</v>
      </c>
      <c r="Z3379" t="s">
        <v>141</v>
      </c>
      <c r="AA3379" s="146" t="str">
        <f t="shared" si="657"/>
        <v>EX</v>
      </c>
      <c r="AB3379" s="146" t="str">
        <f t="shared" si="647"/>
        <v>IT</v>
      </c>
      <c r="AC3379" t="str">
        <f t="shared" si="650"/>
        <v>EX</v>
      </c>
      <c r="AD3379" s="74">
        <f t="shared" si="651"/>
        <v>500</v>
      </c>
      <c r="AE3379" s="74">
        <f t="shared" si="656"/>
        <v>500</v>
      </c>
      <c r="AF3379">
        <v>1</v>
      </c>
      <c r="AG3379">
        <v>0</v>
      </c>
      <c r="AH3379" s="74">
        <v>0</v>
      </c>
      <c r="AJ3379" s="74">
        <f t="shared" si="652"/>
        <v>0</v>
      </c>
      <c r="AK3379" s="74">
        <f t="shared" ref="AK3379:AK3442" si="658">AE3379 +AJ3379</f>
        <v>500</v>
      </c>
      <c r="AL3379" t="str">
        <f t="shared" si="653"/>
        <v>N</v>
      </c>
      <c r="AN3379" t="s">
        <v>86</v>
      </c>
      <c r="AO3379" t="s">
        <v>85</v>
      </c>
      <c r="AP3379" t="str">
        <f t="shared" si="654"/>
        <v>94</v>
      </c>
      <c r="AQ3379" s="145" t="s">
        <v>1826</v>
      </c>
      <c r="AR3379" t="str">
        <f t="shared" si="655"/>
        <v>1-Adjusted Base Budget</v>
      </c>
      <c r="AS3379" s="145" t="s">
        <v>1827</v>
      </c>
      <c r="AT3379" t="s">
        <v>213</v>
      </c>
      <c r="AV3379" t="str">
        <f t="shared" si="649"/>
        <v>VPIT-SS</v>
      </c>
      <c r="AW3379" t="str">
        <f t="shared" si="648"/>
        <v>VP FOR INFORMATION TECHNOLOGY-SHARED SERVICES</v>
      </c>
    </row>
    <row r="3380" spans="1:49">
      <c r="A3380" s="59">
        <v>2018</v>
      </c>
      <c r="B3380" t="s">
        <v>137</v>
      </c>
      <c r="C3380" t="s">
        <v>1310</v>
      </c>
      <c r="D3380" t="s">
        <v>1311</v>
      </c>
      <c r="E3380" t="s">
        <v>1316</v>
      </c>
      <c r="F3380" t="s">
        <v>1361</v>
      </c>
      <c r="G3380" t="s">
        <v>1362</v>
      </c>
      <c r="H3380" t="s">
        <v>149</v>
      </c>
      <c r="I3380" s="170" t="s">
        <v>84</v>
      </c>
      <c r="J3380" t="s">
        <v>85</v>
      </c>
      <c r="K3380" t="s">
        <v>214</v>
      </c>
      <c r="L3380" t="s">
        <v>482</v>
      </c>
      <c r="M3380" t="s">
        <v>483</v>
      </c>
      <c r="N3380" t="s">
        <v>217</v>
      </c>
      <c r="O3380" t="s">
        <v>263</v>
      </c>
      <c r="P3380" t="s">
        <v>379</v>
      </c>
      <c r="Q3380" t="s">
        <v>379</v>
      </c>
      <c r="R3380" t="s">
        <v>380</v>
      </c>
      <c r="S3380" t="s">
        <v>264</v>
      </c>
      <c r="T3380" t="s">
        <v>265</v>
      </c>
      <c r="U3380" s="61" t="s">
        <v>266</v>
      </c>
      <c r="V3380" t="s">
        <v>24</v>
      </c>
      <c r="W3380" t="s">
        <v>263</v>
      </c>
      <c r="X3380" s="59">
        <v>8970</v>
      </c>
      <c r="Y3380" s="59">
        <v>8970</v>
      </c>
      <c r="Z3380" t="s">
        <v>141</v>
      </c>
      <c r="AA3380" s="146" t="str">
        <f t="shared" si="657"/>
        <v>EX</v>
      </c>
      <c r="AB3380" s="146" t="str">
        <f t="shared" si="647"/>
        <v>IT</v>
      </c>
      <c r="AC3380" t="str">
        <f t="shared" si="650"/>
        <v>EX</v>
      </c>
      <c r="AD3380" s="74">
        <f t="shared" si="651"/>
        <v>8970</v>
      </c>
      <c r="AE3380" s="74">
        <f t="shared" si="656"/>
        <v>8970</v>
      </c>
      <c r="AF3380">
        <v>1</v>
      </c>
      <c r="AG3380">
        <v>0</v>
      </c>
      <c r="AH3380" s="74">
        <v>0</v>
      </c>
      <c r="AJ3380" s="74">
        <f t="shared" si="652"/>
        <v>0</v>
      </c>
      <c r="AK3380" s="74">
        <f t="shared" si="658"/>
        <v>8970</v>
      </c>
      <c r="AL3380" t="str">
        <f t="shared" si="653"/>
        <v>N</v>
      </c>
      <c r="AN3380" t="s">
        <v>86</v>
      </c>
      <c r="AO3380" t="s">
        <v>85</v>
      </c>
      <c r="AP3380" t="str">
        <f t="shared" si="654"/>
        <v>94</v>
      </c>
      <c r="AQ3380" s="145" t="s">
        <v>1826</v>
      </c>
      <c r="AR3380" t="str">
        <f t="shared" si="655"/>
        <v>1-Adjusted Base Budget</v>
      </c>
      <c r="AS3380" s="145" t="s">
        <v>1827</v>
      </c>
      <c r="AT3380" t="s">
        <v>213</v>
      </c>
      <c r="AV3380" t="str">
        <f t="shared" si="649"/>
        <v>VPIT-SS</v>
      </c>
      <c r="AW3380" t="str">
        <f t="shared" si="648"/>
        <v>VP FOR INFORMATION TECHNOLOGY-SHARED SERVICES</v>
      </c>
    </row>
    <row r="3381" spans="1:49">
      <c r="A3381" s="59">
        <v>2018</v>
      </c>
      <c r="B3381" t="s">
        <v>137</v>
      </c>
      <c r="C3381" t="s">
        <v>1310</v>
      </c>
      <c r="D3381" t="s">
        <v>1311</v>
      </c>
      <c r="E3381" t="s">
        <v>1338</v>
      </c>
      <c r="F3381" t="s">
        <v>1345</v>
      </c>
      <c r="G3381" t="s">
        <v>1346</v>
      </c>
      <c r="H3381" t="s">
        <v>156</v>
      </c>
      <c r="I3381" s="170" t="s">
        <v>84</v>
      </c>
      <c r="J3381" t="s">
        <v>85</v>
      </c>
      <c r="K3381" t="s">
        <v>214</v>
      </c>
      <c r="L3381" t="s">
        <v>360</v>
      </c>
      <c r="M3381" t="s">
        <v>361</v>
      </c>
      <c r="N3381" t="s">
        <v>217</v>
      </c>
      <c r="O3381" t="s">
        <v>263</v>
      </c>
      <c r="P3381" t="s">
        <v>362</v>
      </c>
      <c r="Q3381" t="s">
        <v>363</v>
      </c>
      <c r="R3381" t="s">
        <v>364</v>
      </c>
      <c r="S3381" t="s">
        <v>264</v>
      </c>
      <c r="T3381" t="s">
        <v>265</v>
      </c>
      <c r="U3381" s="61" t="s">
        <v>266</v>
      </c>
      <c r="V3381" t="s">
        <v>24</v>
      </c>
      <c r="W3381" t="s">
        <v>263</v>
      </c>
      <c r="X3381" s="59">
        <v>600</v>
      </c>
      <c r="Y3381" s="59">
        <v>600</v>
      </c>
      <c r="Z3381" t="s">
        <v>141</v>
      </c>
      <c r="AA3381" s="146" t="str">
        <f t="shared" si="657"/>
        <v>EX</v>
      </c>
      <c r="AB3381" s="146" t="str">
        <f t="shared" ref="AB3381:AB3444" si="659">IF(O3381 =AA3381,Z3381,"10cr")</f>
        <v>IT</v>
      </c>
      <c r="AC3381" t="str">
        <f t="shared" si="650"/>
        <v>EX</v>
      </c>
      <c r="AD3381" s="74">
        <f t="shared" si="651"/>
        <v>600</v>
      </c>
      <c r="AE3381" s="74">
        <f t="shared" si="656"/>
        <v>600</v>
      </c>
      <c r="AF3381">
        <v>1</v>
      </c>
      <c r="AG3381">
        <v>0</v>
      </c>
      <c r="AH3381" s="74">
        <v>0</v>
      </c>
      <c r="AJ3381" s="74">
        <f t="shared" si="652"/>
        <v>0</v>
      </c>
      <c r="AK3381" s="74">
        <f t="shared" si="658"/>
        <v>600</v>
      </c>
      <c r="AL3381" t="str">
        <f t="shared" si="653"/>
        <v>N</v>
      </c>
      <c r="AN3381" t="s">
        <v>86</v>
      </c>
      <c r="AO3381" t="s">
        <v>85</v>
      </c>
      <c r="AP3381" t="str">
        <f t="shared" si="654"/>
        <v>94</v>
      </c>
      <c r="AQ3381" s="145" t="s">
        <v>1826</v>
      </c>
      <c r="AR3381" t="str">
        <f t="shared" si="655"/>
        <v>1-Adjusted Base Budget</v>
      </c>
      <c r="AS3381" s="145" t="s">
        <v>1827</v>
      </c>
      <c r="AT3381" t="s">
        <v>213</v>
      </c>
      <c r="AV3381" t="str">
        <f t="shared" si="649"/>
        <v>VPIT-SS</v>
      </c>
      <c r="AW3381" t="str">
        <f t="shared" si="648"/>
        <v>VP FOR INFORMATION TECHNOLOGY-SHARED SERVICES</v>
      </c>
    </row>
    <row r="3382" spans="1:49">
      <c r="A3382" s="59">
        <v>2018</v>
      </c>
      <c r="B3382" t="s">
        <v>137</v>
      </c>
      <c r="C3382" t="s">
        <v>1310</v>
      </c>
      <c r="D3382" t="s">
        <v>1311</v>
      </c>
      <c r="E3382" t="s">
        <v>1315</v>
      </c>
      <c r="F3382" t="s">
        <v>1313</v>
      </c>
      <c r="G3382" t="s">
        <v>1314</v>
      </c>
      <c r="H3382" t="s">
        <v>158</v>
      </c>
      <c r="I3382" s="170" t="s">
        <v>84</v>
      </c>
      <c r="J3382" t="s">
        <v>85</v>
      </c>
      <c r="K3382" t="s">
        <v>214</v>
      </c>
      <c r="L3382" t="s">
        <v>360</v>
      </c>
      <c r="M3382" t="s">
        <v>361</v>
      </c>
      <c r="N3382" t="s">
        <v>217</v>
      </c>
      <c r="O3382" t="s">
        <v>263</v>
      </c>
      <c r="P3382" t="s">
        <v>362</v>
      </c>
      <c r="Q3382" t="s">
        <v>363</v>
      </c>
      <c r="R3382" t="s">
        <v>364</v>
      </c>
      <c r="S3382" t="s">
        <v>264</v>
      </c>
      <c r="T3382" t="s">
        <v>265</v>
      </c>
      <c r="U3382" s="61" t="s">
        <v>266</v>
      </c>
      <c r="V3382" t="s">
        <v>24</v>
      </c>
      <c r="W3382" t="s">
        <v>263</v>
      </c>
      <c r="X3382" s="59">
        <v>1250</v>
      </c>
      <c r="Y3382" s="59">
        <v>1250</v>
      </c>
      <c r="Z3382" t="s">
        <v>141</v>
      </c>
      <c r="AA3382" s="146" t="str">
        <f t="shared" si="657"/>
        <v>EX</v>
      </c>
      <c r="AB3382" s="146" t="str">
        <f t="shared" si="659"/>
        <v>IT</v>
      </c>
      <c r="AC3382" t="str">
        <f t="shared" si="650"/>
        <v>EX</v>
      </c>
      <c r="AD3382" s="74">
        <f t="shared" si="651"/>
        <v>1250</v>
      </c>
      <c r="AE3382" s="74">
        <f t="shared" si="656"/>
        <v>1250</v>
      </c>
      <c r="AF3382">
        <v>1</v>
      </c>
      <c r="AG3382">
        <v>0</v>
      </c>
      <c r="AH3382" s="74">
        <v>0</v>
      </c>
      <c r="AJ3382" s="74">
        <f t="shared" si="652"/>
        <v>0</v>
      </c>
      <c r="AK3382" s="74">
        <f t="shared" si="658"/>
        <v>1250</v>
      </c>
      <c r="AL3382" t="str">
        <f t="shared" si="653"/>
        <v>N</v>
      </c>
      <c r="AN3382" t="s">
        <v>86</v>
      </c>
      <c r="AO3382" t="s">
        <v>85</v>
      </c>
      <c r="AP3382" t="str">
        <f t="shared" si="654"/>
        <v>94</v>
      </c>
      <c r="AQ3382" s="145" t="s">
        <v>1826</v>
      </c>
      <c r="AR3382" t="str">
        <f t="shared" si="655"/>
        <v>1-Adjusted Base Budget</v>
      </c>
      <c r="AS3382" s="145" t="s">
        <v>1827</v>
      </c>
      <c r="AT3382" t="s">
        <v>213</v>
      </c>
      <c r="AV3382" t="str">
        <f t="shared" si="649"/>
        <v>VPIT-SS</v>
      </c>
      <c r="AW3382" t="str">
        <f t="shared" si="648"/>
        <v>VP FOR INFORMATION TECHNOLOGY-SHARED SERVICES</v>
      </c>
    </row>
    <row r="3383" spans="1:49">
      <c r="A3383" s="59">
        <v>2018</v>
      </c>
      <c r="B3383" t="s">
        <v>137</v>
      </c>
      <c r="C3383" t="s">
        <v>1310</v>
      </c>
      <c r="D3383" t="s">
        <v>1311</v>
      </c>
      <c r="E3383" t="s">
        <v>1315</v>
      </c>
      <c r="F3383" t="s">
        <v>1313</v>
      </c>
      <c r="G3383" t="s">
        <v>1314</v>
      </c>
      <c r="H3383" t="s">
        <v>158</v>
      </c>
      <c r="I3383" s="170" t="s">
        <v>84</v>
      </c>
      <c r="J3383" t="s">
        <v>85</v>
      </c>
      <c r="K3383" t="s">
        <v>214</v>
      </c>
      <c r="L3383" t="s">
        <v>484</v>
      </c>
      <c r="M3383" t="s">
        <v>485</v>
      </c>
      <c r="N3383" t="s">
        <v>217</v>
      </c>
      <c r="O3383" t="s">
        <v>263</v>
      </c>
      <c r="P3383" t="s">
        <v>362</v>
      </c>
      <c r="Q3383" t="s">
        <v>363</v>
      </c>
      <c r="R3383" t="s">
        <v>364</v>
      </c>
      <c r="S3383" t="s">
        <v>264</v>
      </c>
      <c r="T3383" t="s">
        <v>265</v>
      </c>
      <c r="U3383" s="61" t="s">
        <v>266</v>
      </c>
      <c r="V3383" t="s">
        <v>24</v>
      </c>
      <c r="W3383" t="s">
        <v>263</v>
      </c>
      <c r="X3383" s="59">
        <v>500</v>
      </c>
      <c r="Y3383" s="59">
        <v>500</v>
      </c>
      <c r="Z3383" t="s">
        <v>141</v>
      </c>
      <c r="AA3383" s="146" t="str">
        <f t="shared" si="657"/>
        <v>EX</v>
      </c>
      <c r="AB3383" s="146" t="str">
        <f t="shared" si="659"/>
        <v>IT</v>
      </c>
      <c r="AC3383" t="str">
        <f t="shared" si="650"/>
        <v>EX</v>
      </c>
      <c r="AD3383" s="74">
        <f t="shared" si="651"/>
        <v>500</v>
      </c>
      <c r="AE3383" s="74">
        <f t="shared" si="656"/>
        <v>500</v>
      </c>
      <c r="AF3383">
        <v>1</v>
      </c>
      <c r="AG3383">
        <v>0</v>
      </c>
      <c r="AH3383" s="74">
        <v>0</v>
      </c>
      <c r="AJ3383" s="74">
        <f t="shared" si="652"/>
        <v>0</v>
      </c>
      <c r="AK3383" s="74">
        <f t="shared" si="658"/>
        <v>500</v>
      </c>
      <c r="AL3383" t="str">
        <f t="shared" si="653"/>
        <v>N</v>
      </c>
      <c r="AN3383" t="s">
        <v>86</v>
      </c>
      <c r="AO3383" t="s">
        <v>85</v>
      </c>
      <c r="AP3383" t="str">
        <f t="shared" si="654"/>
        <v>94</v>
      </c>
      <c r="AQ3383" s="145" t="s">
        <v>1826</v>
      </c>
      <c r="AR3383" t="str">
        <f t="shared" si="655"/>
        <v>1-Adjusted Base Budget</v>
      </c>
      <c r="AS3383" s="145" t="s">
        <v>1827</v>
      </c>
      <c r="AT3383" t="s">
        <v>213</v>
      </c>
      <c r="AV3383" t="str">
        <f t="shared" si="649"/>
        <v>VPIT-SS</v>
      </c>
      <c r="AW3383" t="str">
        <f t="shared" si="648"/>
        <v>VP FOR INFORMATION TECHNOLOGY-SHARED SERVICES</v>
      </c>
    </row>
    <row r="3384" spans="1:49">
      <c r="A3384" s="59">
        <v>2018</v>
      </c>
      <c r="B3384" t="s">
        <v>137</v>
      </c>
      <c r="C3384" t="s">
        <v>1310</v>
      </c>
      <c r="D3384" t="s">
        <v>1311</v>
      </c>
      <c r="E3384" t="s">
        <v>1316</v>
      </c>
      <c r="F3384" t="s">
        <v>1324</v>
      </c>
      <c r="G3384" t="s">
        <v>1325</v>
      </c>
      <c r="H3384" t="s">
        <v>149</v>
      </c>
      <c r="I3384" s="170" t="s">
        <v>84</v>
      </c>
      <c r="J3384" t="s">
        <v>85</v>
      </c>
      <c r="K3384" t="s">
        <v>214</v>
      </c>
      <c r="L3384" t="s">
        <v>785</v>
      </c>
      <c r="M3384" t="s">
        <v>351</v>
      </c>
      <c r="N3384" t="s">
        <v>217</v>
      </c>
      <c r="O3384" t="s">
        <v>263</v>
      </c>
      <c r="P3384" t="s">
        <v>352</v>
      </c>
      <c r="Q3384" t="s">
        <v>353</v>
      </c>
      <c r="R3384" t="s">
        <v>354</v>
      </c>
      <c r="S3384" t="s">
        <v>264</v>
      </c>
      <c r="T3384" t="s">
        <v>265</v>
      </c>
      <c r="U3384" s="61" t="s">
        <v>266</v>
      </c>
      <c r="V3384" t="s">
        <v>24</v>
      </c>
      <c r="W3384" t="s">
        <v>263</v>
      </c>
      <c r="X3384" s="59">
        <v>5250</v>
      </c>
      <c r="Y3384" s="59">
        <v>5250</v>
      </c>
      <c r="Z3384" t="s">
        <v>141</v>
      </c>
      <c r="AA3384" s="146" t="str">
        <f t="shared" si="657"/>
        <v>EX</v>
      </c>
      <c r="AB3384" s="146" t="str">
        <f t="shared" si="659"/>
        <v>IT</v>
      </c>
      <c r="AC3384" t="str">
        <f t="shared" si="650"/>
        <v>EX</v>
      </c>
      <c r="AD3384" s="74">
        <f t="shared" si="651"/>
        <v>5250</v>
      </c>
      <c r="AE3384" s="74">
        <f t="shared" si="656"/>
        <v>5250</v>
      </c>
      <c r="AF3384">
        <v>1</v>
      </c>
      <c r="AG3384">
        <v>0</v>
      </c>
      <c r="AH3384" s="74">
        <v>0</v>
      </c>
      <c r="AJ3384" s="74">
        <f t="shared" si="652"/>
        <v>0</v>
      </c>
      <c r="AK3384" s="74">
        <f t="shared" si="658"/>
        <v>5250</v>
      </c>
      <c r="AL3384" t="str">
        <f t="shared" si="653"/>
        <v>N</v>
      </c>
      <c r="AN3384" t="s">
        <v>86</v>
      </c>
      <c r="AO3384" t="s">
        <v>85</v>
      </c>
      <c r="AP3384" t="str">
        <f t="shared" si="654"/>
        <v>94</v>
      </c>
      <c r="AQ3384" s="145" t="s">
        <v>1826</v>
      </c>
      <c r="AR3384" t="str">
        <f t="shared" si="655"/>
        <v>1-Adjusted Base Budget</v>
      </c>
      <c r="AS3384" s="145" t="s">
        <v>1827</v>
      </c>
      <c r="AT3384" t="s">
        <v>213</v>
      </c>
      <c r="AV3384" t="str">
        <f t="shared" si="649"/>
        <v>VPIT-SS</v>
      </c>
      <c r="AW3384" t="str">
        <f t="shared" si="648"/>
        <v>VP FOR INFORMATION TECHNOLOGY-SHARED SERVICES</v>
      </c>
    </row>
    <row r="3385" spans="1:49">
      <c r="A3385" s="59">
        <v>2018</v>
      </c>
      <c r="B3385" t="s">
        <v>137</v>
      </c>
      <c r="C3385" t="s">
        <v>1310</v>
      </c>
      <c r="D3385" t="s">
        <v>1311</v>
      </c>
      <c r="E3385" t="s">
        <v>1315</v>
      </c>
      <c r="F3385" t="s">
        <v>1313</v>
      </c>
      <c r="G3385" t="s">
        <v>1314</v>
      </c>
      <c r="H3385" t="s">
        <v>158</v>
      </c>
      <c r="I3385" s="170" t="s">
        <v>84</v>
      </c>
      <c r="J3385" t="s">
        <v>85</v>
      </c>
      <c r="K3385" t="s">
        <v>214</v>
      </c>
      <c r="L3385" t="s">
        <v>785</v>
      </c>
      <c r="M3385" t="s">
        <v>351</v>
      </c>
      <c r="N3385" t="s">
        <v>217</v>
      </c>
      <c r="O3385" t="s">
        <v>263</v>
      </c>
      <c r="P3385" t="s">
        <v>352</v>
      </c>
      <c r="Q3385" t="s">
        <v>353</v>
      </c>
      <c r="R3385" t="s">
        <v>354</v>
      </c>
      <c r="S3385" t="s">
        <v>264</v>
      </c>
      <c r="T3385" t="s">
        <v>265</v>
      </c>
      <c r="U3385" s="61" t="s">
        <v>266</v>
      </c>
      <c r="V3385" t="s">
        <v>24</v>
      </c>
      <c r="W3385" t="s">
        <v>263</v>
      </c>
      <c r="X3385" s="59">
        <v>1000</v>
      </c>
      <c r="Y3385" s="59">
        <v>1000</v>
      </c>
      <c r="Z3385" t="s">
        <v>141</v>
      </c>
      <c r="AA3385" s="146" t="str">
        <f t="shared" si="657"/>
        <v>EX</v>
      </c>
      <c r="AB3385" s="146" t="str">
        <f t="shared" si="659"/>
        <v>IT</v>
      </c>
      <c r="AC3385" t="str">
        <f t="shared" si="650"/>
        <v>EX</v>
      </c>
      <c r="AD3385" s="74">
        <f t="shared" si="651"/>
        <v>1000</v>
      </c>
      <c r="AE3385" s="74">
        <f t="shared" si="656"/>
        <v>1000</v>
      </c>
      <c r="AF3385">
        <v>1</v>
      </c>
      <c r="AG3385">
        <v>0</v>
      </c>
      <c r="AH3385" s="74">
        <v>0</v>
      </c>
      <c r="AJ3385" s="74">
        <f t="shared" si="652"/>
        <v>0</v>
      </c>
      <c r="AK3385" s="74">
        <f t="shared" si="658"/>
        <v>1000</v>
      </c>
      <c r="AL3385" t="str">
        <f t="shared" si="653"/>
        <v>N</v>
      </c>
      <c r="AN3385" t="s">
        <v>86</v>
      </c>
      <c r="AO3385" t="s">
        <v>85</v>
      </c>
      <c r="AP3385" t="str">
        <f t="shared" si="654"/>
        <v>94</v>
      </c>
      <c r="AQ3385" s="145" t="s">
        <v>1826</v>
      </c>
      <c r="AR3385" t="str">
        <f t="shared" si="655"/>
        <v>1-Adjusted Base Budget</v>
      </c>
      <c r="AS3385" s="145" t="s">
        <v>1827</v>
      </c>
      <c r="AT3385" t="s">
        <v>213</v>
      </c>
      <c r="AV3385" t="str">
        <f t="shared" si="649"/>
        <v>VPIT-SS</v>
      </c>
      <c r="AW3385" t="str">
        <f t="shared" si="648"/>
        <v>VP FOR INFORMATION TECHNOLOGY-SHARED SERVICES</v>
      </c>
    </row>
    <row r="3386" spans="1:49">
      <c r="A3386" s="59">
        <v>2018</v>
      </c>
      <c r="B3386" t="s">
        <v>137</v>
      </c>
      <c r="C3386" t="s">
        <v>1310</v>
      </c>
      <c r="D3386" t="s">
        <v>1311</v>
      </c>
      <c r="E3386" t="s">
        <v>1322</v>
      </c>
      <c r="F3386" t="s">
        <v>1313</v>
      </c>
      <c r="G3386" t="s">
        <v>1314</v>
      </c>
      <c r="H3386" t="s">
        <v>153</v>
      </c>
      <c r="I3386" s="170" t="s">
        <v>84</v>
      </c>
      <c r="J3386" t="s">
        <v>85</v>
      </c>
      <c r="K3386" t="s">
        <v>214</v>
      </c>
      <c r="L3386" t="s">
        <v>1167</v>
      </c>
      <c r="M3386" t="s">
        <v>1168</v>
      </c>
      <c r="N3386" t="s">
        <v>217</v>
      </c>
      <c r="O3386" t="s">
        <v>263</v>
      </c>
      <c r="P3386" t="s">
        <v>488</v>
      </c>
      <c r="Q3386" t="s">
        <v>489</v>
      </c>
      <c r="R3386" t="s">
        <v>490</v>
      </c>
      <c r="S3386" t="s">
        <v>264</v>
      </c>
      <c r="T3386" t="s">
        <v>265</v>
      </c>
      <c r="U3386" s="61" t="s">
        <v>266</v>
      </c>
      <c r="V3386" t="s">
        <v>24</v>
      </c>
      <c r="W3386" t="s">
        <v>263</v>
      </c>
      <c r="X3386" s="59">
        <v>1100</v>
      </c>
      <c r="Y3386" s="59">
        <v>1100</v>
      </c>
      <c r="Z3386" t="s">
        <v>141</v>
      </c>
      <c r="AA3386" s="146" t="str">
        <f t="shared" si="657"/>
        <v>EX</v>
      </c>
      <c r="AB3386" s="146" t="str">
        <f t="shared" si="659"/>
        <v>IT</v>
      </c>
      <c r="AC3386" t="str">
        <f t="shared" si="650"/>
        <v>EX</v>
      </c>
      <c r="AD3386" s="74">
        <f t="shared" si="651"/>
        <v>1100</v>
      </c>
      <c r="AE3386" s="74">
        <f t="shared" si="656"/>
        <v>1100</v>
      </c>
      <c r="AF3386">
        <v>1</v>
      </c>
      <c r="AG3386">
        <v>0</v>
      </c>
      <c r="AH3386" s="74">
        <v>0</v>
      </c>
      <c r="AJ3386" s="74">
        <f t="shared" si="652"/>
        <v>0</v>
      </c>
      <c r="AK3386" s="74">
        <f t="shared" si="658"/>
        <v>1100</v>
      </c>
      <c r="AL3386" t="str">
        <f t="shared" si="653"/>
        <v>N</v>
      </c>
      <c r="AN3386" t="s">
        <v>86</v>
      </c>
      <c r="AO3386" t="s">
        <v>85</v>
      </c>
      <c r="AP3386" t="str">
        <f t="shared" si="654"/>
        <v>94</v>
      </c>
      <c r="AQ3386" s="145" t="s">
        <v>1826</v>
      </c>
      <c r="AR3386" t="str">
        <f t="shared" si="655"/>
        <v>1-Adjusted Base Budget</v>
      </c>
      <c r="AS3386" s="145" t="s">
        <v>1827</v>
      </c>
      <c r="AT3386" t="s">
        <v>213</v>
      </c>
      <c r="AV3386" t="str">
        <f t="shared" si="649"/>
        <v>VPIT-SS</v>
      </c>
      <c r="AW3386" t="str">
        <f t="shared" si="648"/>
        <v>VP FOR INFORMATION TECHNOLOGY-SHARED SERVICES</v>
      </c>
    </row>
    <row r="3387" spans="1:49">
      <c r="A3387" s="59">
        <v>2018</v>
      </c>
      <c r="B3387" t="s">
        <v>137</v>
      </c>
      <c r="C3387" t="s">
        <v>1310</v>
      </c>
      <c r="D3387" t="s">
        <v>1311</v>
      </c>
      <c r="E3387" t="s">
        <v>1322</v>
      </c>
      <c r="F3387" t="s">
        <v>1313</v>
      </c>
      <c r="G3387" t="s">
        <v>1314</v>
      </c>
      <c r="H3387" t="s">
        <v>153</v>
      </c>
      <c r="I3387" s="170" t="s">
        <v>84</v>
      </c>
      <c r="J3387" t="s">
        <v>85</v>
      </c>
      <c r="K3387" t="s">
        <v>214</v>
      </c>
      <c r="L3387" t="s">
        <v>486</v>
      </c>
      <c r="M3387" t="s">
        <v>487</v>
      </c>
      <c r="N3387" t="s">
        <v>217</v>
      </c>
      <c r="O3387" t="s">
        <v>263</v>
      </c>
      <c r="P3387" t="s">
        <v>488</v>
      </c>
      <c r="Q3387" t="s">
        <v>489</v>
      </c>
      <c r="R3387" t="s">
        <v>490</v>
      </c>
      <c r="S3387" t="s">
        <v>264</v>
      </c>
      <c r="T3387" t="s">
        <v>265</v>
      </c>
      <c r="U3387" s="61" t="s">
        <v>266</v>
      </c>
      <c r="V3387" t="s">
        <v>24</v>
      </c>
      <c r="W3387" t="s">
        <v>263</v>
      </c>
      <c r="X3387" s="59">
        <v>1100</v>
      </c>
      <c r="Y3387" s="59">
        <v>1100</v>
      </c>
      <c r="Z3387" t="s">
        <v>141</v>
      </c>
      <c r="AA3387" s="146" t="str">
        <f t="shared" si="657"/>
        <v>EX</v>
      </c>
      <c r="AB3387" s="146" t="str">
        <f t="shared" si="659"/>
        <v>IT</v>
      </c>
      <c r="AC3387" t="str">
        <f t="shared" si="650"/>
        <v>EX</v>
      </c>
      <c r="AD3387" s="74">
        <f t="shared" si="651"/>
        <v>1100</v>
      </c>
      <c r="AE3387" s="74">
        <f t="shared" si="656"/>
        <v>1100</v>
      </c>
      <c r="AF3387">
        <v>1</v>
      </c>
      <c r="AG3387">
        <v>0</v>
      </c>
      <c r="AH3387" s="74">
        <v>0</v>
      </c>
      <c r="AJ3387" s="74">
        <f t="shared" si="652"/>
        <v>0</v>
      </c>
      <c r="AK3387" s="74">
        <f t="shared" si="658"/>
        <v>1100</v>
      </c>
      <c r="AL3387" t="str">
        <f t="shared" si="653"/>
        <v>N</v>
      </c>
      <c r="AN3387" t="s">
        <v>86</v>
      </c>
      <c r="AO3387" t="s">
        <v>85</v>
      </c>
      <c r="AP3387" t="str">
        <f t="shared" si="654"/>
        <v>94</v>
      </c>
      <c r="AQ3387" s="145" t="s">
        <v>1826</v>
      </c>
      <c r="AR3387" t="str">
        <f t="shared" si="655"/>
        <v>1-Adjusted Base Budget</v>
      </c>
      <c r="AS3387" s="145" t="s">
        <v>1827</v>
      </c>
      <c r="AT3387" t="s">
        <v>213</v>
      </c>
      <c r="AV3387" t="str">
        <f t="shared" si="649"/>
        <v>VPIT-SS</v>
      </c>
      <c r="AW3387" t="str">
        <f t="shared" si="648"/>
        <v>VP FOR INFORMATION TECHNOLOGY-SHARED SERVICES</v>
      </c>
    </row>
    <row r="3388" spans="1:49">
      <c r="A3388" s="59">
        <v>2018</v>
      </c>
      <c r="B3388" t="s">
        <v>137</v>
      </c>
      <c r="C3388" t="s">
        <v>1310</v>
      </c>
      <c r="D3388" t="s">
        <v>1311</v>
      </c>
      <c r="E3388" t="s">
        <v>1322</v>
      </c>
      <c r="F3388" t="s">
        <v>1313</v>
      </c>
      <c r="G3388" t="s">
        <v>1314</v>
      </c>
      <c r="H3388" t="s">
        <v>153</v>
      </c>
      <c r="I3388" s="170" t="s">
        <v>84</v>
      </c>
      <c r="J3388" t="s">
        <v>85</v>
      </c>
      <c r="K3388" t="s">
        <v>214</v>
      </c>
      <c r="L3388" t="s">
        <v>491</v>
      </c>
      <c r="M3388" t="s">
        <v>492</v>
      </c>
      <c r="N3388" t="s">
        <v>217</v>
      </c>
      <c r="O3388" t="s">
        <v>263</v>
      </c>
      <c r="P3388" t="s">
        <v>488</v>
      </c>
      <c r="Q3388" t="s">
        <v>489</v>
      </c>
      <c r="R3388" t="s">
        <v>490</v>
      </c>
      <c r="S3388" t="s">
        <v>264</v>
      </c>
      <c r="T3388" t="s">
        <v>265</v>
      </c>
      <c r="U3388" s="61" t="s">
        <v>266</v>
      </c>
      <c r="V3388" t="s">
        <v>24</v>
      </c>
      <c r="W3388" t="s">
        <v>263</v>
      </c>
      <c r="X3388" s="59">
        <v>1400</v>
      </c>
      <c r="Y3388" s="59">
        <v>1400</v>
      </c>
      <c r="Z3388" t="s">
        <v>141</v>
      </c>
      <c r="AA3388" s="146" t="str">
        <f t="shared" si="657"/>
        <v>EX</v>
      </c>
      <c r="AB3388" s="146" t="str">
        <f t="shared" si="659"/>
        <v>IT</v>
      </c>
      <c r="AC3388" t="str">
        <f t="shared" si="650"/>
        <v>EX</v>
      </c>
      <c r="AD3388" s="74">
        <f t="shared" si="651"/>
        <v>1400</v>
      </c>
      <c r="AE3388" s="74">
        <f t="shared" si="656"/>
        <v>1400</v>
      </c>
      <c r="AF3388">
        <v>1</v>
      </c>
      <c r="AG3388">
        <v>0</v>
      </c>
      <c r="AH3388" s="74">
        <v>0</v>
      </c>
      <c r="AJ3388" s="74">
        <f t="shared" si="652"/>
        <v>0</v>
      </c>
      <c r="AK3388" s="74">
        <f t="shared" si="658"/>
        <v>1400</v>
      </c>
      <c r="AL3388" t="str">
        <f t="shared" si="653"/>
        <v>N</v>
      </c>
      <c r="AN3388" t="s">
        <v>86</v>
      </c>
      <c r="AO3388" t="s">
        <v>85</v>
      </c>
      <c r="AP3388" t="str">
        <f t="shared" si="654"/>
        <v>94</v>
      </c>
      <c r="AQ3388" s="145" t="s">
        <v>1826</v>
      </c>
      <c r="AR3388" t="str">
        <f t="shared" si="655"/>
        <v>1-Adjusted Base Budget</v>
      </c>
      <c r="AS3388" s="145" t="s">
        <v>1827</v>
      </c>
      <c r="AT3388" t="s">
        <v>213</v>
      </c>
      <c r="AV3388" t="str">
        <f t="shared" si="649"/>
        <v>VPIT-SS</v>
      </c>
      <c r="AW3388" t="str">
        <f t="shared" si="648"/>
        <v>VP FOR INFORMATION TECHNOLOGY-SHARED SERVICES</v>
      </c>
    </row>
    <row r="3389" spans="1:49">
      <c r="A3389" s="59">
        <v>2018</v>
      </c>
      <c r="B3389" t="s">
        <v>137</v>
      </c>
      <c r="C3389" t="s">
        <v>1310</v>
      </c>
      <c r="D3389" t="s">
        <v>1311</v>
      </c>
      <c r="E3389" t="s">
        <v>1319</v>
      </c>
      <c r="F3389" t="s">
        <v>1313</v>
      </c>
      <c r="G3389" t="s">
        <v>1314</v>
      </c>
      <c r="H3389" t="s">
        <v>142</v>
      </c>
      <c r="I3389" s="170" t="s">
        <v>84</v>
      </c>
      <c r="J3389" t="s">
        <v>85</v>
      </c>
      <c r="K3389" t="s">
        <v>214</v>
      </c>
      <c r="L3389" t="s">
        <v>493</v>
      </c>
      <c r="M3389" t="s">
        <v>494</v>
      </c>
      <c r="N3389" t="s">
        <v>217</v>
      </c>
      <c r="O3389" t="s">
        <v>263</v>
      </c>
      <c r="P3389" t="s">
        <v>488</v>
      </c>
      <c r="Q3389" t="s">
        <v>489</v>
      </c>
      <c r="R3389" t="s">
        <v>490</v>
      </c>
      <c r="S3389" t="s">
        <v>264</v>
      </c>
      <c r="T3389" t="s">
        <v>265</v>
      </c>
      <c r="U3389" s="61" t="s">
        <v>266</v>
      </c>
      <c r="V3389" t="s">
        <v>24</v>
      </c>
      <c r="W3389" t="s">
        <v>263</v>
      </c>
      <c r="X3389" s="59">
        <v>3200</v>
      </c>
      <c r="Y3389" s="59">
        <v>3200</v>
      </c>
      <c r="Z3389" t="s">
        <v>141</v>
      </c>
      <c r="AA3389" s="146" t="str">
        <f t="shared" si="657"/>
        <v>EX</v>
      </c>
      <c r="AB3389" s="146" t="str">
        <f t="shared" si="659"/>
        <v>IT</v>
      </c>
      <c r="AC3389" t="str">
        <f t="shared" si="650"/>
        <v>EX</v>
      </c>
      <c r="AD3389" s="74">
        <f t="shared" si="651"/>
        <v>3200</v>
      </c>
      <c r="AE3389" s="74">
        <f t="shared" si="656"/>
        <v>3200</v>
      </c>
      <c r="AF3389">
        <v>1</v>
      </c>
      <c r="AG3389">
        <v>0</v>
      </c>
      <c r="AH3389" s="74">
        <v>0</v>
      </c>
      <c r="AJ3389" s="74">
        <f t="shared" si="652"/>
        <v>0</v>
      </c>
      <c r="AK3389" s="74">
        <f t="shared" si="658"/>
        <v>3200</v>
      </c>
      <c r="AL3389" t="str">
        <f t="shared" si="653"/>
        <v>N</v>
      </c>
      <c r="AN3389" t="s">
        <v>86</v>
      </c>
      <c r="AO3389" t="s">
        <v>85</v>
      </c>
      <c r="AP3389" t="str">
        <f t="shared" si="654"/>
        <v>94</v>
      </c>
      <c r="AQ3389" s="145" t="s">
        <v>1826</v>
      </c>
      <c r="AR3389" t="str">
        <f t="shared" si="655"/>
        <v>1-Adjusted Base Budget</v>
      </c>
      <c r="AS3389" s="145" t="s">
        <v>1827</v>
      </c>
      <c r="AT3389" t="s">
        <v>213</v>
      </c>
      <c r="AV3389" t="str">
        <f t="shared" si="649"/>
        <v>VPIT-SS</v>
      </c>
      <c r="AW3389" t="str">
        <f t="shared" si="648"/>
        <v>VP FOR INFORMATION TECHNOLOGY-SHARED SERVICES</v>
      </c>
    </row>
    <row r="3390" spans="1:49">
      <c r="A3390" s="59">
        <v>2018</v>
      </c>
      <c r="B3390" t="s">
        <v>137</v>
      </c>
      <c r="C3390" t="s">
        <v>1310</v>
      </c>
      <c r="D3390" t="s">
        <v>1311</v>
      </c>
      <c r="E3390" t="s">
        <v>1321</v>
      </c>
      <c r="F3390" t="s">
        <v>1313</v>
      </c>
      <c r="G3390" t="s">
        <v>1314</v>
      </c>
      <c r="H3390" t="s">
        <v>151</v>
      </c>
      <c r="I3390" s="170" t="s">
        <v>84</v>
      </c>
      <c r="J3390" t="s">
        <v>85</v>
      </c>
      <c r="K3390" t="s">
        <v>214</v>
      </c>
      <c r="L3390" t="s">
        <v>493</v>
      </c>
      <c r="M3390" t="s">
        <v>494</v>
      </c>
      <c r="N3390" t="s">
        <v>217</v>
      </c>
      <c r="O3390" t="s">
        <v>263</v>
      </c>
      <c r="P3390" t="s">
        <v>488</v>
      </c>
      <c r="Q3390" t="s">
        <v>489</v>
      </c>
      <c r="R3390" t="s">
        <v>490</v>
      </c>
      <c r="S3390" t="s">
        <v>264</v>
      </c>
      <c r="T3390" t="s">
        <v>265</v>
      </c>
      <c r="U3390" s="61" t="s">
        <v>266</v>
      </c>
      <c r="V3390" t="s">
        <v>24</v>
      </c>
      <c r="W3390" t="s">
        <v>263</v>
      </c>
      <c r="X3390" s="59">
        <v>562</v>
      </c>
      <c r="Y3390" s="59">
        <v>562</v>
      </c>
      <c r="Z3390" t="s">
        <v>141</v>
      </c>
      <c r="AA3390" s="146" t="str">
        <f t="shared" si="657"/>
        <v>EX</v>
      </c>
      <c r="AB3390" s="146" t="str">
        <f t="shared" si="659"/>
        <v>IT</v>
      </c>
      <c r="AC3390" t="str">
        <f t="shared" si="650"/>
        <v>EX</v>
      </c>
      <c r="AD3390" s="74">
        <f t="shared" si="651"/>
        <v>562</v>
      </c>
      <c r="AE3390" s="74">
        <f t="shared" si="656"/>
        <v>562</v>
      </c>
      <c r="AF3390">
        <v>1</v>
      </c>
      <c r="AG3390">
        <v>0</v>
      </c>
      <c r="AH3390" s="74">
        <v>0</v>
      </c>
      <c r="AJ3390" s="74">
        <f t="shared" si="652"/>
        <v>0</v>
      </c>
      <c r="AK3390" s="74">
        <f t="shared" si="658"/>
        <v>562</v>
      </c>
      <c r="AL3390" t="str">
        <f t="shared" si="653"/>
        <v>N</v>
      </c>
      <c r="AN3390" t="s">
        <v>86</v>
      </c>
      <c r="AO3390" t="s">
        <v>85</v>
      </c>
      <c r="AP3390" t="str">
        <f t="shared" si="654"/>
        <v>94</v>
      </c>
      <c r="AQ3390" s="145" t="s">
        <v>1826</v>
      </c>
      <c r="AR3390" t="str">
        <f t="shared" si="655"/>
        <v>1-Adjusted Base Budget</v>
      </c>
      <c r="AS3390" s="145" t="s">
        <v>1827</v>
      </c>
      <c r="AT3390" t="s">
        <v>213</v>
      </c>
      <c r="AV3390" t="str">
        <f t="shared" si="649"/>
        <v>VPIT-SS</v>
      </c>
      <c r="AW3390" t="str">
        <f t="shared" si="648"/>
        <v>VP FOR INFORMATION TECHNOLOGY-SHARED SERVICES</v>
      </c>
    </row>
    <row r="3391" spans="1:49">
      <c r="A3391" s="59">
        <v>2018</v>
      </c>
      <c r="B3391" t="s">
        <v>137</v>
      </c>
      <c r="C3391" t="s">
        <v>1310</v>
      </c>
      <c r="D3391" t="s">
        <v>1311</v>
      </c>
      <c r="E3391" t="s">
        <v>1322</v>
      </c>
      <c r="F3391" t="s">
        <v>1313</v>
      </c>
      <c r="G3391" t="s">
        <v>1314</v>
      </c>
      <c r="H3391" t="s">
        <v>153</v>
      </c>
      <c r="I3391" s="170" t="s">
        <v>84</v>
      </c>
      <c r="J3391" t="s">
        <v>85</v>
      </c>
      <c r="K3391" t="s">
        <v>214</v>
      </c>
      <c r="L3391" t="s">
        <v>493</v>
      </c>
      <c r="M3391" t="s">
        <v>494</v>
      </c>
      <c r="N3391" t="s">
        <v>217</v>
      </c>
      <c r="O3391" t="s">
        <v>263</v>
      </c>
      <c r="P3391" t="s">
        <v>488</v>
      </c>
      <c r="Q3391" t="s">
        <v>489</v>
      </c>
      <c r="R3391" t="s">
        <v>490</v>
      </c>
      <c r="S3391" t="s">
        <v>264</v>
      </c>
      <c r="T3391" t="s">
        <v>265</v>
      </c>
      <c r="U3391" s="61" t="s">
        <v>266</v>
      </c>
      <c r="V3391" t="s">
        <v>24</v>
      </c>
      <c r="W3391" t="s">
        <v>263</v>
      </c>
      <c r="X3391" s="59">
        <v>4488</v>
      </c>
      <c r="Y3391" s="59">
        <v>4488</v>
      </c>
      <c r="Z3391" t="s">
        <v>141</v>
      </c>
      <c r="AA3391" s="146" t="str">
        <f t="shared" si="657"/>
        <v>EX</v>
      </c>
      <c r="AB3391" s="146" t="str">
        <f t="shared" si="659"/>
        <v>IT</v>
      </c>
      <c r="AC3391" t="str">
        <f t="shared" si="650"/>
        <v>EX</v>
      </c>
      <c r="AD3391" s="74">
        <f t="shared" si="651"/>
        <v>4488</v>
      </c>
      <c r="AE3391" s="74">
        <f t="shared" si="656"/>
        <v>4488</v>
      </c>
      <c r="AF3391">
        <v>1</v>
      </c>
      <c r="AG3391">
        <v>0</v>
      </c>
      <c r="AH3391" s="74">
        <v>0</v>
      </c>
      <c r="AJ3391" s="74">
        <f t="shared" si="652"/>
        <v>0</v>
      </c>
      <c r="AK3391" s="74">
        <f t="shared" si="658"/>
        <v>4488</v>
      </c>
      <c r="AL3391" t="str">
        <f t="shared" si="653"/>
        <v>N</v>
      </c>
      <c r="AN3391" t="s">
        <v>86</v>
      </c>
      <c r="AO3391" t="s">
        <v>85</v>
      </c>
      <c r="AP3391" t="str">
        <f t="shared" si="654"/>
        <v>94</v>
      </c>
      <c r="AQ3391" s="145" t="s">
        <v>1826</v>
      </c>
      <c r="AR3391" t="str">
        <f t="shared" si="655"/>
        <v>1-Adjusted Base Budget</v>
      </c>
      <c r="AS3391" s="145" t="s">
        <v>1827</v>
      </c>
      <c r="AT3391" t="s">
        <v>213</v>
      </c>
      <c r="AV3391" t="str">
        <f t="shared" si="649"/>
        <v>VPIT-SS</v>
      </c>
      <c r="AW3391" t="str">
        <f t="shared" si="648"/>
        <v>VP FOR INFORMATION TECHNOLOGY-SHARED SERVICES</v>
      </c>
    </row>
    <row r="3392" spans="1:49">
      <c r="A3392" s="59">
        <v>2018</v>
      </c>
      <c r="B3392" t="s">
        <v>137</v>
      </c>
      <c r="C3392" t="s">
        <v>1310</v>
      </c>
      <c r="D3392" t="s">
        <v>1311</v>
      </c>
      <c r="E3392" t="s">
        <v>1315</v>
      </c>
      <c r="F3392" t="s">
        <v>1313</v>
      </c>
      <c r="G3392" t="s">
        <v>1314</v>
      </c>
      <c r="H3392" t="s">
        <v>158</v>
      </c>
      <c r="I3392" s="170" t="s">
        <v>84</v>
      </c>
      <c r="J3392" t="s">
        <v>85</v>
      </c>
      <c r="K3392" t="s">
        <v>214</v>
      </c>
      <c r="L3392" t="s">
        <v>493</v>
      </c>
      <c r="M3392" t="s">
        <v>494</v>
      </c>
      <c r="N3392" t="s">
        <v>217</v>
      </c>
      <c r="O3392" t="s">
        <v>263</v>
      </c>
      <c r="P3392" t="s">
        <v>488</v>
      </c>
      <c r="Q3392" t="s">
        <v>489</v>
      </c>
      <c r="R3392" t="s">
        <v>490</v>
      </c>
      <c r="S3392" t="s">
        <v>264</v>
      </c>
      <c r="T3392" t="s">
        <v>265</v>
      </c>
      <c r="U3392" s="61" t="s">
        <v>266</v>
      </c>
      <c r="V3392" t="s">
        <v>24</v>
      </c>
      <c r="W3392" t="s">
        <v>263</v>
      </c>
      <c r="X3392" s="59">
        <v>4320</v>
      </c>
      <c r="Y3392" s="59">
        <v>4320</v>
      </c>
      <c r="Z3392" t="s">
        <v>141</v>
      </c>
      <c r="AA3392" s="146" t="str">
        <f t="shared" si="657"/>
        <v>EX</v>
      </c>
      <c r="AB3392" s="146" t="str">
        <f t="shared" si="659"/>
        <v>IT</v>
      </c>
      <c r="AC3392" t="str">
        <f t="shared" si="650"/>
        <v>EX</v>
      </c>
      <c r="AD3392" s="74">
        <f t="shared" si="651"/>
        <v>4320</v>
      </c>
      <c r="AE3392" s="74">
        <f t="shared" si="656"/>
        <v>4320</v>
      </c>
      <c r="AF3392">
        <v>1</v>
      </c>
      <c r="AG3392">
        <v>0</v>
      </c>
      <c r="AH3392" s="74">
        <v>0</v>
      </c>
      <c r="AJ3392" s="74">
        <f t="shared" si="652"/>
        <v>0</v>
      </c>
      <c r="AK3392" s="74">
        <f t="shared" si="658"/>
        <v>4320</v>
      </c>
      <c r="AL3392" t="str">
        <f t="shared" si="653"/>
        <v>N</v>
      </c>
      <c r="AN3392" t="s">
        <v>86</v>
      </c>
      <c r="AO3392" t="s">
        <v>85</v>
      </c>
      <c r="AP3392" t="str">
        <f t="shared" si="654"/>
        <v>94</v>
      </c>
      <c r="AQ3392" s="145" t="s">
        <v>1826</v>
      </c>
      <c r="AR3392" t="str">
        <f t="shared" si="655"/>
        <v>1-Adjusted Base Budget</v>
      </c>
      <c r="AS3392" s="145" t="s">
        <v>1827</v>
      </c>
      <c r="AT3392" t="s">
        <v>213</v>
      </c>
      <c r="AV3392" t="str">
        <f t="shared" si="649"/>
        <v>VPIT-SS</v>
      </c>
      <c r="AW3392" t="str">
        <f t="shared" si="648"/>
        <v>VP FOR INFORMATION TECHNOLOGY-SHARED SERVICES</v>
      </c>
    </row>
    <row r="3393" spans="1:49">
      <c r="A3393" s="59">
        <v>2018</v>
      </c>
      <c r="B3393" t="s">
        <v>137</v>
      </c>
      <c r="C3393" t="s">
        <v>1310</v>
      </c>
      <c r="D3393" t="s">
        <v>1311</v>
      </c>
      <c r="E3393" t="s">
        <v>1321</v>
      </c>
      <c r="F3393" t="s">
        <v>1313</v>
      </c>
      <c r="G3393" t="s">
        <v>1314</v>
      </c>
      <c r="H3393" t="s">
        <v>151</v>
      </c>
      <c r="I3393" s="170" t="s">
        <v>84</v>
      </c>
      <c r="J3393" t="s">
        <v>85</v>
      </c>
      <c r="K3393" t="s">
        <v>214</v>
      </c>
      <c r="L3393" t="s">
        <v>495</v>
      </c>
      <c r="M3393" t="s">
        <v>496</v>
      </c>
      <c r="N3393" t="s">
        <v>217</v>
      </c>
      <c r="O3393" t="s">
        <v>263</v>
      </c>
      <c r="P3393" t="s">
        <v>488</v>
      </c>
      <c r="Q3393" t="s">
        <v>489</v>
      </c>
      <c r="R3393" t="s">
        <v>490</v>
      </c>
      <c r="S3393" t="s">
        <v>264</v>
      </c>
      <c r="T3393" t="s">
        <v>265</v>
      </c>
      <c r="U3393" s="61" t="s">
        <v>266</v>
      </c>
      <c r="V3393" t="s">
        <v>24</v>
      </c>
      <c r="W3393" t="s">
        <v>263</v>
      </c>
      <c r="X3393" s="59">
        <v>66</v>
      </c>
      <c r="Y3393" s="59">
        <v>66</v>
      </c>
      <c r="Z3393" t="s">
        <v>141</v>
      </c>
      <c r="AA3393" s="146" t="str">
        <f t="shared" si="657"/>
        <v>EX</v>
      </c>
      <c r="AB3393" s="146" t="str">
        <f t="shared" si="659"/>
        <v>IT</v>
      </c>
      <c r="AC3393" t="str">
        <f t="shared" si="650"/>
        <v>EX</v>
      </c>
      <c r="AD3393" s="74">
        <f t="shared" si="651"/>
        <v>66</v>
      </c>
      <c r="AE3393" s="74">
        <f t="shared" si="656"/>
        <v>66</v>
      </c>
      <c r="AF3393">
        <v>1</v>
      </c>
      <c r="AG3393">
        <v>0</v>
      </c>
      <c r="AH3393" s="74">
        <v>0</v>
      </c>
      <c r="AJ3393" s="74">
        <f t="shared" si="652"/>
        <v>0</v>
      </c>
      <c r="AK3393" s="74">
        <f t="shared" si="658"/>
        <v>66</v>
      </c>
      <c r="AL3393" t="str">
        <f t="shared" si="653"/>
        <v>N</v>
      </c>
      <c r="AN3393" t="s">
        <v>86</v>
      </c>
      <c r="AO3393" t="s">
        <v>85</v>
      </c>
      <c r="AP3393" t="str">
        <f t="shared" si="654"/>
        <v>94</v>
      </c>
      <c r="AQ3393" s="145" t="s">
        <v>1826</v>
      </c>
      <c r="AR3393" t="str">
        <f t="shared" si="655"/>
        <v>1-Adjusted Base Budget</v>
      </c>
      <c r="AS3393" s="145" t="s">
        <v>1827</v>
      </c>
      <c r="AT3393" t="s">
        <v>213</v>
      </c>
      <c r="AV3393" t="str">
        <f t="shared" si="649"/>
        <v>VPIT-SS</v>
      </c>
      <c r="AW3393" t="str">
        <f t="shared" si="648"/>
        <v>VP FOR INFORMATION TECHNOLOGY-SHARED SERVICES</v>
      </c>
    </row>
    <row r="3394" spans="1:49">
      <c r="A3394" s="59">
        <v>2018</v>
      </c>
      <c r="B3394" t="s">
        <v>137</v>
      </c>
      <c r="C3394" t="s">
        <v>1310</v>
      </c>
      <c r="D3394" t="s">
        <v>1311</v>
      </c>
      <c r="E3394" t="s">
        <v>1322</v>
      </c>
      <c r="F3394" t="s">
        <v>1313</v>
      </c>
      <c r="G3394" t="s">
        <v>1314</v>
      </c>
      <c r="H3394" t="s">
        <v>153</v>
      </c>
      <c r="I3394" s="170" t="s">
        <v>84</v>
      </c>
      <c r="J3394" t="s">
        <v>85</v>
      </c>
      <c r="K3394" t="s">
        <v>214</v>
      </c>
      <c r="L3394" t="s">
        <v>495</v>
      </c>
      <c r="M3394" t="s">
        <v>496</v>
      </c>
      <c r="N3394" t="s">
        <v>217</v>
      </c>
      <c r="O3394" t="s">
        <v>263</v>
      </c>
      <c r="P3394" t="s">
        <v>488</v>
      </c>
      <c r="Q3394" t="s">
        <v>489</v>
      </c>
      <c r="R3394" t="s">
        <v>490</v>
      </c>
      <c r="S3394" t="s">
        <v>264</v>
      </c>
      <c r="T3394" t="s">
        <v>265</v>
      </c>
      <c r="U3394" s="61" t="s">
        <v>266</v>
      </c>
      <c r="V3394" t="s">
        <v>24</v>
      </c>
      <c r="W3394" t="s">
        <v>263</v>
      </c>
      <c r="X3394" s="59">
        <v>100</v>
      </c>
      <c r="Y3394" s="59">
        <v>100</v>
      </c>
      <c r="Z3394" t="s">
        <v>141</v>
      </c>
      <c r="AA3394" s="146" t="str">
        <f t="shared" si="657"/>
        <v>EX</v>
      </c>
      <c r="AB3394" s="146" t="str">
        <f t="shared" si="659"/>
        <v>IT</v>
      </c>
      <c r="AC3394" t="str">
        <f t="shared" si="650"/>
        <v>EX</v>
      </c>
      <c r="AD3394" s="74">
        <f t="shared" si="651"/>
        <v>100</v>
      </c>
      <c r="AE3394" s="74">
        <f t="shared" si="656"/>
        <v>100</v>
      </c>
      <c r="AF3394">
        <v>1</v>
      </c>
      <c r="AG3394">
        <v>0</v>
      </c>
      <c r="AH3394" s="74">
        <v>0</v>
      </c>
      <c r="AJ3394" s="74">
        <f t="shared" si="652"/>
        <v>0</v>
      </c>
      <c r="AK3394" s="74">
        <f t="shared" si="658"/>
        <v>100</v>
      </c>
      <c r="AL3394" t="str">
        <f t="shared" si="653"/>
        <v>N</v>
      </c>
      <c r="AN3394" t="s">
        <v>86</v>
      </c>
      <c r="AO3394" t="s">
        <v>85</v>
      </c>
      <c r="AP3394" t="str">
        <f t="shared" si="654"/>
        <v>94</v>
      </c>
      <c r="AQ3394" s="145" t="s">
        <v>1826</v>
      </c>
      <c r="AR3394" t="str">
        <f t="shared" si="655"/>
        <v>1-Adjusted Base Budget</v>
      </c>
      <c r="AS3394" s="145" t="s">
        <v>1827</v>
      </c>
      <c r="AT3394" t="s">
        <v>213</v>
      </c>
      <c r="AV3394" t="str">
        <f t="shared" si="649"/>
        <v>VPIT-SS</v>
      </c>
      <c r="AW3394" t="str">
        <f t="shared" si="648"/>
        <v>VP FOR INFORMATION TECHNOLOGY-SHARED SERVICES</v>
      </c>
    </row>
    <row r="3395" spans="1:49">
      <c r="A3395" s="59">
        <v>2018</v>
      </c>
      <c r="B3395" t="s">
        <v>137</v>
      </c>
      <c r="C3395" t="s">
        <v>1310</v>
      </c>
      <c r="D3395" t="s">
        <v>1311</v>
      </c>
      <c r="E3395" t="s">
        <v>1316</v>
      </c>
      <c r="F3395" t="s">
        <v>1008</v>
      </c>
      <c r="G3395" t="s">
        <v>1009</v>
      </c>
      <c r="H3395" t="s">
        <v>149</v>
      </c>
      <c r="I3395" s="170" t="s">
        <v>84</v>
      </c>
      <c r="J3395" t="s">
        <v>85</v>
      </c>
      <c r="K3395" t="s">
        <v>214</v>
      </c>
      <c r="L3395" t="s">
        <v>1769</v>
      </c>
      <c r="M3395" t="s">
        <v>1770</v>
      </c>
      <c r="N3395" t="s">
        <v>217</v>
      </c>
      <c r="O3395" t="s">
        <v>263</v>
      </c>
      <c r="P3395" t="s">
        <v>517</v>
      </c>
      <c r="Q3395" t="s">
        <v>518</v>
      </c>
      <c r="R3395" t="s">
        <v>519</v>
      </c>
      <c r="S3395" t="s">
        <v>264</v>
      </c>
      <c r="T3395" t="s">
        <v>265</v>
      </c>
      <c r="U3395" s="61" t="s">
        <v>266</v>
      </c>
      <c r="V3395" t="s">
        <v>24</v>
      </c>
      <c r="W3395" t="s">
        <v>263</v>
      </c>
      <c r="X3395" s="59">
        <v>7000</v>
      </c>
      <c r="Y3395" s="59">
        <v>7000</v>
      </c>
      <c r="Z3395" t="s">
        <v>141</v>
      </c>
      <c r="AA3395" s="146" t="str">
        <f t="shared" si="657"/>
        <v>EX</v>
      </c>
      <c r="AB3395" s="146" t="str">
        <f t="shared" si="659"/>
        <v>IT</v>
      </c>
      <c r="AC3395" t="str">
        <f t="shared" si="650"/>
        <v>EX</v>
      </c>
      <c r="AD3395" s="74">
        <f t="shared" si="651"/>
        <v>7000</v>
      </c>
      <c r="AE3395" s="74">
        <f t="shared" si="656"/>
        <v>7000</v>
      </c>
      <c r="AF3395">
        <v>1</v>
      </c>
      <c r="AG3395">
        <v>0</v>
      </c>
      <c r="AH3395" s="74">
        <v>0</v>
      </c>
      <c r="AJ3395" s="74">
        <f t="shared" si="652"/>
        <v>0</v>
      </c>
      <c r="AK3395" s="74">
        <f t="shared" si="658"/>
        <v>7000</v>
      </c>
      <c r="AL3395" t="str">
        <f t="shared" si="653"/>
        <v>N</v>
      </c>
      <c r="AN3395" t="s">
        <v>86</v>
      </c>
      <c r="AO3395" t="s">
        <v>85</v>
      </c>
      <c r="AP3395" t="str">
        <f t="shared" si="654"/>
        <v>94</v>
      </c>
      <c r="AQ3395" s="145" t="s">
        <v>1826</v>
      </c>
      <c r="AR3395" t="str">
        <f t="shared" si="655"/>
        <v>1-Adjusted Base Budget</v>
      </c>
      <c r="AS3395" s="145" t="s">
        <v>1827</v>
      </c>
      <c r="AT3395" t="s">
        <v>213</v>
      </c>
      <c r="AV3395" t="str">
        <f t="shared" si="649"/>
        <v>VPIT-SS</v>
      </c>
      <c r="AW3395" t="str">
        <f t="shared" si="648"/>
        <v>VP FOR INFORMATION TECHNOLOGY-SHARED SERVICES</v>
      </c>
    </row>
    <row r="3396" spans="1:49">
      <c r="A3396" s="59">
        <v>2018</v>
      </c>
      <c r="B3396" t="s">
        <v>137</v>
      </c>
      <c r="C3396" t="s">
        <v>1310</v>
      </c>
      <c r="D3396" t="s">
        <v>1311</v>
      </c>
      <c r="E3396" t="s">
        <v>1319</v>
      </c>
      <c r="F3396" t="s">
        <v>1313</v>
      </c>
      <c r="G3396" t="s">
        <v>1314</v>
      </c>
      <c r="H3396" t="s">
        <v>142</v>
      </c>
      <c r="I3396" s="170" t="s">
        <v>84</v>
      </c>
      <c r="J3396" t="s">
        <v>85</v>
      </c>
      <c r="K3396" t="s">
        <v>214</v>
      </c>
      <c r="L3396" t="s">
        <v>377</v>
      </c>
      <c r="M3396" t="s">
        <v>378</v>
      </c>
      <c r="N3396" t="s">
        <v>217</v>
      </c>
      <c r="O3396" t="s">
        <v>263</v>
      </c>
      <c r="P3396" t="s">
        <v>379</v>
      </c>
      <c r="Q3396" t="s">
        <v>379</v>
      </c>
      <c r="R3396" t="s">
        <v>380</v>
      </c>
      <c r="S3396" t="s">
        <v>264</v>
      </c>
      <c r="T3396" t="s">
        <v>265</v>
      </c>
      <c r="U3396" s="61" t="s">
        <v>266</v>
      </c>
      <c r="V3396" t="s">
        <v>24</v>
      </c>
      <c r="W3396" t="s">
        <v>263</v>
      </c>
      <c r="X3396" s="59">
        <v>4400</v>
      </c>
      <c r="Y3396" s="59">
        <v>4400</v>
      </c>
      <c r="Z3396" t="s">
        <v>141</v>
      </c>
      <c r="AA3396" s="146" t="str">
        <f t="shared" si="657"/>
        <v>EX</v>
      </c>
      <c r="AB3396" s="146" t="str">
        <f t="shared" si="659"/>
        <v>IT</v>
      </c>
      <c r="AC3396" t="str">
        <f t="shared" si="650"/>
        <v>EX</v>
      </c>
      <c r="AD3396" s="74">
        <f t="shared" si="651"/>
        <v>4400</v>
      </c>
      <c r="AE3396" s="74">
        <f t="shared" si="656"/>
        <v>4400</v>
      </c>
      <c r="AF3396">
        <v>1</v>
      </c>
      <c r="AG3396">
        <v>0</v>
      </c>
      <c r="AH3396" s="74">
        <v>0</v>
      </c>
      <c r="AJ3396" s="74">
        <f t="shared" si="652"/>
        <v>0</v>
      </c>
      <c r="AK3396" s="74">
        <f t="shared" si="658"/>
        <v>4400</v>
      </c>
      <c r="AL3396" t="str">
        <f t="shared" si="653"/>
        <v>N</v>
      </c>
      <c r="AN3396" t="s">
        <v>86</v>
      </c>
      <c r="AO3396" t="s">
        <v>85</v>
      </c>
      <c r="AP3396" t="str">
        <f t="shared" si="654"/>
        <v>94</v>
      </c>
      <c r="AQ3396" s="145" t="s">
        <v>1826</v>
      </c>
      <c r="AR3396" t="str">
        <f t="shared" si="655"/>
        <v>1-Adjusted Base Budget</v>
      </c>
      <c r="AS3396" s="145" t="s">
        <v>1827</v>
      </c>
      <c r="AT3396" t="s">
        <v>213</v>
      </c>
      <c r="AV3396" t="str">
        <f t="shared" si="649"/>
        <v>VPIT-SS</v>
      </c>
      <c r="AW3396" t="str">
        <f t="shared" si="648"/>
        <v>VP FOR INFORMATION TECHNOLOGY-SHARED SERVICES</v>
      </c>
    </row>
    <row r="3397" spans="1:49">
      <c r="A3397" s="59">
        <v>2018</v>
      </c>
      <c r="B3397" t="s">
        <v>137</v>
      </c>
      <c r="C3397" t="s">
        <v>1310</v>
      </c>
      <c r="D3397" t="s">
        <v>1311</v>
      </c>
      <c r="E3397" t="s">
        <v>1316</v>
      </c>
      <c r="F3397" t="s">
        <v>1355</v>
      </c>
      <c r="G3397" t="s">
        <v>1356</v>
      </c>
      <c r="H3397" t="s">
        <v>149</v>
      </c>
      <c r="I3397" s="170" t="s">
        <v>84</v>
      </c>
      <c r="J3397" t="s">
        <v>85</v>
      </c>
      <c r="K3397" t="s">
        <v>214</v>
      </c>
      <c r="L3397" t="s">
        <v>377</v>
      </c>
      <c r="M3397" t="s">
        <v>378</v>
      </c>
      <c r="N3397" t="s">
        <v>217</v>
      </c>
      <c r="O3397" t="s">
        <v>263</v>
      </c>
      <c r="P3397" t="s">
        <v>379</v>
      </c>
      <c r="Q3397" t="s">
        <v>379</v>
      </c>
      <c r="R3397" t="s">
        <v>380</v>
      </c>
      <c r="S3397" t="s">
        <v>264</v>
      </c>
      <c r="T3397" t="s">
        <v>265</v>
      </c>
      <c r="U3397" s="61" t="s">
        <v>266</v>
      </c>
      <c r="V3397" t="s">
        <v>24</v>
      </c>
      <c r="W3397" t="s">
        <v>263</v>
      </c>
      <c r="X3397" s="59">
        <v>250</v>
      </c>
      <c r="Y3397" s="59">
        <v>250</v>
      </c>
      <c r="Z3397" t="s">
        <v>141</v>
      </c>
      <c r="AA3397" s="146" t="str">
        <f t="shared" si="657"/>
        <v>EX</v>
      </c>
      <c r="AB3397" s="146" t="str">
        <f t="shared" si="659"/>
        <v>IT</v>
      </c>
      <c r="AC3397" t="str">
        <f t="shared" si="650"/>
        <v>EX</v>
      </c>
      <c r="AD3397" s="74">
        <f t="shared" si="651"/>
        <v>250</v>
      </c>
      <c r="AE3397" s="74">
        <f t="shared" si="656"/>
        <v>250</v>
      </c>
      <c r="AF3397">
        <v>1</v>
      </c>
      <c r="AG3397">
        <v>0</v>
      </c>
      <c r="AH3397" s="74">
        <v>0</v>
      </c>
      <c r="AJ3397" s="74">
        <f t="shared" si="652"/>
        <v>0</v>
      </c>
      <c r="AK3397" s="74">
        <f t="shared" si="658"/>
        <v>250</v>
      </c>
      <c r="AL3397" t="str">
        <f t="shared" si="653"/>
        <v>N</v>
      </c>
      <c r="AN3397" t="s">
        <v>86</v>
      </c>
      <c r="AO3397" t="s">
        <v>85</v>
      </c>
      <c r="AP3397" t="str">
        <f t="shared" si="654"/>
        <v>94</v>
      </c>
      <c r="AQ3397" s="145" t="s">
        <v>1826</v>
      </c>
      <c r="AR3397" t="str">
        <f t="shared" si="655"/>
        <v>1-Adjusted Base Budget</v>
      </c>
      <c r="AS3397" s="145" t="s">
        <v>1827</v>
      </c>
      <c r="AT3397" t="s">
        <v>213</v>
      </c>
      <c r="AV3397" t="str">
        <f t="shared" si="649"/>
        <v>VPIT-SS</v>
      </c>
      <c r="AW3397" t="str">
        <f t="shared" si="648"/>
        <v>VP FOR INFORMATION TECHNOLOGY-SHARED SERVICES</v>
      </c>
    </row>
    <row r="3398" spans="1:49">
      <c r="A3398" s="59">
        <v>2018</v>
      </c>
      <c r="B3398" t="s">
        <v>137</v>
      </c>
      <c r="C3398" t="s">
        <v>1310</v>
      </c>
      <c r="D3398" t="s">
        <v>1311</v>
      </c>
      <c r="E3398" t="s">
        <v>1316</v>
      </c>
      <c r="F3398" t="s">
        <v>975</v>
      </c>
      <c r="G3398" t="s">
        <v>976</v>
      </c>
      <c r="H3398" t="s">
        <v>149</v>
      </c>
      <c r="I3398" s="170" t="s">
        <v>84</v>
      </c>
      <c r="J3398" t="s">
        <v>85</v>
      </c>
      <c r="K3398" t="s">
        <v>214</v>
      </c>
      <c r="L3398" t="s">
        <v>377</v>
      </c>
      <c r="M3398" t="s">
        <v>378</v>
      </c>
      <c r="N3398" t="s">
        <v>217</v>
      </c>
      <c r="O3398" t="s">
        <v>263</v>
      </c>
      <c r="P3398" t="s">
        <v>379</v>
      </c>
      <c r="Q3398" t="s">
        <v>379</v>
      </c>
      <c r="R3398" t="s">
        <v>380</v>
      </c>
      <c r="S3398" t="s">
        <v>264</v>
      </c>
      <c r="T3398" t="s">
        <v>265</v>
      </c>
      <c r="U3398" s="61" t="s">
        <v>266</v>
      </c>
      <c r="V3398" t="s">
        <v>24</v>
      </c>
      <c r="W3398" t="s">
        <v>263</v>
      </c>
      <c r="X3398" s="59">
        <v>12661</v>
      </c>
      <c r="Y3398" s="59">
        <v>0</v>
      </c>
      <c r="Z3398" t="s">
        <v>141</v>
      </c>
      <c r="AA3398" s="146" t="str">
        <f t="shared" si="657"/>
        <v>EX</v>
      </c>
      <c r="AB3398" s="146" t="str">
        <f t="shared" si="659"/>
        <v>IT</v>
      </c>
      <c r="AC3398" t="str">
        <f t="shared" si="650"/>
        <v>EX</v>
      </c>
      <c r="AD3398" s="74">
        <f t="shared" si="651"/>
        <v>0</v>
      </c>
      <c r="AE3398" s="74">
        <f t="shared" si="656"/>
        <v>0</v>
      </c>
      <c r="AF3398">
        <v>1</v>
      </c>
      <c r="AG3398">
        <v>0</v>
      </c>
      <c r="AH3398" s="74">
        <v>0</v>
      </c>
      <c r="AJ3398" s="74">
        <f t="shared" si="652"/>
        <v>0</v>
      </c>
      <c r="AK3398" s="74">
        <f t="shared" si="658"/>
        <v>0</v>
      </c>
      <c r="AL3398" t="str">
        <f t="shared" si="653"/>
        <v>N</v>
      </c>
      <c r="AN3398" t="s">
        <v>86</v>
      </c>
      <c r="AO3398" t="s">
        <v>85</v>
      </c>
      <c r="AP3398" t="str">
        <f t="shared" si="654"/>
        <v>94</v>
      </c>
      <c r="AQ3398" s="145" t="s">
        <v>1826</v>
      </c>
      <c r="AR3398" t="str">
        <f t="shared" si="655"/>
        <v>1-Adjusted Base Budget</v>
      </c>
      <c r="AS3398" s="145" t="s">
        <v>1827</v>
      </c>
      <c r="AT3398" t="s">
        <v>213</v>
      </c>
      <c r="AV3398" t="str">
        <f t="shared" si="649"/>
        <v>VPIT-SS</v>
      </c>
      <c r="AW3398" t="str">
        <f t="shared" ref="AW3398:AW3461" si="660" xml:space="preserve"> IF(AND($AN3398="UAVP",$Z3398="OE"),$AO3398 &amp; "-ONLINE EDUCATION",IF(AND($AN3398="VPIT",OR($Z3398="SS",$Z3398="IT")),$AO3398 &amp; "-SHARED SERVICES",$AO3398))</f>
        <v>VP FOR INFORMATION TECHNOLOGY-SHARED SERVICES</v>
      </c>
    </row>
    <row r="3399" spans="1:49">
      <c r="A3399" s="59">
        <v>2018</v>
      </c>
      <c r="B3399" t="s">
        <v>137</v>
      </c>
      <c r="C3399" t="s">
        <v>1310</v>
      </c>
      <c r="D3399" t="s">
        <v>1311</v>
      </c>
      <c r="E3399" t="s">
        <v>1316</v>
      </c>
      <c r="F3399" t="s">
        <v>1765</v>
      </c>
      <c r="G3399" t="s">
        <v>1766</v>
      </c>
      <c r="H3399" t="s">
        <v>149</v>
      </c>
      <c r="I3399" s="170" t="s">
        <v>84</v>
      </c>
      <c r="J3399" t="s">
        <v>85</v>
      </c>
      <c r="K3399" t="s">
        <v>214</v>
      </c>
      <c r="L3399" t="s">
        <v>377</v>
      </c>
      <c r="M3399" t="s">
        <v>378</v>
      </c>
      <c r="N3399" t="s">
        <v>217</v>
      </c>
      <c r="O3399" t="s">
        <v>263</v>
      </c>
      <c r="P3399" t="s">
        <v>379</v>
      </c>
      <c r="Q3399" t="s">
        <v>379</v>
      </c>
      <c r="R3399" t="s">
        <v>380</v>
      </c>
      <c r="S3399" t="s">
        <v>264</v>
      </c>
      <c r="T3399" t="s">
        <v>265</v>
      </c>
      <c r="U3399" s="61" t="s">
        <v>266</v>
      </c>
      <c r="V3399" t="s">
        <v>24</v>
      </c>
      <c r="W3399" t="s">
        <v>263</v>
      </c>
      <c r="X3399" s="59">
        <v>100</v>
      </c>
      <c r="Y3399" s="59">
        <v>100</v>
      </c>
      <c r="Z3399" t="s">
        <v>141</v>
      </c>
      <c r="AA3399" s="146" t="str">
        <f t="shared" si="657"/>
        <v>EX</v>
      </c>
      <c r="AB3399" s="146" t="str">
        <f t="shared" si="659"/>
        <v>IT</v>
      </c>
      <c r="AC3399" t="str">
        <f t="shared" si="650"/>
        <v>EX</v>
      </c>
      <c r="AD3399" s="74">
        <f t="shared" si="651"/>
        <v>100</v>
      </c>
      <c r="AE3399" s="74">
        <f t="shared" si="656"/>
        <v>100</v>
      </c>
      <c r="AF3399">
        <v>1</v>
      </c>
      <c r="AG3399">
        <v>0</v>
      </c>
      <c r="AH3399" s="74">
        <v>0</v>
      </c>
      <c r="AJ3399" s="74">
        <f t="shared" si="652"/>
        <v>0</v>
      </c>
      <c r="AK3399" s="74">
        <f t="shared" si="658"/>
        <v>100</v>
      </c>
      <c r="AL3399" t="str">
        <f t="shared" si="653"/>
        <v>N</v>
      </c>
      <c r="AN3399" t="s">
        <v>86</v>
      </c>
      <c r="AO3399" t="s">
        <v>85</v>
      </c>
      <c r="AP3399" t="str">
        <f t="shared" si="654"/>
        <v>94</v>
      </c>
      <c r="AQ3399" s="145" t="s">
        <v>1826</v>
      </c>
      <c r="AR3399" t="str">
        <f t="shared" si="655"/>
        <v>1-Adjusted Base Budget</v>
      </c>
      <c r="AS3399" s="145" t="s">
        <v>1827</v>
      </c>
      <c r="AT3399" t="s">
        <v>213</v>
      </c>
      <c r="AV3399" t="str">
        <f t="shared" si="649"/>
        <v>VPIT-SS</v>
      </c>
      <c r="AW3399" t="str">
        <f t="shared" si="660"/>
        <v>VP FOR INFORMATION TECHNOLOGY-SHARED SERVICES</v>
      </c>
    </row>
    <row r="3400" spans="1:49">
      <c r="A3400" s="59">
        <v>2018</v>
      </c>
      <c r="B3400" t="s">
        <v>137</v>
      </c>
      <c r="C3400" t="s">
        <v>1310</v>
      </c>
      <c r="D3400" t="s">
        <v>1311</v>
      </c>
      <c r="E3400" t="s">
        <v>1316</v>
      </c>
      <c r="F3400" t="s">
        <v>1317</v>
      </c>
      <c r="G3400" t="s">
        <v>1318</v>
      </c>
      <c r="H3400" t="s">
        <v>149</v>
      </c>
      <c r="I3400" s="170" t="s">
        <v>84</v>
      </c>
      <c r="J3400" t="s">
        <v>85</v>
      </c>
      <c r="K3400" t="s">
        <v>214</v>
      </c>
      <c r="L3400" t="s">
        <v>377</v>
      </c>
      <c r="M3400" t="s">
        <v>378</v>
      </c>
      <c r="N3400" t="s">
        <v>217</v>
      </c>
      <c r="O3400" t="s">
        <v>263</v>
      </c>
      <c r="P3400" t="s">
        <v>379</v>
      </c>
      <c r="Q3400" t="s">
        <v>379</v>
      </c>
      <c r="R3400" t="s">
        <v>380</v>
      </c>
      <c r="S3400" t="s">
        <v>264</v>
      </c>
      <c r="T3400" t="s">
        <v>265</v>
      </c>
      <c r="U3400" s="61" t="s">
        <v>266</v>
      </c>
      <c r="V3400" t="s">
        <v>24</v>
      </c>
      <c r="W3400" t="s">
        <v>263</v>
      </c>
      <c r="X3400" s="59">
        <v>40</v>
      </c>
      <c r="Y3400" s="59">
        <v>40</v>
      </c>
      <c r="Z3400" t="s">
        <v>141</v>
      </c>
      <c r="AA3400" s="146" t="str">
        <f t="shared" si="657"/>
        <v>EX</v>
      </c>
      <c r="AB3400" s="146" t="str">
        <f t="shared" si="659"/>
        <v>IT</v>
      </c>
      <c r="AC3400" t="str">
        <f t="shared" si="650"/>
        <v>EX</v>
      </c>
      <c r="AD3400" s="74">
        <f t="shared" si="651"/>
        <v>40</v>
      </c>
      <c r="AE3400" s="74">
        <f t="shared" si="656"/>
        <v>40</v>
      </c>
      <c r="AF3400">
        <v>1</v>
      </c>
      <c r="AG3400">
        <v>0</v>
      </c>
      <c r="AH3400" s="74">
        <v>0</v>
      </c>
      <c r="AJ3400" s="74">
        <f t="shared" si="652"/>
        <v>0</v>
      </c>
      <c r="AK3400" s="74">
        <f t="shared" si="658"/>
        <v>40</v>
      </c>
      <c r="AL3400" t="str">
        <f t="shared" si="653"/>
        <v>N</v>
      </c>
      <c r="AN3400" t="s">
        <v>86</v>
      </c>
      <c r="AO3400" t="s">
        <v>85</v>
      </c>
      <c r="AP3400" t="str">
        <f t="shared" si="654"/>
        <v>94</v>
      </c>
      <c r="AQ3400" s="145" t="s">
        <v>1826</v>
      </c>
      <c r="AR3400" t="str">
        <f t="shared" si="655"/>
        <v>1-Adjusted Base Budget</v>
      </c>
      <c r="AS3400" s="145" t="s">
        <v>1827</v>
      </c>
      <c r="AT3400" t="s">
        <v>213</v>
      </c>
      <c r="AV3400" t="str">
        <f t="shared" si="649"/>
        <v>VPIT-SS</v>
      </c>
      <c r="AW3400" t="str">
        <f t="shared" si="660"/>
        <v>VP FOR INFORMATION TECHNOLOGY-SHARED SERVICES</v>
      </c>
    </row>
    <row r="3401" spans="1:49">
      <c r="A3401" s="59">
        <v>2018</v>
      </c>
      <c r="B3401" t="s">
        <v>137</v>
      </c>
      <c r="C3401" t="s">
        <v>1310</v>
      </c>
      <c r="D3401" t="s">
        <v>1311</v>
      </c>
      <c r="E3401" t="s">
        <v>1316</v>
      </c>
      <c r="F3401" t="s">
        <v>1349</v>
      </c>
      <c r="G3401" t="s">
        <v>1350</v>
      </c>
      <c r="H3401" t="s">
        <v>149</v>
      </c>
      <c r="I3401" s="170" t="s">
        <v>84</v>
      </c>
      <c r="J3401" t="s">
        <v>85</v>
      </c>
      <c r="K3401" t="s">
        <v>214</v>
      </c>
      <c r="L3401" t="s">
        <v>377</v>
      </c>
      <c r="M3401" t="s">
        <v>378</v>
      </c>
      <c r="N3401" t="s">
        <v>217</v>
      </c>
      <c r="O3401" t="s">
        <v>263</v>
      </c>
      <c r="P3401" t="s">
        <v>379</v>
      </c>
      <c r="Q3401" t="s">
        <v>379</v>
      </c>
      <c r="R3401" t="s">
        <v>380</v>
      </c>
      <c r="S3401" t="s">
        <v>264</v>
      </c>
      <c r="T3401" t="s">
        <v>265</v>
      </c>
      <c r="U3401" s="61" t="s">
        <v>266</v>
      </c>
      <c r="V3401" t="s">
        <v>24</v>
      </c>
      <c r="W3401" t="s">
        <v>263</v>
      </c>
      <c r="X3401" s="59">
        <v>0</v>
      </c>
      <c r="Y3401" s="59">
        <v>12661</v>
      </c>
      <c r="Z3401" t="s">
        <v>141</v>
      </c>
      <c r="AA3401" s="146" t="str">
        <f t="shared" si="657"/>
        <v>EX</v>
      </c>
      <c r="AB3401" s="146" t="str">
        <f t="shared" si="659"/>
        <v>IT</v>
      </c>
      <c r="AC3401" t="str">
        <f t="shared" si="650"/>
        <v>EX</v>
      </c>
      <c r="AD3401" s="74">
        <f t="shared" si="651"/>
        <v>12661</v>
      </c>
      <c r="AE3401" s="74">
        <f t="shared" si="656"/>
        <v>12661</v>
      </c>
      <c r="AF3401">
        <v>1</v>
      </c>
      <c r="AG3401">
        <v>0</v>
      </c>
      <c r="AH3401" s="74">
        <v>0</v>
      </c>
      <c r="AJ3401" s="74">
        <f t="shared" si="652"/>
        <v>0</v>
      </c>
      <c r="AK3401" s="74">
        <f t="shared" si="658"/>
        <v>12661</v>
      </c>
      <c r="AL3401" t="str">
        <f t="shared" si="653"/>
        <v>N</v>
      </c>
      <c r="AN3401" t="s">
        <v>86</v>
      </c>
      <c r="AO3401" t="s">
        <v>85</v>
      </c>
      <c r="AP3401" t="str">
        <f t="shared" si="654"/>
        <v>94</v>
      </c>
      <c r="AQ3401" s="145" t="s">
        <v>1826</v>
      </c>
      <c r="AR3401" t="str">
        <f t="shared" si="655"/>
        <v>1-Adjusted Base Budget</v>
      </c>
      <c r="AS3401" s="145" t="s">
        <v>1827</v>
      </c>
      <c r="AT3401" t="s">
        <v>213</v>
      </c>
      <c r="AV3401" t="str">
        <f t="shared" si="649"/>
        <v>VPIT-SS</v>
      </c>
      <c r="AW3401" t="str">
        <f t="shared" si="660"/>
        <v>VP FOR INFORMATION TECHNOLOGY-SHARED SERVICES</v>
      </c>
    </row>
    <row r="3402" spans="1:49">
      <c r="A3402" s="59">
        <v>2018</v>
      </c>
      <c r="B3402" t="s">
        <v>137</v>
      </c>
      <c r="C3402" t="s">
        <v>1310</v>
      </c>
      <c r="D3402" t="s">
        <v>1311</v>
      </c>
      <c r="E3402" t="s">
        <v>1316</v>
      </c>
      <c r="F3402" t="s">
        <v>1359</v>
      </c>
      <c r="G3402" t="s">
        <v>1360</v>
      </c>
      <c r="H3402" t="s">
        <v>149</v>
      </c>
      <c r="I3402" s="170" t="s">
        <v>84</v>
      </c>
      <c r="J3402" t="s">
        <v>85</v>
      </c>
      <c r="K3402" t="s">
        <v>214</v>
      </c>
      <c r="L3402" t="s">
        <v>377</v>
      </c>
      <c r="M3402" t="s">
        <v>378</v>
      </c>
      <c r="N3402" t="s">
        <v>217</v>
      </c>
      <c r="O3402" t="s">
        <v>263</v>
      </c>
      <c r="P3402" t="s">
        <v>379</v>
      </c>
      <c r="Q3402" t="s">
        <v>379</v>
      </c>
      <c r="R3402" t="s">
        <v>380</v>
      </c>
      <c r="S3402" t="s">
        <v>264</v>
      </c>
      <c r="T3402" t="s">
        <v>265</v>
      </c>
      <c r="U3402" s="61" t="s">
        <v>266</v>
      </c>
      <c r="V3402" t="s">
        <v>24</v>
      </c>
      <c r="W3402" t="s">
        <v>263</v>
      </c>
      <c r="X3402" s="59">
        <v>825</v>
      </c>
      <c r="Y3402" s="59">
        <v>825</v>
      </c>
      <c r="Z3402" t="s">
        <v>141</v>
      </c>
      <c r="AA3402" s="146" t="str">
        <f t="shared" si="657"/>
        <v>EX</v>
      </c>
      <c r="AB3402" s="146" t="str">
        <f t="shared" si="659"/>
        <v>IT</v>
      </c>
      <c r="AC3402" t="str">
        <f t="shared" si="650"/>
        <v>EX</v>
      </c>
      <c r="AD3402" s="74">
        <f t="shared" si="651"/>
        <v>825</v>
      </c>
      <c r="AE3402" s="74">
        <f t="shared" si="656"/>
        <v>825</v>
      </c>
      <c r="AF3402">
        <v>1</v>
      </c>
      <c r="AG3402">
        <v>0</v>
      </c>
      <c r="AH3402" s="74">
        <v>0</v>
      </c>
      <c r="AJ3402" s="74">
        <f t="shared" si="652"/>
        <v>0</v>
      </c>
      <c r="AK3402" s="74">
        <f t="shared" si="658"/>
        <v>825</v>
      </c>
      <c r="AL3402" t="str">
        <f t="shared" si="653"/>
        <v>N</v>
      </c>
      <c r="AN3402" t="s">
        <v>86</v>
      </c>
      <c r="AO3402" t="s">
        <v>85</v>
      </c>
      <c r="AP3402" t="str">
        <f t="shared" si="654"/>
        <v>94</v>
      </c>
      <c r="AQ3402" s="145" t="s">
        <v>1826</v>
      </c>
      <c r="AR3402" t="str">
        <f t="shared" si="655"/>
        <v>1-Adjusted Base Budget</v>
      </c>
      <c r="AS3402" s="145" t="s">
        <v>1827</v>
      </c>
      <c r="AT3402" t="s">
        <v>213</v>
      </c>
      <c r="AV3402" t="str">
        <f t="shared" si="649"/>
        <v>VPIT-SS</v>
      </c>
      <c r="AW3402" t="str">
        <f t="shared" si="660"/>
        <v>VP FOR INFORMATION TECHNOLOGY-SHARED SERVICES</v>
      </c>
    </row>
    <row r="3403" spans="1:49">
      <c r="A3403" s="59">
        <v>2018</v>
      </c>
      <c r="B3403" t="s">
        <v>137</v>
      </c>
      <c r="C3403" t="s">
        <v>1310</v>
      </c>
      <c r="D3403" t="s">
        <v>1311</v>
      </c>
      <c r="E3403" t="s">
        <v>1322</v>
      </c>
      <c r="F3403" t="s">
        <v>1313</v>
      </c>
      <c r="G3403" t="s">
        <v>1314</v>
      </c>
      <c r="H3403" t="s">
        <v>153</v>
      </c>
      <c r="I3403" s="170" t="s">
        <v>84</v>
      </c>
      <c r="J3403" t="s">
        <v>85</v>
      </c>
      <c r="K3403" t="s">
        <v>214</v>
      </c>
      <c r="L3403" t="s">
        <v>377</v>
      </c>
      <c r="M3403" t="s">
        <v>378</v>
      </c>
      <c r="N3403" t="s">
        <v>217</v>
      </c>
      <c r="O3403" t="s">
        <v>263</v>
      </c>
      <c r="P3403" t="s">
        <v>379</v>
      </c>
      <c r="Q3403" t="s">
        <v>379</v>
      </c>
      <c r="R3403" t="s">
        <v>380</v>
      </c>
      <c r="S3403" t="s">
        <v>264</v>
      </c>
      <c r="T3403" t="s">
        <v>265</v>
      </c>
      <c r="U3403" s="61" t="s">
        <v>266</v>
      </c>
      <c r="V3403" t="s">
        <v>24</v>
      </c>
      <c r="W3403" t="s">
        <v>263</v>
      </c>
      <c r="X3403" s="59">
        <v>3000</v>
      </c>
      <c r="Y3403" s="59">
        <v>3000</v>
      </c>
      <c r="Z3403" t="s">
        <v>141</v>
      </c>
      <c r="AA3403" s="146" t="str">
        <f t="shared" si="657"/>
        <v>EX</v>
      </c>
      <c r="AB3403" s="146" t="str">
        <f t="shared" si="659"/>
        <v>IT</v>
      </c>
      <c r="AC3403" t="str">
        <f t="shared" si="650"/>
        <v>EX</v>
      </c>
      <c r="AD3403" s="74">
        <f t="shared" si="651"/>
        <v>3000</v>
      </c>
      <c r="AE3403" s="74">
        <f t="shared" si="656"/>
        <v>3000</v>
      </c>
      <c r="AF3403">
        <v>1</v>
      </c>
      <c r="AG3403">
        <v>0</v>
      </c>
      <c r="AH3403" s="74">
        <v>0</v>
      </c>
      <c r="AJ3403" s="74">
        <f t="shared" si="652"/>
        <v>0</v>
      </c>
      <c r="AK3403" s="74">
        <f t="shared" si="658"/>
        <v>3000</v>
      </c>
      <c r="AL3403" t="str">
        <f t="shared" si="653"/>
        <v>N</v>
      </c>
      <c r="AN3403" t="s">
        <v>86</v>
      </c>
      <c r="AO3403" t="s">
        <v>85</v>
      </c>
      <c r="AP3403" t="str">
        <f t="shared" si="654"/>
        <v>94</v>
      </c>
      <c r="AQ3403" s="145" t="s">
        <v>1826</v>
      </c>
      <c r="AR3403" t="str">
        <f t="shared" si="655"/>
        <v>1-Adjusted Base Budget</v>
      </c>
      <c r="AS3403" s="145" t="s">
        <v>1827</v>
      </c>
      <c r="AT3403" t="s">
        <v>213</v>
      </c>
      <c r="AV3403" t="str">
        <f t="shared" si="649"/>
        <v>VPIT-SS</v>
      </c>
      <c r="AW3403" t="str">
        <f t="shared" si="660"/>
        <v>VP FOR INFORMATION TECHNOLOGY-SHARED SERVICES</v>
      </c>
    </row>
    <row r="3404" spans="1:49">
      <c r="A3404" s="59">
        <v>2018</v>
      </c>
      <c r="B3404" t="s">
        <v>137</v>
      </c>
      <c r="C3404" t="s">
        <v>1310</v>
      </c>
      <c r="D3404" t="s">
        <v>1311</v>
      </c>
      <c r="E3404" t="s">
        <v>1338</v>
      </c>
      <c r="F3404" t="s">
        <v>1343</v>
      </c>
      <c r="G3404" t="s">
        <v>1344</v>
      </c>
      <c r="H3404" t="s">
        <v>156</v>
      </c>
      <c r="I3404" s="170" t="s">
        <v>84</v>
      </c>
      <c r="J3404" t="s">
        <v>85</v>
      </c>
      <c r="K3404" t="s">
        <v>214</v>
      </c>
      <c r="L3404" t="s">
        <v>377</v>
      </c>
      <c r="M3404" t="s">
        <v>378</v>
      </c>
      <c r="N3404" t="s">
        <v>217</v>
      </c>
      <c r="O3404" t="s">
        <v>263</v>
      </c>
      <c r="P3404" t="s">
        <v>379</v>
      </c>
      <c r="Q3404" t="s">
        <v>379</v>
      </c>
      <c r="R3404" t="s">
        <v>380</v>
      </c>
      <c r="S3404" t="s">
        <v>264</v>
      </c>
      <c r="T3404" t="s">
        <v>265</v>
      </c>
      <c r="U3404" s="61" t="s">
        <v>266</v>
      </c>
      <c r="V3404" t="s">
        <v>24</v>
      </c>
      <c r="W3404" t="s">
        <v>263</v>
      </c>
      <c r="X3404" s="59">
        <v>2074</v>
      </c>
      <c r="Y3404" s="59">
        <v>2074</v>
      </c>
      <c r="Z3404" t="s">
        <v>141</v>
      </c>
      <c r="AA3404" s="146" t="str">
        <f t="shared" si="657"/>
        <v>EX</v>
      </c>
      <c r="AB3404" s="146" t="str">
        <f t="shared" si="659"/>
        <v>IT</v>
      </c>
      <c r="AC3404" t="str">
        <f t="shared" si="650"/>
        <v>EX</v>
      </c>
      <c r="AD3404" s="74">
        <f t="shared" si="651"/>
        <v>2074</v>
      </c>
      <c r="AE3404" s="74">
        <f t="shared" si="656"/>
        <v>2074</v>
      </c>
      <c r="AF3404">
        <v>1</v>
      </c>
      <c r="AG3404">
        <v>0</v>
      </c>
      <c r="AH3404" s="74">
        <v>0</v>
      </c>
      <c r="AJ3404" s="74">
        <f t="shared" si="652"/>
        <v>0</v>
      </c>
      <c r="AK3404" s="74">
        <f t="shared" si="658"/>
        <v>2074</v>
      </c>
      <c r="AL3404" t="str">
        <f t="shared" si="653"/>
        <v>N</v>
      </c>
      <c r="AN3404" t="s">
        <v>86</v>
      </c>
      <c r="AO3404" t="s">
        <v>85</v>
      </c>
      <c r="AP3404" t="str">
        <f t="shared" si="654"/>
        <v>94</v>
      </c>
      <c r="AQ3404" s="145" t="s">
        <v>1826</v>
      </c>
      <c r="AR3404" t="str">
        <f t="shared" si="655"/>
        <v>1-Adjusted Base Budget</v>
      </c>
      <c r="AS3404" s="145" t="s">
        <v>1827</v>
      </c>
      <c r="AT3404" t="s">
        <v>213</v>
      </c>
      <c r="AV3404" t="str">
        <f t="shared" ref="AV3404:AV3467" si="661">IF(AND($AN3404="UAVP",$Z3404="OE"),$AN3404 &amp; "-OE",IF(AND($AN3404="VPIT",OR($Z3404="SS",$Z3404="IT")),$AN3404 &amp; "-SS",$AN3404))</f>
        <v>VPIT-SS</v>
      </c>
      <c r="AW3404" t="str">
        <f t="shared" si="660"/>
        <v>VP FOR INFORMATION TECHNOLOGY-SHARED SERVICES</v>
      </c>
    </row>
    <row r="3405" spans="1:49">
      <c r="A3405" s="59">
        <v>2018</v>
      </c>
      <c r="B3405" t="s">
        <v>137</v>
      </c>
      <c r="C3405" t="s">
        <v>1310</v>
      </c>
      <c r="D3405" t="s">
        <v>1311</v>
      </c>
      <c r="E3405" t="s">
        <v>1315</v>
      </c>
      <c r="F3405" t="s">
        <v>1313</v>
      </c>
      <c r="G3405" t="s">
        <v>1314</v>
      </c>
      <c r="H3405" t="s">
        <v>158</v>
      </c>
      <c r="I3405" s="170" t="s">
        <v>84</v>
      </c>
      <c r="J3405" t="s">
        <v>85</v>
      </c>
      <c r="K3405" t="s">
        <v>214</v>
      </c>
      <c r="L3405" t="s">
        <v>377</v>
      </c>
      <c r="M3405" t="s">
        <v>378</v>
      </c>
      <c r="N3405" t="s">
        <v>217</v>
      </c>
      <c r="O3405" t="s">
        <v>263</v>
      </c>
      <c r="P3405" t="s">
        <v>379</v>
      </c>
      <c r="Q3405" t="s">
        <v>379</v>
      </c>
      <c r="R3405" t="s">
        <v>380</v>
      </c>
      <c r="S3405" t="s">
        <v>264</v>
      </c>
      <c r="T3405" t="s">
        <v>265</v>
      </c>
      <c r="U3405" s="61" t="s">
        <v>266</v>
      </c>
      <c r="V3405" t="s">
        <v>24</v>
      </c>
      <c r="W3405" t="s">
        <v>263</v>
      </c>
      <c r="X3405" s="59">
        <v>1000</v>
      </c>
      <c r="Y3405" s="59">
        <v>1000</v>
      </c>
      <c r="Z3405" t="s">
        <v>141</v>
      </c>
      <c r="AA3405" s="146" t="str">
        <f t="shared" si="657"/>
        <v>EX</v>
      </c>
      <c r="AB3405" s="146" t="str">
        <f t="shared" si="659"/>
        <v>IT</v>
      </c>
      <c r="AC3405" t="str">
        <f t="shared" si="650"/>
        <v>EX</v>
      </c>
      <c r="AD3405" s="74">
        <f t="shared" si="651"/>
        <v>1000</v>
      </c>
      <c r="AE3405" s="74">
        <f t="shared" si="656"/>
        <v>1000</v>
      </c>
      <c r="AF3405">
        <v>1</v>
      </c>
      <c r="AG3405">
        <v>0</v>
      </c>
      <c r="AH3405" s="74">
        <v>0</v>
      </c>
      <c r="AJ3405" s="74">
        <f t="shared" si="652"/>
        <v>0</v>
      </c>
      <c r="AK3405" s="74">
        <f t="shared" si="658"/>
        <v>1000</v>
      </c>
      <c r="AL3405" t="str">
        <f t="shared" si="653"/>
        <v>N</v>
      </c>
      <c r="AN3405" t="s">
        <v>86</v>
      </c>
      <c r="AO3405" t="s">
        <v>85</v>
      </c>
      <c r="AP3405" t="str">
        <f t="shared" si="654"/>
        <v>94</v>
      </c>
      <c r="AQ3405" s="145" t="s">
        <v>1826</v>
      </c>
      <c r="AR3405" t="str">
        <f t="shared" si="655"/>
        <v>1-Adjusted Base Budget</v>
      </c>
      <c r="AS3405" s="145" t="s">
        <v>1827</v>
      </c>
      <c r="AT3405" t="s">
        <v>213</v>
      </c>
      <c r="AV3405" t="str">
        <f t="shared" si="661"/>
        <v>VPIT-SS</v>
      </c>
      <c r="AW3405" t="str">
        <f t="shared" si="660"/>
        <v>VP FOR INFORMATION TECHNOLOGY-SHARED SERVICES</v>
      </c>
    </row>
    <row r="3406" spans="1:49">
      <c r="A3406" s="59">
        <v>2018</v>
      </c>
      <c r="B3406" t="s">
        <v>137</v>
      </c>
      <c r="C3406" t="s">
        <v>1310</v>
      </c>
      <c r="D3406" t="s">
        <v>1311</v>
      </c>
      <c r="E3406" t="s">
        <v>1319</v>
      </c>
      <c r="F3406" t="s">
        <v>1313</v>
      </c>
      <c r="G3406" t="s">
        <v>1314</v>
      </c>
      <c r="H3406" t="s">
        <v>142</v>
      </c>
      <c r="I3406" s="170" t="s">
        <v>84</v>
      </c>
      <c r="J3406" t="s">
        <v>85</v>
      </c>
      <c r="K3406" t="s">
        <v>214</v>
      </c>
      <c r="L3406" t="s">
        <v>497</v>
      </c>
      <c r="M3406" t="s">
        <v>498</v>
      </c>
      <c r="N3406" t="s">
        <v>217</v>
      </c>
      <c r="O3406" t="s">
        <v>263</v>
      </c>
      <c r="P3406" t="s">
        <v>362</v>
      </c>
      <c r="Q3406" t="s">
        <v>363</v>
      </c>
      <c r="R3406" t="s">
        <v>364</v>
      </c>
      <c r="S3406" t="s">
        <v>264</v>
      </c>
      <c r="T3406" t="s">
        <v>265</v>
      </c>
      <c r="U3406" s="61" t="s">
        <v>266</v>
      </c>
      <c r="V3406" t="s">
        <v>24</v>
      </c>
      <c r="W3406" t="s">
        <v>263</v>
      </c>
      <c r="X3406" s="59">
        <v>1600</v>
      </c>
      <c r="Y3406" s="59">
        <v>1600</v>
      </c>
      <c r="Z3406" t="s">
        <v>141</v>
      </c>
      <c r="AA3406" s="146" t="str">
        <f t="shared" si="657"/>
        <v>EX</v>
      </c>
      <c r="AB3406" s="146" t="str">
        <f t="shared" si="659"/>
        <v>IT</v>
      </c>
      <c r="AC3406" t="str">
        <f t="shared" si="650"/>
        <v>EX</v>
      </c>
      <c r="AD3406" s="74">
        <f t="shared" si="651"/>
        <v>1600</v>
      </c>
      <c r="AE3406" s="74">
        <f t="shared" si="656"/>
        <v>1600</v>
      </c>
      <c r="AF3406">
        <v>1</v>
      </c>
      <c r="AG3406">
        <v>0</v>
      </c>
      <c r="AH3406" s="74">
        <v>0</v>
      </c>
      <c r="AJ3406" s="74">
        <f t="shared" si="652"/>
        <v>0</v>
      </c>
      <c r="AK3406" s="74">
        <f t="shared" si="658"/>
        <v>1600</v>
      </c>
      <c r="AL3406" t="str">
        <f t="shared" si="653"/>
        <v>N</v>
      </c>
      <c r="AN3406" t="s">
        <v>86</v>
      </c>
      <c r="AO3406" t="s">
        <v>85</v>
      </c>
      <c r="AP3406" t="str">
        <f t="shared" si="654"/>
        <v>94</v>
      </c>
      <c r="AQ3406" s="145" t="s">
        <v>1826</v>
      </c>
      <c r="AR3406" t="str">
        <f t="shared" si="655"/>
        <v>1-Adjusted Base Budget</v>
      </c>
      <c r="AS3406" s="145" t="s">
        <v>1827</v>
      </c>
      <c r="AT3406" t="s">
        <v>213</v>
      </c>
      <c r="AV3406" t="str">
        <f t="shared" si="661"/>
        <v>VPIT-SS</v>
      </c>
      <c r="AW3406" t="str">
        <f t="shared" si="660"/>
        <v>VP FOR INFORMATION TECHNOLOGY-SHARED SERVICES</v>
      </c>
    </row>
    <row r="3407" spans="1:49">
      <c r="A3407" s="59">
        <v>2018</v>
      </c>
      <c r="B3407" t="s">
        <v>137</v>
      </c>
      <c r="C3407" t="s">
        <v>1310</v>
      </c>
      <c r="D3407" t="s">
        <v>1311</v>
      </c>
      <c r="E3407" t="s">
        <v>1321</v>
      </c>
      <c r="F3407" t="s">
        <v>1313</v>
      </c>
      <c r="G3407" t="s">
        <v>1314</v>
      </c>
      <c r="H3407" t="s">
        <v>151</v>
      </c>
      <c r="I3407" s="170" t="s">
        <v>84</v>
      </c>
      <c r="J3407" t="s">
        <v>85</v>
      </c>
      <c r="K3407" t="s">
        <v>214</v>
      </c>
      <c r="L3407" t="s">
        <v>497</v>
      </c>
      <c r="M3407" t="s">
        <v>498</v>
      </c>
      <c r="N3407" t="s">
        <v>217</v>
      </c>
      <c r="O3407" t="s">
        <v>263</v>
      </c>
      <c r="P3407" t="s">
        <v>362</v>
      </c>
      <c r="Q3407" t="s">
        <v>363</v>
      </c>
      <c r="R3407" t="s">
        <v>364</v>
      </c>
      <c r="S3407" t="s">
        <v>264</v>
      </c>
      <c r="T3407" t="s">
        <v>265</v>
      </c>
      <c r="U3407" s="61" t="s">
        <v>266</v>
      </c>
      <c r="V3407" t="s">
        <v>24</v>
      </c>
      <c r="W3407" t="s">
        <v>263</v>
      </c>
      <c r="X3407" s="59">
        <v>1287</v>
      </c>
      <c r="Y3407" s="59">
        <v>1287</v>
      </c>
      <c r="Z3407" t="s">
        <v>141</v>
      </c>
      <c r="AA3407" s="146" t="str">
        <f t="shared" si="657"/>
        <v>EX</v>
      </c>
      <c r="AB3407" s="146" t="str">
        <f t="shared" si="659"/>
        <v>IT</v>
      </c>
      <c r="AC3407" t="str">
        <f t="shared" si="650"/>
        <v>EX</v>
      </c>
      <c r="AD3407" s="74">
        <f t="shared" si="651"/>
        <v>1287</v>
      </c>
      <c r="AE3407" s="74">
        <f t="shared" si="656"/>
        <v>1287</v>
      </c>
      <c r="AF3407">
        <v>1</v>
      </c>
      <c r="AG3407">
        <v>0</v>
      </c>
      <c r="AH3407" s="74">
        <v>0</v>
      </c>
      <c r="AJ3407" s="74">
        <f t="shared" si="652"/>
        <v>0</v>
      </c>
      <c r="AK3407" s="74">
        <f t="shared" si="658"/>
        <v>1287</v>
      </c>
      <c r="AL3407" t="str">
        <f t="shared" si="653"/>
        <v>N</v>
      </c>
      <c r="AN3407" t="s">
        <v>86</v>
      </c>
      <c r="AO3407" t="s">
        <v>85</v>
      </c>
      <c r="AP3407" t="str">
        <f t="shared" si="654"/>
        <v>94</v>
      </c>
      <c r="AQ3407" s="145" t="s">
        <v>1826</v>
      </c>
      <c r="AR3407" t="str">
        <f t="shared" si="655"/>
        <v>1-Adjusted Base Budget</v>
      </c>
      <c r="AS3407" s="145" t="s">
        <v>1827</v>
      </c>
      <c r="AT3407" t="s">
        <v>213</v>
      </c>
      <c r="AV3407" t="str">
        <f t="shared" si="661"/>
        <v>VPIT-SS</v>
      </c>
      <c r="AW3407" t="str">
        <f t="shared" si="660"/>
        <v>VP FOR INFORMATION TECHNOLOGY-SHARED SERVICES</v>
      </c>
    </row>
    <row r="3408" spans="1:49">
      <c r="A3408" s="59">
        <v>2018</v>
      </c>
      <c r="B3408" t="s">
        <v>137</v>
      </c>
      <c r="C3408" t="s">
        <v>1310</v>
      </c>
      <c r="D3408" t="s">
        <v>1311</v>
      </c>
      <c r="E3408" t="s">
        <v>1322</v>
      </c>
      <c r="F3408" t="s">
        <v>1313</v>
      </c>
      <c r="G3408" t="s">
        <v>1314</v>
      </c>
      <c r="H3408" t="s">
        <v>153</v>
      </c>
      <c r="I3408" s="170" t="s">
        <v>84</v>
      </c>
      <c r="J3408" t="s">
        <v>85</v>
      </c>
      <c r="K3408" t="s">
        <v>214</v>
      </c>
      <c r="L3408" t="s">
        <v>497</v>
      </c>
      <c r="M3408" t="s">
        <v>498</v>
      </c>
      <c r="N3408" t="s">
        <v>217</v>
      </c>
      <c r="O3408" t="s">
        <v>263</v>
      </c>
      <c r="P3408" t="s">
        <v>362</v>
      </c>
      <c r="Q3408" t="s">
        <v>363</v>
      </c>
      <c r="R3408" t="s">
        <v>364</v>
      </c>
      <c r="S3408" t="s">
        <v>264</v>
      </c>
      <c r="T3408" t="s">
        <v>265</v>
      </c>
      <c r="U3408" s="61" t="s">
        <v>266</v>
      </c>
      <c r="V3408" t="s">
        <v>24</v>
      </c>
      <c r="W3408" t="s">
        <v>263</v>
      </c>
      <c r="X3408" s="59">
        <v>20000</v>
      </c>
      <c r="Y3408" s="59">
        <v>20000</v>
      </c>
      <c r="Z3408" t="s">
        <v>141</v>
      </c>
      <c r="AA3408" s="146" t="str">
        <f t="shared" si="657"/>
        <v>EX</v>
      </c>
      <c r="AB3408" s="146" t="str">
        <f t="shared" si="659"/>
        <v>IT</v>
      </c>
      <c r="AC3408" t="str">
        <f t="shared" si="650"/>
        <v>EX</v>
      </c>
      <c r="AD3408" s="74">
        <f t="shared" si="651"/>
        <v>20000</v>
      </c>
      <c r="AE3408" s="74">
        <f t="shared" si="656"/>
        <v>20000</v>
      </c>
      <c r="AF3408">
        <v>1</v>
      </c>
      <c r="AG3408">
        <v>0</v>
      </c>
      <c r="AH3408" s="74">
        <v>0</v>
      </c>
      <c r="AJ3408" s="74">
        <f t="shared" si="652"/>
        <v>0</v>
      </c>
      <c r="AK3408" s="74">
        <f t="shared" si="658"/>
        <v>20000</v>
      </c>
      <c r="AL3408" t="str">
        <f t="shared" si="653"/>
        <v>N</v>
      </c>
      <c r="AN3408" t="s">
        <v>86</v>
      </c>
      <c r="AO3408" t="s">
        <v>85</v>
      </c>
      <c r="AP3408" t="str">
        <f t="shared" si="654"/>
        <v>94</v>
      </c>
      <c r="AQ3408" s="145" t="s">
        <v>1826</v>
      </c>
      <c r="AR3408" t="str">
        <f t="shared" si="655"/>
        <v>1-Adjusted Base Budget</v>
      </c>
      <c r="AS3408" s="145" t="s">
        <v>1827</v>
      </c>
      <c r="AT3408" t="s">
        <v>213</v>
      </c>
      <c r="AV3408" t="str">
        <f t="shared" si="661"/>
        <v>VPIT-SS</v>
      </c>
      <c r="AW3408" t="str">
        <f t="shared" si="660"/>
        <v>VP FOR INFORMATION TECHNOLOGY-SHARED SERVICES</v>
      </c>
    </row>
    <row r="3409" spans="1:49">
      <c r="A3409" s="59">
        <v>2018</v>
      </c>
      <c r="B3409" t="s">
        <v>137</v>
      </c>
      <c r="C3409" t="s">
        <v>1310</v>
      </c>
      <c r="D3409" t="s">
        <v>1311</v>
      </c>
      <c r="E3409" t="s">
        <v>1315</v>
      </c>
      <c r="F3409" t="s">
        <v>1313</v>
      </c>
      <c r="G3409" t="s">
        <v>1314</v>
      </c>
      <c r="H3409" t="s">
        <v>158</v>
      </c>
      <c r="I3409" s="170" t="s">
        <v>84</v>
      </c>
      <c r="J3409" t="s">
        <v>85</v>
      </c>
      <c r="K3409" t="s">
        <v>214</v>
      </c>
      <c r="L3409" t="s">
        <v>497</v>
      </c>
      <c r="M3409" t="s">
        <v>498</v>
      </c>
      <c r="N3409" t="s">
        <v>217</v>
      </c>
      <c r="O3409" t="s">
        <v>263</v>
      </c>
      <c r="P3409" t="s">
        <v>362</v>
      </c>
      <c r="Q3409" t="s">
        <v>363</v>
      </c>
      <c r="R3409" t="s">
        <v>364</v>
      </c>
      <c r="S3409" t="s">
        <v>264</v>
      </c>
      <c r="T3409" t="s">
        <v>265</v>
      </c>
      <c r="U3409" s="61" t="s">
        <v>266</v>
      </c>
      <c r="V3409" t="s">
        <v>24</v>
      </c>
      <c r="W3409" t="s">
        <v>263</v>
      </c>
      <c r="X3409" s="59">
        <v>10000</v>
      </c>
      <c r="Y3409" s="59">
        <v>10000</v>
      </c>
      <c r="Z3409" t="s">
        <v>141</v>
      </c>
      <c r="AA3409" s="146" t="str">
        <f t="shared" si="657"/>
        <v>EX</v>
      </c>
      <c r="AB3409" s="146" t="str">
        <f t="shared" si="659"/>
        <v>IT</v>
      </c>
      <c r="AC3409" t="str">
        <f t="shared" si="650"/>
        <v>EX</v>
      </c>
      <c r="AD3409" s="74">
        <f t="shared" si="651"/>
        <v>10000</v>
      </c>
      <c r="AE3409" s="74">
        <f t="shared" si="656"/>
        <v>10000</v>
      </c>
      <c r="AF3409">
        <v>1</v>
      </c>
      <c r="AG3409">
        <v>0</v>
      </c>
      <c r="AH3409" s="74">
        <v>0</v>
      </c>
      <c r="AJ3409" s="74">
        <f t="shared" si="652"/>
        <v>0</v>
      </c>
      <c r="AK3409" s="74">
        <f t="shared" si="658"/>
        <v>10000</v>
      </c>
      <c r="AL3409" t="str">
        <f t="shared" si="653"/>
        <v>N</v>
      </c>
      <c r="AN3409" t="s">
        <v>86</v>
      </c>
      <c r="AO3409" t="s">
        <v>85</v>
      </c>
      <c r="AP3409" t="str">
        <f t="shared" si="654"/>
        <v>94</v>
      </c>
      <c r="AQ3409" s="145" t="s">
        <v>1826</v>
      </c>
      <c r="AR3409" t="str">
        <f t="shared" si="655"/>
        <v>1-Adjusted Base Budget</v>
      </c>
      <c r="AS3409" s="145" t="s">
        <v>1827</v>
      </c>
      <c r="AT3409" t="s">
        <v>213</v>
      </c>
      <c r="AV3409" t="str">
        <f t="shared" si="661"/>
        <v>VPIT-SS</v>
      </c>
      <c r="AW3409" t="str">
        <f t="shared" si="660"/>
        <v>VP FOR INFORMATION TECHNOLOGY-SHARED SERVICES</v>
      </c>
    </row>
    <row r="3410" spans="1:49">
      <c r="A3410" s="59">
        <v>2018</v>
      </c>
      <c r="B3410" t="s">
        <v>137</v>
      </c>
      <c r="C3410" t="s">
        <v>1310</v>
      </c>
      <c r="D3410" t="s">
        <v>1311</v>
      </c>
      <c r="E3410" t="s">
        <v>1319</v>
      </c>
      <c r="F3410" t="s">
        <v>1313</v>
      </c>
      <c r="G3410" t="s">
        <v>1314</v>
      </c>
      <c r="H3410" t="s">
        <v>142</v>
      </c>
      <c r="I3410" s="170" t="s">
        <v>84</v>
      </c>
      <c r="J3410" t="s">
        <v>85</v>
      </c>
      <c r="K3410" t="s">
        <v>214</v>
      </c>
      <c r="L3410" t="s">
        <v>630</v>
      </c>
      <c r="M3410" t="s">
        <v>631</v>
      </c>
      <c r="N3410" t="s">
        <v>217</v>
      </c>
      <c r="O3410" t="s">
        <v>263</v>
      </c>
      <c r="P3410" t="s">
        <v>379</v>
      </c>
      <c r="Q3410" t="s">
        <v>379</v>
      </c>
      <c r="R3410" t="s">
        <v>380</v>
      </c>
      <c r="S3410" t="s">
        <v>264</v>
      </c>
      <c r="T3410" t="s">
        <v>265</v>
      </c>
      <c r="U3410" s="61" t="s">
        <v>266</v>
      </c>
      <c r="V3410" t="s">
        <v>24</v>
      </c>
      <c r="W3410" t="s">
        <v>263</v>
      </c>
      <c r="X3410" s="59">
        <v>8000</v>
      </c>
      <c r="Y3410" s="59">
        <v>8000</v>
      </c>
      <c r="Z3410" t="s">
        <v>141</v>
      </c>
      <c r="AA3410" s="146" t="str">
        <f t="shared" si="657"/>
        <v>EX</v>
      </c>
      <c r="AB3410" s="146" t="str">
        <f t="shared" si="659"/>
        <v>IT</v>
      </c>
      <c r="AC3410" t="str">
        <f t="shared" si="650"/>
        <v>EX</v>
      </c>
      <c r="AD3410" s="74">
        <f t="shared" si="651"/>
        <v>8000</v>
      </c>
      <c r="AE3410" s="74">
        <f t="shared" si="656"/>
        <v>8000</v>
      </c>
      <c r="AF3410">
        <v>1</v>
      </c>
      <c r="AG3410">
        <v>0</v>
      </c>
      <c r="AH3410" s="74">
        <v>0</v>
      </c>
      <c r="AJ3410" s="74">
        <f t="shared" si="652"/>
        <v>0</v>
      </c>
      <c r="AK3410" s="74">
        <f t="shared" si="658"/>
        <v>8000</v>
      </c>
      <c r="AL3410" t="str">
        <f t="shared" si="653"/>
        <v>N</v>
      </c>
      <c r="AN3410" t="s">
        <v>86</v>
      </c>
      <c r="AO3410" t="s">
        <v>85</v>
      </c>
      <c r="AP3410" t="str">
        <f t="shared" si="654"/>
        <v>94</v>
      </c>
      <c r="AQ3410" s="145" t="s">
        <v>1826</v>
      </c>
      <c r="AR3410" t="str">
        <f t="shared" si="655"/>
        <v>1-Adjusted Base Budget</v>
      </c>
      <c r="AS3410" s="145" t="s">
        <v>1827</v>
      </c>
      <c r="AT3410" t="s">
        <v>213</v>
      </c>
      <c r="AV3410" t="str">
        <f t="shared" si="661"/>
        <v>VPIT-SS</v>
      </c>
      <c r="AW3410" t="str">
        <f t="shared" si="660"/>
        <v>VP FOR INFORMATION TECHNOLOGY-SHARED SERVICES</v>
      </c>
    </row>
    <row r="3411" spans="1:49">
      <c r="A3411" s="59">
        <v>2018</v>
      </c>
      <c r="B3411" t="s">
        <v>137</v>
      </c>
      <c r="C3411" t="s">
        <v>1310</v>
      </c>
      <c r="D3411" t="s">
        <v>1311</v>
      </c>
      <c r="E3411" t="s">
        <v>1316</v>
      </c>
      <c r="F3411" t="s">
        <v>1355</v>
      </c>
      <c r="G3411" t="s">
        <v>1356</v>
      </c>
      <c r="H3411" t="s">
        <v>149</v>
      </c>
      <c r="I3411" s="170" t="s">
        <v>84</v>
      </c>
      <c r="J3411" t="s">
        <v>85</v>
      </c>
      <c r="K3411" t="s">
        <v>214</v>
      </c>
      <c r="L3411" t="s">
        <v>630</v>
      </c>
      <c r="M3411" t="s">
        <v>631</v>
      </c>
      <c r="N3411" t="s">
        <v>217</v>
      </c>
      <c r="O3411" t="s">
        <v>263</v>
      </c>
      <c r="P3411" t="s">
        <v>379</v>
      </c>
      <c r="Q3411" t="s">
        <v>379</v>
      </c>
      <c r="R3411" t="s">
        <v>380</v>
      </c>
      <c r="S3411" t="s">
        <v>264</v>
      </c>
      <c r="T3411" t="s">
        <v>265</v>
      </c>
      <c r="U3411" s="61" t="s">
        <v>266</v>
      </c>
      <c r="V3411" t="s">
        <v>24</v>
      </c>
      <c r="W3411" t="s">
        <v>263</v>
      </c>
      <c r="X3411" s="59">
        <v>1000</v>
      </c>
      <c r="Y3411" s="59">
        <v>1000</v>
      </c>
      <c r="Z3411" t="s">
        <v>141</v>
      </c>
      <c r="AA3411" s="146" t="str">
        <f t="shared" si="657"/>
        <v>EX</v>
      </c>
      <c r="AB3411" s="146" t="str">
        <f t="shared" si="659"/>
        <v>IT</v>
      </c>
      <c r="AC3411" t="str">
        <f t="shared" ref="AC3411:AC3474" si="662">IF(O3411 =AA3411,W3411,"Allot/Xfer IN")</f>
        <v>EX</v>
      </c>
      <c r="AD3411" s="74">
        <f t="shared" ref="AD3411:AD3474" si="663">IF(O3411 =AA3411,Y3411,-Y3411)</f>
        <v>1000</v>
      </c>
      <c r="AE3411" s="74">
        <f t="shared" si="656"/>
        <v>1000</v>
      </c>
      <c r="AF3411">
        <v>1</v>
      </c>
      <c r="AG3411">
        <v>0</v>
      </c>
      <c r="AH3411" s="74">
        <v>0</v>
      </c>
      <c r="AJ3411" s="74">
        <f t="shared" ref="AJ3411:AJ3474" si="664">SUM(AG3411:AI3411)</f>
        <v>0</v>
      </c>
      <c r="AK3411" s="74">
        <f t="shared" si="658"/>
        <v>1000</v>
      </c>
      <c r="AL3411" t="str">
        <f t="shared" ref="AL3411:AL3474" si="665">IF(AF3411&lt;&gt;1,"Y","N")</f>
        <v>N</v>
      </c>
      <c r="AN3411" t="s">
        <v>86</v>
      </c>
      <c r="AO3411" t="s">
        <v>85</v>
      </c>
      <c r="AP3411" t="str">
        <f t="shared" ref="AP3411:AP3474" si="666">IF(AL3411 ="Y","99",I3411)</f>
        <v>94</v>
      </c>
      <c r="AQ3411" s="145" t="s">
        <v>1826</v>
      </c>
      <c r="AR3411" t="str">
        <f t="shared" ref="AR3411:AR3474" si="667">IF(AM3411 ="y",AQ3411,IF(AG3411 &lt;&gt;0,"2-Provision for Compensation Incr","1-Adjusted Base Budget"))</f>
        <v>1-Adjusted Base Budget</v>
      </c>
      <c r="AS3411" s="145" t="s">
        <v>1827</v>
      </c>
      <c r="AT3411" t="s">
        <v>213</v>
      </c>
      <c r="AV3411" t="str">
        <f t="shared" si="661"/>
        <v>VPIT-SS</v>
      </c>
      <c r="AW3411" t="str">
        <f t="shared" si="660"/>
        <v>VP FOR INFORMATION TECHNOLOGY-SHARED SERVICES</v>
      </c>
    </row>
    <row r="3412" spans="1:49">
      <c r="A3412" s="59">
        <v>2018</v>
      </c>
      <c r="B3412" t="s">
        <v>137</v>
      </c>
      <c r="C3412" t="s">
        <v>1310</v>
      </c>
      <c r="D3412" t="s">
        <v>1311</v>
      </c>
      <c r="E3412" t="s">
        <v>1322</v>
      </c>
      <c r="F3412" t="s">
        <v>1313</v>
      </c>
      <c r="G3412" t="s">
        <v>1314</v>
      </c>
      <c r="H3412" t="s">
        <v>153</v>
      </c>
      <c r="I3412" s="170" t="s">
        <v>84</v>
      </c>
      <c r="J3412" t="s">
        <v>85</v>
      </c>
      <c r="K3412" t="s">
        <v>214</v>
      </c>
      <c r="L3412" t="s">
        <v>630</v>
      </c>
      <c r="M3412" t="s">
        <v>631</v>
      </c>
      <c r="N3412" t="s">
        <v>217</v>
      </c>
      <c r="O3412" t="s">
        <v>263</v>
      </c>
      <c r="P3412" t="s">
        <v>379</v>
      </c>
      <c r="Q3412" t="s">
        <v>379</v>
      </c>
      <c r="R3412" t="s">
        <v>380</v>
      </c>
      <c r="S3412" t="s">
        <v>264</v>
      </c>
      <c r="T3412" t="s">
        <v>265</v>
      </c>
      <c r="U3412" s="61" t="s">
        <v>266</v>
      </c>
      <c r="V3412" t="s">
        <v>24</v>
      </c>
      <c r="W3412" t="s">
        <v>263</v>
      </c>
      <c r="X3412" s="59">
        <v>5000</v>
      </c>
      <c r="Y3412" s="59">
        <v>5000</v>
      </c>
      <c r="Z3412" t="s">
        <v>141</v>
      </c>
      <c r="AA3412" s="146" t="str">
        <f t="shared" si="657"/>
        <v>EX</v>
      </c>
      <c r="AB3412" s="146" t="str">
        <f t="shared" si="659"/>
        <v>IT</v>
      </c>
      <c r="AC3412" t="str">
        <f t="shared" si="662"/>
        <v>EX</v>
      </c>
      <c r="AD3412" s="74">
        <f t="shared" si="663"/>
        <v>5000</v>
      </c>
      <c r="AE3412" s="74">
        <f t="shared" ref="AE3412:AE3475" si="668">Y3412</f>
        <v>5000</v>
      </c>
      <c r="AF3412">
        <v>1</v>
      </c>
      <c r="AG3412">
        <v>0</v>
      </c>
      <c r="AH3412" s="74">
        <v>0</v>
      </c>
      <c r="AJ3412" s="74">
        <f t="shared" si="664"/>
        <v>0</v>
      </c>
      <c r="AK3412" s="74">
        <f t="shared" si="658"/>
        <v>5000</v>
      </c>
      <c r="AL3412" t="str">
        <f t="shared" si="665"/>
        <v>N</v>
      </c>
      <c r="AN3412" t="s">
        <v>86</v>
      </c>
      <c r="AO3412" t="s">
        <v>85</v>
      </c>
      <c r="AP3412" t="str">
        <f t="shared" si="666"/>
        <v>94</v>
      </c>
      <c r="AQ3412" s="145" t="s">
        <v>1826</v>
      </c>
      <c r="AR3412" t="str">
        <f t="shared" si="667"/>
        <v>1-Adjusted Base Budget</v>
      </c>
      <c r="AS3412" s="145" t="s">
        <v>1827</v>
      </c>
      <c r="AT3412" t="s">
        <v>213</v>
      </c>
      <c r="AV3412" t="str">
        <f t="shared" si="661"/>
        <v>VPIT-SS</v>
      </c>
      <c r="AW3412" t="str">
        <f t="shared" si="660"/>
        <v>VP FOR INFORMATION TECHNOLOGY-SHARED SERVICES</v>
      </c>
    </row>
    <row r="3413" spans="1:49">
      <c r="A3413" s="59">
        <v>2018</v>
      </c>
      <c r="B3413" t="s">
        <v>137</v>
      </c>
      <c r="C3413" t="s">
        <v>1310</v>
      </c>
      <c r="D3413" t="s">
        <v>1311</v>
      </c>
      <c r="E3413" t="s">
        <v>1315</v>
      </c>
      <c r="F3413" t="s">
        <v>1313</v>
      </c>
      <c r="G3413" t="s">
        <v>1314</v>
      </c>
      <c r="H3413" t="s">
        <v>158</v>
      </c>
      <c r="I3413" s="170" t="s">
        <v>84</v>
      </c>
      <c r="J3413" t="s">
        <v>85</v>
      </c>
      <c r="K3413" t="s">
        <v>214</v>
      </c>
      <c r="L3413" t="s">
        <v>630</v>
      </c>
      <c r="M3413" t="s">
        <v>631</v>
      </c>
      <c r="N3413" t="s">
        <v>217</v>
      </c>
      <c r="O3413" t="s">
        <v>263</v>
      </c>
      <c r="P3413" t="s">
        <v>379</v>
      </c>
      <c r="Q3413" t="s">
        <v>379</v>
      </c>
      <c r="R3413" t="s">
        <v>380</v>
      </c>
      <c r="S3413" t="s">
        <v>264</v>
      </c>
      <c r="T3413" t="s">
        <v>265</v>
      </c>
      <c r="U3413" s="61" t="s">
        <v>266</v>
      </c>
      <c r="V3413" t="s">
        <v>24</v>
      </c>
      <c r="W3413" t="s">
        <v>263</v>
      </c>
      <c r="X3413" s="59">
        <v>30000</v>
      </c>
      <c r="Y3413" s="59">
        <v>30000</v>
      </c>
      <c r="Z3413" t="s">
        <v>141</v>
      </c>
      <c r="AA3413" s="146" t="str">
        <f t="shared" si="657"/>
        <v>EX</v>
      </c>
      <c r="AB3413" s="146" t="str">
        <f t="shared" si="659"/>
        <v>IT</v>
      </c>
      <c r="AC3413" t="str">
        <f t="shared" si="662"/>
        <v>EX</v>
      </c>
      <c r="AD3413" s="74">
        <f t="shared" si="663"/>
        <v>30000</v>
      </c>
      <c r="AE3413" s="74">
        <f t="shared" si="668"/>
        <v>30000</v>
      </c>
      <c r="AF3413">
        <v>1</v>
      </c>
      <c r="AG3413">
        <v>0</v>
      </c>
      <c r="AH3413" s="74">
        <v>0</v>
      </c>
      <c r="AJ3413" s="74">
        <f t="shared" si="664"/>
        <v>0</v>
      </c>
      <c r="AK3413" s="74">
        <f t="shared" si="658"/>
        <v>30000</v>
      </c>
      <c r="AL3413" t="str">
        <f t="shared" si="665"/>
        <v>N</v>
      </c>
      <c r="AN3413" t="s">
        <v>86</v>
      </c>
      <c r="AO3413" t="s">
        <v>85</v>
      </c>
      <c r="AP3413" t="str">
        <f t="shared" si="666"/>
        <v>94</v>
      </c>
      <c r="AQ3413" s="145" t="s">
        <v>1826</v>
      </c>
      <c r="AR3413" t="str">
        <f t="shared" si="667"/>
        <v>1-Adjusted Base Budget</v>
      </c>
      <c r="AS3413" s="145" t="s">
        <v>1827</v>
      </c>
      <c r="AT3413" t="s">
        <v>213</v>
      </c>
      <c r="AV3413" t="str">
        <f t="shared" si="661"/>
        <v>VPIT-SS</v>
      </c>
      <c r="AW3413" t="str">
        <f t="shared" si="660"/>
        <v>VP FOR INFORMATION TECHNOLOGY-SHARED SERVICES</v>
      </c>
    </row>
    <row r="3414" spans="1:49">
      <c r="A3414" s="59">
        <v>2018</v>
      </c>
      <c r="B3414" t="s">
        <v>137</v>
      </c>
      <c r="C3414" t="s">
        <v>1310</v>
      </c>
      <c r="D3414" t="s">
        <v>1311</v>
      </c>
      <c r="E3414" t="s">
        <v>1316</v>
      </c>
      <c r="F3414" t="s">
        <v>1765</v>
      </c>
      <c r="G3414" t="s">
        <v>1766</v>
      </c>
      <c r="H3414" t="s">
        <v>149</v>
      </c>
      <c r="I3414" s="170" t="s">
        <v>84</v>
      </c>
      <c r="J3414" t="s">
        <v>85</v>
      </c>
      <c r="K3414" t="s">
        <v>214</v>
      </c>
      <c r="L3414" t="s">
        <v>381</v>
      </c>
      <c r="M3414" t="s">
        <v>382</v>
      </c>
      <c r="N3414" t="s">
        <v>217</v>
      </c>
      <c r="O3414" t="s">
        <v>263</v>
      </c>
      <c r="P3414" t="s">
        <v>362</v>
      </c>
      <c r="Q3414" t="s">
        <v>363</v>
      </c>
      <c r="R3414" t="s">
        <v>364</v>
      </c>
      <c r="S3414" t="s">
        <v>264</v>
      </c>
      <c r="T3414" t="s">
        <v>265</v>
      </c>
      <c r="U3414" s="61" t="s">
        <v>266</v>
      </c>
      <c r="V3414" t="s">
        <v>24</v>
      </c>
      <c r="W3414" t="s">
        <v>263</v>
      </c>
      <c r="X3414" s="59">
        <v>400</v>
      </c>
      <c r="Y3414" s="59">
        <v>400</v>
      </c>
      <c r="Z3414" t="s">
        <v>141</v>
      </c>
      <c r="AA3414" s="146" t="str">
        <f t="shared" si="657"/>
        <v>EX</v>
      </c>
      <c r="AB3414" s="146" t="str">
        <f t="shared" si="659"/>
        <v>IT</v>
      </c>
      <c r="AC3414" t="str">
        <f t="shared" si="662"/>
        <v>EX</v>
      </c>
      <c r="AD3414" s="74">
        <f t="shared" si="663"/>
        <v>400</v>
      </c>
      <c r="AE3414" s="74">
        <f t="shared" si="668"/>
        <v>400</v>
      </c>
      <c r="AF3414">
        <v>1</v>
      </c>
      <c r="AG3414">
        <v>0</v>
      </c>
      <c r="AH3414" s="74">
        <v>0</v>
      </c>
      <c r="AJ3414" s="74">
        <f t="shared" si="664"/>
        <v>0</v>
      </c>
      <c r="AK3414" s="74">
        <f t="shared" si="658"/>
        <v>400</v>
      </c>
      <c r="AL3414" t="str">
        <f t="shared" si="665"/>
        <v>N</v>
      </c>
      <c r="AN3414" t="s">
        <v>86</v>
      </c>
      <c r="AO3414" t="s">
        <v>85</v>
      </c>
      <c r="AP3414" t="str">
        <f t="shared" si="666"/>
        <v>94</v>
      </c>
      <c r="AQ3414" s="145" t="s">
        <v>1826</v>
      </c>
      <c r="AR3414" t="str">
        <f t="shared" si="667"/>
        <v>1-Adjusted Base Budget</v>
      </c>
      <c r="AS3414" s="145" t="s">
        <v>1827</v>
      </c>
      <c r="AT3414" t="s">
        <v>213</v>
      </c>
      <c r="AV3414" t="str">
        <f t="shared" si="661"/>
        <v>VPIT-SS</v>
      </c>
      <c r="AW3414" t="str">
        <f t="shared" si="660"/>
        <v>VP FOR INFORMATION TECHNOLOGY-SHARED SERVICES</v>
      </c>
    </row>
    <row r="3415" spans="1:49">
      <c r="A3415" s="59">
        <v>2018</v>
      </c>
      <c r="B3415" t="s">
        <v>137</v>
      </c>
      <c r="C3415" t="s">
        <v>1310</v>
      </c>
      <c r="D3415" t="s">
        <v>1311</v>
      </c>
      <c r="E3415" t="s">
        <v>1316</v>
      </c>
      <c r="F3415" t="s">
        <v>1359</v>
      </c>
      <c r="G3415" t="s">
        <v>1360</v>
      </c>
      <c r="H3415" t="s">
        <v>149</v>
      </c>
      <c r="I3415" s="170" t="s">
        <v>84</v>
      </c>
      <c r="J3415" t="s">
        <v>85</v>
      </c>
      <c r="K3415" t="s">
        <v>214</v>
      </c>
      <c r="L3415" t="s">
        <v>381</v>
      </c>
      <c r="M3415" t="s">
        <v>382</v>
      </c>
      <c r="N3415" t="s">
        <v>217</v>
      </c>
      <c r="O3415" t="s">
        <v>263</v>
      </c>
      <c r="P3415" t="s">
        <v>362</v>
      </c>
      <c r="Q3415" t="s">
        <v>363</v>
      </c>
      <c r="R3415" t="s">
        <v>364</v>
      </c>
      <c r="S3415" t="s">
        <v>264</v>
      </c>
      <c r="T3415" t="s">
        <v>265</v>
      </c>
      <c r="U3415" s="61" t="s">
        <v>266</v>
      </c>
      <c r="V3415" t="s">
        <v>24</v>
      </c>
      <c r="W3415" t="s">
        <v>263</v>
      </c>
      <c r="X3415" s="59">
        <v>51121</v>
      </c>
      <c r="Y3415" s="59">
        <v>51121</v>
      </c>
      <c r="Z3415" t="s">
        <v>141</v>
      </c>
      <c r="AA3415" s="146" t="str">
        <f t="shared" si="657"/>
        <v>EX</v>
      </c>
      <c r="AB3415" s="146" t="str">
        <f t="shared" si="659"/>
        <v>IT</v>
      </c>
      <c r="AC3415" t="str">
        <f t="shared" si="662"/>
        <v>EX</v>
      </c>
      <c r="AD3415" s="74">
        <f t="shared" si="663"/>
        <v>51121</v>
      </c>
      <c r="AE3415" s="74">
        <f t="shared" si="668"/>
        <v>51121</v>
      </c>
      <c r="AF3415">
        <v>1</v>
      </c>
      <c r="AG3415">
        <v>0</v>
      </c>
      <c r="AH3415" s="74">
        <v>0</v>
      </c>
      <c r="AJ3415" s="74">
        <f t="shared" si="664"/>
        <v>0</v>
      </c>
      <c r="AK3415" s="74">
        <f t="shared" si="658"/>
        <v>51121</v>
      </c>
      <c r="AL3415" t="str">
        <f t="shared" si="665"/>
        <v>N</v>
      </c>
      <c r="AN3415" t="s">
        <v>86</v>
      </c>
      <c r="AO3415" t="s">
        <v>85</v>
      </c>
      <c r="AP3415" t="str">
        <f t="shared" si="666"/>
        <v>94</v>
      </c>
      <c r="AQ3415" s="145" t="s">
        <v>1826</v>
      </c>
      <c r="AR3415" t="str">
        <f t="shared" si="667"/>
        <v>1-Adjusted Base Budget</v>
      </c>
      <c r="AS3415" s="145" t="s">
        <v>1827</v>
      </c>
      <c r="AT3415" t="s">
        <v>213</v>
      </c>
      <c r="AV3415" t="str">
        <f t="shared" si="661"/>
        <v>VPIT-SS</v>
      </c>
      <c r="AW3415" t="str">
        <f t="shared" si="660"/>
        <v>VP FOR INFORMATION TECHNOLOGY-SHARED SERVICES</v>
      </c>
    </row>
    <row r="3416" spans="1:49">
      <c r="A3416" s="59">
        <v>2018</v>
      </c>
      <c r="B3416" t="s">
        <v>137</v>
      </c>
      <c r="C3416" t="s">
        <v>1310</v>
      </c>
      <c r="D3416" t="s">
        <v>1311</v>
      </c>
      <c r="E3416" t="s">
        <v>1321</v>
      </c>
      <c r="F3416" t="s">
        <v>1313</v>
      </c>
      <c r="G3416" t="s">
        <v>1314</v>
      </c>
      <c r="H3416" t="s">
        <v>151</v>
      </c>
      <c r="I3416" s="170" t="s">
        <v>84</v>
      </c>
      <c r="J3416" t="s">
        <v>85</v>
      </c>
      <c r="K3416" t="s">
        <v>214</v>
      </c>
      <c r="L3416" t="s">
        <v>381</v>
      </c>
      <c r="M3416" t="s">
        <v>382</v>
      </c>
      <c r="N3416" t="s">
        <v>217</v>
      </c>
      <c r="O3416" t="s">
        <v>263</v>
      </c>
      <c r="P3416" t="s">
        <v>362</v>
      </c>
      <c r="Q3416" t="s">
        <v>363</v>
      </c>
      <c r="R3416" t="s">
        <v>364</v>
      </c>
      <c r="S3416" t="s">
        <v>264</v>
      </c>
      <c r="T3416" t="s">
        <v>265</v>
      </c>
      <c r="U3416" s="61" t="s">
        <v>266</v>
      </c>
      <c r="V3416" t="s">
        <v>24</v>
      </c>
      <c r="W3416" t="s">
        <v>263</v>
      </c>
      <c r="X3416" s="59">
        <v>1525</v>
      </c>
      <c r="Y3416" s="59">
        <v>1525</v>
      </c>
      <c r="Z3416" t="s">
        <v>141</v>
      </c>
      <c r="AA3416" s="146" t="str">
        <f t="shared" si="657"/>
        <v>EX</v>
      </c>
      <c r="AB3416" s="146" t="str">
        <f t="shared" si="659"/>
        <v>IT</v>
      </c>
      <c r="AC3416" t="str">
        <f t="shared" si="662"/>
        <v>EX</v>
      </c>
      <c r="AD3416" s="74">
        <f t="shared" si="663"/>
        <v>1525</v>
      </c>
      <c r="AE3416" s="74">
        <f t="shared" si="668"/>
        <v>1525</v>
      </c>
      <c r="AF3416">
        <v>1</v>
      </c>
      <c r="AG3416">
        <v>0</v>
      </c>
      <c r="AH3416" s="74">
        <v>0</v>
      </c>
      <c r="AJ3416" s="74">
        <f t="shared" si="664"/>
        <v>0</v>
      </c>
      <c r="AK3416" s="74">
        <f t="shared" si="658"/>
        <v>1525</v>
      </c>
      <c r="AL3416" t="str">
        <f t="shared" si="665"/>
        <v>N</v>
      </c>
      <c r="AN3416" t="s">
        <v>86</v>
      </c>
      <c r="AO3416" t="s">
        <v>85</v>
      </c>
      <c r="AP3416" t="str">
        <f t="shared" si="666"/>
        <v>94</v>
      </c>
      <c r="AQ3416" s="145" t="s">
        <v>1826</v>
      </c>
      <c r="AR3416" t="str">
        <f t="shared" si="667"/>
        <v>1-Adjusted Base Budget</v>
      </c>
      <c r="AS3416" s="145" t="s">
        <v>1827</v>
      </c>
      <c r="AT3416" t="s">
        <v>213</v>
      </c>
      <c r="AV3416" t="str">
        <f t="shared" si="661"/>
        <v>VPIT-SS</v>
      </c>
      <c r="AW3416" t="str">
        <f t="shared" si="660"/>
        <v>VP FOR INFORMATION TECHNOLOGY-SHARED SERVICES</v>
      </c>
    </row>
    <row r="3417" spans="1:49">
      <c r="A3417" s="59">
        <v>2018</v>
      </c>
      <c r="B3417" t="s">
        <v>137</v>
      </c>
      <c r="C3417" t="s">
        <v>1310</v>
      </c>
      <c r="D3417" t="s">
        <v>1311</v>
      </c>
      <c r="E3417" t="s">
        <v>1322</v>
      </c>
      <c r="F3417" t="s">
        <v>1313</v>
      </c>
      <c r="G3417" t="s">
        <v>1314</v>
      </c>
      <c r="H3417" t="s">
        <v>153</v>
      </c>
      <c r="I3417" s="170" t="s">
        <v>84</v>
      </c>
      <c r="J3417" t="s">
        <v>85</v>
      </c>
      <c r="K3417" t="s">
        <v>214</v>
      </c>
      <c r="L3417" t="s">
        <v>381</v>
      </c>
      <c r="M3417" t="s">
        <v>382</v>
      </c>
      <c r="N3417" t="s">
        <v>217</v>
      </c>
      <c r="O3417" t="s">
        <v>263</v>
      </c>
      <c r="P3417" t="s">
        <v>362</v>
      </c>
      <c r="Q3417" t="s">
        <v>363</v>
      </c>
      <c r="R3417" t="s">
        <v>364</v>
      </c>
      <c r="S3417" t="s">
        <v>264</v>
      </c>
      <c r="T3417" t="s">
        <v>265</v>
      </c>
      <c r="U3417" s="61" t="s">
        <v>266</v>
      </c>
      <c r="V3417" t="s">
        <v>24</v>
      </c>
      <c r="W3417" t="s">
        <v>263</v>
      </c>
      <c r="X3417" s="59">
        <v>1000</v>
      </c>
      <c r="Y3417" s="59">
        <v>1000</v>
      </c>
      <c r="Z3417" t="s">
        <v>141</v>
      </c>
      <c r="AA3417" s="146" t="str">
        <f t="shared" si="657"/>
        <v>EX</v>
      </c>
      <c r="AB3417" s="146" t="str">
        <f t="shared" si="659"/>
        <v>IT</v>
      </c>
      <c r="AC3417" t="str">
        <f t="shared" si="662"/>
        <v>EX</v>
      </c>
      <c r="AD3417" s="74">
        <f t="shared" si="663"/>
        <v>1000</v>
      </c>
      <c r="AE3417" s="74">
        <f t="shared" si="668"/>
        <v>1000</v>
      </c>
      <c r="AF3417">
        <v>1</v>
      </c>
      <c r="AG3417">
        <v>0</v>
      </c>
      <c r="AH3417" s="74">
        <v>0</v>
      </c>
      <c r="AJ3417" s="74">
        <f t="shared" si="664"/>
        <v>0</v>
      </c>
      <c r="AK3417" s="74">
        <f t="shared" si="658"/>
        <v>1000</v>
      </c>
      <c r="AL3417" t="str">
        <f t="shared" si="665"/>
        <v>N</v>
      </c>
      <c r="AN3417" t="s">
        <v>86</v>
      </c>
      <c r="AO3417" t="s">
        <v>85</v>
      </c>
      <c r="AP3417" t="str">
        <f t="shared" si="666"/>
        <v>94</v>
      </c>
      <c r="AQ3417" s="145" t="s">
        <v>1826</v>
      </c>
      <c r="AR3417" t="str">
        <f t="shared" si="667"/>
        <v>1-Adjusted Base Budget</v>
      </c>
      <c r="AS3417" s="145" t="s">
        <v>1827</v>
      </c>
      <c r="AT3417" t="s">
        <v>213</v>
      </c>
      <c r="AV3417" t="str">
        <f t="shared" si="661"/>
        <v>VPIT-SS</v>
      </c>
      <c r="AW3417" t="str">
        <f t="shared" si="660"/>
        <v>VP FOR INFORMATION TECHNOLOGY-SHARED SERVICES</v>
      </c>
    </row>
    <row r="3418" spans="1:49">
      <c r="A3418" s="59">
        <v>2018</v>
      </c>
      <c r="B3418" t="s">
        <v>137</v>
      </c>
      <c r="C3418" t="s">
        <v>1310</v>
      </c>
      <c r="D3418" t="s">
        <v>1311</v>
      </c>
      <c r="E3418" t="s">
        <v>1338</v>
      </c>
      <c r="F3418" t="s">
        <v>1339</v>
      </c>
      <c r="G3418" t="s">
        <v>1340</v>
      </c>
      <c r="H3418" t="s">
        <v>156</v>
      </c>
      <c r="I3418" s="170" t="s">
        <v>84</v>
      </c>
      <c r="J3418" t="s">
        <v>85</v>
      </c>
      <c r="K3418" t="s">
        <v>214</v>
      </c>
      <c r="L3418" t="s">
        <v>381</v>
      </c>
      <c r="M3418" t="s">
        <v>382</v>
      </c>
      <c r="N3418" t="s">
        <v>217</v>
      </c>
      <c r="O3418" t="s">
        <v>263</v>
      </c>
      <c r="P3418" t="s">
        <v>362</v>
      </c>
      <c r="Q3418" t="s">
        <v>363</v>
      </c>
      <c r="R3418" t="s">
        <v>364</v>
      </c>
      <c r="S3418" t="s">
        <v>264</v>
      </c>
      <c r="T3418" t="s">
        <v>265</v>
      </c>
      <c r="U3418" s="61" t="s">
        <v>266</v>
      </c>
      <c r="V3418" t="s">
        <v>24</v>
      </c>
      <c r="W3418" t="s">
        <v>263</v>
      </c>
      <c r="X3418" s="59">
        <v>20000</v>
      </c>
      <c r="Y3418" s="59">
        <v>20000</v>
      </c>
      <c r="Z3418" t="s">
        <v>141</v>
      </c>
      <c r="AA3418" s="146" t="str">
        <f t="shared" si="657"/>
        <v>EX</v>
      </c>
      <c r="AB3418" s="146" t="str">
        <f t="shared" si="659"/>
        <v>IT</v>
      </c>
      <c r="AC3418" t="str">
        <f t="shared" si="662"/>
        <v>EX</v>
      </c>
      <c r="AD3418" s="74">
        <f t="shared" si="663"/>
        <v>20000</v>
      </c>
      <c r="AE3418" s="74">
        <f t="shared" si="668"/>
        <v>20000</v>
      </c>
      <c r="AF3418">
        <v>1</v>
      </c>
      <c r="AG3418">
        <v>0</v>
      </c>
      <c r="AH3418" s="74">
        <v>0</v>
      </c>
      <c r="AJ3418" s="74">
        <f t="shared" si="664"/>
        <v>0</v>
      </c>
      <c r="AK3418" s="74">
        <f t="shared" si="658"/>
        <v>20000</v>
      </c>
      <c r="AL3418" t="str">
        <f t="shared" si="665"/>
        <v>N</v>
      </c>
      <c r="AN3418" t="s">
        <v>86</v>
      </c>
      <c r="AO3418" t="s">
        <v>85</v>
      </c>
      <c r="AP3418" t="str">
        <f t="shared" si="666"/>
        <v>94</v>
      </c>
      <c r="AQ3418" s="145" t="s">
        <v>1826</v>
      </c>
      <c r="AR3418" t="str">
        <f t="shared" si="667"/>
        <v>1-Adjusted Base Budget</v>
      </c>
      <c r="AS3418" s="145" t="s">
        <v>1827</v>
      </c>
      <c r="AT3418" t="s">
        <v>213</v>
      </c>
      <c r="AV3418" t="str">
        <f t="shared" si="661"/>
        <v>VPIT-SS</v>
      </c>
      <c r="AW3418" t="str">
        <f t="shared" si="660"/>
        <v>VP FOR INFORMATION TECHNOLOGY-SHARED SERVICES</v>
      </c>
    </row>
    <row r="3419" spans="1:49">
      <c r="A3419" s="59">
        <v>2018</v>
      </c>
      <c r="B3419" t="s">
        <v>137</v>
      </c>
      <c r="C3419" t="s">
        <v>1310</v>
      </c>
      <c r="D3419" t="s">
        <v>1311</v>
      </c>
      <c r="E3419" t="s">
        <v>1315</v>
      </c>
      <c r="F3419" t="s">
        <v>1313</v>
      </c>
      <c r="G3419" t="s">
        <v>1314</v>
      </c>
      <c r="H3419" t="s">
        <v>158</v>
      </c>
      <c r="I3419" s="170" t="s">
        <v>84</v>
      </c>
      <c r="J3419" t="s">
        <v>85</v>
      </c>
      <c r="K3419" t="s">
        <v>214</v>
      </c>
      <c r="L3419" t="s">
        <v>381</v>
      </c>
      <c r="M3419" t="s">
        <v>382</v>
      </c>
      <c r="N3419" t="s">
        <v>217</v>
      </c>
      <c r="O3419" t="s">
        <v>263</v>
      </c>
      <c r="P3419" t="s">
        <v>362</v>
      </c>
      <c r="Q3419" t="s">
        <v>363</v>
      </c>
      <c r="R3419" t="s">
        <v>364</v>
      </c>
      <c r="S3419" t="s">
        <v>264</v>
      </c>
      <c r="T3419" t="s">
        <v>265</v>
      </c>
      <c r="U3419" s="61" t="s">
        <v>266</v>
      </c>
      <c r="V3419" t="s">
        <v>24</v>
      </c>
      <c r="W3419" t="s">
        <v>263</v>
      </c>
      <c r="X3419" s="59">
        <v>1000</v>
      </c>
      <c r="Y3419" s="59">
        <v>1000</v>
      </c>
      <c r="Z3419" t="s">
        <v>141</v>
      </c>
      <c r="AA3419" s="146" t="str">
        <f t="shared" si="657"/>
        <v>EX</v>
      </c>
      <c r="AB3419" s="146" t="str">
        <f t="shared" si="659"/>
        <v>IT</v>
      </c>
      <c r="AC3419" t="str">
        <f t="shared" si="662"/>
        <v>EX</v>
      </c>
      <c r="AD3419" s="74">
        <f t="shared" si="663"/>
        <v>1000</v>
      </c>
      <c r="AE3419" s="74">
        <f t="shared" si="668"/>
        <v>1000</v>
      </c>
      <c r="AF3419">
        <v>1</v>
      </c>
      <c r="AG3419">
        <v>0</v>
      </c>
      <c r="AH3419" s="74">
        <v>0</v>
      </c>
      <c r="AJ3419" s="74">
        <f t="shared" si="664"/>
        <v>0</v>
      </c>
      <c r="AK3419" s="74">
        <f t="shared" si="658"/>
        <v>1000</v>
      </c>
      <c r="AL3419" t="str">
        <f t="shared" si="665"/>
        <v>N</v>
      </c>
      <c r="AN3419" t="s">
        <v>86</v>
      </c>
      <c r="AO3419" t="s">
        <v>85</v>
      </c>
      <c r="AP3419" t="str">
        <f t="shared" si="666"/>
        <v>94</v>
      </c>
      <c r="AQ3419" s="145" t="s">
        <v>1826</v>
      </c>
      <c r="AR3419" t="str">
        <f t="shared" si="667"/>
        <v>1-Adjusted Base Budget</v>
      </c>
      <c r="AS3419" s="145" t="s">
        <v>1827</v>
      </c>
      <c r="AT3419" t="s">
        <v>213</v>
      </c>
      <c r="AV3419" t="str">
        <f t="shared" si="661"/>
        <v>VPIT-SS</v>
      </c>
      <c r="AW3419" t="str">
        <f t="shared" si="660"/>
        <v>VP FOR INFORMATION TECHNOLOGY-SHARED SERVICES</v>
      </c>
    </row>
    <row r="3420" spans="1:49">
      <c r="A3420" s="59">
        <v>2018</v>
      </c>
      <c r="B3420" t="s">
        <v>137</v>
      </c>
      <c r="C3420" t="s">
        <v>1310</v>
      </c>
      <c r="D3420" t="s">
        <v>1311</v>
      </c>
      <c r="E3420" t="s">
        <v>1316</v>
      </c>
      <c r="F3420" t="s">
        <v>1008</v>
      </c>
      <c r="G3420" t="s">
        <v>1009</v>
      </c>
      <c r="H3420" t="s">
        <v>149</v>
      </c>
      <c r="I3420" s="170" t="s">
        <v>84</v>
      </c>
      <c r="J3420" t="s">
        <v>85</v>
      </c>
      <c r="K3420" t="s">
        <v>214</v>
      </c>
      <c r="L3420" t="s">
        <v>503</v>
      </c>
      <c r="M3420" t="s">
        <v>504</v>
      </c>
      <c r="N3420" t="s">
        <v>217</v>
      </c>
      <c r="O3420" t="s">
        <v>263</v>
      </c>
      <c r="P3420" t="s">
        <v>379</v>
      </c>
      <c r="Q3420" t="s">
        <v>379</v>
      </c>
      <c r="R3420" t="s">
        <v>380</v>
      </c>
      <c r="S3420" t="s">
        <v>264</v>
      </c>
      <c r="T3420" t="s">
        <v>265</v>
      </c>
      <c r="U3420" s="61" t="s">
        <v>266</v>
      </c>
      <c r="V3420" t="s">
        <v>24</v>
      </c>
      <c r="W3420" t="s">
        <v>263</v>
      </c>
      <c r="X3420" s="59">
        <v>200</v>
      </c>
      <c r="Y3420" s="59">
        <v>200</v>
      </c>
      <c r="Z3420" t="s">
        <v>141</v>
      </c>
      <c r="AA3420" s="146" t="str">
        <f t="shared" si="657"/>
        <v>EX</v>
      </c>
      <c r="AB3420" s="146" t="str">
        <f t="shared" si="659"/>
        <v>IT</v>
      </c>
      <c r="AC3420" t="str">
        <f t="shared" si="662"/>
        <v>EX</v>
      </c>
      <c r="AD3420" s="74">
        <f t="shared" si="663"/>
        <v>200</v>
      </c>
      <c r="AE3420" s="74">
        <f t="shared" si="668"/>
        <v>200</v>
      </c>
      <c r="AF3420">
        <v>1</v>
      </c>
      <c r="AG3420">
        <v>0</v>
      </c>
      <c r="AH3420" s="74">
        <v>0</v>
      </c>
      <c r="AJ3420" s="74">
        <f t="shared" si="664"/>
        <v>0</v>
      </c>
      <c r="AK3420" s="74">
        <f t="shared" si="658"/>
        <v>200</v>
      </c>
      <c r="AL3420" t="str">
        <f t="shared" si="665"/>
        <v>N</v>
      </c>
      <c r="AN3420" t="s">
        <v>86</v>
      </c>
      <c r="AO3420" t="s">
        <v>85</v>
      </c>
      <c r="AP3420" t="str">
        <f t="shared" si="666"/>
        <v>94</v>
      </c>
      <c r="AQ3420" s="145" t="s">
        <v>1826</v>
      </c>
      <c r="AR3420" t="str">
        <f t="shared" si="667"/>
        <v>1-Adjusted Base Budget</v>
      </c>
      <c r="AS3420" s="145" t="s">
        <v>1827</v>
      </c>
      <c r="AT3420" t="s">
        <v>213</v>
      </c>
      <c r="AV3420" t="str">
        <f t="shared" si="661"/>
        <v>VPIT-SS</v>
      </c>
      <c r="AW3420" t="str">
        <f t="shared" si="660"/>
        <v>VP FOR INFORMATION TECHNOLOGY-SHARED SERVICES</v>
      </c>
    </row>
    <row r="3421" spans="1:49">
      <c r="A3421" s="59">
        <v>2018</v>
      </c>
      <c r="B3421" t="s">
        <v>137</v>
      </c>
      <c r="C3421" t="s">
        <v>1310</v>
      </c>
      <c r="D3421" t="s">
        <v>1311</v>
      </c>
      <c r="E3421" t="s">
        <v>1315</v>
      </c>
      <c r="F3421" t="s">
        <v>1313</v>
      </c>
      <c r="G3421" t="s">
        <v>1314</v>
      </c>
      <c r="H3421" t="s">
        <v>158</v>
      </c>
      <c r="I3421" s="170" t="s">
        <v>84</v>
      </c>
      <c r="J3421" t="s">
        <v>85</v>
      </c>
      <c r="K3421" t="s">
        <v>214</v>
      </c>
      <c r="L3421" t="s">
        <v>1179</v>
      </c>
      <c r="M3421" t="s">
        <v>1180</v>
      </c>
      <c r="N3421" t="s">
        <v>217</v>
      </c>
      <c r="O3421" t="s">
        <v>263</v>
      </c>
      <c r="P3421" t="s">
        <v>517</v>
      </c>
      <c r="Q3421" t="s">
        <v>518</v>
      </c>
      <c r="R3421" t="s">
        <v>519</v>
      </c>
      <c r="S3421" t="s">
        <v>264</v>
      </c>
      <c r="T3421" t="s">
        <v>265</v>
      </c>
      <c r="U3421" s="61" t="s">
        <v>266</v>
      </c>
      <c r="V3421" t="s">
        <v>24</v>
      </c>
      <c r="W3421" t="s">
        <v>263</v>
      </c>
      <c r="X3421" s="59">
        <v>1000</v>
      </c>
      <c r="Y3421" s="59">
        <v>1000</v>
      </c>
      <c r="Z3421" t="s">
        <v>141</v>
      </c>
      <c r="AA3421" s="146" t="str">
        <f t="shared" si="657"/>
        <v>EX</v>
      </c>
      <c r="AB3421" s="146" t="str">
        <f t="shared" si="659"/>
        <v>IT</v>
      </c>
      <c r="AC3421" t="str">
        <f t="shared" si="662"/>
        <v>EX</v>
      </c>
      <c r="AD3421" s="74">
        <f t="shared" si="663"/>
        <v>1000</v>
      </c>
      <c r="AE3421" s="74">
        <f t="shared" si="668"/>
        <v>1000</v>
      </c>
      <c r="AF3421">
        <v>1</v>
      </c>
      <c r="AG3421">
        <v>0</v>
      </c>
      <c r="AH3421" s="74">
        <v>0</v>
      </c>
      <c r="AJ3421" s="74">
        <f t="shared" si="664"/>
        <v>0</v>
      </c>
      <c r="AK3421" s="74">
        <f t="shared" si="658"/>
        <v>1000</v>
      </c>
      <c r="AL3421" t="str">
        <f t="shared" si="665"/>
        <v>N</v>
      </c>
      <c r="AN3421" t="s">
        <v>86</v>
      </c>
      <c r="AO3421" t="s">
        <v>85</v>
      </c>
      <c r="AP3421" t="str">
        <f t="shared" si="666"/>
        <v>94</v>
      </c>
      <c r="AQ3421" s="145" t="s">
        <v>1826</v>
      </c>
      <c r="AR3421" t="str">
        <f t="shared" si="667"/>
        <v>1-Adjusted Base Budget</v>
      </c>
      <c r="AS3421" s="145" t="s">
        <v>1827</v>
      </c>
      <c r="AT3421" t="s">
        <v>213</v>
      </c>
      <c r="AV3421" t="str">
        <f t="shared" si="661"/>
        <v>VPIT-SS</v>
      </c>
      <c r="AW3421" t="str">
        <f t="shared" si="660"/>
        <v>VP FOR INFORMATION TECHNOLOGY-SHARED SERVICES</v>
      </c>
    </row>
    <row r="3422" spans="1:49">
      <c r="A3422" s="59">
        <v>2018</v>
      </c>
      <c r="B3422" t="s">
        <v>137</v>
      </c>
      <c r="C3422" t="s">
        <v>1310</v>
      </c>
      <c r="D3422" t="s">
        <v>1311</v>
      </c>
      <c r="E3422" t="s">
        <v>1315</v>
      </c>
      <c r="F3422" t="s">
        <v>1313</v>
      </c>
      <c r="G3422" t="s">
        <v>1314</v>
      </c>
      <c r="H3422" t="s">
        <v>158</v>
      </c>
      <c r="I3422" s="170" t="s">
        <v>84</v>
      </c>
      <c r="J3422" t="s">
        <v>85</v>
      </c>
      <c r="K3422" t="s">
        <v>214</v>
      </c>
      <c r="L3422" t="s">
        <v>383</v>
      </c>
      <c r="M3422" t="s">
        <v>384</v>
      </c>
      <c r="N3422" t="s">
        <v>217</v>
      </c>
      <c r="O3422" t="s">
        <v>263</v>
      </c>
      <c r="P3422" t="s">
        <v>357</v>
      </c>
      <c r="Q3422" t="s">
        <v>358</v>
      </c>
      <c r="R3422" t="s">
        <v>359</v>
      </c>
      <c r="S3422" t="s">
        <v>264</v>
      </c>
      <c r="T3422" t="s">
        <v>265</v>
      </c>
      <c r="U3422" s="61" t="s">
        <v>266</v>
      </c>
      <c r="V3422" t="s">
        <v>24</v>
      </c>
      <c r="W3422" t="s">
        <v>263</v>
      </c>
      <c r="X3422" s="59">
        <v>1000</v>
      </c>
      <c r="Y3422" s="59">
        <v>1000</v>
      </c>
      <c r="Z3422" t="s">
        <v>141</v>
      </c>
      <c r="AA3422" s="146" t="str">
        <f t="shared" si="657"/>
        <v>EX</v>
      </c>
      <c r="AB3422" s="146" t="str">
        <f t="shared" si="659"/>
        <v>IT</v>
      </c>
      <c r="AC3422" t="str">
        <f t="shared" si="662"/>
        <v>EX</v>
      </c>
      <c r="AD3422" s="74">
        <f t="shared" si="663"/>
        <v>1000</v>
      </c>
      <c r="AE3422" s="74">
        <f t="shared" si="668"/>
        <v>1000</v>
      </c>
      <c r="AF3422">
        <v>1</v>
      </c>
      <c r="AG3422">
        <v>0</v>
      </c>
      <c r="AH3422" s="74">
        <v>0</v>
      </c>
      <c r="AJ3422" s="74">
        <f t="shared" si="664"/>
        <v>0</v>
      </c>
      <c r="AK3422" s="74">
        <f t="shared" si="658"/>
        <v>1000</v>
      </c>
      <c r="AL3422" t="str">
        <f t="shared" si="665"/>
        <v>N</v>
      </c>
      <c r="AN3422" t="s">
        <v>86</v>
      </c>
      <c r="AO3422" t="s">
        <v>85</v>
      </c>
      <c r="AP3422" t="str">
        <f t="shared" si="666"/>
        <v>94</v>
      </c>
      <c r="AQ3422" s="145" t="s">
        <v>1826</v>
      </c>
      <c r="AR3422" t="str">
        <f t="shared" si="667"/>
        <v>1-Adjusted Base Budget</v>
      </c>
      <c r="AS3422" s="145" t="s">
        <v>1827</v>
      </c>
      <c r="AT3422" t="s">
        <v>213</v>
      </c>
      <c r="AV3422" t="str">
        <f t="shared" si="661"/>
        <v>VPIT-SS</v>
      </c>
      <c r="AW3422" t="str">
        <f t="shared" si="660"/>
        <v>VP FOR INFORMATION TECHNOLOGY-SHARED SERVICES</v>
      </c>
    </row>
    <row r="3423" spans="1:49">
      <c r="A3423" s="59">
        <v>2018</v>
      </c>
      <c r="B3423" t="s">
        <v>137</v>
      </c>
      <c r="C3423" t="s">
        <v>1310</v>
      </c>
      <c r="D3423" t="s">
        <v>1311</v>
      </c>
      <c r="E3423" t="s">
        <v>1316</v>
      </c>
      <c r="F3423" t="s">
        <v>1336</v>
      </c>
      <c r="G3423" t="s">
        <v>1337</v>
      </c>
      <c r="H3423" t="s">
        <v>149</v>
      </c>
      <c r="I3423" s="170" t="s">
        <v>84</v>
      </c>
      <c r="J3423" t="s">
        <v>85</v>
      </c>
      <c r="K3423" t="s">
        <v>214</v>
      </c>
      <c r="L3423" t="s">
        <v>511</v>
      </c>
      <c r="M3423" t="s">
        <v>512</v>
      </c>
      <c r="N3423" t="s">
        <v>217</v>
      </c>
      <c r="O3423" t="s">
        <v>263</v>
      </c>
      <c r="P3423" t="s">
        <v>387</v>
      </c>
      <c r="Q3423" t="s">
        <v>386</v>
      </c>
      <c r="R3423" t="s">
        <v>388</v>
      </c>
      <c r="S3423" t="s">
        <v>264</v>
      </c>
      <c r="T3423" t="s">
        <v>265</v>
      </c>
      <c r="U3423" s="61" t="s">
        <v>266</v>
      </c>
      <c r="V3423" t="s">
        <v>24</v>
      </c>
      <c r="W3423" t="s">
        <v>263</v>
      </c>
      <c r="X3423" s="59">
        <v>16000</v>
      </c>
      <c r="Y3423" s="59">
        <v>16000</v>
      </c>
      <c r="Z3423" t="s">
        <v>141</v>
      </c>
      <c r="AA3423" s="146" t="str">
        <f t="shared" si="657"/>
        <v>EX</v>
      </c>
      <c r="AB3423" s="146" t="str">
        <f t="shared" si="659"/>
        <v>IT</v>
      </c>
      <c r="AC3423" t="str">
        <f t="shared" si="662"/>
        <v>EX</v>
      </c>
      <c r="AD3423" s="74">
        <f t="shared" si="663"/>
        <v>16000</v>
      </c>
      <c r="AE3423" s="74">
        <f t="shared" si="668"/>
        <v>16000</v>
      </c>
      <c r="AF3423">
        <v>1</v>
      </c>
      <c r="AG3423">
        <v>0</v>
      </c>
      <c r="AH3423" s="74">
        <v>0</v>
      </c>
      <c r="AJ3423" s="74">
        <f t="shared" si="664"/>
        <v>0</v>
      </c>
      <c r="AK3423" s="74">
        <f t="shared" si="658"/>
        <v>16000</v>
      </c>
      <c r="AL3423" t="str">
        <f t="shared" si="665"/>
        <v>N</v>
      </c>
      <c r="AN3423" t="s">
        <v>86</v>
      </c>
      <c r="AO3423" t="s">
        <v>85</v>
      </c>
      <c r="AP3423" t="str">
        <f t="shared" si="666"/>
        <v>94</v>
      </c>
      <c r="AQ3423" s="145" t="s">
        <v>1826</v>
      </c>
      <c r="AR3423" t="str">
        <f t="shared" si="667"/>
        <v>1-Adjusted Base Budget</v>
      </c>
      <c r="AS3423" s="145" t="s">
        <v>1827</v>
      </c>
      <c r="AT3423" t="s">
        <v>213</v>
      </c>
      <c r="AV3423" t="str">
        <f t="shared" si="661"/>
        <v>VPIT-SS</v>
      </c>
      <c r="AW3423" t="str">
        <f t="shared" si="660"/>
        <v>VP FOR INFORMATION TECHNOLOGY-SHARED SERVICES</v>
      </c>
    </row>
    <row r="3424" spans="1:49">
      <c r="A3424" s="59">
        <v>2018</v>
      </c>
      <c r="B3424" t="s">
        <v>137</v>
      </c>
      <c r="C3424" t="s">
        <v>1310</v>
      </c>
      <c r="D3424" t="s">
        <v>1311</v>
      </c>
      <c r="E3424" t="s">
        <v>1316</v>
      </c>
      <c r="F3424" t="s">
        <v>1181</v>
      </c>
      <c r="G3424" t="s">
        <v>1182</v>
      </c>
      <c r="H3424" t="s">
        <v>149</v>
      </c>
      <c r="I3424" s="170" t="s">
        <v>84</v>
      </c>
      <c r="J3424" t="s">
        <v>85</v>
      </c>
      <c r="K3424" t="s">
        <v>214</v>
      </c>
      <c r="L3424" t="s">
        <v>511</v>
      </c>
      <c r="M3424" t="s">
        <v>512</v>
      </c>
      <c r="N3424" t="s">
        <v>217</v>
      </c>
      <c r="O3424" t="s">
        <v>263</v>
      </c>
      <c r="P3424" t="s">
        <v>387</v>
      </c>
      <c r="Q3424" t="s">
        <v>386</v>
      </c>
      <c r="R3424" t="s">
        <v>388</v>
      </c>
      <c r="S3424" t="s">
        <v>264</v>
      </c>
      <c r="T3424" t="s">
        <v>265</v>
      </c>
      <c r="U3424" s="61" t="s">
        <v>266</v>
      </c>
      <c r="V3424" t="s">
        <v>24</v>
      </c>
      <c r="W3424" t="s">
        <v>263</v>
      </c>
      <c r="X3424" s="59">
        <v>4500</v>
      </c>
      <c r="Y3424" s="59">
        <v>4500</v>
      </c>
      <c r="Z3424" t="s">
        <v>141</v>
      </c>
      <c r="AA3424" s="146" t="str">
        <f t="shared" si="657"/>
        <v>EX</v>
      </c>
      <c r="AB3424" s="146" t="str">
        <f t="shared" si="659"/>
        <v>IT</v>
      </c>
      <c r="AC3424" t="str">
        <f t="shared" si="662"/>
        <v>EX</v>
      </c>
      <c r="AD3424" s="74">
        <f t="shared" si="663"/>
        <v>4500</v>
      </c>
      <c r="AE3424" s="74">
        <f t="shared" si="668"/>
        <v>4500</v>
      </c>
      <c r="AF3424">
        <v>1</v>
      </c>
      <c r="AG3424">
        <v>0</v>
      </c>
      <c r="AH3424" s="74">
        <v>0</v>
      </c>
      <c r="AJ3424" s="74">
        <f t="shared" si="664"/>
        <v>0</v>
      </c>
      <c r="AK3424" s="74">
        <f t="shared" si="658"/>
        <v>4500</v>
      </c>
      <c r="AL3424" t="str">
        <f t="shared" si="665"/>
        <v>N</v>
      </c>
      <c r="AN3424" t="s">
        <v>86</v>
      </c>
      <c r="AO3424" t="s">
        <v>85</v>
      </c>
      <c r="AP3424" t="str">
        <f t="shared" si="666"/>
        <v>94</v>
      </c>
      <c r="AQ3424" s="145" t="s">
        <v>1826</v>
      </c>
      <c r="AR3424" t="str">
        <f t="shared" si="667"/>
        <v>1-Adjusted Base Budget</v>
      </c>
      <c r="AS3424" s="145" t="s">
        <v>1827</v>
      </c>
      <c r="AT3424" t="s">
        <v>213</v>
      </c>
      <c r="AV3424" t="str">
        <f t="shared" si="661"/>
        <v>VPIT-SS</v>
      </c>
      <c r="AW3424" t="str">
        <f t="shared" si="660"/>
        <v>VP FOR INFORMATION TECHNOLOGY-SHARED SERVICES</v>
      </c>
    </row>
    <row r="3425" spans="1:49">
      <c r="A3425" s="59">
        <v>2018</v>
      </c>
      <c r="B3425" t="s">
        <v>137</v>
      </c>
      <c r="C3425" t="s">
        <v>1310</v>
      </c>
      <c r="D3425" t="s">
        <v>1311</v>
      </c>
      <c r="E3425" t="s">
        <v>1321</v>
      </c>
      <c r="F3425" t="s">
        <v>1313</v>
      </c>
      <c r="G3425" t="s">
        <v>1314</v>
      </c>
      <c r="H3425" t="s">
        <v>151</v>
      </c>
      <c r="I3425" s="170" t="s">
        <v>84</v>
      </c>
      <c r="J3425" t="s">
        <v>85</v>
      </c>
      <c r="K3425" t="s">
        <v>214</v>
      </c>
      <c r="L3425" t="s">
        <v>511</v>
      </c>
      <c r="M3425" t="s">
        <v>512</v>
      </c>
      <c r="N3425" t="s">
        <v>217</v>
      </c>
      <c r="O3425" t="s">
        <v>263</v>
      </c>
      <c r="P3425" t="s">
        <v>387</v>
      </c>
      <c r="Q3425" t="s">
        <v>386</v>
      </c>
      <c r="R3425" t="s">
        <v>388</v>
      </c>
      <c r="S3425" t="s">
        <v>264</v>
      </c>
      <c r="T3425" t="s">
        <v>265</v>
      </c>
      <c r="U3425" s="61" t="s">
        <v>266</v>
      </c>
      <c r="V3425" t="s">
        <v>24</v>
      </c>
      <c r="W3425" t="s">
        <v>263</v>
      </c>
      <c r="X3425" s="59">
        <v>900</v>
      </c>
      <c r="Y3425" s="59">
        <v>900</v>
      </c>
      <c r="Z3425" t="s">
        <v>141</v>
      </c>
      <c r="AA3425" s="146" t="str">
        <f t="shared" si="657"/>
        <v>EX</v>
      </c>
      <c r="AB3425" s="146" t="str">
        <f t="shared" si="659"/>
        <v>IT</v>
      </c>
      <c r="AC3425" t="str">
        <f t="shared" si="662"/>
        <v>EX</v>
      </c>
      <c r="AD3425" s="74">
        <f t="shared" si="663"/>
        <v>900</v>
      </c>
      <c r="AE3425" s="74">
        <f t="shared" si="668"/>
        <v>900</v>
      </c>
      <c r="AF3425">
        <v>1</v>
      </c>
      <c r="AG3425">
        <v>0</v>
      </c>
      <c r="AH3425" s="74">
        <v>0</v>
      </c>
      <c r="AJ3425" s="74">
        <f t="shared" si="664"/>
        <v>0</v>
      </c>
      <c r="AK3425" s="74">
        <f t="shared" si="658"/>
        <v>900</v>
      </c>
      <c r="AL3425" t="str">
        <f t="shared" si="665"/>
        <v>N</v>
      </c>
      <c r="AN3425" t="s">
        <v>86</v>
      </c>
      <c r="AO3425" t="s">
        <v>85</v>
      </c>
      <c r="AP3425" t="str">
        <f t="shared" si="666"/>
        <v>94</v>
      </c>
      <c r="AQ3425" s="145" t="s">
        <v>1826</v>
      </c>
      <c r="AR3425" t="str">
        <f t="shared" si="667"/>
        <v>1-Adjusted Base Budget</v>
      </c>
      <c r="AS3425" s="145" t="s">
        <v>1827</v>
      </c>
      <c r="AT3425" t="s">
        <v>213</v>
      </c>
      <c r="AV3425" t="str">
        <f t="shared" si="661"/>
        <v>VPIT-SS</v>
      </c>
      <c r="AW3425" t="str">
        <f t="shared" si="660"/>
        <v>VP FOR INFORMATION TECHNOLOGY-SHARED SERVICES</v>
      </c>
    </row>
    <row r="3426" spans="1:49">
      <c r="A3426" s="59">
        <v>2018</v>
      </c>
      <c r="B3426" t="s">
        <v>137</v>
      </c>
      <c r="C3426" t="s">
        <v>1310</v>
      </c>
      <c r="D3426" t="s">
        <v>1311</v>
      </c>
      <c r="E3426" t="s">
        <v>1316</v>
      </c>
      <c r="F3426" t="s">
        <v>1119</v>
      </c>
      <c r="G3426" t="s">
        <v>1120</v>
      </c>
      <c r="H3426" t="s">
        <v>149</v>
      </c>
      <c r="I3426" s="170" t="s">
        <v>84</v>
      </c>
      <c r="J3426" t="s">
        <v>85</v>
      </c>
      <c r="K3426" t="s">
        <v>214</v>
      </c>
      <c r="L3426" t="s">
        <v>385</v>
      </c>
      <c r="M3426" t="s">
        <v>386</v>
      </c>
      <c r="N3426" t="s">
        <v>217</v>
      </c>
      <c r="O3426" t="s">
        <v>263</v>
      </c>
      <c r="P3426" t="s">
        <v>387</v>
      </c>
      <c r="Q3426" t="s">
        <v>386</v>
      </c>
      <c r="R3426" t="s">
        <v>388</v>
      </c>
      <c r="S3426" t="s">
        <v>264</v>
      </c>
      <c r="T3426" t="s">
        <v>265</v>
      </c>
      <c r="U3426" s="61" t="s">
        <v>266</v>
      </c>
      <c r="V3426" t="s">
        <v>24</v>
      </c>
      <c r="W3426" t="s">
        <v>263</v>
      </c>
      <c r="X3426" s="59">
        <v>25000</v>
      </c>
      <c r="Y3426" s="59">
        <v>25000</v>
      </c>
      <c r="Z3426" t="s">
        <v>141</v>
      </c>
      <c r="AA3426" s="146" t="str">
        <f t="shared" si="657"/>
        <v>EX</v>
      </c>
      <c r="AB3426" s="146" t="str">
        <f t="shared" si="659"/>
        <v>IT</v>
      </c>
      <c r="AC3426" t="str">
        <f t="shared" si="662"/>
        <v>EX</v>
      </c>
      <c r="AD3426" s="74">
        <f t="shared" si="663"/>
        <v>25000</v>
      </c>
      <c r="AE3426" s="74">
        <f t="shared" si="668"/>
        <v>25000</v>
      </c>
      <c r="AF3426">
        <v>1</v>
      </c>
      <c r="AG3426">
        <v>0</v>
      </c>
      <c r="AH3426" s="74">
        <v>0</v>
      </c>
      <c r="AJ3426" s="74">
        <f t="shared" si="664"/>
        <v>0</v>
      </c>
      <c r="AK3426" s="74">
        <f t="shared" si="658"/>
        <v>25000</v>
      </c>
      <c r="AL3426" t="str">
        <f t="shared" si="665"/>
        <v>N</v>
      </c>
      <c r="AN3426" t="s">
        <v>86</v>
      </c>
      <c r="AO3426" t="s">
        <v>85</v>
      </c>
      <c r="AP3426" t="str">
        <f t="shared" si="666"/>
        <v>94</v>
      </c>
      <c r="AQ3426" s="145" t="s">
        <v>1826</v>
      </c>
      <c r="AR3426" t="str">
        <f t="shared" si="667"/>
        <v>1-Adjusted Base Budget</v>
      </c>
      <c r="AS3426" s="145" t="s">
        <v>1827</v>
      </c>
      <c r="AT3426" t="s">
        <v>213</v>
      </c>
      <c r="AV3426" t="str">
        <f t="shared" si="661"/>
        <v>VPIT-SS</v>
      </c>
      <c r="AW3426" t="str">
        <f t="shared" si="660"/>
        <v>VP FOR INFORMATION TECHNOLOGY-SHARED SERVICES</v>
      </c>
    </row>
    <row r="3427" spans="1:49">
      <c r="A3427" s="59">
        <v>2018</v>
      </c>
      <c r="B3427" t="s">
        <v>137</v>
      </c>
      <c r="C3427" t="s">
        <v>1310</v>
      </c>
      <c r="D3427" t="s">
        <v>1311</v>
      </c>
      <c r="E3427" t="s">
        <v>1338</v>
      </c>
      <c r="F3427" t="s">
        <v>1343</v>
      </c>
      <c r="G3427" t="s">
        <v>1344</v>
      </c>
      <c r="H3427" t="s">
        <v>156</v>
      </c>
      <c r="I3427" s="170" t="s">
        <v>84</v>
      </c>
      <c r="J3427" t="s">
        <v>85</v>
      </c>
      <c r="K3427" t="s">
        <v>214</v>
      </c>
      <c r="L3427" t="s">
        <v>385</v>
      </c>
      <c r="M3427" t="s">
        <v>386</v>
      </c>
      <c r="N3427" t="s">
        <v>217</v>
      </c>
      <c r="O3427" t="s">
        <v>263</v>
      </c>
      <c r="P3427" t="s">
        <v>387</v>
      </c>
      <c r="Q3427" t="s">
        <v>386</v>
      </c>
      <c r="R3427" t="s">
        <v>388</v>
      </c>
      <c r="S3427" t="s">
        <v>264</v>
      </c>
      <c r="T3427" t="s">
        <v>265</v>
      </c>
      <c r="U3427" s="61" t="s">
        <v>266</v>
      </c>
      <c r="V3427" t="s">
        <v>24</v>
      </c>
      <c r="W3427" t="s">
        <v>263</v>
      </c>
      <c r="X3427" s="59">
        <v>135000</v>
      </c>
      <c r="Y3427" s="59">
        <v>135000</v>
      </c>
      <c r="Z3427" t="s">
        <v>141</v>
      </c>
      <c r="AA3427" s="146" t="str">
        <f t="shared" si="657"/>
        <v>EX</v>
      </c>
      <c r="AB3427" s="146" t="str">
        <f t="shared" si="659"/>
        <v>IT</v>
      </c>
      <c r="AC3427" t="str">
        <f t="shared" si="662"/>
        <v>EX</v>
      </c>
      <c r="AD3427" s="74">
        <f t="shared" si="663"/>
        <v>135000</v>
      </c>
      <c r="AE3427" s="74">
        <f t="shared" si="668"/>
        <v>135000</v>
      </c>
      <c r="AF3427">
        <v>1</v>
      </c>
      <c r="AG3427">
        <v>0</v>
      </c>
      <c r="AH3427" s="74">
        <v>0</v>
      </c>
      <c r="AJ3427" s="74">
        <f t="shared" si="664"/>
        <v>0</v>
      </c>
      <c r="AK3427" s="74">
        <f t="shared" si="658"/>
        <v>135000</v>
      </c>
      <c r="AL3427" t="str">
        <f t="shared" si="665"/>
        <v>N</v>
      </c>
      <c r="AN3427" t="s">
        <v>86</v>
      </c>
      <c r="AO3427" t="s">
        <v>85</v>
      </c>
      <c r="AP3427" t="str">
        <f t="shared" si="666"/>
        <v>94</v>
      </c>
      <c r="AQ3427" s="145" t="s">
        <v>1826</v>
      </c>
      <c r="AR3427" t="str">
        <f t="shared" si="667"/>
        <v>1-Adjusted Base Budget</v>
      </c>
      <c r="AS3427" s="145" t="s">
        <v>1827</v>
      </c>
      <c r="AT3427" t="s">
        <v>213</v>
      </c>
      <c r="AV3427" t="str">
        <f t="shared" si="661"/>
        <v>VPIT-SS</v>
      </c>
      <c r="AW3427" t="str">
        <f t="shared" si="660"/>
        <v>VP FOR INFORMATION TECHNOLOGY-SHARED SERVICES</v>
      </c>
    </row>
    <row r="3428" spans="1:49">
      <c r="A3428" s="59">
        <v>2018</v>
      </c>
      <c r="B3428" t="s">
        <v>137</v>
      </c>
      <c r="C3428" t="s">
        <v>1310</v>
      </c>
      <c r="D3428" t="s">
        <v>1311</v>
      </c>
      <c r="E3428" t="s">
        <v>1338</v>
      </c>
      <c r="F3428" t="s">
        <v>1347</v>
      </c>
      <c r="G3428" t="s">
        <v>1348</v>
      </c>
      <c r="H3428" t="s">
        <v>156</v>
      </c>
      <c r="I3428" s="170" t="s">
        <v>84</v>
      </c>
      <c r="J3428" t="s">
        <v>85</v>
      </c>
      <c r="K3428" t="s">
        <v>214</v>
      </c>
      <c r="L3428" t="s">
        <v>385</v>
      </c>
      <c r="M3428" t="s">
        <v>386</v>
      </c>
      <c r="N3428" t="s">
        <v>217</v>
      </c>
      <c r="O3428" t="s">
        <v>263</v>
      </c>
      <c r="P3428" t="s">
        <v>387</v>
      </c>
      <c r="Q3428" t="s">
        <v>386</v>
      </c>
      <c r="R3428" t="s">
        <v>388</v>
      </c>
      <c r="S3428" t="s">
        <v>264</v>
      </c>
      <c r="T3428" t="s">
        <v>265</v>
      </c>
      <c r="U3428" s="61" t="s">
        <v>266</v>
      </c>
      <c r="V3428" t="s">
        <v>24</v>
      </c>
      <c r="W3428" t="s">
        <v>263</v>
      </c>
      <c r="X3428" s="59">
        <v>15000</v>
      </c>
      <c r="Y3428" s="59">
        <v>15000</v>
      </c>
      <c r="Z3428" t="s">
        <v>141</v>
      </c>
      <c r="AA3428" s="146" t="str">
        <f t="shared" si="657"/>
        <v>EX</v>
      </c>
      <c r="AB3428" s="146" t="str">
        <f t="shared" si="659"/>
        <v>IT</v>
      </c>
      <c r="AC3428" t="str">
        <f t="shared" si="662"/>
        <v>EX</v>
      </c>
      <c r="AD3428" s="74">
        <f t="shared" si="663"/>
        <v>15000</v>
      </c>
      <c r="AE3428" s="74">
        <f t="shared" si="668"/>
        <v>15000</v>
      </c>
      <c r="AF3428">
        <v>1</v>
      </c>
      <c r="AG3428">
        <v>0</v>
      </c>
      <c r="AH3428" s="74">
        <v>0</v>
      </c>
      <c r="AJ3428" s="74">
        <f t="shared" si="664"/>
        <v>0</v>
      </c>
      <c r="AK3428" s="74">
        <f t="shared" si="658"/>
        <v>15000</v>
      </c>
      <c r="AL3428" t="str">
        <f t="shared" si="665"/>
        <v>N</v>
      </c>
      <c r="AN3428" t="s">
        <v>86</v>
      </c>
      <c r="AO3428" t="s">
        <v>85</v>
      </c>
      <c r="AP3428" t="str">
        <f t="shared" si="666"/>
        <v>94</v>
      </c>
      <c r="AQ3428" s="145" t="s">
        <v>1826</v>
      </c>
      <c r="AR3428" t="str">
        <f t="shared" si="667"/>
        <v>1-Adjusted Base Budget</v>
      </c>
      <c r="AS3428" s="145" t="s">
        <v>1827</v>
      </c>
      <c r="AT3428" t="s">
        <v>213</v>
      </c>
      <c r="AV3428" t="str">
        <f t="shared" si="661"/>
        <v>VPIT-SS</v>
      </c>
      <c r="AW3428" t="str">
        <f t="shared" si="660"/>
        <v>VP FOR INFORMATION TECHNOLOGY-SHARED SERVICES</v>
      </c>
    </row>
    <row r="3429" spans="1:49">
      <c r="A3429" s="59">
        <v>2018</v>
      </c>
      <c r="B3429" t="s">
        <v>137</v>
      </c>
      <c r="C3429" t="s">
        <v>1310</v>
      </c>
      <c r="D3429" t="s">
        <v>1311</v>
      </c>
      <c r="E3429" t="s">
        <v>1316</v>
      </c>
      <c r="F3429" t="s">
        <v>1765</v>
      </c>
      <c r="G3429" t="s">
        <v>1766</v>
      </c>
      <c r="H3429" t="s">
        <v>149</v>
      </c>
      <c r="I3429" s="170" t="s">
        <v>84</v>
      </c>
      <c r="J3429" t="s">
        <v>85</v>
      </c>
      <c r="K3429" t="s">
        <v>214</v>
      </c>
      <c r="L3429" t="s">
        <v>515</v>
      </c>
      <c r="M3429" t="s">
        <v>516</v>
      </c>
      <c r="N3429" t="s">
        <v>217</v>
      </c>
      <c r="O3429" t="s">
        <v>263</v>
      </c>
      <c r="P3429" t="s">
        <v>517</v>
      </c>
      <c r="Q3429" t="s">
        <v>518</v>
      </c>
      <c r="R3429" t="s">
        <v>519</v>
      </c>
      <c r="S3429" t="s">
        <v>264</v>
      </c>
      <c r="T3429" t="s">
        <v>265</v>
      </c>
      <c r="U3429" s="61" t="s">
        <v>266</v>
      </c>
      <c r="V3429" t="s">
        <v>24</v>
      </c>
      <c r="W3429" t="s">
        <v>263</v>
      </c>
      <c r="X3429" s="59">
        <v>33500</v>
      </c>
      <c r="Y3429" s="59">
        <v>33500</v>
      </c>
      <c r="Z3429" t="s">
        <v>141</v>
      </c>
      <c r="AA3429" s="146" t="str">
        <f t="shared" si="657"/>
        <v>EX</v>
      </c>
      <c r="AB3429" s="146" t="str">
        <f t="shared" si="659"/>
        <v>IT</v>
      </c>
      <c r="AC3429" t="str">
        <f t="shared" si="662"/>
        <v>EX</v>
      </c>
      <c r="AD3429" s="74">
        <f t="shared" si="663"/>
        <v>33500</v>
      </c>
      <c r="AE3429" s="74">
        <f t="shared" si="668"/>
        <v>33500</v>
      </c>
      <c r="AF3429">
        <v>1</v>
      </c>
      <c r="AG3429">
        <v>0</v>
      </c>
      <c r="AH3429" s="74">
        <v>0</v>
      </c>
      <c r="AJ3429" s="74">
        <f t="shared" si="664"/>
        <v>0</v>
      </c>
      <c r="AK3429" s="74">
        <f t="shared" si="658"/>
        <v>33500</v>
      </c>
      <c r="AL3429" t="str">
        <f t="shared" si="665"/>
        <v>N</v>
      </c>
      <c r="AN3429" t="s">
        <v>86</v>
      </c>
      <c r="AO3429" t="s">
        <v>85</v>
      </c>
      <c r="AP3429" t="str">
        <f t="shared" si="666"/>
        <v>94</v>
      </c>
      <c r="AQ3429" s="145" t="s">
        <v>1826</v>
      </c>
      <c r="AR3429" t="str">
        <f t="shared" si="667"/>
        <v>1-Adjusted Base Budget</v>
      </c>
      <c r="AS3429" s="145" t="s">
        <v>1827</v>
      </c>
      <c r="AT3429" t="s">
        <v>213</v>
      </c>
      <c r="AV3429" t="str">
        <f t="shared" si="661"/>
        <v>VPIT-SS</v>
      </c>
      <c r="AW3429" t="str">
        <f t="shared" si="660"/>
        <v>VP FOR INFORMATION TECHNOLOGY-SHARED SERVICES</v>
      </c>
    </row>
    <row r="3430" spans="1:49">
      <c r="A3430" s="59">
        <v>2018</v>
      </c>
      <c r="B3430" t="s">
        <v>137</v>
      </c>
      <c r="C3430" t="s">
        <v>1310</v>
      </c>
      <c r="D3430" t="s">
        <v>1311</v>
      </c>
      <c r="E3430" t="s">
        <v>1316</v>
      </c>
      <c r="F3430" t="s">
        <v>1181</v>
      </c>
      <c r="G3430" t="s">
        <v>1182</v>
      </c>
      <c r="H3430" t="s">
        <v>149</v>
      </c>
      <c r="I3430" s="170" t="s">
        <v>84</v>
      </c>
      <c r="J3430" t="s">
        <v>85</v>
      </c>
      <c r="K3430" t="s">
        <v>214</v>
      </c>
      <c r="L3430" t="s">
        <v>745</v>
      </c>
      <c r="M3430" t="s">
        <v>746</v>
      </c>
      <c r="N3430" t="s">
        <v>217</v>
      </c>
      <c r="O3430" t="s">
        <v>263</v>
      </c>
      <c r="P3430" t="s">
        <v>387</v>
      </c>
      <c r="Q3430" t="s">
        <v>386</v>
      </c>
      <c r="R3430" t="s">
        <v>388</v>
      </c>
      <c r="S3430" t="s">
        <v>264</v>
      </c>
      <c r="T3430" t="s">
        <v>265</v>
      </c>
      <c r="U3430" s="61" t="s">
        <v>266</v>
      </c>
      <c r="V3430" t="s">
        <v>24</v>
      </c>
      <c r="W3430" t="s">
        <v>263</v>
      </c>
      <c r="X3430" s="59">
        <v>7500</v>
      </c>
      <c r="Y3430" s="59">
        <v>7500</v>
      </c>
      <c r="Z3430" t="s">
        <v>141</v>
      </c>
      <c r="AA3430" s="146" t="str">
        <f t="shared" si="657"/>
        <v>EX</v>
      </c>
      <c r="AB3430" s="146" t="str">
        <f t="shared" si="659"/>
        <v>IT</v>
      </c>
      <c r="AC3430" t="str">
        <f t="shared" si="662"/>
        <v>EX</v>
      </c>
      <c r="AD3430" s="74">
        <f t="shared" si="663"/>
        <v>7500</v>
      </c>
      <c r="AE3430" s="74">
        <f t="shared" si="668"/>
        <v>7500</v>
      </c>
      <c r="AF3430">
        <v>1</v>
      </c>
      <c r="AG3430">
        <v>0</v>
      </c>
      <c r="AH3430" s="74">
        <v>0</v>
      </c>
      <c r="AJ3430" s="74">
        <f t="shared" si="664"/>
        <v>0</v>
      </c>
      <c r="AK3430" s="74">
        <f t="shared" si="658"/>
        <v>7500</v>
      </c>
      <c r="AL3430" t="str">
        <f t="shared" si="665"/>
        <v>N</v>
      </c>
      <c r="AN3430" t="s">
        <v>86</v>
      </c>
      <c r="AO3430" t="s">
        <v>85</v>
      </c>
      <c r="AP3430" t="str">
        <f t="shared" si="666"/>
        <v>94</v>
      </c>
      <c r="AQ3430" s="145" t="s">
        <v>1826</v>
      </c>
      <c r="AR3430" t="str">
        <f t="shared" si="667"/>
        <v>1-Adjusted Base Budget</v>
      </c>
      <c r="AS3430" s="145" t="s">
        <v>1827</v>
      </c>
      <c r="AT3430" t="s">
        <v>213</v>
      </c>
      <c r="AV3430" t="str">
        <f t="shared" si="661"/>
        <v>VPIT-SS</v>
      </c>
      <c r="AW3430" t="str">
        <f t="shared" si="660"/>
        <v>VP FOR INFORMATION TECHNOLOGY-SHARED SERVICES</v>
      </c>
    </row>
    <row r="3431" spans="1:49">
      <c r="A3431" s="59">
        <v>2018</v>
      </c>
      <c r="B3431" t="s">
        <v>137</v>
      </c>
      <c r="C3431" t="s">
        <v>1310</v>
      </c>
      <c r="D3431" t="s">
        <v>1311</v>
      </c>
      <c r="E3431" t="s">
        <v>1316</v>
      </c>
      <c r="F3431" t="s">
        <v>1119</v>
      </c>
      <c r="G3431" t="s">
        <v>1120</v>
      </c>
      <c r="H3431" t="s">
        <v>149</v>
      </c>
      <c r="I3431" s="170" t="s">
        <v>84</v>
      </c>
      <c r="J3431" t="s">
        <v>85</v>
      </c>
      <c r="K3431" t="s">
        <v>214</v>
      </c>
      <c r="L3431" t="s">
        <v>520</v>
      </c>
      <c r="M3431" t="s">
        <v>521</v>
      </c>
      <c r="N3431" t="s">
        <v>217</v>
      </c>
      <c r="O3431" t="s">
        <v>263</v>
      </c>
      <c r="P3431" t="s">
        <v>522</v>
      </c>
      <c r="Q3431" t="s">
        <v>523</v>
      </c>
      <c r="R3431" t="s">
        <v>524</v>
      </c>
      <c r="S3431" t="s">
        <v>338</v>
      </c>
      <c r="T3431" t="s">
        <v>339</v>
      </c>
      <c r="U3431" s="61" t="s">
        <v>340</v>
      </c>
      <c r="V3431" t="s">
        <v>24</v>
      </c>
      <c r="W3431" t="s">
        <v>263</v>
      </c>
      <c r="X3431" s="59">
        <v>1500</v>
      </c>
      <c r="Y3431" s="59">
        <v>1500</v>
      </c>
      <c r="Z3431" t="s">
        <v>141</v>
      </c>
      <c r="AA3431" s="146" t="str">
        <f t="shared" si="657"/>
        <v>EX</v>
      </c>
      <c r="AB3431" s="146" t="str">
        <f t="shared" si="659"/>
        <v>IT</v>
      </c>
      <c r="AC3431" t="str">
        <f t="shared" si="662"/>
        <v>EX</v>
      </c>
      <c r="AD3431" s="74">
        <f t="shared" si="663"/>
        <v>1500</v>
      </c>
      <c r="AE3431" s="74">
        <f t="shared" si="668"/>
        <v>1500</v>
      </c>
      <c r="AF3431">
        <v>1</v>
      </c>
      <c r="AG3431">
        <v>0</v>
      </c>
      <c r="AH3431" s="74">
        <v>0</v>
      </c>
      <c r="AJ3431" s="74">
        <f t="shared" si="664"/>
        <v>0</v>
      </c>
      <c r="AK3431" s="74">
        <f t="shared" si="658"/>
        <v>1500</v>
      </c>
      <c r="AL3431" t="str">
        <f t="shared" si="665"/>
        <v>N</v>
      </c>
      <c r="AN3431" t="s">
        <v>86</v>
      </c>
      <c r="AO3431" t="s">
        <v>85</v>
      </c>
      <c r="AP3431" t="str">
        <f t="shared" si="666"/>
        <v>94</v>
      </c>
      <c r="AQ3431" s="145" t="s">
        <v>1826</v>
      </c>
      <c r="AR3431" t="str">
        <f t="shared" si="667"/>
        <v>1-Adjusted Base Budget</v>
      </c>
      <c r="AS3431" s="145" t="s">
        <v>1827</v>
      </c>
      <c r="AT3431" t="s">
        <v>213</v>
      </c>
      <c r="AV3431" t="str">
        <f t="shared" si="661"/>
        <v>VPIT-SS</v>
      </c>
      <c r="AW3431" t="str">
        <f t="shared" si="660"/>
        <v>VP FOR INFORMATION TECHNOLOGY-SHARED SERVICES</v>
      </c>
    </row>
    <row r="3432" spans="1:49">
      <c r="A3432" s="59">
        <v>2018</v>
      </c>
      <c r="B3432" t="s">
        <v>137</v>
      </c>
      <c r="C3432" t="s">
        <v>1310</v>
      </c>
      <c r="D3432" t="s">
        <v>1311</v>
      </c>
      <c r="E3432" t="s">
        <v>1316</v>
      </c>
      <c r="F3432" t="s">
        <v>1355</v>
      </c>
      <c r="G3432" t="s">
        <v>1356</v>
      </c>
      <c r="H3432" t="s">
        <v>149</v>
      </c>
      <c r="I3432" s="170" t="s">
        <v>84</v>
      </c>
      <c r="J3432" t="s">
        <v>85</v>
      </c>
      <c r="K3432" t="s">
        <v>214</v>
      </c>
      <c r="L3432" t="s">
        <v>525</v>
      </c>
      <c r="M3432" t="s">
        <v>526</v>
      </c>
      <c r="N3432" t="s">
        <v>217</v>
      </c>
      <c r="O3432" t="s">
        <v>263</v>
      </c>
      <c r="P3432" t="s">
        <v>379</v>
      </c>
      <c r="Q3432" t="s">
        <v>379</v>
      </c>
      <c r="R3432" t="s">
        <v>380</v>
      </c>
      <c r="S3432" t="s">
        <v>264</v>
      </c>
      <c r="T3432" t="s">
        <v>265</v>
      </c>
      <c r="U3432" s="61" t="s">
        <v>266</v>
      </c>
      <c r="V3432" t="s">
        <v>24</v>
      </c>
      <c r="W3432" t="s">
        <v>263</v>
      </c>
      <c r="X3432" s="59">
        <v>400</v>
      </c>
      <c r="Y3432" s="59">
        <v>400</v>
      </c>
      <c r="Z3432" t="s">
        <v>141</v>
      </c>
      <c r="AA3432" s="146" t="str">
        <f t="shared" si="657"/>
        <v>EX</v>
      </c>
      <c r="AB3432" s="146" t="str">
        <f t="shared" si="659"/>
        <v>IT</v>
      </c>
      <c r="AC3432" t="str">
        <f t="shared" si="662"/>
        <v>EX</v>
      </c>
      <c r="AD3432" s="74">
        <f t="shared" si="663"/>
        <v>400</v>
      </c>
      <c r="AE3432" s="74">
        <f t="shared" si="668"/>
        <v>400</v>
      </c>
      <c r="AF3432">
        <v>1</v>
      </c>
      <c r="AG3432">
        <v>0</v>
      </c>
      <c r="AH3432" s="74">
        <v>0</v>
      </c>
      <c r="AJ3432" s="74">
        <f t="shared" si="664"/>
        <v>0</v>
      </c>
      <c r="AK3432" s="74">
        <f t="shared" si="658"/>
        <v>400</v>
      </c>
      <c r="AL3432" t="str">
        <f t="shared" si="665"/>
        <v>N</v>
      </c>
      <c r="AN3432" t="s">
        <v>86</v>
      </c>
      <c r="AO3432" t="s">
        <v>85</v>
      </c>
      <c r="AP3432" t="str">
        <f t="shared" si="666"/>
        <v>94</v>
      </c>
      <c r="AQ3432" s="145" t="s">
        <v>1826</v>
      </c>
      <c r="AR3432" t="str">
        <f t="shared" si="667"/>
        <v>1-Adjusted Base Budget</v>
      </c>
      <c r="AS3432" s="145" t="s">
        <v>1827</v>
      </c>
      <c r="AT3432" t="s">
        <v>213</v>
      </c>
      <c r="AV3432" t="str">
        <f t="shared" si="661"/>
        <v>VPIT-SS</v>
      </c>
      <c r="AW3432" t="str">
        <f t="shared" si="660"/>
        <v>VP FOR INFORMATION TECHNOLOGY-SHARED SERVICES</v>
      </c>
    </row>
    <row r="3433" spans="1:49">
      <c r="A3433" s="59">
        <v>2018</v>
      </c>
      <c r="B3433" t="s">
        <v>137</v>
      </c>
      <c r="C3433" t="s">
        <v>1310</v>
      </c>
      <c r="D3433" t="s">
        <v>1311</v>
      </c>
      <c r="E3433" t="s">
        <v>1316</v>
      </c>
      <c r="F3433" t="s">
        <v>1008</v>
      </c>
      <c r="G3433" t="s">
        <v>1009</v>
      </c>
      <c r="H3433" t="s">
        <v>149</v>
      </c>
      <c r="I3433" s="170" t="s">
        <v>84</v>
      </c>
      <c r="J3433" t="s">
        <v>85</v>
      </c>
      <c r="K3433" t="s">
        <v>214</v>
      </c>
      <c r="L3433" t="s">
        <v>525</v>
      </c>
      <c r="M3433" t="s">
        <v>526</v>
      </c>
      <c r="N3433" t="s">
        <v>217</v>
      </c>
      <c r="O3433" t="s">
        <v>263</v>
      </c>
      <c r="P3433" t="s">
        <v>379</v>
      </c>
      <c r="Q3433" t="s">
        <v>379</v>
      </c>
      <c r="R3433" t="s">
        <v>380</v>
      </c>
      <c r="S3433" t="s">
        <v>264</v>
      </c>
      <c r="T3433" t="s">
        <v>265</v>
      </c>
      <c r="U3433" s="61" t="s">
        <v>266</v>
      </c>
      <c r="V3433" t="s">
        <v>24</v>
      </c>
      <c r="W3433" t="s">
        <v>263</v>
      </c>
      <c r="X3433" s="59">
        <v>1800</v>
      </c>
      <c r="Y3433" s="59">
        <v>1800</v>
      </c>
      <c r="Z3433" t="s">
        <v>141</v>
      </c>
      <c r="AA3433" s="146" t="str">
        <f t="shared" ref="AA3433:AA3496" si="669">IF(P3433 ="CORI","IN",IF(P3433 ="TRIN","IN",O3433))</f>
        <v>EX</v>
      </c>
      <c r="AB3433" s="146" t="str">
        <f t="shared" si="659"/>
        <v>IT</v>
      </c>
      <c r="AC3433" t="str">
        <f t="shared" si="662"/>
        <v>EX</v>
      </c>
      <c r="AD3433" s="74">
        <f t="shared" si="663"/>
        <v>1800</v>
      </c>
      <c r="AE3433" s="74">
        <f t="shared" si="668"/>
        <v>1800</v>
      </c>
      <c r="AF3433">
        <v>1</v>
      </c>
      <c r="AG3433">
        <v>0</v>
      </c>
      <c r="AH3433" s="74">
        <v>0</v>
      </c>
      <c r="AJ3433" s="74">
        <f t="shared" si="664"/>
        <v>0</v>
      </c>
      <c r="AK3433" s="74">
        <f t="shared" si="658"/>
        <v>1800</v>
      </c>
      <c r="AL3433" t="str">
        <f t="shared" si="665"/>
        <v>N</v>
      </c>
      <c r="AN3433" t="s">
        <v>86</v>
      </c>
      <c r="AO3433" t="s">
        <v>85</v>
      </c>
      <c r="AP3433" t="str">
        <f t="shared" si="666"/>
        <v>94</v>
      </c>
      <c r="AQ3433" s="145" t="s">
        <v>1826</v>
      </c>
      <c r="AR3433" t="str">
        <f t="shared" si="667"/>
        <v>1-Adjusted Base Budget</v>
      </c>
      <c r="AS3433" s="145" t="s">
        <v>1827</v>
      </c>
      <c r="AT3433" t="s">
        <v>213</v>
      </c>
      <c r="AV3433" t="str">
        <f t="shared" si="661"/>
        <v>VPIT-SS</v>
      </c>
      <c r="AW3433" t="str">
        <f t="shared" si="660"/>
        <v>VP FOR INFORMATION TECHNOLOGY-SHARED SERVICES</v>
      </c>
    </row>
    <row r="3434" spans="1:49">
      <c r="A3434" s="59">
        <v>2018</v>
      </c>
      <c r="B3434" t="s">
        <v>137</v>
      </c>
      <c r="C3434" t="s">
        <v>1310</v>
      </c>
      <c r="D3434" t="s">
        <v>1311</v>
      </c>
      <c r="E3434" t="s">
        <v>1316</v>
      </c>
      <c r="F3434" t="s">
        <v>1065</v>
      </c>
      <c r="G3434" t="s">
        <v>1066</v>
      </c>
      <c r="H3434" t="s">
        <v>149</v>
      </c>
      <c r="I3434" s="170" t="s">
        <v>84</v>
      </c>
      <c r="J3434" t="s">
        <v>85</v>
      </c>
      <c r="K3434" t="s">
        <v>214</v>
      </c>
      <c r="L3434" t="s">
        <v>525</v>
      </c>
      <c r="M3434" t="s">
        <v>526</v>
      </c>
      <c r="N3434" t="s">
        <v>217</v>
      </c>
      <c r="O3434" t="s">
        <v>263</v>
      </c>
      <c r="P3434" t="s">
        <v>379</v>
      </c>
      <c r="Q3434" t="s">
        <v>379</v>
      </c>
      <c r="R3434" t="s">
        <v>380</v>
      </c>
      <c r="S3434" t="s">
        <v>264</v>
      </c>
      <c r="T3434" t="s">
        <v>265</v>
      </c>
      <c r="U3434" s="61" t="s">
        <v>266</v>
      </c>
      <c r="V3434" t="s">
        <v>24</v>
      </c>
      <c r="W3434" t="s">
        <v>263</v>
      </c>
      <c r="X3434" s="59">
        <v>1800</v>
      </c>
      <c r="Y3434" s="59">
        <v>1800</v>
      </c>
      <c r="Z3434" t="s">
        <v>141</v>
      </c>
      <c r="AA3434" s="146" t="str">
        <f t="shared" si="669"/>
        <v>EX</v>
      </c>
      <c r="AB3434" s="146" t="str">
        <f t="shared" si="659"/>
        <v>IT</v>
      </c>
      <c r="AC3434" t="str">
        <f t="shared" si="662"/>
        <v>EX</v>
      </c>
      <c r="AD3434" s="74">
        <f t="shared" si="663"/>
        <v>1800</v>
      </c>
      <c r="AE3434" s="74">
        <f t="shared" si="668"/>
        <v>1800</v>
      </c>
      <c r="AF3434">
        <v>1</v>
      </c>
      <c r="AG3434">
        <v>0</v>
      </c>
      <c r="AH3434" s="74">
        <v>0</v>
      </c>
      <c r="AJ3434" s="74">
        <f t="shared" si="664"/>
        <v>0</v>
      </c>
      <c r="AK3434" s="74">
        <f t="shared" si="658"/>
        <v>1800</v>
      </c>
      <c r="AL3434" t="str">
        <f t="shared" si="665"/>
        <v>N</v>
      </c>
      <c r="AN3434" t="s">
        <v>86</v>
      </c>
      <c r="AO3434" t="s">
        <v>85</v>
      </c>
      <c r="AP3434" t="str">
        <f t="shared" si="666"/>
        <v>94</v>
      </c>
      <c r="AQ3434" s="145" t="s">
        <v>1826</v>
      </c>
      <c r="AR3434" t="str">
        <f t="shared" si="667"/>
        <v>1-Adjusted Base Budget</v>
      </c>
      <c r="AS3434" s="145" t="s">
        <v>1827</v>
      </c>
      <c r="AT3434" t="s">
        <v>213</v>
      </c>
      <c r="AV3434" t="str">
        <f t="shared" si="661"/>
        <v>VPIT-SS</v>
      </c>
      <c r="AW3434" t="str">
        <f t="shared" si="660"/>
        <v>VP FOR INFORMATION TECHNOLOGY-SHARED SERVICES</v>
      </c>
    </row>
    <row r="3435" spans="1:49">
      <c r="A3435" s="59">
        <v>2018</v>
      </c>
      <c r="B3435" t="s">
        <v>137</v>
      </c>
      <c r="C3435" t="s">
        <v>1310</v>
      </c>
      <c r="D3435" t="s">
        <v>1311</v>
      </c>
      <c r="E3435" t="s">
        <v>1316</v>
      </c>
      <c r="F3435" t="s">
        <v>1763</v>
      </c>
      <c r="G3435" t="s">
        <v>1764</v>
      </c>
      <c r="H3435" t="s">
        <v>149</v>
      </c>
      <c r="I3435" s="170" t="s">
        <v>84</v>
      </c>
      <c r="J3435" t="s">
        <v>85</v>
      </c>
      <c r="K3435" t="s">
        <v>214</v>
      </c>
      <c r="L3435" t="s">
        <v>525</v>
      </c>
      <c r="M3435" t="s">
        <v>526</v>
      </c>
      <c r="N3435" t="s">
        <v>217</v>
      </c>
      <c r="O3435" t="s">
        <v>263</v>
      </c>
      <c r="P3435" t="s">
        <v>379</v>
      </c>
      <c r="Q3435" t="s">
        <v>379</v>
      </c>
      <c r="R3435" t="s">
        <v>380</v>
      </c>
      <c r="S3435" t="s">
        <v>264</v>
      </c>
      <c r="T3435" t="s">
        <v>265</v>
      </c>
      <c r="U3435" s="61" t="s">
        <v>266</v>
      </c>
      <c r="V3435" t="s">
        <v>24</v>
      </c>
      <c r="W3435" t="s">
        <v>263</v>
      </c>
      <c r="X3435" s="59">
        <v>1000</v>
      </c>
      <c r="Y3435" s="59">
        <v>1000</v>
      </c>
      <c r="Z3435" t="s">
        <v>141</v>
      </c>
      <c r="AA3435" s="146" t="str">
        <f t="shared" si="669"/>
        <v>EX</v>
      </c>
      <c r="AB3435" s="146" t="str">
        <f t="shared" si="659"/>
        <v>IT</v>
      </c>
      <c r="AC3435" t="str">
        <f t="shared" si="662"/>
        <v>EX</v>
      </c>
      <c r="AD3435" s="74">
        <f t="shared" si="663"/>
        <v>1000</v>
      </c>
      <c r="AE3435" s="74">
        <f t="shared" si="668"/>
        <v>1000</v>
      </c>
      <c r="AF3435">
        <v>1</v>
      </c>
      <c r="AG3435">
        <v>0</v>
      </c>
      <c r="AH3435" s="74">
        <v>0</v>
      </c>
      <c r="AJ3435" s="74">
        <f t="shared" si="664"/>
        <v>0</v>
      </c>
      <c r="AK3435" s="74">
        <f t="shared" si="658"/>
        <v>1000</v>
      </c>
      <c r="AL3435" t="str">
        <f t="shared" si="665"/>
        <v>N</v>
      </c>
      <c r="AN3435" t="s">
        <v>86</v>
      </c>
      <c r="AO3435" t="s">
        <v>85</v>
      </c>
      <c r="AP3435" t="str">
        <f t="shared" si="666"/>
        <v>94</v>
      </c>
      <c r="AQ3435" s="145" t="s">
        <v>1826</v>
      </c>
      <c r="AR3435" t="str">
        <f t="shared" si="667"/>
        <v>1-Adjusted Base Budget</v>
      </c>
      <c r="AS3435" s="145" t="s">
        <v>1827</v>
      </c>
      <c r="AT3435" t="s">
        <v>213</v>
      </c>
      <c r="AV3435" t="str">
        <f t="shared" si="661"/>
        <v>VPIT-SS</v>
      </c>
      <c r="AW3435" t="str">
        <f t="shared" si="660"/>
        <v>VP FOR INFORMATION TECHNOLOGY-SHARED SERVICES</v>
      </c>
    </row>
    <row r="3436" spans="1:49">
      <c r="A3436" s="59">
        <v>2018</v>
      </c>
      <c r="B3436" t="s">
        <v>137</v>
      </c>
      <c r="C3436" t="s">
        <v>1310</v>
      </c>
      <c r="D3436" t="s">
        <v>1311</v>
      </c>
      <c r="E3436" t="s">
        <v>1316</v>
      </c>
      <c r="F3436" t="s">
        <v>1029</v>
      </c>
      <c r="G3436" t="s">
        <v>1030</v>
      </c>
      <c r="H3436" t="s">
        <v>149</v>
      </c>
      <c r="I3436" s="170" t="s">
        <v>84</v>
      </c>
      <c r="J3436" t="s">
        <v>85</v>
      </c>
      <c r="K3436" t="s">
        <v>214</v>
      </c>
      <c r="L3436" t="s">
        <v>525</v>
      </c>
      <c r="M3436" t="s">
        <v>526</v>
      </c>
      <c r="N3436" t="s">
        <v>217</v>
      </c>
      <c r="O3436" t="s">
        <v>263</v>
      </c>
      <c r="P3436" t="s">
        <v>379</v>
      </c>
      <c r="Q3436" t="s">
        <v>379</v>
      </c>
      <c r="R3436" t="s">
        <v>380</v>
      </c>
      <c r="S3436" t="s">
        <v>264</v>
      </c>
      <c r="T3436" t="s">
        <v>265</v>
      </c>
      <c r="U3436" s="61" t="s">
        <v>266</v>
      </c>
      <c r="V3436" t="s">
        <v>24</v>
      </c>
      <c r="W3436" t="s">
        <v>263</v>
      </c>
      <c r="X3436" s="59">
        <v>1200</v>
      </c>
      <c r="Y3436" s="59">
        <v>1200</v>
      </c>
      <c r="Z3436" t="s">
        <v>141</v>
      </c>
      <c r="AA3436" s="146" t="str">
        <f t="shared" si="669"/>
        <v>EX</v>
      </c>
      <c r="AB3436" s="146" t="str">
        <f t="shared" si="659"/>
        <v>IT</v>
      </c>
      <c r="AC3436" t="str">
        <f t="shared" si="662"/>
        <v>EX</v>
      </c>
      <c r="AD3436" s="74">
        <f t="shared" si="663"/>
        <v>1200</v>
      </c>
      <c r="AE3436" s="74">
        <f t="shared" si="668"/>
        <v>1200</v>
      </c>
      <c r="AF3436">
        <v>1</v>
      </c>
      <c r="AG3436">
        <v>0</v>
      </c>
      <c r="AH3436" s="74">
        <v>0</v>
      </c>
      <c r="AJ3436" s="74">
        <f t="shared" si="664"/>
        <v>0</v>
      </c>
      <c r="AK3436" s="74">
        <f t="shared" si="658"/>
        <v>1200</v>
      </c>
      <c r="AL3436" t="str">
        <f t="shared" si="665"/>
        <v>N</v>
      </c>
      <c r="AN3436" t="s">
        <v>86</v>
      </c>
      <c r="AO3436" t="s">
        <v>85</v>
      </c>
      <c r="AP3436" t="str">
        <f t="shared" si="666"/>
        <v>94</v>
      </c>
      <c r="AQ3436" s="145" t="s">
        <v>1826</v>
      </c>
      <c r="AR3436" t="str">
        <f t="shared" si="667"/>
        <v>1-Adjusted Base Budget</v>
      </c>
      <c r="AS3436" s="145" t="s">
        <v>1827</v>
      </c>
      <c r="AT3436" t="s">
        <v>213</v>
      </c>
      <c r="AV3436" t="str">
        <f t="shared" si="661"/>
        <v>VPIT-SS</v>
      </c>
      <c r="AW3436" t="str">
        <f t="shared" si="660"/>
        <v>VP FOR INFORMATION TECHNOLOGY-SHARED SERVICES</v>
      </c>
    </row>
    <row r="3437" spans="1:49">
      <c r="A3437" s="59">
        <v>2018</v>
      </c>
      <c r="B3437" t="s">
        <v>137</v>
      </c>
      <c r="C3437" t="s">
        <v>1310</v>
      </c>
      <c r="D3437" t="s">
        <v>1311</v>
      </c>
      <c r="E3437" t="s">
        <v>1316</v>
      </c>
      <c r="F3437" t="s">
        <v>1125</v>
      </c>
      <c r="G3437" t="s">
        <v>1126</v>
      </c>
      <c r="H3437" t="s">
        <v>149</v>
      </c>
      <c r="I3437" s="170" t="s">
        <v>84</v>
      </c>
      <c r="J3437" t="s">
        <v>85</v>
      </c>
      <c r="K3437" t="s">
        <v>214</v>
      </c>
      <c r="L3437" t="s">
        <v>525</v>
      </c>
      <c r="M3437" t="s">
        <v>526</v>
      </c>
      <c r="N3437" t="s">
        <v>217</v>
      </c>
      <c r="O3437" t="s">
        <v>263</v>
      </c>
      <c r="P3437" t="s">
        <v>379</v>
      </c>
      <c r="Q3437" t="s">
        <v>379</v>
      </c>
      <c r="R3437" t="s">
        <v>380</v>
      </c>
      <c r="S3437" t="s">
        <v>264</v>
      </c>
      <c r="T3437" t="s">
        <v>265</v>
      </c>
      <c r="U3437" s="61" t="s">
        <v>266</v>
      </c>
      <c r="V3437" t="s">
        <v>24</v>
      </c>
      <c r="W3437" t="s">
        <v>263</v>
      </c>
      <c r="X3437" s="59">
        <v>1800</v>
      </c>
      <c r="Y3437" s="59">
        <v>1800</v>
      </c>
      <c r="Z3437" t="s">
        <v>141</v>
      </c>
      <c r="AA3437" s="146" t="str">
        <f t="shared" si="669"/>
        <v>EX</v>
      </c>
      <c r="AB3437" s="146" t="str">
        <f t="shared" si="659"/>
        <v>IT</v>
      </c>
      <c r="AC3437" t="str">
        <f t="shared" si="662"/>
        <v>EX</v>
      </c>
      <c r="AD3437" s="74">
        <f t="shared" si="663"/>
        <v>1800</v>
      </c>
      <c r="AE3437" s="74">
        <f t="shared" si="668"/>
        <v>1800</v>
      </c>
      <c r="AF3437">
        <v>1</v>
      </c>
      <c r="AG3437">
        <v>0</v>
      </c>
      <c r="AH3437" s="74">
        <v>0</v>
      </c>
      <c r="AJ3437" s="74">
        <f t="shared" si="664"/>
        <v>0</v>
      </c>
      <c r="AK3437" s="74">
        <f t="shared" si="658"/>
        <v>1800</v>
      </c>
      <c r="AL3437" t="str">
        <f t="shared" si="665"/>
        <v>N</v>
      </c>
      <c r="AN3437" t="s">
        <v>86</v>
      </c>
      <c r="AO3437" t="s">
        <v>85</v>
      </c>
      <c r="AP3437" t="str">
        <f t="shared" si="666"/>
        <v>94</v>
      </c>
      <c r="AQ3437" s="145" t="s">
        <v>1826</v>
      </c>
      <c r="AR3437" t="str">
        <f t="shared" si="667"/>
        <v>1-Adjusted Base Budget</v>
      </c>
      <c r="AS3437" s="145" t="s">
        <v>1827</v>
      </c>
      <c r="AT3437" t="s">
        <v>213</v>
      </c>
      <c r="AV3437" t="str">
        <f t="shared" si="661"/>
        <v>VPIT-SS</v>
      </c>
      <c r="AW3437" t="str">
        <f t="shared" si="660"/>
        <v>VP FOR INFORMATION TECHNOLOGY-SHARED SERVICES</v>
      </c>
    </row>
    <row r="3438" spans="1:49">
      <c r="A3438" s="59">
        <v>2018</v>
      </c>
      <c r="B3438" t="s">
        <v>137</v>
      </c>
      <c r="C3438" t="s">
        <v>1310</v>
      </c>
      <c r="D3438" t="s">
        <v>1311</v>
      </c>
      <c r="E3438" t="s">
        <v>1316</v>
      </c>
      <c r="F3438" t="s">
        <v>1332</v>
      </c>
      <c r="G3438" t="s">
        <v>1333</v>
      </c>
      <c r="H3438" t="s">
        <v>149</v>
      </c>
      <c r="I3438" s="170" t="s">
        <v>84</v>
      </c>
      <c r="J3438" t="s">
        <v>85</v>
      </c>
      <c r="K3438" t="s">
        <v>214</v>
      </c>
      <c r="L3438" t="s">
        <v>525</v>
      </c>
      <c r="M3438" t="s">
        <v>526</v>
      </c>
      <c r="N3438" t="s">
        <v>217</v>
      </c>
      <c r="O3438" t="s">
        <v>263</v>
      </c>
      <c r="P3438" t="s">
        <v>379</v>
      </c>
      <c r="Q3438" t="s">
        <v>379</v>
      </c>
      <c r="R3438" t="s">
        <v>380</v>
      </c>
      <c r="S3438" t="s">
        <v>264</v>
      </c>
      <c r="T3438" t="s">
        <v>265</v>
      </c>
      <c r="U3438" s="61" t="s">
        <v>266</v>
      </c>
      <c r="V3438" t="s">
        <v>24</v>
      </c>
      <c r="W3438" t="s">
        <v>263</v>
      </c>
      <c r="X3438" s="59">
        <v>300</v>
      </c>
      <c r="Y3438" s="59">
        <v>300</v>
      </c>
      <c r="Z3438" t="s">
        <v>141</v>
      </c>
      <c r="AA3438" s="146" t="str">
        <f t="shared" si="669"/>
        <v>EX</v>
      </c>
      <c r="AB3438" s="146" t="str">
        <f t="shared" si="659"/>
        <v>IT</v>
      </c>
      <c r="AC3438" t="str">
        <f t="shared" si="662"/>
        <v>EX</v>
      </c>
      <c r="AD3438" s="74">
        <f t="shared" si="663"/>
        <v>300</v>
      </c>
      <c r="AE3438" s="74">
        <f t="shared" si="668"/>
        <v>300</v>
      </c>
      <c r="AF3438">
        <v>1</v>
      </c>
      <c r="AG3438">
        <v>0</v>
      </c>
      <c r="AH3438" s="74">
        <v>0</v>
      </c>
      <c r="AJ3438" s="74">
        <f t="shared" si="664"/>
        <v>0</v>
      </c>
      <c r="AK3438" s="74">
        <f t="shared" si="658"/>
        <v>300</v>
      </c>
      <c r="AL3438" t="str">
        <f t="shared" si="665"/>
        <v>N</v>
      </c>
      <c r="AN3438" t="s">
        <v>86</v>
      </c>
      <c r="AO3438" t="s">
        <v>85</v>
      </c>
      <c r="AP3438" t="str">
        <f t="shared" si="666"/>
        <v>94</v>
      </c>
      <c r="AQ3438" s="145" t="s">
        <v>1826</v>
      </c>
      <c r="AR3438" t="str">
        <f t="shared" si="667"/>
        <v>1-Adjusted Base Budget</v>
      </c>
      <c r="AS3438" s="145" t="s">
        <v>1827</v>
      </c>
      <c r="AT3438" t="s">
        <v>213</v>
      </c>
      <c r="AV3438" t="str">
        <f t="shared" si="661"/>
        <v>VPIT-SS</v>
      </c>
      <c r="AW3438" t="str">
        <f t="shared" si="660"/>
        <v>VP FOR INFORMATION TECHNOLOGY-SHARED SERVICES</v>
      </c>
    </row>
    <row r="3439" spans="1:49">
      <c r="A3439" s="59">
        <v>2018</v>
      </c>
      <c r="B3439" t="s">
        <v>137</v>
      </c>
      <c r="C3439" t="s">
        <v>1310</v>
      </c>
      <c r="D3439" t="s">
        <v>1311</v>
      </c>
      <c r="E3439" t="s">
        <v>1322</v>
      </c>
      <c r="F3439" t="s">
        <v>1313</v>
      </c>
      <c r="G3439" t="s">
        <v>1314</v>
      </c>
      <c r="H3439" t="s">
        <v>153</v>
      </c>
      <c r="I3439" s="170" t="s">
        <v>84</v>
      </c>
      <c r="J3439" t="s">
        <v>85</v>
      </c>
      <c r="K3439" t="s">
        <v>214</v>
      </c>
      <c r="L3439" t="s">
        <v>525</v>
      </c>
      <c r="M3439" t="s">
        <v>526</v>
      </c>
      <c r="N3439" t="s">
        <v>217</v>
      </c>
      <c r="O3439" t="s">
        <v>263</v>
      </c>
      <c r="P3439" t="s">
        <v>379</v>
      </c>
      <c r="Q3439" t="s">
        <v>379</v>
      </c>
      <c r="R3439" t="s">
        <v>380</v>
      </c>
      <c r="S3439" t="s">
        <v>264</v>
      </c>
      <c r="T3439" t="s">
        <v>265</v>
      </c>
      <c r="U3439" s="61" t="s">
        <v>266</v>
      </c>
      <c r="V3439" t="s">
        <v>24</v>
      </c>
      <c r="W3439" t="s">
        <v>263</v>
      </c>
      <c r="X3439" s="59">
        <v>2400</v>
      </c>
      <c r="Y3439" s="59">
        <v>2400</v>
      </c>
      <c r="Z3439" t="s">
        <v>141</v>
      </c>
      <c r="AA3439" s="146" t="str">
        <f t="shared" si="669"/>
        <v>EX</v>
      </c>
      <c r="AB3439" s="146" t="str">
        <f t="shared" si="659"/>
        <v>IT</v>
      </c>
      <c r="AC3439" t="str">
        <f t="shared" si="662"/>
        <v>EX</v>
      </c>
      <c r="AD3439" s="74">
        <f t="shared" si="663"/>
        <v>2400</v>
      </c>
      <c r="AE3439" s="74">
        <f t="shared" si="668"/>
        <v>2400</v>
      </c>
      <c r="AF3439">
        <v>1</v>
      </c>
      <c r="AG3439">
        <v>0</v>
      </c>
      <c r="AH3439" s="74">
        <v>0</v>
      </c>
      <c r="AJ3439" s="74">
        <f t="shared" si="664"/>
        <v>0</v>
      </c>
      <c r="AK3439" s="74">
        <f t="shared" si="658"/>
        <v>2400</v>
      </c>
      <c r="AL3439" t="str">
        <f t="shared" si="665"/>
        <v>N</v>
      </c>
      <c r="AN3439" t="s">
        <v>86</v>
      </c>
      <c r="AO3439" t="s">
        <v>85</v>
      </c>
      <c r="AP3439" t="str">
        <f t="shared" si="666"/>
        <v>94</v>
      </c>
      <c r="AQ3439" s="145" t="s">
        <v>1826</v>
      </c>
      <c r="AR3439" t="str">
        <f t="shared" si="667"/>
        <v>1-Adjusted Base Budget</v>
      </c>
      <c r="AS3439" s="145" t="s">
        <v>1827</v>
      </c>
      <c r="AT3439" t="s">
        <v>213</v>
      </c>
      <c r="AV3439" t="str">
        <f t="shared" si="661"/>
        <v>VPIT-SS</v>
      </c>
      <c r="AW3439" t="str">
        <f t="shared" si="660"/>
        <v>VP FOR INFORMATION TECHNOLOGY-SHARED SERVICES</v>
      </c>
    </row>
    <row r="3440" spans="1:49">
      <c r="A3440" s="59">
        <v>2018</v>
      </c>
      <c r="B3440" t="s">
        <v>137</v>
      </c>
      <c r="C3440" t="s">
        <v>1310</v>
      </c>
      <c r="D3440" t="s">
        <v>1311</v>
      </c>
      <c r="E3440" t="s">
        <v>1338</v>
      </c>
      <c r="F3440" t="s">
        <v>1065</v>
      </c>
      <c r="G3440" t="s">
        <v>1066</v>
      </c>
      <c r="H3440" t="s">
        <v>156</v>
      </c>
      <c r="I3440" s="170" t="s">
        <v>84</v>
      </c>
      <c r="J3440" t="s">
        <v>85</v>
      </c>
      <c r="K3440" t="s">
        <v>214</v>
      </c>
      <c r="L3440" t="s">
        <v>525</v>
      </c>
      <c r="M3440" t="s">
        <v>526</v>
      </c>
      <c r="N3440" t="s">
        <v>217</v>
      </c>
      <c r="O3440" t="s">
        <v>263</v>
      </c>
      <c r="P3440" t="s">
        <v>379</v>
      </c>
      <c r="Q3440" t="s">
        <v>379</v>
      </c>
      <c r="R3440" t="s">
        <v>380</v>
      </c>
      <c r="S3440" t="s">
        <v>264</v>
      </c>
      <c r="T3440" t="s">
        <v>265</v>
      </c>
      <c r="U3440" s="61" t="s">
        <v>266</v>
      </c>
      <c r="V3440" t="s">
        <v>24</v>
      </c>
      <c r="W3440" t="s">
        <v>263</v>
      </c>
      <c r="X3440" s="59">
        <v>5000</v>
      </c>
      <c r="Y3440" s="59">
        <v>5600</v>
      </c>
      <c r="Z3440" t="s">
        <v>141</v>
      </c>
      <c r="AA3440" s="146" t="str">
        <f t="shared" si="669"/>
        <v>EX</v>
      </c>
      <c r="AB3440" s="146" t="str">
        <f t="shared" si="659"/>
        <v>IT</v>
      </c>
      <c r="AC3440" t="str">
        <f t="shared" si="662"/>
        <v>EX</v>
      </c>
      <c r="AD3440" s="74">
        <f t="shared" si="663"/>
        <v>5600</v>
      </c>
      <c r="AE3440" s="74">
        <f t="shared" si="668"/>
        <v>5600</v>
      </c>
      <c r="AF3440">
        <v>1</v>
      </c>
      <c r="AG3440">
        <v>0</v>
      </c>
      <c r="AH3440" s="74">
        <v>0</v>
      </c>
      <c r="AJ3440" s="74">
        <f t="shared" si="664"/>
        <v>0</v>
      </c>
      <c r="AK3440" s="74">
        <f t="shared" si="658"/>
        <v>5600</v>
      </c>
      <c r="AL3440" t="str">
        <f t="shared" si="665"/>
        <v>N</v>
      </c>
      <c r="AN3440" t="s">
        <v>86</v>
      </c>
      <c r="AO3440" t="s">
        <v>85</v>
      </c>
      <c r="AP3440" t="str">
        <f t="shared" si="666"/>
        <v>94</v>
      </c>
      <c r="AQ3440" s="145" t="s">
        <v>1826</v>
      </c>
      <c r="AR3440" t="str">
        <f t="shared" si="667"/>
        <v>1-Adjusted Base Budget</v>
      </c>
      <c r="AS3440" s="145" t="s">
        <v>1827</v>
      </c>
      <c r="AT3440" t="s">
        <v>213</v>
      </c>
      <c r="AV3440" t="str">
        <f t="shared" si="661"/>
        <v>VPIT-SS</v>
      </c>
      <c r="AW3440" t="str">
        <f t="shared" si="660"/>
        <v>VP FOR INFORMATION TECHNOLOGY-SHARED SERVICES</v>
      </c>
    </row>
    <row r="3441" spans="1:49">
      <c r="A3441" s="59">
        <v>2018</v>
      </c>
      <c r="B3441" t="s">
        <v>137</v>
      </c>
      <c r="C3441" t="s">
        <v>1310</v>
      </c>
      <c r="D3441" t="s">
        <v>1311</v>
      </c>
      <c r="E3441" t="s">
        <v>1338</v>
      </c>
      <c r="F3441" t="s">
        <v>1326</v>
      </c>
      <c r="G3441" t="s">
        <v>1327</v>
      </c>
      <c r="H3441" t="s">
        <v>156</v>
      </c>
      <c r="I3441" s="170" t="s">
        <v>84</v>
      </c>
      <c r="J3441" t="s">
        <v>85</v>
      </c>
      <c r="K3441" t="s">
        <v>214</v>
      </c>
      <c r="L3441" t="s">
        <v>525</v>
      </c>
      <c r="M3441" t="s">
        <v>526</v>
      </c>
      <c r="N3441" t="s">
        <v>217</v>
      </c>
      <c r="O3441" t="s">
        <v>263</v>
      </c>
      <c r="P3441" t="s">
        <v>379</v>
      </c>
      <c r="Q3441" t="s">
        <v>379</v>
      </c>
      <c r="R3441" t="s">
        <v>380</v>
      </c>
      <c r="S3441" t="s">
        <v>264</v>
      </c>
      <c r="T3441" t="s">
        <v>265</v>
      </c>
      <c r="U3441" s="61" t="s">
        <v>266</v>
      </c>
      <c r="V3441" t="s">
        <v>24</v>
      </c>
      <c r="W3441" t="s">
        <v>263</v>
      </c>
      <c r="X3441" s="59">
        <v>1200</v>
      </c>
      <c r="Y3441" s="59">
        <v>1200</v>
      </c>
      <c r="Z3441" t="s">
        <v>141</v>
      </c>
      <c r="AA3441" s="146" t="str">
        <f t="shared" si="669"/>
        <v>EX</v>
      </c>
      <c r="AB3441" s="146" t="str">
        <f t="shared" si="659"/>
        <v>IT</v>
      </c>
      <c r="AC3441" t="str">
        <f t="shared" si="662"/>
        <v>EX</v>
      </c>
      <c r="AD3441" s="74">
        <f t="shared" si="663"/>
        <v>1200</v>
      </c>
      <c r="AE3441" s="74">
        <f t="shared" si="668"/>
        <v>1200</v>
      </c>
      <c r="AF3441">
        <v>1</v>
      </c>
      <c r="AG3441">
        <v>0</v>
      </c>
      <c r="AH3441" s="74">
        <v>0</v>
      </c>
      <c r="AJ3441" s="74">
        <f t="shared" si="664"/>
        <v>0</v>
      </c>
      <c r="AK3441" s="74">
        <f t="shared" si="658"/>
        <v>1200</v>
      </c>
      <c r="AL3441" t="str">
        <f t="shared" si="665"/>
        <v>N</v>
      </c>
      <c r="AN3441" t="s">
        <v>86</v>
      </c>
      <c r="AO3441" t="s">
        <v>85</v>
      </c>
      <c r="AP3441" t="str">
        <f t="shared" si="666"/>
        <v>94</v>
      </c>
      <c r="AQ3441" s="145" t="s">
        <v>1826</v>
      </c>
      <c r="AR3441" t="str">
        <f t="shared" si="667"/>
        <v>1-Adjusted Base Budget</v>
      </c>
      <c r="AS3441" s="145" t="s">
        <v>1827</v>
      </c>
      <c r="AT3441" t="s">
        <v>213</v>
      </c>
      <c r="AV3441" t="str">
        <f t="shared" si="661"/>
        <v>VPIT-SS</v>
      </c>
      <c r="AW3441" t="str">
        <f t="shared" si="660"/>
        <v>VP FOR INFORMATION TECHNOLOGY-SHARED SERVICES</v>
      </c>
    </row>
    <row r="3442" spans="1:49">
      <c r="A3442" s="59">
        <v>2018</v>
      </c>
      <c r="B3442" t="s">
        <v>137</v>
      </c>
      <c r="C3442" t="s">
        <v>1310</v>
      </c>
      <c r="D3442" t="s">
        <v>1311</v>
      </c>
      <c r="E3442" t="s">
        <v>1338</v>
      </c>
      <c r="F3442" t="s">
        <v>1101</v>
      </c>
      <c r="G3442" t="s">
        <v>1102</v>
      </c>
      <c r="H3442" t="s">
        <v>156</v>
      </c>
      <c r="I3442" s="170" t="s">
        <v>84</v>
      </c>
      <c r="J3442" t="s">
        <v>85</v>
      </c>
      <c r="K3442" t="s">
        <v>214</v>
      </c>
      <c r="L3442" t="s">
        <v>525</v>
      </c>
      <c r="M3442" t="s">
        <v>526</v>
      </c>
      <c r="N3442" t="s">
        <v>217</v>
      </c>
      <c r="O3442" t="s">
        <v>263</v>
      </c>
      <c r="P3442" t="s">
        <v>379</v>
      </c>
      <c r="Q3442" t="s">
        <v>379</v>
      </c>
      <c r="R3442" t="s">
        <v>380</v>
      </c>
      <c r="S3442" t="s">
        <v>264</v>
      </c>
      <c r="T3442" t="s">
        <v>265</v>
      </c>
      <c r="U3442" s="61" t="s">
        <v>266</v>
      </c>
      <c r="V3442" t="s">
        <v>24</v>
      </c>
      <c r="W3442" t="s">
        <v>263</v>
      </c>
      <c r="X3442" s="59">
        <v>1116</v>
      </c>
      <c r="Y3442" s="59">
        <v>1116</v>
      </c>
      <c r="Z3442" t="s">
        <v>141</v>
      </c>
      <c r="AA3442" s="146" t="str">
        <f t="shared" si="669"/>
        <v>EX</v>
      </c>
      <c r="AB3442" s="146" t="str">
        <f t="shared" si="659"/>
        <v>IT</v>
      </c>
      <c r="AC3442" t="str">
        <f t="shared" si="662"/>
        <v>EX</v>
      </c>
      <c r="AD3442" s="74">
        <f t="shared" si="663"/>
        <v>1116</v>
      </c>
      <c r="AE3442" s="74">
        <f t="shared" si="668"/>
        <v>1116</v>
      </c>
      <c r="AF3442">
        <v>1</v>
      </c>
      <c r="AG3442">
        <v>0</v>
      </c>
      <c r="AH3442" s="74">
        <v>0</v>
      </c>
      <c r="AJ3442" s="74">
        <f t="shared" si="664"/>
        <v>0</v>
      </c>
      <c r="AK3442" s="74">
        <f t="shared" si="658"/>
        <v>1116</v>
      </c>
      <c r="AL3442" t="str">
        <f t="shared" si="665"/>
        <v>N</v>
      </c>
      <c r="AN3442" t="s">
        <v>86</v>
      </c>
      <c r="AO3442" t="s">
        <v>85</v>
      </c>
      <c r="AP3442" t="str">
        <f t="shared" si="666"/>
        <v>94</v>
      </c>
      <c r="AQ3442" s="145" t="s">
        <v>1826</v>
      </c>
      <c r="AR3442" t="str">
        <f t="shared" si="667"/>
        <v>1-Adjusted Base Budget</v>
      </c>
      <c r="AS3442" s="145" t="s">
        <v>1827</v>
      </c>
      <c r="AT3442" t="s">
        <v>213</v>
      </c>
      <c r="AV3442" t="str">
        <f t="shared" si="661"/>
        <v>VPIT-SS</v>
      </c>
      <c r="AW3442" t="str">
        <f t="shared" si="660"/>
        <v>VP FOR INFORMATION TECHNOLOGY-SHARED SERVICES</v>
      </c>
    </row>
    <row r="3443" spans="1:49">
      <c r="A3443" s="59">
        <v>2018</v>
      </c>
      <c r="B3443" t="s">
        <v>137</v>
      </c>
      <c r="C3443" t="s">
        <v>1310</v>
      </c>
      <c r="D3443" t="s">
        <v>1311</v>
      </c>
      <c r="E3443" t="s">
        <v>1338</v>
      </c>
      <c r="F3443" t="s">
        <v>1345</v>
      </c>
      <c r="G3443" t="s">
        <v>1346</v>
      </c>
      <c r="H3443" t="s">
        <v>156</v>
      </c>
      <c r="I3443" s="170" t="s">
        <v>84</v>
      </c>
      <c r="J3443" t="s">
        <v>85</v>
      </c>
      <c r="K3443" t="s">
        <v>214</v>
      </c>
      <c r="L3443" t="s">
        <v>525</v>
      </c>
      <c r="M3443" t="s">
        <v>526</v>
      </c>
      <c r="N3443" t="s">
        <v>217</v>
      </c>
      <c r="O3443" t="s">
        <v>263</v>
      </c>
      <c r="P3443" t="s">
        <v>379</v>
      </c>
      <c r="Q3443" t="s">
        <v>379</v>
      </c>
      <c r="R3443" t="s">
        <v>380</v>
      </c>
      <c r="S3443" t="s">
        <v>264</v>
      </c>
      <c r="T3443" t="s">
        <v>265</v>
      </c>
      <c r="U3443" s="61" t="s">
        <v>266</v>
      </c>
      <c r="V3443" t="s">
        <v>24</v>
      </c>
      <c r="W3443" t="s">
        <v>263</v>
      </c>
      <c r="X3443" s="59">
        <v>50</v>
      </c>
      <c r="Y3443" s="59">
        <v>50</v>
      </c>
      <c r="Z3443" t="s">
        <v>141</v>
      </c>
      <c r="AA3443" s="146" t="str">
        <f t="shared" si="669"/>
        <v>EX</v>
      </c>
      <c r="AB3443" s="146" t="str">
        <f t="shared" si="659"/>
        <v>IT</v>
      </c>
      <c r="AC3443" t="str">
        <f t="shared" si="662"/>
        <v>EX</v>
      </c>
      <c r="AD3443" s="74">
        <f t="shared" si="663"/>
        <v>50</v>
      </c>
      <c r="AE3443" s="74">
        <f t="shared" si="668"/>
        <v>50</v>
      </c>
      <c r="AF3443">
        <v>1</v>
      </c>
      <c r="AG3443">
        <v>0</v>
      </c>
      <c r="AH3443" s="74">
        <v>0</v>
      </c>
      <c r="AJ3443" s="74">
        <f t="shared" si="664"/>
        <v>0</v>
      </c>
      <c r="AK3443" s="74">
        <f t="shared" ref="AK3443:AK3506" si="670">AE3443 +AJ3443</f>
        <v>50</v>
      </c>
      <c r="AL3443" t="str">
        <f t="shared" si="665"/>
        <v>N</v>
      </c>
      <c r="AN3443" t="s">
        <v>86</v>
      </c>
      <c r="AO3443" t="s">
        <v>85</v>
      </c>
      <c r="AP3443" t="str">
        <f t="shared" si="666"/>
        <v>94</v>
      </c>
      <c r="AQ3443" s="145" t="s">
        <v>1826</v>
      </c>
      <c r="AR3443" t="str">
        <f t="shared" si="667"/>
        <v>1-Adjusted Base Budget</v>
      </c>
      <c r="AS3443" s="145" t="s">
        <v>1827</v>
      </c>
      <c r="AT3443" t="s">
        <v>213</v>
      </c>
      <c r="AV3443" t="str">
        <f t="shared" si="661"/>
        <v>VPIT-SS</v>
      </c>
      <c r="AW3443" t="str">
        <f t="shared" si="660"/>
        <v>VP FOR INFORMATION TECHNOLOGY-SHARED SERVICES</v>
      </c>
    </row>
    <row r="3444" spans="1:49">
      <c r="A3444" s="59">
        <v>2018</v>
      </c>
      <c r="B3444" t="s">
        <v>137</v>
      </c>
      <c r="C3444" t="s">
        <v>1310</v>
      </c>
      <c r="D3444" t="s">
        <v>1311</v>
      </c>
      <c r="E3444" t="s">
        <v>1315</v>
      </c>
      <c r="F3444" t="s">
        <v>1313</v>
      </c>
      <c r="G3444" t="s">
        <v>1314</v>
      </c>
      <c r="H3444" t="s">
        <v>158</v>
      </c>
      <c r="I3444" s="170" t="s">
        <v>84</v>
      </c>
      <c r="J3444" t="s">
        <v>85</v>
      </c>
      <c r="K3444" t="s">
        <v>214</v>
      </c>
      <c r="L3444" t="s">
        <v>525</v>
      </c>
      <c r="M3444" t="s">
        <v>526</v>
      </c>
      <c r="N3444" t="s">
        <v>217</v>
      </c>
      <c r="O3444" t="s">
        <v>263</v>
      </c>
      <c r="P3444" t="s">
        <v>379</v>
      </c>
      <c r="Q3444" t="s">
        <v>379</v>
      </c>
      <c r="R3444" t="s">
        <v>380</v>
      </c>
      <c r="S3444" t="s">
        <v>264</v>
      </c>
      <c r="T3444" t="s">
        <v>265</v>
      </c>
      <c r="U3444" s="61" t="s">
        <v>266</v>
      </c>
      <c r="V3444" t="s">
        <v>24</v>
      </c>
      <c r="W3444" t="s">
        <v>263</v>
      </c>
      <c r="X3444" s="59">
        <v>855</v>
      </c>
      <c r="Y3444" s="59">
        <v>855</v>
      </c>
      <c r="Z3444" t="s">
        <v>141</v>
      </c>
      <c r="AA3444" s="146" t="str">
        <f t="shared" si="669"/>
        <v>EX</v>
      </c>
      <c r="AB3444" s="146" t="str">
        <f t="shared" si="659"/>
        <v>IT</v>
      </c>
      <c r="AC3444" t="str">
        <f t="shared" si="662"/>
        <v>EX</v>
      </c>
      <c r="AD3444" s="74">
        <f t="shared" si="663"/>
        <v>855</v>
      </c>
      <c r="AE3444" s="74">
        <f t="shared" si="668"/>
        <v>855</v>
      </c>
      <c r="AF3444">
        <v>1</v>
      </c>
      <c r="AG3444">
        <v>0</v>
      </c>
      <c r="AH3444" s="74">
        <v>0</v>
      </c>
      <c r="AJ3444" s="74">
        <f t="shared" si="664"/>
        <v>0</v>
      </c>
      <c r="AK3444" s="74">
        <f t="shared" si="670"/>
        <v>855</v>
      </c>
      <c r="AL3444" t="str">
        <f t="shared" si="665"/>
        <v>N</v>
      </c>
      <c r="AN3444" t="s">
        <v>86</v>
      </c>
      <c r="AO3444" t="s">
        <v>85</v>
      </c>
      <c r="AP3444" t="str">
        <f t="shared" si="666"/>
        <v>94</v>
      </c>
      <c r="AQ3444" s="145" t="s">
        <v>1826</v>
      </c>
      <c r="AR3444" t="str">
        <f t="shared" si="667"/>
        <v>1-Adjusted Base Budget</v>
      </c>
      <c r="AS3444" s="145" t="s">
        <v>1827</v>
      </c>
      <c r="AT3444" t="s">
        <v>213</v>
      </c>
      <c r="AV3444" t="str">
        <f t="shared" si="661"/>
        <v>VPIT-SS</v>
      </c>
      <c r="AW3444" t="str">
        <f t="shared" si="660"/>
        <v>VP FOR INFORMATION TECHNOLOGY-SHARED SERVICES</v>
      </c>
    </row>
    <row r="3445" spans="1:49">
      <c r="A3445" s="59">
        <v>2018</v>
      </c>
      <c r="B3445" t="s">
        <v>137</v>
      </c>
      <c r="C3445" t="s">
        <v>1310</v>
      </c>
      <c r="D3445" t="s">
        <v>1311</v>
      </c>
      <c r="E3445" t="s">
        <v>1319</v>
      </c>
      <c r="F3445" t="s">
        <v>1149</v>
      </c>
      <c r="G3445" t="s">
        <v>1320</v>
      </c>
      <c r="H3445" t="s">
        <v>142</v>
      </c>
      <c r="I3445" s="170" t="s">
        <v>84</v>
      </c>
      <c r="J3445" t="s">
        <v>85</v>
      </c>
      <c r="K3445" t="s">
        <v>214</v>
      </c>
      <c r="L3445" t="s">
        <v>389</v>
      </c>
      <c r="M3445" t="s">
        <v>390</v>
      </c>
      <c r="N3445" t="s">
        <v>217</v>
      </c>
      <c r="O3445" t="s">
        <v>263</v>
      </c>
      <c r="P3445" t="s">
        <v>379</v>
      </c>
      <c r="Q3445" t="s">
        <v>379</v>
      </c>
      <c r="R3445" t="s">
        <v>380</v>
      </c>
      <c r="S3445" t="s">
        <v>264</v>
      </c>
      <c r="T3445" t="s">
        <v>265</v>
      </c>
      <c r="U3445" s="61" t="s">
        <v>266</v>
      </c>
      <c r="V3445" t="s">
        <v>24</v>
      </c>
      <c r="W3445" t="s">
        <v>263</v>
      </c>
      <c r="X3445" s="59">
        <v>9650</v>
      </c>
      <c r="Y3445" s="59">
        <v>9650</v>
      </c>
      <c r="Z3445" t="s">
        <v>141</v>
      </c>
      <c r="AA3445" s="146" t="str">
        <f t="shared" si="669"/>
        <v>EX</v>
      </c>
      <c r="AB3445" s="146" t="str">
        <f t="shared" ref="AB3445:AB3508" si="671">IF(O3445 =AA3445,Z3445,"10cr")</f>
        <v>IT</v>
      </c>
      <c r="AC3445" t="str">
        <f t="shared" si="662"/>
        <v>EX</v>
      </c>
      <c r="AD3445" s="74">
        <f t="shared" si="663"/>
        <v>9650</v>
      </c>
      <c r="AE3445" s="74">
        <f t="shared" si="668"/>
        <v>9650</v>
      </c>
      <c r="AF3445">
        <v>1</v>
      </c>
      <c r="AG3445">
        <v>0</v>
      </c>
      <c r="AH3445" s="74">
        <v>0</v>
      </c>
      <c r="AJ3445" s="74">
        <f t="shared" si="664"/>
        <v>0</v>
      </c>
      <c r="AK3445" s="74">
        <f t="shared" si="670"/>
        <v>9650</v>
      </c>
      <c r="AL3445" t="str">
        <f t="shared" si="665"/>
        <v>N</v>
      </c>
      <c r="AN3445" t="s">
        <v>86</v>
      </c>
      <c r="AO3445" t="s">
        <v>85</v>
      </c>
      <c r="AP3445" t="str">
        <f t="shared" si="666"/>
        <v>94</v>
      </c>
      <c r="AQ3445" s="145" t="s">
        <v>1826</v>
      </c>
      <c r="AR3445" t="str">
        <f t="shared" si="667"/>
        <v>1-Adjusted Base Budget</v>
      </c>
      <c r="AS3445" s="145" t="s">
        <v>1827</v>
      </c>
      <c r="AT3445" t="s">
        <v>213</v>
      </c>
      <c r="AV3445" t="str">
        <f t="shared" si="661"/>
        <v>VPIT-SS</v>
      </c>
      <c r="AW3445" t="str">
        <f t="shared" si="660"/>
        <v>VP FOR INFORMATION TECHNOLOGY-SHARED SERVICES</v>
      </c>
    </row>
    <row r="3446" spans="1:49">
      <c r="A3446" s="59">
        <v>2018</v>
      </c>
      <c r="B3446" t="s">
        <v>137</v>
      </c>
      <c r="C3446" t="s">
        <v>1310</v>
      </c>
      <c r="D3446" t="s">
        <v>1311</v>
      </c>
      <c r="E3446" t="s">
        <v>1319</v>
      </c>
      <c r="F3446" t="s">
        <v>1313</v>
      </c>
      <c r="G3446" t="s">
        <v>1314</v>
      </c>
      <c r="H3446" t="s">
        <v>142</v>
      </c>
      <c r="I3446" s="170" t="s">
        <v>84</v>
      </c>
      <c r="J3446" t="s">
        <v>85</v>
      </c>
      <c r="K3446" t="s">
        <v>214</v>
      </c>
      <c r="L3446" t="s">
        <v>389</v>
      </c>
      <c r="M3446" t="s">
        <v>390</v>
      </c>
      <c r="N3446" t="s">
        <v>217</v>
      </c>
      <c r="O3446" t="s">
        <v>263</v>
      </c>
      <c r="P3446" t="s">
        <v>379</v>
      </c>
      <c r="Q3446" t="s">
        <v>379</v>
      </c>
      <c r="R3446" t="s">
        <v>380</v>
      </c>
      <c r="S3446" t="s">
        <v>264</v>
      </c>
      <c r="T3446" t="s">
        <v>265</v>
      </c>
      <c r="U3446" s="61" t="s">
        <v>266</v>
      </c>
      <c r="V3446" t="s">
        <v>24</v>
      </c>
      <c r="W3446" t="s">
        <v>263</v>
      </c>
      <c r="X3446" s="59">
        <v>1700</v>
      </c>
      <c r="Y3446" s="59">
        <v>1700</v>
      </c>
      <c r="Z3446" t="s">
        <v>141</v>
      </c>
      <c r="AA3446" s="146" t="str">
        <f t="shared" si="669"/>
        <v>EX</v>
      </c>
      <c r="AB3446" s="146" t="str">
        <f t="shared" si="671"/>
        <v>IT</v>
      </c>
      <c r="AC3446" t="str">
        <f t="shared" si="662"/>
        <v>EX</v>
      </c>
      <c r="AD3446" s="74">
        <f t="shared" si="663"/>
        <v>1700</v>
      </c>
      <c r="AE3446" s="74">
        <f t="shared" si="668"/>
        <v>1700</v>
      </c>
      <c r="AF3446">
        <v>1</v>
      </c>
      <c r="AG3446">
        <v>0</v>
      </c>
      <c r="AH3446" s="74">
        <v>0</v>
      </c>
      <c r="AJ3446" s="74">
        <f t="shared" si="664"/>
        <v>0</v>
      </c>
      <c r="AK3446" s="74">
        <f t="shared" si="670"/>
        <v>1700</v>
      </c>
      <c r="AL3446" t="str">
        <f t="shared" si="665"/>
        <v>N</v>
      </c>
      <c r="AN3446" t="s">
        <v>86</v>
      </c>
      <c r="AO3446" t="s">
        <v>85</v>
      </c>
      <c r="AP3446" t="str">
        <f t="shared" si="666"/>
        <v>94</v>
      </c>
      <c r="AQ3446" s="145" t="s">
        <v>1826</v>
      </c>
      <c r="AR3446" t="str">
        <f t="shared" si="667"/>
        <v>1-Adjusted Base Budget</v>
      </c>
      <c r="AS3446" s="145" t="s">
        <v>1827</v>
      </c>
      <c r="AT3446" t="s">
        <v>213</v>
      </c>
      <c r="AV3446" t="str">
        <f t="shared" si="661"/>
        <v>VPIT-SS</v>
      </c>
      <c r="AW3446" t="str">
        <f t="shared" si="660"/>
        <v>VP FOR INFORMATION TECHNOLOGY-SHARED SERVICES</v>
      </c>
    </row>
    <row r="3447" spans="1:49">
      <c r="A3447" s="59">
        <v>2018</v>
      </c>
      <c r="B3447" t="s">
        <v>137</v>
      </c>
      <c r="C3447" t="s">
        <v>1310</v>
      </c>
      <c r="D3447" t="s">
        <v>1311</v>
      </c>
      <c r="E3447" t="s">
        <v>1312</v>
      </c>
      <c r="F3447" t="s">
        <v>1149</v>
      </c>
      <c r="G3447" t="s">
        <v>1320</v>
      </c>
      <c r="H3447" t="s">
        <v>144</v>
      </c>
      <c r="I3447" s="170" t="s">
        <v>84</v>
      </c>
      <c r="J3447" t="s">
        <v>85</v>
      </c>
      <c r="K3447" t="s">
        <v>214</v>
      </c>
      <c r="L3447" t="s">
        <v>389</v>
      </c>
      <c r="M3447" t="s">
        <v>390</v>
      </c>
      <c r="N3447" t="s">
        <v>217</v>
      </c>
      <c r="O3447" t="s">
        <v>263</v>
      </c>
      <c r="P3447" t="s">
        <v>379</v>
      </c>
      <c r="Q3447" t="s">
        <v>379</v>
      </c>
      <c r="R3447" t="s">
        <v>380</v>
      </c>
      <c r="S3447" t="s">
        <v>264</v>
      </c>
      <c r="T3447" t="s">
        <v>265</v>
      </c>
      <c r="U3447" s="61" t="s">
        <v>266</v>
      </c>
      <c r="V3447" t="s">
        <v>24</v>
      </c>
      <c r="W3447" t="s">
        <v>263</v>
      </c>
      <c r="X3447" s="59">
        <v>3000</v>
      </c>
      <c r="Y3447" s="59">
        <v>3000</v>
      </c>
      <c r="Z3447" t="s">
        <v>141</v>
      </c>
      <c r="AA3447" s="146" t="str">
        <f t="shared" si="669"/>
        <v>EX</v>
      </c>
      <c r="AB3447" s="146" t="str">
        <f t="shared" si="671"/>
        <v>IT</v>
      </c>
      <c r="AC3447" t="str">
        <f t="shared" si="662"/>
        <v>EX</v>
      </c>
      <c r="AD3447" s="74">
        <f t="shared" si="663"/>
        <v>3000</v>
      </c>
      <c r="AE3447" s="74">
        <f t="shared" si="668"/>
        <v>3000</v>
      </c>
      <c r="AF3447">
        <v>1</v>
      </c>
      <c r="AG3447">
        <v>0</v>
      </c>
      <c r="AH3447" s="74">
        <v>0</v>
      </c>
      <c r="AJ3447" s="74">
        <f t="shared" si="664"/>
        <v>0</v>
      </c>
      <c r="AK3447" s="74">
        <f t="shared" si="670"/>
        <v>3000</v>
      </c>
      <c r="AL3447" t="str">
        <f t="shared" si="665"/>
        <v>N</v>
      </c>
      <c r="AN3447" t="s">
        <v>86</v>
      </c>
      <c r="AO3447" t="s">
        <v>85</v>
      </c>
      <c r="AP3447" t="str">
        <f t="shared" si="666"/>
        <v>94</v>
      </c>
      <c r="AQ3447" s="145" t="s">
        <v>1826</v>
      </c>
      <c r="AR3447" t="str">
        <f t="shared" si="667"/>
        <v>1-Adjusted Base Budget</v>
      </c>
      <c r="AS3447" s="145" t="s">
        <v>1827</v>
      </c>
      <c r="AT3447" t="s">
        <v>213</v>
      </c>
      <c r="AV3447" t="str">
        <f t="shared" si="661"/>
        <v>VPIT-SS</v>
      </c>
      <c r="AW3447" t="str">
        <f t="shared" si="660"/>
        <v>VP FOR INFORMATION TECHNOLOGY-SHARED SERVICES</v>
      </c>
    </row>
    <row r="3448" spans="1:49">
      <c r="A3448" s="59">
        <v>2018</v>
      </c>
      <c r="B3448" t="s">
        <v>137</v>
      </c>
      <c r="C3448" t="s">
        <v>1310</v>
      </c>
      <c r="D3448" t="s">
        <v>1311</v>
      </c>
      <c r="E3448" t="s">
        <v>1312</v>
      </c>
      <c r="F3448" t="s">
        <v>1313</v>
      </c>
      <c r="G3448" t="s">
        <v>1314</v>
      </c>
      <c r="H3448" t="s">
        <v>144</v>
      </c>
      <c r="I3448" s="170" t="s">
        <v>84</v>
      </c>
      <c r="J3448" t="s">
        <v>85</v>
      </c>
      <c r="K3448" t="s">
        <v>214</v>
      </c>
      <c r="L3448" t="s">
        <v>389</v>
      </c>
      <c r="M3448" t="s">
        <v>390</v>
      </c>
      <c r="N3448" t="s">
        <v>217</v>
      </c>
      <c r="O3448" t="s">
        <v>263</v>
      </c>
      <c r="P3448" t="s">
        <v>379</v>
      </c>
      <c r="Q3448" t="s">
        <v>379</v>
      </c>
      <c r="R3448" t="s">
        <v>380</v>
      </c>
      <c r="S3448" t="s">
        <v>264</v>
      </c>
      <c r="T3448" t="s">
        <v>265</v>
      </c>
      <c r="U3448" s="61" t="s">
        <v>266</v>
      </c>
      <c r="V3448" t="s">
        <v>24</v>
      </c>
      <c r="W3448" t="s">
        <v>263</v>
      </c>
      <c r="X3448" s="59">
        <v>3355</v>
      </c>
      <c r="Y3448" s="59">
        <v>3355</v>
      </c>
      <c r="Z3448" t="s">
        <v>141</v>
      </c>
      <c r="AA3448" s="146" t="str">
        <f t="shared" si="669"/>
        <v>EX</v>
      </c>
      <c r="AB3448" s="146" t="str">
        <f t="shared" si="671"/>
        <v>IT</v>
      </c>
      <c r="AC3448" t="str">
        <f t="shared" si="662"/>
        <v>EX</v>
      </c>
      <c r="AD3448" s="74">
        <f t="shared" si="663"/>
        <v>3355</v>
      </c>
      <c r="AE3448" s="74">
        <f t="shared" si="668"/>
        <v>3355</v>
      </c>
      <c r="AF3448">
        <v>1</v>
      </c>
      <c r="AG3448">
        <v>0</v>
      </c>
      <c r="AH3448" s="74">
        <v>0</v>
      </c>
      <c r="AJ3448" s="74">
        <f t="shared" si="664"/>
        <v>0</v>
      </c>
      <c r="AK3448" s="74">
        <f t="shared" si="670"/>
        <v>3355</v>
      </c>
      <c r="AL3448" t="str">
        <f t="shared" si="665"/>
        <v>N</v>
      </c>
      <c r="AN3448" t="s">
        <v>86</v>
      </c>
      <c r="AO3448" t="s">
        <v>85</v>
      </c>
      <c r="AP3448" t="str">
        <f t="shared" si="666"/>
        <v>94</v>
      </c>
      <c r="AQ3448" s="145" t="s">
        <v>1826</v>
      </c>
      <c r="AR3448" t="str">
        <f t="shared" si="667"/>
        <v>1-Adjusted Base Budget</v>
      </c>
      <c r="AS3448" s="145" t="s">
        <v>1827</v>
      </c>
      <c r="AT3448" t="s">
        <v>213</v>
      </c>
      <c r="AV3448" t="str">
        <f t="shared" si="661"/>
        <v>VPIT-SS</v>
      </c>
      <c r="AW3448" t="str">
        <f t="shared" si="660"/>
        <v>VP FOR INFORMATION TECHNOLOGY-SHARED SERVICES</v>
      </c>
    </row>
    <row r="3449" spans="1:49">
      <c r="A3449" s="59">
        <v>2018</v>
      </c>
      <c r="B3449" t="s">
        <v>137</v>
      </c>
      <c r="C3449" t="s">
        <v>1310</v>
      </c>
      <c r="D3449" t="s">
        <v>1311</v>
      </c>
      <c r="E3449" t="s">
        <v>1316</v>
      </c>
      <c r="F3449" t="s">
        <v>1008</v>
      </c>
      <c r="G3449" t="s">
        <v>1009</v>
      </c>
      <c r="H3449" t="s">
        <v>149</v>
      </c>
      <c r="I3449" s="170" t="s">
        <v>84</v>
      </c>
      <c r="J3449" t="s">
        <v>85</v>
      </c>
      <c r="K3449" t="s">
        <v>214</v>
      </c>
      <c r="L3449" t="s">
        <v>389</v>
      </c>
      <c r="M3449" t="s">
        <v>390</v>
      </c>
      <c r="N3449" t="s">
        <v>217</v>
      </c>
      <c r="O3449" t="s">
        <v>263</v>
      </c>
      <c r="P3449" t="s">
        <v>379</v>
      </c>
      <c r="Q3449" t="s">
        <v>379</v>
      </c>
      <c r="R3449" t="s">
        <v>380</v>
      </c>
      <c r="S3449" t="s">
        <v>264</v>
      </c>
      <c r="T3449" t="s">
        <v>265</v>
      </c>
      <c r="U3449" s="61" t="s">
        <v>266</v>
      </c>
      <c r="V3449" t="s">
        <v>24</v>
      </c>
      <c r="W3449" t="s">
        <v>263</v>
      </c>
      <c r="X3449" s="59">
        <v>750</v>
      </c>
      <c r="Y3449" s="59">
        <v>750</v>
      </c>
      <c r="Z3449" t="s">
        <v>141</v>
      </c>
      <c r="AA3449" s="146" t="str">
        <f t="shared" si="669"/>
        <v>EX</v>
      </c>
      <c r="AB3449" s="146" t="str">
        <f t="shared" si="671"/>
        <v>IT</v>
      </c>
      <c r="AC3449" t="str">
        <f t="shared" si="662"/>
        <v>EX</v>
      </c>
      <c r="AD3449" s="74">
        <f t="shared" si="663"/>
        <v>750</v>
      </c>
      <c r="AE3449" s="74">
        <f t="shared" si="668"/>
        <v>750</v>
      </c>
      <c r="AF3449">
        <v>1</v>
      </c>
      <c r="AG3449">
        <v>0</v>
      </c>
      <c r="AH3449" s="74">
        <v>0</v>
      </c>
      <c r="AJ3449" s="74">
        <f t="shared" si="664"/>
        <v>0</v>
      </c>
      <c r="AK3449" s="74">
        <f t="shared" si="670"/>
        <v>750</v>
      </c>
      <c r="AL3449" t="str">
        <f t="shared" si="665"/>
        <v>N</v>
      </c>
      <c r="AN3449" t="s">
        <v>86</v>
      </c>
      <c r="AO3449" t="s">
        <v>85</v>
      </c>
      <c r="AP3449" t="str">
        <f t="shared" si="666"/>
        <v>94</v>
      </c>
      <c r="AQ3449" s="145" t="s">
        <v>1826</v>
      </c>
      <c r="AR3449" t="str">
        <f t="shared" si="667"/>
        <v>1-Adjusted Base Budget</v>
      </c>
      <c r="AS3449" s="145" t="s">
        <v>1827</v>
      </c>
      <c r="AT3449" t="s">
        <v>213</v>
      </c>
      <c r="AV3449" t="str">
        <f t="shared" si="661"/>
        <v>VPIT-SS</v>
      </c>
      <c r="AW3449" t="str">
        <f t="shared" si="660"/>
        <v>VP FOR INFORMATION TECHNOLOGY-SHARED SERVICES</v>
      </c>
    </row>
    <row r="3450" spans="1:49">
      <c r="A3450" s="59">
        <v>2018</v>
      </c>
      <c r="B3450" t="s">
        <v>137</v>
      </c>
      <c r="C3450" t="s">
        <v>1310</v>
      </c>
      <c r="D3450" t="s">
        <v>1311</v>
      </c>
      <c r="E3450" t="s">
        <v>1316</v>
      </c>
      <c r="F3450" t="s">
        <v>1324</v>
      </c>
      <c r="G3450" t="s">
        <v>1325</v>
      </c>
      <c r="H3450" t="s">
        <v>149</v>
      </c>
      <c r="I3450" s="170" t="s">
        <v>84</v>
      </c>
      <c r="J3450" t="s">
        <v>85</v>
      </c>
      <c r="K3450" t="s">
        <v>214</v>
      </c>
      <c r="L3450" t="s">
        <v>389</v>
      </c>
      <c r="M3450" t="s">
        <v>390</v>
      </c>
      <c r="N3450" t="s">
        <v>217</v>
      </c>
      <c r="O3450" t="s">
        <v>263</v>
      </c>
      <c r="P3450" t="s">
        <v>379</v>
      </c>
      <c r="Q3450" t="s">
        <v>379</v>
      </c>
      <c r="R3450" t="s">
        <v>380</v>
      </c>
      <c r="S3450" t="s">
        <v>264</v>
      </c>
      <c r="T3450" t="s">
        <v>265</v>
      </c>
      <c r="U3450" s="61" t="s">
        <v>266</v>
      </c>
      <c r="V3450" t="s">
        <v>24</v>
      </c>
      <c r="W3450" t="s">
        <v>263</v>
      </c>
      <c r="X3450" s="59">
        <v>55644</v>
      </c>
      <c r="Y3450" s="59">
        <v>55644</v>
      </c>
      <c r="Z3450" t="s">
        <v>141</v>
      </c>
      <c r="AA3450" s="146" t="str">
        <f t="shared" si="669"/>
        <v>EX</v>
      </c>
      <c r="AB3450" s="146" t="str">
        <f t="shared" si="671"/>
        <v>IT</v>
      </c>
      <c r="AC3450" t="str">
        <f t="shared" si="662"/>
        <v>EX</v>
      </c>
      <c r="AD3450" s="74">
        <f t="shared" si="663"/>
        <v>55644</v>
      </c>
      <c r="AE3450" s="74">
        <f t="shared" si="668"/>
        <v>55644</v>
      </c>
      <c r="AF3450">
        <v>1</v>
      </c>
      <c r="AG3450">
        <v>0</v>
      </c>
      <c r="AH3450" s="74">
        <v>0</v>
      </c>
      <c r="AJ3450" s="74">
        <f t="shared" si="664"/>
        <v>0</v>
      </c>
      <c r="AK3450" s="74">
        <f t="shared" si="670"/>
        <v>55644</v>
      </c>
      <c r="AL3450" t="str">
        <f t="shared" si="665"/>
        <v>N</v>
      </c>
      <c r="AN3450" t="s">
        <v>86</v>
      </c>
      <c r="AO3450" t="s">
        <v>85</v>
      </c>
      <c r="AP3450" t="str">
        <f t="shared" si="666"/>
        <v>94</v>
      </c>
      <c r="AQ3450" s="145" t="s">
        <v>1826</v>
      </c>
      <c r="AR3450" t="str">
        <f t="shared" si="667"/>
        <v>1-Adjusted Base Budget</v>
      </c>
      <c r="AS3450" s="145" t="s">
        <v>1827</v>
      </c>
      <c r="AT3450" t="s">
        <v>213</v>
      </c>
      <c r="AV3450" t="str">
        <f t="shared" si="661"/>
        <v>VPIT-SS</v>
      </c>
      <c r="AW3450" t="str">
        <f t="shared" si="660"/>
        <v>VP FOR INFORMATION TECHNOLOGY-SHARED SERVICES</v>
      </c>
    </row>
    <row r="3451" spans="1:49">
      <c r="A3451" s="59">
        <v>2018</v>
      </c>
      <c r="B3451" t="s">
        <v>137</v>
      </c>
      <c r="C3451" t="s">
        <v>1310</v>
      </c>
      <c r="D3451" t="s">
        <v>1311</v>
      </c>
      <c r="E3451" t="s">
        <v>1316</v>
      </c>
      <c r="F3451" t="s">
        <v>1351</v>
      </c>
      <c r="G3451" t="s">
        <v>1352</v>
      </c>
      <c r="H3451" t="s">
        <v>149</v>
      </c>
      <c r="I3451" s="170" t="s">
        <v>84</v>
      </c>
      <c r="J3451" t="s">
        <v>85</v>
      </c>
      <c r="K3451" t="s">
        <v>214</v>
      </c>
      <c r="L3451" t="s">
        <v>389</v>
      </c>
      <c r="M3451" t="s">
        <v>390</v>
      </c>
      <c r="N3451" t="s">
        <v>217</v>
      </c>
      <c r="O3451" t="s">
        <v>263</v>
      </c>
      <c r="P3451" t="s">
        <v>379</v>
      </c>
      <c r="Q3451" t="s">
        <v>379</v>
      </c>
      <c r="R3451" t="s">
        <v>380</v>
      </c>
      <c r="S3451" t="s">
        <v>264</v>
      </c>
      <c r="T3451" t="s">
        <v>265</v>
      </c>
      <c r="U3451" s="61" t="s">
        <v>266</v>
      </c>
      <c r="V3451" t="s">
        <v>24</v>
      </c>
      <c r="W3451" t="s">
        <v>263</v>
      </c>
      <c r="X3451" s="59">
        <v>16183</v>
      </c>
      <c r="Y3451" s="59">
        <v>16183</v>
      </c>
      <c r="Z3451" t="s">
        <v>141</v>
      </c>
      <c r="AA3451" s="146" t="str">
        <f t="shared" si="669"/>
        <v>EX</v>
      </c>
      <c r="AB3451" s="146" t="str">
        <f t="shared" si="671"/>
        <v>IT</v>
      </c>
      <c r="AC3451" t="str">
        <f t="shared" si="662"/>
        <v>EX</v>
      </c>
      <c r="AD3451" s="74">
        <f t="shared" si="663"/>
        <v>16183</v>
      </c>
      <c r="AE3451" s="74">
        <f t="shared" si="668"/>
        <v>16183</v>
      </c>
      <c r="AF3451">
        <v>1</v>
      </c>
      <c r="AG3451">
        <v>0</v>
      </c>
      <c r="AH3451" s="74">
        <v>0</v>
      </c>
      <c r="AJ3451" s="74">
        <f t="shared" si="664"/>
        <v>0</v>
      </c>
      <c r="AK3451" s="74">
        <f t="shared" si="670"/>
        <v>16183</v>
      </c>
      <c r="AL3451" t="str">
        <f t="shared" si="665"/>
        <v>N</v>
      </c>
      <c r="AN3451" t="s">
        <v>86</v>
      </c>
      <c r="AO3451" t="s">
        <v>85</v>
      </c>
      <c r="AP3451" t="str">
        <f t="shared" si="666"/>
        <v>94</v>
      </c>
      <c r="AQ3451" s="145" t="s">
        <v>1826</v>
      </c>
      <c r="AR3451" t="str">
        <f t="shared" si="667"/>
        <v>1-Adjusted Base Budget</v>
      </c>
      <c r="AS3451" s="145" t="s">
        <v>1827</v>
      </c>
      <c r="AT3451" t="s">
        <v>213</v>
      </c>
      <c r="AV3451" t="str">
        <f t="shared" si="661"/>
        <v>VPIT-SS</v>
      </c>
      <c r="AW3451" t="str">
        <f t="shared" si="660"/>
        <v>VP FOR INFORMATION TECHNOLOGY-SHARED SERVICES</v>
      </c>
    </row>
    <row r="3452" spans="1:49">
      <c r="A3452" s="59">
        <v>2018</v>
      </c>
      <c r="B3452" t="s">
        <v>137</v>
      </c>
      <c r="C3452" t="s">
        <v>1310</v>
      </c>
      <c r="D3452" t="s">
        <v>1311</v>
      </c>
      <c r="E3452" t="s">
        <v>1316</v>
      </c>
      <c r="F3452" t="s">
        <v>1142</v>
      </c>
      <c r="G3452" t="s">
        <v>1143</v>
      </c>
      <c r="H3452" t="s">
        <v>149</v>
      </c>
      <c r="I3452" s="170" t="s">
        <v>84</v>
      </c>
      <c r="J3452" t="s">
        <v>85</v>
      </c>
      <c r="K3452" t="s">
        <v>214</v>
      </c>
      <c r="L3452" t="s">
        <v>389</v>
      </c>
      <c r="M3452" t="s">
        <v>390</v>
      </c>
      <c r="N3452" t="s">
        <v>217</v>
      </c>
      <c r="O3452" t="s">
        <v>263</v>
      </c>
      <c r="P3452" t="s">
        <v>379</v>
      </c>
      <c r="Q3452" t="s">
        <v>379</v>
      </c>
      <c r="R3452" t="s">
        <v>380</v>
      </c>
      <c r="S3452" t="s">
        <v>264</v>
      </c>
      <c r="T3452" t="s">
        <v>265</v>
      </c>
      <c r="U3452" s="61" t="s">
        <v>266</v>
      </c>
      <c r="V3452" t="s">
        <v>24</v>
      </c>
      <c r="W3452" t="s">
        <v>263</v>
      </c>
      <c r="X3452" s="59">
        <v>0</v>
      </c>
      <c r="Y3452" s="59">
        <v>4630</v>
      </c>
      <c r="Z3452" t="s">
        <v>141</v>
      </c>
      <c r="AA3452" s="146" t="str">
        <f t="shared" si="669"/>
        <v>EX</v>
      </c>
      <c r="AB3452" s="146" t="str">
        <f t="shared" si="671"/>
        <v>IT</v>
      </c>
      <c r="AC3452" t="str">
        <f t="shared" si="662"/>
        <v>EX</v>
      </c>
      <c r="AD3452" s="74">
        <f t="shared" si="663"/>
        <v>4630</v>
      </c>
      <c r="AE3452" s="74">
        <f t="shared" si="668"/>
        <v>4630</v>
      </c>
      <c r="AF3452">
        <v>1</v>
      </c>
      <c r="AG3452">
        <v>0</v>
      </c>
      <c r="AH3452" s="74">
        <v>0</v>
      </c>
      <c r="AJ3452" s="74">
        <f t="shared" si="664"/>
        <v>0</v>
      </c>
      <c r="AK3452" s="74">
        <f t="shared" si="670"/>
        <v>4630</v>
      </c>
      <c r="AL3452" t="str">
        <f t="shared" si="665"/>
        <v>N</v>
      </c>
      <c r="AN3452" t="s">
        <v>86</v>
      </c>
      <c r="AO3452" t="s">
        <v>85</v>
      </c>
      <c r="AP3452" t="str">
        <f t="shared" si="666"/>
        <v>94</v>
      </c>
      <c r="AQ3452" s="145" t="s">
        <v>1826</v>
      </c>
      <c r="AR3452" t="str">
        <f t="shared" si="667"/>
        <v>1-Adjusted Base Budget</v>
      </c>
      <c r="AS3452" s="145" t="s">
        <v>1827</v>
      </c>
      <c r="AT3452" t="s">
        <v>213</v>
      </c>
      <c r="AV3452" t="str">
        <f t="shared" si="661"/>
        <v>VPIT-SS</v>
      </c>
      <c r="AW3452" t="str">
        <f t="shared" si="660"/>
        <v>VP FOR INFORMATION TECHNOLOGY-SHARED SERVICES</v>
      </c>
    </row>
    <row r="3453" spans="1:49">
      <c r="A3453" s="59">
        <v>2018</v>
      </c>
      <c r="B3453" t="s">
        <v>137</v>
      </c>
      <c r="C3453" t="s">
        <v>1310</v>
      </c>
      <c r="D3453" t="s">
        <v>1311</v>
      </c>
      <c r="E3453" t="s">
        <v>1316</v>
      </c>
      <c r="F3453" t="s">
        <v>1065</v>
      </c>
      <c r="G3453" t="s">
        <v>1066</v>
      </c>
      <c r="H3453" t="s">
        <v>149</v>
      </c>
      <c r="I3453" s="170" t="s">
        <v>84</v>
      </c>
      <c r="J3453" t="s">
        <v>85</v>
      </c>
      <c r="K3453" t="s">
        <v>214</v>
      </c>
      <c r="L3453" t="s">
        <v>389</v>
      </c>
      <c r="M3453" t="s">
        <v>390</v>
      </c>
      <c r="N3453" t="s">
        <v>217</v>
      </c>
      <c r="O3453" t="s">
        <v>263</v>
      </c>
      <c r="P3453" t="s">
        <v>379</v>
      </c>
      <c r="Q3453" t="s">
        <v>379</v>
      </c>
      <c r="R3453" t="s">
        <v>380</v>
      </c>
      <c r="S3453" t="s">
        <v>264</v>
      </c>
      <c r="T3453" t="s">
        <v>265</v>
      </c>
      <c r="U3453" s="61" t="s">
        <v>266</v>
      </c>
      <c r="V3453" t="s">
        <v>24</v>
      </c>
      <c r="W3453" t="s">
        <v>263</v>
      </c>
      <c r="X3453" s="59">
        <v>2983</v>
      </c>
      <c r="Y3453" s="59">
        <v>2983</v>
      </c>
      <c r="Z3453" t="s">
        <v>141</v>
      </c>
      <c r="AA3453" s="146" t="str">
        <f t="shared" si="669"/>
        <v>EX</v>
      </c>
      <c r="AB3453" s="146" t="str">
        <f t="shared" si="671"/>
        <v>IT</v>
      </c>
      <c r="AC3453" t="str">
        <f t="shared" si="662"/>
        <v>EX</v>
      </c>
      <c r="AD3453" s="74">
        <f t="shared" si="663"/>
        <v>2983</v>
      </c>
      <c r="AE3453" s="74">
        <f t="shared" si="668"/>
        <v>2983</v>
      </c>
      <c r="AF3453">
        <v>1</v>
      </c>
      <c r="AG3453">
        <v>0</v>
      </c>
      <c r="AH3453" s="74">
        <v>0</v>
      </c>
      <c r="AJ3453" s="74">
        <f t="shared" si="664"/>
        <v>0</v>
      </c>
      <c r="AK3453" s="74">
        <f t="shared" si="670"/>
        <v>2983</v>
      </c>
      <c r="AL3453" t="str">
        <f t="shared" si="665"/>
        <v>N</v>
      </c>
      <c r="AN3453" t="s">
        <v>86</v>
      </c>
      <c r="AO3453" t="s">
        <v>85</v>
      </c>
      <c r="AP3453" t="str">
        <f t="shared" si="666"/>
        <v>94</v>
      </c>
      <c r="AQ3453" s="145" t="s">
        <v>1826</v>
      </c>
      <c r="AR3453" t="str">
        <f t="shared" si="667"/>
        <v>1-Adjusted Base Budget</v>
      </c>
      <c r="AS3453" s="145" t="s">
        <v>1827</v>
      </c>
      <c r="AT3453" t="s">
        <v>213</v>
      </c>
      <c r="AV3453" t="str">
        <f t="shared" si="661"/>
        <v>VPIT-SS</v>
      </c>
      <c r="AW3453" t="str">
        <f t="shared" si="660"/>
        <v>VP FOR INFORMATION TECHNOLOGY-SHARED SERVICES</v>
      </c>
    </row>
    <row r="3454" spans="1:49">
      <c r="A3454" s="59">
        <v>2018</v>
      </c>
      <c r="B3454" t="s">
        <v>137</v>
      </c>
      <c r="C3454" t="s">
        <v>1310</v>
      </c>
      <c r="D3454" t="s">
        <v>1311</v>
      </c>
      <c r="E3454" t="s">
        <v>1316</v>
      </c>
      <c r="F3454" t="s">
        <v>965</v>
      </c>
      <c r="G3454" t="s">
        <v>966</v>
      </c>
      <c r="H3454" t="s">
        <v>149</v>
      </c>
      <c r="I3454" s="170" t="s">
        <v>84</v>
      </c>
      <c r="J3454" t="s">
        <v>85</v>
      </c>
      <c r="K3454" t="s">
        <v>214</v>
      </c>
      <c r="L3454" t="s">
        <v>389</v>
      </c>
      <c r="M3454" t="s">
        <v>390</v>
      </c>
      <c r="N3454" t="s">
        <v>217</v>
      </c>
      <c r="O3454" t="s">
        <v>263</v>
      </c>
      <c r="P3454" t="s">
        <v>379</v>
      </c>
      <c r="Q3454" t="s">
        <v>379</v>
      </c>
      <c r="R3454" t="s">
        <v>380</v>
      </c>
      <c r="S3454" t="s">
        <v>264</v>
      </c>
      <c r="T3454" t="s">
        <v>265</v>
      </c>
      <c r="U3454" s="61" t="s">
        <v>266</v>
      </c>
      <c r="V3454" t="s">
        <v>24</v>
      </c>
      <c r="W3454" t="s">
        <v>263</v>
      </c>
      <c r="X3454" s="59">
        <v>240275</v>
      </c>
      <c r="Y3454" s="59">
        <v>240275</v>
      </c>
      <c r="Z3454" t="s">
        <v>141</v>
      </c>
      <c r="AA3454" s="146" t="str">
        <f t="shared" si="669"/>
        <v>EX</v>
      </c>
      <c r="AB3454" s="146" t="str">
        <f t="shared" si="671"/>
        <v>IT</v>
      </c>
      <c r="AC3454" t="str">
        <f t="shared" si="662"/>
        <v>EX</v>
      </c>
      <c r="AD3454" s="74">
        <f t="shared" si="663"/>
        <v>240275</v>
      </c>
      <c r="AE3454" s="74">
        <f t="shared" si="668"/>
        <v>240275</v>
      </c>
      <c r="AF3454">
        <v>1</v>
      </c>
      <c r="AG3454">
        <v>0</v>
      </c>
      <c r="AH3454" s="74">
        <v>0</v>
      </c>
      <c r="AJ3454" s="74">
        <f t="shared" si="664"/>
        <v>0</v>
      </c>
      <c r="AK3454" s="74">
        <f t="shared" si="670"/>
        <v>240275</v>
      </c>
      <c r="AL3454" t="str">
        <f t="shared" si="665"/>
        <v>N</v>
      </c>
      <c r="AN3454" t="s">
        <v>86</v>
      </c>
      <c r="AO3454" t="s">
        <v>85</v>
      </c>
      <c r="AP3454" t="str">
        <f t="shared" si="666"/>
        <v>94</v>
      </c>
      <c r="AQ3454" s="145" t="s">
        <v>1826</v>
      </c>
      <c r="AR3454" t="str">
        <f t="shared" si="667"/>
        <v>1-Adjusted Base Budget</v>
      </c>
      <c r="AS3454" s="145" t="s">
        <v>1827</v>
      </c>
      <c r="AT3454" t="s">
        <v>213</v>
      </c>
      <c r="AV3454" t="str">
        <f t="shared" si="661"/>
        <v>VPIT-SS</v>
      </c>
      <c r="AW3454" t="str">
        <f t="shared" si="660"/>
        <v>VP FOR INFORMATION TECHNOLOGY-SHARED SERVICES</v>
      </c>
    </row>
    <row r="3455" spans="1:49">
      <c r="A3455" s="59">
        <v>2018</v>
      </c>
      <c r="B3455" t="s">
        <v>137</v>
      </c>
      <c r="C3455" t="s">
        <v>1310</v>
      </c>
      <c r="D3455" t="s">
        <v>1311</v>
      </c>
      <c r="E3455" t="s">
        <v>1316</v>
      </c>
      <c r="F3455" t="s">
        <v>1197</v>
      </c>
      <c r="G3455" t="s">
        <v>1198</v>
      </c>
      <c r="H3455" t="s">
        <v>149</v>
      </c>
      <c r="I3455" s="170" t="s">
        <v>84</v>
      </c>
      <c r="J3455" t="s">
        <v>85</v>
      </c>
      <c r="K3455" t="s">
        <v>214</v>
      </c>
      <c r="L3455" t="s">
        <v>389</v>
      </c>
      <c r="M3455" t="s">
        <v>390</v>
      </c>
      <c r="N3455" t="s">
        <v>217</v>
      </c>
      <c r="O3455" t="s">
        <v>263</v>
      </c>
      <c r="P3455" t="s">
        <v>379</v>
      </c>
      <c r="Q3455" t="s">
        <v>379</v>
      </c>
      <c r="R3455" t="s">
        <v>380</v>
      </c>
      <c r="S3455" t="s">
        <v>264</v>
      </c>
      <c r="T3455" t="s">
        <v>265</v>
      </c>
      <c r="U3455" s="61" t="s">
        <v>266</v>
      </c>
      <c r="V3455" t="s">
        <v>24</v>
      </c>
      <c r="W3455" t="s">
        <v>263</v>
      </c>
      <c r="X3455" s="59">
        <v>727951</v>
      </c>
      <c r="Y3455" s="59">
        <v>0</v>
      </c>
      <c r="Z3455" t="s">
        <v>141</v>
      </c>
      <c r="AA3455" s="146" t="str">
        <f t="shared" si="669"/>
        <v>EX</v>
      </c>
      <c r="AB3455" s="146" t="str">
        <f t="shared" si="671"/>
        <v>IT</v>
      </c>
      <c r="AC3455" t="str">
        <f t="shared" si="662"/>
        <v>EX</v>
      </c>
      <c r="AD3455" s="74">
        <f t="shared" si="663"/>
        <v>0</v>
      </c>
      <c r="AE3455" s="74">
        <f t="shared" si="668"/>
        <v>0</v>
      </c>
      <c r="AF3455">
        <v>1</v>
      </c>
      <c r="AG3455">
        <v>0</v>
      </c>
      <c r="AH3455" s="74">
        <v>0</v>
      </c>
      <c r="AJ3455" s="74">
        <f t="shared" si="664"/>
        <v>0</v>
      </c>
      <c r="AK3455" s="74">
        <f t="shared" si="670"/>
        <v>0</v>
      </c>
      <c r="AL3455" t="str">
        <f t="shared" si="665"/>
        <v>N</v>
      </c>
      <c r="AN3455" t="s">
        <v>86</v>
      </c>
      <c r="AO3455" t="s">
        <v>85</v>
      </c>
      <c r="AP3455" t="str">
        <f t="shared" si="666"/>
        <v>94</v>
      </c>
      <c r="AQ3455" s="145" t="s">
        <v>1826</v>
      </c>
      <c r="AR3455" t="str">
        <f t="shared" si="667"/>
        <v>1-Adjusted Base Budget</v>
      </c>
      <c r="AS3455" s="145" t="s">
        <v>1827</v>
      </c>
      <c r="AT3455" t="s">
        <v>213</v>
      </c>
      <c r="AV3455" t="str">
        <f t="shared" si="661"/>
        <v>VPIT-SS</v>
      </c>
      <c r="AW3455" t="str">
        <f t="shared" si="660"/>
        <v>VP FOR INFORMATION TECHNOLOGY-SHARED SERVICES</v>
      </c>
    </row>
    <row r="3456" spans="1:49">
      <c r="A3456" s="59">
        <v>2018</v>
      </c>
      <c r="B3456" t="s">
        <v>137</v>
      </c>
      <c r="C3456" t="s">
        <v>1310</v>
      </c>
      <c r="D3456" t="s">
        <v>1311</v>
      </c>
      <c r="E3456" t="s">
        <v>1316</v>
      </c>
      <c r="F3456" t="s">
        <v>1097</v>
      </c>
      <c r="G3456" t="s">
        <v>1098</v>
      </c>
      <c r="H3456" t="s">
        <v>149</v>
      </c>
      <c r="I3456" s="170" t="s">
        <v>84</v>
      </c>
      <c r="J3456" t="s">
        <v>85</v>
      </c>
      <c r="K3456" t="s">
        <v>214</v>
      </c>
      <c r="L3456" t="s">
        <v>389</v>
      </c>
      <c r="M3456" t="s">
        <v>390</v>
      </c>
      <c r="N3456" t="s">
        <v>217</v>
      </c>
      <c r="O3456" t="s">
        <v>263</v>
      </c>
      <c r="P3456" t="s">
        <v>379</v>
      </c>
      <c r="Q3456" t="s">
        <v>379</v>
      </c>
      <c r="R3456" t="s">
        <v>380</v>
      </c>
      <c r="S3456" t="s">
        <v>264</v>
      </c>
      <c r="T3456" t="s">
        <v>265</v>
      </c>
      <c r="U3456" s="61" t="s">
        <v>266</v>
      </c>
      <c r="V3456" t="s">
        <v>24</v>
      </c>
      <c r="W3456" t="s">
        <v>263</v>
      </c>
      <c r="X3456" s="59">
        <v>500</v>
      </c>
      <c r="Y3456" s="59">
        <v>500</v>
      </c>
      <c r="Z3456" t="s">
        <v>141</v>
      </c>
      <c r="AA3456" s="146" t="str">
        <f t="shared" si="669"/>
        <v>EX</v>
      </c>
      <c r="AB3456" s="146" t="str">
        <f t="shared" si="671"/>
        <v>IT</v>
      </c>
      <c r="AC3456" t="str">
        <f t="shared" si="662"/>
        <v>EX</v>
      </c>
      <c r="AD3456" s="74">
        <f t="shared" si="663"/>
        <v>500</v>
      </c>
      <c r="AE3456" s="74">
        <f t="shared" si="668"/>
        <v>500</v>
      </c>
      <c r="AF3456">
        <v>1</v>
      </c>
      <c r="AG3456">
        <v>0</v>
      </c>
      <c r="AH3456" s="74">
        <v>0</v>
      </c>
      <c r="AJ3456" s="74">
        <f t="shared" si="664"/>
        <v>0</v>
      </c>
      <c r="AK3456" s="74">
        <f t="shared" si="670"/>
        <v>500</v>
      </c>
      <c r="AL3456" t="str">
        <f t="shared" si="665"/>
        <v>N</v>
      </c>
      <c r="AN3456" t="s">
        <v>86</v>
      </c>
      <c r="AO3456" t="s">
        <v>85</v>
      </c>
      <c r="AP3456" t="str">
        <f t="shared" si="666"/>
        <v>94</v>
      </c>
      <c r="AQ3456" s="145" t="s">
        <v>1826</v>
      </c>
      <c r="AR3456" t="str">
        <f t="shared" si="667"/>
        <v>1-Adjusted Base Budget</v>
      </c>
      <c r="AS3456" s="145" t="s">
        <v>1827</v>
      </c>
      <c r="AT3456" t="s">
        <v>213</v>
      </c>
      <c r="AV3456" t="str">
        <f t="shared" si="661"/>
        <v>VPIT-SS</v>
      </c>
      <c r="AW3456" t="str">
        <f t="shared" si="660"/>
        <v>VP FOR INFORMATION TECHNOLOGY-SHARED SERVICES</v>
      </c>
    </row>
    <row r="3457" spans="1:49">
      <c r="A3457" s="59">
        <v>2018</v>
      </c>
      <c r="B3457" t="s">
        <v>137</v>
      </c>
      <c r="C3457" t="s">
        <v>1310</v>
      </c>
      <c r="D3457" t="s">
        <v>1311</v>
      </c>
      <c r="E3457" t="s">
        <v>1316</v>
      </c>
      <c r="F3457" t="s">
        <v>1349</v>
      </c>
      <c r="G3457" t="s">
        <v>1350</v>
      </c>
      <c r="H3457" t="s">
        <v>149</v>
      </c>
      <c r="I3457" s="170" t="s">
        <v>84</v>
      </c>
      <c r="J3457" t="s">
        <v>85</v>
      </c>
      <c r="K3457" t="s">
        <v>214</v>
      </c>
      <c r="L3457" t="s">
        <v>389</v>
      </c>
      <c r="M3457" t="s">
        <v>390</v>
      </c>
      <c r="N3457" t="s">
        <v>217</v>
      </c>
      <c r="O3457" t="s">
        <v>263</v>
      </c>
      <c r="P3457" t="s">
        <v>379</v>
      </c>
      <c r="Q3457" t="s">
        <v>379</v>
      </c>
      <c r="R3457" t="s">
        <v>380</v>
      </c>
      <c r="S3457" t="s">
        <v>264</v>
      </c>
      <c r="T3457" t="s">
        <v>265</v>
      </c>
      <c r="U3457" s="61" t="s">
        <v>266</v>
      </c>
      <c r="V3457" t="s">
        <v>24</v>
      </c>
      <c r="W3457" t="s">
        <v>263</v>
      </c>
      <c r="X3457" s="59">
        <v>0</v>
      </c>
      <c r="Y3457" s="59">
        <v>727951</v>
      </c>
      <c r="Z3457" t="s">
        <v>141</v>
      </c>
      <c r="AA3457" s="146" t="str">
        <f t="shared" si="669"/>
        <v>EX</v>
      </c>
      <c r="AB3457" s="146" t="str">
        <f t="shared" si="671"/>
        <v>IT</v>
      </c>
      <c r="AC3457" t="str">
        <f t="shared" si="662"/>
        <v>EX</v>
      </c>
      <c r="AD3457" s="74">
        <f t="shared" si="663"/>
        <v>727951</v>
      </c>
      <c r="AE3457" s="74">
        <f t="shared" si="668"/>
        <v>727951</v>
      </c>
      <c r="AF3457">
        <v>1</v>
      </c>
      <c r="AG3457">
        <v>0</v>
      </c>
      <c r="AH3457" s="74">
        <v>0</v>
      </c>
      <c r="AJ3457" s="74">
        <f t="shared" si="664"/>
        <v>0</v>
      </c>
      <c r="AK3457" s="74">
        <f t="shared" si="670"/>
        <v>727951</v>
      </c>
      <c r="AL3457" t="str">
        <f t="shared" si="665"/>
        <v>N</v>
      </c>
      <c r="AN3457" t="s">
        <v>86</v>
      </c>
      <c r="AO3457" t="s">
        <v>85</v>
      </c>
      <c r="AP3457" t="str">
        <f t="shared" si="666"/>
        <v>94</v>
      </c>
      <c r="AQ3457" s="145" t="s">
        <v>1826</v>
      </c>
      <c r="AR3457" t="str">
        <f t="shared" si="667"/>
        <v>1-Adjusted Base Budget</v>
      </c>
      <c r="AS3457" s="145" t="s">
        <v>1827</v>
      </c>
      <c r="AT3457" t="s">
        <v>213</v>
      </c>
      <c r="AV3457" t="str">
        <f t="shared" si="661"/>
        <v>VPIT-SS</v>
      </c>
      <c r="AW3457" t="str">
        <f t="shared" si="660"/>
        <v>VP FOR INFORMATION TECHNOLOGY-SHARED SERVICES</v>
      </c>
    </row>
    <row r="3458" spans="1:49">
      <c r="A3458" s="59">
        <v>2018</v>
      </c>
      <c r="B3458" t="s">
        <v>137</v>
      </c>
      <c r="C3458" t="s">
        <v>1310</v>
      </c>
      <c r="D3458" t="s">
        <v>1311</v>
      </c>
      <c r="E3458" t="s">
        <v>1321</v>
      </c>
      <c r="F3458" t="s">
        <v>1149</v>
      </c>
      <c r="G3458" t="s">
        <v>1320</v>
      </c>
      <c r="H3458" t="s">
        <v>151</v>
      </c>
      <c r="I3458" s="170" t="s">
        <v>84</v>
      </c>
      <c r="J3458" t="s">
        <v>85</v>
      </c>
      <c r="K3458" t="s">
        <v>214</v>
      </c>
      <c r="L3458" t="s">
        <v>389</v>
      </c>
      <c r="M3458" t="s">
        <v>390</v>
      </c>
      <c r="N3458" t="s">
        <v>217</v>
      </c>
      <c r="O3458" t="s">
        <v>263</v>
      </c>
      <c r="P3458" t="s">
        <v>379</v>
      </c>
      <c r="Q3458" t="s">
        <v>379</v>
      </c>
      <c r="R3458" t="s">
        <v>380</v>
      </c>
      <c r="S3458" t="s">
        <v>264</v>
      </c>
      <c r="T3458" t="s">
        <v>265</v>
      </c>
      <c r="U3458" s="61" t="s">
        <v>266</v>
      </c>
      <c r="V3458" t="s">
        <v>24</v>
      </c>
      <c r="W3458" t="s">
        <v>263</v>
      </c>
      <c r="X3458" s="59">
        <v>2928</v>
      </c>
      <c r="Y3458" s="59">
        <v>2928</v>
      </c>
      <c r="Z3458" t="s">
        <v>141</v>
      </c>
      <c r="AA3458" s="146" t="str">
        <f t="shared" si="669"/>
        <v>EX</v>
      </c>
      <c r="AB3458" s="146" t="str">
        <f t="shared" si="671"/>
        <v>IT</v>
      </c>
      <c r="AC3458" t="str">
        <f t="shared" si="662"/>
        <v>EX</v>
      </c>
      <c r="AD3458" s="74">
        <f t="shared" si="663"/>
        <v>2928</v>
      </c>
      <c r="AE3458" s="74">
        <f t="shared" si="668"/>
        <v>2928</v>
      </c>
      <c r="AF3458">
        <v>1</v>
      </c>
      <c r="AG3458">
        <v>0</v>
      </c>
      <c r="AH3458" s="74">
        <v>0</v>
      </c>
      <c r="AJ3458" s="74">
        <f t="shared" si="664"/>
        <v>0</v>
      </c>
      <c r="AK3458" s="74">
        <f t="shared" si="670"/>
        <v>2928</v>
      </c>
      <c r="AL3458" t="str">
        <f t="shared" si="665"/>
        <v>N</v>
      </c>
      <c r="AN3458" t="s">
        <v>86</v>
      </c>
      <c r="AO3458" t="s">
        <v>85</v>
      </c>
      <c r="AP3458" t="str">
        <f t="shared" si="666"/>
        <v>94</v>
      </c>
      <c r="AQ3458" s="145" t="s">
        <v>1826</v>
      </c>
      <c r="AR3458" t="str">
        <f t="shared" si="667"/>
        <v>1-Adjusted Base Budget</v>
      </c>
      <c r="AS3458" s="145" t="s">
        <v>1827</v>
      </c>
      <c r="AT3458" t="s">
        <v>213</v>
      </c>
      <c r="AV3458" t="str">
        <f t="shared" si="661"/>
        <v>VPIT-SS</v>
      </c>
      <c r="AW3458" t="str">
        <f t="shared" si="660"/>
        <v>VP FOR INFORMATION TECHNOLOGY-SHARED SERVICES</v>
      </c>
    </row>
    <row r="3459" spans="1:49">
      <c r="A3459" s="59">
        <v>2018</v>
      </c>
      <c r="B3459" t="s">
        <v>137</v>
      </c>
      <c r="C3459" t="s">
        <v>1310</v>
      </c>
      <c r="D3459" t="s">
        <v>1311</v>
      </c>
      <c r="E3459" t="s">
        <v>1321</v>
      </c>
      <c r="F3459" t="s">
        <v>1313</v>
      </c>
      <c r="G3459" t="s">
        <v>1314</v>
      </c>
      <c r="H3459" t="s">
        <v>151</v>
      </c>
      <c r="I3459" s="170" t="s">
        <v>84</v>
      </c>
      <c r="J3459" t="s">
        <v>85</v>
      </c>
      <c r="K3459" t="s">
        <v>214</v>
      </c>
      <c r="L3459" t="s">
        <v>389</v>
      </c>
      <c r="M3459" t="s">
        <v>390</v>
      </c>
      <c r="N3459" t="s">
        <v>217</v>
      </c>
      <c r="O3459" t="s">
        <v>263</v>
      </c>
      <c r="P3459" t="s">
        <v>379</v>
      </c>
      <c r="Q3459" t="s">
        <v>379</v>
      </c>
      <c r="R3459" t="s">
        <v>380</v>
      </c>
      <c r="S3459" t="s">
        <v>264</v>
      </c>
      <c r="T3459" t="s">
        <v>265</v>
      </c>
      <c r="U3459" s="61" t="s">
        <v>266</v>
      </c>
      <c r="V3459" t="s">
        <v>24</v>
      </c>
      <c r="W3459" t="s">
        <v>263</v>
      </c>
      <c r="X3459" s="59">
        <v>3000</v>
      </c>
      <c r="Y3459" s="59">
        <v>3000</v>
      </c>
      <c r="Z3459" t="s">
        <v>141</v>
      </c>
      <c r="AA3459" s="146" t="str">
        <f t="shared" si="669"/>
        <v>EX</v>
      </c>
      <c r="AB3459" s="146" t="str">
        <f t="shared" si="671"/>
        <v>IT</v>
      </c>
      <c r="AC3459" t="str">
        <f t="shared" si="662"/>
        <v>EX</v>
      </c>
      <c r="AD3459" s="74">
        <f t="shared" si="663"/>
        <v>3000</v>
      </c>
      <c r="AE3459" s="74">
        <f t="shared" si="668"/>
        <v>3000</v>
      </c>
      <c r="AF3459">
        <v>1</v>
      </c>
      <c r="AG3459">
        <v>0</v>
      </c>
      <c r="AH3459" s="74">
        <v>0</v>
      </c>
      <c r="AJ3459" s="74">
        <f t="shared" si="664"/>
        <v>0</v>
      </c>
      <c r="AK3459" s="74">
        <f t="shared" si="670"/>
        <v>3000</v>
      </c>
      <c r="AL3459" t="str">
        <f t="shared" si="665"/>
        <v>N</v>
      </c>
      <c r="AN3459" t="s">
        <v>86</v>
      </c>
      <c r="AO3459" t="s">
        <v>85</v>
      </c>
      <c r="AP3459" t="str">
        <f t="shared" si="666"/>
        <v>94</v>
      </c>
      <c r="AQ3459" s="145" t="s">
        <v>1826</v>
      </c>
      <c r="AR3459" t="str">
        <f t="shared" si="667"/>
        <v>1-Adjusted Base Budget</v>
      </c>
      <c r="AS3459" s="145" t="s">
        <v>1827</v>
      </c>
      <c r="AT3459" t="s">
        <v>213</v>
      </c>
      <c r="AV3459" t="str">
        <f t="shared" si="661"/>
        <v>VPIT-SS</v>
      </c>
      <c r="AW3459" t="str">
        <f t="shared" si="660"/>
        <v>VP FOR INFORMATION TECHNOLOGY-SHARED SERVICES</v>
      </c>
    </row>
    <row r="3460" spans="1:49">
      <c r="A3460" s="59">
        <v>2018</v>
      </c>
      <c r="B3460" t="s">
        <v>137</v>
      </c>
      <c r="C3460" t="s">
        <v>1310</v>
      </c>
      <c r="D3460" t="s">
        <v>1311</v>
      </c>
      <c r="E3460" t="s">
        <v>1322</v>
      </c>
      <c r="F3460" t="s">
        <v>1149</v>
      </c>
      <c r="G3460" t="s">
        <v>1320</v>
      </c>
      <c r="H3460" t="s">
        <v>153</v>
      </c>
      <c r="I3460" s="170" t="s">
        <v>84</v>
      </c>
      <c r="J3460" t="s">
        <v>85</v>
      </c>
      <c r="K3460" t="s">
        <v>214</v>
      </c>
      <c r="L3460" t="s">
        <v>389</v>
      </c>
      <c r="M3460" t="s">
        <v>390</v>
      </c>
      <c r="N3460" t="s">
        <v>217</v>
      </c>
      <c r="O3460" t="s">
        <v>263</v>
      </c>
      <c r="P3460" t="s">
        <v>379</v>
      </c>
      <c r="Q3460" t="s">
        <v>379</v>
      </c>
      <c r="R3460" t="s">
        <v>380</v>
      </c>
      <c r="S3460" t="s">
        <v>264</v>
      </c>
      <c r="T3460" t="s">
        <v>265</v>
      </c>
      <c r="U3460" s="61" t="s">
        <v>266</v>
      </c>
      <c r="V3460" t="s">
        <v>24</v>
      </c>
      <c r="W3460" t="s">
        <v>263</v>
      </c>
      <c r="X3460" s="59">
        <v>4200</v>
      </c>
      <c r="Y3460" s="59">
        <v>4200</v>
      </c>
      <c r="Z3460" t="s">
        <v>141</v>
      </c>
      <c r="AA3460" s="146" t="str">
        <f t="shared" si="669"/>
        <v>EX</v>
      </c>
      <c r="AB3460" s="146" t="str">
        <f t="shared" si="671"/>
        <v>IT</v>
      </c>
      <c r="AC3460" t="str">
        <f t="shared" si="662"/>
        <v>EX</v>
      </c>
      <c r="AD3460" s="74">
        <f t="shared" si="663"/>
        <v>4200</v>
      </c>
      <c r="AE3460" s="74">
        <f t="shared" si="668"/>
        <v>4200</v>
      </c>
      <c r="AF3460">
        <v>1</v>
      </c>
      <c r="AG3460">
        <v>0</v>
      </c>
      <c r="AH3460" s="74">
        <v>0</v>
      </c>
      <c r="AJ3460" s="74">
        <f t="shared" si="664"/>
        <v>0</v>
      </c>
      <c r="AK3460" s="74">
        <f t="shared" si="670"/>
        <v>4200</v>
      </c>
      <c r="AL3460" t="str">
        <f t="shared" si="665"/>
        <v>N</v>
      </c>
      <c r="AN3460" t="s">
        <v>86</v>
      </c>
      <c r="AO3460" t="s">
        <v>85</v>
      </c>
      <c r="AP3460" t="str">
        <f t="shared" si="666"/>
        <v>94</v>
      </c>
      <c r="AQ3460" s="145" t="s">
        <v>1826</v>
      </c>
      <c r="AR3460" t="str">
        <f t="shared" si="667"/>
        <v>1-Adjusted Base Budget</v>
      </c>
      <c r="AS3460" s="145" t="s">
        <v>1827</v>
      </c>
      <c r="AT3460" t="s">
        <v>213</v>
      </c>
      <c r="AV3460" t="str">
        <f t="shared" si="661"/>
        <v>VPIT-SS</v>
      </c>
      <c r="AW3460" t="str">
        <f t="shared" si="660"/>
        <v>VP FOR INFORMATION TECHNOLOGY-SHARED SERVICES</v>
      </c>
    </row>
    <row r="3461" spans="1:49">
      <c r="A3461" s="59">
        <v>2018</v>
      </c>
      <c r="B3461" t="s">
        <v>137</v>
      </c>
      <c r="C3461" t="s">
        <v>1310</v>
      </c>
      <c r="D3461" t="s">
        <v>1311</v>
      </c>
      <c r="E3461" t="s">
        <v>1322</v>
      </c>
      <c r="F3461" t="s">
        <v>1313</v>
      </c>
      <c r="G3461" t="s">
        <v>1314</v>
      </c>
      <c r="H3461" t="s">
        <v>153</v>
      </c>
      <c r="I3461" s="170" t="s">
        <v>84</v>
      </c>
      <c r="J3461" t="s">
        <v>85</v>
      </c>
      <c r="K3461" t="s">
        <v>214</v>
      </c>
      <c r="L3461" t="s">
        <v>389</v>
      </c>
      <c r="M3461" t="s">
        <v>390</v>
      </c>
      <c r="N3461" t="s">
        <v>217</v>
      </c>
      <c r="O3461" t="s">
        <v>263</v>
      </c>
      <c r="P3461" t="s">
        <v>379</v>
      </c>
      <c r="Q3461" t="s">
        <v>379</v>
      </c>
      <c r="R3461" t="s">
        <v>380</v>
      </c>
      <c r="S3461" t="s">
        <v>264</v>
      </c>
      <c r="T3461" t="s">
        <v>265</v>
      </c>
      <c r="U3461" s="61" t="s">
        <v>266</v>
      </c>
      <c r="V3461" t="s">
        <v>24</v>
      </c>
      <c r="W3461" t="s">
        <v>263</v>
      </c>
      <c r="X3461" s="59">
        <v>8100</v>
      </c>
      <c r="Y3461" s="59">
        <v>8100</v>
      </c>
      <c r="Z3461" t="s">
        <v>141</v>
      </c>
      <c r="AA3461" s="146" t="str">
        <f t="shared" si="669"/>
        <v>EX</v>
      </c>
      <c r="AB3461" s="146" t="str">
        <f t="shared" si="671"/>
        <v>IT</v>
      </c>
      <c r="AC3461" t="str">
        <f t="shared" si="662"/>
        <v>EX</v>
      </c>
      <c r="AD3461" s="74">
        <f t="shared" si="663"/>
        <v>8100</v>
      </c>
      <c r="AE3461" s="74">
        <f t="shared" si="668"/>
        <v>8100</v>
      </c>
      <c r="AF3461">
        <v>1</v>
      </c>
      <c r="AG3461">
        <v>0</v>
      </c>
      <c r="AH3461" s="74">
        <v>0</v>
      </c>
      <c r="AJ3461" s="74">
        <f t="shared" si="664"/>
        <v>0</v>
      </c>
      <c r="AK3461" s="74">
        <f t="shared" si="670"/>
        <v>8100</v>
      </c>
      <c r="AL3461" t="str">
        <f t="shared" si="665"/>
        <v>N</v>
      </c>
      <c r="AN3461" t="s">
        <v>86</v>
      </c>
      <c r="AO3461" t="s">
        <v>85</v>
      </c>
      <c r="AP3461" t="str">
        <f t="shared" si="666"/>
        <v>94</v>
      </c>
      <c r="AQ3461" s="145" t="s">
        <v>1826</v>
      </c>
      <c r="AR3461" t="str">
        <f t="shared" si="667"/>
        <v>1-Adjusted Base Budget</v>
      </c>
      <c r="AS3461" s="145" t="s">
        <v>1827</v>
      </c>
      <c r="AT3461" t="s">
        <v>213</v>
      </c>
      <c r="AV3461" t="str">
        <f t="shared" si="661"/>
        <v>VPIT-SS</v>
      </c>
      <c r="AW3461" t="str">
        <f t="shared" si="660"/>
        <v>VP FOR INFORMATION TECHNOLOGY-SHARED SERVICES</v>
      </c>
    </row>
    <row r="3462" spans="1:49">
      <c r="A3462" s="59">
        <v>2018</v>
      </c>
      <c r="B3462" t="s">
        <v>137</v>
      </c>
      <c r="C3462" t="s">
        <v>1310</v>
      </c>
      <c r="D3462" t="s">
        <v>1311</v>
      </c>
      <c r="E3462" t="s">
        <v>1338</v>
      </c>
      <c r="F3462" t="s">
        <v>1115</v>
      </c>
      <c r="G3462" t="s">
        <v>1116</v>
      </c>
      <c r="H3462" t="s">
        <v>156</v>
      </c>
      <c r="I3462" s="170" t="s">
        <v>84</v>
      </c>
      <c r="J3462" t="s">
        <v>85</v>
      </c>
      <c r="K3462" t="s">
        <v>214</v>
      </c>
      <c r="L3462" t="s">
        <v>389</v>
      </c>
      <c r="M3462" t="s">
        <v>390</v>
      </c>
      <c r="N3462" t="s">
        <v>217</v>
      </c>
      <c r="O3462" t="s">
        <v>263</v>
      </c>
      <c r="P3462" t="s">
        <v>379</v>
      </c>
      <c r="Q3462" t="s">
        <v>379</v>
      </c>
      <c r="R3462" t="s">
        <v>380</v>
      </c>
      <c r="S3462" t="s">
        <v>264</v>
      </c>
      <c r="T3462" t="s">
        <v>265</v>
      </c>
      <c r="U3462" s="61" t="s">
        <v>266</v>
      </c>
      <c r="V3462" t="s">
        <v>24</v>
      </c>
      <c r="W3462" t="s">
        <v>263</v>
      </c>
      <c r="X3462" s="59">
        <v>139</v>
      </c>
      <c r="Y3462" s="59">
        <v>0</v>
      </c>
      <c r="Z3462" t="s">
        <v>141</v>
      </c>
      <c r="AA3462" s="146" t="str">
        <f t="shared" si="669"/>
        <v>EX</v>
      </c>
      <c r="AB3462" s="146" t="str">
        <f t="shared" si="671"/>
        <v>IT</v>
      </c>
      <c r="AC3462" t="str">
        <f t="shared" si="662"/>
        <v>EX</v>
      </c>
      <c r="AD3462" s="74">
        <f t="shared" si="663"/>
        <v>0</v>
      </c>
      <c r="AE3462" s="74">
        <f t="shared" si="668"/>
        <v>0</v>
      </c>
      <c r="AF3462">
        <v>1</v>
      </c>
      <c r="AG3462">
        <v>0</v>
      </c>
      <c r="AH3462" s="74">
        <v>0</v>
      </c>
      <c r="AJ3462" s="74">
        <f t="shared" si="664"/>
        <v>0</v>
      </c>
      <c r="AK3462" s="74">
        <f t="shared" si="670"/>
        <v>0</v>
      </c>
      <c r="AL3462" t="str">
        <f t="shared" si="665"/>
        <v>N</v>
      </c>
      <c r="AN3462" t="s">
        <v>86</v>
      </c>
      <c r="AO3462" t="s">
        <v>85</v>
      </c>
      <c r="AP3462" t="str">
        <f t="shared" si="666"/>
        <v>94</v>
      </c>
      <c r="AQ3462" s="145" t="s">
        <v>1826</v>
      </c>
      <c r="AR3462" t="str">
        <f t="shared" si="667"/>
        <v>1-Adjusted Base Budget</v>
      </c>
      <c r="AS3462" s="145" t="s">
        <v>1827</v>
      </c>
      <c r="AT3462" t="s">
        <v>213</v>
      </c>
      <c r="AV3462" t="str">
        <f t="shared" si="661"/>
        <v>VPIT-SS</v>
      </c>
      <c r="AW3462" t="str">
        <f t="shared" ref="AW3462:AW3525" si="672" xml:space="preserve"> IF(AND($AN3462="UAVP",$Z3462="OE"),$AO3462 &amp; "-ONLINE EDUCATION",IF(AND($AN3462="VPIT",OR($Z3462="SS",$Z3462="IT")),$AO3462 &amp; "-SHARED SERVICES",$AO3462))</f>
        <v>VP FOR INFORMATION TECHNOLOGY-SHARED SERVICES</v>
      </c>
    </row>
    <row r="3463" spans="1:49">
      <c r="A3463" s="59">
        <v>2018</v>
      </c>
      <c r="B3463" t="s">
        <v>137</v>
      </c>
      <c r="C3463" t="s">
        <v>1310</v>
      </c>
      <c r="D3463" t="s">
        <v>1311</v>
      </c>
      <c r="E3463" t="s">
        <v>1338</v>
      </c>
      <c r="F3463" t="s">
        <v>1324</v>
      </c>
      <c r="G3463" t="s">
        <v>1325</v>
      </c>
      <c r="H3463" t="s">
        <v>156</v>
      </c>
      <c r="I3463" s="170" t="s">
        <v>84</v>
      </c>
      <c r="J3463" t="s">
        <v>85</v>
      </c>
      <c r="K3463" t="s">
        <v>214</v>
      </c>
      <c r="L3463" t="s">
        <v>389</v>
      </c>
      <c r="M3463" t="s">
        <v>390</v>
      </c>
      <c r="N3463" t="s">
        <v>217</v>
      </c>
      <c r="O3463" t="s">
        <v>263</v>
      </c>
      <c r="P3463" t="s">
        <v>379</v>
      </c>
      <c r="Q3463" t="s">
        <v>379</v>
      </c>
      <c r="R3463" t="s">
        <v>380</v>
      </c>
      <c r="S3463" t="s">
        <v>264</v>
      </c>
      <c r="T3463" t="s">
        <v>265</v>
      </c>
      <c r="U3463" s="61" t="s">
        <v>266</v>
      </c>
      <c r="V3463" t="s">
        <v>24</v>
      </c>
      <c r="W3463" t="s">
        <v>263</v>
      </c>
      <c r="X3463" s="59">
        <v>40010</v>
      </c>
      <c r="Y3463" s="59">
        <v>40010</v>
      </c>
      <c r="Z3463" t="s">
        <v>141</v>
      </c>
      <c r="AA3463" s="146" t="str">
        <f t="shared" si="669"/>
        <v>EX</v>
      </c>
      <c r="AB3463" s="146" t="str">
        <f t="shared" si="671"/>
        <v>IT</v>
      </c>
      <c r="AC3463" t="str">
        <f t="shared" si="662"/>
        <v>EX</v>
      </c>
      <c r="AD3463" s="74">
        <f t="shared" si="663"/>
        <v>40010</v>
      </c>
      <c r="AE3463" s="74">
        <f t="shared" si="668"/>
        <v>40010</v>
      </c>
      <c r="AF3463">
        <v>1</v>
      </c>
      <c r="AG3463">
        <v>0</v>
      </c>
      <c r="AH3463" s="74">
        <v>0</v>
      </c>
      <c r="AJ3463" s="74">
        <f t="shared" si="664"/>
        <v>0</v>
      </c>
      <c r="AK3463" s="74">
        <f t="shared" si="670"/>
        <v>40010</v>
      </c>
      <c r="AL3463" t="str">
        <f t="shared" si="665"/>
        <v>N</v>
      </c>
      <c r="AN3463" t="s">
        <v>86</v>
      </c>
      <c r="AO3463" t="s">
        <v>85</v>
      </c>
      <c r="AP3463" t="str">
        <f t="shared" si="666"/>
        <v>94</v>
      </c>
      <c r="AQ3463" s="145" t="s">
        <v>1826</v>
      </c>
      <c r="AR3463" t="str">
        <f t="shared" si="667"/>
        <v>1-Adjusted Base Budget</v>
      </c>
      <c r="AS3463" s="145" t="s">
        <v>1827</v>
      </c>
      <c r="AT3463" t="s">
        <v>213</v>
      </c>
      <c r="AV3463" t="str">
        <f t="shared" si="661"/>
        <v>VPIT-SS</v>
      </c>
      <c r="AW3463" t="str">
        <f t="shared" si="672"/>
        <v>VP FOR INFORMATION TECHNOLOGY-SHARED SERVICES</v>
      </c>
    </row>
    <row r="3464" spans="1:49">
      <c r="A3464" s="59">
        <v>2018</v>
      </c>
      <c r="B3464" t="s">
        <v>137</v>
      </c>
      <c r="C3464" t="s">
        <v>1310</v>
      </c>
      <c r="D3464" t="s">
        <v>1311</v>
      </c>
      <c r="E3464" t="s">
        <v>1338</v>
      </c>
      <c r="F3464" t="s">
        <v>1351</v>
      </c>
      <c r="G3464" t="s">
        <v>1352</v>
      </c>
      <c r="H3464" t="s">
        <v>156</v>
      </c>
      <c r="I3464" s="170" t="s">
        <v>84</v>
      </c>
      <c r="J3464" t="s">
        <v>85</v>
      </c>
      <c r="K3464" t="s">
        <v>214</v>
      </c>
      <c r="L3464" t="s">
        <v>389</v>
      </c>
      <c r="M3464" t="s">
        <v>390</v>
      </c>
      <c r="N3464" t="s">
        <v>217</v>
      </c>
      <c r="O3464" t="s">
        <v>263</v>
      </c>
      <c r="P3464" t="s">
        <v>379</v>
      </c>
      <c r="Q3464" t="s">
        <v>379</v>
      </c>
      <c r="R3464" t="s">
        <v>380</v>
      </c>
      <c r="S3464" t="s">
        <v>264</v>
      </c>
      <c r="T3464" t="s">
        <v>265</v>
      </c>
      <c r="U3464" s="61" t="s">
        <v>266</v>
      </c>
      <c r="V3464" t="s">
        <v>24</v>
      </c>
      <c r="W3464" t="s">
        <v>263</v>
      </c>
      <c r="X3464" s="59">
        <v>1191</v>
      </c>
      <c r="Y3464" s="59">
        <v>1191</v>
      </c>
      <c r="Z3464" t="s">
        <v>141</v>
      </c>
      <c r="AA3464" s="146" t="str">
        <f t="shared" si="669"/>
        <v>EX</v>
      </c>
      <c r="AB3464" s="146" t="str">
        <f t="shared" si="671"/>
        <v>IT</v>
      </c>
      <c r="AC3464" t="str">
        <f t="shared" si="662"/>
        <v>EX</v>
      </c>
      <c r="AD3464" s="74">
        <f t="shared" si="663"/>
        <v>1191</v>
      </c>
      <c r="AE3464" s="74">
        <f t="shared" si="668"/>
        <v>1191</v>
      </c>
      <c r="AF3464">
        <v>1</v>
      </c>
      <c r="AG3464">
        <v>0</v>
      </c>
      <c r="AH3464" s="74">
        <v>0</v>
      </c>
      <c r="AJ3464" s="74">
        <f t="shared" si="664"/>
        <v>0</v>
      </c>
      <c r="AK3464" s="74">
        <f t="shared" si="670"/>
        <v>1191</v>
      </c>
      <c r="AL3464" t="str">
        <f t="shared" si="665"/>
        <v>N</v>
      </c>
      <c r="AN3464" t="s">
        <v>86</v>
      </c>
      <c r="AO3464" t="s">
        <v>85</v>
      </c>
      <c r="AP3464" t="str">
        <f t="shared" si="666"/>
        <v>94</v>
      </c>
      <c r="AQ3464" s="145" t="s">
        <v>1826</v>
      </c>
      <c r="AR3464" t="str">
        <f t="shared" si="667"/>
        <v>1-Adjusted Base Budget</v>
      </c>
      <c r="AS3464" s="145" t="s">
        <v>1827</v>
      </c>
      <c r="AT3464" t="s">
        <v>213</v>
      </c>
      <c r="AV3464" t="str">
        <f t="shared" si="661"/>
        <v>VPIT-SS</v>
      </c>
      <c r="AW3464" t="str">
        <f t="shared" si="672"/>
        <v>VP FOR INFORMATION TECHNOLOGY-SHARED SERVICES</v>
      </c>
    </row>
    <row r="3465" spans="1:49">
      <c r="A3465" s="59">
        <v>2018</v>
      </c>
      <c r="B3465" t="s">
        <v>137</v>
      </c>
      <c r="C3465" t="s">
        <v>1310</v>
      </c>
      <c r="D3465" t="s">
        <v>1311</v>
      </c>
      <c r="E3465" t="s">
        <v>1338</v>
      </c>
      <c r="F3465" t="s">
        <v>1065</v>
      </c>
      <c r="G3465" t="s">
        <v>1066</v>
      </c>
      <c r="H3465" t="s">
        <v>156</v>
      </c>
      <c r="I3465" s="170" t="s">
        <v>84</v>
      </c>
      <c r="J3465" t="s">
        <v>85</v>
      </c>
      <c r="K3465" t="s">
        <v>214</v>
      </c>
      <c r="L3465" t="s">
        <v>389</v>
      </c>
      <c r="M3465" t="s">
        <v>390</v>
      </c>
      <c r="N3465" t="s">
        <v>217</v>
      </c>
      <c r="O3465" t="s">
        <v>263</v>
      </c>
      <c r="P3465" t="s">
        <v>379</v>
      </c>
      <c r="Q3465" t="s">
        <v>379</v>
      </c>
      <c r="R3465" t="s">
        <v>380</v>
      </c>
      <c r="S3465" t="s">
        <v>264</v>
      </c>
      <c r="T3465" t="s">
        <v>265</v>
      </c>
      <c r="U3465" s="61" t="s">
        <v>266</v>
      </c>
      <c r="V3465" t="s">
        <v>24</v>
      </c>
      <c r="W3465" t="s">
        <v>263</v>
      </c>
      <c r="X3465" s="59">
        <v>25000</v>
      </c>
      <c r="Y3465" s="59">
        <v>25000</v>
      </c>
      <c r="Z3465" t="s">
        <v>141</v>
      </c>
      <c r="AA3465" s="146" t="str">
        <f t="shared" si="669"/>
        <v>EX</v>
      </c>
      <c r="AB3465" s="146" t="str">
        <f t="shared" si="671"/>
        <v>IT</v>
      </c>
      <c r="AC3465" t="str">
        <f t="shared" si="662"/>
        <v>EX</v>
      </c>
      <c r="AD3465" s="74">
        <f t="shared" si="663"/>
        <v>25000</v>
      </c>
      <c r="AE3465" s="74">
        <f t="shared" si="668"/>
        <v>25000</v>
      </c>
      <c r="AF3465">
        <v>1</v>
      </c>
      <c r="AG3465">
        <v>0</v>
      </c>
      <c r="AH3465" s="74">
        <v>0</v>
      </c>
      <c r="AJ3465" s="74">
        <f t="shared" si="664"/>
        <v>0</v>
      </c>
      <c r="AK3465" s="74">
        <f t="shared" si="670"/>
        <v>25000</v>
      </c>
      <c r="AL3465" t="str">
        <f t="shared" si="665"/>
        <v>N</v>
      </c>
      <c r="AN3465" t="s">
        <v>86</v>
      </c>
      <c r="AO3465" t="s">
        <v>85</v>
      </c>
      <c r="AP3465" t="str">
        <f t="shared" si="666"/>
        <v>94</v>
      </c>
      <c r="AQ3465" s="145" t="s">
        <v>1826</v>
      </c>
      <c r="AR3465" t="str">
        <f t="shared" si="667"/>
        <v>1-Adjusted Base Budget</v>
      </c>
      <c r="AS3465" s="145" t="s">
        <v>1827</v>
      </c>
      <c r="AT3465" t="s">
        <v>213</v>
      </c>
      <c r="AV3465" t="str">
        <f t="shared" si="661"/>
        <v>VPIT-SS</v>
      </c>
      <c r="AW3465" t="str">
        <f t="shared" si="672"/>
        <v>VP FOR INFORMATION TECHNOLOGY-SHARED SERVICES</v>
      </c>
    </row>
    <row r="3466" spans="1:49">
      <c r="A3466" s="59">
        <v>2018</v>
      </c>
      <c r="B3466" t="s">
        <v>137</v>
      </c>
      <c r="C3466" t="s">
        <v>1310</v>
      </c>
      <c r="D3466" t="s">
        <v>1311</v>
      </c>
      <c r="E3466" t="s">
        <v>1338</v>
      </c>
      <c r="F3466" t="s">
        <v>965</v>
      </c>
      <c r="G3466" t="s">
        <v>966</v>
      </c>
      <c r="H3466" t="s">
        <v>156</v>
      </c>
      <c r="I3466" s="170" t="s">
        <v>84</v>
      </c>
      <c r="J3466" t="s">
        <v>85</v>
      </c>
      <c r="K3466" t="s">
        <v>214</v>
      </c>
      <c r="L3466" t="s">
        <v>389</v>
      </c>
      <c r="M3466" t="s">
        <v>390</v>
      </c>
      <c r="N3466" t="s">
        <v>217</v>
      </c>
      <c r="O3466" t="s">
        <v>263</v>
      </c>
      <c r="P3466" t="s">
        <v>379</v>
      </c>
      <c r="Q3466" t="s">
        <v>379</v>
      </c>
      <c r="R3466" t="s">
        <v>380</v>
      </c>
      <c r="S3466" t="s">
        <v>264</v>
      </c>
      <c r="T3466" t="s">
        <v>265</v>
      </c>
      <c r="U3466" s="61" t="s">
        <v>266</v>
      </c>
      <c r="V3466" t="s">
        <v>24</v>
      </c>
      <c r="W3466" t="s">
        <v>263</v>
      </c>
      <c r="X3466" s="59">
        <v>120138</v>
      </c>
      <c r="Y3466" s="59">
        <v>120138</v>
      </c>
      <c r="Z3466" t="s">
        <v>141</v>
      </c>
      <c r="AA3466" s="146" t="str">
        <f t="shared" si="669"/>
        <v>EX</v>
      </c>
      <c r="AB3466" s="146" t="str">
        <f t="shared" si="671"/>
        <v>IT</v>
      </c>
      <c r="AC3466" t="str">
        <f t="shared" si="662"/>
        <v>EX</v>
      </c>
      <c r="AD3466" s="74">
        <f t="shared" si="663"/>
        <v>120138</v>
      </c>
      <c r="AE3466" s="74">
        <f t="shared" si="668"/>
        <v>120138</v>
      </c>
      <c r="AF3466">
        <v>1</v>
      </c>
      <c r="AG3466">
        <v>0</v>
      </c>
      <c r="AH3466" s="74">
        <v>0</v>
      </c>
      <c r="AJ3466" s="74">
        <f t="shared" si="664"/>
        <v>0</v>
      </c>
      <c r="AK3466" s="74">
        <f t="shared" si="670"/>
        <v>120138</v>
      </c>
      <c r="AL3466" t="str">
        <f t="shared" si="665"/>
        <v>N</v>
      </c>
      <c r="AN3466" t="s">
        <v>86</v>
      </c>
      <c r="AO3466" t="s">
        <v>85</v>
      </c>
      <c r="AP3466" t="str">
        <f t="shared" si="666"/>
        <v>94</v>
      </c>
      <c r="AQ3466" s="145" t="s">
        <v>1826</v>
      </c>
      <c r="AR3466" t="str">
        <f t="shared" si="667"/>
        <v>1-Adjusted Base Budget</v>
      </c>
      <c r="AS3466" s="145" t="s">
        <v>1827</v>
      </c>
      <c r="AT3466" t="s">
        <v>213</v>
      </c>
      <c r="AV3466" t="str">
        <f t="shared" si="661"/>
        <v>VPIT-SS</v>
      </c>
      <c r="AW3466" t="str">
        <f t="shared" si="672"/>
        <v>VP FOR INFORMATION TECHNOLOGY-SHARED SERVICES</v>
      </c>
    </row>
    <row r="3467" spans="1:49">
      <c r="A3467" s="59">
        <v>2018</v>
      </c>
      <c r="B3467" t="s">
        <v>137</v>
      </c>
      <c r="C3467" t="s">
        <v>1310</v>
      </c>
      <c r="D3467" t="s">
        <v>1311</v>
      </c>
      <c r="E3467" t="s">
        <v>1338</v>
      </c>
      <c r="F3467" t="s">
        <v>1197</v>
      </c>
      <c r="G3467" t="s">
        <v>1198</v>
      </c>
      <c r="H3467" t="s">
        <v>156</v>
      </c>
      <c r="I3467" s="170" t="s">
        <v>84</v>
      </c>
      <c r="J3467" t="s">
        <v>85</v>
      </c>
      <c r="K3467" t="s">
        <v>214</v>
      </c>
      <c r="L3467" t="s">
        <v>389</v>
      </c>
      <c r="M3467" t="s">
        <v>390</v>
      </c>
      <c r="N3467" t="s">
        <v>217</v>
      </c>
      <c r="O3467" t="s">
        <v>263</v>
      </c>
      <c r="P3467" t="s">
        <v>379</v>
      </c>
      <c r="Q3467" t="s">
        <v>379</v>
      </c>
      <c r="R3467" t="s">
        <v>380</v>
      </c>
      <c r="S3467" t="s">
        <v>264</v>
      </c>
      <c r="T3467" t="s">
        <v>265</v>
      </c>
      <c r="U3467" s="61" t="s">
        <v>266</v>
      </c>
      <c r="V3467" t="s">
        <v>24</v>
      </c>
      <c r="W3467" t="s">
        <v>263</v>
      </c>
      <c r="X3467" s="59">
        <v>323745</v>
      </c>
      <c r="Y3467" s="59">
        <v>0</v>
      </c>
      <c r="Z3467" t="s">
        <v>141</v>
      </c>
      <c r="AA3467" s="146" t="str">
        <f t="shared" si="669"/>
        <v>EX</v>
      </c>
      <c r="AB3467" s="146" t="str">
        <f t="shared" si="671"/>
        <v>IT</v>
      </c>
      <c r="AC3467" t="str">
        <f t="shared" si="662"/>
        <v>EX</v>
      </c>
      <c r="AD3467" s="74">
        <f t="shared" si="663"/>
        <v>0</v>
      </c>
      <c r="AE3467" s="74">
        <f t="shared" si="668"/>
        <v>0</v>
      </c>
      <c r="AF3467">
        <v>1</v>
      </c>
      <c r="AG3467">
        <v>0</v>
      </c>
      <c r="AH3467" s="74">
        <v>0</v>
      </c>
      <c r="AJ3467" s="74">
        <f t="shared" si="664"/>
        <v>0</v>
      </c>
      <c r="AK3467" s="74">
        <f t="shared" si="670"/>
        <v>0</v>
      </c>
      <c r="AL3467" t="str">
        <f t="shared" si="665"/>
        <v>N</v>
      </c>
      <c r="AN3467" t="s">
        <v>86</v>
      </c>
      <c r="AO3467" t="s">
        <v>85</v>
      </c>
      <c r="AP3467" t="str">
        <f t="shared" si="666"/>
        <v>94</v>
      </c>
      <c r="AQ3467" s="145" t="s">
        <v>1826</v>
      </c>
      <c r="AR3467" t="str">
        <f t="shared" si="667"/>
        <v>1-Adjusted Base Budget</v>
      </c>
      <c r="AS3467" s="145" t="s">
        <v>1827</v>
      </c>
      <c r="AT3467" t="s">
        <v>213</v>
      </c>
      <c r="AV3467" t="str">
        <f t="shared" si="661"/>
        <v>VPIT-SS</v>
      </c>
      <c r="AW3467" t="str">
        <f t="shared" si="672"/>
        <v>VP FOR INFORMATION TECHNOLOGY-SHARED SERVICES</v>
      </c>
    </row>
    <row r="3468" spans="1:49">
      <c r="A3468" s="59">
        <v>2018</v>
      </c>
      <c r="B3468" t="s">
        <v>137</v>
      </c>
      <c r="C3468" t="s">
        <v>1310</v>
      </c>
      <c r="D3468" t="s">
        <v>1311</v>
      </c>
      <c r="E3468" t="s">
        <v>1338</v>
      </c>
      <c r="F3468" t="s">
        <v>1353</v>
      </c>
      <c r="G3468" t="s">
        <v>1354</v>
      </c>
      <c r="H3468" t="s">
        <v>156</v>
      </c>
      <c r="I3468" s="170" t="s">
        <v>84</v>
      </c>
      <c r="J3468" t="s">
        <v>85</v>
      </c>
      <c r="K3468" t="s">
        <v>214</v>
      </c>
      <c r="L3468" t="s">
        <v>389</v>
      </c>
      <c r="M3468" t="s">
        <v>390</v>
      </c>
      <c r="N3468" t="s">
        <v>217</v>
      </c>
      <c r="O3468" t="s">
        <v>263</v>
      </c>
      <c r="P3468" t="s">
        <v>379</v>
      </c>
      <c r="Q3468" t="s">
        <v>379</v>
      </c>
      <c r="R3468" t="s">
        <v>380</v>
      </c>
      <c r="S3468" t="s">
        <v>264</v>
      </c>
      <c r="T3468" t="s">
        <v>265</v>
      </c>
      <c r="U3468" s="61" t="s">
        <v>266</v>
      </c>
      <c r="V3468" t="s">
        <v>24</v>
      </c>
      <c r="W3468" t="s">
        <v>263</v>
      </c>
      <c r="X3468" s="59">
        <v>12940</v>
      </c>
      <c r="Y3468" s="59">
        <v>13079</v>
      </c>
      <c r="Z3468" t="s">
        <v>141</v>
      </c>
      <c r="AA3468" s="146" t="str">
        <f t="shared" si="669"/>
        <v>EX</v>
      </c>
      <c r="AB3468" s="146" t="str">
        <f t="shared" si="671"/>
        <v>IT</v>
      </c>
      <c r="AC3468" t="str">
        <f t="shared" si="662"/>
        <v>EX</v>
      </c>
      <c r="AD3468" s="74">
        <f t="shared" si="663"/>
        <v>13079</v>
      </c>
      <c r="AE3468" s="74">
        <f t="shared" si="668"/>
        <v>13079</v>
      </c>
      <c r="AF3468">
        <v>1</v>
      </c>
      <c r="AG3468">
        <v>0</v>
      </c>
      <c r="AH3468" s="74">
        <v>0</v>
      </c>
      <c r="AJ3468" s="74">
        <f t="shared" si="664"/>
        <v>0</v>
      </c>
      <c r="AK3468" s="74">
        <f t="shared" si="670"/>
        <v>13079</v>
      </c>
      <c r="AL3468" t="str">
        <f t="shared" si="665"/>
        <v>N</v>
      </c>
      <c r="AN3468" t="s">
        <v>86</v>
      </c>
      <c r="AO3468" t="s">
        <v>85</v>
      </c>
      <c r="AP3468" t="str">
        <f t="shared" si="666"/>
        <v>94</v>
      </c>
      <c r="AQ3468" s="145" t="s">
        <v>1826</v>
      </c>
      <c r="AR3468" t="str">
        <f t="shared" si="667"/>
        <v>1-Adjusted Base Budget</v>
      </c>
      <c r="AS3468" s="145" t="s">
        <v>1827</v>
      </c>
      <c r="AT3468" t="s">
        <v>213</v>
      </c>
      <c r="AV3468" t="str">
        <f t="shared" ref="AV3468:AV3531" si="673">IF(AND($AN3468="UAVP",$Z3468="OE"),$AN3468 &amp; "-OE",IF(AND($AN3468="VPIT",OR($Z3468="SS",$Z3468="IT")),$AN3468 &amp; "-SS",$AN3468))</f>
        <v>VPIT-SS</v>
      </c>
      <c r="AW3468" t="str">
        <f t="shared" si="672"/>
        <v>VP FOR INFORMATION TECHNOLOGY-SHARED SERVICES</v>
      </c>
    </row>
    <row r="3469" spans="1:49">
      <c r="A3469" s="59">
        <v>2018</v>
      </c>
      <c r="B3469" t="s">
        <v>137</v>
      </c>
      <c r="C3469" t="s">
        <v>1310</v>
      </c>
      <c r="D3469" t="s">
        <v>1311</v>
      </c>
      <c r="E3469" t="s">
        <v>1338</v>
      </c>
      <c r="F3469" t="s">
        <v>1349</v>
      </c>
      <c r="G3469" t="s">
        <v>1350</v>
      </c>
      <c r="H3469" t="s">
        <v>156</v>
      </c>
      <c r="I3469" s="170" t="s">
        <v>84</v>
      </c>
      <c r="J3469" t="s">
        <v>85</v>
      </c>
      <c r="K3469" t="s">
        <v>214</v>
      </c>
      <c r="L3469" t="s">
        <v>389</v>
      </c>
      <c r="M3469" t="s">
        <v>390</v>
      </c>
      <c r="N3469" t="s">
        <v>217</v>
      </c>
      <c r="O3469" t="s">
        <v>263</v>
      </c>
      <c r="P3469" t="s">
        <v>379</v>
      </c>
      <c r="Q3469" t="s">
        <v>379</v>
      </c>
      <c r="R3469" t="s">
        <v>380</v>
      </c>
      <c r="S3469" t="s">
        <v>264</v>
      </c>
      <c r="T3469" t="s">
        <v>265</v>
      </c>
      <c r="U3469" s="61" t="s">
        <v>266</v>
      </c>
      <c r="V3469" t="s">
        <v>24</v>
      </c>
      <c r="W3469" t="s">
        <v>263</v>
      </c>
      <c r="X3469" s="59">
        <v>0</v>
      </c>
      <c r="Y3469" s="59">
        <v>323745</v>
      </c>
      <c r="Z3469" t="s">
        <v>141</v>
      </c>
      <c r="AA3469" s="146" t="str">
        <f t="shared" si="669"/>
        <v>EX</v>
      </c>
      <c r="AB3469" s="146" t="str">
        <f t="shared" si="671"/>
        <v>IT</v>
      </c>
      <c r="AC3469" t="str">
        <f t="shared" si="662"/>
        <v>EX</v>
      </c>
      <c r="AD3469" s="74">
        <f t="shared" si="663"/>
        <v>323745</v>
      </c>
      <c r="AE3469" s="74">
        <f t="shared" si="668"/>
        <v>323745</v>
      </c>
      <c r="AF3469">
        <v>1</v>
      </c>
      <c r="AG3469">
        <v>0</v>
      </c>
      <c r="AH3469" s="74">
        <v>0</v>
      </c>
      <c r="AJ3469" s="74">
        <f t="shared" si="664"/>
        <v>0</v>
      </c>
      <c r="AK3469" s="74">
        <f t="shared" si="670"/>
        <v>323745</v>
      </c>
      <c r="AL3469" t="str">
        <f t="shared" si="665"/>
        <v>N</v>
      </c>
      <c r="AN3469" t="s">
        <v>86</v>
      </c>
      <c r="AO3469" t="s">
        <v>85</v>
      </c>
      <c r="AP3469" t="str">
        <f t="shared" si="666"/>
        <v>94</v>
      </c>
      <c r="AQ3469" s="145" t="s">
        <v>1826</v>
      </c>
      <c r="AR3469" t="str">
        <f t="shared" si="667"/>
        <v>1-Adjusted Base Budget</v>
      </c>
      <c r="AS3469" s="145" t="s">
        <v>1827</v>
      </c>
      <c r="AT3469" t="s">
        <v>213</v>
      </c>
      <c r="AV3469" t="str">
        <f t="shared" si="673"/>
        <v>VPIT-SS</v>
      </c>
      <c r="AW3469" t="str">
        <f t="shared" si="672"/>
        <v>VP FOR INFORMATION TECHNOLOGY-SHARED SERVICES</v>
      </c>
    </row>
    <row r="3470" spans="1:49">
      <c r="A3470" s="59">
        <v>2018</v>
      </c>
      <c r="B3470" t="s">
        <v>137</v>
      </c>
      <c r="C3470" t="s">
        <v>1310</v>
      </c>
      <c r="D3470" t="s">
        <v>1311</v>
      </c>
      <c r="E3470" t="s">
        <v>1315</v>
      </c>
      <c r="F3470" t="s">
        <v>1149</v>
      </c>
      <c r="G3470" t="s">
        <v>1320</v>
      </c>
      <c r="H3470" t="s">
        <v>158</v>
      </c>
      <c r="I3470" s="170" t="s">
        <v>84</v>
      </c>
      <c r="J3470" t="s">
        <v>85</v>
      </c>
      <c r="K3470" t="s">
        <v>214</v>
      </c>
      <c r="L3470" t="s">
        <v>389</v>
      </c>
      <c r="M3470" t="s">
        <v>390</v>
      </c>
      <c r="N3470" t="s">
        <v>217</v>
      </c>
      <c r="O3470" t="s">
        <v>263</v>
      </c>
      <c r="P3470" t="s">
        <v>379</v>
      </c>
      <c r="Q3470" t="s">
        <v>379</v>
      </c>
      <c r="R3470" t="s">
        <v>380</v>
      </c>
      <c r="S3470" t="s">
        <v>264</v>
      </c>
      <c r="T3470" t="s">
        <v>265</v>
      </c>
      <c r="U3470" s="61" t="s">
        <v>266</v>
      </c>
      <c r="V3470" t="s">
        <v>24</v>
      </c>
      <c r="W3470" t="s">
        <v>263</v>
      </c>
      <c r="X3470" s="59">
        <v>4280</v>
      </c>
      <c r="Y3470" s="59">
        <v>4280</v>
      </c>
      <c r="Z3470" t="s">
        <v>141</v>
      </c>
      <c r="AA3470" s="146" t="str">
        <f t="shared" si="669"/>
        <v>EX</v>
      </c>
      <c r="AB3470" s="146" t="str">
        <f t="shared" si="671"/>
        <v>IT</v>
      </c>
      <c r="AC3470" t="str">
        <f t="shared" si="662"/>
        <v>EX</v>
      </c>
      <c r="AD3470" s="74">
        <f t="shared" si="663"/>
        <v>4280</v>
      </c>
      <c r="AE3470" s="74">
        <f t="shared" si="668"/>
        <v>4280</v>
      </c>
      <c r="AF3470">
        <v>1</v>
      </c>
      <c r="AG3470">
        <v>0</v>
      </c>
      <c r="AH3470" s="74">
        <v>0</v>
      </c>
      <c r="AJ3470" s="74">
        <f t="shared" si="664"/>
        <v>0</v>
      </c>
      <c r="AK3470" s="74">
        <f t="shared" si="670"/>
        <v>4280</v>
      </c>
      <c r="AL3470" t="str">
        <f t="shared" si="665"/>
        <v>N</v>
      </c>
      <c r="AN3470" t="s">
        <v>86</v>
      </c>
      <c r="AO3470" t="s">
        <v>85</v>
      </c>
      <c r="AP3470" t="str">
        <f t="shared" si="666"/>
        <v>94</v>
      </c>
      <c r="AQ3470" s="145" t="s">
        <v>1826</v>
      </c>
      <c r="AR3470" t="str">
        <f t="shared" si="667"/>
        <v>1-Adjusted Base Budget</v>
      </c>
      <c r="AS3470" s="145" t="s">
        <v>1827</v>
      </c>
      <c r="AT3470" t="s">
        <v>213</v>
      </c>
      <c r="AV3470" t="str">
        <f t="shared" si="673"/>
        <v>VPIT-SS</v>
      </c>
      <c r="AW3470" t="str">
        <f t="shared" si="672"/>
        <v>VP FOR INFORMATION TECHNOLOGY-SHARED SERVICES</v>
      </c>
    </row>
    <row r="3471" spans="1:49">
      <c r="A3471" s="59">
        <v>2018</v>
      </c>
      <c r="B3471" t="s">
        <v>137</v>
      </c>
      <c r="C3471" t="s">
        <v>1310</v>
      </c>
      <c r="D3471" t="s">
        <v>1311</v>
      </c>
      <c r="E3471" t="s">
        <v>1315</v>
      </c>
      <c r="F3471" t="s">
        <v>1313</v>
      </c>
      <c r="G3471" t="s">
        <v>1314</v>
      </c>
      <c r="H3471" t="s">
        <v>158</v>
      </c>
      <c r="I3471" s="170" t="s">
        <v>84</v>
      </c>
      <c r="J3471" t="s">
        <v>85</v>
      </c>
      <c r="K3471" t="s">
        <v>214</v>
      </c>
      <c r="L3471" t="s">
        <v>389</v>
      </c>
      <c r="M3471" t="s">
        <v>390</v>
      </c>
      <c r="N3471" t="s">
        <v>217</v>
      </c>
      <c r="O3471" t="s">
        <v>263</v>
      </c>
      <c r="P3471" t="s">
        <v>379</v>
      </c>
      <c r="Q3471" t="s">
        <v>379</v>
      </c>
      <c r="R3471" t="s">
        <v>380</v>
      </c>
      <c r="S3471" t="s">
        <v>264</v>
      </c>
      <c r="T3471" t="s">
        <v>265</v>
      </c>
      <c r="U3471" s="61" t="s">
        <v>266</v>
      </c>
      <c r="V3471" t="s">
        <v>24</v>
      </c>
      <c r="W3471" t="s">
        <v>263</v>
      </c>
      <c r="X3471" s="59">
        <v>10000</v>
      </c>
      <c r="Y3471" s="59">
        <v>10000</v>
      </c>
      <c r="Z3471" t="s">
        <v>141</v>
      </c>
      <c r="AA3471" s="146" t="str">
        <f t="shared" si="669"/>
        <v>EX</v>
      </c>
      <c r="AB3471" s="146" t="str">
        <f t="shared" si="671"/>
        <v>IT</v>
      </c>
      <c r="AC3471" t="str">
        <f t="shared" si="662"/>
        <v>EX</v>
      </c>
      <c r="AD3471" s="74">
        <f t="shared" si="663"/>
        <v>10000</v>
      </c>
      <c r="AE3471" s="74">
        <f t="shared" si="668"/>
        <v>10000</v>
      </c>
      <c r="AF3471">
        <v>1</v>
      </c>
      <c r="AG3471">
        <v>0</v>
      </c>
      <c r="AH3471" s="74">
        <v>0</v>
      </c>
      <c r="AJ3471" s="74">
        <f t="shared" si="664"/>
        <v>0</v>
      </c>
      <c r="AK3471" s="74">
        <f t="shared" si="670"/>
        <v>10000</v>
      </c>
      <c r="AL3471" t="str">
        <f t="shared" si="665"/>
        <v>N</v>
      </c>
      <c r="AN3471" t="s">
        <v>86</v>
      </c>
      <c r="AO3471" t="s">
        <v>85</v>
      </c>
      <c r="AP3471" t="str">
        <f t="shared" si="666"/>
        <v>94</v>
      </c>
      <c r="AQ3471" s="145" t="s">
        <v>1826</v>
      </c>
      <c r="AR3471" t="str">
        <f t="shared" si="667"/>
        <v>1-Adjusted Base Budget</v>
      </c>
      <c r="AS3471" s="145" t="s">
        <v>1827</v>
      </c>
      <c r="AT3471" t="s">
        <v>213</v>
      </c>
      <c r="AV3471" t="str">
        <f t="shared" si="673"/>
        <v>VPIT-SS</v>
      </c>
      <c r="AW3471" t="str">
        <f t="shared" si="672"/>
        <v>VP FOR INFORMATION TECHNOLOGY-SHARED SERVICES</v>
      </c>
    </row>
    <row r="3472" spans="1:49">
      <c r="A3472" s="59">
        <v>2018</v>
      </c>
      <c r="B3472" t="s">
        <v>137</v>
      </c>
      <c r="C3472" t="s">
        <v>1310</v>
      </c>
      <c r="D3472" t="s">
        <v>1311</v>
      </c>
      <c r="E3472" t="s">
        <v>1319</v>
      </c>
      <c r="F3472" t="s">
        <v>1313</v>
      </c>
      <c r="G3472" t="s">
        <v>1314</v>
      </c>
      <c r="H3472" t="s">
        <v>142</v>
      </c>
      <c r="I3472" s="170" t="s">
        <v>84</v>
      </c>
      <c r="J3472" t="s">
        <v>85</v>
      </c>
      <c r="K3472" t="s">
        <v>214</v>
      </c>
      <c r="L3472" t="s">
        <v>786</v>
      </c>
      <c r="M3472" t="s">
        <v>787</v>
      </c>
      <c r="N3472" t="s">
        <v>217</v>
      </c>
      <c r="O3472" t="s">
        <v>263</v>
      </c>
      <c r="P3472" t="s">
        <v>533</v>
      </c>
      <c r="Q3472" t="s">
        <v>534</v>
      </c>
      <c r="R3472" t="s">
        <v>535</v>
      </c>
      <c r="S3472" t="s">
        <v>264</v>
      </c>
      <c r="T3472" t="s">
        <v>265</v>
      </c>
      <c r="U3472" s="61" t="s">
        <v>266</v>
      </c>
      <c r="V3472" t="s">
        <v>24</v>
      </c>
      <c r="W3472" t="s">
        <v>263</v>
      </c>
      <c r="X3472" s="59">
        <v>2200</v>
      </c>
      <c r="Y3472" s="59">
        <v>2200</v>
      </c>
      <c r="Z3472" t="s">
        <v>141</v>
      </c>
      <c r="AA3472" s="146" t="str">
        <f t="shared" si="669"/>
        <v>EX</v>
      </c>
      <c r="AB3472" s="146" t="str">
        <f t="shared" si="671"/>
        <v>IT</v>
      </c>
      <c r="AC3472" t="str">
        <f t="shared" si="662"/>
        <v>EX</v>
      </c>
      <c r="AD3472" s="74">
        <f t="shared" si="663"/>
        <v>2200</v>
      </c>
      <c r="AE3472" s="74">
        <f t="shared" si="668"/>
        <v>2200</v>
      </c>
      <c r="AF3472">
        <v>1</v>
      </c>
      <c r="AG3472">
        <v>0</v>
      </c>
      <c r="AH3472" s="74">
        <v>0</v>
      </c>
      <c r="AJ3472" s="74">
        <f t="shared" si="664"/>
        <v>0</v>
      </c>
      <c r="AK3472" s="74">
        <f t="shared" si="670"/>
        <v>2200</v>
      </c>
      <c r="AL3472" t="str">
        <f t="shared" si="665"/>
        <v>N</v>
      </c>
      <c r="AN3472" t="s">
        <v>86</v>
      </c>
      <c r="AO3472" t="s">
        <v>85</v>
      </c>
      <c r="AP3472" t="str">
        <f t="shared" si="666"/>
        <v>94</v>
      </c>
      <c r="AQ3472" s="145" t="s">
        <v>1826</v>
      </c>
      <c r="AR3472" t="str">
        <f t="shared" si="667"/>
        <v>1-Adjusted Base Budget</v>
      </c>
      <c r="AS3472" s="145" t="s">
        <v>1827</v>
      </c>
      <c r="AT3472" t="s">
        <v>213</v>
      </c>
      <c r="AV3472" t="str">
        <f t="shared" si="673"/>
        <v>VPIT-SS</v>
      </c>
      <c r="AW3472" t="str">
        <f t="shared" si="672"/>
        <v>VP FOR INFORMATION TECHNOLOGY-SHARED SERVICES</v>
      </c>
    </row>
    <row r="3473" spans="1:49">
      <c r="A3473" s="59">
        <v>2018</v>
      </c>
      <c r="B3473" t="s">
        <v>137</v>
      </c>
      <c r="C3473" t="s">
        <v>1310</v>
      </c>
      <c r="D3473" t="s">
        <v>1311</v>
      </c>
      <c r="E3473" t="s">
        <v>1316</v>
      </c>
      <c r="F3473" t="s">
        <v>1324</v>
      </c>
      <c r="G3473" t="s">
        <v>1325</v>
      </c>
      <c r="H3473" t="s">
        <v>149</v>
      </c>
      <c r="I3473" s="170" t="s">
        <v>84</v>
      </c>
      <c r="J3473" t="s">
        <v>85</v>
      </c>
      <c r="K3473" t="s">
        <v>214</v>
      </c>
      <c r="L3473" t="s">
        <v>786</v>
      </c>
      <c r="M3473" t="s">
        <v>787</v>
      </c>
      <c r="N3473" t="s">
        <v>217</v>
      </c>
      <c r="O3473" t="s">
        <v>263</v>
      </c>
      <c r="P3473" t="s">
        <v>533</v>
      </c>
      <c r="Q3473" t="s">
        <v>534</v>
      </c>
      <c r="R3473" t="s">
        <v>535</v>
      </c>
      <c r="S3473" t="s">
        <v>264</v>
      </c>
      <c r="T3473" t="s">
        <v>265</v>
      </c>
      <c r="U3473" s="61" t="s">
        <v>266</v>
      </c>
      <c r="V3473" t="s">
        <v>24</v>
      </c>
      <c r="W3473" t="s">
        <v>263</v>
      </c>
      <c r="X3473" s="59">
        <v>7980</v>
      </c>
      <c r="Y3473" s="59">
        <v>7980</v>
      </c>
      <c r="Z3473" t="s">
        <v>141</v>
      </c>
      <c r="AA3473" s="146" t="str">
        <f t="shared" si="669"/>
        <v>EX</v>
      </c>
      <c r="AB3473" s="146" t="str">
        <f t="shared" si="671"/>
        <v>IT</v>
      </c>
      <c r="AC3473" t="str">
        <f t="shared" si="662"/>
        <v>EX</v>
      </c>
      <c r="AD3473" s="74">
        <f t="shared" si="663"/>
        <v>7980</v>
      </c>
      <c r="AE3473" s="74">
        <f t="shared" si="668"/>
        <v>7980</v>
      </c>
      <c r="AF3473">
        <v>1</v>
      </c>
      <c r="AG3473">
        <v>0</v>
      </c>
      <c r="AH3473" s="74">
        <v>0</v>
      </c>
      <c r="AJ3473" s="74">
        <f t="shared" si="664"/>
        <v>0</v>
      </c>
      <c r="AK3473" s="74">
        <f t="shared" si="670"/>
        <v>7980</v>
      </c>
      <c r="AL3473" t="str">
        <f t="shared" si="665"/>
        <v>N</v>
      </c>
      <c r="AN3473" t="s">
        <v>86</v>
      </c>
      <c r="AO3473" t="s">
        <v>85</v>
      </c>
      <c r="AP3473" t="str">
        <f t="shared" si="666"/>
        <v>94</v>
      </c>
      <c r="AQ3473" s="145" t="s">
        <v>1826</v>
      </c>
      <c r="AR3473" t="str">
        <f t="shared" si="667"/>
        <v>1-Adjusted Base Budget</v>
      </c>
      <c r="AS3473" s="145" t="s">
        <v>1827</v>
      </c>
      <c r="AT3473" t="s">
        <v>213</v>
      </c>
      <c r="AV3473" t="str">
        <f t="shared" si="673"/>
        <v>VPIT-SS</v>
      </c>
      <c r="AW3473" t="str">
        <f t="shared" si="672"/>
        <v>VP FOR INFORMATION TECHNOLOGY-SHARED SERVICES</v>
      </c>
    </row>
    <row r="3474" spans="1:49">
      <c r="A3474" s="59">
        <v>2018</v>
      </c>
      <c r="B3474" t="s">
        <v>137</v>
      </c>
      <c r="C3474" t="s">
        <v>1310</v>
      </c>
      <c r="D3474" t="s">
        <v>1311</v>
      </c>
      <c r="E3474" t="s">
        <v>1316</v>
      </c>
      <c r="F3474" t="s">
        <v>1119</v>
      </c>
      <c r="G3474" t="s">
        <v>1120</v>
      </c>
      <c r="H3474" t="s">
        <v>149</v>
      </c>
      <c r="I3474" s="170" t="s">
        <v>84</v>
      </c>
      <c r="J3474" t="s">
        <v>85</v>
      </c>
      <c r="K3474" t="s">
        <v>214</v>
      </c>
      <c r="L3474" t="s">
        <v>786</v>
      </c>
      <c r="M3474" t="s">
        <v>787</v>
      </c>
      <c r="N3474" t="s">
        <v>217</v>
      </c>
      <c r="O3474" t="s">
        <v>263</v>
      </c>
      <c r="P3474" t="s">
        <v>533</v>
      </c>
      <c r="Q3474" t="s">
        <v>534</v>
      </c>
      <c r="R3474" t="s">
        <v>535</v>
      </c>
      <c r="S3474" t="s">
        <v>264</v>
      </c>
      <c r="T3474" t="s">
        <v>265</v>
      </c>
      <c r="U3474" s="61" t="s">
        <v>266</v>
      </c>
      <c r="V3474" t="s">
        <v>24</v>
      </c>
      <c r="W3474" t="s">
        <v>263</v>
      </c>
      <c r="X3474" s="59">
        <v>21000</v>
      </c>
      <c r="Y3474" s="59">
        <v>21000</v>
      </c>
      <c r="Z3474" t="s">
        <v>141</v>
      </c>
      <c r="AA3474" s="146" t="str">
        <f t="shared" si="669"/>
        <v>EX</v>
      </c>
      <c r="AB3474" s="146" t="str">
        <f t="shared" si="671"/>
        <v>IT</v>
      </c>
      <c r="AC3474" t="str">
        <f t="shared" si="662"/>
        <v>EX</v>
      </c>
      <c r="AD3474" s="74">
        <f t="shared" si="663"/>
        <v>21000</v>
      </c>
      <c r="AE3474" s="74">
        <f t="shared" si="668"/>
        <v>21000</v>
      </c>
      <c r="AF3474">
        <v>1</v>
      </c>
      <c r="AG3474">
        <v>0</v>
      </c>
      <c r="AH3474" s="74">
        <v>0</v>
      </c>
      <c r="AJ3474" s="74">
        <f t="shared" si="664"/>
        <v>0</v>
      </c>
      <c r="AK3474" s="74">
        <f t="shared" si="670"/>
        <v>21000</v>
      </c>
      <c r="AL3474" t="str">
        <f t="shared" si="665"/>
        <v>N</v>
      </c>
      <c r="AN3474" t="s">
        <v>86</v>
      </c>
      <c r="AO3474" t="s">
        <v>85</v>
      </c>
      <c r="AP3474" t="str">
        <f t="shared" si="666"/>
        <v>94</v>
      </c>
      <c r="AQ3474" s="145" t="s">
        <v>1826</v>
      </c>
      <c r="AR3474" t="str">
        <f t="shared" si="667"/>
        <v>1-Adjusted Base Budget</v>
      </c>
      <c r="AS3474" s="145" t="s">
        <v>1827</v>
      </c>
      <c r="AT3474" t="s">
        <v>213</v>
      </c>
      <c r="AV3474" t="str">
        <f t="shared" si="673"/>
        <v>VPIT-SS</v>
      </c>
      <c r="AW3474" t="str">
        <f t="shared" si="672"/>
        <v>VP FOR INFORMATION TECHNOLOGY-SHARED SERVICES</v>
      </c>
    </row>
    <row r="3475" spans="1:49">
      <c r="A3475" s="59">
        <v>2018</v>
      </c>
      <c r="B3475" t="s">
        <v>137</v>
      </c>
      <c r="C3475" t="s">
        <v>1310</v>
      </c>
      <c r="D3475" t="s">
        <v>1311</v>
      </c>
      <c r="E3475" t="s">
        <v>1338</v>
      </c>
      <c r="F3475" t="s">
        <v>1115</v>
      </c>
      <c r="G3475" t="s">
        <v>1116</v>
      </c>
      <c r="H3475" t="s">
        <v>156</v>
      </c>
      <c r="I3475" s="170" t="s">
        <v>84</v>
      </c>
      <c r="J3475" t="s">
        <v>85</v>
      </c>
      <c r="K3475" t="s">
        <v>214</v>
      </c>
      <c r="L3475" t="s">
        <v>786</v>
      </c>
      <c r="M3475" t="s">
        <v>787</v>
      </c>
      <c r="N3475" t="s">
        <v>217</v>
      </c>
      <c r="O3475" t="s">
        <v>263</v>
      </c>
      <c r="P3475" t="s">
        <v>533</v>
      </c>
      <c r="Q3475" t="s">
        <v>534</v>
      </c>
      <c r="R3475" t="s">
        <v>535</v>
      </c>
      <c r="S3475" t="s">
        <v>264</v>
      </c>
      <c r="T3475" t="s">
        <v>265</v>
      </c>
      <c r="U3475" s="61" t="s">
        <v>266</v>
      </c>
      <c r="V3475" t="s">
        <v>24</v>
      </c>
      <c r="W3475" t="s">
        <v>263</v>
      </c>
      <c r="X3475" s="59">
        <v>14945</v>
      </c>
      <c r="Y3475" s="59">
        <v>0</v>
      </c>
      <c r="Z3475" t="s">
        <v>141</v>
      </c>
      <c r="AA3475" s="146" t="str">
        <f t="shared" si="669"/>
        <v>EX</v>
      </c>
      <c r="AB3475" s="146" t="str">
        <f t="shared" si="671"/>
        <v>IT</v>
      </c>
      <c r="AC3475" t="str">
        <f t="shared" ref="AC3475:AC3538" si="674">IF(O3475 =AA3475,W3475,"Allot/Xfer IN")</f>
        <v>EX</v>
      </c>
      <c r="AD3475" s="74">
        <f t="shared" ref="AD3475:AD3538" si="675">IF(O3475 =AA3475,Y3475,-Y3475)</f>
        <v>0</v>
      </c>
      <c r="AE3475" s="74">
        <f t="shared" si="668"/>
        <v>0</v>
      </c>
      <c r="AF3475">
        <v>1</v>
      </c>
      <c r="AG3475">
        <v>0</v>
      </c>
      <c r="AH3475" s="74">
        <v>0</v>
      </c>
      <c r="AJ3475" s="74">
        <f t="shared" ref="AJ3475:AJ3538" si="676">SUM(AG3475:AI3475)</f>
        <v>0</v>
      </c>
      <c r="AK3475" s="74">
        <f t="shared" si="670"/>
        <v>0</v>
      </c>
      <c r="AL3475" t="str">
        <f t="shared" ref="AL3475:AL3538" si="677">IF(AF3475&lt;&gt;1,"Y","N")</f>
        <v>N</v>
      </c>
      <c r="AN3475" t="s">
        <v>86</v>
      </c>
      <c r="AO3475" t="s">
        <v>85</v>
      </c>
      <c r="AP3475" t="str">
        <f t="shared" ref="AP3475:AP3538" si="678">IF(AL3475 ="Y","99",I3475)</f>
        <v>94</v>
      </c>
      <c r="AQ3475" s="145" t="s">
        <v>1826</v>
      </c>
      <c r="AR3475" t="str">
        <f t="shared" ref="AR3475:AR3538" si="679">IF(AM3475 ="y",AQ3475,IF(AG3475 &lt;&gt;0,"2-Provision for Compensation Incr","1-Adjusted Base Budget"))</f>
        <v>1-Adjusted Base Budget</v>
      </c>
      <c r="AS3475" s="145" t="s">
        <v>1827</v>
      </c>
      <c r="AT3475" t="s">
        <v>213</v>
      </c>
      <c r="AV3475" t="str">
        <f t="shared" si="673"/>
        <v>VPIT-SS</v>
      </c>
      <c r="AW3475" t="str">
        <f t="shared" si="672"/>
        <v>VP FOR INFORMATION TECHNOLOGY-SHARED SERVICES</v>
      </c>
    </row>
    <row r="3476" spans="1:49">
      <c r="A3476" s="59">
        <v>2018</v>
      </c>
      <c r="B3476" t="s">
        <v>137</v>
      </c>
      <c r="C3476" t="s">
        <v>1310</v>
      </c>
      <c r="D3476" t="s">
        <v>1311</v>
      </c>
      <c r="E3476" t="s">
        <v>1338</v>
      </c>
      <c r="F3476" t="s">
        <v>1119</v>
      </c>
      <c r="G3476" t="s">
        <v>1120</v>
      </c>
      <c r="H3476" t="s">
        <v>156</v>
      </c>
      <c r="I3476" s="170" t="s">
        <v>84</v>
      </c>
      <c r="J3476" t="s">
        <v>85</v>
      </c>
      <c r="K3476" t="s">
        <v>214</v>
      </c>
      <c r="L3476" t="s">
        <v>786</v>
      </c>
      <c r="M3476" t="s">
        <v>787</v>
      </c>
      <c r="N3476" t="s">
        <v>217</v>
      </c>
      <c r="O3476" t="s">
        <v>263</v>
      </c>
      <c r="P3476" t="s">
        <v>533</v>
      </c>
      <c r="Q3476" t="s">
        <v>534</v>
      </c>
      <c r="R3476" t="s">
        <v>535</v>
      </c>
      <c r="S3476" t="s">
        <v>264</v>
      </c>
      <c r="T3476" t="s">
        <v>265</v>
      </c>
      <c r="U3476" s="61" t="s">
        <v>266</v>
      </c>
      <c r="V3476" t="s">
        <v>24</v>
      </c>
      <c r="W3476" t="s">
        <v>263</v>
      </c>
      <c r="X3476" s="59">
        <v>9111</v>
      </c>
      <c r="Y3476" s="59">
        <v>9111</v>
      </c>
      <c r="Z3476" t="s">
        <v>141</v>
      </c>
      <c r="AA3476" s="146" t="str">
        <f t="shared" si="669"/>
        <v>EX</v>
      </c>
      <c r="AB3476" s="146" t="str">
        <f t="shared" si="671"/>
        <v>IT</v>
      </c>
      <c r="AC3476" t="str">
        <f t="shared" si="674"/>
        <v>EX</v>
      </c>
      <c r="AD3476" s="74">
        <f t="shared" si="675"/>
        <v>9111</v>
      </c>
      <c r="AE3476" s="74">
        <f t="shared" ref="AE3476:AE3539" si="680">Y3476</f>
        <v>9111</v>
      </c>
      <c r="AF3476">
        <v>1</v>
      </c>
      <c r="AG3476">
        <v>0</v>
      </c>
      <c r="AH3476" s="74">
        <v>0</v>
      </c>
      <c r="AJ3476" s="74">
        <f t="shared" si="676"/>
        <v>0</v>
      </c>
      <c r="AK3476" s="74">
        <f t="shared" si="670"/>
        <v>9111</v>
      </c>
      <c r="AL3476" t="str">
        <f t="shared" si="677"/>
        <v>N</v>
      </c>
      <c r="AN3476" t="s">
        <v>86</v>
      </c>
      <c r="AO3476" t="s">
        <v>85</v>
      </c>
      <c r="AP3476" t="str">
        <f t="shared" si="678"/>
        <v>94</v>
      </c>
      <c r="AQ3476" s="145" t="s">
        <v>1826</v>
      </c>
      <c r="AR3476" t="str">
        <f t="shared" si="679"/>
        <v>1-Adjusted Base Budget</v>
      </c>
      <c r="AS3476" s="145" t="s">
        <v>1827</v>
      </c>
      <c r="AT3476" t="s">
        <v>213</v>
      </c>
      <c r="AV3476" t="str">
        <f t="shared" si="673"/>
        <v>VPIT-SS</v>
      </c>
      <c r="AW3476" t="str">
        <f t="shared" si="672"/>
        <v>VP FOR INFORMATION TECHNOLOGY-SHARED SERVICES</v>
      </c>
    </row>
    <row r="3477" spans="1:49">
      <c r="A3477" s="59">
        <v>2018</v>
      </c>
      <c r="B3477" t="s">
        <v>137</v>
      </c>
      <c r="C3477" t="s">
        <v>1310</v>
      </c>
      <c r="D3477" t="s">
        <v>1311</v>
      </c>
      <c r="E3477" t="s">
        <v>1338</v>
      </c>
      <c r="F3477" t="s">
        <v>1065</v>
      </c>
      <c r="G3477" t="s">
        <v>1066</v>
      </c>
      <c r="H3477" t="s">
        <v>156</v>
      </c>
      <c r="I3477" s="170" t="s">
        <v>84</v>
      </c>
      <c r="J3477" t="s">
        <v>85</v>
      </c>
      <c r="K3477" t="s">
        <v>214</v>
      </c>
      <c r="L3477" t="s">
        <v>786</v>
      </c>
      <c r="M3477" t="s">
        <v>787</v>
      </c>
      <c r="N3477" t="s">
        <v>217</v>
      </c>
      <c r="O3477" t="s">
        <v>263</v>
      </c>
      <c r="P3477" t="s">
        <v>533</v>
      </c>
      <c r="Q3477" t="s">
        <v>534</v>
      </c>
      <c r="R3477" t="s">
        <v>535</v>
      </c>
      <c r="S3477" t="s">
        <v>264</v>
      </c>
      <c r="T3477" t="s">
        <v>265</v>
      </c>
      <c r="U3477" s="61" t="s">
        <v>266</v>
      </c>
      <c r="V3477" t="s">
        <v>24</v>
      </c>
      <c r="W3477" t="s">
        <v>263</v>
      </c>
      <c r="X3477" s="59">
        <v>25000</v>
      </c>
      <c r="Y3477" s="59">
        <v>25000</v>
      </c>
      <c r="Z3477" t="s">
        <v>141</v>
      </c>
      <c r="AA3477" s="146" t="str">
        <f t="shared" si="669"/>
        <v>EX</v>
      </c>
      <c r="AB3477" s="146" t="str">
        <f t="shared" si="671"/>
        <v>IT</v>
      </c>
      <c r="AC3477" t="str">
        <f t="shared" si="674"/>
        <v>EX</v>
      </c>
      <c r="AD3477" s="74">
        <f t="shared" si="675"/>
        <v>25000</v>
      </c>
      <c r="AE3477" s="74">
        <f t="shared" si="680"/>
        <v>25000</v>
      </c>
      <c r="AF3477">
        <v>1</v>
      </c>
      <c r="AG3477">
        <v>0</v>
      </c>
      <c r="AH3477" s="74">
        <v>0</v>
      </c>
      <c r="AJ3477" s="74">
        <f t="shared" si="676"/>
        <v>0</v>
      </c>
      <c r="AK3477" s="74">
        <f t="shared" si="670"/>
        <v>25000</v>
      </c>
      <c r="AL3477" t="str">
        <f t="shared" si="677"/>
        <v>N</v>
      </c>
      <c r="AN3477" t="s">
        <v>86</v>
      </c>
      <c r="AO3477" t="s">
        <v>85</v>
      </c>
      <c r="AP3477" t="str">
        <f t="shared" si="678"/>
        <v>94</v>
      </c>
      <c r="AQ3477" s="145" t="s">
        <v>1826</v>
      </c>
      <c r="AR3477" t="str">
        <f t="shared" si="679"/>
        <v>1-Adjusted Base Budget</v>
      </c>
      <c r="AS3477" s="145" t="s">
        <v>1827</v>
      </c>
      <c r="AT3477" t="s">
        <v>213</v>
      </c>
      <c r="AV3477" t="str">
        <f t="shared" si="673"/>
        <v>VPIT-SS</v>
      </c>
      <c r="AW3477" t="str">
        <f t="shared" si="672"/>
        <v>VP FOR INFORMATION TECHNOLOGY-SHARED SERVICES</v>
      </c>
    </row>
    <row r="3478" spans="1:49">
      <c r="A3478" s="59">
        <v>2018</v>
      </c>
      <c r="B3478" t="s">
        <v>137</v>
      </c>
      <c r="C3478" t="s">
        <v>1310</v>
      </c>
      <c r="D3478" t="s">
        <v>1311</v>
      </c>
      <c r="E3478" t="s">
        <v>1338</v>
      </c>
      <c r="F3478" t="s">
        <v>1341</v>
      </c>
      <c r="G3478" t="s">
        <v>1342</v>
      </c>
      <c r="H3478" t="s">
        <v>156</v>
      </c>
      <c r="I3478" s="170" t="s">
        <v>84</v>
      </c>
      <c r="J3478" t="s">
        <v>85</v>
      </c>
      <c r="K3478" t="s">
        <v>214</v>
      </c>
      <c r="L3478" t="s">
        <v>786</v>
      </c>
      <c r="M3478" t="s">
        <v>787</v>
      </c>
      <c r="N3478" t="s">
        <v>217</v>
      </c>
      <c r="O3478" t="s">
        <v>263</v>
      </c>
      <c r="P3478" t="s">
        <v>533</v>
      </c>
      <c r="Q3478" t="s">
        <v>534</v>
      </c>
      <c r="R3478" t="s">
        <v>535</v>
      </c>
      <c r="S3478" t="s">
        <v>264</v>
      </c>
      <c r="T3478" t="s">
        <v>265</v>
      </c>
      <c r="U3478" s="61" t="s">
        <v>266</v>
      </c>
      <c r="V3478" t="s">
        <v>24</v>
      </c>
      <c r="W3478" t="s">
        <v>263</v>
      </c>
      <c r="X3478" s="59">
        <v>5000</v>
      </c>
      <c r="Y3478" s="59">
        <v>5000</v>
      </c>
      <c r="Z3478" t="s">
        <v>141</v>
      </c>
      <c r="AA3478" s="146" t="str">
        <f t="shared" si="669"/>
        <v>EX</v>
      </c>
      <c r="AB3478" s="146" t="str">
        <f t="shared" si="671"/>
        <v>IT</v>
      </c>
      <c r="AC3478" t="str">
        <f t="shared" si="674"/>
        <v>EX</v>
      </c>
      <c r="AD3478" s="74">
        <f t="shared" si="675"/>
        <v>5000</v>
      </c>
      <c r="AE3478" s="74">
        <f t="shared" si="680"/>
        <v>5000</v>
      </c>
      <c r="AF3478">
        <v>1</v>
      </c>
      <c r="AG3478">
        <v>0</v>
      </c>
      <c r="AH3478" s="74">
        <v>0</v>
      </c>
      <c r="AJ3478" s="74">
        <f t="shared" si="676"/>
        <v>0</v>
      </c>
      <c r="AK3478" s="74">
        <f t="shared" si="670"/>
        <v>5000</v>
      </c>
      <c r="AL3478" t="str">
        <f t="shared" si="677"/>
        <v>N</v>
      </c>
      <c r="AN3478" t="s">
        <v>86</v>
      </c>
      <c r="AO3478" t="s">
        <v>85</v>
      </c>
      <c r="AP3478" t="str">
        <f t="shared" si="678"/>
        <v>94</v>
      </c>
      <c r="AQ3478" s="145" t="s">
        <v>1826</v>
      </c>
      <c r="AR3478" t="str">
        <f t="shared" si="679"/>
        <v>1-Adjusted Base Budget</v>
      </c>
      <c r="AS3478" s="145" t="s">
        <v>1827</v>
      </c>
      <c r="AT3478" t="s">
        <v>213</v>
      </c>
      <c r="AV3478" t="str">
        <f t="shared" si="673"/>
        <v>VPIT-SS</v>
      </c>
      <c r="AW3478" t="str">
        <f t="shared" si="672"/>
        <v>VP FOR INFORMATION TECHNOLOGY-SHARED SERVICES</v>
      </c>
    </row>
    <row r="3479" spans="1:49">
      <c r="A3479" s="59">
        <v>2018</v>
      </c>
      <c r="B3479" t="s">
        <v>137</v>
      </c>
      <c r="C3479" t="s">
        <v>1310</v>
      </c>
      <c r="D3479" t="s">
        <v>1311</v>
      </c>
      <c r="E3479" t="s">
        <v>1338</v>
      </c>
      <c r="F3479" t="s">
        <v>1353</v>
      </c>
      <c r="G3479" t="s">
        <v>1354</v>
      </c>
      <c r="H3479" t="s">
        <v>156</v>
      </c>
      <c r="I3479" s="170" t="s">
        <v>84</v>
      </c>
      <c r="J3479" t="s">
        <v>85</v>
      </c>
      <c r="K3479" t="s">
        <v>214</v>
      </c>
      <c r="L3479" t="s">
        <v>786</v>
      </c>
      <c r="M3479" t="s">
        <v>787</v>
      </c>
      <c r="N3479" t="s">
        <v>217</v>
      </c>
      <c r="O3479" t="s">
        <v>263</v>
      </c>
      <c r="P3479" t="s">
        <v>533</v>
      </c>
      <c r="Q3479" t="s">
        <v>534</v>
      </c>
      <c r="R3479" t="s">
        <v>535</v>
      </c>
      <c r="S3479" t="s">
        <v>264</v>
      </c>
      <c r="T3479" t="s">
        <v>265</v>
      </c>
      <c r="U3479" s="61" t="s">
        <v>266</v>
      </c>
      <c r="V3479" t="s">
        <v>24</v>
      </c>
      <c r="W3479" t="s">
        <v>263</v>
      </c>
      <c r="X3479" s="59">
        <v>0</v>
      </c>
      <c r="Y3479" s="59">
        <v>14945</v>
      </c>
      <c r="Z3479" t="s">
        <v>141</v>
      </c>
      <c r="AA3479" s="146" t="str">
        <f t="shared" si="669"/>
        <v>EX</v>
      </c>
      <c r="AB3479" s="146" t="str">
        <f t="shared" si="671"/>
        <v>IT</v>
      </c>
      <c r="AC3479" t="str">
        <f t="shared" si="674"/>
        <v>EX</v>
      </c>
      <c r="AD3479" s="74">
        <f t="shared" si="675"/>
        <v>14945</v>
      </c>
      <c r="AE3479" s="74">
        <f t="shared" si="680"/>
        <v>14945</v>
      </c>
      <c r="AF3479">
        <v>1</v>
      </c>
      <c r="AG3479">
        <v>0</v>
      </c>
      <c r="AH3479" s="74">
        <v>0</v>
      </c>
      <c r="AJ3479" s="74">
        <f t="shared" si="676"/>
        <v>0</v>
      </c>
      <c r="AK3479" s="74">
        <f t="shared" si="670"/>
        <v>14945</v>
      </c>
      <c r="AL3479" t="str">
        <f t="shared" si="677"/>
        <v>N</v>
      </c>
      <c r="AN3479" t="s">
        <v>86</v>
      </c>
      <c r="AO3479" t="s">
        <v>85</v>
      </c>
      <c r="AP3479" t="str">
        <f t="shared" si="678"/>
        <v>94</v>
      </c>
      <c r="AQ3479" s="145" t="s">
        <v>1826</v>
      </c>
      <c r="AR3479" t="str">
        <f t="shared" si="679"/>
        <v>1-Adjusted Base Budget</v>
      </c>
      <c r="AS3479" s="145" t="s">
        <v>1827</v>
      </c>
      <c r="AT3479" t="s">
        <v>213</v>
      </c>
      <c r="AV3479" t="str">
        <f t="shared" si="673"/>
        <v>VPIT-SS</v>
      </c>
      <c r="AW3479" t="str">
        <f t="shared" si="672"/>
        <v>VP FOR INFORMATION TECHNOLOGY-SHARED SERVICES</v>
      </c>
    </row>
    <row r="3480" spans="1:49">
      <c r="A3480" s="59">
        <v>2018</v>
      </c>
      <c r="B3480" t="s">
        <v>137</v>
      </c>
      <c r="C3480" t="s">
        <v>1310</v>
      </c>
      <c r="D3480" t="s">
        <v>1311</v>
      </c>
      <c r="E3480" t="s">
        <v>1315</v>
      </c>
      <c r="F3480" t="s">
        <v>1313</v>
      </c>
      <c r="G3480" t="s">
        <v>1314</v>
      </c>
      <c r="H3480" t="s">
        <v>158</v>
      </c>
      <c r="I3480" s="170" t="s">
        <v>84</v>
      </c>
      <c r="J3480" t="s">
        <v>85</v>
      </c>
      <c r="K3480" t="s">
        <v>214</v>
      </c>
      <c r="L3480" t="s">
        <v>786</v>
      </c>
      <c r="M3480" t="s">
        <v>787</v>
      </c>
      <c r="N3480" t="s">
        <v>217</v>
      </c>
      <c r="O3480" t="s">
        <v>263</v>
      </c>
      <c r="P3480" t="s">
        <v>533</v>
      </c>
      <c r="Q3480" t="s">
        <v>534</v>
      </c>
      <c r="R3480" t="s">
        <v>535</v>
      </c>
      <c r="S3480" t="s">
        <v>264</v>
      </c>
      <c r="T3480" t="s">
        <v>265</v>
      </c>
      <c r="U3480" s="61" t="s">
        <v>266</v>
      </c>
      <c r="V3480" t="s">
        <v>24</v>
      </c>
      <c r="W3480" t="s">
        <v>263</v>
      </c>
      <c r="X3480" s="59">
        <v>2000</v>
      </c>
      <c r="Y3480" s="59">
        <v>2000</v>
      </c>
      <c r="Z3480" t="s">
        <v>141</v>
      </c>
      <c r="AA3480" s="146" t="str">
        <f t="shared" si="669"/>
        <v>EX</v>
      </c>
      <c r="AB3480" s="146" t="str">
        <f t="shared" si="671"/>
        <v>IT</v>
      </c>
      <c r="AC3480" t="str">
        <f t="shared" si="674"/>
        <v>EX</v>
      </c>
      <c r="AD3480" s="74">
        <f t="shared" si="675"/>
        <v>2000</v>
      </c>
      <c r="AE3480" s="74">
        <f t="shared" si="680"/>
        <v>2000</v>
      </c>
      <c r="AF3480">
        <v>1</v>
      </c>
      <c r="AG3480">
        <v>0</v>
      </c>
      <c r="AH3480" s="74">
        <v>0</v>
      </c>
      <c r="AJ3480" s="74">
        <f t="shared" si="676"/>
        <v>0</v>
      </c>
      <c r="AK3480" s="74">
        <f t="shared" si="670"/>
        <v>2000</v>
      </c>
      <c r="AL3480" t="str">
        <f t="shared" si="677"/>
        <v>N</v>
      </c>
      <c r="AN3480" t="s">
        <v>86</v>
      </c>
      <c r="AO3480" t="s">
        <v>85</v>
      </c>
      <c r="AP3480" t="str">
        <f t="shared" si="678"/>
        <v>94</v>
      </c>
      <c r="AQ3480" s="145" t="s">
        <v>1826</v>
      </c>
      <c r="AR3480" t="str">
        <f t="shared" si="679"/>
        <v>1-Adjusted Base Budget</v>
      </c>
      <c r="AS3480" s="145" t="s">
        <v>1827</v>
      </c>
      <c r="AT3480" t="s">
        <v>213</v>
      </c>
      <c r="AV3480" t="str">
        <f t="shared" si="673"/>
        <v>VPIT-SS</v>
      </c>
      <c r="AW3480" t="str">
        <f t="shared" si="672"/>
        <v>VP FOR INFORMATION TECHNOLOGY-SHARED SERVICES</v>
      </c>
    </row>
    <row r="3481" spans="1:49">
      <c r="A3481" s="59">
        <v>2018</v>
      </c>
      <c r="B3481" t="s">
        <v>137</v>
      </c>
      <c r="C3481" t="s">
        <v>1310</v>
      </c>
      <c r="D3481" t="s">
        <v>1311</v>
      </c>
      <c r="E3481" t="s">
        <v>1316</v>
      </c>
      <c r="F3481" t="s">
        <v>1765</v>
      </c>
      <c r="G3481" t="s">
        <v>1766</v>
      </c>
      <c r="H3481" t="s">
        <v>149</v>
      </c>
      <c r="I3481" s="170" t="s">
        <v>84</v>
      </c>
      <c r="J3481" t="s">
        <v>85</v>
      </c>
      <c r="K3481" t="s">
        <v>214</v>
      </c>
      <c r="L3481" t="s">
        <v>391</v>
      </c>
      <c r="M3481" t="s">
        <v>392</v>
      </c>
      <c r="N3481" t="s">
        <v>217</v>
      </c>
      <c r="O3481" t="s">
        <v>263</v>
      </c>
      <c r="P3481" t="s">
        <v>393</v>
      </c>
      <c r="Q3481" t="s">
        <v>394</v>
      </c>
      <c r="R3481" t="s">
        <v>395</v>
      </c>
      <c r="S3481" t="s">
        <v>264</v>
      </c>
      <c r="T3481" t="s">
        <v>265</v>
      </c>
      <c r="U3481" s="61" t="s">
        <v>266</v>
      </c>
      <c r="V3481" t="s">
        <v>24</v>
      </c>
      <c r="W3481" t="s">
        <v>263</v>
      </c>
      <c r="X3481" s="59">
        <v>50</v>
      </c>
      <c r="Y3481" s="59">
        <v>50</v>
      </c>
      <c r="Z3481" t="s">
        <v>141</v>
      </c>
      <c r="AA3481" s="146" t="str">
        <f t="shared" si="669"/>
        <v>EX</v>
      </c>
      <c r="AB3481" s="146" t="str">
        <f t="shared" si="671"/>
        <v>IT</v>
      </c>
      <c r="AC3481" t="str">
        <f t="shared" si="674"/>
        <v>EX</v>
      </c>
      <c r="AD3481" s="74">
        <f t="shared" si="675"/>
        <v>50</v>
      </c>
      <c r="AE3481" s="74">
        <f t="shared" si="680"/>
        <v>50</v>
      </c>
      <c r="AF3481">
        <v>1</v>
      </c>
      <c r="AG3481">
        <v>0</v>
      </c>
      <c r="AH3481" s="74">
        <v>0</v>
      </c>
      <c r="AJ3481" s="74">
        <f t="shared" si="676"/>
        <v>0</v>
      </c>
      <c r="AK3481" s="74">
        <f t="shared" si="670"/>
        <v>50</v>
      </c>
      <c r="AL3481" t="str">
        <f t="shared" si="677"/>
        <v>N</v>
      </c>
      <c r="AN3481" t="s">
        <v>86</v>
      </c>
      <c r="AO3481" t="s">
        <v>85</v>
      </c>
      <c r="AP3481" t="str">
        <f t="shared" si="678"/>
        <v>94</v>
      </c>
      <c r="AQ3481" s="145" t="s">
        <v>1826</v>
      </c>
      <c r="AR3481" t="str">
        <f t="shared" si="679"/>
        <v>1-Adjusted Base Budget</v>
      </c>
      <c r="AS3481" s="145" t="s">
        <v>1827</v>
      </c>
      <c r="AT3481" t="s">
        <v>213</v>
      </c>
      <c r="AV3481" t="str">
        <f t="shared" si="673"/>
        <v>VPIT-SS</v>
      </c>
      <c r="AW3481" t="str">
        <f t="shared" si="672"/>
        <v>VP FOR INFORMATION TECHNOLOGY-SHARED SERVICES</v>
      </c>
    </row>
    <row r="3482" spans="1:49">
      <c r="A3482" s="59">
        <v>2018</v>
      </c>
      <c r="B3482" t="s">
        <v>137</v>
      </c>
      <c r="C3482" t="s">
        <v>1310</v>
      </c>
      <c r="D3482" t="s">
        <v>1311</v>
      </c>
      <c r="E3482" t="s">
        <v>1321</v>
      </c>
      <c r="F3482" t="s">
        <v>1313</v>
      </c>
      <c r="G3482" t="s">
        <v>1314</v>
      </c>
      <c r="H3482" t="s">
        <v>151</v>
      </c>
      <c r="I3482" s="170" t="s">
        <v>84</v>
      </c>
      <c r="J3482" t="s">
        <v>85</v>
      </c>
      <c r="K3482" t="s">
        <v>214</v>
      </c>
      <c r="L3482" t="s">
        <v>809</v>
      </c>
      <c r="M3482" t="s">
        <v>528</v>
      </c>
      <c r="N3482" t="s">
        <v>217</v>
      </c>
      <c r="O3482" t="s">
        <v>263</v>
      </c>
      <c r="P3482" t="s">
        <v>357</v>
      </c>
      <c r="Q3482" t="s">
        <v>358</v>
      </c>
      <c r="R3482" t="s">
        <v>359</v>
      </c>
      <c r="S3482" t="s">
        <v>264</v>
      </c>
      <c r="T3482" t="s">
        <v>265</v>
      </c>
      <c r="U3482" s="61" t="s">
        <v>266</v>
      </c>
      <c r="V3482" t="s">
        <v>24</v>
      </c>
      <c r="W3482" t="s">
        <v>263</v>
      </c>
      <c r="X3482" s="59">
        <v>1000</v>
      </c>
      <c r="Y3482" s="59">
        <v>1000</v>
      </c>
      <c r="Z3482" t="s">
        <v>141</v>
      </c>
      <c r="AA3482" s="146" t="str">
        <f t="shared" si="669"/>
        <v>EX</v>
      </c>
      <c r="AB3482" s="146" t="str">
        <f t="shared" si="671"/>
        <v>IT</v>
      </c>
      <c r="AC3482" t="str">
        <f t="shared" si="674"/>
        <v>EX</v>
      </c>
      <c r="AD3482" s="74">
        <f t="shared" si="675"/>
        <v>1000</v>
      </c>
      <c r="AE3482" s="74">
        <f t="shared" si="680"/>
        <v>1000</v>
      </c>
      <c r="AF3482">
        <v>1</v>
      </c>
      <c r="AG3482">
        <v>0</v>
      </c>
      <c r="AH3482" s="74">
        <v>0</v>
      </c>
      <c r="AJ3482" s="74">
        <f t="shared" si="676"/>
        <v>0</v>
      </c>
      <c r="AK3482" s="74">
        <f t="shared" si="670"/>
        <v>1000</v>
      </c>
      <c r="AL3482" t="str">
        <f t="shared" si="677"/>
        <v>N</v>
      </c>
      <c r="AN3482" t="s">
        <v>86</v>
      </c>
      <c r="AO3482" t="s">
        <v>85</v>
      </c>
      <c r="AP3482" t="str">
        <f t="shared" si="678"/>
        <v>94</v>
      </c>
      <c r="AQ3482" s="145" t="s">
        <v>1826</v>
      </c>
      <c r="AR3482" t="str">
        <f t="shared" si="679"/>
        <v>1-Adjusted Base Budget</v>
      </c>
      <c r="AS3482" s="145" t="s">
        <v>1827</v>
      </c>
      <c r="AT3482" t="s">
        <v>213</v>
      </c>
      <c r="AV3482" t="str">
        <f t="shared" si="673"/>
        <v>VPIT-SS</v>
      </c>
      <c r="AW3482" t="str">
        <f t="shared" si="672"/>
        <v>VP FOR INFORMATION TECHNOLOGY-SHARED SERVICES</v>
      </c>
    </row>
    <row r="3483" spans="1:49">
      <c r="A3483" s="59">
        <v>2018</v>
      </c>
      <c r="B3483" t="s">
        <v>137</v>
      </c>
      <c r="C3483" t="s">
        <v>1310</v>
      </c>
      <c r="D3483" t="s">
        <v>1311</v>
      </c>
      <c r="E3483" t="s">
        <v>1316</v>
      </c>
      <c r="F3483" t="s">
        <v>1765</v>
      </c>
      <c r="G3483" t="s">
        <v>1766</v>
      </c>
      <c r="H3483" t="s">
        <v>149</v>
      </c>
      <c r="I3483" s="170" t="s">
        <v>84</v>
      </c>
      <c r="J3483" t="s">
        <v>85</v>
      </c>
      <c r="K3483" t="s">
        <v>214</v>
      </c>
      <c r="L3483" t="s">
        <v>529</v>
      </c>
      <c r="M3483" t="s">
        <v>530</v>
      </c>
      <c r="N3483" t="s">
        <v>217</v>
      </c>
      <c r="O3483" t="s">
        <v>263</v>
      </c>
      <c r="P3483" t="s">
        <v>393</v>
      </c>
      <c r="Q3483" t="s">
        <v>394</v>
      </c>
      <c r="R3483" t="s">
        <v>395</v>
      </c>
      <c r="S3483" t="s">
        <v>264</v>
      </c>
      <c r="T3483" t="s">
        <v>265</v>
      </c>
      <c r="U3483" s="61" t="s">
        <v>266</v>
      </c>
      <c r="V3483" t="s">
        <v>24</v>
      </c>
      <c r="W3483" t="s">
        <v>263</v>
      </c>
      <c r="X3483" s="59">
        <v>250</v>
      </c>
      <c r="Y3483" s="59">
        <v>250</v>
      </c>
      <c r="Z3483" t="s">
        <v>141</v>
      </c>
      <c r="AA3483" s="146" t="str">
        <f t="shared" si="669"/>
        <v>EX</v>
      </c>
      <c r="AB3483" s="146" t="str">
        <f t="shared" si="671"/>
        <v>IT</v>
      </c>
      <c r="AC3483" t="str">
        <f t="shared" si="674"/>
        <v>EX</v>
      </c>
      <c r="AD3483" s="74">
        <f t="shared" si="675"/>
        <v>250</v>
      </c>
      <c r="AE3483" s="74">
        <f t="shared" si="680"/>
        <v>250</v>
      </c>
      <c r="AF3483">
        <v>1</v>
      </c>
      <c r="AG3483">
        <v>0</v>
      </c>
      <c r="AH3483" s="74">
        <v>0</v>
      </c>
      <c r="AJ3483" s="74">
        <f t="shared" si="676"/>
        <v>0</v>
      </c>
      <c r="AK3483" s="74">
        <f t="shared" si="670"/>
        <v>250</v>
      </c>
      <c r="AL3483" t="str">
        <f t="shared" si="677"/>
        <v>N</v>
      </c>
      <c r="AN3483" t="s">
        <v>86</v>
      </c>
      <c r="AO3483" t="s">
        <v>85</v>
      </c>
      <c r="AP3483" t="str">
        <f t="shared" si="678"/>
        <v>94</v>
      </c>
      <c r="AQ3483" s="145" t="s">
        <v>1826</v>
      </c>
      <c r="AR3483" t="str">
        <f t="shared" si="679"/>
        <v>1-Adjusted Base Budget</v>
      </c>
      <c r="AS3483" s="145" t="s">
        <v>1827</v>
      </c>
      <c r="AT3483" t="s">
        <v>213</v>
      </c>
      <c r="AV3483" t="str">
        <f t="shared" si="673"/>
        <v>VPIT-SS</v>
      </c>
      <c r="AW3483" t="str">
        <f t="shared" si="672"/>
        <v>VP FOR INFORMATION TECHNOLOGY-SHARED SERVICES</v>
      </c>
    </row>
    <row r="3484" spans="1:49">
      <c r="A3484" s="59">
        <v>2018</v>
      </c>
      <c r="B3484" t="s">
        <v>137</v>
      </c>
      <c r="C3484" t="s">
        <v>1310</v>
      </c>
      <c r="D3484" t="s">
        <v>1311</v>
      </c>
      <c r="E3484" t="s">
        <v>1315</v>
      </c>
      <c r="F3484" t="s">
        <v>1313</v>
      </c>
      <c r="G3484" t="s">
        <v>1314</v>
      </c>
      <c r="H3484" t="s">
        <v>158</v>
      </c>
      <c r="I3484" s="170" t="s">
        <v>84</v>
      </c>
      <c r="J3484" t="s">
        <v>85</v>
      </c>
      <c r="K3484" t="s">
        <v>214</v>
      </c>
      <c r="L3484" t="s">
        <v>396</v>
      </c>
      <c r="M3484" t="s">
        <v>397</v>
      </c>
      <c r="N3484" t="s">
        <v>217</v>
      </c>
      <c r="O3484" t="s">
        <v>263</v>
      </c>
      <c r="P3484" t="s">
        <v>379</v>
      </c>
      <c r="Q3484" t="s">
        <v>379</v>
      </c>
      <c r="R3484" t="s">
        <v>380</v>
      </c>
      <c r="S3484" t="s">
        <v>264</v>
      </c>
      <c r="T3484" t="s">
        <v>265</v>
      </c>
      <c r="U3484" s="61" t="s">
        <v>266</v>
      </c>
      <c r="V3484" t="s">
        <v>24</v>
      </c>
      <c r="W3484" t="s">
        <v>263</v>
      </c>
      <c r="X3484" s="59">
        <v>30</v>
      </c>
      <c r="Y3484" s="59">
        <v>30</v>
      </c>
      <c r="Z3484" t="s">
        <v>141</v>
      </c>
      <c r="AA3484" s="146" t="str">
        <f t="shared" si="669"/>
        <v>EX</v>
      </c>
      <c r="AB3484" s="146" t="str">
        <f t="shared" si="671"/>
        <v>IT</v>
      </c>
      <c r="AC3484" t="str">
        <f t="shared" si="674"/>
        <v>EX</v>
      </c>
      <c r="AD3484" s="74">
        <f t="shared" si="675"/>
        <v>30</v>
      </c>
      <c r="AE3484" s="74">
        <f t="shared" si="680"/>
        <v>30</v>
      </c>
      <c r="AF3484">
        <v>1</v>
      </c>
      <c r="AG3484">
        <v>0</v>
      </c>
      <c r="AH3484" s="74">
        <v>0</v>
      </c>
      <c r="AJ3484" s="74">
        <f t="shared" si="676"/>
        <v>0</v>
      </c>
      <c r="AK3484" s="74">
        <f t="shared" si="670"/>
        <v>30</v>
      </c>
      <c r="AL3484" t="str">
        <f t="shared" si="677"/>
        <v>N</v>
      </c>
      <c r="AN3484" t="s">
        <v>86</v>
      </c>
      <c r="AO3484" t="s">
        <v>85</v>
      </c>
      <c r="AP3484" t="str">
        <f t="shared" si="678"/>
        <v>94</v>
      </c>
      <c r="AQ3484" s="145" t="s">
        <v>1826</v>
      </c>
      <c r="AR3484" t="str">
        <f t="shared" si="679"/>
        <v>1-Adjusted Base Budget</v>
      </c>
      <c r="AS3484" s="145" t="s">
        <v>1827</v>
      </c>
      <c r="AT3484" t="s">
        <v>213</v>
      </c>
      <c r="AV3484" t="str">
        <f t="shared" si="673"/>
        <v>VPIT-SS</v>
      </c>
      <c r="AW3484" t="str">
        <f t="shared" si="672"/>
        <v>VP FOR INFORMATION TECHNOLOGY-SHARED SERVICES</v>
      </c>
    </row>
    <row r="3485" spans="1:49">
      <c r="A3485" s="59">
        <v>2018</v>
      </c>
      <c r="B3485" t="s">
        <v>137</v>
      </c>
      <c r="C3485" t="s">
        <v>1310</v>
      </c>
      <c r="D3485" t="s">
        <v>1311</v>
      </c>
      <c r="E3485" t="s">
        <v>1316</v>
      </c>
      <c r="F3485" t="s">
        <v>1324</v>
      </c>
      <c r="G3485" t="s">
        <v>1325</v>
      </c>
      <c r="H3485" t="s">
        <v>149</v>
      </c>
      <c r="I3485" s="170" t="s">
        <v>84</v>
      </c>
      <c r="J3485" t="s">
        <v>85</v>
      </c>
      <c r="K3485" t="s">
        <v>214</v>
      </c>
      <c r="L3485" t="s">
        <v>640</v>
      </c>
      <c r="M3485" t="s">
        <v>641</v>
      </c>
      <c r="N3485" t="s">
        <v>217</v>
      </c>
      <c r="O3485" t="s">
        <v>263</v>
      </c>
      <c r="P3485" t="s">
        <v>393</v>
      </c>
      <c r="Q3485" t="s">
        <v>394</v>
      </c>
      <c r="R3485" t="s">
        <v>395</v>
      </c>
      <c r="S3485" t="s">
        <v>264</v>
      </c>
      <c r="T3485" t="s">
        <v>265</v>
      </c>
      <c r="U3485" s="61" t="s">
        <v>266</v>
      </c>
      <c r="V3485" t="s">
        <v>24</v>
      </c>
      <c r="W3485" t="s">
        <v>263</v>
      </c>
      <c r="X3485" s="59">
        <v>163</v>
      </c>
      <c r="Y3485" s="59">
        <v>163</v>
      </c>
      <c r="Z3485" t="s">
        <v>141</v>
      </c>
      <c r="AA3485" s="146" t="str">
        <f t="shared" si="669"/>
        <v>EX</v>
      </c>
      <c r="AB3485" s="146" t="str">
        <f t="shared" si="671"/>
        <v>IT</v>
      </c>
      <c r="AC3485" t="str">
        <f t="shared" si="674"/>
        <v>EX</v>
      </c>
      <c r="AD3485" s="74">
        <f t="shared" si="675"/>
        <v>163</v>
      </c>
      <c r="AE3485" s="74">
        <f t="shared" si="680"/>
        <v>163</v>
      </c>
      <c r="AF3485">
        <v>1</v>
      </c>
      <c r="AG3485">
        <v>0</v>
      </c>
      <c r="AH3485" s="74">
        <v>0</v>
      </c>
      <c r="AJ3485" s="74">
        <f t="shared" si="676"/>
        <v>0</v>
      </c>
      <c r="AK3485" s="74">
        <f t="shared" si="670"/>
        <v>163</v>
      </c>
      <c r="AL3485" t="str">
        <f t="shared" si="677"/>
        <v>N</v>
      </c>
      <c r="AN3485" t="s">
        <v>86</v>
      </c>
      <c r="AO3485" t="s">
        <v>85</v>
      </c>
      <c r="AP3485" t="str">
        <f t="shared" si="678"/>
        <v>94</v>
      </c>
      <c r="AQ3485" s="145" t="s">
        <v>1826</v>
      </c>
      <c r="AR3485" t="str">
        <f t="shared" si="679"/>
        <v>1-Adjusted Base Budget</v>
      </c>
      <c r="AS3485" s="145" t="s">
        <v>1827</v>
      </c>
      <c r="AT3485" t="s">
        <v>213</v>
      </c>
      <c r="AV3485" t="str">
        <f t="shared" si="673"/>
        <v>VPIT-SS</v>
      </c>
      <c r="AW3485" t="str">
        <f t="shared" si="672"/>
        <v>VP FOR INFORMATION TECHNOLOGY-SHARED SERVICES</v>
      </c>
    </row>
    <row r="3486" spans="1:49">
      <c r="A3486" s="59">
        <v>2018</v>
      </c>
      <c r="B3486" t="s">
        <v>137</v>
      </c>
      <c r="C3486" t="s">
        <v>1310</v>
      </c>
      <c r="D3486" t="s">
        <v>1311</v>
      </c>
      <c r="E3486" t="s">
        <v>1338</v>
      </c>
      <c r="F3486" t="s">
        <v>1347</v>
      </c>
      <c r="G3486" t="s">
        <v>1348</v>
      </c>
      <c r="H3486" t="s">
        <v>156</v>
      </c>
      <c r="I3486" s="170" t="s">
        <v>84</v>
      </c>
      <c r="J3486" t="s">
        <v>85</v>
      </c>
      <c r="K3486" t="s">
        <v>214</v>
      </c>
      <c r="L3486" t="s">
        <v>531</v>
      </c>
      <c r="M3486" t="s">
        <v>532</v>
      </c>
      <c r="N3486" t="s">
        <v>217</v>
      </c>
      <c r="O3486" t="s">
        <v>263</v>
      </c>
      <c r="P3486" t="s">
        <v>533</v>
      </c>
      <c r="Q3486" t="s">
        <v>534</v>
      </c>
      <c r="R3486" t="s">
        <v>535</v>
      </c>
      <c r="S3486" t="s">
        <v>264</v>
      </c>
      <c r="T3486" t="s">
        <v>265</v>
      </c>
      <c r="U3486" s="61" t="s">
        <v>266</v>
      </c>
      <c r="V3486" t="s">
        <v>24</v>
      </c>
      <c r="W3486" t="s">
        <v>263</v>
      </c>
      <c r="X3486" s="59">
        <v>20000</v>
      </c>
      <c r="Y3486" s="59">
        <v>20000</v>
      </c>
      <c r="Z3486" t="s">
        <v>141</v>
      </c>
      <c r="AA3486" s="146" t="str">
        <f t="shared" si="669"/>
        <v>EX</v>
      </c>
      <c r="AB3486" s="146" t="str">
        <f t="shared" si="671"/>
        <v>IT</v>
      </c>
      <c r="AC3486" t="str">
        <f t="shared" si="674"/>
        <v>EX</v>
      </c>
      <c r="AD3486" s="74">
        <f t="shared" si="675"/>
        <v>20000</v>
      </c>
      <c r="AE3486" s="74">
        <f t="shared" si="680"/>
        <v>20000</v>
      </c>
      <c r="AF3486">
        <v>1</v>
      </c>
      <c r="AG3486">
        <v>0</v>
      </c>
      <c r="AH3486" s="74">
        <v>0</v>
      </c>
      <c r="AJ3486" s="74">
        <f t="shared" si="676"/>
        <v>0</v>
      </c>
      <c r="AK3486" s="74">
        <f t="shared" si="670"/>
        <v>20000</v>
      </c>
      <c r="AL3486" t="str">
        <f t="shared" si="677"/>
        <v>N</v>
      </c>
      <c r="AN3486" t="s">
        <v>86</v>
      </c>
      <c r="AO3486" t="s">
        <v>85</v>
      </c>
      <c r="AP3486" t="str">
        <f t="shared" si="678"/>
        <v>94</v>
      </c>
      <c r="AQ3486" s="145" t="s">
        <v>1826</v>
      </c>
      <c r="AR3486" t="str">
        <f t="shared" si="679"/>
        <v>1-Adjusted Base Budget</v>
      </c>
      <c r="AS3486" s="145" t="s">
        <v>1827</v>
      </c>
      <c r="AT3486" t="s">
        <v>213</v>
      </c>
      <c r="AV3486" t="str">
        <f t="shared" si="673"/>
        <v>VPIT-SS</v>
      </c>
      <c r="AW3486" t="str">
        <f t="shared" si="672"/>
        <v>VP FOR INFORMATION TECHNOLOGY-SHARED SERVICES</v>
      </c>
    </row>
    <row r="3487" spans="1:49">
      <c r="A3487" s="59">
        <v>2018</v>
      </c>
      <c r="B3487" t="s">
        <v>137</v>
      </c>
      <c r="C3487" t="s">
        <v>1310</v>
      </c>
      <c r="D3487" t="s">
        <v>1311</v>
      </c>
      <c r="E3487" t="s">
        <v>1315</v>
      </c>
      <c r="F3487" t="s">
        <v>1313</v>
      </c>
      <c r="G3487" t="s">
        <v>1314</v>
      </c>
      <c r="H3487" t="s">
        <v>158</v>
      </c>
      <c r="I3487" s="170" t="s">
        <v>84</v>
      </c>
      <c r="J3487" t="s">
        <v>85</v>
      </c>
      <c r="K3487" t="s">
        <v>214</v>
      </c>
      <c r="L3487" t="s">
        <v>531</v>
      </c>
      <c r="M3487" t="s">
        <v>532</v>
      </c>
      <c r="N3487" t="s">
        <v>217</v>
      </c>
      <c r="O3487" t="s">
        <v>263</v>
      </c>
      <c r="P3487" t="s">
        <v>533</v>
      </c>
      <c r="Q3487" t="s">
        <v>534</v>
      </c>
      <c r="R3487" t="s">
        <v>535</v>
      </c>
      <c r="S3487" t="s">
        <v>264</v>
      </c>
      <c r="T3487" t="s">
        <v>265</v>
      </c>
      <c r="U3487" s="61" t="s">
        <v>266</v>
      </c>
      <c r="V3487" t="s">
        <v>24</v>
      </c>
      <c r="W3487" t="s">
        <v>263</v>
      </c>
      <c r="X3487" s="59">
        <v>1000</v>
      </c>
      <c r="Y3487" s="59">
        <v>1000</v>
      </c>
      <c r="Z3487" t="s">
        <v>141</v>
      </c>
      <c r="AA3487" s="146" t="str">
        <f t="shared" si="669"/>
        <v>EX</v>
      </c>
      <c r="AB3487" s="146" t="str">
        <f t="shared" si="671"/>
        <v>IT</v>
      </c>
      <c r="AC3487" t="str">
        <f t="shared" si="674"/>
        <v>EX</v>
      </c>
      <c r="AD3487" s="74">
        <f t="shared" si="675"/>
        <v>1000</v>
      </c>
      <c r="AE3487" s="74">
        <f t="shared" si="680"/>
        <v>1000</v>
      </c>
      <c r="AF3487">
        <v>1</v>
      </c>
      <c r="AG3487">
        <v>0</v>
      </c>
      <c r="AH3487" s="74">
        <v>0</v>
      </c>
      <c r="AJ3487" s="74">
        <f t="shared" si="676"/>
        <v>0</v>
      </c>
      <c r="AK3487" s="74">
        <f t="shared" si="670"/>
        <v>1000</v>
      </c>
      <c r="AL3487" t="str">
        <f t="shared" si="677"/>
        <v>N</v>
      </c>
      <c r="AN3487" t="s">
        <v>86</v>
      </c>
      <c r="AO3487" t="s">
        <v>85</v>
      </c>
      <c r="AP3487" t="str">
        <f t="shared" si="678"/>
        <v>94</v>
      </c>
      <c r="AQ3487" s="145" t="s">
        <v>1826</v>
      </c>
      <c r="AR3487" t="str">
        <f t="shared" si="679"/>
        <v>1-Adjusted Base Budget</v>
      </c>
      <c r="AS3487" s="145" t="s">
        <v>1827</v>
      </c>
      <c r="AT3487" t="s">
        <v>213</v>
      </c>
      <c r="AV3487" t="str">
        <f t="shared" si="673"/>
        <v>VPIT-SS</v>
      </c>
      <c r="AW3487" t="str">
        <f t="shared" si="672"/>
        <v>VP FOR INFORMATION TECHNOLOGY-SHARED SERVICES</v>
      </c>
    </row>
    <row r="3488" spans="1:49">
      <c r="A3488" s="59">
        <v>2018</v>
      </c>
      <c r="B3488" t="s">
        <v>137</v>
      </c>
      <c r="C3488" t="s">
        <v>1310</v>
      </c>
      <c r="D3488" t="s">
        <v>1311</v>
      </c>
      <c r="E3488" t="s">
        <v>1316</v>
      </c>
      <c r="F3488" t="s">
        <v>1361</v>
      </c>
      <c r="G3488" t="s">
        <v>1362</v>
      </c>
      <c r="H3488" t="s">
        <v>149</v>
      </c>
      <c r="I3488" s="170" t="s">
        <v>84</v>
      </c>
      <c r="J3488" t="s">
        <v>85</v>
      </c>
      <c r="K3488" t="s">
        <v>214</v>
      </c>
      <c r="L3488" t="s">
        <v>538</v>
      </c>
      <c r="M3488" t="s">
        <v>539</v>
      </c>
      <c r="N3488" t="s">
        <v>217</v>
      </c>
      <c r="O3488" t="s">
        <v>263</v>
      </c>
      <c r="P3488" t="s">
        <v>533</v>
      </c>
      <c r="Q3488" t="s">
        <v>534</v>
      </c>
      <c r="R3488" t="s">
        <v>535</v>
      </c>
      <c r="S3488" t="s">
        <v>264</v>
      </c>
      <c r="T3488" t="s">
        <v>265</v>
      </c>
      <c r="U3488" s="61" t="s">
        <v>266</v>
      </c>
      <c r="V3488" t="s">
        <v>24</v>
      </c>
      <c r="W3488" t="s">
        <v>263</v>
      </c>
      <c r="X3488" s="59">
        <v>2300</v>
      </c>
      <c r="Y3488" s="59">
        <v>2300</v>
      </c>
      <c r="Z3488" t="s">
        <v>141</v>
      </c>
      <c r="AA3488" s="146" t="str">
        <f t="shared" si="669"/>
        <v>EX</v>
      </c>
      <c r="AB3488" s="146" t="str">
        <f t="shared" si="671"/>
        <v>IT</v>
      </c>
      <c r="AC3488" t="str">
        <f t="shared" si="674"/>
        <v>EX</v>
      </c>
      <c r="AD3488" s="74">
        <f t="shared" si="675"/>
        <v>2300</v>
      </c>
      <c r="AE3488" s="74">
        <f t="shared" si="680"/>
        <v>2300</v>
      </c>
      <c r="AF3488">
        <v>1</v>
      </c>
      <c r="AG3488">
        <v>0</v>
      </c>
      <c r="AH3488" s="74">
        <v>0</v>
      </c>
      <c r="AJ3488" s="74">
        <f t="shared" si="676"/>
        <v>0</v>
      </c>
      <c r="AK3488" s="74">
        <f t="shared" si="670"/>
        <v>2300</v>
      </c>
      <c r="AL3488" t="str">
        <f t="shared" si="677"/>
        <v>N</v>
      </c>
      <c r="AN3488" t="s">
        <v>86</v>
      </c>
      <c r="AO3488" t="s">
        <v>85</v>
      </c>
      <c r="AP3488" t="str">
        <f t="shared" si="678"/>
        <v>94</v>
      </c>
      <c r="AQ3488" s="145" t="s">
        <v>1826</v>
      </c>
      <c r="AR3488" t="str">
        <f t="shared" si="679"/>
        <v>1-Adjusted Base Budget</v>
      </c>
      <c r="AS3488" s="145" t="s">
        <v>1827</v>
      </c>
      <c r="AT3488" t="s">
        <v>213</v>
      </c>
      <c r="AV3488" t="str">
        <f t="shared" si="673"/>
        <v>VPIT-SS</v>
      </c>
      <c r="AW3488" t="str">
        <f t="shared" si="672"/>
        <v>VP FOR INFORMATION TECHNOLOGY-SHARED SERVICES</v>
      </c>
    </row>
    <row r="3489" spans="1:49">
      <c r="A3489" s="59">
        <v>2018</v>
      </c>
      <c r="B3489" t="s">
        <v>137</v>
      </c>
      <c r="C3489" t="s">
        <v>1310</v>
      </c>
      <c r="D3489" t="s">
        <v>1311</v>
      </c>
      <c r="E3489" t="s">
        <v>1316</v>
      </c>
      <c r="F3489" t="s">
        <v>1347</v>
      </c>
      <c r="G3489" t="s">
        <v>1348</v>
      </c>
      <c r="H3489" t="s">
        <v>149</v>
      </c>
      <c r="I3489" s="170" t="s">
        <v>84</v>
      </c>
      <c r="J3489" t="s">
        <v>85</v>
      </c>
      <c r="K3489" t="s">
        <v>214</v>
      </c>
      <c r="L3489" t="s">
        <v>540</v>
      </c>
      <c r="M3489" t="s">
        <v>541</v>
      </c>
      <c r="N3489" t="s">
        <v>217</v>
      </c>
      <c r="O3489" t="s">
        <v>263</v>
      </c>
      <c r="P3489" t="s">
        <v>533</v>
      </c>
      <c r="Q3489" t="s">
        <v>534</v>
      </c>
      <c r="R3489" t="s">
        <v>535</v>
      </c>
      <c r="S3489" t="s">
        <v>264</v>
      </c>
      <c r="T3489" t="s">
        <v>265</v>
      </c>
      <c r="U3489" s="61" t="s">
        <v>266</v>
      </c>
      <c r="V3489" t="s">
        <v>24</v>
      </c>
      <c r="W3489" t="s">
        <v>263</v>
      </c>
      <c r="X3489" s="59">
        <v>13000</v>
      </c>
      <c r="Y3489" s="59">
        <v>13000</v>
      </c>
      <c r="Z3489" t="s">
        <v>141</v>
      </c>
      <c r="AA3489" s="146" t="str">
        <f t="shared" si="669"/>
        <v>EX</v>
      </c>
      <c r="AB3489" s="146" t="str">
        <f t="shared" si="671"/>
        <v>IT</v>
      </c>
      <c r="AC3489" t="str">
        <f t="shared" si="674"/>
        <v>EX</v>
      </c>
      <c r="AD3489" s="74">
        <f t="shared" si="675"/>
        <v>13000</v>
      </c>
      <c r="AE3489" s="74">
        <f t="shared" si="680"/>
        <v>13000</v>
      </c>
      <c r="AF3489">
        <v>1</v>
      </c>
      <c r="AG3489">
        <v>0</v>
      </c>
      <c r="AH3489" s="74">
        <v>0</v>
      </c>
      <c r="AJ3489" s="74">
        <f t="shared" si="676"/>
        <v>0</v>
      </c>
      <c r="AK3489" s="74">
        <f t="shared" si="670"/>
        <v>13000</v>
      </c>
      <c r="AL3489" t="str">
        <f t="shared" si="677"/>
        <v>N</v>
      </c>
      <c r="AN3489" t="s">
        <v>86</v>
      </c>
      <c r="AO3489" t="s">
        <v>85</v>
      </c>
      <c r="AP3489" t="str">
        <f t="shared" si="678"/>
        <v>94</v>
      </c>
      <c r="AQ3489" s="145" t="s">
        <v>1826</v>
      </c>
      <c r="AR3489" t="str">
        <f t="shared" si="679"/>
        <v>1-Adjusted Base Budget</v>
      </c>
      <c r="AS3489" s="145" t="s">
        <v>1827</v>
      </c>
      <c r="AT3489" t="s">
        <v>213</v>
      </c>
      <c r="AV3489" t="str">
        <f t="shared" si="673"/>
        <v>VPIT-SS</v>
      </c>
      <c r="AW3489" t="str">
        <f t="shared" si="672"/>
        <v>VP FOR INFORMATION TECHNOLOGY-SHARED SERVICES</v>
      </c>
    </row>
    <row r="3490" spans="1:49">
      <c r="A3490" s="59">
        <v>2018</v>
      </c>
      <c r="B3490" t="s">
        <v>137</v>
      </c>
      <c r="C3490" t="s">
        <v>1310</v>
      </c>
      <c r="D3490" t="s">
        <v>1311</v>
      </c>
      <c r="E3490" t="s">
        <v>1316</v>
      </c>
      <c r="F3490" t="s">
        <v>1119</v>
      </c>
      <c r="G3490" t="s">
        <v>1120</v>
      </c>
      <c r="H3490" t="s">
        <v>149</v>
      </c>
      <c r="I3490" s="170" t="s">
        <v>84</v>
      </c>
      <c r="J3490" t="s">
        <v>85</v>
      </c>
      <c r="K3490" t="s">
        <v>214</v>
      </c>
      <c r="L3490" t="s">
        <v>542</v>
      </c>
      <c r="M3490" t="s">
        <v>543</v>
      </c>
      <c r="N3490" t="s">
        <v>217</v>
      </c>
      <c r="O3490" t="s">
        <v>263</v>
      </c>
      <c r="P3490" t="s">
        <v>387</v>
      </c>
      <c r="Q3490" t="s">
        <v>386</v>
      </c>
      <c r="R3490" t="s">
        <v>388</v>
      </c>
      <c r="S3490" t="s">
        <v>264</v>
      </c>
      <c r="T3490" t="s">
        <v>265</v>
      </c>
      <c r="U3490" s="61" t="s">
        <v>266</v>
      </c>
      <c r="V3490" t="s">
        <v>24</v>
      </c>
      <c r="W3490" t="s">
        <v>263</v>
      </c>
      <c r="X3490" s="59">
        <v>21536</v>
      </c>
      <c r="Y3490" s="59">
        <v>21536</v>
      </c>
      <c r="Z3490" t="s">
        <v>141</v>
      </c>
      <c r="AA3490" s="146" t="str">
        <f t="shared" si="669"/>
        <v>EX</v>
      </c>
      <c r="AB3490" s="146" t="str">
        <f t="shared" si="671"/>
        <v>IT</v>
      </c>
      <c r="AC3490" t="str">
        <f t="shared" si="674"/>
        <v>EX</v>
      </c>
      <c r="AD3490" s="74">
        <f t="shared" si="675"/>
        <v>21536</v>
      </c>
      <c r="AE3490" s="74">
        <f t="shared" si="680"/>
        <v>21536</v>
      </c>
      <c r="AF3490">
        <v>1</v>
      </c>
      <c r="AG3490">
        <v>0</v>
      </c>
      <c r="AH3490" s="74">
        <v>0</v>
      </c>
      <c r="AJ3490" s="74">
        <f t="shared" si="676"/>
        <v>0</v>
      </c>
      <c r="AK3490" s="74">
        <f t="shared" si="670"/>
        <v>21536</v>
      </c>
      <c r="AL3490" t="str">
        <f t="shared" si="677"/>
        <v>N</v>
      </c>
      <c r="AN3490" t="s">
        <v>86</v>
      </c>
      <c r="AO3490" t="s">
        <v>85</v>
      </c>
      <c r="AP3490" t="str">
        <f t="shared" si="678"/>
        <v>94</v>
      </c>
      <c r="AQ3490" s="145" t="s">
        <v>1826</v>
      </c>
      <c r="AR3490" t="str">
        <f t="shared" si="679"/>
        <v>1-Adjusted Base Budget</v>
      </c>
      <c r="AS3490" s="145" t="s">
        <v>1827</v>
      </c>
      <c r="AT3490" t="s">
        <v>213</v>
      </c>
      <c r="AV3490" t="str">
        <f t="shared" si="673"/>
        <v>VPIT-SS</v>
      </c>
      <c r="AW3490" t="str">
        <f t="shared" si="672"/>
        <v>VP FOR INFORMATION TECHNOLOGY-SHARED SERVICES</v>
      </c>
    </row>
    <row r="3491" spans="1:49">
      <c r="A3491" s="59">
        <v>2018</v>
      </c>
      <c r="B3491" t="s">
        <v>137</v>
      </c>
      <c r="C3491" t="s">
        <v>1310</v>
      </c>
      <c r="D3491" t="s">
        <v>1311</v>
      </c>
      <c r="E3491" t="s">
        <v>1316</v>
      </c>
      <c r="F3491" t="s">
        <v>1317</v>
      </c>
      <c r="G3491" t="s">
        <v>1318</v>
      </c>
      <c r="H3491" t="s">
        <v>149</v>
      </c>
      <c r="I3491" s="170" t="s">
        <v>84</v>
      </c>
      <c r="J3491" t="s">
        <v>85</v>
      </c>
      <c r="K3491" t="s">
        <v>214</v>
      </c>
      <c r="L3491" t="s">
        <v>542</v>
      </c>
      <c r="M3491" t="s">
        <v>543</v>
      </c>
      <c r="N3491" t="s">
        <v>217</v>
      </c>
      <c r="O3491" t="s">
        <v>263</v>
      </c>
      <c r="P3491" t="s">
        <v>387</v>
      </c>
      <c r="Q3491" t="s">
        <v>386</v>
      </c>
      <c r="R3491" t="s">
        <v>388</v>
      </c>
      <c r="S3491" t="s">
        <v>264</v>
      </c>
      <c r="T3491" t="s">
        <v>265</v>
      </c>
      <c r="U3491" s="61" t="s">
        <v>266</v>
      </c>
      <c r="V3491" t="s">
        <v>24</v>
      </c>
      <c r="W3491" t="s">
        <v>263</v>
      </c>
      <c r="X3491" s="59">
        <v>6300</v>
      </c>
      <c r="Y3491" s="59">
        <v>6300</v>
      </c>
      <c r="Z3491" t="s">
        <v>141</v>
      </c>
      <c r="AA3491" s="146" t="str">
        <f t="shared" si="669"/>
        <v>EX</v>
      </c>
      <c r="AB3491" s="146" t="str">
        <f t="shared" si="671"/>
        <v>IT</v>
      </c>
      <c r="AC3491" t="str">
        <f t="shared" si="674"/>
        <v>EX</v>
      </c>
      <c r="AD3491" s="74">
        <f t="shared" si="675"/>
        <v>6300</v>
      </c>
      <c r="AE3491" s="74">
        <f t="shared" si="680"/>
        <v>6300</v>
      </c>
      <c r="AF3491">
        <v>1</v>
      </c>
      <c r="AG3491">
        <v>0</v>
      </c>
      <c r="AH3491" s="74">
        <v>0</v>
      </c>
      <c r="AJ3491" s="74">
        <f t="shared" si="676"/>
        <v>0</v>
      </c>
      <c r="AK3491" s="74">
        <f t="shared" si="670"/>
        <v>6300</v>
      </c>
      <c r="AL3491" t="str">
        <f t="shared" si="677"/>
        <v>N</v>
      </c>
      <c r="AN3491" t="s">
        <v>86</v>
      </c>
      <c r="AO3491" t="s">
        <v>85</v>
      </c>
      <c r="AP3491" t="str">
        <f t="shared" si="678"/>
        <v>94</v>
      </c>
      <c r="AQ3491" s="145" t="s">
        <v>1826</v>
      </c>
      <c r="AR3491" t="str">
        <f t="shared" si="679"/>
        <v>1-Adjusted Base Budget</v>
      </c>
      <c r="AS3491" s="145" t="s">
        <v>1827</v>
      </c>
      <c r="AT3491" t="s">
        <v>213</v>
      </c>
      <c r="AV3491" t="str">
        <f t="shared" si="673"/>
        <v>VPIT-SS</v>
      </c>
      <c r="AW3491" t="str">
        <f t="shared" si="672"/>
        <v>VP FOR INFORMATION TECHNOLOGY-SHARED SERVICES</v>
      </c>
    </row>
    <row r="3492" spans="1:49">
      <c r="A3492" s="59">
        <v>2018</v>
      </c>
      <c r="B3492" t="s">
        <v>137</v>
      </c>
      <c r="C3492" t="s">
        <v>1310</v>
      </c>
      <c r="D3492" t="s">
        <v>1311</v>
      </c>
      <c r="E3492" t="s">
        <v>1316</v>
      </c>
      <c r="F3492" t="s">
        <v>1347</v>
      </c>
      <c r="G3492" t="s">
        <v>1348</v>
      </c>
      <c r="H3492" t="s">
        <v>149</v>
      </c>
      <c r="I3492" s="170" t="s">
        <v>84</v>
      </c>
      <c r="J3492" t="s">
        <v>85</v>
      </c>
      <c r="K3492" t="s">
        <v>214</v>
      </c>
      <c r="L3492" t="s">
        <v>542</v>
      </c>
      <c r="M3492" t="s">
        <v>543</v>
      </c>
      <c r="N3492" t="s">
        <v>217</v>
      </c>
      <c r="O3492" t="s">
        <v>263</v>
      </c>
      <c r="P3492" t="s">
        <v>387</v>
      </c>
      <c r="Q3492" t="s">
        <v>386</v>
      </c>
      <c r="R3492" t="s">
        <v>388</v>
      </c>
      <c r="S3492" t="s">
        <v>264</v>
      </c>
      <c r="T3492" t="s">
        <v>265</v>
      </c>
      <c r="U3492" s="61" t="s">
        <v>266</v>
      </c>
      <c r="V3492" t="s">
        <v>24</v>
      </c>
      <c r="W3492" t="s">
        <v>263</v>
      </c>
      <c r="X3492" s="59">
        <v>1200</v>
      </c>
      <c r="Y3492" s="59">
        <v>1200</v>
      </c>
      <c r="Z3492" t="s">
        <v>141</v>
      </c>
      <c r="AA3492" s="146" t="str">
        <f t="shared" si="669"/>
        <v>EX</v>
      </c>
      <c r="AB3492" s="146" t="str">
        <f t="shared" si="671"/>
        <v>IT</v>
      </c>
      <c r="AC3492" t="str">
        <f t="shared" si="674"/>
        <v>EX</v>
      </c>
      <c r="AD3492" s="74">
        <f t="shared" si="675"/>
        <v>1200</v>
      </c>
      <c r="AE3492" s="74">
        <f t="shared" si="680"/>
        <v>1200</v>
      </c>
      <c r="AF3492">
        <v>1</v>
      </c>
      <c r="AG3492">
        <v>0</v>
      </c>
      <c r="AH3492" s="74">
        <v>0</v>
      </c>
      <c r="AJ3492" s="74">
        <f t="shared" si="676"/>
        <v>0</v>
      </c>
      <c r="AK3492" s="74">
        <f t="shared" si="670"/>
        <v>1200</v>
      </c>
      <c r="AL3492" t="str">
        <f t="shared" si="677"/>
        <v>N</v>
      </c>
      <c r="AN3492" t="s">
        <v>86</v>
      </c>
      <c r="AO3492" t="s">
        <v>85</v>
      </c>
      <c r="AP3492" t="str">
        <f t="shared" si="678"/>
        <v>94</v>
      </c>
      <c r="AQ3492" s="145" t="s">
        <v>1826</v>
      </c>
      <c r="AR3492" t="str">
        <f t="shared" si="679"/>
        <v>1-Adjusted Base Budget</v>
      </c>
      <c r="AS3492" s="145" t="s">
        <v>1827</v>
      </c>
      <c r="AT3492" t="s">
        <v>213</v>
      </c>
      <c r="AV3492" t="str">
        <f t="shared" si="673"/>
        <v>VPIT-SS</v>
      </c>
      <c r="AW3492" t="str">
        <f t="shared" si="672"/>
        <v>VP FOR INFORMATION TECHNOLOGY-SHARED SERVICES</v>
      </c>
    </row>
    <row r="3493" spans="1:49">
      <c r="A3493" s="59">
        <v>2018</v>
      </c>
      <c r="B3493" t="s">
        <v>137</v>
      </c>
      <c r="C3493" t="s">
        <v>1310</v>
      </c>
      <c r="D3493" t="s">
        <v>1311</v>
      </c>
      <c r="E3493" t="s">
        <v>1316</v>
      </c>
      <c r="F3493" t="s">
        <v>1765</v>
      </c>
      <c r="G3493" t="s">
        <v>1766</v>
      </c>
      <c r="H3493" t="s">
        <v>149</v>
      </c>
      <c r="I3493" s="170" t="s">
        <v>84</v>
      </c>
      <c r="J3493" t="s">
        <v>85</v>
      </c>
      <c r="K3493" t="s">
        <v>214</v>
      </c>
      <c r="L3493" t="s">
        <v>400</v>
      </c>
      <c r="M3493" t="s">
        <v>401</v>
      </c>
      <c r="N3493" t="s">
        <v>217</v>
      </c>
      <c r="O3493" t="s">
        <v>263</v>
      </c>
      <c r="P3493" t="s">
        <v>357</v>
      </c>
      <c r="Q3493" t="s">
        <v>358</v>
      </c>
      <c r="R3493" t="s">
        <v>359</v>
      </c>
      <c r="S3493" t="s">
        <v>264</v>
      </c>
      <c r="T3493" t="s">
        <v>265</v>
      </c>
      <c r="U3493" s="61" t="s">
        <v>266</v>
      </c>
      <c r="V3493" t="s">
        <v>24</v>
      </c>
      <c r="W3493" t="s">
        <v>263</v>
      </c>
      <c r="X3493" s="59">
        <v>3000</v>
      </c>
      <c r="Y3493" s="59">
        <v>3000</v>
      </c>
      <c r="Z3493" t="s">
        <v>141</v>
      </c>
      <c r="AA3493" s="146" t="str">
        <f t="shared" si="669"/>
        <v>EX</v>
      </c>
      <c r="AB3493" s="146" t="str">
        <f t="shared" si="671"/>
        <v>IT</v>
      </c>
      <c r="AC3493" t="str">
        <f t="shared" si="674"/>
        <v>EX</v>
      </c>
      <c r="AD3493" s="74">
        <f t="shared" si="675"/>
        <v>3000</v>
      </c>
      <c r="AE3493" s="74">
        <f t="shared" si="680"/>
        <v>3000</v>
      </c>
      <c r="AF3493">
        <v>1</v>
      </c>
      <c r="AG3493">
        <v>0</v>
      </c>
      <c r="AH3493" s="74">
        <v>0</v>
      </c>
      <c r="AJ3493" s="74">
        <f t="shared" si="676"/>
        <v>0</v>
      </c>
      <c r="AK3493" s="74">
        <f t="shared" si="670"/>
        <v>3000</v>
      </c>
      <c r="AL3493" t="str">
        <f t="shared" si="677"/>
        <v>N</v>
      </c>
      <c r="AN3493" t="s">
        <v>86</v>
      </c>
      <c r="AO3493" t="s">
        <v>85</v>
      </c>
      <c r="AP3493" t="str">
        <f t="shared" si="678"/>
        <v>94</v>
      </c>
      <c r="AQ3493" s="145" t="s">
        <v>1826</v>
      </c>
      <c r="AR3493" t="str">
        <f t="shared" si="679"/>
        <v>1-Adjusted Base Budget</v>
      </c>
      <c r="AS3493" s="145" t="s">
        <v>1827</v>
      </c>
      <c r="AT3493" t="s">
        <v>213</v>
      </c>
      <c r="AV3493" t="str">
        <f t="shared" si="673"/>
        <v>VPIT-SS</v>
      </c>
      <c r="AW3493" t="str">
        <f t="shared" si="672"/>
        <v>VP FOR INFORMATION TECHNOLOGY-SHARED SERVICES</v>
      </c>
    </row>
    <row r="3494" spans="1:49">
      <c r="A3494" s="59">
        <v>2018</v>
      </c>
      <c r="B3494" t="s">
        <v>137</v>
      </c>
      <c r="C3494" t="s">
        <v>1310</v>
      </c>
      <c r="D3494" t="s">
        <v>1311</v>
      </c>
      <c r="E3494" t="s">
        <v>1322</v>
      </c>
      <c r="F3494" t="s">
        <v>1313</v>
      </c>
      <c r="G3494" t="s">
        <v>1314</v>
      </c>
      <c r="H3494" t="s">
        <v>153</v>
      </c>
      <c r="I3494" s="170" t="s">
        <v>84</v>
      </c>
      <c r="J3494" t="s">
        <v>85</v>
      </c>
      <c r="K3494" t="s">
        <v>214</v>
      </c>
      <c r="L3494" t="s">
        <v>546</v>
      </c>
      <c r="M3494" t="s">
        <v>547</v>
      </c>
      <c r="N3494" t="s">
        <v>217</v>
      </c>
      <c r="O3494" t="s">
        <v>263</v>
      </c>
      <c r="P3494" t="s">
        <v>379</v>
      </c>
      <c r="Q3494" t="s">
        <v>379</v>
      </c>
      <c r="R3494" t="s">
        <v>380</v>
      </c>
      <c r="S3494" t="s">
        <v>264</v>
      </c>
      <c r="T3494" t="s">
        <v>265</v>
      </c>
      <c r="U3494" s="61" t="s">
        <v>266</v>
      </c>
      <c r="V3494" t="s">
        <v>24</v>
      </c>
      <c r="W3494" t="s">
        <v>263</v>
      </c>
      <c r="X3494" s="59">
        <v>500</v>
      </c>
      <c r="Y3494" s="59">
        <v>500</v>
      </c>
      <c r="Z3494" t="s">
        <v>141</v>
      </c>
      <c r="AA3494" s="146" t="str">
        <f t="shared" si="669"/>
        <v>EX</v>
      </c>
      <c r="AB3494" s="146" t="str">
        <f t="shared" si="671"/>
        <v>IT</v>
      </c>
      <c r="AC3494" t="str">
        <f t="shared" si="674"/>
        <v>EX</v>
      </c>
      <c r="AD3494" s="74">
        <f t="shared" si="675"/>
        <v>500</v>
      </c>
      <c r="AE3494" s="74">
        <f t="shared" si="680"/>
        <v>500</v>
      </c>
      <c r="AF3494">
        <v>1</v>
      </c>
      <c r="AG3494">
        <v>0</v>
      </c>
      <c r="AH3494" s="74">
        <v>0</v>
      </c>
      <c r="AJ3494" s="74">
        <f t="shared" si="676"/>
        <v>0</v>
      </c>
      <c r="AK3494" s="74">
        <f t="shared" si="670"/>
        <v>500</v>
      </c>
      <c r="AL3494" t="str">
        <f t="shared" si="677"/>
        <v>N</v>
      </c>
      <c r="AN3494" t="s">
        <v>86</v>
      </c>
      <c r="AO3494" t="s">
        <v>85</v>
      </c>
      <c r="AP3494" t="str">
        <f t="shared" si="678"/>
        <v>94</v>
      </c>
      <c r="AQ3494" s="145" t="s">
        <v>1826</v>
      </c>
      <c r="AR3494" t="str">
        <f t="shared" si="679"/>
        <v>1-Adjusted Base Budget</v>
      </c>
      <c r="AS3494" s="145" t="s">
        <v>1827</v>
      </c>
      <c r="AT3494" t="s">
        <v>213</v>
      </c>
      <c r="AV3494" t="str">
        <f t="shared" si="673"/>
        <v>VPIT-SS</v>
      </c>
      <c r="AW3494" t="str">
        <f t="shared" si="672"/>
        <v>VP FOR INFORMATION TECHNOLOGY-SHARED SERVICES</v>
      </c>
    </row>
    <row r="3495" spans="1:49">
      <c r="A3495" s="59">
        <v>2018</v>
      </c>
      <c r="B3495" t="s">
        <v>137</v>
      </c>
      <c r="C3495" t="s">
        <v>1310</v>
      </c>
      <c r="D3495" t="s">
        <v>1311</v>
      </c>
      <c r="E3495" t="s">
        <v>1322</v>
      </c>
      <c r="F3495" t="s">
        <v>1313</v>
      </c>
      <c r="G3495" t="s">
        <v>1314</v>
      </c>
      <c r="H3495" t="s">
        <v>153</v>
      </c>
      <c r="I3495" s="170" t="s">
        <v>84</v>
      </c>
      <c r="J3495" t="s">
        <v>85</v>
      </c>
      <c r="K3495" t="s">
        <v>214</v>
      </c>
      <c r="L3495" t="s">
        <v>548</v>
      </c>
      <c r="M3495" t="s">
        <v>549</v>
      </c>
      <c r="N3495" t="s">
        <v>217</v>
      </c>
      <c r="O3495" t="s">
        <v>263</v>
      </c>
      <c r="P3495" t="s">
        <v>379</v>
      </c>
      <c r="Q3495" t="s">
        <v>379</v>
      </c>
      <c r="R3495" t="s">
        <v>380</v>
      </c>
      <c r="S3495" t="s">
        <v>264</v>
      </c>
      <c r="T3495" t="s">
        <v>265</v>
      </c>
      <c r="U3495" s="61" t="s">
        <v>266</v>
      </c>
      <c r="V3495" t="s">
        <v>24</v>
      </c>
      <c r="W3495" t="s">
        <v>263</v>
      </c>
      <c r="X3495" s="59">
        <v>1000</v>
      </c>
      <c r="Y3495" s="59">
        <v>1000</v>
      </c>
      <c r="Z3495" t="s">
        <v>141</v>
      </c>
      <c r="AA3495" s="146" t="str">
        <f t="shared" si="669"/>
        <v>EX</v>
      </c>
      <c r="AB3495" s="146" t="str">
        <f t="shared" si="671"/>
        <v>IT</v>
      </c>
      <c r="AC3495" t="str">
        <f t="shared" si="674"/>
        <v>EX</v>
      </c>
      <c r="AD3495" s="74">
        <f t="shared" si="675"/>
        <v>1000</v>
      </c>
      <c r="AE3495" s="74">
        <f t="shared" si="680"/>
        <v>1000</v>
      </c>
      <c r="AF3495">
        <v>1</v>
      </c>
      <c r="AG3495">
        <v>0</v>
      </c>
      <c r="AH3495" s="74">
        <v>0</v>
      </c>
      <c r="AJ3495" s="74">
        <f t="shared" si="676"/>
        <v>0</v>
      </c>
      <c r="AK3495" s="74">
        <f t="shared" si="670"/>
        <v>1000</v>
      </c>
      <c r="AL3495" t="str">
        <f t="shared" si="677"/>
        <v>N</v>
      </c>
      <c r="AN3495" t="s">
        <v>86</v>
      </c>
      <c r="AO3495" t="s">
        <v>85</v>
      </c>
      <c r="AP3495" t="str">
        <f t="shared" si="678"/>
        <v>94</v>
      </c>
      <c r="AQ3495" s="145" t="s">
        <v>1826</v>
      </c>
      <c r="AR3495" t="str">
        <f t="shared" si="679"/>
        <v>1-Adjusted Base Budget</v>
      </c>
      <c r="AS3495" s="145" t="s">
        <v>1827</v>
      </c>
      <c r="AT3495" t="s">
        <v>213</v>
      </c>
      <c r="AV3495" t="str">
        <f t="shared" si="673"/>
        <v>VPIT-SS</v>
      </c>
      <c r="AW3495" t="str">
        <f t="shared" si="672"/>
        <v>VP FOR INFORMATION TECHNOLOGY-SHARED SERVICES</v>
      </c>
    </row>
    <row r="3496" spans="1:49">
      <c r="A3496" s="59">
        <v>2018</v>
      </c>
      <c r="B3496" t="s">
        <v>137</v>
      </c>
      <c r="C3496" t="s">
        <v>1310</v>
      </c>
      <c r="D3496" t="s">
        <v>1311</v>
      </c>
      <c r="E3496" t="s">
        <v>1322</v>
      </c>
      <c r="F3496" t="s">
        <v>1313</v>
      </c>
      <c r="G3496" t="s">
        <v>1314</v>
      </c>
      <c r="H3496" t="s">
        <v>153</v>
      </c>
      <c r="I3496" s="170" t="s">
        <v>84</v>
      </c>
      <c r="J3496" t="s">
        <v>85</v>
      </c>
      <c r="K3496" t="s">
        <v>214</v>
      </c>
      <c r="L3496" t="s">
        <v>550</v>
      </c>
      <c r="M3496" t="s">
        <v>551</v>
      </c>
      <c r="N3496" t="s">
        <v>217</v>
      </c>
      <c r="O3496" t="s">
        <v>263</v>
      </c>
      <c r="P3496" t="s">
        <v>379</v>
      </c>
      <c r="Q3496" t="s">
        <v>379</v>
      </c>
      <c r="R3496" t="s">
        <v>380</v>
      </c>
      <c r="S3496" t="s">
        <v>264</v>
      </c>
      <c r="T3496" t="s">
        <v>265</v>
      </c>
      <c r="U3496" s="61" t="s">
        <v>266</v>
      </c>
      <c r="V3496" t="s">
        <v>24</v>
      </c>
      <c r="W3496" t="s">
        <v>263</v>
      </c>
      <c r="X3496" s="59">
        <v>3000</v>
      </c>
      <c r="Y3496" s="59">
        <v>3000</v>
      </c>
      <c r="Z3496" t="s">
        <v>141</v>
      </c>
      <c r="AA3496" s="146" t="str">
        <f t="shared" si="669"/>
        <v>EX</v>
      </c>
      <c r="AB3496" s="146" t="str">
        <f t="shared" si="671"/>
        <v>IT</v>
      </c>
      <c r="AC3496" t="str">
        <f t="shared" si="674"/>
        <v>EX</v>
      </c>
      <c r="AD3496" s="74">
        <f t="shared" si="675"/>
        <v>3000</v>
      </c>
      <c r="AE3496" s="74">
        <f t="shared" si="680"/>
        <v>3000</v>
      </c>
      <c r="AF3496">
        <v>1</v>
      </c>
      <c r="AG3496">
        <v>0</v>
      </c>
      <c r="AH3496" s="74">
        <v>0</v>
      </c>
      <c r="AJ3496" s="74">
        <f t="shared" si="676"/>
        <v>0</v>
      </c>
      <c r="AK3496" s="74">
        <f t="shared" si="670"/>
        <v>3000</v>
      </c>
      <c r="AL3496" t="str">
        <f t="shared" si="677"/>
        <v>N</v>
      </c>
      <c r="AN3496" t="s">
        <v>86</v>
      </c>
      <c r="AO3496" t="s">
        <v>85</v>
      </c>
      <c r="AP3496" t="str">
        <f t="shared" si="678"/>
        <v>94</v>
      </c>
      <c r="AQ3496" s="145" t="s">
        <v>1826</v>
      </c>
      <c r="AR3496" t="str">
        <f t="shared" si="679"/>
        <v>1-Adjusted Base Budget</v>
      </c>
      <c r="AS3496" s="145" t="s">
        <v>1827</v>
      </c>
      <c r="AT3496" t="s">
        <v>213</v>
      </c>
      <c r="AV3496" t="str">
        <f t="shared" si="673"/>
        <v>VPIT-SS</v>
      </c>
      <c r="AW3496" t="str">
        <f t="shared" si="672"/>
        <v>VP FOR INFORMATION TECHNOLOGY-SHARED SERVICES</v>
      </c>
    </row>
    <row r="3497" spans="1:49">
      <c r="A3497" s="59">
        <v>2018</v>
      </c>
      <c r="B3497" t="s">
        <v>137</v>
      </c>
      <c r="C3497" t="s">
        <v>1310</v>
      </c>
      <c r="D3497" t="s">
        <v>1311</v>
      </c>
      <c r="E3497" t="s">
        <v>1319</v>
      </c>
      <c r="F3497" t="s">
        <v>1313</v>
      </c>
      <c r="G3497" t="s">
        <v>1314</v>
      </c>
      <c r="H3497" t="s">
        <v>142</v>
      </c>
      <c r="I3497" s="170" t="s">
        <v>84</v>
      </c>
      <c r="J3497" t="s">
        <v>85</v>
      </c>
      <c r="K3497" t="s">
        <v>214</v>
      </c>
      <c r="L3497" t="s">
        <v>552</v>
      </c>
      <c r="M3497" t="s">
        <v>553</v>
      </c>
      <c r="N3497" t="s">
        <v>217</v>
      </c>
      <c r="O3497" t="s">
        <v>263</v>
      </c>
      <c r="P3497" t="s">
        <v>379</v>
      </c>
      <c r="Q3497" t="s">
        <v>379</v>
      </c>
      <c r="R3497" t="s">
        <v>380</v>
      </c>
      <c r="S3497" t="s">
        <v>264</v>
      </c>
      <c r="T3497" t="s">
        <v>265</v>
      </c>
      <c r="U3497" s="61" t="s">
        <v>266</v>
      </c>
      <c r="V3497" t="s">
        <v>24</v>
      </c>
      <c r="W3497" t="s">
        <v>263</v>
      </c>
      <c r="X3497" s="59">
        <v>1000</v>
      </c>
      <c r="Y3497" s="59">
        <v>1000</v>
      </c>
      <c r="Z3497" t="s">
        <v>141</v>
      </c>
      <c r="AA3497" s="146" t="str">
        <f t="shared" ref="AA3497:AA3560" si="681">IF(P3497 ="CORI","IN",IF(P3497 ="TRIN","IN",O3497))</f>
        <v>EX</v>
      </c>
      <c r="AB3497" s="146" t="str">
        <f t="shared" si="671"/>
        <v>IT</v>
      </c>
      <c r="AC3497" t="str">
        <f t="shared" si="674"/>
        <v>EX</v>
      </c>
      <c r="AD3497" s="74">
        <f t="shared" si="675"/>
        <v>1000</v>
      </c>
      <c r="AE3497" s="74">
        <f t="shared" si="680"/>
        <v>1000</v>
      </c>
      <c r="AF3497">
        <v>1</v>
      </c>
      <c r="AG3497">
        <v>0</v>
      </c>
      <c r="AH3497" s="74">
        <v>0</v>
      </c>
      <c r="AJ3497" s="74">
        <f t="shared" si="676"/>
        <v>0</v>
      </c>
      <c r="AK3497" s="74">
        <f t="shared" si="670"/>
        <v>1000</v>
      </c>
      <c r="AL3497" t="str">
        <f t="shared" si="677"/>
        <v>N</v>
      </c>
      <c r="AN3497" t="s">
        <v>86</v>
      </c>
      <c r="AO3497" t="s">
        <v>85</v>
      </c>
      <c r="AP3497" t="str">
        <f t="shared" si="678"/>
        <v>94</v>
      </c>
      <c r="AQ3497" s="145" t="s">
        <v>1826</v>
      </c>
      <c r="AR3497" t="str">
        <f t="shared" si="679"/>
        <v>1-Adjusted Base Budget</v>
      </c>
      <c r="AS3497" s="145" t="s">
        <v>1827</v>
      </c>
      <c r="AT3497" t="s">
        <v>213</v>
      </c>
      <c r="AV3497" t="str">
        <f t="shared" si="673"/>
        <v>VPIT-SS</v>
      </c>
      <c r="AW3497" t="str">
        <f t="shared" si="672"/>
        <v>VP FOR INFORMATION TECHNOLOGY-SHARED SERVICES</v>
      </c>
    </row>
    <row r="3498" spans="1:49">
      <c r="A3498" s="59">
        <v>2018</v>
      </c>
      <c r="B3498" t="s">
        <v>137</v>
      </c>
      <c r="C3498" t="s">
        <v>1310</v>
      </c>
      <c r="D3498" t="s">
        <v>1311</v>
      </c>
      <c r="E3498" t="s">
        <v>1316</v>
      </c>
      <c r="F3498" t="s">
        <v>1142</v>
      </c>
      <c r="G3498" t="s">
        <v>1143</v>
      </c>
      <c r="H3498" t="s">
        <v>149</v>
      </c>
      <c r="I3498" s="170" t="s">
        <v>84</v>
      </c>
      <c r="J3498" t="s">
        <v>85</v>
      </c>
      <c r="K3498" t="s">
        <v>214</v>
      </c>
      <c r="L3498" t="s">
        <v>552</v>
      </c>
      <c r="M3498" t="s">
        <v>553</v>
      </c>
      <c r="N3498" t="s">
        <v>217</v>
      </c>
      <c r="O3498" t="s">
        <v>263</v>
      </c>
      <c r="P3498" t="s">
        <v>379</v>
      </c>
      <c r="Q3498" t="s">
        <v>379</v>
      </c>
      <c r="R3498" t="s">
        <v>380</v>
      </c>
      <c r="S3498" t="s">
        <v>264</v>
      </c>
      <c r="T3498" t="s">
        <v>265</v>
      </c>
      <c r="U3498" s="61" t="s">
        <v>266</v>
      </c>
      <c r="V3498" t="s">
        <v>24</v>
      </c>
      <c r="W3498" t="s">
        <v>263</v>
      </c>
      <c r="X3498" s="59">
        <v>0</v>
      </c>
      <c r="Y3498" s="59">
        <v>2635</v>
      </c>
      <c r="Z3498" t="s">
        <v>141</v>
      </c>
      <c r="AA3498" s="146" t="str">
        <f t="shared" si="681"/>
        <v>EX</v>
      </c>
      <c r="AB3498" s="146" t="str">
        <f t="shared" si="671"/>
        <v>IT</v>
      </c>
      <c r="AC3498" t="str">
        <f t="shared" si="674"/>
        <v>EX</v>
      </c>
      <c r="AD3498" s="74">
        <f t="shared" si="675"/>
        <v>2635</v>
      </c>
      <c r="AE3498" s="74">
        <f t="shared" si="680"/>
        <v>2635</v>
      </c>
      <c r="AF3498">
        <v>1</v>
      </c>
      <c r="AG3498">
        <v>0</v>
      </c>
      <c r="AH3498" s="74">
        <v>0</v>
      </c>
      <c r="AJ3498" s="74">
        <f t="shared" si="676"/>
        <v>0</v>
      </c>
      <c r="AK3498" s="74">
        <f t="shared" si="670"/>
        <v>2635</v>
      </c>
      <c r="AL3498" t="str">
        <f t="shared" si="677"/>
        <v>N</v>
      </c>
      <c r="AN3498" t="s">
        <v>86</v>
      </c>
      <c r="AO3498" t="s">
        <v>85</v>
      </c>
      <c r="AP3498" t="str">
        <f t="shared" si="678"/>
        <v>94</v>
      </c>
      <c r="AQ3498" s="145" t="s">
        <v>1826</v>
      </c>
      <c r="AR3498" t="str">
        <f t="shared" si="679"/>
        <v>1-Adjusted Base Budget</v>
      </c>
      <c r="AS3498" s="145" t="s">
        <v>1827</v>
      </c>
      <c r="AT3498" t="s">
        <v>213</v>
      </c>
      <c r="AV3498" t="str">
        <f t="shared" si="673"/>
        <v>VPIT-SS</v>
      </c>
      <c r="AW3498" t="str">
        <f t="shared" si="672"/>
        <v>VP FOR INFORMATION TECHNOLOGY-SHARED SERVICES</v>
      </c>
    </row>
    <row r="3499" spans="1:49">
      <c r="A3499" s="59">
        <v>2018</v>
      </c>
      <c r="B3499" t="s">
        <v>137</v>
      </c>
      <c r="C3499" t="s">
        <v>1310</v>
      </c>
      <c r="D3499" t="s">
        <v>1311</v>
      </c>
      <c r="E3499" t="s">
        <v>1316</v>
      </c>
      <c r="F3499" t="s">
        <v>1765</v>
      </c>
      <c r="G3499" t="s">
        <v>1766</v>
      </c>
      <c r="H3499" t="s">
        <v>149</v>
      </c>
      <c r="I3499" s="170" t="s">
        <v>84</v>
      </c>
      <c r="J3499" t="s">
        <v>85</v>
      </c>
      <c r="K3499" t="s">
        <v>214</v>
      </c>
      <c r="L3499" t="s">
        <v>552</v>
      </c>
      <c r="M3499" t="s">
        <v>553</v>
      </c>
      <c r="N3499" t="s">
        <v>217</v>
      </c>
      <c r="O3499" t="s">
        <v>263</v>
      </c>
      <c r="P3499" t="s">
        <v>379</v>
      </c>
      <c r="Q3499" t="s">
        <v>379</v>
      </c>
      <c r="R3499" t="s">
        <v>380</v>
      </c>
      <c r="S3499" t="s">
        <v>264</v>
      </c>
      <c r="T3499" t="s">
        <v>265</v>
      </c>
      <c r="U3499" s="61" t="s">
        <v>266</v>
      </c>
      <c r="V3499" t="s">
        <v>24</v>
      </c>
      <c r="W3499" t="s">
        <v>263</v>
      </c>
      <c r="X3499" s="59">
        <v>50</v>
      </c>
      <c r="Y3499" s="59">
        <v>50</v>
      </c>
      <c r="Z3499" t="s">
        <v>141</v>
      </c>
      <c r="AA3499" s="146" t="str">
        <f t="shared" si="681"/>
        <v>EX</v>
      </c>
      <c r="AB3499" s="146" t="str">
        <f t="shared" si="671"/>
        <v>IT</v>
      </c>
      <c r="AC3499" t="str">
        <f t="shared" si="674"/>
        <v>EX</v>
      </c>
      <c r="AD3499" s="74">
        <f t="shared" si="675"/>
        <v>50</v>
      </c>
      <c r="AE3499" s="74">
        <f t="shared" si="680"/>
        <v>50</v>
      </c>
      <c r="AF3499">
        <v>1</v>
      </c>
      <c r="AG3499">
        <v>0</v>
      </c>
      <c r="AH3499" s="74">
        <v>0</v>
      </c>
      <c r="AJ3499" s="74">
        <f t="shared" si="676"/>
        <v>0</v>
      </c>
      <c r="AK3499" s="74">
        <f t="shared" si="670"/>
        <v>50</v>
      </c>
      <c r="AL3499" t="str">
        <f t="shared" si="677"/>
        <v>N</v>
      </c>
      <c r="AN3499" t="s">
        <v>86</v>
      </c>
      <c r="AO3499" t="s">
        <v>85</v>
      </c>
      <c r="AP3499" t="str">
        <f t="shared" si="678"/>
        <v>94</v>
      </c>
      <c r="AQ3499" s="145" t="s">
        <v>1826</v>
      </c>
      <c r="AR3499" t="str">
        <f t="shared" si="679"/>
        <v>1-Adjusted Base Budget</v>
      </c>
      <c r="AS3499" s="145" t="s">
        <v>1827</v>
      </c>
      <c r="AT3499" t="s">
        <v>213</v>
      </c>
      <c r="AV3499" t="str">
        <f t="shared" si="673"/>
        <v>VPIT-SS</v>
      </c>
      <c r="AW3499" t="str">
        <f t="shared" si="672"/>
        <v>VP FOR INFORMATION TECHNOLOGY-SHARED SERVICES</v>
      </c>
    </row>
    <row r="3500" spans="1:49">
      <c r="A3500" s="59">
        <v>2018</v>
      </c>
      <c r="B3500" t="s">
        <v>137</v>
      </c>
      <c r="C3500" t="s">
        <v>1310</v>
      </c>
      <c r="D3500" t="s">
        <v>1311</v>
      </c>
      <c r="E3500" t="s">
        <v>1316</v>
      </c>
      <c r="F3500" t="s">
        <v>1097</v>
      </c>
      <c r="G3500" t="s">
        <v>1098</v>
      </c>
      <c r="H3500" t="s">
        <v>149</v>
      </c>
      <c r="I3500" s="170" t="s">
        <v>84</v>
      </c>
      <c r="J3500" t="s">
        <v>85</v>
      </c>
      <c r="K3500" t="s">
        <v>214</v>
      </c>
      <c r="L3500" t="s">
        <v>552</v>
      </c>
      <c r="M3500" t="s">
        <v>553</v>
      </c>
      <c r="N3500" t="s">
        <v>217</v>
      </c>
      <c r="O3500" t="s">
        <v>263</v>
      </c>
      <c r="P3500" t="s">
        <v>379</v>
      </c>
      <c r="Q3500" t="s">
        <v>379</v>
      </c>
      <c r="R3500" t="s">
        <v>380</v>
      </c>
      <c r="S3500" t="s">
        <v>264</v>
      </c>
      <c r="T3500" t="s">
        <v>265</v>
      </c>
      <c r="U3500" s="61" t="s">
        <v>266</v>
      </c>
      <c r="V3500" t="s">
        <v>24</v>
      </c>
      <c r="W3500" t="s">
        <v>263</v>
      </c>
      <c r="X3500" s="59">
        <v>1000</v>
      </c>
      <c r="Y3500" s="59">
        <v>1000</v>
      </c>
      <c r="Z3500" t="s">
        <v>141</v>
      </c>
      <c r="AA3500" s="146" t="str">
        <f t="shared" si="681"/>
        <v>EX</v>
      </c>
      <c r="AB3500" s="146" t="str">
        <f t="shared" si="671"/>
        <v>IT</v>
      </c>
      <c r="AC3500" t="str">
        <f t="shared" si="674"/>
        <v>EX</v>
      </c>
      <c r="AD3500" s="74">
        <f t="shared" si="675"/>
        <v>1000</v>
      </c>
      <c r="AE3500" s="74">
        <f t="shared" si="680"/>
        <v>1000</v>
      </c>
      <c r="AF3500">
        <v>1</v>
      </c>
      <c r="AG3500">
        <v>0</v>
      </c>
      <c r="AH3500" s="74">
        <v>0</v>
      </c>
      <c r="AJ3500" s="74">
        <f t="shared" si="676"/>
        <v>0</v>
      </c>
      <c r="AK3500" s="74">
        <f t="shared" si="670"/>
        <v>1000</v>
      </c>
      <c r="AL3500" t="str">
        <f t="shared" si="677"/>
        <v>N</v>
      </c>
      <c r="AN3500" t="s">
        <v>86</v>
      </c>
      <c r="AO3500" t="s">
        <v>85</v>
      </c>
      <c r="AP3500" t="str">
        <f t="shared" si="678"/>
        <v>94</v>
      </c>
      <c r="AQ3500" s="145" t="s">
        <v>1826</v>
      </c>
      <c r="AR3500" t="str">
        <f t="shared" si="679"/>
        <v>1-Adjusted Base Budget</v>
      </c>
      <c r="AS3500" s="145" t="s">
        <v>1827</v>
      </c>
      <c r="AT3500" t="s">
        <v>213</v>
      </c>
      <c r="AV3500" t="str">
        <f t="shared" si="673"/>
        <v>VPIT-SS</v>
      </c>
      <c r="AW3500" t="str">
        <f t="shared" si="672"/>
        <v>VP FOR INFORMATION TECHNOLOGY-SHARED SERVICES</v>
      </c>
    </row>
    <row r="3501" spans="1:49">
      <c r="A3501" s="59">
        <v>2018</v>
      </c>
      <c r="B3501" t="s">
        <v>137</v>
      </c>
      <c r="C3501" t="s">
        <v>1310</v>
      </c>
      <c r="D3501" t="s">
        <v>1311</v>
      </c>
      <c r="E3501" t="s">
        <v>1316</v>
      </c>
      <c r="F3501" t="s">
        <v>1317</v>
      </c>
      <c r="G3501" t="s">
        <v>1318</v>
      </c>
      <c r="H3501" t="s">
        <v>149</v>
      </c>
      <c r="I3501" s="170" t="s">
        <v>84</v>
      </c>
      <c r="J3501" t="s">
        <v>85</v>
      </c>
      <c r="K3501" t="s">
        <v>214</v>
      </c>
      <c r="L3501" t="s">
        <v>552</v>
      </c>
      <c r="M3501" t="s">
        <v>553</v>
      </c>
      <c r="N3501" t="s">
        <v>217</v>
      </c>
      <c r="O3501" t="s">
        <v>263</v>
      </c>
      <c r="P3501" t="s">
        <v>379</v>
      </c>
      <c r="Q3501" t="s">
        <v>379</v>
      </c>
      <c r="R3501" t="s">
        <v>380</v>
      </c>
      <c r="S3501" t="s">
        <v>264</v>
      </c>
      <c r="T3501" t="s">
        <v>265</v>
      </c>
      <c r="U3501" s="61" t="s">
        <v>266</v>
      </c>
      <c r="V3501" t="s">
        <v>24</v>
      </c>
      <c r="W3501" t="s">
        <v>263</v>
      </c>
      <c r="X3501" s="59">
        <v>500</v>
      </c>
      <c r="Y3501" s="59">
        <v>500</v>
      </c>
      <c r="Z3501" t="s">
        <v>141</v>
      </c>
      <c r="AA3501" s="146" t="str">
        <f t="shared" si="681"/>
        <v>EX</v>
      </c>
      <c r="AB3501" s="146" t="str">
        <f t="shared" si="671"/>
        <v>IT</v>
      </c>
      <c r="AC3501" t="str">
        <f t="shared" si="674"/>
        <v>EX</v>
      </c>
      <c r="AD3501" s="74">
        <f t="shared" si="675"/>
        <v>500</v>
      </c>
      <c r="AE3501" s="74">
        <f t="shared" si="680"/>
        <v>500</v>
      </c>
      <c r="AF3501">
        <v>1</v>
      </c>
      <c r="AG3501">
        <v>0</v>
      </c>
      <c r="AH3501" s="74">
        <v>0</v>
      </c>
      <c r="AJ3501" s="74">
        <f t="shared" si="676"/>
        <v>0</v>
      </c>
      <c r="AK3501" s="74">
        <f t="shared" si="670"/>
        <v>500</v>
      </c>
      <c r="AL3501" t="str">
        <f t="shared" si="677"/>
        <v>N</v>
      </c>
      <c r="AN3501" t="s">
        <v>86</v>
      </c>
      <c r="AO3501" t="s">
        <v>85</v>
      </c>
      <c r="AP3501" t="str">
        <f t="shared" si="678"/>
        <v>94</v>
      </c>
      <c r="AQ3501" s="145" t="s">
        <v>1826</v>
      </c>
      <c r="AR3501" t="str">
        <f t="shared" si="679"/>
        <v>1-Adjusted Base Budget</v>
      </c>
      <c r="AS3501" s="145" t="s">
        <v>1827</v>
      </c>
      <c r="AT3501" t="s">
        <v>213</v>
      </c>
      <c r="AV3501" t="str">
        <f t="shared" si="673"/>
        <v>VPIT-SS</v>
      </c>
      <c r="AW3501" t="str">
        <f t="shared" si="672"/>
        <v>VP FOR INFORMATION TECHNOLOGY-SHARED SERVICES</v>
      </c>
    </row>
    <row r="3502" spans="1:49">
      <c r="A3502" s="59">
        <v>2018</v>
      </c>
      <c r="B3502" t="s">
        <v>137</v>
      </c>
      <c r="C3502" t="s">
        <v>1310</v>
      </c>
      <c r="D3502" t="s">
        <v>1311</v>
      </c>
      <c r="E3502" t="s">
        <v>1316</v>
      </c>
      <c r="F3502" t="s">
        <v>1347</v>
      </c>
      <c r="G3502" t="s">
        <v>1348</v>
      </c>
      <c r="H3502" t="s">
        <v>149</v>
      </c>
      <c r="I3502" s="170" t="s">
        <v>84</v>
      </c>
      <c r="J3502" t="s">
        <v>85</v>
      </c>
      <c r="K3502" t="s">
        <v>214</v>
      </c>
      <c r="L3502" t="s">
        <v>552</v>
      </c>
      <c r="M3502" t="s">
        <v>553</v>
      </c>
      <c r="N3502" t="s">
        <v>217</v>
      </c>
      <c r="O3502" t="s">
        <v>263</v>
      </c>
      <c r="P3502" t="s">
        <v>379</v>
      </c>
      <c r="Q3502" t="s">
        <v>379</v>
      </c>
      <c r="R3502" t="s">
        <v>380</v>
      </c>
      <c r="S3502" t="s">
        <v>264</v>
      </c>
      <c r="T3502" t="s">
        <v>265</v>
      </c>
      <c r="U3502" s="61" t="s">
        <v>266</v>
      </c>
      <c r="V3502" t="s">
        <v>24</v>
      </c>
      <c r="W3502" t="s">
        <v>263</v>
      </c>
      <c r="X3502" s="59">
        <v>14000</v>
      </c>
      <c r="Y3502" s="59">
        <v>14000</v>
      </c>
      <c r="Z3502" t="s">
        <v>141</v>
      </c>
      <c r="AA3502" s="146" t="str">
        <f t="shared" si="681"/>
        <v>EX</v>
      </c>
      <c r="AB3502" s="146" t="str">
        <f t="shared" si="671"/>
        <v>IT</v>
      </c>
      <c r="AC3502" t="str">
        <f t="shared" si="674"/>
        <v>EX</v>
      </c>
      <c r="AD3502" s="74">
        <f t="shared" si="675"/>
        <v>14000</v>
      </c>
      <c r="AE3502" s="74">
        <f t="shared" si="680"/>
        <v>14000</v>
      </c>
      <c r="AF3502">
        <v>1</v>
      </c>
      <c r="AG3502">
        <v>0</v>
      </c>
      <c r="AH3502" s="74">
        <v>0</v>
      </c>
      <c r="AJ3502" s="74">
        <f t="shared" si="676"/>
        <v>0</v>
      </c>
      <c r="AK3502" s="74">
        <f t="shared" si="670"/>
        <v>14000</v>
      </c>
      <c r="AL3502" t="str">
        <f t="shared" si="677"/>
        <v>N</v>
      </c>
      <c r="AN3502" t="s">
        <v>86</v>
      </c>
      <c r="AO3502" t="s">
        <v>85</v>
      </c>
      <c r="AP3502" t="str">
        <f t="shared" si="678"/>
        <v>94</v>
      </c>
      <c r="AQ3502" s="145" t="s">
        <v>1826</v>
      </c>
      <c r="AR3502" t="str">
        <f t="shared" si="679"/>
        <v>1-Adjusted Base Budget</v>
      </c>
      <c r="AS3502" s="145" t="s">
        <v>1827</v>
      </c>
      <c r="AT3502" t="s">
        <v>213</v>
      </c>
      <c r="AV3502" t="str">
        <f t="shared" si="673"/>
        <v>VPIT-SS</v>
      </c>
      <c r="AW3502" t="str">
        <f t="shared" si="672"/>
        <v>VP FOR INFORMATION TECHNOLOGY-SHARED SERVICES</v>
      </c>
    </row>
    <row r="3503" spans="1:49">
      <c r="A3503" s="59">
        <v>2018</v>
      </c>
      <c r="B3503" t="s">
        <v>137</v>
      </c>
      <c r="C3503" t="s">
        <v>1310</v>
      </c>
      <c r="D3503" t="s">
        <v>1311</v>
      </c>
      <c r="E3503" t="s">
        <v>1322</v>
      </c>
      <c r="F3503" t="s">
        <v>1313</v>
      </c>
      <c r="G3503" t="s">
        <v>1314</v>
      </c>
      <c r="H3503" t="s">
        <v>153</v>
      </c>
      <c r="I3503" s="170" t="s">
        <v>84</v>
      </c>
      <c r="J3503" t="s">
        <v>85</v>
      </c>
      <c r="K3503" t="s">
        <v>214</v>
      </c>
      <c r="L3503" t="s">
        <v>552</v>
      </c>
      <c r="M3503" t="s">
        <v>553</v>
      </c>
      <c r="N3503" t="s">
        <v>217</v>
      </c>
      <c r="O3503" t="s">
        <v>263</v>
      </c>
      <c r="P3503" t="s">
        <v>379</v>
      </c>
      <c r="Q3503" t="s">
        <v>379</v>
      </c>
      <c r="R3503" t="s">
        <v>380</v>
      </c>
      <c r="S3503" t="s">
        <v>264</v>
      </c>
      <c r="T3503" t="s">
        <v>265</v>
      </c>
      <c r="U3503" s="61" t="s">
        <v>266</v>
      </c>
      <c r="V3503" t="s">
        <v>24</v>
      </c>
      <c r="W3503" t="s">
        <v>263</v>
      </c>
      <c r="X3503" s="59">
        <v>23859</v>
      </c>
      <c r="Y3503" s="59">
        <v>23859</v>
      </c>
      <c r="Z3503" t="s">
        <v>141</v>
      </c>
      <c r="AA3503" s="146" t="str">
        <f t="shared" si="681"/>
        <v>EX</v>
      </c>
      <c r="AB3503" s="146" t="str">
        <f t="shared" si="671"/>
        <v>IT</v>
      </c>
      <c r="AC3503" t="str">
        <f t="shared" si="674"/>
        <v>EX</v>
      </c>
      <c r="AD3503" s="74">
        <f t="shared" si="675"/>
        <v>23859</v>
      </c>
      <c r="AE3503" s="74">
        <f t="shared" si="680"/>
        <v>23859</v>
      </c>
      <c r="AF3503">
        <v>1</v>
      </c>
      <c r="AG3503">
        <v>0</v>
      </c>
      <c r="AH3503" s="74">
        <v>0</v>
      </c>
      <c r="AJ3503" s="74">
        <f t="shared" si="676"/>
        <v>0</v>
      </c>
      <c r="AK3503" s="74">
        <f t="shared" si="670"/>
        <v>23859</v>
      </c>
      <c r="AL3503" t="str">
        <f t="shared" si="677"/>
        <v>N</v>
      </c>
      <c r="AN3503" t="s">
        <v>86</v>
      </c>
      <c r="AO3503" t="s">
        <v>85</v>
      </c>
      <c r="AP3503" t="str">
        <f t="shared" si="678"/>
        <v>94</v>
      </c>
      <c r="AQ3503" s="145" t="s">
        <v>1826</v>
      </c>
      <c r="AR3503" t="str">
        <f t="shared" si="679"/>
        <v>1-Adjusted Base Budget</v>
      </c>
      <c r="AS3503" s="145" t="s">
        <v>1827</v>
      </c>
      <c r="AT3503" t="s">
        <v>213</v>
      </c>
      <c r="AV3503" t="str">
        <f t="shared" si="673"/>
        <v>VPIT-SS</v>
      </c>
      <c r="AW3503" t="str">
        <f t="shared" si="672"/>
        <v>VP FOR INFORMATION TECHNOLOGY-SHARED SERVICES</v>
      </c>
    </row>
    <row r="3504" spans="1:49">
      <c r="A3504" s="59">
        <v>2018</v>
      </c>
      <c r="B3504" t="s">
        <v>137</v>
      </c>
      <c r="C3504" t="s">
        <v>1310</v>
      </c>
      <c r="D3504" t="s">
        <v>1311</v>
      </c>
      <c r="E3504" t="s">
        <v>1338</v>
      </c>
      <c r="F3504" t="s">
        <v>1363</v>
      </c>
      <c r="G3504" t="s">
        <v>1364</v>
      </c>
      <c r="H3504" t="s">
        <v>156</v>
      </c>
      <c r="I3504" s="170" t="s">
        <v>84</v>
      </c>
      <c r="J3504" t="s">
        <v>85</v>
      </c>
      <c r="K3504" t="s">
        <v>214</v>
      </c>
      <c r="L3504" t="s">
        <v>552</v>
      </c>
      <c r="M3504" t="s">
        <v>553</v>
      </c>
      <c r="N3504" t="s">
        <v>217</v>
      </c>
      <c r="O3504" t="s">
        <v>263</v>
      </c>
      <c r="P3504" t="s">
        <v>379</v>
      </c>
      <c r="Q3504" t="s">
        <v>379</v>
      </c>
      <c r="R3504" t="s">
        <v>380</v>
      </c>
      <c r="S3504" t="s">
        <v>264</v>
      </c>
      <c r="T3504" t="s">
        <v>265</v>
      </c>
      <c r="U3504" s="61" t="s">
        <v>266</v>
      </c>
      <c r="V3504" t="s">
        <v>24</v>
      </c>
      <c r="W3504" t="s">
        <v>263</v>
      </c>
      <c r="X3504" s="59">
        <v>29545</v>
      </c>
      <c r="Y3504" s="59">
        <v>29545</v>
      </c>
      <c r="Z3504" t="s">
        <v>141</v>
      </c>
      <c r="AA3504" s="146" t="str">
        <f t="shared" si="681"/>
        <v>EX</v>
      </c>
      <c r="AB3504" s="146" t="str">
        <f t="shared" si="671"/>
        <v>IT</v>
      </c>
      <c r="AC3504" t="str">
        <f t="shared" si="674"/>
        <v>EX</v>
      </c>
      <c r="AD3504" s="74">
        <f t="shared" si="675"/>
        <v>29545</v>
      </c>
      <c r="AE3504" s="74">
        <f t="shared" si="680"/>
        <v>29545</v>
      </c>
      <c r="AF3504">
        <v>1</v>
      </c>
      <c r="AG3504">
        <v>0</v>
      </c>
      <c r="AH3504" s="74">
        <v>0</v>
      </c>
      <c r="AJ3504" s="74">
        <f t="shared" si="676"/>
        <v>0</v>
      </c>
      <c r="AK3504" s="74">
        <f t="shared" si="670"/>
        <v>29545</v>
      </c>
      <c r="AL3504" t="str">
        <f t="shared" si="677"/>
        <v>N</v>
      </c>
      <c r="AN3504" t="s">
        <v>86</v>
      </c>
      <c r="AO3504" t="s">
        <v>85</v>
      </c>
      <c r="AP3504" t="str">
        <f t="shared" si="678"/>
        <v>94</v>
      </c>
      <c r="AQ3504" s="145" t="s">
        <v>1826</v>
      </c>
      <c r="AR3504" t="str">
        <f t="shared" si="679"/>
        <v>1-Adjusted Base Budget</v>
      </c>
      <c r="AS3504" s="145" t="s">
        <v>1827</v>
      </c>
      <c r="AT3504" t="s">
        <v>213</v>
      </c>
      <c r="AV3504" t="str">
        <f t="shared" si="673"/>
        <v>VPIT-SS</v>
      </c>
      <c r="AW3504" t="str">
        <f t="shared" si="672"/>
        <v>VP FOR INFORMATION TECHNOLOGY-SHARED SERVICES</v>
      </c>
    </row>
    <row r="3505" spans="1:49">
      <c r="A3505" s="59">
        <v>2018</v>
      </c>
      <c r="B3505" t="s">
        <v>137</v>
      </c>
      <c r="C3505" t="s">
        <v>1310</v>
      </c>
      <c r="D3505" t="s">
        <v>1311</v>
      </c>
      <c r="E3505" t="s">
        <v>1338</v>
      </c>
      <c r="F3505" t="s">
        <v>1353</v>
      </c>
      <c r="G3505" t="s">
        <v>1354</v>
      </c>
      <c r="H3505" t="s">
        <v>156</v>
      </c>
      <c r="I3505" s="170" t="s">
        <v>84</v>
      </c>
      <c r="J3505" t="s">
        <v>85</v>
      </c>
      <c r="K3505" t="s">
        <v>214</v>
      </c>
      <c r="L3505" t="s">
        <v>552</v>
      </c>
      <c r="M3505" t="s">
        <v>553</v>
      </c>
      <c r="N3505" t="s">
        <v>217</v>
      </c>
      <c r="O3505" t="s">
        <v>263</v>
      </c>
      <c r="P3505" t="s">
        <v>379</v>
      </c>
      <c r="Q3505" t="s">
        <v>379</v>
      </c>
      <c r="R3505" t="s">
        <v>380</v>
      </c>
      <c r="S3505" t="s">
        <v>264</v>
      </c>
      <c r="T3505" t="s">
        <v>265</v>
      </c>
      <c r="U3505" s="61" t="s">
        <v>266</v>
      </c>
      <c r="V3505" t="s">
        <v>24</v>
      </c>
      <c r="W3505" t="s">
        <v>263</v>
      </c>
      <c r="X3505" s="59">
        <v>1800</v>
      </c>
      <c r="Y3505" s="59">
        <v>1800</v>
      </c>
      <c r="Z3505" t="s">
        <v>141</v>
      </c>
      <c r="AA3505" s="146" t="str">
        <f t="shared" si="681"/>
        <v>EX</v>
      </c>
      <c r="AB3505" s="146" t="str">
        <f t="shared" si="671"/>
        <v>IT</v>
      </c>
      <c r="AC3505" t="str">
        <f t="shared" si="674"/>
        <v>EX</v>
      </c>
      <c r="AD3505" s="74">
        <f t="shared" si="675"/>
        <v>1800</v>
      </c>
      <c r="AE3505" s="74">
        <f t="shared" si="680"/>
        <v>1800</v>
      </c>
      <c r="AF3505">
        <v>1</v>
      </c>
      <c r="AG3505">
        <v>0</v>
      </c>
      <c r="AH3505" s="74">
        <v>0</v>
      </c>
      <c r="AJ3505" s="74">
        <f t="shared" si="676"/>
        <v>0</v>
      </c>
      <c r="AK3505" s="74">
        <f t="shared" si="670"/>
        <v>1800</v>
      </c>
      <c r="AL3505" t="str">
        <f t="shared" si="677"/>
        <v>N</v>
      </c>
      <c r="AN3505" t="s">
        <v>86</v>
      </c>
      <c r="AO3505" t="s">
        <v>85</v>
      </c>
      <c r="AP3505" t="str">
        <f t="shared" si="678"/>
        <v>94</v>
      </c>
      <c r="AQ3505" s="145" t="s">
        <v>1826</v>
      </c>
      <c r="AR3505" t="str">
        <f t="shared" si="679"/>
        <v>1-Adjusted Base Budget</v>
      </c>
      <c r="AS3505" s="145" t="s">
        <v>1827</v>
      </c>
      <c r="AT3505" t="s">
        <v>213</v>
      </c>
      <c r="AV3505" t="str">
        <f t="shared" si="673"/>
        <v>VPIT-SS</v>
      </c>
      <c r="AW3505" t="str">
        <f t="shared" si="672"/>
        <v>VP FOR INFORMATION TECHNOLOGY-SHARED SERVICES</v>
      </c>
    </row>
    <row r="3506" spans="1:49">
      <c r="A3506" s="59">
        <v>2018</v>
      </c>
      <c r="B3506" t="s">
        <v>137</v>
      </c>
      <c r="C3506" t="s">
        <v>1310</v>
      </c>
      <c r="D3506" t="s">
        <v>1311</v>
      </c>
      <c r="E3506" t="s">
        <v>1338</v>
      </c>
      <c r="F3506" t="s">
        <v>1347</v>
      </c>
      <c r="G3506" t="s">
        <v>1348</v>
      </c>
      <c r="H3506" t="s">
        <v>156</v>
      </c>
      <c r="I3506" s="170" t="s">
        <v>84</v>
      </c>
      <c r="J3506" t="s">
        <v>85</v>
      </c>
      <c r="K3506" t="s">
        <v>214</v>
      </c>
      <c r="L3506" t="s">
        <v>552</v>
      </c>
      <c r="M3506" t="s">
        <v>553</v>
      </c>
      <c r="N3506" t="s">
        <v>217</v>
      </c>
      <c r="O3506" t="s">
        <v>263</v>
      </c>
      <c r="P3506" t="s">
        <v>379</v>
      </c>
      <c r="Q3506" t="s">
        <v>379</v>
      </c>
      <c r="R3506" t="s">
        <v>380</v>
      </c>
      <c r="S3506" t="s">
        <v>264</v>
      </c>
      <c r="T3506" t="s">
        <v>265</v>
      </c>
      <c r="U3506" s="61" t="s">
        <v>266</v>
      </c>
      <c r="V3506" t="s">
        <v>24</v>
      </c>
      <c r="W3506" t="s">
        <v>263</v>
      </c>
      <c r="X3506" s="59">
        <v>5000</v>
      </c>
      <c r="Y3506" s="59">
        <v>5000</v>
      </c>
      <c r="Z3506" t="s">
        <v>141</v>
      </c>
      <c r="AA3506" s="146" t="str">
        <f t="shared" si="681"/>
        <v>EX</v>
      </c>
      <c r="AB3506" s="146" t="str">
        <f t="shared" si="671"/>
        <v>IT</v>
      </c>
      <c r="AC3506" t="str">
        <f t="shared" si="674"/>
        <v>EX</v>
      </c>
      <c r="AD3506" s="74">
        <f t="shared" si="675"/>
        <v>5000</v>
      </c>
      <c r="AE3506" s="74">
        <f t="shared" si="680"/>
        <v>5000</v>
      </c>
      <c r="AF3506">
        <v>1</v>
      </c>
      <c r="AG3506">
        <v>0</v>
      </c>
      <c r="AH3506" s="74">
        <v>0</v>
      </c>
      <c r="AJ3506" s="74">
        <f t="shared" si="676"/>
        <v>0</v>
      </c>
      <c r="AK3506" s="74">
        <f t="shared" si="670"/>
        <v>5000</v>
      </c>
      <c r="AL3506" t="str">
        <f t="shared" si="677"/>
        <v>N</v>
      </c>
      <c r="AN3506" t="s">
        <v>86</v>
      </c>
      <c r="AO3506" t="s">
        <v>85</v>
      </c>
      <c r="AP3506" t="str">
        <f t="shared" si="678"/>
        <v>94</v>
      </c>
      <c r="AQ3506" s="145" t="s">
        <v>1826</v>
      </c>
      <c r="AR3506" t="str">
        <f t="shared" si="679"/>
        <v>1-Adjusted Base Budget</v>
      </c>
      <c r="AS3506" s="145" t="s">
        <v>1827</v>
      </c>
      <c r="AT3506" t="s">
        <v>213</v>
      </c>
      <c r="AV3506" t="str">
        <f t="shared" si="673"/>
        <v>VPIT-SS</v>
      </c>
      <c r="AW3506" t="str">
        <f t="shared" si="672"/>
        <v>VP FOR INFORMATION TECHNOLOGY-SHARED SERVICES</v>
      </c>
    </row>
    <row r="3507" spans="1:49">
      <c r="A3507" s="59">
        <v>2018</v>
      </c>
      <c r="B3507" t="s">
        <v>137</v>
      </c>
      <c r="C3507" t="s">
        <v>1310</v>
      </c>
      <c r="D3507" t="s">
        <v>1311</v>
      </c>
      <c r="E3507" t="s">
        <v>1315</v>
      </c>
      <c r="F3507" t="s">
        <v>1313</v>
      </c>
      <c r="G3507" t="s">
        <v>1314</v>
      </c>
      <c r="H3507" t="s">
        <v>158</v>
      </c>
      <c r="I3507" s="170" t="s">
        <v>84</v>
      </c>
      <c r="J3507" t="s">
        <v>85</v>
      </c>
      <c r="K3507" t="s">
        <v>214</v>
      </c>
      <c r="L3507" t="s">
        <v>552</v>
      </c>
      <c r="M3507" t="s">
        <v>553</v>
      </c>
      <c r="N3507" t="s">
        <v>217</v>
      </c>
      <c r="O3507" t="s">
        <v>263</v>
      </c>
      <c r="P3507" t="s">
        <v>379</v>
      </c>
      <c r="Q3507" t="s">
        <v>379</v>
      </c>
      <c r="R3507" t="s">
        <v>380</v>
      </c>
      <c r="S3507" t="s">
        <v>264</v>
      </c>
      <c r="T3507" t="s">
        <v>265</v>
      </c>
      <c r="U3507" s="61" t="s">
        <v>266</v>
      </c>
      <c r="V3507" t="s">
        <v>24</v>
      </c>
      <c r="W3507" t="s">
        <v>263</v>
      </c>
      <c r="X3507" s="59">
        <v>1000</v>
      </c>
      <c r="Y3507" s="59">
        <v>1000</v>
      </c>
      <c r="Z3507" t="s">
        <v>141</v>
      </c>
      <c r="AA3507" s="146" t="str">
        <f t="shared" si="681"/>
        <v>EX</v>
      </c>
      <c r="AB3507" s="146" t="str">
        <f t="shared" si="671"/>
        <v>IT</v>
      </c>
      <c r="AC3507" t="str">
        <f t="shared" si="674"/>
        <v>EX</v>
      </c>
      <c r="AD3507" s="74">
        <f t="shared" si="675"/>
        <v>1000</v>
      </c>
      <c r="AE3507" s="74">
        <f t="shared" si="680"/>
        <v>1000</v>
      </c>
      <c r="AF3507">
        <v>1</v>
      </c>
      <c r="AG3507">
        <v>0</v>
      </c>
      <c r="AH3507" s="74">
        <v>0</v>
      </c>
      <c r="AJ3507" s="74">
        <f t="shared" si="676"/>
        <v>0</v>
      </c>
      <c r="AK3507" s="74">
        <f t="shared" ref="AK3507:AK3570" si="682">AE3507 +AJ3507</f>
        <v>1000</v>
      </c>
      <c r="AL3507" t="str">
        <f t="shared" si="677"/>
        <v>N</v>
      </c>
      <c r="AN3507" t="s">
        <v>86</v>
      </c>
      <c r="AO3507" t="s">
        <v>85</v>
      </c>
      <c r="AP3507" t="str">
        <f t="shared" si="678"/>
        <v>94</v>
      </c>
      <c r="AQ3507" s="145" t="s">
        <v>1826</v>
      </c>
      <c r="AR3507" t="str">
        <f t="shared" si="679"/>
        <v>1-Adjusted Base Budget</v>
      </c>
      <c r="AS3507" s="145" t="s">
        <v>1827</v>
      </c>
      <c r="AT3507" t="s">
        <v>213</v>
      </c>
      <c r="AV3507" t="str">
        <f t="shared" si="673"/>
        <v>VPIT-SS</v>
      </c>
      <c r="AW3507" t="str">
        <f t="shared" si="672"/>
        <v>VP FOR INFORMATION TECHNOLOGY-SHARED SERVICES</v>
      </c>
    </row>
    <row r="3508" spans="1:49">
      <c r="A3508" s="59">
        <v>2018</v>
      </c>
      <c r="B3508" t="s">
        <v>137</v>
      </c>
      <c r="C3508" t="s">
        <v>1310</v>
      </c>
      <c r="D3508" t="s">
        <v>1311</v>
      </c>
      <c r="E3508" t="s">
        <v>1316</v>
      </c>
      <c r="F3508" t="s">
        <v>1317</v>
      </c>
      <c r="G3508" t="s">
        <v>1318</v>
      </c>
      <c r="H3508" t="s">
        <v>149</v>
      </c>
      <c r="I3508" s="170" t="s">
        <v>84</v>
      </c>
      <c r="J3508" t="s">
        <v>85</v>
      </c>
      <c r="K3508" t="s">
        <v>214</v>
      </c>
      <c r="L3508" t="s">
        <v>554</v>
      </c>
      <c r="M3508" t="s">
        <v>555</v>
      </c>
      <c r="N3508" t="s">
        <v>217</v>
      </c>
      <c r="O3508" t="s">
        <v>263</v>
      </c>
      <c r="P3508" t="s">
        <v>379</v>
      </c>
      <c r="Q3508" t="s">
        <v>379</v>
      </c>
      <c r="R3508" t="s">
        <v>380</v>
      </c>
      <c r="S3508" t="s">
        <v>264</v>
      </c>
      <c r="T3508" t="s">
        <v>265</v>
      </c>
      <c r="U3508" s="61" t="s">
        <v>266</v>
      </c>
      <c r="V3508" t="s">
        <v>24</v>
      </c>
      <c r="W3508" t="s">
        <v>263</v>
      </c>
      <c r="X3508" s="59">
        <v>2600</v>
      </c>
      <c r="Y3508" s="59">
        <v>2600</v>
      </c>
      <c r="Z3508" t="s">
        <v>141</v>
      </c>
      <c r="AA3508" s="146" t="str">
        <f t="shared" si="681"/>
        <v>EX</v>
      </c>
      <c r="AB3508" s="146" t="str">
        <f t="shared" si="671"/>
        <v>IT</v>
      </c>
      <c r="AC3508" t="str">
        <f t="shared" si="674"/>
        <v>EX</v>
      </c>
      <c r="AD3508" s="74">
        <f t="shared" si="675"/>
        <v>2600</v>
      </c>
      <c r="AE3508" s="74">
        <f t="shared" si="680"/>
        <v>2600</v>
      </c>
      <c r="AF3508">
        <v>1</v>
      </c>
      <c r="AG3508">
        <v>0</v>
      </c>
      <c r="AH3508" s="74">
        <v>0</v>
      </c>
      <c r="AJ3508" s="74">
        <f t="shared" si="676"/>
        <v>0</v>
      </c>
      <c r="AK3508" s="74">
        <f t="shared" si="682"/>
        <v>2600</v>
      </c>
      <c r="AL3508" t="str">
        <f t="shared" si="677"/>
        <v>N</v>
      </c>
      <c r="AN3508" t="s">
        <v>86</v>
      </c>
      <c r="AO3508" t="s">
        <v>85</v>
      </c>
      <c r="AP3508" t="str">
        <f t="shared" si="678"/>
        <v>94</v>
      </c>
      <c r="AQ3508" s="145" t="s">
        <v>1826</v>
      </c>
      <c r="AR3508" t="str">
        <f t="shared" si="679"/>
        <v>1-Adjusted Base Budget</v>
      </c>
      <c r="AS3508" s="145" t="s">
        <v>1827</v>
      </c>
      <c r="AT3508" t="s">
        <v>213</v>
      </c>
      <c r="AV3508" t="str">
        <f t="shared" si="673"/>
        <v>VPIT-SS</v>
      </c>
      <c r="AW3508" t="str">
        <f t="shared" si="672"/>
        <v>VP FOR INFORMATION TECHNOLOGY-SHARED SERVICES</v>
      </c>
    </row>
    <row r="3509" spans="1:49">
      <c r="A3509" s="59">
        <v>2018</v>
      </c>
      <c r="B3509" t="s">
        <v>137</v>
      </c>
      <c r="C3509" t="s">
        <v>1310</v>
      </c>
      <c r="D3509" t="s">
        <v>1311</v>
      </c>
      <c r="E3509" t="s">
        <v>1322</v>
      </c>
      <c r="F3509" t="s">
        <v>1313</v>
      </c>
      <c r="G3509" t="s">
        <v>1314</v>
      </c>
      <c r="H3509" t="s">
        <v>153</v>
      </c>
      <c r="I3509" s="170" t="s">
        <v>84</v>
      </c>
      <c r="J3509" t="s">
        <v>85</v>
      </c>
      <c r="K3509" t="s">
        <v>214</v>
      </c>
      <c r="L3509" t="s">
        <v>554</v>
      </c>
      <c r="M3509" t="s">
        <v>555</v>
      </c>
      <c r="N3509" t="s">
        <v>217</v>
      </c>
      <c r="O3509" t="s">
        <v>263</v>
      </c>
      <c r="P3509" t="s">
        <v>379</v>
      </c>
      <c r="Q3509" t="s">
        <v>379</v>
      </c>
      <c r="R3509" t="s">
        <v>380</v>
      </c>
      <c r="S3509" t="s">
        <v>264</v>
      </c>
      <c r="T3509" t="s">
        <v>265</v>
      </c>
      <c r="U3509" s="61" t="s">
        <v>266</v>
      </c>
      <c r="V3509" t="s">
        <v>24</v>
      </c>
      <c r="W3509" t="s">
        <v>263</v>
      </c>
      <c r="X3509" s="59">
        <v>200</v>
      </c>
      <c r="Y3509" s="59">
        <v>200</v>
      </c>
      <c r="Z3509" t="s">
        <v>141</v>
      </c>
      <c r="AA3509" s="146" t="str">
        <f t="shared" si="681"/>
        <v>EX</v>
      </c>
      <c r="AB3509" s="146" t="str">
        <f t="shared" ref="AB3509:AB3572" si="683">IF(O3509 =AA3509,Z3509,"10cr")</f>
        <v>IT</v>
      </c>
      <c r="AC3509" t="str">
        <f t="shared" si="674"/>
        <v>EX</v>
      </c>
      <c r="AD3509" s="74">
        <f t="shared" si="675"/>
        <v>200</v>
      </c>
      <c r="AE3509" s="74">
        <f t="shared" si="680"/>
        <v>200</v>
      </c>
      <c r="AF3509">
        <v>1</v>
      </c>
      <c r="AG3509">
        <v>0</v>
      </c>
      <c r="AH3509" s="74">
        <v>0</v>
      </c>
      <c r="AJ3509" s="74">
        <f t="shared" si="676"/>
        <v>0</v>
      </c>
      <c r="AK3509" s="74">
        <f t="shared" si="682"/>
        <v>200</v>
      </c>
      <c r="AL3509" t="str">
        <f t="shared" si="677"/>
        <v>N</v>
      </c>
      <c r="AN3509" t="s">
        <v>86</v>
      </c>
      <c r="AO3509" t="s">
        <v>85</v>
      </c>
      <c r="AP3509" t="str">
        <f t="shared" si="678"/>
        <v>94</v>
      </c>
      <c r="AQ3509" s="145" t="s">
        <v>1826</v>
      </c>
      <c r="AR3509" t="str">
        <f t="shared" si="679"/>
        <v>1-Adjusted Base Budget</v>
      </c>
      <c r="AS3509" s="145" t="s">
        <v>1827</v>
      </c>
      <c r="AT3509" t="s">
        <v>213</v>
      </c>
      <c r="AV3509" t="str">
        <f t="shared" si="673"/>
        <v>VPIT-SS</v>
      </c>
      <c r="AW3509" t="str">
        <f t="shared" si="672"/>
        <v>VP FOR INFORMATION TECHNOLOGY-SHARED SERVICES</v>
      </c>
    </row>
    <row r="3510" spans="1:49">
      <c r="A3510" s="59">
        <v>2018</v>
      </c>
      <c r="B3510" t="s">
        <v>137</v>
      </c>
      <c r="C3510" t="s">
        <v>1310</v>
      </c>
      <c r="D3510" t="s">
        <v>1311</v>
      </c>
      <c r="E3510" t="s">
        <v>1338</v>
      </c>
      <c r="F3510" t="s">
        <v>1065</v>
      </c>
      <c r="G3510" t="s">
        <v>1066</v>
      </c>
      <c r="H3510" t="s">
        <v>156</v>
      </c>
      <c r="I3510" s="170" t="s">
        <v>84</v>
      </c>
      <c r="J3510" t="s">
        <v>85</v>
      </c>
      <c r="K3510" t="s">
        <v>214</v>
      </c>
      <c r="L3510" t="s">
        <v>554</v>
      </c>
      <c r="M3510" t="s">
        <v>555</v>
      </c>
      <c r="N3510" t="s">
        <v>217</v>
      </c>
      <c r="O3510" t="s">
        <v>263</v>
      </c>
      <c r="P3510" t="s">
        <v>379</v>
      </c>
      <c r="Q3510" t="s">
        <v>379</v>
      </c>
      <c r="R3510" t="s">
        <v>380</v>
      </c>
      <c r="S3510" t="s">
        <v>264</v>
      </c>
      <c r="T3510" t="s">
        <v>265</v>
      </c>
      <c r="U3510" s="61" t="s">
        <v>266</v>
      </c>
      <c r="V3510" t="s">
        <v>24</v>
      </c>
      <c r="W3510" t="s">
        <v>263</v>
      </c>
      <c r="X3510" s="59">
        <v>5000</v>
      </c>
      <c r="Y3510" s="59">
        <v>5000</v>
      </c>
      <c r="Z3510" t="s">
        <v>141</v>
      </c>
      <c r="AA3510" s="146" t="str">
        <f t="shared" si="681"/>
        <v>EX</v>
      </c>
      <c r="AB3510" s="146" t="str">
        <f t="shared" si="683"/>
        <v>IT</v>
      </c>
      <c r="AC3510" t="str">
        <f t="shared" si="674"/>
        <v>EX</v>
      </c>
      <c r="AD3510" s="74">
        <f t="shared" si="675"/>
        <v>5000</v>
      </c>
      <c r="AE3510" s="74">
        <f t="shared" si="680"/>
        <v>5000</v>
      </c>
      <c r="AF3510">
        <v>1</v>
      </c>
      <c r="AG3510">
        <v>0</v>
      </c>
      <c r="AH3510" s="74">
        <v>0</v>
      </c>
      <c r="AJ3510" s="74">
        <f t="shared" si="676"/>
        <v>0</v>
      </c>
      <c r="AK3510" s="74">
        <f t="shared" si="682"/>
        <v>5000</v>
      </c>
      <c r="AL3510" t="str">
        <f t="shared" si="677"/>
        <v>N</v>
      </c>
      <c r="AN3510" t="s">
        <v>86</v>
      </c>
      <c r="AO3510" t="s">
        <v>85</v>
      </c>
      <c r="AP3510" t="str">
        <f t="shared" si="678"/>
        <v>94</v>
      </c>
      <c r="AQ3510" s="145" t="s">
        <v>1826</v>
      </c>
      <c r="AR3510" t="str">
        <f t="shared" si="679"/>
        <v>1-Adjusted Base Budget</v>
      </c>
      <c r="AS3510" s="145" t="s">
        <v>1827</v>
      </c>
      <c r="AT3510" t="s">
        <v>213</v>
      </c>
      <c r="AV3510" t="str">
        <f t="shared" si="673"/>
        <v>VPIT-SS</v>
      </c>
      <c r="AW3510" t="str">
        <f t="shared" si="672"/>
        <v>VP FOR INFORMATION TECHNOLOGY-SHARED SERVICES</v>
      </c>
    </row>
    <row r="3511" spans="1:49">
      <c r="A3511" s="59">
        <v>2018</v>
      </c>
      <c r="B3511" t="s">
        <v>137</v>
      </c>
      <c r="C3511" t="s">
        <v>1310</v>
      </c>
      <c r="D3511" t="s">
        <v>1311</v>
      </c>
      <c r="E3511" t="s">
        <v>1338</v>
      </c>
      <c r="F3511" t="s">
        <v>1353</v>
      </c>
      <c r="G3511" t="s">
        <v>1354</v>
      </c>
      <c r="H3511" t="s">
        <v>156</v>
      </c>
      <c r="I3511" s="170" t="s">
        <v>84</v>
      </c>
      <c r="J3511" t="s">
        <v>85</v>
      </c>
      <c r="K3511" t="s">
        <v>214</v>
      </c>
      <c r="L3511" t="s">
        <v>554</v>
      </c>
      <c r="M3511" t="s">
        <v>555</v>
      </c>
      <c r="N3511" t="s">
        <v>217</v>
      </c>
      <c r="O3511" t="s">
        <v>263</v>
      </c>
      <c r="P3511" t="s">
        <v>379</v>
      </c>
      <c r="Q3511" t="s">
        <v>379</v>
      </c>
      <c r="R3511" t="s">
        <v>380</v>
      </c>
      <c r="S3511" t="s">
        <v>264</v>
      </c>
      <c r="T3511" t="s">
        <v>265</v>
      </c>
      <c r="U3511" s="61" t="s">
        <v>266</v>
      </c>
      <c r="V3511" t="s">
        <v>24</v>
      </c>
      <c r="W3511" t="s">
        <v>263</v>
      </c>
      <c r="X3511" s="59">
        <v>5000</v>
      </c>
      <c r="Y3511" s="59">
        <v>5000</v>
      </c>
      <c r="Z3511" t="s">
        <v>141</v>
      </c>
      <c r="AA3511" s="146" t="str">
        <f t="shared" si="681"/>
        <v>EX</v>
      </c>
      <c r="AB3511" s="146" t="str">
        <f t="shared" si="683"/>
        <v>IT</v>
      </c>
      <c r="AC3511" t="str">
        <f t="shared" si="674"/>
        <v>EX</v>
      </c>
      <c r="AD3511" s="74">
        <f t="shared" si="675"/>
        <v>5000</v>
      </c>
      <c r="AE3511" s="74">
        <f t="shared" si="680"/>
        <v>5000</v>
      </c>
      <c r="AF3511">
        <v>1</v>
      </c>
      <c r="AG3511">
        <v>0</v>
      </c>
      <c r="AH3511" s="74">
        <v>0</v>
      </c>
      <c r="AJ3511" s="74">
        <f t="shared" si="676"/>
        <v>0</v>
      </c>
      <c r="AK3511" s="74">
        <f t="shared" si="682"/>
        <v>5000</v>
      </c>
      <c r="AL3511" t="str">
        <f t="shared" si="677"/>
        <v>N</v>
      </c>
      <c r="AN3511" t="s">
        <v>86</v>
      </c>
      <c r="AO3511" t="s">
        <v>85</v>
      </c>
      <c r="AP3511" t="str">
        <f t="shared" si="678"/>
        <v>94</v>
      </c>
      <c r="AQ3511" s="145" t="s">
        <v>1826</v>
      </c>
      <c r="AR3511" t="str">
        <f t="shared" si="679"/>
        <v>1-Adjusted Base Budget</v>
      </c>
      <c r="AS3511" s="145" t="s">
        <v>1827</v>
      </c>
      <c r="AT3511" t="s">
        <v>213</v>
      </c>
      <c r="AV3511" t="str">
        <f t="shared" si="673"/>
        <v>VPIT-SS</v>
      </c>
      <c r="AW3511" t="str">
        <f t="shared" si="672"/>
        <v>VP FOR INFORMATION TECHNOLOGY-SHARED SERVICES</v>
      </c>
    </row>
    <row r="3512" spans="1:49">
      <c r="A3512" s="59">
        <v>2018</v>
      </c>
      <c r="B3512" t="s">
        <v>137</v>
      </c>
      <c r="C3512" t="s">
        <v>1310</v>
      </c>
      <c r="D3512" t="s">
        <v>1311</v>
      </c>
      <c r="E3512" t="s">
        <v>1316</v>
      </c>
      <c r="F3512" t="s">
        <v>1361</v>
      </c>
      <c r="G3512" t="s">
        <v>1362</v>
      </c>
      <c r="H3512" t="s">
        <v>149</v>
      </c>
      <c r="I3512" s="170" t="s">
        <v>84</v>
      </c>
      <c r="J3512" t="s">
        <v>85</v>
      </c>
      <c r="K3512" t="s">
        <v>214</v>
      </c>
      <c r="L3512" t="s">
        <v>556</v>
      </c>
      <c r="M3512" t="s">
        <v>557</v>
      </c>
      <c r="N3512" t="s">
        <v>217</v>
      </c>
      <c r="O3512" t="s">
        <v>263</v>
      </c>
      <c r="P3512" t="s">
        <v>374</v>
      </c>
      <c r="Q3512" t="s">
        <v>375</v>
      </c>
      <c r="R3512" t="s">
        <v>376</v>
      </c>
      <c r="S3512" t="s">
        <v>264</v>
      </c>
      <c r="T3512" t="s">
        <v>265</v>
      </c>
      <c r="U3512" s="61" t="s">
        <v>266</v>
      </c>
      <c r="V3512" t="s">
        <v>24</v>
      </c>
      <c r="W3512" t="s">
        <v>263</v>
      </c>
      <c r="X3512" s="59">
        <v>1600</v>
      </c>
      <c r="Y3512" s="59">
        <v>1600</v>
      </c>
      <c r="Z3512" t="s">
        <v>141</v>
      </c>
      <c r="AA3512" s="146" t="str">
        <f t="shared" si="681"/>
        <v>EX</v>
      </c>
      <c r="AB3512" s="146" t="str">
        <f t="shared" si="683"/>
        <v>IT</v>
      </c>
      <c r="AC3512" t="str">
        <f t="shared" si="674"/>
        <v>EX</v>
      </c>
      <c r="AD3512" s="74">
        <f t="shared" si="675"/>
        <v>1600</v>
      </c>
      <c r="AE3512" s="74">
        <f t="shared" si="680"/>
        <v>1600</v>
      </c>
      <c r="AF3512">
        <v>1</v>
      </c>
      <c r="AG3512">
        <v>0</v>
      </c>
      <c r="AH3512" s="74">
        <v>0</v>
      </c>
      <c r="AJ3512" s="74">
        <f t="shared" si="676"/>
        <v>0</v>
      </c>
      <c r="AK3512" s="74">
        <f t="shared" si="682"/>
        <v>1600</v>
      </c>
      <c r="AL3512" t="str">
        <f t="shared" si="677"/>
        <v>N</v>
      </c>
      <c r="AN3512" t="s">
        <v>86</v>
      </c>
      <c r="AO3512" t="s">
        <v>85</v>
      </c>
      <c r="AP3512" t="str">
        <f t="shared" si="678"/>
        <v>94</v>
      </c>
      <c r="AQ3512" s="145" t="s">
        <v>1826</v>
      </c>
      <c r="AR3512" t="str">
        <f t="shared" si="679"/>
        <v>1-Adjusted Base Budget</v>
      </c>
      <c r="AS3512" s="145" t="s">
        <v>1827</v>
      </c>
      <c r="AT3512" t="s">
        <v>213</v>
      </c>
      <c r="AV3512" t="str">
        <f t="shared" si="673"/>
        <v>VPIT-SS</v>
      </c>
      <c r="AW3512" t="str">
        <f t="shared" si="672"/>
        <v>VP FOR INFORMATION TECHNOLOGY-SHARED SERVICES</v>
      </c>
    </row>
    <row r="3513" spans="1:49">
      <c r="A3513" s="59">
        <v>2018</v>
      </c>
      <c r="B3513" t="s">
        <v>137</v>
      </c>
      <c r="C3513" t="s">
        <v>1310</v>
      </c>
      <c r="D3513" t="s">
        <v>1311</v>
      </c>
      <c r="E3513" t="s">
        <v>1321</v>
      </c>
      <c r="F3513" t="s">
        <v>1313</v>
      </c>
      <c r="G3513" t="s">
        <v>1314</v>
      </c>
      <c r="H3513" t="s">
        <v>151</v>
      </c>
      <c r="I3513" s="170" t="s">
        <v>84</v>
      </c>
      <c r="J3513" t="s">
        <v>85</v>
      </c>
      <c r="K3513" t="s">
        <v>214</v>
      </c>
      <c r="L3513" t="s">
        <v>766</v>
      </c>
      <c r="M3513" t="s">
        <v>767</v>
      </c>
      <c r="N3513" t="s">
        <v>217</v>
      </c>
      <c r="O3513" t="s">
        <v>263</v>
      </c>
      <c r="P3513" t="s">
        <v>379</v>
      </c>
      <c r="Q3513" t="s">
        <v>379</v>
      </c>
      <c r="R3513" t="s">
        <v>380</v>
      </c>
      <c r="S3513" t="s">
        <v>264</v>
      </c>
      <c r="T3513" t="s">
        <v>265</v>
      </c>
      <c r="U3513" s="61" t="s">
        <v>266</v>
      </c>
      <c r="V3513" t="s">
        <v>24</v>
      </c>
      <c r="W3513" t="s">
        <v>263</v>
      </c>
      <c r="X3513" s="59">
        <v>6500</v>
      </c>
      <c r="Y3513" s="59">
        <v>6500</v>
      </c>
      <c r="Z3513" t="s">
        <v>141</v>
      </c>
      <c r="AA3513" s="146" t="str">
        <f t="shared" si="681"/>
        <v>EX</v>
      </c>
      <c r="AB3513" s="146" t="str">
        <f t="shared" si="683"/>
        <v>IT</v>
      </c>
      <c r="AC3513" t="str">
        <f t="shared" si="674"/>
        <v>EX</v>
      </c>
      <c r="AD3513" s="74">
        <f t="shared" si="675"/>
        <v>6500</v>
      </c>
      <c r="AE3513" s="74">
        <f t="shared" si="680"/>
        <v>6500</v>
      </c>
      <c r="AF3513">
        <v>1</v>
      </c>
      <c r="AG3513">
        <v>0</v>
      </c>
      <c r="AH3513" s="74">
        <v>0</v>
      </c>
      <c r="AJ3513" s="74">
        <f t="shared" si="676"/>
        <v>0</v>
      </c>
      <c r="AK3513" s="74">
        <f t="shared" si="682"/>
        <v>6500</v>
      </c>
      <c r="AL3513" t="str">
        <f t="shared" si="677"/>
        <v>N</v>
      </c>
      <c r="AN3513" t="s">
        <v>86</v>
      </c>
      <c r="AO3513" t="s">
        <v>85</v>
      </c>
      <c r="AP3513" t="str">
        <f t="shared" si="678"/>
        <v>94</v>
      </c>
      <c r="AQ3513" s="145" t="s">
        <v>1826</v>
      </c>
      <c r="AR3513" t="str">
        <f t="shared" si="679"/>
        <v>1-Adjusted Base Budget</v>
      </c>
      <c r="AS3513" s="145" t="s">
        <v>1827</v>
      </c>
      <c r="AT3513" t="s">
        <v>213</v>
      </c>
      <c r="AV3513" t="str">
        <f t="shared" si="673"/>
        <v>VPIT-SS</v>
      </c>
      <c r="AW3513" t="str">
        <f t="shared" si="672"/>
        <v>VP FOR INFORMATION TECHNOLOGY-SHARED SERVICES</v>
      </c>
    </row>
    <row r="3514" spans="1:49">
      <c r="A3514" s="59">
        <v>2018</v>
      </c>
      <c r="B3514" t="s">
        <v>137</v>
      </c>
      <c r="C3514" t="s">
        <v>1310</v>
      </c>
      <c r="D3514" t="s">
        <v>1311</v>
      </c>
      <c r="E3514" t="s">
        <v>1322</v>
      </c>
      <c r="F3514" t="s">
        <v>1313</v>
      </c>
      <c r="G3514" t="s">
        <v>1314</v>
      </c>
      <c r="H3514" t="s">
        <v>153</v>
      </c>
      <c r="I3514" s="170" t="s">
        <v>84</v>
      </c>
      <c r="J3514" t="s">
        <v>85</v>
      </c>
      <c r="K3514" t="s">
        <v>214</v>
      </c>
      <c r="L3514" t="s">
        <v>766</v>
      </c>
      <c r="M3514" t="s">
        <v>767</v>
      </c>
      <c r="N3514" t="s">
        <v>217</v>
      </c>
      <c r="O3514" t="s">
        <v>263</v>
      </c>
      <c r="P3514" t="s">
        <v>379</v>
      </c>
      <c r="Q3514" t="s">
        <v>379</v>
      </c>
      <c r="R3514" t="s">
        <v>380</v>
      </c>
      <c r="S3514" t="s">
        <v>264</v>
      </c>
      <c r="T3514" t="s">
        <v>265</v>
      </c>
      <c r="U3514" s="61" t="s">
        <v>266</v>
      </c>
      <c r="V3514" t="s">
        <v>24</v>
      </c>
      <c r="W3514" t="s">
        <v>263</v>
      </c>
      <c r="X3514" s="59">
        <v>500</v>
      </c>
      <c r="Y3514" s="59">
        <v>500</v>
      </c>
      <c r="Z3514" t="s">
        <v>141</v>
      </c>
      <c r="AA3514" s="146" t="str">
        <f t="shared" si="681"/>
        <v>EX</v>
      </c>
      <c r="AB3514" s="146" t="str">
        <f t="shared" si="683"/>
        <v>IT</v>
      </c>
      <c r="AC3514" t="str">
        <f t="shared" si="674"/>
        <v>EX</v>
      </c>
      <c r="AD3514" s="74">
        <f t="shared" si="675"/>
        <v>500</v>
      </c>
      <c r="AE3514" s="74">
        <f t="shared" si="680"/>
        <v>500</v>
      </c>
      <c r="AF3514">
        <v>1</v>
      </c>
      <c r="AG3514">
        <v>0</v>
      </c>
      <c r="AH3514" s="74">
        <v>0</v>
      </c>
      <c r="AJ3514" s="74">
        <f t="shared" si="676"/>
        <v>0</v>
      </c>
      <c r="AK3514" s="74">
        <f t="shared" si="682"/>
        <v>500</v>
      </c>
      <c r="AL3514" t="str">
        <f t="shared" si="677"/>
        <v>N</v>
      </c>
      <c r="AN3514" t="s">
        <v>86</v>
      </c>
      <c r="AO3514" t="s">
        <v>85</v>
      </c>
      <c r="AP3514" t="str">
        <f t="shared" si="678"/>
        <v>94</v>
      </c>
      <c r="AQ3514" s="145" t="s">
        <v>1826</v>
      </c>
      <c r="AR3514" t="str">
        <f t="shared" si="679"/>
        <v>1-Adjusted Base Budget</v>
      </c>
      <c r="AS3514" s="145" t="s">
        <v>1827</v>
      </c>
      <c r="AT3514" t="s">
        <v>213</v>
      </c>
      <c r="AV3514" t="str">
        <f t="shared" si="673"/>
        <v>VPIT-SS</v>
      </c>
      <c r="AW3514" t="str">
        <f t="shared" si="672"/>
        <v>VP FOR INFORMATION TECHNOLOGY-SHARED SERVICES</v>
      </c>
    </row>
    <row r="3515" spans="1:49">
      <c r="A3515" s="59">
        <v>2018</v>
      </c>
      <c r="B3515" t="s">
        <v>137</v>
      </c>
      <c r="C3515" t="s">
        <v>1310</v>
      </c>
      <c r="D3515" t="s">
        <v>1311</v>
      </c>
      <c r="E3515" t="s">
        <v>1312</v>
      </c>
      <c r="F3515" t="s">
        <v>1313</v>
      </c>
      <c r="G3515" t="s">
        <v>1314</v>
      </c>
      <c r="H3515" t="s">
        <v>144</v>
      </c>
      <c r="I3515" s="170" t="s">
        <v>84</v>
      </c>
      <c r="J3515" t="s">
        <v>85</v>
      </c>
      <c r="K3515" t="s">
        <v>214</v>
      </c>
      <c r="L3515" t="s">
        <v>690</v>
      </c>
      <c r="M3515" t="s">
        <v>691</v>
      </c>
      <c r="N3515" t="s">
        <v>217</v>
      </c>
      <c r="O3515" t="s">
        <v>263</v>
      </c>
      <c r="P3515" t="s">
        <v>379</v>
      </c>
      <c r="Q3515" t="s">
        <v>379</v>
      </c>
      <c r="R3515" t="s">
        <v>380</v>
      </c>
      <c r="S3515" t="s">
        <v>264</v>
      </c>
      <c r="T3515" t="s">
        <v>265</v>
      </c>
      <c r="U3515" s="61" t="s">
        <v>266</v>
      </c>
      <c r="V3515" t="s">
        <v>24</v>
      </c>
      <c r="W3515" t="s">
        <v>263</v>
      </c>
      <c r="X3515" s="59">
        <v>8000</v>
      </c>
      <c r="Y3515" s="59">
        <v>8000</v>
      </c>
      <c r="Z3515" t="s">
        <v>141</v>
      </c>
      <c r="AA3515" s="146" t="str">
        <f t="shared" si="681"/>
        <v>EX</v>
      </c>
      <c r="AB3515" s="146" t="str">
        <f t="shared" si="683"/>
        <v>IT</v>
      </c>
      <c r="AC3515" t="str">
        <f t="shared" si="674"/>
        <v>EX</v>
      </c>
      <c r="AD3515" s="74">
        <f t="shared" si="675"/>
        <v>8000</v>
      </c>
      <c r="AE3515" s="74">
        <f t="shared" si="680"/>
        <v>8000</v>
      </c>
      <c r="AF3515">
        <v>1</v>
      </c>
      <c r="AG3515">
        <v>0</v>
      </c>
      <c r="AH3515" s="74">
        <v>0</v>
      </c>
      <c r="AJ3515" s="74">
        <f t="shared" si="676"/>
        <v>0</v>
      </c>
      <c r="AK3515" s="74">
        <f t="shared" si="682"/>
        <v>8000</v>
      </c>
      <c r="AL3515" t="str">
        <f t="shared" si="677"/>
        <v>N</v>
      </c>
      <c r="AN3515" t="s">
        <v>86</v>
      </c>
      <c r="AO3515" t="s">
        <v>85</v>
      </c>
      <c r="AP3515" t="str">
        <f t="shared" si="678"/>
        <v>94</v>
      </c>
      <c r="AQ3515" s="145" t="s">
        <v>1826</v>
      </c>
      <c r="AR3515" t="str">
        <f t="shared" si="679"/>
        <v>1-Adjusted Base Budget</v>
      </c>
      <c r="AS3515" s="145" t="s">
        <v>1827</v>
      </c>
      <c r="AT3515" t="s">
        <v>213</v>
      </c>
      <c r="AV3515" t="str">
        <f t="shared" si="673"/>
        <v>VPIT-SS</v>
      </c>
      <c r="AW3515" t="str">
        <f t="shared" si="672"/>
        <v>VP FOR INFORMATION TECHNOLOGY-SHARED SERVICES</v>
      </c>
    </row>
    <row r="3516" spans="1:49">
      <c r="A3516" s="59">
        <v>2018</v>
      </c>
      <c r="B3516" t="s">
        <v>137</v>
      </c>
      <c r="C3516" t="s">
        <v>1310</v>
      </c>
      <c r="D3516" t="s">
        <v>1311</v>
      </c>
      <c r="E3516" t="s">
        <v>1316</v>
      </c>
      <c r="F3516" t="s">
        <v>1765</v>
      </c>
      <c r="G3516" t="s">
        <v>1766</v>
      </c>
      <c r="H3516" t="s">
        <v>149</v>
      </c>
      <c r="I3516" s="170" t="s">
        <v>84</v>
      </c>
      <c r="J3516" t="s">
        <v>85</v>
      </c>
      <c r="K3516" t="s">
        <v>214</v>
      </c>
      <c r="L3516" t="s">
        <v>690</v>
      </c>
      <c r="M3516" t="s">
        <v>691</v>
      </c>
      <c r="N3516" t="s">
        <v>217</v>
      </c>
      <c r="O3516" t="s">
        <v>263</v>
      </c>
      <c r="P3516" t="s">
        <v>379</v>
      </c>
      <c r="Q3516" t="s">
        <v>379</v>
      </c>
      <c r="R3516" t="s">
        <v>380</v>
      </c>
      <c r="S3516" t="s">
        <v>264</v>
      </c>
      <c r="T3516" t="s">
        <v>265</v>
      </c>
      <c r="U3516" s="61" t="s">
        <v>266</v>
      </c>
      <c r="V3516" t="s">
        <v>24</v>
      </c>
      <c r="W3516" t="s">
        <v>263</v>
      </c>
      <c r="X3516" s="59">
        <v>250</v>
      </c>
      <c r="Y3516" s="59">
        <v>250</v>
      </c>
      <c r="Z3516" t="s">
        <v>141</v>
      </c>
      <c r="AA3516" s="146" t="str">
        <f t="shared" si="681"/>
        <v>EX</v>
      </c>
      <c r="AB3516" s="146" t="str">
        <f t="shared" si="683"/>
        <v>IT</v>
      </c>
      <c r="AC3516" t="str">
        <f t="shared" si="674"/>
        <v>EX</v>
      </c>
      <c r="AD3516" s="74">
        <f t="shared" si="675"/>
        <v>250</v>
      </c>
      <c r="AE3516" s="74">
        <f t="shared" si="680"/>
        <v>250</v>
      </c>
      <c r="AF3516">
        <v>1</v>
      </c>
      <c r="AG3516">
        <v>0</v>
      </c>
      <c r="AH3516" s="74">
        <v>0</v>
      </c>
      <c r="AJ3516" s="74">
        <f t="shared" si="676"/>
        <v>0</v>
      </c>
      <c r="AK3516" s="74">
        <f t="shared" si="682"/>
        <v>250</v>
      </c>
      <c r="AL3516" t="str">
        <f t="shared" si="677"/>
        <v>N</v>
      </c>
      <c r="AN3516" t="s">
        <v>86</v>
      </c>
      <c r="AO3516" t="s">
        <v>85</v>
      </c>
      <c r="AP3516" t="str">
        <f t="shared" si="678"/>
        <v>94</v>
      </c>
      <c r="AQ3516" s="145" t="s">
        <v>1826</v>
      </c>
      <c r="AR3516" t="str">
        <f t="shared" si="679"/>
        <v>1-Adjusted Base Budget</v>
      </c>
      <c r="AS3516" s="145" t="s">
        <v>1827</v>
      </c>
      <c r="AT3516" t="s">
        <v>213</v>
      </c>
      <c r="AV3516" t="str">
        <f t="shared" si="673"/>
        <v>VPIT-SS</v>
      </c>
      <c r="AW3516" t="str">
        <f t="shared" si="672"/>
        <v>VP FOR INFORMATION TECHNOLOGY-SHARED SERVICES</v>
      </c>
    </row>
    <row r="3517" spans="1:49">
      <c r="A3517" s="59">
        <v>2018</v>
      </c>
      <c r="B3517" t="s">
        <v>137</v>
      </c>
      <c r="C3517" t="s">
        <v>1310</v>
      </c>
      <c r="D3517" t="s">
        <v>1311</v>
      </c>
      <c r="E3517" t="s">
        <v>1315</v>
      </c>
      <c r="F3517" t="s">
        <v>1313</v>
      </c>
      <c r="G3517" t="s">
        <v>1314</v>
      </c>
      <c r="H3517" t="s">
        <v>158</v>
      </c>
      <c r="I3517" s="170" t="s">
        <v>84</v>
      </c>
      <c r="J3517" t="s">
        <v>85</v>
      </c>
      <c r="K3517" t="s">
        <v>214</v>
      </c>
      <c r="L3517" t="s">
        <v>690</v>
      </c>
      <c r="M3517" t="s">
        <v>691</v>
      </c>
      <c r="N3517" t="s">
        <v>217</v>
      </c>
      <c r="O3517" t="s">
        <v>263</v>
      </c>
      <c r="P3517" t="s">
        <v>379</v>
      </c>
      <c r="Q3517" t="s">
        <v>379</v>
      </c>
      <c r="R3517" t="s">
        <v>380</v>
      </c>
      <c r="S3517" t="s">
        <v>264</v>
      </c>
      <c r="T3517" t="s">
        <v>265</v>
      </c>
      <c r="U3517" s="61" t="s">
        <v>266</v>
      </c>
      <c r="V3517" t="s">
        <v>24</v>
      </c>
      <c r="W3517" t="s">
        <v>263</v>
      </c>
      <c r="X3517" s="59">
        <v>1000</v>
      </c>
      <c r="Y3517" s="59">
        <v>1000</v>
      </c>
      <c r="Z3517" t="s">
        <v>141</v>
      </c>
      <c r="AA3517" s="146" t="str">
        <f t="shared" si="681"/>
        <v>EX</v>
      </c>
      <c r="AB3517" s="146" t="str">
        <f t="shared" si="683"/>
        <v>IT</v>
      </c>
      <c r="AC3517" t="str">
        <f t="shared" si="674"/>
        <v>EX</v>
      </c>
      <c r="AD3517" s="74">
        <f t="shared" si="675"/>
        <v>1000</v>
      </c>
      <c r="AE3517" s="74">
        <f t="shared" si="680"/>
        <v>1000</v>
      </c>
      <c r="AF3517">
        <v>1</v>
      </c>
      <c r="AG3517">
        <v>0</v>
      </c>
      <c r="AH3517" s="74">
        <v>0</v>
      </c>
      <c r="AJ3517" s="74">
        <f t="shared" si="676"/>
        <v>0</v>
      </c>
      <c r="AK3517" s="74">
        <f t="shared" si="682"/>
        <v>1000</v>
      </c>
      <c r="AL3517" t="str">
        <f t="shared" si="677"/>
        <v>N</v>
      </c>
      <c r="AN3517" t="s">
        <v>86</v>
      </c>
      <c r="AO3517" t="s">
        <v>85</v>
      </c>
      <c r="AP3517" t="str">
        <f t="shared" si="678"/>
        <v>94</v>
      </c>
      <c r="AQ3517" s="145" t="s">
        <v>1826</v>
      </c>
      <c r="AR3517" t="str">
        <f t="shared" si="679"/>
        <v>1-Adjusted Base Budget</v>
      </c>
      <c r="AS3517" s="145" t="s">
        <v>1827</v>
      </c>
      <c r="AT3517" t="s">
        <v>213</v>
      </c>
      <c r="AV3517" t="str">
        <f t="shared" si="673"/>
        <v>VPIT-SS</v>
      </c>
      <c r="AW3517" t="str">
        <f t="shared" si="672"/>
        <v>VP FOR INFORMATION TECHNOLOGY-SHARED SERVICES</v>
      </c>
    </row>
    <row r="3518" spans="1:49">
      <c r="A3518" s="59">
        <v>2018</v>
      </c>
      <c r="B3518" t="s">
        <v>137</v>
      </c>
      <c r="C3518" t="s">
        <v>1310</v>
      </c>
      <c r="D3518" t="s">
        <v>1311</v>
      </c>
      <c r="E3518" t="s">
        <v>1316</v>
      </c>
      <c r="F3518" t="s">
        <v>1765</v>
      </c>
      <c r="G3518" t="s">
        <v>1766</v>
      </c>
      <c r="H3518" t="s">
        <v>149</v>
      </c>
      <c r="I3518" s="170" t="s">
        <v>84</v>
      </c>
      <c r="J3518" t="s">
        <v>85</v>
      </c>
      <c r="K3518" t="s">
        <v>214</v>
      </c>
      <c r="L3518" t="s">
        <v>406</v>
      </c>
      <c r="M3518" t="s">
        <v>407</v>
      </c>
      <c r="N3518" t="s">
        <v>217</v>
      </c>
      <c r="O3518" t="s">
        <v>263</v>
      </c>
      <c r="P3518" t="s">
        <v>379</v>
      </c>
      <c r="Q3518" t="s">
        <v>379</v>
      </c>
      <c r="R3518" t="s">
        <v>380</v>
      </c>
      <c r="S3518" t="s">
        <v>264</v>
      </c>
      <c r="T3518" t="s">
        <v>265</v>
      </c>
      <c r="U3518" s="61" t="s">
        <v>266</v>
      </c>
      <c r="V3518" t="s">
        <v>24</v>
      </c>
      <c r="W3518" t="s">
        <v>263</v>
      </c>
      <c r="X3518" s="59">
        <v>200</v>
      </c>
      <c r="Y3518" s="59">
        <v>200</v>
      </c>
      <c r="Z3518" t="s">
        <v>141</v>
      </c>
      <c r="AA3518" s="146" t="str">
        <f t="shared" si="681"/>
        <v>EX</v>
      </c>
      <c r="AB3518" s="146" t="str">
        <f t="shared" si="683"/>
        <v>IT</v>
      </c>
      <c r="AC3518" t="str">
        <f t="shared" si="674"/>
        <v>EX</v>
      </c>
      <c r="AD3518" s="74">
        <f t="shared" si="675"/>
        <v>200</v>
      </c>
      <c r="AE3518" s="74">
        <f t="shared" si="680"/>
        <v>200</v>
      </c>
      <c r="AF3518">
        <v>1</v>
      </c>
      <c r="AG3518">
        <v>0</v>
      </c>
      <c r="AH3518" s="74">
        <v>0</v>
      </c>
      <c r="AJ3518" s="74">
        <f t="shared" si="676"/>
        <v>0</v>
      </c>
      <c r="AK3518" s="74">
        <f t="shared" si="682"/>
        <v>200</v>
      </c>
      <c r="AL3518" t="str">
        <f t="shared" si="677"/>
        <v>N</v>
      </c>
      <c r="AN3518" t="s">
        <v>86</v>
      </c>
      <c r="AO3518" t="s">
        <v>85</v>
      </c>
      <c r="AP3518" t="str">
        <f t="shared" si="678"/>
        <v>94</v>
      </c>
      <c r="AQ3518" s="145" t="s">
        <v>1826</v>
      </c>
      <c r="AR3518" t="str">
        <f t="shared" si="679"/>
        <v>1-Adjusted Base Budget</v>
      </c>
      <c r="AS3518" s="145" t="s">
        <v>1827</v>
      </c>
      <c r="AT3518" t="s">
        <v>213</v>
      </c>
      <c r="AV3518" t="str">
        <f t="shared" si="673"/>
        <v>VPIT-SS</v>
      </c>
      <c r="AW3518" t="str">
        <f t="shared" si="672"/>
        <v>VP FOR INFORMATION TECHNOLOGY-SHARED SERVICES</v>
      </c>
    </row>
    <row r="3519" spans="1:49">
      <c r="A3519" s="59">
        <v>2018</v>
      </c>
      <c r="B3519" t="s">
        <v>137</v>
      </c>
      <c r="C3519" t="s">
        <v>1310</v>
      </c>
      <c r="D3519" t="s">
        <v>1311</v>
      </c>
      <c r="E3519" t="s">
        <v>1315</v>
      </c>
      <c r="F3519" t="s">
        <v>1313</v>
      </c>
      <c r="G3519" t="s">
        <v>1314</v>
      </c>
      <c r="H3519" t="s">
        <v>158</v>
      </c>
      <c r="I3519" s="170" t="s">
        <v>84</v>
      </c>
      <c r="J3519" t="s">
        <v>85</v>
      </c>
      <c r="K3519" t="s">
        <v>214</v>
      </c>
      <c r="L3519" t="s">
        <v>654</v>
      </c>
      <c r="M3519" t="s">
        <v>655</v>
      </c>
      <c r="N3519" t="s">
        <v>217</v>
      </c>
      <c r="O3519" t="s">
        <v>263</v>
      </c>
      <c r="P3519" t="s">
        <v>379</v>
      </c>
      <c r="Q3519" t="s">
        <v>379</v>
      </c>
      <c r="R3519" t="s">
        <v>380</v>
      </c>
      <c r="S3519" t="s">
        <v>264</v>
      </c>
      <c r="T3519" t="s">
        <v>265</v>
      </c>
      <c r="U3519" s="61" t="s">
        <v>266</v>
      </c>
      <c r="V3519" t="s">
        <v>24</v>
      </c>
      <c r="W3519" t="s">
        <v>263</v>
      </c>
      <c r="X3519" s="59">
        <v>500</v>
      </c>
      <c r="Y3519" s="59">
        <v>500</v>
      </c>
      <c r="Z3519" t="s">
        <v>141</v>
      </c>
      <c r="AA3519" s="146" t="str">
        <f t="shared" si="681"/>
        <v>EX</v>
      </c>
      <c r="AB3519" s="146" t="str">
        <f t="shared" si="683"/>
        <v>IT</v>
      </c>
      <c r="AC3519" t="str">
        <f t="shared" si="674"/>
        <v>EX</v>
      </c>
      <c r="AD3519" s="74">
        <f t="shared" si="675"/>
        <v>500</v>
      </c>
      <c r="AE3519" s="74">
        <f t="shared" si="680"/>
        <v>500</v>
      </c>
      <c r="AF3519">
        <v>1</v>
      </c>
      <c r="AG3519">
        <v>0</v>
      </c>
      <c r="AH3519" s="74">
        <v>0</v>
      </c>
      <c r="AJ3519" s="74">
        <f t="shared" si="676"/>
        <v>0</v>
      </c>
      <c r="AK3519" s="74">
        <f t="shared" si="682"/>
        <v>500</v>
      </c>
      <c r="AL3519" t="str">
        <f t="shared" si="677"/>
        <v>N</v>
      </c>
      <c r="AN3519" t="s">
        <v>86</v>
      </c>
      <c r="AO3519" t="s">
        <v>85</v>
      </c>
      <c r="AP3519" t="str">
        <f t="shared" si="678"/>
        <v>94</v>
      </c>
      <c r="AQ3519" s="145" t="s">
        <v>1826</v>
      </c>
      <c r="AR3519" t="str">
        <f t="shared" si="679"/>
        <v>1-Adjusted Base Budget</v>
      </c>
      <c r="AS3519" s="145" t="s">
        <v>1827</v>
      </c>
      <c r="AT3519" t="s">
        <v>213</v>
      </c>
      <c r="AV3519" t="str">
        <f t="shared" si="673"/>
        <v>VPIT-SS</v>
      </c>
      <c r="AW3519" t="str">
        <f t="shared" si="672"/>
        <v>VP FOR INFORMATION TECHNOLOGY-SHARED SERVICES</v>
      </c>
    </row>
    <row r="3520" spans="1:49">
      <c r="A3520" s="59">
        <v>2018</v>
      </c>
      <c r="B3520" t="s">
        <v>137</v>
      </c>
      <c r="C3520" t="s">
        <v>1310</v>
      </c>
      <c r="D3520" t="s">
        <v>1311</v>
      </c>
      <c r="E3520" t="s">
        <v>1316</v>
      </c>
      <c r="F3520" t="s">
        <v>1361</v>
      </c>
      <c r="G3520" t="s">
        <v>1362</v>
      </c>
      <c r="H3520" t="s">
        <v>149</v>
      </c>
      <c r="I3520" s="170" t="s">
        <v>84</v>
      </c>
      <c r="J3520" t="s">
        <v>85</v>
      </c>
      <c r="K3520" t="s">
        <v>214</v>
      </c>
      <c r="L3520" t="s">
        <v>923</v>
      </c>
      <c r="M3520" t="s">
        <v>924</v>
      </c>
      <c r="N3520" t="s">
        <v>217</v>
      </c>
      <c r="O3520" t="s">
        <v>263</v>
      </c>
      <c r="P3520" t="s">
        <v>925</v>
      </c>
      <c r="Q3520" t="s">
        <v>926</v>
      </c>
      <c r="R3520" t="s">
        <v>927</v>
      </c>
      <c r="S3520" t="s">
        <v>264</v>
      </c>
      <c r="T3520" t="s">
        <v>265</v>
      </c>
      <c r="U3520" s="61" t="s">
        <v>266</v>
      </c>
      <c r="V3520" t="s">
        <v>24</v>
      </c>
      <c r="W3520" t="s">
        <v>263</v>
      </c>
      <c r="X3520" s="59">
        <v>4630</v>
      </c>
      <c r="Y3520" s="59">
        <v>4630</v>
      </c>
      <c r="Z3520" t="s">
        <v>141</v>
      </c>
      <c r="AA3520" s="146" t="str">
        <f t="shared" si="681"/>
        <v>EX</v>
      </c>
      <c r="AB3520" s="146" t="str">
        <f t="shared" si="683"/>
        <v>IT</v>
      </c>
      <c r="AC3520" t="str">
        <f t="shared" si="674"/>
        <v>EX</v>
      </c>
      <c r="AD3520" s="74">
        <f t="shared" si="675"/>
        <v>4630</v>
      </c>
      <c r="AE3520" s="74">
        <f t="shared" si="680"/>
        <v>4630</v>
      </c>
      <c r="AF3520">
        <v>1</v>
      </c>
      <c r="AG3520">
        <v>0</v>
      </c>
      <c r="AH3520" s="74">
        <v>0</v>
      </c>
      <c r="AJ3520" s="74">
        <f t="shared" si="676"/>
        <v>0</v>
      </c>
      <c r="AK3520" s="74">
        <f t="shared" si="682"/>
        <v>4630</v>
      </c>
      <c r="AL3520" t="str">
        <f t="shared" si="677"/>
        <v>N</v>
      </c>
      <c r="AN3520" t="s">
        <v>86</v>
      </c>
      <c r="AO3520" t="s">
        <v>85</v>
      </c>
      <c r="AP3520" t="str">
        <f t="shared" si="678"/>
        <v>94</v>
      </c>
      <c r="AQ3520" s="145" t="s">
        <v>1826</v>
      </c>
      <c r="AR3520" t="str">
        <f t="shared" si="679"/>
        <v>1-Adjusted Base Budget</v>
      </c>
      <c r="AS3520" s="145" t="s">
        <v>1827</v>
      </c>
      <c r="AT3520" t="s">
        <v>213</v>
      </c>
      <c r="AV3520" t="str">
        <f t="shared" si="673"/>
        <v>VPIT-SS</v>
      </c>
      <c r="AW3520" t="str">
        <f t="shared" si="672"/>
        <v>VP FOR INFORMATION TECHNOLOGY-SHARED SERVICES</v>
      </c>
    </row>
    <row r="3521" spans="1:49">
      <c r="A3521" s="59">
        <v>2018</v>
      </c>
      <c r="B3521" t="s">
        <v>137</v>
      </c>
      <c r="C3521" t="s">
        <v>1310</v>
      </c>
      <c r="D3521" t="s">
        <v>1311</v>
      </c>
      <c r="E3521" t="s">
        <v>1316</v>
      </c>
      <c r="F3521" t="s">
        <v>1142</v>
      </c>
      <c r="G3521" t="s">
        <v>1143</v>
      </c>
      <c r="H3521" t="s">
        <v>149</v>
      </c>
      <c r="I3521" s="170" t="s">
        <v>84</v>
      </c>
      <c r="J3521" t="s">
        <v>85</v>
      </c>
      <c r="K3521" t="s">
        <v>214</v>
      </c>
      <c r="L3521" t="s">
        <v>408</v>
      </c>
      <c r="M3521" t="s">
        <v>409</v>
      </c>
      <c r="N3521" t="s">
        <v>217</v>
      </c>
      <c r="O3521" t="s">
        <v>263</v>
      </c>
      <c r="P3521" t="s">
        <v>352</v>
      </c>
      <c r="Q3521" t="s">
        <v>353</v>
      </c>
      <c r="R3521" t="s">
        <v>354</v>
      </c>
      <c r="S3521" t="s">
        <v>264</v>
      </c>
      <c r="T3521" t="s">
        <v>265</v>
      </c>
      <c r="U3521" s="61" t="s">
        <v>266</v>
      </c>
      <c r="V3521" t="s">
        <v>24</v>
      </c>
      <c r="W3521" t="s">
        <v>263</v>
      </c>
      <c r="X3521" s="59">
        <v>0</v>
      </c>
      <c r="Y3521" s="59">
        <v>4400</v>
      </c>
      <c r="Z3521" t="s">
        <v>141</v>
      </c>
      <c r="AA3521" s="146" t="str">
        <f t="shared" si="681"/>
        <v>EX</v>
      </c>
      <c r="AB3521" s="146" t="str">
        <f t="shared" si="683"/>
        <v>IT</v>
      </c>
      <c r="AC3521" t="str">
        <f t="shared" si="674"/>
        <v>EX</v>
      </c>
      <c r="AD3521" s="74">
        <f t="shared" si="675"/>
        <v>4400</v>
      </c>
      <c r="AE3521" s="74">
        <f t="shared" si="680"/>
        <v>4400</v>
      </c>
      <c r="AF3521">
        <v>1</v>
      </c>
      <c r="AG3521">
        <v>0</v>
      </c>
      <c r="AH3521" s="74">
        <v>0</v>
      </c>
      <c r="AJ3521" s="74">
        <f t="shared" si="676"/>
        <v>0</v>
      </c>
      <c r="AK3521" s="74">
        <f t="shared" si="682"/>
        <v>4400</v>
      </c>
      <c r="AL3521" t="str">
        <f t="shared" si="677"/>
        <v>N</v>
      </c>
      <c r="AN3521" t="s">
        <v>86</v>
      </c>
      <c r="AO3521" t="s">
        <v>85</v>
      </c>
      <c r="AP3521" t="str">
        <f t="shared" si="678"/>
        <v>94</v>
      </c>
      <c r="AQ3521" s="145" t="s">
        <v>1826</v>
      </c>
      <c r="AR3521" t="str">
        <f t="shared" si="679"/>
        <v>1-Adjusted Base Budget</v>
      </c>
      <c r="AS3521" s="145" t="s">
        <v>1827</v>
      </c>
      <c r="AT3521" t="s">
        <v>213</v>
      </c>
      <c r="AV3521" t="str">
        <f t="shared" si="673"/>
        <v>VPIT-SS</v>
      </c>
      <c r="AW3521" t="str">
        <f t="shared" si="672"/>
        <v>VP FOR INFORMATION TECHNOLOGY-SHARED SERVICES</v>
      </c>
    </row>
    <row r="3522" spans="1:49">
      <c r="A3522" s="59">
        <v>2018</v>
      </c>
      <c r="B3522" t="s">
        <v>137</v>
      </c>
      <c r="C3522" t="s">
        <v>1310</v>
      </c>
      <c r="D3522" t="s">
        <v>1311</v>
      </c>
      <c r="E3522" t="s">
        <v>1312</v>
      </c>
      <c r="F3522" t="s">
        <v>1313</v>
      </c>
      <c r="G3522" t="s">
        <v>1314</v>
      </c>
      <c r="H3522" t="s">
        <v>144</v>
      </c>
      <c r="I3522" s="170" t="s">
        <v>84</v>
      </c>
      <c r="J3522" t="s">
        <v>85</v>
      </c>
      <c r="K3522" t="s">
        <v>214</v>
      </c>
      <c r="L3522" t="s">
        <v>562</v>
      </c>
      <c r="M3522" t="s">
        <v>563</v>
      </c>
      <c r="N3522" t="s">
        <v>217</v>
      </c>
      <c r="O3522" t="s">
        <v>263</v>
      </c>
      <c r="P3522" t="s">
        <v>379</v>
      </c>
      <c r="Q3522" t="s">
        <v>379</v>
      </c>
      <c r="R3522" t="s">
        <v>380</v>
      </c>
      <c r="S3522" t="s">
        <v>264</v>
      </c>
      <c r="T3522" t="s">
        <v>265</v>
      </c>
      <c r="U3522" s="61" t="s">
        <v>266</v>
      </c>
      <c r="V3522" t="s">
        <v>24</v>
      </c>
      <c r="W3522" t="s">
        <v>263</v>
      </c>
      <c r="X3522" s="59">
        <v>6000</v>
      </c>
      <c r="Y3522" s="59">
        <v>6000</v>
      </c>
      <c r="Z3522" t="s">
        <v>141</v>
      </c>
      <c r="AA3522" s="146" t="str">
        <f t="shared" si="681"/>
        <v>EX</v>
      </c>
      <c r="AB3522" s="146" t="str">
        <f t="shared" si="683"/>
        <v>IT</v>
      </c>
      <c r="AC3522" t="str">
        <f t="shared" si="674"/>
        <v>EX</v>
      </c>
      <c r="AD3522" s="74">
        <f t="shared" si="675"/>
        <v>6000</v>
      </c>
      <c r="AE3522" s="74">
        <f t="shared" si="680"/>
        <v>6000</v>
      </c>
      <c r="AF3522">
        <v>1</v>
      </c>
      <c r="AG3522">
        <v>0</v>
      </c>
      <c r="AH3522" s="74">
        <v>0</v>
      </c>
      <c r="AJ3522" s="74">
        <f t="shared" si="676"/>
        <v>0</v>
      </c>
      <c r="AK3522" s="74">
        <f t="shared" si="682"/>
        <v>6000</v>
      </c>
      <c r="AL3522" t="str">
        <f t="shared" si="677"/>
        <v>N</v>
      </c>
      <c r="AN3522" t="s">
        <v>86</v>
      </c>
      <c r="AO3522" t="s">
        <v>85</v>
      </c>
      <c r="AP3522" t="str">
        <f t="shared" si="678"/>
        <v>94</v>
      </c>
      <c r="AQ3522" s="145" t="s">
        <v>1826</v>
      </c>
      <c r="AR3522" t="str">
        <f t="shared" si="679"/>
        <v>1-Adjusted Base Budget</v>
      </c>
      <c r="AS3522" s="145" t="s">
        <v>1827</v>
      </c>
      <c r="AT3522" t="s">
        <v>213</v>
      </c>
      <c r="AV3522" t="str">
        <f t="shared" si="673"/>
        <v>VPIT-SS</v>
      </c>
      <c r="AW3522" t="str">
        <f t="shared" si="672"/>
        <v>VP FOR INFORMATION TECHNOLOGY-SHARED SERVICES</v>
      </c>
    </row>
    <row r="3523" spans="1:49">
      <c r="A3523" s="59">
        <v>2018</v>
      </c>
      <c r="B3523" t="s">
        <v>137</v>
      </c>
      <c r="C3523" t="s">
        <v>1310</v>
      </c>
      <c r="D3523" t="s">
        <v>1311</v>
      </c>
      <c r="E3523" t="s">
        <v>1316</v>
      </c>
      <c r="F3523" t="s">
        <v>1363</v>
      </c>
      <c r="G3523" t="s">
        <v>1364</v>
      </c>
      <c r="H3523" t="s">
        <v>149</v>
      </c>
      <c r="I3523" s="170" t="s">
        <v>84</v>
      </c>
      <c r="J3523" t="s">
        <v>85</v>
      </c>
      <c r="K3523" t="s">
        <v>214</v>
      </c>
      <c r="L3523" t="s">
        <v>562</v>
      </c>
      <c r="M3523" t="s">
        <v>563</v>
      </c>
      <c r="N3523" t="s">
        <v>217</v>
      </c>
      <c r="O3523" t="s">
        <v>263</v>
      </c>
      <c r="P3523" t="s">
        <v>379</v>
      </c>
      <c r="Q3523" t="s">
        <v>379</v>
      </c>
      <c r="R3523" t="s">
        <v>380</v>
      </c>
      <c r="S3523" t="s">
        <v>264</v>
      </c>
      <c r="T3523" t="s">
        <v>265</v>
      </c>
      <c r="U3523" s="61" t="s">
        <v>266</v>
      </c>
      <c r="V3523" t="s">
        <v>24</v>
      </c>
      <c r="W3523" t="s">
        <v>263</v>
      </c>
      <c r="X3523" s="59">
        <v>20000</v>
      </c>
      <c r="Y3523" s="59">
        <v>20000</v>
      </c>
      <c r="Z3523" t="s">
        <v>141</v>
      </c>
      <c r="AA3523" s="146" t="str">
        <f t="shared" si="681"/>
        <v>EX</v>
      </c>
      <c r="AB3523" s="146" t="str">
        <f t="shared" si="683"/>
        <v>IT</v>
      </c>
      <c r="AC3523" t="str">
        <f t="shared" si="674"/>
        <v>EX</v>
      </c>
      <c r="AD3523" s="74">
        <f t="shared" si="675"/>
        <v>20000</v>
      </c>
      <c r="AE3523" s="74">
        <f t="shared" si="680"/>
        <v>20000</v>
      </c>
      <c r="AF3523">
        <v>1</v>
      </c>
      <c r="AG3523">
        <v>0</v>
      </c>
      <c r="AH3523" s="74">
        <v>0</v>
      </c>
      <c r="AJ3523" s="74">
        <f t="shared" si="676"/>
        <v>0</v>
      </c>
      <c r="AK3523" s="74">
        <f t="shared" si="682"/>
        <v>20000</v>
      </c>
      <c r="AL3523" t="str">
        <f t="shared" si="677"/>
        <v>N</v>
      </c>
      <c r="AN3523" t="s">
        <v>86</v>
      </c>
      <c r="AO3523" t="s">
        <v>85</v>
      </c>
      <c r="AP3523" t="str">
        <f t="shared" si="678"/>
        <v>94</v>
      </c>
      <c r="AQ3523" s="145" t="s">
        <v>1826</v>
      </c>
      <c r="AR3523" t="str">
        <f t="shared" si="679"/>
        <v>1-Adjusted Base Budget</v>
      </c>
      <c r="AS3523" s="145" t="s">
        <v>1827</v>
      </c>
      <c r="AT3523" t="s">
        <v>213</v>
      </c>
      <c r="AV3523" t="str">
        <f t="shared" si="673"/>
        <v>VPIT-SS</v>
      </c>
      <c r="AW3523" t="str">
        <f t="shared" si="672"/>
        <v>VP FOR INFORMATION TECHNOLOGY-SHARED SERVICES</v>
      </c>
    </row>
    <row r="3524" spans="1:49">
      <c r="A3524" s="59">
        <v>2018</v>
      </c>
      <c r="B3524" t="s">
        <v>137</v>
      </c>
      <c r="C3524" t="s">
        <v>1310</v>
      </c>
      <c r="D3524" t="s">
        <v>1311</v>
      </c>
      <c r="E3524" t="s">
        <v>1316</v>
      </c>
      <c r="F3524" t="s">
        <v>1203</v>
      </c>
      <c r="G3524" t="s">
        <v>1204</v>
      </c>
      <c r="H3524" t="s">
        <v>149</v>
      </c>
      <c r="I3524" s="170" t="s">
        <v>84</v>
      </c>
      <c r="J3524" t="s">
        <v>85</v>
      </c>
      <c r="K3524" t="s">
        <v>214</v>
      </c>
      <c r="L3524" t="s">
        <v>562</v>
      </c>
      <c r="M3524" t="s">
        <v>563</v>
      </c>
      <c r="N3524" t="s">
        <v>217</v>
      </c>
      <c r="O3524" t="s">
        <v>263</v>
      </c>
      <c r="P3524" t="s">
        <v>379</v>
      </c>
      <c r="Q3524" t="s">
        <v>379</v>
      </c>
      <c r="R3524" t="s">
        <v>380</v>
      </c>
      <c r="S3524" t="s">
        <v>264</v>
      </c>
      <c r="T3524" t="s">
        <v>265</v>
      </c>
      <c r="U3524" s="61" t="s">
        <v>266</v>
      </c>
      <c r="V3524" t="s">
        <v>24</v>
      </c>
      <c r="W3524" t="s">
        <v>263</v>
      </c>
      <c r="X3524" s="59">
        <v>96213</v>
      </c>
      <c r="Y3524" s="59">
        <v>96213</v>
      </c>
      <c r="Z3524" t="s">
        <v>141</v>
      </c>
      <c r="AA3524" s="146" t="str">
        <f t="shared" si="681"/>
        <v>EX</v>
      </c>
      <c r="AB3524" s="146" t="str">
        <f t="shared" si="683"/>
        <v>IT</v>
      </c>
      <c r="AC3524" t="str">
        <f t="shared" si="674"/>
        <v>EX</v>
      </c>
      <c r="AD3524" s="74">
        <f t="shared" si="675"/>
        <v>96213</v>
      </c>
      <c r="AE3524" s="74">
        <f t="shared" si="680"/>
        <v>96213</v>
      </c>
      <c r="AF3524">
        <v>1</v>
      </c>
      <c r="AG3524">
        <v>0</v>
      </c>
      <c r="AH3524" s="74">
        <v>0</v>
      </c>
      <c r="AJ3524" s="74">
        <f t="shared" si="676"/>
        <v>0</v>
      </c>
      <c r="AK3524" s="74">
        <f t="shared" si="682"/>
        <v>96213</v>
      </c>
      <c r="AL3524" t="str">
        <f t="shared" si="677"/>
        <v>N</v>
      </c>
      <c r="AN3524" t="s">
        <v>86</v>
      </c>
      <c r="AO3524" t="s">
        <v>85</v>
      </c>
      <c r="AP3524" t="str">
        <f t="shared" si="678"/>
        <v>94</v>
      </c>
      <c r="AQ3524" s="145" t="s">
        <v>1826</v>
      </c>
      <c r="AR3524" t="str">
        <f t="shared" si="679"/>
        <v>1-Adjusted Base Budget</v>
      </c>
      <c r="AS3524" s="145" t="s">
        <v>1827</v>
      </c>
      <c r="AT3524" t="s">
        <v>213</v>
      </c>
      <c r="AV3524" t="str">
        <f t="shared" si="673"/>
        <v>VPIT-SS</v>
      </c>
      <c r="AW3524" t="str">
        <f t="shared" si="672"/>
        <v>VP FOR INFORMATION TECHNOLOGY-SHARED SERVICES</v>
      </c>
    </row>
    <row r="3525" spans="1:49">
      <c r="A3525" s="59">
        <v>2018</v>
      </c>
      <c r="B3525" t="s">
        <v>137</v>
      </c>
      <c r="C3525" t="s">
        <v>1310</v>
      </c>
      <c r="D3525" t="s">
        <v>1311</v>
      </c>
      <c r="E3525" t="s">
        <v>1316</v>
      </c>
      <c r="F3525" t="s">
        <v>1101</v>
      </c>
      <c r="G3525" t="s">
        <v>1102</v>
      </c>
      <c r="H3525" t="s">
        <v>149</v>
      </c>
      <c r="I3525" s="170" t="s">
        <v>84</v>
      </c>
      <c r="J3525" t="s">
        <v>85</v>
      </c>
      <c r="K3525" t="s">
        <v>214</v>
      </c>
      <c r="L3525" t="s">
        <v>562</v>
      </c>
      <c r="M3525" t="s">
        <v>563</v>
      </c>
      <c r="N3525" t="s">
        <v>217</v>
      </c>
      <c r="O3525" t="s">
        <v>263</v>
      </c>
      <c r="P3525" t="s">
        <v>379</v>
      </c>
      <c r="Q3525" t="s">
        <v>379</v>
      </c>
      <c r="R3525" t="s">
        <v>380</v>
      </c>
      <c r="S3525" t="s">
        <v>264</v>
      </c>
      <c r="T3525" t="s">
        <v>265</v>
      </c>
      <c r="U3525" s="61" t="s">
        <v>266</v>
      </c>
      <c r="V3525" t="s">
        <v>24</v>
      </c>
      <c r="W3525" t="s">
        <v>263</v>
      </c>
      <c r="X3525" s="59">
        <v>9908</v>
      </c>
      <c r="Y3525" s="59">
        <v>9908</v>
      </c>
      <c r="Z3525" t="s">
        <v>141</v>
      </c>
      <c r="AA3525" s="146" t="str">
        <f t="shared" si="681"/>
        <v>EX</v>
      </c>
      <c r="AB3525" s="146" t="str">
        <f t="shared" si="683"/>
        <v>IT</v>
      </c>
      <c r="AC3525" t="str">
        <f t="shared" si="674"/>
        <v>EX</v>
      </c>
      <c r="AD3525" s="74">
        <f t="shared" si="675"/>
        <v>9908</v>
      </c>
      <c r="AE3525" s="74">
        <f t="shared" si="680"/>
        <v>9908</v>
      </c>
      <c r="AF3525">
        <v>1</v>
      </c>
      <c r="AG3525">
        <v>0</v>
      </c>
      <c r="AH3525" s="74">
        <v>0</v>
      </c>
      <c r="AJ3525" s="74">
        <f t="shared" si="676"/>
        <v>0</v>
      </c>
      <c r="AK3525" s="74">
        <f t="shared" si="682"/>
        <v>9908</v>
      </c>
      <c r="AL3525" t="str">
        <f t="shared" si="677"/>
        <v>N</v>
      </c>
      <c r="AN3525" t="s">
        <v>86</v>
      </c>
      <c r="AO3525" t="s">
        <v>85</v>
      </c>
      <c r="AP3525" t="str">
        <f t="shared" si="678"/>
        <v>94</v>
      </c>
      <c r="AQ3525" s="145" t="s">
        <v>1826</v>
      </c>
      <c r="AR3525" t="str">
        <f t="shared" si="679"/>
        <v>1-Adjusted Base Budget</v>
      </c>
      <c r="AS3525" s="145" t="s">
        <v>1827</v>
      </c>
      <c r="AT3525" t="s">
        <v>213</v>
      </c>
      <c r="AV3525" t="str">
        <f t="shared" si="673"/>
        <v>VPIT-SS</v>
      </c>
      <c r="AW3525" t="str">
        <f t="shared" si="672"/>
        <v>VP FOR INFORMATION TECHNOLOGY-SHARED SERVICES</v>
      </c>
    </row>
    <row r="3526" spans="1:49">
      <c r="A3526" s="59">
        <v>2018</v>
      </c>
      <c r="B3526" t="s">
        <v>137</v>
      </c>
      <c r="C3526" t="s">
        <v>1310</v>
      </c>
      <c r="D3526" t="s">
        <v>1311</v>
      </c>
      <c r="E3526" t="s">
        <v>1316</v>
      </c>
      <c r="F3526" t="s">
        <v>1336</v>
      </c>
      <c r="G3526" t="s">
        <v>1337</v>
      </c>
      <c r="H3526" t="s">
        <v>149</v>
      </c>
      <c r="I3526" s="170" t="s">
        <v>84</v>
      </c>
      <c r="J3526" t="s">
        <v>85</v>
      </c>
      <c r="K3526" t="s">
        <v>214</v>
      </c>
      <c r="L3526" t="s">
        <v>562</v>
      </c>
      <c r="M3526" t="s">
        <v>563</v>
      </c>
      <c r="N3526" t="s">
        <v>217</v>
      </c>
      <c r="O3526" t="s">
        <v>263</v>
      </c>
      <c r="P3526" t="s">
        <v>379</v>
      </c>
      <c r="Q3526" t="s">
        <v>379</v>
      </c>
      <c r="R3526" t="s">
        <v>380</v>
      </c>
      <c r="S3526" t="s">
        <v>264</v>
      </c>
      <c r="T3526" t="s">
        <v>265</v>
      </c>
      <c r="U3526" s="61" t="s">
        <v>266</v>
      </c>
      <c r="V3526" t="s">
        <v>24</v>
      </c>
      <c r="W3526" t="s">
        <v>263</v>
      </c>
      <c r="X3526" s="59">
        <v>1398</v>
      </c>
      <c r="Y3526" s="59">
        <v>1398</v>
      </c>
      <c r="Z3526" t="s">
        <v>141</v>
      </c>
      <c r="AA3526" s="146" t="str">
        <f t="shared" si="681"/>
        <v>EX</v>
      </c>
      <c r="AB3526" s="146" t="str">
        <f t="shared" si="683"/>
        <v>IT</v>
      </c>
      <c r="AC3526" t="str">
        <f t="shared" si="674"/>
        <v>EX</v>
      </c>
      <c r="AD3526" s="74">
        <f t="shared" si="675"/>
        <v>1398</v>
      </c>
      <c r="AE3526" s="74">
        <f t="shared" si="680"/>
        <v>1398</v>
      </c>
      <c r="AF3526">
        <v>1</v>
      </c>
      <c r="AG3526">
        <v>0</v>
      </c>
      <c r="AH3526" s="74">
        <v>0</v>
      </c>
      <c r="AJ3526" s="74">
        <f t="shared" si="676"/>
        <v>0</v>
      </c>
      <c r="AK3526" s="74">
        <f t="shared" si="682"/>
        <v>1398</v>
      </c>
      <c r="AL3526" t="str">
        <f t="shared" si="677"/>
        <v>N</v>
      </c>
      <c r="AN3526" t="s">
        <v>86</v>
      </c>
      <c r="AO3526" t="s">
        <v>85</v>
      </c>
      <c r="AP3526" t="str">
        <f t="shared" si="678"/>
        <v>94</v>
      </c>
      <c r="AQ3526" s="145" t="s">
        <v>1826</v>
      </c>
      <c r="AR3526" t="str">
        <f t="shared" si="679"/>
        <v>1-Adjusted Base Budget</v>
      </c>
      <c r="AS3526" s="145" t="s">
        <v>1827</v>
      </c>
      <c r="AT3526" t="s">
        <v>213</v>
      </c>
      <c r="AV3526" t="str">
        <f t="shared" si="673"/>
        <v>VPIT-SS</v>
      </c>
      <c r="AW3526" t="str">
        <f t="shared" ref="AW3526:AW3589" si="684" xml:space="preserve"> IF(AND($AN3526="UAVP",$Z3526="OE"),$AO3526 &amp; "-ONLINE EDUCATION",IF(AND($AN3526="VPIT",OR($Z3526="SS",$Z3526="IT")),$AO3526 &amp; "-SHARED SERVICES",$AO3526))</f>
        <v>VP FOR INFORMATION TECHNOLOGY-SHARED SERVICES</v>
      </c>
    </row>
    <row r="3527" spans="1:49">
      <c r="A3527" s="59">
        <v>2018</v>
      </c>
      <c r="B3527" t="s">
        <v>137</v>
      </c>
      <c r="C3527" t="s">
        <v>1310</v>
      </c>
      <c r="D3527" t="s">
        <v>1311</v>
      </c>
      <c r="E3527" t="s">
        <v>1316</v>
      </c>
      <c r="F3527" t="s">
        <v>1347</v>
      </c>
      <c r="G3527" t="s">
        <v>1348</v>
      </c>
      <c r="H3527" t="s">
        <v>149</v>
      </c>
      <c r="I3527" s="170" t="s">
        <v>84</v>
      </c>
      <c r="J3527" t="s">
        <v>85</v>
      </c>
      <c r="K3527" t="s">
        <v>214</v>
      </c>
      <c r="L3527" t="s">
        <v>562</v>
      </c>
      <c r="M3527" t="s">
        <v>563</v>
      </c>
      <c r="N3527" t="s">
        <v>217</v>
      </c>
      <c r="O3527" t="s">
        <v>263</v>
      </c>
      <c r="P3527" t="s">
        <v>379</v>
      </c>
      <c r="Q3527" t="s">
        <v>379</v>
      </c>
      <c r="R3527" t="s">
        <v>380</v>
      </c>
      <c r="S3527" t="s">
        <v>264</v>
      </c>
      <c r="T3527" t="s">
        <v>265</v>
      </c>
      <c r="U3527" s="61" t="s">
        <v>266</v>
      </c>
      <c r="V3527" t="s">
        <v>24</v>
      </c>
      <c r="W3527" t="s">
        <v>263</v>
      </c>
      <c r="X3527" s="59">
        <v>25000</v>
      </c>
      <c r="Y3527" s="59">
        <v>25000</v>
      </c>
      <c r="Z3527" t="s">
        <v>141</v>
      </c>
      <c r="AA3527" s="146" t="str">
        <f t="shared" si="681"/>
        <v>EX</v>
      </c>
      <c r="AB3527" s="146" t="str">
        <f t="shared" si="683"/>
        <v>IT</v>
      </c>
      <c r="AC3527" t="str">
        <f t="shared" si="674"/>
        <v>EX</v>
      </c>
      <c r="AD3527" s="74">
        <f t="shared" si="675"/>
        <v>25000</v>
      </c>
      <c r="AE3527" s="74">
        <f t="shared" si="680"/>
        <v>25000</v>
      </c>
      <c r="AF3527">
        <v>1</v>
      </c>
      <c r="AG3527">
        <v>0</v>
      </c>
      <c r="AH3527" s="74">
        <v>0</v>
      </c>
      <c r="AJ3527" s="74">
        <f t="shared" si="676"/>
        <v>0</v>
      </c>
      <c r="AK3527" s="74">
        <f t="shared" si="682"/>
        <v>25000</v>
      </c>
      <c r="AL3527" t="str">
        <f t="shared" si="677"/>
        <v>N</v>
      </c>
      <c r="AN3527" t="s">
        <v>86</v>
      </c>
      <c r="AO3527" t="s">
        <v>85</v>
      </c>
      <c r="AP3527" t="str">
        <f t="shared" si="678"/>
        <v>94</v>
      </c>
      <c r="AQ3527" s="145" t="s">
        <v>1826</v>
      </c>
      <c r="AR3527" t="str">
        <f t="shared" si="679"/>
        <v>1-Adjusted Base Budget</v>
      </c>
      <c r="AS3527" s="145" t="s">
        <v>1827</v>
      </c>
      <c r="AT3527" t="s">
        <v>213</v>
      </c>
      <c r="AV3527" t="str">
        <f t="shared" si="673"/>
        <v>VPIT-SS</v>
      </c>
      <c r="AW3527" t="str">
        <f t="shared" si="684"/>
        <v>VP FOR INFORMATION TECHNOLOGY-SHARED SERVICES</v>
      </c>
    </row>
    <row r="3528" spans="1:49">
      <c r="A3528" s="59">
        <v>2018</v>
      </c>
      <c r="B3528" t="s">
        <v>137</v>
      </c>
      <c r="C3528" t="s">
        <v>1310</v>
      </c>
      <c r="D3528" t="s">
        <v>1311</v>
      </c>
      <c r="E3528" t="s">
        <v>1321</v>
      </c>
      <c r="F3528" t="s">
        <v>1313</v>
      </c>
      <c r="G3528" t="s">
        <v>1314</v>
      </c>
      <c r="H3528" t="s">
        <v>151</v>
      </c>
      <c r="I3528" s="170" t="s">
        <v>84</v>
      </c>
      <c r="J3528" t="s">
        <v>85</v>
      </c>
      <c r="K3528" t="s">
        <v>214</v>
      </c>
      <c r="L3528" t="s">
        <v>562</v>
      </c>
      <c r="M3528" t="s">
        <v>563</v>
      </c>
      <c r="N3528" t="s">
        <v>217</v>
      </c>
      <c r="O3528" t="s">
        <v>263</v>
      </c>
      <c r="P3528" t="s">
        <v>379</v>
      </c>
      <c r="Q3528" t="s">
        <v>379</v>
      </c>
      <c r="R3528" t="s">
        <v>380</v>
      </c>
      <c r="S3528" t="s">
        <v>264</v>
      </c>
      <c r="T3528" t="s">
        <v>265</v>
      </c>
      <c r="U3528" s="61" t="s">
        <v>266</v>
      </c>
      <c r="V3528" t="s">
        <v>24</v>
      </c>
      <c r="W3528" t="s">
        <v>263</v>
      </c>
      <c r="X3528" s="59">
        <v>25000</v>
      </c>
      <c r="Y3528" s="59">
        <v>25000</v>
      </c>
      <c r="Z3528" t="s">
        <v>141</v>
      </c>
      <c r="AA3528" s="146" t="str">
        <f t="shared" si="681"/>
        <v>EX</v>
      </c>
      <c r="AB3528" s="146" t="str">
        <f t="shared" si="683"/>
        <v>IT</v>
      </c>
      <c r="AC3528" t="str">
        <f t="shared" si="674"/>
        <v>EX</v>
      </c>
      <c r="AD3528" s="74">
        <f t="shared" si="675"/>
        <v>25000</v>
      </c>
      <c r="AE3528" s="74">
        <f t="shared" si="680"/>
        <v>25000</v>
      </c>
      <c r="AF3528">
        <v>1</v>
      </c>
      <c r="AG3528">
        <v>0</v>
      </c>
      <c r="AH3528" s="74">
        <v>0</v>
      </c>
      <c r="AJ3528" s="74">
        <f t="shared" si="676"/>
        <v>0</v>
      </c>
      <c r="AK3528" s="74">
        <f t="shared" si="682"/>
        <v>25000</v>
      </c>
      <c r="AL3528" t="str">
        <f t="shared" si="677"/>
        <v>N</v>
      </c>
      <c r="AN3528" t="s">
        <v>86</v>
      </c>
      <c r="AO3528" t="s">
        <v>85</v>
      </c>
      <c r="AP3528" t="str">
        <f t="shared" si="678"/>
        <v>94</v>
      </c>
      <c r="AQ3528" s="145" t="s">
        <v>1826</v>
      </c>
      <c r="AR3528" t="str">
        <f t="shared" si="679"/>
        <v>1-Adjusted Base Budget</v>
      </c>
      <c r="AS3528" s="145" t="s">
        <v>1827</v>
      </c>
      <c r="AT3528" t="s">
        <v>213</v>
      </c>
      <c r="AV3528" t="str">
        <f t="shared" si="673"/>
        <v>VPIT-SS</v>
      </c>
      <c r="AW3528" t="str">
        <f t="shared" si="684"/>
        <v>VP FOR INFORMATION TECHNOLOGY-SHARED SERVICES</v>
      </c>
    </row>
    <row r="3529" spans="1:49">
      <c r="A3529" s="59">
        <v>2018</v>
      </c>
      <c r="B3529" t="s">
        <v>137</v>
      </c>
      <c r="C3529" t="s">
        <v>1310</v>
      </c>
      <c r="D3529" t="s">
        <v>1311</v>
      </c>
      <c r="E3529" t="s">
        <v>1322</v>
      </c>
      <c r="F3529" t="s">
        <v>1313</v>
      </c>
      <c r="G3529" t="s">
        <v>1314</v>
      </c>
      <c r="H3529" t="s">
        <v>153</v>
      </c>
      <c r="I3529" s="170" t="s">
        <v>84</v>
      </c>
      <c r="J3529" t="s">
        <v>85</v>
      </c>
      <c r="K3529" t="s">
        <v>214</v>
      </c>
      <c r="L3529" t="s">
        <v>562</v>
      </c>
      <c r="M3529" t="s">
        <v>563</v>
      </c>
      <c r="N3529" t="s">
        <v>217</v>
      </c>
      <c r="O3529" t="s">
        <v>263</v>
      </c>
      <c r="P3529" t="s">
        <v>379</v>
      </c>
      <c r="Q3529" t="s">
        <v>379</v>
      </c>
      <c r="R3529" t="s">
        <v>380</v>
      </c>
      <c r="S3529" t="s">
        <v>264</v>
      </c>
      <c r="T3529" t="s">
        <v>265</v>
      </c>
      <c r="U3529" s="61" t="s">
        <v>266</v>
      </c>
      <c r="V3529" t="s">
        <v>24</v>
      </c>
      <c r="W3529" t="s">
        <v>263</v>
      </c>
      <c r="X3529" s="59">
        <v>3000</v>
      </c>
      <c r="Y3529" s="59">
        <v>3000</v>
      </c>
      <c r="Z3529" t="s">
        <v>141</v>
      </c>
      <c r="AA3529" s="146" t="str">
        <f t="shared" si="681"/>
        <v>EX</v>
      </c>
      <c r="AB3529" s="146" t="str">
        <f t="shared" si="683"/>
        <v>IT</v>
      </c>
      <c r="AC3529" t="str">
        <f t="shared" si="674"/>
        <v>EX</v>
      </c>
      <c r="AD3529" s="74">
        <f t="shared" si="675"/>
        <v>3000</v>
      </c>
      <c r="AE3529" s="74">
        <f t="shared" si="680"/>
        <v>3000</v>
      </c>
      <c r="AF3529">
        <v>1</v>
      </c>
      <c r="AG3529">
        <v>0</v>
      </c>
      <c r="AH3529" s="74">
        <v>0</v>
      </c>
      <c r="AJ3529" s="74">
        <f t="shared" si="676"/>
        <v>0</v>
      </c>
      <c r="AK3529" s="74">
        <f t="shared" si="682"/>
        <v>3000</v>
      </c>
      <c r="AL3529" t="str">
        <f t="shared" si="677"/>
        <v>N</v>
      </c>
      <c r="AN3529" t="s">
        <v>86</v>
      </c>
      <c r="AO3529" t="s">
        <v>85</v>
      </c>
      <c r="AP3529" t="str">
        <f t="shared" si="678"/>
        <v>94</v>
      </c>
      <c r="AQ3529" s="145" t="s">
        <v>1826</v>
      </c>
      <c r="AR3529" t="str">
        <f t="shared" si="679"/>
        <v>1-Adjusted Base Budget</v>
      </c>
      <c r="AS3529" s="145" t="s">
        <v>1827</v>
      </c>
      <c r="AT3529" t="s">
        <v>213</v>
      </c>
      <c r="AV3529" t="str">
        <f t="shared" si="673"/>
        <v>VPIT-SS</v>
      </c>
      <c r="AW3529" t="str">
        <f t="shared" si="684"/>
        <v>VP FOR INFORMATION TECHNOLOGY-SHARED SERVICES</v>
      </c>
    </row>
    <row r="3530" spans="1:49">
      <c r="A3530" s="59">
        <v>2018</v>
      </c>
      <c r="B3530" t="s">
        <v>137</v>
      </c>
      <c r="C3530" t="s">
        <v>1310</v>
      </c>
      <c r="D3530" t="s">
        <v>1311</v>
      </c>
      <c r="E3530" t="s">
        <v>1338</v>
      </c>
      <c r="F3530" t="s">
        <v>1203</v>
      </c>
      <c r="G3530" t="s">
        <v>1204</v>
      </c>
      <c r="H3530" t="s">
        <v>156</v>
      </c>
      <c r="I3530" s="170" t="s">
        <v>84</v>
      </c>
      <c r="J3530" t="s">
        <v>85</v>
      </c>
      <c r="K3530" t="s">
        <v>214</v>
      </c>
      <c r="L3530" t="s">
        <v>562</v>
      </c>
      <c r="M3530" t="s">
        <v>563</v>
      </c>
      <c r="N3530" t="s">
        <v>217</v>
      </c>
      <c r="O3530" t="s">
        <v>263</v>
      </c>
      <c r="P3530" t="s">
        <v>379</v>
      </c>
      <c r="Q3530" t="s">
        <v>379</v>
      </c>
      <c r="R3530" t="s">
        <v>380</v>
      </c>
      <c r="S3530" t="s">
        <v>264</v>
      </c>
      <c r="T3530" t="s">
        <v>265</v>
      </c>
      <c r="U3530" s="61" t="s">
        <v>266</v>
      </c>
      <c r="V3530" t="s">
        <v>24</v>
      </c>
      <c r="W3530" t="s">
        <v>263</v>
      </c>
      <c r="X3530" s="59">
        <v>6138</v>
      </c>
      <c r="Y3530" s="59">
        <v>6138</v>
      </c>
      <c r="Z3530" t="s">
        <v>141</v>
      </c>
      <c r="AA3530" s="146" t="str">
        <f t="shared" si="681"/>
        <v>EX</v>
      </c>
      <c r="AB3530" s="146" t="str">
        <f t="shared" si="683"/>
        <v>IT</v>
      </c>
      <c r="AC3530" t="str">
        <f t="shared" si="674"/>
        <v>EX</v>
      </c>
      <c r="AD3530" s="74">
        <f t="shared" si="675"/>
        <v>6138</v>
      </c>
      <c r="AE3530" s="74">
        <f t="shared" si="680"/>
        <v>6138</v>
      </c>
      <c r="AF3530">
        <v>1</v>
      </c>
      <c r="AG3530">
        <v>0</v>
      </c>
      <c r="AH3530" s="74">
        <v>0</v>
      </c>
      <c r="AJ3530" s="74">
        <f t="shared" si="676"/>
        <v>0</v>
      </c>
      <c r="AK3530" s="74">
        <f t="shared" si="682"/>
        <v>6138</v>
      </c>
      <c r="AL3530" t="str">
        <f t="shared" si="677"/>
        <v>N</v>
      </c>
      <c r="AN3530" t="s">
        <v>86</v>
      </c>
      <c r="AO3530" t="s">
        <v>85</v>
      </c>
      <c r="AP3530" t="str">
        <f t="shared" si="678"/>
        <v>94</v>
      </c>
      <c r="AQ3530" s="145" t="s">
        <v>1826</v>
      </c>
      <c r="AR3530" t="str">
        <f t="shared" si="679"/>
        <v>1-Adjusted Base Budget</v>
      </c>
      <c r="AS3530" s="145" t="s">
        <v>1827</v>
      </c>
      <c r="AT3530" t="s">
        <v>213</v>
      </c>
      <c r="AV3530" t="str">
        <f t="shared" si="673"/>
        <v>VPIT-SS</v>
      </c>
      <c r="AW3530" t="str">
        <f t="shared" si="684"/>
        <v>VP FOR INFORMATION TECHNOLOGY-SHARED SERVICES</v>
      </c>
    </row>
    <row r="3531" spans="1:49">
      <c r="A3531" s="59">
        <v>2018</v>
      </c>
      <c r="B3531" t="s">
        <v>137</v>
      </c>
      <c r="C3531" t="s">
        <v>1310</v>
      </c>
      <c r="D3531" t="s">
        <v>1311</v>
      </c>
      <c r="E3531" t="s">
        <v>1338</v>
      </c>
      <c r="F3531" t="s">
        <v>1101</v>
      </c>
      <c r="G3531" t="s">
        <v>1102</v>
      </c>
      <c r="H3531" t="s">
        <v>156</v>
      </c>
      <c r="I3531" s="170" t="s">
        <v>84</v>
      </c>
      <c r="J3531" t="s">
        <v>85</v>
      </c>
      <c r="K3531" t="s">
        <v>214</v>
      </c>
      <c r="L3531" t="s">
        <v>562</v>
      </c>
      <c r="M3531" t="s">
        <v>563</v>
      </c>
      <c r="N3531" t="s">
        <v>217</v>
      </c>
      <c r="O3531" t="s">
        <v>263</v>
      </c>
      <c r="P3531" t="s">
        <v>379</v>
      </c>
      <c r="Q3531" t="s">
        <v>379</v>
      </c>
      <c r="R3531" t="s">
        <v>380</v>
      </c>
      <c r="S3531" t="s">
        <v>264</v>
      </c>
      <c r="T3531" t="s">
        <v>265</v>
      </c>
      <c r="U3531" s="61" t="s">
        <v>266</v>
      </c>
      <c r="V3531" t="s">
        <v>24</v>
      </c>
      <c r="W3531" t="s">
        <v>263</v>
      </c>
      <c r="X3531" s="59">
        <v>5733</v>
      </c>
      <c r="Y3531" s="59">
        <v>5733</v>
      </c>
      <c r="Z3531" t="s">
        <v>141</v>
      </c>
      <c r="AA3531" s="146" t="str">
        <f t="shared" si="681"/>
        <v>EX</v>
      </c>
      <c r="AB3531" s="146" t="str">
        <f t="shared" si="683"/>
        <v>IT</v>
      </c>
      <c r="AC3531" t="str">
        <f t="shared" si="674"/>
        <v>EX</v>
      </c>
      <c r="AD3531" s="74">
        <f t="shared" si="675"/>
        <v>5733</v>
      </c>
      <c r="AE3531" s="74">
        <f t="shared" si="680"/>
        <v>5733</v>
      </c>
      <c r="AF3531">
        <v>1</v>
      </c>
      <c r="AG3531">
        <v>0</v>
      </c>
      <c r="AH3531" s="74">
        <v>0</v>
      </c>
      <c r="AJ3531" s="74">
        <f t="shared" si="676"/>
        <v>0</v>
      </c>
      <c r="AK3531" s="74">
        <f t="shared" si="682"/>
        <v>5733</v>
      </c>
      <c r="AL3531" t="str">
        <f t="shared" si="677"/>
        <v>N</v>
      </c>
      <c r="AN3531" t="s">
        <v>86</v>
      </c>
      <c r="AO3531" t="s">
        <v>85</v>
      </c>
      <c r="AP3531" t="str">
        <f t="shared" si="678"/>
        <v>94</v>
      </c>
      <c r="AQ3531" s="145" t="s">
        <v>1826</v>
      </c>
      <c r="AR3531" t="str">
        <f t="shared" si="679"/>
        <v>1-Adjusted Base Budget</v>
      </c>
      <c r="AS3531" s="145" t="s">
        <v>1827</v>
      </c>
      <c r="AT3531" t="s">
        <v>213</v>
      </c>
      <c r="AV3531" t="str">
        <f t="shared" si="673"/>
        <v>VPIT-SS</v>
      </c>
      <c r="AW3531" t="str">
        <f t="shared" si="684"/>
        <v>VP FOR INFORMATION TECHNOLOGY-SHARED SERVICES</v>
      </c>
    </row>
    <row r="3532" spans="1:49">
      <c r="A3532" s="59">
        <v>2018</v>
      </c>
      <c r="B3532" t="s">
        <v>137</v>
      </c>
      <c r="C3532" t="s">
        <v>1310</v>
      </c>
      <c r="D3532" t="s">
        <v>1311</v>
      </c>
      <c r="E3532" t="s">
        <v>1338</v>
      </c>
      <c r="F3532" t="s">
        <v>1347</v>
      </c>
      <c r="G3532" t="s">
        <v>1348</v>
      </c>
      <c r="H3532" t="s">
        <v>156</v>
      </c>
      <c r="I3532" s="170" t="s">
        <v>84</v>
      </c>
      <c r="J3532" t="s">
        <v>85</v>
      </c>
      <c r="K3532" t="s">
        <v>214</v>
      </c>
      <c r="L3532" t="s">
        <v>562</v>
      </c>
      <c r="M3532" t="s">
        <v>563</v>
      </c>
      <c r="N3532" t="s">
        <v>217</v>
      </c>
      <c r="O3532" t="s">
        <v>263</v>
      </c>
      <c r="P3532" t="s">
        <v>379</v>
      </c>
      <c r="Q3532" t="s">
        <v>379</v>
      </c>
      <c r="R3532" t="s">
        <v>380</v>
      </c>
      <c r="S3532" t="s">
        <v>264</v>
      </c>
      <c r="T3532" t="s">
        <v>265</v>
      </c>
      <c r="U3532" s="61" t="s">
        <v>266</v>
      </c>
      <c r="V3532" t="s">
        <v>24</v>
      </c>
      <c r="W3532" t="s">
        <v>263</v>
      </c>
      <c r="X3532" s="59">
        <v>15000</v>
      </c>
      <c r="Y3532" s="59">
        <v>15000</v>
      </c>
      <c r="Z3532" t="s">
        <v>141</v>
      </c>
      <c r="AA3532" s="146" t="str">
        <f t="shared" si="681"/>
        <v>EX</v>
      </c>
      <c r="AB3532" s="146" t="str">
        <f t="shared" si="683"/>
        <v>IT</v>
      </c>
      <c r="AC3532" t="str">
        <f t="shared" si="674"/>
        <v>EX</v>
      </c>
      <c r="AD3532" s="74">
        <f t="shared" si="675"/>
        <v>15000</v>
      </c>
      <c r="AE3532" s="74">
        <f t="shared" si="680"/>
        <v>15000</v>
      </c>
      <c r="AF3532">
        <v>1</v>
      </c>
      <c r="AG3532">
        <v>0</v>
      </c>
      <c r="AH3532" s="74">
        <v>0</v>
      </c>
      <c r="AJ3532" s="74">
        <f t="shared" si="676"/>
        <v>0</v>
      </c>
      <c r="AK3532" s="74">
        <f t="shared" si="682"/>
        <v>15000</v>
      </c>
      <c r="AL3532" t="str">
        <f t="shared" si="677"/>
        <v>N</v>
      </c>
      <c r="AN3532" t="s">
        <v>86</v>
      </c>
      <c r="AO3532" t="s">
        <v>85</v>
      </c>
      <c r="AP3532" t="str">
        <f t="shared" si="678"/>
        <v>94</v>
      </c>
      <c r="AQ3532" s="145" t="s">
        <v>1826</v>
      </c>
      <c r="AR3532" t="str">
        <f t="shared" si="679"/>
        <v>1-Adjusted Base Budget</v>
      </c>
      <c r="AS3532" s="145" t="s">
        <v>1827</v>
      </c>
      <c r="AT3532" t="s">
        <v>213</v>
      </c>
      <c r="AV3532" t="str">
        <f t="shared" ref="AV3532:AV3595" si="685">IF(AND($AN3532="UAVP",$Z3532="OE"),$AN3532 &amp; "-OE",IF(AND($AN3532="VPIT",OR($Z3532="SS",$Z3532="IT")),$AN3532 &amp; "-SS",$AN3532))</f>
        <v>VPIT-SS</v>
      </c>
      <c r="AW3532" t="str">
        <f t="shared" si="684"/>
        <v>VP FOR INFORMATION TECHNOLOGY-SHARED SERVICES</v>
      </c>
    </row>
    <row r="3533" spans="1:49">
      <c r="A3533" s="59">
        <v>2018</v>
      </c>
      <c r="B3533" t="s">
        <v>137</v>
      </c>
      <c r="C3533" t="s">
        <v>1310</v>
      </c>
      <c r="D3533" t="s">
        <v>1311</v>
      </c>
      <c r="E3533" t="s">
        <v>1315</v>
      </c>
      <c r="F3533" t="s">
        <v>1313</v>
      </c>
      <c r="G3533" t="s">
        <v>1314</v>
      </c>
      <c r="H3533" t="s">
        <v>158</v>
      </c>
      <c r="I3533" s="170" t="s">
        <v>84</v>
      </c>
      <c r="J3533" t="s">
        <v>85</v>
      </c>
      <c r="K3533" t="s">
        <v>214</v>
      </c>
      <c r="L3533" t="s">
        <v>562</v>
      </c>
      <c r="M3533" t="s">
        <v>563</v>
      </c>
      <c r="N3533" t="s">
        <v>217</v>
      </c>
      <c r="O3533" t="s">
        <v>263</v>
      </c>
      <c r="P3533" t="s">
        <v>379</v>
      </c>
      <c r="Q3533" t="s">
        <v>379</v>
      </c>
      <c r="R3533" t="s">
        <v>380</v>
      </c>
      <c r="S3533" t="s">
        <v>264</v>
      </c>
      <c r="T3533" t="s">
        <v>265</v>
      </c>
      <c r="U3533" s="61" t="s">
        <v>266</v>
      </c>
      <c r="V3533" t="s">
        <v>24</v>
      </c>
      <c r="W3533" t="s">
        <v>263</v>
      </c>
      <c r="X3533" s="59">
        <v>3005</v>
      </c>
      <c r="Y3533" s="59">
        <v>3005</v>
      </c>
      <c r="Z3533" t="s">
        <v>141</v>
      </c>
      <c r="AA3533" s="146" t="str">
        <f t="shared" si="681"/>
        <v>EX</v>
      </c>
      <c r="AB3533" s="146" t="str">
        <f t="shared" si="683"/>
        <v>IT</v>
      </c>
      <c r="AC3533" t="str">
        <f t="shared" si="674"/>
        <v>EX</v>
      </c>
      <c r="AD3533" s="74">
        <f t="shared" si="675"/>
        <v>3005</v>
      </c>
      <c r="AE3533" s="74">
        <f t="shared" si="680"/>
        <v>3005</v>
      </c>
      <c r="AF3533">
        <v>1</v>
      </c>
      <c r="AG3533">
        <v>0</v>
      </c>
      <c r="AH3533" s="74">
        <v>0</v>
      </c>
      <c r="AJ3533" s="74">
        <f t="shared" si="676"/>
        <v>0</v>
      </c>
      <c r="AK3533" s="74">
        <f t="shared" si="682"/>
        <v>3005</v>
      </c>
      <c r="AL3533" t="str">
        <f t="shared" si="677"/>
        <v>N</v>
      </c>
      <c r="AN3533" t="s">
        <v>86</v>
      </c>
      <c r="AO3533" t="s">
        <v>85</v>
      </c>
      <c r="AP3533" t="str">
        <f t="shared" si="678"/>
        <v>94</v>
      </c>
      <c r="AQ3533" s="145" t="s">
        <v>1826</v>
      </c>
      <c r="AR3533" t="str">
        <f t="shared" si="679"/>
        <v>1-Adjusted Base Budget</v>
      </c>
      <c r="AS3533" s="145" t="s">
        <v>1827</v>
      </c>
      <c r="AT3533" t="s">
        <v>213</v>
      </c>
      <c r="AV3533" t="str">
        <f t="shared" si="685"/>
        <v>VPIT-SS</v>
      </c>
      <c r="AW3533" t="str">
        <f t="shared" si="684"/>
        <v>VP FOR INFORMATION TECHNOLOGY-SHARED SERVICES</v>
      </c>
    </row>
    <row r="3534" spans="1:49">
      <c r="A3534" s="59">
        <v>2018</v>
      </c>
      <c r="B3534" t="s">
        <v>137</v>
      </c>
      <c r="C3534" t="s">
        <v>1310</v>
      </c>
      <c r="D3534" t="s">
        <v>1311</v>
      </c>
      <c r="E3534" t="s">
        <v>1316</v>
      </c>
      <c r="F3534" t="s">
        <v>1211</v>
      </c>
      <c r="G3534" t="s">
        <v>1212</v>
      </c>
      <c r="H3534" t="s">
        <v>149</v>
      </c>
      <c r="I3534" s="170" t="s">
        <v>84</v>
      </c>
      <c r="J3534" t="s">
        <v>85</v>
      </c>
      <c r="K3534" t="s">
        <v>214</v>
      </c>
      <c r="L3534" t="s">
        <v>1213</v>
      </c>
      <c r="M3534" t="s">
        <v>1214</v>
      </c>
      <c r="N3534" t="s">
        <v>1215</v>
      </c>
      <c r="O3534" t="s">
        <v>263</v>
      </c>
      <c r="P3534" t="s">
        <v>1216</v>
      </c>
      <c r="Q3534" t="s">
        <v>1217</v>
      </c>
      <c r="R3534" t="s">
        <v>1218</v>
      </c>
      <c r="S3534" t="s">
        <v>264</v>
      </c>
      <c r="T3534" t="s">
        <v>265</v>
      </c>
      <c r="U3534" s="61" t="s">
        <v>266</v>
      </c>
      <c r="V3534" t="s">
        <v>24</v>
      </c>
      <c r="W3534" t="s">
        <v>263</v>
      </c>
      <c r="X3534" s="59">
        <v>50894</v>
      </c>
      <c r="Y3534" s="59">
        <v>50894</v>
      </c>
      <c r="Z3534" t="s">
        <v>141</v>
      </c>
      <c r="AA3534" s="146" t="str">
        <f t="shared" si="681"/>
        <v>EX</v>
      </c>
      <c r="AB3534" s="146" t="str">
        <f t="shared" si="683"/>
        <v>IT</v>
      </c>
      <c r="AC3534" t="str">
        <f t="shared" si="674"/>
        <v>EX</v>
      </c>
      <c r="AD3534" s="74">
        <f t="shared" si="675"/>
        <v>50894</v>
      </c>
      <c r="AE3534" s="74">
        <f t="shared" si="680"/>
        <v>50894</v>
      </c>
      <c r="AF3534">
        <v>1</v>
      </c>
      <c r="AG3534">
        <v>0</v>
      </c>
      <c r="AH3534" s="74">
        <v>0</v>
      </c>
      <c r="AJ3534" s="74">
        <f t="shared" si="676"/>
        <v>0</v>
      </c>
      <c r="AK3534" s="74">
        <f t="shared" si="682"/>
        <v>50894</v>
      </c>
      <c r="AL3534" t="str">
        <f t="shared" si="677"/>
        <v>N</v>
      </c>
      <c r="AN3534" t="s">
        <v>86</v>
      </c>
      <c r="AO3534" t="s">
        <v>85</v>
      </c>
      <c r="AP3534" t="str">
        <f t="shared" si="678"/>
        <v>94</v>
      </c>
      <c r="AQ3534" s="145" t="s">
        <v>1826</v>
      </c>
      <c r="AR3534" t="str">
        <f t="shared" si="679"/>
        <v>1-Adjusted Base Budget</v>
      </c>
      <c r="AS3534" s="145" t="s">
        <v>1827</v>
      </c>
      <c r="AT3534" t="s">
        <v>213</v>
      </c>
      <c r="AV3534" t="str">
        <f t="shared" si="685"/>
        <v>VPIT-SS</v>
      </c>
      <c r="AW3534" t="str">
        <f t="shared" si="684"/>
        <v>VP FOR INFORMATION TECHNOLOGY-SHARED SERVICES</v>
      </c>
    </row>
    <row r="3535" spans="1:49">
      <c r="A3535" s="59">
        <v>2018</v>
      </c>
      <c r="B3535" t="s">
        <v>137</v>
      </c>
      <c r="C3535" t="s">
        <v>1310</v>
      </c>
      <c r="D3535" t="s">
        <v>1311</v>
      </c>
      <c r="E3535" t="s">
        <v>1338</v>
      </c>
      <c r="F3535" t="s">
        <v>1211</v>
      </c>
      <c r="G3535" t="s">
        <v>1212</v>
      </c>
      <c r="H3535" t="s">
        <v>156</v>
      </c>
      <c r="I3535" s="170" t="s">
        <v>84</v>
      </c>
      <c r="J3535" t="s">
        <v>85</v>
      </c>
      <c r="K3535" t="s">
        <v>214</v>
      </c>
      <c r="L3535" t="s">
        <v>1213</v>
      </c>
      <c r="M3535" t="s">
        <v>1214</v>
      </c>
      <c r="N3535" t="s">
        <v>1215</v>
      </c>
      <c r="O3535" t="s">
        <v>263</v>
      </c>
      <c r="P3535" t="s">
        <v>1216</v>
      </c>
      <c r="Q3535" t="s">
        <v>1217</v>
      </c>
      <c r="R3535" t="s">
        <v>1218</v>
      </c>
      <c r="S3535" t="s">
        <v>264</v>
      </c>
      <c r="T3535" t="s">
        <v>265</v>
      </c>
      <c r="U3535" s="61" t="s">
        <v>266</v>
      </c>
      <c r="V3535" t="s">
        <v>24</v>
      </c>
      <c r="W3535" t="s">
        <v>263</v>
      </c>
      <c r="X3535" s="59">
        <v>13452</v>
      </c>
      <c r="Y3535" s="59">
        <v>13452</v>
      </c>
      <c r="Z3535" t="s">
        <v>141</v>
      </c>
      <c r="AA3535" s="146" t="str">
        <f t="shared" si="681"/>
        <v>EX</v>
      </c>
      <c r="AB3535" s="146" t="str">
        <f t="shared" si="683"/>
        <v>IT</v>
      </c>
      <c r="AC3535" t="str">
        <f t="shared" si="674"/>
        <v>EX</v>
      </c>
      <c r="AD3535" s="74">
        <f t="shared" si="675"/>
        <v>13452</v>
      </c>
      <c r="AE3535" s="74">
        <f t="shared" si="680"/>
        <v>13452</v>
      </c>
      <c r="AF3535">
        <v>1</v>
      </c>
      <c r="AG3535">
        <v>0</v>
      </c>
      <c r="AH3535" s="74">
        <v>0</v>
      </c>
      <c r="AJ3535" s="74">
        <f t="shared" si="676"/>
        <v>0</v>
      </c>
      <c r="AK3535" s="74">
        <f t="shared" si="682"/>
        <v>13452</v>
      </c>
      <c r="AL3535" t="str">
        <f t="shared" si="677"/>
        <v>N</v>
      </c>
      <c r="AN3535" t="s">
        <v>86</v>
      </c>
      <c r="AO3535" t="s">
        <v>85</v>
      </c>
      <c r="AP3535" t="str">
        <f t="shared" si="678"/>
        <v>94</v>
      </c>
      <c r="AQ3535" s="145" t="s">
        <v>1826</v>
      </c>
      <c r="AR3535" t="str">
        <f t="shared" si="679"/>
        <v>1-Adjusted Base Budget</v>
      </c>
      <c r="AS3535" s="145" t="s">
        <v>1827</v>
      </c>
      <c r="AT3535" t="s">
        <v>213</v>
      </c>
      <c r="AV3535" t="str">
        <f t="shared" si="685"/>
        <v>VPIT-SS</v>
      </c>
      <c r="AW3535" t="str">
        <f t="shared" si="684"/>
        <v>VP FOR INFORMATION TECHNOLOGY-SHARED SERVICES</v>
      </c>
    </row>
    <row r="3536" spans="1:49">
      <c r="A3536" s="59">
        <v>2018</v>
      </c>
      <c r="B3536" t="s">
        <v>137</v>
      </c>
      <c r="C3536" t="s">
        <v>1310</v>
      </c>
      <c r="D3536" t="s">
        <v>1311</v>
      </c>
      <c r="E3536" t="s">
        <v>1316</v>
      </c>
      <c r="F3536" t="s">
        <v>1347</v>
      </c>
      <c r="G3536" t="s">
        <v>1348</v>
      </c>
      <c r="H3536" t="s">
        <v>149</v>
      </c>
      <c r="I3536" s="170" t="s">
        <v>84</v>
      </c>
      <c r="J3536" t="s">
        <v>85</v>
      </c>
      <c r="K3536" t="s">
        <v>214</v>
      </c>
      <c r="L3536" t="s">
        <v>564</v>
      </c>
      <c r="M3536" t="s">
        <v>565</v>
      </c>
      <c r="N3536" t="s">
        <v>217</v>
      </c>
      <c r="O3536" t="s">
        <v>263</v>
      </c>
      <c r="P3536" t="s">
        <v>379</v>
      </c>
      <c r="Q3536" t="s">
        <v>379</v>
      </c>
      <c r="R3536" t="s">
        <v>380</v>
      </c>
      <c r="S3536" t="s">
        <v>264</v>
      </c>
      <c r="T3536" t="s">
        <v>265</v>
      </c>
      <c r="U3536" s="61" t="s">
        <v>266</v>
      </c>
      <c r="V3536" t="s">
        <v>24</v>
      </c>
      <c r="W3536" t="s">
        <v>263</v>
      </c>
      <c r="X3536" s="59">
        <v>25000</v>
      </c>
      <c r="Y3536" s="59">
        <v>25000</v>
      </c>
      <c r="Z3536" t="s">
        <v>141</v>
      </c>
      <c r="AA3536" s="146" t="str">
        <f t="shared" si="681"/>
        <v>EX</v>
      </c>
      <c r="AB3536" s="146" t="str">
        <f t="shared" si="683"/>
        <v>IT</v>
      </c>
      <c r="AC3536" t="str">
        <f t="shared" si="674"/>
        <v>EX</v>
      </c>
      <c r="AD3536" s="74">
        <f t="shared" si="675"/>
        <v>25000</v>
      </c>
      <c r="AE3536" s="74">
        <f t="shared" si="680"/>
        <v>25000</v>
      </c>
      <c r="AF3536">
        <v>1</v>
      </c>
      <c r="AG3536">
        <v>0</v>
      </c>
      <c r="AH3536" s="74">
        <v>0</v>
      </c>
      <c r="AJ3536" s="74">
        <f t="shared" si="676"/>
        <v>0</v>
      </c>
      <c r="AK3536" s="74">
        <f t="shared" si="682"/>
        <v>25000</v>
      </c>
      <c r="AL3536" t="str">
        <f t="shared" si="677"/>
        <v>N</v>
      </c>
      <c r="AN3536" t="s">
        <v>86</v>
      </c>
      <c r="AO3536" t="s">
        <v>85</v>
      </c>
      <c r="AP3536" t="str">
        <f t="shared" si="678"/>
        <v>94</v>
      </c>
      <c r="AQ3536" s="145" t="s">
        <v>1826</v>
      </c>
      <c r="AR3536" t="str">
        <f t="shared" si="679"/>
        <v>1-Adjusted Base Budget</v>
      </c>
      <c r="AS3536" s="145" t="s">
        <v>1827</v>
      </c>
      <c r="AT3536" t="s">
        <v>213</v>
      </c>
      <c r="AV3536" t="str">
        <f t="shared" si="685"/>
        <v>VPIT-SS</v>
      </c>
      <c r="AW3536" t="str">
        <f t="shared" si="684"/>
        <v>VP FOR INFORMATION TECHNOLOGY-SHARED SERVICES</v>
      </c>
    </row>
    <row r="3537" spans="1:49">
      <c r="A3537" s="59">
        <v>2018</v>
      </c>
      <c r="B3537" t="s">
        <v>137</v>
      </c>
      <c r="C3537" t="s">
        <v>1310</v>
      </c>
      <c r="D3537" t="s">
        <v>1311</v>
      </c>
      <c r="E3537" t="s">
        <v>1338</v>
      </c>
      <c r="F3537" t="s">
        <v>1347</v>
      </c>
      <c r="G3537" t="s">
        <v>1348</v>
      </c>
      <c r="H3537" t="s">
        <v>156</v>
      </c>
      <c r="I3537" s="170" t="s">
        <v>84</v>
      </c>
      <c r="J3537" t="s">
        <v>85</v>
      </c>
      <c r="K3537" t="s">
        <v>214</v>
      </c>
      <c r="L3537" t="s">
        <v>564</v>
      </c>
      <c r="M3537" t="s">
        <v>565</v>
      </c>
      <c r="N3537" t="s">
        <v>217</v>
      </c>
      <c r="O3537" t="s">
        <v>263</v>
      </c>
      <c r="P3537" t="s">
        <v>379</v>
      </c>
      <c r="Q3537" t="s">
        <v>379</v>
      </c>
      <c r="R3537" t="s">
        <v>380</v>
      </c>
      <c r="S3537" t="s">
        <v>264</v>
      </c>
      <c r="T3537" t="s">
        <v>265</v>
      </c>
      <c r="U3537" s="61" t="s">
        <v>266</v>
      </c>
      <c r="V3537" t="s">
        <v>24</v>
      </c>
      <c r="W3537" t="s">
        <v>263</v>
      </c>
      <c r="X3537" s="59">
        <v>95642</v>
      </c>
      <c r="Y3537" s="59">
        <v>95642</v>
      </c>
      <c r="Z3537" t="s">
        <v>141</v>
      </c>
      <c r="AA3537" s="146" t="str">
        <f t="shared" si="681"/>
        <v>EX</v>
      </c>
      <c r="AB3537" s="146" t="str">
        <f t="shared" si="683"/>
        <v>IT</v>
      </c>
      <c r="AC3537" t="str">
        <f t="shared" si="674"/>
        <v>EX</v>
      </c>
      <c r="AD3537" s="74">
        <f t="shared" si="675"/>
        <v>95642</v>
      </c>
      <c r="AE3537" s="74">
        <f t="shared" si="680"/>
        <v>95642</v>
      </c>
      <c r="AF3537">
        <v>1</v>
      </c>
      <c r="AG3537">
        <v>0</v>
      </c>
      <c r="AH3537" s="74">
        <v>0</v>
      </c>
      <c r="AJ3537" s="74">
        <f t="shared" si="676"/>
        <v>0</v>
      </c>
      <c r="AK3537" s="74">
        <f t="shared" si="682"/>
        <v>95642</v>
      </c>
      <c r="AL3537" t="str">
        <f t="shared" si="677"/>
        <v>N</v>
      </c>
      <c r="AN3537" t="s">
        <v>86</v>
      </c>
      <c r="AO3537" t="s">
        <v>85</v>
      </c>
      <c r="AP3537" t="str">
        <f t="shared" si="678"/>
        <v>94</v>
      </c>
      <c r="AQ3537" s="145" t="s">
        <v>1826</v>
      </c>
      <c r="AR3537" t="str">
        <f t="shared" si="679"/>
        <v>1-Adjusted Base Budget</v>
      </c>
      <c r="AS3537" s="145" t="s">
        <v>1827</v>
      </c>
      <c r="AT3537" t="s">
        <v>213</v>
      </c>
      <c r="AV3537" t="str">
        <f t="shared" si="685"/>
        <v>VPIT-SS</v>
      </c>
      <c r="AW3537" t="str">
        <f t="shared" si="684"/>
        <v>VP FOR INFORMATION TECHNOLOGY-SHARED SERVICES</v>
      </c>
    </row>
    <row r="3538" spans="1:49">
      <c r="A3538" s="59">
        <v>2018</v>
      </c>
      <c r="B3538" t="s">
        <v>137</v>
      </c>
      <c r="C3538" t="s">
        <v>1310</v>
      </c>
      <c r="D3538" t="s">
        <v>1311</v>
      </c>
      <c r="E3538" t="s">
        <v>1312</v>
      </c>
      <c r="F3538" t="s">
        <v>1313</v>
      </c>
      <c r="G3538" t="s">
        <v>1314</v>
      </c>
      <c r="H3538" t="s">
        <v>144</v>
      </c>
      <c r="I3538" s="170" t="s">
        <v>84</v>
      </c>
      <c r="J3538" t="s">
        <v>85</v>
      </c>
      <c r="K3538" t="s">
        <v>214</v>
      </c>
      <c r="L3538" t="s">
        <v>410</v>
      </c>
      <c r="M3538" t="s">
        <v>411</v>
      </c>
      <c r="N3538" t="s">
        <v>217</v>
      </c>
      <c r="O3538" t="s">
        <v>263</v>
      </c>
      <c r="P3538" t="s">
        <v>379</v>
      </c>
      <c r="Q3538" t="s">
        <v>379</v>
      </c>
      <c r="R3538" t="s">
        <v>380</v>
      </c>
      <c r="S3538" t="s">
        <v>264</v>
      </c>
      <c r="T3538" t="s">
        <v>265</v>
      </c>
      <c r="U3538" s="61" t="s">
        <v>266</v>
      </c>
      <c r="V3538" t="s">
        <v>24</v>
      </c>
      <c r="W3538" t="s">
        <v>263</v>
      </c>
      <c r="X3538" s="59">
        <v>304768</v>
      </c>
      <c r="Y3538" s="59">
        <v>304768</v>
      </c>
      <c r="Z3538" t="s">
        <v>141</v>
      </c>
      <c r="AA3538" s="146" t="str">
        <f t="shared" si="681"/>
        <v>EX</v>
      </c>
      <c r="AB3538" s="146" t="str">
        <f t="shared" si="683"/>
        <v>IT</v>
      </c>
      <c r="AC3538" t="str">
        <f t="shared" si="674"/>
        <v>EX</v>
      </c>
      <c r="AD3538" s="74">
        <f t="shared" si="675"/>
        <v>304768</v>
      </c>
      <c r="AE3538" s="74">
        <f t="shared" si="680"/>
        <v>304768</v>
      </c>
      <c r="AF3538">
        <v>1</v>
      </c>
      <c r="AG3538">
        <v>0</v>
      </c>
      <c r="AH3538" s="74">
        <v>0</v>
      </c>
      <c r="AJ3538" s="74">
        <f t="shared" si="676"/>
        <v>0</v>
      </c>
      <c r="AK3538" s="74">
        <f t="shared" si="682"/>
        <v>304768</v>
      </c>
      <c r="AL3538" t="str">
        <f t="shared" si="677"/>
        <v>N</v>
      </c>
      <c r="AN3538" t="s">
        <v>86</v>
      </c>
      <c r="AO3538" t="s">
        <v>85</v>
      </c>
      <c r="AP3538" t="str">
        <f t="shared" si="678"/>
        <v>94</v>
      </c>
      <c r="AQ3538" s="145" t="s">
        <v>1826</v>
      </c>
      <c r="AR3538" t="str">
        <f t="shared" si="679"/>
        <v>1-Adjusted Base Budget</v>
      </c>
      <c r="AS3538" s="145" t="s">
        <v>1827</v>
      </c>
      <c r="AT3538" t="s">
        <v>213</v>
      </c>
      <c r="AV3538" t="str">
        <f t="shared" si="685"/>
        <v>VPIT-SS</v>
      </c>
      <c r="AW3538" t="str">
        <f t="shared" si="684"/>
        <v>VP FOR INFORMATION TECHNOLOGY-SHARED SERVICES</v>
      </c>
    </row>
    <row r="3539" spans="1:49">
      <c r="A3539" s="59">
        <v>2018</v>
      </c>
      <c r="B3539" t="s">
        <v>137</v>
      </c>
      <c r="C3539" t="s">
        <v>1310</v>
      </c>
      <c r="D3539" t="s">
        <v>1311</v>
      </c>
      <c r="E3539" t="s">
        <v>1316</v>
      </c>
      <c r="F3539" t="s">
        <v>1363</v>
      </c>
      <c r="G3539" t="s">
        <v>1364</v>
      </c>
      <c r="H3539" t="s">
        <v>149</v>
      </c>
      <c r="I3539" s="170" t="s">
        <v>84</v>
      </c>
      <c r="J3539" t="s">
        <v>85</v>
      </c>
      <c r="K3539" t="s">
        <v>214</v>
      </c>
      <c r="L3539" t="s">
        <v>410</v>
      </c>
      <c r="M3539" t="s">
        <v>411</v>
      </c>
      <c r="N3539" t="s">
        <v>217</v>
      </c>
      <c r="O3539" t="s">
        <v>263</v>
      </c>
      <c r="P3539" t="s">
        <v>379</v>
      </c>
      <c r="Q3539" t="s">
        <v>379</v>
      </c>
      <c r="R3539" t="s">
        <v>380</v>
      </c>
      <c r="S3539" t="s">
        <v>264</v>
      </c>
      <c r="T3539" t="s">
        <v>265</v>
      </c>
      <c r="U3539" s="61" t="s">
        <v>266</v>
      </c>
      <c r="V3539" t="s">
        <v>24</v>
      </c>
      <c r="W3539" t="s">
        <v>263</v>
      </c>
      <c r="X3539" s="59">
        <v>20000</v>
      </c>
      <c r="Y3539" s="59">
        <v>55000</v>
      </c>
      <c r="Z3539" t="s">
        <v>141</v>
      </c>
      <c r="AA3539" s="146" t="str">
        <f t="shared" si="681"/>
        <v>EX</v>
      </c>
      <c r="AB3539" s="146" t="str">
        <f t="shared" si="683"/>
        <v>IT</v>
      </c>
      <c r="AC3539" t="str">
        <f t="shared" ref="AC3539:AC3602" si="686">IF(O3539 =AA3539,W3539,"Allot/Xfer IN")</f>
        <v>EX</v>
      </c>
      <c r="AD3539" s="74">
        <f t="shared" ref="AD3539:AD3602" si="687">IF(O3539 =AA3539,Y3539,-Y3539)</f>
        <v>55000</v>
      </c>
      <c r="AE3539" s="74">
        <f t="shared" si="680"/>
        <v>55000</v>
      </c>
      <c r="AF3539">
        <v>1</v>
      </c>
      <c r="AG3539">
        <v>0</v>
      </c>
      <c r="AH3539" s="74">
        <v>0</v>
      </c>
      <c r="AJ3539" s="74">
        <f t="shared" ref="AJ3539:AJ3602" si="688">SUM(AG3539:AI3539)</f>
        <v>0</v>
      </c>
      <c r="AK3539" s="74">
        <f t="shared" si="682"/>
        <v>55000</v>
      </c>
      <c r="AL3539" t="str">
        <f t="shared" ref="AL3539:AL3602" si="689">IF(AF3539&lt;&gt;1,"Y","N")</f>
        <v>N</v>
      </c>
      <c r="AN3539" t="s">
        <v>86</v>
      </c>
      <c r="AO3539" t="s">
        <v>85</v>
      </c>
      <c r="AP3539" t="str">
        <f t="shared" ref="AP3539:AP3602" si="690">IF(AL3539 ="Y","99",I3539)</f>
        <v>94</v>
      </c>
      <c r="AQ3539" s="145" t="s">
        <v>1826</v>
      </c>
      <c r="AR3539" t="str">
        <f t="shared" ref="AR3539:AR3602" si="691">IF(AM3539 ="y",AQ3539,IF(AG3539 &lt;&gt;0,"2-Provision for Compensation Incr","1-Adjusted Base Budget"))</f>
        <v>1-Adjusted Base Budget</v>
      </c>
      <c r="AS3539" s="145" t="s">
        <v>1827</v>
      </c>
      <c r="AT3539" t="s">
        <v>213</v>
      </c>
      <c r="AV3539" t="str">
        <f t="shared" si="685"/>
        <v>VPIT-SS</v>
      </c>
      <c r="AW3539" t="str">
        <f t="shared" si="684"/>
        <v>VP FOR INFORMATION TECHNOLOGY-SHARED SERVICES</v>
      </c>
    </row>
    <row r="3540" spans="1:49">
      <c r="A3540" s="59">
        <v>2018</v>
      </c>
      <c r="B3540" t="s">
        <v>137</v>
      </c>
      <c r="C3540" t="s">
        <v>1310</v>
      </c>
      <c r="D3540" t="s">
        <v>1311</v>
      </c>
      <c r="E3540" t="s">
        <v>1316</v>
      </c>
      <c r="F3540" t="s">
        <v>1355</v>
      </c>
      <c r="G3540" t="s">
        <v>1356</v>
      </c>
      <c r="H3540" t="s">
        <v>149</v>
      </c>
      <c r="I3540" s="170" t="s">
        <v>84</v>
      </c>
      <c r="J3540" t="s">
        <v>85</v>
      </c>
      <c r="K3540" t="s">
        <v>214</v>
      </c>
      <c r="L3540" t="s">
        <v>410</v>
      </c>
      <c r="M3540" t="s">
        <v>411</v>
      </c>
      <c r="N3540" t="s">
        <v>217</v>
      </c>
      <c r="O3540" t="s">
        <v>263</v>
      </c>
      <c r="P3540" t="s">
        <v>379</v>
      </c>
      <c r="Q3540" t="s">
        <v>379</v>
      </c>
      <c r="R3540" t="s">
        <v>380</v>
      </c>
      <c r="S3540" t="s">
        <v>264</v>
      </c>
      <c r="T3540" t="s">
        <v>265</v>
      </c>
      <c r="U3540" s="61" t="s">
        <v>266</v>
      </c>
      <c r="V3540" t="s">
        <v>24</v>
      </c>
      <c r="W3540" t="s">
        <v>263</v>
      </c>
      <c r="X3540" s="59">
        <v>3000</v>
      </c>
      <c r="Y3540" s="59">
        <v>3000</v>
      </c>
      <c r="Z3540" t="s">
        <v>141</v>
      </c>
      <c r="AA3540" s="146" t="str">
        <f t="shared" si="681"/>
        <v>EX</v>
      </c>
      <c r="AB3540" s="146" t="str">
        <f t="shared" si="683"/>
        <v>IT</v>
      </c>
      <c r="AC3540" t="str">
        <f t="shared" si="686"/>
        <v>EX</v>
      </c>
      <c r="AD3540" s="74">
        <f t="shared" si="687"/>
        <v>3000</v>
      </c>
      <c r="AE3540" s="74">
        <f t="shared" ref="AE3540:AE3603" si="692">Y3540</f>
        <v>3000</v>
      </c>
      <c r="AF3540">
        <v>1</v>
      </c>
      <c r="AG3540">
        <v>0</v>
      </c>
      <c r="AH3540" s="74">
        <v>0</v>
      </c>
      <c r="AJ3540" s="74">
        <f t="shared" si="688"/>
        <v>0</v>
      </c>
      <c r="AK3540" s="74">
        <f t="shared" si="682"/>
        <v>3000</v>
      </c>
      <c r="AL3540" t="str">
        <f t="shared" si="689"/>
        <v>N</v>
      </c>
      <c r="AN3540" t="s">
        <v>86</v>
      </c>
      <c r="AO3540" t="s">
        <v>85</v>
      </c>
      <c r="AP3540" t="str">
        <f t="shared" si="690"/>
        <v>94</v>
      </c>
      <c r="AQ3540" s="145" t="s">
        <v>1826</v>
      </c>
      <c r="AR3540" t="str">
        <f t="shared" si="691"/>
        <v>1-Adjusted Base Budget</v>
      </c>
      <c r="AS3540" s="145" t="s">
        <v>1827</v>
      </c>
      <c r="AT3540" t="s">
        <v>213</v>
      </c>
      <c r="AV3540" t="str">
        <f t="shared" si="685"/>
        <v>VPIT-SS</v>
      </c>
      <c r="AW3540" t="str">
        <f t="shared" si="684"/>
        <v>VP FOR INFORMATION TECHNOLOGY-SHARED SERVICES</v>
      </c>
    </row>
    <row r="3541" spans="1:49">
      <c r="A3541" s="59">
        <v>2018</v>
      </c>
      <c r="B3541" t="s">
        <v>137</v>
      </c>
      <c r="C3541" t="s">
        <v>1310</v>
      </c>
      <c r="D3541" t="s">
        <v>1311</v>
      </c>
      <c r="E3541" t="s">
        <v>1316</v>
      </c>
      <c r="F3541" t="s">
        <v>1324</v>
      </c>
      <c r="G3541" t="s">
        <v>1325</v>
      </c>
      <c r="H3541" t="s">
        <v>149</v>
      </c>
      <c r="I3541" s="170" t="s">
        <v>84</v>
      </c>
      <c r="J3541" t="s">
        <v>85</v>
      </c>
      <c r="K3541" t="s">
        <v>214</v>
      </c>
      <c r="L3541" t="s">
        <v>410</v>
      </c>
      <c r="M3541" t="s">
        <v>411</v>
      </c>
      <c r="N3541" t="s">
        <v>217</v>
      </c>
      <c r="O3541" t="s">
        <v>263</v>
      </c>
      <c r="P3541" t="s">
        <v>379</v>
      </c>
      <c r="Q3541" t="s">
        <v>379</v>
      </c>
      <c r="R3541" t="s">
        <v>380</v>
      </c>
      <c r="S3541" t="s">
        <v>264</v>
      </c>
      <c r="T3541" t="s">
        <v>265</v>
      </c>
      <c r="U3541" s="61" t="s">
        <v>266</v>
      </c>
      <c r="V3541" t="s">
        <v>24</v>
      </c>
      <c r="W3541" t="s">
        <v>263</v>
      </c>
      <c r="X3541" s="59">
        <v>11302</v>
      </c>
      <c r="Y3541" s="59">
        <v>11302</v>
      </c>
      <c r="Z3541" t="s">
        <v>141</v>
      </c>
      <c r="AA3541" s="146" t="str">
        <f t="shared" si="681"/>
        <v>EX</v>
      </c>
      <c r="AB3541" s="146" t="str">
        <f t="shared" si="683"/>
        <v>IT</v>
      </c>
      <c r="AC3541" t="str">
        <f t="shared" si="686"/>
        <v>EX</v>
      </c>
      <c r="AD3541" s="74">
        <f t="shared" si="687"/>
        <v>11302</v>
      </c>
      <c r="AE3541" s="74">
        <f t="shared" si="692"/>
        <v>11302</v>
      </c>
      <c r="AF3541">
        <v>1</v>
      </c>
      <c r="AG3541">
        <v>0</v>
      </c>
      <c r="AH3541" s="74">
        <v>0</v>
      </c>
      <c r="AJ3541" s="74">
        <f t="shared" si="688"/>
        <v>0</v>
      </c>
      <c r="AK3541" s="74">
        <f t="shared" si="682"/>
        <v>11302</v>
      </c>
      <c r="AL3541" t="str">
        <f t="shared" si="689"/>
        <v>N</v>
      </c>
      <c r="AN3541" t="s">
        <v>86</v>
      </c>
      <c r="AO3541" t="s">
        <v>85</v>
      </c>
      <c r="AP3541" t="str">
        <f t="shared" si="690"/>
        <v>94</v>
      </c>
      <c r="AQ3541" s="145" t="s">
        <v>1826</v>
      </c>
      <c r="AR3541" t="str">
        <f t="shared" si="691"/>
        <v>1-Adjusted Base Budget</v>
      </c>
      <c r="AS3541" s="145" t="s">
        <v>1827</v>
      </c>
      <c r="AT3541" t="s">
        <v>213</v>
      </c>
      <c r="AV3541" t="str">
        <f t="shared" si="685"/>
        <v>VPIT-SS</v>
      </c>
      <c r="AW3541" t="str">
        <f t="shared" si="684"/>
        <v>VP FOR INFORMATION TECHNOLOGY-SHARED SERVICES</v>
      </c>
    </row>
    <row r="3542" spans="1:49">
      <c r="A3542" s="59">
        <v>2018</v>
      </c>
      <c r="B3542" t="s">
        <v>137</v>
      </c>
      <c r="C3542" t="s">
        <v>1310</v>
      </c>
      <c r="D3542" t="s">
        <v>1311</v>
      </c>
      <c r="E3542" t="s">
        <v>1316</v>
      </c>
      <c r="F3542" t="s">
        <v>1351</v>
      </c>
      <c r="G3542" t="s">
        <v>1352</v>
      </c>
      <c r="H3542" t="s">
        <v>149</v>
      </c>
      <c r="I3542" s="170" t="s">
        <v>84</v>
      </c>
      <c r="J3542" t="s">
        <v>85</v>
      </c>
      <c r="K3542" t="s">
        <v>214</v>
      </c>
      <c r="L3542" t="s">
        <v>410</v>
      </c>
      <c r="M3542" t="s">
        <v>411</v>
      </c>
      <c r="N3542" t="s">
        <v>217</v>
      </c>
      <c r="O3542" t="s">
        <v>263</v>
      </c>
      <c r="P3542" t="s">
        <v>379</v>
      </c>
      <c r="Q3542" t="s">
        <v>379</v>
      </c>
      <c r="R3542" t="s">
        <v>380</v>
      </c>
      <c r="S3542" t="s">
        <v>264</v>
      </c>
      <c r="T3542" t="s">
        <v>265</v>
      </c>
      <c r="U3542" s="61" t="s">
        <v>266</v>
      </c>
      <c r="V3542" t="s">
        <v>24</v>
      </c>
      <c r="W3542" t="s">
        <v>263</v>
      </c>
      <c r="X3542" s="59">
        <v>29449</v>
      </c>
      <c r="Y3542" s="59">
        <v>29449</v>
      </c>
      <c r="Z3542" t="s">
        <v>141</v>
      </c>
      <c r="AA3542" s="146" t="str">
        <f t="shared" si="681"/>
        <v>EX</v>
      </c>
      <c r="AB3542" s="146" t="str">
        <f t="shared" si="683"/>
        <v>IT</v>
      </c>
      <c r="AC3542" t="str">
        <f t="shared" si="686"/>
        <v>EX</v>
      </c>
      <c r="AD3542" s="74">
        <f t="shared" si="687"/>
        <v>29449</v>
      </c>
      <c r="AE3542" s="74">
        <f t="shared" si="692"/>
        <v>29449</v>
      </c>
      <c r="AF3542">
        <v>1</v>
      </c>
      <c r="AG3542">
        <v>0</v>
      </c>
      <c r="AH3542" s="74">
        <v>0</v>
      </c>
      <c r="AJ3542" s="74">
        <f t="shared" si="688"/>
        <v>0</v>
      </c>
      <c r="AK3542" s="74">
        <f t="shared" si="682"/>
        <v>29449</v>
      </c>
      <c r="AL3542" t="str">
        <f t="shared" si="689"/>
        <v>N</v>
      </c>
      <c r="AN3542" t="s">
        <v>86</v>
      </c>
      <c r="AO3542" t="s">
        <v>85</v>
      </c>
      <c r="AP3542" t="str">
        <f t="shared" si="690"/>
        <v>94</v>
      </c>
      <c r="AQ3542" s="145" t="s">
        <v>1826</v>
      </c>
      <c r="AR3542" t="str">
        <f t="shared" si="691"/>
        <v>1-Adjusted Base Budget</v>
      </c>
      <c r="AS3542" s="145" t="s">
        <v>1827</v>
      </c>
      <c r="AT3542" t="s">
        <v>213</v>
      </c>
      <c r="AV3542" t="str">
        <f t="shared" si="685"/>
        <v>VPIT-SS</v>
      </c>
      <c r="AW3542" t="str">
        <f t="shared" si="684"/>
        <v>VP FOR INFORMATION TECHNOLOGY-SHARED SERVICES</v>
      </c>
    </row>
    <row r="3543" spans="1:49">
      <c r="A3543" s="59">
        <v>2018</v>
      </c>
      <c r="B3543" t="s">
        <v>137</v>
      </c>
      <c r="C3543" t="s">
        <v>1310</v>
      </c>
      <c r="D3543" t="s">
        <v>1311</v>
      </c>
      <c r="E3543" t="s">
        <v>1316</v>
      </c>
      <c r="F3543" t="s">
        <v>1065</v>
      </c>
      <c r="G3543" t="s">
        <v>1066</v>
      </c>
      <c r="H3543" t="s">
        <v>149</v>
      </c>
      <c r="I3543" s="170" t="s">
        <v>84</v>
      </c>
      <c r="J3543" t="s">
        <v>85</v>
      </c>
      <c r="K3543" t="s">
        <v>214</v>
      </c>
      <c r="L3543" t="s">
        <v>410</v>
      </c>
      <c r="M3543" t="s">
        <v>411</v>
      </c>
      <c r="N3543" t="s">
        <v>217</v>
      </c>
      <c r="O3543" t="s">
        <v>263</v>
      </c>
      <c r="P3543" t="s">
        <v>379</v>
      </c>
      <c r="Q3543" t="s">
        <v>379</v>
      </c>
      <c r="R3543" t="s">
        <v>380</v>
      </c>
      <c r="S3543" t="s">
        <v>264</v>
      </c>
      <c r="T3543" t="s">
        <v>265</v>
      </c>
      <c r="U3543" s="61" t="s">
        <v>266</v>
      </c>
      <c r="V3543" t="s">
        <v>24</v>
      </c>
      <c r="W3543" t="s">
        <v>263</v>
      </c>
      <c r="X3543" s="59">
        <v>3500</v>
      </c>
      <c r="Y3543" s="59">
        <v>3500</v>
      </c>
      <c r="Z3543" t="s">
        <v>141</v>
      </c>
      <c r="AA3543" s="146" t="str">
        <f t="shared" si="681"/>
        <v>EX</v>
      </c>
      <c r="AB3543" s="146" t="str">
        <f t="shared" si="683"/>
        <v>IT</v>
      </c>
      <c r="AC3543" t="str">
        <f t="shared" si="686"/>
        <v>EX</v>
      </c>
      <c r="AD3543" s="74">
        <f t="shared" si="687"/>
        <v>3500</v>
      </c>
      <c r="AE3543" s="74">
        <f t="shared" si="692"/>
        <v>3500</v>
      </c>
      <c r="AF3543">
        <v>1</v>
      </c>
      <c r="AG3543">
        <v>0</v>
      </c>
      <c r="AH3543" s="74">
        <v>0</v>
      </c>
      <c r="AJ3543" s="74">
        <f t="shared" si="688"/>
        <v>0</v>
      </c>
      <c r="AK3543" s="74">
        <f t="shared" si="682"/>
        <v>3500</v>
      </c>
      <c r="AL3543" t="str">
        <f t="shared" si="689"/>
        <v>N</v>
      </c>
      <c r="AN3543" t="s">
        <v>86</v>
      </c>
      <c r="AO3543" t="s">
        <v>85</v>
      </c>
      <c r="AP3543" t="str">
        <f t="shared" si="690"/>
        <v>94</v>
      </c>
      <c r="AQ3543" s="145" t="s">
        <v>1826</v>
      </c>
      <c r="AR3543" t="str">
        <f t="shared" si="691"/>
        <v>1-Adjusted Base Budget</v>
      </c>
      <c r="AS3543" s="145" t="s">
        <v>1827</v>
      </c>
      <c r="AT3543" t="s">
        <v>213</v>
      </c>
      <c r="AV3543" t="str">
        <f t="shared" si="685"/>
        <v>VPIT-SS</v>
      </c>
      <c r="AW3543" t="str">
        <f t="shared" si="684"/>
        <v>VP FOR INFORMATION TECHNOLOGY-SHARED SERVICES</v>
      </c>
    </row>
    <row r="3544" spans="1:49">
      <c r="A3544" s="59">
        <v>2018</v>
      </c>
      <c r="B3544" t="s">
        <v>137</v>
      </c>
      <c r="C3544" t="s">
        <v>1310</v>
      </c>
      <c r="D3544" t="s">
        <v>1311</v>
      </c>
      <c r="E3544" t="s">
        <v>1316</v>
      </c>
      <c r="F3544" t="s">
        <v>1029</v>
      </c>
      <c r="G3544" t="s">
        <v>1030</v>
      </c>
      <c r="H3544" t="s">
        <v>149</v>
      </c>
      <c r="I3544" s="170" t="s">
        <v>84</v>
      </c>
      <c r="J3544" t="s">
        <v>85</v>
      </c>
      <c r="K3544" t="s">
        <v>214</v>
      </c>
      <c r="L3544" t="s">
        <v>410</v>
      </c>
      <c r="M3544" t="s">
        <v>411</v>
      </c>
      <c r="N3544" t="s">
        <v>217</v>
      </c>
      <c r="O3544" t="s">
        <v>263</v>
      </c>
      <c r="P3544" t="s">
        <v>379</v>
      </c>
      <c r="Q3544" t="s">
        <v>379</v>
      </c>
      <c r="R3544" t="s">
        <v>380</v>
      </c>
      <c r="S3544" t="s">
        <v>264</v>
      </c>
      <c r="T3544" t="s">
        <v>265</v>
      </c>
      <c r="U3544" s="61" t="s">
        <v>266</v>
      </c>
      <c r="V3544" t="s">
        <v>24</v>
      </c>
      <c r="W3544" t="s">
        <v>263</v>
      </c>
      <c r="X3544" s="59">
        <v>28884</v>
      </c>
      <c r="Y3544" s="59">
        <v>28884</v>
      </c>
      <c r="Z3544" t="s">
        <v>141</v>
      </c>
      <c r="AA3544" s="146" t="str">
        <f t="shared" si="681"/>
        <v>EX</v>
      </c>
      <c r="AB3544" s="146" t="str">
        <f t="shared" si="683"/>
        <v>IT</v>
      </c>
      <c r="AC3544" t="str">
        <f t="shared" si="686"/>
        <v>EX</v>
      </c>
      <c r="AD3544" s="74">
        <f t="shared" si="687"/>
        <v>28884</v>
      </c>
      <c r="AE3544" s="74">
        <f t="shared" si="692"/>
        <v>28884</v>
      </c>
      <c r="AF3544">
        <v>1</v>
      </c>
      <c r="AG3544">
        <v>0</v>
      </c>
      <c r="AH3544" s="74">
        <v>0</v>
      </c>
      <c r="AJ3544" s="74">
        <f t="shared" si="688"/>
        <v>0</v>
      </c>
      <c r="AK3544" s="74">
        <f t="shared" si="682"/>
        <v>28884</v>
      </c>
      <c r="AL3544" t="str">
        <f t="shared" si="689"/>
        <v>N</v>
      </c>
      <c r="AN3544" t="s">
        <v>86</v>
      </c>
      <c r="AO3544" t="s">
        <v>85</v>
      </c>
      <c r="AP3544" t="str">
        <f t="shared" si="690"/>
        <v>94</v>
      </c>
      <c r="AQ3544" s="145" t="s">
        <v>1826</v>
      </c>
      <c r="AR3544" t="str">
        <f t="shared" si="691"/>
        <v>1-Adjusted Base Budget</v>
      </c>
      <c r="AS3544" s="145" t="s">
        <v>1827</v>
      </c>
      <c r="AT3544" t="s">
        <v>213</v>
      </c>
      <c r="AV3544" t="str">
        <f t="shared" si="685"/>
        <v>VPIT-SS</v>
      </c>
      <c r="AW3544" t="str">
        <f t="shared" si="684"/>
        <v>VP FOR INFORMATION TECHNOLOGY-SHARED SERVICES</v>
      </c>
    </row>
    <row r="3545" spans="1:49">
      <c r="A3545" s="59">
        <v>2018</v>
      </c>
      <c r="B3545" t="s">
        <v>137</v>
      </c>
      <c r="C3545" t="s">
        <v>1310</v>
      </c>
      <c r="D3545" t="s">
        <v>1311</v>
      </c>
      <c r="E3545" t="s">
        <v>1316</v>
      </c>
      <c r="F3545" t="s">
        <v>1326</v>
      </c>
      <c r="G3545" t="s">
        <v>1327</v>
      </c>
      <c r="H3545" t="s">
        <v>149</v>
      </c>
      <c r="I3545" s="170" t="s">
        <v>84</v>
      </c>
      <c r="J3545" t="s">
        <v>85</v>
      </c>
      <c r="K3545" t="s">
        <v>214</v>
      </c>
      <c r="L3545" t="s">
        <v>410</v>
      </c>
      <c r="M3545" t="s">
        <v>411</v>
      </c>
      <c r="N3545" t="s">
        <v>217</v>
      </c>
      <c r="O3545" t="s">
        <v>263</v>
      </c>
      <c r="P3545" t="s">
        <v>379</v>
      </c>
      <c r="Q3545" t="s">
        <v>379</v>
      </c>
      <c r="R3545" t="s">
        <v>380</v>
      </c>
      <c r="S3545" t="s">
        <v>264</v>
      </c>
      <c r="T3545" t="s">
        <v>265</v>
      </c>
      <c r="U3545" s="61" t="s">
        <v>266</v>
      </c>
      <c r="V3545" t="s">
        <v>24</v>
      </c>
      <c r="W3545" t="s">
        <v>263</v>
      </c>
      <c r="X3545" s="59">
        <v>21227</v>
      </c>
      <c r="Y3545" s="59">
        <v>21227</v>
      </c>
      <c r="Z3545" t="s">
        <v>141</v>
      </c>
      <c r="AA3545" s="146" t="str">
        <f t="shared" si="681"/>
        <v>EX</v>
      </c>
      <c r="AB3545" s="146" t="str">
        <f t="shared" si="683"/>
        <v>IT</v>
      </c>
      <c r="AC3545" t="str">
        <f t="shared" si="686"/>
        <v>EX</v>
      </c>
      <c r="AD3545" s="74">
        <f t="shared" si="687"/>
        <v>21227</v>
      </c>
      <c r="AE3545" s="74">
        <f t="shared" si="692"/>
        <v>21227</v>
      </c>
      <c r="AF3545">
        <v>1</v>
      </c>
      <c r="AG3545">
        <v>0</v>
      </c>
      <c r="AH3545" s="74">
        <v>0</v>
      </c>
      <c r="AJ3545" s="74">
        <f t="shared" si="688"/>
        <v>0</v>
      </c>
      <c r="AK3545" s="74">
        <f t="shared" si="682"/>
        <v>21227</v>
      </c>
      <c r="AL3545" t="str">
        <f t="shared" si="689"/>
        <v>N</v>
      </c>
      <c r="AN3545" t="s">
        <v>86</v>
      </c>
      <c r="AO3545" t="s">
        <v>85</v>
      </c>
      <c r="AP3545" t="str">
        <f t="shared" si="690"/>
        <v>94</v>
      </c>
      <c r="AQ3545" s="145" t="s">
        <v>1826</v>
      </c>
      <c r="AR3545" t="str">
        <f t="shared" si="691"/>
        <v>1-Adjusted Base Budget</v>
      </c>
      <c r="AS3545" s="145" t="s">
        <v>1827</v>
      </c>
      <c r="AT3545" t="s">
        <v>213</v>
      </c>
      <c r="AV3545" t="str">
        <f t="shared" si="685"/>
        <v>VPIT-SS</v>
      </c>
      <c r="AW3545" t="str">
        <f t="shared" si="684"/>
        <v>VP FOR INFORMATION TECHNOLOGY-SHARED SERVICES</v>
      </c>
    </row>
    <row r="3546" spans="1:49">
      <c r="A3546" s="59">
        <v>2018</v>
      </c>
      <c r="B3546" t="s">
        <v>137</v>
      </c>
      <c r="C3546" t="s">
        <v>1310</v>
      </c>
      <c r="D3546" t="s">
        <v>1311</v>
      </c>
      <c r="E3546" t="s">
        <v>1316</v>
      </c>
      <c r="F3546" t="s">
        <v>1197</v>
      </c>
      <c r="G3546" t="s">
        <v>1198</v>
      </c>
      <c r="H3546" t="s">
        <v>149</v>
      </c>
      <c r="I3546" s="170" t="s">
        <v>84</v>
      </c>
      <c r="J3546" t="s">
        <v>85</v>
      </c>
      <c r="K3546" t="s">
        <v>214</v>
      </c>
      <c r="L3546" t="s">
        <v>410</v>
      </c>
      <c r="M3546" t="s">
        <v>411</v>
      </c>
      <c r="N3546" t="s">
        <v>217</v>
      </c>
      <c r="O3546" t="s">
        <v>263</v>
      </c>
      <c r="P3546" t="s">
        <v>379</v>
      </c>
      <c r="Q3546" t="s">
        <v>379</v>
      </c>
      <c r="R3546" t="s">
        <v>380</v>
      </c>
      <c r="S3546" t="s">
        <v>264</v>
      </c>
      <c r="T3546" t="s">
        <v>265</v>
      </c>
      <c r="U3546" s="61" t="s">
        <v>266</v>
      </c>
      <c r="V3546" t="s">
        <v>24</v>
      </c>
      <c r="W3546" t="s">
        <v>263</v>
      </c>
      <c r="X3546" s="59">
        <v>250000</v>
      </c>
      <c r="Y3546" s="59">
        <v>0</v>
      </c>
      <c r="Z3546" t="s">
        <v>141</v>
      </c>
      <c r="AA3546" s="146" t="str">
        <f t="shared" si="681"/>
        <v>EX</v>
      </c>
      <c r="AB3546" s="146" t="str">
        <f t="shared" si="683"/>
        <v>IT</v>
      </c>
      <c r="AC3546" t="str">
        <f t="shared" si="686"/>
        <v>EX</v>
      </c>
      <c r="AD3546" s="74">
        <f t="shared" si="687"/>
        <v>0</v>
      </c>
      <c r="AE3546" s="74">
        <f t="shared" si="692"/>
        <v>0</v>
      </c>
      <c r="AF3546">
        <v>1</v>
      </c>
      <c r="AG3546">
        <v>0</v>
      </c>
      <c r="AH3546" s="74">
        <v>0</v>
      </c>
      <c r="AJ3546" s="74">
        <f t="shared" si="688"/>
        <v>0</v>
      </c>
      <c r="AK3546" s="74">
        <f t="shared" si="682"/>
        <v>0</v>
      </c>
      <c r="AL3546" t="str">
        <f t="shared" si="689"/>
        <v>N</v>
      </c>
      <c r="AN3546" t="s">
        <v>86</v>
      </c>
      <c r="AO3546" t="s">
        <v>85</v>
      </c>
      <c r="AP3546" t="str">
        <f t="shared" si="690"/>
        <v>94</v>
      </c>
      <c r="AQ3546" s="145" t="s">
        <v>1826</v>
      </c>
      <c r="AR3546" t="str">
        <f t="shared" si="691"/>
        <v>1-Adjusted Base Budget</v>
      </c>
      <c r="AS3546" s="145" t="s">
        <v>1827</v>
      </c>
      <c r="AT3546" t="s">
        <v>213</v>
      </c>
      <c r="AV3546" t="str">
        <f t="shared" si="685"/>
        <v>VPIT-SS</v>
      </c>
      <c r="AW3546" t="str">
        <f t="shared" si="684"/>
        <v>VP FOR INFORMATION TECHNOLOGY-SHARED SERVICES</v>
      </c>
    </row>
    <row r="3547" spans="1:49">
      <c r="A3547" s="59">
        <v>2018</v>
      </c>
      <c r="B3547" t="s">
        <v>137</v>
      </c>
      <c r="C3547" t="s">
        <v>1310</v>
      </c>
      <c r="D3547" t="s">
        <v>1311</v>
      </c>
      <c r="E3547" t="s">
        <v>1316</v>
      </c>
      <c r="F3547" t="s">
        <v>1097</v>
      </c>
      <c r="G3547" t="s">
        <v>1098</v>
      </c>
      <c r="H3547" t="s">
        <v>149</v>
      </c>
      <c r="I3547" s="170" t="s">
        <v>84</v>
      </c>
      <c r="J3547" t="s">
        <v>85</v>
      </c>
      <c r="K3547" t="s">
        <v>214</v>
      </c>
      <c r="L3547" t="s">
        <v>410</v>
      </c>
      <c r="M3547" t="s">
        <v>411</v>
      </c>
      <c r="N3547" t="s">
        <v>217</v>
      </c>
      <c r="O3547" t="s">
        <v>263</v>
      </c>
      <c r="P3547" t="s">
        <v>379</v>
      </c>
      <c r="Q3547" t="s">
        <v>379</v>
      </c>
      <c r="R3547" t="s">
        <v>380</v>
      </c>
      <c r="S3547" t="s">
        <v>264</v>
      </c>
      <c r="T3547" t="s">
        <v>265</v>
      </c>
      <c r="U3547" s="61" t="s">
        <v>266</v>
      </c>
      <c r="V3547" t="s">
        <v>24</v>
      </c>
      <c r="W3547" t="s">
        <v>263</v>
      </c>
      <c r="X3547" s="59">
        <v>20000</v>
      </c>
      <c r="Y3547" s="59">
        <v>20000</v>
      </c>
      <c r="Z3547" t="s">
        <v>141</v>
      </c>
      <c r="AA3547" s="146" t="str">
        <f t="shared" si="681"/>
        <v>EX</v>
      </c>
      <c r="AB3547" s="146" t="str">
        <f t="shared" si="683"/>
        <v>IT</v>
      </c>
      <c r="AC3547" t="str">
        <f t="shared" si="686"/>
        <v>EX</v>
      </c>
      <c r="AD3547" s="74">
        <f t="shared" si="687"/>
        <v>20000</v>
      </c>
      <c r="AE3547" s="74">
        <f t="shared" si="692"/>
        <v>20000</v>
      </c>
      <c r="AF3547">
        <v>1</v>
      </c>
      <c r="AG3547">
        <v>0</v>
      </c>
      <c r="AH3547" s="74">
        <v>0</v>
      </c>
      <c r="AJ3547" s="74">
        <f t="shared" si="688"/>
        <v>0</v>
      </c>
      <c r="AK3547" s="74">
        <f t="shared" si="682"/>
        <v>20000</v>
      </c>
      <c r="AL3547" t="str">
        <f t="shared" si="689"/>
        <v>N</v>
      </c>
      <c r="AN3547" t="s">
        <v>86</v>
      </c>
      <c r="AO3547" t="s">
        <v>85</v>
      </c>
      <c r="AP3547" t="str">
        <f t="shared" si="690"/>
        <v>94</v>
      </c>
      <c r="AQ3547" s="145" t="s">
        <v>1826</v>
      </c>
      <c r="AR3547" t="str">
        <f t="shared" si="691"/>
        <v>1-Adjusted Base Budget</v>
      </c>
      <c r="AS3547" s="145" t="s">
        <v>1827</v>
      </c>
      <c r="AT3547" t="s">
        <v>213</v>
      </c>
      <c r="AV3547" t="str">
        <f t="shared" si="685"/>
        <v>VPIT-SS</v>
      </c>
      <c r="AW3547" t="str">
        <f t="shared" si="684"/>
        <v>VP FOR INFORMATION TECHNOLOGY-SHARED SERVICES</v>
      </c>
    </row>
    <row r="3548" spans="1:49">
      <c r="A3548" s="59">
        <v>2018</v>
      </c>
      <c r="B3548" t="s">
        <v>137</v>
      </c>
      <c r="C3548" t="s">
        <v>1310</v>
      </c>
      <c r="D3548" t="s">
        <v>1311</v>
      </c>
      <c r="E3548" t="s">
        <v>1316</v>
      </c>
      <c r="F3548" t="s">
        <v>1101</v>
      </c>
      <c r="G3548" t="s">
        <v>1102</v>
      </c>
      <c r="H3548" t="s">
        <v>149</v>
      </c>
      <c r="I3548" s="170" t="s">
        <v>84</v>
      </c>
      <c r="J3548" t="s">
        <v>85</v>
      </c>
      <c r="K3548" t="s">
        <v>214</v>
      </c>
      <c r="L3548" t="s">
        <v>410</v>
      </c>
      <c r="M3548" t="s">
        <v>411</v>
      </c>
      <c r="N3548" t="s">
        <v>217</v>
      </c>
      <c r="O3548" t="s">
        <v>263</v>
      </c>
      <c r="P3548" t="s">
        <v>379</v>
      </c>
      <c r="Q3548" t="s">
        <v>379</v>
      </c>
      <c r="R3548" t="s">
        <v>380</v>
      </c>
      <c r="S3548" t="s">
        <v>264</v>
      </c>
      <c r="T3548" t="s">
        <v>265</v>
      </c>
      <c r="U3548" s="61" t="s">
        <v>266</v>
      </c>
      <c r="V3548" t="s">
        <v>24</v>
      </c>
      <c r="W3548" t="s">
        <v>263</v>
      </c>
      <c r="X3548" s="59">
        <v>19906</v>
      </c>
      <c r="Y3548" s="59">
        <v>19906</v>
      </c>
      <c r="Z3548" t="s">
        <v>141</v>
      </c>
      <c r="AA3548" s="146" t="str">
        <f t="shared" si="681"/>
        <v>EX</v>
      </c>
      <c r="AB3548" s="146" t="str">
        <f t="shared" si="683"/>
        <v>IT</v>
      </c>
      <c r="AC3548" t="str">
        <f t="shared" si="686"/>
        <v>EX</v>
      </c>
      <c r="AD3548" s="74">
        <f t="shared" si="687"/>
        <v>19906</v>
      </c>
      <c r="AE3548" s="74">
        <f t="shared" si="692"/>
        <v>19906</v>
      </c>
      <c r="AF3548">
        <v>1</v>
      </c>
      <c r="AG3548">
        <v>0</v>
      </c>
      <c r="AH3548" s="74">
        <v>0</v>
      </c>
      <c r="AJ3548" s="74">
        <f t="shared" si="688"/>
        <v>0</v>
      </c>
      <c r="AK3548" s="74">
        <f t="shared" si="682"/>
        <v>19906</v>
      </c>
      <c r="AL3548" t="str">
        <f t="shared" si="689"/>
        <v>N</v>
      </c>
      <c r="AN3548" t="s">
        <v>86</v>
      </c>
      <c r="AO3548" t="s">
        <v>85</v>
      </c>
      <c r="AP3548" t="str">
        <f t="shared" si="690"/>
        <v>94</v>
      </c>
      <c r="AQ3548" s="145" t="s">
        <v>1826</v>
      </c>
      <c r="AR3548" t="str">
        <f t="shared" si="691"/>
        <v>1-Adjusted Base Budget</v>
      </c>
      <c r="AS3548" s="145" t="s">
        <v>1827</v>
      </c>
      <c r="AT3548" t="s">
        <v>213</v>
      </c>
      <c r="AV3548" t="str">
        <f t="shared" si="685"/>
        <v>VPIT-SS</v>
      </c>
      <c r="AW3548" t="str">
        <f t="shared" si="684"/>
        <v>VP FOR INFORMATION TECHNOLOGY-SHARED SERVICES</v>
      </c>
    </row>
    <row r="3549" spans="1:49">
      <c r="A3549" s="59">
        <v>2018</v>
      </c>
      <c r="B3549" t="s">
        <v>137</v>
      </c>
      <c r="C3549" t="s">
        <v>1310</v>
      </c>
      <c r="D3549" t="s">
        <v>1311</v>
      </c>
      <c r="E3549" t="s">
        <v>1316</v>
      </c>
      <c r="F3549" t="s">
        <v>1317</v>
      </c>
      <c r="G3549" t="s">
        <v>1318</v>
      </c>
      <c r="H3549" t="s">
        <v>149</v>
      </c>
      <c r="I3549" s="170" t="s">
        <v>84</v>
      </c>
      <c r="J3549" t="s">
        <v>85</v>
      </c>
      <c r="K3549" t="s">
        <v>214</v>
      </c>
      <c r="L3549" t="s">
        <v>410</v>
      </c>
      <c r="M3549" t="s">
        <v>411</v>
      </c>
      <c r="N3549" t="s">
        <v>217</v>
      </c>
      <c r="O3549" t="s">
        <v>263</v>
      </c>
      <c r="P3549" t="s">
        <v>379</v>
      </c>
      <c r="Q3549" t="s">
        <v>379</v>
      </c>
      <c r="R3549" t="s">
        <v>380</v>
      </c>
      <c r="S3549" t="s">
        <v>264</v>
      </c>
      <c r="T3549" t="s">
        <v>265</v>
      </c>
      <c r="U3549" s="61" t="s">
        <v>266</v>
      </c>
      <c r="V3549" t="s">
        <v>24</v>
      </c>
      <c r="W3549" t="s">
        <v>263</v>
      </c>
      <c r="X3549" s="59">
        <v>142466</v>
      </c>
      <c r="Y3549" s="59">
        <v>142466</v>
      </c>
      <c r="Z3549" t="s">
        <v>141</v>
      </c>
      <c r="AA3549" s="146" t="str">
        <f t="shared" si="681"/>
        <v>EX</v>
      </c>
      <c r="AB3549" s="146" t="str">
        <f t="shared" si="683"/>
        <v>IT</v>
      </c>
      <c r="AC3549" t="str">
        <f t="shared" si="686"/>
        <v>EX</v>
      </c>
      <c r="AD3549" s="74">
        <f t="shared" si="687"/>
        <v>142466</v>
      </c>
      <c r="AE3549" s="74">
        <f t="shared" si="692"/>
        <v>142466</v>
      </c>
      <c r="AF3549">
        <v>1</v>
      </c>
      <c r="AG3549">
        <v>0</v>
      </c>
      <c r="AH3549" s="74">
        <v>0</v>
      </c>
      <c r="AJ3549" s="74">
        <f t="shared" si="688"/>
        <v>0</v>
      </c>
      <c r="AK3549" s="74">
        <f t="shared" si="682"/>
        <v>142466</v>
      </c>
      <c r="AL3549" t="str">
        <f t="shared" si="689"/>
        <v>N</v>
      </c>
      <c r="AN3549" t="s">
        <v>86</v>
      </c>
      <c r="AO3549" t="s">
        <v>85</v>
      </c>
      <c r="AP3549" t="str">
        <f t="shared" si="690"/>
        <v>94</v>
      </c>
      <c r="AQ3549" s="145" t="s">
        <v>1826</v>
      </c>
      <c r="AR3549" t="str">
        <f t="shared" si="691"/>
        <v>1-Adjusted Base Budget</v>
      </c>
      <c r="AS3549" s="145" t="s">
        <v>1827</v>
      </c>
      <c r="AT3549" t="s">
        <v>213</v>
      </c>
      <c r="AV3549" t="str">
        <f t="shared" si="685"/>
        <v>VPIT-SS</v>
      </c>
      <c r="AW3549" t="str">
        <f t="shared" si="684"/>
        <v>VP FOR INFORMATION TECHNOLOGY-SHARED SERVICES</v>
      </c>
    </row>
    <row r="3550" spans="1:49">
      <c r="A3550" s="59">
        <v>2018</v>
      </c>
      <c r="B3550" t="s">
        <v>137</v>
      </c>
      <c r="C3550" t="s">
        <v>1310</v>
      </c>
      <c r="D3550" t="s">
        <v>1311</v>
      </c>
      <c r="E3550" t="s">
        <v>1316</v>
      </c>
      <c r="F3550" t="s">
        <v>1349</v>
      </c>
      <c r="G3550" t="s">
        <v>1350</v>
      </c>
      <c r="H3550" t="s">
        <v>149</v>
      </c>
      <c r="I3550" s="170" t="s">
        <v>84</v>
      </c>
      <c r="J3550" t="s">
        <v>85</v>
      </c>
      <c r="K3550" t="s">
        <v>214</v>
      </c>
      <c r="L3550" t="s">
        <v>410</v>
      </c>
      <c r="M3550" t="s">
        <v>411</v>
      </c>
      <c r="N3550" t="s">
        <v>217</v>
      </c>
      <c r="O3550" t="s">
        <v>263</v>
      </c>
      <c r="P3550" t="s">
        <v>379</v>
      </c>
      <c r="Q3550" t="s">
        <v>379</v>
      </c>
      <c r="R3550" t="s">
        <v>380</v>
      </c>
      <c r="S3550" t="s">
        <v>264</v>
      </c>
      <c r="T3550" t="s">
        <v>265</v>
      </c>
      <c r="U3550" s="61" t="s">
        <v>266</v>
      </c>
      <c r="V3550" t="s">
        <v>24</v>
      </c>
      <c r="W3550" t="s">
        <v>263</v>
      </c>
      <c r="X3550" s="59">
        <v>0</v>
      </c>
      <c r="Y3550" s="59">
        <v>215000</v>
      </c>
      <c r="Z3550" t="s">
        <v>141</v>
      </c>
      <c r="AA3550" s="146" t="str">
        <f t="shared" si="681"/>
        <v>EX</v>
      </c>
      <c r="AB3550" s="146" t="str">
        <f t="shared" si="683"/>
        <v>IT</v>
      </c>
      <c r="AC3550" t="str">
        <f t="shared" si="686"/>
        <v>EX</v>
      </c>
      <c r="AD3550" s="74">
        <f t="shared" si="687"/>
        <v>215000</v>
      </c>
      <c r="AE3550" s="74">
        <f t="shared" si="692"/>
        <v>215000</v>
      </c>
      <c r="AF3550">
        <v>1</v>
      </c>
      <c r="AG3550">
        <v>0</v>
      </c>
      <c r="AH3550" s="74">
        <v>0</v>
      </c>
      <c r="AJ3550" s="74">
        <f t="shared" si="688"/>
        <v>0</v>
      </c>
      <c r="AK3550" s="74">
        <f t="shared" si="682"/>
        <v>215000</v>
      </c>
      <c r="AL3550" t="str">
        <f t="shared" si="689"/>
        <v>N</v>
      </c>
      <c r="AN3550" t="s">
        <v>86</v>
      </c>
      <c r="AO3550" t="s">
        <v>85</v>
      </c>
      <c r="AP3550" t="str">
        <f t="shared" si="690"/>
        <v>94</v>
      </c>
      <c r="AQ3550" s="145" t="s">
        <v>1826</v>
      </c>
      <c r="AR3550" t="str">
        <f t="shared" si="691"/>
        <v>1-Adjusted Base Budget</v>
      </c>
      <c r="AS3550" s="145" t="s">
        <v>1827</v>
      </c>
      <c r="AT3550" t="s">
        <v>213</v>
      </c>
      <c r="AV3550" t="str">
        <f t="shared" si="685"/>
        <v>VPIT-SS</v>
      </c>
      <c r="AW3550" t="str">
        <f t="shared" si="684"/>
        <v>VP FOR INFORMATION TECHNOLOGY-SHARED SERVICES</v>
      </c>
    </row>
    <row r="3551" spans="1:49">
      <c r="A3551" s="59">
        <v>2018</v>
      </c>
      <c r="B3551" t="s">
        <v>137</v>
      </c>
      <c r="C3551" t="s">
        <v>1310</v>
      </c>
      <c r="D3551" t="s">
        <v>1311</v>
      </c>
      <c r="E3551" t="s">
        <v>1316</v>
      </c>
      <c r="F3551" t="s">
        <v>1347</v>
      </c>
      <c r="G3551" t="s">
        <v>1348</v>
      </c>
      <c r="H3551" t="s">
        <v>149</v>
      </c>
      <c r="I3551" s="170" t="s">
        <v>84</v>
      </c>
      <c r="J3551" t="s">
        <v>85</v>
      </c>
      <c r="K3551" t="s">
        <v>214</v>
      </c>
      <c r="L3551" t="s">
        <v>410</v>
      </c>
      <c r="M3551" t="s">
        <v>411</v>
      </c>
      <c r="N3551" t="s">
        <v>217</v>
      </c>
      <c r="O3551" t="s">
        <v>263</v>
      </c>
      <c r="P3551" t="s">
        <v>379</v>
      </c>
      <c r="Q3551" t="s">
        <v>379</v>
      </c>
      <c r="R3551" t="s">
        <v>380</v>
      </c>
      <c r="S3551" t="s">
        <v>264</v>
      </c>
      <c r="T3551" t="s">
        <v>265</v>
      </c>
      <c r="U3551" s="61" t="s">
        <v>266</v>
      </c>
      <c r="V3551" t="s">
        <v>24</v>
      </c>
      <c r="W3551" t="s">
        <v>263</v>
      </c>
      <c r="X3551" s="59">
        <v>3800</v>
      </c>
      <c r="Y3551" s="59">
        <v>3800</v>
      </c>
      <c r="Z3551" t="s">
        <v>141</v>
      </c>
      <c r="AA3551" s="146" t="str">
        <f t="shared" si="681"/>
        <v>EX</v>
      </c>
      <c r="AB3551" s="146" t="str">
        <f t="shared" si="683"/>
        <v>IT</v>
      </c>
      <c r="AC3551" t="str">
        <f t="shared" si="686"/>
        <v>EX</v>
      </c>
      <c r="AD3551" s="74">
        <f t="shared" si="687"/>
        <v>3800</v>
      </c>
      <c r="AE3551" s="74">
        <f t="shared" si="692"/>
        <v>3800</v>
      </c>
      <c r="AF3551">
        <v>1</v>
      </c>
      <c r="AG3551">
        <v>0</v>
      </c>
      <c r="AH3551" s="74">
        <v>0</v>
      </c>
      <c r="AJ3551" s="74">
        <f t="shared" si="688"/>
        <v>0</v>
      </c>
      <c r="AK3551" s="74">
        <f t="shared" si="682"/>
        <v>3800</v>
      </c>
      <c r="AL3551" t="str">
        <f t="shared" si="689"/>
        <v>N</v>
      </c>
      <c r="AN3551" t="s">
        <v>86</v>
      </c>
      <c r="AO3551" t="s">
        <v>85</v>
      </c>
      <c r="AP3551" t="str">
        <f t="shared" si="690"/>
        <v>94</v>
      </c>
      <c r="AQ3551" s="145" t="s">
        <v>1826</v>
      </c>
      <c r="AR3551" t="str">
        <f t="shared" si="691"/>
        <v>1-Adjusted Base Budget</v>
      </c>
      <c r="AS3551" s="145" t="s">
        <v>1827</v>
      </c>
      <c r="AT3551" t="s">
        <v>213</v>
      </c>
      <c r="AV3551" t="str">
        <f t="shared" si="685"/>
        <v>VPIT-SS</v>
      </c>
      <c r="AW3551" t="str">
        <f t="shared" si="684"/>
        <v>VP FOR INFORMATION TECHNOLOGY-SHARED SERVICES</v>
      </c>
    </row>
    <row r="3552" spans="1:49">
      <c r="A3552" s="59">
        <v>2018</v>
      </c>
      <c r="B3552" t="s">
        <v>137</v>
      </c>
      <c r="C3552" t="s">
        <v>1310</v>
      </c>
      <c r="D3552" t="s">
        <v>1311</v>
      </c>
      <c r="E3552" t="s">
        <v>1321</v>
      </c>
      <c r="F3552" t="s">
        <v>1313</v>
      </c>
      <c r="G3552" t="s">
        <v>1314</v>
      </c>
      <c r="H3552" t="s">
        <v>151</v>
      </c>
      <c r="I3552" s="170" t="s">
        <v>84</v>
      </c>
      <c r="J3552" t="s">
        <v>85</v>
      </c>
      <c r="K3552" t="s">
        <v>214</v>
      </c>
      <c r="L3552" t="s">
        <v>410</v>
      </c>
      <c r="M3552" t="s">
        <v>411</v>
      </c>
      <c r="N3552" t="s">
        <v>217</v>
      </c>
      <c r="O3552" t="s">
        <v>263</v>
      </c>
      <c r="P3552" t="s">
        <v>379</v>
      </c>
      <c r="Q3552" t="s">
        <v>379</v>
      </c>
      <c r="R3552" t="s">
        <v>380</v>
      </c>
      <c r="S3552" t="s">
        <v>264</v>
      </c>
      <c r="T3552" t="s">
        <v>265</v>
      </c>
      <c r="U3552" s="61" t="s">
        <v>266</v>
      </c>
      <c r="V3552" t="s">
        <v>24</v>
      </c>
      <c r="W3552" t="s">
        <v>263</v>
      </c>
      <c r="X3552" s="59">
        <v>68230</v>
      </c>
      <c r="Y3552" s="59">
        <v>68230</v>
      </c>
      <c r="Z3552" t="s">
        <v>141</v>
      </c>
      <c r="AA3552" s="146" t="str">
        <f t="shared" si="681"/>
        <v>EX</v>
      </c>
      <c r="AB3552" s="146" t="str">
        <f t="shared" si="683"/>
        <v>IT</v>
      </c>
      <c r="AC3552" t="str">
        <f t="shared" si="686"/>
        <v>EX</v>
      </c>
      <c r="AD3552" s="74">
        <f t="shared" si="687"/>
        <v>68230</v>
      </c>
      <c r="AE3552" s="74">
        <f t="shared" si="692"/>
        <v>68230</v>
      </c>
      <c r="AF3552">
        <v>1</v>
      </c>
      <c r="AG3552">
        <v>0</v>
      </c>
      <c r="AH3552" s="74">
        <v>0</v>
      </c>
      <c r="AJ3552" s="74">
        <f t="shared" si="688"/>
        <v>0</v>
      </c>
      <c r="AK3552" s="74">
        <f t="shared" si="682"/>
        <v>68230</v>
      </c>
      <c r="AL3552" t="str">
        <f t="shared" si="689"/>
        <v>N</v>
      </c>
      <c r="AN3552" t="s">
        <v>86</v>
      </c>
      <c r="AO3552" t="s">
        <v>85</v>
      </c>
      <c r="AP3552" t="str">
        <f t="shared" si="690"/>
        <v>94</v>
      </c>
      <c r="AQ3552" s="145" t="s">
        <v>1826</v>
      </c>
      <c r="AR3552" t="str">
        <f t="shared" si="691"/>
        <v>1-Adjusted Base Budget</v>
      </c>
      <c r="AS3552" s="145" t="s">
        <v>1827</v>
      </c>
      <c r="AT3552" t="s">
        <v>213</v>
      </c>
      <c r="AV3552" t="str">
        <f t="shared" si="685"/>
        <v>VPIT-SS</v>
      </c>
      <c r="AW3552" t="str">
        <f t="shared" si="684"/>
        <v>VP FOR INFORMATION TECHNOLOGY-SHARED SERVICES</v>
      </c>
    </row>
    <row r="3553" spans="1:49">
      <c r="A3553" s="59">
        <v>2018</v>
      </c>
      <c r="B3553" t="s">
        <v>137</v>
      </c>
      <c r="C3553" t="s">
        <v>1310</v>
      </c>
      <c r="D3553" t="s">
        <v>1311</v>
      </c>
      <c r="E3553" t="s">
        <v>1322</v>
      </c>
      <c r="F3553" t="s">
        <v>1752</v>
      </c>
      <c r="G3553" t="s">
        <v>1753</v>
      </c>
      <c r="H3553" t="s">
        <v>153</v>
      </c>
      <c r="I3553" s="170" t="s">
        <v>84</v>
      </c>
      <c r="J3553" t="s">
        <v>85</v>
      </c>
      <c r="K3553" t="s">
        <v>214</v>
      </c>
      <c r="L3553" t="s">
        <v>410</v>
      </c>
      <c r="M3553" t="s">
        <v>411</v>
      </c>
      <c r="N3553" t="s">
        <v>217</v>
      </c>
      <c r="O3553" t="s">
        <v>263</v>
      </c>
      <c r="P3553" t="s">
        <v>379</v>
      </c>
      <c r="Q3553" t="s">
        <v>379</v>
      </c>
      <c r="R3553" t="s">
        <v>380</v>
      </c>
      <c r="S3553" t="s">
        <v>264</v>
      </c>
      <c r="T3553" t="s">
        <v>265</v>
      </c>
      <c r="U3553" s="61" t="s">
        <v>266</v>
      </c>
      <c r="V3553" t="s">
        <v>24</v>
      </c>
      <c r="W3553" t="s">
        <v>263</v>
      </c>
      <c r="X3553" s="59">
        <v>2794</v>
      </c>
      <c r="Y3553" s="59">
        <v>2794</v>
      </c>
      <c r="Z3553" t="s">
        <v>141</v>
      </c>
      <c r="AA3553" s="146" t="str">
        <f t="shared" si="681"/>
        <v>EX</v>
      </c>
      <c r="AB3553" s="146" t="str">
        <f t="shared" si="683"/>
        <v>IT</v>
      </c>
      <c r="AC3553" t="str">
        <f t="shared" si="686"/>
        <v>EX</v>
      </c>
      <c r="AD3553" s="74">
        <f t="shared" si="687"/>
        <v>2794</v>
      </c>
      <c r="AE3553" s="74">
        <f t="shared" si="692"/>
        <v>2794</v>
      </c>
      <c r="AF3553">
        <v>1</v>
      </c>
      <c r="AG3553">
        <v>0</v>
      </c>
      <c r="AH3553" s="74">
        <v>0</v>
      </c>
      <c r="AJ3553" s="74">
        <f t="shared" si="688"/>
        <v>0</v>
      </c>
      <c r="AK3553" s="74">
        <f t="shared" si="682"/>
        <v>2794</v>
      </c>
      <c r="AL3553" t="str">
        <f t="shared" si="689"/>
        <v>N</v>
      </c>
      <c r="AN3553" t="s">
        <v>86</v>
      </c>
      <c r="AO3553" t="s">
        <v>85</v>
      </c>
      <c r="AP3553" t="str">
        <f t="shared" si="690"/>
        <v>94</v>
      </c>
      <c r="AQ3553" s="145" t="s">
        <v>1826</v>
      </c>
      <c r="AR3553" t="str">
        <f t="shared" si="691"/>
        <v>1-Adjusted Base Budget</v>
      </c>
      <c r="AS3553" s="145" t="s">
        <v>1827</v>
      </c>
      <c r="AT3553" t="s">
        <v>213</v>
      </c>
      <c r="AV3553" t="str">
        <f t="shared" si="685"/>
        <v>VPIT-SS</v>
      </c>
      <c r="AW3553" t="str">
        <f t="shared" si="684"/>
        <v>VP FOR INFORMATION TECHNOLOGY-SHARED SERVICES</v>
      </c>
    </row>
    <row r="3554" spans="1:49">
      <c r="A3554" s="59">
        <v>2018</v>
      </c>
      <c r="B3554" t="s">
        <v>137</v>
      </c>
      <c r="C3554" t="s">
        <v>1310</v>
      </c>
      <c r="D3554" t="s">
        <v>1311</v>
      </c>
      <c r="E3554" t="s">
        <v>1322</v>
      </c>
      <c r="F3554" t="s">
        <v>1313</v>
      </c>
      <c r="G3554" t="s">
        <v>1314</v>
      </c>
      <c r="H3554" t="s">
        <v>153</v>
      </c>
      <c r="I3554" s="170" t="s">
        <v>84</v>
      </c>
      <c r="J3554" t="s">
        <v>85</v>
      </c>
      <c r="K3554" t="s">
        <v>214</v>
      </c>
      <c r="L3554" t="s">
        <v>410</v>
      </c>
      <c r="M3554" t="s">
        <v>411</v>
      </c>
      <c r="N3554" t="s">
        <v>217</v>
      </c>
      <c r="O3554" t="s">
        <v>263</v>
      </c>
      <c r="P3554" t="s">
        <v>379</v>
      </c>
      <c r="Q3554" t="s">
        <v>379</v>
      </c>
      <c r="R3554" t="s">
        <v>380</v>
      </c>
      <c r="S3554" t="s">
        <v>264</v>
      </c>
      <c r="T3554" t="s">
        <v>265</v>
      </c>
      <c r="U3554" s="61" t="s">
        <v>266</v>
      </c>
      <c r="V3554" t="s">
        <v>24</v>
      </c>
      <c r="W3554" t="s">
        <v>263</v>
      </c>
      <c r="X3554" s="59">
        <v>10000</v>
      </c>
      <c r="Y3554" s="59">
        <v>10000</v>
      </c>
      <c r="Z3554" t="s">
        <v>141</v>
      </c>
      <c r="AA3554" s="146" t="str">
        <f t="shared" si="681"/>
        <v>EX</v>
      </c>
      <c r="AB3554" s="146" t="str">
        <f t="shared" si="683"/>
        <v>IT</v>
      </c>
      <c r="AC3554" t="str">
        <f t="shared" si="686"/>
        <v>EX</v>
      </c>
      <c r="AD3554" s="74">
        <f t="shared" si="687"/>
        <v>10000</v>
      </c>
      <c r="AE3554" s="74">
        <f t="shared" si="692"/>
        <v>10000</v>
      </c>
      <c r="AF3554">
        <v>1</v>
      </c>
      <c r="AG3554">
        <v>0</v>
      </c>
      <c r="AH3554" s="74">
        <v>0</v>
      </c>
      <c r="AJ3554" s="74">
        <f t="shared" si="688"/>
        <v>0</v>
      </c>
      <c r="AK3554" s="74">
        <f t="shared" si="682"/>
        <v>10000</v>
      </c>
      <c r="AL3554" t="str">
        <f t="shared" si="689"/>
        <v>N</v>
      </c>
      <c r="AN3554" t="s">
        <v>86</v>
      </c>
      <c r="AO3554" t="s">
        <v>85</v>
      </c>
      <c r="AP3554" t="str">
        <f t="shared" si="690"/>
        <v>94</v>
      </c>
      <c r="AQ3554" s="145" t="s">
        <v>1826</v>
      </c>
      <c r="AR3554" t="str">
        <f t="shared" si="691"/>
        <v>1-Adjusted Base Budget</v>
      </c>
      <c r="AS3554" s="145" t="s">
        <v>1827</v>
      </c>
      <c r="AT3554" t="s">
        <v>213</v>
      </c>
      <c r="AV3554" t="str">
        <f t="shared" si="685"/>
        <v>VPIT-SS</v>
      </c>
      <c r="AW3554" t="str">
        <f t="shared" si="684"/>
        <v>VP FOR INFORMATION TECHNOLOGY-SHARED SERVICES</v>
      </c>
    </row>
    <row r="3555" spans="1:49">
      <c r="A3555" s="59">
        <v>2018</v>
      </c>
      <c r="B3555" t="s">
        <v>137</v>
      </c>
      <c r="C3555" t="s">
        <v>1310</v>
      </c>
      <c r="D3555" t="s">
        <v>1311</v>
      </c>
      <c r="E3555" t="s">
        <v>1338</v>
      </c>
      <c r="F3555" t="s">
        <v>1363</v>
      </c>
      <c r="G3555" t="s">
        <v>1364</v>
      </c>
      <c r="H3555" t="s">
        <v>156</v>
      </c>
      <c r="I3555" s="170" t="s">
        <v>84</v>
      </c>
      <c r="J3555" t="s">
        <v>85</v>
      </c>
      <c r="K3555" t="s">
        <v>214</v>
      </c>
      <c r="L3555" t="s">
        <v>410</v>
      </c>
      <c r="M3555" t="s">
        <v>411</v>
      </c>
      <c r="N3555" t="s">
        <v>217</v>
      </c>
      <c r="O3555" t="s">
        <v>263</v>
      </c>
      <c r="P3555" t="s">
        <v>379</v>
      </c>
      <c r="Q3555" t="s">
        <v>379</v>
      </c>
      <c r="R3555" t="s">
        <v>380</v>
      </c>
      <c r="S3555" t="s">
        <v>264</v>
      </c>
      <c r="T3555" t="s">
        <v>265</v>
      </c>
      <c r="U3555" s="61" t="s">
        <v>266</v>
      </c>
      <c r="V3555" t="s">
        <v>24</v>
      </c>
      <c r="W3555" t="s">
        <v>263</v>
      </c>
      <c r="X3555" s="59">
        <v>0</v>
      </c>
      <c r="Y3555" s="59">
        <v>32625</v>
      </c>
      <c r="Z3555" t="s">
        <v>141</v>
      </c>
      <c r="AA3555" s="146" t="str">
        <f t="shared" si="681"/>
        <v>EX</v>
      </c>
      <c r="AB3555" s="146" t="str">
        <f t="shared" si="683"/>
        <v>IT</v>
      </c>
      <c r="AC3555" t="str">
        <f t="shared" si="686"/>
        <v>EX</v>
      </c>
      <c r="AD3555" s="74">
        <f t="shared" si="687"/>
        <v>32625</v>
      </c>
      <c r="AE3555" s="74">
        <f t="shared" si="692"/>
        <v>32625</v>
      </c>
      <c r="AF3555">
        <v>1</v>
      </c>
      <c r="AG3555">
        <v>0</v>
      </c>
      <c r="AH3555" s="74">
        <v>0</v>
      </c>
      <c r="AJ3555" s="74">
        <f t="shared" si="688"/>
        <v>0</v>
      </c>
      <c r="AK3555" s="74">
        <f t="shared" si="682"/>
        <v>32625</v>
      </c>
      <c r="AL3555" t="str">
        <f t="shared" si="689"/>
        <v>N</v>
      </c>
      <c r="AN3555" t="s">
        <v>86</v>
      </c>
      <c r="AO3555" t="s">
        <v>85</v>
      </c>
      <c r="AP3555" t="str">
        <f t="shared" si="690"/>
        <v>94</v>
      </c>
      <c r="AQ3555" s="145" t="s">
        <v>1826</v>
      </c>
      <c r="AR3555" t="str">
        <f t="shared" si="691"/>
        <v>1-Adjusted Base Budget</v>
      </c>
      <c r="AS3555" s="145" t="s">
        <v>1827</v>
      </c>
      <c r="AT3555" t="s">
        <v>213</v>
      </c>
      <c r="AV3555" t="str">
        <f t="shared" si="685"/>
        <v>VPIT-SS</v>
      </c>
      <c r="AW3555" t="str">
        <f t="shared" si="684"/>
        <v>VP FOR INFORMATION TECHNOLOGY-SHARED SERVICES</v>
      </c>
    </row>
    <row r="3556" spans="1:49">
      <c r="A3556" s="59">
        <v>2018</v>
      </c>
      <c r="B3556" t="s">
        <v>137</v>
      </c>
      <c r="C3556" t="s">
        <v>1310</v>
      </c>
      <c r="D3556" t="s">
        <v>1311</v>
      </c>
      <c r="E3556" t="s">
        <v>1338</v>
      </c>
      <c r="F3556" t="s">
        <v>1324</v>
      </c>
      <c r="G3556" t="s">
        <v>1325</v>
      </c>
      <c r="H3556" t="s">
        <v>156</v>
      </c>
      <c r="I3556" s="170" t="s">
        <v>84</v>
      </c>
      <c r="J3556" t="s">
        <v>85</v>
      </c>
      <c r="K3556" t="s">
        <v>214</v>
      </c>
      <c r="L3556" t="s">
        <v>410</v>
      </c>
      <c r="M3556" t="s">
        <v>411</v>
      </c>
      <c r="N3556" t="s">
        <v>217</v>
      </c>
      <c r="O3556" t="s">
        <v>263</v>
      </c>
      <c r="P3556" t="s">
        <v>379</v>
      </c>
      <c r="Q3556" t="s">
        <v>379</v>
      </c>
      <c r="R3556" t="s">
        <v>380</v>
      </c>
      <c r="S3556" t="s">
        <v>264</v>
      </c>
      <c r="T3556" t="s">
        <v>265</v>
      </c>
      <c r="U3556" s="61" t="s">
        <v>266</v>
      </c>
      <c r="V3556" t="s">
        <v>24</v>
      </c>
      <c r="W3556" t="s">
        <v>263</v>
      </c>
      <c r="X3556" s="59">
        <v>1850</v>
      </c>
      <c r="Y3556" s="59">
        <v>1850</v>
      </c>
      <c r="Z3556" t="s">
        <v>141</v>
      </c>
      <c r="AA3556" s="146" t="str">
        <f t="shared" si="681"/>
        <v>EX</v>
      </c>
      <c r="AB3556" s="146" t="str">
        <f t="shared" si="683"/>
        <v>IT</v>
      </c>
      <c r="AC3556" t="str">
        <f t="shared" si="686"/>
        <v>EX</v>
      </c>
      <c r="AD3556" s="74">
        <f t="shared" si="687"/>
        <v>1850</v>
      </c>
      <c r="AE3556" s="74">
        <f t="shared" si="692"/>
        <v>1850</v>
      </c>
      <c r="AF3556">
        <v>1</v>
      </c>
      <c r="AG3556">
        <v>0</v>
      </c>
      <c r="AH3556" s="74">
        <v>0</v>
      </c>
      <c r="AJ3556" s="74">
        <f t="shared" si="688"/>
        <v>0</v>
      </c>
      <c r="AK3556" s="74">
        <f t="shared" si="682"/>
        <v>1850</v>
      </c>
      <c r="AL3556" t="str">
        <f t="shared" si="689"/>
        <v>N</v>
      </c>
      <c r="AN3556" t="s">
        <v>86</v>
      </c>
      <c r="AO3556" t="s">
        <v>85</v>
      </c>
      <c r="AP3556" t="str">
        <f t="shared" si="690"/>
        <v>94</v>
      </c>
      <c r="AQ3556" s="145" t="s">
        <v>1826</v>
      </c>
      <c r="AR3556" t="str">
        <f t="shared" si="691"/>
        <v>1-Adjusted Base Budget</v>
      </c>
      <c r="AS3556" s="145" t="s">
        <v>1827</v>
      </c>
      <c r="AT3556" t="s">
        <v>213</v>
      </c>
      <c r="AV3556" t="str">
        <f t="shared" si="685"/>
        <v>VPIT-SS</v>
      </c>
      <c r="AW3556" t="str">
        <f t="shared" si="684"/>
        <v>VP FOR INFORMATION TECHNOLOGY-SHARED SERVICES</v>
      </c>
    </row>
    <row r="3557" spans="1:49">
      <c r="A3557" s="59">
        <v>2018</v>
      </c>
      <c r="B3557" t="s">
        <v>137</v>
      </c>
      <c r="C3557" t="s">
        <v>1310</v>
      </c>
      <c r="D3557" t="s">
        <v>1311</v>
      </c>
      <c r="E3557" t="s">
        <v>1338</v>
      </c>
      <c r="F3557" t="s">
        <v>1065</v>
      </c>
      <c r="G3557" t="s">
        <v>1066</v>
      </c>
      <c r="H3557" t="s">
        <v>156</v>
      </c>
      <c r="I3557" s="170" t="s">
        <v>84</v>
      </c>
      <c r="J3557" t="s">
        <v>85</v>
      </c>
      <c r="K3557" t="s">
        <v>214</v>
      </c>
      <c r="L3557" t="s">
        <v>410</v>
      </c>
      <c r="M3557" t="s">
        <v>411</v>
      </c>
      <c r="N3557" t="s">
        <v>217</v>
      </c>
      <c r="O3557" t="s">
        <v>263</v>
      </c>
      <c r="P3557" t="s">
        <v>379</v>
      </c>
      <c r="Q3557" t="s">
        <v>379</v>
      </c>
      <c r="R3557" t="s">
        <v>380</v>
      </c>
      <c r="S3557" t="s">
        <v>264</v>
      </c>
      <c r="T3557" t="s">
        <v>265</v>
      </c>
      <c r="U3557" s="61" t="s">
        <v>266</v>
      </c>
      <c r="V3557" t="s">
        <v>24</v>
      </c>
      <c r="W3557" t="s">
        <v>263</v>
      </c>
      <c r="X3557" s="59">
        <v>3618</v>
      </c>
      <c r="Y3557" s="59">
        <v>3618</v>
      </c>
      <c r="Z3557" t="s">
        <v>141</v>
      </c>
      <c r="AA3557" s="146" t="str">
        <f t="shared" si="681"/>
        <v>EX</v>
      </c>
      <c r="AB3557" s="146" t="str">
        <f t="shared" si="683"/>
        <v>IT</v>
      </c>
      <c r="AC3557" t="str">
        <f t="shared" si="686"/>
        <v>EX</v>
      </c>
      <c r="AD3557" s="74">
        <f t="shared" si="687"/>
        <v>3618</v>
      </c>
      <c r="AE3557" s="74">
        <f t="shared" si="692"/>
        <v>3618</v>
      </c>
      <c r="AF3557">
        <v>1</v>
      </c>
      <c r="AG3557">
        <v>0</v>
      </c>
      <c r="AH3557" s="74">
        <v>0</v>
      </c>
      <c r="AJ3557" s="74">
        <f t="shared" si="688"/>
        <v>0</v>
      </c>
      <c r="AK3557" s="74">
        <f t="shared" si="682"/>
        <v>3618</v>
      </c>
      <c r="AL3557" t="str">
        <f t="shared" si="689"/>
        <v>N</v>
      </c>
      <c r="AN3557" t="s">
        <v>86</v>
      </c>
      <c r="AO3557" t="s">
        <v>85</v>
      </c>
      <c r="AP3557" t="str">
        <f t="shared" si="690"/>
        <v>94</v>
      </c>
      <c r="AQ3557" s="145" t="s">
        <v>1826</v>
      </c>
      <c r="AR3557" t="str">
        <f t="shared" si="691"/>
        <v>1-Adjusted Base Budget</v>
      </c>
      <c r="AS3557" s="145" t="s">
        <v>1827</v>
      </c>
      <c r="AT3557" t="s">
        <v>213</v>
      </c>
      <c r="AV3557" t="str">
        <f t="shared" si="685"/>
        <v>VPIT-SS</v>
      </c>
      <c r="AW3557" t="str">
        <f t="shared" si="684"/>
        <v>VP FOR INFORMATION TECHNOLOGY-SHARED SERVICES</v>
      </c>
    </row>
    <row r="3558" spans="1:49">
      <c r="A3558" s="59">
        <v>2018</v>
      </c>
      <c r="B3558" t="s">
        <v>137</v>
      </c>
      <c r="C3558" t="s">
        <v>1310</v>
      </c>
      <c r="D3558" t="s">
        <v>1311</v>
      </c>
      <c r="E3558" t="s">
        <v>1338</v>
      </c>
      <c r="F3558" t="s">
        <v>1326</v>
      </c>
      <c r="G3558" t="s">
        <v>1327</v>
      </c>
      <c r="H3558" t="s">
        <v>156</v>
      </c>
      <c r="I3558" s="170" t="s">
        <v>84</v>
      </c>
      <c r="J3558" t="s">
        <v>85</v>
      </c>
      <c r="K3558" t="s">
        <v>214</v>
      </c>
      <c r="L3558" t="s">
        <v>410</v>
      </c>
      <c r="M3558" t="s">
        <v>411</v>
      </c>
      <c r="N3558" t="s">
        <v>217</v>
      </c>
      <c r="O3558" t="s">
        <v>263</v>
      </c>
      <c r="P3558" t="s">
        <v>379</v>
      </c>
      <c r="Q3558" t="s">
        <v>379</v>
      </c>
      <c r="R3558" t="s">
        <v>380</v>
      </c>
      <c r="S3558" t="s">
        <v>264</v>
      </c>
      <c r="T3558" t="s">
        <v>265</v>
      </c>
      <c r="U3558" s="61" t="s">
        <v>266</v>
      </c>
      <c r="V3558" t="s">
        <v>24</v>
      </c>
      <c r="W3558" t="s">
        <v>263</v>
      </c>
      <c r="X3558" s="59">
        <v>404</v>
      </c>
      <c r="Y3558" s="59">
        <v>404</v>
      </c>
      <c r="Z3558" t="s">
        <v>141</v>
      </c>
      <c r="AA3558" s="146" t="str">
        <f t="shared" si="681"/>
        <v>EX</v>
      </c>
      <c r="AB3558" s="146" t="str">
        <f t="shared" si="683"/>
        <v>IT</v>
      </c>
      <c r="AC3558" t="str">
        <f t="shared" si="686"/>
        <v>EX</v>
      </c>
      <c r="AD3558" s="74">
        <f t="shared" si="687"/>
        <v>404</v>
      </c>
      <c r="AE3558" s="74">
        <f t="shared" si="692"/>
        <v>404</v>
      </c>
      <c r="AF3558">
        <v>1</v>
      </c>
      <c r="AG3558">
        <v>0</v>
      </c>
      <c r="AH3558" s="74">
        <v>0</v>
      </c>
      <c r="AJ3558" s="74">
        <f t="shared" si="688"/>
        <v>0</v>
      </c>
      <c r="AK3558" s="74">
        <f t="shared" si="682"/>
        <v>404</v>
      </c>
      <c r="AL3558" t="str">
        <f t="shared" si="689"/>
        <v>N</v>
      </c>
      <c r="AN3558" t="s">
        <v>86</v>
      </c>
      <c r="AO3558" t="s">
        <v>85</v>
      </c>
      <c r="AP3558" t="str">
        <f t="shared" si="690"/>
        <v>94</v>
      </c>
      <c r="AQ3558" s="145" t="s">
        <v>1826</v>
      </c>
      <c r="AR3558" t="str">
        <f t="shared" si="691"/>
        <v>1-Adjusted Base Budget</v>
      </c>
      <c r="AS3558" s="145" t="s">
        <v>1827</v>
      </c>
      <c r="AT3558" t="s">
        <v>213</v>
      </c>
      <c r="AV3558" t="str">
        <f t="shared" si="685"/>
        <v>VPIT-SS</v>
      </c>
      <c r="AW3558" t="str">
        <f t="shared" si="684"/>
        <v>VP FOR INFORMATION TECHNOLOGY-SHARED SERVICES</v>
      </c>
    </row>
    <row r="3559" spans="1:49">
      <c r="A3559" s="59">
        <v>2018</v>
      </c>
      <c r="B3559" t="s">
        <v>137</v>
      </c>
      <c r="C3559" t="s">
        <v>1310</v>
      </c>
      <c r="D3559" t="s">
        <v>1311</v>
      </c>
      <c r="E3559" t="s">
        <v>1338</v>
      </c>
      <c r="F3559" t="s">
        <v>1343</v>
      </c>
      <c r="G3559" t="s">
        <v>1344</v>
      </c>
      <c r="H3559" t="s">
        <v>156</v>
      </c>
      <c r="I3559" s="170" t="s">
        <v>84</v>
      </c>
      <c r="J3559" t="s">
        <v>85</v>
      </c>
      <c r="K3559" t="s">
        <v>214</v>
      </c>
      <c r="L3559" t="s">
        <v>410</v>
      </c>
      <c r="M3559" t="s">
        <v>411</v>
      </c>
      <c r="N3559" t="s">
        <v>217</v>
      </c>
      <c r="O3559" t="s">
        <v>263</v>
      </c>
      <c r="P3559" t="s">
        <v>379</v>
      </c>
      <c r="Q3559" t="s">
        <v>379</v>
      </c>
      <c r="R3559" t="s">
        <v>380</v>
      </c>
      <c r="S3559" t="s">
        <v>264</v>
      </c>
      <c r="T3559" t="s">
        <v>265</v>
      </c>
      <c r="U3559" s="61" t="s">
        <v>266</v>
      </c>
      <c r="V3559" t="s">
        <v>24</v>
      </c>
      <c r="W3559" t="s">
        <v>263</v>
      </c>
      <c r="X3559" s="59">
        <v>5000</v>
      </c>
      <c r="Y3559" s="59">
        <v>5000</v>
      </c>
      <c r="Z3559" t="s">
        <v>141</v>
      </c>
      <c r="AA3559" s="146" t="str">
        <f t="shared" si="681"/>
        <v>EX</v>
      </c>
      <c r="AB3559" s="146" t="str">
        <f t="shared" si="683"/>
        <v>IT</v>
      </c>
      <c r="AC3559" t="str">
        <f t="shared" si="686"/>
        <v>EX</v>
      </c>
      <c r="AD3559" s="74">
        <f t="shared" si="687"/>
        <v>5000</v>
      </c>
      <c r="AE3559" s="74">
        <f t="shared" si="692"/>
        <v>5000</v>
      </c>
      <c r="AF3559">
        <v>1</v>
      </c>
      <c r="AG3559">
        <v>0</v>
      </c>
      <c r="AH3559" s="74">
        <v>0</v>
      </c>
      <c r="AJ3559" s="74">
        <f t="shared" si="688"/>
        <v>0</v>
      </c>
      <c r="AK3559" s="74">
        <f t="shared" si="682"/>
        <v>5000</v>
      </c>
      <c r="AL3559" t="str">
        <f t="shared" si="689"/>
        <v>N</v>
      </c>
      <c r="AN3559" t="s">
        <v>86</v>
      </c>
      <c r="AO3559" t="s">
        <v>85</v>
      </c>
      <c r="AP3559" t="str">
        <f t="shared" si="690"/>
        <v>94</v>
      </c>
      <c r="AQ3559" s="145" t="s">
        <v>1826</v>
      </c>
      <c r="AR3559" t="str">
        <f t="shared" si="691"/>
        <v>1-Adjusted Base Budget</v>
      </c>
      <c r="AS3559" s="145" t="s">
        <v>1827</v>
      </c>
      <c r="AT3559" t="s">
        <v>213</v>
      </c>
      <c r="AV3559" t="str">
        <f t="shared" si="685"/>
        <v>VPIT-SS</v>
      </c>
      <c r="AW3559" t="str">
        <f t="shared" si="684"/>
        <v>VP FOR INFORMATION TECHNOLOGY-SHARED SERVICES</v>
      </c>
    </row>
    <row r="3560" spans="1:49">
      <c r="A3560" s="59">
        <v>2018</v>
      </c>
      <c r="B3560" t="s">
        <v>137</v>
      </c>
      <c r="C3560" t="s">
        <v>1310</v>
      </c>
      <c r="D3560" t="s">
        <v>1311</v>
      </c>
      <c r="E3560" t="s">
        <v>1338</v>
      </c>
      <c r="F3560" t="s">
        <v>1353</v>
      </c>
      <c r="G3560" t="s">
        <v>1354</v>
      </c>
      <c r="H3560" t="s">
        <v>156</v>
      </c>
      <c r="I3560" s="170" t="s">
        <v>84</v>
      </c>
      <c r="J3560" t="s">
        <v>85</v>
      </c>
      <c r="K3560" t="s">
        <v>214</v>
      </c>
      <c r="L3560" t="s">
        <v>410</v>
      </c>
      <c r="M3560" t="s">
        <v>411</v>
      </c>
      <c r="N3560" t="s">
        <v>217</v>
      </c>
      <c r="O3560" t="s">
        <v>263</v>
      </c>
      <c r="P3560" t="s">
        <v>379</v>
      </c>
      <c r="Q3560" t="s">
        <v>379</v>
      </c>
      <c r="R3560" t="s">
        <v>380</v>
      </c>
      <c r="S3560" t="s">
        <v>264</v>
      </c>
      <c r="T3560" t="s">
        <v>265</v>
      </c>
      <c r="U3560" s="61" t="s">
        <v>266</v>
      </c>
      <c r="V3560" t="s">
        <v>24</v>
      </c>
      <c r="W3560" t="s">
        <v>263</v>
      </c>
      <c r="X3560" s="59">
        <v>89554</v>
      </c>
      <c r="Y3560" s="59">
        <v>89554</v>
      </c>
      <c r="Z3560" t="s">
        <v>141</v>
      </c>
      <c r="AA3560" s="146" t="str">
        <f t="shared" si="681"/>
        <v>EX</v>
      </c>
      <c r="AB3560" s="146" t="str">
        <f t="shared" si="683"/>
        <v>IT</v>
      </c>
      <c r="AC3560" t="str">
        <f t="shared" si="686"/>
        <v>EX</v>
      </c>
      <c r="AD3560" s="74">
        <f t="shared" si="687"/>
        <v>89554</v>
      </c>
      <c r="AE3560" s="74">
        <f t="shared" si="692"/>
        <v>89554</v>
      </c>
      <c r="AF3560">
        <v>1</v>
      </c>
      <c r="AG3560">
        <v>0</v>
      </c>
      <c r="AH3560" s="74">
        <v>0</v>
      </c>
      <c r="AJ3560" s="74">
        <f t="shared" si="688"/>
        <v>0</v>
      </c>
      <c r="AK3560" s="74">
        <f t="shared" si="682"/>
        <v>89554</v>
      </c>
      <c r="AL3560" t="str">
        <f t="shared" si="689"/>
        <v>N</v>
      </c>
      <c r="AN3560" t="s">
        <v>86</v>
      </c>
      <c r="AO3560" t="s">
        <v>85</v>
      </c>
      <c r="AP3560" t="str">
        <f t="shared" si="690"/>
        <v>94</v>
      </c>
      <c r="AQ3560" s="145" t="s">
        <v>1826</v>
      </c>
      <c r="AR3560" t="str">
        <f t="shared" si="691"/>
        <v>1-Adjusted Base Budget</v>
      </c>
      <c r="AS3560" s="145" t="s">
        <v>1827</v>
      </c>
      <c r="AT3560" t="s">
        <v>213</v>
      </c>
      <c r="AV3560" t="str">
        <f t="shared" si="685"/>
        <v>VPIT-SS</v>
      </c>
      <c r="AW3560" t="str">
        <f t="shared" si="684"/>
        <v>VP FOR INFORMATION TECHNOLOGY-SHARED SERVICES</v>
      </c>
    </row>
    <row r="3561" spans="1:49">
      <c r="A3561" s="59">
        <v>2018</v>
      </c>
      <c r="B3561" t="s">
        <v>137</v>
      </c>
      <c r="C3561" t="s">
        <v>1310</v>
      </c>
      <c r="D3561" t="s">
        <v>1311</v>
      </c>
      <c r="E3561" t="s">
        <v>1338</v>
      </c>
      <c r="F3561" t="s">
        <v>1349</v>
      </c>
      <c r="G3561" t="s">
        <v>1350</v>
      </c>
      <c r="H3561" t="s">
        <v>156</v>
      </c>
      <c r="I3561" s="170" t="s">
        <v>84</v>
      </c>
      <c r="J3561" t="s">
        <v>85</v>
      </c>
      <c r="K3561" t="s">
        <v>214</v>
      </c>
      <c r="L3561" t="s">
        <v>410</v>
      </c>
      <c r="M3561" t="s">
        <v>411</v>
      </c>
      <c r="N3561" t="s">
        <v>217</v>
      </c>
      <c r="O3561" t="s">
        <v>263</v>
      </c>
      <c r="P3561" t="s">
        <v>379</v>
      </c>
      <c r="Q3561" t="s">
        <v>379</v>
      </c>
      <c r="R3561" t="s">
        <v>380</v>
      </c>
      <c r="S3561" t="s">
        <v>264</v>
      </c>
      <c r="T3561" t="s">
        <v>265</v>
      </c>
      <c r="U3561" s="61" t="s">
        <v>266</v>
      </c>
      <c r="V3561" t="s">
        <v>24</v>
      </c>
      <c r="W3561" t="s">
        <v>263</v>
      </c>
      <c r="X3561" s="59">
        <v>32625</v>
      </c>
      <c r="Y3561" s="59">
        <v>0</v>
      </c>
      <c r="Z3561" t="s">
        <v>141</v>
      </c>
      <c r="AA3561" s="146" t="str">
        <f t="shared" ref="AA3561:AA3624" si="693">IF(P3561 ="CORI","IN",IF(P3561 ="TRIN","IN",O3561))</f>
        <v>EX</v>
      </c>
      <c r="AB3561" s="146" t="str">
        <f t="shared" si="683"/>
        <v>IT</v>
      </c>
      <c r="AC3561" t="str">
        <f t="shared" si="686"/>
        <v>EX</v>
      </c>
      <c r="AD3561" s="74">
        <f t="shared" si="687"/>
        <v>0</v>
      </c>
      <c r="AE3561" s="74">
        <f t="shared" si="692"/>
        <v>0</v>
      </c>
      <c r="AF3561">
        <v>1</v>
      </c>
      <c r="AG3561">
        <v>0</v>
      </c>
      <c r="AH3561" s="74">
        <v>0</v>
      </c>
      <c r="AJ3561" s="74">
        <f t="shared" si="688"/>
        <v>0</v>
      </c>
      <c r="AK3561" s="74">
        <f t="shared" si="682"/>
        <v>0</v>
      </c>
      <c r="AL3561" t="str">
        <f t="shared" si="689"/>
        <v>N</v>
      </c>
      <c r="AN3561" t="s">
        <v>86</v>
      </c>
      <c r="AO3561" t="s">
        <v>85</v>
      </c>
      <c r="AP3561" t="str">
        <f t="shared" si="690"/>
        <v>94</v>
      </c>
      <c r="AQ3561" s="145" t="s">
        <v>1826</v>
      </c>
      <c r="AR3561" t="str">
        <f t="shared" si="691"/>
        <v>1-Adjusted Base Budget</v>
      </c>
      <c r="AS3561" s="145" t="s">
        <v>1827</v>
      </c>
      <c r="AT3561" t="s">
        <v>213</v>
      </c>
      <c r="AV3561" t="str">
        <f t="shared" si="685"/>
        <v>VPIT-SS</v>
      </c>
      <c r="AW3561" t="str">
        <f t="shared" si="684"/>
        <v>VP FOR INFORMATION TECHNOLOGY-SHARED SERVICES</v>
      </c>
    </row>
    <row r="3562" spans="1:49">
      <c r="A3562" s="59">
        <v>2018</v>
      </c>
      <c r="B3562" t="s">
        <v>137</v>
      </c>
      <c r="C3562" t="s">
        <v>1310</v>
      </c>
      <c r="D3562" t="s">
        <v>1311</v>
      </c>
      <c r="E3562" t="s">
        <v>1338</v>
      </c>
      <c r="F3562" t="s">
        <v>1347</v>
      </c>
      <c r="G3562" t="s">
        <v>1348</v>
      </c>
      <c r="H3562" t="s">
        <v>156</v>
      </c>
      <c r="I3562" s="170" t="s">
        <v>84</v>
      </c>
      <c r="J3562" t="s">
        <v>85</v>
      </c>
      <c r="K3562" t="s">
        <v>214</v>
      </c>
      <c r="L3562" t="s">
        <v>410</v>
      </c>
      <c r="M3562" t="s">
        <v>411</v>
      </c>
      <c r="N3562" t="s">
        <v>217</v>
      </c>
      <c r="O3562" t="s">
        <v>263</v>
      </c>
      <c r="P3562" t="s">
        <v>379</v>
      </c>
      <c r="Q3562" t="s">
        <v>379</v>
      </c>
      <c r="R3562" t="s">
        <v>380</v>
      </c>
      <c r="S3562" t="s">
        <v>264</v>
      </c>
      <c r="T3562" t="s">
        <v>265</v>
      </c>
      <c r="U3562" s="61" t="s">
        <v>266</v>
      </c>
      <c r="V3562" t="s">
        <v>24</v>
      </c>
      <c r="W3562" t="s">
        <v>263</v>
      </c>
      <c r="X3562" s="59">
        <v>4000</v>
      </c>
      <c r="Y3562" s="59">
        <v>4000</v>
      </c>
      <c r="Z3562" t="s">
        <v>141</v>
      </c>
      <c r="AA3562" s="146" t="str">
        <f t="shared" si="693"/>
        <v>EX</v>
      </c>
      <c r="AB3562" s="146" t="str">
        <f t="shared" si="683"/>
        <v>IT</v>
      </c>
      <c r="AC3562" t="str">
        <f t="shared" si="686"/>
        <v>EX</v>
      </c>
      <c r="AD3562" s="74">
        <f t="shared" si="687"/>
        <v>4000</v>
      </c>
      <c r="AE3562" s="74">
        <f t="shared" si="692"/>
        <v>4000</v>
      </c>
      <c r="AF3562">
        <v>1</v>
      </c>
      <c r="AG3562">
        <v>0</v>
      </c>
      <c r="AH3562" s="74">
        <v>0</v>
      </c>
      <c r="AJ3562" s="74">
        <f t="shared" si="688"/>
        <v>0</v>
      </c>
      <c r="AK3562" s="74">
        <f t="shared" si="682"/>
        <v>4000</v>
      </c>
      <c r="AL3562" t="str">
        <f t="shared" si="689"/>
        <v>N</v>
      </c>
      <c r="AN3562" t="s">
        <v>86</v>
      </c>
      <c r="AO3562" t="s">
        <v>85</v>
      </c>
      <c r="AP3562" t="str">
        <f t="shared" si="690"/>
        <v>94</v>
      </c>
      <c r="AQ3562" s="145" t="s">
        <v>1826</v>
      </c>
      <c r="AR3562" t="str">
        <f t="shared" si="691"/>
        <v>1-Adjusted Base Budget</v>
      </c>
      <c r="AS3562" s="145" t="s">
        <v>1827</v>
      </c>
      <c r="AT3562" t="s">
        <v>213</v>
      </c>
      <c r="AV3562" t="str">
        <f t="shared" si="685"/>
        <v>VPIT-SS</v>
      </c>
      <c r="AW3562" t="str">
        <f t="shared" si="684"/>
        <v>VP FOR INFORMATION TECHNOLOGY-SHARED SERVICES</v>
      </c>
    </row>
    <row r="3563" spans="1:49">
      <c r="A3563" s="59">
        <v>2018</v>
      </c>
      <c r="B3563" t="s">
        <v>137</v>
      </c>
      <c r="C3563" t="s">
        <v>1310</v>
      </c>
      <c r="D3563" t="s">
        <v>1311</v>
      </c>
      <c r="E3563" t="s">
        <v>1315</v>
      </c>
      <c r="F3563" t="s">
        <v>1313</v>
      </c>
      <c r="G3563" t="s">
        <v>1314</v>
      </c>
      <c r="H3563" t="s">
        <v>158</v>
      </c>
      <c r="I3563" s="170" t="s">
        <v>84</v>
      </c>
      <c r="J3563" t="s">
        <v>85</v>
      </c>
      <c r="K3563" t="s">
        <v>214</v>
      </c>
      <c r="L3563" t="s">
        <v>410</v>
      </c>
      <c r="M3563" t="s">
        <v>411</v>
      </c>
      <c r="N3563" t="s">
        <v>217</v>
      </c>
      <c r="O3563" t="s">
        <v>263</v>
      </c>
      <c r="P3563" t="s">
        <v>379</v>
      </c>
      <c r="Q3563" t="s">
        <v>379</v>
      </c>
      <c r="R3563" t="s">
        <v>380</v>
      </c>
      <c r="S3563" t="s">
        <v>264</v>
      </c>
      <c r="T3563" t="s">
        <v>265</v>
      </c>
      <c r="U3563" s="61" t="s">
        <v>266</v>
      </c>
      <c r="V3563" t="s">
        <v>24</v>
      </c>
      <c r="W3563" t="s">
        <v>263</v>
      </c>
      <c r="X3563" s="59">
        <v>160051</v>
      </c>
      <c r="Y3563" s="59">
        <v>160051</v>
      </c>
      <c r="Z3563" t="s">
        <v>141</v>
      </c>
      <c r="AA3563" s="146" t="str">
        <f t="shared" si="693"/>
        <v>EX</v>
      </c>
      <c r="AB3563" s="146" t="str">
        <f t="shared" si="683"/>
        <v>IT</v>
      </c>
      <c r="AC3563" t="str">
        <f t="shared" si="686"/>
        <v>EX</v>
      </c>
      <c r="AD3563" s="74">
        <f t="shared" si="687"/>
        <v>160051</v>
      </c>
      <c r="AE3563" s="74">
        <f t="shared" si="692"/>
        <v>160051</v>
      </c>
      <c r="AF3563">
        <v>1</v>
      </c>
      <c r="AG3563">
        <v>0</v>
      </c>
      <c r="AH3563" s="74">
        <v>0</v>
      </c>
      <c r="AJ3563" s="74">
        <f t="shared" si="688"/>
        <v>0</v>
      </c>
      <c r="AK3563" s="74">
        <f t="shared" si="682"/>
        <v>160051</v>
      </c>
      <c r="AL3563" t="str">
        <f t="shared" si="689"/>
        <v>N</v>
      </c>
      <c r="AN3563" t="s">
        <v>86</v>
      </c>
      <c r="AO3563" t="s">
        <v>85</v>
      </c>
      <c r="AP3563" t="str">
        <f t="shared" si="690"/>
        <v>94</v>
      </c>
      <c r="AQ3563" s="145" t="s">
        <v>1826</v>
      </c>
      <c r="AR3563" t="str">
        <f t="shared" si="691"/>
        <v>1-Adjusted Base Budget</v>
      </c>
      <c r="AS3563" s="145" t="s">
        <v>1827</v>
      </c>
      <c r="AT3563" t="s">
        <v>213</v>
      </c>
      <c r="AV3563" t="str">
        <f t="shared" si="685"/>
        <v>VPIT-SS</v>
      </c>
      <c r="AW3563" t="str">
        <f t="shared" si="684"/>
        <v>VP FOR INFORMATION TECHNOLOGY-SHARED SERVICES</v>
      </c>
    </row>
    <row r="3564" spans="1:49">
      <c r="A3564" s="59">
        <v>2018</v>
      </c>
      <c r="B3564" t="s">
        <v>137</v>
      </c>
      <c r="C3564" t="s">
        <v>1310</v>
      </c>
      <c r="D3564" t="s">
        <v>1311</v>
      </c>
      <c r="E3564" t="s">
        <v>1316</v>
      </c>
      <c r="F3564" t="s">
        <v>992</v>
      </c>
      <c r="G3564" t="s">
        <v>993</v>
      </c>
      <c r="H3564" t="s">
        <v>149</v>
      </c>
      <c r="I3564" s="170" t="s">
        <v>84</v>
      </c>
      <c r="J3564" t="s">
        <v>85</v>
      </c>
      <c r="K3564" t="s">
        <v>214</v>
      </c>
      <c r="L3564" t="s">
        <v>566</v>
      </c>
      <c r="M3564" t="s">
        <v>567</v>
      </c>
      <c r="N3564" t="s">
        <v>217</v>
      </c>
      <c r="O3564" t="s">
        <v>263</v>
      </c>
      <c r="P3564" t="s">
        <v>414</v>
      </c>
      <c r="Q3564" t="s">
        <v>415</v>
      </c>
      <c r="R3564" t="s">
        <v>416</v>
      </c>
      <c r="S3564" t="s">
        <v>338</v>
      </c>
      <c r="T3564" t="s">
        <v>339</v>
      </c>
      <c r="U3564" s="61" t="s">
        <v>340</v>
      </c>
      <c r="V3564" t="s">
        <v>24</v>
      </c>
      <c r="W3564" t="s">
        <v>263</v>
      </c>
      <c r="X3564" s="59">
        <v>3100</v>
      </c>
      <c r="Y3564" s="59">
        <v>3100</v>
      </c>
      <c r="Z3564" t="s">
        <v>141</v>
      </c>
      <c r="AA3564" s="146" t="str">
        <f t="shared" si="693"/>
        <v>EX</v>
      </c>
      <c r="AB3564" s="146" t="str">
        <f t="shared" si="683"/>
        <v>IT</v>
      </c>
      <c r="AC3564" t="str">
        <f t="shared" si="686"/>
        <v>EX</v>
      </c>
      <c r="AD3564" s="74">
        <f t="shared" si="687"/>
        <v>3100</v>
      </c>
      <c r="AE3564" s="74">
        <f t="shared" si="692"/>
        <v>3100</v>
      </c>
      <c r="AF3564">
        <v>1</v>
      </c>
      <c r="AG3564">
        <v>0</v>
      </c>
      <c r="AH3564" s="74">
        <v>0</v>
      </c>
      <c r="AJ3564" s="74">
        <f t="shared" si="688"/>
        <v>0</v>
      </c>
      <c r="AK3564" s="74">
        <f t="shared" si="682"/>
        <v>3100</v>
      </c>
      <c r="AL3564" t="str">
        <f t="shared" si="689"/>
        <v>N</v>
      </c>
      <c r="AN3564" t="s">
        <v>86</v>
      </c>
      <c r="AO3564" t="s">
        <v>85</v>
      </c>
      <c r="AP3564" t="str">
        <f t="shared" si="690"/>
        <v>94</v>
      </c>
      <c r="AQ3564" s="145" t="s">
        <v>1826</v>
      </c>
      <c r="AR3564" t="str">
        <f t="shared" si="691"/>
        <v>1-Adjusted Base Budget</v>
      </c>
      <c r="AS3564" s="145" t="s">
        <v>1827</v>
      </c>
      <c r="AT3564" t="s">
        <v>213</v>
      </c>
      <c r="AV3564" t="str">
        <f t="shared" si="685"/>
        <v>VPIT-SS</v>
      </c>
      <c r="AW3564" t="str">
        <f t="shared" si="684"/>
        <v>VP FOR INFORMATION TECHNOLOGY-SHARED SERVICES</v>
      </c>
    </row>
    <row r="3565" spans="1:49">
      <c r="A3565" s="59">
        <v>2018</v>
      </c>
      <c r="B3565" t="s">
        <v>137</v>
      </c>
      <c r="C3565" t="s">
        <v>1310</v>
      </c>
      <c r="D3565" t="s">
        <v>1311</v>
      </c>
      <c r="E3565" t="s">
        <v>1319</v>
      </c>
      <c r="F3565" t="s">
        <v>1313</v>
      </c>
      <c r="G3565" t="s">
        <v>1314</v>
      </c>
      <c r="H3565" t="s">
        <v>142</v>
      </c>
      <c r="I3565" s="170" t="s">
        <v>84</v>
      </c>
      <c r="J3565" t="s">
        <v>85</v>
      </c>
      <c r="K3565" t="s">
        <v>214</v>
      </c>
      <c r="L3565" t="s">
        <v>412</v>
      </c>
      <c r="M3565" t="s">
        <v>413</v>
      </c>
      <c r="N3565" t="s">
        <v>217</v>
      </c>
      <c r="O3565" t="s">
        <v>263</v>
      </c>
      <c r="P3565" t="s">
        <v>414</v>
      </c>
      <c r="Q3565" t="s">
        <v>415</v>
      </c>
      <c r="R3565" t="s">
        <v>416</v>
      </c>
      <c r="S3565" t="s">
        <v>338</v>
      </c>
      <c r="T3565" t="s">
        <v>339</v>
      </c>
      <c r="U3565" s="61" t="s">
        <v>340</v>
      </c>
      <c r="V3565" t="s">
        <v>24</v>
      </c>
      <c r="W3565" t="s">
        <v>263</v>
      </c>
      <c r="X3565" s="59">
        <v>92176</v>
      </c>
      <c r="Y3565" s="59">
        <v>92176</v>
      </c>
      <c r="Z3565" t="s">
        <v>141</v>
      </c>
      <c r="AA3565" s="146" t="str">
        <f t="shared" si="693"/>
        <v>EX</v>
      </c>
      <c r="AB3565" s="146" t="str">
        <f t="shared" si="683"/>
        <v>IT</v>
      </c>
      <c r="AC3565" t="str">
        <f t="shared" si="686"/>
        <v>EX</v>
      </c>
      <c r="AD3565" s="74">
        <f t="shared" si="687"/>
        <v>92176</v>
      </c>
      <c r="AE3565" s="74">
        <f t="shared" si="692"/>
        <v>92176</v>
      </c>
      <c r="AF3565">
        <v>1</v>
      </c>
      <c r="AG3565">
        <v>0</v>
      </c>
      <c r="AH3565" s="74">
        <v>0</v>
      </c>
      <c r="AJ3565" s="74">
        <f t="shared" si="688"/>
        <v>0</v>
      </c>
      <c r="AK3565" s="74">
        <f t="shared" si="682"/>
        <v>92176</v>
      </c>
      <c r="AL3565" t="str">
        <f t="shared" si="689"/>
        <v>N</v>
      </c>
      <c r="AN3565" t="s">
        <v>86</v>
      </c>
      <c r="AO3565" t="s">
        <v>85</v>
      </c>
      <c r="AP3565" t="str">
        <f t="shared" si="690"/>
        <v>94</v>
      </c>
      <c r="AQ3565" s="145" t="s">
        <v>1826</v>
      </c>
      <c r="AR3565" t="str">
        <f t="shared" si="691"/>
        <v>1-Adjusted Base Budget</v>
      </c>
      <c r="AS3565" s="145" t="s">
        <v>1827</v>
      </c>
      <c r="AT3565" t="s">
        <v>213</v>
      </c>
      <c r="AV3565" t="str">
        <f t="shared" si="685"/>
        <v>VPIT-SS</v>
      </c>
      <c r="AW3565" t="str">
        <f t="shared" si="684"/>
        <v>VP FOR INFORMATION TECHNOLOGY-SHARED SERVICES</v>
      </c>
    </row>
    <row r="3566" spans="1:49">
      <c r="A3566" s="59">
        <v>2018</v>
      </c>
      <c r="B3566" t="s">
        <v>137</v>
      </c>
      <c r="C3566" t="s">
        <v>1310</v>
      </c>
      <c r="D3566" t="s">
        <v>1311</v>
      </c>
      <c r="E3566" t="s">
        <v>1312</v>
      </c>
      <c r="F3566" t="s">
        <v>1313</v>
      </c>
      <c r="G3566" t="s">
        <v>1314</v>
      </c>
      <c r="H3566" t="s">
        <v>144</v>
      </c>
      <c r="I3566" s="170" t="s">
        <v>84</v>
      </c>
      <c r="J3566" t="s">
        <v>85</v>
      </c>
      <c r="K3566" t="s">
        <v>214</v>
      </c>
      <c r="L3566" t="s">
        <v>412</v>
      </c>
      <c r="M3566" t="s">
        <v>413</v>
      </c>
      <c r="N3566" t="s">
        <v>217</v>
      </c>
      <c r="O3566" t="s">
        <v>263</v>
      </c>
      <c r="P3566" t="s">
        <v>414</v>
      </c>
      <c r="Q3566" t="s">
        <v>415</v>
      </c>
      <c r="R3566" t="s">
        <v>416</v>
      </c>
      <c r="S3566" t="s">
        <v>338</v>
      </c>
      <c r="T3566" t="s">
        <v>339</v>
      </c>
      <c r="U3566" s="61" t="s">
        <v>340</v>
      </c>
      <c r="V3566" t="s">
        <v>24</v>
      </c>
      <c r="W3566" t="s">
        <v>263</v>
      </c>
      <c r="X3566" s="59">
        <v>26750</v>
      </c>
      <c r="Y3566" s="59">
        <v>26750</v>
      </c>
      <c r="Z3566" t="s">
        <v>141</v>
      </c>
      <c r="AA3566" s="146" t="str">
        <f t="shared" si="693"/>
        <v>EX</v>
      </c>
      <c r="AB3566" s="146" t="str">
        <f t="shared" si="683"/>
        <v>IT</v>
      </c>
      <c r="AC3566" t="str">
        <f t="shared" si="686"/>
        <v>EX</v>
      </c>
      <c r="AD3566" s="74">
        <f t="shared" si="687"/>
        <v>26750</v>
      </c>
      <c r="AE3566" s="74">
        <f t="shared" si="692"/>
        <v>26750</v>
      </c>
      <c r="AF3566">
        <v>1</v>
      </c>
      <c r="AG3566">
        <v>0</v>
      </c>
      <c r="AH3566" s="74">
        <v>0</v>
      </c>
      <c r="AJ3566" s="74">
        <f t="shared" si="688"/>
        <v>0</v>
      </c>
      <c r="AK3566" s="74">
        <f t="shared" si="682"/>
        <v>26750</v>
      </c>
      <c r="AL3566" t="str">
        <f t="shared" si="689"/>
        <v>N</v>
      </c>
      <c r="AN3566" t="s">
        <v>86</v>
      </c>
      <c r="AO3566" t="s">
        <v>85</v>
      </c>
      <c r="AP3566" t="str">
        <f t="shared" si="690"/>
        <v>94</v>
      </c>
      <c r="AQ3566" s="145" t="s">
        <v>1826</v>
      </c>
      <c r="AR3566" t="str">
        <f t="shared" si="691"/>
        <v>1-Adjusted Base Budget</v>
      </c>
      <c r="AS3566" s="145" t="s">
        <v>1827</v>
      </c>
      <c r="AT3566" t="s">
        <v>213</v>
      </c>
      <c r="AV3566" t="str">
        <f t="shared" si="685"/>
        <v>VPIT-SS</v>
      </c>
      <c r="AW3566" t="str">
        <f t="shared" si="684"/>
        <v>VP FOR INFORMATION TECHNOLOGY-SHARED SERVICES</v>
      </c>
    </row>
    <row r="3567" spans="1:49">
      <c r="A3567" s="59">
        <v>2018</v>
      </c>
      <c r="B3567" t="s">
        <v>137</v>
      </c>
      <c r="C3567" t="s">
        <v>1310</v>
      </c>
      <c r="D3567" t="s">
        <v>1311</v>
      </c>
      <c r="E3567" t="s">
        <v>1316</v>
      </c>
      <c r="F3567" t="s">
        <v>1057</v>
      </c>
      <c r="G3567" t="s">
        <v>1058</v>
      </c>
      <c r="H3567" t="s">
        <v>149</v>
      </c>
      <c r="I3567" s="170" t="s">
        <v>84</v>
      </c>
      <c r="J3567" t="s">
        <v>85</v>
      </c>
      <c r="K3567" t="s">
        <v>214</v>
      </c>
      <c r="L3567" t="s">
        <v>412</v>
      </c>
      <c r="M3567" t="s">
        <v>413</v>
      </c>
      <c r="N3567" t="s">
        <v>217</v>
      </c>
      <c r="O3567" t="s">
        <v>263</v>
      </c>
      <c r="P3567" t="s">
        <v>414</v>
      </c>
      <c r="Q3567" t="s">
        <v>415</v>
      </c>
      <c r="R3567" t="s">
        <v>416</v>
      </c>
      <c r="S3567" t="s">
        <v>338</v>
      </c>
      <c r="T3567" t="s">
        <v>339</v>
      </c>
      <c r="U3567" s="61" t="s">
        <v>340</v>
      </c>
      <c r="V3567" t="s">
        <v>24</v>
      </c>
      <c r="W3567" t="s">
        <v>263</v>
      </c>
      <c r="X3567" s="59">
        <v>15828</v>
      </c>
      <c r="Y3567" s="59">
        <v>15828</v>
      </c>
      <c r="Z3567" t="s">
        <v>141</v>
      </c>
      <c r="AA3567" s="146" t="str">
        <f t="shared" si="693"/>
        <v>EX</v>
      </c>
      <c r="AB3567" s="146" t="str">
        <f t="shared" si="683"/>
        <v>IT</v>
      </c>
      <c r="AC3567" t="str">
        <f t="shared" si="686"/>
        <v>EX</v>
      </c>
      <c r="AD3567" s="74">
        <f t="shared" si="687"/>
        <v>15828</v>
      </c>
      <c r="AE3567" s="74">
        <f t="shared" si="692"/>
        <v>15828</v>
      </c>
      <c r="AF3567">
        <v>1</v>
      </c>
      <c r="AG3567">
        <v>0</v>
      </c>
      <c r="AH3567" s="74">
        <v>0</v>
      </c>
      <c r="AJ3567" s="74">
        <f t="shared" si="688"/>
        <v>0</v>
      </c>
      <c r="AK3567" s="74">
        <f t="shared" si="682"/>
        <v>15828</v>
      </c>
      <c r="AL3567" t="str">
        <f t="shared" si="689"/>
        <v>N</v>
      </c>
      <c r="AN3567" t="s">
        <v>86</v>
      </c>
      <c r="AO3567" t="s">
        <v>85</v>
      </c>
      <c r="AP3567" t="str">
        <f t="shared" si="690"/>
        <v>94</v>
      </c>
      <c r="AQ3567" s="145" t="s">
        <v>1826</v>
      </c>
      <c r="AR3567" t="str">
        <f t="shared" si="691"/>
        <v>1-Adjusted Base Budget</v>
      </c>
      <c r="AS3567" s="145" t="s">
        <v>1827</v>
      </c>
      <c r="AT3567" t="s">
        <v>213</v>
      </c>
      <c r="AV3567" t="str">
        <f t="shared" si="685"/>
        <v>VPIT-SS</v>
      </c>
      <c r="AW3567" t="str">
        <f t="shared" si="684"/>
        <v>VP FOR INFORMATION TECHNOLOGY-SHARED SERVICES</v>
      </c>
    </row>
    <row r="3568" spans="1:49">
      <c r="A3568" s="59">
        <v>2018</v>
      </c>
      <c r="B3568" t="s">
        <v>137</v>
      </c>
      <c r="C3568" t="s">
        <v>1310</v>
      </c>
      <c r="D3568" t="s">
        <v>1311</v>
      </c>
      <c r="E3568" t="s">
        <v>1316</v>
      </c>
      <c r="F3568" t="s">
        <v>1059</v>
      </c>
      <c r="G3568" t="s">
        <v>1060</v>
      </c>
      <c r="H3568" t="s">
        <v>149</v>
      </c>
      <c r="I3568" s="170" t="s">
        <v>84</v>
      </c>
      <c r="J3568" t="s">
        <v>85</v>
      </c>
      <c r="K3568" t="s">
        <v>214</v>
      </c>
      <c r="L3568" t="s">
        <v>412</v>
      </c>
      <c r="M3568" t="s">
        <v>413</v>
      </c>
      <c r="N3568" t="s">
        <v>217</v>
      </c>
      <c r="O3568" t="s">
        <v>263</v>
      </c>
      <c r="P3568" t="s">
        <v>414</v>
      </c>
      <c r="Q3568" t="s">
        <v>415</v>
      </c>
      <c r="R3568" t="s">
        <v>416</v>
      </c>
      <c r="S3568" t="s">
        <v>338</v>
      </c>
      <c r="T3568" t="s">
        <v>339</v>
      </c>
      <c r="U3568" s="61" t="s">
        <v>340</v>
      </c>
      <c r="V3568" t="s">
        <v>24</v>
      </c>
      <c r="W3568" t="s">
        <v>263</v>
      </c>
      <c r="X3568" s="59">
        <v>33112</v>
      </c>
      <c r="Y3568" s="59">
        <v>33112</v>
      </c>
      <c r="Z3568" t="s">
        <v>141</v>
      </c>
      <c r="AA3568" s="146" t="str">
        <f t="shared" si="693"/>
        <v>EX</v>
      </c>
      <c r="AB3568" s="146" t="str">
        <f t="shared" si="683"/>
        <v>IT</v>
      </c>
      <c r="AC3568" t="str">
        <f t="shared" si="686"/>
        <v>EX</v>
      </c>
      <c r="AD3568" s="74">
        <f t="shared" si="687"/>
        <v>33112</v>
      </c>
      <c r="AE3568" s="74">
        <f t="shared" si="692"/>
        <v>33112</v>
      </c>
      <c r="AF3568">
        <v>1</v>
      </c>
      <c r="AG3568">
        <v>0</v>
      </c>
      <c r="AH3568" s="74">
        <v>0</v>
      </c>
      <c r="AJ3568" s="74">
        <f t="shared" si="688"/>
        <v>0</v>
      </c>
      <c r="AK3568" s="74">
        <f t="shared" si="682"/>
        <v>33112</v>
      </c>
      <c r="AL3568" t="str">
        <f t="shared" si="689"/>
        <v>N</v>
      </c>
      <c r="AN3568" t="s">
        <v>86</v>
      </c>
      <c r="AO3568" t="s">
        <v>85</v>
      </c>
      <c r="AP3568" t="str">
        <f t="shared" si="690"/>
        <v>94</v>
      </c>
      <c r="AQ3568" s="145" t="s">
        <v>1826</v>
      </c>
      <c r="AR3568" t="str">
        <f t="shared" si="691"/>
        <v>1-Adjusted Base Budget</v>
      </c>
      <c r="AS3568" s="145" t="s">
        <v>1827</v>
      </c>
      <c r="AT3568" t="s">
        <v>213</v>
      </c>
      <c r="AV3568" t="str">
        <f t="shared" si="685"/>
        <v>VPIT-SS</v>
      </c>
      <c r="AW3568" t="str">
        <f t="shared" si="684"/>
        <v>VP FOR INFORMATION TECHNOLOGY-SHARED SERVICES</v>
      </c>
    </row>
    <row r="3569" spans="1:49">
      <c r="A3569" s="59">
        <v>2018</v>
      </c>
      <c r="B3569" t="s">
        <v>137</v>
      </c>
      <c r="C3569" t="s">
        <v>1310</v>
      </c>
      <c r="D3569" t="s">
        <v>1311</v>
      </c>
      <c r="E3569" t="s">
        <v>1316</v>
      </c>
      <c r="F3569" t="s">
        <v>1008</v>
      </c>
      <c r="G3569" t="s">
        <v>1009</v>
      </c>
      <c r="H3569" t="s">
        <v>149</v>
      </c>
      <c r="I3569" s="170" t="s">
        <v>84</v>
      </c>
      <c r="J3569" t="s">
        <v>85</v>
      </c>
      <c r="K3569" t="s">
        <v>214</v>
      </c>
      <c r="L3569" t="s">
        <v>412</v>
      </c>
      <c r="M3569" t="s">
        <v>413</v>
      </c>
      <c r="N3569" t="s">
        <v>217</v>
      </c>
      <c r="O3569" t="s">
        <v>263</v>
      </c>
      <c r="P3569" t="s">
        <v>414</v>
      </c>
      <c r="Q3569" t="s">
        <v>415</v>
      </c>
      <c r="R3569" t="s">
        <v>416</v>
      </c>
      <c r="S3569" t="s">
        <v>338</v>
      </c>
      <c r="T3569" t="s">
        <v>339</v>
      </c>
      <c r="U3569" s="61" t="s">
        <v>340</v>
      </c>
      <c r="V3569" t="s">
        <v>24</v>
      </c>
      <c r="W3569" t="s">
        <v>263</v>
      </c>
      <c r="X3569" s="59">
        <v>18148</v>
      </c>
      <c r="Y3569" s="59">
        <v>24530</v>
      </c>
      <c r="Z3569" t="s">
        <v>141</v>
      </c>
      <c r="AA3569" s="146" t="str">
        <f t="shared" si="693"/>
        <v>EX</v>
      </c>
      <c r="AB3569" s="146" t="str">
        <f t="shared" si="683"/>
        <v>IT</v>
      </c>
      <c r="AC3569" t="str">
        <f t="shared" si="686"/>
        <v>EX</v>
      </c>
      <c r="AD3569" s="74">
        <f t="shared" si="687"/>
        <v>24530</v>
      </c>
      <c r="AE3569" s="74">
        <f t="shared" si="692"/>
        <v>24530</v>
      </c>
      <c r="AF3569">
        <v>1</v>
      </c>
      <c r="AG3569">
        <v>0</v>
      </c>
      <c r="AH3569" s="74">
        <v>0</v>
      </c>
      <c r="AJ3569" s="74">
        <f t="shared" si="688"/>
        <v>0</v>
      </c>
      <c r="AK3569" s="74">
        <f t="shared" si="682"/>
        <v>24530</v>
      </c>
      <c r="AL3569" t="str">
        <f t="shared" si="689"/>
        <v>N</v>
      </c>
      <c r="AN3569" t="s">
        <v>86</v>
      </c>
      <c r="AO3569" t="s">
        <v>85</v>
      </c>
      <c r="AP3569" t="str">
        <f t="shared" si="690"/>
        <v>94</v>
      </c>
      <c r="AQ3569" s="145" t="s">
        <v>1826</v>
      </c>
      <c r="AR3569" t="str">
        <f t="shared" si="691"/>
        <v>1-Adjusted Base Budget</v>
      </c>
      <c r="AS3569" s="145" t="s">
        <v>1827</v>
      </c>
      <c r="AT3569" t="s">
        <v>213</v>
      </c>
      <c r="AV3569" t="str">
        <f t="shared" si="685"/>
        <v>VPIT-SS</v>
      </c>
      <c r="AW3569" t="str">
        <f t="shared" si="684"/>
        <v>VP FOR INFORMATION TECHNOLOGY-SHARED SERVICES</v>
      </c>
    </row>
    <row r="3570" spans="1:49">
      <c r="A3570" s="59">
        <v>2018</v>
      </c>
      <c r="B3570" t="s">
        <v>137</v>
      </c>
      <c r="C3570" t="s">
        <v>1310</v>
      </c>
      <c r="D3570" t="s">
        <v>1311</v>
      </c>
      <c r="E3570" t="s">
        <v>1316</v>
      </c>
      <c r="F3570" t="s">
        <v>1063</v>
      </c>
      <c r="G3570" t="s">
        <v>1064</v>
      </c>
      <c r="H3570" t="s">
        <v>149</v>
      </c>
      <c r="I3570" s="170" t="s">
        <v>84</v>
      </c>
      <c r="J3570" t="s">
        <v>85</v>
      </c>
      <c r="K3570" t="s">
        <v>214</v>
      </c>
      <c r="L3570" t="s">
        <v>412</v>
      </c>
      <c r="M3570" t="s">
        <v>413</v>
      </c>
      <c r="N3570" t="s">
        <v>217</v>
      </c>
      <c r="O3570" t="s">
        <v>263</v>
      </c>
      <c r="P3570" t="s">
        <v>414</v>
      </c>
      <c r="Q3570" t="s">
        <v>415</v>
      </c>
      <c r="R3570" t="s">
        <v>416</v>
      </c>
      <c r="S3570" t="s">
        <v>338</v>
      </c>
      <c r="T3570" t="s">
        <v>339</v>
      </c>
      <c r="U3570" s="61" t="s">
        <v>340</v>
      </c>
      <c r="V3570" t="s">
        <v>24</v>
      </c>
      <c r="W3570" t="s">
        <v>263</v>
      </c>
      <c r="X3570" s="59">
        <v>28169</v>
      </c>
      <c r="Y3570" s="59">
        <v>28169</v>
      </c>
      <c r="Z3570" t="s">
        <v>141</v>
      </c>
      <c r="AA3570" s="146" t="str">
        <f t="shared" si="693"/>
        <v>EX</v>
      </c>
      <c r="AB3570" s="146" t="str">
        <f t="shared" si="683"/>
        <v>IT</v>
      </c>
      <c r="AC3570" t="str">
        <f t="shared" si="686"/>
        <v>EX</v>
      </c>
      <c r="AD3570" s="74">
        <f t="shared" si="687"/>
        <v>28169</v>
      </c>
      <c r="AE3570" s="74">
        <f t="shared" si="692"/>
        <v>28169</v>
      </c>
      <c r="AF3570">
        <v>1</v>
      </c>
      <c r="AG3570">
        <v>0</v>
      </c>
      <c r="AH3570" s="74">
        <v>0</v>
      </c>
      <c r="AJ3570" s="74">
        <f t="shared" si="688"/>
        <v>0</v>
      </c>
      <c r="AK3570" s="74">
        <f t="shared" si="682"/>
        <v>28169</v>
      </c>
      <c r="AL3570" t="str">
        <f t="shared" si="689"/>
        <v>N</v>
      </c>
      <c r="AN3570" t="s">
        <v>86</v>
      </c>
      <c r="AO3570" t="s">
        <v>85</v>
      </c>
      <c r="AP3570" t="str">
        <f t="shared" si="690"/>
        <v>94</v>
      </c>
      <c r="AQ3570" s="145" t="s">
        <v>1826</v>
      </c>
      <c r="AR3570" t="str">
        <f t="shared" si="691"/>
        <v>1-Adjusted Base Budget</v>
      </c>
      <c r="AS3570" s="145" t="s">
        <v>1827</v>
      </c>
      <c r="AT3570" t="s">
        <v>213</v>
      </c>
      <c r="AV3570" t="str">
        <f t="shared" si="685"/>
        <v>VPIT-SS</v>
      </c>
      <c r="AW3570" t="str">
        <f t="shared" si="684"/>
        <v>VP FOR INFORMATION TECHNOLOGY-SHARED SERVICES</v>
      </c>
    </row>
    <row r="3571" spans="1:49">
      <c r="A3571" s="59">
        <v>2018</v>
      </c>
      <c r="B3571" t="s">
        <v>137</v>
      </c>
      <c r="C3571" t="s">
        <v>1310</v>
      </c>
      <c r="D3571" t="s">
        <v>1311</v>
      </c>
      <c r="E3571" t="s">
        <v>1316</v>
      </c>
      <c r="F3571" t="s">
        <v>1119</v>
      </c>
      <c r="G3571" t="s">
        <v>1120</v>
      </c>
      <c r="H3571" t="s">
        <v>149</v>
      </c>
      <c r="I3571" s="170" t="s">
        <v>84</v>
      </c>
      <c r="J3571" t="s">
        <v>85</v>
      </c>
      <c r="K3571" t="s">
        <v>214</v>
      </c>
      <c r="L3571" t="s">
        <v>412</v>
      </c>
      <c r="M3571" t="s">
        <v>413</v>
      </c>
      <c r="N3571" t="s">
        <v>217</v>
      </c>
      <c r="O3571" t="s">
        <v>263</v>
      </c>
      <c r="P3571" t="s">
        <v>414</v>
      </c>
      <c r="Q3571" t="s">
        <v>415</v>
      </c>
      <c r="R3571" t="s">
        <v>416</v>
      </c>
      <c r="S3571" t="s">
        <v>338</v>
      </c>
      <c r="T3571" t="s">
        <v>339</v>
      </c>
      <c r="U3571" s="61" t="s">
        <v>340</v>
      </c>
      <c r="V3571" t="s">
        <v>24</v>
      </c>
      <c r="W3571" t="s">
        <v>263</v>
      </c>
      <c r="X3571" s="59">
        <v>35170</v>
      </c>
      <c r="Y3571" s="59">
        <v>35170</v>
      </c>
      <c r="Z3571" t="s">
        <v>141</v>
      </c>
      <c r="AA3571" s="146" t="str">
        <f t="shared" si="693"/>
        <v>EX</v>
      </c>
      <c r="AB3571" s="146" t="str">
        <f t="shared" si="683"/>
        <v>IT</v>
      </c>
      <c r="AC3571" t="str">
        <f t="shared" si="686"/>
        <v>EX</v>
      </c>
      <c r="AD3571" s="74">
        <f t="shared" si="687"/>
        <v>35170</v>
      </c>
      <c r="AE3571" s="74">
        <f t="shared" si="692"/>
        <v>35170</v>
      </c>
      <c r="AF3571">
        <v>1</v>
      </c>
      <c r="AG3571">
        <v>0</v>
      </c>
      <c r="AH3571" s="74">
        <v>0</v>
      </c>
      <c r="AJ3571" s="74">
        <f t="shared" si="688"/>
        <v>0</v>
      </c>
      <c r="AK3571" s="74">
        <f t="shared" ref="AK3571:AK3634" si="694">AE3571 +AJ3571</f>
        <v>35170</v>
      </c>
      <c r="AL3571" t="str">
        <f t="shared" si="689"/>
        <v>N</v>
      </c>
      <c r="AN3571" t="s">
        <v>86</v>
      </c>
      <c r="AO3571" t="s">
        <v>85</v>
      </c>
      <c r="AP3571" t="str">
        <f t="shared" si="690"/>
        <v>94</v>
      </c>
      <c r="AQ3571" s="145" t="s">
        <v>1826</v>
      </c>
      <c r="AR3571" t="str">
        <f t="shared" si="691"/>
        <v>1-Adjusted Base Budget</v>
      </c>
      <c r="AS3571" s="145" t="s">
        <v>1827</v>
      </c>
      <c r="AT3571" t="s">
        <v>213</v>
      </c>
      <c r="AV3571" t="str">
        <f t="shared" si="685"/>
        <v>VPIT-SS</v>
      </c>
      <c r="AW3571" t="str">
        <f t="shared" si="684"/>
        <v>VP FOR INFORMATION TECHNOLOGY-SHARED SERVICES</v>
      </c>
    </row>
    <row r="3572" spans="1:49">
      <c r="A3572" s="59">
        <v>2018</v>
      </c>
      <c r="B3572" t="s">
        <v>137</v>
      </c>
      <c r="C3572" t="s">
        <v>1310</v>
      </c>
      <c r="D3572" t="s">
        <v>1311</v>
      </c>
      <c r="E3572" t="s">
        <v>1316</v>
      </c>
      <c r="F3572" t="s">
        <v>1142</v>
      </c>
      <c r="G3572" t="s">
        <v>1143</v>
      </c>
      <c r="H3572" t="s">
        <v>149</v>
      </c>
      <c r="I3572" s="170" t="s">
        <v>84</v>
      </c>
      <c r="J3572" t="s">
        <v>85</v>
      </c>
      <c r="K3572" t="s">
        <v>214</v>
      </c>
      <c r="L3572" t="s">
        <v>412</v>
      </c>
      <c r="M3572" t="s">
        <v>413</v>
      </c>
      <c r="N3572" t="s">
        <v>217</v>
      </c>
      <c r="O3572" t="s">
        <v>263</v>
      </c>
      <c r="P3572" t="s">
        <v>414</v>
      </c>
      <c r="Q3572" t="s">
        <v>415</v>
      </c>
      <c r="R3572" t="s">
        <v>416</v>
      </c>
      <c r="S3572" t="s">
        <v>338</v>
      </c>
      <c r="T3572" t="s">
        <v>339</v>
      </c>
      <c r="U3572" s="61" t="s">
        <v>340</v>
      </c>
      <c r="V3572" t="s">
        <v>24</v>
      </c>
      <c r="W3572" t="s">
        <v>263</v>
      </c>
      <c r="X3572" s="59">
        <v>21560</v>
      </c>
      <c r="Y3572" s="59">
        <v>39734</v>
      </c>
      <c r="Z3572" t="s">
        <v>141</v>
      </c>
      <c r="AA3572" s="146" t="str">
        <f t="shared" si="693"/>
        <v>EX</v>
      </c>
      <c r="AB3572" s="146" t="str">
        <f t="shared" si="683"/>
        <v>IT</v>
      </c>
      <c r="AC3572" t="str">
        <f t="shared" si="686"/>
        <v>EX</v>
      </c>
      <c r="AD3572" s="74">
        <f t="shared" si="687"/>
        <v>39734</v>
      </c>
      <c r="AE3572" s="74">
        <f t="shared" si="692"/>
        <v>39734</v>
      </c>
      <c r="AF3572">
        <v>1</v>
      </c>
      <c r="AG3572">
        <v>0</v>
      </c>
      <c r="AH3572" s="74">
        <v>0</v>
      </c>
      <c r="AJ3572" s="74">
        <f t="shared" si="688"/>
        <v>0</v>
      </c>
      <c r="AK3572" s="74">
        <f t="shared" si="694"/>
        <v>39734</v>
      </c>
      <c r="AL3572" t="str">
        <f t="shared" si="689"/>
        <v>N</v>
      </c>
      <c r="AN3572" t="s">
        <v>86</v>
      </c>
      <c r="AO3572" t="s">
        <v>85</v>
      </c>
      <c r="AP3572" t="str">
        <f t="shared" si="690"/>
        <v>94</v>
      </c>
      <c r="AQ3572" s="145" t="s">
        <v>1826</v>
      </c>
      <c r="AR3572" t="str">
        <f t="shared" si="691"/>
        <v>1-Adjusted Base Budget</v>
      </c>
      <c r="AS3572" s="145" t="s">
        <v>1827</v>
      </c>
      <c r="AT3572" t="s">
        <v>213</v>
      </c>
      <c r="AV3572" t="str">
        <f t="shared" si="685"/>
        <v>VPIT-SS</v>
      </c>
      <c r="AW3572" t="str">
        <f t="shared" si="684"/>
        <v>VP FOR INFORMATION TECHNOLOGY-SHARED SERVICES</v>
      </c>
    </row>
    <row r="3573" spans="1:49">
      <c r="A3573" s="59">
        <v>2018</v>
      </c>
      <c r="B3573" t="s">
        <v>137</v>
      </c>
      <c r="C3573" t="s">
        <v>1310</v>
      </c>
      <c r="D3573" t="s">
        <v>1311</v>
      </c>
      <c r="E3573" t="s">
        <v>1316</v>
      </c>
      <c r="F3573" t="s">
        <v>1065</v>
      </c>
      <c r="G3573" t="s">
        <v>1066</v>
      </c>
      <c r="H3573" t="s">
        <v>149</v>
      </c>
      <c r="I3573" s="170" t="s">
        <v>84</v>
      </c>
      <c r="J3573" t="s">
        <v>85</v>
      </c>
      <c r="K3573" t="s">
        <v>214</v>
      </c>
      <c r="L3573" t="s">
        <v>412</v>
      </c>
      <c r="M3573" t="s">
        <v>413</v>
      </c>
      <c r="N3573" t="s">
        <v>217</v>
      </c>
      <c r="O3573" t="s">
        <v>263</v>
      </c>
      <c r="P3573" t="s">
        <v>414</v>
      </c>
      <c r="Q3573" t="s">
        <v>415</v>
      </c>
      <c r="R3573" t="s">
        <v>416</v>
      </c>
      <c r="S3573" t="s">
        <v>338</v>
      </c>
      <c r="T3573" t="s">
        <v>339</v>
      </c>
      <c r="U3573" s="61" t="s">
        <v>340</v>
      </c>
      <c r="V3573" t="s">
        <v>24</v>
      </c>
      <c r="W3573" t="s">
        <v>263</v>
      </c>
      <c r="X3573" s="59">
        <v>70573</v>
      </c>
      <c r="Y3573" s="59">
        <v>48717</v>
      </c>
      <c r="Z3573" t="s">
        <v>141</v>
      </c>
      <c r="AA3573" s="146" t="str">
        <f t="shared" si="693"/>
        <v>EX</v>
      </c>
      <c r="AB3573" s="146" t="str">
        <f t="shared" ref="AB3573:AB3636" si="695">IF(O3573 =AA3573,Z3573,"10cr")</f>
        <v>IT</v>
      </c>
      <c r="AC3573" t="str">
        <f t="shared" si="686"/>
        <v>EX</v>
      </c>
      <c r="AD3573" s="74">
        <f t="shared" si="687"/>
        <v>48717</v>
      </c>
      <c r="AE3573" s="74">
        <f t="shared" si="692"/>
        <v>48717</v>
      </c>
      <c r="AF3573">
        <v>1</v>
      </c>
      <c r="AG3573">
        <v>0</v>
      </c>
      <c r="AH3573" s="74">
        <v>0</v>
      </c>
      <c r="AJ3573" s="74">
        <f t="shared" si="688"/>
        <v>0</v>
      </c>
      <c r="AK3573" s="74">
        <f t="shared" si="694"/>
        <v>48717</v>
      </c>
      <c r="AL3573" t="str">
        <f t="shared" si="689"/>
        <v>N</v>
      </c>
      <c r="AN3573" t="s">
        <v>86</v>
      </c>
      <c r="AO3573" t="s">
        <v>85</v>
      </c>
      <c r="AP3573" t="str">
        <f t="shared" si="690"/>
        <v>94</v>
      </c>
      <c r="AQ3573" s="145" t="s">
        <v>1826</v>
      </c>
      <c r="AR3573" t="str">
        <f t="shared" si="691"/>
        <v>1-Adjusted Base Budget</v>
      </c>
      <c r="AS3573" s="145" t="s">
        <v>1827</v>
      </c>
      <c r="AT3573" t="s">
        <v>213</v>
      </c>
      <c r="AV3573" t="str">
        <f t="shared" si="685"/>
        <v>VPIT-SS</v>
      </c>
      <c r="AW3573" t="str">
        <f t="shared" si="684"/>
        <v>VP FOR INFORMATION TECHNOLOGY-SHARED SERVICES</v>
      </c>
    </row>
    <row r="3574" spans="1:49">
      <c r="A3574" s="59">
        <v>2018</v>
      </c>
      <c r="B3574" t="s">
        <v>137</v>
      </c>
      <c r="C3574" t="s">
        <v>1310</v>
      </c>
      <c r="D3574" t="s">
        <v>1311</v>
      </c>
      <c r="E3574" t="s">
        <v>1316</v>
      </c>
      <c r="F3574" t="s">
        <v>1018</v>
      </c>
      <c r="G3574" t="s">
        <v>1019</v>
      </c>
      <c r="H3574" t="s">
        <v>149</v>
      </c>
      <c r="I3574" s="170" t="s">
        <v>84</v>
      </c>
      <c r="J3574" t="s">
        <v>85</v>
      </c>
      <c r="K3574" t="s">
        <v>214</v>
      </c>
      <c r="L3574" t="s">
        <v>412</v>
      </c>
      <c r="M3574" t="s">
        <v>413</v>
      </c>
      <c r="N3574" t="s">
        <v>217</v>
      </c>
      <c r="O3574" t="s">
        <v>263</v>
      </c>
      <c r="P3574" t="s">
        <v>414</v>
      </c>
      <c r="Q3574" t="s">
        <v>415</v>
      </c>
      <c r="R3574" t="s">
        <v>416</v>
      </c>
      <c r="S3574" t="s">
        <v>338</v>
      </c>
      <c r="T3574" t="s">
        <v>339</v>
      </c>
      <c r="U3574" s="61" t="s">
        <v>340</v>
      </c>
      <c r="V3574" t="s">
        <v>24</v>
      </c>
      <c r="W3574" t="s">
        <v>263</v>
      </c>
      <c r="X3574" s="59">
        <v>25772</v>
      </c>
      <c r="Y3574" s="59">
        <v>25772</v>
      </c>
      <c r="Z3574" t="s">
        <v>141</v>
      </c>
      <c r="AA3574" s="146" t="str">
        <f t="shared" si="693"/>
        <v>EX</v>
      </c>
      <c r="AB3574" s="146" t="str">
        <f t="shared" si="695"/>
        <v>IT</v>
      </c>
      <c r="AC3574" t="str">
        <f t="shared" si="686"/>
        <v>EX</v>
      </c>
      <c r="AD3574" s="74">
        <f t="shared" si="687"/>
        <v>25772</v>
      </c>
      <c r="AE3574" s="74">
        <f t="shared" si="692"/>
        <v>25772</v>
      </c>
      <c r="AF3574">
        <v>1</v>
      </c>
      <c r="AG3574">
        <v>0</v>
      </c>
      <c r="AH3574" s="74">
        <v>0</v>
      </c>
      <c r="AJ3574" s="74">
        <f t="shared" si="688"/>
        <v>0</v>
      </c>
      <c r="AK3574" s="74">
        <f t="shared" si="694"/>
        <v>25772</v>
      </c>
      <c r="AL3574" t="str">
        <f t="shared" si="689"/>
        <v>N</v>
      </c>
      <c r="AN3574" t="s">
        <v>86</v>
      </c>
      <c r="AO3574" t="s">
        <v>85</v>
      </c>
      <c r="AP3574" t="str">
        <f t="shared" si="690"/>
        <v>94</v>
      </c>
      <c r="AQ3574" s="145" t="s">
        <v>1826</v>
      </c>
      <c r="AR3574" t="str">
        <f t="shared" si="691"/>
        <v>1-Adjusted Base Budget</v>
      </c>
      <c r="AS3574" s="145" t="s">
        <v>1827</v>
      </c>
      <c r="AT3574" t="s">
        <v>213</v>
      </c>
      <c r="AV3574" t="str">
        <f t="shared" si="685"/>
        <v>VPIT-SS</v>
      </c>
      <c r="AW3574" t="str">
        <f t="shared" si="684"/>
        <v>VP FOR INFORMATION TECHNOLOGY-SHARED SERVICES</v>
      </c>
    </row>
    <row r="3575" spans="1:49">
      <c r="A3575" s="59">
        <v>2018</v>
      </c>
      <c r="B3575" t="s">
        <v>137</v>
      </c>
      <c r="C3575" t="s">
        <v>1310</v>
      </c>
      <c r="D3575" t="s">
        <v>1311</v>
      </c>
      <c r="E3575" t="s">
        <v>1316</v>
      </c>
      <c r="F3575" t="s">
        <v>1763</v>
      </c>
      <c r="G3575" t="s">
        <v>1764</v>
      </c>
      <c r="H3575" t="s">
        <v>149</v>
      </c>
      <c r="I3575" s="170" t="s">
        <v>84</v>
      </c>
      <c r="J3575" t="s">
        <v>85</v>
      </c>
      <c r="K3575" t="s">
        <v>214</v>
      </c>
      <c r="L3575" t="s">
        <v>412</v>
      </c>
      <c r="M3575" t="s">
        <v>413</v>
      </c>
      <c r="N3575" t="s">
        <v>217</v>
      </c>
      <c r="O3575" t="s">
        <v>263</v>
      </c>
      <c r="P3575" t="s">
        <v>414</v>
      </c>
      <c r="Q3575" t="s">
        <v>415</v>
      </c>
      <c r="R3575" t="s">
        <v>416</v>
      </c>
      <c r="S3575" t="s">
        <v>338</v>
      </c>
      <c r="T3575" t="s">
        <v>339</v>
      </c>
      <c r="U3575" s="61" t="s">
        <v>340</v>
      </c>
      <c r="V3575" t="s">
        <v>24</v>
      </c>
      <c r="W3575" t="s">
        <v>263</v>
      </c>
      <c r="X3575" s="59">
        <v>25477</v>
      </c>
      <c r="Y3575" s="59">
        <v>25477</v>
      </c>
      <c r="Z3575" t="s">
        <v>141</v>
      </c>
      <c r="AA3575" s="146" t="str">
        <f t="shared" si="693"/>
        <v>EX</v>
      </c>
      <c r="AB3575" s="146" t="str">
        <f t="shared" si="695"/>
        <v>IT</v>
      </c>
      <c r="AC3575" t="str">
        <f t="shared" si="686"/>
        <v>EX</v>
      </c>
      <c r="AD3575" s="74">
        <f t="shared" si="687"/>
        <v>25477</v>
      </c>
      <c r="AE3575" s="74">
        <f t="shared" si="692"/>
        <v>25477</v>
      </c>
      <c r="AF3575">
        <v>1</v>
      </c>
      <c r="AG3575">
        <v>0</v>
      </c>
      <c r="AH3575" s="74">
        <v>0</v>
      </c>
      <c r="AJ3575" s="74">
        <f t="shared" si="688"/>
        <v>0</v>
      </c>
      <c r="AK3575" s="74">
        <f t="shared" si="694"/>
        <v>25477</v>
      </c>
      <c r="AL3575" t="str">
        <f t="shared" si="689"/>
        <v>N</v>
      </c>
      <c r="AN3575" t="s">
        <v>86</v>
      </c>
      <c r="AO3575" t="s">
        <v>85</v>
      </c>
      <c r="AP3575" t="str">
        <f t="shared" si="690"/>
        <v>94</v>
      </c>
      <c r="AQ3575" s="145" t="s">
        <v>1826</v>
      </c>
      <c r="AR3575" t="str">
        <f t="shared" si="691"/>
        <v>1-Adjusted Base Budget</v>
      </c>
      <c r="AS3575" s="145" t="s">
        <v>1827</v>
      </c>
      <c r="AT3575" t="s">
        <v>213</v>
      </c>
      <c r="AV3575" t="str">
        <f t="shared" si="685"/>
        <v>VPIT-SS</v>
      </c>
      <c r="AW3575" t="str">
        <f t="shared" si="684"/>
        <v>VP FOR INFORMATION TECHNOLOGY-SHARED SERVICES</v>
      </c>
    </row>
    <row r="3576" spans="1:49">
      <c r="A3576" s="59">
        <v>2018</v>
      </c>
      <c r="B3576" t="s">
        <v>137</v>
      </c>
      <c r="C3576" t="s">
        <v>1310</v>
      </c>
      <c r="D3576" t="s">
        <v>1311</v>
      </c>
      <c r="E3576" t="s">
        <v>1316</v>
      </c>
      <c r="F3576" t="s">
        <v>1029</v>
      </c>
      <c r="G3576" t="s">
        <v>1030</v>
      </c>
      <c r="H3576" t="s">
        <v>149</v>
      </c>
      <c r="I3576" s="170" t="s">
        <v>84</v>
      </c>
      <c r="J3576" t="s">
        <v>85</v>
      </c>
      <c r="K3576" t="s">
        <v>214</v>
      </c>
      <c r="L3576" t="s">
        <v>412</v>
      </c>
      <c r="M3576" t="s">
        <v>413</v>
      </c>
      <c r="N3576" t="s">
        <v>217</v>
      </c>
      <c r="O3576" t="s">
        <v>263</v>
      </c>
      <c r="P3576" t="s">
        <v>414</v>
      </c>
      <c r="Q3576" t="s">
        <v>415</v>
      </c>
      <c r="R3576" t="s">
        <v>416</v>
      </c>
      <c r="S3576" t="s">
        <v>338</v>
      </c>
      <c r="T3576" t="s">
        <v>339</v>
      </c>
      <c r="U3576" s="61" t="s">
        <v>340</v>
      </c>
      <c r="V3576" t="s">
        <v>24</v>
      </c>
      <c r="W3576" t="s">
        <v>263</v>
      </c>
      <c r="X3576" s="59">
        <v>14443</v>
      </c>
      <c r="Y3576" s="59">
        <v>14443</v>
      </c>
      <c r="Z3576" t="s">
        <v>141</v>
      </c>
      <c r="AA3576" s="146" t="str">
        <f t="shared" si="693"/>
        <v>EX</v>
      </c>
      <c r="AB3576" s="146" t="str">
        <f t="shared" si="695"/>
        <v>IT</v>
      </c>
      <c r="AC3576" t="str">
        <f t="shared" si="686"/>
        <v>EX</v>
      </c>
      <c r="AD3576" s="74">
        <f t="shared" si="687"/>
        <v>14443</v>
      </c>
      <c r="AE3576" s="74">
        <f t="shared" si="692"/>
        <v>14443</v>
      </c>
      <c r="AF3576">
        <v>1</v>
      </c>
      <c r="AG3576">
        <v>0</v>
      </c>
      <c r="AH3576" s="74">
        <v>0</v>
      </c>
      <c r="AJ3576" s="74">
        <f t="shared" si="688"/>
        <v>0</v>
      </c>
      <c r="AK3576" s="74">
        <f t="shared" si="694"/>
        <v>14443</v>
      </c>
      <c r="AL3576" t="str">
        <f t="shared" si="689"/>
        <v>N</v>
      </c>
      <c r="AN3576" t="s">
        <v>86</v>
      </c>
      <c r="AO3576" t="s">
        <v>85</v>
      </c>
      <c r="AP3576" t="str">
        <f t="shared" si="690"/>
        <v>94</v>
      </c>
      <c r="AQ3576" s="145" t="s">
        <v>1826</v>
      </c>
      <c r="AR3576" t="str">
        <f t="shared" si="691"/>
        <v>1-Adjusted Base Budget</v>
      </c>
      <c r="AS3576" s="145" t="s">
        <v>1827</v>
      </c>
      <c r="AT3576" t="s">
        <v>213</v>
      </c>
      <c r="AV3576" t="str">
        <f t="shared" si="685"/>
        <v>VPIT-SS</v>
      </c>
      <c r="AW3576" t="str">
        <f t="shared" si="684"/>
        <v>VP FOR INFORMATION TECHNOLOGY-SHARED SERVICES</v>
      </c>
    </row>
    <row r="3577" spans="1:49">
      <c r="A3577" s="59">
        <v>2018</v>
      </c>
      <c r="B3577" t="s">
        <v>137</v>
      </c>
      <c r="C3577" t="s">
        <v>1310</v>
      </c>
      <c r="D3577" t="s">
        <v>1311</v>
      </c>
      <c r="E3577" t="s">
        <v>1316</v>
      </c>
      <c r="F3577" t="s">
        <v>961</v>
      </c>
      <c r="G3577" t="s">
        <v>977</v>
      </c>
      <c r="H3577" t="s">
        <v>149</v>
      </c>
      <c r="I3577" s="170" t="s">
        <v>84</v>
      </c>
      <c r="J3577" t="s">
        <v>85</v>
      </c>
      <c r="K3577" t="s">
        <v>214</v>
      </c>
      <c r="L3577" t="s">
        <v>412</v>
      </c>
      <c r="M3577" t="s">
        <v>413</v>
      </c>
      <c r="N3577" t="s">
        <v>217</v>
      </c>
      <c r="O3577" t="s">
        <v>263</v>
      </c>
      <c r="P3577" t="s">
        <v>414</v>
      </c>
      <c r="Q3577" t="s">
        <v>415</v>
      </c>
      <c r="R3577" t="s">
        <v>416</v>
      </c>
      <c r="S3577" t="s">
        <v>338</v>
      </c>
      <c r="T3577" t="s">
        <v>339</v>
      </c>
      <c r="U3577" s="61" t="s">
        <v>340</v>
      </c>
      <c r="V3577" t="s">
        <v>24</v>
      </c>
      <c r="W3577" t="s">
        <v>263</v>
      </c>
      <c r="X3577" s="59">
        <v>8239</v>
      </c>
      <c r="Y3577" s="59">
        <v>0</v>
      </c>
      <c r="Z3577" t="s">
        <v>141</v>
      </c>
      <c r="AA3577" s="146" t="str">
        <f t="shared" si="693"/>
        <v>EX</v>
      </c>
      <c r="AB3577" s="146" t="str">
        <f t="shared" si="695"/>
        <v>IT</v>
      </c>
      <c r="AC3577" t="str">
        <f t="shared" si="686"/>
        <v>EX</v>
      </c>
      <c r="AD3577" s="74">
        <f t="shared" si="687"/>
        <v>0</v>
      </c>
      <c r="AE3577" s="74">
        <f t="shared" si="692"/>
        <v>0</v>
      </c>
      <c r="AF3577">
        <v>1</v>
      </c>
      <c r="AG3577">
        <v>0</v>
      </c>
      <c r="AH3577" s="74">
        <v>0</v>
      </c>
      <c r="AJ3577" s="74">
        <f t="shared" si="688"/>
        <v>0</v>
      </c>
      <c r="AK3577" s="74">
        <f t="shared" si="694"/>
        <v>0</v>
      </c>
      <c r="AL3577" t="str">
        <f t="shared" si="689"/>
        <v>N</v>
      </c>
      <c r="AN3577" t="s">
        <v>86</v>
      </c>
      <c r="AO3577" t="s">
        <v>85</v>
      </c>
      <c r="AP3577" t="str">
        <f t="shared" si="690"/>
        <v>94</v>
      </c>
      <c r="AQ3577" s="145" t="s">
        <v>1826</v>
      </c>
      <c r="AR3577" t="str">
        <f t="shared" si="691"/>
        <v>1-Adjusted Base Budget</v>
      </c>
      <c r="AS3577" s="145" t="s">
        <v>1827</v>
      </c>
      <c r="AT3577" t="s">
        <v>213</v>
      </c>
      <c r="AV3577" t="str">
        <f t="shared" si="685"/>
        <v>VPIT-SS</v>
      </c>
      <c r="AW3577" t="str">
        <f t="shared" si="684"/>
        <v>VP FOR INFORMATION TECHNOLOGY-SHARED SERVICES</v>
      </c>
    </row>
    <row r="3578" spans="1:49">
      <c r="A3578" s="59">
        <v>2018</v>
      </c>
      <c r="B3578" t="s">
        <v>137</v>
      </c>
      <c r="C3578" t="s">
        <v>1310</v>
      </c>
      <c r="D3578" t="s">
        <v>1311</v>
      </c>
      <c r="E3578" t="s">
        <v>1316</v>
      </c>
      <c r="F3578" t="s">
        <v>1079</v>
      </c>
      <c r="G3578" t="s">
        <v>1080</v>
      </c>
      <c r="H3578" t="s">
        <v>149</v>
      </c>
      <c r="I3578" s="170" t="s">
        <v>84</v>
      </c>
      <c r="J3578" t="s">
        <v>85</v>
      </c>
      <c r="K3578" t="s">
        <v>214</v>
      </c>
      <c r="L3578" t="s">
        <v>412</v>
      </c>
      <c r="M3578" t="s">
        <v>413</v>
      </c>
      <c r="N3578" t="s">
        <v>217</v>
      </c>
      <c r="O3578" t="s">
        <v>263</v>
      </c>
      <c r="P3578" t="s">
        <v>414</v>
      </c>
      <c r="Q3578" t="s">
        <v>415</v>
      </c>
      <c r="R3578" t="s">
        <v>416</v>
      </c>
      <c r="S3578" t="s">
        <v>338</v>
      </c>
      <c r="T3578" t="s">
        <v>339</v>
      </c>
      <c r="U3578" s="61" t="s">
        <v>340</v>
      </c>
      <c r="V3578" t="s">
        <v>24</v>
      </c>
      <c r="W3578" t="s">
        <v>263</v>
      </c>
      <c r="X3578" s="59">
        <v>2157</v>
      </c>
      <c r="Y3578" s="59">
        <v>2157</v>
      </c>
      <c r="Z3578" t="s">
        <v>141</v>
      </c>
      <c r="AA3578" s="146" t="str">
        <f t="shared" si="693"/>
        <v>EX</v>
      </c>
      <c r="AB3578" s="146" t="str">
        <f t="shared" si="695"/>
        <v>IT</v>
      </c>
      <c r="AC3578" t="str">
        <f t="shared" si="686"/>
        <v>EX</v>
      </c>
      <c r="AD3578" s="74">
        <f t="shared" si="687"/>
        <v>2157</v>
      </c>
      <c r="AE3578" s="74">
        <f t="shared" si="692"/>
        <v>2157</v>
      </c>
      <c r="AF3578">
        <v>1</v>
      </c>
      <c r="AG3578">
        <v>0</v>
      </c>
      <c r="AH3578" s="74">
        <v>0</v>
      </c>
      <c r="AJ3578" s="74">
        <f t="shared" si="688"/>
        <v>0</v>
      </c>
      <c r="AK3578" s="74">
        <f t="shared" si="694"/>
        <v>2157</v>
      </c>
      <c r="AL3578" t="str">
        <f t="shared" si="689"/>
        <v>N</v>
      </c>
      <c r="AN3578" t="s">
        <v>86</v>
      </c>
      <c r="AO3578" t="s">
        <v>85</v>
      </c>
      <c r="AP3578" t="str">
        <f t="shared" si="690"/>
        <v>94</v>
      </c>
      <c r="AQ3578" s="145" t="s">
        <v>1826</v>
      </c>
      <c r="AR3578" t="str">
        <f t="shared" si="691"/>
        <v>1-Adjusted Base Budget</v>
      </c>
      <c r="AS3578" s="145" t="s">
        <v>1827</v>
      </c>
      <c r="AT3578" t="s">
        <v>213</v>
      </c>
      <c r="AV3578" t="str">
        <f t="shared" si="685"/>
        <v>VPIT-SS</v>
      </c>
      <c r="AW3578" t="str">
        <f t="shared" si="684"/>
        <v>VP FOR INFORMATION TECHNOLOGY-SHARED SERVICES</v>
      </c>
    </row>
    <row r="3579" spans="1:49">
      <c r="A3579" s="59">
        <v>2018</v>
      </c>
      <c r="B3579" t="s">
        <v>137</v>
      </c>
      <c r="C3579" t="s">
        <v>1310</v>
      </c>
      <c r="D3579" t="s">
        <v>1311</v>
      </c>
      <c r="E3579" t="s">
        <v>1316</v>
      </c>
      <c r="F3579" t="s">
        <v>1083</v>
      </c>
      <c r="G3579" t="s">
        <v>1084</v>
      </c>
      <c r="H3579" t="s">
        <v>149</v>
      </c>
      <c r="I3579" s="170" t="s">
        <v>84</v>
      </c>
      <c r="J3579" t="s">
        <v>85</v>
      </c>
      <c r="K3579" t="s">
        <v>214</v>
      </c>
      <c r="L3579" t="s">
        <v>412</v>
      </c>
      <c r="M3579" t="s">
        <v>413</v>
      </c>
      <c r="N3579" t="s">
        <v>217</v>
      </c>
      <c r="O3579" t="s">
        <v>263</v>
      </c>
      <c r="P3579" t="s">
        <v>414</v>
      </c>
      <c r="Q3579" t="s">
        <v>415</v>
      </c>
      <c r="R3579" t="s">
        <v>416</v>
      </c>
      <c r="S3579" t="s">
        <v>338</v>
      </c>
      <c r="T3579" t="s">
        <v>339</v>
      </c>
      <c r="U3579" s="61" t="s">
        <v>340</v>
      </c>
      <c r="V3579" t="s">
        <v>24</v>
      </c>
      <c r="W3579" t="s">
        <v>263</v>
      </c>
      <c r="X3579" s="59">
        <v>20028</v>
      </c>
      <c r="Y3579" s="59">
        <v>20028</v>
      </c>
      <c r="Z3579" t="s">
        <v>141</v>
      </c>
      <c r="AA3579" s="146" t="str">
        <f t="shared" si="693"/>
        <v>EX</v>
      </c>
      <c r="AB3579" s="146" t="str">
        <f t="shared" si="695"/>
        <v>IT</v>
      </c>
      <c r="AC3579" t="str">
        <f t="shared" si="686"/>
        <v>EX</v>
      </c>
      <c r="AD3579" s="74">
        <f t="shared" si="687"/>
        <v>20028</v>
      </c>
      <c r="AE3579" s="74">
        <f t="shared" si="692"/>
        <v>20028</v>
      </c>
      <c r="AF3579">
        <v>1</v>
      </c>
      <c r="AG3579">
        <v>0</v>
      </c>
      <c r="AH3579" s="74">
        <v>0</v>
      </c>
      <c r="AJ3579" s="74">
        <f t="shared" si="688"/>
        <v>0</v>
      </c>
      <c r="AK3579" s="74">
        <f t="shared" si="694"/>
        <v>20028</v>
      </c>
      <c r="AL3579" t="str">
        <f t="shared" si="689"/>
        <v>N</v>
      </c>
      <c r="AN3579" t="s">
        <v>86</v>
      </c>
      <c r="AO3579" t="s">
        <v>85</v>
      </c>
      <c r="AP3579" t="str">
        <f t="shared" si="690"/>
        <v>94</v>
      </c>
      <c r="AQ3579" s="145" t="s">
        <v>1826</v>
      </c>
      <c r="AR3579" t="str">
        <f t="shared" si="691"/>
        <v>1-Adjusted Base Budget</v>
      </c>
      <c r="AS3579" s="145" t="s">
        <v>1827</v>
      </c>
      <c r="AT3579" t="s">
        <v>213</v>
      </c>
      <c r="AV3579" t="str">
        <f t="shared" si="685"/>
        <v>VPIT-SS</v>
      </c>
      <c r="AW3579" t="str">
        <f t="shared" si="684"/>
        <v>VP FOR INFORMATION TECHNOLOGY-SHARED SERVICES</v>
      </c>
    </row>
    <row r="3580" spans="1:49">
      <c r="A3580" s="59">
        <v>2018</v>
      </c>
      <c r="B3580" t="s">
        <v>137</v>
      </c>
      <c r="C3580" t="s">
        <v>1310</v>
      </c>
      <c r="D3580" t="s">
        <v>1311</v>
      </c>
      <c r="E3580" t="s">
        <v>1316</v>
      </c>
      <c r="F3580" t="s">
        <v>1326</v>
      </c>
      <c r="G3580" t="s">
        <v>1327</v>
      </c>
      <c r="H3580" t="s">
        <v>149</v>
      </c>
      <c r="I3580" s="170" t="s">
        <v>84</v>
      </c>
      <c r="J3580" t="s">
        <v>85</v>
      </c>
      <c r="K3580" t="s">
        <v>214</v>
      </c>
      <c r="L3580" t="s">
        <v>412</v>
      </c>
      <c r="M3580" t="s">
        <v>413</v>
      </c>
      <c r="N3580" t="s">
        <v>217</v>
      </c>
      <c r="O3580" t="s">
        <v>263</v>
      </c>
      <c r="P3580" t="s">
        <v>414</v>
      </c>
      <c r="Q3580" t="s">
        <v>415</v>
      </c>
      <c r="R3580" t="s">
        <v>416</v>
      </c>
      <c r="S3580" t="s">
        <v>338</v>
      </c>
      <c r="T3580" t="s">
        <v>339</v>
      </c>
      <c r="U3580" s="61" t="s">
        <v>340</v>
      </c>
      <c r="V3580" t="s">
        <v>24</v>
      </c>
      <c r="W3580" t="s">
        <v>263</v>
      </c>
      <c r="X3580" s="59">
        <v>13746</v>
      </c>
      <c r="Y3580" s="59">
        <v>33711</v>
      </c>
      <c r="Z3580" t="s">
        <v>141</v>
      </c>
      <c r="AA3580" s="146" t="str">
        <f t="shared" si="693"/>
        <v>EX</v>
      </c>
      <c r="AB3580" s="146" t="str">
        <f t="shared" si="695"/>
        <v>IT</v>
      </c>
      <c r="AC3580" t="str">
        <f t="shared" si="686"/>
        <v>EX</v>
      </c>
      <c r="AD3580" s="74">
        <f t="shared" si="687"/>
        <v>33711</v>
      </c>
      <c r="AE3580" s="74">
        <f t="shared" si="692"/>
        <v>33711</v>
      </c>
      <c r="AF3580">
        <v>1</v>
      </c>
      <c r="AG3580">
        <v>0</v>
      </c>
      <c r="AH3580" s="74">
        <v>0</v>
      </c>
      <c r="AJ3580" s="74">
        <f t="shared" si="688"/>
        <v>0</v>
      </c>
      <c r="AK3580" s="74">
        <f t="shared" si="694"/>
        <v>33711</v>
      </c>
      <c r="AL3580" t="str">
        <f t="shared" si="689"/>
        <v>N</v>
      </c>
      <c r="AN3580" t="s">
        <v>86</v>
      </c>
      <c r="AO3580" t="s">
        <v>85</v>
      </c>
      <c r="AP3580" t="str">
        <f t="shared" si="690"/>
        <v>94</v>
      </c>
      <c r="AQ3580" s="145" t="s">
        <v>1826</v>
      </c>
      <c r="AR3580" t="str">
        <f t="shared" si="691"/>
        <v>1-Adjusted Base Budget</v>
      </c>
      <c r="AS3580" s="145" t="s">
        <v>1827</v>
      </c>
      <c r="AT3580" t="s">
        <v>213</v>
      </c>
      <c r="AV3580" t="str">
        <f t="shared" si="685"/>
        <v>VPIT-SS</v>
      </c>
      <c r="AW3580" t="str">
        <f t="shared" si="684"/>
        <v>VP FOR INFORMATION TECHNOLOGY-SHARED SERVICES</v>
      </c>
    </row>
    <row r="3581" spans="1:49">
      <c r="A3581" s="59">
        <v>2018</v>
      </c>
      <c r="B3581" t="s">
        <v>137</v>
      </c>
      <c r="C3581" t="s">
        <v>1310</v>
      </c>
      <c r="D3581" t="s">
        <v>1311</v>
      </c>
      <c r="E3581" t="s">
        <v>1316</v>
      </c>
      <c r="F3581" t="s">
        <v>1357</v>
      </c>
      <c r="G3581" t="s">
        <v>1358</v>
      </c>
      <c r="H3581" t="s">
        <v>149</v>
      </c>
      <c r="I3581" s="170" t="s">
        <v>84</v>
      </c>
      <c r="J3581" t="s">
        <v>85</v>
      </c>
      <c r="K3581" t="s">
        <v>214</v>
      </c>
      <c r="L3581" t="s">
        <v>412</v>
      </c>
      <c r="M3581" t="s">
        <v>413</v>
      </c>
      <c r="N3581" t="s">
        <v>217</v>
      </c>
      <c r="O3581" t="s">
        <v>263</v>
      </c>
      <c r="P3581" t="s">
        <v>414</v>
      </c>
      <c r="Q3581" t="s">
        <v>415</v>
      </c>
      <c r="R3581" t="s">
        <v>416</v>
      </c>
      <c r="S3581" t="s">
        <v>338</v>
      </c>
      <c r="T3581" t="s">
        <v>339</v>
      </c>
      <c r="U3581" s="61" t="s">
        <v>340</v>
      </c>
      <c r="V3581" t="s">
        <v>24</v>
      </c>
      <c r="W3581" t="s">
        <v>263</v>
      </c>
      <c r="X3581" s="59">
        <v>0</v>
      </c>
      <c r="Y3581" s="59">
        <v>14280</v>
      </c>
      <c r="Z3581" t="s">
        <v>141</v>
      </c>
      <c r="AA3581" s="146" t="str">
        <f t="shared" si="693"/>
        <v>EX</v>
      </c>
      <c r="AB3581" s="146" t="str">
        <f t="shared" si="695"/>
        <v>IT</v>
      </c>
      <c r="AC3581" t="str">
        <f t="shared" si="686"/>
        <v>EX</v>
      </c>
      <c r="AD3581" s="74">
        <f t="shared" si="687"/>
        <v>14280</v>
      </c>
      <c r="AE3581" s="74">
        <f t="shared" si="692"/>
        <v>14280</v>
      </c>
      <c r="AF3581">
        <v>1</v>
      </c>
      <c r="AG3581">
        <v>0</v>
      </c>
      <c r="AH3581" s="74">
        <v>0</v>
      </c>
      <c r="AJ3581" s="74">
        <f t="shared" si="688"/>
        <v>0</v>
      </c>
      <c r="AK3581" s="74">
        <f t="shared" si="694"/>
        <v>14280</v>
      </c>
      <c r="AL3581" t="str">
        <f t="shared" si="689"/>
        <v>N</v>
      </c>
      <c r="AN3581" t="s">
        <v>86</v>
      </c>
      <c r="AO3581" t="s">
        <v>85</v>
      </c>
      <c r="AP3581" t="str">
        <f t="shared" si="690"/>
        <v>94</v>
      </c>
      <c r="AQ3581" s="145" t="s">
        <v>1826</v>
      </c>
      <c r="AR3581" t="str">
        <f t="shared" si="691"/>
        <v>1-Adjusted Base Budget</v>
      </c>
      <c r="AS3581" s="145" t="s">
        <v>1827</v>
      </c>
      <c r="AT3581" t="s">
        <v>213</v>
      </c>
      <c r="AV3581" t="str">
        <f t="shared" si="685"/>
        <v>VPIT-SS</v>
      </c>
      <c r="AW3581" t="str">
        <f t="shared" si="684"/>
        <v>VP FOR INFORMATION TECHNOLOGY-SHARED SERVICES</v>
      </c>
    </row>
    <row r="3582" spans="1:49">
      <c r="A3582" s="59">
        <v>2018</v>
      </c>
      <c r="B3582" t="s">
        <v>137</v>
      </c>
      <c r="C3582" t="s">
        <v>1310</v>
      </c>
      <c r="D3582" t="s">
        <v>1311</v>
      </c>
      <c r="E3582" t="s">
        <v>1316</v>
      </c>
      <c r="F3582" t="s">
        <v>1330</v>
      </c>
      <c r="G3582" t="s">
        <v>1331</v>
      </c>
      <c r="H3582" t="s">
        <v>149</v>
      </c>
      <c r="I3582" s="170" t="s">
        <v>84</v>
      </c>
      <c r="J3582" t="s">
        <v>85</v>
      </c>
      <c r="K3582" t="s">
        <v>214</v>
      </c>
      <c r="L3582" t="s">
        <v>412</v>
      </c>
      <c r="M3582" t="s">
        <v>413</v>
      </c>
      <c r="N3582" t="s">
        <v>217</v>
      </c>
      <c r="O3582" t="s">
        <v>263</v>
      </c>
      <c r="P3582" t="s">
        <v>414</v>
      </c>
      <c r="Q3582" t="s">
        <v>415</v>
      </c>
      <c r="R3582" t="s">
        <v>416</v>
      </c>
      <c r="S3582" t="s">
        <v>338</v>
      </c>
      <c r="T3582" t="s">
        <v>339</v>
      </c>
      <c r="U3582" s="61" t="s">
        <v>340</v>
      </c>
      <c r="V3582" t="s">
        <v>24</v>
      </c>
      <c r="W3582" t="s">
        <v>263</v>
      </c>
      <c r="X3582" s="59">
        <v>13367</v>
      </c>
      <c r="Y3582" s="59">
        <v>13367</v>
      </c>
      <c r="Z3582" t="s">
        <v>141</v>
      </c>
      <c r="AA3582" s="146" t="str">
        <f t="shared" si="693"/>
        <v>EX</v>
      </c>
      <c r="AB3582" s="146" t="str">
        <f t="shared" si="695"/>
        <v>IT</v>
      </c>
      <c r="AC3582" t="str">
        <f t="shared" si="686"/>
        <v>EX</v>
      </c>
      <c r="AD3582" s="74">
        <f t="shared" si="687"/>
        <v>13367</v>
      </c>
      <c r="AE3582" s="74">
        <f t="shared" si="692"/>
        <v>13367</v>
      </c>
      <c r="AF3582">
        <v>1</v>
      </c>
      <c r="AG3582">
        <v>0</v>
      </c>
      <c r="AH3582" s="74">
        <v>0</v>
      </c>
      <c r="AJ3582" s="74">
        <f t="shared" si="688"/>
        <v>0</v>
      </c>
      <c r="AK3582" s="74">
        <f t="shared" si="694"/>
        <v>13367</v>
      </c>
      <c r="AL3582" t="str">
        <f t="shared" si="689"/>
        <v>N</v>
      </c>
      <c r="AN3582" t="s">
        <v>86</v>
      </c>
      <c r="AO3582" t="s">
        <v>85</v>
      </c>
      <c r="AP3582" t="str">
        <f t="shared" si="690"/>
        <v>94</v>
      </c>
      <c r="AQ3582" s="145" t="s">
        <v>1826</v>
      </c>
      <c r="AR3582" t="str">
        <f t="shared" si="691"/>
        <v>1-Adjusted Base Budget</v>
      </c>
      <c r="AS3582" s="145" t="s">
        <v>1827</v>
      </c>
      <c r="AT3582" t="s">
        <v>213</v>
      </c>
      <c r="AV3582" t="str">
        <f t="shared" si="685"/>
        <v>VPIT-SS</v>
      </c>
      <c r="AW3582" t="str">
        <f t="shared" si="684"/>
        <v>VP FOR INFORMATION TECHNOLOGY-SHARED SERVICES</v>
      </c>
    </row>
    <row r="3583" spans="1:49">
      <c r="A3583" s="59">
        <v>2018</v>
      </c>
      <c r="B3583" t="s">
        <v>137</v>
      </c>
      <c r="C3583" t="s">
        <v>1310</v>
      </c>
      <c r="D3583" t="s">
        <v>1311</v>
      </c>
      <c r="E3583" t="s">
        <v>1316</v>
      </c>
      <c r="F3583" t="s">
        <v>1125</v>
      </c>
      <c r="G3583" t="s">
        <v>1126</v>
      </c>
      <c r="H3583" t="s">
        <v>149</v>
      </c>
      <c r="I3583" s="170" t="s">
        <v>84</v>
      </c>
      <c r="J3583" t="s">
        <v>85</v>
      </c>
      <c r="K3583" t="s">
        <v>214</v>
      </c>
      <c r="L3583" t="s">
        <v>412</v>
      </c>
      <c r="M3583" t="s">
        <v>413</v>
      </c>
      <c r="N3583" t="s">
        <v>217</v>
      </c>
      <c r="O3583" t="s">
        <v>263</v>
      </c>
      <c r="P3583" t="s">
        <v>414</v>
      </c>
      <c r="Q3583" t="s">
        <v>415</v>
      </c>
      <c r="R3583" t="s">
        <v>416</v>
      </c>
      <c r="S3583" t="s">
        <v>338</v>
      </c>
      <c r="T3583" t="s">
        <v>339</v>
      </c>
      <c r="U3583" s="61" t="s">
        <v>340</v>
      </c>
      <c r="V3583" t="s">
        <v>24</v>
      </c>
      <c r="W3583" t="s">
        <v>263</v>
      </c>
      <c r="X3583" s="59">
        <v>13483</v>
      </c>
      <c r="Y3583" s="59">
        <v>13483</v>
      </c>
      <c r="Z3583" t="s">
        <v>141</v>
      </c>
      <c r="AA3583" s="146" t="str">
        <f t="shared" si="693"/>
        <v>EX</v>
      </c>
      <c r="AB3583" s="146" t="str">
        <f t="shared" si="695"/>
        <v>IT</v>
      </c>
      <c r="AC3583" t="str">
        <f t="shared" si="686"/>
        <v>EX</v>
      </c>
      <c r="AD3583" s="74">
        <f t="shared" si="687"/>
        <v>13483</v>
      </c>
      <c r="AE3583" s="74">
        <f t="shared" si="692"/>
        <v>13483</v>
      </c>
      <c r="AF3583">
        <v>1</v>
      </c>
      <c r="AG3583">
        <v>0</v>
      </c>
      <c r="AH3583" s="74">
        <v>0</v>
      </c>
      <c r="AJ3583" s="74">
        <f t="shared" si="688"/>
        <v>0</v>
      </c>
      <c r="AK3583" s="74">
        <f t="shared" si="694"/>
        <v>13483</v>
      </c>
      <c r="AL3583" t="str">
        <f t="shared" si="689"/>
        <v>N</v>
      </c>
      <c r="AN3583" t="s">
        <v>86</v>
      </c>
      <c r="AO3583" t="s">
        <v>85</v>
      </c>
      <c r="AP3583" t="str">
        <f t="shared" si="690"/>
        <v>94</v>
      </c>
      <c r="AQ3583" s="145" t="s">
        <v>1826</v>
      </c>
      <c r="AR3583" t="str">
        <f t="shared" si="691"/>
        <v>1-Adjusted Base Budget</v>
      </c>
      <c r="AS3583" s="145" t="s">
        <v>1827</v>
      </c>
      <c r="AT3583" t="s">
        <v>213</v>
      </c>
      <c r="AV3583" t="str">
        <f t="shared" si="685"/>
        <v>VPIT-SS</v>
      </c>
      <c r="AW3583" t="str">
        <f t="shared" si="684"/>
        <v>VP FOR INFORMATION TECHNOLOGY-SHARED SERVICES</v>
      </c>
    </row>
    <row r="3584" spans="1:49">
      <c r="A3584" s="59">
        <v>2018</v>
      </c>
      <c r="B3584" t="s">
        <v>137</v>
      </c>
      <c r="C3584" t="s">
        <v>1310</v>
      </c>
      <c r="D3584" t="s">
        <v>1311</v>
      </c>
      <c r="E3584" t="s">
        <v>1316</v>
      </c>
      <c r="F3584" t="s">
        <v>1765</v>
      </c>
      <c r="G3584" t="s">
        <v>1766</v>
      </c>
      <c r="H3584" t="s">
        <v>149</v>
      </c>
      <c r="I3584" s="170" t="s">
        <v>84</v>
      </c>
      <c r="J3584" t="s">
        <v>85</v>
      </c>
      <c r="K3584" t="s">
        <v>214</v>
      </c>
      <c r="L3584" t="s">
        <v>412</v>
      </c>
      <c r="M3584" t="s">
        <v>413</v>
      </c>
      <c r="N3584" t="s">
        <v>217</v>
      </c>
      <c r="O3584" t="s">
        <v>263</v>
      </c>
      <c r="P3584" t="s">
        <v>414</v>
      </c>
      <c r="Q3584" t="s">
        <v>415</v>
      </c>
      <c r="R3584" t="s">
        <v>416</v>
      </c>
      <c r="S3584" t="s">
        <v>338</v>
      </c>
      <c r="T3584" t="s">
        <v>339</v>
      </c>
      <c r="U3584" s="61" t="s">
        <v>340</v>
      </c>
      <c r="V3584" t="s">
        <v>24</v>
      </c>
      <c r="W3584" t="s">
        <v>263</v>
      </c>
      <c r="X3584" s="59">
        <v>10152</v>
      </c>
      <c r="Y3584" s="59">
        <v>10152</v>
      </c>
      <c r="Z3584" t="s">
        <v>141</v>
      </c>
      <c r="AA3584" s="146" t="str">
        <f t="shared" si="693"/>
        <v>EX</v>
      </c>
      <c r="AB3584" s="146" t="str">
        <f t="shared" si="695"/>
        <v>IT</v>
      </c>
      <c r="AC3584" t="str">
        <f t="shared" si="686"/>
        <v>EX</v>
      </c>
      <c r="AD3584" s="74">
        <f t="shared" si="687"/>
        <v>10152</v>
      </c>
      <c r="AE3584" s="74">
        <f t="shared" si="692"/>
        <v>10152</v>
      </c>
      <c r="AF3584">
        <v>1</v>
      </c>
      <c r="AG3584">
        <v>0</v>
      </c>
      <c r="AH3584" s="74">
        <v>0</v>
      </c>
      <c r="AJ3584" s="74">
        <f t="shared" si="688"/>
        <v>0</v>
      </c>
      <c r="AK3584" s="74">
        <f t="shared" si="694"/>
        <v>10152</v>
      </c>
      <c r="AL3584" t="str">
        <f t="shared" si="689"/>
        <v>N</v>
      </c>
      <c r="AN3584" t="s">
        <v>86</v>
      </c>
      <c r="AO3584" t="s">
        <v>85</v>
      </c>
      <c r="AP3584" t="str">
        <f t="shared" si="690"/>
        <v>94</v>
      </c>
      <c r="AQ3584" s="145" t="s">
        <v>1826</v>
      </c>
      <c r="AR3584" t="str">
        <f t="shared" si="691"/>
        <v>1-Adjusted Base Budget</v>
      </c>
      <c r="AS3584" s="145" t="s">
        <v>1827</v>
      </c>
      <c r="AT3584" t="s">
        <v>213</v>
      </c>
      <c r="AV3584" t="str">
        <f t="shared" si="685"/>
        <v>VPIT-SS</v>
      </c>
      <c r="AW3584" t="str">
        <f t="shared" si="684"/>
        <v>VP FOR INFORMATION TECHNOLOGY-SHARED SERVICES</v>
      </c>
    </row>
    <row r="3585" spans="1:49">
      <c r="A3585" s="59">
        <v>2018</v>
      </c>
      <c r="B3585" t="s">
        <v>137</v>
      </c>
      <c r="C3585" t="s">
        <v>1310</v>
      </c>
      <c r="D3585" t="s">
        <v>1311</v>
      </c>
      <c r="E3585" t="s">
        <v>1316</v>
      </c>
      <c r="F3585" t="s">
        <v>1197</v>
      </c>
      <c r="G3585" t="s">
        <v>1198</v>
      </c>
      <c r="H3585" t="s">
        <v>149</v>
      </c>
      <c r="I3585" s="170" t="s">
        <v>84</v>
      </c>
      <c r="J3585" t="s">
        <v>85</v>
      </c>
      <c r="K3585" t="s">
        <v>214</v>
      </c>
      <c r="L3585" t="s">
        <v>412</v>
      </c>
      <c r="M3585" t="s">
        <v>413</v>
      </c>
      <c r="N3585" t="s">
        <v>217</v>
      </c>
      <c r="O3585" t="s">
        <v>263</v>
      </c>
      <c r="P3585" t="s">
        <v>414</v>
      </c>
      <c r="Q3585" t="s">
        <v>415</v>
      </c>
      <c r="R3585" t="s">
        <v>416</v>
      </c>
      <c r="S3585" t="s">
        <v>338</v>
      </c>
      <c r="T3585" t="s">
        <v>339</v>
      </c>
      <c r="U3585" s="61" t="s">
        <v>340</v>
      </c>
      <c r="V3585" t="s">
        <v>24</v>
      </c>
      <c r="W3585" t="s">
        <v>263</v>
      </c>
      <c r="X3585" s="59">
        <v>70642</v>
      </c>
      <c r="Y3585" s="59">
        <v>0</v>
      </c>
      <c r="Z3585" t="s">
        <v>141</v>
      </c>
      <c r="AA3585" s="146" t="str">
        <f t="shared" si="693"/>
        <v>EX</v>
      </c>
      <c r="AB3585" s="146" t="str">
        <f t="shared" si="695"/>
        <v>IT</v>
      </c>
      <c r="AC3585" t="str">
        <f t="shared" si="686"/>
        <v>EX</v>
      </c>
      <c r="AD3585" s="74">
        <f t="shared" si="687"/>
        <v>0</v>
      </c>
      <c r="AE3585" s="74">
        <f t="shared" si="692"/>
        <v>0</v>
      </c>
      <c r="AF3585">
        <v>1</v>
      </c>
      <c r="AG3585">
        <v>0</v>
      </c>
      <c r="AH3585" s="74">
        <v>0</v>
      </c>
      <c r="AJ3585" s="74">
        <f t="shared" si="688"/>
        <v>0</v>
      </c>
      <c r="AK3585" s="74">
        <f t="shared" si="694"/>
        <v>0</v>
      </c>
      <c r="AL3585" t="str">
        <f t="shared" si="689"/>
        <v>N</v>
      </c>
      <c r="AN3585" t="s">
        <v>86</v>
      </c>
      <c r="AO3585" t="s">
        <v>85</v>
      </c>
      <c r="AP3585" t="str">
        <f t="shared" si="690"/>
        <v>94</v>
      </c>
      <c r="AQ3585" s="145" t="s">
        <v>1826</v>
      </c>
      <c r="AR3585" t="str">
        <f t="shared" si="691"/>
        <v>1-Adjusted Base Budget</v>
      </c>
      <c r="AS3585" s="145" t="s">
        <v>1827</v>
      </c>
      <c r="AT3585" t="s">
        <v>213</v>
      </c>
      <c r="AV3585" t="str">
        <f t="shared" si="685"/>
        <v>VPIT-SS</v>
      </c>
      <c r="AW3585" t="str">
        <f t="shared" si="684"/>
        <v>VP FOR INFORMATION TECHNOLOGY-SHARED SERVICES</v>
      </c>
    </row>
    <row r="3586" spans="1:49">
      <c r="A3586" s="59">
        <v>2018</v>
      </c>
      <c r="B3586" t="s">
        <v>137</v>
      </c>
      <c r="C3586" t="s">
        <v>1310</v>
      </c>
      <c r="D3586" t="s">
        <v>1311</v>
      </c>
      <c r="E3586" t="s">
        <v>1316</v>
      </c>
      <c r="F3586" t="s">
        <v>1097</v>
      </c>
      <c r="G3586" t="s">
        <v>1098</v>
      </c>
      <c r="H3586" t="s">
        <v>149</v>
      </c>
      <c r="I3586" s="170" t="s">
        <v>84</v>
      </c>
      <c r="J3586" t="s">
        <v>85</v>
      </c>
      <c r="K3586" t="s">
        <v>214</v>
      </c>
      <c r="L3586" t="s">
        <v>412</v>
      </c>
      <c r="M3586" t="s">
        <v>413</v>
      </c>
      <c r="N3586" t="s">
        <v>217</v>
      </c>
      <c r="O3586" t="s">
        <v>263</v>
      </c>
      <c r="P3586" t="s">
        <v>414</v>
      </c>
      <c r="Q3586" t="s">
        <v>415</v>
      </c>
      <c r="R3586" t="s">
        <v>416</v>
      </c>
      <c r="S3586" t="s">
        <v>338</v>
      </c>
      <c r="T3586" t="s">
        <v>339</v>
      </c>
      <c r="U3586" s="61" t="s">
        <v>340</v>
      </c>
      <c r="V3586" t="s">
        <v>24</v>
      </c>
      <c r="W3586" t="s">
        <v>263</v>
      </c>
      <c r="X3586" s="59">
        <v>79558</v>
      </c>
      <c r="Y3586" s="59">
        <v>79558</v>
      </c>
      <c r="Z3586" t="s">
        <v>141</v>
      </c>
      <c r="AA3586" s="146" t="str">
        <f t="shared" si="693"/>
        <v>EX</v>
      </c>
      <c r="AB3586" s="146" t="str">
        <f t="shared" si="695"/>
        <v>IT</v>
      </c>
      <c r="AC3586" t="str">
        <f t="shared" si="686"/>
        <v>EX</v>
      </c>
      <c r="AD3586" s="74">
        <f t="shared" si="687"/>
        <v>79558</v>
      </c>
      <c r="AE3586" s="74">
        <f t="shared" si="692"/>
        <v>79558</v>
      </c>
      <c r="AF3586">
        <v>1</v>
      </c>
      <c r="AG3586">
        <v>0</v>
      </c>
      <c r="AH3586" s="74">
        <v>0</v>
      </c>
      <c r="AJ3586" s="74">
        <f t="shared" si="688"/>
        <v>0</v>
      </c>
      <c r="AK3586" s="74">
        <f t="shared" si="694"/>
        <v>79558</v>
      </c>
      <c r="AL3586" t="str">
        <f t="shared" si="689"/>
        <v>N</v>
      </c>
      <c r="AN3586" t="s">
        <v>86</v>
      </c>
      <c r="AO3586" t="s">
        <v>85</v>
      </c>
      <c r="AP3586" t="str">
        <f t="shared" si="690"/>
        <v>94</v>
      </c>
      <c r="AQ3586" s="145" t="s">
        <v>1826</v>
      </c>
      <c r="AR3586" t="str">
        <f t="shared" si="691"/>
        <v>1-Adjusted Base Budget</v>
      </c>
      <c r="AS3586" s="145" t="s">
        <v>1827</v>
      </c>
      <c r="AT3586" t="s">
        <v>213</v>
      </c>
      <c r="AV3586" t="str">
        <f t="shared" si="685"/>
        <v>VPIT-SS</v>
      </c>
      <c r="AW3586" t="str">
        <f t="shared" si="684"/>
        <v>VP FOR INFORMATION TECHNOLOGY-SHARED SERVICES</v>
      </c>
    </row>
    <row r="3587" spans="1:49">
      <c r="A3587" s="59">
        <v>2018</v>
      </c>
      <c r="B3587" t="s">
        <v>137</v>
      </c>
      <c r="C3587" t="s">
        <v>1310</v>
      </c>
      <c r="D3587" t="s">
        <v>1311</v>
      </c>
      <c r="E3587" t="s">
        <v>1316</v>
      </c>
      <c r="F3587" t="s">
        <v>1099</v>
      </c>
      <c r="G3587" t="s">
        <v>1100</v>
      </c>
      <c r="H3587" t="s">
        <v>149</v>
      </c>
      <c r="I3587" s="170" t="s">
        <v>84</v>
      </c>
      <c r="J3587" t="s">
        <v>85</v>
      </c>
      <c r="K3587" t="s">
        <v>214</v>
      </c>
      <c r="L3587" t="s">
        <v>412</v>
      </c>
      <c r="M3587" t="s">
        <v>413</v>
      </c>
      <c r="N3587" t="s">
        <v>217</v>
      </c>
      <c r="O3587" t="s">
        <v>263</v>
      </c>
      <c r="P3587" t="s">
        <v>414</v>
      </c>
      <c r="Q3587" t="s">
        <v>415</v>
      </c>
      <c r="R3587" t="s">
        <v>416</v>
      </c>
      <c r="S3587" t="s">
        <v>338</v>
      </c>
      <c r="T3587" t="s">
        <v>339</v>
      </c>
      <c r="U3587" s="61" t="s">
        <v>340</v>
      </c>
      <c r="V3587" t="s">
        <v>24</v>
      </c>
      <c r="W3587" t="s">
        <v>263</v>
      </c>
      <c r="X3587" s="59">
        <v>0</v>
      </c>
      <c r="Y3587" s="59">
        <v>2056</v>
      </c>
      <c r="Z3587" t="s">
        <v>141</v>
      </c>
      <c r="AA3587" s="146" t="str">
        <f t="shared" si="693"/>
        <v>EX</v>
      </c>
      <c r="AB3587" s="146" t="str">
        <f t="shared" si="695"/>
        <v>IT</v>
      </c>
      <c r="AC3587" t="str">
        <f t="shared" si="686"/>
        <v>EX</v>
      </c>
      <c r="AD3587" s="74">
        <f t="shared" si="687"/>
        <v>2056</v>
      </c>
      <c r="AE3587" s="74">
        <f t="shared" si="692"/>
        <v>2056</v>
      </c>
      <c r="AF3587">
        <v>1</v>
      </c>
      <c r="AG3587">
        <v>0</v>
      </c>
      <c r="AH3587" s="74">
        <v>0</v>
      </c>
      <c r="AJ3587" s="74">
        <f t="shared" si="688"/>
        <v>0</v>
      </c>
      <c r="AK3587" s="74">
        <f t="shared" si="694"/>
        <v>2056</v>
      </c>
      <c r="AL3587" t="str">
        <f t="shared" si="689"/>
        <v>N</v>
      </c>
      <c r="AN3587" t="s">
        <v>86</v>
      </c>
      <c r="AO3587" t="s">
        <v>85</v>
      </c>
      <c r="AP3587" t="str">
        <f t="shared" si="690"/>
        <v>94</v>
      </c>
      <c r="AQ3587" s="145" t="s">
        <v>1826</v>
      </c>
      <c r="AR3587" t="str">
        <f t="shared" si="691"/>
        <v>1-Adjusted Base Budget</v>
      </c>
      <c r="AS3587" s="145" t="s">
        <v>1827</v>
      </c>
      <c r="AT3587" t="s">
        <v>213</v>
      </c>
      <c r="AV3587" t="str">
        <f t="shared" si="685"/>
        <v>VPIT-SS</v>
      </c>
      <c r="AW3587" t="str">
        <f t="shared" si="684"/>
        <v>VP FOR INFORMATION TECHNOLOGY-SHARED SERVICES</v>
      </c>
    </row>
    <row r="3588" spans="1:49">
      <c r="A3588" s="59">
        <v>2018</v>
      </c>
      <c r="B3588" t="s">
        <v>137</v>
      </c>
      <c r="C3588" t="s">
        <v>1310</v>
      </c>
      <c r="D3588" t="s">
        <v>1311</v>
      </c>
      <c r="E3588" t="s">
        <v>1316</v>
      </c>
      <c r="F3588" t="s">
        <v>1101</v>
      </c>
      <c r="G3588" t="s">
        <v>1102</v>
      </c>
      <c r="H3588" t="s">
        <v>149</v>
      </c>
      <c r="I3588" s="170" t="s">
        <v>84</v>
      </c>
      <c r="J3588" t="s">
        <v>85</v>
      </c>
      <c r="K3588" t="s">
        <v>214</v>
      </c>
      <c r="L3588" t="s">
        <v>412</v>
      </c>
      <c r="M3588" t="s">
        <v>413</v>
      </c>
      <c r="N3588" t="s">
        <v>217</v>
      </c>
      <c r="O3588" t="s">
        <v>263</v>
      </c>
      <c r="P3588" t="s">
        <v>414</v>
      </c>
      <c r="Q3588" t="s">
        <v>415</v>
      </c>
      <c r="R3588" t="s">
        <v>416</v>
      </c>
      <c r="S3588" t="s">
        <v>338</v>
      </c>
      <c r="T3588" t="s">
        <v>339</v>
      </c>
      <c r="U3588" s="61" t="s">
        <v>340</v>
      </c>
      <c r="V3588" t="s">
        <v>24</v>
      </c>
      <c r="W3588" t="s">
        <v>263</v>
      </c>
      <c r="X3588" s="59">
        <v>144529</v>
      </c>
      <c r="Y3588" s="59">
        <v>143936</v>
      </c>
      <c r="Z3588" t="s">
        <v>141</v>
      </c>
      <c r="AA3588" s="146" t="str">
        <f t="shared" si="693"/>
        <v>EX</v>
      </c>
      <c r="AB3588" s="146" t="str">
        <f t="shared" si="695"/>
        <v>IT</v>
      </c>
      <c r="AC3588" t="str">
        <f t="shared" si="686"/>
        <v>EX</v>
      </c>
      <c r="AD3588" s="74">
        <f t="shared" si="687"/>
        <v>143936</v>
      </c>
      <c r="AE3588" s="74">
        <f t="shared" si="692"/>
        <v>143936</v>
      </c>
      <c r="AF3588">
        <v>1</v>
      </c>
      <c r="AG3588">
        <v>0</v>
      </c>
      <c r="AH3588" s="74">
        <v>0</v>
      </c>
      <c r="AJ3588" s="74">
        <f t="shared" si="688"/>
        <v>0</v>
      </c>
      <c r="AK3588" s="74">
        <f t="shared" si="694"/>
        <v>143936</v>
      </c>
      <c r="AL3588" t="str">
        <f t="shared" si="689"/>
        <v>N</v>
      </c>
      <c r="AN3588" t="s">
        <v>86</v>
      </c>
      <c r="AO3588" t="s">
        <v>85</v>
      </c>
      <c r="AP3588" t="str">
        <f t="shared" si="690"/>
        <v>94</v>
      </c>
      <c r="AQ3588" s="145" t="s">
        <v>1826</v>
      </c>
      <c r="AR3588" t="str">
        <f t="shared" si="691"/>
        <v>1-Adjusted Base Budget</v>
      </c>
      <c r="AS3588" s="145" t="s">
        <v>1827</v>
      </c>
      <c r="AT3588" t="s">
        <v>213</v>
      </c>
      <c r="AV3588" t="str">
        <f t="shared" si="685"/>
        <v>VPIT-SS</v>
      </c>
      <c r="AW3588" t="str">
        <f t="shared" si="684"/>
        <v>VP FOR INFORMATION TECHNOLOGY-SHARED SERVICES</v>
      </c>
    </row>
    <row r="3589" spans="1:49">
      <c r="A3589" s="59">
        <v>2018</v>
      </c>
      <c r="B3589" t="s">
        <v>137</v>
      </c>
      <c r="C3589" t="s">
        <v>1310</v>
      </c>
      <c r="D3589" t="s">
        <v>1311</v>
      </c>
      <c r="E3589" t="s">
        <v>1316</v>
      </c>
      <c r="F3589" t="s">
        <v>1332</v>
      </c>
      <c r="G3589" t="s">
        <v>1333</v>
      </c>
      <c r="H3589" t="s">
        <v>149</v>
      </c>
      <c r="I3589" s="170" t="s">
        <v>84</v>
      </c>
      <c r="J3589" t="s">
        <v>85</v>
      </c>
      <c r="K3589" t="s">
        <v>214</v>
      </c>
      <c r="L3589" t="s">
        <v>412</v>
      </c>
      <c r="M3589" t="s">
        <v>413</v>
      </c>
      <c r="N3589" t="s">
        <v>217</v>
      </c>
      <c r="O3589" t="s">
        <v>263</v>
      </c>
      <c r="P3589" t="s">
        <v>414</v>
      </c>
      <c r="Q3589" t="s">
        <v>415</v>
      </c>
      <c r="R3589" t="s">
        <v>416</v>
      </c>
      <c r="S3589" t="s">
        <v>338</v>
      </c>
      <c r="T3589" t="s">
        <v>339</v>
      </c>
      <c r="U3589" s="61" t="s">
        <v>340</v>
      </c>
      <c r="V3589" t="s">
        <v>24</v>
      </c>
      <c r="W3589" t="s">
        <v>263</v>
      </c>
      <c r="X3589" s="59">
        <v>74671</v>
      </c>
      <c r="Y3589" s="59">
        <v>74669</v>
      </c>
      <c r="Z3589" t="s">
        <v>141</v>
      </c>
      <c r="AA3589" s="146" t="str">
        <f t="shared" si="693"/>
        <v>EX</v>
      </c>
      <c r="AB3589" s="146" t="str">
        <f t="shared" si="695"/>
        <v>IT</v>
      </c>
      <c r="AC3589" t="str">
        <f t="shared" si="686"/>
        <v>EX</v>
      </c>
      <c r="AD3589" s="74">
        <f t="shared" si="687"/>
        <v>74669</v>
      </c>
      <c r="AE3589" s="74">
        <f t="shared" si="692"/>
        <v>74669</v>
      </c>
      <c r="AF3589">
        <v>1</v>
      </c>
      <c r="AG3589">
        <v>0</v>
      </c>
      <c r="AH3589" s="74">
        <v>0</v>
      </c>
      <c r="AJ3589" s="74">
        <f t="shared" si="688"/>
        <v>0</v>
      </c>
      <c r="AK3589" s="74">
        <f t="shared" si="694"/>
        <v>74669</v>
      </c>
      <c r="AL3589" t="str">
        <f t="shared" si="689"/>
        <v>N</v>
      </c>
      <c r="AN3589" t="s">
        <v>86</v>
      </c>
      <c r="AO3589" t="s">
        <v>85</v>
      </c>
      <c r="AP3589" t="str">
        <f t="shared" si="690"/>
        <v>94</v>
      </c>
      <c r="AQ3589" s="145" t="s">
        <v>1826</v>
      </c>
      <c r="AR3589" t="str">
        <f t="shared" si="691"/>
        <v>1-Adjusted Base Budget</v>
      </c>
      <c r="AS3589" s="145" t="s">
        <v>1827</v>
      </c>
      <c r="AT3589" t="s">
        <v>213</v>
      </c>
      <c r="AV3589" t="str">
        <f t="shared" si="685"/>
        <v>VPIT-SS</v>
      </c>
      <c r="AW3589" t="str">
        <f t="shared" si="684"/>
        <v>VP FOR INFORMATION TECHNOLOGY-SHARED SERVICES</v>
      </c>
    </row>
    <row r="3590" spans="1:49">
      <c r="A3590" s="59">
        <v>2018</v>
      </c>
      <c r="B3590" t="s">
        <v>137</v>
      </c>
      <c r="C3590" t="s">
        <v>1310</v>
      </c>
      <c r="D3590" t="s">
        <v>1311</v>
      </c>
      <c r="E3590" t="s">
        <v>1316</v>
      </c>
      <c r="F3590" t="s">
        <v>992</v>
      </c>
      <c r="G3590" t="s">
        <v>993</v>
      </c>
      <c r="H3590" t="s">
        <v>149</v>
      </c>
      <c r="I3590" s="170" t="s">
        <v>84</v>
      </c>
      <c r="J3590" t="s">
        <v>85</v>
      </c>
      <c r="K3590" t="s">
        <v>214</v>
      </c>
      <c r="L3590" t="s">
        <v>412</v>
      </c>
      <c r="M3590" t="s">
        <v>413</v>
      </c>
      <c r="N3590" t="s">
        <v>217</v>
      </c>
      <c r="O3590" t="s">
        <v>263</v>
      </c>
      <c r="P3590" t="s">
        <v>414</v>
      </c>
      <c r="Q3590" t="s">
        <v>415</v>
      </c>
      <c r="R3590" t="s">
        <v>416</v>
      </c>
      <c r="S3590" t="s">
        <v>338</v>
      </c>
      <c r="T3590" t="s">
        <v>339</v>
      </c>
      <c r="U3590" s="61" t="s">
        <v>340</v>
      </c>
      <c r="V3590" t="s">
        <v>24</v>
      </c>
      <c r="W3590" t="s">
        <v>263</v>
      </c>
      <c r="X3590" s="59">
        <v>13774</v>
      </c>
      <c r="Y3590" s="59">
        <v>13774</v>
      </c>
      <c r="Z3590" t="s">
        <v>141</v>
      </c>
      <c r="AA3590" s="146" t="str">
        <f t="shared" si="693"/>
        <v>EX</v>
      </c>
      <c r="AB3590" s="146" t="str">
        <f t="shared" si="695"/>
        <v>IT</v>
      </c>
      <c r="AC3590" t="str">
        <f t="shared" si="686"/>
        <v>EX</v>
      </c>
      <c r="AD3590" s="74">
        <f t="shared" si="687"/>
        <v>13774</v>
      </c>
      <c r="AE3590" s="74">
        <f t="shared" si="692"/>
        <v>13774</v>
      </c>
      <c r="AF3590">
        <v>1</v>
      </c>
      <c r="AG3590">
        <v>0</v>
      </c>
      <c r="AH3590" s="74">
        <v>0</v>
      </c>
      <c r="AJ3590" s="74">
        <f t="shared" si="688"/>
        <v>0</v>
      </c>
      <c r="AK3590" s="74">
        <f t="shared" si="694"/>
        <v>13774</v>
      </c>
      <c r="AL3590" t="str">
        <f t="shared" si="689"/>
        <v>N</v>
      </c>
      <c r="AN3590" t="s">
        <v>86</v>
      </c>
      <c r="AO3590" t="s">
        <v>85</v>
      </c>
      <c r="AP3590" t="str">
        <f t="shared" si="690"/>
        <v>94</v>
      </c>
      <c r="AQ3590" s="145" t="s">
        <v>1826</v>
      </c>
      <c r="AR3590" t="str">
        <f t="shared" si="691"/>
        <v>1-Adjusted Base Budget</v>
      </c>
      <c r="AS3590" s="145" t="s">
        <v>1827</v>
      </c>
      <c r="AT3590" t="s">
        <v>213</v>
      </c>
      <c r="AV3590" t="str">
        <f t="shared" si="685"/>
        <v>VPIT-SS</v>
      </c>
      <c r="AW3590" t="str">
        <f t="shared" ref="AW3590:AW3653" si="696" xml:space="preserve"> IF(AND($AN3590="UAVP",$Z3590="OE"),$AO3590 &amp; "-ONLINE EDUCATION",IF(AND($AN3590="VPIT",OR($Z3590="SS",$Z3590="IT")),$AO3590 &amp; "-SHARED SERVICES",$AO3590))</f>
        <v>VP FOR INFORMATION TECHNOLOGY-SHARED SERVICES</v>
      </c>
    </row>
    <row r="3591" spans="1:49">
      <c r="A3591" s="59">
        <v>2018</v>
      </c>
      <c r="B3591" t="s">
        <v>137</v>
      </c>
      <c r="C3591" t="s">
        <v>1310</v>
      </c>
      <c r="D3591" t="s">
        <v>1311</v>
      </c>
      <c r="E3591" t="s">
        <v>1316</v>
      </c>
      <c r="F3591" t="s">
        <v>1334</v>
      </c>
      <c r="G3591" t="s">
        <v>1335</v>
      </c>
      <c r="H3591" t="s">
        <v>149</v>
      </c>
      <c r="I3591" s="170" t="s">
        <v>84</v>
      </c>
      <c r="J3591" t="s">
        <v>85</v>
      </c>
      <c r="K3591" t="s">
        <v>214</v>
      </c>
      <c r="L3591" t="s">
        <v>412</v>
      </c>
      <c r="M3591" t="s">
        <v>413</v>
      </c>
      <c r="N3591" t="s">
        <v>217</v>
      </c>
      <c r="O3591" t="s">
        <v>263</v>
      </c>
      <c r="P3591" t="s">
        <v>414</v>
      </c>
      <c r="Q3591" t="s">
        <v>415</v>
      </c>
      <c r="R3591" t="s">
        <v>416</v>
      </c>
      <c r="S3591" t="s">
        <v>338</v>
      </c>
      <c r="T3591" t="s">
        <v>339</v>
      </c>
      <c r="U3591" s="61" t="s">
        <v>340</v>
      </c>
      <c r="V3591" t="s">
        <v>24</v>
      </c>
      <c r="W3591" t="s">
        <v>263</v>
      </c>
      <c r="X3591" s="59">
        <v>6944</v>
      </c>
      <c r="Y3591" s="59">
        <v>6944</v>
      </c>
      <c r="Z3591" t="s">
        <v>141</v>
      </c>
      <c r="AA3591" s="146" t="str">
        <f t="shared" si="693"/>
        <v>EX</v>
      </c>
      <c r="AB3591" s="146" t="str">
        <f t="shared" si="695"/>
        <v>IT</v>
      </c>
      <c r="AC3591" t="str">
        <f t="shared" si="686"/>
        <v>EX</v>
      </c>
      <c r="AD3591" s="74">
        <f t="shared" si="687"/>
        <v>6944</v>
      </c>
      <c r="AE3591" s="74">
        <f t="shared" si="692"/>
        <v>6944</v>
      </c>
      <c r="AF3591">
        <v>1</v>
      </c>
      <c r="AG3591">
        <v>0</v>
      </c>
      <c r="AH3591" s="74">
        <v>0</v>
      </c>
      <c r="AJ3591" s="74">
        <f t="shared" si="688"/>
        <v>0</v>
      </c>
      <c r="AK3591" s="74">
        <f t="shared" si="694"/>
        <v>6944</v>
      </c>
      <c r="AL3591" t="str">
        <f t="shared" si="689"/>
        <v>N</v>
      </c>
      <c r="AN3591" t="s">
        <v>86</v>
      </c>
      <c r="AO3591" t="s">
        <v>85</v>
      </c>
      <c r="AP3591" t="str">
        <f t="shared" si="690"/>
        <v>94</v>
      </c>
      <c r="AQ3591" s="145" t="s">
        <v>1826</v>
      </c>
      <c r="AR3591" t="str">
        <f t="shared" si="691"/>
        <v>1-Adjusted Base Budget</v>
      </c>
      <c r="AS3591" s="145" t="s">
        <v>1827</v>
      </c>
      <c r="AT3591" t="s">
        <v>213</v>
      </c>
      <c r="AV3591" t="str">
        <f t="shared" si="685"/>
        <v>VPIT-SS</v>
      </c>
      <c r="AW3591" t="str">
        <f t="shared" si="696"/>
        <v>VP FOR INFORMATION TECHNOLOGY-SHARED SERVICES</v>
      </c>
    </row>
    <row r="3592" spans="1:49">
      <c r="A3592" s="59">
        <v>2018</v>
      </c>
      <c r="B3592" t="s">
        <v>137</v>
      </c>
      <c r="C3592" t="s">
        <v>1310</v>
      </c>
      <c r="D3592" t="s">
        <v>1311</v>
      </c>
      <c r="E3592" t="s">
        <v>1316</v>
      </c>
      <c r="F3592" t="s">
        <v>1336</v>
      </c>
      <c r="G3592" t="s">
        <v>1337</v>
      </c>
      <c r="H3592" t="s">
        <v>149</v>
      </c>
      <c r="I3592" s="170" t="s">
        <v>84</v>
      </c>
      <c r="J3592" t="s">
        <v>85</v>
      </c>
      <c r="K3592" t="s">
        <v>214</v>
      </c>
      <c r="L3592" t="s">
        <v>412</v>
      </c>
      <c r="M3592" t="s">
        <v>413</v>
      </c>
      <c r="N3592" t="s">
        <v>217</v>
      </c>
      <c r="O3592" t="s">
        <v>263</v>
      </c>
      <c r="P3592" t="s">
        <v>414</v>
      </c>
      <c r="Q3592" t="s">
        <v>415</v>
      </c>
      <c r="R3592" t="s">
        <v>416</v>
      </c>
      <c r="S3592" t="s">
        <v>338</v>
      </c>
      <c r="T3592" t="s">
        <v>339</v>
      </c>
      <c r="U3592" s="61" t="s">
        <v>340</v>
      </c>
      <c r="V3592" t="s">
        <v>24</v>
      </c>
      <c r="W3592" t="s">
        <v>263</v>
      </c>
      <c r="X3592" s="59">
        <v>45404</v>
      </c>
      <c r="Y3592" s="59">
        <v>45403</v>
      </c>
      <c r="Z3592" t="s">
        <v>141</v>
      </c>
      <c r="AA3592" s="146" t="str">
        <f t="shared" si="693"/>
        <v>EX</v>
      </c>
      <c r="AB3592" s="146" t="str">
        <f t="shared" si="695"/>
        <v>IT</v>
      </c>
      <c r="AC3592" t="str">
        <f t="shared" si="686"/>
        <v>EX</v>
      </c>
      <c r="AD3592" s="74">
        <f t="shared" si="687"/>
        <v>45403</v>
      </c>
      <c r="AE3592" s="74">
        <f t="shared" si="692"/>
        <v>45403</v>
      </c>
      <c r="AF3592">
        <v>1</v>
      </c>
      <c r="AG3592">
        <v>0</v>
      </c>
      <c r="AH3592" s="74">
        <v>0</v>
      </c>
      <c r="AJ3592" s="74">
        <f t="shared" si="688"/>
        <v>0</v>
      </c>
      <c r="AK3592" s="74">
        <f t="shared" si="694"/>
        <v>45403</v>
      </c>
      <c r="AL3592" t="str">
        <f t="shared" si="689"/>
        <v>N</v>
      </c>
      <c r="AN3592" t="s">
        <v>86</v>
      </c>
      <c r="AO3592" t="s">
        <v>85</v>
      </c>
      <c r="AP3592" t="str">
        <f t="shared" si="690"/>
        <v>94</v>
      </c>
      <c r="AQ3592" s="145" t="s">
        <v>1826</v>
      </c>
      <c r="AR3592" t="str">
        <f t="shared" si="691"/>
        <v>1-Adjusted Base Budget</v>
      </c>
      <c r="AS3592" s="145" t="s">
        <v>1827</v>
      </c>
      <c r="AT3592" t="s">
        <v>213</v>
      </c>
      <c r="AV3592" t="str">
        <f t="shared" si="685"/>
        <v>VPIT-SS</v>
      </c>
      <c r="AW3592" t="str">
        <f t="shared" si="696"/>
        <v>VP FOR INFORMATION TECHNOLOGY-SHARED SERVICES</v>
      </c>
    </row>
    <row r="3593" spans="1:49">
      <c r="A3593" s="59">
        <v>2018</v>
      </c>
      <c r="B3593" t="s">
        <v>137</v>
      </c>
      <c r="C3593" t="s">
        <v>1310</v>
      </c>
      <c r="D3593" t="s">
        <v>1311</v>
      </c>
      <c r="E3593" t="s">
        <v>1316</v>
      </c>
      <c r="F3593" t="s">
        <v>1349</v>
      </c>
      <c r="G3593" t="s">
        <v>1350</v>
      </c>
      <c r="H3593" t="s">
        <v>149</v>
      </c>
      <c r="I3593" s="170" t="s">
        <v>84</v>
      </c>
      <c r="J3593" t="s">
        <v>85</v>
      </c>
      <c r="K3593" t="s">
        <v>214</v>
      </c>
      <c r="L3593" t="s">
        <v>412</v>
      </c>
      <c r="M3593" t="s">
        <v>413</v>
      </c>
      <c r="N3593" t="s">
        <v>217</v>
      </c>
      <c r="O3593" t="s">
        <v>263</v>
      </c>
      <c r="P3593" t="s">
        <v>414</v>
      </c>
      <c r="Q3593" t="s">
        <v>415</v>
      </c>
      <c r="R3593" t="s">
        <v>416</v>
      </c>
      <c r="S3593" t="s">
        <v>338</v>
      </c>
      <c r="T3593" t="s">
        <v>339</v>
      </c>
      <c r="U3593" s="61" t="s">
        <v>340</v>
      </c>
      <c r="V3593" t="s">
        <v>24</v>
      </c>
      <c r="W3593" t="s">
        <v>263</v>
      </c>
      <c r="X3593" s="59">
        <v>0</v>
      </c>
      <c r="Y3593" s="59">
        <v>40476</v>
      </c>
      <c r="Z3593" t="s">
        <v>141</v>
      </c>
      <c r="AA3593" s="146" t="str">
        <f t="shared" si="693"/>
        <v>EX</v>
      </c>
      <c r="AB3593" s="146" t="str">
        <f t="shared" si="695"/>
        <v>IT</v>
      </c>
      <c r="AC3593" t="str">
        <f t="shared" si="686"/>
        <v>EX</v>
      </c>
      <c r="AD3593" s="74">
        <f t="shared" si="687"/>
        <v>40476</v>
      </c>
      <c r="AE3593" s="74">
        <f t="shared" si="692"/>
        <v>40476</v>
      </c>
      <c r="AF3593">
        <v>1</v>
      </c>
      <c r="AG3593">
        <v>0</v>
      </c>
      <c r="AH3593" s="74">
        <v>0</v>
      </c>
      <c r="AJ3593" s="74">
        <f t="shared" si="688"/>
        <v>0</v>
      </c>
      <c r="AK3593" s="74">
        <f t="shared" si="694"/>
        <v>40476</v>
      </c>
      <c r="AL3593" t="str">
        <f t="shared" si="689"/>
        <v>N</v>
      </c>
      <c r="AN3593" t="s">
        <v>86</v>
      </c>
      <c r="AO3593" t="s">
        <v>85</v>
      </c>
      <c r="AP3593" t="str">
        <f t="shared" si="690"/>
        <v>94</v>
      </c>
      <c r="AQ3593" s="145" t="s">
        <v>1826</v>
      </c>
      <c r="AR3593" t="str">
        <f t="shared" si="691"/>
        <v>1-Adjusted Base Budget</v>
      </c>
      <c r="AS3593" s="145" t="s">
        <v>1827</v>
      </c>
      <c r="AT3593" t="s">
        <v>213</v>
      </c>
      <c r="AV3593" t="str">
        <f t="shared" si="685"/>
        <v>VPIT-SS</v>
      </c>
      <c r="AW3593" t="str">
        <f t="shared" si="696"/>
        <v>VP FOR INFORMATION TECHNOLOGY-SHARED SERVICES</v>
      </c>
    </row>
    <row r="3594" spans="1:49">
      <c r="A3594" s="59">
        <v>2018</v>
      </c>
      <c r="B3594" t="s">
        <v>137</v>
      </c>
      <c r="C3594" t="s">
        <v>1310</v>
      </c>
      <c r="D3594" t="s">
        <v>1311</v>
      </c>
      <c r="E3594" t="s">
        <v>1321</v>
      </c>
      <c r="F3594" t="s">
        <v>1313</v>
      </c>
      <c r="G3594" t="s">
        <v>1314</v>
      </c>
      <c r="H3594" t="s">
        <v>151</v>
      </c>
      <c r="I3594" s="170" t="s">
        <v>84</v>
      </c>
      <c r="J3594" t="s">
        <v>85</v>
      </c>
      <c r="K3594" t="s">
        <v>214</v>
      </c>
      <c r="L3594" t="s">
        <v>412</v>
      </c>
      <c r="M3594" t="s">
        <v>413</v>
      </c>
      <c r="N3594" t="s">
        <v>217</v>
      </c>
      <c r="O3594" t="s">
        <v>263</v>
      </c>
      <c r="P3594" t="s">
        <v>414</v>
      </c>
      <c r="Q3594" t="s">
        <v>415</v>
      </c>
      <c r="R3594" t="s">
        <v>416</v>
      </c>
      <c r="S3594" t="s">
        <v>338</v>
      </c>
      <c r="T3594" t="s">
        <v>339</v>
      </c>
      <c r="U3594" s="61" t="s">
        <v>340</v>
      </c>
      <c r="V3594" t="s">
        <v>24</v>
      </c>
      <c r="W3594" t="s">
        <v>263</v>
      </c>
      <c r="X3594" s="59">
        <v>45403</v>
      </c>
      <c r="Y3594" s="59">
        <v>45419</v>
      </c>
      <c r="Z3594" t="s">
        <v>141</v>
      </c>
      <c r="AA3594" s="146" t="str">
        <f t="shared" si="693"/>
        <v>EX</v>
      </c>
      <c r="AB3594" s="146" t="str">
        <f t="shared" si="695"/>
        <v>IT</v>
      </c>
      <c r="AC3594" t="str">
        <f t="shared" si="686"/>
        <v>EX</v>
      </c>
      <c r="AD3594" s="74">
        <f t="shared" si="687"/>
        <v>45419</v>
      </c>
      <c r="AE3594" s="74">
        <f t="shared" si="692"/>
        <v>45419</v>
      </c>
      <c r="AF3594">
        <v>1</v>
      </c>
      <c r="AG3594">
        <v>0</v>
      </c>
      <c r="AH3594" s="74">
        <v>0</v>
      </c>
      <c r="AJ3594" s="74">
        <f t="shared" si="688"/>
        <v>0</v>
      </c>
      <c r="AK3594" s="74">
        <f t="shared" si="694"/>
        <v>45419</v>
      </c>
      <c r="AL3594" t="str">
        <f t="shared" si="689"/>
        <v>N</v>
      </c>
      <c r="AN3594" t="s">
        <v>86</v>
      </c>
      <c r="AO3594" t="s">
        <v>85</v>
      </c>
      <c r="AP3594" t="str">
        <f t="shared" si="690"/>
        <v>94</v>
      </c>
      <c r="AQ3594" s="145" t="s">
        <v>1826</v>
      </c>
      <c r="AR3594" t="str">
        <f t="shared" si="691"/>
        <v>1-Adjusted Base Budget</v>
      </c>
      <c r="AS3594" s="145" t="s">
        <v>1827</v>
      </c>
      <c r="AT3594" t="s">
        <v>213</v>
      </c>
      <c r="AV3594" t="str">
        <f t="shared" si="685"/>
        <v>VPIT-SS</v>
      </c>
      <c r="AW3594" t="str">
        <f t="shared" si="696"/>
        <v>VP FOR INFORMATION TECHNOLOGY-SHARED SERVICES</v>
      </c>
    </row>
    <row r="3595" spans="1:49">
      <c r="A3595" s="59">
        <v>2018</v>
      </c>
      <c r="B3595" t="s">
        <v>137</v>
      </c>
      <c r="C3595" t="s">
        <v>1310</v>
      </c>
      <c r="D3595" t="s">
        <v>1311</v>
      </c>
      <c r="E3595" t="s">
        <v>1322</v>
      </c>
      <c r="F3595" t="s">
        <v>1313</v>
      </c>
      <c r="G3595" t="s">
        <v>1314</v>
      </c>
      <c r="H3595" t="s">
        <v>153</v>
      </c>
      <c r="I3595" s="170" t="s">
        <v>84</v>
      </c>
      <c r="J3595" t="s">
        <v>85</v>
      </c>
      <c r="K3595" t="s">
        <v>214</v>
      </c>
      <c r="L3595" t="s">
        <v>412</v>
      </c>
      <c r="M3595" t="s">
        <v>413</v>
      </c>
      <c r="N3595" t="s">
        <v>217</v>
      </c>
      <c r="O3595" t="s">
        <v>263</v>
      </c>
      <c r="P3595" t="s">
        <v>414</v>
      </c>
      <c r="Q3595" t="s">
        <v>415</v>
      </c>
      <c r="R3595" t="s">
        <v>416</v>
      </c>
      <c r="S3595" t="s">
        <v>338</v>
      </c>
      <c r="T3595" t="s">
        <v>339</v>
      </c>
      <c r="U3595" s="61" t="s">
        <v>340</v>
      </c>
      <c r="V3595" t="s">
        <v>24</v>
      </c>
      <c r="W3595" t="s">
        <v>263</v>
      </c>
      <c r="X3595" s="59">
        <v>61383</v>
      </c>
      <c r="Y3595" s="59">
        <v>61383</v>
      </c>
      <c r="Z3595" t="s">
        <v>141</v>
      </c>
      <c r="AA3595" s="146" t="str">
        <f t="shared" si="693"/>
        <v>EX</v>
      </c>
      <c r="AB3595" s="146" t="str">
        <f t="shared" si="695"/>
        <v>IT</v>
      </c>
      <c r="AC3595" t="str">
        <f t="shared" si="686"/>
        <v>EX</v>
      </c>
      <c r="AD3595" s="74">
        <f t="shared" si="687"/>
        <v>61383</v>
      </c>
      <c r="AE3595" s="74">
        <f t="shared" si="692"/>
        <v>61383</v>
      </c>
      <c r="AF3595">
        <v>1</v>
      </c>
      <c r="AG3595">
        <v>0</v>
      </c>
      <c r="AH3595" s="74">
        <v>0</v>
      </c>
      <c r="AJ3595" s="74">
        <f t="shared" si="688"/>
        <v>0</v>
      </c>
      <c r="AK3595" s="74">
        <f t="shared" si="694"/>
        <v>61383</v>
      </c>
      <c r="AL3595" t="str">
        <f t="shared" si="689"/>
        <v>N</v>
      </c>
      <c r="AN3595" t="s">
        <v>86</v>
      </c>
      <c r="AO3595" t="s">
        <v>85</v>
      </c>
      <c r="AP3595" t="str">
        <f t="shared" si="690"/>
        <v>94</v>
      </c>
      <c r="AQ3595" s="145" t="s">
        <v>1826</v>
      </c>
      <c r="AR3595" t="str">
        <f t="shared" si="691"/>
        <v>1-Adjusted Base Budget</v>
      </c>
      <c r="AS3595" s="145" t="s">
        <v>1827</v>
      </c>
      <c r="AT3595" t="s">
        <v>213</v>
      </c>
      <c r="AV3595" t="str">
        <f t="shared" si="685"/>
        <v>VPIT-SS</v>
      </c>
      <c r="AW3595" t="str">
        <f t="shared" si="696"/>
        <v>VP FOR INFORMATION TECHNOLOGY-SHARED SERVICES</v>
      </c>
    </row>
    <row r="3596" spans="1:49">
      <c r="A3596" s="59">
        <v>2018</v>
      </c>
      <c r="B3596" t="s">
        <v>137</v>
      </c>
      <c r="C3596" t="s">
        <v>1310</v>
      </c>
      <c r="D3596" t="s">
        <v>1311</v>
      </c>
      <c r="E3596" t="s">
        <v>1338</v>
      </c>
      <c r="F3596" t="s">
        <v>1008</v>
      </c>
      <c r="G3596" t="s">
        <v>1009</v>
      </c>
      <c r="H3596" t="s">
        <v>156</v>
      </c>
      <c r="I3596" s="170" t="s">
        <v>84</v>
      </c>
      <c r="J3596" t="s">
        <v>85</v>
      </c>
      <c r="K3596" t="s">
        <v>214</v>
      </c>
      <c r="L3596" t="s">
        <v>412</v>
      </c>
      <c r="M3596" t="s">
        <v>413</v>
      </c>
      <c r="N3596" t="s">
        <v>217</v>
      </c>
      <c r="O3596" t="s">
        <v>263</v>
      </c>
      <c r="P3596" t="s">
        <v>414</v>
      </c>
      <c r="Q3596" t="s">
        <v>415</v>
      </c>
      <c r="R3596" t="s">
        <v>416</v>
      </c>
      <c r="S3596" t="s">
        <v>338</v>
      </c>
      <c r="T3596" t="s">
        <v>339</v>
      </c>
      <c r="U3596" s="61" t="s">
        <v>340</v>
      </c>
      <c r="V3596" t="s">
        <v>24</v>
      </c>
      <c r="W3596" t="s">
        <v>263</v>
      </c>
      <c r="X3596" s="59">
        <v>6600</v>
      </c>
      <c r="Y3596" s="59">
        <v>6584</v>
      </c>
      <c r="Z3596" t="s">
        <v>141</v>
      </c>
      <c r="AA3596" s="146" t="str">
        <f t="shared" si="693"/>
        <v>EX</v>
      </c>
      <c r="AB3596" s="146" t="str">
        <f t="shared" si="695"/>
        <v>IT</v>
      </c>
      <c r="AC3596" t="str">
        <f t="shared" si="686"/>
        <v>EX</v>
      </c>
      <c r="AD3596" s="74">
        <f t="shared" si="687"/>
        <v>6584</v>
      </c>
      <c r="AE3596" s="74">
        <f t="shared" si="692"/>
        <v>6584</v>
      </c>
      <c r="AF3596">
        <v>1</v>
      </c>
      <c r="AG3596">
        <v>0</v>
      </c>
      <c r="AH3596" s="74">
        <v>0</v>
      </c>
      <c r="AJ3596" s="74">
        <f t="shared" si="688"/>
        <v>0</v>
      </c>
      <c r="AK3596" s="74">
        <f t="shared" si="694"/>
        <v>6584</v>
      </c>
      <c r="AL3596" t="str">
        <f t="shared" si="689"/>
        <v>N</v>
      </c>
      <c r="AN3596" t="s">
        <v>86</v>
      </c>
      <c r="AO3596" t="s">
        <v>85</v>
      </c>
      <c r="AP3596" t="str">
        <f t="shared" si="690"/>
        <v>94</v>
      </c>
      <c r="AQ3596" s="145" t="s">
        <v>1826</v>
      </c>
      <c r="AR3596" t="str">
        <f t="shared" si="691"/>
        <v>1-Adjusted Base Budget</v>
      </c>
      <c r="AS3596" s="145" t="s">
        <v>1827</v>
      </c>
      <c r="AT3596" t="s">
        <v>213</v>
      </c>
      <c r="AV3596" t="str">
        <f t="shared" ref="AV3596:AV3659" si="697">IF(AND($AN3596="UAVP",$Z3596="OE"),$AN3596 &amp; "-OE",IF(AND($AN3596="VPIT",OR($Z3596="SS",$Z3596="IT")),$AN3596 &amp; "-SS",$AN3596))</f>
        <v>VPIT-SS</v>
      </c>
      <c r="AW3596" t="str">
        <f t="shared" si="696"/>
        <v>VP FOR INFORMATION TECHNOLOGY-SHARED SERVICES</v>
      </c>
    </row>
    <row r="3597" spans="1:49">
      <c r="A3597" s="59">
        <v>2018</v>
      </c>
      <c r="B3597" t="s">
        <v>137</v>
      </c>
      <c r="C3597" t="s">
        <v>1310</v>
      </c>
      <c r="D3597" t="s">
        <v>1311</v>
      </c>
      <c r="E3597" t="s">
        <v>1338</v>
      </c>
      <c r="F3597" t="s">
        <v>1339</v>
      </c>
      <c r="G3597" t="s">
        <v>1340</v>
      </c>
      <c r="H3597" t="s">
        <v>156</v>
      </c>
      <c r="I3597" s="170" t="s">
        <v>84</v>
      </c>
      <c r="J3597" t="s">
        <v>85</v>
      </c>
      <c r="K3597" t="s">
        <v>214</v>
      </c>
      <c r="L3597" t="s">
        <v>412</v>
      </c>
      <c r="M3597" t="s">
        <v>413</v>
      </c>
      <c r="N3597" t="s">
        <v>217</v>
      </c>
      <c r="O3597" t="s">
        <v>263</v>
      </c>
      <c r="P3597" t="s">
        <v>414</v>
      </c>
      <c r="Q3597" t="s">
        <v>415</v>
      </c>
      <c r="R3597" t="s">
        <v>416</v>
      </c>
      <c r="S3597" t="s">
        <v>338</v>
      </c>
      <c r="T3597" t="s">
        <v>339</v>
      </c>
      <c r="U3597" s="61" t="s">
        <v>340</v>
      </c>
      <c r="V3597" t="s">
        <v>24</v>
      </c>
      <c r="W3597" t="s">
        <v>263</v>
      </c>
      <c r="X3597" s="59">
        <v>17848</v>
      </c>
      <c r="Y3597" s="59">
        <v>17848</v>
      </c>
      <c r="Z3597" t="s">
        <v>141</v>
      </c>
      <c r="AA3597" s="146" t="str">
        <f t="shared" si="693"/>
        <v>EX</v>
      </c>
      <c r="AB3597" s="146" t="str">
        <f t="shared" si="695"/>
        <v>IT</v>
      </c>
      <c r="AC3597" t="str">
        <f t="shared" si="686"/>
        <v>EX</v>
      </c>
      <c r="AD3597" s="74">
        <f t="shared" si="687"/>
        <v>17848</v>
      </c>
      <c r="AE3597" s="74">
        <f t="shared" si="692"/>
        <v>17848</v>
      </c>
      <c r="AF3597">
        <v>1</v>
      </c>
      <c r="AG3597">
        <v>0</v>
      </c>
      <c r="AH3597" s="74">
        <v>0</v>
      </c>
      <c r="AJ3597" s="74">
        <f t="shared" si="688"/>
        <v>0</v>
      </c>
      <c r="AK3597" s="74">
        <f t="shared" si="694"/>
        <v>17848</v>
      </c>
      <c r="AL3597" t="str">
        <f t="shared" si="689"/>
        <v>N</v>
      </c>
      <c r="AN3597" t="s">
        <v>86</v>
      </c>
      <c r="AO3597" t="s">
        <v>85</v>
      </c>
      <c r="AP3597" t="str">
        <f t="shared" si="690"/>
        <v>94</v>
      </c>
      <c r="AQ3597" s="145" t="s">
        <v>1826</v>
      </c>
      <c r="AR3597" t="str">
        <f t="shared" si="691"/>
        <v>1-Adjusted Base Budget</v>
      </c>
      <c r="AS3597" s="145" t="s">
        <v>1827</v>
      </c>
      <c r="AT3597" t="s">
        <v>213</v>
      </c>
      <c r="AV3597" t="str">
        <f t="shared" si="697"/>
        <v>VPIT-SS</v>
      </c>
      <c r="AW3597" t="str">
        <f t="shared" si="696"/>
        <v>VP FOR INFORMATION TECHNOLOGY-SHARED SERVICES</v>
      </c>
    </row>
    <row r="3598" spans="1:49">
      <c r="A3598" s="59">
        <v>2018</v>
      </c>
      <c r="B3598" t="s">
        <v>137</v>
      </c>
      <c r="C3598" t="s">
        <v>1310</v>
      </c>
      <c r="D3598" t="s">
        <v>1311</v>
      </c>
      <c r="E3598" t="s">
        <v>1338</v>
      </c>
      <c r="F3598" t="s">
        <v>1119</v>
      </c>
      <c r="G3598" t="s">
        <v>1120</v>
      </c>
      <c r="H3598" t="s">
        <v>156</v>
      </c>
      <c r="I3598" s="170" t="s">
        <v>84</v>
      </c>
      <c r="J3598" t="s">
        <v>85</v>
      </c>
      <c r="K3598" t="s">
        <v>214</v>
      </c>
      <c r="L3598" t="s">
        <v>412</v>
      </c>
      <c r="M3598" t="s">
        <v>413</v>
      </c>
      <c r="N3598" t="s">
        <v>217</v>
      </c>
      <c r="O3598" t="s">
        <v>263</v>
      </c>
      <c r="P3598" t="s">
        <v>414</v>
      </c>
      <c r="Q3598" t="s">
        <v>415</v>
      </c>
      <c r="R3598" t="s">
        <v>416</v>
      </c>
      <c r="S3598" t="s">
        <v>338</v>
      </c>
      <c r="T3598" t="s">
        <v>339</v>
      </c>
      <c r="U3598" s="61" t="s">
        <v>340</v>
      </c>
      <c r="V3598" t="s">
        <v>24</v>
      </c>
      <c r="W3598" t="s">
        <v>263</v>
      </c>
      <c r="X3598" s="59">
        <v>24661</v>
      </c>
      <c r="Y3598" s="59">
        <v>24661</v>
      </c>
      <c r="Z3598" t="s">
        <v>141</v>
      </c>
      <c r="AA3598" s="146" t="str">
        <f t="shared" si="693"/>
        <v>EX</v>
      </c>
      <c r="AB3598" s="146" t="str">
        <f t="shared" si="695"/>
        <v>IT</v>
      </c>
      <c r="AC3598" t="str">
        <f t="shared" si="686"/>
        <v>EX</v>
      </c>
      <c r="AD3598" s="74">
        <f t="shared" si="687"/>
        <v>24661</v>
      </c>
      <c r="AE3598" s="74">
        <f t="shared" si="692"/>
        <v>24661</v>
      </c>
      <c r="AF3598">
        <v>1</v>
      </c>
      <c r="AG3598">
        <v>0</v>
      </c>
      <c r="AH3598" s="74">
        <v>0</v>
      </c>
      <c r="AJ3598" s="74">
        <f t="shared" si="688"/>
        <v>0</v>
      </c>
      <c r="AK3598" s="74">
        <f t="shared" si="694"/>
        <v>24661</v>
      </c>
      <c r="AL3598" t="str">
        <f t="shared" si="689"/>
        <v>N</v>
      </c>
      <c r="AN3598" t="s">
        <v>86</v>
      </c>
      <c r="AO3598" t="s">
        <v>85</v>
      </c>
      <c r="AP3598" t="str">
        <f t="shared" si="690"/>
        <v>94</v>
      </c>
      <c r="AQ3598" s="145" t="s">
        <v>1826</v>
      </c>
      <c r="AR3598" t="str">
        <f t="shared" si="691"/>
        <v>1-Adjusted Base Budget</v>
      </c>
      <c r="AS3598" s="145" t="s">
        <v>1827</v>
      </c>
      <c r="AT3598" t="s">
        <v>213</v>
      </c>
      <c r="AV3598" t="str">
        <f t="shared" si="697"/>
        <v>VPIT-SS</v>
      </c>
      <c r="AW3598" t="str">
        <f t="shared" si="696"/>
        <v>VP FOR INFORMATION TECHNOLOGY-SHARED SERVICES</v>
      </c>
    </row>
    <row r="3599" spans="1:49">
      <c r="A3599" s="59">
        <v>2018</v>
      </c>
      <c r="B3599" t="s">
        <v>137</v>
      </c>
      <c r="C3599" t="s">
        <v>1310</v>
      </c>
      <c r="D3599" t="s">
        <v>1311</v>
      </c>
      <c r="E3599" t="s">
        <v>1338</v>
      </c>
      <c r="F3599" t="s">
        <v>1065</v>
      </c>
      <c r="G3599" t="s">
        <v>1066</v>
      </c>
      <c r="H3599" t="s">
        <v>156</v>
      </c>
      <c r="I3599" s="170" t="s">
        <v>84</v>
      </c>
      <c r="J3599" t="s">
        <v>85</v>
      </c>
      <c r="K3599" t="s">
        <v>214</v>
      </c>
      <c r="L3599" t="s">
        <v>412</v>
      </c>
      <c r="M3599" t="s">
        <v>413</v>
      </c>
      <c r="N3599" t="s">
        <v>217</v>
      </c>
      <c r="O3599" t="s">
        <v>263</v>
      </c>
      <c r="P3599" t="s">
        <v>414</v>
      </c>
      <c r="Q3599" t="s">
        <v>415</v>
      </c>
      <c r="R3599" t="s">
        <v>416</v>
      </c>
      <c r="S3599" t="s">
        <v>338</v>
      </c>
      <c r="T3599" t="s">
        <v>339</v>
      </c>
      <c r="U3599" s="61" t="s">
        <v>340</v>
      </c>
      <c r="V3599" t="s">
        <v>24</v>
      </c>
      <c r="W3599" t="s">
        <v>263</v>
      </c>
      <c r="X3599" s="59">
        <v>9139</v>
      </c>
      <c r="Y3599" s="59">
        <v>6647</v>
      </c>
      <c r="Z3599" t="s">
        <v>141</v>
      </c>
      <c r="AA3599" s="146" t="str">
        <f t="shared" si="693"/>
        <v>EX</v>
      </c>
      <c r="AB3599" s="146" t="str">
        <f t="shared" si="695"/>
        <v>IT</v>
      </c>
      <c r="AC3599" t="str">
        <f t="shared" si="686"/>
        <v>EX</v>
      </c>
      <c r="AD3599" s="74">
        <f t="shared" si="687"/>
        <v>6647</v>
      </c>
      <c r="AE3599" s="74">
        <f t="shared" si="692"/>
        <v>6647</v>
      </c>
      <c r="AF3599">
        <v>1</v>
      </c>
      <c r="AG3599">
        <v>0</v>
      </c>
      <c r="AH3599" s="74">
        <v>0</v>
      </c>
      <c r="AJ3599" s="74">
        <f t="shared" si="688"/>
        <v>0</v>
      </c>
      <c r="AK3599" s="74">
        <f t="shared" si="694"/>
        <v>6647</v>
      </c>
      <c r="AL3599" t="str">
        <f t="shared" si="689"/>
        <v>N</v>
      </c>
      <c r="AN3599" t="s">
        <v>86</v>
      </c>
      <c r="AO3599" t="s">
        <v>85</v>
      </c>
      <c r="AP3599" t="str">
        <f t="shared" si="690"/>
        <v>94</v>
      </c>
      <c r="AQ3599" s="145" t="s">
        <v>1826</v>
      </c>
      <c r="AR3599" t="str">
        <f t="shared" si="691"/>
        <v>1-Adjusted Base Budget</v>
      </c>
      <c r="AS3599" s="145" t="s">
        <v>1827</v>
      </c>
      <c r="AT3599" t="s">
        <v>213</v>
      </c>
      <c r="AV3599" t="str">
        <f t="shared" si="697"/>
        <v>VPIT-SS</v>
      </c>
      <c r="AW3599" t="str">
        <f t="shared" si="696"/>
        <v>VP FOR INFORMATION TECHNOLOGY-SHARED SERVICES</v>
      </c>
    </row>
    <row r="3600" spans="1:49">
      <c r="A3600" s="59">
        <v>2018</v>
      </c>
      <c r="B3600" t="s">
        <v>137</v>
      </c>
      <c r="C3600" t="s">
        <v>1310</v>
      </c>
      <c r="D3600" t="s">
        <v>1311</v>
      </c>
      <c r="E3600" t="s">
        <v>1338</v>
      </c>
      <c r="F3600" t="s">
        <v>1018</v>
      </c>
      <c r="G3600" t="s">
        <v>1019</v>
      </c>
      <c r="H3600" t="s">
        <v>156</v>
      </c>
      <c r="I3600" s="170" t="s">
        <v>84</v>
      </c>
      <c r="J3600" t="s">
        <v>85</v>
      </c>
      <c r="K3600" t="s">
        <v>214</v>
      </c>
      <c r="L3600" t="s">
        <v>412</v>
      </c>
      <c r="M3600" t="s">
        <v>413</v>
      </c>
      <c r="N3600" t="s">
        <v>217</v>
      </c>
      <c r="O3600" t="s">
        <v>263</v>
      </c>
      <c r="P3600" t="s">
        <v>414</v>
      </c>
      <c r="Q3600" t="s">
        <v>415</v>
      </c>
      <c r="R3600" t="s">
        <v>416</v>
      </c>
      <c r="S3600" t="s">
        <v>338</v>
      </c>
      <c r="T3600" t="s">
        <v>339</v>
      </c>
      <c r="U3600" s="61" t="s">
        <v>340</v>
      </c>
      <c r="V3600" t="s">
        <v>24</v>
      </c>
      <c r="W3600" t="s">
        <v>263</v>
      </c>
      <c r="X3600" s="59">
        <v>23854</v>
      </c>
      <c r="Y3600" s="59">
        <v>23854</v>
      </c>
      <c r="Z3600" t="s">
        <v>141</v>
      </c>
      <c r="AA3600" s="146" t="str">
        <f t="shared" si="693"/>
        <v>EX</v>
      </c>
      <c r="AB3600" s="146" t="str">
        <f t="shared" si="695"/>
        <v>IT</v>
      </c>
      <c r="AC3600" t="str">
        <f t="shared" si="686"/>
        <v>EX</v>
      </c>
      <c r="AD3600" s="74">
        <f t="shared" si="687"/>
        <v>23854</v>
      </c>
      <c r="AE3600" s="74">
        <f t="shared" si="692"/>
        <v>23854</v>
      </c>
      <c r="AF3600">
        <v>1</v>
      </c>
      <c r="AG3600">
        <v>0</v>
      </c>
      <c r="AH3600" s="74">
        <v>0</v>
      </c>
      <c r="AJ3600" s="74">
        <f t="shared" si="688"/>
        <v>0</v>
      </c>
      <c r="AK3600" s="74">
        <f t="shared" si="694"/>
        <v>23854</v>
      </c>
      <c r="AL3600" t="str">
        <f t="shared" si="689"/>
        <v>N</v>
      </c>
      <c r="AN3600" t="s">
        <v>86</v>
      </c>
      <c r="AO3600" t="s">
        <v>85</v>
      </c>
      <c r="AP3600" t="str">
        <f t="shared" si="690"/>
        <v>94</v>
      </c>
      <c r="AQ3600" s="145" t="s">
        <v>1826</v>
      </c>
      <c r="AR3600" t="str">
        <f t="shared" si="691"/>
        <v>1-Adjusted Base Budget</v>
      </c>
      <c r="AS3600" s="145" t="s">
        <v>1827</v>
      </c>
      <c r="AT3600" t="s">
        <v>213</v>
      </c>
      <c r="AV3600" t="str">
        <f t="shared" si="697"/>
        <v>VPIT-SS</v>
      </c>
      <c r="AW3600" t="str">
        <f t="shared" si="696"/>
        <v>VP FOR INFORMATION TECHNOLOGY-SHARED SERVICES</v>
      </c>
    </row>
    <row r="3601" spans="1:49">
      <c r="A3601" s="59">
        <v>2018</v>
      </c>
      <c r="B3601" t="s">
        <v>137</v>
      </c>
      <c r="C3601" t="s">
        <v>1310</v>
      </c>
      <c r="D3601" t="s">
        <v>1311</v>
      </c>
      <c r="E3601" t="s">
        <v>1338</v>
      </c>
      <c r="F3601" t="s">
        <v>1341</v>
      </c>
      <c r="G3601" t="s">
        <v>1342</v>
      </c>
      <c r="H3601" t="s">
        <v>156</v>
      </c>
      <c r="I3601" s="170" t="s">
        <v>84</v>
      </c>
      <c r="J3601" t="s">
        <v>85</v>
      </c>
      <c r="K3601" t="s">
        <v>214</v>
      </c>
      <c r="L3601" t="s">
        <v>412</v>
      </c>
      <c r="M3601" t="s">
        <v>413</v>
      </c>
      <c r="N3601" t="s">
        <v>217</v>
      </c>
      <c r="O3601" t="s">
        <v>263</v>
      </c>
      <c r="P3601" t="s">
        <v>414</v>
      </c>
      <c r="Q3601" t="s">
        <v>415</v>
      </c>
      <c r="R3601" t="s">
        <v>416</v>
      </c>
      <c r="S3601" t="s">
        <v>338</v>
      </c>
      <c r="T3601" t="s">
        <v>339</v>
      </c>
      <c r="U3601" s="61" t="s">
        <v>340</v>
      </c>
      <c r="V3601" t="s">
        <v>24</v>
      </c>
      <c r="W3601" t="s">
        <v>263</v>
      </c>
      <c r="X3601" s="59">
        <v>11221</v>
      </c>
      <c r="Y3601" s="59">
        <v>11221</v>
      </c>
      <c r="Z3601" t="s">
        <v>141</v>
      </c>
      <c r="AA3601" s="146" t="str">
        <f t="shared" si="693"/>
        <v>EX</v>
      </c>
      <c r="AB3601" s="146" t="str">
        <f t="shared" si="695"/>
        <v>IT</v>
      </c>
      <c r="AC3601" t="str">
        <f t="shared" si="686"/>
        <v>EX</v>
      </c>
      <c r="AD3601" s="74">
        <f t="shared" si="687"/>
        <v>11221</v>
      </c>
      <c r="AE3601" s="74">
        <f t="shared" si="692"/>
        <v>11221</v>
      </c>
      <c r="AF3601">
        <v>1</v>
      </c>
      <c r="AG3601">
        <v>0</v>
      </c>
      <c r="AH3601" s="74">
        <v>0</v>
      </c>
      <c r="AJ3601" s="74">
        <f t="shared" si="688"/>
        <v>0</v>
      </c>
      <c r="AK3601" s="74">
        <f t="shared" si="694"/>
        <v>11221</v>
      </c>
      <c r="AL3601" t="str">
        <f t="shared" si="689"/>
        <v>N</v>
      </c>
      <c r="AN3601" t="s">
        <v>86</v>
      </c>
      <c r="AO3601" t="s">
        <v>85</v>
      </c>
      <c r="AP3601" t="str">
        <f t="shared" si="690"/>
        <v>94</v>
      </c>
      <c r="AQ3601" s="145" t="s">
        <v>1826</v>
      </c>
      <c r="AR3601" t="str">
        <f t="shared" si="691"/>
        <v>1-Adjusted Base Budget</v>
      </c>
      <c r="AS3601" s="145" t="s">
        <v>1827</v>
      </c>
      <c r="AT3601" t="s">
        <v>213</v>
      </c>
      <c r="AV3601" t="str">
        <f t="shared" si="697"/>
        <v>VPIT-SS</v>
      </c>
      <c r="AW3601" t="str">
        <f t="shared" si="696"/>
        <v>VP FOR INFORMATION TECHNOLOGY-SHARED SERVICES</v>
      </c>
    </row>
    <row r="3602" spans="1:49">
      <c r="A3602" s="59">
        <v>2018</v>
      </c>
      <c r="B3602" t="s">
        <v>137</v>
      </c>
      <c r="C3602" t="s">
        <v>1310</v>
      </c>
      <c r="D3602" t="s">
        <v>1311</v>
      </c>
      <c r="E3602" t="s">
        <v>1338</v>
      </c>
      <c r="F3602" t="s">
        <v>1767</v>
      </c>
      <c r="G3602" t="s">
        <v>1768</v>
      </c>
      <c r="H3602" t="s">
        <v>156</v>
      </c>
      <c r="I3602" s="170" t="s">
        <v>84</v>
      </c>
      <c r="J3602" t="s">
        <v>85</v>
      </c>
      <c r="K3602" t="s">
        <v>214</v>
      </c>
      <c r="L3602" t="s">
        <v>412</v>
      </c>
      <c r="M3602" t="s">
        <v>413</v>
      </c>
      <c r="N3602" t="s">
        <v>217</v>
      </c>
      <c r="O3602" t="s">
        <v>263</v>
      </c>
      <c r="P3602" t="s">
        <v>414</v>
      </c>
      <c r="Q3602" t="s">
        <v>415</v>
      </c>
      <c r="R3602" t="s">
        <v>416</v>
      </c>
      <c r="S3602" t="s">
        <v>338</v>
      </c>
      <c r="T3602" t="s">
        <v>339</v>
      </c>
      <c r="U3602" s="61" t="s">
        <v>340</v>
      </c>
      <c r="V3602" t="s">
        <v>24</v>
      </c>
      <c r="W3602" t="s">
        <v>263</v>
      </c>
      <c r="X3602" s="59">
        <v>15205</v>
      </c>
      <c r="Y3602" s="59">
        <v>15205</v>
      </c>
      <c r="Z3602" t="s">
        <v>141</v>
      </c>
      <c r="AA3602" s="146" t="str">
        <f t="shared" si="693"/>
        <v>EX</v>
      </c>
      <c r="AB3602" s="146" t="str">
        <f t="shared" si="695"/>
        <v>IT</v>
      </c>
      <c r="AC3602" t="str">
        <f t="shared" si="686"/>
        <v>EX</v>
      </c>
      <c r="AD3602" s="74">
        <f t="shared" si="687"/>
        <v>15205</v>
      </c>
      <c r="AE3602" s="74">
        <f t="shared" si="692"/>
        <v>15205</v>
      </c>
      <c r="AF3602">
        <v>1</v>
      </c>
      <c r="AG3602">
        <v>0</v>
      </c>
      <c r="AH3602" s="74">
        <v>0</v>
      </c>
      <c r="AJ3602" s="74">
        <f t="shared" si="688"/>
        <v>0</v>
      </c>
      <c r="AK3602" s="74">
        <f t="shared" si="694"/>
        <v>15205</v>
      </c>
      <c r="AL3602" t="str">
        <f t="shared" si="689"/>
        <v>N</v>
      </c>
      <c r="AN3602" t="s">
        <v>86</v>
      </c>
      <c r="AO3602" t="s">
        <v>85</v>
      </c>
      <c r="AP3602" t="str">
        <f t="shared" si="690"/>
        <v>94</v>
      </c>
      <c r="AQ3602" s="145" t="s">
        <v>1826</v>
      </c>
      <c r="AR3602" t="str">
        <f t="shared" si="691"/>
        <v>1-Adjusted Base Budget</v>
      </c>
      <c r="AS3602" s="145" t="s">
        <v>1827</v>
      </c>
      <c r="AT3602" t="s">
        <v>213</v>
      </c>
      <c r="AV3602" t="str">
        <f t="shared" si="697"/>
        <v>VPIT-SS</v>
      </c>
      <c r="AW3602" t="str">
        <f t="shared" si="696"/>
        <v>VP FOR INFORMATION TECHNOLOGY-SHARED SERVICES</v>
      </c>
    </row>
    <row r="3603" spans="1:49">
      <c r="A3603" s="59">
        <v>2018</v>
      </c>
      <c r="B3603" t="s">
        <v>137</v>
      </c>
      <c r="C3603" t="s">
        <v>1310</v>
      </c>
      <c r="D3603" t="s">
        <v>1311</v>
      </c>
      <c r="E3603" t="s">
        <v>1338</v>
      </c>
      <c r="F3603" t="s">
        <v>1326</v>
      </c>
      <c r="G3603" t="s">
        <v>1327</v>
      </c>
      <c r="H3603" t="s">
        <v>156</v>
      </c>
      <c r="I3603" s="170" t="s">
        <v>84</v>
      </c>
      <c r="J3603" t="s">
        <v>85</v>
      </c>
      <c r="K3603" t="s">
        <v>214</v>
      </c>
      <c r="L3603" t="s">
        <v>412</v>
      </c>
      <c r="M3603" t="s">
        <v>413</v>
      </c>
      <c r="N3603" t="s">
        <v>217</v>
      </c>
      <c r="O3603" t="s">
        <v>263</v>
      </c>
      <c r="P3603" t="s">
        <v>414</v>
      </c>
      <c r="Q3603" t="s">
        <v>415</v>
      </c>
      <c r="R3603" t="s">
        <v>416</v>
      </c>
      <c r="S3603" t="s">
        <v>338</v>
      </c>
      <c r="T3603" t="s">
        <v>339</v>
      </c>
      <c r="U3603" s="61" t="s">
        <v>340</v>
      </c>
      <c r="V3603" t="s">
        <v>24</v>
      </c>
      <c r="W3603" t="s">
        <v>263</v>
      </c>
      <c r="X3603" s="59">
        <v>12851</v>
      </c>
      <c r="Y3603" s="59">
        <v>12851</v>
      </c>
      <c r="Z3603" t="s">
        <v>141</v>
      </c>
      <c r="AA3603" s="146" t="str">
        <f t="shared" si="693"/>
        <v>EX</v>
      </c>
      <c r="AB3603" s="146" t="str">
        <f t="shared" si="695"/>
        <v>IT</v>
      </c>
      <c r="AC3603" t="str">
        <f t="shared" ref="AC3603:AC3666" si="698">IF(O3603 =AA3603,W3603,"Allot/Xfer IN")</f>
        <v>EX</v>
      </c>
      <c r="AD3603" s="74">
        <f t="shared" ref="AD3603:AD3666" si="699">IF(O3603 =AA3603,Y3603,-Y3603)</f>
        <v>12851</v>
      </c>
      <c r="AE3603" s="74">
        <f t="shared" si="692"/>
        <v>12851</v>
      </c>
      <c r="AF3603">
        <v>1</v>
      </c>
      <c r="AG3603">
        <v>0</v>
      </c>
      <c r="AH3603" s="74">
        <v>0</v>
      </c>
      <c r="AJ3603" s="74">
        <f t="shared" ref="AJ3603:AJ3666" si="700">SUM(AG3603:AI3603)</f>
        <v>0</v>
      </c>
      <c r="AK3603" s="74">
        <f t="shared" si="694"/>
        <v>12851</v>
      </c>
      <c r="AL3603" t="str">
        <f t="shared" ref="AL3603:AL3666" si="701">IF(AF3603&lt;&gt;1,"Y","N")</f>
        <v>N</v>
      </c>
      <c r="AN3603" t="s">
        <v>86</v>
      </c>
      <c r="AO3603" t="s">
        <v>85</v>
      </c>
      <c r="AP3603" t="str">
        <f t="shared" ref="AP3603:AP3666" si="702">IF(AL3603 ="Y","99",I3603)</f>
        <v>94</v>
      </c>
      <c r="AQ3603" s="145" t="s">
        <v>1826</v>
      </c>
      <c r="AR3603" t="str">
        <f t="shared" ref="AR3603:AR3666" si="703">IF(AM3603 ="y",AQ3603,IF(AG3603 &lt;&gt;0,"2-Provision for Compensation Incr","1-Adjusted Base Budget"))</f>
        <v>1-Adjusted Base Budget</v>
      </c>
      <c r="AS3603" s="145" t="s">
        <v>1827</v>
      </c>
      <c r="AT3603" t="s">
        <v>213</v>
      </c>
      <c r="AV3603" t="str">
        <f t="shared" si="697"/>
        <v>VPIT-SS</v>
      </c>
      <c r="AW3603" t="str">
        <f t="shared" si="696"/>
        <v>VP FOR INFORMATION TECHNOLOGY-SHARED SERVICES</v>
      </c>
    </row>
    <row r="3604" spans="1:49">
      <c r="A3604" s="59">
        <v>2018</v>
      </c>
      <c r="B3604" t="s">
        <v>137</v>
      </c>
      <c r="C3604" t="s">
        <v>1310</v>
      </c>
      <c r="D3604" t="s">
        <v>1311</v>
      </c>
      <c r="E3604" t="s">
        <v>1338</v>
      </c>
      <c r="F3604" t="s">
        <v>1330</v>
      </c>
      <c r="G3604" t="s">
        <v>1331</v>
      </c>
      <c r="H3604" t="s">
        <v>156</v>
      </c>
      <c r="I3604" s="170" t="s">
        <v>84</v>
      </c>
      <c r="J3604" t="s">
        <v>85</v>
      </c>
      <c r="K3604" t="s">
        <v>214</v>
      </c>
      <c r="L3604" t="s">
        <v>412</v>
      </c>
      <c r="M3604" t="s">
        <v>413</v>
      </c>
      <c r="N3604" t="s">
        <v>217</v>
      </c>
      <c r="O3604" t="s">
        <v>263</v>
      </c>
      <c r="P3604" t="s">
        <v>414</v>
      </c>
      <c r="Q3604" t="s">
        <v>415</v>
      </c>
      <c r="R3604" t="s">
        <v>416</v>
      </c>
      <c r="S3604" t="s">
        <v>338</v>
      </c>
      <c r="T3604" t="s">
        <v>339</v>
      </c>
      <c r="U3604" s="61" t="s">
        <v>340</v>
      </c>
      <c r="V3604" t="s">
        <v>24</v>
      </c>
      <c r="W3604" t="s">
        <v>263</v>
      </c>
      <c r="X3604" s="59">
        <v>13367</v>
      </c>
      <c r="Y3604" s="59">
        <v>13367</v>
      </c>
      <c r="Z3604" t="s">
        <v>141</v>
      </c>
      <c r="AA3604" s="146" t="str">
        <f t="shared" si="693"/>
        <v>EX</v>
      </c>
      <c r="AB3604" s="146" t="str">
        <f t="shared" si="695"/>
        <v>IT</v>
      </c>
      <c r="AC3604" t="str">
        <f t="shared" si="698"/>
        <v>EX</v>
      </c>
      <c r="AD3604" s="74">
        <f t="shared" si="699"/>
        <v>13367</v>
      </c>
      <c r="AE3604" s="74">
        <f t="shared" ref="AE3604:AE3667" si="704">Y3604</f>
        <v>13367</v>
      </c>
      <c r="AF3604">
        <v>1</v>
      </c>
      <c r="AG3604">
        <v>0</v>
      </c>
      <c r="AH3604" s="74">
        <v>0</v>
      </c>
      <c r="AJ3604" s="74">
        <f t="shared" si="700"/>
        <v>0</v>
      </c>
      <c r="AK3604" s="74">
        <f t="shared" si="694"/>
        <v>13367</v>
      </c>
      <c r="AL3604" t="str">
        <f t="shared" si="701"/>
        <v>N</v>
      </c>
      <c r="AN3604" t="s">
        <v>86</v>
      </c>
      <c r="AO3604" t="s">
        <v>85</v>
      </c>
      <c r="AP3604" t="str">
        <f t="shared" si="702"/>
        <v>94</v>
      </c>
      <c r="AQ3604" s="145" t="s">
        <v>1826</v>
      </c>
      <c r="AR3604" t="str">
        <f t="shared" si="703"/>
        <v>1-Adjusted Base Budget</v>
      </c>
      <c r="AS3604" s="145" t="s">
        <v>1827</v>
      </c>
      <c r="AT3604" t="s">
        <v>213</v>
      </c>
      <c r="AV3604" t="str">
        <f t="shared" si="697"/>
        <v>VPIT-SS</v>
      </c>
      <c r="AW3604" t="str">
        <f t="shared" si="696"/>
        <v>VP FOR INFORMATION TECHNOLOGY-SHARED SERVICES</v>
      </c>
    </row>
    <row r="3605" spans="1:49">
      <c r="A3605" s="59">
        <v>2018</v>
      </c>
      <c r="B3605" t="s">
        <v>137</v>
      </c>
      <c r="C3605" t="s">
        <v>1310</v>
      </c>
      <c r="D3605" t="s">
        <v>1311</v>
      </c>
      <c r="E3605" t="s">
        <v>1338</v>
      </c>
      <c r="F3605" t="s">
        <v>1343</v>
      </c>
      <c r="G3605" t="s">
        <v>1344</v>
      </c>
      <c r="H3605" t="s">
        <v>156</v>
      </c>
      <c r="I3605" s="170" t="s">
        <v>84</v>
      </c>
      <c r="J3605" t="s">
        <v>85</v>
      </c>
      <c r="K3605" t="s">
        <v>214</v>
      </c>
      <c r="L3605" t="s">
        <v>412</v>
      </c>
      <c r="M3605" t="s">
        <v>413</v>
      </c>
      <c r="N3605" t="s">
        <v>217</v>
      </c>
      <c r="O3605" t="s">
        <v>263</v>
      </c>
      <c r="P3605" t="s">
        <v>414</v>
      </c>
      <c r="Q3605" t="s">
        <v>415</v>
      </c>
      <c r="R3605" t="s">
        <v>416</v>
      </c>
      <c r="S3605" t="s">
        <v>338</v>
      </c>
      <c r="T3605" t="s">
        <v>339</v>
      </c>
      <c r="U3605" s="61" t="s">
        <v>340</v>
      </c>
      <c r="V3605" t="s">
        <v>24</v>
      </c>
      <c r="W3605" t="s">
        <v>263</v>
      </c>
      <c r="X3605" s="59">
        <v>1786</v>
      </c>
      <c r="Y3605" s="59">
        <v>1786</v>
      </c>
      <c r="Z3605" t="s">
        <v>141</v>
      </c>
      <c r="AA3605" s="146" t="str">
        <f t="shared" si="693"/>
        <v>EX</v>
      </c>
      <c r="AB3605" s="146" t="str">
        <f t="shared" si="695"/>
        <v>IT</v>
      </c>
      <c r="AC3605" t="str">
        <f t="shared" si="698"/>
        <v>EX</v>
      </c>
      <c r="AD3605" s="74">
        <f t="shared" si="699"/>
        <v>1786</v>
      </c>
      <c r="AE3605" s="74">
        <f t="shared" si="704"/>
        <v>1786</v>
      </c>
      <c r="AF3605">
        <v>1</v>
      </c>
      <c r="AG3605">
        <v>0</v>
      </c>
      <c r="AH3605" s="74">
        <v>0</v>
      </c>
      <c r="AJ3605" s="74">
        <f t="shared" si="700"/>
        <v>0</v>
      </c>
      <c r="AK3605" s="74">
        <f t="shared" si="694"/>
        <v>1786</v>
      </c>
      <c r="AL3605" t="str">
        <f t="shared" si="701"/>
        <v>N</v>
      </c>
      <c r="AN3605" t="s">
        <v>86</v>
      </c>
      <c r="AO3605" t="s">
        <v>85</v>
      </c>
      <c r="AP3605" t="str">
        <f t="shared" si="702"/>
        <v>94</v>
      </c>
      <c r="AQ3605" s="145" t="s">
        <v>1826</v>
      </c>
      <c r="AR3605" t="str">
        <f t="shared" si="703"/>
        <v>1-Adjusted Base Budget</v>
      </c>
      <c r="AS3605" s="145" t="s">
        <v>1827</v>
      </c>
      <c r="AT3605" t="s">
        <v>213</v>
      </c>
      <c r="AV3605" t="str">
        <f t="shared" si="697"/>
        <v>VPIT-SS</v>
      </c>
      <c r="AW3605" t="str">
        <f t="shared" si="696"/>
        <v>VP FOR INFORMATION TECHNOLOGY-SHARED SERVICES</v>
      </c>
    </row>
    <row r="3606" spans="1:49">
      <c r="A3606" s="59">
        <v>2018</v>
      </c>
      <c r="B3606" t="s">
        <v>137</v>
      </c>
      <c r="C3606" t="s">
        <v>1310</v>
      </c>
      <c r="D3606" t="s">
        <v>1311</v>
      </c>
      <c r="E3606" t="s">
        <v>1338</v>
      </c>
      <c r="F3606" t="s">
        <v>1099</v>
      </c>
      <c r="G3606" t="s">
        <v>1100</v>
      </c>
      <c r="H3606" t="s">
        <v>156</v>
      </c>
      <c r="I3606" s="170" t="s">
        <v>84</v>
      </c>
      <c r="J3606" t="s">
        <v>85</v>
      </c>
      <c r="K3606" t="s">
        <v>214</v>
      </c>
      <c r="L3606" t="s">
        <v>412</v>
      </c>
      <c r="M3606" t="s">
        <v>413</v>
      </c>
      <c r="N3606" t="s">
        <v>217</v>
      </c>
      <c r="O3606" t="s">
        <v>263</v>
      </c>
      <c r="P3606" t="s">
        <v>414</v>
      </c>
      <c r="Q3606" t="s">
        <v>415</v>
      </c>
      <c r="R3606" t="s">
        <v>416</v>
      </c>
      <c r="S3606" t="s">
        <v>338</v>
      </c>
      <c r="T3606" t="s">
        <v>339</v>
      </c>
      <c r="U3606" s="61" t="s">
        <v>340</v>
      </c>
      <c r="V3606" t="s">
        <v>24</v>
      </c>
      <c r="W3606" t="s">
        <v>263</v>
      </c>
      <c r="X3606" s="59">
        <v>0</v>
      </c>
      <c r="Y3606" s="59">
        <v>5027</v>
      </c>
      <c r="Z3606" t="s">
        <v>141</v>
      </c>
      <c r="AA3606" s="146" t="str">
        <f t="shared" si="693"/>
        <v>EX</v>
      </c>
      <c r="AB3606" s="146" t="str">
        <f t="shared" si="695"/>
        <v>IT</v>
      </c>
      <c r="AC3606" t="str">
        <f t="shared" si="698"/>
        <v>EX</v>
      </c>
      <c r="AD3606" s="74">
        <f t="shared" si="699"/>
        <v>5027</v>
      </c>
      <c r="AE3606" s="74">
        <f t="shared" si="704"/>
        <v>5027</v>
      </c>
      <c r="AF3606">
        <v>1</v>
      </c>
      <c r="AG3606">
        <v>0</v>
      </c>
      <c r="AH3606" s="74">
        <v>0</v>
      </c>
      <c r="AJ3606" s="74">
        <f t="shared" si="700"/>
        <v>0</v>
      </c>
      <c r="AK3606" s="74">
        <f t="shared" si="694"/>
        <v>5027</v>
      </c>
      <c r="AL3606" t="str">
        <f t="shared" si="701"/>
        <v>N</v>
      </c>
      <c r="AN3606" t="s">
        <v>86</v>
      </c>
      <c r="AO3606" t="s">
        <v>85</v>
      </c>
      <c r="AP3606" t="str">
        <f t="shared" si="702"/>
        <v>94</v>
      </c>
      <c r="AQ3606" s="145" t="s">
        <v>1826</v>
      </c>
      <c r="AR3606" t="str">
        <f t="shared" si="703"/>
        <v>1-Adjusted Base Budget</v>
      </c>
      <c r="AS3606" s="145" t="s">
        <v>1827</v>
      </c>
      <c r="AT3606" t="s">
        <v>213</v>
      </c>
      <c r="AV3606" t="str">
        <f t="shared" si="697"/>
        <v>VPIT-SS</v>
      </c>
      <c r="AW3606" t="str">
        <f t="shared" si="696"/>
        <v>VP FOR INFORMATION TECHNOLOGY-SHARED SERVICES</v>
      </c>
    </row>
    <row r="3607" spans="1:49">
      <c r="A3607" s="59">
        <v>2018</v>
      </c>
      <c r="B3607" t="s">
        <v>137</v>
      </c>
      <c r="C3607" t="s">
        <v>1310</v>
      </c>
      <c r="D3607" t="s">
        <v>1311</v>
      </c>
      <c r="E3607" t="s">
        <v>1338</v>
      </c>
      <c r="F3607" t="s">
        <v>1101</v>
      </c>
      <c r="G3607" t="s">
        <v>1102</v>
      </c>
      <c r="H3607" t="s">
        <v>156</v>
      </c>
      <c r="I3607" s="170" t="s">
        <v>84</v>
      </c>
      <c r="J3607" t="s">
        <v>85</v>
      </c>
      <c r="K3607" t="s">
        <v>214</v>
      </c>
      <c r="L3607" t="s">
        <v>412</v>
      </c>
      <c r="M3607" t="s">
        <v>413</v>
      </c>
      <c r="N3607" t="s">
        <v>217</v>
      </c>
      <c r="O3607" t="s">
        <v>263</v>
      </c>
      <c r="P3607" t="s">
        <v>414</v>
      </c>
      <c r="Q3607" t="s">
        <v>415</v>
      </c>
      <c r="R3607" t="s">
        <v>416</v>
      </c>
      <c r="S3607" t="s">
        <v>338</v>
      </c>
      <c r="T3607" t="s">
        <v>339</v>
      </c>
      <c r="U3607" s="61" t="s">
        <v>340</v>
      </c>
      <c r="V3607" t="s">
        <v>24</v>
      </c>
      <c r="W3607" t="s">
        <v>263</v>
      </c>
      <c r="X3607" s="59">
        <v>29248</v>
      </c>
      <c r="Y3607" s="59">
        <v>28905</v>
      </c>
      <c r="Z3607" t="s">
        <v>141</v>
      </c>
      <c r="AA3607" s="146" t="str">
        <f t="shared" si="693"/>
        <v>EX</v>
      </c>
      <c r="AB3607" s="146" t="str">
        <f t="shared" si="695"/>
        <v>IT</v>
      </c>
      <c r="AC3607" t="str">
        <f t="shared" si="698"/>
        <v>EX</v>
      </c>
      <c r="AD3607" s="74">
        <f t="shared" si="699"/>
        <v>28905</v>
      </c>
      <c r="AE3607" s="74">
        <f t="shared" si="704"/>
        <v>28905</v>
      </c>
      <c r="AF3607">
        <v>1</v>
      </c>
      <c r="AG3607">
        <v>0</v>
      </c>
      <c r="AH3607" s="74">
        <v>0</v>
      </c>
      <c r="AJ3607" s="74">
        <f t="shared" si="700"/>
        <v>0</v>
      </c>
      <c r="AK3607" s="74">
        <f t="shared" si="694"/>
        <v>28905</v>
      </c>
      <c r="AL3607" t="str">
        <f t="shared" si="701"/>
        <v>N</v>
      </c>
      <c r="AN3607" t="s">
        <v>86</v>
      </c>
      <c r="AO3607" t="s">
        <v>85</v>
      </c>
      <c r="AP3607" t="str">
        <f t="shared" si="702"/>
        <v>94</v>
      </c>
      <c r="AQ3607" s="145" t="s">
        <v>1826</v>
      </c>
      <c r="AR3607" t="str">
        <f t="shared" si="703"/>
        <v>1-Adjusted Base Budget</v>
      </c>
      <c r="AS3607" s="145" t="s">
        <v>1827</v>
      </c>
      <c r="AT3607" t="s">
        <v>213</v>
      </c>
      <c r="AV3607" t="str">
        <f t="shared" si="697"/>
        <v>VPIT-SS</v>
      </c>
      <c r="AW3607" t="str">
        <f t="shared" si="696"/>
        <v>VP FOR INFORMATION TECHNOLOGY-SHARED SERVICES</v>
      </c>
    </row>
    <row r="3608" spans="1:49">
      <c r="A3608" s="59">
        <v>2018</v>
      </c>
      <c r="B3608" t="s">
        <v>137</v>
      </c>
      <c r="C3608" t="s">
        <v>1310</v>
      </c>
      <c r="D3608" t="s">
        <v>1311</v>
      </c>
      <c r="E3608" t="s">
        <v>1338</v>
      </c>
      <c r="F3608" t="s">
        <v>1353</v>
      </c>
      <c r="G3608" t="s">
        <v>1354</v>
      </c>
      <c r="H3608" t="s">
        <v>156</v>
      </c>
      <c r="I3608" s="170" t="s">
        <v>84</v>
      </c>
      <c r="J3608" t="s">
        <v>85</v>
      </c>
      <c r="K3608" t="s">
        <v>214</v>
      </c>
      <c r="L3608" t="s">
        <v>412</v>
      </c>
      <c r="M3608" t="s">
        <v>413</v>
      </c>
      <c r="N3608" t="s">
        <v>217</v>
      </c>
      <c r="O3608" t="s">
        <v>263</v>
      </c>
      <c r="P3608" t="s">
        <v>414</v>
      </c>
      <c r="Q3608" t="s">
        <v>415</v>
      </c>
      <c r="R3608" t="s">
        <v>416</v>
      </c>
      <c r="S3608" t="s">
        <v>338</v>
      </c>
      <c r="T3608" t="s">
        <v>339</v>
      </c>
      <c r="U3608" s="61" t="s">
        <v>340</v>
      </c>
      <c r="V3608" t="s">
        <v>24</v>
      </c>
      <c r="W3608" t="s">
        <v>263</v>
      </c>
      <c r="X3608" s="59">
        <v>5807</v>
      </c>
      <c r="Y3608" s="59">
        <v>5807</v>
      </c>
      <c r="Z3608" t="s">
        <v>141</v>
      </c>
      <c r="AA3608" s="146" t="str">
        <f t="shared" si="693"/>
        <v>EX</v>
      </c>
      <c r="AB3608" s="146" t="str">
        <f t="shared" si="695"/>
        <v>IT</v>
      </c>
      <c r="AC3608" t="str">
        <f t="shared" si="698"/>
        <v>EX</v>
      </c>
      <c r="AD3608" s="74">
        <f t="shared" si="699"/>
        <v>5807</v>
      </c>
      <c r="AE3608" s="74">
        <f t="shared" si="704"/>
        <v>5807</v>
      </c>
      <c r="AF3608">
        <v>1</v>
      </c>
      <c r="AG3608">
        <v>0</v>
      </c>
      <c r="AH3608" s="74">
        <v>0</v>
      </c>
      <c r="AJ3608" s="74">
        <f t="shared" si="700"/>
        <v>0</v>
      </c>
      <c r="AK3608" s="74">
        <f t="shared" si="694"/>
        <v>5807</v>
      </c>
      <c r="AL3608" t="str">
        <f t="shared" si="701"/>
        <v>N</v>
      </c>
      <c r="AN3608" t="s">
        <v>86</v>
      </c>
      <c r="AO3608" t="s">
        <v>85</v>
      </c>
      <c r="AP3608" t="str">
        <f t="shared" si="702"/>
        <v>94</v>
      </c>
      <c r="AQ3608" s="145" t="s">
        <v>1826</v>
      </c>
      <c r="AR3608" t="str">
        <f t="shared" si="703"/>
        <v>1-Adjusted Base Budget</v>
      </c>
      <c r="AS3608" s="145" t="s">
        <v>1827</v>
      </c>
      <c r="AT3608" t="s">
        <v>213</v>
      </c>
      <c r="AV3608" t="str">
        <f t="shared" si="697"/>
        <v>VPIT-SS</v>
      </c>
      <c r="AW3608" t="str">
        <f t="shared" si="696"/>
        <v>VP FOR INFORMATION TECHNOLOGY-SHARED SERVICES</v>
      </c>
    </row>
    <row r="3609" spans="1:49">
      <c r="A3609" s="59">
        <v>2018</v>
      </c>
      <c r="B3609" t="s">
        <v>137</v>
      </c>
      <c r="C3609" t="s">
        <v>1310</v>
      </c>
      <c r="D3609" t="s">
        <v>1311</v>
      </c>
      <c r="E3609" t="s">
        <v>1338</v>
      </c>
      <c r="F3609" t="s">
        <v>1336</v>
      </c>
      <c r="G3609" t="s">
        <v>1337</v>
      </c>
      <c r="H3609" t="s">
        <v>156</v>
      </c>
      <c r="I3609" s="170" t="s">
        <v>84</v>
      </c>
      <c r="J3609" t="s">
        <v>85</v>
      </c>
      <c r="K3609" t="s">
        <v>214</v>
      </c>
      <c r="L3609" t="s">
        <v>412</v>
      </c>
      <c r="M3609" t="s">
        <v>413</v>
      </c>
      <c r="N3609" t="s">
        <v>217</v>
      </c>
      <c r="O3609" t="s">
        <v>263</v>
      </c>
      <c r="P3609" t="s">
        <v>414</v>
      </c>
      <c r="Q3609" t="s">
        <v>415</v>
      </c>
      <c r="R3609" t="s">
        <v>416</v>
      </c>
      <c r="S3609" t="s">
        <v>338</v>
      </c>
      <c r="T3609" t="s">
        <v>339</v>
      </c>
      <c r="U3609" s="61" t="s">
        <v>340</v>
      </c>
      <c r="V3609" t="s">
        <v>24</v>
      </c>
      <c r="W3609" t="s">
        <v>263</v>
      </c>
      <c r="X3609" s="59">
        <v>18584</v>
      </c>
      <c r="Y3609" s="59">
        <v>29036</v>
      </c>
      <c r="Z3609" t="s">
        <v>141</v>
      </c>
      <c r="AA3609" s="146" t="str">
        <f t="shared" si="693"/>
        <v>EX</v>
      </c>
      <c r="AB3609" s="146" t="str">
        <f t="shared" si="695"/>
        <v>IT</v>
      </c>
      <c r="AC3609" t="str">
        <f t="shared" si="698"/>
        <v>EX</v>
      </c>
      <c r="AD3609" s="74">
        <f t="shared" si="699"/>
        <v>29036</v>
      </c>
      <c r="AE3609" s="74">
        <f t="shared" si="704"/>
        <v>29036</v>
      </c>
      <c r="AF3609">
        <v>1</v>
      </c>
      <c r="AG3609">
        <v>0</v>
      </c>
      <c r="AH3609" s="74">
        <v>0</v>
      </c>
      <c r="AJ3609" s="74">
        <f t="shared" si="700"/>
        <v>0</v>
      </c>
      <c r="AK3609" s="74">
        <f t="shared" si="694"/>
        <v>29036</v>
      </c>
      <c r="AL3609" t="str">
        <f t="shared" si="701"/>
        <v>N</v>
      </c>
      <c r="AN3609" t="s">
        <v>86</v>
      </c>
      <c r="AO3609" t="s">
        <v>85</v>
      </c>
      <c r="AP3609" t="str">
        <f t="shared" si="702"/>
        <v>94</v>
      </c>
      <c r="AQ3609" s="145" t="s">
        <v>1826</v>
      </c>
      <c r="AR3609" t="str">
        <f t="shared" si="703"/>
        <v>1-Adjusted Base Budget</v>
      </c>
      <c r="AS3609" s="145" t="s">
        <v>1827</v>
      </c>
      <c r="AT3609" t="s">
        <v>213</v>
      </c>
      <c r="AV3609" t="str">
        <f t="shared" si="697"/>
        <v>VPIT-SS</v>
      </c>
      <c r="AW3609" t="str">
        <f t="shared" si="696"/>
        <v>VP FOR INFORMATION TECHNOLOGY-SHARED SERVICES</v>
      </c>
    </row>
    <row r="3610" spans="1:49">
      <c r="A3610" s="59">
        <v>2018</v>
      </c>
      <c r="B3610" t="s">
        <v>137</v>
      </c>
      <c r="C3610" t="s">
        <v>1310</v>
      </c>
      <c r="D3610" t="s">
        <v>1311</v>
      </c>
      <c r="E3610" t="s">
        <v>1338</v>
      </c>
      <c r="F3610" t="s">
        <v>1345</v>
      </c>
      <c r="G3610" t="s">
        <v>1346</v>
      </c>
      <c r="H3610" t="s">
        <v>156</v>
      </c>
      <c r="I3610" s="170" t="s">
        <v>84</v>
      </c>
      <c r="J3610" t="s">
        <v>85</v>
      </c>
      <c r="K3610" t="s">
        <v>214</v>
      </c>
      <c r="L3610" t="s">
        <v>412</v>
      </c>
      <c r="M3610" t="s">
        <v>413</v>
      </c>
      <c r="N3610" t="s">
        <v>217</v>
      </c>
      <c r="O3610" t="s">
        <v>263</v>
      </c>
      <c r="P3610" t="s">
        <v>414</v>
      </c>
      <c r="Q3610" t="s">
        <v>415</v>
      </c>
      <c r="R3610" t="s">
        <v>416</v>
      </c>
      <c r="S3610" t="s">
        <v>338</v>
      </c>
      <c r="T3610" t="s">
        <v>339</v>
      </c>
      <c r="U3610" s="61" t="s">
        <v>340</v>
      </c>
      <c r="V3610" t="s">
        <v>24</v>
      </c>
      <c r="W3610" t="s">
        <v>263</v>
      </c>
      <c r="X3610" s="59">
        <v>29429</v>
      </c>
      <c r="Y3610" s="59">
        <v>31229</v>
      </c>
      <c r="Z3610" t="s">
        <v>141</v>
      </c>
      <c r="AA3610" s="146" t="str">
        <f t="shared" si="693"/>
        <v>EX</v>
      </c>
      <c r="AB3610" s="146" t="str">
        <f t="shared" si="695"/>
        <v>IT</v>
      </c>
      <c r="AC3610" t="str">
        <f t="shared" si="698"/>
        <v>EX</v>
      </c>
      <c r="AD3610" s="74">
        <f t="shared" si="699"/>
        <v>31229</v>
      </c>
      <c r="AE3610" s="74">
        <f t="shared" si="704"/>
        <v>31229</v>
      </c>
      <c r="AF3610">
        <v>1</v>
      </c>
      <c r="AG3610">
        <v>0</v>
      </c>
      <c r="AH3610" s="74">
        <v>0</v>
      </c>
      <c r="AJ3610" s="74">
        <f t="shared" si="700"/>
        <v>0</v>
      </c>
      <c r="AK3610" s="74">
        <f t="shared" si="694"/>
        <v>31229</v>
      </c>
      <c r="AL3610" t="str">
        <f t="shared" si="701"/>
        <v>N</v>
      </c>
      <c r="AN3610" t="s">
        <v>86</v>
      </c>
      <c r="AO3610" t="s">
        <v>85</v>
      </c>
      <c r="AP3610" t="str">
        <f t="shared" si="702"/>
        <v>94</v>
      </c>
      <c r="AQ3610" s="145" t="s">
        <v>1826</v>
      </c>
      <c r="AR3610" t="str">
        <f t="shared" si="703"/>
        <v>1-Adjusted Base Budget</v>
      </c>
      <c r="AS3610" s="145" t="s">
        <v>1827</v>
      </c>
      <c r="AT3610" t="s">
        <v>213</v>
      </c>
      <c r="AV3610" t="str">
        <f t="shared" si="697"/>
        <v>VPIT-SS</v>
      </c>
      <c r="AW3610" t="str">
        <f t="shared" si="696"/>
        <v>VP FOR INFORMATION TECHNOLOGY-SHARED SERVICES</v>
      </c>
    </row>
    <row r="3611" spans="1:49">
      <c r="A3611" s="59">
        <v>2018</v>
      </c>
      <c r="B3611" t="s">
        <v>137</v>
      </c>
      <c r="C3611" t="s">
        <v>1310</v>
      </c>
      <c r="D3611" t="s">
        <v>1311</v>
      </c>
      <c r="E3611" t="s">
        <v>1338</v>
      </c>
      <c r="F3611" t="s">
        <v>1349</v>
      </c>
      <c r="G3611" t="s">
        <v>1350</v>
      </c>
      <c r="H3611" t="s">
        <v>156</v>
      </c>
      <c r="I3611" s="170" t="s">
        <v>84</v>
      </c>
      <c r="J3611" t="s">
        <v>85</v>
      </c>
      <c r="K3611" t="s">
        <v>214</v>
      </c>
      <c r="L3611" t="s">
        <v>412</v>
      </c>
      <c r="M3611" t="s">
        <v>413</v>
      </c>
      <c r="N3611" t="s">
        <v>217</v>
      </c>
      <c r="O3611" t="s">
        <v>263</v>
      </c>
      <c r="P3611" t="s">
        <v>414</v>
      </c>
      <c r="Q3611" t="s">
        <v>415</v>
      </c>
      <c r="R3611" t="s">
        <v>416</v>
      </c>
      <c r="S3611" t="s">
        <v>338</v>
      </c>
      <c r="T3611" t="s">
        <v>339</v>
      </c>
      <c r="U3611" s="61" t="s">
        <v>340</v>
      </c>
      <c r="V3611" t="s">
        <v>24</v>
      </c>
      <c r="W3611" t="s">
        <v>263</v>
      </c>
      <c r="X3611" s="59">
        <v>0</v>
      </c>
      <c r="Y3611" s="59">
        <v>-12715</v>
      </c>
      <c r="Z3611" t="s">
        <v>141</v>
      </c>
      <c r="AA3611" s="146" t="str">
        <f t="shared" si="693"/>
        <v>EX</v>
      </c>
      <c r="AB3611" s="146" t="str">
        <f t="shared" si="695"/>
        <v>IT</v>
      </c>
      <c r="AC3611" t="str">
        <f t="shared" si="698"/>
        <v>EX</v>
      </c>
      <c r="AD3611" s="74">
        <f t="shared" si="699"/>
        <v>-12715</v>
      </c>
      <c r="AE3611" s="74">
        <f t="shared" si="704"/>
        <v>-12715</v>
      </c>
      <c r="AF3611">
        <v>1</v>
      </c>
      <c r="AG3611">
        <v>0</v>
      </c>
      <c r="AH3611" s="74">
        <v>0</v>
      </c>
      <c r="AJ3611" s="74">
        <f t="shared" si="700"/>
        <v>0</v>
      </c>
      <c r="AK3611" s="74">
        <f t="shared" si="694"/>
        <v>-12715</v>
      </c>
      <c r="AL3611" t="str">
        <f t="shared" si="701"/>
        <v>N</v>
      </c>
      <c r="AN3611" t="s">
        <v>86</v>
      </c>
      <c r="AO3611" t="s">
        <v>85</v>
      </c>
      <c r="AP3611" t="str">
        <f t="shared" si="702"/>
        <v>94</v>
      </c>
      <c r="AQ3611" s="145" t="s">
        <v>1826</v>
      </c>
      <c r="AR3611" t="str">
        <f t="shared" si="703"/>
        <v>1-Adjusted Base Budget</v>
      </c>
      <c r="AS3611" s="145" t="s">
        <v>1827</v>
      </c>
      <c r="AT3611" t="s">
        <v>213</v>
      </c>
      <c r="AV3611" t="str">
        <f t="shared" si="697"/>
        <v>VPIT-SS</v>
      </c>
      <c r="AW3611" t="str">
        <f t="shared" si="696"/>
        <v>VP FOR INFORMATION TECHNOLOGY-SHARED SERVICES</v>
      </c>
    </row>
    <row r="3612" spans="1:49">
      <c r="A3612" s="59">
        <v>2018</v>
      </c>
      <c r="B3612" t="s">
        <v>137</v>
      </c>
      <c r="C3612" t="s">
        <v>1310</v>
      </c>
      <c r="D3612" t="s">
        <v>1311</v>
      </c>
      <c r="E3612" t="s">
        <v>1315</v>
      </c>
      <c r="F3612" t="s">
        <v>1313</v>
      </c>
      <c r="G3612" t="s">
        <v>1314</v>
      </c>
      <c r="H3612" t="s">
        <v>158</v>
      </c>
      <c r="I3612" s="170" t="s">
        <v>84</v>
      </c>
      <c r="J3612" t="s">
        <v>85</v>
      </c>
      <c r="K3612" t="s">
        <v>214</v>
      </c>
      <c r="L3612" t="s">
        <v>412</v>
      </c>
      <c r="M3612" t="s">
        <v>413</v>
      </c>
      <c r="N3612" t="s">
        <v>217</v>
      </c>
      <c r="O3612" t="s">
        <v>263</v>
      </c>
      <c r="P3612" t="s">
        <v>414</v>
      </c>
      <c r="Q3612" t="s">
        <v>415</v>
      </c>
      <c r="R3612" t="s">
        <v>416</v>
      </c>
      <c r="S3612" t="s">
        <v>338</v>
      </c>
      <c r="T3612" t="s">
        <v>339</v>
      </c>
      <c r="U3612" s="61" t="s">
        <v>340</v>
      </c>
      <c r="V3612" t="s">
        <v>24</v>
      </c>
      <c r="W3612" t="s">
        <v>263</v>
      </c>
      <c r="X3612" s="59">
        <v>54282</v>
      </c>
      <c r="Y3612" s="59">
        <v>54282</v>
      </c>
      <c r="Z3612" t="s">
        <v>141</v>
      </c>
      <c r="AA3612" s="146" t="str">
        <f t="shared" si="693"/>
        <v>EX</v>
      </c>
      <c r="AB3612" s="146" t="str">
        <f t="shared" si="695"/>
        <v>IT</v>
      </c>
      <c r="AC3612" t="str">
        <f t="shared" si="698"/>
        <v>EX</v>
      </c>
      <c r="AD3612" s="74">
        <f t="shared" si="699"/>
        <v>54282</v>
      </c>
      <c r="AE3612" s="74">
        <f t="shared" si="704"/>
        <v>54282</v>
      </c>
      <c r="AF3612">
        <v>1</v>
      </c>
      <c r="AG3612">
        <v>0</v>
      </c>
      <c r="AH3612" s="74">
        <v>0</v>
      </c>
      <c r="AJ3612" s="74">
        <f t="shared" si="700"/>
        <v>0</v>
      </c>
      <c r="AK3612" s="74">
        <f t="shared" si="694"/>
        <v>54282</v>
      </c>
      <c r="AL3612" t="str">
        <f t="shared" si="701"/>
        <v>N</v>
      </c>
      <c r="AN3612" t="s">
        <v>86</v>
      </c>
      <c r="AO3612" t="s">
        <v>85</v>
      </c>
      <c r="AP3612" t="str">
        <f t="shared" si="702"/>
        <v>94</v>
      </c>
      <c r="AQ3612" s="145" t="s">
        <v>1826</v>
      </c>
      <c r="AR3612" t="str">
        <f t="shared" si="703"/>
        <v>1-Adjusted Base Budget</v>
      </c>
      <c r="AS3612" s="145" t="s">
        <v>1827</v>
      </c>
      <c r="AT3612" t="s">
        <v>213</v>
      </c>
      <c r="AV3612" t="str">
        <f t="shared" si="697"/>
        <v>VPIT-SS</v>
      </c>
      <c r="AW3612" t="str">
        <f t="shared" si="696"/>
        <v>VP FOR INFORMATION TECHNOLOGY-SHARED SERVICES</v>
      </c>
    </row>
    <row r="3613" spans="1:49">
      <c r="A3613" s="59">
        <v>2018</v>
      </c>
      <c r="B3613" t="s">
        <v>137</v>
      </c>
      <c r="C3613" t="s">
        <v>1310</v>
      </c>
      <c r="D3613" t="s">
        <v>1311</v>
      </c>
      <c r="E3613" t="s">
        <v>1319</v>
      </c>
      <c r="F3613" t="s">
        <v>1313</v>
      </c>
      <c r="G3613" t="s">
        <v>1314</v>
      </c>
      <c r="H3613" t="s">
        <v>142</v>
      </c>
      <c r="I3613" s="170" t="s">
        <v>84</v>
      </c>
      <c r="J3613" t="s">
        <v>85</v>
      </c>
      <c r="K3613" t="s">
        <v>214</v>
      </c>
      <c r="L3613" t="s">
        <v>417</v>
      </c>
      <c r="M3613" t="s">
        <v>418</v>
      </c>
      <c r="N3613" t="s">
        <v>217</v>
      </c>
      <c r="O3613" t="s">
        <v>263</v>
      </c>
      <c r="P3613" t="s">
        <v>414</v>
      </c>
      <c r="Q3613" t="s">
        <v>415</v>
      </c>
      <c r="R3613" t="s">
        <v>416</v>
      </c>
      <c r="S3613" t="s">
        <v>338</v>
      </c>
      <c r="T3613" t="s">
        <v>339</v>
      </c>
      <c r="U3613" s="61" t="s">
        <v>340</v>
      </c>
      <c r="V3613" t="s">
        <v>24</v>
      </c>
      <c r="W3613" t="s">
        <v>263</v>
      </c>
      <c r="X3613" s="59">
        <v>31735</v>
      </c>
      <c r="Y3613" s="59">
        <v>31735</v>
      </c>
      <c r="Z3613" t="s">
        <v>141</v>
      </c>
      <c r="AA3613" s="146" t="str">
        <f t="shared" si="693"/>
        <v>EX</v>
      </c>
      <c r="AB3613" s="146" t="str">
        <f t="shared" si="695"/>
        <v>IT</v>
      </c>
      <c r="AC3613" t="str">
        <f t="shared" si="698"/>
        <v>EX</v>
      </c>
      <c r="AD3613" s="74">
        <f t="shared" si="699"/>
        <v>31735</v>
      </c>
      <c r="AE3613" s="74">
        <f t="shared" si="704"/>
        <v>31735</v>
      </c>
      <c r="AF3613">
        <v>1</v>
      </c>
      <c r="AG3613">
        <v>0</v>
      </c>
      <c r="AH3613" s="74">
        <v>0</v>
      </c>
      <c r="AJ3613" s="74">
        <f t="shared" si="700"/>
        <v>0</v>
      </c>
      <c r="AK3613" s="74">
        <f t="shared" si="694"/>
        <v>31735</v>
      </c>
      <c r="AL3613" t="str">
        <f t="shared" si="701"/>
        <v>N</v>
      </c>
      <c r="AN3613" t="s">
        <v>86</v>
      </c>
      <c r="AO3613" t="s">
        <v>85</v>
      </c>
      <c r="AP3613" t="str">
        <f t="shared" si="702"/>
        <v>94</v>
      </c>
      <c r="AQ3613" s="145" t="s">
        <v>1826</v>
      </c>
      <c r="AR3613" t="str">
        <f t="shared" si="703"/>
        <v>1-Adjusted Base Budget</v>
      </c>
      <c r="AS3613" s="145" t="s">
        <v>1827</v>
      </c>
      <c r="AT3613" t="s">
        <v>213</v>
      </c>
      <c r="AV3613" t="str">
        <f t="shared" si="697"/>
        <v>VPIT-SS</v>
      </c>
      <c r="AW3613" t="str">
        <f t="shared" si="696"/>
        <v>VP FOR INFORMATION TECHNOLOGY-SHARED SERVICES</v>
      </c>
    </row>
    <row r="3614" spans="1:49">
      <c r="A3614" s="59">
        <v>2018</v>
      </c>
      <c r="B3614" t="s">
        <v>137</v>
      </c>
      <c r="C3614" t="s">
        <v>1310</v>
      </c>
      <c r="D3614" t="s">
        <v>1311</v>
      </c>
      <c r="E3614" t="s">
        <v>1312</v>
      </c>
      <c r="F3614" t="s">
        <v>1313</v>
      </c>
      <c r="G3614" t="s">
        <v>1314</v>
      </c>
      <c r="H3614" t="s">
        <v>144</v>
      </c>
      <c r="I3614" s="170" t="s">
        <v>84</v>
      </c>
      <c r="J3614" t="s">
        <v>85</v>
      </c>
      <c r="K3614" t="s">
        <v>214</v>
      </c>
      <c r="L3614" t="s">
        <v>417</v>
      </c>
      <c r="M3614" t="s">
        <v>418</v>
      </c>
      <c r="N3614" t="s">
        <v>217</v>
      </c>
      <c r="O3614" t="s">
        <v>263</v>
      </c>
      <c r="P3614" t="s">
        <v>414</v>
      </c>
      <c r="Q3614" t="s">
        <v>415</v>
      </c>
      <c r="R3614" t="s">
        <v>416</v>
      </c>
      <c r="S3614" t="s">
        <v>338</v>
      </c>
      <c r="T3614" t="s">
        <v>339</v>
      </c>
      <c r="U3614" s="61" t="s">
        <v>340</v>
      </c>
      <c r="V3614" t="s">
        <v>24</v>
      </c>
      <c r="W3614" t="s">
        <v>263</v>
      </c>
      <c r="X3614" s="59">
        <v>9938</v>
      </c>
      <c r="Y3614" s="59">
        <v>9938</v>
      </c>
      <c r="Z3614" t="s">
        <v>141</v>
      </c>
      <c r="AA3614" s="146" t="str">
        <f t="shared" si="693"/>
        <v>EX</v>
      </c>
      <c r="AB3614" s="146" t="str">
        <f t="shared" si="695"/>
        <v>IT</v>
      </c>
      <c r="AC3614" t="str">
        <f t="shared" si="698"/>
        <v>EX</v>
      </c>
      <c r="AD3614" s="74">
        <f t="shared" si="699"/>
        <v>9938</v>
      </c>
      <c r="AE3614" s="74">
        <f t="shared" si="704"/>
        <v>9938</v>
      </c>
      <c r="AF3614">
        <v>1</v>
      </c>
      <c r="AG3614">
        <v>0</v>
      </c>
      <c r="AH3614" s="74">
        <v>0</v>
      </c>
      <c r="AJ3614" s="74">
        <f t="shared" si="700"/>
        <v>0</v>
      </c>
      <c r="AK3614" s="74">
        <f t="shared" si="694"/>
        <v>9938</v>
      </c>
      <c r="AL3614" t="str">
        <f t="shared" si="701"/>
        <v>N</v>
      </c>
      <c r="AN3614" t="s">
        <v>86</v>
      </c>
      <c r="AO3614" t="s">
        <v>85</v>
      </c>
      <c r="AP3614" t="str">
        <f t="shared" si="702"/>
        <v>94</v>
      </c>
      <c r="AQ3614" s="145" t="s">
        <v>1826</v>
      </c>
      <c r="AR3614" t="str">
        <f t="shared" si="703"/>
        <v>1-Adjusted Base Budget</v>
      </c>
      <c r="AS3614" s="145" t="s">
        <v>1827</v>
      </c>
      <c r="AT3614" t="s">
        <v>213</v>
      </c>
      <c r="AV3614" t="str">
        <f t="shared" si="697"/>
        <v>VPIT-SS</v>
      </c>
      <c r="AW3614" t="str">
        <f t="shared" si="696"/>
        <v>VP FOR INFORMATION TECHNOLOGY-SHARED SERVICES</v>
      </c>
    </row>
    <row r="3615" spans="1:49">
      <c r="A3615" s="59">
        <v>2018</v>
      </c>
      <c r="B3615" t="s">
        <v>137</v>
      </c>
      <c r="C3615" t="s">
        <v>1310</v>
      </c>
      <c r="D3615" t="s">
        <v>1311</v>
      </c>
      <c r="E3615" t="s">
        <v>1316</v>
      </c>
      <c r="F3615" t="s">
        <v>1057</v>
      </c>
      <c r="G3615" t="s">
        <v>1058</v>
      </c>
      <c r="H3615" t="s">
        <v>149</v>
      </c>
      <c r="I3615" s="170" t="s">
        <v>84</v>
      </c>
      <c r="J3615" t="s">
        <v>85</v>
      </c>
      <c r="K3615" t="s">
        <v>214</v>
      </c>
      <c r="L3615" t="s">
        <v>417</v>
      </c>
      <c r="M3615" t="s">
        <v>418</v>
      </c>
      <c r="N3615" t="s">
        <v>217</v>
      </c>
      <c r="O3615" t="s">
        <v>263</v>
      </c>
      <c r="P3615" t="s">
        <v>414</v>
      </c>
      <c r="Q3615" t="s">
        <v>415</v>
      </c>
      <c r="R3615" t="s">
        <v>416</v>
      </c>
      <c r="S3615" t="s">
        <v>338</v>
      </c>
      <c r="T3615" t="s">
        <v>339</v>
      </c>
      <c r="U3615" s="61" t="s">
        <v>340</v>
      </c>
      <c r="V3615" t="s">
        <v>24</v>
      </c>
      <c r="W3615" t="s">
        <v>263</v>
      </c>
      <c r="X3615" s="59">
        <v>5394</v>
      </c>
      <c r="Y3615" s="59">
        <v>5394</v>
      </c>
      <c r="Z3615" t="s">
        <v>141</v>
      </c>
      <c r="AA3615" s="146" t="str">
        <f t="shared" si="693"/>
        <v>EX</v>
      </c>
      <c r="AB3615" s="146" t="str">
        <f t="shared" si="695"/>
        <v>IT</v>
      </c>
      <c r="AC3615" t="str">
        <f t="shared" si="698"/>
        <v>EX</v>
      </c>
      <c r="AD3615" s="74">
        <f t="shared" si="699"/>
        <v>5394</v>
      </c>
      <c r="AE3615" s="74">
        <f t="shared" si="704"/>
        <v>5394</v>
      </c>
      <c r="AF3615">
        <v>1</v>
      </c>
      <c r="AG3615">
        <v>0</v>
      </c>
      <c r="AH3615" s="74">
        <v>0</v>
      </c>
      <c r="AJ3615" s="74">
        <f t="shared" si="700"/>
        <v>0</v>
      </c>
      <c r="AK3615" s="74">
        <f t="shared" si="694"/>
        <v>5394</v>
      </c>
      <c r="AL3615" t="str">
        <f t="shared" si="701"/>
        <v>N</v>
      </c>
      <c r="AN3615" t="s">
        <v>86</v>
      </c>
      <c r="AO3615" t="s">
        <v>85</v>
      </c>
      <c r="AP3615" t="str">
        <f t="shared" si="702"/>
        <v>94</v>
      </c>
      <c r="AQ3615" s="145" t="s">
        <v>1826</v>
      </c>
      <c r="AR3615" t="str">
        <f t="shared" si="703"/>
        <v>1-Adjusted Base Budget</v>
      </c>
      <c r="AS3615" s="145" t="s">
        <v>1827</v>
      </c>
      <c r="AT3615" t="s">
        <v>213</v>
      </c>
      <c r="AV3615" t="str">
        <f t="shared" si="697"/>
        <v>VPIT-SS</v>
      </c>
      <c r="AW3615" t="str">
        <f t="shared" si="696"/>
        <v>VP FOR INFORMATION TECHNOLOGY-SHARED SERVICES</v>
      </c>
    </row>
    <row r="3616" spans="1:49">
      <c r="A3616" s="59">
        <v>2018</v>
      </c>
      <c r="B3616" t="s">
        <v>137</v>
      </c>
      <c r="C3616" t="s">
        <v>1310</v>
      </c>
      <c r="D3616" t="s">
        <v>1311</v>
      </c>
      <c r="E3616" t="s">
        <v>1316</v>
      </c>
      <c r="F3616" t="s">
        <v>1059</v>
      </c>
      <c r="G3616" t="s">
        <v>1060</v>
      </c>
      <c r="H3616" t="s">
        <v>149</v>
      </c>
      <c r="I3616" s="170" t="s">
        <v>84</v>
      </c>
      <c r="J3616" t="s">
        <v>85</v>
      </c>
      <c r="K3616" t="s">
        <v>214</v>
      </c>
      <c r="L3616" t="s">
        <v>417</v>
      </c>
      <c r="M3616" t="s">
        <v>418</v>
      </c>
      <c r="N3616" t="s">
        <v>217</v>
      </c>
      <c r="O3616" t="s">
        <v>263</v>
      </c>
      <c r="P3616" t="s">
        <v>414</v>
      </c>
      <c r="Q3616" t="s">
        <v>415</v>
      </c>
      <c r="R3616" t="s">
        <v>416</v>
      </c>
      <c r="S3616" t="s">
        <v>338</v>
      </c>
      <c r="T3616" t="s">
        <v>339</v>
      </c>
      <c r="U3616" s="61" t="s">
        <v>340</v>
      </c>
      <c r="V3616" t="s">
        <v>24</v>
      </c>
      <c r="W3616" t="s">
        <v>263</v>
      </c>
      <c r="X3616" s="59">
        <v>11284</v>
      </c>
      <c r="Y3616" s="59">
        <v>11284</v>
      </c>
      <c r="Z3616" t="s">
        <v>141</v>
      </c>
      <c r="AA3616" s="146" t="str">
        <f t="shared" si="693"/>
        <v>EX</v>
      </c>
      <c r="AB3616" s="146" t="str">
        <f t="shared" si="695"/>
        <v>IT</v>
      </c>
      <c r="AC3616" t="str">
        <f t="shared" si="698"/>
        <v>EX</v>
      </c>
      <c r="AD3616" s="74">
        <f t="shared" si="699"/>
        <v>11284</v>
      </c>
      <c r="AE3616" s="74">
        <f t="shared" si="704"/>
        <v>11284</v>
      </c>
      <c r="AF3616">
        <v>1</v>
      </c>
      <c r="AG3616">
        <v>0</v>
      </c>
      <c r="AH3616" s="74">
        <v>0</v>
      </c>
      <c r="AJ3616" s="74">
        <f t="shared" si="700"/>
        <v>0</v>
      </c>
      <c r="AK3616" s="74">
        <f t="shared" si="694"/>
        <v>11284</v>
      </c>
      <c r="AL3616" t="str">
        <f t="shared" si="701"/>
        <v>N</v>
      </c>
      <c r="AN3616" t="s">
        <v>86</v>
      </c>
      <c r="AO3616" t="s">
        <v>85</v>
      </c>
      <c r="AP3616" t="str">
        <f t="shared" si="702"/>
        <v>94</v>
      </c>
      <c r="AQ3616" s="145" t="s">
        <v>1826</v>
      </c>
      <c r="AR3616" t="str">
        <f t="shared" si="703"/>
        <v>1-Adjusted Base Budget</v>
      </c>
      <c r="AS3616" s="145" t="s">
        <v>1827</v>
      </c>
      <c r="AT3616" t="s">
        <v>213</v>
      </c>
      <c r="AV3616" t="str">
        <f t="shared" si="697"/>
        <v>VPIT-SS</v>
      </c>
      <c r="AW3616" t="str">
        <f t="shared" si="696"/>
        <v>VP FOR INFORMATION TECHNOLOGY-SHARED SERVICES</v>
      </c>
    </row>
    <row r="3617" spans="1:49">
      <c r="A3617" s="59">
        <v>2018</v>
      </c>
      <c r="B3617" t="s">
        <v>137</v>
      </c>
      <c r="C3617" t="s">
        <v>1310</v>
      </c>
      <c r="D3617" t="s">
        <v>1311</v>
      </c>
      <c r="E3617" t="s">
        <v>1316</v>
      </c>
      <c r="F3617" t="s">
        <v>1008</v>
      </c>
      <c r="G3617" t="s">
        <v>1009</v>
      </c>
      <c r="H3617" t="s">
        <v>149</v>
      </c>
      <c r="I3617" s="170" t="s">
        <v>84</v>
      </c>
      <c r="J3617" t="s">
        <v>85</v>
      </c>
      <c r="K3617" t="s">
        <v>214</v>
      </c>
      <c r="L3617" t="s">
        <v>417</v>
      </c>
      <c r="M3617" t="s">
        <v>418</v>
      </c>
      <c r="N3617" t="s">
        <v>217</v>
      </c>
      <c r="O3617" t="s">
        <v>263</v>
      </c>
      <c r="P3617" t="s">
        <v>414</v>
      </c>
      <c r="Q3617" t="s">
        <v>415</v>
      </c>
      <c r="R3617" t="s">
        <v>416</v>
      </c>
      <c r="S3617" t="s">
        <v>338</v>
      </c>
      <c r="T3617" t="s">
        <v>339</v>
      </c>
      <c r="U3617" s="61" t="s">
        <v>340</v>
      </c>
      <c r="V3617" t="s">
        <v>24</v>
      </c>
      <c r="W3617" t="s">
        <v>263</v>
      </c>
      <c r="X3617" s="59">
        <v>6185</v>
      </c>
      <c r="Y3617" s="59">
        <v>8360</v>
      </c>
      <c r="Z3617" t="s">
        <v>141</v>
      </c>
      <c r="AA3617" s="146" t="str">
        <f t="shared" si="693"/>
        <v>EX</v>
      </c>
      <c r="AB3617" s="146" t="str">
        <f t="shared" si="695"/>
        <v>IT</v>
      </c>
      <c r="AC3617" t="str">
        <f t="shared" si="698"/>
        <v>EX</v>
      </c>
      <c r="AD3617" s="74">
        <f t="shared" si="699"/>
        <v>8360</v>
      </c>
      <c r="AE3617" s="74">
        <f t="shared" si="704"/>
        <v>8360</v>
      </c>
      <c r="AF3617">
        <v>1</v>
      </c>
      <c r="AG3617">
        <v>0</v>
      </c>
      <c r="AH3617" s="74">
        <v>0</v>
      </c>
      <c r="AJ3617" s="74">
        <f t="shared" si="700"/>
        <v>0</v>
      </c>
      <c r="AK3617" s="74">
        <f t="shared" si="694"/>
        <v>8360</v>
      </c>
      <c r="AL3617" t="str">
        <f t="shared" si="701"/>
        <v>N</v>
      </c>
      <c r="AN3617" t="s">
        <v>86</v>
      </c>
      <c r="AO3617" t="s">
        <v>85</v>
      </c>
      <c r="AP3617" t="str">
        <f t="shared" si="702"/>
        <v>94</v>
      </c>
      <c r="AQ3617" s="145" t="s">
        <v>1826</v>
      </c>
      <c r="AR3617" t="str">
        <f t="shared" si="703"/>
        <v>1-Adjusted Base Budget</v>
      </c>
      <c r="AS3617" s="145" t="s">
        <v>1827</v>
      </c>
      <c r="AT3617" t="s">
        <v>213</v>
      </c>
      <c r="AV3617" t="str">
        <f t="shared" si="697"/>
        <v>VPIT-SS</v>
      </c>
      <c r="AW3617" t="str">
        <f t="shared" si="696"/>
        <v>VP FOR INFORMATION TECHNOLOGY-SHARED SERVICES</v>
      </c>
    </row>
    <row r="3618" spans="1:49">
      <c r="A3618" s="59">
        <v>2018</v>
      </c>
      <c r="B3618" t="s">
        <v>137</v>
      </c>
      <c r="C3618" t="s">
        <v>1310</v>
      </c>
      <c r="D3618" t="s">
        <v>1311</v>
      </c>
      <c r="E3618" t="s">
        <v>1316</v>
      </c>
      <c r="F3618" t="s">
        <v>1063</v>
      </c>
      <c r="G3618" t="s">
        <v>1064</v>
      </c>
      <c r="H3618" t="s">
        <v>149</v>
      </c>
      <c r="I3618" s="170" t="s">
        <v>84</v>
      </c>
      <c r="J3618" t="s">
        <v>85</v>
      </c>
      <c r="K3618" t="s">
        <v>214</v>
      </c>
      <c r="L3618" t="s">
        <v>417</v>
      </c>
      <c r="M3618" t="s">
        <v>418</v>
      </c>
      <c r="N3618" t="s">
        <v>217</v>
      </c>
      <c r="O3618" t="s">
        <v>263</v>
      </c>
      <c r="P3618" t="s">
        <v>414</v>
      </c>
      <c r="Q3618" t="s">
        <v>415</v>
      </c>
      <c r="R3618" t="s">
        <v>416</v>
      </c>
      <c r="S3618" t="s">
        <v>338</v>
      </c>
      <c r="T3618" t="s">
        <v>339</v>
      </c>
      <c r="U3618" s="61" t="s">
        <v>340</v>
      </c>
      <c r="V3618" t="s">
        <v>24</v>
      </c>
      <c r="W3618" t="s">
        <v>263</v>
      </c>
      <c r="X3618" s="59">
        <v>11609</v>
      </c>
      <c r="Y3618" s="59">
        <v>11609</v>
      </c>
      <c r="Z3618" t="s">
        <v>141</v>
      </c>
      <c r="AA3618" s="146" t="str">
        <f t="shared" si="693"/>
        <v>EX</v>
      </c>
      <c r="AB3618" s="146" t="str">
        <f t="shared" si="695"/>
        <v>IT</v>
      </c>
      <c r="AC3618" t="str">
        <f t="shared" si="698"/>
        <v>EX</v>
      </c>
      <c r="AD3618" s="74">
        <f t="shared" si="699"/>
        <v>11609</v>
      </c>
      <c r="AE3618" s="74">
        <f t="shared" si="704"/>
        <v>11609</v>
      </c>
      <c r="AF3618">
        <v>1</v>
      </c>
      <c r="AG3618">
        <v>0</v>
      </c>
      <c r="AH3618" s="74">
        <v>0</v>
      </c>
      <c r="AJ3618" s="74">
        <f t="shared" si="700"/>
        <v>0</v>
      </c>
      <c r="AK3618" s="74">
        <f t="shared" si="694"/>
        <v>11609</v>
      </c>
      <c r="AL3618" t="str">
        <f t="shared" si="701"/>
        <v>N</v>
      </c>
      <c r="AN3618" t="s">
        <v>86</v>
      </c>
      <c r="AO3618" t="s">
        <v>85</v>
      </c>
      <c r="AP3618" t="str">
        <f t="shared" si="702"/>
        <v>94</v>
      </c>
      <c r="AQ3618" s="145" t="s">
        <v>1826</v>
      </c>
      <c r="AR3618" t="str">
        <f t="shared" si="703"/>
        <v>1-Adjusted Base Budget</v>
      </c>
      <c r="AS3618" s="145" t="s">
        <v>1827</v>
      </c>
      <c r="AT3618" t="s">
        <v>213</v>
      </c>
      <c r="AV3618" t="str">
        <f t="shared" si="697"/>
        <v>VPIT-SS</v>
      </c>
      <c r="AW3618" t="str">
        <f t="shared" si="696"/>
        <v>VP FOR INFORMATION TECHNOLOGY-SHARED SERVICES</v>
      </c>
    </row>
    <row r="3619" spans="1:49">
      <c r="A3619" s="59">
        <v>2018</v>
      </c>
      <c r="B3619" t="s">
        <v>137</v>
      </c>
      <c r="C3619" t="s">
        <v>1310</v>
      </c>
      <c r="D3619" t="s">
        <v>1311</v>
      </c>
      <c r="E3619" t="s">
        <v>1316</v>
      </c>
      <c r="F3619" t="s">
        <v>1119</v>
      </c>
      <c r="G3619" t="s">
        <v>1120</v>
      </c>
      <c r="H3619" t="s">
        <v>149</v>
      </c>
      <c r="I3619" s="170" t="s">
        <v>84</v>
      </c>
      <c r="J3619" t="s">
        <v>85</v>
      </c>
      <c r="K3619" t="s">
        <v>214</v>
      </c>
      <c r="L3619" t="s">
        <v>417</v>
      </c>
      <c r="M3619" t="s">
        <v>418</v>
      </c>
      <c r="N3619" t="s">
        <v>217</v>
      </c>
      <c r="O3619" t="s">
        <v>263</v>
      </c>
      <c r="P3619" t="s">
        <v>414</v>
      </c>
      <c r="Q3619" t="s">
        <v>415</v>
      </c>
      <c r="R3619" t="s">
        <v>416</v>
      </c>
      <c r="S3619" t="s">
        <v>338</v>
      </c>
      <c r="T3619" t="s">
        <v>339</v>
      </c>
      <c r="U3619" s="61" t="s">
        <v>340</v>
      </c>
      <c r="V3619" t="s">
        <v>24</v>
      </c>
      <c r="W3619" t="s">
        <v>263</v>
      </c>
      <c r="X3619" s="59">
        <v>12089</v>
      </c>
      <c r="Y3619" s="59">
        <v>12089</v>
      </c>
      <c r="Z3619" t="s">
        <v>141</v>
      </c>
      <c r="AA3619" s="146" t="str">
        <f t="shared" si="693"/>
        <v>EX</v>
      </c>
      <c r="AB3619" s="146" t="str">
        <f t="shared" si="695"/>
        <v>IT</v>
      </c>
      <c r="AC3619" t="str">
        <f t="shared" si="698"/>
        <v>EX</v>
      </c>
      <c r="AD3619" s="74">
        <f t="shared" si="699"/>
        <v>12089</v>
      </c>
      <c r="AE3619" s="74">
        <f t="shared" si="704"/>
        <v>12089</v>
      </c>
      <c r="AF3619">
        <v>1</v>
      </c>
      <c r="AG3619">
        <v>0</v>
      </c>
      <c r="AH3619" s="74">
        <v>0</v>
      </c>
      <c r="AJ3619" s="74">
        <f t="shared" si="700"/>
        <v>0</v>
      </c>
      <c r="AK3619" s="74">
        <f t="shared" si="694"/>
        <v>12089</v>
      </c>
      <c r="AL3619" t="str">
        <f t="shared" si="701"/>
        <v>N</v>
      </c>
      <c r="AN3619" t="s">
        <v>86</v>
      </c>
      <c r="AO3619" t="s">
        <v>85</v>
      </c>
      <c r="AP3619" t="str">
        <f t="shared" si="702"/>
        <v>94</v>
      </c>
      <c r="AQ3619" s="145" t="s">
        <v>1826</v>
      </c>
      <c r="AR3619" t="str">
        <f t="shared" si="703"/>
        <v>1-Adjusted Base Budget</v>
      </c>
      <c r="AS3619" s="145" t="s">
        <v>1827</v>
      </c>
      <c r="AT3619" t="s">
        <v>213</v>
      </c>
      <c r="AV3619" t="str">
        <f t="shared" si="697"/>
        <v>VPIT-SS</v>
      </c>
      <c r="AW3619" t="str">
        <f t="shared" si="696"/>
        <v>VP FOR INFORMATION TECHNOLOGY-SHARED SERVICES</v>
      </c>
    </row>
    <row r="3620" spans="1:49">
      <c r="A3620" s="59">
        <v>2018</v>
      </c>
      <c r="B3620" t="s">
        <v>137</v>
      </c>
      <c r="C3620" t="s">
        <v>1310</v>
      </c>
      <c r="D3620" t="s">
        <v>1311</v>
      </c>
      <c r="E3620" t="s">
        <v>1316</v>
      </c>
      <c r="F3620" t="s">
        <v>1142</v>
      </c>
      <c r="G3620" t="s">
        <v>1143</v>
      </c>
      <c r="H3620" t="s">
        <v>149</v>
      </c>
      <c r="I3620" s="170" t="s">
        <v>84</v>
      </c>
      <c r="J3620" t="s">
        <v>85</v>
      </c>
      <c r="K3620" t="s">
        <v>214</v>
      </c>
      <c r="L3620" t="s">
        <v>417</v>
      </c>
      <c r="M3620" t="s">
        <v>418</v>
      </c>
      <c r="N3620" t="s">
        <v>217</v>
      </c>
      <c r="O3620" t="s">
        <v>263</v>
      </c>
      <c r="P3620" t="s">
        <v>414</v>
      </c>
      <c r="Q3620" t="s">
        <v>415</v>
      </c>
      <c r="R3620" t="s">
        <v>416</v>
      </c>
      <c r="S3620" t="s">
        <v>338</v>
      </c>
      <c r="T3620" t="s">
        <v>339</v>
      </c>
      <c r="U3620" s="61" t="s">
        <v>340</v>
      </c>
      <c r="V3620" t="s">
        <v>24</v>
      </c>
      <c r="W3620" t="s">
        <v>263</v>
      </c>
      <c r="X3620" s="59">
        <v>7348</v>
      </c>
      <c r="Y3620" s="59">
        <v>13541</v>
      </c>
      <c r="Z3620" t="s">
        <v>141</v>
      </c>
      <c r="AA3620" s="146" t="str">
        <f t="shared" si="693"/>
        <v>EX</v>
      </c>
      <c r="AB3620" s="146" t="str">
        <f t="shared" si="695"/>
        <v>IT</v>
      </c>
      <c r="AC3620" t="str">
        <f t="shared" si="698"/>
        <v>EX</v>
      </c>
      <c r="AD3620" s="74">
        <f t="shared" si="699"/>
        <v>13541</v>
      </c>
      <c r="AE3620" s="74">
        <f t="shared" si="704"/>
        <v>13541</v>
      </c>
      <c r="AF3620">
        <v>1</v>
      </c>
      <c r="AG3620">
        <v>0</v>
      </c>
      <c r="AH3620" s="74">
        <v>0</v>
      </c>
      <c r="AJ3620" s="74">
        <f t="shared" si="700"/>
        <v>0</v>
      </c>
      <c r="AK3620" s="74">
        <f t="shared" si="694"/>
        <v>13541</v>
      </c>
      <c r="AL3620" t="str">
        <f t="shared" si="701"/>
        <v>N</v>
      </c>
      <c r="AN3620" t="s">
        <v>86</v>
      </c>
      <c r="AO3620" t="s">
        <v>85</v>
      </c>
      <c r="AP3620" t="str">
        <f t="shared" si="702"/>
        <v>94</v>
      </c>
      <c r="AQ3620" s="145" t="s">
        <v>1826</v>
      </c>
      <c r="AR3620" t="str">
        <f t="shared" si="703"/>
        <v>1-Adjusted Base Budget</v>
      </c>
      <c r="AS3620" s="145" t="s">
        <v>1827</v>
      </c>
      <c r="AT3620" t="s">
        <v>213</v>
      </c>
      <c r="AV3620" t="str">
        <f t="shared" si="697"/>
        <v>VPIT-SS</v>
      </c>
      <c r="AW3620" t="str">
        <f t="shared" si="696"/>
        <v>VP FOR INFORMATION TECHNOLOGY-SHARED SERVICES</v>
      </c>
    </row>
    <row r="3621" spans="1:49">
      <c r="A3621" s="59">
        <v>2018</v>
      </c>
      <c r="B3621" t="s">
        <v>137</v>
      </c>
      <c r="C3621" t="s">
        <v>1310</v>
      </c>
      <c r="D3621" t="s">
        <v>1311</v>
      </c>
      <c r="E3621" t="s">
        <v>1316</v>
      </c>
      <c r="F3621" t="s">
        <v>1065</v>
      </c>
      <c r="G3621" t="s">
        <v>1066</v>
      </c>
      <c r="H3621" t="s">
        <v>149</v>
      </c>
      <c r="I3621" s="170" t="s">
        <v>84</v>
      </c>
      <c r="J3621" t="s">
        <v>85</v>
      </c>
      <c r="K3621" t="s">
        <v>214</v>
      </c>
      <c r="L3621" t="s">
        <v>417</v>
      </c>
      <c r="M3621" t="s">
        <v>418</v>
      </c>
      <c r="N3621" t="s">
        <v>217</v>
      </c>
      <c r="O3621" t="s">
        <v>263</v>
      </c>
      <c r="P3621" t="s">
        <v>414</v>
      </c>
      <c r="Q3621" t="s">
        <v>415</v>
      </c>
      <c r="R3621" t="s">
        <v>416</v>
      </c>
      <c r="S3621" t="s">
        <v>338</v>
      </c>
      <c r="T3621" t="s">
        <v>339</v>
      </c>
      <c r="U3621" s="61" t="s">
        <v>340</v>
      </c>
      <c r="V3621" t="s">
        <v>24</v>
      </c>
      <c r="W3621" t="s">
        <v>263</v>
      </c>
      <c r="X3621" s="59">
        <v>24051</v>
      </c>
      <c r="Y3621" s="59">
        <v>16602</v>
      </c>
      <c r="Z3621" t="s">
        <v>141</v>
      </c>
      <c r="AA3621" s="146" t="str">
        <f t="shared" si="693"/>
        <v>EX</v>
      </c>
      <c r="AB3621" s="146" t="str">
        <f t="shared" si="695"/>
        <v>IT</v>
      </c>
      <c r="AC3621" t="str">
        <f t="shared" si="698"/>
        <v>EX</v>
      </c>
      <c r="AD3621" s="74">
        <f t="shared" si="699"/>
        <v>16602</v>
      </c>
      <c r="AE3621" s="74">
        <f t="shared" si="704"/>
        <v>16602</v>
      </c>
      <c r="AF3621">
        <v>1</v>
      </c>
      <c r="AG3621">
        <v>0</v>
      </c>
      <c r="AH3621" s="74">
        <v>0</v>
      </c>
      <c r="AJ3621" s="74">
        <f t="shared" si="700"/>
        <v>0</v>
      </c>
      <c r="AK3621" s="74">
        <f t="shared" si="694"/>
        <v>16602</v>
      </c>
      <c r="AL3621" t="str">
        <f t="shared" si="701"/>
        <v>N</v>
      </c>
      <c r="AN3621" t="s">
        <v>86</v>
      </c>
      <c r="AO3621" t="s">
        <v>85</v>
      </c>
      <c r="AP3621" t="str">
        <f t="shared" si="702"/>
        <v>94</v>
      </c>
      <c r="AQ3621" s="145" t="s">
        <v>1826</v>
      </c>
      <c r="AR3621" t="str">
        <f t="shared" si="703"/>
        <v>1-Adjusted Base Budget</v>
      </c>
      <c r="AS3621" s="145" t="s">
        <v>1827</v>
      </c>
      <c r="AT3621" t="s">
        <v>213</v>
      </c>
      <c r="AV3621" t="str">
        <f t="shared" si="697"/>
        <v>VPIT-SS</v>
      </c>
      <c r="AW3621" t="str">
        <f t="shared" si="696"/>
        <v>VP FOR INFORMATION TECHNOLOGY-SHARED SERVICES</v>
      </c>
    </row>
    <row r="3622" spans="1:49">
      <c r="A3622" s="59">
        <v>2018</v>
      </c>
      <c r="B3622" t="s">
        <v>137</v>
      </c>
      <c r="C3622" t="s">
        <v>1310</v>
      </c>
      <c r="D3622" t="s">
        <v>1311</v>
      </c>
      <c r="E3622" t="s">
        <v>1316</v>
      </c>
      <c r="F3622" t="s">
        <v>1018</v>
      </c>
      <c r="G3622" t="s">
        <v>1019</v>
      </c>
      <c r="H3622" t="s">
        <v>149</v>
      </c>
      <c r="I3622" s="170" t="s">
        <v>84</v>
      </c>
      <c r="J3622" t="s">
        <v>85</v>
      </c>
      <c r="K3622" t="s">
        <v>214</v>
      </c>
      <c r="L3622" t="s">
        <v>417</v>
      </c>
      <c r="M3622" t="s">
        <v>418</v>
      </c>
      <c r="N3622" t="s">
        <v>217</v>
      </c>
      <c r="O3622" t="s">
        <v>263</v>
      </c>
      <c r="P3622" t="s">
        <v>414</v>
      </c>
      <c r="Q3622" t="s">
        <v>415</v>
      </c>
      <c r="R3622" t="s">
        <v>416</v>
      </c>
      <c r="S3622" t="s">
        <v>338</v>
      </c>
      <c r="T3622" t="s">
        <v>339</v>
      </c>
      <c r="U3622" s="61" t="s">
        <v>340</v>
      </c>
      <c r="V3622" t="s">
        <v>24</v>
      </c>
      <c r="W3622" t="s">
        <v>263</v>
      </c>
      <c r="X3622" s="59">
        <v>8783</v>
      </c>
      <c r="Y3622" s="59">
        <v>11381</v>
      </c>
      <c r="Z3622" t="s">
        <v>141</v>
      </c>
      <c r="AA3622" s="146" t="str">
        <f t="shared" si="693"/>
        <v>EX</v>
      </c>
      <c r="AB3622" s="146" t="str">
        <f t="shared" si="695"/>
        <v>IT</v>
      </c>
      <c r="AC3622" t="str">
        <f t="shared" si="698"/>
        <v>EX</v>
      </c>
      <c r="AD3622" s="74">
        <f t="shared" si="699"/>
        <v>11381</v>
      </c>
      <c r="AE3622" s="74">
        <f t="shared" si="704"/>
        <v>11381</v>
      </c>
      <c r="AF3622">
        <v>1</v>
      </c>
      <c r="AG3622">
        <v>0</v>
      </c>
      <c r="AH3622" s="74">
        <v>0</v>
      </c>
      <c r="AJ3622" s="74">
        <f t="shared" si="700"/>
        <v>0</v>
      </c>
      <c r="AK3622" s="74">
        <f t="shared" si="694"/>
        <v>11381</v>
      </c>
      <c r="AL3622" t="str">
        <f t="shared" si="701"/>
        <v>N</v>
      </c>
      <c r="AN3622" t="s">
        <v>86</v>
      </c>
      <c r="AO3622" t="s">
        <v>85</v>
      </c>
      <c r="AP3622" t="str">
        <f t="shared" si="702"/>
        <v>94</v>
      </c>
      <c r="AQ3622" s="145" t="s">
        <v>1826</v>
      </c>
      <c r="AR3622" t="str">
        <f t="shared" si="703"/>
        <v>1-Adjusted Base Budget</v>
      </c>
      <c r="AS3622" s="145" t="s">
        <v>1827</v>
      </c>
      <c r="AT3622" t="s">
        <v>213</v>
      </c>
      <c r="AV3622" t="str">
        <f t="shared" si="697"/>
        <v>VPIT-SS</v>
      </c>
      <c r="AW3622" t="str">
        <f t="shared" si="696"/>
        <v>VP FOR INFORMATION TECHNOLOGY-SHARED SERVICES</v>
      </c>
    </row>
    <row r="3623" spans="1:49">
      <c r="A3623" s="59">
        <v>2018</v>
      </c>
      <c r="B3623" t="s">
        <v>137</v>
      </c>
      <c r="C3623" t="s">
        <v>1310</v>
      </c>
      <c r="D3623" t="s">
        <v>1311</v>
      </c>
      <c r="E3623" t="s">
        <v>1316</v>
      </c>
      <c r="F3623" t="s">
        <v>1763</v>
      </c>
      <c r="G3623" t="s">
        <v>1764</v>
      </c>
      <c r="H3623" t="s">
        <v>149</v>
      </c>
      <c r="I3623" s="170" t="s">
        <v>84</v>
      </c>
      <c r="J3623" t="s">
        <v>85</v>
      </c>
      <c r="K3623" t="s">
        <v>214</v>
      </c>
      <c r="L3623" t="s">
        <v>417</v>
      </c>
      <c r="M3623" t="s">
        <v>418</v>
      </c>
      <c r="N3623" t="s">
        <v>217</v>
      </c>
      <c r="O3623" t="s">
        <v>263</v>
      </c>
      <c r="P3623" t="s">
        <v>414</v>
      </c>
      <c r="Q3623" t="s">
        <v>415</v>
      </c>
      <c r="R3623" t="s">
        <v>416</v>
      </c>
      <c r="S3623" t="s">
        <v>338</v>
      </c>
      <c r="T3623" t="s">
        <v>339</v>
      </c>
      <c r="U3623" s="61" t="s">
        <v>340</v>
      </c>
      <c r="V3623" t="s">
        <v>24</v>
      </c>
      <c r="W3623" t="s">
        <v>263</v>
      </c>
      <c r="X3623" s="59">
        <v>8682</v>
      </c>
      <c r="Y3623" s="59">
        <v>8682</v>
      </c>
      <c r="Z3623" t="s">
        <v>141</v>
      </c>
      <c r="AA3623" s="146" t="str">
        <f t="shared" si="693"/>
        <v>EX</v>
      </c>
      <c r="AB3623" s="146" t="str">
        <f t="shared" si="695"/>
        <v>IT</v>
      </c>
      <c r="AC3623" t="str">
        <f t="shared" si="698"/>
        <v>EX</v>
      </c>
      <c r="AD3623" s="74">
        <f t="shared" si="699"/>
        <v>8682</v>
      </c>
      <c r="AE3623" s="74">
        <f t="shared" si="704"/>
        <v>8682</v>
      </c>
      <c r="AF3623">
        <v>1</v>
      </c>
      <c r="AG3623">
        <v>0</v>
      </c>
      <c r="AH3623" s="74">
        <v>0</v>
      </c>
      <c r="AJ3623" s="74">
        <f t="shared" si="700"/>
        <v>0</v>
      </c>
      <c r="AK3623" s="74">
        <f t="shared" si="694"/>
        <v>8682</v>
      </c>
      <c r="AL3623" t="str">
        <f t="shared" si="701"/>
        <v>N</v>
      </c>
      <c r="AN3623" t="s">
        <v>86</v>
      </c>
      <c r="AO3623" t="s">
        <v>85</v>
      </c>
      <c r="AP3623" t="str">
        <f t="shared" si="702"/>
        <v>94</v>
      </c>
      <c r="AQ3623" s="145" t="s">
        <v>1826</v>
      </c>
      <c r="AR3623" t="str">
        <f t="shared" si="703"/>
        <v>1-Adjusted Base Budget</v>
      </c>
      <c r="AS3623" s="145" t="s">
        <v>1827</v>
      </c>
      <c r="AT3623" t="s">
        <v>213</v>
      </c>
      <c r="AV3623" t="str">
        <f t="shared" si="697"/>
        <v>VPIT-SS</v>
      </c>
      <c r="AW3623" t="str">
        <f t="shared" si="696"/>
        <v>VP FOR INFORMATION TECHNOLOGY-SHARED SERVICES</v>
      </c>
    </row>
    <row r="3624" spans="1:49">
      <c r="A3624" s="59">
        <v>2018</v>
      </c>
      <c r="B3624" t="s">
        <v>137</v>
      </c>
      <c r="C3624" t="s">
        <v>1310</v>
      </c>
      <c r="D3624" t="s">
        <v>1311</v>
      </c>
      <c r="E3624" t="s">
        <v>1316</v>
      </c>
      <c r="F3624" t="s">
        <v>1029</v>
      </c>
      <c r="G3624" t="s">
        <v>1030</v>
      </c>
      <c r="H3624" t="s">
        <v>149</v>
      </c>
      <c r="I3624" s="170" t="s">
        <v>84</v>
      </c>
      <c r="J3624" t="s">
        <v>85</v>
      </c>
      <c r="K3624" t="s">
        <v>214</v>
      </c>
      <c r="L3624" t="s">
        <v>417</v>
      </c>
      <c r="M3624" t="s">
        <v>418</v>
      </c>
      <c r="N3624" t="s">
        <v>217</v>
      </c>
      <c r="O3624" t="s">
        <v>263</v>
      </c>
      <c r="P3624" t="s">
        <v>414</v>
      </c>
      <c r="Q3624" t="s">
        <v>415</v>
      </c>
      <c r="R3624" t="s">
        <v>416</v>
      </c>
      <c r="S3624" t="s">
        <v>338</v>
      </c>
      <c r="T3624" t="s">
        <v>339</v>
      </c>
      <c r="U3624" s="61" t="s">
        <v>340</v>
      </c>
      <c r="V3624" t="s">
        <v>24</v>
      </c>
      <c r="W3624" t="s">
        <v>263</v>
      </c>
      <c r="X3624" s="59">
        <v>4922</v>
      </c>
      <c r="Y3624" s="59">
        <v>4922</v>
      </c>
      <c r="Z3624" t="s">
        <v>141</v>
      </c>
      <c r="AA3624" s="146" t="str">
        <f t="shared" si="693"/>
        <v>EX</v>
      </c>
      <c r="AB3624" s="146" t="str">
        <f t="shared" si="695"/>
        <v>IT</v>
      </c>
      <c r="AC3624" t="str">
        <f t="shared" si="698"/>
        <v>EX</v>
      </c>
      <c r="AD3624" s="74">
        <f t="shared" si="699"/>
        <v>4922</v>
      </c>
      <c r="AE3624" s="74">
        <f t="shared" si="704"/>
        <v>4922</v>
      </c>
      <c r="AF3624">
        <v>1</v>
      </c>
      <c r="AG3624">
        <v>0</v>
      </c>
      <c r="AH3624" s="74">
        <v>0</v>
      </c>
      <c r="AJ3624" s="74">
        <f t="shared" si="700"/>
        <v>0</v>
      </c>
      <c r="AK3624" s="74">
        <f t="shared" si="694"/>
        <v>4922</v>
      </c>
      <c r="AL3624" t="str">
        <f t="shared" si="701"/>
        <v>N</v>
      </c>
      <c r="AN3624" t="s">
        <v>86</v>
      </c>
      <c r="AO3624" t="s">
        <v>85</v>
      </c>
      <c r="AP3624" t="str">
        <f t="shared" si="702"/>
        <v>94</v>
      </c>
      <c r="AQ3624" s="145" t="s">
        <v>1826</v>
      </c>
      <c r="AR3624" t="str">
        <f t="shared" si="703"/>
        <v>1-Adjusted Base Budget</v>
      </c>
      <c r="AS3624" s="145" t="s">
        <v>1827</v>
      </c>
      <c r="AT3624" t="s">
        <v>213</v>
      </c>
      <c r="AV3624" t="str">
        <f t="shared" si="697"/>
        <v>VPIT-SS</v>
      </c>
      <c r="AW3624" t="str">
        <f t="shared" si="696"/>
        <v>VP FOR INFORMATION TECHNOLOGY-SHARED SERVICES</v>
      </c>
    </row>
    <row r="3625" spans="1:49">
      <c r="A3625" s="59">
        <v>2018</v>
      </c>
      <c r="B3625" t="s">
        <v>137</v>
      </c>
      <c r="C3625" t="s">
        <v>1310</v>
      </c>
      <c r="D3625" t="s">
        <v>1311</v>
      </c>
      <c r="E3625" t="s">
        <v>1316</v>
      </c>
      <c r="F3625" t="s">
        <v>961</v>
      </c>
      <c r="G3625" t="s">
        <v>977</v>
      </c>
      <c r="H3625" t="s">
        <v>149</v>
      </c>
      <c r="I3625" s="170" t="s">
        <v>84</v>
      </c>
      <c r="J3625" t="s">
        <v>85</v>
      </c>
      <c r="K3625" t="s">
        <v>214</v>
      </c>
      <c r="L3625" t="s">
        <v>417</v>
      </c>
      <c r="M3625" t="s">
        <v>418</v>
      </c>
      <c r="N3625" t="s">
        <v>217</v>
      </c>
      <c r="O3625" t="s">
        <v>263</v>
      </c>
      <c r="P3625" t="s">
        <v>414</v>
      </c>
      <c r="Q3625" t="s">
        <v>415</v>
      </c>
      <c r="R3625" t="s">
        <v>416</v>
      </c>
      <c r="S3625" t="s">
        <v>338</v>
      </c>
      <c r="T3625" t="s">
        <v>339</v>
      </c>
      <c r="U3625" s="61" t="s">
        <v>340</v>
      </c>
      <c r="V3625" t="s">
        <v>24</v>
      </c>
      <c r="W3625" t="s">
        <v>263</v>
      </c>
      <c r="X3625" s="59">
        <v>2808</v>
      </c>
      <c r="Y3625" s="59">
        <v>0</v>
      </c>
      <c r="Z3625" t="s">
        <v>141</v>
      </c>
      <c r="AA3625" s="146" t="str">
        <f t="shared" ref="AA3625:AA3688" si="705">IF(P3625 ="CORI","IN",IF(P3625 ="TRIN","IN",O3625))</f>
        <v>EX</v>
      </c>
      <c r="AB3625" s="146" t="str">
        <f t="shared" si="695"/>
        <v>IT</v>
      </c>
      <c r="AC3625" t="str">
        <f t="shared" si="698"/>
        <v>EX</v>
      </c>
      <c r="AD3625" s="74">
        <f t="shared" si="699"/>
        <v>0</v>
      </c>
      <c r="AE3625" s="74">
        <f t="shared" si="704"/>
        <v>0</v>
      </c>
      <c r="AF3625">
        <v>1</v>
      </c>
      <c r="AG3625">
        <v>0</v>
      </c>
      <c r="AH3625" s="74">
        <v>0</v>
      </c>
      <c r="AJ3625" s="74">
        <f t="shared" si="700"/>
        <v>0</v>
      </c>
      <c r="AK3625" s="74">
        <f t="shared" si="694"/>
        <v>0</v>
      </c>
      <c r="AL3625" t="str">
        <f t="shared" si="701"/>
        <v>N</v>
      </c>
      <c r="AN3625" t="s">
        <v>86</v>
      </c>
      <c r="AO3625" t="s">
        <v>85</v>
      </c>
      <c r="AP3625" t="str">
        <f t="shared" si="702"/>
        <v>94</v>
      </c>
      <c r="AQ3625" s="145" t="s">
        <v>1826</v>
      </c>
      <c r="AR3625" t="str">
        <f t="shared" si="703"/>
        <v>1-Adjusted Base Budget</v>
      </c>
      <c r="AS3625" s="145" t="s">
        <v>1827</v>
      </c>
      <c r="AT3625" t="s">
        <v>213</v>
      </c>
      <c r="AV3625" t="str">
        <f t="shared" si="697"/>
        <v>VPIT-SS</v>
      </c>
      <c r="AW3625" t="str">
        <f t="shared" si="696"/>
        <v>VP FOR INFORMATION TECHNOLOGY-SHARED SERVICES</v>
      </c>
    </row>
    <row r="3626" spans="1:49">
      <c r="A3626" s="59">
        <v>2018</v>
      </c>
      <c r="B3626" t="s">
        <v>137</v>
      </c>
      <c r="C3626" t="s">
        <v>1310</v>
      </c>
      <c r="D3626" t="s">
        <v>1311</v>
      </c>
      <c r="E3626" t="s">
        <v>1316</v>
      </c>
      <c r="F3626" t="s">
        <v>1079</v>
      </c>
      <c r="G3626" t="s">
        <v>1080</v>
      </c>
      <c r="H3626" t="s">
        <v>149</v>
      </c>
      <c r="I3626" s="170" t="s">
        <v>84</v>
      </c>
      <c r="J3626" t="s">
        <v>85</v>
      </c>
      <c r="K3626" t="s">
        <v>214</v>
      </c>
      <c r="L3626" t="s">
        <v>417</v>
      </c>
      <c r="M3626" t="s">
        <v>418</v>
      </c>
      <c r="N3626" t="s">
        <v>217</v>
      </c>
      <c r="O3626" t="s">
        <v>263</v>
      </c>
      <c r="P3626" t="s">
        <v>414</v>
      </c>
      <c r="Q3626" t="s">
        <v>415</v>
      </c>
      <c r="R3626" t="s">
        <v>416</v>
      </c>
      <c r="S3626" t="s">
        <v>338</v>
      </c>
      <c r="T3626" t="s">
        <v>339</v>
      </c>
      <c r="U3626" s="61" t="s">
        <v>340</v>
      </c>
      <c r="V3626" t="s">
        <v>24</v>
      </c>
      <c r="W3626" t="s">
        <v>263</v>
      </c>
      <c r="X3626" s="59">
        <v>735</v>
      </c>
      <c r="Y3626" s="59">
        <v>735</v>
      </c>
      <c r="Z3626" t="s">
        <v>141</v>
      </c>
      <c r="AA3626" s="146" t="str">
        <f t="shared" si="705"/>
        <v>EX</v>
      </c>
      <c r="AB3626" s="146" t="str">
        <f t="shared" si="695"/>
        <v>IT</v>
      </c>
      <c r="AC3626" t="str">
        <f t="shared" si="698"/>
        <v>EX</v>
      </c>
      <c r="AD3626" s="74">
        <f t="shared" si="699"/>
        <v>735</v>
      </c>
      <c r="AE3626" s="74">
        <f t="shared" si="704"/>
        <v>735</v>
      </c>
      <c r="AF3626">
        <v>1</v>
      </c>
      <c r="AG3626">
        <v>0</v>
      </c>
      <c r="AH3626" s="74">
        <v>0</v>
      </c>
      <c r="AJ3626" s="74">
        <f t="shared" si="700"/>
        <v>0</v>
      </c>
      <c r="AK3626" s="74">
        <f t="shared" si="694"/>
        <v>735</v>
      </c>
      <c r="AL3626" t="str">
        <f t="shared" si="701"/>
        <v>N</v>
      </c>
      <c r="AN3626" t="s">
        <v>86</v>
      </c>
      <c r="AO3626" t="s">
        <v>85</v>
      </c>
      <c r="AP3626" t="str">
        <f t="shared" si="702"/>
        <v>94</v>
      </c>
      <c r="AQ3626" s="145" t="s">
        <v>1826</v>
      </c>
      <c r="AR3626" t="str">
        <f t="shared" si="703"/>
        <v>1-Adjusted Base Budget</v>
      </c>
      <c r="AS3626" s="145" t="s">
        <v>1827</v>
      </c>
      <c r="AT3626" t="s">
        <v>213</v>
      </c>
      <c r="AV3626" t="str">
        <f t="shared" si="697"/>
        <v>VPIT-SS</v>
      </c>
      <c r="AW3626" t="str">
        <f t="shared" si="696"/>
        <v>VP FOR INFORMATION TECHNOLOGY-SHARED SERVICES</v>
      </c>
    </row>
    <row r="3627" spans="1:49">
      <c r="A3627" s="59">
        <v>2018</v>
      </c>
      <c r="B3627" t="s">
        <v>137</v>
      </c>
      <c r="C3627" t="s">
        <v>1310</v>
      </c>
      <c r="D3627" t="s">
        <v>1311</v>
      </c>
      <c r="E3627" t="s">
        <v>1316</v>
      </c>
      <c r="F3627" t="s">
        <v>1083</v>
      </c>
      <c r="G3627" t="s">
        <v>1084</v>
      </c>
      <c r="H3627" t="s">
        <v>149</v>
      </c>
      <c r="I3627" s="170" t="s">
        <v>84</v>
      </c>
      <c r="J3627" t="s">
        <v>85</v>
      </c>
      <c r="K3627" t="s">
        <v>214</v>
      </c>
      <c r="L3627" t="s">
        <v>417</v>
      </c>
      <c r="M3627" t="s">
        <v>418</v>
      </c>
      <c r="N3627" t="s">
        <v>217</v>
      </c>
      <c r="O3627" t="s">
        <v>263</v>
      </c>
      <c r="P3627" t="s">
        <v>414</v>
      </c>
      <c r="Q3627" t="s">
        <v>415</v>
      </c>
      <c r="R3627" t="s">
        <v>416</v>
      </c>
      <c r="S3627" t="s">
        <v>338</v>
      </c>
      <c r="T3627" t="s">
        <v>339</v>
      </c>
      <c r="U3627" s="61" t="s">
        <v>340</v>
      </c>
      <c r="V3627" t="s">
        <v>24</v>
      </c>
      <c r="W3627" t="s">
        <v>263</v>
      </c>
      <c r="X3627" s="59">
        <v>6826</v>
      </c>
      <c r="Y3627" s="59">
        <v>6826</v>
      </c>
      <c r="Z3627" t="s">
        <v>141</v>
      </c>
      <c r="AA3627" s="146" t="str">
        <f t="shared" si="705"/>
        <v>EX</v>
      </c>
      <c r="AB3627" s="146" t="str">
        <f t="shared" si="695"/>
        <v>IT</v>
      </c>
      <c r="AC3627" t="str">
        <f t="shared" si="698"/>
        <v>EX</v>
      </c>
      <c r="AD3627" s="74">
        <f t="shared" si="699"/>
        <v>6826</v>
      </c>
      <c r="AE3627" s="74">
        <f t="shared" si="704"/>
        <v>6826</v>
      </c>
      <c r="AF3627">
        <v>1</v>
      </c>
      <c r="AG3627">
        <v>0</v>
      </c>
      <c r="AH3627" s="74">
        <v>0</v>
      </c>
      <c r="AJ3627" s="74">
        <f t="shared" si="700"/>
        <v>0</v>
      </c>
      <c r="AK3627" s="74">
        <f t="shared" si="694"/>
        <v>6826</v>
      </c>
      <c r="AL3627" t="str">
        <f t="shared" si="701"/>
        <v>N</v>
      </c>
      <c r="AN3627" t="s">
        <v>86</v>
      </c>
      <c r="AO3627" t="s">
        <v>85</v>
      </c>
      <c r="AP3627" t="str">
        <f t="shared" si="702"/>
        <v>94</v>
      </c>
      <c r="AQ3627" s="145" t="s">
        <v>1826</v>
      </c>
      <c r="AR3627" t="str">
        <f t="shared" si="703"/>
        <v>1-Adjusted Base Budget</v>
      </c>
      <c r="AS3627" s="145" t="s">
        <v>1827</v>
      </c>
      <c r="AT3627" t="s">
        <v>213</v>
      </c>
      <c r="AV3627" t="str">
        <f t="shared" si="697"/>
        <v>VPIT-SS</v>
      </c>
      <c r="AW3627" t="str">
        <f t="shared" si="696"/>
        <v>VP FOR INFORMATION TECHNOLOGY-SHARED SERVICES</v>
      </c>
    </row>
    <row r="3628" spans="1:49">
      <c r="A3628" s="59">
        <v>2018</v>
      </c>
      <c r="B3628" t="s">
        <v>137</v>
      </c>
      <c r="C3628" t="s">
        <v>1310</v>
      </c>
      <c r="D3628" t="s">
        <v>1311</v>
      </c>
      <c r="E3628" t="s">
        <v>1316</v>
      </c>
      <c r="F3628" t="s">
        <v>1326</v>
      </c>
      <c r="G3628" t="s">
        <v>1327</v>
      </c>
      <c r="H3628" t="s">
        <v>149</v>
      </c>
      <c r="I3628" s="170" t="s">
        <v>84</v>
      </c>
      <c r="J3628" t="s">
        <v>85</v>
      </c>
      <c r="K3628" t="s">
        <v>214</v>
      </c>
      <c r="L3628" t="s">
        <v>417</v>
      </c>
      <c r="M3628" t="s">
        <v>418</v>
      </c>
      <c r="N3628" t="s">
        <v>217</v>
      </c>
      <c r="O3628" t="s">
        <v>263</v>
      </c>
      <c r="P3628" t="s">
        <v>414</v>
      </c>
      <c r="Q3628" t="s">
        <v>415</v>
      </c>
      <c r="R3628" t="s">
        <v>416</v>
      </c>
      <c r="S3628" t="s">
        <v>338</v>
      </c>
      <c r="T3628" t="s">
        <v>339</v>
      </c>
      <c r="U3628" s="61" t="s">
        <v>340</v>
      </c>
      <c r="V3628" t="s">
        <v>24</v>
      </c>
      <c r="W3628" t="s">
        <v>263</v>
      </c>
      <c r="X3628" s="59">
        <v>4684</v>
      </c>
      <c r="Y3628" s="59">
        <v>11487</v>
      </c>
      <c r="Z3628" t="s">
        <v>141</v>
      </c>
      <c r="AA3628" s="146" t="str">
        <f t="shared" si="705"/>
        <v>EX</v>
      </c>
      <c r="AB3628" s="146" t="str">
        <f t="shared" si="695"/>
        <v>IT</v>
      </c>
      <c r="AC3628" t="str">
        <f t="shared" si="698"/>
        <v>EX</v>
      </c>
      <c r="AD3628" s="74">
        <f t="shared" si="699"/>
        <v>11487</v>
      </c>
      <c r="AE3628" s="74">
        <f t="shared" si="704"/>
        <v>11487</v>
      </c>
      <c r="AF3628">
        <v>1</v>
      </c>
      <c r="AG3628">
        <v>0</v>
      </c>
      <c r="AH3628" s="74">
        <v>0</v>
      </c>
      <c r="AJ3628" s="74">
        <f t="shared" si="700"/>
        <v>0</v>
      </c>
      <c r="AK3628" s="74">
        <f t="shared" si="694"/>
        <v>11487</v>
      </c>
      <c r="AL3628" t="str">
        <f t="shared" si="701"/>
        <v>N</v>
      </c>
      <c r="AN3628" t="s">
        <v>86</v>
      </c>
      <c r="AO3628" t="s">
        <v>85</v>
      </c>
      <c r="AP3628" t="str">
        <f t="shared" si="702"/>
        <v>94</v>
      </c>
      <c r="AQ3628" s="145" t="s">
        <v>1826</v>
      </c>
      <c r="AR3628" t="str">
        <f t="shared" si="703"/>
        <v>1-Adjusted Base Budget</v>
      </c>
      <c r="AS3628" s="145" t="s">
        <v>1827</v>
      </c>
      <c r="AT3628" t="s">
        <v>213</v>
      </c>
      <c r="AV3628" t="str">
        <f t="shared" si="697"/>
        <v>VPIT-SS</v>
      </c>
      <c r="AW3628" t="str">
        <f t="shared" si="696"/>
        <v>VP FOR INFORMATION TECHNOLOGY-SHARED SERVICES</v>
      </c>
    </row>
    <row r="3629" spans="1:49">
      <c r="A3629" s="59">
        <v>2018</v>
      </c>
      <c r="B3629" t="s">
        <v>137</v>
      </c>
      <c r="C3629" t="s">
        <v>1310</v>
      </c>
      <c r="D3629" t="s">
        <v>1311</v>
      </c>
      <c r="E3629" t="s">
        <v>1316</v>
      </c>
      <c r="F3629" t="s">
        <v>1357</v>
      </c>
      <c r="G3629" t="s">
        <v>1358</v>
      </c>
      <c r="H3629" t="s">
        <v>149</v>
      </c>
      <c r="I3629" s="170" t="s">
        <v>84</v>
      </c>
      <c r="J3629" t="s">
        <v>85</v>
      </c>
      <c r="K3629" t="s">
        <v>214</v>
      </c>
      <c r="L3629" t="s">
        <v>417</v>
      </c>
      <c r="M3629" t="s">
        <v>418</v>
      </c>
      <c r="N3629" t="s">
        <v>217</v>
      </c>
      <c r="O3629" t="s">
        <v>263</v>
      </c>
      <c r="P3629" t="s">
        <v>414</v>
      </c>
      <c r="Q3629" t="s">
        <v>415</v>
      </c>
      <c r="R3629" t="s">
        <v>416</v>
      </c>
      <c r="S3629" t="s">
        <v>338</v>
      </c>
      <c r="T3629" t="s">
        <v>339</v>
      </c>
      <c r="U3629" s="61" t="s">
        <v>340</v>
      </c>
      <c r="V3629" t="s">
        <v>24</v>
      </c>
      <c r="W3629" t="s">
        <v>263</v>
      </c>
      <c r="X3629" s="59">
        <v>0</v>
      </c>
      <c r="Y3629" s="59">
        <v>4867</v>
      </c>
      <c r="Z3629" t="s">
        <v>141</v>
      </c>
      <c r="AA3629" s="146" t="str">
        <f t="shared" si="705"/>
        <v>EX</v>
      </c>
      <c r="AB3629" s="146" t="str">
        <f t="shared" si="695"/>
        <v>IT</v>
      </c>
      <c r="AC3629" t="str">
        <f t="shared" si="698"/>
        <v>EX</v>
      </c>
      <c r="AD3629" s="74">
        <f t="shared" si="699"/>
        <v>4867</v>
      </c>
      <c r="AE3629" s="74">
        <f t="shared" si="704"/>
        <v>4867</v>
      </c>
      <c r="AF3629">
        <v>1</v>
      </c>
      <c r="AG3629">
        <v>0</v>
      </c>
      <c r="AH3629" s="74">
        <v>0</v>
      </c>
      <c r="AJ3629" s="74">
        <f t="shared" si="700"/>
        <v>0</v>
      </c>
      <c r="AK3629" s="74">
        <f t="shared" si="694"/>
        <v>4867</v>
      </c>
      <c r="AL3629" t="str">
        <f t="shared" si="701"/>
        <v>N</v>
      </c>
      <c r="AN3629" t="s">
        <v>86</v>
      </c>
      <c r="AO3629" t="s">
        <v>85</v>
      </c>
      <c r="AP3629" t="str">
        <f t="shared" si="702"/>
        <v>94</v>
      </c>
      <c r="AQ3629" s="145" t="s">
        <v>1826</v>
      </c>
      <c r="AR3629" t="str">
        <f t="shared" si="703"/>
        <v>1-Adjusted Base Budget</v>
      </c>
      <c r="AS3629" s="145" t="s">
        <v>1827</v>
      </c>
      <c r="AT3629" t="s">
        <v>213</v>
      </c>
      <c r="AV3629" t="str">
        <f t="shared" si="697"/>
        <v>VPIT-SS</v>
      </c>
      <c r="AW3629" t="str">
        <f t="shared" si="696"/>
        <v>VP FOR INFORMATION TECHNOLOGY-SHARED SERVICES</v>
      </c>
    </row>
    <row r="3630" spans="1:49">
      <c r="A3630" s="59">
        <v>2018</v>
      </c>
      <c r="B3630" t="s">
        <v>137</v>
      </c>
      <c r="C3630" t="s">
        <v>1310</v>
      </c>
      <c r="D3630" t="s">
        <v>1311</v>
      </c>
      <c r="E3630" t="s">
        <v>1316</v>
      </c>
      <c r="F3630" t="s">
        <v>1330</v>
      </c>
      <c r="G3630" t="s">
        <v>1331</v>
      </c>
      <c r="H3630" t="s">
        <v>149</v>
      </c>
      <c r="I3630" s="170" t="s">
        <v>84</v>
      </c>
      <c r="J3630" t="s">
        <v>85</v>
      </c>
      <c r="K3630" t="s">
        <v>214</v>
      </c>
      <c r="L3630" t="s">
        <v>417</v>
      </c>
      <c r="M3630" t="s">
        <v>418</v>
      </c>
      <c r="N3630" t="s">
        <v>217</v>
      </c>
      <c r="O3630" t="s">
        <v>263</v>
      </c>
      <c r="P3630" t="s">
        <v>414</v>
      </c>
      <c r="Q3630" t="s">
        <v>415</v>
      </c>
      <c r="R3630" t="s">
        <v>416</v>
      </c>
      <c r="S3630" t="s">
        <v>338</v>
      </c>
      <c r="T3630" t="s">
        <v>339</v>
      </c>
      <c r="U3630" s="61" t="s">
        <v>340</v>
      </c>
      <c r="V3630" t="s">
        <v>24</v>
      </c>
      <c r="W3630" t="s">
        <v>263</v>
      </c>
      <c r="X3630" s="59">
        <v>4555</v>
      </c>
      <c r="Y3630" s="59">
        <v>4555</v>
      </c>
      <c r="Z3630" t="s">
        <v>141</v>
      </c>
      <c r="AA3630" s="146" t="str">
        <f t="shared" si="705"/>
        <v>EX</v>
      </c>
      <c r="AB3630" s="146" t="str">
        <f t="shared" si="695"/>
        <v>IT</v>
      </c>
      <c r="AC3630" t="str">
        <f t="shared" si="698"/>
        <v>EX</v>
      </c>
      <c r="AD3630" s="74">
        <f t="shared" si="699"/>
        <v>4555</v>
      </c>
      <c r="AE3630" s="74">
        <f t="shared" si="704"/>
        <v>4555</v>
      </c>
      <c r="AF3630">
        <v>1</v>
      </c>
      <c r="AG3630">
        <v>0</v>
      </c>
      <c r="AH3630" s="74">
        <v>0</v>
      </c>
      <c r="AJ3630" s="74">
        <f t="shared" si="700"/>
        <v>0</v>
      </c>
      <c r="AK3630" s="74">
        <f t="shared" si="694"/>
        <v>4555</v>
      </c>
      <c r="AL3630" t="str">
        <f t="shared" si="701"/>
        <v>N</v>
      </c>
      <c r="AN3630" t="s">
        <v>86</v>
      </c>
      <c r="AO3630" t="s">
        <v>85</v>
      </c>
      <c r="AP3630" t="str">
        <f t="shared" si="702"/>
        <v>94</v>
      </c>
      <c r="AQ3630" s="145" t="s">
        <v>1826</v>
      </c>
      <c r="AR3630" t="str">
        <f t="shared" si="703"/>
        <v>1-Adjusted Base Budget</v>
      </c>
      <c r="AS3630" s="145" t="s">
        <v>1827</v>
      </c>
      <c r="AT3630" t="s">
        <v>213</v>
      </c>
      <c r="AV3630" t="str">
        <f t="shared" si="697"/>
        <v>VPIT-SS</v>
      </c>
      <c r="AW3630" t="str">
        <f t="shared" si="696"/>
        <v>VP FOR INFORMATION TECHNOLOGY-SHARED SERVICES</v>
      </c>
    </row>
    <row r="3631" spans="1:49">
      <c r="A3631" s="59">
        <v>2018</v>
      </c>
      <c r="B3631" t="s">
        <v>137</v>
      </c>
      <c r="C3631" t="s">
        <v>1310</v>
      </c>
      <c r="D3631" t="s">
        <v>1311</v>
      </c>
      <c r="E3631" t="s">
        <v>1316</v>
      </c>
      <c r="F3631" t="s">
        <v>1125</v>
      </c>
      <c r="G3631" t="s">
        <v>1126</v>
      </c>
      <c r="H3631" t="s">
        <v>149</v>
      </c>
      <c r="I3631" s="170" t="s">
        <v>84</v>
      </c>
      <c r="J3631" t="s">
        <v>85</v>
      </c>
      <c r="K3631" t="s">
        <v>214</v>
      </c>
      <c r="L3631" t="s">
        <v>417</v>
      </c>
      <c r="M3631" t="s">
        <v>418</v>
      </c>
      <c r="N3631" t="s">
        <v>217</v>
      </c>
      <c r="O3631" t="s">
        <v>263</v>
      </c>
      <c r="P3631" t="s">
        <v>414</v>
      </c>
      <c r="Q3631" t="s">
        <v>415</v>
      </c>
      <c r="R3631" t="s">
        <v>416</v>
      </c>
      <c r="S3631" t="s">
        <v>338</v>
      </c>
      <c r="T3631" t="s">
        <v>339</v>
      </c>
      <c r="U3631" s="61" t="s">
        <v>340</v>
      </c>
      <c r="V3631" t="s">
        <v>24</v>
      </c>
      <c r="W3631" t="s">
        <v>263</v>
      </c>
      <c r="X3631" s="59">
        <v>4745</v>
      </c>
      <c r="Y3631" s="59">
        <v>4745</v>
      </c>
      <c r="Z3631" t="s">
        <v>141</v>
      </c>
      <c r="AA3631" s="146" t="str">
        <f t="shared" si="705"/>
        <v>EX</v>
      </c>
      <c r="AB3631" s="146" t="str">
        <f t="shared" si="695"/>
        <v>IT</v>
      </c>
      <c r="AC3631" t="str">
        <f t="shared" si="698"/>
        <v>EX</v>
      </c>
      <c r="AD3631" s="74">
        <f t="shared" si="699"/>
        <v>4745</v>
      </c>
      <c r="AE3631" s="74">
        <f t="shared" si="704"/>
        <v>4745</v>
      </c>
      <c r="AF3631">
        <v>1</v>
      </c>
      <c r="AG3631">
        <v>0</v>
      </c>
      <c r="AH3631" s="74">
        <v>0</v>
      </c>
      <c r="AJ3631" s="74">
        <f t="shared" si="700"/>
        <v>0</v>
      </c>
      <c r="AK3631" s="74">
        <f t="shared" si="694"/>
        <v>4745</v>
      </c>
      <c r="AL3631" t="str">
        <f t="shared" si="701"/>
        <v>N</v>
      </c>
      <c r="AN3631" t="s">
        <v>86</v>
      </c>
      <c r="AO3631" t="s">
        <v>85</v>
      </c>
      <c r="AP3631" t="str">
        <f t="shared" si="702"/>
        <v>94</v>
      </c>
      <c r="AQ3631" s="145" t="s">
        <v>1826</v>
      </c>
      <c r="AR3631" t="str">
        <f t="shared" si="703"/>
        <v>1-Adjusted Base Budget</v>
      </c>
      <c r="AS3631" s="145" t="s">
        <v>1827</v>
      </c>
      <c r="AT3631" t="s">
        <v>213</v>
      </c>
      <c r="AV3631" t="str">
        <f t="shared" si="697"/>
        <v>VPIT-SS</v>
      </c>
      <c r="AW3631" t="str">
        <f t="shared" si="696"/>
        <v>VP FOR INFORMATION TECHNOLOGY-SHARED SERVICES</v>
      </c>
    </row>
    <row r="3632" spans="1:49">
      <c r="A3632" s="59">
        <v>2018</v>
      </c>
      <c r="B3632" t="s">
        <v>137</v>
      </c>
      <c r="C3632" t="s">
        <v>1310</v>
      </c>
      <c r="D3632" t="s">
        <v>1311</v>
      </c>
      <c r="E3632" t="s">
        <v>1316</v>
      </c>
      <c r="F3632" t="s">
        <v>1765</v>
      </c>
      <c r="G3632" t="s">
        <v>1766</v>
      </c>
      <c r="H3632" t="s">
        <v>149</v>
      </c>
      <c r="I3632" s="170" t="s">
        <v>84</v>
      </c>
      <c r="J3632" t="s">
        <v>85</v>
      </c>
      <c r="K3632" t="s">
        <v>214</v>
      </c>
      <c r="L3632" t="s">
        <v>417</v>
      </c>
      <c r="M3632" t="s">
        <v>418</v>
      </c>
      <c r="N3632" t="s">
        <v>217</v>
      </c>
      <c r="O3632" t="s">
        <v>263</v>
      </c>
      <c r="P3632" t="s">
        <v>414</v>
      </c>
      <c r="Q3632" t="s">
        <v>415</v>
      </c>
      <c r="R3632" t="s">
        <v>416</v>
      </c>
      <c r="S3632" t="s">
        <v>338</v>
      </c>
      <c r="T3632" t="s">
        <v>339</v>
      </c>
      <c r="U3632" s="61" t="s">
        <v>340</v>
      </c>
      <c r="V3632" t="s">
        <v>24</v>
      </c>
      <c r="W3632" t="s">
        <v>263</v>
      </c>
      <c r="X3632" s="59">
        <v>3563</v>
      </c>
      <c r="Y3632" s="59">
        <v>3563</v>
      </c>
      <c r="Z3632" t="s">
        <v>141</v>
      </c>
      <c r="AA3632" s="146" t="str">
        <f t="shared" si="705"/>
        <v>EX</v>
      </c>
      <c r="AB3632" s="146" t="str">
        <f t="shared" si="695"/>
        <v>IT</v>
      </c>
      <c r="AC3632" t="str">
        <f t="shared" si="698"/>
        <v>EX</v>
      </c>
      <c r="AD3632" s="74">
        <f t="shared" si="699"/>
        <v>3563</v>
      </c>
      <c r="AE3632" s="74">
        <f t="shared" si="704"/>
        <v>3563</v>
      </c>
      <c r="AF3632">
        <v>1</v>
      </c>
      <c r="AG3632">
        <v>0</v>
      </c>
      <c r="AH3632" s="74">
        <v>0</v>
      </c>
      <c r="AJ3632" s="74">
        <f t="shared" si="700"/>
        <v>0</v>
      </c>
      <c r="AK3632" s="74">
        <f t="shared" si="694"/>
        <v>3563</v>
      </c>
      <c r="AL3632" t="str">
        <f t="shared" si="701"/>
        <v>N</v>
      </c>
      <c r="AN3632" t="s">
        <v>86</v>
      </c>
      <c r="AO3632" t="s">
        <v>85</v>
      </c>
      <c r="AP3632" t="str">
        <f t="shared" si="702"/>
        <v>94</v>
      </c>
      <c r="AQ3632" s="145" t="s">
        <v>1826</v>
      </c>
      <c r="AR3632" t="str">
        <f t="shared" si="703"/>
        <v>1-Adjusted Base Budget</v>
      </c>
      <c r="AS3632" s="145" t="s">
        <v>1827</v>
      </c>
      <c r="AT3632" t="s">
        <v>213</v>
      </c>
      <c r="AV3632" t="str">
        <f t="shared" si="697"/>
        <v>VPIT-SS</v>
      </c>
      <c r="AW3632" t="str">
        <f t="shared" si="696"/>
        <v>VP FOR INFORMATION TECHNOLOGY-SHARED SERVICES</v>
      </c>
    </row>
    <row r="3633" spans="1:49">
      <c r="A3633" s="59">
        <v>2018</v>
      </c>
      <c r="B3633" t="s">
        <v>137</v>
      </c>
      <c r="C3633" t="s">
        <v>1310</v>
      </c>
      <c r="D3633" t="s">
        <v>1311</v>
      </c>
      <c r="E3633" t="s">
        <v>1316</v>
      </c>
      <c r="F3633" t="s">
        <v>1197</v>
      </c>
      <c r="G3633" t="s">
        <v>1198</v>
      </c>
      <c r="H3633" t="s">
        <v>149</v>
      </c>
      <c r="I3633" s="170" t="s">
        <v>84</v>
      </c>
      <c r="J3633" t="s">
        <v>85</v>
      </c>
      <c r="K3633" t="s">
        <v>214</v>
      </c>
      <c r="L3633" t="s">
        <v>417</v>
      </c>
      <c r="M3633" t="s">
        <v>418</v>
      </c>
      <c r="N3633" t="s">
        <v>217</v>
      </c>
      <c r="O3633" t="s">
        <v>263</v>
      </c>
      <c r="P3633" t="s">
        <v>414</v>
      </c>
      <c r="Q3633" t="s">
        <v>415</v>
      </c>
      <c r="R3633" t="s">
        <v>416</v>
      </c>
      <c r="S3633" t="s">
        <v>338</v>
      </c>
      <c r="T3633" t="s">
        <v>339</v>
      </c>
      <c r="U3633" s="61" t="s">
        <v>340</v>
      </c>
      <c r="V3633" t="s">
        <v>24</v>
      </c>
      <c r="W3633" t="s">
        <v>263</v>
      </c>
      <c r="X3633" s="59">
        <v>24075</v>
      </c>
      <c r="Y3633" s="59">
        <v>0</v>
      </c>
      <c r="Z3633" t="s">
        <v>141</v>
      </c>
      <c r="AA3633" s="146" t="str">
        <f t="shared" si="705"/>
        <v>EX</v>
      </c>
      <c r="AB3633" s="146" t="str">
        <f t="shared" si="695"/>
        <v>IT</v>
      </c>
      <c r="AC3633" t="str">
        <f t="shared" si="698"/>
        <v>EX</v>
      </c>
      <c r="AD3633" s="74">
        <f t="shared" si="699"/>
        <v>0</v>
      </c>
      <c r="AE3633" s="74">
        <f t="shared" si="704"/>
        <v>0</v>
      </c>
      <c r="AF3633">
        <v>1</v>
      </c>
      <c r="AG3633">
        <v>0</v>
      </c>
      <c r="AH3633" s="74">
        <v>0</v>
      </c>
      <c r="AJ3633" s="74">
        <f t="shared" si="700"/>
        <v>0</v>
      </c>
      <c r="AK3633" s="74">
        <f t="shared" si="694"/>
        <v>0</v>
      </c>
      <c r="AL3633" t="str">
        <f t="shared" si="701"/>
        <v>N</v>
      </c>
      <c r="AN3633" t="s">
        <v>86</v>
      </c>
      <c r="AO3633" t="s">
        <v>85</v>
      </c>
      <c r="AP3633" t="str">
        <f t="shared" si="702"/>
        <v>94</v>
      </c>
      <c r="AQ3633" s="145" t="s">
        <v>1826</v>
      </c>
      <c r="AR3633" t="str">
        <f t="shared" si="703"/>
        <v>1-Adjusted Base Budget</v>
      </c>
      <c r="AS3633" s="145" t="s">
        <v>1827</v>
      </c>
      <c r="AT3633" t="s">
        <v>213</v>
      </c>
      <c r="AV3633" t="str">
        <f t="shared" si="697"/>
        <v>VPIT-SS</v>
      </c>
      <c r="AW3633" t="str">
        <f t="shared" si="696"/>
        <v>VP FOR INFORMATION TECHNOLOGY-SHARED SERVICES</v>
      </c>
    </row>
    <row r="3634" spans="1:49">
      <c r="A3634" s="59">
        <v>2018</v>
      </c>
      <c r="B3634" t="s">
        <v>137</v>
      </c>
      <c r="C3634" t="s">
        <v>1310</v>
      </c>
      <c r="D3634" t="s">
        <v>1311</v>
      </c>
      <c r="E3634" t="s">
        <v>1316</v>
      </c>
      <c r="F3634" t="s">
        <v>1097</v>
      </c>
      <c r="G3634" t="s">
        <v>1098</v>
      </c>
      <c r="H3634" t="s">
        <v>149</v>
      </c>
      <c r="I3634" s="170" t="s">
        <v>84</v>
      </c>
      <c r="J3634" t="s">
        <v>85</v>
      </c>
      <c r="K3634" t="s">
        <v>214</v>
      </c>
      <c r="L3634" t="s">
        <v>417</v>
      </c>
      <c r="M3634" t="s">
        <v>418</v>
      </c>
      <c r="N3634" t="s">
        <v>217</v>
      </c>
      <c r="O3634" t="s">
        <v>263</v>
      </c>
      <c r="P3634" t="s">
        <v>414</v>
      </c>
      <c r="Q3634" t="s">
        <v>415</v>
      </c>
      <c r="R3634" t="s">
        <v>416</v>
      </c>
      <c r="S3634" t="s">
        <v>338</v>
      </c>
      <c r="T3634" t="s">
        <v>339</v>
      </c>
      <c r="U3634" s="61" t="s">
        <v>340</v>
      </c>
      <c r="V3634" t="s">
        <v>24</v>
      </c>
      <c r="W3634" t="s">
        <v>263</v>
      </c>
      <c r="X3634" s="59">
        <v>27113</v>
      </c>
      <c r="Y3634" s="59">
        <v>27113</v>
      </c>
      <c r="Z3634" t="s">
        <v>141</v>
      </c>
      <c r="AA3634" s="146" t="str">
        <f t="shared" si="705"/>
        <v>EX</v>
      </c>
      <c r="AB3634" s="146" t="str">
        <f t="shared" si="695"/>
        <v>IT</v>
      </c>
      <c r="AC3634" t="str">
        <f t="shared" si="698"/>
        <v>EX</v>
      </c>
      <c r="AD3634" s="74">
        <f t="shared" si="699"/>
        <v>27113</v>
      </c>
      <c r="AE3634" s="74">
        <f t="shared" si="704"/>
        <v>27113</v>
      </c>
      <c r="AF3634">
        <v>1</v>
      </c>
      <c r="AG3634">
        <v>0</v>
      </c>
      <c r="AH3634" s="74">
        <v>0</v>
      </c>
      <c r="AJ3634" s="74">
        <f t="shared" si="700"/>
        <v>0</v>
      </c>
      <c r="AK3634" s="74">
        <f t="shared" si="694"/>
        <v>27113</v>
      </c>
      <c r="AL3634" t="str">
        <f t="shared" si="701"/>
        <v>N</v>
      </c>
      <c r="AN3634" t="s">
        <v>86</v>
      </c>
      <c r="AO3634" t="s">
        <v>85</v>
      </c>
      <c r="AP3634" t="str">
        <f t="shared" si="702"/>
        <v>94</v>
      </c>
      <c r="AQ3634" s="145" t="s">
        <v>1826</v>
      </c>
      <c r="AR3634" t="str">
        <f t="shared" si="703"/>
        <v>1-Adjusted Base Budget</v>
      </c>
      <c r="AS3634" s="145" t="s">
        <v>1827</v>
      </c>
      <c r="AT3634" t="s">
        <v>213</v>
      </c>
      <c r="AV3634" t="str">
        <f t="shared" si="697"/>
        <v>VPIT-SS</v>
      </c>
      <c r="AW3634" t="str">
        <f t="shared" si="696"/>
        <v>VP FOR INFORMATION TECHNOLOGY-SHARED SERVICES</v>
      </c>
    </row>
    <row r="3635" spans="1:49">
      <c r="A3635" s="59">
        <v>2018</v>
      </c>
      <c r="B3635" t="s">
        <v>137</v>
      </c>
      <c r="C3635" t="s">
        <v>1310</v>
      </c>
      <c r="D3635" t="s">
        <v>1311</v>
      </c>
      <c r="E3635" t="s">
        <v>1316</v>
      </c>
      <c r="F3635" t="s">
        <v>1099</v>
      </c>
      <c r="G3635" t="s">
        <v>1100</v>
      </c>
      <c r="H3635" t="s">
        <v>149</v>
      </c>
      <c r="I3635" s="170" t="s">
        <v>84</v>
      </c>
      <c r="J3635" t="s">
        <v>85</v>
      </c>
      <c r="K3635" t="s">
        <v>214</v>
      </c>
      <c r="L3635" t="s">
        <v>417</v>
      </c>
      <c r="M3635" t="s">
        <v>418</v>
      </c>
      <c r="N3635" t="s">
        <v>217</v>
      </c>
      <c r="O3635" t="s">
        <v>263</v>
      </c>
      <c r="P3635" t="s">
        <v>414</v>
      </c>
      <c r="Q3635" t="s">
        <v>415</v>
      </c>
      <c r="R3635" t="s">
        <v>416</v>
      </c>
      <c r="S3635" t="s">
        <v>338</v>
      </c>
      <c r="T3635" t="s">
        <v>339</v>
      </c>
      <c r="U3635" s="61" t="s">
        <v>340</v>
      </c>
      <c r="V3635" t="s">
        <v>24</v>
      </c>
      <c r="W3635" t="s">
        <v>263</v>
      </c>
      <c r="X3635" s="59">
        <v>0</v>
      </c>
      <c r="Y3635" s="59">
        <v>701</v>
      </c>
      <c r="Z3635" t="s">
        <v>141</v>
      </c>
      <c r="AA3635" s="146" t="str">
        <f t="shared" si="705"/>
        <v>EX</v>
      </c>
      <c r="AB3635" s="146" t="str">
        <f t="shared" si="695"/>
        <v>IT</v>
      </c>
      <c r="AC3635" t="str">
        <f t="shared" si="698"/>
        <v>EX</v>
      </c>
      <c r="AD3635" s="74">
        <f t="shared" si="699"/>
        <v>701</v>
      </c>
      <c r="AE3635" s="74">
        <f t="shared" si="704"/>
        <v>701</v>
      </c>
      <c r="AF3635">
        <v>1</v>
      </c>
      <c r="AG3635">
        <v>0</v>
      </c>
      <c r="AH3635" s="74">
        <v>0</v>
      </c>
      <c r="AJ3635" s="74">
        <f t="shared" si="700"/>
        <v>0</v>
      </c>
      <c r="AK3635" s="74">
        <f t="shared" ref="AK3635:AK3698" si="706">AE3635 +AJ3635</f>
        <v>701</v>
      </c>
      <c r="AL3635" t="str">
        <f t="shared" si="701"/>
        <v>N</v>
      </c>
      <c r="AN3635" t="s">
        <v>86</v>
      </c>
      <c r="AO3635" t="s">
        <v>85</v>
      </c>
      <c r="AP3635" t="str">
        <f t="shared" si="702"/>
        <v>94</v>
      </c>
      <c r="AQ3635" s="145" t="s">
        <v>1826</v>
      </c>
      <c r="AR3635" t="str">
        <f t="shared" si="703"/>
        <v>1-Adjusted Base Budget</v>
      </c>
      <c r="AS3635" s="145" t="s">
        <v>1827</v>
      </c>
      <c r="AT3635" t="s">
        <v>213</v>
      </c>
      <c r="AV3635" t="str">
        <f t="shared" si="697"/>
        <v>VPIT-SS</v>
      </c>
      <c r="AW3635" t="str">
        <f t="shared" si="696"/>
        <v>VP FOR INFORMATION TECHNOLOGY-SHARED SERVICES</v>
      </c>
    </row>
    <row r="3636" spans="1:49">
      <c r="A3636" s="59">
        <v>2018</v>
      </c>
      <c r="B3636" t="s">
        <v>137</v>
      </c>
      <c r="C3636" t="s">
        <v>1310</v>
      </c>
      <c r="D3636" t="s">
        <v>1311</v>
      </c>
      <c r="E3636" t="s">
        <v>1316</v>
      </c>
      <c r="F3636" t="s">
        <v>1101</v>
      </c>
      <c r="G3636" t="s">
        <v>1102</v>
      </c>
      <c r="H3636" t="s">
        <v>149</v>
      </c>
      <c r="I3636" s="170" t="s">
        <v>84</v>
      </c>
      <c r="J3636" t="s">
        <v>85</v>
      </c>
      <c r="K3636" t="s">
        <v>214</v>
      </c>
      <c r="L3636" t="s">
        <v>417</v>
      </c>
      <c r="M3636" t="s">
        <v>418</v>
      </c>
      <c r="N3636" t="s">
        <v>217</v>
      </c>
      <c r="O3636" t="s">
        <v>263</v>
      </c>
      <c r="P3636" t="s">
        <v>414</v>
      </c>
      <c r="Q3636" t="s">
        <v>415</v>
      </c>
      <c r="R3636" t="s">
        <v>416</v>
      </c>
      <c r="S3636" t="s">
        <v>338</v>
      </c>
      <c r="T3636" t="s">
        <v>339</v>
      </c>
      <c r="U3636" s="61" t="s">
        <v>340</v>
      </c>
      <c r="V3636" t="s">
        <v>24</v>
      </c>
      <c r="W3636" t="s">
        <v>263</v>
      </c>
      <c r="X3636" s="59">
        <v>50536</v>
      </c>
      <c r="Y3636" s="59">
        <v>50336</v>
      </c>
      <c r="Z3636" t="s">
        <v>141</v>
      </c>
      <c r="AA3636" s="146" t="str">
        <f t="shared" si="705"/>
        <v>EX</v>
      </c>
      <c r="AB3636" s="146" t="str">
        <f t="shared" si="695"/>
        <v>IT</v>
      </c>
      <c r="AC3636" t="str">
        <f t="shared" si="698"/>
        <v>EX</v>
      </c>
      <c r="AD3636" s="74">
        <f t="shared" si="699"/>
        <v>50336</v>
      </c>
      <c r="AE3636" s="74">
        <f t="shared" si="704"/>
        <v>50336</v>
      </c>
      <c r="AF3636">
        <v>1</v>
      </c>
      <c r="AG3636">
        <v>0</v>
      </c>
      <c r="AH3636" s="74">
        <v>0</v>
      </c>
      <c r="AJ3636" s="74">
        <f t="shared" si="700"/>
        <v>0</v>
      </c>
      <c r="AK3636" s="74">
        <f t="shared" si="706"/>
        <v>50336</v>
      </c>
      <c r="AL3636" t="str">
        <f t="shared" si="701"/>
        <v>N</v>
      </c>
      <c r="AN3636" t="s">
        <v>86</v>
      </c>
      <c r="AO3636" t="s">
        <v>85</v>
      </c>
      <c r="AP3636" t="str">
        <f t="shared" si="702"/>
        <v>94</v>
      </c>
      <c r="AQ3636" s="145" t="s">
        <v>1826</v>
      </c>
      <c r="AR3636" t="str">
        <f t="shared" si="703"/>
        <v>1-Adjusted Base Budget</v>
      </c>
      <c r="AS3636" s="145" t="s">
        <v>1827</v>
      </c>
      <c r="AT3636" t="s">
        <v>213</v>
      </c>
      <c r="AV3636" t="str">
        <f t="shared" si="697"/>
        <v>VPIT-SS</v>
      </c>
      <c r="AW3636" t="str">
        <f t="shared" si="696"/>
        <v>VP FOR INFORMATION TECHNOLOGY-SHARED SERVICES</v>
      </c>
    </row>
    <row r="3637" spans="1:49">
      <c r="A3637" s="59">
        <v>2018</v>
      </c>
      <c r="B3637" t="s">
        <v>137</v>
      </c>
      <c r="C3637" t="s">
        <v>1310</v>
      </c>
      <c r="D3637" t="s">
        <v>1311</v>
      </c>
      <c r="E3637" t="s">
        <v>1316</v>
      </c>
      <c r="F3637" t="s">
        <v>1332</v>
      </c>
      <c r="G3637" t="s">
        <v>1333</v>
      </c>
      <c r="H3637" t="s">
        <v>149</v>
      </c>
      <c r="I3637" s="170" t="s">
        <v>84</v>
      </c>
      <c r="J3637" t="s">
        <v>85</v>
      </c>
      <c r="K3637" t="s">
        <v>214</v>
      </c>
      <c r="L3637" t="s">
        <v>417</v>
      </c>
      <c r="M3637" t="s">
        <v>418</v>
      </c>
      <c r="N3637" t="s">
        <v>217</v>
      </c>
      <c r="O3637" t="s">
        <v>263</v>
      </c>
      <c r="P3637" t="s">
        <v>414</v>
      </c>
      <c r="Q3637" t="s">
        <v>415</v>
      </c>
      <c r="R3637" t="s">
        <v>416</v>
      </c>
      <c r="S3637" t="s">
        <v>338</v>
      </c>
      <c r="T3637" t="s">
        <v>339</v>
      </c>
      <c r="U3637" s="61" t="s">
        <v>340</v>
      </c>
      <c r="V3637" t="s">
        <v>24</v>
      </c>
      <c r="W3637" t="s">
        <v>263</v>
      </c>
      <c r="X3637" s="59">
        <v>26360</v>
      </c>
      <c r="Y3637" s="59">
        <v>26359</v>
      </c>
      <c r="Z3637" t="s">
        <v>141</v>
      </c>
      <c r="AA3637" s="146" t="str">
        <f t="shared" si="705"/>
        <v>EX</v>
      </c>
      <c r="AB3637" s="146" t="str">
        <f t="shared" ref="AB3637:AB3700" si="707">IF(O3637 =AA3637,Z3637,"10cr")</f>
        <v>IT</v>
      </c>
      <c r="AC3637" t="str">
        <f t="shared" si="698"/>
        <v>EX</v>
      </c>
      <c r="AD3637" s="74">
        <f t="shared" si="699"/>
        <v>26359</v>
      </c>
      <c r="AE3637" s="74">
        <f t="shared" si="704"/>
        <v>26359</v>
      </c>
      <c r="AF3637">
        <v>1</v>
      </c>
      <c r="AG3637">
        <v>0</v>
      </c>
      <c r="AH3637" s="74">
        <v>0</v>
      </c>
      <c r="AJ3637" s="74">
        <f t="shared" si="700"/>
        <v>0</v>
      </c>
      <c r="AK3637" s="74">
        <f t="shared" si="706"/>
        <v>26359</v>
      </c>
      <c r="AL3637" t="str">
        <f t="shared" si="701"/>
        <v>N</v>
      </c>
      <c r="AN3637" t="s">
        <v>86</v>
      </c>
      <c r="AO3637" t="s">
        <v>85</v>
      </c>
      <c r="AP3637" t="str">
        <f t="shared" si="702"/>
        <v>94</v>
      </c>
      <c r="AQ3637" s="145" t="s">
        <v>1826</v>
      </c>
      <c r="AR3637" t="str">
        <f t="shared" si="703"/>
        <v>1-Adjusted Base Budget</v>
      </c>
      <c r="AS3637" s="145" t="s">
        <v>1827</v>
      </c>
      <c r="AT3637" t="s">
        <v>213</v>
      </c>
      <c r="AV3637" t="str">
        <f t="shared" si="697"/>
        <v>VPIT-SS</v>
      </c>
      <c r="AW3637" t="str">
        <f t="shared" si="696"/>
        <v>VP FOR INFORMATION TECHNOLOGY-SHARED SERVICES</v>
      </c>
    </row>
    <row r="3638" spans="1:49">
      <c r="A3638" s="59">
        <v>2018</v>
      </c>
      <c r="B3638" t="s">
        <v>137</v>
      </c>
      <c r="C3638" t="s">
        <v>1310</v>
      </c>
      <c r="D3638" t="s">
        <v>1311</v>
      </c>
      <c r="E3638" t="s">
        <v>1316</v>
      </c>
      <c r="F3638" t="s">
        <v>992</v>
      </c>
      <c r="G3638" t="s">
        <v>993</v>
      </c>
      <c r="H3638" t="s">
        <v>149</v>
      </c>
      <c r="I3638" s="170" t="s">
        <v>84</v>
      </c>
      <c r="J3638" t="s">
        <v>85</v>
      </c>
      <c r="K3638" t="s">
        <v>214</v>
      </c>
      <c r="L3638" t="s">
        <v>417</v>
      </c>
      <c r="M3638" t="s">
        <v>418</v>
      </c>
      <c r="N3638" t="s">
        <v>217</v>
      </c>
      <c r="O3638" t="s">
        <v>263</v>
      </c>
      <c r="P3638" t="s">
        <v>414</v>
      </c>
      <c r="Q3638" t="s">
        <v>415</v>
      </c>
      <c r="R3638" t="s">
        <v>416</v>
      </c>
      <c r="S3638" t="s">
        <v>338</v>
      </c>
      <c r="T3638" t="s">
        <v>339</v>
      </c>
      <c r="U3638" s="61" t="s">
        <v>340</v>
      </c>
      <c r="V3638" t="s">
        <v>24</v>
      </c>
      <c r="W3638" t="s">
        <v>263</v>
      </c>
      <c r="X3638" s="59">
        <v>5032</v>
      </c>
      <c r="Y3638" s="59">
        <v>5032</v>
      </c>
      <c r="Z3638" t="s">
        <v>141</v>
      </c>
      <c r="AA3638" s="146" t="str">
        <f t="shared" si="705"/>
        <v>EX</v>
      </c>
      <c r="AB3638" s="146" t="str">
        <f t="shared" si="707"/>
        <v>IT</v>
      </c>
      <c r="AC3638" t="str">
        <f t="shared" si="698"/>
        <v>EX</v>
      </c>
      <c r="AD3638" s="74">
        <f t="shared" si="699"/>
        <v>5032</v>
      </c>
      <c r="AE3638" s="74">
        <f t="shared" si="704"/>
        <v>5032</v>
      </c>
      <c r="AF3638">
        <v>1</v>
      </c>
      <c r="AG3638">
        <v>0</v>
      </c>
      <c r="AH3638" s="74">
        <v>0</v>
      </c>
      <c r="AJ3638" s="74">
        <f t="shared" si="700"/>
        <v>0</v>
      </c>
      <c r="AK3638" s="74">
        <f t="shared" si="706"/>
        <v>5032</v>
      </c>
      <c r="AL3638" t="str">
        <f t="shared" si="701"/>
        <v>N</v>
      </c>
      <c r="AN3638" t="s">
        <v>86</v>
      </c>
      <c r="AO3638" t="s">
        <v>85</v>
      </c>
      <c r="AP3638" t="str">
        <f t="shared" si="702"/>
        <v>94</v>
      </c>
      <c r="AQ3638" s="145" t="s">
        <v>1826</v>
      </c>
      <c r="AR3638" t="str">
        <f t="shared" si="703"/>
        <v>1-Adjusted Base Budget</v>
      </c>
      <c r="AS3638" s="145" t="s">
        <v>1827</v>
      </c>
      <c r="AT3638" t="s">
        <v>213</v>
      </c>
      <c r="AV3638" t="str">
        <f t="shared" si="697"/>
        <v>VPIT-SS</v>
      </c>
      <c r="AW3638" t="str">
        <f t="shared" si="696"/>
        <v>VP FOR INFORMATION TECHNOLOGY-SHARED SERVICES</v>
      </c>
    </row>
    <row r="3639" spans="1:49">
      <c r="A3639" s="59">
        <v>2018</v>
      </c>
      <c r="B3639" t="s">
        <v>137</v>
      </c>
      <c r="C3639" t="s">
        <v>1310</v>
      </c>
      <c r="D3639" t="s">
        <v>1311</v>
      </c>
      <c r="E3639" t="s">
        <v>1316</v>
      </c>
      <c r="F3639" t="s">
        <v>1334</v>
      </c>
      <c r="G3639" t="s">
        <v>1335</v>
      </c>
      <c r="H3639" t="s">
        <v>149</v>
      </c>
      <c r="I3639" s="170" t="s">
        <v>84</v>
      </c>
      <c r="J3639" t="s">
        <v>85</v>
      </c>
      <c r="K3639" t="s">
        <v>214</v>
      </c>
      <c r="L3639" t="s">
        <v>417</v>
      </c>
      <c r="M3639" t="s">
        <v>418</v>
      </c>
      <c r="N3639" t="s">
        <v>217</v>
      </c>
      <c r="O3639" t="s">
        <v>263</v>
      </c>
      <c r="P3639" t="s">
        <v>414</v>
      </c>
      <c r="Q3639" t="s">
        <v>415</v>
      </c>
      <c r="R3639" t="s">
        <v>416</v>
      </c>
      <c r="S3639" t="s">
        <v>338</v>
      </c>
      <c r="T3639" t="s">
        <v>339</v>
      </c>
      <c r="U3639" s="61" t="s">
        <v>340</v>
      </c>
      <c r="V3639" t="s">
        <v>24</v>
      </c>
      <c r="W3639" t="s">
        <v>263</v>
      </c>
      <c r="X3639" s="59">
        <v>2367</v>
      </c>
      <c r="Y3639" s="59">
        <v>2367</v>
      </c>
      <c r="Z3639" t="s">
        <v>141</v>
      </c>
      <c r="AA3639" s="146" t="str">
        <f t="shared" si="705"/>
        <v>EX</v>
      </c>
      <c r="AB3639" s="146" t="str">
        <f t="shared" si="707"/>
        <v>IT</v>
      </c>
      <c r="AC3639" t="str">
        <f t="shared" si="698"/>
        <v>EX</v>
      </c>
      <c r="AD3639" s="74">
        <f t="shared" si="699"/>
        <v>2367</v>
      </c>
      <c r="AE3639" s="74">
        <f t="shared" si="704"/>
        <v>2367</v>
      </c>
      <c r="AF3639">
        <v>1</v>
      </c>
      <c r="AG3639">
        <v>0</v>
      </c>
      <c r="AH3639" s="74">
        <v>0</v>
      </c>
      <c r="AJ3639" s="74">
        <f t="shared" si="700"/>
        <v>0</v>
      </c>
      <c r="AK3639" s="74">
        <f t="shared" si="706"/>
        <v>2367</v>
      </c>
      <c r="AL3639" t="str">
        <f t="shared" si="701"/>
        <v>N</v>
      </c>
      <c r="AN3639" t="s">
        <v>86</v>
      </c>
      <c r="AO3639" t="s">
        <v>85</v>
      </c>
      <c r="AP3639" t="str">
        <f t="shared" si="702"/>
        <v>94</v>
      </c>
      <c r="AQ3639" s="145" t="s">
        <v>1826</v>
      </c>
      <c r="AR3639" t="str">
        <f t="shared" si="703"/>
        <v>1-Adjusted Base Budget</v>
      </c>
      <c r="AS3639" s="145" t="s">
        <v>1827</v>
      </c>
      <c r="AT3639" t="s">
        <v>213</v>
      </c>
      <c r="AV3639" t="str">
        <f t="shared" si="697"/>
        <v>VPIT-SS</v>
      </c>
      <c r="AW3639" t="str">
        <f t="shared" si="696"/>
        <v>VP FOR INFORMATION TECHNOLOGY-SHARED SERVICES</v>
      </c>
    </row>
    <row r="3640" spans="1:49">
      <c r="A3640" s="59">
        <v>2018</v>
      </c>
      <c r="B3640" t="s">
        <v>137</v>
      </c>
      <c r="C3640" t="s">
        <v>1310</v>
      </c>
      <c r="D3640" t="s">
        <v>1311</v>
      </c>
      <c r="E3640" t="s">
        <v>1316</v>
      </c>
      <c r="F3640" t="s">
        <v>1336</v>
      </c>
      <c r="G3640" t="s">
        <v>1337</v>
      </c>
      <c r="H3640" t="s">
        <v>149</v>
      </c>
      <c r="I3640" s="170" t="s">
        <v>84</v>
      </c>
      <c r="J3640" t="s">
        <v>85</v>
      </c>
      <c r="K3640" t="s">
        <v>214</v>
      </c>
      <c r="L3640" t="s">
        <v>417</v>
      </c>
      <c r="M3640" t="s">
        <v>418</v>
      </c>
      <c r="N3640" t="s">
        <v>217</v>
      </c>
      <c r="O3640" t="s">
        <v>263</v>
      </c>
      <c r="P3640" t="s">
        <v>414</v>
      </c>
      <c r="Q3640" t="s">
        <v>415</v>
      </c>
      <c r="R3640" t="s">
        <v>416</v>
      </c>
      <c r="S3640" t="s">
        <v>338</v>
      </c>
      <c r="T3640" t="s">
        <v>339</v>
      </c>
      <c r="U3640" s="61" t="s">
        <v>340</v>
      </c>
      <c r="V3640" t="s">
        <v>24</v>
      </c>
      <c r="W3640" t="s">
        <v>263</v>
      </c>
      <c r="X3640" s="59">
        <v>24076</v>
      </c>
      <c r="Y3640" s="59">
        <v>24076</v>
      </c>
      <c r="Z3640" t="s">
        <v>141</v>
      </c>
      <c r="AA3640" s="146" t="str">
        <f t="shared" si="705"/>
        <v>EX</v>
      </c>
      <c r="AB3640" s="146" t="str">
        <f t="shared" si="707"/>
        <v>IT</v>
      </c>
      <c r="AC3640" t="str">
        <f t="shared" si="698"/>
        <v>EX</v>
      </c>
      <c r="AD3640" s="74">
        <f t="shared" si="699"/>
        <v>24076</v>
      </c>
      <c r="AE3640" s="74">
        <f t="shared" si="704"/>
        <v>24076</v>
      </c>
      <c r="AF3640">
        <v>1</v>
      </c>
      <c r="AG3640">
        <v>0</v>
      </c>
      <c r="AH3640" s="74">
        <v>0</v>
      </c>
      <c r="AJ3640" s="74">
        <f t="shared" si="700"/>
        <v>0</v>
      </c>
      <c r="AK3640" s="74">
        <f t="shared" si="706"/>
        <v>24076</v>
      </c>
      <c r="AL3640" t="str">
        <f t="shared" si="701"/>
        <v>N</v>
      </c>
      <c r="AN3640" t="s">
        <v>86</v>
      </c>
      <c r="AO3640" t="s">
        <v>85</v>
      </c>
      <c r="AP3640" t="str">
        <f t="shared" si="702"/>
        <v>94</v>
      </c>
      <c r="AQ3640" s="145" t="s">
        <v>1826</v>
      </c>
      <c r="AR3640" t="str">
        <f t="shared" si="703"/>
        <v>1-Adjusted Base Budget</v>
      </c>
      <c r="AS3640" s="145" t="s">
        <v>1827</v>
      </c>
      <c r="AT3640" t="s">
        <v>213</v>
      </c>
      <c r="AV3640" t="str">
        <f t="shared" si="697"/>
        <v>VPIT-SS</v>
      </c>
      <c r="AW3640" t="str">
        <f t="shared" si="696"/>
        <v>VP FOR INFORMATION TECHNOLOGY-SHARED SERVICES</v>
      </c>
    </row>
    <row r="3641" spans="1:49">
      <c r="A3641" s="59">
        <v>2018</v>
      </c>
      <c r="B3641" t="s">
        <v>137</v>
      </c>
      <c r="C3641" t="s">
        <v>1310</v>
      </c>
      <c r="D3641" t="s">
        <v>1311</v>
      </c>
      <c r="E3641" t="s">
        <v>1316</v>
      </c>
      <c r="F3641" t="s">
        <v>1349</v>
      </c>
      <c r="G3641" t="s">
        <v>1350</v>
      </c>
      <c r="H3641" t="s">
        <v>149</v>
      </c>
      <c r="I3641" s="170" t="s">
        <v>84</v>
      </c>
      <c r="J3641" t="s">
        <v>85</v>
      </c>
      <c r="K3641" t="s">
        <v>214</v>
      </c>
      <c r="L3641" t="s">
        <v>417</v>
      </c>
      <c r="M3641" t="s">
        <v>418</v>
      </c>
      <c r="N3641" t="s">
        <v>217</v>
      </c>
      <c r="O3641" t="s">
        <v>263</v>
      </c>
      <c r="P3641" t="s">
        <v>414</v>
      </c>
      <c r="Q3641" t="s">
        <v>415</v>
      </c>
      <c r="R3641" t="s">
        <v>416</v>
      </c>
      <c r="S3641" t="s">
        <v>338</v>
      </c>
      <c r="T3641" t="s">
        <v>339</v>
      </c>
      <c r="U3641" s="61" t="s">
        <v>340</v>
      </c>
      <c r="V3641" t="s">
        <v>24</v>
      </c>
      <c r="W3641" t="s">
        <v>263</v>
      </c>
      <c r="X3641" s="59">
        <v>0</v>
      </c>
      <c r="Y3641" s="59">
        <v>11196</v>
      </c>
      <c r="Z3641" t="s">
        <v>141</v>
      </c>
      <c r="AA3641" s="146" t="str">
        <f t="shared" si="705"/>
        <v>EX</v>
      </c>
      <c r="AB3641" s="146" t="str">
        <f t="shared" si="707"/>
        <v>IT</v>
      </c>
      <c r="AC3641" t="str">
        <f t="shared" si="698"/>
        <v>EX</v>
      </c>
      <c r="AD3641" s="74">
        <f t="shared" si="699"/>
        <v>11196</v>
      </c>
      <c r="AE3641" s="74">
        <f t="shared" si="704"/>
        <v>11196</v>
      </c>
      <c r="AF3641">
        <v>1</v>
      </c>
      <c r="AG3641">
        <v>0</v>
      </c>
      <c r="AH3641" s="74">
        <v>0</v>
      </c>
      <c r="AJ3641" s="74">
        <f t="shared" si="700"/>
        <v>0</v>
      </c>
      <c r="AK3641" s="74">
        <f t="shared" si="706"/>
        <v>11196</v>
      </c>
      <c r="AL3641" t="str">
        <f t="shared" si="701"/>
        <v>N</v>
      </c>
      <c r="AN3641" t="s">
        <v>86</v>
      </c>
      <c r="AO3641" t="s">
        <v>85</v>
      </c>
      <c r="AP3641" t="str">
        <f t="shared" si="702"/>
        <v>94</v>
      </c>
      <c r="AQ3641" s="145" t="s">
        <v>1826</v>
      </c>
      <c r="AR3641" t="str">
        <f t="shared" si="703"/>
        <v>1-Adjusted Base Budget</v>
      </c>
      <c r="AS3641" s="145" t="s">
        <v>1827</v>
      </c>
      <c r="AT3641" t="s">
        <v>213</v>
      </c>
      <c r="AV3641" t="str">
        <f t="shared" si="697"/>
        <v>VPIT-SS</v>
      </c>
      <c r="AW3641" t="str">
        <f t="shared" si="696"/>
        <v>VP FOR INFORMATION TECHNOLOGY-SHARED SERVICES</v>
      </c>
    </row>
    <row r="3642" spans="1:49">
      <c r="A3642" s="59">
        <v>2018</v>
      </c>
      <c r="B3642" t="s">
        <v>137</v>
      </c>
      <c r="C3642" t="s">
        <v>1310</v>
      </c>
      <c r="D3642" t="s">
        <v>1311</v>
      </c>
      <c r="E3642" t="s">
        <v>1321</v>
      </c>
      <c r="F3642" t="s">
        <v>1313</v>
      </c>
      <c r="G3642" t="s">
        <v>1314</v>
      </c>
      <c r="H3642" t="s">
        <v>151</v>
      </c>
      <c r="I3642" s="170" t="s">
        <v>84</v>
      </c>
      <c r="J3642" t="s">
        <v>85</v>
      </c>
      <c r="K3642" t="s">
        <v>214</v>
      </c>
      <c r="L3642" t="s">
        <v>417</v>
      </c>
      <c r="M3642" t="s">
        <v>418</v>
      </c>
      <c r="N3642" t="s">
        <v>217</v>
      </c>
      <c r="O3642" t="s">
        <v>263</v>
      </c>
      <c r="P3642" t="s">
        <v>414</v>
      </c>
      <c r="Q3642" t="s">
        <v>415</v>
      </c>
      <c r="R3642" t="s">
        <v>416</v>
      </c>
      <c r="S3642" t="s">
        <v>338</v>
      </c>
      <c r="T3642" t="s">
        <v>339</v>
      </c>
      <c r="U3642" s="61" t="s">
        <v>340</v>
      </c>
      <c r="V3642" t="s">
        <v>24</v>
      </c>
      <c r="W3642" t="s">
        <v>263</v>
      </c>
      <c r="X3642" s="59">
        <v>15610</v>
      </c>
      <c r="Y3642" s="59">
        <v>15616</v>
      </c>
      <c r="Z3642" t="s">
        <v>141</v>
      </c>
      <c r="AA3642" s="146" t="str">
        <f t="shared" si="705"/>
        <v>EX</v>
      </c>
      <c r="AB3642" s="146" t="str">
        <f t="shared" si="707"/>
        <v>IT</v>
      </c>
      <c r="AC3642" t="str">
        <f t="shared" si="698"/>
        <v>EX</v>
      </c>
      <c r="AD3642" s="74">
        <f t="shared" si="699"/>
        <v>15616</v>
      </c>
      <c r="AE3642" s="74">
        <f t="shared" si="704"/>
        <v>15616</v>
      </c>
      <c r="AF3642">
        <v>1</v>
      </c>
      <c r="AG3642">
        <v>0</v>
      </c>
      <c r="AH3642" s="74">
        <v>0</v>
      </c>
      <c r="AJ3642" s="74">
        <f t="shared" si="700"/>
        <v>0</v>
      </c>
      <c r="AK3642" s="74">
        <f t="shared" si="706"/>
        <v>15616</v>
      </c>
      <c r="AL3642" t="str">
        <f t="shared" si="701"/>
        <v>N</v>
      </c>
      <c r="AN3642" t="s">
        <v>86</v>
      </c>
      <c r="AO3642" t="s">
        <v>85</v>
      </c>
      <c r="AP3642" t="str">
        <f t="shared" si="702"/>
        <v>94</v>
      </c>
      <c r="AQ3642" s="145" t="s">
        <v>1826</v>
      </c>
      <c r="AR3642" t="str">
        <f t="shared" si="703"/>
        <v>1-Adjusted Base Budget</v>
      </c>
      <c r="AS3642" s="145" t="s">
        <v>1827</v>
      </c>
      <c r="AT3642" t="s">
        <v>213</v>
      </c>
      <c r="AV3642" t="str">
        <f t="shared" si="697"/>
        <v>VPIT-SS</v>
      </c>
      <c r="AW3642" t="str">
        <f t="shared" si="696"/>
        <v>VP FOR INFORMATION TECHNOLOGY-SHARED SERVICES</v>
      </c>
    </row>
    <row r="3643" spans="1:49">
      <c r="A3643" s="59">
        <v>2018</v>
      </c>
      <c r="B3643" t="s">
        <v>137</v>
      </c>
      <c r="C3643" t="s">
        <v>1310</v>
      </c>
      <c r="D3643" t="s">
        <v>1311</v>
      </c>
      <c r="E3643" t="s">
        <v>1322</v>
      </c>
      <c r="F3643" t="s">
        <v>1313</v>
      </c>
      <c r="G3643" t="s">
        <v>1314</v>
      </c>
      <c r="H3643" t="s">
        <v>153</v>
      </c>
      <c r="I3643" s="170" t="s">
        <v>84</v>
      </c>
      <c r="J3643" t="s">
        <v>85</v>
      </c>
      <c r="K3643" t="s">
        <v>214</v>
      </c>
      <c r="L3643" t="s">
        <v>417</v>
      </c>
      <c r="M3643" t="s">
        <v>418</v>
      </c>
      <c r="N3643" t="s">
        <v>217</v>
      </c>
      <c r="O3643" t="s">
        <v>263</v>
      </c>
      <c r="P3643" t="s">
        <v>414</v>
      </c>
      <c r="Q3643" t="s">
        <v>415</v>
      </c>
      <c r="R3643" t="s">
        <v>416</v>
      </c>
      <c r="S3643" t="s">
        <v>338</v>
      </c>
      <c r="T3643" t="s">
        <v>339</v>
      </c>
      <c r="U3643" s="61" t="s">
        <v>340</v>
      </c>
      <c r="V3643" t="s">
        <v>24</v>
      </c>
      <c r="W3643" t="s">
        <v>263</v>
      </c>
      <c r="X3643" s="59">
        <v>22632</v>
      </c>
      <c r="Y3643" s="59">
        <v>22632</v>
      </c>
      <c r="Z3643" t="s">
        <v>141</v>
      </c>
      <c r="AA3643" s="146" t="str">
        <f t="shared" si="705"/>
        <v>EX</v>
      </c>
      <c r="AB3643" s="146" t="str">
        <f t="shared" si="707"/>
        <v>IT</v>
      </c>
      <c r="AC3643" t="str">
        <f t="shared" si="698"/>
        <v>EX</v>
      </c>
      <c r="AD3643" s="74">
        <f t="shared" si="699"/>
        <v>22632</v>
      </c>
      <c r="AE3643" s="74">
        <f t="shared" si="704"/>
        <v>22632</v>
      </c>
      <c r="AF3643">
        <v>1</v>
      </c>
      <c r="AG3643">
        <v>0</v>
      </c>
      <c r="AH3643" s="74">
        <v>0</v>
      </c>
      <c r="AJ3643" s="74">
        <f t="shared" si="700"/>
        <v>0</v>
      </c>
      <c r="AK3643" s="74">
        <f t="shared" si="706"/>
        <v>22632</v>
      </c>
      <c r="AL3643" t="str">
        <f t="shared" si="701"/>
        <v>N</v>
      </c>
      <c r="AN3643" t="s">
        <v>86</v>
      </c>
      <c r="AO3643" t="s">
        <v>85</v>
      </c>
      <c r="AP3643" t="str">
        <f t="shared" si="702"/>
        <v>94</v>
      </c>
      <c r="AQ3643" s="145" t="s">
        <v>1826</v>
      </c>
      <c r="AR3643" t="str">
        <f t="shared" si="703"/>
        <v>1-Adjusted Base Budget</v>
      </c>
      <c r="AS3643" s="145" t="s">
        <v>1827</v>
      </c>
      <c r="AT3643" t="s">
        <v>213</v>
      </c>
      <c r="AV3643" t="str">
        <f t="shared" si="697"/>
        <v>VPIT-SS</v>
      </c>
      <c r="AW3643" t="str">
        <f t="shared" si="696"/>
        <v>VP FOR INFORMATION TECHNOLOGY-SHARED SERVICES</v>
      </c>
    </row>
    <row r="3644" spans="1:49">
      <c r="A3644" s="59">
        <v>2018</v>
      </c>
      <c r="B3644" t="s">
        <v>137</v>
      </c>
      <c r="C3644" t="s">
        <v>1310</v>
      </c>
      <c r="D3644" t="s">
        <v>1311</v>
      </c>
      <c r="E3644" t="s">
        <v>1338</v>
      </c>
      <c r="F3644" t="s">
        <v>1008</v>
      </c>
      <c r="G3644" t="s">
        <v>1009</v>
      </c>
      <c r="H3644" t="s">
        <v>156</v>
      </c>
      <c r="I3644" s="170" t="s">
        <v>84</v>
      </c>
      <c r="J3644" t="s">
        <v>85</v>
      </c>
      <c r="K3644" t="s">
        <v>214</v>
      </c>
      <c r="L3644" t="s">
        <v>417</v>
      </c>
      <c r="M3644" t="s">
        <v>418</v>
      </c>
      <c r="N3644" t="s">
        <v>217</v>
      </c>
      <c r="O3644" t="s">
        <v>263</v>
      </c>
      <c r="P3644" t="s">
        <v>414</v>
      </c>
      <c r="Q3644" t="s">
        <v>415</v>
      </c>
      <c r="R3644" t="s">
        <v>416</v>
      </c>
      <c r="S3644" t="s">
        <v>338</v>
      </c>
      <c r="T3644" t="s">
        <v>339</v>
      </c>
      <c r="U3644" s="61" t="s">
        <v>340</v>
      </c>
      <c r="V3644" t="s">
        <v>24</v>
      </c>
      <c r="W3644" t="s">
        <v>263</v>
      </c>
      <c r="X3644" s="59">
        <v>2249</v>
      </c>
      <c r="Y3644" s="59">
        <v>2244</v>
      </c>
      <c r="Z3644" t="s">
        <v>141</v>
      </c>
      <c r="AA3644" s="146" t="str">
        <f t="shared" si="705"/>
        <v>EX</v>
      </c>
      <c r="AB3644" s="146" t="str">
        <f t="shared" si="707"/>
        <v>IT</v>
      </c>
      <c r="AC3644" t="str">
        <f t="shared" si="698"/>
        <v>EX</v>
      </c>
      <c r="AD3644" s="74">
        <f t="shared" si="699"/>
        <v>2244</v>
      </c>
      <c r="AE3644" s="74">
        <f t="shared" si="704"/>
        <v>2244</v>
      </c>
      <c r="AF3644">
        <v>1</v>
      </c>
      <c r="AG3644">
        <v>0</v>
      </c>
      <c r="AH3644" s="74">
        <v>0</v>
      </c>
      <c r="AJ3644" s="74">
        <f t="shared" si="700"/>
        <v>0</v>
      </c>
      <c r="AK3644" s="74">
        <f t="shared" si="706"/>
        <v>2244</v>
      </c>
      <c r="AL3644" t="str">
        <f t="shared" si="701"/>
        <v>N</v>
      </c>
      <c r="AN3644" t="s">
        <v>86</v>
      </c>
      <c r="AO3644" t="s">
        <v>85</v>
      </c>
      <c r="AP3644" t="str">
        <f t="shared" si="702"/>
        <v>94</v>
      </c>
      <c r="AQ3644" s="145" t="s">
        <v>1826</v>
      </c>
      <c r="AR3644" t="str">
        <f t="shared" si="703"/>
        <v>1-Adjusted Base Budget</v>
      </c>
      <c r="AS3644" s="145" t="s">
        <v>1827</v>
      </c>
      <c r="AT3644" t="s">
        <v>213</v>
      </c>
      <c r="AV3644" t="str">
        <f t="shared" si="697"/>
        <v>VPIT-SS</v>
      </c>
      <c r="AW3644" t="str">
        <f t="shared" si="696"/>
        <v>VP FOR INFORMATION TECHNOLOGY-SHARED SERVICES</v>
      </c>
    </row>
    <row r="3645" spans="1:49">
      <c r="A3645" s="59">
        <v>2018</v>
      </c>
      <c r="B3645" t="s">
        <v>137</v>
      </c>
      <c r="C3645" t="s">
        <v>1310</v>
      </c>
      <c r="D3645" t="s">
        <v>1311</v>
      </c>
      <c r="E3645" t="s">
        <v>1338</v>
      </c>
      <c r="F3645" t="s">
        <v>1339</v>
      </c>
      <c r="G3645" t="s">
        <v>1340</v>
      </c>
      <c r="H3645" t="s">
        <v>156</v>
      </c>
      <c r="I3645" s="170" t="s">
        <v>84</v>
      </c>
      <c r="J3645" t="s">
        <v>85</v>
      </c>
      <c r="K3645" t="s">
        <v>214</v>
      </c>
      <c r="L3645" t="s">
        <v>417</v>
      </c>
      <c r="M3645" t="s">
        <v>418</v>
      </c>
      <c r="N3645" t="s">
        <v>217</v>
      </c>
      <c r="O3645" t="s">
        <v>263</v>
      </c>
      <c r="P3645" t="s">
        <v>414</v>
      </c>
      <c r="Q3645" t="s">
        <v>415</v>
      </c>
      <c r="R3645" t="s">
        <v>416</v>
      </c>
      <c r="S3645" t="s">
        <v>338</v>
      </c>
      <c r="T3645" t="s">
        <v>339</v>
      </c>
      <c r="U3645" s="61" t="s">
        <v>340</v>
      </c>
      <c r="V3645" t="s">
        <v>24</v>
      </c>
      <c r="W3645" t="s">
        <v>263</v>
      </c>
      <c r="X3645" s="59">
        <v>6082</v>
      </c>
      <c r="Y3645" s="59">
        <v>6082</v>
      </c>
      <c r="Z3645" t="s">
        <v>141</v>
      </c>
      <c r="AA3645" s="146" t="str">
        <f t="shared" si="705"/>
        <v>EX</v>
      </c>
      <c r="AB3645" s="146" t="str">
        <f t="shared" si="707"/>
        <v>IT</v>
      </c>
      <c r="AC3645" t="str">
        <f t="shared" si="698"/>
        <v>EX</v>
      </c>
      <c r="AD3645" s="74">
        <f t="shared" si="699"/>
        <v>6082</v>
      </c>
      <c r="AE3645" s="74">
        <f t="shared" si="704"/>
        <v>6082</v>
      </c>
      <c r="AF3645">
        <v>1</v>
      </c>
      <c r="AG3645">
        <v>0</v>
      </c>
      <c r="AH3645" s="74">
        <v>0</v>
      </c>
      <c r="AJ3645" s="74">
        <f t="shared" si="700"/>
        <v>0</v>
      </c>
      <c r="AK3645" s="74">
        <f t="shared" si="706"/>
        <v>6082</v>
      </c>
      <c r="AL3645" t="str">
        <f t="shared" si="701"/>
        <v>N</v>
      </c>
      <c r="AN3645" t="s">
        <v>86</v>
      </c>
      <c r="AO3645" t="s">
        <v>85</v>
      </c>
      <c r="AP3645" t="str">
        <f t="shared" si="702"/>
        <v>94</v>
      </c>
      <c r="AQ3645" s="145" t="s">
        <v>1826</v>
      </c>
      <c r="AR3645" t="str">
        <f t="shared" si="703"/>
        <v>1-Adjusted Base Budget</v>
      </c>
      <c r="AS3645" s="145" t="s">
        <v>1827</v>
      </c>
      <c r="AT3645" t="s">
        <v>213</v>
      </c>
      <c r="AV3645" t="str">
        <f t="shared" si="697"/>
        <v>VPIT-SS</v>
      </c>
      <c r="AW3645" t="str">
        <f t="shared" si="696"/>
        <v>VP FOR INFORMATION TECHNOLOGY-SHARED SERVICES</v>
      </c>
    </row>
    <row r="3646" spans="1:49">
      <c r="A3646" s="59">
        <v>2018</v>
      </c>
      <c r="B3646" t="s">
        <v>137</v>
      </c>
      <c r="C3646" t="s">
        <v>1310</v>
      </c>
      <c r="D3646" t="s">
        <v>1311</v>
      </c>
      <c r="E3646" t="s">
        <v>1338</v>
      </c>
      <c r="F3646" t="s">
        <v>1119</v>
      </c>
      <c r="G3646" t="s">
        <v>1120</v>
      </c>
      <c r="H3646" t="s">
        <v>156</v>
      </c>
      <c r="I3646" s="170" t="s">
        <v>84</v>
      </c>
      <c r="J3646" t="s">
        <v>85</v>
      </c>
      <c r="K3646" t="s">
        <v>214</v>
      </c>
      <c r="L3646" t="s">
        <v>417</v>
      </c>
      <c r="M3646" t="s">
        <v>418</v>
      </c>
      <c r="N3646" t="s">
        <v>217</v>
      </c>
      <c r="O3646" t="s">
        <v>263</v>
      </c>
      <c r="P3646" t="s">
        <v>414</v>
      </c>
      <c r="Q3646" t="s">
        <v>415</v>
      </c>
      <c r="R3646" t="s">
        <v>416</v>
      </c>
      <c r="S3646" t="s">
        <v>338</v>
      </c>
      <c r="T3646" t="s">
        <v>339</v>
      </c>
      <c r="U3646" s="61" t="s">
        <v>340</v>
      </c>
      <c r="V3646" t="s">
        <v>24</v>
      </c>
      <c r="W3646" t="s">
        <v>263</v>
      </c>
      <c r="X3646" s="59">
        <v>8404</v>
      </c>
      <c r="Y3646" s="59">
        <v>8404</v>
      </c>
      <c r="Z3646" t="s">
        <v>141</v>
      </c>
      <c r="AA3646" s="146" t="str">
        <f t="shared" si="705"/>
        <v>EX</v>
      </c>
      <c r="AB3646" s="146" t="str">
        <f t="shared" si="707"/>
        <v>IT</v>
      </c>
      <c r="AC3646" t="str">
        <f t="shared" si="698"/>
        <v>EX</v>
      </c>
      <c r="AD3646" s="74">
        <f t="shared" si="699"/>
        <v>8404</v>
      </c>
      <c r="AE3646" s="74">
        <f t="shared" si="704"/>
        <v>8404</v>
      </c>
      <c r="AF3646">
        <v>1</v>
      </c>
      <c r="AG3646">
        <v>0</v>
      </c>
      <c r="AH3646" s="74">
        <v>0</v>
      </c>
      <c r="AJ3646" s="74">
        <f t="shared" si="700"/>
        <v>0</v>
      </c>
      <c r="AK3646" s="74">
        <f t="shared" si="706"/>
        <v>8404</v>
      </c>
      <c r="AL3646" t="str">
        <f t="shared" si="701"/>
        <v>N</v>
      </c>
      <c r="AN3646" t="s">
        <v>86</v>
      </c>
      <c r="AO3646" t="s">
        <v>85</v>
      </c>
      <c r="AP3646" t="str">
        <f t="shared" si="702"/>
        <v>94</v>
      </c>
      <c r="AQ3646" s="145" t="s">
        <v>1826</v>
      </c>
      <c r="AR3646" t="str">
        <f t="shared" si="703"/>
        <v>1-Adjusted Base Budget</v>
      </c>
      <c r="AS3646" s="145" t="s">
        <v>1827</v>
      </c>
      <c r="AT3646" t="s">
        <v>213</v>
      </c>
      <c r="AV3646" t="str">
        <f t="shared" si="697"/>
        <v>VPIT-SS</v>
      </c>
      <c r="AW3646" t="str">
        <f t="shared" si="696"/>
        <v>VP FOR INFORMATION TECHNOLOGY-SHARED SERVICES</v>
      </c>
    </row>
    <row r="3647" spans="1:49">
      <c r="A3647" s="59">
        <v>2018</v>
      </c>
      <c r="B3647" t="s">
        <v>137</v>
      </c>
      <c r="C3647" t="s">
        <v>1310</v>
      </c>
      <c r="D3647" t="s">
        <v>1311</v>
      </c>
      <c r="E3647" t="s">
        <v>1338</v>
      </c>
      <c r="F3647" t="s">
        <v>1065</v>
      </c>
      <c r="G3647" t="s">
        <v>1066</v>
      </c>
      <c r="H3647" t="s">
        <v>156</v>
      </c>
      <c r="I3647" s="170" t="s">
        <v>84</v>
      </c>
      <c r="J3647" t="s">
        <v>85</v>
      </c>
      <c r="K3647" t="s">
        <v>214</v>
      </c>
      <c r="L3647" t="s">
        <v>417</v>
      </c>
      <c r="M3647" t="s">
        <v>418</v>
      </c>
      <c r="N3647" t="s">
        <v>217</v>
      </c>
      <c r="O3647" t="s">
        <v>263</v>
      </c>
      <c r="P3647" t="s">
        <v>414</v>
      </c>
      <c r="Q3647" t="s">
        <v>415</v>
      </c>
      <c r="R3647" t="s">
        <v>416</v>
      </c>
      <c r="S3647" t="s">
        <v>338</v>
      </c>
      <c r="T3647" t="s">
        <v>339</v>
      </c>
      <c r="U3647" s="61" t="s">
        <v>340</v>
      </c>
      <c r="V3647" t="s">
        <v>24</v>
      </c>
      <c r="W3647" t="s">
        <v>263</v>
      </c>
      <c r="X3647" s="59">
        <v>3114</v>
      </c>
      <c r="Y3647" s="59">
        <v>2265</v>
      </c>
      <c r="Z3647" t="s">
        <v>141</v>
      </c>
      <c r="AA3647" s="146" t="str">
        <f t="shared" si="705"/>
        <v>EX</v>
      </c>
      <c r="AB3647" s="146" t="str">
        <f t="shared" si="707"/>
        <v>IT</v>
      </c>
      <c r="AC3647" t="str">
        <f t="shared" si="698"/>
        <v>EX</v>
      </c>
      <c r="AD3647" s="74">
        <f t="shared" si="699"/>
        <v>2265</v>
      </c>
      <c r="AE3647" s="74">
        <f t="shared" si="704"/>
        <v>2265</v>
      </c>
      <c r="AF3647">
        <v>1</v>
      </c>
      <c r="AG3647">
        <v>0</v>
      </c>
      <c r="AH3647" s="74">
        <v>0</v>
      </c>
      <c r="AJ3647" s="74">
        <f t="shared" si="700"/>
        <v>0</v>
      </c>
      <c r="AK3647" s="74">
        <f t="shared" si="706"/>
        <v>2265</v>
      </c>
      <c r="AL3647" t="str">
        <f t="shared" si="701"/>
        <v>N</v>
      </c>
      <c r="AN3647" t="s">
        <v>86</v>
      </c>
      <c r="AO3647" t="s">
        <v>85</v>
      </c>
      <c r="AP3647" t="str">
        <f t="shared" si="702"/>
        <v>94</v>
      </c>
      <c r="AQ3647" s="145" t="s">
        <v>1826</v>
      </c>
      <c r="AR3647" t="str">
        <f t="shared" si="703"/>
        <v>1-Adjusted Base Budget</v>
      </c>
      <c r="AS3647" s="145" t="s">
        <v>1827</v>
      </c>
      <c r="AT3647" t="s">
        <v>213</v>
      </c>
      <c r="AV3647" t="str">
        <f t="shared" si="697"/>
        <v>VPIT-SS</v>
      </c>
      <c r="AW3647" t="str">
        <f t="shared" si="696"/>
        <v>VP FOR INFORMATION TECHNOLOGY-SHARED SERVICES</v>
      </c>
    </row>
    <row r="3648" spans="1:49">
      <c r="A3648" s="59">
        <v>2018</v>
      </c>
      <c r="B3648" t="s">
        <v>137</v>
      </c>
      <c r="C3648" t="s">
        <v>1310</v>
      </c>
      <c r="D3648" t="s">
        <v>1311</v>
      </c>
      <c r="E3648" t="s">
        <v>1338</v>
      </c>
      <c r="F3648" t="s">
        <v>1018</v>
      </c>
      <c r="G3648" t="s">
        <v>1019</v>
      </c>
      <c r="H3648" t="s">
        <v>156</v>
      </c>
      <c r="I3648" s="170" t="s">
        <v>84</v>
      </c>
      <c r="J3648" t="s">
        <v>85</v>
      </c>
      <c r="K3648" t="s">
        <v>214</v>
      </c>
      <c r="L3648" t="s">
        <v>417</v>
      </c>
      <c r="M3648" t="s">
        <v>418</v>
      </c>
      <c r="N3648" t="s">
        <v>217</v>
      </c>
      <c r="O3648" t="s">
        <v>263</v>
      </c>
      <c r="P3648" t="s">
        <v>414</v>
      </c>
      <c r="Q3648" t="s">
        <v>415</v>
      </c>
      <c r="R3648" t="s">
        <v>416</v>
      </c>
      <c r="S3648" t="s">
        <v>338</v>
      </c>
      <c r="T3648" t="s">
        <v>339</v>
      </c>
      <c r="U3648" s="61" t="s">
        <v>340</v>
      </c>
      <c r="V3648" t="s">
        <v>24</v>
      </c>
      <c r="W3648" t="s">
        <v>263</v>
      </c>
      <c r="X3648" s="59">
        <v>12034</v>
      </c>
      <c r="Y3648" s="59">
        <v>9436</v>
      </c>
      <c r="Z3648" t="s">
        <v>141</v>
      </c>
      <c r="AA3648" s="146" t="str">
        <f t="shared" si="705"/>
        <v>EX</v>
      </c>
      <c r="AB3648" s="146" t="str">
        <f t="shared" si="707"/>
        <v>IT</v>
      </c>
      <c r="AC3648" t="str">
        <f t="shared" si="698"/>
        <v>EX</v>
      </c>
      <c r="AD3648" s="74">
        <f t="shared" si="699"/>
        <v>9436</v>
      </c>
      <c r="AE3648" s="74">
        <f t="shared" si="704"/>
        <v>9436</v>
      </c>
      <c r="AF3648">
        <v>1</v>
      </c>
      <c r="AG3648">
        <v>0</v>
      </c>
      <c r="AH3648" s="74">
        <v>0</v>
      </c>
      <c r="AJ3648" s="74">
        <f t="shared" si="700"/>
        <v>0</v>
      </c>
      <c r="AK3648" s="74">
        <f t="shared" si="706"/>
        <v>9436</v>
      </c>
      <c r="AL3648" t="str">
        <f t="shared" si="701"/>
        <v>N</v>
      </c>
      <c r="AN3648" t="s">
        <v>86</v>
      </c>
      <c r="AO3648" t="s">
        <v>85</v>
      </c>
      <c r="AP3648" t="str">
        <f t="shared" si="702"/>
        <v>94</v>
      </c>
      <c r="AQ3648" s="145" t="s">
        <v>1826</v>
      </c>
      <c r="AR3648" t="str">
        <f t="shared" si="703"/>
        <v>1-Adjusted Base Budget</v>
      </c>
      <c r="AS3648" s="145" t="s">
        <v>1827</v>
      </c>
      <c r="AT3648" t="s">
        <v>213</v>
      </c>
      <c r="AV3648" t="str">
        <f t="shared" si="697"/>
        <v>VPIT-SS</v>
      </c>
      <c r="AW3648" t="str">
        <f t="shared" si="696"/>
        <v>VP FOR INFORMATION TECHNOLOGY-SHARED SERVICES</v>
      </c>
    </row>
    <row r="3649" spans="1:49">
      <c r="A3649" s="59">
        <v>2018</v>
      </c>
      <c r="B3649" t="s">
        <v>137</v>
      </c>
      <c r="C3649" t="s">
        <v>1310</v>
      </c>
      <c r="D3649" t="s">
        <v>1311</v>
      </c>
      <c r="E3649" t="s">
        <v>1338</v>
      </c>
      <c r="F3649" t="s">
        <v>1341</v>
      </c>
      <c r="G3649" t="s">
        <v>1342</v>
      </c>
      <c r="H3649" t="s">
        <v>156</v>
      </c>
      <c r="I3649" s="170" t="s">
        <v>84</v>
      </c>
      <c r="J3649" t="s">
        <v>85</v>
      </c>
      <c r="K3649" t="s">
        <v>214</v>
      </c>
      <c r="L3649" t="s">
        <v>417</v>
      </c>
      <c r="M3649" t="s">
        <v>418</v>
      </c>
      <c r="N3649" t="s">
        <v>217</v>
      </c>
      <c r="O3649" t="s">
        <v>263</v>
      </c>
      <c r="P3649" t="s">
        <v>414</v>
      </c>
      <c r="Q3649" t="s">
        <v>415</v>
      </c>
      <c r="R3649" t="s">
        <v>416</v>
      </c>
      <c r="S3649" t="s">
        <v>338</v>
      </c>
      <c r="T3649" t="s">
        <v>339</v>
      </c>
      <c r="U3649" s="61" t="s">
        <v>340</v>
      </c>
      <c r="V3649" t="s">
        <v>24</v>
      </c>
      <c r="W3649" t="s">
        <v>263</v>
      </c>
      <c r="X3649" s="59">
        <v>3824</v>
      </c>
      <c r="Y3649" s="59">
        <v>3824</v>
      </c>
      <c r="Z3649" t="s">
        <v>141</v>
      </c>
      <c r="AA3649" s="146" t="str">
        <f t="shared" si="705"/>
        <v>EX</v>
      </c>
      <c r="AB3649" s="146" t="str">
        <f t="shared" si="707"/>
        <v>IT</v>
      </c>
      <c r="AC3649" t="str">
        <f t="shared" si="698"/>
        <v>EX</v>
      </c>
      <c r="AD3649" s="74">
        <f t="shared" si="699"/>
        <v>3824</v>
      </c>
      <c r="AE3649" s="74">
        <f t="shared" si="704"/>
        <v>3824</v>
      </c>
      <c r="AF3649">
        <v>1</v>
      </c>
      <c r="AG3649">
        <v>0</v>
      </c>
      <c r="AH3649" s="74">
        <v>0</v>
      </c>
      <c r="AJ3649" s="74">
        <f t="shared" si="700"/>
        <v>0</v>
      </c>
      <c r="AK3649" s="74">
        <f t="shared" si="706"/>
        <v>3824</v>
      </c>
      <c r="AL3649" t="str">
        <f t="shared" si="701"/>
        <v>N</v>
      </c>
      <c r="AN3649" t="s">
        <v>86</v>
      </c>
      <c r="AO3649" t="s">
        <v>85</v>
      </c>
      <c r="AP3649" t="str">
        <f t="shared" si="702"/>
        <v>94</v>
      </c>
      <c r="AQ3649" s="145" t="s">
        <v>1826</v>
      </c>
      <c r="AR3649" t="str">
        <f t="shared" si="703"/>
        <v>1-Adjusted Base Budget</v>
      </c>
      <c r="AS3649" s="145" t="s">
        <v>1827</v>
      </c>
      <c r="AT3649" t="s">
        <v>213</v>
      </c>
      <c r="AV3649" t="str">
        <f t="shared" si="697"/>
        <v>VPIT-SS</v>
      </c>
      <c r="AW3649" t="str">
        <f t="shared" si="696"/>
        <v>VP FOR INFORMATION TECHNOLOGY-SHARED SERVICES</v>
      </c>
    </row>
    <row r="3650" spans="1:49">
      <c r="A3650" s="59">
        <v>2018</v>
      </c>
      <c r="B3650" t="s">
        <v>137</v>
      </c>
      <c r="C3650" t="s">
        <v>1310</v>
      </c>
      <c r="D3650" t="s">
        <v>1311</v>
      </c>
      <c r="E3650" t="s">
        <v>1338</v>
      </c>
      <c r="F3650" t="s">
        <v>1767</v>
      </c>
      <c r="G3650" t="s">
        <v>1768</v>
      </c>
      <c r="H3650" t="s">
        <v>156</v>
      </c>
      <c r="I3650" s="170" t="s">
        <v>84</v>
      </c>
      <c r="J3650" t="s">
        <v>85</v>
      </c>
      <c r="K3650" t="s">
        <v>214</v>
      </c>
      <c r="L3650" t="s">
        <v>417</v>
      </c>
      <c r="M3650" t="s">
        <v>418</v>
      </c>
      <c r="N3650" t="s">
        <v>217</v>
      </c>
      <c r="O3650" t="s">
        <v>263</v>
      </c>
      <c r="P3650" t="s">
        <v>414</v>
      </c>
      <c r="Q3650" t="s">
        <v>415</v>
      </c>
      <c r="R3650" t="s">
        <v>416</v>
      </c>
      <c r="S3650" t="s">
        <v>338</v>
      </c>
      <c r="T3650" t="s">
        <v>339</v>
      </c>
      <c r="U3650" s="61" t="s">
        <v>340</v>
      </c>
      <c r="V3650" t="s">
        <v>24</v>
      </c>
      <c r="W3650" t="s">
        <v>263</v>
      </c>
      <c r="X3650" s="59">
        <v>5182</v>
      </c>
      <c r="Y3650" s="59">
        <v>5182</v>
      </c>
      <c r="Z3650" t="s">
        <v>141</v>
      </c>
      <c r="AA3650" s="146" t="str">
        <f t="shared" si="705"/>
        <v>EX</v>
      </c>
      <c r="AB3650" s="146" t="str">
        <f t="shared" si="707"/>
        <v>IT</v>
      </c>
      <c r="AC3650" t="str">
        <f t="shared" si="698"/>
        <v>EX</v>
      </c>
      <c r="AD3650" s="74">
        <f t="shared" si="699"/>
        <v>5182</v>
      </c>
      <c r="AE3650" s="74">
        <f t="shared" si="704"/>
        <v>5182</v>
      </c>
      <c r="AF3650">
        <v>1</v>
      </c>
      <c r="AG3650">
        <v>0</v>
      </c>
      <c r="AH3650" s="74">
        <v>0</v>
      </c>
      <c r="AJ3650" s="74">
        <f t="shared" si="700"/>
        <v>0</v>
      </c>
      <c r="AK3650" s="74">
        <f t="shared" si="706"/>
        <v>5182</v>
      </c>
      <c r="AL3650" t="str">
        <f t="shared" si="701"/>
        <v>N</v>
      </c>
      <c r="AN3650" t="s">
        <v>86</v>
      </c>
      <c r="AO3650" t="s">
        <v>85</v>
      </c>
      <c r="AP3650" t="str">
        <f t="shared" si="702"/>
        <v>94</v>
      </c>
      <c r="AQ3650" s="145" t="s">
        <v>1826</v>
      </c>
      <c r="AR3650" t="str">
        <f t="shared" si="703"/>
        <v>1-Adjusted Base Budget</v>
      </c>
      <c r="AS3650" s="145" t="s">
        <v>1827</v>
      </c>
      <c r="AT3650" t="s">
        <v>213</v>
      </c>
      <c r="AV3650" t="str">
        <f t="shared" si="697"/>
        <v>VPIT-SS</v>
      </c>
      <c r="AW3650" t="str">
        <f t="shared" si="696"/>
        <v>VP FOR INFORMATION TECHNOLOGY-SHARED SERVICES</v>
      </c>
    </row>
    <row r="3651" spans="1:49">
      <c r="A3651" s="59">
        <v>2018</v>
      </c>
      <c r="B3651" t="s">
        <v>137</v>
      </c>
      <c r="C3651" t="s">
        <v>1310</v>
      </c>
      <c r="D3651" t="s">
        <v>1311</v>
      </c>
      <c r="E3651" t="s">
        <v>1338</v>
      </c>
      <c r="F3651" t="s">
        <v>1326</v>
      </c>
      <c r="G3651" t="s">
        <v>1327</v>
      </c>
      <c r="H3651" t="s">
        <v>156</v>
      </c>
      <c r="I3651" s="170" t="s">
        <v>84</v>
      </c>
      <c r="J3651" t="s">
        <v>85</v>
      </c>
      <c r="K3651" t="s">
        <v>214</v>
      </c>
      <c r="L3651" t="s">
        <v>417</v>
      </c>
      <c r="M3651" t="s">
        <v>418</v>
      </c>
      <c r="N3651" t="s">
        <v>217</v>
      </c>
      <c r="O3651" t="s">
        <v>263</v>
      </c>
      <c r="P3651" t="s">
        <v>414</v>
      </c>
      <c r="Q3651" t="s">
        <v>415</v>
      </c>
      <c r="R3651" t="s">
        <v>416</v>
      </c>
      <c r="S3651" t="s">
        <v>338</v>
      </c>
      <c r="T3651" t="s">
        <v>339</v>
      </c>
      <c r="U3651" s="61" t="s">
        <v>340</v>
      </c>
      <c r="V3651" t="s">
        <v>24</v>
      </c>
      <c r="W3651" t="s">
        <v>263</v>
      </c>
      <c r="X3651" s="59">
        <v>4380</v>
      </c>
      <c r="Y3651" s="59">
        <v>4380</v>
      </c>
      <c r="Z3651" t="s">
        <v>141</v>
      </c>
      <c r="AA3651" s="146" t="str">
        <f t="shared" si="705"/>
        <v>EX</v>
      </c>
      <c r="AB3651" s="146" t="str">
        <f t="shared" si="707"/>
        <v>IT</v>
      </c>
      <c r="AC3651" t="str">
        <f t="shared" si="698"/>
        <v>EX</v>
      </c>
      <c r="AD3651" s="74">
        <f t="shared" si="699"/>
        <v>4380</v>
      </c>
      <c r="AE3651" s="74">
        <f t="shared" si="704"/>
        <v>4380</v>
      </c>
      <c r="AF3651">
        <v>1</v>
      </c>
      <c r="AG3651">
        <v>0</v>
      </c>
      <c r="AH3651" s="74">
        <v>0</v>
      </c>
      <c r="AJ3651" s="74">
        <f t="shared" si="700"/>
        <v>0</v>
      </c>
      <c r="AK3651" s="74">
        <f t="shared" si="706"/>
        <v>4380</v>
      </c>
      <c r="AL3651" t="str">
        <f t="shared" si="701"/>
        <v>N</v>
      </c>
      <c r="AN3651" t="s">
        <v>86</v>
      </c>
      <c r="AO3651" t="s">
        <v>85</v>
      </c>
      <c r="AP3651" t="str">
        <f t="shared" si="702"/>
        <v>94</v>
      </c>
      <c r="AQ3651" s="145" t="s">
        <v>1826</v>
      </c>
      <c r="AR3651" t="str">
        <f t="shared" si="703"/>
        <v>1-Adjusted Base Budget</v>
      </c>
      <c r="AS3651" s="145" t="s">
        <v>1827</v>
      </c>
      <c r="AT3651" t="s">
        <v>213</v>
      </c>
      <c r="AV3651" t="str">
        <f t="shared" si="697"/>
        <v>VPIT-SS</v>
      </c>
      <c r="AW3651" t="str">
        <f t="shared" si="696"/>
        <v>VP FOR INFORMATION TECHNOLOGY-SHARED SERVICES</v>
      </c>
    </row>
    <row r="3652" spans="1:49">
      <c r="A3652" s="59">
        <v>2018</v>
      </c>
      <c r="B3652" t="s">
        <v>137</v>
      </c>
      <c r="C3652" t="s">
        <v>1310</v>
      </c>
      <c r="D3652" t="s">
        <v>1311</v>
      </c>
      <c r="E3652" t="s">
        <v>1338</v>
      </c>
      <c r="F3652" t="s">
        <v>1330</v>
      </c>
      <c r="G3652" t="s">
        <v>1331</v>
      </c>
      <c r="H3652" t="s">
        <v>156</v>
      </c>
      <c r="I3652" s="170" t="s">
        <v>84</v>
      </c>
      <c r="J3652" t="s">
        <v>85</v>
      </c>
      <c r="K3652" t="s">
        <v>214</v>
      </c>
      <c r="L3652" t="s">
        <v>417</v>
      </c>
      <c r="M3652" t="s">
        <v>418</v>
      </c>
      <c r="N3652" t="s">
        <v>217</v>
      </c>
      <c r="O3652" t="s">
        <v>263</v>
      </c>
      <c r="P3652" t="s">
        <v>414</v>
      </c>
      <c r="Q3652" t="s">
        <v>415</v>
      </c>
      <c r="R3652" t="s">
        <v>416</v>
      </c>
      <c r="S3652" t="s">
        <v>338</v>
      </c>
      <c r="T3652" t="s">
        <v>339</v>
      </c>
      <c r="U3652" s="61" t="s">
        <v>340</v>
      </c>
      <c r="V3652" t="s">
        <v>24</v>
      </c>
      <c r="W3652" t="s">
        <v>263</v>
      </c>
      <c r="X3652" s="59">
        <v>4555</v>
      </c>
      <c r="Y3652" s="59">
        <v>4555</v>
      </c>
      <c r="Z3652" t="s">
        <v>141</v>
      </c>
      <c r="AA3652" s="146" t="str">
        <f t="shared" si="705"/>
        <v>EX</v>
      </c>
      <c r="AB3652" s="146" t="str">
        <f t="shared" si="707"/>
        <v>IT</v>
      </c>
      <c r="AC3652" t="str">
        <f t="shared" si="698"/>
        <v>EX</v>
      </c>
      <c r="AD3652" s="74">
        <f t="shared" si="699"/>
        <v>4555</v>
      </c>
      <c r="AE3652" s="74">
        <f t="shared" si="704"/>
        <v>4555</v>
      </c>
      <c r="AF3652">
        <v>1</v>
      </c>
      <c r="AG3652">
        <v>0</v>
      </c>
      <c r="AH3652" s="74">
        <v>0</v>
      </c>
      <c r="AJ3652" s="74">
        <f t="shared" si="700"/>
        <v>0</v>
      </c>
      <c r="AK3652" s="74">
        <f t="shared" si="706"/>
        <v>4555</v>
      </c>
      <c r="AL3652" t="str">
        <f t="shared" si="701"/>
        <v>N</v>
      </c>
      <c r="AN3652" t="s">
        <v>86</v>
      </c>
      <c r="AO3652" t="s">
        <v>85</v>
      </c>
      <c r="AP3652" t="str">
        <f t="shared" si="702"/>
        <v>94</v>
      </c>
      <c r="AQ3652" s="145" t="s">
        <v>1826</v>
      </c>
      <c r="AR3652" t="str">
        <f t="shared" si="703"/>
        <v>1-Adjusted Base Budget</v>
      </c>
      <c r="AS3652" s="145" t="s">
        <v>1827</v>
      </c>
      <c r="AT3652" t="s">
        <v>213</v>
      </c>
      <c r="AV3652" t="str">
        <f t="shared" si="697"/>
        <v>VPIT-SS</v>
      </c>
      <c r="AW3652" t="str">
        <f t="shared" si="696"/>
        <v>VP FOR INFORMATION TECHNOLOGY-SHARED SERVICES</v>
      </c>
    </row>
    <row r="3653" spans="1:49">
      <c r="A3653" s="59">
        <v>2018</v>
      </c>
      <c r="B3653" t="s">
        <v>137</v>
      </c>
      <c r="C3653" t="s">
        <v>1310</v>
      </c>
      <c r="D3653" t="s">
        <v>1311</v>
      </c>
      <c r="E3653" t="s">
        <v>1338</v>
      </c>
      <c r="F3653" t="s">
        <v>1343</v>
      </c>
      <c r="G3653" t="s">
        <v>1344</v>
      </c>
      <c r="H3653" t="s">
        <v>156</v>
      </c>
      <c r="I3653" s="170" t="s">
        <v>84</v>
      </c>
      <c r="J3653" t="s">
        <v>85</v>
      </c>
      <c r="K3653" t="s">
        <v>214</v>
      </c>
      <c r="L3653" t="s">
        <v>417</v>
      </c>
      <c r="M3653" t="s">
        <v>418</v>
      </c>
      <c r="N3653" t="s">
        <v>217</v>
      </c>
      <c r="O3653" t="s">
        <v>263</v>
      </c>
      <c r="P3653" t="s">
        <v>414</v>
      </c>
      <c r="Q3653" t="s">
        <v>415</v>
      </c>
      <c r="R3653" t="s">
        <v>416</v>
      </c>
      <c r="S3653" t="s">
        <v>338</v>
      </c>
      <c r="T3653" t="s">
        <v>339</v>
      </c>
      <c r="U3653" s="61" t="s">
        <v>340</v>
      </c>
      <c r="V3653" t="s">
        <v>24</v>
      </c>
      <c r="W3653" t="s">
        <v>263</v>
      </c>
      <c r="X3653" s="59">
        <v>609</v>
      </c>
      <c r="Y3653" s="59">
        <v>609</v>
      </c>
      <c r="Z3653" t="s">
        <v>141</v>
      </c>
      <c r="AA3653" s="146" t="str">
        <f t="shared" si="705"/>
        <v>EX</v>
      </c>
      <c r="AB3653" s="146" t="str">
        <f t="shared" si="707"/>
        <v>IT</v>
      </c>
      <c r="AC3653" t="str">
        <f t="shared" si="698"/>
        <v>EX</v>
      </c>
      <c r="AD3653" s="74">
        <f t="shared" si="699"/>
        <v>609</v>
      </c>
      <c r="AE3653" s="74">
        <f t="shared" si="704"/>
        <v>609</v>
      </c>
      <c r="AF3653">
        <v>1</v>
      </c>
      <c r="AG3653">
        <v>0</v>
      </c>
      <c r="AH3653" s="74">
        <v>0</v>
      </c>
      <c r="AJ3653" s="74">
        <f t="shared" si="700"/>
        <v>0</v>
      </c>
      <c r="AK3653" s="74">
        <f t="shared" si="706"/>
        <v>609</v>
      </c>
      <c r="AL3653" t="str">
        <f t="shared" si="701"/>
        <v>N</v>
      </c>
      <c r="AN3653" t="s">
        <v>86</v>
      </c>
      <c r="AO3653" t="s">
        <v>85</v>
      </c>
      <c r="AP3653" t="str">
        <f t="shared" si="702"/>
        <v>94</v>
      </c>
      <c r="AQ3653" s="145" t="s">
        <v>1826</v>
      </c>
      <c r="AR3653" t="str">
        <f t="shared" si="703"/>
        <v>1-Adjusted Base Budget</v>
      </c>
      <c r="AS3653" s="145" t="s">
        <v>1827</v>
      </c>
      <c r="AT3653" t="s">
        <v>213</v>
      </c>
      <c r="AV3653" t="str">
        <f t="shared" si="697"/>
        <v>VPIT-SS</v>
      </c>
      <c r="AW3653" t="str">
        <f t="shared" si="696"/>
        <v>VP FOR INFORMATION TECHNOLOGY-SHARED SERVICES</v>
      </c>
    </row>
    <row r="3654" spans="1:49">
      <c r="A3654" s="59">
        <v>2018</v>
      </c>
      <c r="B3654" t="s">
        <v>137</v>
      </c>
      <c r="C3654" t="s">
        <v>1310</v>
      </c>
      <c r="D3654" t="s">
        <v>1311</v>
      </c>
      <c r="E3654" t="s">
        <v>1338</v>
      </c>
      <c r="F3654" t="s">
        <v>1099</v>
      </c>
      <c r="G3654" t="s">
        <v>1100</v>
      </c>
      <c r="H3654" t="s">
        <v>156</v>
      </c>
      <c r="I3654" s="170" t="s">
        <v>84</v>
      </c>
      <c r="J3654" t="s">
        <v>85</v>
      </c>
      <c r="K3654" t="s">
        <v>214</v>
      </c>
      <c r="L3654" t="s">
        <v>417</v>
      </c>
      <c r="M3654" t="s">
        <v>418</v>
      </c>
      <c r="N3654" t="s">
        <v>217</v>
      </c>
      <c r="O3654" t="s">
        <v>263</v>
      </c>
      <c r="P3654" t="s">
        <v>414</v>
      </c>
      <c r="Q3654" t="s">
        <v>415</v>
      </c>
      <c r="R3654" t="s">
        <v>416</v>
      </c>
      <c r="S3654" t="s">
        <v>338</v>
      </c>
      <c r="T3654" t="s">
        <v>339</v>
      </c>
      <c r="U3654" s="61" t="s">
        <v>340</v>
      </c>
      <c r="V3654" t="s">
        <v>24</v>
      </c>
      <c r="W3654" t="s">
        <v>263</v>
      </c>
      <c r="X3654" s="59">
        <v>0</v>
      </c>
      <c r="Y3654" s="59">
        <v>1714</v>
      </c>
      <c r="Z3654" t="s">
        <v>141</v>
      </c>
      <c r="AA3654" s="146" t="str">
        <f t="shared" si="705"/>
        <v>EX</v>
      </c>
      <c r="AB3654" s="146" t="str">
        <f t="shared" si="707"/>
        <v>IT</v>
      </c>
      <c r="AC3654" t="str">
        <f t="shared" si="698"/>
        <v>EX</v>
      </c>
      <c r="AD3654" s="74">
        <f t="shared" si="699"/>
        <v>1714</v>
      </c>
      <c r="AE3654" s="74">
        <f t="shared" si="704"/>
        <v>1714</v>
      </c>
      <c r="AF3654">
        <v>1</v>
      </c>
      <c r="AG3654">
        <v>0</v>
      </c>
      <c r="AH3654" s="74">
        <v>0</v>
      </c>
      <c r="AJ3654" s="74">
        <f t="shared" si="700"/>
        <v>0</v>
      </c>
      <c r="AK3654" s="74">
        <f t="shared" si="706"/>
        <v>1714</v>
      </c>
      <c r="AL3654" t="str">
        <f t="shared" si="701"/>
        <v>N</v>
      </c>
      <c r="AN3654" t="s">
        <v>86</v>
      </c>
      <c r="AO3654" t="s">
        <v>85</v>
      </c>
      <c r="AP3654" t="str">
        <f t="shared" si="702"/>
        <v>94</v>
      </c>
      <c r="AQ3654" s="145" t="s">
        <v>1826</v>
      </c>
      <c r="AR3654" t="str">
        <f t="shared" si="703"/>
        <v>1-Adjusted Base Budget</v>
      </c>
      <c r="AS3654" s="145" t="s">
        <v>1827</v>
      </c>
      <c r="AT3654" t="s">
        <v>213</v>
      </c>
      <c r="AV3654" t="str">
        <f t="shared" si="697"/>
        <v>VPIT-SS</v>
      </c>
      <c r="AW3654" t="str">
        <f t="shared" ref="AW3654:AW3717" si="708" xml:space="preserve"> IF(AND($AN3654="UAVP",$Z3654="OE"),$AO3654 &amp; "-ONLINE EDUCATION",IF(AND($AN3654="VPIT",OR($Z3654="SS",$Z3654="IT")),$AO3654 &amp; "-SHARED SERVICES",$AO3654))</f>
        <v>VP FOR INFORMATION TECHNOLOGY-SHARED SERVICES</v>
      </c>
    </row>
    <row r="3655" spans="1:49">
      <c r="A3655" s="59">
        <v>2018</v>
      </c>
      <c r="B3655" t="s">
        <v>137</v>
      </c>
      <c r="C3655" t="s">
        <v>1310</v>
      </c>
      <c r="D3655" t="s">
        <v>1311</v>
      </c>
      <c r="E3655" t="s">
        <v>1338</v>
      </c>
      <c r="F3655" t="s">
        <v>1101</v>
      </c>
      <c r="G3655" t="s">
        <v>1102</v>
      </c>
      <c r="H3655" t="s">
        <v>156</v>
      </c>
      <c r="I3655" s="170" t="s">
        <v>84</v>
      </c>
      <c r="J3655" t="s">
        <v>85</v>
      </c>
      <c r="K3655" t="s">
        <v>214</v>
      </c>
      <c r="L3655" t="s">
        <v>417</v>
      </c>
      <c r="M3655" t="s">
        <v>418</v>
      </c>
      <c r="N3655" t="s">
        <v>217</v>
      </c>
      <c r="O3655" t="s">
        <v>263</v>
      </c>
      <c r="P3655" t="s">
        <v>414</v>
      </c>
      <c r="Q3655" t="s">
        <v>415</v>
      </c>
      <c r="R3655" t="s">
        <v>416</v>
      </c>
      <c r="S3655" t="s">
        <v>338</v>
      </c>
      <c r="T3655" t="s">
        <v>339</v>
      </c>
      <c r="U3655" s="61" t="s">
        <v>340</v>
      </c>
      <c r="V3655" t="s">
        <v>24</v>
      </c>
      <c r="W3655" t="s">
        <v>263</v>
      </c>
      <c r="X3655" s="59">
        <v>10053</v>
      </c>
      <c r="Y3655" s="59">
        <v>9936</v>
      </c>
      <c r="Z3655" t="s">
        <v>141</v>
      </c>
      <c r="AA3655" s="146" t="str">
        <f t="shared" si="705"/>
        <v>EX</v>
      </c>
      <c r="AB3655" s="146" t="str">
        <f t="shared" si="707"/>
        <v>IT</v>
      </c>
      <c r="AC3655" t="str">
        <f t="shared" si="698"/>
        <v>EX</v>
      </c>
      <c r="AD3655" s="74">
        <f t="shared" si="699"/>
        <v>9936</v>
      </c>
      <c r="AE3655" s="74">
        <f t="shared" si="704"/>
        <v>9936</v>
      </c>
      <c r="AF3655">
        <v>1</v>
      </c>
      <c r="AG3655">
        <v>0</v>
      </c>
      <c r="AH3655" s="74">
        <v>0</v>
      </c>
      <c r="AJ3655" s="74">
        <f t="shared" si="700"/>
        <v>0</v>
      </c>
      <c r="AK3655" s="74">
        <f t="shared" si="706"/>
        <v>9936</v>
      </c>
      <c r="AL3655" t="str">
        <f t="shared" si="701"/>
        <v>N</v>
      </c>
      <c r="AN3655" t="s">
        <v>86</v>
      </c>
      <c r="AO3655" t="s">
        <v>85</v>
      </c>
      <c r="AP3655" t="str">
        <f t="shared" si="702"/>
        <v>94</v>
      </c>
      <c r="AQ3655" s="145" t="s">
        <v>1826</v>
      </c>
      <c r="AR3655" t="str">
        <f t="shared" si="703"/>
        <v>1-Adjusted Base Budget</v>
      </c>
      <c r="AS3655" s="145" t="s">
        <v>1827</v>
      </c>
      <c r="AT3655" t="s">
        <v>213</v>
      </c>
      <c r="AV3655" t="str">
        <f t="shared" si="697"/>
        <v>VPIT-SS</v>
      </c>
      <c r="AW3655" t="str">
        <f t="shared" si="708"/>
        <v>VP FOR INFORMATION TECHNOLOGY-SHARED SERVICES</v>
      </c>
    </row>
    <row r="3656" spans="1:49">
      <c r="A3656" s="59">
        <v>2018</v>
      </c>
      <c r="B3656" t="s">
        <v>137</v>
      </c>
      <c r="C3656" t="s">
        <v>1310</v>
      </c>
      <c r="D3656" t="s">
        <v>1311</v>
      </c>
      <c r="E3656" t="s">
        <v>1338</v>
      </c>
      <c r="F3656" t="s">
        <v>1353</v>
      </c>
      <c r="G3656" t="s">
        <v>1354</v>
      </c>
      <c r="H3656" t="s">
        <v>156</v>
      </c>
      <c r="I3656" s="170" t="s">
        <v>84</v>
      </c>
      <c r="J3656" t="s">
        <v>85</v>
      </c>
      <c r="K3656" t="s">
        <v>214</v>
      </c>
      <c r="L3656" t="s">
        <v>417</v>
      </c>
      <c r="M3656" t="s">
        <v>418</v>
      </c>
      <c r="N3656" t="s">
        <v>217</v>
      </c>
      <c r="O3656" t="s">
        <v>263</v>
      </c>
      <c r="P3656" t="s">
        <v>414</v>
      </c>
      <c r="Q3656" t="s">
        <v>415</v>
      </c>
      <c r="R3656" t="s">
        <v>416</v>
      </c>
      <c r="S3656" t="s">
        <v>338</v>
      </c>
      <c r="T3656" t="s">
        <v>339</v>
      </c>
      <c r="U3656" s="61" t="s">
        <v>340</v>
      </c>
      <c r="V3656" t="s">
        <v>24</v>
      </c>
      <c r="W3656" t="s">
        <v>263</v>
      </c>
      <c r="X3656" s="59">
        <v>1979</v>
      </c>
      <c r="Y3656" s="59">
        <v>1979</v>
      </c>
      <c r="Z3656" t="s">
        <v>141</v>
      </c>
      <c r="AA3656" s="146" t="str">
        <f t="shared" si="705"/>
        <v>EX</v>
      </c>
      <c r="AB3656" s="146" t="str">
        <f t="shared" si="707"/>
        <v>IT</v>
      </c>
      <c r="AC3656" t="str">
        <f t="shared" si="698"/>
        <v>EX</v>
      </c>
      <c r="AD3656" s="74">
        <f t="shared" si="699"/>
        <v>1979</v>
      </c>
      <c r="AE3656" s="74">
        <f t="shared" si="704"/>
        <v>1979</v>
      </c>
      <c r="AF3656">
        <v>1</v>
      </c>
      <c r="AG3656">
        <v>0</v>
      </c>
      <c r="AH3656" s="74">
        <v>0</v>
      </c>
      <c r="AJ3656" s="74">
        <f t="shared" si="700"/>
        <v>0</v>
      </c>
      <c r="AK3656" s="74">
        <f t="shared" si="706"/>
        <v>1979</v>
      </c>
      <c r="AL3656" t="str">
        <f t="shared" si="701"/>
        <v>N</v>
      </c>
      <c r="AN3656" t="s">
        <v>86</v>
      </c>
      <c r="AO3656" t="s">
        <v>85</v>
      </c>
      <c r="AP3656" t="str">
        <f t="shared" si="702"/>
        <v>94</v>
      </c>
      <c r="AQ3656" s="145" t="s">
        <v>1826</v>
      </c>
      <c r="AR3656" t="str">
        <f t="shared" si="703"/>
        <v>1-Adjusted Base Budget</v>
      </c>
      <c r="AS3656" s="145" t="s">
        <v>1827</v>
      </c>
      <c r="AT3656" t="s">
        <v>213</v>
      </c>
      <c r="AV3656" t="str">
        <f t="shared" si="697"/>
        <v>VPIT-SS</v>
      </c>
      <c r="AW3656" t="str">
        <f t="shared" si="708"/>
        <v>VP FOR INFORMATION TECHNOLOGY-SHARED SERVICES</v>
      </c>
    </row>
    <row r="3657" spans="1:49">
      <c r="A3657" s="59">
        <v>2018</v>
      </c>
      <c r="B3657" t="s">
        <v>137</v>
      </c>
      <c r="C3657" t="s">
        <v>1310</v>
      </c>
      <c r="D3657" t="s">
        <v>1311</v>
      </c>
      <c r="E3657" t="s">
        <v>1338</v>
      </c>
      <c r="F3657" t="s">
        <v>1336</v>
      </c>
      <c r="G3657" t="s">
        <v>1337</v>
      </c>
      <c r="H3657" t="s">
        <v>156</v>
      </c>
      <c r="I3657" s="170" t="s">
        <v>84</v>
      </c>
      <c r="J3657" t="s">
        <v>85</v>
      </c>
      <c r="K3657" t="s">
        <v>214</v>
      </c>
      <c r="L3657" t="s">
        <v>417</v>
      </c>
      <c r="M3657" t="s">
        <v>418</v>
      </c>
      <c r="N3657" t="s">
        <v>217</v>
      </c>
      <c r="O3657" t="s">
        <v>263</v>
      </c>
      <c r="P3657" t="s">
        <v>414</v>
      </c>
      <c r="Q3657" t="s">
        <v>415</v>
      </c>
      <c r="R3657" t="s">
        <v>416</v>
      </c>
      <c r="S3657" t="s">
        <v>338</v>
      </c>
      <c r="T3657" t="s">
        <v>339</v>
      </c>
      <c r="U3657" s="61" t="s">
        <v>340</v>
      </c>
      <c r="V3657" t="s">
        <v>24</v>
      </c>
      <c r="W3657" t="s">
        <v>263</v>
      </c>
      <c r="X3657" s="59">
        <v>12557</v>
      </c>
      <c r="Y3657" s="59">
        <v>16119</v>
      </c>
      <c r="Z3657" t="s">
        <v>141</v>
      </c>
      <c r="AA3657" s="146" t="str">
        <f t="shared" si="705"/>
        <v>EX</v>
      </c>
      <c r="AB3657" s="146" t="str">
        <f t="shared" si="707"/>
        <v>IT</v>
      </c>
      <c r="AC3657" t="str">
        <f t="shared" si="698"/>
        <v>EX</v>
      </c>
      <c r="AD3657" s="74">
        <f t="shared" si="699"/>
        <v>16119</v>
      </c>
      <c r="AE3657" s="74">
        <f t="shared" si="704"/>
        <v>16119</v>
      </c>
      <c r="AF3657">
        <v>1</v>
      </c>
      <c r="AG3657">
        <v>0</v>
      </c>
      <c r="AH3657" s="74">
        <v>0</v>
      </c>
      <c r="AJ3657" s="74">
        <f t="shared" si="700"/>
        <v>0</v>
      </c>
      <c r="AK3657" s="74">
        <f t="shared" si="706"/>
        <v>16119</v>
      </c>
      <c r="AL3657" t="str">
        <f t="shared" si="701"/>
        <v>N</v>
      </c>
      <c r="AN3657" t="s">
        <v>86</v>
      </c>
      <c r="AO3657" t="s">
        <v>85</v>
      </c>
      <c r="AP3657" t="str">
        <f t="shared" si="702"/>
        <v>94</v>
      </c>
      <c r="AQ3657" s="145" t="s">
        <v>1826</v>
      </c>
      <c r="AR3657" t="str">
        <f t="shared" si="703"/>
        <v>1-Adjusted Base Budget</v>
      </c>
      <c r="AS3657" s="145" t="s">
        <v>1827</v>
      </c>
      <c r="AT3657" t="s">
        <v>213</v>
      </c>
      <c r="AV3657" t="str">
        <f t="shared" si="697"/>
        <v>VPIT-SS</v>
      </c>
      <c r="AW3657" t="str">
        <f t="shared" si="708"/>
        <v>VP FOR INFORMATION TECHNOLOGY-SHARED SERVICES</v>
      </c>
    </row>
    <row r="3658" spans="1:49">
      <c r="A3658" s="59">
        <v>2018</v>
      </c>
      <c r="B3658" t="s">
        <v>137</v>
      </c>
      <c r="C3658" t="s">
        <v>1310</v>
      </c>
      <c r="D3658" t="s">
        <v>1311</v>
      </c>
      <c r="E3658" t="s">
        <v>1338</v>
      </c>
      <c r="F3658" t="s">
        <v>1345</v>
      </c>
      <c r="G3658" t="s">
        <v>1346</v>
      </c>
      <c r="H3658" t="s">
        <v>156</v>
      </c>
      <c r="I3658" s="170" t="s">
        <v>84</v>
      </c>
      <c r="J3658" t="s">
        <v>85</v>
      </c>
      <c r="K3658" t="s">
        <v>214</v>
      </c>
      <c r="L3658" t="s">
        <v>417</v>
      </c>
      <c r="M3658" t="s">
        <v>418</v>
      </c>
      <c r="N3658" t="s">
        <v>217</v>
      </c>
      <c r="O3658" t="s">
        <v>263</v>
      </c>
      <c r="P3658" t="s">
        <v>414</v>
      </c>
      <c r="Q3658" t="s">
        <v>415</v>
      </c>
      <c r="R3658" t="s">
        <v>416</v>
      </c>
      <c r="S3658" t="s">
        <v>338</v>
      </c>
      <c r="T3658" t="s">
        <v>339</v>
      </c>
      <c r="U3658" s="61" t="s">
        <v>340</v>
      </c>
      <c r="V3658" t="s">
        <v>24</v>
      </c>
      <c r="W3658" t="s">
        <v>263</v>
      </c>
      <c r="X3658" s="59">
        <v>11536</v>
      </c>
      <c r="Y3658" s="59">
        <v>11426</v>
      </c>
      <c r="Z3658" t="s">
        <v>141</v>
      </c>
      <c r="AA3658" s="146" t="str">
        <f t="shared" si="705"/>
        <v>EX</v>
      </c>
      <c r="AB3658" s="146" t="str">
        <f t="shared" si="707"/>
        <v>IT</v>
      </c>
      <c r="AC3658" t="str">
        <f t="shared" si="698"/>
        <v>EX</v>
      </c>
      <c r="AD3658" s="74">
        <f t="shared" si="699"/>
        <v>11426</v>
      </c>
      <c r="AE3658" s="74">
        <f t="shared" si="704"/>
        <v>11426</v>
      </c>
      <c r="AF3658">
        <v>1</v>
      </c>
      <c r="AG3658">
        <v>0</v>
      </c>
      <c r="AH3658" s="74">
        <v>0</v>
      </c>
      <c r="AJ3658" s="74">
        <f t="shared" si="700"/>
        <v>0</v>
      </c>
      <c r="AK3658" s="74">
        <f t="shared" si="706"/>
        <v>11426</v>
      </c>
      <c r="AL3658" t="str">
        <f t="shared" si="701"/>
        <v>N</v>
      </c>
      <c r="AN3658" t="s">
        <v>86</v>
      </c>
      <c r="AO3658" t="s">
        <v>85</v>
      </c>
      <c r="AP3658" t="str">
        <f t="shared" si="702"/>
        <v>94</v>
      </c>
      <c r="AQ3658" s="145" t="s">
        <v>1826</v>
      </c>
      <c r="AR3658" t="str">
        <f t="shared" si="703"/>
        <v>1-Adjusted Base Budget</v>
      </c>
      <c r="AS3658" s="145" t="s">
        <v>1827</v>
      </c>
      <c r="AT3658" t="s">
        <v>213</v>
      </c>
      <c r="AV3658" t="str">
        <f t="shared" si="697"/>
        <v>VPIT-SS</v>
      </c>
      <c r="AW3658" t="str">
        <f t="shared" si="708"/>
        <v>VP FOR INFORMATION TECHNOLOGY-SHARED SERVICES</v>
      </c>
    </row>
    <row r="3659" spans="1:49">
      <c r="A3659" s="59">
        <v>2018</v>
      </c>
      <c r="B3659" t="s">
        <v>137</v>
      </c>
      <c r="C3659" t="s">
        <v>1310</v>
      </c>
      <c r="D3659" t="s">
        <v>1311</v>
      </c>
      <c r="E3659" t="s">
        <v>1338</v>
      </c>
      <c r="F3659" t="s">
        <v>1349</v>
      </c>
      <c r="G3659" t="s">
        <v>1350</v>
      </c>
      <c r="H3659" t="s">
        <v>156</v>
      </c>
      <c r="I3659" s="170" t="s">
        <v>84</v>
      </c>
      <c r="J3659" t="s">
        <v>85</v>
      </c>
      <c r="K3659" t="s">
        <v>214</v>
      </c>
      <c r="L3659" t="s">
        <v>417</v>
      </c>
      <c r="M3659" t="s">
        <v>418</v>
      </c>
      <c r="N3659" t="s">
        <v>217</v>
      </c>
      <c r="O3659" t="s">
        <v>263</v>
      </c>
      <c r="P3659" t="s">
        <v>414</v>
      </c>
      <c r="Q3659" t="s">
        <v>415</v>
      </c>
      <c r="R3659" t="s">
        <v>416</v>
      </c>
      <c r="S3659" t="s">
        <v>338</v>
      </c>
      <c r="T3659" t="s">
        <v>339</v>
      </c>
      <c r="U3659" s="61" t="s">
        <v>340</v>
      </c>
      <c r="V3659" t="s">
        <v>24</v>
      </c>
      <c r="W3659" t="s">
        <v>263</v>
      </c>
      <c r="X3659" s="59">
        <v>0</v>
      </c>
      <c r="Y3659" s="59">
        <v>-1735</v>
      </c>
      <c r="Z3659" t="s">
        <v>141</v>
      </c>
      <c r="AA3659" s="146" t="str">
        <f t="shared" si="705"/>
        <v>EX</v>
      </c>
      <c r="AB3659" s="146" t="str">
        <f t="shared" si="707"/>
        <v>IT</v>
      </c>
      <c r="AC3659" t="str">
        <f t="shared" si="698"/>
        <v>EX</v>
      </c>
      <c r="AD3659" s="74">
        <f t="shared" si="699"/>
        <v>-1735</v>
      </c>
      <c r="AE3659" s="74">
        <f t="shared" si="704"/>
        <v>-1735</v>
      </c>
      <c r="AF3659">
        <v>1</v>
      </c>
      <c r="AG3659">
        <v>0</v>
      </c>
      <c r="AH3659" s="74">
        <v>0</v>
      </c>
      <c r="AJ3659" s="74">
        <f t="shared" si="700"/>
        <v>0</v>
      </c>
      <c r="AK3659" s="74">
        <f t="shared" si="706"/>
        <v>-1735</v>
      </c>
      <c r="AL3659" t="str">
        <f t="shared" si="701"/>
        <v>N</v>
      </c>
      <c r="AN3659" t="s">
        <v>86</v>
      </c>
      <c r="AO3659" t="s">
        <v>85</v>
      </c>
      <c r="AP3659" t="str">
        <f t="shared" si="702"/>
        <v>94</v>
      </c>
      <c r="AQ3659" s="145" t="s">
        <v>1826</v>
      </c>
      <c r="AR3659" t="str">
        <f t="shared" si="703"/>
        <v>1-Adjusted Base Budget</v>
      </c>
      <c r="AS3659" s="145" t="s">
        <v>1827</v>
      </c>
      <c r="AT3659" t="s">
        <v>213</v>
      </c>
      <c r="AV3659" t="str">
        <f t="shared" si="697"/>
        <v>VPIT-SS</v>
      </c>
      <c r="AW3659" t="str">
        <f t="shared" si="708"/>
        <v>VP FOR INFORMATION TECHNOLOGY-SHARED SERVICES</v>
      </c>
    </row>
    <row r="3660" spans="1:49">
      <c r="A3660" s="59">
        <v>2018</v>
      </c>
      <c r="B3660" t="s">
        <v>137</v>
      </c>
      <c r="C3660" t="s">
        <v>1310</v>
      </c>
      <c r="D3660" t="s">
        <v>1311</v>
      </c>
      <c r="E3660" t="s">
        <v>1315</v>
      </c>
      <c r="F3660" t="s">
        <v>1313</v>
      </c>
      <c r="G3660" t="s">
        <v>1314</v>
      </c>
      <c r="H3660" t="s">
        <v>158</v>
      </c>
      <c r="I3660" s="170" t="s">
        <v>84</v>
      </c>
      <c r="J3660" t="s">
        <v>85</v>
      </c>
      <c r="K3660" t="s">
        <v>214</v>
      </c>
      <c r="L3660" t="s">
        <v>417</v>
      </c>
      <c r="M3660" t="s">
        <v>418</v>
      </c>
      <c r="N3660" t="s">
        <v>217</v>
      </c>
      <c r="O3660" t="s">
        <v>263</v>
      </c>
      <c r="P3660" t="s">
        <v>414</v>
      </c>
      <c r="Q3660" t="s">
        <v>415</v>
      </c>
      <c r="R3660" t="s">
        <v>416</v>
      </c>
      <c r="S3660" t="s">
        <v>338</v>
      </c>
      <c r="T3660" t="s">
        <v>339</v>
      </c>
      <c r="U3660" s="61" t="s">
        <v>340</v>
      </c>
      <c r="V3660" t="s">
        <v>24</v>
      </c>
      <c r="W3660" t="s">
        <v>263</v>
      </c>
      <c r="X3660" s="59">
        <v>20854</v>
      </c>
      <c r="Y3660" s="59">
        <v>20854</v>
      </c>
      <c r="Z3660" t="s">
        <v>141</v>
      </c>
      <c r="AA3660" s="146" t="str">
        <f t="shared" si="705"/>
        <v>EX</v>
      </c>
      <c r="AB3660" s="146" t="str">
        <f t="shared" si="707"/>
        <v>IT</v>
      </c>
      <c r="AC3660" t="str">
        <f t="shared" si="698"/>
        <v>EX</v>
      </c>
      <c r="AD3660" s="74">
        <f t="shared" si="699"/>
        <v>20854</v>
      </c>
      <c r="AE3660" s="74">
        <f t="shared" si="704"/>
        <v>20854</v>
      </c>
      <c r="AF3660">
        <v>1</v>
      </c>
      <c r="AG3660">
        <v>0</v>
      </c>
      <c r="AH3660" s="74">
        <v>0</v>
      </c>
      <c r="AJ3660" s="74">
        <f t="shared" si="700"/>
        <v>0</v>
      </c>
      <c r="AK3660" s="74">
        <f t="shared" si="706"/>
        <v>20854</v>
      </c>
      <c r="AL3660" t="str">
        <f t="shared" si="701"/>
        <v>N</v>
      </c>
      <c r="AN3660" t="s">
        <v>86</v>
      </c>
      <c r="AO3660" t="s">
        <v>85</v>
      </c>
      <c r="AP3660" t="str">
        <f t="shared" si="702"/>
        <v>94</v>
      </c>
      <c r="AQ3660" s="145" t="s">
        <v>1826</v>
      </c>
      <c r="AR3660" t="str">
        <f t="shared" si="703"/>
        <v>1-Adjusted Base Budget</v>
      </c>
      <c r="AS3660" s="145" t="s">
        <v>1827</v>
      </c>
      <c r="AT3660" t="s">
        <v>213</v>
      </c>
      <c r="AV3660" t="str">
        <f t="shared" ref="AV3660:AV3723" si="709">IF(AND($AN3660="UAVP",$Z3660="OE"),$AN3660 &amp; "-OE",IF(AND($AN3660="VPIT",OR($Z3660="SS",$Z3660="IT")),$AN3660 &amp; "-SS",$AN3660))</f>
        <v>VPIT-SS</v>
      </c>
      <c r="AW3660" t="str">
        <f t="shared" si="708"/>
        <v>VP FOR INFORMATION TECHNOLOGY-SHARED SERVICES</v>
      </c>
    </row>
    <row r="3661" spans="1:49">
      <c r="A3661" s="59">
        <v>2018</v>
      </c>
      <c r="B3661" t="s">
        <v>137</v>
      </c>
      <c r="C3661" t="s">
        <v>1310</v>
      </c>
      <c r="D3661" t="s">
        <v>1311</v>
      </c>
      <c r="E3661" t="s">
        <v>1319</v>
      </c>
      <c r="F3661" t="s">
        <v>1313</v>
      </c>
      <c r="G3661" t="s">
        <v>1314</v>
      </c>
      <c r="H3661" t="s">
        <v>142</v>
      </c>
      <c r="I3661" s="170" t="s">
        <v>84</v>
      </c>
      <c r="J3661" t="s">
        <v>85</v>
      </c>
      <c r="K3661" t="s">
        <v>214</v>
      </c>
      <c r="L3661" t="s">
        <v>419</v>
      </c>
      <c r="M3661" t="s">
        <v>420</v>
      </c>
      <c r="N3661" t="s">
        <v>217</v>
      </c>
      <c r="O3661" t="s">
        <v>263</v>
      </c>
      <c r="P3661" t="s">
        <v>414</v>
      </c>
      <c r="Q3661" t="s">
        <v>415</v>
      </c>
      <c r="R3661" t="s">
        <v>416</v>
      </c>
      <c r="S3661" t="s">
        <v>338</v>
      </c>
      <c r="T3661" t="s">
        <v>339</v>
      </c>
      <c r="U3661" s="61" t="s">
        <v>340</v>
      </c>
      <c r="V3661" t="s">
        <v>24</v>
      </c>
      <c r="W3661" t="s">
        <v>263</v>
      </c>
      <c r="X3661" s="59">
        <v>60900</v>
      </c>
      <c r="Y3661" s="59">
        <v>60900</v>
      </c>
      <c r="Z3661" t="s">
        <v>141</v>
      </c>
      <c r="AA3661" s="146" t="str">
        <f t="shared" si="705"/>
        <v>EX</v>
      </c>
      <c r="AB3661" s="146" t="str">
        <f t="shared" si="707"/>
        <v>IT</v>
      </c>
      <c r="AC3661" t="str">
        <f t="shared" si="698"/>
        <v>EX</v>
      </c>
      <c r="AD3661" s="74">
        <f t="shared" si="699"/>
        <v>60900</v>
      </c>
      <c r="AE3661" s="74">
        <f t="shared" si="704"/>
        <v>60900</v>
      </c>
      <c r="AF3661">
        <v>1</v>
      </c>
      <c r="AG3661">
        <v>0</v>
      </c>
      <c r="AH3661" s="74">
        <v>0</v>
      </c>
      <c r="AJ3661" s="74">
        <f t="shared" si="700"/>
        <v>0</v>
      </c>
      <c r="AK3661" s="74">
        <f t="shared" si="706"/>
        <v>60900</v>
      </c>
      <c r="AL3661" t="str">
        <f t="shared" si="701"/>
        <v>N</v>
      </c>
      <c r="AN3661" t="s">
        <v>86</v>
      </c>
      <c r="AO3661" t="s">
        <v>85</v>
      </c>
      <c r="AP3661" t="str">
        <f t="shared" si="702"/>
        <v>94</v>
      </c>
      <c r="AQ3661" s="145" t="s">
        <v>1826</v>
      </c>
      <c r="AR3661" t="str">
        <f t="shared" si="703"/>
        <v>1-Adjusted Base Budget</v>
      </c>
      <c r="AS3661" s="145" t="s">
        <v>1827</v>
      </c>
      <c r="AT3661" t="s">
        <v>213</v>
      </c>
      <c r="AV3661" t="str">
        <f t="shared" si="709"/>
        <v>VPIT-SS</v>
      </c>
      <c r="AW3661" t="str">
        <f t="shared" si="708"/>
        <v>VP FOR INFORMATION TECHNOLOGY-SHARED SERVICES</v>
      </c>
    </row>
    <row r="3662" spans="1:49">
      <c r="A3662" s="59">
        <v>2018</v>
      </c>
      <c r="B3662" t="s">
        <v>137</v>
      </c>
      <c r="C3662" t="s">
        <v>1310</v>
      </c>
      <c r="D3662" t="s">
        <v>1311</v>
      </c>
      <c r="E3662" t="s">
        <v>1312</v>
      </c>
      <c r="F3662" t="s">
        <v>1313</v>
      </c>
      <c r="G3662" t="s">
        <v>1314</v>
      </c>
      <c r="H3662" t="s">
        <v>144</v>
      </c>
      <c r="I3662" s="170" t="s">
        <v>84</v>
      </c>
      <c r="J3662" t="s">
        <v>85</v>
      </c>
      <c r="K3662" t="s">
        <v>214</v>
      </c>
      <c r="L3662" t="s">
        <v>419</v>
      </c>
      <c r="M3662" t="s">
        <v>420</v>
      </c>
      <c r="N3662" t="s">
        <v>217</v>
      </c>
      <c r="O3662" t="s">
        <v>263</v>
      </c>
      <c r="P3662" t="s">
        <v>414</v>
      </c>
      <c r="Q3662" t="s">
        <v>415</v>
      </c>
      <c r="R3662" t="s">
        <v>416</v>
      </c>
      <c r="S3662" t="s">
        <v>338</v>
      </c>
      <c r="T3662" t="s">
        <v>339</v>
      </c>
      <c r="U3662" s="61" t="s">
        <v>340</v>
      </c>
      <c r="V3662" t="s">
        <v>24</v>
      </c>
      <c r="W3662" t="s">
        <v>263</v>
      </c>
      <c r="X3662" s="59">
        <v>11955</v>
      </c>
      <c r="Y3662" s="59">
        <v>11955</v>
      </c>
      <c r="Z3662" t="s">
        <v>141</v>
      </c>
      <c r="AA3662" s="146" t="str">
        <f t="shared" si="705"/>
        <v>EX</v>
      </c>
      <c r="AB3662" s="146" t="str">
        <f t="shared" si="707"/>
        <v>IT</v>
      </c>
      <c r="AC3662" t="str">
        <f t="shared" si="698"/>
        <v>EX</v>
      </c>
      <c r="AD3662" s="74">
        <f t="shared" si="699"/>
        <v>11955</v>
      </c>
      <c r="AE3662" s="74">
        <f t="shared" si="704"/>
        <v>11955</v>
      </c>
      <c r="AF3662">
        <v>1</v>
      </c>
      <c r="AG3662">
        <v>0</v>
      </c>
      <c r="AH3662" s="74">
        <v>0</v>
      </c>
      <c r="AJ3662" s="74">
        <f t="shared" si="700"/>
        <v>0</v>
      </c>
      <c r="AK3662" s="74">
        <f t="shared" si="706"/>
        <v>11955</v>
      </c>
      <c r="AL3662" t="str">
        <f t="shared" si="701"/>
        <v>N</v>
      </c>
      <c r="AN3662" t="s">
        <v>86</v>
      </c>
      <c r="AO3662" t="s">
        <v>85</v>
      </c>
      <c r="AP3662" t="str">
        <f t="shared" si="702"/>
        <v>94</v>
      </c>
      <c r="AQ3662" s="145" t="s">
        <v>1826</v>
      </c>
      <c r="AR3662" t="str">
        <f t="shared" si="703"/>
        <v>1-Adjusted Base Budget</v>
      </c>
      <c r="AS3662" s="145" t="s">
        <v>1827</v>
      </c>
      <c r="AT3662" t="s">
        <v>213</v>
      </c>
      <c r="AV3662" t="str">
        <f t="shared" si="709"/>
        <v>VPIT-SS</v>
      </c>
      <c r="AW3662" t="str">
        <f t="shared" si="708"/>
        <v>VP FOR INFORMATION TECHNOLOGY-SHARED SERVICES</v>
      </c>
    </row>
    <row r="3663" spans="1:49">
      <c r="A3663" s="59">
        <v>2018</v>
      </c>
      <c r="B3663" t="s">
        <v>137</v>
      </c>
      <c r="C3663" t="s">
        <v>1310</v>
      </c>
      <c r="D3663" t="s">
        <v>1311</v>
      </c>
      <c r="E3663" t="s">
        <v>1316</v>
      </c>
      <c r="F3663" t="s">
        <v>1057</v>
      </c>
      <c r="G3663" t="s">
        <v>1058</v>
      </c>
      <c r="H3663" t="s">
        <v>149</v>
      </c>
      <c r="I3663" s="170" t="s">
        <v>84</v>
      </c>
      <c r="J3663" t="s">
        <v>85</v>
      </c>
      <c r="K3663" t="s">
        <v>214</v>
      </c>
      <c r="L3663" t="s">
        <v>419</v>
      </c>
      <c r="M3663" t="s">
        <v>420</v>
      </c>
      <c r="N3663" t="s">
        <v>217</v>
      </c>
      <c r="O3663" t="s">
        <v>263</v>
      </c>
      <c r="P3663" t="s">
        <v>414</v>
      </c>
      <c r="Q3663" t="s">
        <v>415</v>
      </c>
      <c r="R3663" t="s">
        <v>416</v>
      </c>
      <c r="S3663" t="s">
        <v>338</v>
      </c>
      <c r="T3663" t="s">
        <v>339</v>
      </c>
      <c r="U3663" s="61" t="s">
        <v>340</v>
      </c>
      <c r="V3663" t="s">
        <v>24</v>
      </c>
      <c r="W3663" t="s">
        <v>263</v>
      </c>
      <c r="X3663" s="59">
        <v>10458</v>
      </c>
      <c r="Y3663" s="59">
        <v>10458</v>
      </c>
      <c r="Z3663" t="s">
        <v>141</v>
      </c>
      <c r="AA3663" s="146" t="str">
        <f t="shared" si="705"/>
        <v>EX</v>
      </c>
      <c r="AB3663" s="146" t="str">
        <f t="shared" si="707"/>
        <v>IT</v>
      </c>
      <c r="AC3663" t="str">
        <f t="shared" si="698"/>
        <v>EX</v>
      </c>
      <c r="AD3663" s="74">
        <f t="shared" si="699"/>
        <v>10458</v>
      </c>
      <c r="AE3663" s="74">
        <f t="shared" si="704"/>
        <v>10458</v>
      </c>
      <c r="AF3663">
        <v>1</v>
      </c>
      <c r="AG3663">
        <v>0</v>
      </c>
      <c r="AH3663" s="74">
        <v>0</v>
      </c>
      <c r="AJ3663" s="74">
        <f t="shared" si="700"/>
        <v>0</v>
      </c>
      <c r="AK3663" s="74">
        <f t="shared" si="706"/>
        <v>10458</v>
      </c>
      <c r="AL3663" t="str">
        <f t="shared" si="701"/>
        <v>N</v>
      </c>
      <c r="AN3663" t="s">
        <v>86</v>
      </c>
      <c r="AO3663" t="s">
        <v>85</v>
      </c>
      <c r="AP3663" t="str">
        <f t="shared" si="702"/>
        <v>94</v>
      </c>
      <c r="AQ3663" s="145" t="s">
        <v>1826</v>
      </c>
      <c r="AR3663" t="str">
        <f t="shared" si="703"/>
        <v>1-Adjusted Base Budget</v>
      </c>
      <c r="AS3663" s="145" t="s">
        <v>1827</v>
      </c>
      <c r="AT3663" t="s">
        <v>213</v>
      </c>
      <c r="AV3663" t="str">
        <f t="shared" si="709"/>
        <v>VPIT-SS</v>
      </c>
      <c r="AW3663" t="str">
        <f t="shared" si="708"/>
        <v>VP FOR INFORMATION TECHNOLOGY-SHARED SERVICES</v>
      </c>
    </row>
    <row r="3664" spans="1:49">
      <c r="A3664" s="59">
        <v>2018</v>
      </c>
      <c r="B3664" t="s">
        <v>137</v>
      </c>
      <c r="C3664" t="s">
        <v>1310</v>
      </c>
      <c r="D3664" t="s">
        <v>1311</v>
      </c>
      <c r="E3664" t="s">
        <v>1316</v>
      </c>
      <c r="F3664" t="s">
        <v>1059</v>
      </c>
      <c r="G3664" t="s">
        <v>1060</v>
      </c>
      <c r="H3664" t="s">
        <v>149</v>
      </c>
      <c r="I3664" s="170" t="s">
        <v>84</v>
      </c>
      <c r="J3664" t="s">
        <v>85</v>
      </c>
      <c r="K3664" t="s">
        <v>214</v>
      </c>
      <c r="L3664" t="s">
        <v>419</v>
      </c>
      <c r="M3664" t="s">
        <v>420</v>
      </c>
      <c r="N3664" t="s">
        <v>217</v>
      </c>
      <c r="O3664" t="s">
        <v>263</v>
      </c>
      <c r="P3664" t="s">
        <v>414</v>
      </c>
      <c r="Q3664" t="s">
        <v>415</v>
      </c>
      <c r="R3664" t="s">
        <v>416</v>
      </c>
      <c r="S3664" t="s">
        <v>338</v>
      </c>
      <c r="T3664" t="s">
        <v>339</v>
      </c>
      <c r="U3664" s="61" t="s">
        <v>340</v>
      </c>
      <c r="V3664" t="s">
        <v>24</v>
      </c>
      <c r="W3664" t="s">
        <v>263</v>
      </c>
      <c r="X3664" s="59">
        <v>21877</v>
      </c>
      <c r="Y3664" s="59">
        <v>21877</v>
      </c>
      <c r="Z3664" t="s">
        <v>141</v>
      </c>
      <c r="AA3664" s="146" t="str">
        <f t="shared" si="705"/>
        <v>EX</v>
      </c>
      <c r="AB3664" s="146" t="str">
        <f t="shared" si="707"/>
        <v>IT</v>
      </c>
      <c r="AC3664" t="str">
        <f t="shared" si="698"/>
        <v>EX</v>
      </c>
      <c r="AD3664" s="74">
        <f t="shared" si="699"/>
        <v>21877</v>
      </c>
      <c r="AE3664" s="74">
        <f t="shared" si="704"/>
        <v>21877</v>
      </c>
      <c r="AF3664">
        <v>1</v>
      </c>
      <c r="AG3664">
        <v>0</v>
      </c>
      <c r="AH3664" s="74">
        <v>0</v>
      </c>
      <c r="AJ3664" s="74">
        <f t="shared" si="700"/>
        <v>0</v>
      </c>
      <c r="AK3664" s="74">
        <f t="shared" si="706"/>
        <v>21877</v>
      </c>
      <c r="AL3664" t="str">
        <f t="shared" si="701"/>
        <v>N</v>
      </c>
      <c r="AN3664" t="s">
        <v>86</v>
      </c>
      <c r="AO3664" t="s">
        <v>85</v>
      </c>
      <c r="AP3664" t="str">
        <f t="shared" si="702"/>
        <v>94</v>
      </c>
      <c r="AQ3664" s="145" t="s">
        <v>1826</v>
      </c>
      <c r="AR3664" t="str">
        <f t="shared" si="703"/>
        <v>1-Adjusted Base Budget</v>
      </c>
      <c r="AS3664" s="145" t="s">
        <v>1827</v>
      </c>
      <c r="AT3664" t="s">
        <v>213</v>
      </c>
      <c r="AV3664" t="str">
        <f t="shared" si="709"/>
        <v>VPIT-SS</v>
      </c>
      <c r="AW3664" t="str">
        <f t="shared" si="708"/>
        <v>VP FOR INFORMATION TECHNOLOGY-SHARED SERVICES</v>
      </c>
    </row>
    <row r="3665" spans="1:49">
      <c r="A3665" s="59">
        <v>2018</v>
      </c>
      <c r="B3665" t="s">
        <v>137</v>
      </c>
      <c r="C3665" t="s">
        <v>1310</v>
      </c>
      <c r="D3665" t="s">
        <v>1311</v>
      </c>
      <c r="E3665" t="s">
        <v>1316</v>
      </c>
      <c r="F3665" t="s">
        <v>1008</v>
      </c>
      <c r="G3665" t="s">
        <v>1009</v>
      </c>
      <c r="H3665" t="s">
        <v>149</v>
      </c>
      <c r="I3665" s="170" t="s">
        <v>84</v>
      </c>
      <c r="J3665" t="s">
        <v>85</v>
      </c>
      <c r="K3665" t="s">
        <v>214</v>
      </c>
      <c r="L3665" t="s">
        <v>419</v>
      </c>
      <c r="M3665" t="s">
        <v>420</v>
      </c>
      <c r="N3665" t="s">
        <v>217</v>
      </c>
      <c r="O3665" t="s">
        <v>263</v>
      </c>
      <c r="P3665" t="s">
        <v>414</v>
      </c>
      <c r="Q3665" t="s">
        <v>415</v>
      </c>
      <c r="R3665" t="s">
        <v>416</v>
      </c>
      <c r="S3665" t="s">
        <v>338</v>
      </c>
      <c r="T3665" t="s">
        <v>339</v>
      </c>
      <c r="U3665" s="61" t="s">
        <v>340</v>
      </c>
      <c r="V3665" t="s">
        <v>24</v>
      </c>
      <c r="W3665" t="s">
        <v>263</v>
      </c>
      <c r="X3665" s="59">
        <v>11991</v>
      </c>
      <c r="Y3665" s="59">
        <v>16206</v>
      </c>
      <c r="Z3665" t="s">
        <v>141</v>
      </c>
      <c r="AA3665" s="146" t="str">
        <f t="shared" si="705"/>
        <v>EX</v>
      </c>
      <c r="AB3665" s="146" t="str">
        <f t="shared" si="707"/>
        <v>IT</v>
      </c>
      <c r="AC3665" t="str">
        <f t="shared" si="698"/>
        <v>EX</v>
      </c>
      <c r="AD3665" s="74">
        <f t="shared" si="699"/>
        <v>16206</v>
      </c>
      <c r="AE3665" s="74">
        <f t="shared" si="704"/>
        <v>16206</v>
      </c>
      <c r="AF3665">
        <v>1</v>
      </c>
      <c r="AG3665">
        <v>0</v>
      </c>
      <c r="AH3665" s="74">
        <v>0</v>
      </c>
      <c r="AJ3665" s="74">
        <f t="shared" si="700"/>
        <v>0</v>
      </c>
      <c r="AK3665" s="74">
        <f t="shared" si="706"/>
        <v>16206</v>
      </c>
      <c r="AL3665" t="str">
        <f t="shared" si="701"/>
        <v>N</v>
      </c>
      <c r="AN3665" t="s">
        <v>86</v>
      </c>
      <c r="AO3665" t="s">
        <v>85</v>
      </c>
      <c r="AP3665" t="str">
        <f t="shared" si="702"/>
        <v>94</v>
      </c>
      <c r="AQ3665" s="145" t="s">
        <v>1826</v>
      </c>
      <c r="AR3665" t="str">
        <f t="shared" si="703"/>
        <v>1-Adjusted Base Budget</v>
      </c>
      <c r="AS3665" s="145" t="s">
        <v>1827</v>
      </c>
      <c r="AT3665" t="s">
        <v>213</v>
      </c>
      <c r="AV3665" t="str">
        <f t="shared" si="709"/>
        <v>VPIT-SS</v>
      </c>
      <c r="AW3665" t="str">
        <f t="shared" si="708"/>
        <v>VP FOR INFORMATION TECHNOLOGY-SHARED SERVICES</v>
      </c>
    </row>
    <row r="3666" spans="1:49">
      <c r="A3666" s="59">
        <v>2018</v>
      </c>
      <c r="B3666" t="s">
        <v>137</v>
      </c>
      <c r="C3666" t="s">
        <v>1310</v>
      </c>
      <c r="D3666" t="s">
        <v>1311</v>
      </c>
      <c r="E3666" t="s">
        <v>1316</v>
      </c>
      <c r="F3666" t="s">
        <v>1063</v>
      </c>
      <c r="G3666" t="s">
        <v>1064</v>
      </c>
      <c r="H3666" t="s">
        <v>149</v>
      </c>
      <c r="I3666" s="170" t="s">
        <v>84</v>
      </c>
      <c r="J3666" t="s">
        <v>85</v>
      </c>
      <c r="K3666" t="s">
        <v>214</v>
      </c>
      <c r="L3666" t="s">
        <v>419</v>
      </c>
      <c r="M3666" t="s">
        <v>420</v>
      </c>
      <c r="N3666" t="s">
        <v>217</v>
      </c>
      <c r="O3666" t="s">
        <v>263</v>
      </c>
      <c r="P3666" t="s">
        <v>414</v>
      </c>
      <c r="Q3666" t="s">
        <v>415</v>
      </c>
      <c r="R3666" t="s">
        <v>416</v>
      </c>
      <c r="S3666" t="s">
        <v>338</v>
      </c>
      <c r="T3666" t="s">
        <v>339</v>
      </c>
      <c r="U3666" s="61" t="s">
        <v>340</v>
      </c>
      <c r="V3666" t="s">
        <v>24</v>
      </c>
      <c r="W3666" t="s">
        <v>263</v>
      </c>
      <c r="X3666" s="59">
        <v>18611</v>
      </c>
      <c r="Y3666" s="59">
        <v>18611</v>
      </c>
      <c r="Z3666" t="s">
        <v>141</v>
      </c>
      <c r="AA3666" s="146" t="str">
        <f t="shared" si="705"/>
        <v>EX</v>
      </c>
      <c r="AB3666" s="146" t="str">
        <f t="shared" si="707"/>
        <v>IT</v>
      </c>
      <c r="AC3666" t="str">
        <f t="shared" si="698"/>
        <v>EX</v>
      </c>
      <c r="AD3666" s="74">
        <f t="shared" si="699"/>
        <v>18611</v>
      </c>
      <c r="AE3666" s="74">
        <f t="shared" si="704"/>
        <v>18611</v>
      </c>
      <c r="AF3666">
        <v>1</v>
      </c>
      <c r="AG3666">
        <v>0</v>
      </c>
      <c r="AH3666" s="74">
        <v>0</v>
      </c>
      <c r="AJ3666" s="74">
        <f t="shared" si="700"/>
        <v>0</v>
      </c>
      <c r="AK3666" s="74">
        <f t="shared" si="706"/>
        <v>18611</v>
      </c>
      <c r="AL3666" t="str">
        <f t="shared" si="701"/>
        <v>N</v>
      </c>
      <c r="AN3666" t="s">
        <v>86</v>
      </c>
      <c r="AO3666" t="s">
        <v>85</v>
      </c>
      <c r="AP3666" t="str">
        <f t="shared" si="702"/>
        <v>94</v>
      </c>
      <c r="AQ3666" s="145" t="s">
        <v>1826</v>
      </c>
      <c r="AR3666" t="str">
        <f t="shared" si="703"/>
        <v>1-Adjusted Base Budget</v>
      </c>
      <c r="AS3666" s="145" t="s">
        <v>1827</v>
      </c>
      <c r="AT3666" t="s">
        <v>213</v>
      </c>
      <c r="AV3666" t="str">
        <f t="shared" si="709"/>
        <v>VPIT-SS</v>
      </c>
      <c r="AW3666" t="str">
        <f t="shared" si="708"/>
        <v>VP FOR INFORMATION TECHNOLOGY-SHARED SERVICES</v>
      </c>
    </row>
    <row r="3667" spans="1:49">
      <c r="A3667" s="59">
        <v>2018</v>
      </c>
      <c r="B3667" t="s">
        <v>137</v>
      </c>
      <c r="C3667" t="s">
        <v>1310</v>
      </c>
      <c r="D3667" t="s">
        <v>1311</v>
      </c>
      <c r="E3667" t="s">
        <v>1316</v>
      </c>
      <c r="F3667" t="s">
        <v>1119</v>
      </c>
      <c r="G3667" t="s">
        <v>1120</v>
      </c>
      <c r="H3667" t="s">
        <v>149</v>
      </c>
      <c r="I3667" s="170" t="s">
        <v>84</v>
      </c>
      <c r="J3667" t="s">
        <v>85</v>
      </c>
      <c r="K3667" t="s">
        <v>214</v>
      </c>
      <c r="L3667" t="s">
        <v>419</v>
      </c>
      <c r="M3667" t="s">
        <v>420</v>
      </c>
      <c r="N3667" t="s">
        <v>217</v>
      </c>
      <c r="O3667" t="s">
        <v>263</v>
      </c>
      <c r="P3667" t="s">
        <v>414</v>
      </c>
      <c r="Q3667" t="s">
        <v>415</v>
      </c>
      <c r="R3667" t="s">
        <v>416</v>
      </c>
      <c r="S3667" t="s">
        <v>338</v>
      </c>
      <c r="T3667" t="s">
        <v>339</v>
      </c>
      <c r="U3667" s="61" t="s">
        <v>340</v>
      </c>
      <c r="V3667" t="s">
        <v>24</v>
      </c>
      <c r="W3667" t="s">
        <v>263</v>
      </c>
      <c r="X3667" s="59">
        <v>23237</v>
      </c>
      <c r="Y3667" s="59">
        <v>23237</v>
      </c>
      <c r="Z3667" t="s">
        <v>141</v>
      </c>
      <c r="AA3667" s="146" t="str">
        <f t="shared" si="705"/>
        <v>EX</v>
      </c>
      <c r="AB3667" s="146" t="str">
        <f t="shared" si="707"/>
        <v>IT</v>
      </c>
      <c r="AC3667" t="str">
        <f t="shared" ref="AC3667:AC3730" si="710">IF(O3667 =AA3667,W3667,"Allot/Xfer IN")</f>
        <v>EX</v>
      </c>
      <c r="AD3667" s="74">
        <f t="shared" ref="AD3667:AD3730" si="711">IF(O3667 =AA3667,Y3667,-Y3667)</f>
        <v>23237</v>
      </c>
      <c r="AE3667" s="74">
        <f t="shared" si="704"/>
        <v>23237</v>
      </c>
      <c r="AF3667">
        <v>1</v>
      </c>
      <c r="AG3667">
        <v>0</v>
      </c>
      <c r="AH3667" s="74">
        <v>0</v>
      </c>
      <c r="AJ3667" s="74">
        <f t="shared" ref="AJ3667:AJ3730" si="712">SUM(AG3667:AI3667)</f>
        <v>0</v>
      </c>
      <c r="AK3667" s="74">
        <f t="shared" si="706"/>
        <v>23237</v>
      </c>
      <c r="AL3667" t="str">
        <f t="shared" ref="AL3667:AL3730" si="713">IF(AF3667&lt;&gt;1,"Y","N")</f>
        <v>N</v>
      </c>
      <c r="AN3667" t="s">
        <v>86</v>
      </c>
      <c r="AO3667" t="s">
        <v>85</v>
      </c>
      <c r="AP3667" t="str">
        <f t="shared" ref="AP3667:AP3730" si="714">IF(AL3667 ="Y","99",I3667)</f>
        <v>94</v>
      </c>
      <c r="AQ3667" s="145" t="s">
        <v>1826</v>
      </c>
      <c r="AR3667" t="str">
        <f t="shared" ref="AR3667:AR3730" si="715">IF(AM3667 ="y",AQ3667,IF(AG3667 &lt;&gt;0,"2-Provision for Compensation Incr","1-Adjusted Base Budget"))</f>
        <v>1-Adjusted Base Budget</v>
      </c>
      <c r="AS3667" s="145" t="s">
        <v>1827</v>
      </c>
      <c r="AT3667" t="s">
        <v>213</v>
      </c>
      <c r="AV3667" t="str">
        <f t="shared" si="709"/>
        <v>VPIT-SS</v>
      </c>
      <c r="AW3667" t="str">
        <f t="shared" si="708"/>
        <v>VP FOR INFORMATION TECHNOLOGY-SHARED SERVICES</v>
      </c>
    </row>
    <row r="3668" spans="1:49">
      <c r="A3668" s="59">
        <v>2018</v>
      </c>
      <c r="B3668" t="s">
        <v>137</v>
      </c>
      <c r="C3668" t="s">
        <v>1310</v>
      </c>
      <c r="D3668" t="s">
        <v>1311</v>
      </c>
      <c r="E3668" t="s">
        <v>1316</v>
      </c>
      <c r="F3668" t="s">
        <v>1142</v>
      </c>
      <c r="G3668" t="s">
        <v>1143</v>
      </c>
      <c r="H3668" t="s">
        <v>149</v>
      </c>
      <c r="I3668" s="170" t="s">
        <v>84</v>
      </c>
      <c r="J3668" t="s">
        <v>85</v>
      </c>
      <c r="K3668" t="s">
        <v>214</v>
      </c>
      <c r="L3668" t="s">
        <v>419</v>
      </c>
      <c r="M3668" t="s">
        <v>420</v>
      </c>
      <c r="N3668" t="s">
        <v>217</v>
      </c>
      <c r="O3668" t="s">
        <v>263</v>
      </c>
      <c r="P3668" t="s">
        <v>414</v>
      </c>
      <c r="Q3668" t="s">
        <v>415</v>
      </c>
      <c r="R3668" t="s">
        <v>416</v>
      </c>
      <c r="S3668" t="s">
        <v>338</v>
      </c>
      <c r="T3668" t="s">
        <v>339</v>
      </c>
      <c r="U3668" s="61" t="s">
        <v>340</v>
      </c>
      <c r="V3668" t="s">
        <v>24</v>
      </c>
      <c r="W3668" t="s">
        <v>263</v>
      </c>
      <c r="X3668" s="59">
        <v>14245</v>
      </c>
      <c r="Y3668" s="59">
        <v>26253</v>
      </c>
      <c r="Z3668" t="s">
        <v>141</v>
      </c>
      <c r="AA3668" s="146" t="str">
        <f t="shared" si="705"/>
        <v>EX</v>
      </c>
      <c r="AB3668" s="146" t="str">
        <f t="shared" si="707"/>
        <v>IT</v>
      </c>
      <c r="AC3668" t="str">
        <f t="shared" si="710"/>
        <v>EX</v>
      </c>
      <c r="AD3668" s="74">
        <f t="shared" si="711"/>
        <v>26253</v>
      </c>
      <c r="AE3668" s="74">
        <f t="shared" ref="AE3668:AE3731" si="716">Y3668</f>
        <v>26253</v>
      </c>
      <c r="AF3668">
        <v>1</v>
      </c>
      <c r="AG3668">
        <v>0</v>
      </c>
      <c r="AH3668" s="74">
        <v>0</v>
      </c>
      <c r="AJ3668" s="74">
        <f t="shared" si="712"/>
        <v>0</v>
      </c>
      <c r="AK3668" s="74">
        <f t="shared" si="706"/>
        <v>26253</v>
      </c>
      <c r="AL3668" t="str">
        <f t="shared" si="713"/>
        <v>N</v>
      </c>
      <c r="AN3668" t="s">
        <v>86</v>
      </c>
      <c r="AO3668" t="s">
        <v>85</v>
      </c>
      <c r="AP3668" t="str">
        <f t="shared" si="714"/>
        <v>94</v>
      </c>
      <c r="AQ3668" s="145" t="s">
        <v>1826</v>
      </c>
      <c r="AR3668" t="str">
        <f t="shared" si="715"/>
        <v>1-Adjusted Base Budget</v>
      </c>
      <c r="AS3668" s="145" t="s">
        <v>1827</v>
      </c>
      <c r="AT3668" t="s">
        <v>213</v>
      </c>
      <c r="AV3668" t="str">
        <f t="shared" si="709"/>
        <v>VPIT-SS</v>
      </c>
      <c r="AW3668" t="str">
        <f t="shared" si="708"/>
        <v>VP FOR INFORMATION TECHNOLOGY-SHARED SERVICES</v>
      </c>
    </row>
    <row r="3669" spans="1:49">
      <c r="A3669" s="59">
        <v>2018</v>
      </c>
      <c r="B3669" t="s">
        <v>137</v>
      </c>
      <c r="C3669" t="s">
        <v>1310</v>
      </c>
      <c r="D3669" t="s">
        <v>1311</v>
      </c>
      <c r="E3669" t="s">
        <v>1316</v>
      </c>
      <c r="F3669" t="s">
        <v>1065</v>
      </c>
      <c r="G3669" t="s">
        <v>1066</v>
      </c>
      <c r="H3669" t="s">
        <v>149</v>
      </c>
      <c r="I3669" s="170" t="s">
        <v>84</v>
      </c>
      <c r="J3669" t="s">
        <v>85</v>
      </c>
      <c r="K3669" t="s">
        <v>214</v>
      </c>
      <c r="L3669" t="s">
        <v>419</v>
      </c>
      <c r="M3669" t="s">
        <v>420</v>
      </c>
      <c r="N3669" t="s">
        <v>217</v>
      </c>
      <c r="O3669" t="s">
        <v>263</v>
      </c>
      <c r="P3669" t="s">
        <v>414</v>
      </c>
      <c r="Q3669" t="s">
        <v>415</v>
      </c>
      <c r="R3669" t="s">
        <v>416</v>
      </c>
      <c r="S3669" t="s">
        <v>338</v>
      </c>
      <c r="T3669" t="s">
        <v>339</v>
      </c>
      <c r="U3669" s="61" t="s">
        <v>340</v>
      </c>
      <c r="V3669" t="s">
        <v>24</v>
      </c>
      <c r="W3669" t="s">
        <v>263</v>
      </c>
      <c r="X3669" s="59">
        <v>46627</v>
      </c>
      <c r="Y3669" s="59">
        <v>32187</v>
      </c>
      <c r="Z3669" t="s">
        <v>141</v>
      </c>
      <c r="AA3669" s="146" t="str">
        <f t="shared" si="705"/>
        <v>EX</v>
      </c>
      <c r="AB3669" s="146" t="str">
        <f t="shared" si="707"/>
        <v>IT</v>
      </c>
      <c r="AC3669" t="str">
        <f t="shared" si="710"/>
        <v>EX</v>
      </c>
      <c r="AD3669" s="74">
        <f t="shared" si="711"/>
        <v>32187</v>
      </c>
      <c r="AE3669" s="74">
        <f t="shared" si="716"/>
        <v>32187</v>
      </c>
      <c r="AF3669">
        <v>1</v>
      </c>
      <c r="AG3669">
        <v>0</v>
      </c>
      <c r="AH3669" s="74">
        <v>0</v>
      </c>
      <c r="AJ3669" s="74">
        <f t="shared" si="712"/>
        <v>0</v>
      </c>
      <c r="AK3669" s="74">
        <f t="shared" si="706"/>
        <v>32187</v>
      </c>
      <c r="AL3669" t="str">
        <f t="shared" si="713"/>
        <v>N</v>
      </c>
      <c r="AN3669" t="s">
        <v>86</v>
      </c>
      <c r="AO3669" t="s">
        <v>85</v>
      </c>
      <c r="AP3669" t="str">
        <f t="shared" si="714"/>
        <v>94</v>
      </c>
      <c r="AQ3669" s="145" t="s">
        <v>1826</v>
      </c>
      <c r="AR3669" t="str">
        <f t="shared" si="715"/>
        <v>1-Adjusted Base Budget</v>
      </c>
      <c r="AS3669" s="145" t="s">
        <v>1827</v>
      </c>
      <c r="AT3669" t="s">
        <v>213</v>
      </c>
      <c r="AV3669" t="str">
        <f t="shared" si="709"/>
        <v>VPIT-SS</v>
      </c>
      <c r="AW3669" t="str">
        <f t="shared" si="708"/>
        <v>VP FOR INFORMATION TECHNOLOGY-SHARED SERVICES</v>
      </c>
    </row>
    <row r="3670" spans="1:49">
      <c r="A3670" s="59">
        <v>2018</v>
      </c>
      <c r="B3670" t="s">
        <v>137</v>
      </c>
      <c r="C3670" t="s">
        <v>1310</v>
      </c>
      <c r="D3670" t="s">
        <v>1311</v>
      </c>
      <c r="E3670" t="s">
        <v>1316</v>
      </c>
      <c r="F3670" t="s">
        <v>1018</v>
      </c>
      <c r="G3670" t="s">
        <v>1019</v>
      </c>
      <c r="H3670" t="s">
        <v>149</v>
      </c>
      <c r="I3670" s="170" t="s">
        <v>84</v>
      </c>
      <c r="J3670" t="s">
        <v>85</v>
      </c>
      <c r="K3670" t="s">
        <v>214</v>
      </c>
      <c r="L3670" t="s">
        <v>419</v>
      </c>
      <c r="M3670" t="s">
        <v>420</v>
      </c>
      <c r="N3670" t="s">
        <v>217</v>
      </c>
      <c r="O3670" t="s">
        <v>263</v>
      </c>
      <c r="P3670" t="s">
        <v>414</v>
      </c>
      <c r="Q3670" t="s">
        <v>415</v>
      </c>
      <c r="R3670" t="s">
        <v>416</v>
      </c>
      <c r="S3670" t="s">
        <v>338</v>
      </c>
      <c r="T3670" t="s">
        <v>339</v>
      </c>
      <c r="U3670" s="61" t="s">
        <v>340</v>
      </c>
      <c r="V3670" t="s">
        <v>24</v>
      </c>
      <c r="W3670" t="s">
        <v>263</v>
      </c>
      <c r="X3670" s="59">
        <v>17027</v>
      </c>
      <c r="Y3670" s="59">
        <v>17025</v>
      </c>
      <c r="Z3670" t="s">
        <v>141</v>
      </c>
      <c r="AA3670" s="146" t="str">
        <f t="shared" si="705"/>
        <v>EX</v>
      </c>
      <c r="AB3670" s="146" t="str">
        <f t="shared" si="707"/>
        <v>IT</v>
      </c>
      <c r="AC3670" t="str">
        <f t="shared" si="710"/>
        <v>EX</v>
      </c>
      <c r="AD3670" s="74">
        <f t="shared" si="711"/>
        <v>17025</v>
      </c>
      <c r="AE3670" s="74">
        <f t="shared" si="716"/>
        <v>17025</v>
      </c>
      <c r="AF3670">
        <v>1</v>
      </c>
      <c r="AG3670">
        <v>0</v>
      </c>
      <c r="AH3670" s="74">
        <v>0</v>
      </c>
      <c r="AJ3670" s="74">
        <f t="shared" si="712"/>
        <v>0</v>
      </c>
      <c r="AK3670" s="74">
        <f t="shared" si="706"/>
        <v>17025</v>
      </c>
      <c r="AL3670" t="str">
        <f t="shared" si="713"/>
        <v>N</v>
      </c>
      <c r="AN3670" t="s">
        <v>86</v>
      </c>
      <c r="AO3670" t="s">
        <v>85</v>
      </c>
      <c r="AP3670" t="str">
        <f t="shared" si="714"/>
        <v>94</v>
      </c>
      <c r="AQ3670" s="145" t="s">
        <v>1826</v>
      </c>
      <c r="AR3670" t="str">
        <f t="shared" si="715"/>
        <v>1-Adjusted Base Budget</v>
      </c>
      <c r="AS3670" s="145" t="s">
        <v>1827</v>
      </c>
      <c r="AT3670" t="s">
        <v>213</v>
      </c>
      <c r="AV3670" t="str">
        <f t="shared" si="709"/>
        <v>VPIT-SS</v>
      </c>
      <c r="AW3670" t="str">
        <f t="shared" si="708"/>
        <v>VP FOR INFORMATION TECHNOLOGY-SHARED SERVICES</v>
      </c>
    </row>
    <row r="3671" spans="1:49">
      <c r="A3671" s="59">
        <v>2018</v>
      </c>
      <c r="B3671" t="s">
        <v>137</v>
      </c>
      <c r="C3671" t="s">
        <v>1310</v>
      </c>
      <c r="D3671" t="s">
        <v>1311</v>
      </c>
      <c r="E3671" t="s">
        <v>1316</v>
      </c>
      <c r="F3671" t="s">
        <v>1763</v>
      </c>
      <c r="G3671" t="s">
        <v>1764</v>
      </c>
      <c r="H3671" t="s">
        <v>149</v>
      </c>
      <c r="I3671" s="170" t="s">
        <v>84</v>
      </c>
      <c r="J3671" t="s">
        <v>85</v>
      </c>
      <c r="K3671" t="s">
        <v>214</v>
      </c>
      <c r="L3671" t="s">
        <v>419</v>
      </c>
      <c r="M3671" t="s">
        <v>420</v>
      </c>
      <c r="N3671" t="s">
        <v>217</v>
      </c>
      <c r="O3671" t="s">
        <v>263</v>
      </c>
      <c r="P3671" t="s">
        <v>414</v>
      </c>
      <c r="Q3671" t="s">
        <v>415</v>
      </c>
      <c r="R3671" t="s">
        <v>416</v>
      </c>
      <c r="S3671" t="s">
        <v>338</v>
      </c>
      <c r="T3671" t="s">
        <v>339</v>
      </c>
      <c r="U3671" s="61" t="s">
        <v>340</v>
      </c>
      <c r="V3671" t="s">
        <v>24</v>
      </c>
      <c r="W3671" t="s">
        <v>263</v>
      </c>
      <c r="X3671" s="59">
        <v>16832</v>
      </c>
      <c r="Y3671" s="59">
        <v>16832</v>
      </c>
      <c r="Z3671" t="s">
        <v>141</v>
      </c>
      <c r="AA3671" s="146" t="str">
        <f t="shared" si="705"/>
        <v>EX</v>
      </c>
      <c r="AB3671" s="146" t="str">
        <f t="shared" si="707"/>
        <v>IT</v>
      </c>
      <c r="AC3671" t="str">
        <f t="shared" si="710"/>
        <v>EX</v>
      </c>
      <c r="AD3671" s="74">
        <f t="shared" si="711"/>
        <v>16832</v>
      </c>
      <c r="AE3671" s="74">
        <f t="shared" si="716"/>
        <v>16832</v>
      </c>
      <c r="AF3671">
        <v>1</v>
      </c>
      <c r="AG3671">
        <v>0</v>
      </c>
      <c r="AH3671" s="74">
        <v>0</v>
      </c>
      <c r="AJ3671" s="74">
        <f t="shared" si="712"/>
        <v>0</v>
      </c>
      <c r="AK3671" s="74">
        <f t="shared" si="706"/>
        <v>16832</v>
      </c>
      <c r="AL3671" t="str">
        <f t="shared" si="713"/>
        <v>N</v>
      </c>
      <c r="AN3671" t="s">
        <v>86</v>
      </c>
      <c r="AO3671" t="s">
        <v>85</v>
      </c>
      <c r="AP3671" t="str">
        <f t="shared" si="714"/>
        <v>94</v>
      </c>
      <c r="AQ3671" s="145" t="s">
        <v>1826</v>
      </c>
      <c r="AR3671" t="str">
        <f t="shared" si="715"/>
        <v>1-Adjusted Base Budget</v>
      </c>
      <c r="AS3671" s="145" t="s">
        <v>1827</v>
      </c>
      <c r="AT3671" t="s">
        <v>213</v>
      </c>
      <c r="AV3671" t="str">
        <f t="shared" si="709"/>
        <v>VPIT-SS</v>
      </c>
      <c r="AW3671" t="str">
        <f t="shared" si="708"/>
        <v>VP FOR INFORMATION TECHNOLOGY-SHARED SERVICES</v>
      </c>
    </row>
    <row r="3672" spans="1:49">
      <c r="A3672" s="59">
        <v>2018</v>
      </c>
      <c r="B3672" t="s">
        <v>137</v>
      </c>
      <c r="C3672" t="s">
        <v>1310</v>
      </c>
      <c r="D3672" t="s">
        <v>1311</v>
      </c>
      <c r="E3672" t="s">
        <v>1316</v>
      </c>
      <c r="F3672" t="s">
        <v>1029</v>
      </c>
      <c r="G3672" t="s">
        <v>1030</v>
      </c>
      <c r="H3672" t="s">
        <v>149</v>
      </c>
      <c r="I3672" s="170" t="s">
        <v>84</v>
      </c>
      <c r="J3672" t="s">
        <v>85</v>
      </c>
      <c r="K3672" t="s">
        <v>214</v>
      </c>
      <c r="L3672" t="s">
        <v>419</v>
      </c>
      <c r="M3672" t="s">
        <v>420</v>
      </c>
      <c r="N3672" t="s">
        <v>217</v>
      </c>
      <c r="O3672" t="s">
        <v>263</v>
      </c>
      <c r="P3672" t="s">
        <v>414</v>
      </c>
      <c r="Q3672" t="s">
        <v>415</v>
      </c>
      <c r="R3672" t="s">
        <v>416</v>
      </c>
      <c r="S3672" t="s">
        <v>338</v>
      </c>
      <c r="T3672" t="s">
        <v>339</v>
      </c>
      <c r="U3672" s="61" t="s">
        <v>340</v>
      </c>
      <c r="V3672" t="s">
        <v>24</v>
      </c>
      <c r="W3672" t="s">
        <v>263</v>
      </c>
      <c r="X3672" s="59">
        <v>9543</v>
      </c>
      <c r="Y3672" s="59">
        <v>9543</v>
      </c>
      <c r="Z3672" t="s">
        <v>141</v>
      </c>
      <c r="AA3672" s="146" t="str">
        <f t="shared" si="705"/>
        <v>EX</v>
      </c>
      <c r="AB3672" s="146" t="str">
        <f t="shared" si="707"/>
        <v>IT</v>
      </c>
      <c r="AC3672" t="str">
        <f t="shared" si="710"/>
        <v>EX</v>
      </c>
      <c r="AD3672" s="74">
        <f t="shared" si="711"/>
        <v>9543</v>
      </c>
      <c r="AE3672" s="74">
        <f t="shared" si="716"/>
        <v>9543</v>
      </c>
      <c r="AF3672">
        <v>1</v>
      </c>
      <c r="AG3672">
        <v>0</v>
      </c>
      <c r="AH3672" s="74">
        <v>0</v>
      </c>
      <c r="AJ3672" s="74">
        <f t="shared" si="712"/>
        <v>0</v>
      </c>
      <c r="AK3672" s="74">
        <f t="shared" si="706"/>
        <v>9543</v>
      </c>
      <c r="AL3672" t="str">
        <f t="shared" si="713"/>
        <v>N</v>
      </c>
      <c r="AN3672" t="s">
        <v>86</v>
      </c>
      <c r="AO3672" t="s">
        <v>85</v>
      </c>
      <c r="AP3672" t="str">
        <f t="shared" si="714"/>
        <v>94</v>
      </c>
      <c r="AQ3672" s="145" t="s">
        <v>1826</v>
      </c>
      <c r="AR3672" t="str">
        <f t="shared" si="715"/>
        <v>1-Adjusted Base Budget</v>
      </c>
      <c r="AS3672" s="145" t="s">
        <v>1827</v>
      </c>
      <c r="AT3672" t="s">
        <v>213</v>
      </c>
      <c r="AV3672" t="str">
        <f t="shared" si="709"/>
        <v>VPIT-SS</v>
      </c>
      <c r="AW3672" t="str">
        <f t="shared" si="708"/>
        <v>VP FOR INFORMATION TECHNOLOGY-SHARED SERVICES</v>
      </c>
    </row>
    <row r="3673" spans="1:49">
      <c r="A3673" s="59">
        <v>2018</v>
      </c>
      <c r="B3673" t="s">
        <v>137</v>
      </c>
      <c r="C3673" t="s">
        <v>1310</v>
      </c>
      <c r="D3673" t="s">
        <v>1311</v>
      </c>
      <c r="E3673" t="s">
        <v>1316</v>
      </c>
      <c r="F3673" t="s">
        <v>961</v>
      </c>
      <c r="G3673" t="s">
        <v>977</v>
      </c>
      <c r="H3673" t="s">
        <v>149</v>
      </c>
      <c r="I3673" s="170" t="s">
        <v>84</v>
      </c>
      <c r="J3673" t="s">
        <v>85</v>
      </c>
      <c r="K3673" t="s">
        <v>214</v>
      </c>
      <c r="L3673" t="s">
        <v>419</v>
      </c>
      <c r="M3673" t="s">
        <v>420</v>
      </c>
      <c r="N3673" t="s">
        <v>217</v>
      </c>
      <c r="O3673" t="s">
        <v>263</v>
      </c>
      <c r="P3673" t="s">
        <v>414</v>
      </c>
      <c r="Q3673" t="s">
        <v>415</v>
      </c>
      <c r="R3673" t="s">
        <v>416</v>
      </c>
      <c r="S3673" t="s">
        <v>338</v>
      </c>
      <c r="T3673" t="s">
        <v>339</v>
      </c>
      <c r="U3673" s="61" t="s">
        <v>340</v>
      </c>
      <c r="V3673" t="s">
        <v>24</v>
      </c>
      <c r="W3673" t="s">
        <v>263</v>
      </c>
      <c r="X3673" s="59">
        <v>2064</v>
      </c>
      <c r="Y3673" s="59">
        <v>0</v>
      </c>
      <c r="Z3673" t="s">
        <v>141</v>
      </c>
      <c r="AA3673" s="146" t="str">
        <f t="shared" si="705"/>
        <v>EX</v>
      </c>
      <c r="AB3673" s="146" t="str">
        <f t="shared" si="707"/>
        <v>IT</v>
      </c>
      <c r="AC3673" t="str">
        <f t="shared" si="710"/>
        <v>EX</v>
      </c>
      <c r="AD3673" s="74">
        <f t="shared" si="711"/>
        <v>0</v>
      </c>
      <c r="AE3673" s="74">
        <f t="shared" si="716"/>
        <v>0</v>
      </c>
      <c r="AF3673">
        <v>1</v>
      </c>
      <c r="AG3673">
        <v>0</v>
      </c>
      <c r="AH3673" s="74">
        <v>0</v>
      </c>
      <c r="AJ3673" s="74">
        <f t="shared" si="712"/>
        <v>0</v>
      </c>
      <c r="AK3673" s="74">
        <f t="shared" si="706"/>
        <v>0</v>
      </c>
      <c r="AL3673" t="str">
        <f t="shared" si="713"/>
        <v>N</v>
      </c>
      <c r="AN3673" t="s">
        <v>86</v>
      </c>
      <c r="AO3673" t="s">
        <v>85</v>
      </c>
      <c r="AP3673" t="str">
        <f t="shared" si="714"/>
        <v>94</v>
      </c>
      <c r="AQ3673" s="145" t="s">
        <v>1826</v>
      </c>
      <c r="AR3673" t="str">
        <f t="shared" si="715"/>
        <v>1-Adjusted Base Budget</v>
      </c>
      <c r="AS3673" s="145" t="s">
        <v>1827</v>
      </c>
      <c r="AT3673" t="s">
        <v>213</v>
      </c>
      <c r="AV3673" t="str">
        <f t="shared" si="709"/>
        <v>VPIT-SS</v>
      </c>
      <c r="AW3673" t="str">
        <f t="shared" si="708"/>
        <v>VP FOR INFORMATION TECHNOLOGY-SHARED SERVICES</v>
      </c>
    </row>
    <row r="3674" spans="1:49">
      <c r="A3674" s="59">
        <v>2018</v>
      </c>
      <c r="B3674" t="s">
        <v>137</v>
      </c>
      <c r="C3674" t="s">
        <v>1310</v>
      </c>
      <c r="D3674" t="s">
        <v>1311</v>
      </c>
      <c r="E3674" t="s">
        <v>1316</v>
      </c>
      <c r="F3674" t="s">
        <v>1079</v>
      </c>
      <c r="G3674" t="s">
        <v>1080</v>
      </c>
      <c r="H3674" t="s">
        <v>149</v>
      </c>
      <c r="I3674" s="170" t="s">
        <v>84</v>
      </c>
      <c r="J3674" t="s">
        <v>85</v>
      </c>
      <c r="K3674" t="s">
        <v>214</v>
      </c>
      <c r="L3674" t="s">
        <v>419</v>
      </c>
      <c r="M3674" t="s">
        <v>420</v>
      </c>
      <c r="N3674" t="s">
        <v>217</v>
      </c>
      <c r="O3674" t="s">
        <v>263</v>
      </c>
      <c r="P3674" t="s">
        <v>414</v>
      </c>
      <c r="Q3674" t="s">
        <v>415</v>
      </c>
      <c r="R3674" t="s">
        <v>416</v>
      </c>
      <c r="S3674" t="s">
        <v>338</v>
      </c>
      <c r="T3674" t="s">
        <v>339</v>
      </c>
      <c r="U3674" s="61" t="s">
        <v>340</v>
      </c>
      <c r="V3674" t="s">
        <v>24</v>
      </c>
      <c r="W3674" t="s">
        <v>263</v>
      </c>
      <c r="X3674" s="59">
        <v>1425</v>
      </c>
      <c r="Y3674" s="59">
        <v>1425</v>
      </c>
      <c r="Z3674" t="s">
        <v>141</v>
      </c>
      <c r="AA3674" s="146" t="str">
        <f t="shared" si="705"/>
        <v>EX</v>
      </c>
      <c r="AB3674" s="146" t="str">
        <f t="shared" si="707"/>
        <v>IT</v>
      </c>
      <c r="AC3674" t="str">
        <f t="shared" si="710"/>
        <v>EX</v>
      </c>
      <c r="AD3674" s="74">
        <f t="shared" si="711"/>
        <v>1425</v>
      </c>
      <c r="AE3674" s="74">
        <f t="shared" si="716"/>
        <v>1425</v>
      </c>
      <c r="AF3674">
        <v>1</v>
      </c>
      <c r="AG3674">
        <v>0</v>
      </c>
      <c r="AH3674" s="74">
        <v>0</v>
      </c>
      <c r="AJ3674" s="74">
        <f t="shared" si="712"/>
        <v>0</v>
      </c>
      <c r="AK3674" s="74">
        <f t="shared" si="706"/>
        <v>1425</v>
      </c>
      <c r="AL3674" t="str">
        <f t="shared" si="713"/>
        <v>N</v>
      </c>
      <c r="AN3674" t="s">
        <v>86</v>
      </c>
      <c r="AO3674" t="s">
        <v>85</v>
      </c>
      <c r="AP3674" t="str">
        <f t="shared" si="714"/>
        <v>94</v>
      </c>
      <c r="AQ3674" s="145" t="s">
        <v>1826</v>
      </c>
      <c r="AR3674" t="str">
        <f t="shared" si="715"/>
        <v>1-Adjusted Base Budget</v>
      </c>
      <c r="AS3674" s="145" t="s">
        <v>1827</v>
      </c>
      <c r="AT3674" t="s">
        <v>213</v>
      </c>
      <c r="AV3674" t="str">
        <f t="shared" si="709"/>
        <v>VPIT-SS</v>
      </c>
      <c r="AW3674" t="str">
        <f t="shared" si="708"/>
        <v>VP FOR INFORMATION TECHNOLOGY-SHARED SERVICES</v>
      </c>
    </row>
    <row r="3675" spans="1:49">
      <c r="A3675" s="59">
        <v>2018</v>
      </c>
      <c r="B3675" t="s">
        <v>137</v>
      </c>
      <c r="C3675" t="s">
        <v>1310</v>
      </c>
      <c r="D3675" t="s">
        <v>1311</v>
      </c>
      <c r="E3675" t="s">
        <v>1316</v>
      </c>
      <c r="F3675" t="s">
        <v>1083</v>
      </c>
      <c r="G3675" t="s">
        <v>1084</v>
      </c>
      <c r="H3675" t="s">
        <v>149</v>
      </c>
      <c r="I3675" s="170" t="s">
        <v>84</v>
      </c>
      <c r="J3675" t="s">
        <v>85</v>
      </c>
      <c r="K3675" t="s">
        <v>214</v>
      </c>
      <c r="L3675" t="s">
        <v>419</v>
      </c>
      <c r="M3675" t="s">
        <v>420</v>
      </c>
      <c r="N3675" t="s">
        <v>217</v>
      </c>
      <c r="O3675" t="s">
        <v>263</v>
      </c>
      <c r="P3675" t="s">
        <v>414</v>
      </c>
      <c r="Q3675" t="s">
        <v>415</v>
      </c>
      <c r="R3675" t="s">
        <v>416</v>
      </c>
      <c r="S3675" t="s">
        <v>338</v>
      </c>
      <c r="T3675" t="s">
        <v>339</v>
      </c>
      <c r="U3675" s="61" t="s">
        <v>340</v>
      </c>
      <c r="V3675" t="s">
        <v>24</v>
      </c>
      <c r="W3675" t="s">
        <v>263</v>
      </c>
      <c r="X3675" s="59">
        <v>13233</v>
      </c>
      <c r="Y3675" s="59">
        <v>13233</v>
      </c>
      <c r="Z3675" t="s">
        <v>141</v>
      </c>
      <c r="AA3675" s="146" t="str">
        <f t="shared" si="705"/>
        <v>EX</v>
      </c>
      <c r="AB3675" s="146" t="str">
        <f t="shared" si="707"/>
        <v>IT</v>
      </c>
      <c r="AC3675" t="str">
        <f t="shared" si="710"/>
        <v>EX</v>
      </c>
      <c r="AD3675" s="74">
        <f t="shared" si="711"/>
        <v>13233</v>
      </c>
      <c r="AE3675" s="74">
        <f t="shared" si="716"/>
        <v>13233</v>
      </c>
      <c r="AF3675">
        <v>1</v>
      </c>
      <c r="AG3675">
        <v>0</v>
      </c>
      <c r="AH3675" s="74">
        <v>0</v>
      </c>
      <c r="AJ3675" s="74">
        <f t="shared" si="712"/>
        <v>0</v>
      </c>
      <c r="AK3675" s="74">
        <f t="shared" si="706"/>
        <v>13233</v>
      </c>
      <c r="AL3675" t="str">
        <f t="shared" si="713"/>
        <v>N</v>
      </c>
      <c r="AN3675" t="s">
        <v>86</v>
      </c>
      <c r="AO3675" t="s">
        <v>85</v>
      </c>
      <c r="AP3675" t="str">
        <f t="shared" si="714"/>
        <v>94</v>
      </c>
      <c r="AQ3675" s="145" t="s">
        <v>1826</v>
      </c>
      <c r="AR3675" t="str">
        <f t="shared" si="715"/>
        <v>1-Adjusted Base Budget</v>
      </c>
      <c r="AS3675" s="145" t="s">
        <v>1827</v>
      </c>
      <c r="AT3675" t="s">
        <v>213</v>
      </c>
      <c r="AV3675" t="str">
        <f t="shared" si="709"/>
        <v>VPIT-SS</v>
      </c>
      <c r="AW3675" t="str">
        <f t="shared" si="708"/>
        <v>VP FOR INFORMATION TECHNOLOGY-SHARED SERVICES</v>
      </c>
    </row>
    <row r="3676" spans="1:49">
      <c r="A3676" s="59">
        <v>2018</v>
      </c>
      <c r="B3676" t="s">
        <v>137</v>
      </c>
      <c r="C3676" t="s">
        <v>1310</v>
      </c>
      <c r="D3676" t="s">
        <v>1311</v>
      </c>
      <c r="E3676" t="s">
        <v>1316</v>
      </c>
      <c r="F3676" t="s">
        <v>1326</v>
      </c>
      <c r="G3676" t="s">
        <v>1327</v>
      </c>
      <c r="H3676" t="s">
        <v>149</v>
      </c>
      <c r="I3676" s="170" t="s">
        <v>84</v>
      </c>
      <c r="J3676" t="s">
        <v>85</v>
      </c>
      <c r="K3676" t="s">
        <v>214</v>
      </c>
      <c r="L3676" t="s">
        <v>419</v>
      </c>
      <c r="M3676" t="s">
        <v>420</v>
      </c>
      <c r="N3676" t="s">
        <v>217</v>
      </c>
      <c r="O3676" t="s">
        <v>263</v>
      </c>
      <c r="P3676" t="s">
        <v>414</v>
      </c>
      <c r="Q3676" t="s">
        <v>415</v>
      </c>
      <c r="R3676" t="s">
        <v>416</v>
      </c>
      <c r="S3676" t="s">
        <v>338</v>
      </c>
      <c r="T3676" t="s">
        <v>339</v>
      </c>
      <c r="U3676" s="61" t="s">
        <v>340</v>
      </c>
      <c r="V3676" t="s">
        <v>24</v>
      </c>
      <c r="W3676" t="s">
        <v>263</v>
      </c>
      <c r="X3676" s="59">
        <v>9082</v>
      </c>
      <c r="Y3676" s="59">
        <v>22272</v>
      </c>
      <c r="Z3676" t="s">
        <v>141</v>
      </c>
      <c r="AA3676" s="146" t="str">
        <f t="shared" si="705"/>
        <v>EX</v>
      </c>
      <c r="AB3676" s="146" t="str">
        <f t="shared" si="707"/>
        <v>IT</v>
      </c>
      <c r="AC3676" t="str">
        <f t="shared" si="710"/>
        <v>EX</v>
      </c>
      <c r="AD3676" s="74">
        <f t="shared" si="711"/>
        <v>22272</v>
      </c>
      <c r="AE3676" s="74">
        <f t="shared" si="716"/>
        <v>22272</v>
      </c>
      <c r="AF3676">
        <v>1</v>
      </c>
      <c r="AG3676">
        <v>0</v>
      </c>
      <c r="AH3676" s="74">
        <v>0</v>
      </c>
      <c r="AJ3676" s="74">
        <f t="shared" si="712"/>
        <v>0</v>
      </c>
      <c r="AK3676" s="74">
        <f t="shared" si="706"/>
        <v>22272</v>
      </c>
      <c r="AL3676" t="str">
        <f t="shared" si="713"/>
        <v>N</v>
      </c>
      <c r="AN3676" t="s">
        <v>86</v>
      </c>
      <c r="AO3676" t="s">
        <v>85</v>
      </c>
      <c r="AP3676" t="str">
        <f t="shared" si="714"/>
        <v>94</v>
      </c>
      <c r="AQ3676" s="145" t="s">
        <v>1826</v>
      </c>
      <c r="AR3676" t="str">
        <f t="shared" si="715"/>
        <v>1-Adjusted Base Budget</v>
      </c>
      <c r="AS3676" s="145" t="s">
        <v>1827</v>
      </c>
      <c r="AT3676" t="s">
        <v>213</v>
      </c>
      <c r="AV3676" t="str">
        <f t="shared" si="709"/>
        <v>VPIT-SS</v>
      </c>
      <c r="AW3676" t="str">
        <f t="shared" si="708"/>
        <v>VP FOR INFORMATION TECHNOLOGY-SHARED SERVICES</v>
      </c>
    </row>
    <row r="3677" spans="1:49">
      <c r="A3677" s="59">
        <v>2018</v>
      </c>
      <c r="B3677" t="s">
        <v>137</v>
      </c>
      <c r="C3677" t="s">
        <v>1310</v>
      </c>
      <c r="D3677" t="s">
        <v>1311</v>
      </c>
      <c r="E3677" t="s">
        <v>1316</v>
      </c>
      <c r="F3677" t="s">
        <v>1357</v>
      </c>
      <c r="G3677" t="s">
        <v>1358</v>
      </c>
      <c r="H3677" t="s">
        <v>149</v>
      </c>
      <c r="I3677" s="170" t="s">
        <v>84</v>
      </c>
      <c r="J3677" t="s">
        <v>85</v>
      </c>
      <c r="K3677" t="s">
        <v>214</v>
      </c>
      <c r="L3677" t="s">
        <v>419</v>
      </c>
      <c r="M3677" t="s">
        <v>420</v>
      </c>
      <c r="N3677" t="s">
        <v>217</v>
      </c>
      <c r="O3677" t="s">
        <v>263</v>
      </c>
      <c r="P3677" t="s">
        <v>414</v>
      </c>
      <c r="Q3677" t="s">
        <v>415</v>
      </c>
      <c r="R3677" t="s">
        <v>416</v>
      </c>
      <c r="S3677" t="s">
        <v>338</v>
      </c>
      <c r="T3677" t="s">
        <v>339</v>
      </c>
      <c r="U3677" s="61" t="s">
        <v>340</v>
      </c>
      <c r="V3677" t="s">
        <v>24</v>
      </c>
      <c r="W3677" t="s">
        <v>263</v>
      </c>
      <c r="X3677" s="59">
        <v>0</v>
      </c>
      <c r="Y3677" s="59">
        <v>9435</v>
      </c>
      <c r="Z3677" t="s">
        <v>141</v>
      </c>
      <c r="AA3677" s="146" t="str">
        <f t="shared" si="705"/>
        <v>EX</v>
      </c>
      <c r="AB3677" s="146" t="str">
        <f t="shared" si="707"/>
        <v>IT</v>
      </c>
      <c r="AC3677" t="str">
        <f t="shared" si="710"/>
        <v>EX</v>
      </c>
      <c r="AD3677" s="74">
        <f t="shared" si="711"/>
        <v>9435</v>
      </c>
      <c r="AE3677" s="74">
        <f t="shared" si="716"/>
        <v>9435</v>
      </c>
      <c r="AF3677">
        <v>1</v>
      </c>
      <c r="AG3677">
        <v>0</v>
      </c>
      <c r="AH3677" s="74">
        <v>0</v>
      </c>
      <c r="AJ3677" s="74">
        <f t="shared" si="712"/>
        <v>0</v>
      </c>
      <c r="AK3677" s="74">
        <f t="shared" si="706"/>
        <v>9435</v>
      </c>
      <c r="AL3677" t="str">
        <f t="shared" si="713"/>
        <v>N</v>
      </c>
      <c r="AN3677" t="s">
        <v>86</v>
      </c>
      <c r="AO3677" t="s">
        <v>85</v>
      </c>
      <c r="AP3677" t="str">
        <f t="shared" si="714"/>
        <v>94</v>
      </c>
      <c r="AQ3677" s="145" t="s">
        <v>1826</v>
      </c>
      <c r="AR3677" t="str">
        <f t="shared" si="715"/>
        <v>1-Adjusted Base Budget</v>
      </c>
      <c r="AS3677" s="145" t="s">
        <v>1827</v>
      </c>
      <c r="AT3677" t="s">
        <v>213</v>
      </c>
      <c r="AV3677" t="str">
        <f t="shared" si="709"/>
        <v>VPIT-SS</v>
      </c>
      <c r="AW3677" t="str">
        <f t="shared" si="708"/>
        <v>VP FOR INFORMATION TECHNOLOGY-SHARED SERVICES</v>
      </c>
    </row>
    <row r="3678" spans="1:49">
      <c r="A3678" s="59">
        <v>2018</v>
      </c>
      <c r="B3678" t="s">
        <v>137</v>
      </c>
      <c r="C3678" t="s">
        <v>1310</v>
      </c>
      <c r="D3678" t="s">
        <v>1311</v>
      </c>
      <c r="E3678" t="s">
        <v>1316</v>
      </c>
      <c r="F3678" t="s">
        <v>1330</v>
      </c>
      <c r="G3678" t="s">
        <v>1331</v>
      </c>
      <c r="H3678" t="s">
        <v>149</v>
      </c>
      <c r="I3678" s="170" t="s">
        <v>84</v>
      </c>
      <c r="J3678" t="s">
        <v>85</v>
      </c>
      <c r="K3678" t="s">
        <v>214</v>
      </c>
      <c r="L3678" t="s">
        <v>419</v>
      </c>
      <c r="M3678" t="s">
        <v>420</v>
      </c>
      <c r="N3678" t="s">
        <v>217</v>
      </c>
      <c r="O3678" t="s">
        <v>263</v>
      </c>
      <c r="P3678" t="s">
        <v>414</v>
      </c>
      <c r="Q3678" t="s">
        <v>415</v>
      </c>
      <c r="R3678" t="s">
        <v>416</v>
      </c>
      <c r="S3678" t="s">
        <v>338</v>
      </c>
      <c r="T3678" t="s">
        <v>339</v>
      </c>
      <c r="U3678" s="61" t="s">
        <v>340</v>
      </c>
      <c r="V3678" t="s">
        <v>24</v>
      </c>
      <c r="W3678" t="s">
        <v>263</v>
      </c>
      <c r="X3678" s="59">
        <v>8831</v>
      </c>
      <c r="Y3678" s="59">
        <v>8831</v>
      </c>
      <c r="Z3678" t="s">
        <v>141</v>
      </c>
      <c r="AA3678" s="146" t="str">
        <f t="shared" si="705"/>
        <v>EX</v>
      </c>
      <c r="AB3678" s="146" t="str">
        <f t="shared" si="707"/>
        <v>IT</v>
      </c>
      <c r="AC3678" t="str">
        <f t="shared" si="710"/>
        <v>EX</v>
      </c>
      <c r="AD3678" s="74">
        <f t="shared" si="711"/>
        <v>8831</v>
      </c>
      <c r="AE3678" s="74">
        <f t="shared" si="716"/>
        <v>8831</v>
      </c>
      <c r="AF3678">
        <v>1</v>
      </c>
      <c r="AG3678">
        <v>0</v>
      </c>
      <c r="AH3678" s="74">
        <v>0</v>
      </c>
      <c r="AJ3678" s="74">
        <f t="shared" si="712"/>
        <v>0</v>
      </c>
      <c r="AK3678" s="74">
        <f t="shared" si="706"/>
        <v>8831</v>
      </c>
      <c r="AL3678" t="str">
        <f t="shared" si="713"/>
        <v>N</v>
      </c>
      <c r="AN3678" t="s">
        <v>86</v>
      </c>
      <c r="AO3678" t="s">
        <v>85</v>
      </c>
      <c r="AP3678" t="str">
        <f t="shared" si="714"/>
        <v>94</v>
      </c>
      <c r="AQ3678" s="145" t="s">
        <v>1826</v>
      </c>
      <c r="AR3678" t="str">
        <f t="shared" si="715"/>
        <v>1-Adjusted Base Budget</v>
      </c>
      <c r="AS3678" s="145" t="s">
        <v>1827</v>
      </c>
      <c r="AT3678" t="s">
        <v>213</v>
      </c>
      <c r="AV3678" t="str">
        <f t="shared" si="709"/>
        <v>VPIT-SS</v>
      </c>
      <c r="AW3678" t="str">
        <f t="shared" si="708"/>
        <v>VP FOR INFORMATION TECHNOLOGY-SHARED SERVICES</v>
      </c>
    </row>
    <row r="3679" spans="1:49">
      <c r="A3679" s="59">
        <v>2018</v>
      </c>
      <c r="B3679" t="s">
        <v>137</v>
      </c>
      <c r="C3679" t="s">
        <v>1310</v>
      </c>
      <c r="D3679" t="s">
        <v>1311</v>
      </c>
      <c r="E3679" t="s">
        <v>1316</v>
      </c>
      <c r="F3679" t="s">
        <v>1125</v>
      </c>
      <c r="G3679" t="s">
        <v>1126</v>
      </c>
      <c r="H3679" t="s">
        <v>149</v>
      </c>
      <c r="I3679" s="170" t="s">
        <v>84</v>
      </c>
      <c r="J3679" t="s">
        <v>85</v>
      </c>
      <c r="K3679" t="s">
        <v>214</v>
      </c>
      <c r="L3679" t="s">
        <v>419</v>
      </c>
      <c r="M3679" t="s">
        <v>420</v>
      </c>
      <c r="N3679" t="s">
        <v>217</v>
      </c>
      <c r="O3679" t="s">
        <v>263</v>
      </c>
      <c r="P3679" t="s">
        <v>414</v>
      </c>
      <c r="Q3679" t="s">
        <v>415</v>
      </c>
      <c r="R3679" t="s">
        <v>416</v>
      </c>
      <c r="S3679" t="s">
        <v>338</v>
      </c>
      <c r="T3679" t="s">
        <v>339</v>
      </c>
      <c r="U3679" s="61" t="s">
        <v>340</v>
      </c>
      <c r="V3679" t="s">
        <v>24</v>
      </c>
      <c r="W3679" t="s">
        <v>263</v>
      </c>
      <c r="X3679" s="59">
        <v>8908</v>
      </c>
      <c r="Y3679" s="59">
        <v>8908</v>
      </c>
      <c r="Z3679" t="s">
        <v>141</v>
      </c>
      <c r="AA3679" s="146" t="str">
        <f t="shared" si="705"/>
        <v>EX</v>
      </c>
      <c r="AB3679" s="146" t="str">
        <f t="shared" si="707"/>
        <v>IT</v>
      </c>
      <c r="AC3679" t="str">
        <f t="shared" si="710"/>
        <v>EX</v>
      </c>
      <c r="AD3679" s="74">
        <f t="shared" si="711"/>
        <v>8908</v>
      </c>
      <c r="AE3679" s="74">
        <f t="shared" si="716"/>
        <v>8908</v>
      </c>
      <c r="AF3679">
        <v>1</v>
      </c>
      <c r="AG3679">
        <v>0</v>
      </c>
      <c r="AH3679" s="74">
        <v>0</v>
      </c>
      <c r="AJ3679" s="74">
        <f t="shared" si="712"/>
        <v>0</v>
      </c>
      <c r="AK3679" s="74">
        <f t="shared" si="706"/>
        <v>8908</v>
      </c>
      <c r="AL3679" t="str">
        <f t="shared" si="713"/>
        <v>N</v>
      </c>
      <c r="AN3679" t="s">
        <v>86</v>
      </c>
      <c r="AO3679" t="s">
        <v>85</v>
      </c>
      <c r="AP3679" t="str">
        <f t="shared" si="714"/>
        <v>94</v>
      </c>
      <c r="AQ3679" s="145" t="s">
        <v>1826</v>
      </c>
      <c r="AR3679" t="str">
        <f t="shared" si="715"/>
        <v>1-Adjusted Base Budget</v>
      </c>
      <c r="AS3679" s="145" t="s">
        <v>1827</v>
      </c>
      <c r="AT3679" t="s">
        <v>213</v>
      </c>
      <c r="AV3679" t="str">
        <f t="shared" si="709"/>
        <v>VPIT-SS</v>
      </c>
      <c r="AW3679" t="str">
        <f t="shared" si="708"/>
        <v>VP FOR INFORMATION TECHNOLOGY-SHARED SERVICES</v>
      </c>
    </row>
    <row r="3680" spans="1:49">
      <c r="A3680" s="59">
        <v>2018</v>
      </c>
      <c r="B3680" t="s">
        <v>137</v>
      </c>
      <c r="C3680" t="s">
        <v>1310</v>
      </c>
      <c r="D3680" t="s">
        <v>1311</v>
      </c>
      <c r="E3680" t="s">
        <v>1316</v>
      </c>
      <c r="F3680" t="s">
        <v>1765</v>
      </c>
      <c r="G3680" t="s">
        <v>1766</v>
      </c>
      <c r="H3680" t="s">
        <v>149</v>
      </c>
      <c r="I3680" s="170" t="s">
        <v>84</v>
      </c>
      <c r="J3680" t="s">
        <v>85</v>
      </c>
      <c r="K3680" t="s">
        <v>214</v>
      </c>
      <c r="L3680" t="s">
        <v>419</v>
      </c>
      <c r="M3680" t="s">
        <v>420</v>
      </c>
      <c r="N3680" t="s">
        <v>217</v>
      </c>
      <c r="O3680" t="s">
        <v>263</v>
      </c>
      <c r="P3680" t="s">
        <v>414</v>
      </c>
      <c r="Q3680" t="s">
        <v>415</v>
      </c>
      <c r="R3680" t="s">
        <v>416</v>
      </c>
      <c r="S3680" t="s">
        <v>338</v>
      </c>
      <c r="T3680" t="s">
        <v>339</v>
      </c>
      <c r="U3680" s="61" t="s">
        <v>340</v>
      </c>
      <c r="V3680" t="s">
        <v>24</v>
      </c>
      <c r="W3680" t="s">
        <v>263</v>
      </c>
      <c r="X3680" s="59">
        <v>6707</v>
      </c>
      <c r="Y3680" s="59">
        <v>6707</v>
      </c>
      <c r="Z3680" t="s">
        <v>141</v>
      </c>
      <c r="AA3680" s="146" t="str">
        <f t="shared" si="705"/>
        <v>EX</v>
      </c>
      <c r="AB3680" s="146" t="str">
        <f t="shared" si="707"/>
        <v>IT</v>
      </c>
      <c r="AC3680" t="str">
        <f t="shared" si="710"/>
        <v>EX</v>
      </c>
      <c r="AD3680" s="74">
        <f t="shared" si="711"/>
        <v>6707</v>
      </c>
      <c r="AE3680" s="74">
        <f t="shared" si="716"/>
        <v>6707</v>
      </c>
      <c r="AF3680">
        <v>1</v>
      </c>
      <c r="AG3680">
        <v>0</v>
      </c>
      <c r="AH3680" s="74">
        <v>0</v>
      </c>
      <c r="AJ3680" s="74">
        <f t="shared" si="712"/>
        <v>0</v>
      </c>
      <c r="AK3680" s="74">
        <f t="shared" si="706"/>
        <v>6707</v>
      </c>
      <c r="AL3680" t="str">
        <f t="shared" si="713"/>
        <v>N</v>
      </c>
      <c r="AN3680" t="s">
        <v>86</v>
      </c>
      <c r="AO3680" t="s">
        <v>85</v>
      </c>
      <c r="AP3680" t="str">
        <f t="shared" si="714"/>
        <v>94</v>
      </c>
      <c r="AQ3680" s="145" t="s">
        <v>1826</v>
      </c>
      <c r="AR3680" t="str">
        <f t="shared" si="715"/>
        <v>1-Adjusted Base Budget</v>
      </c>
      <c r="AS3680" s="145" t="s">
        <v>1827</v>
      </c>
      <c r="AT3680" t="s">
        <v>213</v>
      </c>
      <c r="AV3680" t="str">
        <f t="shared" si="709"/>
        <v>VPIT-SS</v>
      </c>
      <c r="AW3680" t="str">
        <f t="shared" si="708"/>
        <v>VP FOR INFORMATION TECHNOLOGY-SHARED SERVICES</v>
      </c>
    </row>
    <row r="3681" spans="1:49">
      <c r="A3681" s="59">
        <v>2018</v>
      </c>
      <c r="B3681" t="s">
        <v>137</v>
      </c>
      <c r="C3681" t="s">
        <v>1310</v>
      </c>
      <c r="D3681" t="s">
        <v>1311</v>
      </c>
      <c r="E3681" t="s">
        <v>1316</v>
      </c>
      <c r="F3681" t="s">
        <v>1197</v>
      </c>
      <c r="G3681" t="s">
        <v>1198</v>
      </c>
      <c r="H3681" t="s">
        <v>149</v>
      </c>
      <c r="I3681" s="170" t="s">
        <v>84</v>
      </c>
      <c r="J3681" t="s">
        <v>85</v>
      </c>
      <c r="K3681" t="s">
        <v>214</v>
      </c>
      <c r="L3681" t="s">
        <v>419</v>
      </c>
      <c r="M3681" t="s">
        <v>420</v>
      </c>
      <c r="N3681" t="s">
        <v>217</v>
      </c>
      <c r="O3681" t="s">
        <v>263</v>
      </c>
      <c r="P3681" t="s">
        <v>414</v>
      </c>
      <c r="Q3681" t="s">
        <v>415</v>
      </c>
      <c r="R3681" t="s">
        <v>416</v>
      </c>
      <c r="S3681" t="s">
        <v>338</v>
      </c>
      <c r="T3681" t="s">
        <v>339</v>
      </c>
      <c r="U3681" s="61" t="s">
        <v>340</v>
      </c>
      <c r="V3681" t="s">
        <v>24</v>
      </c>
      <c r="W3681" t="s">
        <v>263</v>
      </c>
      <c r="X3681" s="59">
        <v>46673</v>
      </c>
      <c r="Y3681" s="59">
        <v>0</v>
      </c>
      <c r="Z3681" t="s">
        <v>141</v>
      </c>
      <c r="AA3681" s="146" t="str">
        <f t="shared" si="705"/>
        <v>EX</v>
      </c>
      <c r="AB3681" s="146" t="str">
        <f t="shared" si="707"/>
        <v>IT</v>
      </c>
      <c r="AC3681" t="str">
        <f t="shared" si="710"/>
        <v>EX</v>
      </c>
      <c r="AD3681" s="74">
        <f t="shared" si="711"/>
        <v>0</v>
      </c>
      <c r="AE3681" s="74">
        <f t="shared" si="716"/>
        <v>0</v>
      </c>
      <c r="AF3681">
        <v>1</v>
      </c>
      <c r="AG3681">
        <v>0</v>
      </c>
      <c r="AH3681" s="74">
        <v>0</v>
      </c>
      <c r="AJ3681" s="74">
        <f t="shared" si="712"/>
        <v>0</v>
      </c>
      <c r="AK3681" s="74">
        <f t="shared" si="706"/>
        <v>0</v>
      </c>
      <c r="AL3681" t="str">
        <f t="shared" si="713"/>
        <v>N</v>
      </c>
      <c r="AN3681" t="s">
        <v>86</v>
      </c>
      <c r="AO3681" t="s">
        <v>85</v>
      </c>
      <c r="AP3681" t="str">
        <f t="shared" si="714"/>
        <v>94</v>
      </c>
      <c r="AQ3681" s="145" t="s">
        <v>1826</v>
      </c>
      <c r="AR3681" t="str">
        <f t="shared" si="715"/>
        <v>1-Adjusted Base Budget</v>
      </c>
      <c r="AS3681" s="145" t="s">
        <v>1827</v>
      </c>
      <c r="AT3681" t="s">
        <v>213</v>
      </c>
      <c r="AV3681" t="str">
        <f t="shared" si="709"/>
        <v>VPIT-SS</v>
      </c>
      <c r="AW3681" t="str">
        <f t="shared" si="708"/>
        <v>VP FOR INFORMATION TECHNOLOGY-SHARED SERVICES</v>
      </c>
    </row>
    <row r="3682" spans="1:49">
      <c r="A3682" s="59">
        <v>2018</v>
      </c>
      <c r="B3682" t="s">
        <v>137</v>
      </c>
      <c r="C3682" t="s">
        <v>1310</v>
      </c>
      <c r="D3682" t="s">
        <v>1311</v>
      </c>
      <c r="E3682" t="s">
        <v>1316</v>
      </c>
      <c r="F3682" t="s">
        <v>1097</v>
      </c>
      <c r="G3682" t="s">
        <v>1098</v>
      </c>
      <c r="H3682" t="s">
        <v>149</v>
      </c>
      <c r="I3682" s="170" t="s">
        <v>84</v>
      </c>
      <c r="J3682" t="s">
        <v>85</v>
      </c>
      <c r="K3682" t="s">
        <v>214</v>
      </c>
      <c r="L3682" t="s">
        <v>419</v>
      </c>
      <c r="M3682" t="s">
        <v>420</v>
      </c>
      <c r="N3682" t="s">
        <v>217</v>
      </c>
      <c r="O3682" t="s">
        <v>263</v>
      </c>
      <c r="P3682" t="s">
        <v>414</v>
      </c>
      <c r="Q3682" t="s">
        <v>415</v>
      </c>
      <c r="R3682" t="s">
        <v>416</v>
      </c>
      <c r="S3682" t="s">
        <v>338</v>
      </c>
      <c r="T3682" t="s">
        <v>339</v>
      </c>
      <c r="U3682" s="61" t="s">
        <v>340</v>
      </c>
      <c r="V3682" t="s">
        <v>24</v>
      </c>
      <c r="W3682" t="s">
        <v>263</v>
      </c>
      <c r="X3682" s="59">
        <v>52564</v>
      </c>
      <c r="Y3682" s="59">
        <v>52564</v>
      </c>
      <c r="Z3682" t="s">
        <v>141</v>
      </c>
      <c r="AA3682" s="146" t="str">
        <f t="shared" si="705"/>
        <v>EX</v>
      </c>
      <c r="AB3682" s="146" t="str">
        <f t="shared" si="707"/>
        <v>IT</v>
      </c>
      <c r="AC3682" t="str">
        <f t="shared" si="710"/>
        <v>EX</v>
      </c>
      <c r="AD3682" s="74">
        <f t="shared" si="711"/>
        <v>52564</v>
      </c>
      <c r="AE3682" s="74">
        <f t="shared" si="716"/>
        <v>52564</v>
      </c>
      <c r="AF3682">
        <v>1</v>
      </c>
      <c r="AG3682">
        <v>0</v>
      </c>
      <c r="AH3682" s="74">
        <v>0</v>
      </c>
      <c r="AJ3682" s="74">
        <f t="shared" si="712"/>
        <v>0</v>
      </c>
      <c r="AK3682" s="74">
        <f t="shared" si="706"/>
        <v>52564</v>
      </c>
      <c r="AL3682" t="str">
        <f t="shared" si="713"/>
        <v>N</v>
      </c>
      <c r="AN3682" t="s">
        <v>86</v>
      </c>
      <c r="AO3682" t="s">
        <v>85</v>
      </c>
      <c r="AP3682" t="str">
        <f t="shared" si="714"/>
        <v>94</v>
      </c>
      <c r="AQ3682" s="145" t="s">
        <v>1826</v>
      </c>
      <c r="AR3682" t="str">
        <f t="shared" si="715"/>
        <v>1-Adjusted Base Budget</v>
      </c>
      <c r="AS3682" s="145" t="s">
        <v>1827</v>
      </c>
      <c r="AT3682" t="s">
        <v>213</v>
      </c>
      <c r="AV3682" t="str">
        <f t="shared" si="709"/>
        <v>VPIT-SS</v>
      </c>
      <c r="AW3682" t="str">
        <f t="shared" si="708"/>
        <v>VP FOR INFORMATION TECHNOLOGY-SHARED SERVICES</v>
      </c>
    </row>
    <row r="3683" spans="1:49">
      <c r="A3683" s="59">
        <v>2018</v>
      </c>
      <c r="B3683" t="s">
        <v>137</v>
      </c>
      <c r="C3683" t="s">
        <v>1310</v>
      </c>
      <c r="D3683" t="s">
        <v>1311</v>
      </c>
      <c r="E3683" t="s">
        <v>1316</v>
      </c>
      <c r="F3683" t="s">
        <v>1099</v>
      </c>
      <c r="G3683" t="s">
        <v>1100</v>
      </c>
      <c r="H3683" t="s">
        <v>149</v>
      </c>
      <c r="I3683" s="170" t="s">
        <v>84</v>
      </c>
      <c r="J3683" t="s">
        <v>85</v>
      </c>
      <c r="K3683" t="s">
        <v>214</v>
      </c>
      <c r="L3683" t="s">
        <v>419</v>
      </c>
      <c r="M3683" t="s">
        <v>420</v>
      </c>
      <c r="N3683" t="s">
        <v>217</v>
      </c>
      <c r="O3683" t="s">
        <v>263</v>
      </c>
      <c r="P3683" t="s">
        <v>414</v>
      </c>
      <c r="Q3683" t="s">
        <v>415</v>
      </c>
      <c r="R3683" t="s">
        <v>416</v>
      </c>
      <c r="S3683" t="s">
        <v>338</v>
      </c>
      <c r="T3683" t="s">
        <v>339</v>
      </c>
      <c r="U3683" s="61" t="s">
        <v>340</v>
      </c>
      <c r="V3683" t="s">
        <v>24</v>
      </c>
      <c r="W3683" t="s">
        <v>263</v>
      </c>
      <c r="X3683" s="59">
        <v>0</v>
      </c>
      <c r="Y3683" s="59">
        <v>1358</v>
      </c>
      <c r="Z3683" t="s">
        <v>141</v>
      </c>
      <c r="AA3683" s="146" t="str">
        <f t="shared" si="705"/>
        <v>EX</v>
      </c>
      <c r="AB3683" s="146" t="str">
        <f t="shared" si="707"/>
        <v>IT</v>
      </c>
      <c r="AC3683" t="str">
        <f t="shared" si="710"/>
        <v>EX</v>
      </c>
      <c r="AD3683" s="74">
        <f t="shared" si="711"/>
        <v>1358</v>
      </c>
      <c r="AE3683" s="74">
        <f t="shared" si="716"/>
        <v>1358</v>
      </c>
      <c r="AF3683">
        <v>1</v>
      </c>
      <c r="AG3683">
        <v>0</v>
      </c>
      <c r="AH3683" s="74">
        <v>0</v>
      </c>
      <c r="AJ3683" s="74">
        <f t="shared" si="712"/>
        <v>0</v>
      </c>
      <c r="AK3683" s="74">
        <f t="shared" si="706"/>
        <v>1358</v>
      </c>
      <c r="AL3683" t="str">
        <f t="shared" si="713"/>
        <v>N</v>
      </c>
      <c r="AN3683" t="s">
        <v>86</v>
      </c>
      <c r="AO3683" t="s">
        <v>85</v>
      </c>
      <c r="AP3683" t="str">
        <f t="shared" si="714"/>
        <v>94</v>
      </c>
      <c r="AQ3683" s="145" t="s">
        <v>1826</v>
      </c>
      <c r="AR3683" t="str">
        <f t="shared" si="715"/>
        <v>1-Adjusted Base Budget</v>
      </c>
      <c r="AS3683" s="145" t="s">
        <v>1827</v>
      </c>
      <c r="AT3683" t="s">
        <v>213</v>
      </c>
      <c r="AV3683" t="str">
        <f t="shared" si="709"/>
        <v>VPIT-SS</v>
      </c>
      <c r="AW3683" t="str">
        <f t="shared" si="708"/>
        <v>VP FOR INFORMATION TECHNOLOGY-SHARED SERVICES</v>
      </c>
    </row>
    <row r="3684" spans="1:49">
      <c r="A3684" s="59">
        <v>2018</v>
      </c>
      <c r="B3684" t="s">
        <v>137</v>
      </c>
      <c r="C3684" t="s">
        <v>1310</v>
      </c>
      <c r="D3684" t="s">
        <v>1311</v>
      </c>
      <c r="E3684" t="s">
        <v>1316</v>
      </c>
      <c r="F3684" t="s">
        <v>1101</v>
      </c>
      <c r="G3684" t="s">
        <v>1102</v>
      </c>
      <c r="H3684" t="s">
        <v>149</v>
      </c>
      <c r="I3684" s="170" t="s">
        <v>84</v>
      </c>
      <c r="J3684" t="s">
        <v>85</v>
      </c>
      <c r="K3684" t="s">
        <v>214</v>
      </c>
      <c r="L3684" t="s">
        <v>419</v>
      </c>
      <c r="M3684" t="s">
        <v>420</v>
      </c>
      <c r="N3684" t="s">
        <v>217</v>
      </c>
      <c r="O3684" t="s">
        <v>263</v>
      </c>
      <c r="P3684" t="s">
        <v>414</v>
      </c>
      <c r="Q3684" t="s">
        <v>415</v>
      </c>
      <c r="R3684" t="s">
        <v>416</v>
      </c>
      <c r="S3684" t="s">
        <v>338</v>
      </c>
      <c r="T3684" t="s">
        <v>339</v>
      </c>
      <c r="U3684" s="61" t="s">
        <v>340</v>
      </c>
      <c r="V3684" t="s">
        <v>24</v>
      </c>
      <c r="W3684" t="s">
        <v>263</v>
      </c>
      <c r="X3684" s="59">
        <v>43493</v>
      </c>
      <c r="Y3684" s="59">
        <v>43103</v>
      </c>
      <c r="Z3684" t="s">
        <v>141</v>
      </c>
      <c r="AA3684" s="146" t="str">
        <f t="shared" si="705"/>
        <v>EX</v>
      </c>
      <c r="AB3684" s="146" t="str">
        <f t="shared" si="707"/>
        <v>IT</v>
      </c>
      <c r="AC3684" t="str">
        <f t="shared" si="710"/>
        <v>EX</v>
      </c>
      <c r="AD3684" s="74">
        <f t="shared" si="711"/>
        <v>43103</v>
      </c>
      <c r="AE3684" s="74">
        <f t="shared" si="716"/>
        <v>43103</v>
      </c>
      <c r="AF3684">
        <v>1</v>
      </c>
      <c r="AG3684">
        <v>0</v>
      </c>
      <c r="AH3684" s="74">
        <v>0</v>
      </c>
      <c r="AJ3684" s="74">
        <f t="shared" si="712"/>
        <v>0</v>
      </c>
      <c r="AK3684" s="74">
        <f t="shared" si="706"/>
        <v>43103</v>
      </c>
      <c r="AL3684" t="str">
        <f t="shared" si="713"/>
        <v>N</v>
      </c>
      <c r="AN3684" t="s">
        <v>86</v>
      </c>
      <c r="AO3684" t="s">
        <v>85</v>
      </c>
      <c r="AP3684" t="str">
        <f t="shared" si="714"/>
        <v>94</v>
      </c>
      <c r="AQ3684" s="145" t="s">
        <v>1826</v>
      </c>
      <c r="AR3684" t="str">
        <f t="shared" si="715"/>
        <v>1-Adjusted Base Budget</v>
      </c>
      <c r="AS3684" s="145" t="s">
        <v>1827</v>
      </c>
      <c r="AT3684" t="s">
        <v>213</v>
      </c>
      <c r="AV3684" t="str">
        <f t="shared" si="709"/>
        <v>VPIT-SS</v>
      </c>
      <c r="AW3684" t="str">
        <f t="shared" si="708"/>
        <v>VP FOR INFORMATION TECHNOLOGY-SHARED SERVICES</v>
      </c>
    </row>
    <row r="3685" spans="1:49">
      <c r="A3685" s="59">
        <v>2018</v>
      </c>
      <c r="B3685" t="s">
        <v>137</v>
      </c>
      <c r="C3685" t="s">
        <v>1310</v>
      </c>
      <c r="D3685" t="s">
        <v>1311</v>
      </c>
      <c r="E3685" t="s">
        <v>1316</v>
      </c>
      <c r="F3685" t="s">
        <v>1332</v>
      </c>
      <c r="G3685" t="s">
        <v>1333</v>
      </c>
      <c r="H3685" t="s">
        <v>149</v>
      </c>
      <c r="I3685" s="170" t="s">
        <v>84</v>
      </c>
      <c r="J3685" t="s">
        <v>85</v>
      </c>
      <c r="K3685" t="s">
        <v>214</v>
      </c>
      <c r="L3685" t="s">
        <v>419</v>
      </c>
      <c r="M3685" t="s">
        <v>420</v>
      </c>
      <c r="N3685" t="s">
        <v>217</v>
      </c>
      <c r="O3685" t="s">
        <v>263</v>
      </c>
      <c r="P3685" t="s">
        <v>414</v>
      </c>
      <c r="Q3685" t="s">
        <v>415</v>
      </c>
      <c r="R3685" t="s">
        <v>416</v>
      </c>
      <c r="S3685" t="s">
        <v>338</v>
      </c>
      <c r="T3685" t="s">
        <v>339</v>
      </c>
      <c r="U3685" s="61" t="s">
        <v>340</v>
      </c>
      <c r="V3685" t="s">
        <v>24</v>
      </c>
      <c r="W3685" t="s">
        <v>263</v>
      </c>
      <c r="X3685" s="59">
        <v>38287</v>
      </c>
      <c r="Y3685" s="59">
        <v>38287</v>
      </c>
      <c r="Z3685" t="s">
        <v>141</v>
      </c>
      <c r="AA3685" s="146" t="str">
        <f t="shared" si="705"/>
        <v>EX</v>
      </c>
      <c r="AB3685" s="146" t="str">
        <f t="shared" si="707"/>
        <v>IT</v>
      </c>
      <c r="AC3685" t="str">
        <f t="shared" si="710"/>
        <v>EX</v>
      </c>
      <c r="AD3685" s="74">
        <f t="shared" si="711"/>
        <v>38287</v>
      </c>
      <c r="AE3685" s="74">
        <f t="shared" si="716"/>
        <v>38287</v>
      </c>
      <c r="AF3685">
        <v>1</v>
      </c>
      <c r="AG3685">
        <v>0</v>
      </c>
      <c r="AH3685" s="74">
        <v>0</v>
      </c>
      <c r="AJ3685" s="74">
        <f t="shared" si="712"/>
        <v>0</v>
      </c>
      <c r="AK3685" s="74">
        <f t="shared" si="706"/>
        <v>38287</v>
      </c>
      <c r="AL3685" t="str">
        <f t="shared" si="713"/>
        <v>N</v>
      </c>
      <c r="AN3685" t="s">
        <v>86</v>
      </c>
      <c r="AO3685" t="s">
        <v>85</v>
      </c>
      <c r="AP3685" t="str">
        <f t="shared" si="714"/>
        <v>94</v>
      </c>
      <c r="AQ3685" s="145" t="s">
        <v>1826</v>
      </c>
      <c r="AR3685" t="str">
        <f t="shared" si="715"/>
        <v>1-Adjusted Base Budget</v>
      </c>
      <c r="AS3685" s="145" t="s">
        <v>1827</v>
      </c>
      <c r="AT3685" t="s">
        <v>213</v>
      </c>
      <c r="AV3685" t="str">
        <f t="shared" si="709"/>
        <v>VPIT-SS</v>
      </c>
      <c r="AW3685" t="str">
        <f t="shared" si="708"/>
        <v>VP FOR INFORMATION TECHNOLOGY-SHARED SERVICES</v>
      </c>
    </row>
    <row r="3686" spans="1:49">
      <c r="A3686" s="59">
        <v>2018</v>
      </c>
      <c r="B3686" t="s">
        <v>137</v>
      </c>
      <c r="C3686" t="s">
        <v>1310</v>
      </c>
      <c r="D3686" t="s">
        <v>1311</v>
      </c>
      <c r="E3686" t="s">
        <v>1316</v>
      </c>
      <c r="F3686" t="s">
        <v>992</v>
      </c>
      <c r="G3686" t="s">
        <v>993</v>
      </c>
      <c r="H3686" t="s">
        <v>149</v>
      </c>
      <c r="I3686" s="170" t="s">
        <v>84</v>
      </c>
      <c r="J3686" t="s">
        <v>85</v>
      </c>
      <c r="K3686" t="s">
        <v>214</v>
      </c>
      <c r="L3686" t="s">
        <v>419</v>
      </c>
      <c r="M3686" t="s">
        <v>420</v>
      </c>
      <c r="N3686" t="s">
        <v>217</v>
      </c>
      <c r="O3686" t="s">
        <v>263</v>
      </c>
      <c r="P3686" t="s">
        <v>414</v>
      </c>
      <c r="Q3686" t="s">
        <v>415</v>
      </c>
      <c r="R3686" t="s">
        <v>416</v>
      </c>
      <c r="S3686" t="s">
        <v>338</v>
      </c>
      <c r="T3686" t="s">
        <v>339</v>
      </c>
      <c r="U3686" s="61" t="s">
        <v>340</v>
      </c>
      <c r="V3686" t="s">
        <v>24</v>
      </c>
      <c r="W3686" t="s">
        <v>263</v>
      </c>
      <c r="X3686" s="59">
        <v>9100</v>
      </c>
      <c r="Y3686" s="59">
        <v>9100</v>
      </c>
      <c r="Z3686" t="s">
        <v>141</v>
      </c>
      <c r="AA3686" s="146" t="str">
        <f t="shared" si="705"/>
        <v>EX</v>
      </c>
      <c r="AB3686" s="146" t="str">
        <f t="shared" si="707"/>
        <v>IT</v>
      </c>
      <c r="AC3686" t="str">
        <f t="shared" si="710"/>
        <v>EX</v>
      </c>
      <c r="AD3686" s="74">
        <f t="shared" si="711"/>
        <v>9100</v>
      </c>
      <c r="AE3686" s="74">
        <f t="shared" si="716"/>
        <v>9100</v>
      </c>
      <c r="AF3686">
        <v>1</v>
      </c>
      <c r="AG3686">
        <v>0</v>
      </c>
      <c r="AH3686" s="74">
        <v>0</v>
      </c>
      <c r="AJ3686" s="74">
        <f t="shared" si="712"/>
        <v>0</v>
      </c>
      <c r="AK3686" s="74">
        <f t="shared" si="706"/>
        <v>9100</v>
      </c>
      <c r="AL3686" t="str">
        <f t="shared" si="713"/>
        <v>N</v>
      </c>
      <c r="AN3686" t="s">
        <v>86</v>
      </c>
      <c r="AO3686" t="s">
        <v>85</v>
      </c>
      <c r="AP3686" t="str">
        <f t="shared" si="714"/>
        <v>94</v>
      </c>
      <c r="AQ3686" s="145" t="s">
        <v>1826</v>
      </c>
      <c r="AR3686" t="str">
        <f t="shared" si="715"/>
        <v>1-Adjusted Base Budget</v>
      </c>
      <c r="AS3686" s="145" t="s">
        <v>1827</v>
      </c>
      <c r="AT3686" t="s">
        <v>213</v>
      </c>
      <c r="AV3686" t="str">
        <f t="shared" si="709"/>
        <v>VPIT-SS</v>
      </c>
      <c r="AW3686" t="str">
        <f t="shared" si="708"/>
        <v>VP FOR INFORMATION TECHNOLOGY-SHARED SERVICES</v>
      </c>
    </row>
    <row r="3687" spans="1:49">
      <c r="A3687" s="59">
        <v>2018</v>
      </c>
      <c r="B3687" t="s">
        <v>137</v>
      </c>
      <c r="C3687" t="s">
        <v>1310</v>
      </c>
      <c r="D3687" t="s">
        <v>1311</v>
      </c>
      <c r="E3687" t="s">
        <v>1316</v>
      </c>
      <c r="F3687" t="s">
        <v>1334</v>
      </c>
      <c r="G3687" t="s">
        <v>1335</v>
      </c>
      <c r="H3687" t="s">
        <v>149</v>
      </c>
      <c r="I3687" s="170" t="s">
        <v>84</v>
      </c>
      <c r="J3687" t="s">
        <v>85</v>
      </c>
      <c r="K3687" t="s">
        <v>214</v>
      </c>
      <c r="L3687" t="s">
        <v>419</v>
      </c>
      <c r="M3687" t="s">
        <v>420</v>
      </c>
      <c r="N3687" t="s">
        <v>217</v>
      </c>
      <c r="O3687" t="s">
        <v>263</v>
      </c>
      <c r="P3687" t="s">
        <v>414</v>
      </c>
      <c r="Q3687" t="s">
        <v>415</v>
      </c>
      <c r="R3687" t="s">
        <v>416</v>
      </c>
      <c r="S3687" t="s">
        <v>338</v>
      </c>
      <c r="T3687" t="s">
        <v>339</v>
      </c>
      <c r="U3687" s="61" t="s">
        <v>340</v>
      </c>
      <c r="V3687" t="s">
        <v>24</v>
      </c>
      <c r="W3687" t="s">
        <v>263</v>
      </c>
      <c r="X3687" s="59">
        <v>4588</v>
      </c>
      <c r="Y3687" s="59">
        <v>4588</v>
      </c>
      <c r="Z3687" t="s">
        <v>141</v>
      </c>
      <c r="AA3687" s="146" t="str">
        <f t="shared" si="705"/>
        <v>EX</v>
      </c>
      <c r="AB3687" s="146" t="str">
        <f t="shared" si="707"/>
        <v>IT</v>
      </c>
      <c r="AC3687" t="str">
        <f t="shared" si="710"/>
        <v>EX</v>
      </c>
      <c r="AD3687" s="74">
        <f t="shared" si="711"/>
        <v>4588</v>
      </c>
      <c r="AE3687" s="74">
        <f t="shared" si="716"/>
        <v>4588</v>
      </c>
      <c r="AF3687">
        <v>1</v>
      </c>
      <c r="AG3687">
        <v>0</v>
      </c>
      <c r="AH3687" s="74">
        <v>0</v>
      </c>
      <c r="AJ3687" s="74">
        <f t="shared" si="712"/>
        <v>0</v>
      </c>
      <c r="AK3687" s="74">
        <f t="shared" si="706"/>
        <v>4588</v>
      </c>
      <c r="AL3687" t="str">
        <f t="shared" si="713"/>
        <v>N</v>
      </c>
      <c r="AN3687" t="s">
        <v>86</v>
      </c>
      <c r="AO3687" t="s">
        <v>85</v>
      </c>
      <c r="AP3687" t="str">
        <f t="shared" si="714"/>
        <v>94</v>
      </c>
      <c r="AQ3687" s="145" t="s">
        <v>1826</v>
      </c>
      <c r="AR3687" t="str">
        <f t="shared" si="715"/>
        <v>1-Adjusted Base Budget</v>
      </c>
      <c r="AS3687" s="145" t="s">
        <v>1827</v>
      </c>
      <c r="AT3687" t="s">
        <v>213</v>
      </c>
      <c r="AV3687" t="str">
        <f t="shared" si="709"/>
        <v>VPIT-SS</v>
      </c>
      <c r="AW3687" t="str">
        <f t="shared" si="708"/>
        <v>VP FOR INFORMATION TECHNOLOGY-SHARED SERVICES</v>
      </c>
    </row>
    <row r="3688" spans="1:49">
      <c r="A3688" s="59">
        <v>2018</v>
      </c>
      <c r="B3688" t="s">
        <v>137</v>
      </c>
      <c r="C3688" t="s">
        <v>1310</v>
      </c>
      <c r="D3688" t="s">
        <v>1311</v>
      </c>
      <c r="E3688" t="s">
        <v>1316</v>
      </c>
      <c r="F3688" t="s">
        <v>1336</v>
      </c>
      <c r="G3688" t="s">
        <v>1337</v>
      </c>
      <c r="H3688" t="s">
        <v>149</v>
      </c>
      <c r="I3688" s="170" t="s">
        <v>84</v>
      </c>
      <c r="J3688" t="s">
        <v>85</v>
      </c>
      <c r="K3688" t="s">
        <v>214</v>
      </c>
      <c r="L3688" t="s">
        <v>419</v>
      </c>
      <c r="M3688" t="s">
        <v>420</v>
      </c>
      <c r="N3688" t="s">
        <v>217</v>
      </c>
      <c r="O3688" t="s">
        <v>263</v>
      </c>
      <c r="P3688" t="s">
        <v>414</v>
      </c>
      <c r="Q3688" t="s">
        <v>415</v>
      </c>
      <c r="R3688" t="s">
        <v>416</v>
      </c>
      <c r="S3688" t="s">
        <v>338</v>
      </c>
      <c r="T3688" t="s">
        <v>339</v>
      </c>
      <c r="U3688" s="61" t="s">
        <v>340</v>
      </c>
      <c r="V3688" t="s">
        <v>24</v>
      </c>
      <c r="W3688" t="s">
        <v>263</v>
      </c>
      <c r="X3688" s="59">
        <v>25454</v>
      </c>
      <c r="Y3688" s="59">
        <v>25454</v>
      </c>
      <c r="Z3688" t="s">
        <v>141</v>
      </c>
      <c r="AA3688" s="146" t="str">
        <f t="shared" si="705"/>
        <v>EX</v>
      </c>
      <c r="AB3688" s="146" t="str">
        <f t="shared" si="707"/>
        <v>IT</v>
      </c>
      <c r="AC3688" t="str">
        <f t="shared" si="710"/>
        <v>EX</v>
      </c>
      <c r="AD3688" s="74">
        <f t="shared" si="711"/>
        <v>25454</v>
      </c>
      <c r="AE3688" s="74">
        <f t="shared" si="716"/>
        <v>25454</v>
      </c>
      <c r="AF3688">
        <v>1</v>
      </c>
      <c r="AG3688">
        <v>0</v>
      </c>
      <c r="AH3688" s="74">
        <v>0</v>
      </c>
      <c r="AJ3688" s="74">
        <f t="shared" si="712"/>
        <v>0</v>
      </c>
      <c r="AK3688" s="74">
        <f t="shared" si="706"/>
        <v>25454</v>
      </c>
      <c r="AL3688" t="str">
        <f t="shared" si="713"/>
        <v>N</v>
      </c>
      <c r="AN3688" t="s">
        <v>86</v>
      </c>
      <c r="AO3688" t="s">
        <v>85</v>
      </c>
      <c r="AP3688" t="str">
        <f t="shared" si="714"/>
        <v>94</v>
      </c>
      <c r="AQ3688" s="145" t="s">
        <v>1826</v>
      </c>
      <c r="AR3688" t="str">
        <f t="shared" si="715"/>
        <v>1-Adjusted Base Budget</v>
      </c>
      <c r="AS3688" s="145" t="s">
        <v>1827</v>
      </c>
      <c r="AT3688" t="s">
        <v>213</v>
      </c>
      <c r="AV3688" t="str">
        <f t="shared" si="709"/>
        <v>VPIT-SS</v>
      </c>
      <c r="AW3688" t="str">
        <f t="shared" si="708"/>
        <v>VP FOR INFORMATION TECHNOLOGY-SHARED SERVICES</v>
      </c>
    </row>
    <row r="3689" spans="1:49">
      <c r="A3689" s="59">
        <v>2018</v>
      </c>
      <c r="B3689" t="s">
        <v>137</v>
      </c>
      <c r="C3689" t="s">
        <v>1310</v>
      </c>
      <c r="D3689" t="s">
        <v>1311</v>
      </c>
      <c r="E3689" t="s">
        <v>1316</v>
      </c>
      <c r="F3689" t="s">
        <v>1349</v>
      </c>
      <c r="G3689" t="s">
        <v>1350</v>
      </c>
      <c r="H3689" t="s">
        <v>149</v>
      </c>
      <c r="I3689" s="170" t="s">
        <v>84</v>
      </c>
      <c r="J3689" t="s">
        <v>85</v>
      </c>
      <c r="K3689" t="s">
        <v>214</v>
      </c>
      <c r="L3689" t="s">
        <v>419</v>
      </c>
      <c r="M3689" t="s">
        <v>420</v>
      </c>
      <c r="N3689" t="s">
        <v>217</v>
      </c>
      <c r="O3689" t="s">
        <v>263</v>
      </c>
      <c r="P3689" t="s">
        <v>414</v>
      </c>
      <c r="Q3689" t="s">
        <v>415</v>
      </c>
      <c r="R3689" t="s">
        <v>416</v>
      </c>
      <c r="S3689" t="s">
        <v>338</v>
      </c>
      <c r="T3689" t="s">
        <v>339</v>
      </c>
      <c r="U3689" s="61" t="s">
        <v>340</v>
      </c>
      <c r="V3689" t="s">
        <v>24</v>
      </c>
      <c r="W3689" t="s">
        <v>263</v>
      </c>
      <c r="X3689" s="59">
        <v>0</v>
      </c>
      <c r="Y3689" s="59">
        <v>23363</v>
      </c>
      <c r="Z3689" t="s">
        <v>141</v>
      </c>
      <c r="AA3689" s="146" t="str">
        <f t="shared" ref="AA3689:AA3752" si="717">IF(P3689 ="CORI","IN",IF(P3689 ="TRIN","IN",O3689))</f>
        <v>EX</v>
      </c>
      <c r="AB3689" s="146" t="str">
        <f t="shared" si="707"/>
        <v>IT</v>
      </c>
      <c r="AC3689" t="str">
        <f t="shared" si="710"/>
        <v>EX</v>
      </c>
      <c r="AD3689" s="74">
        <f t="shared" si="711"/>
        <v>23363</v>
      </c>
      <c r="AE3689" s="74">
        <f t="shared" si="716"/>
        <v>23363</v>
      </c>
      <c r="AF3689">
        <v>1</v>
      </c>
      <c r="AG3689">
        <v>0</v>
      </c>
      <c r="AH3689" s="74">
        <v>0</v>
      </c>
      <c r="AJ3689" s="74">
        <f t="shared" si="712"/>
        <v>0</v>
      </c>
      <c r="AK3689" s="74">
        <f t="shared" si="706"/>
        <v>23363</v>
      </c>
      <c r="AL3689" t="str">
        <f t="shared" si="713"/>
        <v>N</v>
      </c>
      <c r="AN3689" t="s">
        <v>86</v>
      </c>
      <c r="AO3689" t="s">
        <v>85</v>
      </c>
      <c r="AP3689" t="str">
        <f t="shared" si="714"/>
        <v>94</v>
      </c>
      <c r="AQ3689" s="145" t="s">
        <v>1826</v>
      </c>
      <c r="AR3689" t="str">
        <f t="shared" si="715"/>
        <v>1-Adjusted Base Budget</v>
      </c>
      <c r="AS3689" s="145" t="s">
        <v>1827</v>
      </c>
      <c r="AT3689" t="s">
        <v>213</v>
      </c>
      <c r="AV3689" t="str">
        <f t="shared" si="709"/>
        <v>VPIT-SS</v>
      </c>
      <c r="AW3689" t="str">
        <f t="shared" si="708"/>
        <v>VP FOR INFORMATION TECHNOLOGY-SHARED SERVICES</v>
      </c>
    </row>
    <row r="3690" spans="1:49">
      <c r="A3690" s="59">
        <v>2018</v>
      </c>
      <c r="B3690" t="s">
        <v>137</v>
      </c>
      <c r="C3690" t="s">
        <v>1310</v>
      </c>
      <c r="D3690" t="s">
        <v>1311</v>
      </c>
      <c r="E3690" t="s">
        <v>1321</v>
      </c>
      <c r="F3690" t="s">
        <v>1313</v>
      </c>
      <c r="G3690" t="s">
        <v>1314</v>
      </c>
      <c r="H3690" t="s">
        <v>151</v>
      </c>
      <c r="I3690" s="170" t="s">
        <v>84</v>
      </c>
      <c r="J3690" t="s">
        <v>85</v>
      </c>
      <c r="K3690" t="s">
        <v>214</v>
      </c>
      <c r="L3690" t="s">
        <v>419</v>
      </c>
      <c r="M3690" t="s">
        <v>420</v>
      </c>
      <c r="N3690" t="s">
        <v>217</v>
      </c>
      <c r="O3690" t="s">
        <v>263</v>
      </c>
      <c r="P3690" t="s">
        <v>414</v>
      </c>
      <c r="Q3690" t="s">
        <v>415</v>
      </c>
      <c r="R3690" t="s">
        <v>416</v>
      </c>
      <c r="S3690" t="s">
        <v>338</v>
      </c>
      <c r="T3690" t="s">
        <v>339</v>
      </c>
      <c r="U3690" s="61" t="s">
        <v>340</v>
      </c>
      <c r="V3690" t="s">
        <v>24</v>
      </c>
      <c r="W3690" t="s">
        <v>263</v>
      </c>
      <c r="X3690" s="59">
        <v>25113</v>
      </c>
      <c r="Y3690" s="59">
        <v>23867</v>
      </c>
      <c r="Z3690" t="s">
        <v>141</v>
      </c>
      <c r="AA3690" s="146" t="str">
        <f t="shared" si="717"/>
        <v>EX</v>
      </c>
      <c r="AB3690" s="146" t="str">
        <f t="shared" si="707"/>
        <v>IT</v>
      </c>
      <c r="AC3690" t="str">
        <f t="shared" si="710"/>
        <v>EX</v>
      </c>
      <c r="AD3690" s="74">
        <f t="shared" si="711"/>
        <v>23867</v>
      </c>
      <c r="AE3690" s="74">
        <f t="shared" si="716"/>
        <v>23867</v>
      </c>
      <c r="AF3690">
        <v>1</v>
      </c>
      <c r="AG3690">
        <v>0</v>
      </c>
      <c r="AH3690" s="74">
        <v>0</v>
      </c>
      <c r="AJ3690" s="74">
        <f t="shared" si="712"/>
        <v>0</v>
      </c>
      <c r="AK3690" s="74">
        <f t="shared" si="706"/>
        <v>23867</v>
      </c>
      <c r="AL3690" t="str">
        <f t="shared" si="713"/>
        <v>N</v>
      </c>
      <c r="AN3690" t="s">
        <v>86</v>
      </c>
      <c r="AO3690" t="s">
        <v>85</v>
      </c>
      <c r="AP3690" t="str">
        <f t="shared" si="714"/>
        <v>94</v>
      </c>
      <c r="AQ3690" s="145" t="s">
        <v>1826</v>
      </c>
      <c r="AR3690" t="str">
        <f t="shared" si="715"/>
        <v>1-Adjusted Base Budget</v>
      </c>
      <c r="AS3690" s="145" t="s">
        <v>1827</v>
      </c>
      <c r="AT3690" t="s">
        <v>213</v>
      </c>
      <c r="AV3690" t="str">
        <f t="shared" si="709"/>
        <v>VPIT-SS</v>
      </c>
      <c r="AW3690" t="str">
        <f t="shared" si="708"/>
        <v>VP FOR INFORMATION TECHNOLOGY-SHARED SERVICES</v>
      </c>
    </row>
    <row r="3691" spans="1:49">
      <c r="A3691" s="59">
        <v>2018</v>
      </c>
      <c r="B3691" t="s">
        <v>137</v>
      </c>
      <c r="C3691" t="s">
        <v>1310</v>
      </c>
      <c r="D3691" t="s">
        <v>1311</v>
      </c>
      <c r="E3691" t="s">
        <v>1322</v>
      </c>
      <c r="F3691" t="s">
        <v>1313</v>
      </c>
      <c r="G3691" t="s">
        <v>1314</v>
      </c>
      <c r="H3691" t="s">
        <v>153</v>
      </c>
      <c r="I3691" s="170" t="s">
        <v>84</v>
      </c>
      <c r="J3691" t="s">
        <v>85</v>
      </c>
      <c r="K3691" t="s">
        <v>214</v>
      </c>
      <c r="L3691" t="s">
        <v>419</v>
      </c>
      <c r="M3691" t="s">
        <v>420</v>
      </c>
      <c r="N3691" t="s">
        <v>217</v>
      </c>
      <c r="O3691" t="s">
        <v>263</v>
      </c>
      <c r="P3691" t="s">
        <v>414</v>
      </c>
      <c r="Q3691" t="s">
        <v>415</v>
      </c>
      <c r="R3691" t="s">
        <v>416</v>
      </c>
      <c r="S3691" t="s">
        <v>338</v>
      </c>
      <c r="T3691" t="s">
        <v>339</v>
      </c>
      <c r="U3691" s="61" t="s">
        <v>340</v>
      </c>
      <c r="V3691" t="s">
        <v>24</v>
      </c>
      <c r="W3691" t="s">
        <v>263</v>
      </c>
      <c r="X3691" s="59">
        <v>15401</v>
      </c>
      <c r="Y3691" s="59">
        <v>15401</v>
      </c>
      <c r="Z3691" t="s">
        <v>141</v>
      </c>
      <c r="AA3691" s="146" t="str">
        <f t="shared" si="717"/>
        <v>EX</v>
      </c>
      <c r="AB3691" s="146" t="str">
        <f t="shared" si="707"/>
        <v>IT</v>
      </c>
      <c r="AC3691" t="str">
        <f t="shared" si="710"/>
        <v>EX</v>
      </c>
      <c r="AD3691" s="74">
        <f t="shared" si="711"/>
        <v>15401</v>
      </c>
      <c r="AE3691" s="74">
        <f t="shared" si="716"/>
        <v>15401</v>
      </c>
      <c r="AF3691">
        <v>1</v>
      </c>
      <c r="AG3691">
        <v>0</v>
      </c>
      <c r="AH3691" s="74">
        <v>0</v>
      </c>
      <c r="AJ3691" s="74">
        <f t="shared" si="712"/>
        <v>0</v>
      </c>
      <c r="AK3691" s="74">
        <f t="shared" si="706"/>
        <v>15401</v>
      </c>
      <c r="AL3691" t="str">
        <f t="shared" si="713"/>
        <v>N</v>
      </c>
      <c r="AN3691" t="s">
        <v>86</v>
      </c>
      <c r="AO3691" t="s">
        <v>85</v>
      </c>
      <c r="AP3691" t="str">
        <f t="shared" si="714"/>
        <v>94</v>
      </c>
      <c r="AQ3691" s="145" t="s">
        <v>1826</v>
      </c>
      <c r="AR3691" t="str">
        <f t="shared" si="715"/>
        <v>1-Adjusted Base Budget</v>
      </c>
      <c r="AS3691" s="145" t="s">
        <v>1827</v>
      </c>
      <c r="AT3691" t="s">
        <v>213</v>
      </c>
      <c r="AV3691" t="str">
        <f t="shared" si="709"/>
        <v>VPIT-SS</v>
      </c>
      <c r="AW3691" t="str">
        <f t="shared" si="708"/>
        <v>VP FOR INFORMATION TECHNOLOGY-SHARED SERVICES</v>
      </c>
    </row>
    <row r="3692" spans="1:49">
      <c r="A3692" s="59">
        <v>2018</v>
      </c>
      <c r="B3692" t="s">
        <v>137</v>
      </c>
      <c r="C3692" t="s">
        <v>1310</v>
      </c>
      <c r="D3692" t="s">
        <v>1311</v>
      </c>
      <c r="E3692" t="s">
        <v>1338</v>
      </c>
      <c r="F3692" t="s">
        <v>1008</v>
      </c>
      <c r="G3692" t="s">
        <v>1009</v>
      </c>
      <c r="H3692" t="s">
        <v>156</v>
      </c>
      <c r="I3692" s="170" t="s">
        <v>84</v>
      </c>
      <c r="J3692" t="s">
        <v>85</v>
      </c>
      <c r="K3692" t="s">
        <v>214</v>
      </c>
      <c r="L3692" t="s">
        <v>419</v>
      </c>
      <c r="M3692" t="s">
        <v>420</v>
      </c>
      <c r="N3692" t="s">
        <v>217</v>
      </c>
      <c r="O3692" t="s">
        <v>263</v>
      </c>
      <c r="P3692" t="s">
        <v>414</v>
      </c>
      <c r="Q3692" t="s">
        <v>415</v>
      </c>
      <c r="R3692" t="s">
        <v>416</v>
      </c>
      <c r="S3692" t="s">
        <v>338</v>
      </c>
      <c r="T3692" t="s">
        <v>339</v>
      </c>
      <c r="U3692" s="61" t="s">
        <v>340</v>
      </c>
      <c r="V3692" t="s">
        <v>24</v>
      </c>
      <c r="W3692" t="s">
        <v>263</v>
      </c>
      <c r="X3692" s="59">
        <v>4361</v>
      </c>
      <c r="Y3692" s="59">
        <v>4350</v>
      </c>
      <c r="Z3692" t="s">
        <v>141</v>
      </c>
      <c r="AA3692" s="146" t="str">
        <f t="shared" si="717"/>
        <v>EX</v>
      </c>
      <c r="AB3692" s="146" t="str">
        <f t="shared" si="707"/>
        <v>IT</v>
      </c>
      <c r="AC3692" t="str">
        <f t="shared" si="710"/>
        <v>EX</v>
      </c>
      <c r="AD3692" s="74">
        <f t="shared" si="711"/>
        <v>4350</v>
      </c>
      <c r="AE3692" s="74">
        <f t="shared" si="716"/>
        <v>4350</v>
      </c>
      <c r="AF3692">
        <v>1</v>
      </c>
      <c r="AG3692">
        <v>0</v>
      </c>
      <c r="AH3692" s="74">
        <v>0</v>
      </c>
      <c r="AJ3692" s="74">
        <f t="shared" si="712"/>
        <v>0</v>
      </c>
      <c r="AK3692" s="74">
        <f t="shared" si="706"/>
        <v>4350</v>
      </c>
      <c r="AL3692" t="str">
        <f t="shared" si="713"/>
        <v>N</v>
      </c>
      <c r="AN3692" t="s">
        <v>86</v>
      </c>
      <c r="AO3692" t="s">
        <v>85</v>
      </c>
      <c r="AP3692" t="str">
        <f t="shared" si="714"/>
        <v>94</v>
      </c>
      <c r="AQ3692" s="145" t="s">
        <v>1826</v>
      </c>
      <c r="AR3692" t="str">
        <f t="shared" si="715"/>
        <v>1-Adjusted Base Budget</v>
      </c>
      <c r="AS3692" s="145" t="s">
        <v>1827</v>
      </c>
      <c r="AT3692" t="s">
        <v>213</v>
      </c>
      <c r="AV3692" t="str">
        <f t="shared" si="709"/>
        <v>VPIT-SS</v>
      </c>
      <c r="AW3692" t="str">
        <f t="shared" si="708"/>
        <v>VP FOR INFORMATION TECHNOLOGY-SHARED SERVICES</v>
      </c>
    </row>
    <row r="3693" spans="1:49">
      <c r="A3693" s="59">
        <v>2018</v>
      </c>
      <c r="B3693" t="s">
        <v>137</v>
      </c>
      <c r="C3693" t="s">
        <v>1310</v>
      </c>
      <c r="D3693" t="s">
        <v>1311</v>
      </c>
      <c r="E3693" t="s">
        <v>1338</v>
      </c>
      <c r="F3693" t="s">
        <v>1339</v>
      </c>
      <c r="G3693" t="s">
        <v>1340</v>
      </c>
      <c r="H3693" t="s">
        <v>156</v>
      </c>
      <c r="I3693" s="170" t="s">
        <v>84</v>
      </c>
      <c r="J3693" t="s">
        <v>85</v>
      </c>
      <c r="K3693" t="s">
        <v>214</v>
      </c>
      <c r="L3693" t="s">
        <v>419</v>
      </c>
      <c r="M3693" t="s">
        <v>420</v>
      </c>
      <c r="N3693" t="s">
        <v>217</v>
      </c>
      <c r="O3693" t="s">
        <v>263</v>
      </c>
      <c r="P3693" t="s">
        <v>414</v>
      </c>
      <c r="Q3693" t="s">
        <v>415</v>
      </c>
      <c r="R3693" t="s">
        <v>416</v>
      </c>
      <c r="S3693" t="s">
        <v>338</v>
      </c>
      <c r="T3693" t="s">
        <v>339</v>
      </c>
      <c r="U3693" s="61" t="s">
        <v>340</v>
      </c>
      <c r="V3693" t="s">
        <v>24</v>
      </c>
      <c r="W3693" t="s">
        <v>263</v>
      </c>
      <c r="X3693" s="59">
        <v>11792</v>
      </c>
      <c r="Y3693" s="59">
        <v>11792</v>
      </c>
      <c r="Z3693" t="s">
        <v>141</v>
      </c>
      <c r="AA3693" s="146" t="str">
        <f t="shared" si="717"/>
        <v>EX</v>
      </c>
      <c r="AB3693" s="146" t="str">
        <f t="shared" si="707"/>
        <v>IT</v>
      </c>
      <c r="AC3693" t="str">
        <f t="shared" si="710"/>
        <v>EX</v>
      </c>
      <c r="AD3693" s="74">
        <f t="shared" si="711"/>
        <v>11792</v>
      </c>
      <c r="AE3693" s="74">
        <f t="shared" si="716"/>
        <v>11792</v>
      </c>
      <c r="AF3693">
        <v>1</v>
      </c>
      <c r="AG3693">
        <v>0</v>
      </c>
      <c r="AH3693" s="74">
        <v>0</v>
      </c>
      <c r="AJ3693" s="74">
        <f t="shared" si="712"/>
        <v>0</v>
      </c>
      <c r="AK3693" s="74">
        <f t="shared" si="706"/>
        <v>11792</v>
      </c>
      <c r="AL3693" t="str">
        <f t="shared" si="713"/>
        <v>N</v>
      </c>
      <c r="AN3693" t="s">
        <v>86</v>
      </c>
      <c r="AO3693" t="s">
        <v>85</v>
      </c>
      <c r="AP3693" t="str">
        <f t="shared" si="714"/>
        <v>94</v>
      </c>
      <c r="AQ3693" s="145" t="s">
        <v>1826</v>
      </c>
      <c r="AR3693" t="str">
        <f t="shared" si="715"/>
        <v>1-Adjusted Base Budget</v>
      </c>
      <c r="AS3693" s="145" t="s">
        <v>1827</v>
      </c>
      <c r="AT3693" t="s">
        <v>213</v>
      </c>
      <c r="AV3693" t="str">
        <f t="shared" si="709"/>
        <v>VPIT-SS</v>
      </c>
      <c r="AW3693" t="str">
        <f t="shared" si="708"/>
        <v>VP FOR INFORMATION TECHNOLOGY-SHARED SERVICES</v>
      </c>
    </row>
    <row r="3694" spans="1:49">
      <c r="A3694" s="59">
        <v>2018</v>
      </c>
      <c r="B3694" t="s">
        <v>137</v>
      </c>
      <c r="C3694" t="s">
        <v>1310</v>
      </c>
      <c r="D3694" t="s">
        <v>1311</v>
      </c>
      <c r="E3694" t="s">
        <v>1338</v>
      </c>
      <c r="F3694" t="s">
        <v>1119</v>
      </c>
      <c r="G3694" t="s">
        <v>1120</v>
      </c>
      <c r="H3694" t="s">
        <v>156</v>
      </c>
      <c r="I3694" s="170" t="s">
        <v>84</v>
      </c>
      <c r="J3694" t="s">
        <v>85</v>
      </c>
      <c r="K3694" t="s">
        <v>214</v>
      </c>
      <c r="L3694" t="s">
        <v>419</v>
      </c>
      <c r="M3694" t="s">
        <v>420</v>
      </c>
      <c r="N3694" t="s">
        <v>217</v>
      </c>
      <c r="O3694" t="s">
        <v>263</v>
      </c>
      <c r="P3694" t="s">
        <v>414</v>
      </c>
      <c r="Q3694" t="s">
        <v>415</v>
      </c>
      <c r="R3694" t="s">
        <v>416</v>
      </c>
      <c r="S3694" t="s">
        <v>338</v>
      </c>
      <c r="T3694" t="s">
        <v>339</v>
      </c>
      <c r="U3694" s="61" t="s">
        <v>340</v>
      </c>
      <c r="V3694" t="s">
        <v>24</v>
      </c>
      <c r="W3694" t="s">
        <v>263</v>
      </c>
      <c r="X3694" s="59">
        <v>16294</v>
      </c>
      <c r="Y3694" s="59">
        <v>16294</v>
      </c>
      <c r="Z3694" t="s">
        <v>141</v>
      </c>
      <c r="AA3694" s="146" t="str">
        <f t="shared" si="717"/>
        <v>EX</v>
      </c>
      <c r="AB3694" s="146" t="str">
        <f t="shared" si="707"/>
        <v>IT</v>
      </c>
      <c r="AC3694" t="str">
        <f t="shared" si="710"/>
        <v>EX</v>
      </c>
      <c r="AD3694" s="74">
        <f t="shared" si="711"/>
        <v>16294</v>
      </c>
      <c r="AE3694" s="74">
        <f t="shared" si="716"/>
        <v>16294</v>
      </c>
      <c r="AF3694">
        <v>1</v>
      </c>
      <c r="AG3694">
        <v>0</v>
      </c>
      <c r="AH3694" s="74">
        <v>0</v>
      </c>
      <c r="AJ3694" s="74">
        <f t="shared" si="712"/>
        <v>0</v>
      </c>
      <c r="AK3694" s="74">
        <f t="shared" si="706"/>
        <v>16294</v>
      </c>
      <c r="AL3694" t="str">
        <f t="shared" si="713"/>
        <v>N</v>
      </c>
      <c r="AN3694" t="s">
        <v>86</v>
      </c>
      <c r="AO3694" t="s">
        <v>85</v>
      </c>
      <c r="AP3694" t="str">
        <f t="shared" si="714"/>
        <v>94</v>
      </c>
      <c r="AQ3694" s="145" t="s">
        <v>1826</v>
      </c>
      <c r="AR3694" t="str">
        <f t="shared" si="715"/>
        <v>1-Adjusted Base Budget</v>
      </c>
      <c r="AS3694" s="145" t="s">
        <v>1827</v>
      </c>
      <c r="AT3694" t="s">
        <v>213</v>
      </c>
      <c r="AV3694" t="str">
        <f t="shared" si="709"/>
        <v>VPIT-SS</v>
      </c>
      <c r="AW3694" t="str">
        <f t="shared" si="708"/>
        <v>VP FOR INFORMATION TECHNOLOGY-SHARED SERVICES</v>
      </c>
    </row>
    <row r="3695" spans="1:49">
      <c r="A3695" s="59">
        <v>2018</v>
      </c>
      <c r="B3695" t="s">
        <v>137</v>
      </c>
      <c r="C3695" t="s">
        <v>1310</v>
      </c>
      <c r="D3695" t="s">
        <v>1311</v>
      </c>
      <c r="E3695" t="s">
        <v>1338</v>
      </c>
      <c r="F3695" t="s">
        <v>1065</v>
      </c>
      <c r="G3695" t="s">
        <v>1066</v>
      </c>
      <c r="H3695" t="s">
        <v>156</v>
      </c>
      <c r="I3695" s="170" t="s">
        <v>84</v>
      </c>
      <c r="J3695" t="s">
        <v>85</v>
      </c>
      <c r="K3695" t="s">
        <v>214</v>
      </c>
      <c r="L3695" t="s">
        <v>419</v>
      </c>
      <c r="M3695" t="s">
        <v>420</v>
      </c>
      <c r="N3695" t="s">
        <v>217</v>
      </c>
      <c r="O3695" t="s">
        <v>263</v>
      </c>
      <c r="P3695" t="s">
        <v>414</v>
      </c>
      <c r="Q3695" t="s">
        <v>415</v>
      </c>
      <c r="R3695" t="s">
        <v>416</v>
      </c>
      <c r="S3695" t="s">
        <v>338</v>
      </c>
      <c r="T3695" t="s">
        <v>339</v>
      </c>
      <c r="U3695" s="61" t="s">
        <v>340</v>
      </c>
      <c r="V3695" t="s">
        <v>24</v>
      </c>
      <c r="W3695" t="s">
        <v>263</v>
      </c>
      <c r="X3695" s="59">
        <v>6038</v>
      </c>
      <c r="Y3695" s="59">
        <v>4391</v>
      </c>
      <c r="Z3695" t="s">
        <v>141</v>
      </c>
      <c r="AA3695" s="146" t="str">
        <f t="shared" si="717"/>
        <v>EX</v>
      </c>
      <c r="AB3695" s="146" t="str">
        <f t="shared" si="707"/>
        <v>IT</v>
      </c>
      <c r="AC3695" t="str">
        <f t="shared" si="710"/>
        <v>EX</v>
      </c>
      <c r="AD3695" s="74">
        <f t="shared" si="711"/>
        <v>4391</v>
      </c>
      <c r="AE3695" s="74">
        <f t="shared" si="716"/>
        <v>4391</v>
      </c>
      <c r="AF3695">
        <v>1</v>
      </c>
      <c r="AG3695">
        <v>0</v>
      </c>
      <c r="AH3695" s="74">
        <v>0</v>
      </c>
      <c r="AJ3695" s="74">
        <f t="shared" si="712"/>
        <v>0</v>
      </c>
      <c r="AK3695" s="74">
        <f t="shared" si="706"/>
        <v>4391</v>
      </c>
      <c r="AL3695" t="str">
        <f t="shared" si="713"/>
        <v>N</v>
      </c>
      <c r="AN3695" t="s">
        <v>86</v>
      </c>
      <c r="AO3695" t="s">
        <v>85</v>
      </c>
      <c r="AP3695" t="str">
        <f t="shared" si="714"/>
        <v>94</v>
      </c>
      <c r="AQ3695" s="145" t="s">
        <v>1826</v>
      </c>
      <c r="AR3695" t="str">
        <f t="shared" si="715"/>
        <v>1-Adjusted Base Budget</v>
      </c>
      <c r="AS3695" s="145" t="s">
        <v>1827</v>
      </c>
      <c r="AT3695" t="s">
        <v>213</v>
      </c>
      <c r="AV3695" t="str">
        <f t="shared" si="709"/>
        <v>VPIT-SS</v>
      </c>
      <c r="AW3695" t="str">
        <f t="shared" si="708"/>
        <v>VP FOR INFORMATION TECHNOLOGY-SHARED SERVICES</v>
      </c>
    </row>
    <row r="3696" spans="1:49">
      <c r="A3696" s="59">
        <v>2018</v>
      </c>
      <c r="B3696" t="s">
        <v>137</v>
      </c>
      <c r="C3696" t="s">
        <v>1310</v>
      </c>
      <c r="D3696" t="s">
        <v>1311</v>
      </c>
      <c r="E3696" t="s">
        <v>1338</v>
      </c>
      <c r="F3696" t="s">
        <v>1018</v>
      </c>
      <c r="G3696" t="s">
        <v>1019</v>
      </c>
      <c r="H3696" t="s">
        <v>156</v>
      </c>
      <c r="I3696" s="170" t="s">
        <v>84</v>
      </c>
      <c r="J3696" t="s">
        <v>85</v>
      </c>
      <c r="K3696" t="s">
        <v>214</v>
      </c>
      <c r="L3696" t="s">
        <v>419</v>
      </c>
      <c r="M3696" t="s">
        <v>420</v>
      </c>
      <c r="N3696" t="s">
        <v>217</v>
      </c>
      <c r="O3696" t="s">
        <v>263</v>
      </c>
      <c r="P3696" t="s">
        <v>414</v>
      </c>
      <c r="Q3696" t="s">
        <v>415</v>
      </c>
      <c r="R3696" t="s">
        <v>416</v>
      </c>
      <c r="S3696" t="s">
        <v>338</v>
      </c>
      <c r="T3696" t="s">
        <v>339</v>
      </c>
      <c r="U3696" s="61" t="s">
        <v>340</v>
      </c>
      <c r="V3696" t="s">
        <v>24</v>
      </c>
      <c r="W3696" t="s">
        <v>263</v>
      </c>
      <c r="X3696" s="59">
        <v>15760</v>
      </c>
      <c r="Y3696" s="59">
        <v>15760</v>
      </c>
      <c r="Z3696" t="s">
        <v>141</v>
      </c>
      <c r="AA3696" s="146" t="str">
        <f t="shared" si="717"/>
        <v>EX</v>
      </c>
      <c r="AB3696" s="146" t="str">
        <f t="shared" si="707"/>
        <v>IT</v>
      </c>
      <c r="AC3696" t="str">
        <f t="shared" si="710"/>
        <v>EX</v>
      </c>
      <c r="AD3696" s="74">
        <f t="shared" si="711"/>
        <v>15760</v>
      </c>
      <c r="AE3696" s="74">
        <f t="shared" si="716"/>
        <v>15760</v>
      </c>
      <c r="AF3696">
        <v>1</v>
      </c>
      <c r="AG3696">
        <v>0</v>
      </c>
      <c r="AH3696" s="74">
        <v>0</v>
      </c>
      <c r="AJ3696" s="74">
        <f t="shared" si="712"/>
        <v>0</v>
      </c>
      <c r="AK3696" s="74">
        <f t="shared" si="706"/>
        <v>15760</v>
      </c>
      <c r="AL3696" t="str">
        <f t="shared" si="713"/>
        <v>N</v>
      </c>
      <c r="AN3696" t="s">
        <v>86</v>
      </c>
      <c r="AO3696" t="s">
        <v>85</v>
      </c>
      <c r="AP3696" t="str">
        <f t="shared" si="714"/>
        <v>94</v>
      </c>
      <c r="AQ3696" s="145" t="s">
        <v>1826</v>
      </c>
      <c r="AR3696" t="str">
        <f t="shared" si="715"/>
        <v>1-Adjusted Base Budget</v>
      </c>
      <c r="AS3696" s="145" t="s">
        <v>1827</v>
      </c>
      <c r="AT3696" t="s">
        <v>213</v>
      </c>
      <c r="AV3696" t="str">
        <f t="shared" si="709"/>
        <v>VPIT-SS</v>
      </c>
      <c r="AW3696" t="str">
        <f t="shared" si="708"/>
        <v>VP FOR INFORMATION TECHNOLOGY-SHARED SERVICES</v>
      </c>
    </row>
    <row r="3697" spans="1:49">
      <c r="A3697" s="59">
        <v>2018</v>
      </c>
      <c r="B3697" t="s">
        <v>137</v>
      </c>
      <c r="C3697" t="s">
        <v>1310</v>
      </c>
      <c r="D3697" t="s">
        <v>1311</v>
      </c>
      <c r="E3697" t="s">
        <v>1338</v>
      </c>
      <c r="F3697" t="s">
        <v>1341</v>
      </c>
      <c r="G3697" t="s">
        <v>1342</v>
      </c>
      <c r="H3697" t="s">
        <v>156</v>
      </c>
      <c r="I3697" s="170" t="s">
        <v>84</v>
      </c>
      <c r="J3697" t="s">
        <v>85</v>
      </c>
      <c r="K3697" t="s">
        <v>214</v>
      </c>
      <c r="L3697" t="s">
        <v>419</v>
      </c>
      <c r="M3697" t="s">
        <v>420</v>
      </c>
      <c r="N3697" t="s">
        <v>217</v>
      </c>
      <c r="O3697" t="s">
        <v>263</v>
      </c>
      <c r="P3697" t="s">
        <v>414</v>
      </c>
      <c r="Q3697" t="s">
        <v>415</v>
      </c>
      <c r="R3697" t="s">
        <v>416</v>
      </c>
      <c r="S3697" t="s">
        <v>338</v>
      </c>
      <c r="T3697" t="s">
        <v>339</v>
      </c>
      <c r="U3697" s="61" t="s">
        <v>340</v>
      </c>
      <c r="V3697" t="s">
        <v>24</v>
      </c>
      <c r="W3697" t="s">
        <v>263</v>
      </c>
      <c r="X3697" s="59">
        <v>7414</v>
      </c>
      <c r="Y3697" s="59">
        <v>7414</v>
      </c>
      <c r="Z3697" t="s">
        <v>141</v>
      </c>
      <c r="AA3697" s="146" t="str">
        <f t="shared" si="717"/>
        <v>EX</v>
      </c>
      <c r="AB3697" s="146" t="str">
        <f t="shared" si="707"/>
        <v>IT</v>
      </c>
      <c r="AC3697" t="str">
        <f t="shared" si="710"/>
        <v>EX</v>
      </c>
      <c r="AD3697" s="74">
        <f t="shared" si="711"/>
        <v>7414</v>
      </c>
      <c r="AE3697" s="74">
        <f t="shared" si="716"/>
        <v>7414</v>
      </c>
      <c r="AF3697">
        <v>1</v>
      </c>
      <c r="AG3697">
        <v>0</v>
      </c>
      <c r="AH3697" s="74">
        <v>0</v>
      </c>
      <c r="AJ3697" s="74">
        <f t="shared" si="712"/>
        <v>0</v>
      </c>
      <c r="AK3697" s="74">
        <f t="shared" si="706"/>
        <v>7414</v>
      </c>
      <c r="AL3697" t="str">
        <f t="shared" si="713"/>
        <v>N</v>
      </c>
      <c r="AN3697" t="s">
        <v>86</v>
      </c>
      <c r="AO3697" t="s">
        <v>85</v>
      </c>
      <c r="AP3697" t="str">
        <f t="shared" si="714"/>
        <v>94</v>
      </c>
      <c r="AQ3697" s="145" t="s">
        <v>1826</v>
      </c>
      <c r="AR3697" t="str">
        <f t="shared" si="715"/>
        <v>1-Adjusted Base Budget</v>
      </c>
      <c r="AS3697" s="145" t="s">
        <v>1827</v>
      </c>
      <c r="AT3697" t="s">
        <v>213</v>
      </c>
      <c r="AV3697" t="str">
        <f t="shared" si="709"/>
        <v>VPIT-SS</v>
      </c>
      <c r="AW3697" t="str">
        <f t="shared" si="708"/>
        <v>VP FOR INFORMATION TECHNOLOGY-SHARED SERVICES</v>
      </c>
    </row>
    <row r="3698" spans="1:49">
      <c r="A3698" s="59">
        <v>2018</v>
      </c>
      <c r="B3698" t="s">
        <v>137</v>
      </c>
      <c r="C3698" t="s">
        <v>1310</v>
      </c>
      <c r="D3698" t="s">
        <v>1311</v>
      </c>
      <c r="E3698" t="s">
        <v>1338</v>
      </c>
      <c r="F3698" t="s">
        <v>1767</v>
      </c>
      <c r="G3698" t="s">
        <v>1768</v>
      </c>
      <c r="H3698" t="s">
        <v>156</v>
      </c>
      <c r="I3698" s="170" t="s">
        <v>84</v>
      </c>
      <c r="J3698" t="s">
        <v>85</v>
      </c>
      <c r="K3698" t="s">
        <v>214</v>
      </c>
      <c r="L3698" t="s">
        <v>419</v>
      </c>
      <c r="M3698" t="s">
        <v>420</v>
      </c>
      <c r="N3698" t="s">
        <v>217</v>
      </c>
      <c r="O3698" t="s">
        <v>263</v>
      </c>
      <c r="P3698" t="s">
        <v>414</v>
      </c>
      <c r="Q3698" t="s">
        <v>415</v>
      </c>
      <c r="R3698" t="s">
        <v>416</v>
      </c>
      <c r="S3698" t="s">
        <v>338</v>
      </c>
      <c r="T3698" t="s">
        <v>339</v>
      </c>
      <c r="U3698" s="61" t="s">
        <v>340</v>
      </c>
      <c r="V3698" t="s">
        <v>24</v>
      </c>
      <c r="W3698" t="s">
        <v>263</v>
      </c>
      <c r="X3698" s="59">
        <v>10046</v>
      </c>
      <c r="Y3698" s="59">
        <v>10046</v>
      </c>
      <c r="Z3698" t="s">
        <v>141</v>
      </c>
      <c r="AA3698" s="146" t="str">
        <f t="shared" si="717"/>
        <v>EX</v>
      </c>
      <c r="AB3698" s="146" t="str">
        <f t="shared" si="707"/>
        <v>IT</v>
      </c>
      <c r="AC3698" t="str">
        <f t="shared" si="710"/>
        <v>EX</v>
      </c>
      <c r="AD3698" s="74">
        <f t="shared" si="711"/>
        <v>10046</v>
      </c>
      <c r="AE3698" s="74">
        <f t="shared" si="716"/>
        <v>10046</v>
      </c>
      <c r="AF3698">
        <v>1</v>
      </c>
      <c r="AG3698">
        <v>0</v>
      </c>
      <c r="AH3698" s="74">
        <v>0</v>
      </c>
      <c r="AJ3698" s="74">
        <f t="shared" si="712"/>
        <v>0</v>
      </c>
      <c r="AK3698" s="74">
        <f t="shared" si="706"/>
        <v>10046</v>
      </c>
      <c r="AL3698" t="str">
        <f t="shared" si="713"/>
        <v>N</v>
      </c>
      <c r="AN3698" t="s">
        <v>86</v>
      </c>
      <c r="AO3698" t="s">
        <v>85</v>
      </c>
      <c r="AP3698" t="str">
        <f t="shared" si="714"/>
        <v>94</v>
      </c>
      <c r="AQ3698" s="145" t="s">
        <v>1826</v>
      </c>
      <c r="AR3698" t="str">
        <f t="shared" si="715"/>
        <v>1-Adjusted Base Budget</v>
      </c>
      <c r="AS3698" s="145" t="s">
        <v>1827</v>
      </c>
      <c r="AT3698" t="s">
        <v>213</v>
      </c>
      <c r="AV3698" t="str">
        <f t="shared" si="709"/>
        <v>VPIT-SS</v>
      </c>
      <c r="AW3698" t="str">
        <f t="shared" si="708"/>
        <v>VP FOR INFORMATION TECHNOLOGY-SHARED SERVICES</v>
      </c>
    </row>
    <row r="3699" spans="1:49">
      <c r="A3699" s="59">
        <v>2018</v>
      </c>
      <c r="B3699" t="s">
        <v>137</v>
      </c>
      <c r="C3699" t="s">
        <v>1310</v>
      </c>
      <c r="D3699" t="s">
        <v>1311</v>
      </c>
      <c r="E3699" t="s">
        <v>1338</v>
      </c>
      <c r="F3699" t="s">
        <v>1326</v>
      </c>
      <c r="G3699" t="s">
        <v>1327</v>
      </c>
      <c r="H3699" t="s">
        <v>156</v>
      </c>
      <c r="I3699" s="170" t="s">
        <v>84</v>
      </c>
      <c r="J3699" t="s">
        <v>85</v>
      </c>
      <c r="K3699" t="s">
        <v>214</v>
      </c>
      <c r="L3699" t="s">
        <v>419</v>
      </c>
      <c r="M3699" t="s">
        <v>420</v>
      </c>
      <c r="N3699" t="s">
        <v>217</v>
      </c>
      <c r="O3699" t="s">
        <v>263</v>
      </c>
      <c r="P3699" t="s">
        <v>414</v>
      </c>
      <c r="Q3699" t="s">
        <v>415</v>
      </c>
      <c r="R3699" t="s">
        <v>416</v>
      </c>
      <c r="S3699" t="s">
        <v>338</v>
      </c>
      <c r="T3699" t="s">
        <v>339</v>
      </c>
      <c r="U3699" s="61" t="s">
        <v>340</v>
      </c>
      <c r="V3699" t="s">
        <v>24</v>
      </c>
      <c r="W3699" t="s">
        <v>263</v>
      </c>
      <c r="X3699" s="59">
        <v>8491</v>
      </c>
      <c r="Y3699" s="59">
        <v>8491</v>
      </c>
      <c r="Z3699" t="s">
        <v>141</v>
      </c>
      <c r="AA3699" s="146" t="str">
        <f t="shared" si="717"/>
        <v>EX</v>
      </c>
      <c r="AB3699" s="146" t="str">
        <f t="shared" si="707"/>
        <v>IT</v>
      </c>
      <c r="AC3699" t="str">
        <f t="shared" si="710"/>
        <v>EX</v>
      </c>
      <c r="AD3699" s="74">
        <f t="shared" si="711"/>
        <v>8491</v>
      </c>
      <c r="AE3699" s="74">
        <f t="shared" si="716"/>
        <v>8491</v>
      </c>
      <c r="AF3699">
        <v>1</v>
      </c>
      <c r="AG3699">
        <v>0</v>
      </c>
      <c r="AH3699" s="74">
        <v>0</v>
      </c>
      <c r="AJ3699" s="74">
        <f t="shared" si="712"/>
        <v>0</v>
      </c>
      <c r="AK3699" s="74">
        <f t="shared" ref="AK3699:AK3762" si="718">AE3699 +AJ3699</f>
        <v>8491</v>
      </c>
      <c r="AL3699" t="str">
        <f t="shared" si="713"/>
        <v>N</v>
      </c>
      <c r="AN3699" t="s">
        <v>86</v>
      </c>
      <c r="AO3699" t="s">
        <v>85</v>
      </c>
      <c r="AP3699" t="str">
        <f t="shared" si="714"/>
        <v>94</v>
      </c>
      <c r="AQ3699" s="145" t="s">
        <v>1826</v>
      </c>
      <c r="AR3699" t="str">
        <f t="shared" si="715"/>
        <v>1-Adjusted Base Budget</v>
      </c>
      <c r="AS3699" s="145" t="s">
        <v>1827</v>
      </c>
      <c r="AT3699" t="s">
        <v>213</v>
      </c>
      <c r="AV3699" t="str">
        <f t="shared" si="709"/>
        <v>VPIT-SS</v>
      </c>
      <c r="AW3699" t="str">
        <f t="shared" si="708"/>
        <v>VP FOR INFORMATION TECHNOLOGY-SHARED SERVICES</v>
      </c>
    </row>
    <row r="3700" spans="1:49">
      <c r="A3700" s="59">
        <v>2018</v>
      </c>
      <c r="B3700" t="s">
        <v>137</v>
      </c>
      <c r="C3700" t="s">
        <v>1310</v>
      </c>
      <c r="D3700" t="s">
        <v>1311</v>
      </c>
      <c r="E3700" t="s">
        <v>1338</v>
      </c>
      <c r="F3700" t="s">
        <v>1330</v>
      </c>
      <c r="G3700" t="s">
        <v>1331</v>
      </c>
      <c r="H3700" t="s">
        <v>156</v>
      </c>
      <c r="I3700" s="170" t="s">
        <v>84</v>
      </c>
      <c r="J3700" t="s">
        <v>85</v>
      </c>
      <c r="K3700" t="s">
        <v>214</v>
      </c>
      <c r="L3700" t="s">
        <v>419</v>
      </c>
      <c r="M3700" t="s">
        <v>420</v>
      </c>
      <c r="N3700" t="s">
        <v>217</v>
      </c>
      <c r="O3700" t="s">
        <v>263</v>
      </c>
      <c r="P3700" t="s">
        <v>414</v>
      </c>
      <c r="Q3700" t="s">
        <v>415</v>
      </c>
      <c r="R3700" t="s">
        <v>416</v>
      </c>
      <c r="S3700" t="s">
        <v>338</v>
      </c>
      <c r="T3700" t="s">
        <v>339</v>
      </c>
      <c r="U3700" s="61" t="s">
        <v>340</v>
      </c>
      <c r="V3700" t="s">
        <v>24</v>
      </c>
      <c r="W3700" t="s">
        <v>263</v>
      </c>
      <c r="X3700" s="59">
        <v>8831</v>
      </c>
      <c r="Y3700" s="59">
        <v>8831</v>
      </c>
      <c r="Z3700" t="s">
        <v>141</v>
      </c>
      <c r="AA3700" s="146" t="str">
        <f t="shared" si="717"/>
        <v>EX</v>
      </c>
      <c r="AB3700" s="146" t="str">
        <f t="shared" si="707"/>
        <v>IT</v>
      </c>
      <c r="AC3700" t="str">
        <f t="shared" si="710"/>
        <v>EX</v>
      </c>
      <c r="AD3700" s="74">
        <f t="shared" si="711"/>
        <v>8831</v>
      </c>
      <c r="AE3700" s="74">
        <f t="shared" si="716"/>
        <v>8831</v>
      </c>
      <c r="AF3700">
        <v>1</v>
      </c>
      <c r="AG3700">
        <v>0</v>
      </c>
      <c r="AH3700" s="74">
        <v>0</v>
      </c>
      <c r="AJ3700" s="74">
        <f t="shared" si="712"/>
        <v>0</v>
      </c>
      <c r="AK3700" s="74">
        <f t="shared" si="718"/>
        <v>8831</v>
      </c>
      <c r="AL3700" t="str">
        <f t="shared" si="713"/>
        <v>N</v>
      </c>
      <c r="AN3700" t="s">
        <v>86</v>
      </c>
      <c r="AO3700" t="s">
        <v>85</v>
      </c>
      <c r="AP3700" t="str">
        <f t="shared" si="714"/>
        <v>94</v>
      </c>
      <c r="AQ3700" s="145" t="s">
        <v>1826</v>
      </c>
      <c r="AR3700" t="str">
        <f t="shared" si="715"/>
        <v>1-Adjusted Base Budget</v>
      </c>
      <c r="AS3700" s="145" t="s">
        <v>1827</v>
      </c>
      <c r="AT3700" t="s">
        <v>213</v>
      </c>
      <c r="AV3700" t="str">
        <f t="shared" si="709"/>
        <v>VPIT-SS</v>
      </c>
      <c r="AW3700" t="str">
        <f t="shared" si="708"/>
        <v>VP FOR INFORMATION TECHNOLOGY-SHARED SERVICES</v>
      </c>
    </row>
    <row r="3701" spans="1:49">
      <c r="A3701" s="59">
        <v>2018</v>
      </c>
      <c r="B3701" t="s">
        <v>137</v>
      </c>
      <c r="C3701" t="s">
        <v>1310</v>
      </c>
      <c r="D3701" t="s">
        <v>1311</v>
      </c>
      <c r="E3701" t="s">
        <v>1338</v>
      </c>
      <c r="F3701" t="s">
        <v>1343</v>
      </c>
      <c r="G3701" t="s">
        <v>1344</v>
      </c>
      <c r="H3701" t="s">
        <v>156</v>
      </c>
      <c r="I3701" s="170" t="s">
        <v>84</v>
      </c>
      <c r="J3701" t="s">
        <v>85</v>
      </c>
      <c r="K3701" t="s">
        <v>214</v>
      </c>
      <c r="L3701" t="s">
        <v>419</v>
      </c>
      <c r="M3701" t="s">
        <v>420</v>
      </c>
      <c r="N3701" t="s">
        <v>217</v>
      </c>
      <c r="O3701" t="s">
        <v>263</v>
      </c>
      <c r="P3701" t="s">
        <v>414</v>
      </c>
      <c r="Q3701" t="s">
        <v>415</v>
      </c>
      <c r="R3701" t="s">
        <v>416</v>
      </c>
      <c r="S3701" t="s">
        <v>338</v>
      </c>
      <c r="T3701" t="s">
        <v>339</v>
      </c>
      <c r="U3701" s="61" t="s">
        <v>340</v>
      </c>
      <c r="V3701" t="s">
        <v>24</v>
      </c>
      <c r="W3701" t="s">
        <v>263</v>
      </c>
      <c r="X3701" s="59">
        <v>1180</v>
      </c>
      <c r="Y3701" s="59">
        <v>1180</v>
      </c>
      <c r="Z3701" t="s">
        <v>141</v>
      </c>
      <c r="AA3701" s="146" t="str">
        <f t="shared" si="717"/>
        <v>EX</v>
      </c>
      <c r="AB3701" s="146" t="str">
        <f t="shared" ref="AB3701:AB3764" si="719">IF(O3701 =AA3701,Z3701,"10cr")</f>
        <v>IT</v>
      </c>
      <c r="AC3701" t="str">
        <f t="shared" si="710"/>
        <v>EX</v>
      </c>
      <c r="AD3701" s="74">
        <f t="shared" si="711"/>
        <v>1180</v>
      </c>
      <c r="AE3701" s="74">
        <f t="shared" si="716"/>
        <v>1180</v>
      </c>
      <c r="AF3701">
        <v>1</v>
      </c>
      <c r="AG3701">
        <v>0</v>
      </c>
      <c r="AH3701" s="74">
        <v>0</v>
      </c>
      <c r="AJ3701" s="74">
        <f t="shared" si="712"/>
        <v>0</v>
      </c>
      <c r="AK3701" s="74">
        <f t="shared" si="718"/>
        <v>1180</v>
      </c>
      <c r="AL3701" t="str">
        <f t="shared" si="713"/>
        <v>N</v>
      </c>
      <c r="AN3701" t="s">
        <v>86</v>
      </c>
      <c r="AO3701" t="s">
        <v>85</v>
      </c>
      <c r="AP3701" t="str">
        <f t="shared" si="714"/>
        <v>94</v>
      </c>
      <c r="AQ3701" s="145" t="s">
        <v>1826</v>
      </c>
      <c r="AR3701" t="str">
        <f t="shared" si="715"/>
        <v>1-Adjusted Base Budget</v>
      </c>
      <c r="AS3701" s="145" t="s">
        <v>1827</v>
      </c>
      <c r="AT3701" t="s">
        <v>213</v>
      </c>
      <c r="AV3701" t="str">
        <f t="shared" si="709"/>
        <v>VPIT-SS</v>
      </c>
      <c r="AW3701" t="str">
        <f t="shared" si="708"/>
        <v>VP FOR INFORMATION TECHNOLOGY-SHARED SERVICES</v>
      </c>
    </row>
    <row r="3702" spans="1:49">
      <c r="A3702" s="59">
        <v>2018</v>
      </c>
      <c r="B3702" t="s">
        <v>137</v>
      </c>
      <c r="C3702" t="s">
        <v>1310</v>
      </c>
      <c r="D3702" t="s">
        <v>1311</v>
      </c>
      <c r="E3702" t="s">
        <v>1338</v>
      </c>
      <c r="F3702" t="s">
        <v>1099</v>
      </c>
      <c r="G3702" t="s">
        <v>1100</v>
      </c>
      <c r="H3702" t="s">
        <v>156</v>
      </c>
      <c r="I3702" s="170" t="s">
        <v>84</v>
      </c>
      <c r="J3702" t="s">
        <v>85</v>
      </c>
      <c r="K3702" t="s">
        <v>214</v>
      </c>
      <c r="L3702" t="s">
        <v>419</v>
      </c>
      <c r="M3702" t="s">
        <v>420</v>
      </c>
      <c r="N3702" t="s">
        <v>217</v>
      </c>
      <c r="O3702" t="s">
        <v>263</v>
      </c>
      <c r="P3702" t="s">
        <v>414</v>
      </c>
      <c r="Q3702" t="s">
        <v>415</v>
      </c>
      <c r="R3702" t="s">
        <v>416</v>
      </c>
      <c r="S3702" t="s">
        <v>338</v>
      </c>
      <c r="T3702" t="s">
        <v>339</v>
      </c>
      <c r="U3702" s="61" t="s">
        <v>340</v>
      </c>
      <c r="V3702" t="s">
        <v>24</v>
      </c>
      <c r="W3702" t="s">
        <v>263</v>
      </c>
      <c r="X3702" s="59">
        <v>0</v>
      </c>
      <c r="Y3702" s="59">
        <v>3322</v>
      </c>
      <c r="Z3702" t="s">
        <v>141</v>
      </c>
      <c r="AA3702" s="146" t="str">
        <f t="shared" si="717"/>
        <v>EX</v>
      </c>
      <c r="AB3702" s="146" t="str">
        <f t="shared" si="719"/>
        <v>IT</v>
      </c>
      <c r="AC3702" t="str">
        <f t="shared" si="710"/>
        <v>EX</v>
      </c>
      <c r="AD3702" s="74">
        <f t="shared" si="711"/>
        <v>3322</v>
      </c>
      <c r="AE3702" s="74">
        <f t="shared" si="716"/>
        <v>3322</v>
      </c>
      <c r="AF3702">
        <v>1</v>
      </c>
      <c r="AG3702">
        <v>0</v>
      </c>
      <c r="AH3702" s="74">
        <v>0</v>
      </c>
      <c r="AJ3702" s="74">
        <f t="shared" si="712"/>
        <v>0</v>
      </c>
      <c r="AK3702" s="74">
        <f t="shared" si="718"/>
        <v>3322</v>
      </c>
      <c r="AL3702" t="str">
        <f t="shared" si="713"/>
        <v>N</v>
      </c>
      <c r="AN3702" t="s">
        <v>86</v>
      </c>
      <c r="AO3702" t="s">
        <v>85</v>
      </c>
      <c r="AP3702" t="str">
        <f t="shared" si="714"/>
        <v>94</v>
      </c>
      <c r="AQ3702" s="145" t="s">
        <v>1826</v>
      </c>
      <c r="AR3702" t="str">
        <f t="shared" si="715"/>
        <v>1-Adjusted Base Budget</v>
      </c>
      <c r="AS3702" s="145" t="s">
        <v>1827</v>
      </c>
      <c r="AT3702" t="s">
        <v>213</v>
      </c>
      <c r="AV3702" t="str">
        <f t="shared" si="709"/>
        <v>VPIT-SS</v>
      </c>
      <c r="AW3702" t="str">
        <f t="shared" si="708"/>
        <v>VP FOR INFORMATION TECHNOLOGY-SHARED SERVICES</v>
      </c>
    </row>
    <row r="3703" spans="1:49">
      <c r="A3703" s="59">
        <v>2018</v>
      </c>
      <c r="B3703" t="s">
        <v>137</v>
      </c>
      <c r="C3703" t="s">
        <v>1310</v>
      </c>
      <c r="D3703" t="s">
        <v>1311</v>
      </c>
      <c r="E3703" t="s">
        <v>1338</v>
      </c>
      <c r="F3703" t="s">
        <v>1101</v>
      </c>
      <c r="G3703" t="s">
        <v>1102</v>
      </c>
      <c r="H3703" t="s">
        <v>156</v>
      </c>
      <c r="I3703" s="170" t="s">
        <v>84</v>
      </c>
      <c r="J3703" t="s">
        <v>85</v>
      </c>
      <c r="K3703" t="s">
        <v>214</v>
      </c>
      <c r="L3703" t="s">
        <v>419</v>
      </c>
      <c r="M3703" t="s">
        <v>420</v>
      </c>
      <c r="N3703" t="s">
        <v>217</v>
      </c>
      <c r="O3703" t="s">
        <v>263</v>
      </c>
      <c r="P3703" t="s">
        <v>414</v>
      </c>
      <c r="Q3703" t="s">
        <v>415</v>
      </c>
      <c r="R3703" t="s">
        <v>416</v>
      </c>
      <c r="S3703" t="s">
        <v>338</v>
      </c>
      <c r="T3703" t="s">
        <v>339</v>
      </c>
      <c r="U3703" s="61" t="s">
        <v>340</v>
      </c>
      <c r="V3703" t="s">
        <v>24</v>
      </c>
      <c r="W3703" t="s">
        <v>263</v>
      </c>
      <c r="X3703" s="59">
        <v>19324</v>
      </c>
      <c r="Y3703" s="59">
        <v>19097</v>
      </c>
      <c r="Z3703" t="s">
        <v>141</v>
      </c>
      <c r="AA3703" s="146" t="str">
        <f t="shared" si="717"/>
        <v>EX</v>
      </c>
      <c r="AB3703" s="146" t="str">
        <f t="shared" si="719"/>
        <v>IT</v>
      </c>
      <c r="AC3703" t="str">
        <f t="shared" si="710"/>
        <v>EX</v>
      </c>
      <c r="AD3703" s="74">
        <f t="shared" si="711"/>
        <v>19097</v>
      </c>
      <c r="AE3703" s="74">
        <f t="shared" si="716"/>
        <v>19097</v>
      </c>
      <c r="AF3703">
        <v>1</v>
      </c>
      <c r="AG3703">
        <v>0</v>
      </c>
      <c r="AH3703" s="74">
        <v>0</v>
      </c>
      <c r="AJ3703" s="74">
        <f t="shared" si="712"/>
        <v>0</v>
      </c>
      <c r="AK3703" s="74">
        <f t="shared" si="718"/>
        <v>19097</v>
      </c>
      <c r="AL3703" t="str">
        <f t="shared" si="713"/>
        <v>N</v>
      </c>
      <c r="AN3703" t="s">
        <v>86</v>
      </c>
      <c r="AO3703" t="s">
        <v>85</v>
      </c>
      <c r="AP3703" t="str">
        <f t="shared" si="714"/>
        <v>94</v>
      </c>
      <c r="AQ3703" s="145" t="s">
        <v>1826</v>
      </c>
      <c r="AR3703" t="str">
        <f t="shared" si="715"/>
        <v>1-Adjusted Base Budget</v>
      </c>
      <c r="AS3703" s="145" t="s">
        <v>1827</v>
      </c>
      <c r="AT3703" t="s">
        <v>213</v>
      </c>
      <c r="AV3703" t="str">
        <f t="shared" si="709"/>
        <v>VPIT-SS</v>
      </c>
      <c r="AW3703" t="str">
        <f t="shared" si="708"/>
        <v>VP FOR INFORMATION TECHNOLOGY-SHARED SERVICES</v>
      </c>
    </row>
    <row r="3704" spans="1:49">
      <c r="A3704" s="59">
        <v>2018</v>
      </c>
      <c r="B3704" t="s">
        <v>137</v>
      </c>
      <c r="C3704" t="s">
        <v>1310</v>
      </c>
      <c r="D3704" t="s">
        <v>1311</v>
      </c>
      <c r="E3704" t="s">
        <v>1338</v>
      </c>
      <c r="F3704" t="s">
        <v>1336</v>
      </c>
      <c r="G3704" t="s">
        <v>1337</v>
      </c>
      <c r="H3704" t="s">
        <v>156</v>
      </c>
      <c r="I3704" s="170" t="s">
        <v>84</v>
      </c>
      <c r="J3704" t="s">
        <v>85</v>
      </c>
      <c r="K3704" t="s">
        <v>214</v>
      </c>
      <c r="L3704" t="s">
        <v>419</v>
      </c>
      <c r="M3704" t="s">
        <v>420</v>
      </c>
      <c r="N3704" t="s">
        <v>217</v>
      </c>
      <c r="O3704" t="s">
        <v>263</v>
      </c>
      <c r="P3704" t="s">
        <v>414</v>
      </c>
      <c r="Q3704" t="s">
        <v>415</v>
      </c>
      <c r="R3704" t="s">
        <v>416</v>
      </c>
      <c r="S3704" t="s">
        <v>338</v>
      </c>
      <c r="T3704" t="s">
        <v>339</v>
      </c>
      <c r="U3704" s="61" t="s">
        <v>340</v>
      </c>
      <c r="V3704" t="s">
        <v>24</v>
      </c>
      <c r="W3704" t="s">
        <v>263</v>
      </c>
      <c r="X3704" s="59">
        <v>12278</v>
      </c>
      <c r="Y3704" s="59">
        <v>19184</v>
      </c>
      <c r="Z3704" t="s">
        <v>141</v>
      </c>
      <c r="AA3704" s="146" t="str">
        <f t="shared" si="717"/>
        <v>EX</v>
      </c>
      <c r="AB3704" s="146" t="str">
        <f t="shared" si="719"/>
        <v>IT</v>
      </c>
      <c r="AC3704" t="str">
        <f t="shared" si="710"/>
        <v>EX</v>
      </c>
      <c r="AD3704" s="74">
        <f t="shared" si="711"/>
        <v>19184</v>
      </c>
      <c r="AE3704" s="74">
        <f t="shared" si="716"/>
        <v>19184</v>
      </c>
      <c r="AF3704">
        <v>1</v>
      </c>
      <c r="AG3704">
        <v>0</v>
      </c>
      <c r="AH3704" s="74">
        <v>0</v>
      </c>
      <c r="AJ3704" s="74">
        <f t="shared" si="712"/>
        <v>0</v>
      </c>
      <c r="AK3704" s="74">
        <f t="shared" si="718"/>
        <v>19184</v>
      </c>
      <c r="AL3704" t="str">
        <f t="shared" si="713"/>
        <v>N</v>
      </c>
      <c r="AN3704" t="s">
        <v>86</v>
      </c>
      <c r="AO3704" t="s">
        <v>85</v>
      </c>
      <c r="AP3704" t="str">
        <f t="shared" si="714"/>
        <v>94</v>
      </c>
      <c r="AQ3704" s="145" t="s">
        <v>1826</v>
      </c>
      <c r="AR3704" t="str">
        <f t="shared" si="715"/>
        <v>1-Adjusted Base Budget</v>
      </c>
      <c r="AS3704" s="145" t="s">
        <v>1827</v>
      </c>
      <c r="AT3704" t="s">
        <v>213</v>
      </c>
      <c r="AV3704" t="str">
        <f t="shared" si="709"/>
        <v>VPIT-SS</v>
      </c>
      <c r="AW3704" t="str">
        <f t="shared" si="708"/>
        <v>VP FOR INFORMATION TECHNOLOGY-SHARED SERVICES</v>
      </c>
    </row>
    <row r="3705" spans="1:49">
      <c r="A3705" s="59">
        <v>2018</v>
      </c>
      <c r="B3705" t="s">
        <v>137</v>
      </c>
      <c r="C3705" t="s">
        <v>1310</v>
      </c>
      <c r="D3705" t="s">
        <v>1311</v>
      </c>
      <c r="E3705" t="s">
        <v>1338</v>
      </c>
      <c r="F3705" t="s">
        <v>1345</v>
      </c>
      <c r="G3705" t="s">
        <v>1346</v>
      </c>
      <c r="H3705" t="s">
        <v>156</v>
      </c>
      <c r="I3705" s="170" t="s">
        <v>84</v>
      </c>
      <c r="J3705" t="s">
        <v>85</v>
      </c>
      <c r="K3705" t="s">
        <v>214</v>
      </c>
      <c r="L3705" t="s">
        <v>419</v>
      </c>
      <c r="M3705" t="s">
        <v>420</v>
      </c>
      <c r="N3705" t="s">
        <v>217</v>
      </c>
      <c r="O3705" t="s">
        <v>263</v>
      </c>
      <c r="P3705" t="s">
        <v>414</v>
      </c>
      <c r="Q3705" t="s">
        <v>415</v>
      </c>
      <c r="R3705" t="s">
        <v>416</v>
      </c>
      <c r="S3705" t="s">
        <v>338</v>
      </c>
      <c r="T3705" t="s">
        <v>339</v>
      </c>
      <c r="U3705" s="61" t="s">
        <v>340</v>
      </c>
      <c r="V3705" t="s">
        <v>24</v>
      </c>
      <c r="W3705" t="s">
        <v>263</v>
      </c>
      <c r="X3705" s="59">
        <v>19443</v>
      </c>
      <c r="Y3705" s="59">
        <v>20632</v>
      </c>
      <c r="Z3705" t="s">
        <v>141</v>
      </c>
      <c r="AA3705" s="146" t="str">
        <f t="shared" si="717"/>
        <v>EX</v>
      </c>
      <c r="AB3705" s="146" t="str">
        <f t="shared" si="719"/>
        <v>IT</v>
      </c>
      <c r="AC3705" t="str">
        <f t="shared" si="710"/>
        <v>EX</v>
      </c>
      <c r="AD3705" s="74">
        <f t="shared" si="711"/>
        <v>20632</v>
      </c>
      <c r="AE3705" s="74">
        <f t="shared" si="716"/>
        <v>20632</v>
      </c>
      <c r="AF3705">
        <v>1</v>
      </c>
      <c r="AG3705">
        <v>0</v>
      </c>
      <c r="AH3705" s="74">
        <v>0</v>
      </c>
      <c r="AJ3705" s="74">
        <f t="shared" si="712"/>
        <v>0</v>
      </c>
      <c r="AK3705" s="74">
        <f t="shared" si="718"/>
        <v>20632</v>
      </c>
      <c r="AL3705" t="str">
        <f t="shared" si="713"/>
        <v>N</v>
      </c>
      <c r="AN3705" t="s">
        <v>86</v>
      </c>
      <c r="AO3705" t="s">
        <v>85</v>
      </c>
      <c r="AP3705" t="str">
        <f t="shared" si="714"/>
        <v>94</v>
      </c>
      <c r="AQ3705" s="145" t="s">
        <v>1826</v>
      </c>
      <c r="AR3705" t="str">
        <f t="shared" si="715"/>
        <v>1-Adjusted Base Budget</v>
      </c>
      <c r="AS3705" s="145" t="s">
        <v>1827</v>
      </c>
      <c r="AT3705" t="s">
        <v>213</v>
      </c>
      <c r="AV3705" t="str">
        <f t="shared" si="709"/>
        <v>VPIT-SS</v>
      </c>
      <c r="AW3705" t="str">
        <f t="shared" si="708"/>
        <v>VP FOR INFORMATION TECHNOLOGY-SHARED SERVICES</v>
      </c>
    </row>
    <row r="3706" spans="1:49">
      <c r="A3706" s="59">
        <v>2018</v>
      </c>
      <c r="B3706" t="s">
        <v>137</v>
      </c>
      <c r="C3706" t="s">
        <v>1310</v>
      </c>
      <c r="D3706" t="s">
        <v>1311</v>
      </c>
      <c r="E3706" t="s">
        <v>1338</v>
      </c>
      <c r="F3706" t="s">
        <v>1349</v>
      </c>
      <c r="G3706" t="s">
        <v>1350</v>
      </c>
      <c r="H3706" t="s">
        <v>156</v>
      </c>
      <c r="I3706" s="170" t="s">
        <v>84</v>
      </c>
      <c r="J3706" t="s">
        <v>85</v>
      </c>
      <c r="K3706" t="s">
        <v>214</v>
      </c>
      <c r="L3706" t="s">
        <v>419</v>
      </c>
      <c r="M3706" t="s">
        <v>420</v>
      </c>
      <c r="N3706" t="s">
        <v>217</v>
      </c>
      <c r="O3706" t="s">
        <v>263</v>
      </c>
      <c r="P3706" t="s">
        <v>414</v>
      </c>
      <c r="Q3706" t="s">
        <v>415</v>
      </c>
      <c r="R3706" t="s">
        <v>416</v>
      </c>
      <c r="S3706" t="s">
        <v>338</v>
      </c>
      <c r="T3706" t="s">
        <v>339</v>
      </c>
      <c r="U3706" s="61" t="s">
        <v>340</v>
      </c>
      <c r="V3706" t="s">
        <v>24</v>
      </c>
      <c r="W3706" t="s">
        <v>263</v>
      </c>
      <c r="X3706" s="59">
        <v>0</v>
      </c>
      <c r="Y3706" s="59">
        <v>-8400</v>
      </c>
      <c r="Z3706" t="s">
        <v>141</v>
      </c>
      <c r="AA3706" s="146" t="str">
        <f t="shared" si="717"/>
        <v>EX</v>
      </c>
      <c r="AB3706" s="146" t="str">
        <f t="shared" si="719"/>
        <v>IT</v>
      </c>
      <c r="AC3706" t="str">
        <f t="shared" si="710"/>
        <v>EX</v>
      </c>
      <c r="AD3706" s="74">
        <f t="shared" si="711"/>
        <v>-8400</v>
      </c>
      <c r="AE3706" s="74">
        <f t="shared" si="716"/>
        <v>-8400</v>
      </c>
      <c r="AF3706">
        <v>1</v>
      </c>
      <c r="AG3706">
        <v>0</v>
      </c>
      <c r="AH3706" s="74">
        <v>0</v>
      </c>
      <c r="AJ3706" s="74">
        <f t="shared" si="712"/>
        <v>0</v>
      </c>
      <c r="AK3706" s="74">
        <f t="shared" si="718"/>
        <v>-8400</v>
      </c>
      <c r="AL3706" t="str">
        <f t="shared" si="713"/>
        <v>N</v>
      </c>
      <c r="AN3706" t="s">
        <v>86</v>
      </c>
      <c r="AO3706" t="s">
        <v>85</v>
      </c>
      <c r="AP3706" t="str">
        <f t="shared" si="714"/>
        <v>94</v>
      </c>
      <c r="AQ3706" s="145" t="s">
        <v>1826</v>
      </c>
      <c r="AR3706" t="str">
        <f t="shared" si="715"/>
        <v>1-Adjusted Base Budget</v>
      </c>
      <c r="AS3706" s="145" t="s">
        <v>1827</v>
      </c>
      <c r="AT3706" t="s">
        <v>213</v>
      </c>
      <c r="AV3706" t="str">
        <f t="shared" si="709"/>
        <v>VPIT-SS</v>
      </c>
      <c r="AW3706" t="str">
        <f t="shared" si="708"/>
        <v>VP FOR INFORMATION TECHNOLOGY-SHARED SERVICES</v>
      </c>
    </row>
    <row r="3707" spans="1:49">
      <c r="A3707" s="59">
        <v>2018</v>
      </c>
      <c r="B3707" t="s">
        <v>137</v>
      </c>
      <c r="C3707" t="s">
        <v>1310</v>
      </c>
      <c r="D3707" t="s">
        <v>1311</v>
      </c>
      <c r="E3707" t="s">
        <v>1315</v>
      </c>
      <c r="F3707" t="s">
        <v>1313</v>
      </c>
      <c r="G3707" t="s">
        <v>1314</v>
      </c>
      <c r="H3707" t="s">
        <v>158</v>
      </c>
      <c r="I3707" s="170" t="s">
        <v>84</v>
      </c>
      <c r="J3707" t="s">
        <v>85</v>
      </c>
      <c r="K3707" t="s">
        <v>214</v>
      </c>
      <c r="L3707" t="s">
        <v>419</v>
      </c>
      <c r="M3707" t="s">
        <v>420</v>
      </c>
      <c r="N3707" t="s">
        <v>217</v>
      </c>
      <c r="O3707" t="s">
        <v>263</v>
      </c>
      <c r="P3707" t="s">
        <v>414</v>
      </c>
      <c r="Q3707" t="s">
        <v>415</v>
      </c>
      <c r="R3707" t="s">
        <v>416</v>
      </c>
      <c r="S3707" t="s">
        <v>338</v>
      </c>
      <c r="T3707" t="s">
        <v>339</v>
      </c>
      <c r="U3707" s="61" t="s">
        <v>340</v>
      </c>
      <c r="V3707" t="s">
        <v>24</v>
      </c>
      <c r="W3707" t="s">
        <v>263</v>
      </c>
      <c r="X3707" s="59">
        <v>16289</v>
      </c>
      <c r="Y3707" s="59">
        <v>16289</v>
      </c>
      <c r="Z3707" t="s">
        <v>141</v>
      </c>
      <c r="AA3707" s="146" t="str">
        <f t="shared" si="717"/>
        <v>EX</v>
      </c>
      <c r="AB3707" s="146" t="str">
        <f t="shared" si="719"/>
        <v>IT</v>
      </c>
      <c r="AC3707" t="str">
        <f t="shared" si="710"/>
        <v>EX</v>
      </c>
      <c r="AD3707" s="74">
        <f t="shared" si="711"/>
        <v>16289</v>
      </c>
      <c r="AE3707" s="74">
        <f t="shared" si="716"/>
        <v>16289</v>
      </c>
      <c r="AF3707">
        <v>1</v>
      </c>
      <c r="AG3707">
        <v>0</v>
      </c>
      <c r="AH3707" s="74">
        <v>0</v>
      </c>
      <c r="AJ3707" s="74">
        <f t="shared" si="712"/>
        <v>0</v>
      </c>
      <c r="AK3707" s="74">
        <f t="shared" si="718"/>
        <v>16289</v>
      </c>
      <c r="AL3707" t="str">
        <f t="shared" si="713"/>
        <v>N</v>
      </c>
      <c r="AN3707" t="s">
        <v>86</v>
      </c>
      <c r="AO3707" t="s">
        <v>85</v>
      </c>
      <c r="AP3707" t="str">
        <f t="shared" si="714"/>
        <v>94</v>
      </c>
      <c r="AQ3707" s="145" t="s">
        <v>1826</v>
      </c>
      <c r="AR3707" t="str">
        <f t="shared" si="715"/>
        <v>1-Adjusted Base Budget</v>
      </c>
      <c r="AS3707" s="145" t="s">
        <v>1827</v>
      </c>
      <c r="AT3707" t="s">
        <v>213</v>
      </c>
      <c r="AV3707" t="str">
        <f t="shared" si="709"/>
        <v>VPIT-SS</v>
      </c>
      <c r="AW3707" t="str">
        <f t="shared" si="708"/>
        <v>VP FOR INFORMATION TECHNOLOGY-SHARED SERVICES</v>
      </c>
    </row>
    <row r="3708" spans="1:49">
      <c r="A3708" s="59">
        <v>2018</v>
      </c>
      <c r="B3708" t="s">
        <v>137</v>
      </c>
      <c r="C3708" t="s">
        <v>1310</v>
      </c>
      <c r="D3708" t="s">
        <v>1311</v>
      </c>
      <c r="E3708" t="s">
        <v>1312</v>
      </c>
      <c r="F3708" t="s">
        <v>1313</v>
      </c>
      <c r="G3708" t="s">
        <v>1314</v>
      </c>
      <c r="H3708" t="s">
        <v>144</v>
      </c>
      <c r="I3708" s="170" t="s">
        <v>84</v>
      </c>
      <c r="J3708" t="s">
        <v>85</v>
      </c>
      <c r="K3708" t="s">
        <v>214</v>
      </c>
      <c r="L3708" t="s">
        <v>568</v>
      </c>
      <c r="M3708" t="s">
        <v>569</v>
      </c>
      <c r="N3708" t="s">
        <v>217</v>
      </c>
      <c r="O3708" t="s">
        <v>263</v>
      </c>
      <c r="P3708" t="s">
        <v>414</v>
      </c>
      <c r="Q3708" t="s">
        <v>415</v>
      </c>
      <c r="R3708" t="s">
        <v>416</v>
      </c>
      <c r="S3708" t="s">
        <v>338</v>
      </c>
      <c r="T3708" t="s">
        <v>339</v>
      </c>
      <c r="U3708" s="61" t="s">
        <v>340</v>
      </c>
      <c r="V3708" t="s">
        <v>24</v>
      </c>
      <c r="W3708" t="s">
        <v>263</v>
      </c>
      <c r="X3708" s="59">
        <v>5185</v>
      </c>
      <c r="Y3708" s="59">
        <v>5185</v>
      </c>
      <c r="Z3708" t="s">
        <v>141</v>
      </c>
      <c r="AA3708" s="146" t="str">
        <f t="shared" si="717"/>
        <v>EX</v>
      </c>
      <c r="AB3708" s="146" t="str">
        <f t="shared" si="719"/>
        <v>IT</v>
      </c>
      <c r="AC3708" t="str">
        <f t="shared" si="710"/>
        <v>EX</v>
      </c>
      <c r="AD3708" s="74">
        <f t="shared" si="711"/>
        <v>5185</v>
      </c>
      <c r="AE3708" s="74">
        <f t="shared" si="716"/>
        <v>5185</v>
      </c>
      <c r="AF3708">
        <v>1</v>
      </c>
      <c r="AG3708">
        <v>0</v>
      </c>
      <c r="AH3708" s="74">
        <v>0</v>
      </c>
      <c r="AJ3708" s="74">
        <f t="shared" si="712"/>
        <v>0</v>
      </c>
      <c r="AK3708" s="74">
        <f t="shared" si="718"/>
        <v>5185</v>
      </c>
      <c r="AL3708" t="str">
        <f t="shared" si="713"/>
        <v>N</v>
      </c>
      <c r="AN3708" t="s">
        <v>86</v>
      </c>
      <c r="AO3708" t="s">
        <v>85</v>
      </c>
      <c r="AP3708" t="str">
        <f t="shared" si="714"/>
        <v>94</v>
      </c>
      <c r="AQ3708" s="145" t="s">
        <v>1826</v>
      </c>
      <c r="AR3708" t="str">
        <f t="shared" si="715"/>
        <v>1-Adjusted Base Budget</v>
      </c>
      <c r="AS3708" s="145" t="s">
        <v>1827</v>
      </c>
      <c r="AT3708" t="s">
        <v>213</v>
      </c>
      <c r="AV3708" t="str">
        <f t="shared" si="709"/>
        <v>VPIT-SS</v>
      </c>
      <c r="AW3708" t="str">
        <f t="shared" si="708"/>
        <v>VP FOR INFORMATION TECHNOLOGY-SHARED SERVICES</v>
      </c>
    </row>
    <row r="3709" spans="1:49">
      <c r="A3709" s="59">
        <v>2018</v>
      </c>
      <c r="B3709" t="s">
        <v>137</v>
      </c>
      <c r="C3709" t="s">
        <v>1310</v>
      </c>
      <c r="D3709" t="s">
        <v>1311</v>
      </c>
      <c r="E3709" t="s">
        <v>1316</v>
      </c>
      <c r="F3709" t="s">
        <v>1063</v>
      </c>
      <c r="G3709" t="s">
        <v>1064</v>
      </c>
      <c r="H3709" t="s">
        <v>149</v>
      </c>
      <c r="I3709" s="170" t="s">
        <v>84</v>
      </c>
      <c r="J3709" t="s">
        <v>85</v>
      </c>
      <c r="K3709" t="s">
        <v>214</v>
      </c>
      <c r="L3709" t="s">
        <v>568</v>
      </c>
      <c r="M3709" t="s">
        <v>569</v>
      </c>
      <c r="N3709" t="s">
        <v>217</v>
      </c>
      <c r="O3709" t="s">
        <v>263</v>
      </c>
      <c r="P3709" t="s">
        <v>414</v>
      </c>
      <c r="Q3709" t="s">
        <v>415</v>
      </c>
      <c r="R3709" t="s">
        <v>416</v>
      </c>
      <c r="S3709" t="s">
        <v>338</v>
      </c>
      <c r="T3709" t="s">
        <v>339</v>
      </c>
      <c r="U3709" s="61" t="s">
        <v>340</v>
      </c>
      <c r="V3709" t="s">
        <v>24</v>
      </c>
      <c r="W3709" t="s">
        <v>263</v>
      </c>
      <c r="X3709" s="59">
        <v>144</v>
      </c>
      <c r="Y3709" s="59">
        <v>144</v>
      </c>
      <c r="Z3709" t="s">
        <v>141</v>
      </c>
      <c r="AA3709" s="146" t="str">
        <f t="shared" si="717"/>
        <v>EX</v>
      </c>
      <c r="AB3709" s="146" t="str">
        <f t="shared" si="719"/>
        <v>IT</v>
      </c>
      <c r="AC3709" t="str">
        <f t="shared" si="710"/>
        <v>EX</v>
      </c>
      <c r="AD3709" s="74">
        <f t="shared" si="711"/>
        <v>144</v>
      </c>
      <c r="AE3709" s="74">
        <f t="shared" si="716"/>
        <v>144</v>
      </c>
      <c r="AF3709">
        <v>1</v>
      </c>
      <c r="AG3709">
        <v>0</v>
      </c>
      <c r="AH3709" s="74">
        <v>0</v>
      </c>
      <c r="AJ3709" s="74">
        <f t="shared" si="712"/>
        <v>0</v>
      </c>
      <c r="AK3709" s="74">
        <f t="shared" si="718"/>
        <v>144</v>
      </c>
      <c r="AL3709" t="str">
        <f t="shared" si="713"/>
        <v>N</v>
      </c>
      <c r="AN3709" t="s">
        <v>86</v>
      </c>
      <c r="AO3709" t="s">
        <v>85</v>
      </c>
      <c r="AP3709" t="str">
        <f t="shared" si="714"/>
        <v>94</v>
      </c>
      <c r="AQ3709" s="145" t="s">
        <v>1826</v>
      </c>
      <c r="AR3709" t="str">
        <f t="shared" si="715"/>
        <v>1-Adjusted Base Budget</v>
      </c>
      <c r="AS3709" s="145" t="s">
        <v>1827</v>
      </c>
      <c r="AT3709" t="s">
        <v>213</v>
      </c>
      <c r="AV3709" t="str">
        <f t="shared" si="709"/>
        <v>VPIT-SS</v>
      </c>
      <c r="AW3709" t="str">
        <f t="shared" si="708"/>
        <v>VP FOR INFORMATION TECHNOLOGY-SHARED SERVICES</v>
      </c>
    </row>
    <row r="3710" spans="1:49">
      <c r="A3710" s="59">
        <v>2018</v>
      </c>
      <c r="B3710" t="s">
        <v>137</v>
      </c>
      <c r="C3710" t="s">
        <v>1310</v>
      </c>
      <c r="D3710" t="s">
        <v>1311</v>
      </c>
      <c r="E3710" t="s">
        <v>1316</v>
      </c>
      <c r="F3710" t="s">
        <v>961</v>
      </c>
      <c r="G3710" t="s">
        <v>977</v>
      </c>
      <c r="H3710" t="s">
        <v>149</v>
      </c>
      <c r="I3710" s="170" t="s">
        <v>84</v>
      </c>
      <c r="J3710" t="s">
        <v>85</v>
      </c>
      <c r="K3710" t="s">
        <v>214</v>
      </c>
      <c r="L3710" t="s">
        <v>568</v>
      </c>
      <c r="M3710" t="s">
        <v>569</v>
      </c>
      <c r="N3710" t="s">
        <v>217</v>
      </c>
      <c r="O3710" t="s">
        <v>263</v>
      </c>
      <c r="P3710" t="s">
        <v>414</v>
      </c>
      <c r="Q3710" t="s">
        <v>415</v>
      </c>
      <c r="R3710" t="s">
        <v>416</v>
      </c>
      <c r="S3710" t="s">
        <v>338</v>
      </c>
      <c r="T3710" t="s">
        <v>339</v>
      </c>
      <c r="U3710" s="61" t="s">
        <v>340</v>
      </c>
      <c r="V3710" t="s">
        <v>24</v>
      </c>
      <c r="W3710" t="s">
        <v>263</v>
      </c>
      <c r="X3710" s="59">
        <v>3064</v>
      </c>
      <c r="Y3710" s="59">
        <v>0</v>
      </c>
      <c r="Z3710" t="s">
        <v>141</v>
      </c>
      <c r="AA3710" s="146" t="str">
        <f t="shared" si="717"/>
        <v>EX</v>
      </c>
      <c r="AB3710" s="146" t="str">
        <f t="shared" si="719"/>
        <v>IT</v>
      </c>
      <c r="AC3710" t="str">
        <f t="shared" si="710"/>
        <v>EX</v>
      </c>
      <c r="AD3710" s="74">
        <f t="shared" si="711"/>
        <v>0</v>
      </c>
      <c r="AE3710" s="74">
        <f t="shared" si="716"/>
        <v>0</v>
      </c>
      <c r="AF3710">
        <v>1</v>
      </c>
      <c r="AG3710">
        <v>0</v>
      </c>
      <c r="AH3710" s="74">
        <v>0</v>
      </c>
      <c r="AJ3710" s="74">
        <f t="shared" si="712"/>
        <v>0</v>
      </c>
      <c r="AK3710" s="74">
        <f t="shared" si="718"/>
        <v>0</v>
      </c>
      <c r="AL3710" t="str">
        <f t="shared" si="713"/>
        <v>N</v>
      </c>
      <c r="AN3710" t="s">
        <v>86</v>
      </c>
      <c r="AO3710" t="s">
        <v>85</v>
      </c>
      <c r="AP3710" t="str">
        <f t="shared" si="714"/>
        <v>94</v>
      </c>
      <c r="AQ3710" s="145" t="s">
        <v>1826</v>
      </c>
      <c r="AR3710" t="str">
        <f t="shared" si="715"/>
        <v>1-Adjusted Base Budget</v>
      </c>
      <c r="AS3710" s="145" t="s">
        <v>1827</v>
      </c>
      <c r="AT3710" t="s">
        <v>213</v>
      </c>
      <c r="AV3710" t="str">
        <f t="shared" si="709"/>
        <v>VPIT-SS</v>
      </c>
      <c r="AW3710" t="str">
        <f t="shared" si="708"/>
        <v>VP FOR INFORMATION TECHNOLOGY-SHARED SERVICES</v>
      </c>
    </row>
    <row r="3711" spans="1:49">
      <c r="A3711" s="59">
        <v>2018</v>
      </c>
      <c r="B3711" t="s">
        <v>137</v>
      </c>
      <c r="C3711" t="s">
        <v>1310</v>
      </c>
      <c r="D3711" t="s">
        <v>1311</v>
      </c>
      <c r="E3711" t="s">
        <v>1316</v>
      </c>
      <c r="F3711" t="s">
        <v>1125</v>
      </c>
      <c r="G3711" t="s">
        <v>1126</v>
      </c>
      <c r="H3711" t="s">
        <v>149</v>
      </c>
      <c r="I3711" s="170" t="s">
        <v>84</v>
      </c>
      <c r="J3711" t="s">
        <v>85</v>
      </c>
      <c r="K3711" t="s">
        <v>214</v>
      </c>
      <c r="L3711" t="s">
        <v>568</v>
      </c>
      <c r="M3711" t="s">
        <v>569</v>
      </c>
      <c r="N3711" t="s">
        <v>217</v>
      </c>
      <c r="O3711" t="s">
        <v>263</v>
      </c>
      <c r="P3711" t="s">
        <v>414</v>
      </c>
      <c r="Q3711" t="s">
        <v>415</v>
      </c>
      <c r="R3711" t="s">
        <v>416</v>
      </c>
      <c r="S3711" t="s">
        <v>338</v>
      </c>
      <c r="T3711" t="s">
        <v>339</v>
      </c>
      <c r="U3711" s="61" t="s">
        <v>340</v>
      </c>
      <c r="V3711" t="s">
        <v>24</v>
      </c>
      <c r="W3711" t="s">
        <v>263</v>
      </c>
      <c r="X3711" s="59">
        <v>263</v>
      </c>
      <c r="Y3711" s="59">
        <v>263</v>
      </c>
      <c r="Z3711" t="s">
        <v>141</v>
      </c>
      <c r="AA3711" s="146" t="str">
        <f t="shared" si="717"/>
        <v>EX</v>
      </c>
      <c r="AB3711" s="146" t="str">
        <f t="shared" si="719"/>
        <v>IT</v>
      </c>
      <c r="AC3711" t="str">
        <f t="shared" si="710"/>
        <v>EX</v>
      </c>
      <c r="AD3711" s="74">
        <f t="shared" si="711"/>
        <v>263</v>
      </c>
      <c r="AE3711" s="74">
        <f t="shared" si="716"/>
        <v>263</v>
      </c>
      <c r="AF3711">
        <v>1</v>
      </c>
      <c r="AG3711">
        <v>0</v>
      </c>
      <c r="AH3711" s="74">
        <v>0</v>
      </c>
      <c r="AJ3711" s="74">
        <f t="shared" si="712"/>
        <v>0</v>
      </c>
      <c r="AK3711" s="74">
        <f t="shared" si="718"/>
        <v>263</v>
      </c>
      <c r="AL3711" t="str">
        <f t="shared" si="713"/>
        <v>N</v>
      </c>
      <c r="AN3711" t="s">
        <v>86</v>
      </c>
      <c r="AO3711" t="s">
        <v>85</v>
      </c>
      <c r="AP3711" t="str">
        <f t="shared" si="714"/>
        <v>94</v>
      </c>
      <c r="AQ3711" s="145" t="s">
        <v>1826</v>
      </c>
      <c r="AR3711" t="str">
        <f t="shared" si="715"/>
        <v>1-Adjusted Base Budget</v>
      </c>
      <c r="AS3711" s="145" t="s">
        <v>1827</v>
      </c>
      <c r="AT3711" t="s">
        <v>213</v>
      </c>
      <c r="AV3711" t="str">
        <f t="shared" si="709"/>
        <v>VPIT-SS</v>
      </c>
      <c r="AW3711" t="str">
        <f t="shared" si="708"/>
        <v>VP FOR INFORMATION TECHNOLOGY-SHARED SERVICES</v>
      </c>
    </row>
    <row r="3712" spans="1:49">
      <c r="A3712" s="59">
        <v>2018</v>
      </c>
      <c r="B3712" t="s">
        <v>137</v>
      </c>
      <c r="C3712" t="s">
        <v>1310</v>
      </c>
      <c r="D3712" t="s">
        <v>1311</v>
      </c>
      <c r="E3712" t="s">
        <v>1316</v>
      </c>
      <c r="F3712" t="s">
        <v>1101</v>
      </c>
      <c r="G3712" t="s">
        <v>1102</v>
      </c>
      <c r="H3712" t="s">
        <v>149</v>
      </c>
      <c r="I3712" s="170" t="s">
        <v>84</v>
      </c>
      <c r="J3712" t="s">
        <v>85</v>
      </c>
      <c r="K3712" t="s">
        <v>214</v>
      </c>
      <c r="L3712" t="s">
        <v>568</v>
      </c>
      <c r="M3712" t="s">
        <v>569</v>
      </c>
      <c r="N3712" t="s">
        <v>217</v>
      </c>
      <c r="O3712" t="s">
        <v>263</v>
      </c>
      <c r="P3712" t="s">
        <v>414</v>
      </c>
      <c r="Q3712" t="s">
        <v>415</v>
      </c>
      <c r="R3712" t="s">
        <v>416</v>
      </c>
      <c r="S3712" t="s">
        <v>338</v>
      </c>
      <c r="T3712" t="s">
        <v>339</v>
      </c>
      <c r="U3712" s="61" t="s">
        <v>340</v>
      </c>
      <c r="V3712" t="s">
        <v>24</v>
      </c>
      <c r="W3712" t="s">
        <v>263</v>
      </c>
      <c r="X3712" s="59">
        <v>49212</v>
      </c>
      <c r="Y3712" s="59">
        <v>49212</v>
      </c>
      <c r="Z3712" t="s">
        <v>141</v>
      </c>
      <c r="AA3712" s="146" t="str">
        <f t="shared" si="717"/>
        <v>EX</v>
      </c>
      <c r="AB3712" s="146" t="str">
        <f t="shared" si="719"/>
        <v>IT</v>
      </c>
      <c r="AC3712" t="str">
        <f t="shared" si="710"/>
        <v>EX</v>
      </c>
      <c r="AD3712" s="74">
        <f t="shared" si="711"/>
        <v>49212</v>
      </c>
      <c r="AE3712" s="74">
        <f t="shared" si="716"/>
        <v>49212</v>
      </c>
      <c r="AF3712">
        <v>1</v>
      </c>
      <c r="AG3712">
        <v>0</v>
      </c>
      <c r="AH3712" s="74">
        <v>0</v>
      </c>
      <c r="AJ3712" s="74">
        <f t="shared" si="712"/>
        <v>0</v>
      </c>
      <c r="AK3712" s="74">
        <f t="shared" si="718"/>
        <v>49212</v>
      </c>
      <c r="AL3712" t="str">
        <f t="shared" si="713"/>
        <v>N</v>
      </c>
      <c r="AN3712" t="s">
        <v>86</v>
      </c>
      <c r="AO3712" t="s">
        <v>85</v>
      </c>
      <c r="AP3712" t="str">
        <f t="shared" si="714"/>
        <v>94</v>
      </c>
      <c r="AQ3712" s="145" t="s">
        <v>1826</v>
      </c>
      <c r="AR3712" t="str">
        <f t="shared" si="715"/>
        <v>1-Adjusted Base Budget</v>
      </c>
      <c r="AS3712" s="145" t="s">
        <v>1827</v>
      </c>
      <c r="AT3712" t="s">
        <v>213</v>
      </c>
      <c r="AV3712" t="str">
        <f t="shared" si="709"/>
        <v>VPIT-SS</v>
      </c>
      <c r="AW3712" t="str">
        <f t="shared" si="708"/>
        <v>VP FOR INFORMATION TECHNOLOGY-SHARED SERVICES</v>
      </c>
    </row>
    <row r="3713" spans="1:49">
      <c r="A3713" s="59">
        <v>2018</v>
      </c>
      <c r="B3713" t="s">
        <v>137</v>
      </c>
      <c r="C3713" t="s">
        <v>1310</v>
      </c>
      <c r="D3713" t="s">
        <v>1311</v>
      </c>
      <c r="E3713" t="s">
        <v>1316</v>
      </c>
      <c r="F3713" t="s">
        <v>1332</v>
      </c>
      <c r="G3713" t="s">
        <v>1333</v>
      </c>
      <c r="H3713" t="s">
        <v>149</v>
      </c>
      <c r="I3713" s="170" t="s">
        <v>84</v>
      </c>
      <c r="J3713" t="s">
        <v>85</v>
      </c>
      <c r="K3713" t="s">
        <v>214</v>
      </c>
      <c r="L3713" t="s">
        <v>568</v>
      </c>
      <c r="M3713" t="s">
        <v>569</v>
      </c>
      <c r="N3713" t="s">
        <v>217</v>
      </c>
      <c r="O3713" t="s">
        <v>263</v>
      </c>
      <c r="P3713" t="s">
        <v>414</v>
      </c>
      <c r="Q3713" t="s">
        <v>415</v>
      </c>
      <c r="R3713" t="s">
        <v>416</v>
      </c>
      <c r="S3713" t="s">
        <v>338</v>
      </c>
      <c r="T3713" t="s">
        <v>339</v>
      </c>
      <c r="U3713" s="61" t="s">
        <v>340</v>
      </c>
      <c r="V3713" t="s">
        <v>24</v>
      </c>
      <c r="W3713" t="s">
        <v>263</v>
      </c>
      <c r="X3713" s="59">
        <v>11096</v>
      </c>
      <c r="Y3713" s="59">
        <v>11095</v>
      </c>
      <c r="Z3713" t="s">
        <v>141</v>
      </c>
      <c r="AA3713" s="146" t="str">
        <f t="shared" si="717"/>
        <v>EX</v>
      </c>
      <c r="AB3713" s="146" t="str">
        <f t="shared" si="719"/>
        <v>IT</v>
      </c>
      <c r="AC3713" t="str">
        <f t="shared" si="710"/>
        <v>EX</v>
      </c>
      <c r="AD3713" s="74">
        <f t="shared" si="711"/>
        <v>11095</v>
      </c>
      <c r="AE3713" s="74">
        <f t="shared" si="716"/>
        <v>11095</v>
      </c>
      <c r="AF3713">
        <v>1</v>
      </c>
      <c r="AG3713">
        <v>0</v>
      </c>
      <c r="AH3713" s="74">
        <v>0</v>
      </c>
      <c r="AJ3713" s="74">
        <f t="shared" si="712"/>
        <v>0</v>
      </c>
      <c r="AK3713" s="74">
        <f t="shared" si="718"/>
        <v>11095</v>
      </c>
      <c r="AL3713" t="str">
        <f t="shared" si="713"/>
        <v>N</v>
      </c>
      <c r="AN3713" t="s">
        <v>86</v>
      </c>
      <c r="AO3713" t="s">
        <v>85</v>
      </c>
      <c r="AP3713" t="str">
        <f t="shared" si="714"/>
        <v>94</v>
      </c>
      <c r="AQ3713" s="145" t="s">
        <v>1826</v>
      </c>
      <c r="AR3713" t="str">
        <f t="shared" si="715"/>
        <v>1-Adjusted Base Budget</v>
      </c>
      <c r="AS3713" s="145" t="s">
        <v>1827</v>
      </c>
      <c r="AT3713" t="s">
        <v>213</v>
      </c>
      <c r="AV3713" t="str">
        <f t="shared" si="709"/>
        <v>VPIT-SS</v>
      </c>
      <c r="AW3713" t="str">
        <f t="shared" si="708"/>
        <v>VP FOR INFORMATION TECHNOLOGY-SHARED SERVICES</v>
      </c>
    </row>
    <row r="3714" spans="1:49">
      <c r="A3714" s="59">
        <v>2018</v>
      </c>
      <c r="B3714" t="s">
        <v>137</v>
      </c>
      <c r="C3714" t="s">
        <v>1310</v>
      </c>
      <c r="D3714" t="s">
        <v>1311</v>
      </c>
      <c r="E3714" t="s">
        <v>1316</v>
      </c>
      <c r="F3714" t="s">
        <v>1336</v>
      </c>
      <c r="G3714" t="s">
        <v>1337</v>
      </c>
      <c r="H3714" t="s">
        <v>149</v>
      </c>
      <c r="I3714" s="170" t="s">
        <v>84</v>
      </c>
      <c r="J3714" t="s">
        <v>85</v>
      </c>
      <c r="K3714" t="s">
        <v>214</v>
      </c>
      <c r="L3714" t="s">
        <v>568</v>
      </c>
      <c r="M3714" t="s">
        <v>569</v>
      </c>
      <c r="N3714" t="s">
        <v>217</v>
      </c>
      <c r="O3714" t="s">
        <v>263</v>
      </c>
      <c r="P3714" t="s">
        <v>414</v>
      </c>
      <c r="Q3714" t="s">
        <v>415</v>
      </c>
      <c r="R3714" t="s">
        <v>416</v>
      </c>
      <c r="S3714" t="s">
        <v>338</v>
      </c>
      <c r="T3714" t="s">
        <v>339</v>
      </c>
      <c r="U3714" s="61" t="s">
        <v>340</v>
      </c>
      <c r="V3714" t="s">
        <v>24</v>
      </c>
      <c r="W3714" t="s">
        <v>263</v>
      </c>
      <c r="X3714" s="59">
        <v>4120</v>
      </c>
      <c r="Y3714" s="59">
        <v>4119</v>
      </c>
      <c r="Z3714" t="s">
        <v>141</v>
      </c>
      <c r="AA3714" s="146" t="str">
        <f t="shared" si="717"/>
        <v>EX</v>
      </c>
      <c r="AB3714" s="146" t="str">
        <f t="shared" si="719"/>
        <v>IT</v>
      </c>
      <c r="AC3714" t="str">
        <f t="shared" si="710"/>
        <v>EX</v>
      </c>
      <c r="AD3714" s="74">
        <f t="shared" si="711"/>
        <v>4119</v>
      </c>
      <c r="AE3714" s="74">
        <f t="shared" si="716"/>
        <v>4119</v>
      </c>
      <c r="AF3714">
        <v>1</v>
      </c>
      <c r="AG3714">
        <v>0</v>
      </c>
      <c r="AH3714" s="74">
        <v>0</v>
      </c>
      <c r="AJ3714" s="74">
        <f t="shared" si="712"/>
        <v>0</v>
      </c>
      <c r="AK3714" s="74">
        <f t="shared" si="718"/>
        <v>4119</v>
      </c>
      <c r="AL3714" t="str">
        <f t="shared" si="713"/>
        <v>N</v>
      </c>
      <c r="AN3714" t="s">
        <v>86</v>
      </c>
      <c r="AO3714" t="s">
        <v>85</v>
      </c>
      <c r="AP3714" t="str">
        <f t="shared" si="714"/>
        <v>94</v>
      </c>
      <c r="AQ3714" s="145" t="s">
        <v>1826</v>
      </c>
      <c r="AR3714" t="str">
        <f t="shared" si="715"/>
        <v>1-Adjusted Base Budget</v>
      </c>
      <c r="AS3714" s="145" t="s">
        <v>1827</v>
      </c>
      <c r="AT3714" t="s">
        <v>213</v>
      </c>
      <c r="AV3714" t="str">
        <f t="shared" si="709"/>
        <v>VPIT-SS</v>
      </c>
      <c r="AW3714" t="str">
        <f t="shared" si="708"/>
        <v>VP FOR INFORMATION TECHNOLOGY-SHARED SERVICES</v>
      </c>
    </row>
    <row r="3715" spans="1:49">
      <c r="A3715" s="59">
        <v>2018</v>
      </c>
      <c r="B3715" t="s">
        <v>137</v>
      </c>
      <c r="C3715" t="s">
        <v>1310</v>
      </c>
      <c r="D3715" t="s">
        <v>1311</v>
      </c>
      <c r="E3715" t="s">
        <v>1316</v>
      </c>
      <c r="F3715" t="s">
        <v>1349</v>
      </c>
      <c r="G3715" t="s">
        <v>1350</v>
      </c>
      <c r="H3715" t="s">
        <v>149</v>
      </c>
      <c r="I3715" s="170" t="s">
        <v>84</v>
      </c>
      <c r="J3715" t="s">
        <v>85</v>
      </c>
      <c r="K3715" t="s">
        <v>214</v>
      </c>
      <c r="L3715" t="s">
        <v>568</v>
      </c>
      <c r="M3715" t="s">
        <v>569</v>
      </c>
      <c r="N3715" t="s">
        <v>217</v>
      </c>
      <c r="O3715" t="s">
        <v>263</v>
      </c>
      <c r="P3715" t="s">
        <v>414</v>
      </c>
      <c r="Q3715" t="s">
        <v>415</v>
      </c>
      <c r="R3715" t="s">
        <v>416</v>
      </c>
      <c r="S3715" t="s">
        <v>338</v>
      </c>
      <c r="T3715" t="s">
        <v>339</v>
      </c>
      <c r="U3715" s="61" t="s">
        <v>340</v>
      </c>
      <c r="V3715" t="s">
        <v>24</v>
      </c>
      <c r="W3715" t="s">
        <v>263</v>
      </c>
      <c r="X3715" s="59">
        <v>0</v>
      </c>
      <c r="Y3715" s="59">
        <v>3066</v>
      </c>
      <c r="Z3715" t="s">
        <v>141</v>
      </c>
      <c r="AA3715" s="146" t="str">
        <f t="shared" si="717"/>
        <v>EX</v>
      </c>
      <c r="AB3715" s="146" t="str">
        <f t="shared" si="719"/>
        <v>IT</v>
      </c>
      <c r="AC3715" t="str">
        <f t="shared" si="710"/>
        <v>EX</v>
      </c>
      <c r="AD3715" s="74">
        <f t="shared" si="711"/>
        <v>3066</v>
      </c>
      <c r="AE3715" s="74">
        <f t="shared" si="716"/>
        <v>3066</v>
      </c>
      <c r="AF3715">
        <v>1</v>
      </c>
      <c r="AG3715">
        <v>0</v>
      </c>
      <c r="AH3715" s="74">
        <v>0</v>
      </c>
      <c r="AJ3715" s="74">
        <f t="shared" si="712"/>
        <v>0</v>
      </c>
      <c r="AK3715" s="74">
        <f t="shared" si="718"/>
        <v>3066</v>
      </c>
      <c r="AL3715" t="str">
        <f t="shared" si="713"/>
        <v>N</v>
      </c>
      <c r="AN3715" t="s">
        <v>86</v>
      </c>
      <c r="AO3715" t="s">
        <v>85</v>
      </c>
      <c r="AP3715" t="str">
        <f t="shared" si="714"/>
        <v>94</v>
      </c>
      <c r="AQ3715" s="145" t="s">
        <v>1826</v>
      </c>
      <c r="AR3715" t="str">
        <f t="shared" si="715"/>
        <v>1-Adjusted Base Budget</v>
      </c>
      <c r="AS3715" s="145" t="s">
        <v>1827</v>
      </c>
      <c r="AT3715" t="s">
        <v>213</v>
      </c>
      <c r="AV3715" t="str">
        <f t="shared" si="709"/>
        <v>VPIT-SS</v>
      </c>
      <c r="AW3715" t="str">
        <f t="shared" si="708"/>
        <v>VP FOR INFORMATION TECHNOLOGY-SHARED SERVICES</v>
      </c>
    </row>
    <row r="3716" spans="1:49">
      <c r="A3716" s="59">
        <v>2018</v>
      </c>
      <c r="B3716" t="s">
        <v>137</v>
      </c>
      <c r="C3716" t="s">
        <v>1310</v>
      </c>
      <c r="D3716" t="s">
        <v>1311</v>
      </c>
      <c r="E3716" t="s">
        <v>1321</v>
      </c>
      <c r="F3716" t="s">
        <v>1313</v>
      </c>
      <c r="G3716" t="s">
        <v>1314</v>
      </c>
      <c r="H3716" t="s">
        <v>151</v>
      </c>
      <c r="I3716" s="170" t="s">
        <v>84</v>
      </c>
      <c r="J3716" t="s">
        <v>85</v>
      </c>
      <c r="K3716" t="s">
        <v>214</v>
      </c>
      <c r="L3716" t="s">
        <v>568</v>
      </c>
      <c r="M3716" t="s">
        <v>569</v>
      </c>
      <c r="N3716" t="s">
        <v>217</v>
      </c>
      <c r="O3716" t="s">
        <v>263</v>
      </c>
      <c r="P3716" t="s">
        <v>414</v>
      </c>
      <c r="Q3716" t="s">
        <v>415</v>
      </c>
      <c r="R3716" t="s">
        <v>416</v>
      </c>
      <c r="S3716" t="s">
        <v>338</v>
      </c>
      <c r="T3716" t="s">
        <v>339</v>
      </c>
      <c r="U3716" s="61" t="s">
        <v>340</v>
      </c>
      <c r="V3716" t="s">
        <v>24</v>
      </c>
      <c r="W3716" t="s">
        <v>263</v>
      </c>
      <c r="X3716" s="59">
        <v>4429</v>
      </c>
      <c r="Y3716" s="59">
        <v>5570</v>
      </c>
      <c r="Z3716" t="s">
        <v>141</v>
      </c>
      <c r="AA3716" s="146" t="str">
        <f t="shared" si="717"/>
        <v>EX</v>
      </c>
      <c r="AB3716" s="146" t="str">
        <f t="shared" si="719"/>
        <v>IT</v>
      </c>
      <c r="AC3716" t="str">
        <f t="shared" si="710"/>
        <v>EX</v>
      </c>
      <c r="AD3716" s="74">
        <f t="shared" si="711"/>
        <v>5570</v>
      </c>
      <c r="AE3716" s="74">
        <f t="shared" si="716"/>
        <v>5570</v>
      </c>
      <c r="AF3716">
        <v>1</v>
      </c>
      <c r="AG3716">
        <v>0</v>
      </c>
      <c r="AH3716" s="74">
        <v>0</v>
      </c>
      <c r="AJ3716" s="74">
        <f t="shared" si="712"/>
        <v>0</v>
      </c>
      <c r="AK3716" s="74">
        <f t="shared" si="718"/>
        <v>5570</v>
      </c>
      <c r="AL3716" t="str">
        <f t="shared" si="713"/>
        <v>N</v>
      </c>
      <c r="AN3716" t="s">
        <v>86</v>
      </c>
      <c r="AO3716" t="s">
        <v>85</v>
      </c>
      <c r="AP3716" t="str">
        <f t="shared" si="714"/>
        <v>94</v>
      </c>
      <c r="AQ3716" s="145" t="s">
        <v>1826</v>
      </c>
      <c r="AR3716" t="str">
        <f t="shared" si="715"/>
        <v>1-Adjusted Base Budget</v>
      </c>
      <c r="AS3716" s="145" t="s">
        <v>1827</v>
      </c>
      <c r="AT3716" t="s">
        <v>213</v>
      </c>
      <c r="AV3716" t="str">
        <f t="shared" si="709"/>
        <v>VPIT-SS</v>
      </c>
      <c r="AW3716" t="str">
        <f t="shared" si="708"/>
        <v>VP FOR INFORMATION TECHNOLOGY-SHARED SERVICES</v>
      </c>
    </row>
    <row r="3717" spans="1:49">
      <c r="A3717" s="59">
        <v>2018</v>
      </c>
      <c r="B3717" t="s">
        <v>137</v>
      </c>
      <c r="C3717" t="s">
        <v>1310</v>
      </c>
      <c r="D3717" t="s">
        <v>1311</v>
      </c>
      <c r="E3717" t="s">
        <v>1322</v>
      </c>
      <c r="F3717" t="s">
        <v>1313</v>
      </c>
      <c r="G3717" t="s">
        <v>1314</v>
      </c>
      <c r="H3717" t="s">
        <v>153</v>
      </c>
      <c r="I3717" s="170" t="s">
        <v>84</v>
      </c>
      <c r="J3717" t="s">
        <v>85</v>
      </c>
      <c r="K3717" t="s">
        <v>214</v>
      </c>
      <c r="L3717" t="s">
        <v>568</v>
      </c>
      <c r="M3717" t="s">
        <v>569</v>
      </c>
      <c r="N3717" t="s">
        <v>217</v>
      </c>
      <c r="O3717" t="s">
        <v>263</v>
      </c>
      <c r="P3717" t="s">
        <v>414</v>
      </c>
      <c r="Q3717" t="s">
        <v>415</v>
      </c>
      <c r="R3717" t="s">
        <v>416</v>
      </c>
      <c r="S3717" t="s">
        <v>338</v>
      </c>
      <c r="T3717" t="s">
        <v>339</v>
      </c>
      <c r="U3717" s="61" t="s">
        <v>340</v>
      </c>
      <c r="V3717" t="s">
        <v>24</v>
      </c>
      <c r="W3717" t="s">
        <v>263</v>
      </c>
      <c r="X3717" s="59">
        <v>22805</v>
      </c>
      <c r="Y3717" s="59">
        <v>22805</v>
      </c>
      <c r="Z3717" t="s">
        <v>141</v>
      </c>
      <c r="AA3717" s="146" t="str">
        <f t="shared" si="717"/>
        <v>EX</v>
      </c>
      <c r="AB3717" s="146" t="str">
        <f t="shared" si="719"/>
        <v>IT</v>
      </c>
      <c r="AC3717" t="str">
        <f t="shared" si="710"/>
        <v>EX</v>
      </c>
      <c r="AD3717" s="74">
        <f t="shared" si="711"/>
        <v>22805</v>
      </c>
      <c r="AE3717" s="74">
        <f t="shared" si="716"/>
        <v>22805</v>
      </c>
      <c r="AF3717">
        <v>1</v>
      </c>
      <c r="AG3717">
        <v>0</v>
      </c>
      <c r="AH3717" s="74">
        <v>0</v>
      </c>
      <c r="AJ3717" s="74">
        <f t="shared" si="712"/>
        <v>0</v>
      </c>
      <c r="AK3717" s="74">
        <f t="shared" si="718"/>
        <v>22805</v>
      </c>
      <c r="AL3717" t="str">
        <f t="shared" si="713"/>
        <v>N</v>
      </c>
      <c r="AN3717" t="s">
        <v>86</v>
      </c>
      <c r="AO3717" t="s">
        <v>85</v>
      </c>
      <c r="AP3717" t="str">
        <f t="shared" si="714"/>
        <v>94</v>
      </c>
      <c r="AQ3717" s="145" t="s">
        <v>1826</v>
      </c>
      <c r="AR3717" t="str">
        <f t="shared" si="715"/>
        <v>1-Adjusted Base Budget</v>
      </c>
      <c r="AS3717" s="145" t="s">
        <v>1827</v>
      </c>
      <c r="AT3717" t="s">
        <v>213</v>
      </c>
      <c r="AV3717" t="str">
        <f t="shared" si="709"/>
        <v>VPIT-SS</v>
      </c>
      <c r="AW3717" t="str">
        <f t="shared" si="708"/>
        <v>VP FOR INFORMATION TECHNOLOGY-SHARED SERVICES</v>
      </c>
    </row>
    <row r="3718" spans="1:49">
      <c r="A3718" s="59">
        <v>2018</v>
      </c>
      <c r="B3718" t="s">
        <v>137</v>
      </c>
      <c r="C3718" t="s">
        <v>1310</v>
      </c>
      <c r="D3718" t="s">
        <v>1311</v>
      </c>
      <c r="E3718" t="s">
        <v>1338</v>
      </c>
      <c r="F3718" t="s">
        <v>1018</v>
      </c>
      <c r="G3718" t="s">
        <v>1019</v>
      </c>
      <c r="H3718" t="s">
        <v>156</v>
      </c>
      <c r="I3718" s="170" t="s">
        <v>84</v>
      </c>
      <c r="J3718" t="s">
        <v>85</v>
      </c>
      <c r="K3718" t="s">
        <v>214</v>
      </c>
      <c r="L3718" t="s">
        <v>568</v>
      </c>
      <c r="M3718" t="s">
        <v>569</v>
      </c>
      <c r="N3718" t="s">
        <v>217</v>
      </c>
      <c r="O3718" t="s">
        <v>263</v>
      </c>
      <c r="P3718" t="s">
        <v>414</v>
      </c>
      <c r="Q3718" t="s">
        <v>415</v>
      </c>
      <c r="R3718" t="s">
        <v>416</v>
      </c>
      <c r="S3718" t="s">
        <v>338</v>
      </c>
      <c r="T3718" t="s">
        <v>339</v>
      </c>
      <c r="U3718" s="61" t="s">
        <v>340</v>
      </c>
      <c r="V3718" t="s">
        <v>24</v>
      </c>
      <c r="W3718" t="s">
        <v>263</v>
      </c>
      <c r="X3718" s="59">
        <v>2296</v>
      </c>
      <c r="Y3718" s="59">
        <v>2296</v>
      </c>
      <c r="Z3718" t="s">
        <v>141</v>
      </c>
      <c r="AA3718" s="146" t="str">
        <f t="shared" si="717"/>
        <v>EX</v>
      </c>
      <c r="AB3718" s="146" t="str">
        <f t="shared" si="719"/>
        <v>IT</v>
      </c>
      <c r="AC3718" t="str">
        <f t="shared" si="710"/>
        <v>EX</v>
      </c>
      <c r="AD3718" s="74">
        <f t="shared" si="711"/>
        <v>2296</v>
      </c>
      <c r="AE3718" s="74">
        <f t="shared" si="716"/>
        <v>2296</v>
      </c>
      <c r="AF3718">
        <v>1</v>
      </c>
      <c r="AG3718">
        <v>0</v>
      </c>
      <c r="AH3718" s="74">
        <v>0</v>
      </c>
      <c r="AJ3718" s="74">
        <f t="shared" si="712"/>
        <v>0</v>
      </c>
      <c r="AK3718" s="74">
        <f t="shared" si="718"/>
        <v>2296</v>
      </c>
      <c r="AL3718" t="str">
        <f t="shared" si="713"/>
        <v>N</v>
      </c>
      <c r="AN3718" t="s">
        <v>86</v>
      </c>
      <c r="AO3718" t="s">
        <v>85</v>
      </c>
      <c r="AP3718" t="str">
        <f t="shared" si="714"/>
        <v>94</v>
      </c>
      <c r="AQ3718" s="145" t="s">
        <v>1826</v>
      </c>
      <c r="AR3718" t="str">
        <f t="shared" si="715"/>
        <v>1-Adjusted Base Budget</v>
      </c>
      <c r="AS3718" s="145" t="s">
        <v>1827</v>
      </c>
      <c r="AT3718" t="s">
        <v>213</v>
      </c>
      <c r="AV3718" t="str">
        <f t="shared" si="709"/>
        <v>VPIT-SS</v>
      </c>
      <c r="AW3718" t="str">
        <f t="shared" ref="AW3718:AW3781" si="720" xml:space="preserve"> IF(AND($AN3718="UAVP",$Z3718="OE"),$AO3718 &amp; "-ONLINE EDUCATION",IF(AND($AN3718="VPIT",OR($Z3718="SS",$Z3718="IT")),$AO3718 &amp; "-SHARED SERVICES",$AO3718))</f>
        <v>VP FOR INFORMATION TECHNOLOGY-SHARED SERVICES</v>
      </c>
    </row>
    <row r="3719" spans="1:49">
      <c r="A3719" s="59">
        <v>2018</v>
      </c>
      <c r="B3719" t="s">
        <v>137</v>
      </c>
      <c r="C3719" t="s">
        <v>1310</v>
      </c>
      <c r="D3719" t="s">
        <v>1311</v>
      </c>
      <c r="E3719" t="s">
        <v>1338</v>
      </c>
      <c r="F3719" t="s">
        <v>1101</v>
      </c>
      <c r="G3719" t="s">
        <v>1102</v>
      </c>
      <c r="H3719" t="s">
        <v>156</v>
      </c>
      <c r="I3719" s="170" t="s">
        <v>84</v>
      </c>
      <c r="J3719" t="s">
        <v>85</v>
      </c>
      <c r="K3719" t="s">
        <v>214</v>
      </c>
      <c r="L3719" t="s">
        <v>568</v>
      </c>
      <c r="M3719" t="s">
        <v>569</v>
      </c>
      <c r="N3719" t="s">
        <v>217</v>
      </c>
      <c r="O3719" t="s">
        <v>263</v>
      </c>
      <c r="P3719" t="s">
        <v>414</v>
      </c>
      <c r="Q3719" t="s">
        <v>415</v>
      </c>
      <c r="R3719" t="s">
        <v>416</v>
      </c>
      <c r="S3719" t="s">
        <v>338</v>
      </c>
      <c r="T3719" t="s">
        <v>339</v>
      </c>
      <c r="U3719" s="61" t="s">
        <v>340</v>
      </c>
      <c r="V3719" t="s">
        <v>24</v>
      </c>
      <c r="W3719" t="s">
        <v>263</v>
      </c>
      <c r="X3719" s="59">
        <v>151</v>
      </c>
      <c r="Y3719" s="59">
        <v>151</v>
      </c>
      <c r="Z3719" t="s">
        <v>141</v>
      </c>
      <c r="AA3719" s="146" t="str">
        <f t="shared" si="717"/>
        <v>EX</v>
      </c>
      <c r="AB3719" s="146" t="str">
        <f t="shared" si="719"/>
        <v>IT</v>
      </c>
      <c r="AC3719" t="str">
        <f t="shared" si="710"/>
        <v>EX</v>
      </c>
      <c r="AD3719" s="74">
        <f t="shared" si="711"/>
        <v>151</v>
      </c>
      <c r="AE3719" s="74">
        <f t="shared" si="716"/>
        <v>151</v>
      </c>
      <c r="AF3719">
        <v>1</v>
      </c>
      <c r="AG3719">
        <v>0</v>
      </c>
      <c r="AH3719" s="74">
        <v>0</v>
      </c>
      <c r="AJ3719" s="74">
        <f t="shared" si="712"/>
        <v>0</v>
      </c>
      <c r="AK3719" s="74">
        <f t="shared" si="718"/>
        <v>151</v>
      </c>
      <c r="AL3719" t="str">
        <f t="shared" si="713"/>
        <v>N</v>
      </c>
      <c r="AN3719" t="s">
        <v>86</v>
      </c>
      <c r="AO3719" t="s">
        <v>85</v>
      </c>
      <c r="AP3719" t="str">
        <f t="shared" si="714"/>
        <v>94</v>
      </c>
      <c r="AQ3719" s="145" t="s">
        <v>1826</v>
      </c>
      <c r="AR3719" t="str">
        <f t="shared" si="715"/>
        <v>1-Adjusted Base Budget</v>
      </c>
      <c r="AS3719" s="145" t="s">
        <v>1827</v>
      </c>
      <c r="AT3719" t="s">
        <v>213</v>
      </c>
      <c r="AV3719" t="str">
        <f t="shared" si="709"/>
        <v>VPIT-SS</v>
      </c>
      <c r="AW3719" t="str">
        <f t="shared" si="720"/>
        <v>VP FOR INFORMATION TECHNOLOGY-SHARED SERVICES</v>
      </c>
    </row>
    <row r="3720" spans="1:49">
      <c r="A3720" s="59">
        <v>2018</v>
      </c>
      <c r="B3720" t="s">
        <v>137</v>
      </c>
      <c r="C3720" t="s">
        <v>1310</v>
      </c>
      <c r="D3720" t="s">
        <v>1311</v>
      </c>
      <c r="E3720" t="s">
        <v>1338</v>
      </c>
      <c r="F3720" t="s">
        <v>1353</v>
      </c>
      <c r="G3720" t="s">
        <v>1354</v>
      </c>
      <c r="H3720" t="s">
        <v>156</v>
      </c>
      <c r="I3720" s="170" t="s">
        <v>84</v>
      </c>
      <c r="J3720" t="s">
        <v>85</v>
      </c>
      <c r="K3720" t="s">
        <v>214</v>
      </c>
      <c r="L3720" t="s">
        <v>568</v>
      </c>
      <c r="M3720" t="s">
        <v>569</v>
      </c>
      <c r="N3720" t="s">
        <v>217</v>
      </c>
      <c r="O3720" t="s">
        <v>263</v>
      </c>
      <c r="P3720" t="s">
        <v>414</v>
      </c>
      <c r="Q3720" t="s">
        <v>415</v>
      </c>
      <c r="R3720" t="s">
        <v>416</v>
      </c>
      <c r="S3720" t="s">
        <v>338</v>
      </c>
      <c r="T3720" t="s">
        <v>339</v>
      </c>
      <c r="U3720" s="61" t="s">
        <v>340</v>
      </c>
      <c r="V3720" t="s">
        <v>24</v>
      </c>
      <c r="W3720" t="s">
        <v>263</v>
      </c>
      <c r="X3720" s="59">
        <v>3478</v>
      </c>
      <c r="Y3720" s="59">
        <v>3478</v>
      </c>
      <c r="Z3720" t="s">
        <v>141</v>
      </c>
      <c r="AA3720" s="146" t="str">
        <f t="shared" si="717"/>
        <v>EX</v>
      </c>
      <c r="AB3720" s="146" t="str">
        <f t="shared" si="719"/>
        <v>IT</v>
      </c>
      <c r="AC3720" t="str">
        <f t="shared" si="710"/>
        <v>EX</v>
      </c>
      <c r="AD3720" s="74">
        <f t="shared" si="711"/>
        <v>3478</v>
      </c>
      <c r="AE3720" s="74">
        <f t="shared" si="716"/>
        <v>3478</v>
      </c>
      <c r="AF3720">
        <v>1</v>
      </c>
      <c r="AG3720">
        <v>0</v>
      </c>
      <c r="AH3720" s="74">
        <v>0</v>
      </c>
      <c r="AJ3720" s="74">
        <f t="shared" si="712"/>
        <v>0</v>
      </c>
      <c r="AK3720" s="74">
        <f t="shared" si="718"/>
        <v>3478</v>
      </c>
      <c r="AL3720" t="str">
        <f t="shared" si="713"/>
        <v>N</v>
      </c>
      <c r="AN3720" t="s">
        <v>86</v>
      </c>
      <c r="AO3720" t="s">
        <v>85</v>
      </c>
      <c r="AP3720" t="str">
        <f t="shared" si="714"/>
        <v>94</v>
      </c>
      <c r="AQ3720" s="145" t="s">
        <v>1826</v>
      </c>
      <c r="AR3720" t="str">
        <f t="shared" si="715"/>
        <v>1-Adjusted Base Budget</v>
      </c>
      <c r="AS3720" s="145" t="s">
        <v>1827</v>
      </c>
      <c r="AT3720" t="s">
        <v>213</v>
      </c>
      <c r="AV3720" t="str">
        <f t="shared" si="709"/>
        <v>VPIT-SS</v>
      </c>
      <c r="AW3720" t="str">
        <f t="shared" si="720"/>
        <v>VP FOR INFORMATION TECHNOLOGY-SHARED SERVICES</v>
      </c>
    </row>
    <row r="3721" spans="1:49">
      <c r="A3721" s="59">
        <v>2018</v>
      </c>
      <c r="B3721" t="s">
        <v>137</v>
      </c>
      <c r="C3721" t="s">
        <v>1310</v>
      </c>
      <c r="D3721" t="s">
        <v>1311</v>
      </c>
      <c r="E3721" t="s">
        <v>1338</v>
      </c>
      <c r="F3721" t="s">
        <v>1345</v>
      </c>
      <c r="G3721" t="s">
        <v>1346</v>
      </c>
      <c r="H3721" t="s">
        <v>156</v>
      </c>
      <c r="I3721" s="170" t="s">
        <v>84</v>
      </c>
      <c r="J3721" t="s">
        <v>85</v>
      </c>
      <c r="K3721" t="s">
        <v>214</v>
      </c>
      <c r="L3721" t="s">
        <v>568</v>
      </c>
      <c r="M3721" t="s">
        <v>569</v>
      </c>
      <c r="N3721" t="s">
        <v>217</v>
      </c>
      <c r="O3721" t="s">
        <v>263</v>
      </c>
      <c r="P3721" t="s">
        <v>414</v>
      </c>
      <c r="Q3721" t="s">
        <v>415</v>
      </c>
      <c r="R3721" t="s">
        <v>416</v>
      </c>
      <c r="S3721" t="s">
        <v>338</v>
      </c>
      <c r="T3721" t="s">
        <v>339</v>
      </c>
      <c r="U3721" s="61" t="s">
        <v>340</v>
      </c>
      <c r="V3721" t="s">
        <v>24</v>
      </c>
      <c r="W3721" t="s">
        <v>263</v>
      </c>
      <c r="X3721" s="59">
        <v>1324</v>
      </c>
      <c r="Y3721" s="59">
        <v>52</v>
      </c>
      <c r="Z3721" t="s">
        <v>141</v>
      </c>
      <c r="AA3721" s="146" t="str">
        <f t="shared" si="717"/>
        <v>EX</v>
      </c>
      <c r="AB3721" s="146" t="str">
        <f t="shared" si="719"/>
        <v>IT</v>
      </c>
      <c r="AC3721" t="str">
        <f t="shared" si="710"/>
        <v>EX</v>
      </c>
      <c r="AD3721" s="74">
        <f t="shared" si="711"/>
        <v>52</v>
      </c>
      <c r="AE3721" s="74">
        <f t="shared" si="716"/>
        <v>52</v>
      </c>
      <c r="AF3721">
        <v>1</v>
      </c>
      <c r="AG3721">
        <v>0</v>
      </c>
      <c r="AH3721" s="74">
        <v>0</v>
      </c>
      <c r="AJ3721" s="74">
        <f t="shared" si="712"/>
        <v>0</v>
      </c>
      <c r="AK3721" s="74">
        <f t="shared" si="718"/>
        <v>52</v>
      </c>
      <c r="AL3721" t="str">
        <f t="shared" si="713"/>
        <v>N</v>
      </c>
      <c r="AN3721" t="s">
        <v>86</v>
      </c>
      <c r="AO3721" t="s">
        <v>85</v>
      </c>
      <c r="AP3721" t="str">
        <f t="shared" si="714"/>
        <v>94</v>
      </c>
      <c r="AQ3721" s="145" t="s">
        <v>1826</v>
      </c>
      <c r="AR3721" t="str">
        <f t="shared" si="715"/>
        <v>1-Adjusted Base Budget</v>
      </c>
      <c r="AS3721" s="145" t="s">
        <v>1827</v>
      </c>
      <c r="AT3721" t="s">
        <v>213</v>
      </c>
      <c r="AV3721" t="str">
        <f t="shared" si="709"/>
        <v>VPIT-SS</v>
      </c>
      <c r="AW3721" t="str">
        <f t="shared" si="720"/>
        <v>VP FOR INFORMATION TECHNOLOGY-SHARED SERVICES</v>
      </c>
    </row>
    <row r="3722" spans="1:49">
      <c r="A3722" s="59">
        <v>2018</v>
      </c>
      <c r="B3722" t="s">
        <v>137</v>
      </c>
      <c r="C3722" t="s">
        <v>1310</v>
      </c>
      <c r="D3722" t="s">
        <v>1311</v>
      </c>
      <c r="E3722" t="s">
        <v>1315</v>
      </c>
      <c r="F3722" t="s">
        <v>1313</v>
      </c>
      <c r="G3722" t="s">
        <v>1314</v>
      </c>
      <c r="H3722" t="s">
        <v>158</v>
      </c>
      <c r="I3722" s="170" t="s">
        <v>84</v>
      </c>
      <c r="J3722" t="s">
        <v>85</v>
      </c>
      <c r="K3722" t="s">
        <v>214</v>
      </c>
      <c r="L3722" t="s">
        <v>568</v>
      </c>
      <c r="M3722" t="s">
        <v>569</v>
      </c>
      <c r="N3722" t="s">
        <v>217</v>
      </c>
      <c r="O3722" t="s">
        <v>263</v>
      </c>
      <c r="P3722" t="s">
        <v>414</v>
      </c>
      <c r="Q3722" t="s">
        <v>415</v>
      </c>
      <c r="R3722" t="s">
        <v>416</v>
      </c>
      <c r="S3722" t="s">
        <v>338</v>
      </c>
      <c r="T3722" t="s">
        <v>339</v>
      </c>
      <c r="U3722" s="61" t="s">
        <v>340</v>
      </c>
      <c r="V3722" t="s">
        <v>24</v>
      </c>
      <c r="W3722" t="s">
        <v>263</v>
      </c>
      <c r="X3722" s="59">
        <v>17868</v>
      </c>
      <c r="Y3722" s="59">
        <v>17868</v>
      </c>
      <c r="Z3722" t="s">
        <v>141</v>
      </c>
      <c r="AA3722" s="146" t="str">
        <f t="shared" si="717"/>
        <v>EX</v>
      </c>
      <c r="AB3722" s="146" t="str">
        <f t="shared" si="719"/>
        <v>IT</v>
      </c>
      <c r="AC3722" t="str">
        <f t="shared" si="710"/>
        <v>EX</v>
      </c>
      <c r="AD3722" s="74">
        <f t="shared" si="711"/>
        <v>17868</v>
      </c>
      <c r="AE3722" s="74">
        <f t="shared" si="716"/>
        <v>17868</v>
      </c>
      <c r="AF3722">
        <v>1</v>
      </c>
      <c r="AG3722">
        <v>0</v>
      </c>
      <c r="AH3722" s="74">
        <v>0</v>
      </c>
      <c r="AJ3722" s="74">
        <f t="shared" si="712"/>
        <v>0</v>
      </c>
      <c r="AK3722" s="74">
        <f t="shared" si="718"/>
        <v>17868</v>
      </c>
      <c r="AL3722" t="str">
        <f t="shared" si="713"/>
        <v>N</v>
      </c>
      <c r="AN3722" t="s">
        <v>86</v>
      </c>
      <c r="AO3722" t="s">
        <v>85</v>
      </c>
      <c r="AP3722" t="str">
        <f t="shared" si="714"/>
        <v>94</v>
      </c>
      <c r="AQ3722" s="145" t="s">
        <v>1826</v>
      </c>
      <c r="AR3722" t="str">
        <f t="shared" si="715"/>
        <v>1-Adjusted Base Budget</v>
      </c>
      <c r="AS3722" s="145" t="s">
        <v>1827</v>
      </c>
      <c r="AT3722" t="s">
        <v>213</v>
      </c>
      <c r="AV3722" t="str">
        <f t="shared" si="709"/>
        <v>VPIT-SS</v>
      </c>
      <c r="AW3722" t="str">
        <f t="shared" si="720"/>
        <v>VP FOR INFORMATION TECHNOLOGY-SHARED SERVICES</v>
      </c>
    </row>
    <row r="3723" spans="1:49">
      <c r="A3723" s="59">
        <v>2018</v>
      </c>
      <c r="B3723" t="s">
        <v>137</v>
      </c>
      <c r="C3723" t="s">
        <v>1310</v>
      </c>
      <c r="D3723" t="s">
        <v>1311</v>
      </c>
      <c r="E3723" t="s">
        <v>1316</v>
      </c>
      <c r="F3723" t="s">
        <v>952</v>
      </c>
      <c r="G3723" t="s">
        <v>953</v>
      </c>
      <c r="H3723" t="s">
        <v>149</v>
      </c>
      <c r="I3723" s="170" t="s">
        <v>84</v>
      </c>
      <c r="J3723" t="s">
        <v>85</v>
      </c>
      <c r="K3723" t="s">
        <v>214</v>
      </c>
      <c r="L3723" t="s">
        <v>421</v>
      </c>
      <c r="M3723" t="s">
        <v>422</v>
      </c>
      <c r="N3723" t="s">
        <v>217</v>
      </c>
      <c r="O3723" t="s">
        <v>263</v>
      </c>
      <c r="P3723" t="s">
        <v>367</v>
      </c>
      <c r="Q3723" t="s">
        <v>368</v>
      </c>
      <c r="R3723" t="s">
        <v>369</v>
      </c>
      <c r="S3723" t="s">
        <v>370</v>
      </c>
      <c r="T3723" t="s">
        <v>368</v>
      </c>
      <c r="U3723" s="61" t="s">
        <v>371</v>
      </c>
      <c r="V3723" t="s">
        <v>24</v>
      </c>
      <c r="W3723" t="s">
        <v>263</v>
      </c>
      <c r="X3723" s="59">
        <v>2247</v>
      </c>
      <c r="Y3723" s="59">
        <v>2247</v>
      </c>
      <c r="Z3723" t="s">
        <v>141</v>
      </c>
      <c r="AA3723" s="146" t="str">
        <f t="shared" si="717"/>
        <v>EX</v>
      </c>
      <c r="AB3723" s="146" t="str">
        <f t="shared" si="719"/>
        <v>IT</v>
      </c>
      <c r="AC3723" t="str">
        <f t="shared" si="710"/>
        <v>EX</v>
      </c>
      <c r="AD3723" s="74">
        <f t="shared" si="711"/>
        <v>2247</v>
      </c>
      <c r="AE3723" s="74">
        <f t="shared" si="716"/>
        <v>2247</v>
      </c>
      <c r="AF3723">
        <v>1</v>
      </c>
      <c r="AG3723">
        <v>0</v>
      </c>
      <c r="AH3723" s="74">
        <v>0</v>
      </c>
      <c r="AJ3723" s="74">
        <f t="shared" si="712"/>
        <v>0</v>
      </c>
      <c r="AK3723" s="74">
        <f t="shared" si="718"/>
        <v>2247</v>
      </c>
      <c r="AL3723" t="str">
        <f t="shared" si="713"/>
        <v>N</v>
      </c>
      <c r="AN3723" t="s">
        <v>86</v>
      </c>
      <c r="AO3723" t="s">
        <v>85</v>
      </c>
      <c r="AP3723" t="str">
        <f t="shared" si="714"/>
        <v>94</v>
      </c>
      <c r="AQ3723" s="145" t="s">
        <v>1826</v>
      </c>
      <c r="AR3723" t="str">
        <f t="shared" si="715"/>
        <v>1-Adjusted Base Budget</v>
      </c>
      <c r="AS3723" s="145" t="s">
        <v>1827</v>
      </c>
      <c r="AT3723" t="s">
        <v>213</v>
      </c>
      <c r="AV3723" t="str">
        <f t="shared" si="709"/>
        <v>VPIT-SS</v>
      </c>
      <c r="AW3723" t="str">
        <f t="shared" si="720"/>
        <v>VP FOR INFORMATION TECHNOLOGY-SHARED SERVICES</v>
      </c>
    </row>
    <row r="3724" spans="1:49">
      <c r="A3724" s="59">
        <v>2018</v>
      </c>
      <c r="B3724" t="s">
        <v>137</v>
      </c>
      <c r="C3724" t="s">
        <v>1310</v>
      </c>
      <c r="D3724" t="s">
        <v>1311</v>
      </c>
      <c r="E3724" t="s">
        <v>1316</v>
      </c>
      <c r="F3724" t="s">
        <v>1765</v>
      </c>
      <c r="G3724" t="s">
        <v>1766</v>
      </c>
      <c r="H3724" t="s">
        <v>149</v>
      </c>
      <c r="I3724" s="170" t="s">
        <v>84</v>
      </c>
      <c r="J3724" t="s">
        <v>85</v>
      </c>
      <c r="K3724" t="s">
        <v>214</v>
      </c>
      <c r="L3724" t="s">
        <v>421</v>
      </c>
      <c r="M3724" t="s">
        <v>422</v>
      </c>
      <c r="N3724" t="s">
        <v>217</v>
      </c>
      <c r="O3724" t="s">
        <v>263</v>
      </c>
      <c r="P3724" t="s">
        <v>367</v>
      </c>
      <c r="Q3724" t="s">
        <v>368</v>
      </c>
      <c r="R3724" t="s">
        <v>369</v>
      </c>
      <c r="S3724" t="s">
        <v>370</v>
      </c>
      <c r="T3724" t="s">
        <v>368</v>
      </c>
      <c r="U3724" s="61" t="s">
        <v>371</v>
      </c>
      <c r="V3724" t="s">
        <v>24</v>
      </c>
      <c r="W3724" t="s">
        <v>263</v>
      </c>
      <c r="X3724" s="59">
        <v>750</v>
      </c>
      <c r="Y3724" s="59">
        <v>750</v>
      </c>
      <c r="Z3724" t="s">
        <v>141</v>
      </c>
      <c r="AA3724" s="146" t="str">
        <f t="shared" si="717"/>
        <v>EX</v>
      </c>
      <c r="AB3724" s="146" t="str">
        <f t="shared" si="719"/>
        <v>IT</v>
      </c>
      <c r="AC3724" t="str">
        <f t="shared" si="710"/>
        <v>EX</v>
      </c>
      <c r="AD3724" s="74">
        <f t="shared" si="711"/>
        <v>750</v>
      </c>
      <c r="AE3724" s="74">
        <f t="shared" si="716"/>
        <v>750</v>
      </c>
      <c r="AF3724">
        <v>1</v>
      </c>
      <c r="AG3724">
        <v>0</v>
      </c>
      <c r="AH3724" s="74">
        <v>0</v>
      </c>
      <c r="AJ3724" s="74">
        <f t="shared" si="712"/>
        <v>0</v>
      </c>
      <c r="AK3724" s="74">
        <f t="shared" si="718"/>
        <v>750</v>
      </c>
      <c r="AL3724" t="str">
        <f t="shared" si="713"/>
        <v>N</v>
      </c>
      <c r="AN3724" t="s">
        <v>86</v>
      </c>
      <c r="AO3724" t="s">
        <v>85</v>
      </c>
      <c r="AP3724" t="str">
        <f t="shared" si="714"/>
        <v>94</v>
      </c>
      <c r="AQ3724" s="145" t="s">
        <v>1826</v>
      </c>
      <c r="AR3724" t="str">
        <f t="shared" si="715"/>
        <v>1-Adjusted Base Budget</v>
      </c>
      <c r="AS3724" s="145" t="s">
        <v>1827</v>
      </c>
      <c r="AT3724" t="s">
        <v>213</v>
      </c>
      <c r="AV3724" t="str">
        <f t="shared" ref="AV3724:AV3787" si="721">IF(AND($AN3724="UAVP",$Z3724="OE"),$AN3724 &amp; "-OE",IF(AND($AN3724="VPIT",OR($Z3724="SS",$Z3724="IT")),$AN3724 &amp; "-SS",$AN3724))</f>
        <v>VPIT-SS</v>
      </c>
      <c r="AW3724" t="str">
        <f t="shared" si="720"/>
        <v>VP FOR INFORMATION TECHNOLOGY-SHARED SERVICES</v>
      </c>
    </row>
    <row r="3725" spans="1:49">
      <c r="A3725" s="59">
        <v>2018</v>
      </c>
      <c r="B3725" t="s">
        <v>137</v>
      </c>
      <c r="C3725" t="s">
        <v>1310</v>
      </c>
      <c r="D3725" t="s">
        <v>1311</v>
      </c>
      <c r="E3725" t="s">
        <v>1316</v>
      </c>
      <c r="F3725" t="s">
        <v>1099</v>
      </c>
      <c r="G3725" t="s">
        <v>1100</v>
      </c>
      <c r="H3725" t="s">
        <v>149</v>
      </c>
      <c r="I3725" s="170" t="s">
        <v>84</v>
      </c>
      <c r="J3725" t="s">
        <v>85</v>
      </c>
      <c r="K3725" t="s">
        <v>214</v>
      </c>
      <c r="L3725" t="s">
        <v>421</v>
      </c>
      <c r="M3725" t="s">
        <v>422</v>
      </c>
      <c r="N3725" t="s">
        <v>217</v>
      </c>
      <c r="O3725" t="s">
        <v>263</v>
      </c>
      <c r="P3725" t="s">
        <v>367</v>
      </c>
      <c r="Q3725" t="s">
        <v>368</v>
      </c>
      <c r="R3725" t="s">
        <v>369</v>
      </c>
      <c r="S3725" t="s">
        <v>370</v>
      </c>
      <c r="T3725" t="s">
        <v>368</v>
      </c>
      <c r="U3725" s="61" t="s">
        <v>371</v>
      </c>
      <c r="V3725" t="s">
        <v>24</v>
      </c>
      <c r="W3725" t="s">
        <v>263</v>
      </c>
      <c r="X3725" s="59">
        <v>0</v>
      </c>
      <c r="Y3725" s="59">
        <v>1468</v>
      </c>
      <c r="Z3725" t="s">
        <v>141</v>
      </c>
      <c r="AA3725" s="146" t="str">
        <f t="shared" si="717"/>
        <v>EX</v>
      </c>
      <c r="AB3725" s="146" t="str">
        <f t="shared" si="719"/>
        <v>IT</v>
      </c>
      <c r="AC3725" t="str">
        <f t="shared" si="710"/>
        <v>EX</v>
      </c>
      <c r="AD3725" s="74">
        <f t="shared" si="711"/>
        <v>1468</v>
      </c>
      <c r="AE3725" s="74">
        <f t="shared" si="716"/>
        <v>1468</v>
      </c>
      <c r="AF3725">
        <v>1</v>
      </c>
      <c r="AG3725">
        <v>0</v>
      </c>
      <c r="AH3725" s="74">
        <v>0</v>
      </c>
      <c r="AJ3725" s="74">
        <f t="shared" si="712"/>
        <v>0</v>
      </c>
      <c r="AK3725" s="74">
        <f t="shared" si="718"/>
        <v>1468</v>
      </c>
      <c r="AL3725" t="str">
        <f t="shared" si="713"/>
        <v>N</v>
      </c>
      <c r="AN3725" t="s">
        <v>86</v>
      </c>
      <c r="AO3725" t="s">
        <v>85</v>
      </c>
      <c r="AP3725" t="str">
        <f t="shared" si="714"/>
        <v>94</v>
      </c>
      <c r="AQ3725" s="145" t="s">
        <v>1826</v>
      </c>
      <c r="AR3725" t="str">
        <f t="shared" si="715"/>
        <v>1-Adjusted Base Budget</v>
      </c>
      <c r="AS3725" s="145" t="s">
        <v>1827</v>
      </c>
      <c r="AT3725" t="s">
        <v>213</v>
      </c>
      <c r="AV3725" t="str">
        <f t="shared" si="721"/>
        <v>VPIT-SS</v>
      </c>
      <c r="AW3725" t="str">
        <f t="shared" si="720"/>
        <v>VP FOR INFORMATION TECHNOLOGY-SHARED SERVICES</v>
      </c>
    </row>
    <row r="3726" spans="1:49">
      <c r="A3726" s="59">
        <v>2018</v>
      </c>
      <c r="B3726" t="s">
        <v>137</v>
      </c>
      <c r="C3726" t="s">
        <v>1310</v>
      </c>
      <c r="D3726" t="s">
        <v>1311</v>
      </c>
      <c r="E3726" t="s">
        <v>1338</v>
      </c>
      <c r="F3726" t="s">
        <v>1119</v>
      </c>
      <c r="G3726" t="s">
        <v>1120</v>
      </c>
      <c r="H3726" t="s">
        <v>156</v>
      </c>
      <c r="I3726" s="170" t="s">
        <v>84</v>
      </c>
      <c r="J3726" t="s">
        <v>85</v>
      </c>
      <c r="K3726" t="s">
        <v>214</v>
      </c>
      <c r="L3726" t="s">
        <v>421</v>
      </c>
      <c r="M3726" t="s">
        <v>422</v>
      </c>
      <c r="N3726" t="s">
        <v>217</v>
      </c>
      <c r="O3726" t="s">
        <v>263</v>
      </c>
      <c r="P3726" t="s">
        <v>367</v>
      </c>
      <c r="Q3726" t="s">
        <v>368</v>
      </c>
      <c r="R3726" t="s">
        <v>369</v>
      </c>
      <c r="S3726" t="s">
        <v>370</v>
      </c>
      <c r="T3726" t="s">
        <v>368</v>
      </c>
      <c r="U3726" s="61" t="s">
        <v>371</v>
      </c>
      <c r="V3726" t="s">
        <v>24</v>
      </c>
      <c r="W3726" t="s">
        <v>263</v>
      </c>
      <c r="X3726" s="59">
        <v>3248</v>
      </c>
      <c r="Y3726" s="59">
        <v>3248</v>
      </c>
      <c r="Z3726" t="s">
        <v>141</v>
      </c>
      <c r="AA3726" s="146" t="str">
        <f t="shared" si="717"/>
        <v>EX</v>
      </c>
      <c r="AB3726" s="146" t="str">
        <f t="shared" si="719"/>
        <v>IT</v>
      </c>
      <c r="AC3726" t="str">
        <f t="shared" si="710"/>
        <v>EX</v>
      </c>
      <c r="AD3726" s="74">
        <f t="shared" si="711"/>
        <v>3248</v>
      </c>
      <c r="AE3726" s="74">
        <f t="shared" si="716"/>
        <v>3248</v>
      </c>
      <c r="AF3726">
        <v>1</v>
      </c>
      <c r="AG3726">
        <v>0</v>
      </c>
      <c r="AH3726" s="74">
        <v>0</v>
      </c>
      <c r="AJ3726" s="74">
        <f t="shared" si="712"/>
        <v>0</v>
      </c>
      <c r="AK3726" s="74">
        <f t="shared" si="718"/>
        <v>3248</v>
      </c>
      <c r="AL3726" t="str">
        <f t="shared" si="713"/>
        <v>N</v>
      </c>
      <c r="AN3726" t="s">
        <v>86</v>
      </c>
      <c r="AO3726" t="s">
        <v>85</v>
      </c>
      <c r="AP3726" t="str">
        <f t="shared" si="714"/>
        <v>94</v>
      </c>
      <c r="AQ3726" s="145" t="s">
        <v>1826</v>
      </c>
      <c r="AR3726" t="str">
        <f t="shared" si="715"/>
        <v>1-Adjusted Base Budget</v>
      </c>
      <c r="AS3726" s="145" t="s">
        <v>1827</v>
      </c>
      <c r="AT3726" t="s">
        <v>213</v>
      </c>
      <c r="AV3726" t="str">
        <f t="shared" si="721"/>
        <v>VPIT-SS</v>
      </c>
      <c r="AW3726" t="str">
        <f t="shared" si="720"/>
        <v>VP FOR INFORMATION TECHNOLOGY-SHARED SERVICES</v>
      </c>
    </row>
    <row r="3727" spans="1:49">
      <c r="A3727" s="59">
        <v>2018</v>
      </c>
      <c r="B3727" t="s">
        <v>137</v>
      </c>
      <c r="C3727" t="s">
        <v>1310</v>
      </c>
      <c r="D3727" t="s">
        <v>1311</v>
      </c>
      <c r="E3727" t="s">
        <v>1338</v>
      </c>
      <c r="F3727" t="s">
        <v>1099</v>
      </c>
      <c r="G3727" t="s">
        <v>1100</v>
      </c>
      <c r="H3727" t="s">
        <v>156</v>
      </c>
      <c r="I3727" s="170" t="s">
        <v>84</v>
      </c>
      <c r="J3727" t="s">
        <v>85</v>
      </c>
      <c r="K3727" t="s">
        <v>214</v>
      </c>
      <c r="L3727" t="s">
        <v>421</v>
      </c>
      <c r="M3727" t="s">
        <v>422</v>
      </c>
      <c r="N3727" t="s">
        <v>217</v>
      </c>
      <c r="O3727" t="s">
        <v>263</v>
      </c>
      <c r="P3727" t="s">
        <v>367</v>
      </c>
      <c r="Q3727" t="s">
        <v>368</v>
      </c>
      <c r="R3727" t="s">
        <v>369</v>
      </c>
      <c r="S3727" t="s">
        <v>370</v>
      </c>
      <c r="T3727" t="s">
        <v>368</v>
      </c>
      <c r="U3727" s="61" t="s">
        <v>371</v>
      </c>
      <c r="V3727" t="s">
        <v>24</v>
      </c>
      <c r="W3727" t="s">
        <v>263</v>
      </c>
      <c r="X3727" s="59">
        <v>0</v>
      </c>
      <c r="Y3727" s="59">
        <v>2500</v>
      </c>
      <c r="Z3727" t="s">
        <v>141</v>
      </c>
      <c r="AA3727" s="146" t="str">
        <f t="shared" si="717"/>
        <v>EX</v>
      </c>
      <c r="AB3727" s="146" t="str">
        <f t="shared" si="719"/>
        <v>IT</v>
      </c>
      <c r="AC3727" t="str">
        <f t="shared" si="710"/>
        <v>EX</v>
      </c>
      <c r="AD3727" s="74">
        <f t="shared" si="711"/>
        <v>2500</v>
      </c>
      <c r="AE3727" s="74">
        <f t="shared" si="716"/>
        <v>2500</v>
      </c>
      <c r="AF3727">
        <v>1</v>
      </c>
      <c r="AG3727">
        <v>0</v>
      </c>
      <c r="AH3727" s="74">
        <v>0</v>
      </c>
      <c r="AJ3727" s="74">
        <f t="shared" si="712"/>
        <v>0</v>
      </c>
      <c r="AK3727" s="74">
        <f t="shared" si="718"/>
        <v>2500</v>
      </c>
      <c r="AL3727" t="str">
        <f t="shared" si="713"/>
        <v>N</v>
      </c>
      <c r="AN3727" t="s">
        <v>86</v>
      </c>
      <c r="AO3727" t="s">
        <v>85</v>
      </c>
      <c r="AP3727" t="str">
        <f t="shared" si="714"/>
        <v>94</v>
      </c>
      <c r="AQ3727" s="145" t="s">
        <v>1826</v>
      </c>
      <c r="AR3727" t="str">
        <f t="shared" si="715"/>
        <v>1-Adjusted Base Budget</v>
      </c>
      <c r="AS3727" s="145" t="s">
        <v>1827</v>
      </c>
      <c r="AT3727" t="s">
        <v>213</v>
      </c>
      <c r="AV3727" t="str">
        <f t="shared" si="721"/>
        <v>VPIT-SS</v>
      </c>
      <c r="AW3727" t="str">
        <f t="shared" si="720"/>
        <v>VP FOR INFORMATION TECHNOLOGY-SHARED SERVICES</v>
      </c>
    </row>
    <row r="3728" spans="1:49">
      <c r="A3728" s="59">
        <v>2018</v>
      </c>
      <c r="B3728" t="s">
        <v>137</v>
      </c>
      <c r="C3728" t="s">
        <v>1310</v>
      </c>
      <c r="D3728" t="s">
        <v>1311</v>
      </c>
      <c r="E3728" t="s">
        <v>1316</v>
      </c>
      <c r="F3728" t="s">
        <v>1211</v>
      </c>
      <c r="G3728" t="s">
        <v>1212</v>
      </c>
      <c r="H3728" t="s">
        <v>149</v>
      </c>
      <c r="I3728" s="170" t="s">
        <v>84</v>
      </c>
      <c r="J3728" t="s">
        <v>85</v>
      </c>
      <c r="K3728" t="s">
        <v>214</v>
      </c>
      <c r="L3728" t="s">
        <v>421</v>
      </c>
      <c r="M3728" t="s">
        <v>422</v>
      </c>
      <c r="N3728" t="s">
        <v>1215</v>
      </c>
      <c r="O3728" t="s">
        <v>263</v>
      </c>
      <c r="P3728" t="s">
        <v>367</v>
      </c>
      <c r="Q3728" t="s">
        <v>368</v>
      </c>
      <c r="R3728" t="s">
        <v>369</v>
      </c>
      <c r="S3728" t="s">
        <v>370</v>
      </c>
      <c r="T3728" t="s">
        <v>368</v>
      </c>
      <c r="U3728" s="61" t="s">
        <v>371</v>
      </c>
      <c r="V3728" t="s">
        <v>24</v>
      </c>
      <c r="W3728" t="s">
        <v>263</v>
      </c>
      <c r="X3728" s="59">
        <v>50894</v>
      </c>
      <c r="Y3728" s="59">
        <v>50894</v>
      </c>
      <c r="Z3728" t="s">
        <v>141</v>
      </c>
      <c r="AA3728" s="146" t="str">
        <f t="shared" si="717"/>
        <v>EX</v>
      </c>
      <c r="AB3728" s="146" t="str">
        <f t="shared" si="719"/>
        <v>IT</v>
      </c>
      <c r="AC3728" t="str">
        <f t="shared" si="710"/>
        <v>EX</v>
      </c>
      <c r="AD3728" s="74">
        <f t="shared" si="711"/>
        <v>50894</v>
      </c>
      <c r="AE3728" s="74">
        <f t="shared" si="716"/>
        <v>50894</v>
      </c>
      <c r="AF3728">
        <v>1</v>
      </c>
      <c r="AG3728">
        <v>0</v>
      </c>
      <c r="AH3728" s="74">
        <v>0</v>
      </c>
      <c r="AJ3728" s="74">
        <f t="shared" si="712"/>
        <v>0</v>
      </c>
      <c r="AK3728" s="74">
        <f t="shared" si="718"/>
        <v>50894</v>
      </c>
      <c r="AL3728" t="str">
        <f t="shared" si="713"/>
        <v>N</v>
      </c>
      <c r="AN3728" t="s">
        <v>86</v>
      </c>
      <c r="AO3728" t="s">
        <v>85</v>
      </c>
      <c r="AP3728" t="str">
        <f t="shared" si="714"/>
        <v>94</v>
      </c>
      <c r="AQ3728" s="145" t="s">
        <v>1826</v>
      </c>
      <c r="AR3728" t="str">
        <f t="shared" si="715"/>
        <v>1-Adjusted Base Budget</v>
      </c>
      <c r="AS3728" s="145" t="s">
        <v>1827</v>
      </c>
      <c r="AT3728" t="s">
        <v>213</v>
      </c>
      <c r="AV3728" t="str">
        <f t="shared" si="721"/>
        <v>VPIT-SS</v>
      </c>
      <c r="AW3728" t="str">
        <f t="shared" si="720"/>
        <v>VP FOR INFORMATION TECHNOLOGY-SHARED SERVICES</v>
      </c>
    </row>
    <row r="3729" spans="1:49">
      <c r="A3729" s="59">
        <v>2018</v>
      </c>
      <c r="B3729" t="s">
        <v>137</v>
      </c>
      <c r="C3729" t="s">
        <v>1310</v>
      </c>
      <c r="D3729" t="s">
        <v>1311</v>
      </c>
      <c r="E3729" t="s">
        <v>1338</v>
      </c>
      <c r="F3729" t="s">
        <v>1211</v>
      </c>
      <c r="G3729" t="s">
        <v>1212</v>
      </c>
      <c r="H3729" t="s">
        <v>156</v>
      </c>
      <c r="I3729" s="170" t="s">
        <v>84</v>
      </c>
      <c r="J3729" t="s">
        <v>85</v>
      </c>
      <c r="K3729" t="s">
        <v>214</v>
      </c>
      <c r="L3729" t="s">
        <v>421</v>
      </c>
      <c r="M3729" t="s">
        <v>422</v>
      </c>
      <c r="N3729" t="s">
        <v>1215</v>
      </c>
      <c r="O3729" t="s">
        <v>263</v>
      </c>
      <c r="P3729" t="s">
        <v>367</v>
      </c>
      <c r="Q3729" t="s">
        <v>368</v>
      </c>
      <c r="R3729" t="s">
        <v>369</v>
      </c>
      <c r="S3729" t="s">
        <v>370</v>
      </c>
      <c r="T3729" t="s">
        <v>368</v>
      </c>
      <c r="U3729" s="61" t="s">
        <v>371</v>
      </c>
      <c r="V3729" t="s">
        <v>24</v>
      </c>
      <c r="W3729" t="s">
        <v>263</v>
      </c>
      <c r="X3729" s="59">
        <v>13452</v>
      </c>
      <c r="Y3729" s="59">
        <v>13452</v>
      </c>
      <c r="Z3729" t="s">
        <v>141</v>
      </c>
      <c r="AA3729" s="146" t="str">
        <f t="shared" si="717"/>
        <v>EX</v>
      </c>
      <c r="AB3729" s="146" t="str">
        <f t="shared" si="719"/>
        <v>IT</v>
      </c>
      <c r="AC3729" t="str">
        <f t="shared" si="710"/>
        <v>EX</v>
      </c>
      <c r="AD3729" s="74">
        <f t="shared" si="711"/>
        <v>13452</v>
      </c>
      <c r="AE3729" s="74">
        <f t="shared" si="716"/>
        <v>13452</v>
      </c>
      <c r="AF3729">
        <v>1</v>
      </c>
      <c r="AG3729">
        <v>0</v>
      </c>
      <c r="AH3729" s="74">
        <v>0</v>
      </c>
      <c r="AJ3729" s="74">
        <f t="shared" si="712"/>
        <v>0</v>
      </c>
      <c r="AK3729" s="74">
        <f t="shared" si="718"/>
        <v>13452</v>
      </c>
      <c r="AL3729" t="str">
        <f t="shared" si="713"/>
        <v>N</v>
      </c>
      <c r="AN3729" t="s">
        <v>86</v>
      </c>
      <c r="AO3729" t="s">
        <v>85</v>
      </c>
      <c r="AP3729" t="str">
        <f t="shared" si="714"/>
        <v>94</v>
      </c>
      <c r="AQ3729" s="145" t="s">
        <v>1826</v>
      </c>
      <c r="AR3729" t="str">
        <f t="shared" si="715"/>
        <v>1-Adjusted Base Budget</v>
      </c>
      <c r="AS3729" s="145" t="s">
        <v>1827</v>
      </c>
      <c r="AT3729" t="s">
        <v>213</v>
      </c>
      <c r="AV3729" t="str">
        <f t="shared" si="721"/>
        <v>VPIT-SS</v>
      </c>
      <c r="AW3729" t="str">
        <f t="shared" si="720"/>
        <v>VP FOR INFORMATION TECHNOLOGY-SHARED SERVICES</v>
      </c>
    </row>
    <row r="3730" spans="1:49">
      <c r="A3730" s="59">
        <v>2018</v>
      </c>
      <c r="B3730" t="s">
        <v>137</v>
      </c>
      <c r="C3730" t="s">
        <v>1310</v>
      </c>
      <c r="D3730" t="s">
        <v>1311</v>
      </c>
      <c r="E3730" t="s">
        <v>1316</v>
      </c>
      <c r="F3730" t="s">
        <v>1355</v>
      </c>
      <c r="G3730" t="s">
        <v>1356</v>
      </c>
      <c r="H3730" t="s">
        <v>149</v>
      </c>
      <c r="I3730" s="170" t="s">
        <v>84</v>
      </c>
      <c r="J3730" t="s">
        <v>85</v>
      </c>
      <c r="K3730" t="s">
        <v>214</v>
      </c>
      <c r="L3730" t="s">
        <v>423</v>
      </c>
      <c r="M3730" t="s">
        <v>424</v>
      </c>
      <c r="N3730" t="s">
        <v>217</v>
      </c>
      <c r="O3730" t="s">
        <v>263</v>
      </c>
      <c r="P3730" t="s">
        <v>367</v>
      </c>
      <c r="Q3730" t="s">
        <v>368</v>
      </c>
      <c r="R3730" t="s">
        <v>369</v>
      </c>
      <c r="S3730" t="s">
        <v>370</v>
      </c>
      <c r="T3730" t="s">
        <v>368</v>
      </c>
      <c r="U3730" s="61" t="s">
        <v>371</v>
      </c>
      <c r="V3730" t="s">
        <v>24</v>
      </c>
      <c r="W3730" t="s">
        <v>263</v>
      </c>
      <c r="X3730" s="59">
        <v>100</v>
      </c>
      <c r="Y3730" s="59">
        <v>100</v>
      </c>
      <c r="Z3730" t="s">
        <v>141</v>
      </c>
      <c r="AA3730" s="146" t="str">
        <f t="shared" si="717"/>
        <v>EX</v>
      </c>
      <c r="AB3730" s="146" t="str">
        <f t="shared" si="719"/>
        <v>IT</v>
      </c>
      <c r="AC3730" t="str">
        <f t="shared" si="710"/>
        <v>EX</v>
      </c>
      <c r="AD3730" s="74">
        <f t="shared" si="711"/>
        <v>100</v>
      </c>
      <c r="AE3730" s="74">
        <f t="shared" si="716"/>
        <v>100</v>
      </c>
      <c r="AF3730">
        <v>1</v>
      </c>
      <c r="AG3730">
        <v>0</v>
      </c>
      <c r="AH3730" s="74">
        <v>0</v>
      </c>
      <c r="AJ3730" s="74">
        <f t="shared" si="712"/>
        <v>0</v>
      </c>
      <c r="AK3730" s="74">
        <f t="shared" si="718"/>
        <v>100</v>
      </c>
      <c r="AL3730" t="str">
        <f t="shared" si="713"/>
        <v>N</v>
      </c>
      <c r="AN3730" t="s">
        <v>86</v>
      </c>
      <c r="AO3730" t="s">
        <v>85</v>
      </c>
      <c r="AP3730" t="str">
        <f t="shared" si="714"/>
        <v>94</v>
      </c>
      <c r="AQ3730" s="145" t="s">
        <v>1826</v>
      </c>
      <c r="AR3730" t="str">
        <f t="shared" si="715"/>
        <v>1-Adjusted Base Budget</v>
      </c>
      <c r="AS3730" s="145" t="s">
        <v>1827</v>
      </c>
      <c r="AT3730" t="s">
        <v>213</v>
      </c>
      <c r="AV3730" t="str">
        <f t="shared" si="721"/>
        <v>VPIT-SS</v>
      </c>
      <c r="AW3730" t="str">
        <f t="shared" si="720"/>
        <v>VP FOR INFORMATION TECHNOLOGY-SHARED SERVICES</v>
      </c>
    </row>
    <row r="3731" spans="1:49">
      <c r="A3731" s="59">
        <v>2018</v>
      </c>
      <c r="B3731" t="s">
        <v>137</v>
      </c>
      <c r="C3731" t="s">
        <v>1310</v>
      </c>
      <c r="D3731" t="s">
        <v>1311</v>
      </c>
      <c r="E3731" t="s">
        <v>1316</v>
      </c>
      <c r="F3731" t="s">
        <v>952</v>
      </c>
      <c r="G3731" t="s">
        <v>953</v>
      </c>
      <c r="H3731" t="s">
        <v>149</v>
      </c>
      <c r="I3731" s="170" t="s">
        <v>84</v>
      </c>
      <c r="J3731" t="s">
        <v>85</v>
      </c>
      <c r="K3731" t="s">
        <v>214</v>
      </c>
      <c r="L3731" t="s">
        <v>425</v>
      </c>
      <c r="M3731" t="s">
        <v>426</v>
      </c>
      <c r="N3731" t="s">
        <v>217</v>
      </c>
      <c r="O3731" t="s">
        <v>263</v>
      </c>
      <c r="P3731" t="s">
        <v>367</v>
      </c>
      <c r="Q3731" t="s">
        <v>368</v>
      </c>
      <c r="R3731" t="s">
        <v>369</v>
      </c>
      <c r="S3731" t="s">
        <v>370</v>
      </c>
      <c r="T3731" t="s">
        <v>368</v>
      </c>
      <c r="U3731" s="61" t="s">
        <v>371</v>
      </c>
      <c r="V3731" t="s">
        <v>24</v>
      </c>
      <c r="W3731" t="s">
        <v>263</v>
      </c>
      <c r="X3731" s="59">
        <v>8000</v>
      </c>
      <c r="Y3731" s="59">
        <v>8000</v>
      </c>
      <c r="Z3731" t="s">
        <v>141</v>
      </c>
      <c r="AA3731" s="146" t="str">
        <f t="shared" si="717"/>
        <v>EX</v>
      </c>
      <c r="AB3731" s="146" t="str">
        <f t="shared" si="719"/>
        <v>IT</v>
      </c>
      <c r="AC3731" t="str">
        <f t="shared" ref="AC3731:AC3794" si="722">IF(O3731 =AA3731,W3731,"Allot/Xfer IN")</f>
        <v>EX</v>
      </c>
      <c r="AD3731" s="74">
        <f t="shared" ref="AD3731:AD3794" si="723">IF(O3731 =AA3731,Y3731,-Y3731)</f>
        <v>8000</v>
      </c>
      <c r="AE3731" s="74">
        <f t="shared" si="716"/>
        <v>8000</v>
      </c>
      <c r="AF3731">
        <v>1</v>
      </c>
      <c r="AG3731">
        <v>0</v>
      </c>
      <c r="AH3731" s="74">
        <v>0</v>
      </c>
      <c r="AJ3731" s="74">
        <f t="shared" ref="AJ3731:AJ3794" si="724">SUM(AG3731:AI3731)</f>
        <v>0</v>
      </c>
      <c r="AK3731" s="74">
        <f t="shared" si="718"/>
        <v>8000</v>
      </c>
      <c r="AL3731" t="str">
        <f t="shared" ref="AL3731:AL3794" si="725">IF(AF3731&lt;&gt;1,"Y","N")</f>
        <v>N</v>
      </c>
      <c r="AN3731" t="s">
        <v>86</v>
      </c>
      <c r="AO3731" t="s">
        <v>85</v>
      </c>
      <c r="AP3731" t="str">
        <f t="shared" ref="AP3731:AP3794" si="726">IF(AL3731 ="Y","99",I3731)</f>
        <v>94</v>
      </c>
      <c r="AQ3731" s="145" t="s">
        <v>1826</v>
      </c>
      <c r="AR3731" t="str">
        <f t="shared" ref="AR3731:AR3794" si="727">IF(AM3731 ="y",AQ3731,IF(AG3731 &lt;&gt;0,"2-Provision for Compensation Incr","1-Adjusted Base Budget"))</f>
        <v>1-Adjusted Base Budget</v>
      </c>
      <c r="AS3731" s="145" t="s">
        <v>1827</v>
      </c>
      <c r="AT3731" t="s">
        <v>213</v>
      </c>
      <c r="AV3731" t="str">
        <f t="shared" si="721"/>
        <v>VPIT-SS</v>
      </c>
      <c r="AW3731" t="str">
        <f t="shared" si="720"/>
        <v>VP FOR INFORMATION TECHNOLOGY-SHARED SERVICES</v>
      </c>
    </row>
    <row r="3732" spans="1:49">
      <c r="A3732" s="59">
        <v>2018</v>
      </c>
      <c r="B3732" t="s">
        <v>137</v>
      </c>
      <c r="C3732" t="s">
        <v>1310</v>
      </c>
      <c r="D3732" t="s">
        <v>1311</v>
      </c>
      <c r="E3732" t="s">
        <v>1316</v>
      </c>
      <c r="F3732" t="s">
        <v>1355</v>
      </c>
      <c r="G3732" t="s">
        <v>1356</v>
      </c>
      <c r="H3732" t="s">
        <v>149</v>
      </c>
      <c r="I3732" s="170" t="s">
        <v>84</v>
      </c>
      <c r="J3732" t="s">
        <v>85</v>
      </c>
      <c r="K3732" t="s">
        <v>214</v>
      </c>
      <c r="L3732" t="s">
        <v>425</v>
      </c>
      <c r="M3732" t="s">
        <v>426</v>
      </c>
      <c r="N3732" t="s">
        <v>217</v>
      </c>
      <c r="O3732" t="s">
        <v>263</v>
      </c>
      <c r="P3732" t="s">
        <v>367</v>
      </c>
      <c r="Q3732" t="s">
        <v>368</v>
      </c>
      <c r="R3732" t="s">
        <v>369</v>
      </c>
      <c r="S3732" t="s">
        <v>370</v>
      </c>
      <c r="T3732" t="s">
        <v>368</v>
      </c>
      <c r="U3732" s="61" t="s">
        <v>371</v>
      </c>
      <c r="V3732" t="s">
        <v>24</v>
      </c>
      <c r="W3732" t="s">
        <v>263</v>
      </c>
      <c r="X3732" s="59">
        <v>660</v>
      </c>
      <c r="Y3732" s="59">
        <v>660</v>
      </c>
      <c r="Z3732" t="s">
        <v>141</v>
      </c>
      <c r="AA3732" s="146" t="str">
        <f t="shared" si="717"/>
        <v>EX</v>
      </c>
      <c r="AB3732" s="146" t="str">
        <f t="shared" si="719"/>
        <v>IT</v>
      </c>
      <c r="AC3732" t="str">
        <f t="shared" si="722"/>
        <v>EX</v>
      </c>
      <c r="AD3732" s="74">
        <f t="shared" si="723"/>
        <v>660</v>
      </c>
      <c r="AE3732" s="74">
        <f t="shared" ref="AE3732:AE3795" si="728">Y3732</f>
        <v>660</v>
      </c>
      <c r="AF3732">
        <v>1</v>
      </c>
      <c r="AG3732">
        <v>0</v>
      </c>
      <c r="AH3732" s="74">
        <v>0</v>
      </c>
      <c r="AJ3732" s="74">
        <f t="shared" si="724"/>
        <v>0</v>
      </c>
      <c r="AK3732" s="74">
        <f t="shared" si="718"/>
        <v>660</v>
      </c>
      <c r="AL3732" t="str">
        <f t="shared" si="725"/>
        <v>N</v>
      </c>
      <c r="AN3732" t="s">
        <v>86</v>
      </c>
      <c r="AO3732" t="s">
        <v>85</v>
      </c>
      <c r="AP3732" t="str">
        <f t="shared" si="726"/>
        <v>94</v>
      </c>
      <c r="AQ3732" s="145" t="s">
        <v>1826</v>
      </c>
      <c r="AR3732" t="str">
        <f t="shared" si="727"/>
        <v>1-Adjusted Base Budget</v>
      </c>
      <c r="AS3732" s="145" t="s">
        <v>1827</v>
      </c>
      <c r="AT3732" t="s">
        <v>213</v>
      </c>
      <c r="AV3732" t="str">
        <f t="shared" si="721"/>
        <v>VPIT-SS</v>
      </c>
      <c r="AW3732" t="str">
        <f t="shared" si="720"/>
        <v>VP FOR INFORMATION TECHNOLOGY-SHARED SERVICES</v>
      </c>
    </row>
    <row r="3733" spans="1:49">
      <c r="A3733" s="59">
        <v>2018</v>
      </c>
      <c r="B3733" t="s">
        <v>137</v>
      </c>
      <c r="C3733" t="s">
        <v>1310</v>
      </c>
      <c r="D3733" t="s">
        <v>1311</v>
      </c>
      <c r="E3733" t="s">
        <v>1316</v>
      </c>
      <c r="F3733" t="s">
        <v>1324</v>
      </c>
      <c r="G3733" t="s">
        <v>1325</v>
      </c>
      <c r="H3733" t="s">
        <v>149</v>
      </c>
      <c r="I3733" s="170" t="s">
        <v>84</v>
      </c>
      <c r="J3733" t="s">
        <v>85</v>
      </c>
      <c r="K3733" t="s">
        <v>214</v>
      </c>
      <c r="L3733" t="s">
        <v>425</v>
      </c>
      <c r="M3733" t="s">
        <v>426</v>
      </c>
      <c r="N3733" t="s">
        <v>217</v>
      </c>
      <c r="O3733" t="s">
        <v>263</v>
      </c>
      <c r="P3733" t="s">
        <v>367</v>
      </c>
      <c r="Q3733" t="s">
        <v>368</v>
      </c>
      <c r="R3733" t="s">
        <v>369</v>
      </c>
      <c r="S3733" t="s">
        <v>370</v>
      </c>
      <c r="T3733" t="s">
        <v>368</v>
      </c>
      <c r="U3733" s="61" t="s">
        <v>371</v>
      </c>
      <c r="V3733" t="s">
        <v>24</v>
      </c>
      <c r="W3733" t="s">
        <v>263</v>
      </c>
      <c r="X3733" s="59">
        <v>2000</v>
      </c>
      <c r="Y3733" s="59">
        <v>2000</v>
      </c>
      <c r="Z3733" t="s">
        <v>141</v>
      </c>
      <c r="AA3733" s="146" t="str">
        <f t="shared" si="717"/>
        <v>EX</v>
      </c>
      <c r="AB3733" s="146" t="str">
        <f t="shared" si="719"/>
        <v>IT</v>
      </c>
      <c r="AC3733" t="str">
        <f t="shared" si="722"/>
        <v>EX</v>
      </c>
      <c r="AD3733" s="74">
        <f t="shared" si="723"/>
        <v>2000</v>
      </c>
      <c r="AE3733" s="74">
        <f t="shared" si="728"/>
        <v>2000</v>
      </c>
      <c r="AF3733">
        <v>1</v>
      </c>
      <c r="AG3733">
        <v>0</v>
      </c>
      <c r="AH3733" s="74">
        <v>0</v>
      </c>
      <c r="AJ3733" s="74">
        <f t="shared" si="724"/>
        <v>0</v>
      </c>
      <c r="AK3733" s="74">
        <f t="shared" si="718"/>
        <v>2000</v>
      </c>
      <c r="AL3733" t="str">
        <f t="shared" si="725"/>
        <v>N</v>
      </c>
      <c r="AN3733" t="s">
        <v>86</v>
      </c>
      <c r="AO3733" t="s">
        <v>85</v>
      </c>
      <c r="AP3733" t="str">
        <f t="shared" si="726"/>
        <v>94</v>
      </c>
      <c r="AQ3733" s="145" t="s">
        <v>1826</v>
      </c>
      <c r="AR3733" t="str">
        <f t="shared" si="727"/>
        <v>1-Adjusted Base Budget</v>
      </c>
      <c r="AS3733" s="145" t="s">
        <v>1827</v>
      </c>
      <c r="AT3733" t="s">
        <v>213</v>
      </c>
      <c r="AV3733" t="str">
        <f t="shared" si="721"/>
        <v>VPIT-SS</v>
      </c>
      <c r="AW3733" t="str">
        <f t="shared" si="720"/>
        <v>VP FOR INFORMATION TECHNOLOGY-SHARED SERVICES</v>
      </c>
    </row>
    <row r="3734" spans="1:49">
      <c r="A3734" s="59">
        <v>2018</v>
      </c>
      <c r="B3734" t="s">
        <v>137</v>
      </c>
      <c r="C3734" t="s">
        <v>1310</v>
      </c>
      <c r="D3734" t="s">
        <v>1311</v>
      </c>
      <c r="E3734" t="s">
        <v>1316</v>
      </c>
      <c r="F3734" t="s">
        <v>1142</v>
      </c>
      <c r="G3734" t="s">
        <v>1143</v>
      </c>
      <c r="H3734" t="s">
        <v>149</v>
      </c>
      <c r="I3734" s="170" t="s">
        <v>84</v>
      </c>
      <c r="J3734" t="s">
        <v>85</v>
      </c>
      <c r="K3734" t="s">
        <v>214</v>
      </c>
      <c r="L3734" t="s">
        <v>425</v>
      </c>
      <c r="M3734" t="s">
        <v>426</v>
      </c>
      <c r="N3734" t="s">
        <v>217</v>
      </c>
      <c r="O3734" t="s">
        <v>263</v>
      </c>
      <c r="P3734" t="s">
        <v>367</v>
      </c>
      <c r="Q3734" t="s">
        <v>368</v>
      </c>
      <c r="R3734" t="s">
        <v>369</v>
      </c>
      <c r="S3734" t="s">
        <v>370</v>
      </c>
      <c r="T3734" t="s">
        <v>368</v>
      </c>
      <c r="U3734" s="61" t="s">
        <v>371</v>
      </c>
      <c r="V3734" t="s">
        <v>24</v>
      </c>
      <c r="W3734" t="s">
        <v>263</v>
      </c>
      <c r="X3734" s="59">
        <v>0</v>
      </c>
      <c r="Y3734" s="59">
        <v>3000</v>
      </c>
      <c r="Z3734" t="s">
        <v>141</v>
      </c>
      <c r="AA3734" s="146" t="str">
        <f t="shared" si="717"/>
        <v>EX</v>
      </c>
      <c r="AB3734" s="146" t="str">
        <f t="shared" si="719"/>
        <v>IT</v>
      </c>
      <c r="AC3734" t="str">
        <f t="shared" si="722"/>
        <v>EX</v>
      </c>
      <c r="AD3734" s="74">
        <f t="shared" si="723"/>
        <v>3000</v>
      </c>
      <c r="AE3734" s="74">
        <f t="shared" si="728"/>
        <v>3000</v>
      </c>
      <c r="AF3734">
        <v>1</v>
      </c>
      <c r="AG3734">
        <v>0</v>
      </c>
      <c r="AH3734" s="74">
        <v>0</v>
      </c>
      <c r="AJ3734" s="74">
        <f t="shared" si="724"/>
        <v>0</v>
      </c>
      <c r="AK3734" s="74">
        <f t="shared" si="718"/>
        <v>3000</v>
      </c>
      <c r="AL3734" t="str">
        <f t="shared" si="725"/>
        <v>N</v>
      </c>
      <c r="AN3734" t="s">
        <v>86</v>
      </c>
      <c r="AO3734" t="s">
        <v>85</v>
      </c>
      <c r="AP3734" t="str">
        <f t="shared" si="726"/>
        <v>94</v>
      </c>
      <c r="AQ3734" s="145" t="s">
        <v>1826</v>
      </c>
      <c r="AR3734" t="str">
        <f t="shared" si="727"/>
        <v>1-Adjusted Base Budget</v>
      </c>
      <c r="AS3734" s="145" t="s">
        <v>1827</v>
      </c>
      <c r="AT3734" t="s">
        <v>213</v>
      </c>
      <c r="AV3734" t="str">
        <f t="shared" si="721"/>
        <v>VPIT-SS</v>
      </c>
      <c r="AW3734" t="str">
        <f t="shared" si="720"/>
        <v>VP FOR INFORMATION TECHNOLOGY-SHARED SERVICES</v>
      </c>
    </row>
    <row r="3735" spans="1:49">
      <c r="A3735" s="59">
        <v>2018</v>
      </c>
      <c r="B3735" t="s">
        <v>137</v>
      </c>
      <c r="C3735" t="s">
        <v>1310</v>
      </c>
      <c r="D3735" t="s">
        <v>1311</v>
      </c>
      <c r="E3735" t="s">
        <v>1316</v>
      </c>
      <c r="F3735" t="s">
        <v>1097</v>
      </c>
      <c r="G3735" t="s">
        <v>1098</v>
      </c>
      <c r="H3735" t="s">
        <v>149</v>
      </c>
      <c r="I3735" s="170" t="s">
        <v>84</v>
      </c>
      <c r="J3735" t="s">
        <v>85</v>
      </c>
      <c r="K3735" t="s">
        <v>214</v>
      </c>
      <c r="L3735" t="s">
        <v>425</v>
      </c>
      <c r="M3735" t="s">
        <v>426</v>
      </c>
      <c r="N3735" t="s">
        <v>217</v>
      </c>
      <c r="O3735" t="s">
        <v>263</v>
      </c>
      <c r="P3735" t="s">
        <v>367</v>
      </c>
      <c r="Q3735" t="s">
        <v>368</v>
      </c>
      <c r="R3735" t="s">
        <v>369</v>
      </c>
      <c r="S3735" t="s">
        <v>370</v>
      </c>
      <c r="T3735" t="s">
        <v>368</v>
      </c>
      <c r="U3735" s="61" t="s">
        <v>371</v>
      </c>
      <c r="V3735" t="s">
        <v>24</v>
      </c>
      <c r="W3735" t="s">
        <v>263</v>
      </c>
      <c r="X3735" s="59">
        <v>10000</v>
      </c>
      <c r="Y3735" s="59">
        <v>10000</v>
      </c>
      <c r="Z3735" t="s">
        <v>141</v>
      </c>
      <c r="AA3735" s="146" t="str">
        <f t="shared" si="717"/>
        <v>EX</v>
      </c>
      <c r="AB3735" s="146" t="str">
        <f t="shared" si="719"/>
        <v>IT</v>
      </c>
      <c r="AC3735" t="str">
        <f t="shared" si="722"/>
        <v>EX</v>
      </c>
      <c r="AD3735" s="74">
        <f t="shared" si="723"/>
        <v>10000</v>
      </c>
      <c r="AE3735" s="74">
        <f t="shared" si="728"/>
        <v>10000</v>
      </c>
      <c r="AF3735">
        <v>1</v>
      </c>
      <c r="AG3735">
        <v>0</v>
      </c>
      <c r="AH3735" s="74">
        <v>0</v>
      </c>
      <c r="AJ3735" s="74">
        <f t="shared" si="724"/>
        <v>0</v>
      </c>
      <c r="AK3735" s="74">
        <f t="shared" si="718"/>
        <v>10000</v>
      </c>
      <c r="AL3735" t="str">
        <f t="shared" si="725"/>
        <v>N</v>
      </c>
      <c r="AN3735" t="s">
        <v>86</v>
      </c>
      <c r="AO3735" t="s">
        <v>85</v>
      </c>
      <c r="AP3735" t="str">
        <f t="shared" si="726"/>
        <v>94</v>
      </c>
      <c r="AQ3735" s="145" t="s">
        <v>1826</v>
      </c>
      <c r="AR3735" t="str">
        <f t="shared" si="727"/>
        <v>1-Adjusted Base Budget</v>
      </c>
      <c r="AS3735" s="145" t="s">
        <v>1827</v>
      </c>
      <c r="AT3735" t="s">
        <v>213</v>
      </c>
      <c r="AV3735" t="str">
        <f t="shared" si="721"/>
        <v>VPIT-SS</v>
      </c>
      <c r="AW3735" t="str">
        <f t="shared" si="720"/>
        <v>VP FOR INFORMATION TECHNOLOGY-SHARED SERVICES</v>
      </c>
    </row>
    <row r="3736" spans="1:49">
      <c r="A3736" s="59">
        <v>2018</v>
      </c>
      <c r="B3736" t="s">
        <v>137</v>
      </c>
      <c r="C3736" t="s">
        <v>1310</v>
      </c>
      <c r="D3736" t="s">
        <v>1311</v>
      </c>
      <c r="E3736" t="s">
        <v>1316</v>
      </c>
      <c r="F3736" t="s">
        <v>1099</v>
      </c>
      <c r="G3736" t="s">
        <v>1100</v>
      </c>
      <c r="H3736" t="s">
        <v>149</v>
      </c>
      <c r="I3736" s="170" t="s">
        <v>84</v>
      </c>
      <c r="J3736" t="s">
        <v>85</v>
      </c>
      <c r="K3736" t="s">
        <v>214</v>
      </c>
      <c r="L3736" t="s">
        <v>425</v>
      </c>
      <c r="M3736" t="s">
        <v>426</v>
      </c>
      <c r="N3736" t="s">
        <v>217</v>
      </c>
      <c r="O3736" t="s">
        <v>263</v>
      </c>
      <c r="P3736" t="s">
        <v>367</v>
      </c>
      <c r="Q3736" t="s">
        <v>368</v>
      </c>
      <c r="R3736" t="s">
        <v>369</v>
      </c>
      <c r="S3736" t="s">
        <v>370</v>
      </c>
      <c r="T3736" t="s">
        <v>368</v>
      </c>
      <c r="U3736" s="61" t="s">
        <v>371</v>
      </c>
      <c r="V3736" t="s">
        <v>24</v>
      </c>
      <c r="W3736" t="s">
        <v>263</v>
      </c>
      <c r="X3736" s="59">
        <v>0</v>
      </c>
      <c r="Y3736" s="59">
        <v>3000</v>
      </c>
      <c r="Z3736" t="s">
        <v>141</v>
      </c>
      <c r="AA3736" s="146" t="str">
        <f t="shared" si="717"/>
        <v>EX</v>
      </c>
      <c r="AB3736" s="146" t="str">
        <f t="shared" si="719"/>
        <v>IT</v>
      </c>
      <c r="AC3736" t="str">
        <f t="shared" si="722"/>
        <v>EX</v>
      </c>
      <c r="AD3736" s="74">
        <f t="shared" si="723"/>
        <v>3000</v>
      </c>
      <c r="AE3736" s="74">
        <f t="shared" si="728"/>
        <v>3000</v>
      </c>
      <c r="AF3736">
        <v>1</v>
      </c>
      <c r="AG3736">
        <v>0</v>
      </c>
      <c r="AH3736" s="74">
        <v>0</v>
      </c>
      <c r="AJ3736" s="74">
        <f t="shared" si="724"/>
        <v>0</v>
      </c>
      <c r="AK3736" s="74">
        <f t="shared" si="718"/>
        <v>3000</v>
      </c>
      <c r="AL3736" t="str">
        <f t="shared" si="725"/>
        <v>N</v>
      </c>
      <c r="AN3736" t="s">
        <v>86</v>
      </c>
      <c r="AO3736" t="s">
        <v>85</v>
      </c>
      <c r="AP3736" t="str">
        <f t="shared" si="726"/>
        <v>94</v>
      </c>
      <c r="AQ3736" s="145" t="s">
        <v>1826</v>
      </c>
      <c r="AR3736" t="str">
        <f t="shared" si="727"/>
        <v>1-Adjusted Base Budget</v>
      </c>
      <c r="AS3736" s="145" t="s">
        <v>1827</v>
      </c>
      <c r="AT3736" t="s">
        <v>213</v>
      </c>
      <c r="AV3736" t="str">
        <f t="shared" si="721"/>
        <v>VPIT-SS</v>
      </c>
      <c r="AW3736" t="str">
        <f t="shared" si="720"/>
        <v>VP FOR INFORMATION TECHNOLOGY-SHARED SERVICES</v>
      </c>
    </row>
    <row r="3737" spans="1:49">
      <c r="A3737" s="59">
        <v>2018</v>
      </c>
      <c r="B3737" t="s">
        <v>137</v>
      </c>
      <c r="C3737" t="s">
        <v>1310</v>
      </c>
      <c r="D3737" t="s">
        <v>1311</v>
      </c>
      <c r="E3737" t="s">
        <v>1316</v>
      </c>
      <c r="F3737" t="s">
        <v>992</v>
      </c>
      <c r="G3737" t="s">
        <v>993</v>
      </c>
      <c r="H3737" t="s">
        <v>149</v>
      </c>
      <c r="I3737" s="170" t="s">
        <v>84</v>
      </c>
      <c r="J3737" t="s">
        <v>85</v>
      </c>
      <c r="K3737" t="s">
        <v>214</v>
      </c>
      <c r="L3737" t="s">
        <v>425</v>
      </c>
      <c r="M3737" t="s">
        <v>426</v>
      </c>
      <c r="N3737" t="s">
        <v>217</v>
      </c>
      <c r="O3737" t="s">
        <v>263</v>
      </c>
      <c r="P3737" t="s">
        <v>367</v>
      </c>
      <c r="Q3737" t="s">
        <v>368</v>
      </c>
      <c r="R3737" t="s">
        <v>369</v>
      </c>
      <c r="S3737" t="s">
        <v>370</v>
      </c>
      <c r="T3737" t="s">
        <v>368</v>
      </c>
      <c r="U3737" s="61" t="s">
        <v>371</v>
      </c>
      <c r="V3737" t="s">
        <v>24</v>
      </c>
      <c r="W3737" t="s">
        <v>263</v>
      </c>
      <c r="X3737" s="59">
        <v>2000</v>
      </c>
      <c r="Y3737" s="59">
        <v>2000</v>
      </c>
      <c r="Z3737" t="s">
        <v>141</v>
      </c>
      <c r="AA3737" s="146" t="str">
        <f t="shared" si="717"/>
        <v>EX</v>
      </c>
      <c r="AB3737" s="146" t="str">
        <f t="shared" si="719"/>
        <v>IT</v>
      </c>
      <c r="AC3737" t="str">
        <f t="shared" si="722"/>
        <v>EX</v>
      </c>
      <c r="AD3737" s="74">
        <f t="shared" si="723"/>
        <v>2000</v>
      </c>
      <c r="AE3737" s="74">
        <f t="shared" si="728"/>
        <v>2000</v>
      </c>
      <c r="AF3737">
        <v>1</v>
      </c>
      <c r="AG3737">
        <v>0</v>
      </c>
      <c r="AH3737" s="74">
        <v>0</v>
      </c>
      <c r="AJ3737" s="74">
        <f t="shared" si="724"/>
        <v>0</v>
      </c>
      <c r="AK3737" s="74">
        <f t="shared" si="718"/>
        <v>2000</v>
      </c>
      <c r="AL3737" t="str">
        <f t="shared" si="725"/>
        <v>N</v>
      </c>
      <c r="AN3737" t="s">
        <v>86</v>
      </c>
      <c r="AO3737" t="s">
        <v>85</v>
      </c>
      <c r="AP3737" t="str">
        <f t="shared" si="726"/>
        <v>94</v>
      </c>
      <c r="AQ3737" s="145" t="s">
        <v>1826</v>
      </c>
      <c r="AR3737" t="str">
        <f t="shared" si="727"/>
        <v>1-Adjusted Base Budget</v>
      </c>
      <c r="AS3737" s="145" t="s">
        <v>1827</v>
      </c>
      <c r="AT3737" t="s">
        <v>213</v>
      </c>
      <c r="AV3737" t="str">
        <f t="shared" si="721"/>
        <v>VPIT-SS</v>
      </c>
      <c r="AW3737" t="str">
        <f t="shared" si="720"/>
        <v>VP FOR INFORMATION TECHNOLOGY-SHARED SERVICES</v>
      </c>
    </row>
    <row r="3738" spans="1:49">
      <c r="A3738" s="59">
        <v>2018</v>
      </c>
      <c r="B3738" t="s">
        <v>137</v>
      </c>
      <c r="C3738" t="s">
        <v>1310</v>
      </c>
      <c r="D3738" t="s">
        <v>1311</v>
      </c>
      <c r="E3738" t="s">
        <v>1316</v>
      </c>
      <c r="F3738" t="s">
        <v>1334</v>
      </c>
      <c r="G3738" t="s">
        <v>1335</v>
      </c>
      <c r="H3738" t="s">
        <v>149</v>
      </c>
      <c r="I3738" s="170" t="s">
        <v>84</v>
      </c>
      <c r="J3738" t="s">
        <v>85</v>
      </c>
      <c r="K3738" t="s">
        <v>214</v>
      </c>
      <c r="L3738" t="s">
        <v>425</v>
      </c>
      <c r="M3738" t="s">
        <v>426</v>
      </c>
      <c r="N3738" t="s">
        <v>217</v>
      </c>
      <c r="O3738" t="s">
        <v>263</v>
      </c>
      <c r="P3738" t="s">
        <v>367</v>
      </c>
      <c r="Q3738" t="s">
        <v>368</v>
      </c>
      <c r="R3738" t="s">
        <v>369</v>
      </c>
      <c r="S3738" t="s">
        <v>370</v>
      </c>
      <c r="T3738" t="s">
        <v>368</v>
      </c>
      <c r="U3738" s="61" t="s">
        <v>371</v>
      </c>
      <c r="V3738" t="s">
        <v>24</v>
      </c>
      <c r="W3738" t="s">
        <v>263</v>
      </c>
      <c r="X3738" s="59">
        <v>3654</v>
      </c>
      <c r="Y3738" s="59">
        <v>3654</v>
      </c>
      <c r="Z3738" t="s">
        <v>141</v>
      </c>
      <c r="AA3738" s="146" t="str">
        <f t="shared" si="717"/>
        <v>EX</v>
      </c>
      <c r="AB3738" s="146" t="str">
        <f t="shared" si="719"/>
        <v>IT</v>
      </c>
      <c r="AC3738" t="str">
        <f t="shared" si="722"/>
        <v>EX</v>
      </c>
      <c r="AD3738" s="74">
        <f t="shared" si="723"/>
        <v>3654</v>
      </c>
      <c r="AE3738" s="74">
        <f t="shared" si="728"/>
        <v>3654</v>
      </c>
      <c r="AF3738">
        <v>1</v>
      </c>
      <c r="AG3738">
        <v>0</v>
      </c>
      <c r="AH3738" s="74">
        <v>0</v>
      </c>
      <c r="AJ3738" s="74">
        <f t="shared" si="724"/>
        <v>0</v>
      </c>
      <c r="AK3738" s="74">
        <f t="shared" si="718"/>
        <v>3654</v>
      </c>
      <c r="AL3738" t="str">
        <f t="shared" si="725"/>
        <v>N</v>
      </c>
      <c r="AN3738" t="s">
        <v>86</v>
      </c>
      <c r="AO3738" t="s">
        <v>85</v>
      </c>
      <c r="AP3738" t="str">
        <f t="shared" si="726"/>
        <v>94</v>
      </c>
      <c r="AQ3738" s="145" t="s">
        <v>1826</v>
      </c>
      <c r="AR3738" t="str">
        <f t="shared" si="727"/>
        <v>1-Adjusted Base Budget</v>
      </c>
      <c r="AS3738" s="145" t="s">
        <v>1827</v>
      </c>
      <c r="AT3738" t="s">
        <v>213</v>
      </c>
      <c r="AV3738" t="str">
        <f t="shared" si="721"/>
        <v>VPIT-SS</v>
      </c>
      <c r="AW3738" t="str">
        <f t="shared" si="720"/>
        <v>VP FOR INFORMATION TECHNOLOGY-SHARED SERVICES</v>
      </c>
    </row>
    <row r="3739" spans="1:49">
      <c r="A3739" s="59">
        <v>2018</v>
      </c>
      <c r="B3739" t="s">
        <v>137</v>
      </c>
      <c r="C3739" t="s">
        <v>1310</v>
      </c>
      <c r="D3739" t="s">
        <v>1311</v>
      </c>
      <c r="E3739" t="s">
        <v>1338</v>
      </c>
      <c r="F3739" t="s">
        <v>1119</v>
      </c>
      <c r="G3739" t="s">
        <v>1120</v>
      </c>
      <c r="H3739" t="s">
        <v>156</v>
      </c>
      <c r="I3739" s="170" t="s">
        <v>84</v>
      </c>
      <c r="J3739" t="s">
        <v>85</v>
      </c>
      <c r="K3739" t="s">
        <v>214</v>
      </c>
      <c r="L3739" t="s">
        <v>425</v>
      </c>
      <c r="M3739" t="s">
        <v>426</v>
      </c>
      <c r="N3739" t="s">
        <v>217</v>
      </c>
      <c r="O3739" t="s">
        <v>263</v>
      </c>
      <c r="P3739" t="s">
        <v>367</v>
      </c>
      <c r="Q3739" t="s">
        <v>368</v>
      </c>
      <c r="R3739" t="s">
        <v>369</v>
      </c>
      <c r="S3739" t="s">
        <v>370</v>
      </c>
      <c r="T3739" t="s">
        <v>368</v>
      </c>
      <c r="U3739" s="61" t="s">
        <v>371</v>
      </c>
      <c r="V3739" t="s">
        <v>24</v>
      </c>
      <c r="W3739" t="s">
        <v>263</v>
      </c>
      <c r="X3739" s="59">
        <v>10443</v>
      </c>
      <c r="Y3739" s="59">
        <v>10443</v>
      </c>
      <c r="Z3739" t="s">
        <v>141</v>
      </c>
      <c r="AA3739" s="146" t="str">
        <f t="shared" si="717"/>
        <v>EX</v>
      </c>
      <c r="AB3739" s="146" t="str">
        <f t="shared" si="719"/>
        <v>IT</v>
      </c>
      <c r="AC3739" t="str">
        <f t="shared" si="722"/>
        <v>EX</v>
      </c>
      <c r="AD3739" s="74">
        <f t="shared" si="723"/>
        <v>10443</v>
      </c>
      <c r="AE3739" s="74">
        <f t="shared" si="728"/>
        <v>10443</v>
      </c>
      <c r="AF3739">
        <v>1</v>
      </c>
      <c r="AG3739">
        <v>0</v>
      </c>
      <c r="AH3739" s="74">
        <v>0</v>
      </c>
      <c r="AJ3739" s="74">
        <f t="shared" si="724"/>
        <v>0</v>
      </c>
      <c r="AK3739" s="74">
        <f t="shared" si="718"/>
        <v>10443</v>
      </c>
      <c r="AL3739" t="str">
        <f t="shared" si="725"/>
        <v>N</v>
      </c>
      <c r="AN3739" t="s">
        <v>86</v>
      </c>
      <c r="AO3739" t="s">
        <v>85</v>
      </c>
      <c r="AP3739" t="str">
        <f t="shared" si="726"/>
        <v>94</v>
      </c>
      <c r="AQ3739" s="145" t="s">
        <v>1826</v>
      </c>
      <c r="AR3739" t="str">
        <f t="shared" si="727"/>
        <v>1-Adjusted Base Budget</v>
      </c>
      <c r="AS3739" s="145" t="s">
        <v>1827</v>
      </c>
      <c r="AT3739" t="s">
        <v>213</v>
      </c>
      <c r="AV3739" t="str">
        <f t="shared" si="721"/>
        <v>VPIT-SS</v>
      </c>
      <c r="AW3739" t="str">
        <f t="shared" si="720"/>
        <v>VP FOR INFORMATION TECHNOLOGY-SHARED SERVICES</v>
      </c>
    </row>
    <row r="3740" spans="1:49">
      <c r="A3740" s="59">
        <v>2018</v>
      </c>
      <c r="B3740" t="s">
        <v>137</v>
      </c>
      <c r="C3740" t="s">
        <v>1310</v>
      </c>
      <c r="D3740" t="s">
        <v>1311</v>
      </c>
      <c r="E3740" t="s">
        <v>1338</v>
      </c>
      <c r="F3740" t="s">
        <v>1099</v>
      </c>
      <c r="G3740" t="s">
        <v>1100</v>
      </c>
      <c r="H3740" t="s">
        <v>156</v>
      </c>
      <c r="I3740" s="170" t="s">
        <v>84</v>
      </c>
      <c r="J3740" t="s">
        <v>85</v>
      </c>
      <c r="K3740" t="s">
        <v>214</v>
      </c>
      <c r="L3740" t="s">
        <v>425</v>
      </c>
      <c r="M3740" t="s">
        <v>426</v>
      </c>
      <c r="N3740" t="s">
        <v>217</v>
      </c>
      <c r="O3740" t="s">
        <v>263</v>
      </c>
      <c r="P3740" t="s">
        <v>367</v>
      </c>
      <c r="Q3740" t="s">
        <v>368</v>
      </c>
      <c r="R3740" t="s">
        <v>369</v>
      </c>
      <c r="S3740" t="s">
        <v>370</v>
      </c>
      <c r="T3740" t="s">
        <v>368</v>
      </c>
      <c r="U3740" s="61" t="s">
        <v>371</v>
      </c>
      <c r="V3740" t="s">
        <v>24</v>
      </c>
      <c r="W3740" t="s">
        <v>263</v>
      </c>
      <c r="X3740" s="59">
        <v>0</v>
      </c>
      <c r="Y3740" s="59">
        <v>1800</v>
      </c>
      <c r="Z3740" t="s">
        <v>141</v>
      </c>
      <c r="AA3740" s="146" t="str">
        <f t="shared" si="717"/>
        <v>EX</v>
      </c>
      <c r="AB3740" s="146" t="str">
        <f t="shared" si="719"/>
        <v>IT</v>
      </c>
      <c r="AC3740" t="str">
        <f t="shared" si="722"/>
        <v>EX</v>
      </c>
      <c r="AD3740" s="74">
        <f t="shared" si="723"/>
        <v>1800</v>
      </c>
      <c r="AE3740" s="74">
        <f t="shared" si="728"/>
        <v>1800</v>
      </c>
      <c r="AF3740">
        <v>1</v>
      </c>
      <c r="AG3740">
        <v>0</v>
      </c>
      <c r="AH3740" s="74">
        <v>0</v>
      </c>
      <c r="AJ3740" s="74">
        <f t="shared" si="724"/>
        <v>0</v>
      </c>
      <c r="AK3740" s="74">
        <f t="shared" si="718"/>
        <v>1800</v>
      </c>
      <c r="AL3740" t="str">
        <f t="shared" si="725"/>
        <v>N</v>
      </c>
      <c r="AN3740" t="s">
        <v>86</v>
      </c>
      <c r="AO3740" t="s">
        <v>85</v>
      </c>
      <c r="AP3740" t="str">
        <f t="shared" si="726"/>
        <v>94</v>
      </c>
      <c r="AQ3740" s="145" t="s">
        <v>1826</v>
      </c>
      <c r="AR3740" t="str">
        <f t="shared" si="727"/>
        <v>1-Adjusted Base Budget</v>
      </c>
      <c r="AS3740" s="145" t="s">
        <v>1827</v>
      </c>
      <c r="AT3740" t="s">
        <v>213</v>
      </c>
      <c r="AV3740" t="str">
        <f t="shared" si="721"/>
        <v>VPIT-SS</v>
      </c>
      <c r="AW3740" t="str">
        <f t="shared" si="720"/>
        <v>VP FOR INFORMATION TECHNOLOGY-SHARED SERVICES</v>
      </c>
    </row>
    <row r="3741" spans="1:49">
      <c r="A3741" s="59">
        <v>2018</v>
      </c>
      <c r="B3741" t="s">
        <v>137</v>
      </c>
      <c r="C3741" t="s">
        <v>1310</v>
      </c>
      <c r="D3741" t="s">
        <v>1311</v>
      </c>
      <c r="E3741" t="s">
        <v>1338</v>
      </c>
      <c r="F3741" t="s">
        <v>1347</v>
      </c>
      <c r="G3741" t="s">
        <v>1348</v>
      </c>
      <c r="H3741" t="s">
        <v>156</v>
      </c>
      <c r="I3741" s="170" t="s">
        <v>84</v>
      </c>
      <c r="J3741" t="s">
        <v>85</v>
      </c>
      <c r="K3741" t="s">
        <v>214</v>
      </c>
      <c r="L3741" t="s">
        <v>909</v>
      </c>
      <c r="M3741" t="s">
        <v>910</v>
      </c>
      <c r="N3741" t="s">
        <v>217</v>
      </c>
      <c r="O3741" t="s">
        <v>662</v>
      </c>
      <c r="P3741" t="s">
        <v>795</v>
      </c>
      <c r="Q3741" t="s">
        <v>853</v>
      </c>
      <c r="R3741" t="s">
        <v>854</v>
      </c>
      <c r="S3741" t="s">
        <v>855</v>
      </c>
      <c r="T3741" t="s">
        <v>856</v>
      </c>
      <c r="U3741" s="61" t="s">
        <v>857</v>
      </c>
      <c r="V3741" t="s">
        <v>24</v>
      </c>
      <c r="W3741" t="s">
        <v>263</v>
      </c>
      <c r="X3741" s="59">
        <v>15000</v>
      </c>
      <c r="Y3741" s="59">
        <v>15000</v>
      </c>
      <c r="Z3741" t="s">
        <v>141</v>
      </c>
      <c r="AA3741" s="146" t="str">
        <f t="shared" si="717"/>
        <v>EE</v>
      </c>
      <c r="AB3741" s="146" t="str">
        <f t="shared" si="719"/>
        <v>IT</v>
      </c>
      <c r="AC3741" t="str">
        <f t="shared" si="722"/>
        <v>EX</v>
      </c>
      <c r="AD3741" s="74">
        <f t="shared" si="723"/>
        <v>15000</v>
      </c>
      <c r="AE3741" s="74">
        <f t="shared" si="728"/>
        <v>15000</v>
      </c>
      <c r="AF3741">
        <v>1</v>
      </c>
      <c r="AG3741">
        <v>0</v>
      </c>
      <c r="AH3741" s="74">
        <v>0</v>
      </c>
      <c r="AJ3741" s="74">
        <f t="shared" si="724"/>
        <v>0</v>
      </c>
      <c r="AK3741" s="74">
        <f t="shared" si="718"/>
        <v>15000</v>
      </c>
      <c r="AL3741" t="str">
        <f t="shared" si="725"/>
        <v>N</v>
      </c>
      <c r="AN3741" t="s">
        <v>86</v>
      </c>
      <c r="AO3741" t="s">
        <v>85</v>
      </c>
      <c r="AP3741" t="str">
        <f t="shared" si="726"/>
        <v>94</v>
      </c>
      <c r="AQ3741" s="145" t="s">
        <v>1826</v>
      </c>
      <c r="AR3741" t="str">
        <f t="shared" si="727"/>
        <v>1-Adjusted Base Budget</v>
      </c>
      <c r="AS3741" s="145" t="s">
        <v>1827</v>
      </c>
      <c r="AT3741" t="s">
        <v>213</v>
      </c>
      <c r="AV3741" t="str">
        <f t="shared" si="721"/>
        <v>VPIT-SS</v>
      </c>
      <c r="AW3741" t="str">
        <f t="shared" si="720"/>
        <v>VP FOR INFORMATION TECHNOLOGY-SHARED SERVICES</v>
      </c>
    </row>
    <row r="3742" spans="1:49">
      <c r="A3742" s="59">
        <v>2018</v>
      </c>
      <c r="B3742" t="s">
        <v>137</v>
      </c>
      <c r="C3742" t="s">
        <v>1310</v>
      </c>
      <c r="D3742" t="s">
        <v>1311</v>
      </c>
      <c r="E3742" t="s">
        <v>1316</v>
      </c>
      <c r="F3742" t="s">
        <v>1369</v>
      </c>
      <c r="G3742" t="s">
        <v>1771</v>
      </c>
      <c r="H3742" t="s">
        <v>149</v>
      </c>
      <c r="I3742" s="170" t="s">
        <v>84</v>
      </c>
      <c r="J3742" t="s">
        <v>85</v>
      </c>
      <c r="K3742" t="s">
        <v>214</v>
      </c>
      <c r="L3742" t="s">
        <v>909</v>
      </c>
      <c r="M3742" t="s">
        <v>910</v>
      </c>
      <c r="N3742" t="s">
        <v>1219</v>
      </c>
      <c r="O3742" t="s">
        <v>662</v>
      </c>
      <c r="P3742" t="s">
        <v>795</v>
      </c>
      <c r="Q3742" t="s">
        <v>853</v>
      </c>
      <c r="R3742" t="s">
        <v>854</v>
      </c>
      <c r="S3742" t="s">
        <v>855</v>
      </c>
      <c r="T3742" t="s">
        <v>856</v>
      </c>
      <c r="U3742" s="61" t="s">
        <v>857</v>
      </c>
      <c r="V3742" t="s">
        <v>24</v>
      </c>
      <c r="W3742" t="s">
        <v>263</v>
      </c>
      <c r="X3742" s="59">
        <v>205975</v>
      </c>
      <c r="Y3742" s="59">
        <v>205975</v>
      </c>
      <c r="Z3742" t="s">
        <v>141</v>
      </c>
      <c r="AA3742" s="146" t="str">
        <f t="shared" si="717"/>
        <v>EE</v>
      </c>
      <c r="AB3742" s="146" t="str">
        <f t="shared" si="719"/>
        <v>IT</v>
      </c>
      <c r="AC3742" t="str">
        <f t="shared" si="722"/>
        <v>EX</v>
      </c>
      <c r="AD3742" s="74">
        <f t="shared" si="723"/>
        <v>205975</v>
      </c>
      <c r="AE3742" s="74">
        <f t="shared" si="728"/>
        <v>205975</v>
      </c>
      <c r="AF3742">
        <v>1</v>
      </c>
      <c r="AG3742">
        <v>0</v>
      </c>
      <c r="AH3742" s="74">
        <v>0</v>
      </c>
      <c r="AJ3742" s="74">
        <f t="shared" si="724"/>
        <v>0</v>
      </c>
      <c r="AK3742" s="74">
        <f t="shared" si="718"/>
        <v>205975</v>
      </c>
      <c r="AL3742" t="str">
        <f t="shared" si="725"/>
        <v>N</v>
      </c>
      <c r="AN3742" t="s">
        <v>86</v>
      </c>
      <c r="AO3742" t="s">
        <v>85</v>
      </c>
      <c r="AP3742" t="str">
        <f t="shared" si="726"/>
        <v>94</v>
      </c>
      <c r="AQ3742" s="145" t="s">
        <v>1826</v>
      </c>
      <c r="AR3742" t="str">
        <f t="shared" si="727"/>
        <v>1-Adjusted Base Budget</v>
      </c>
      <c r="AS3742" s="145" t="s">
        <v>1827</v>
      </c>
      <c r="AT3742" t="s">
        <v>213</v>
      </c>
      <c r="AV3742" t="str">
        <f t="shared" si="721"/>
        <v>VPIT-SS</v>
      </c>
      <c r="AW3742" t="str">
        <f t="shared" si="720"/>
        <v>VP FOR INFORMATION TECHNOLOGY-SHARED SERVICES</v>
      </c>
    </row>
    <row r="3743" spans="1:49">
      <c r="A3743" s="59">
        <v>2018</v>
      </c>
      <c r="B3743" t="s">
        <v>137</v>
      </c>
      <c r="C3743" t="s">
        <v>1310</v>
      </c>
      <c r="D3743" t="s">
        <v>1311</v>
      </c>
      <c r="E3743" t="s">
        <v>1316</v>
      </c>
      <c r="F3743" t="s">
        <v>1317</v>
      </c>
      <c r="G3743" t="s">
        <v>1318</v>
      </c>
      <c r="H3743" t="s">
        <v>149</v>
      </c>
      <c r="I3743" s="170" t="s">
        <v>84</v>
      </c>
      <c r="J3743" t="s">
        <v>85</v>
      </c>
      <c r="K3743" t="s">
        <v>214</v>
      </c>
      <c r="L3743" t="s">
        <v>1772</v>
      </c>
      <c r="M3743" t="s">
        <v>1773</v>
      </c>
      <c r="N3743" t="s">
        <v>217</v>
      </c>
      <c r="O3743" t="s">
        <v>662</v>
      </c>
      <c r="P3743" t="s">
        <v>795</v>
      </c>
      <c r="Q3743" t="s">
        <v>853</v>
      </c>
      <c r="R3743" t="s">
        <v>854</v>
      </c>
      <c r="S3743" t="s">
        <v>855</v>
      </c>
      <c r="T3743" t="s">
        <v>856</v>
      </c>
      <c r="U3743" s="61" t="s">
        <v>857</v>
      </c>
      <c r="V3743" t="s">
        <v>24</v>
      </c>
      <c r="W3743" t="s">
        <v>263</v>
      </c>
      <c r="X3743" s="59">
        <v>56000</v>
      </c>
      <c r="Y3743" s="59">
        <v>56000</v>
      </c>
      <c r="Z3743" t="s">
        <v>141</v>
      </c>
      <c r="AA3743" s="146" t="str">
        <f t="shared" si="717"/>
        <v>EE</v>
      </c>
      <c r="AB3743" s="146" t="str">
        <f t="shared" si="719"/>
        <v>IT</v>
      </c>
      <c r="AC3743" t="str">
        <f t="shared" si="722"/>
        <v>EX</v>
      </c>
      <c r="AD3743" s="74">
        <f t="shared" si="723"/>
        <v>56000</v>
      </c>
      <c r="AE3743" s="74">
        <f t="shared" si="728"/>
        <v>56000</v>
      </c>
      <c r="AF3743">
        <v>1</v>
      </c>
      <c r="AG3743">
        <v>0</v>
      </c>
      <c r="AH3743" s="74">
        <v>0</v>
      </c>
      <c r="AJ3743" s="74">
        <f t="shared" si="724"/>
        <v>0</v>
      </c>
      <c r="AK3743" s="74">
        <f t="shared" si="718"/>
        <v>56000</v>
      </c>
      <c r="AL3743" t="str">
        <f t="shared" si="725"/>
        <v>N</v>
      </c>
      <c r="AN3743" t="s">
        <v>86</v>
      </c>
      <c r="AO3743" t="s">
        <v>85</v>
      </c>
      <c r="AP3743" t="str">
        <f t="shared" si="726"/>
        <v>94</v>
      </c>
      <c r="AQ3743" s="145" t="s">
        <v>1826</v>
      </c>
      <c r="AR3743" t="str">
        <f t="shared" si="727"/>
        <v>1-Adjusted Base Budget</v>
      </c>
      <c r="AS3743" s="145" t="s">
        <v>1827</v>
      </c>
      <c r="AT3743" t="s">
        <v>213</v>
      </c>
      <c r="AV3743" t="str">
        <f t="shared" si="721"/>
        <v>VPIT-SS</v>
      </c>
      <c r="AW3743" t="str">
        <f t="shared" si="720"/>
        <v>VP FOR INFORMATION TECHNOLOGY-SHARED SERVICES</v>
      </c>
    </row>
    <row r="3744" spans="1:49">
      <c r="A3744" s="59">
        <v>2018</v>
      </c>
      <c r="B3744" t="s">
        <v>137</v>
      </c>
      <c r="C3744" t="s">
        <v>1310</v>
      </c>
      <c r="D3744" t="s">
        <v>1311</v>
      </c>
      <c r="E3744" t="s">
        <v>1338</v>
      </c>
      <c r="F3744" t="s">
        <v>1353</v>
      </c>
      <c r="G3744" t="s">
        <v>1354</v>
      </c>
      <c r="H3744" t="s">
        <v>156</v>
      </c>
      <c r="I3744" s="170" t="s">
        <v>84</v>
      </c>
      <c r="J3744" t="s">
        <v>85</v>
      </c>
      <c r="K3744" t="s">
        <v>214</v>
      </c>
      <c r="L3744" t="s">
        <v>1772</v>
      </c>
      <c r="M3744" t="s">
        <v>1773</v>
      </c>
      <c r="N3744" t="s">
        <v>217</v>
      </c>
      <c r="O3744" t="s">
        <v>662</v>
      </c>
      <c r="P3744" t="s">
        <v>795</v>
      </c>
      <c r="Q3744" t="s">
        <v>853</v>
      </c>
      <c r="R3744" t="s">
        <v>854</v>
      </c>
      <c r="S3744" t="s">
        <v>855</v>
      </c>
      <c r="T3744" t="s">
        <v>856</v>
      </c>
      <c r="U3744" s="61" t="s">
        <v>857</v>
      </c>
      <c r="V3744" t="s">
        <v>24</v>
      </c>
      <c r="W3744" t="s">
        <v>263</v>
      </c>
      <c r="X3744" s="59">
        <v>68759</v>
      </c>
      <c r="Y3744" s="59">
        <v>68759</v>
      </c>
      <c r="Z3744" t="s">
        <v>141</v>
      </c>
      <c r="AA3744" s="146" t="str">
        <f t="shared" si="717"/>
        <v>EE</v>
      </c>
      <c r="AB3744" s="146" t="str">
        <f t="shared" si="719"/>
        <v>IT</v>
      </c>
      <c r="AC3744" t="str">
        <f t="shared" si="722"/>
        <v>EX</v>
      </c>
      <c r="AD3744" s="74">
        <f t="shared" si="723"/>
        <v>68759</v>
      </c>
      <c r="AE3744" s="74">
        <f t="shared" si="728"/>
        <v>68759</v>
      </c>
      <c r="AF3744">
        <v>1</v>
      </c>
      <c r="AG3744">
        <v>0</v>
      </c>
      <c r="AH3744" s="74">
        <v>0</v>
      </c>
      <c r="AJ3744" s="74">
        <f t="shared" si="724"/>
        <v>0</v>
      </c>
      <c r="AK3744" s="74">
        <f t="shared" si="718"/>
        <v>68759</v>
      </c>
      <c r="AL3744" t="str">
        <f t="shared" si="725"/>
        <v>N</v>
      </c>
      <c r="AN3744" t="s">
        <v>86</v>
      </c>
      <c r="AO3744" t="s">
        <v>85</v>
      </c>
      <c r="AP3744" t="str">
        <f t="shared" si="726"/>
        <v>94</v>
      </c>
      <c r="AQ3744" s="145" t="s">
        <v>1826</v>
      </c>
      <c r="AR3744" t="str">
        <f t="shared" si="727"/>
        <v>1-Adjusted Base Budget</v>
      </c>
      <c r="AS3744" s="145" t="s">
        <v>1827</v>
      </c>
      <c r="AT3744" t="s">
        <v>213</v>
      </c>
      <c r="AV3744" t="str">
        <f t="shared" si="721"/>
        <v>VPIT-SS</v>
      </c>
      <c r="AW3744" t="str">
        <f t="shared" si="720"/>
        <v>VP FOR INFORMATION TECHNOLOGY-SHARED SERVICES</v>
      </c>
    </row>
    <row r="3745" spans="1:49">
      <c r="A3745" s="59">
        <v>2018</v>
      </c>
      <c r="B3745" t="s">
        <v>137</v>
      </c>
      <c r="C3745" t="s">
        <v>1310</v>
      </c>
      <c r="D3745" t="s">
        <v>1311</v>
      </c>
      <c r="E3745" t="s">
        <v>1316</v>
      </c>
      <c r="F3745" t="s">
        <v>1359</v>
      </c>
      <c r="G3745" t="s">
        <v>1360</v>
      </c>
      <c r="H3745" t="s">
        <v>149</v>
      </c>
      <c r="I3745" s="170" t="s">
        <v>84</v>
      </c>
      <c r="J3745" t="s">
        <v>85</v>
      </c>
      <c r="K3745" t="s">
        <v>214</v>
      </c>
      <c r="L3745" t="s">
        <v>1774</v>
      </c>
      <c r="M3745" t="s">
        <v>1775</v>
      </c>
      <c r="N3745" t="s">
        <v>217</v>
      </c>
      <c r="O3745" t="s">
        <v>662</v>
      </c>
      <c r="P3745" t="s">
        <v>795</v>
      </c>
      <c r="Q3745" t="s">
        <v>853</v>
      </c>
      <c r="R3745" t="s">
        <v>854</v>
      </c>
      <c r="S3745" t="s">
        <v>855</v>
      </c>
      <c r="T3745" t="s">
        <v>856</v>
      </c>
      <c r="U3745" s="61" t="s">
        <v>857</v>
      </c>
      <c r="V3745" t="s">
        <v>24</v>
      </c>
      <c r="W3745" t="s">
        <v>263</v>
      </c>
      <c r="X3745" s="59">
        <v>64108</v>
      </c>
      <c r="Y3745" s="59">
        <v>64108</v>
      </c>
      <c r="Z3745" t="s">
        <v>141</v>
      </c>
      <c r="AA3745" s="146" t="str">
        <f t="shared" si="717"/>
        <v>EE</v>
      </c>
      <c r="AB3745" s="146" t="str">
        <f t="shared" si="719"/>
        <v>IT</v>
      </c>
      <c r="AC3745" t="str">
        <f t="shared" si="722"/>
        <v>EX</v>
      </c>
      <c r="AD3745" s="74">
        <f t="shared" si="723"/>
        <v>64108</v>
      </c>
      <c r="AE3745" s="74">
        <f t="shared" si="728"/>
        <v>64108</v>
      </c>
      <c r="AF3745">
        <v>1</v>
      </c>
      <c r="AG3745">
        <v>0</v>
      </c>
      <c r="AH3745" s="74">
        <v>0</v>
      </c>
      <c r="AJ3745" s="74">
        <f t="shared" si="724"/>
        <v>0</v>
      </c>
      <c r="AK3745" s="74">
        <f t="shared" si="718"/>
        <v>64108</v>
      </c>
      <c r="AL3745" t="str">
        <f t="shared" si="725"/>
        <v>N</v>
      </c>
      <c r="AN3745" t="s">
        <v>86</v>
      </c>
      <c r="AO3745" t="s">
        <v>85</v>
      </c>
      <c r="AP3745" t="str">
        <f t="shared" si="726"/>
        <v>94</v>
      </c>
      <c r="AQ3745" s="145" t="s">
        <v>1826</v>
      </c>
      <c r="AR3745" t="str">
        <f t="shared" si="727"/>
        <v>1-Adjusted Base Budget</v>
      </c>
      <c r="AS3745" s="145" t="s">
        <v>1827</v>
      </c>
      <c r="AT3745" t="s">
        <v>213</v>
      </c>
      <c r="AV3745" t="str">
        <f t="shared" si="721"/>
        <v>VPIT-SS</v>
      </c>
      <c r="AW3745" t="str">
        <f t="shared" si="720"/>
        <v>VP FOR INFORMATION TECHNOLOGY-SHARED SERVICES</v>
      </c>
    </row>
    <row r="3746" spans="1:49">
      <c r="A3746" s="59">
        <v>2018</v>
      </c>
      <c r="B3746" t="s">
        <v>137</v>
      </c>
      <c r="C3746" t="s">
        <v>1310</v>
      </c>
      <c r="D3746" t="s">
        <v>1311</v>
      </c>
      <c r="E3746" t="s">
        <v>1338</v>
      </c>
      <c r="F3746" t="s">
        <v>1343</v>
      </c>
      <c r="G3746" t="s">
        <v>1344</v>
      </c>
      <c r="H3746" t="s">
        <v>156</v>
      </c>
      <c r="I3746" s="170" t="s">
        <v>84</v>
      </c>
      <c r="J3746" t="s">
        <v>85</v>
      </c>
      <c r="K3746" t="s">
        <v>214</v>
      </c>
      <c r="L3746" t="s">
        <v>1774</v>
      </c>
      <c r="M3746" t="s">
        <v>1775</v>
      </c>
      <c r="N3746" t="s">
        <v>217</v>
      </c>
      <c r="O3746" t="s">
        <v>662</v>
      </c>
      <c r="P3746" t="s">
        <v>795</v>
      </c>
      <c r="Q3746" t="s">
        <v>853</v>
      </c>
      <c r="R3746" t="s">
        <v>854</v>
      </c>
      <c r="S3746" t="s">
        <v>855</v>
      </c>
      <c r="T3746" t="s">
        <v>856</v>
      </c>
      <c r="U3746" s="61" t="s">
        <v>857</v>
      </c>
      <c r="V3746" t="s">
        <v>24</v>
      </c>
      <c r="W3746" t="s">
        <v>263</v>
      </c>
      <c r="X3746" s="59">
        <v>35000</v>
      </c>
      <c r="Y3746" s="59">
        <v>35000</v>
      </c>
      <c r="Z3746" t="s">
        <v>141</v>
      </c>
      <c r="AA3746" s="146" t="str">
        <f t="shared" si="717"/>
        <v>EE</v>
      </c>
      <c r="AB3746" s="146" t="str">
        <f t="shared" si="719"/>
        <v>IT</v>
      </c>
      <c r="AC3746" t="str">
        <f t="shared" si="722"/>
        <v>EX</v>
      </c>
      <c r="AD3746" s="74">
        <f t="shared" si="723"/>
        <v>35000</v>
      </c>
      <c r="AE3746" s="74">
        <f t="shared" si="728"/>
        <v>35000</v>
      </c>
      <c r="AF3746">
        <v>1</v>
      </c>
      <c r="AG3746">
        <v>0</v>
      </c>
      <c r="AH3746" s="74">
        <v>0</v>
      </c>
      <c r="AJ3746" s="74">
        <f t="shared" si="724"/>
        <v>0</v>
      </c>
      <c r="AK3746" s="74">
        <f t="shared" si="718"/>
        <v>35000</v>
      </c>
      <c r="AL3746" t="str">
        <f t="shared" si="725"/>
        <v>N</v>
      </c>
      <c r="AN3746" t="s">
        <v>86</v>
      </c>
      <c r="AO3746" t="s">
        <v>85</v>
      </c>
      <c r="AP3746" t="str">
        <f t="shared" si="726"/>
        <v>94</v>
      </c>
      <c r="AQ3746" s="145" t="s">
        <v>1826</v>
      </c>
      <c r="AR3746" t="str">
        <f t="shared" si="727"/>
        <v>1-Adjusted Base Budget</v>
      </c>
      <c r="AS3746" s="145" t="s">
        <v>1827</v>
      </c>
      <c r="AT3746" t="s">
        <v>213</v>
      </c>
      <c r="AV3746" t="str">
        <f t="shared" si="721"/>
        <v>VPIT-SS</v>
      </c>
      <c r="AW3746" t="str">
        <f t="shared" si="720"/>
        <v>VP FOR INFORMATION TECHNOLOGY-SHARED SERVICES</v>
      </c>
    </row>
    <row r="3747" spans="1:49">
      <c r="A3747" s="59">
        <v>2018</v>
      </c>
      <c r="B3747" t="s">
        <v>137</v>
      </c>
      <c r="C3747" t="s">
        <v>1310</v>
      </c>
      <c r="D3747" t="s">
        <v>1311</v>
      </c>
      <c r="E3747" t="s">
        <v>1316</v>
      </c>
      <c r="F3747" t="s">
        <v>1765</v>
      </c>
      <c r="G3747" t="s">
        <v>1766</v>
      </c>
      <c r="H3747" t="s">
        <v>149</v>
      </c>
      <c r="I3747" s="170" t="s">
        <v>84</v>
      </c>
      <c r="J3747" t="s">
        <v>85</v>
      </c>
      <c r="K3747" t="s">
        <v>214</v>
      </c>
      <c r="L3747" t="s">
        <v>267</v>
      </c>
      <c r="M3747" t="s">
        <v>268</v>
      </c>
      <c r="N3747" t="s">
        <v>217</v>
      </c>
      <c r="O3747" t="s">
        <v>263</v>
      </c>
      <c r="P3747" t="s">
        <v>269</v>
      </c>
      <c r="Q3747" t="s">
        <v>270</v>
      </c>
      <c r="R3747" t="s">
        <v>271</v>
      </c>
      <c r="S3747" t="s">
        <v>272</v>
      </c>
      <c r="T3747" t="s">
        <v>270</v>
      </c>
      <c r="U3747" s="61" t="s">
        <v>273</v>
      </c>
      <c r="V3747" t="s">
        <v>24</v>
      </c>
      <c r="W3747" t="s">
        <v>263</v>
      </c>
      <c r="X3747" s="59">
        <v>-109853</v>
      </c>
      <c r="Y3747" s="59">
        <v>0</v>
      </c>
      <c r="Z3747" t="s">
        <v>141</v>
      </c>
      <c r="AA3747" s="146" t="str">
        <f t="shared" si="717"/>
        <v>EX</v>
      </c>
      <c r="AB3747" s="146" t="str">
        <f t="shared" si="719"/>
        <v>IT</v>
      </c>
      <c r="AC3747" t="str">
        <f t="shared" si="722"/>
        <v>EX</v>
      </c>
      <c r="AD3747" s="74">
        <f t="shared" si="723"/>
        <v>0</v>
      </c>
      <c r="AE3747" s="74">
        <f t="shared" si="728"/>
        <v>0</v>
      </c>
      <c r="AF3747">
        <v>1</v>
      </c>
      <c r="AG3747">
        <v>0</v>
      </c>
      <c r="AH3747" s="74">
        <v>0</v>
      </c>
      <c r="AJ3747" s="74">
        <f t="shared" si="724"/>
        <v>0</v>
      </c>
      <c r="AK3747" s="74">
        <f t="shared" si="718"/>
        <v>0</v>
      </c>
      <c r="AL3747" t="str">
        <f t="shared" si="725"/>
        <v>N</v>
      </c>
      <c r="AN3747" t="s">
        <v>86</v>
      </c>
      <c r="AO3747" t="s">
        <v>85</v>
      </c>
      <c r="AP3747" t="str">
        <f t="shared" si="726"/>
        <v>94</v>
      </c>
      <c r="AQ3747" s="145" t="s">
        <v>1826</v>
      </c>
      <c r="AR3747" t="str">
        <f t="shared" si="727"/>
        <v>1-Adjusted Base Budget</v>
      </c>
      <c r="AS3747" s="145" t="s">
        <v>1827</v>
      </c>
      <c r="AT3747" t="s">
        <v>213</v>
      </c>
      <c r="AV3747" t="str">
        <f t="shared" si="721"/>
        <v>VPIT-SS</v>
      </c>
      <c r="AW3747" t="str">
        <f t="shared" si="720"/>
        <v>VP FOR INFORMATION TECHNOLOGY-SHARED SERVICES</v>
      </c>
    </row>
    <row r="3748" spans="1:49">
      <c r="A3748" s="59">
        <v>2018</v>
      </c>
      <c r="B3748" t="s">
        <v>137</v>
      </c>
      <c r="C3748" t="s">
        <v>1310</v>
      </c>
      <c r="D3748" t="s">
        <v>1311</v>
      </c>
      <c r="E3748" t="s">
        <v>1316</v>
      </c>
      <c r="F3748" t="s">
        <v>1349</v>
      </c>
      <c r="G3748" t="s">
        <v>1350</v>
      </c>
      <c r="H3748" t="s">
        <v>149</v>
      </c>
      <c r="I3748" s="170" t="s">
        <v>84</v>
      </c>
      <c r="J3748" t="s">
        <v>85</v>
      </c>
      <c r="K3748" t="s">
        <v>214</v>
      </c>
      <c r="L3748" t="s">
        <v>267</v>
      </c>
      <c r="M3748" t="s">
        <v>268</v>
      </c>
      <c r="N3748" t="s">
        <v>217</v>
      </c>
      <c r="O3748" t="s">
        <v>263</v>
      </c>
      <c r="P3748" t="s">
        <v>269</v>
      </c>
      <c r="Q3748" t="s">
        <v>270</v>
      </c>
      <c r="R3748" t="s">
        <v>271</v>
      </c>
      <c r="S3748" t="s">
        <v>272</v>
      </c>
      <c r="T3748" t="s">
        <v>270</v>
      </c>
      <c r="U3748" s="61" t="s">
        <v>273</v>
      </c>
      <c r="V3748" t="s">
        <v>24</v>
      </c>
      <c r="W3748" t="s">
        <v>263</v>
      </c>
      <c r="X3748" s="59">
        <v>-1528781</v>
      </c>
      <c r="Y3748" s="59">
        <v>0</v>
      </c>
      <c r="Z3748" t="s">
        <v>141</v>
      </c>
      <c r="AA3748" s="146" t="str">
        <f t="shared" si="717"/>
        <v>EX</v>
      </c>
      <c r="AB3748" s="146" t="str">
        <f t="shared" si="719"/>
        <v>IT</v>
      </c>
      <c r="AC3748" t="str">
        <f t="shared" si="722"/>
        <v>EX</v>
      </c>
      <c r="AD3748" s="74">
        <f t="shared" si="723"/>
        <v>0</v>
      </c>
      <c r="AE3748" s="74">
        <f t="shared" si="728"/>
        <v>0</v>
      </c>
      <c r="AF3748">
        <v>1</v>
      </c>
      <c r="AG3748">
        <v>0</v>
      </c>
      <c r="AH3748" s="74">
        <v>0</v>
      </c>
      <c r="AJ3748" s="74">
        <f t="shared" si="724"/>
        <v>0</v>
      </c>
      <c r="AK3748" s="74">
        <f t="shared" si="718"/>
        <v>0</v>
      </c>
      <c r="AL3748" t="str">
        <f t="shared" si="725"/>
        <v>N</v>
      </c>
      <c r="AN3748" t="s">
        <v>86</v>
      </c>
      <c r="AO3748" t="s">
        <v>85</v>
      </c>
      <c r="AP3748" t="str">
        <f t="shared" si="726"/>
        <v>94</v>
      </c>
      <c r="AQ3748" s="145" t="s">
        <v>1826</v>
      </c>
      <c r="AR3748" t="str">
        <f t="shared" si="727"/>
        <v>1-Adjusted Base Budget</v>
      </c>
      <c r="AS3748" s="145" t="s">
        <v>1827</v>
      </c>
      <c r="AT3748" t="s">
        <v>213</v>
      </c>
      <c r="AV3748" t="str">
        <f t="shared" si="721"/>
        <v>VPIT-SS</v>
      </c>
      <c r="AW3748" t="str">
        <f t="shared" si="720"/>
        <v>VP FOR INFORMATION TECHNOLOGY-SHARED SERVICES</v>
      </c>
    </row>
    <row r="3749" spans="1:49">
      <c r="A3749" s="59">
        <v>2018</v>
      </c>
      <c r="B3749" t="s">
        <v>137</v>
      </c>
      <c r="C3749" t="s">
        <v>1310</v>
      </c>
      <c r="D3749" t="s">
        <v>1311</v>
      </c>
      <c r="E3749" t="s">
        <v>1316</v>
      </c>
      <c r="F3749" t="s">
        <v>1349</v>
      </c>
      <c r="G3749" t="s">
        <v>1350</v>
      </c>
      <c r="H3749" t="s">
        <v>149</v>
      </c>
      <c r="I3749" s="170" t="s">
        <v>84</v>
      </c>
      <c r="J3749" t="s">
        <v>85</v>
      </c>
      <c r="K3749" t="s">
        <v>214</v>
      </c>
      <c r="L3749" t="s">
        <v>1221</v>
      </c>
      <c r="M3749" t="s">
        <v>1222</v>
      </c>
      <c r="N3749" t="s">
        <v>217</v>
      </c>
      <c r="O3749" t="s">
        <v>263</v>
      </c>
      <c r="P3749" t="s">
        <v>269</v>
      </c>
      <c r="Q3749" t="s">
        <v>270</v>
      </c>
      <c r="R3749" t="s">
        <v>271</v>
      </c>
      <c r="S3749" t="s">
        <v>272</v>
      </c>
      <c r="T3749" t="s">
        <v>270</v>
      </c>
      <c r="U3749" s="61" t="s">
        <v>273</v>
      </c>
      <c r="V3749" t="s">
        <v>24</v>
      </c>
      <c r="W3749" t="s">
        <v>263</v>
      </c>
      <c r="X3749" s="59">
        <v>0</v>
      </c>
      <c r="Y3749" s="59">
        <v>-576</v>
      </c>
      <c r="Z3749" t="s">
        <v>141</v>
      </c>
      <c r="AA3749" s="146" t="str">
        <f t="shared" si="717"/>
        <v>EX</v>
      </c>
      <c r="AB3749" s="146" t="str">
        <f t="shared" si="719"/>
        <v>IT</v>
      </c>
      <c r="AC3749" t="str">
        <f t="shared" si="722"/>
        <v>EX</v>
      </c>
      <c r="AD3749" s="74">
        <f t="shared" si="723"/>
        <v>-576</v>
      </c>
      <c r="AE3749" s="74">
        <f t="shared" si="728"/>
        <v>-576</v>
      </c>
      <c r="AF3749">
        <v>1</v>
      </c>
      <c r="AG3749">
        <v>0</v>
      </c>
      <c r="AH3749" s="74">
        <v>0</v>
      </c>
      <c r="AJ3749" s="74">
        <f t="shared" si="724"/>
        <v>0</v>
      </c>
      <c r="AK3749" s="74">
        <f t="shared" si="718"/>
        <v>-576</v>
      </c>
      <c r="AL3749" t="str">
        <f t="shared" si="725"/>
        <v>N</v>
      </c>
      <c r="AN3749" t="s">
        <v>86</v>
      </c>
      <c r="AO3749" t="s">
        <v>85</v>
      </c>
      <c r="AP3749" t="str">
        <f t="shared" si="726"/>
        <v>94</v>
      </c>
      <c r="AQ3749" s="145" t="s">
        <v>1826</v>
      </c>
      <c r="AR3749" t="str">
        <f t="shared" si="727"/>
        <v>1-Adjusted Base Budget</v>
      </c>
      <c r="AS3749" s="145" t="s">
        <v>1827</v>
      </c>
      <c r="AT3749" t="s">
        <v>213</v>
      </c>
      <c r="AV3749" t="str">
        <f t="shared" si="721"/>
        <v>VPIT-SS</v>
      </c>
      <c r="AW3749" t="str">
        <f t="shared" si="720"/>
        <v>VP FOR INFORMATION TECHNOLOGY-SHARED SERVICES</v>
      </c>
    </row>
    <row r="3750" spans="1:49">
      <c r="A3750" s="59">
        <v>2018</v>
      </c>
      <c r="B3750" t="s">
        <v>137</v>
      </c>
      <c r="C3750" t="s">
        <v>1310</v>
      </c>
      <c r="D3750" t="s">
        <v>1311</v>
      </c>
      <c r="E3750" t="s">
        <v>1319</v>
      </c>
      <c r="F3750" t="s">
        <v>1313</v>
      </c>
      <c r="G3750" t="s">
        <v>1314</v>
      </c>
      <c r="H3750" t="s">
        <v>142</v>
      </c>
      <c r="I3750" s="170" t="s">
        <v>84</v>
      </c>
      <c r="J3750" t="s">
        <v>85</v>
      </c>
      <c r="K3750" t="s">
        <v>214</v>
      </c>
      <c r="L3750" t="s">
        <v>276</v>
      </c>
      <c r="M3750" t="s">
        <v>277</v>
      </c>
      <c r="N3750" t="s">
        <v>217</v>
      </c>
      <c r="O3750" t="s">
        <v>263</v>
      </c>
      <c r="P3750" t="s">
        <v>278</v>
      </c>
      <c r="Q3750" t="s">
        <v>279</v>
      </c>
      <c r="R3750" t="s">
        <v>280</v>
      </c>
      <c r="S3750" t="s">
        <v>281</v>
      </c>
      <c r="T3750" t="s">
        <v>282</v>
      </c>
      <c r="U3750" s="61" t="s">
        <v>283</v>
      </c>
      <c r="V3750" t="s">
        <v>24</v>
      </c>
      <c r="W3750" t="s">
        <v>263</v>
      </c>
      <c r="X3750" s="59">
        <v>84805</v>
      </c>
      <c r="Y3750" s="59">
        <v>84805</v>
      </c>
      <c r="Z3750" t="s">
        <v>141</v>
      </c>
      <c r="AA3750" s="146" t="str">
        <f t="shared" si="717"/>
        <v>EX</v>
      </c>
      <c r="AB3750" s="146" t="str">
        <f t="shared" si="719"/>
        <v>IT</v>
      </c>
      <c r="AC3750" t="str">
        <f t="shared" si="722"/>
        <v>EX</v>
      </c>
      <c r="AD3750" s="74">
        <f t="shared" si="723"/>
        <v>84805</v>
      </c>
      <c r="AE3750" s="74">
        <f t="shared" si="728"/>
        <v>84805</v>
      </c>
      <c r="AF3750">
        <v>1</v>
      </c>
      <c r="AG3750">
        <v>0</v>
      </c>
      <c r="AH3750" s="74">
        <v>0</v>
      </c>
      <c r="AJ3750" s="74">
        <f t="shared" si="724"/>
        <v>0</v>
      </c>
      <c r="AK3750" s="74">
        <f t="shared" si="718"/>
        <v>84805</v>
      </c>
      <c r="AL3750" t="str">
        <f t="shared" si="725"/>
        <v>N</v>
      </c>
      <c r="AN3750" t="s">
        <v>86</v>
      </c>
      <c r="AO3750" t="s">
        <v>85</v>
      </c>
      <c r="AP3750" t="str">
        <f t="shared" si="726"/>
        <v>94</v>
      </c>
      <c r="AQ3750" s="145" t="s">
        <v>1826</v>
      </c>
      <c r="AR3750" t="str">
        <f t="shared" si="727"/>
        <v>1-Adjusted Base Budget</v>
      </c>
      <c r="AS3750" s="145" t="s">
        <v>1827</v>
      </c>
      <c r="AT3750" t="s">
        <v>213</v>
      </c>
      <c r="AV3750" t="str">
        <f t="shared" si="721"/>
        <v>VPIT-SS</v>
      </c>
      <c r="AW3750" t="str">
        <f t="shared" si="720"/>
        <v>VP FOR INFORMATION TECHNOLOGY-SHARED SERVICES</v>
      </c>
    </row>
    <row r="3751" spans="1:49">
      <c r="A3751" s="59">
        <v>2018</v>
      </c>
      <c r="B3751" t="s">
        <v>137</v>
      </c>
      <c r="C3751" t="s">
        <v>1310</v>
      </c>
      <c r="D3751" t="s">
        <v>1311</v>
      </c>
      <c r="E3751" t="s">
        <v>1312</v>
      </c>
      <c r="F3751" t="s">
        <v>1313</v>
      </c>
      <c r="G3751" t="s">
        <v>1314</v>
      </c>
      <c r="H3751" t="s">
        <v>144</v>
      </c>
      <c r="I3751" s="170" t="s">
        <v>84</v>
      </c>
      <c r="J3751" t="s">
        <v>85</v>
      </c>
      <c r="K3751" t="s">
        <v>214</v>
      </c>
      <c r="L3751" t="s">
        <v>276</v>
      </c>
      <c r="M3751" t="s">
        <v>277</v>
      </c>
      <c r="N3751" t="s">
        <v>217</v>
      </c>
      <c r="O3751" t="s">
        <v>263</v>
      </c>
      <c r="P3751" t="s">
        <v>278</v>
      </c>
      <c r="Q3751" t="s">
        <v>279</v>
      </c>
      <c r="R3751" t="s">
        <v>280</v>
      </c>
      <c r="S3751" t="s">
        <v>281</v>
      </c>
      <c r="T3751" t="s">
        <v>282</v>
      </c>
      <c r="U3751" s="61" t="s">
        <v>283</v>
      </c>
      <c r="V3751" t="s">
        <v>24</v>
      </c>
      <c r="W3751" t="s">
        <v>263</v>
      </c>
      <c r="X3751" s="59">
        <v>11780</v>
      </c>
      <c r="Y3751" s="59">
        <v>11780</v>
      </c>
      <c r="Z3751" t="s">
        <v>141</v>
      </c>
      <c r="AA3751" s="146" t="str">
        <f t="shared" si="717"/>
        <v>EX</v>
      </c>
      <c r="AB3751" s="146" t="str">
        <f t="shared" si="719"/>
        <v>IT</v>
      </c>
      <c r="AC3751" t="str">
        <f t="shared" si="722"/>
        <v>EX</v>
      </c>
      <c r="AD3751" s="74">
        <f t="shared" si="723"/>
        <v>11780</v>
      </c>
      <c r="AE3751" s="74">
        <f t="shared" si="728"/>
        <v>11780</v>
      </c>
      <c r="AF3751">
        <v>1</v>
      </c>
      <c r="AG3751">
        <v>0</v>
      </c>
      <c r="AH3751" s="74">
        <v>0</v>
      </c>
      <c r="AJ3751" s="74">
        <f t="shared" si="724"/>
        <v>0</v>
      </c>
      <c r="AK3751" s="74">
        <f t="shared" si="718"/>
        <v>11780</v>
      </c>
      <c r="AL3751" t="str">
        <f t="shared" si="725"/>
        <v>N</v>
      </c>
      <c r="AN3751" t="s">
        <v>86</v>
      </c>
      <c r="AO3751" t="s">
        <v>85</v>
      </c>
      <c r="AP3751" t="str">
        <f t="shared" si="726"/>
        <v>94</v>
      </c>
      <c r="AQ3751" s="145" t="s">
        <v>1826</v>
      </c>
      <c r="AR3751" t="str">
        <f t="shared" si="727"/>
        <v>1-Adjusted Base Budget</v>
      </c>
      <c r="AS3751" s="145" t="s">
        <v>1827</v>
      </c>
      <c r="AT3751" t="s">
        <v>213</v>
      </c>
      <c r="AV3751" t="str">
        <f t="shared" si="721"/>
        <v>VPIT-SS</v>
      </c>
      <c r="AW3751" t="str">
        <f t="shared" si="720"/>
        <v>VP FOR INFORMATION TECHNOLOGY-SHARED SERVICES</v>
      </c>
    </row>
    <row r="3752" spans="1:49">
      <c r="A3752" s="59">
        <v>2018</v>
      </c>
      <c r="B3752" t="s">
        <v>137</v>
      </c>
      <c r="C3752" t="s">
        <v>1310</v>
      </c>
      <c r="D3752" t="s">
        <v>1311</v>
      </c>
      <c r="E3752" t="s">
        <v>1316</v>
      </c>
      <c r="F3752" t="s">
        <v>1197</v>
      </c>
      <c r="G3752" t="s">
        <v>1198</v>
      </c>
      <c r="H3752" t="s">
        <v>149</v>
      </c>
      <c r="I3752" s="170" t="s">
        <v>84</v>
      </c>
      <c r="J3752" t="s">
        <v>85</v>
      </c>
      <c r="K3752" t="s">
        <v>214</v>
      </c>
      <c r="L3752" t="s">
        <v>276</v>
      </c>
      <c r="M3752" t="s">
        <v>277</v>
      </c>
      <c r="N3752" t="s">
        <v>217</v>
      </c>
      <c r="O3752" t="s">
        <v>263</v>
      </c>
      <c r="P3752" t="s">
        <v>278</v>
      </c>
      <c r="Q3752" t="s">
        <v>279</v>
      </c>
      <c r="R3752" t="s">
        <v>280</v>
      </c>
      <c r="S3752" t="s">
        <v>281</v>
      </c>
      <c r="T3752" t="s">
        <v>282</v>
      </c>
      <c r="U3752" s="61" t="s">
        <v>283</v>
      </c>
      <c r="V3752" t="s">
        <v>24</v>
      </c>
      <c r="W3752" t="s">
        <v>263</v>
      </c>
      <c r="X3752" s="59">
        <v>151560</v>
      </c>
      <c r="Y3752" s="59">
        <v>-18665</v>
      </c>
      <c r="Z3752" t="s">
        <v>141</v>
      </c>
      <c r="AA3752" s="146" t="str">
        <f t="shared" si="717"/>
        <v>EX</v>
      </c>
      <c r="AB3752" s="146" t="str">
        <f t="shared" si="719"/>
        <v>IT</v>
      </c>
      <c r="AC3752" t="str">
        <f t="shared" si="722"/>
        <v>EX</v>
      </c>
      <c r="AD3752" s="74">
        <f t="shared" si="723"/>
        <v>-18665</v>
      </c>
      <c r="AE3752" s="74">
        <f t="shared" si="728"/>
        <v>-18665</v>
      </c>
      <c r="AF3752">
        <v>1</v>
      </c>
      <c r="AG3752">
        <v>0</v>
      </c>
      <c r="AH3752" s="74">
        <v>0</v>
      </c>
      <c r="AJ3752" s="74">
        <f t="shared" si="724"/>
        <v>0</v>
      </c>
      <c r="AK3752" s="74">
        <f t="shared" si="718"/>
        <v>-18665</v>
      </c>
      <c r="AL3752" t="str">
        <f t="shared" si="725"/>
        <v>N</v>
      </c>
      <c r="AN3752" t="s">
        <v>86</v>
      </c>
      <c r="AO3752" t="s">
        <v>85</v>
      </c>
      <c r="AP3752" t="str">
        <f t="shared" si="726"/>
        <v>94</v>
      </c>
      <c r="AQ3752" s="145" t="s">
        <v>1826</v>
      </c>
      <c r="AR3752" t="str">
        <f t="shared" si="727"/>
        <v>1-Adjusted Base Budget</v>
      </c>
      <c r="AS3752" s="145" t="s">
        <v>1827</v>
      </c>
      <c r="AT3752" t="s">
        <v>213</v>
      </c>
      <c r="AV3752" t="str">
        <f t="shared" si="721"/>
        <v>VPIT-SS</v>
      </c>
      <c r="AW3752" t="str">
        <f t="shared" si="720"/>
        <v>VP FOR INFORMATION TECHNOLOGY-SHARED SERVICES</v>
      </c>
    </row>
    <row r="3753" spans="1:49">
      <c r="A3753" s="59">
        <v>2018</v>
      </c>
      <c r="B3753" t="s">
        <v>137</v>
      </c>
      <c r="C3753" t="s">
        <v>1310</v>
      </c>
      <c r="D3753" t="s">
        <v>1311</v>
      </c>
      <c r="E3753" t="s">
        <v>1316</v>
      </c>
      <c r="F3753" t="s">
        <v>1349</v>
      </c>
      <c r="G3753" t="s">
        <v>1350</v>
      </c>
      <c r="H3753" t="s">
        <v>149</v>
      </c>
      <c r="I3753" s="170" t="s">
        <v>84</v>
      </c>
      <c r="J3753" t="s">
        <v>85</v>
      </c>
      <c r="K3753" t="s">
        <v>214</v>
      </c>
      <c r="L3753" t="s">
        <v>276</v>
      </c>
      <c r="M3753" t="s">
        <v>277</v>
      </c>
      <c r="N3753" t="s">
        <v>217</v>
      </c>
      <c r="O3753" t="s">
        <v>263</v>
      </c>
      <c r="P3753" t="s">
        <v>278</v>
      </c>
      <c r="Q3753" t="s">
        <v>279</v>
      </c>
      <c r="R3753" t="s">
        <v>280</v>
      </c>
      <c r="S3753" t="s">
        <v>281</v>
      </c>
      <c r="T3753" t="s">
        <v>282</v>
      </c>
      <c r="U3753" s="61" t="s">
        <v>283</v>
      </c>
      <c r="V3753" t="s">
        <v>24</v>
      </c>
      <c r="W3753" t="s">
        <v>263</v>
      </c>
      <c r="X3753" s="59">
        <v>0</v>
      </c>
      <c r="Y3753" s="59">
        <v>147091</v>
      </c>
      <c r="Z3753" t="s">
        <v>141</v>
      </c>
      <c r="AA3753" s="146" t="str">
        <f t="shared" ref="AA3753:AA3816" si="729">IF(P3753 ="CORI","IN",IF(P3753 ="TRIN","IN",O3753))</f>
        <v>EX</v>
      </c>
      <c r="AB3753" s="146" t="str">
        <f t="shared" si="719"/>
        <v>IT</v>
      </c>
      <c r="AC3753" t="str">
        <f t="shared" si="722"/>
        <v>EX</v>
      </c>
      <c r="AD3753" s="74">
        <f t="shared" si="723"/>
        <v>147091</v>
      </c>
      <c r="AE3753" s="74">
        <f t="shared" si="728"/>
        <v>147091</v>
      </c>
      <c r="AF3753">
        <v>1</v>
      </c>
      <c r="AG3753">
        <v>0</v>
      </c>
      <c r="AH3753" s="74">
        <v>0</v>
      </c>
      <c r="AJ3753" s="74">
        <f t="shared" si="724"/>
        <v>0</v>
      </c>
      <c r="AK3753" s="74">
        <f t="shared" si="718"/>
        <v>147091</v>
      </c>
      <c r="AL3753" t="str">
        <f t="shared" si="725"/>
        <v>N</v>
      </c>
      <c r="AN3753" t="s">
        <v>86</v>
      </c>
      <c r="AO3753" t="s">
        <v>85</v>
      </c>
      <c r="AP3753" t="str">
        <f t="shared" si="726"/>
        <v>94</v>
      </c>
      <c r="AQ3753" s="145" t="s">
        <v>1826</v>
      </c>
      <c r="AR3753" t="str">
        <f t="shared" si="727"/>
        <v>1-Adjusted Base Budget</v>
      </c>
      <c r="AS3753" s="145" t="s">
        <v>1827</v>
      </c>
      <c r="AT3753" t="s">
        <v>213</v>
      </c>
      <c r="AV3753" t="str">
        <f t="shared" si="721"/>
        <v>VPIT-SS</v>
      </c>
      <c r="AW3753" t="str">
        <f t="shared" si="720"/>
        <v>VP FOR INFORMATION TECHNOLOGY-SHARED SERVICES</v>
      </c>
    </row>
    <row r="3754" spans="1:49">
      <c r="A3754" s="59">
        <v>2018</v>
      </c>
      <c r="B3754" t="s">
        <v>137</v>
      </c>
      <c r="C3754" t="s">
        <v>1310</v>
      </c>
      <c r="D3754" t="s">
        <v>1311</v>
      </c>
      <c r="E3754" t="s">
        <v>1321</v>
      </c>
      <c r="F3754" t="s">
        <v>1313</v>
      </c>
      <c r="G3754" t="s">
        <v>1314</v>
      </c>
      <c r="H3754" t="s">
        <v>151</v>
      </c>
      <c r="I3754" s="170" t="s">
        <v>84</v>
      </c>
      <c r="J3754" t="s">
        <v>85</v>
      </c>
      <c r="K3754" t="s">
        <v>214</v>
      </c>
      <c r="L3754" t="s">
        <v>276</v>
      </c>
      <c r="M3754" t="s">
        <v>277</v>
      </c>
      <c r="N3754" t="s">
        <v>217</v>
      </c>
      <c r="O3754" t="s">
        <v>263</v>
      </c>
      <c r="P3754" t="s">
        <v>278</v>
      </c>
      <c r="Q3754" t="s">
        <v>279</v>
      </c>
      <c r="R3754" t="s">
        <v>280</v>
      </c>
      <c r="S3754" t="s">
        <v>281</v>
      </c>
      <c r="T3754" t="s">
        <v>282</v>
      </c>
      <c r="U3754" s="61" t="s">
        <v>283</v>
      </c>
      <c r="V3754" t="s">
        <v>24</v>
      </c>
      <c r="W3754" t="s">
        <v>263</v>
      </c>
      <c r="X3754" s="59">
        <v>9050</v>
      </c>
      <c r="Y3754" s="59">
        <v>9050</v>
      </c>
      <c r="Z3754" t="s">
        <v>141</v>
      </c>
      <c r="AA3754" s="146" t="str">
        <f t="shared" si="729"/>
        <v>EX</v>
      </c>
      <c r="AB3754" s="146" t="str">
        <f t="shared" si="719"/>
        <v>IT</v>
      </c>
      <c r="AC3754" t="str">
        <f t="shared" si="722"/>
        <v>EX</v>
      </c>
      <c r="AD3754" s="74">
        <f t="shared" si="723"/>
        <v>9050</v>
      </c>
      <c r="AE3754" s="74">
        <f t="shared" si="728"/>
        <v>9050</v>
      </c>
      <c r="AF3754">
        <v>1</v>
      </c>
      <c r="AG3754">
        <v>0</v>
      </c>
      <c r="AH3754" s="74">
        <v>0</v>
      </c>
      <c r="AJ3754" s="74">
        <f t="shared" si="724"/>
        <v>0</v>
      </c>
      <c r="AK3754" s="74">
        <f t="shared" si="718"/>
        <v>9050</v>
      </c>
      <c r="AL3754" t="str">
        <f t="shared" si="725"/>
        <v>N</v>
      </c>
      <c r="AN3754" t="s">
        <v>86</v>
      </c>
      <c r="AO3754" t="s">
        <v>85</v>
      </c>
      <c r="AP3754" t="str">
        <f t="shared" si="726"/>
        <v>94</v>
      </c>
      <c r="AQ3754" s="145" t="s">
        <v>1826</v>
      </c>
      <c r="AR3754" t="str">
        <f t="shared" si="727"/>
        <v>1-Adjusted Base Budget</v>
      </c>
      <c r="AS3754" s="145" t="s">
        <v>1827</v>
      </c>
      <c r="AT3754" t="s">
        <v>213</v>
      </c>
      <c r="AV3754" t="str">
        <f t="shared" si="721"/>
        <v>VPIT-SS</v>
      </c>
      <c r="AW3754" t="str">
        <f t="shared" si="720"/>
        <v>VP FOR INFORMATION TECHNOLOGY-SHARED SERVICES</v>
      </c>
    </row>
    <row r="3755" spans="1:49">
      <c r="A3755" s="59">
        <v>2018</v>
      </c>
      <c r="B3755" t="s">
        <v>137</v>
      </c>
      <c r="C3755" t="s">
        <v>1310</v>
      </c>
      <c r="D3755" t="s">
        <v>1311</v>
      </c>
      <c r="E3755" t="s">
        <v>1322</v>
      </c>
      <c r="F3755" t="s">
        <v>1313</v>
      </c>
      <c r="G3755" t="s">
        <v>1314</v>
      </c>
      <c r="H3755" t="s">
        <v>153</v>
      </c>
      <c r="I3755" s="170" t="s">
        <v>84</v>
      </c>
      <c r="J3755" t="s">
        <v>85</v>
      </c>
      <c r="K3755" t="s">
        <v>214</v>
      </c>
      <c r="L3755" t="s">
        <v>276</v>
      </c>
      <c r="M3755" t="s">
        <v>277</v>
      </c>
      <c r="N3755" t="s">
        <v>217</v>
      </c>
      <c r="O3755" t="s">
        <v>263</v>
      </c>
      <c r="P3755" t="s">
        <v>278</v>
      </c>
      <c r="Q3755" t="s">
        <v>279</v>
      </c>
      <c r="R3755" t="s">
        <v>280</v>
      </c>
      <c r="S3755" t="s">
        <v>281</v>
      </c>
      <c r="T3755" t="s">
        <v>282</v>
      </c>
      <c r="U3755" s="61" t="s">
        <v>283</v>
      </c>
      <c r="V3755" t="s">
        <v>24</v>
      </c>
      <c r="W3755" t="s">
        <v>263</v>
      </c>
      <c r="X3755" s="59">
        <v>16669</v>
      </c>
      <c r="Y3755" s="59">
        <v>16669</v>
      </c>
      <c r="Z3755" t="s">
        <v>141</v>
      </c>
      <c r="AA3755" s="146" t="str">
        <f t="shared" si="729"/>
        <v>EX</v>
      </c>
      <c r="AB3755" s="146" t="str">
        <f t="shared" si="719"/>
        <v>IT</v>
      </c>
      <c r="AC3755" t="str">
        <f t="shared" si="722"/>
        <v>EX</v>
      </c>
      <c r="AD3755" s="74">
        <f t="shared" si="723"/>
        <v>16669</v>
      </c>
      <c r="AE3755" s="74">
        <f t="shared" si="728"/>
        <v>16669</v>
      </c>
      <c r="AF3755">
        <v>1</v>
      </c>
      <c r="AG3755">
        <v>0</v>
      </c>
      <c r="AH3755" s="74">
        <v>0</v>
      </c>
      <c r="AJ3755" s="74">
        <f t="shared" si="724"/>
        <v>0</v>
      </c>
      <c r="AK3755" s="74">
        <f t="shared" si="718"/>
        <v>16669</v>
      </c>
      <c r="AL3755" t="str">
        <f t="shared" si="725"/>
        <v>N</v>
      </c>
      <c r="AN3755" t="s">
        <v>86</v>
      </c>
      <c r="AO3755" t="s">
        <v>85</v>
      </c>
      <c r="AP3755" t="str">
        <f t="shared" si="726"/>
        <v>94</v>
      </c>
      <c r="AQ3755" s="145" t="s">
        <v>1826</v>
      </c>
      <c r="AR3755" t="str">
        <f t="shared" si="727"/>
        <v>1-Adjusted Base Budget</v>
      </c>
      <c r="AS3755" s="145" t="s">
        <v>1827</v>
      </c>
      <c r="AT3755" t="s">
        <v>213</v>
      </c>
      <c r="AV3755" t="str">
        <f t="shared" si="721"/>
        <v>VPIT-SS</v>
      </c>
      <c r="AW3755" t="str">
        <f t="shared" si="720"/>
        <v>VP FOR INFORMATION TECHNOLOGY-SHARED SERVICES</v>
      </c>
    </row>
    <row r="3756" spans="1:49">
      <c r="A3756" s="59">
        <v>2018</v>
      </c>
      <c r="B3756" t="s">
        <v>137</v>
      </c>
      <c r="C3756" t="s">
        <v>1310</v>
      </c>
      <c r="D3756" t="s">
        <v>1311</v>
      </c>
      <c r="E3756" t="s">
        <v>1338</v>
      </c>
      <c r="F3756" t="s">
        <v>1339</v>
      </c>
      <c r="G3756" t="s">
        <v>1340</v>
      </c>
      <c r="H3756" t="s">
        <v>156</v>
      </c>
      <c r="I3756" s="170" t="s">
        <v>84</v>
      </c>
      <c r="J3756" t="s">
        <v>85</v>
      </c>
      <c r="K3756" t="s">
        <v>214</v>
      </c>
      <c r="L3756" t="s">
        <v>276</v>
      </c>
      <c r="M3756" t="s">
        <v>277</v>
      </c>
      <c r="N3756" t="s">
        <v>217</v>
      </c>
      <c r="O3756" t="s">
        <v>263</v>
      </c>
      <c r="P3756" t="s">
        <v>278</v>
      </c>
      <c r="Q3756" t="s">
        <v>279</v>
      </c>
      <c r="R3756" t="s">
        <v>280</v>
      </c>
      <c r="S3756" t="s">
        <v>281</v>
      </c>
      <c r="T3756" t="s">
        <v>282</v>
      </c>
      <c r="U3756" s="61" t="s">
        <v>283</v>
      </c>
      <c r="V3756" t="s">
        <v>24</v>
      </c>
      <c r="W3756" t="s">
        <v>263</v>
      </c>
      <c r="X3756" s="59">
        <v>17465</v>
      </c>
      <c r="Y3756" s="59">
        <v>17465</v>
      </c>
      <c r="Z3756" t="s">
        <v>141</v>
      </c>
      <c r="AA3756" s="146" t="str">
        <f t="shared" si="729"/>
        <v>EX</v>
      </c>
      <c r="AB3756" s="146" t="str">
        <f t="shared" si="719"/>
        <v>IT</v>
      </c>
      <c r="AC3756" t="str">
        <f t="shared" si="722"/>
        <v>EX</v>
      </c>
      <c r="AD3756" s="74">
        <f t="shared" si="723"/>
        <v>17465</v>
      </c>
      <c r="AE3756" s="74">
        <f t="shared" si="728"/>
        <v>17465</v>
      </c>
      <c r="AF3756">
        <v>1</v>
      </c>
      <c r="AG3756">
        <v>0</v>
      </c>
      <c r="AH3756" s="74">
        <v>0</v>
      </c>
      <c r="AJ3756" s="74">
        <f t="shared" si="724"/>
        <v>0</v>
      </c>
      <c r="AK3756" s="74">
        <f t="shared" si="718"/>
        <v>17465</v>
      </c>
      <c r="AL3756" t="str">
        <f t="shared" si="725"/>
        <v>N</v>
      </c>
      <c r="AN3756" t="s">
        <v>86</v>
      </c>
      <c r="AO3756" t="s">
        <v>85</v>
      </c>
      <c r="AP3756" t="str">
        <f t="shared" si="726"/>
        <v>94</v>
      </c>
      <c r="AQ3756" s="145" t="s">
        <v>1826</v>
      </c>
      <c r="AR3756" t="str">
        <f t="shared" si="727"/>
        <v>1-Adjusted Base Budget</v>
      </c>
      <c r="AS3756" s="145" t="s">
        <v>1827</v>
      </c>
      <c r="AT3756" t="s">
        <v>213</v>
      </c>
      <c r="AV3756" t="str">
        <f t="shared" si="721"/>
        <v>VPIT-SS</v>
      </c>
      <c r="AW3756" t="str">
        <f t="shared" si="720"/>
        <v>VP FOR INFORMATION TECHNOLOGY-SHARED SERVICES</v>
      </c>
    </row>
    <row r="3757" spans="1:49">
      <c r="A3757" s="59">
        <v>2018</v>
      </c>
      <c r="B3757" t="s">
        <v>137</v>
      </c>
      <c r="C3757" t="s">
        <v>1310</v>
      </c>
      <c r="D3757" t="s">
        <v>1311</v>
      </c>
      <c r="E3757" t="s">
        <v>1338</v>
      </c>
      <c r="F3757" t="s">
        <v>1349</v>
      </c>
      <c r="G3757" t="s">
        <v>1350</v>
      </c>
      <c r="H3757" t="s">
        <v>156</v>
      </c>
      <c r="I3757" s="170" t="s">
        <v>84</v>
      </c>
      <c r="J3757" t="s">
        <v>85</v>
      </c>
      <c r="K3757" t="s">
        <v>214</v>
      </c>
      <c r="L3757" t="s">
        <v>276</v>
      </c>
      <c r="M3757" t="s">
        <v>277</v>
      </c>
      <c r="N3757" t="s">
        <v>217</v>
      </c>
      <c r="O3757" t="s">
        <v>263</v>
      </c>
      <c r="P3757" t="s">
        <v>278</v>
      </c>
      <c r="Q3757" t="s">
        <v>279</v>
      </c>
      <c r="R3757" t="s">
        <v>280</v>
      </c>
      <c r="S3757" t="s">
        <v>281</v>
      </c>
      <c r="T3757" t="s">
        <v>282</v>
      </c>
      <c r="U3757" s="61" t="s">
        <v>283</v>
      </c>
      <c r="V3757" t="s">
        <v>24</v>
      </c>
      <c r="W3757" t="s">
        <v>263</v>
      </c>
      <c r="X3757" s="59">
        <v>1213068</v>
      </c>
      <c r="Y3757" s="59">
        <v>1204768</v>
      </c>
      <c r="Z3757" t="s">
        <v>141</v>
      </c>
      <c r="AA3757" s="146" t="str">
        <f t="shared" si="729"/>
        <v>EX</v>
      </c>
      <c r="AB3757" s="146" t="str">
        <f t="shared" si="719"/>
        <v>IT</v>
      </c>
      <c r="AC3757" t="str">
        <f t="shared" si="722"/>
        <v>EX</v>
      </c>
      <c r="AD3757" s="74">
        <f t="shared" si="723"/>
        <v>1204768</v>
      </c>
      <c r="AE3757" s="74">
        <f t="shared" si="728"/>
        <v>1204768</v>
      </c>
      <c r="AF3757">
        <v>1</v>
      </c>
      <c r="AG3757">
        <v>0</v>
      </c>
      <c r="AH3757" s="74">
        <v>0</v>
      </c>
      <c r="AJ3757" s="74">
        <f t="shared" si="724"/>
        <v>0</v>
      </c>
      <c r="AK3757" s="74">
        <f t="shared" si="718"/>
        <v>1204768</v>
      </c>
      <c r="AL3757" t="str">
        <f t="shared" si="725"/>
        <v>N</v>
      </c>
      <c r="AN3757" t="s">
        <v>86</v>
      </c>
      <c r="AO3757" t="s">
        <v>85</v>
      </c>
      <c r="AP3757" t="str">
        <f t="shared" si="726"/>
        <v>94</v>
      </c>
      <c r="AQ3757" s="145" t="s">
        <v>1826</v>
      </c>
      <c r="AR3757" t="str">
        <f t="shared" si="727"/>
        <v>1-Adjusted Base Budget</v>
      </c>
      <c r="AS3757" s="145" t="s">
        <v>1827</v>
      </c>
      <c r="AT3757" t="s">
        <v>213</v>
      </c>
      <c r="AV3757" t="str">
        <f t="shared" si="721"/>
        <v>VPIT-SS</v>
      </c>
      <c r="AW3757" t="str">
        <f t="shared" si="720"/>
        <v>VP FOR INFORMATION TECHNOLOGY-SHARED SERVICES</v>
      </c>
    </row>
    <row r="3758" spans="1:49">
      <c r="A3758" s="59">
        <v>2018</v>
      </c>
      <c r="B3758" t="s">
        <v>137</v>
      </c>
      <c r="C3758" t="s">
        <v>1310</v>
      </c>
      <c r="D3758" t="s">
        <v>1311</v>
      </c>
      <c r="E3758" t="s">
        <v>1315</v>
      </c>
      <c r="F3758" t="s">
        <v>1149</v>
      </c>
      <c r="G3758" t="s">
        <v>1320</v>
      </c>
      <c r="H3758" t="s">
        <v>158</v>
      </c>
      <c r="I3758" s="170" t="s">
        <v>84</v>
      </c>
      <c r="J3758" t="s">
        <v>85</v>
      </c>
      <c r="K3758" t="s">
        <v>214</v>
      </c>
      <c r="L3758" t="s">
        <v>276</v>
      </c>
      <c r="M3758" t="s">
        <v>277</v>
      </c>
      <c r="N3758" t="s">
        <v>217</v>
      </c>
      <c r="O3758" t="s">
        <v>263</v>
      </c>
      <c r="P3758" t="s">
        <v>278</v>
      </c>
      <c r="Q3758" t="s">
        <v>279</v>
      </c>
      <c r="R3758" t="s">
        <v>280</v>
      </c>
      <c r="S3758" t="s">
        <v>281</v>
      </c>
      <c r="T3758" t="s">
        <v>282</v>
      </c>
      <c r="U3758" s="61" t="s">
        <v>283</v>
      </c>
      <c r="V3758" t="s">
        <v>24</v>
      </c>
      <c r="W3758" t="s">
        <v>263</v>
      </c>
      <c r="X3758" s="59">
        <v>18400</v>
      </c>
      <c r="Y3758" s="59">
        <v>18400</v>
      </c>
      <c r="Z3758" t="s">
        <v>141</v>
      </c>
      <c r="AA3758" s="146" t="str">
        <f t="shared" si="729"/>
        <v>EX</v>
      </c>
      <c r="AB3758" s="146" t="str">
        <f t="shared" si="719"/>
        <v>IT</v>
      </c>
      <c r="AC3758" t="str">
        <f t="shared" si="722"/>
        <v>EX</v>
      </c>
      <c r="AD3758" s="74">
        <f t="shared" si="723"/>
        <v>18400</v>
      </c>
      <c r="AE3758" s="74">
        <f t="shared" si="728"/>
        <v>18400</v>
      </c>
      <c r="AF3758">
        <v>1</v>
      </c>
      <c r="AG3758">
        <v>0</v>
      </c>
      <c r="AH3758" s="74">
        <v>0</v>
      </c>
      <c r="AJ3758" s="74">
        <f t="shared" si="724"/>
        <v>0</v>
      </c>
      <c r="AK3758" s="74">
        <f t="shared" si="718"/>
        <v>18400</v>
      </c>
      <c r="AL3758" t="str">
        <f t="shared" si="725"/>
        <v>N</v>
      </c>
      <c r="AN3758" t="s">
        <v>86</v>
      </c>
      <c r="AO3758" t="s">
        <v>85</v>
      </c>
      <c r="AP3758" t="str">
        <f t="shared" si="726"/>
        <v>94</v>
      </c>
      <c r="AQ3758" s="145" t="s">
        <v>1826</v>
      </c>
      <c r="AR3758" t="str">
        <f t="shared" si="727"/>
        <v>1-Adjusted Base Budget</v>
      </c>
      <c r="AS3758" s="145" t="s">
        <v>1827</v>
      </c>
      <c r="AT3758" t="s">
        <v>213</v>
      </c>
      <c r="AV3758" t="str">
        <f t="shared" si="721"/>
        <v>VPIT-SS</v>
      </c>
      <c r="AW3758" t="str">
        <f t="shared" si="720"/>
        <v>VP FOR INFORMATION TECHNOLOGY-SHARED SERVICES</v>
      </c>
    </row>
    <row r="3759" spans="1:49">
      <c r="A3759" s="59">
        <v>2018</v>
      </c>
      <c r="B3759" t="s">
        <v>137</v>
      </c>
      <c r="C3759" t="s">
        <v>1310</v>
      </c>
      <c r="D3759" t="s">
        <v>1311</v>
      </c>
      <c r="E3759" t="s">
        <v>1315</v>
      </c>
      <c r="F3759" t="s">
        <v>1313</v>
      </c>
      <c r="G3759" t="s">
        <v>1314</v>
      </c>
      <c r="H3759" t="s">
        <v>158</v>
      </c>
      <c r="I3759" s="170" t="s">
        <v>84</v>
      </c>
      <c r="J3759" t="s">
        <v>85</v>
      </c>
      <c r="K3759" t="s">
        <v>214</v>
      </c>
      <c r="L3759" t="s">
        <v>276</v>
      </c>
      <c r="M3759" t="s">
        <v>277</v>
      </c>
      <c r="N3759" t="s">
        <v>217</v>
      </c>
      <c r="O3759" t="s">
        <v>263</v>
      </c>
      <c r="P3759" t="s">
        <v>278</v>
      </c>
      <c r="Q3759" t="s">
        <v>279</v>
      </c>
      <c r="R3759" t="s">
        <v>280</v>
      </c>
      <c r="S3759" t="s">
        <v>281</v>
      </c>
      <c r="T3759" t="s">
        <v>282</v>
      </c>
      <c r="U3759" s="61" t="s">
        <v>283</v>
      </c>
      <c r="V3759" t="s">
        <v>24</v>
      </c>
      <c r="W3759" t="s">
        <v>263</v>
      </c>
      <c r="X3759" s="59">
        <v>84568</v>
      </c>
      <c r="Y3759" s="59">
        <v>84568</v>
      </c>
      <c r="Z3759" t="s">
        <v>141</v>
      </c>
      <c r="AA3759" s="146" t="str">
        <f t="shared" si="729"/>
        <v>EX</v>
      </c>
      <c r="AB3759" s="146" t="str">
        <f t="shared" si="719"/>
        <v>IT</v>
      </c>
      <c r="AC3759" t="str">
        <f t="shared" si="722"/>
        <v>EX</v>
      </c>
      <c r="AD3759" s="74">
        <f t="shared" si="723"/>
        <v>84568</v>
      </c>
      <c r="AE3759" s="74">
        <f t="shared" si="728"/>
        <v>84568</v>
      </c>
      <c r="AF3759">
        <v>1</v>
      </c>
      <c r="AG3759">
        <v>0</v>
      </c>
      <c r="AH3759" s="74">
        <v>0</v>
      </c>
      <c r="AJ3759" s="74">
        <f t="shared" si="724"/>
        <v>0</v>
      </c>
      <c r="AK3759" s="74">
        <f t="shared" si="718"/>
        <v>84568</v>
      </c>
      <c r="AL3759" t="str">
        <f t="shared" si="725"/>
        <v>N</v>
      </c>
      <c r="AN3759" t="s">
        <v>86</v>
      </c>
      <c r="AO3759" t="s">
        <v>85</v>
      </c>
      <c r="AP3759" t="str">
        <f t="shared" si="726"/>
        <v>94</v>
      </c>
      <c r="AQ3759" s="145" t="s">
        <v>1826</v>
      </c>
      <c r="AR3759" t="str">
        <f t="shared" si="727"/>
        <v>1-Adjusted Base Budget</v>
      </c>
      <c r="AS3759" s="145" t="s">
        <v>1827</v>
      </c>
      <c r="AT3759" t="s">
        <v>213</v>
      </c>
      <c r="AV3759" t="str">
        <f t="shared" si="721"/>
        <v>VPIT-SS</v>
      </c>
      <c r="AW3759" t="str">
        <f t="shared" si="720"/>
        <v>VP FOR INFORMATION TECHNOLOGY-SHARED SERVICES</v>
      </c>
    </row>
    <row r="3760" spans="1:49">
      <c r="A3760" s="59">
        <v>2018</v>
      </c>
      <c r="B3760" t="s">
        <v>137</v>
      </c>
      <c r="C3760" t="s">
        <v>1310</v>
      </c>
      <c r="D3760" t="s">
        <v>1311</v>
      </c>
      <c r="E3760" t="s">
        <v>1323</v>
      </c>
      <c r="F3760" t="s">
        <v>1313</v>
      </c>
      <c r="G3760" t="s">
        <v>1314</v>
      </c>
      <c r="H3760" t="s">
        <v>160</v>
      </c>
      <c r="I3760" s="170" t="s">
        <v>84</v>
      </c>
      <c r="J3760" t="s">
        <v>85</v>
      </c>
      <c r="K3760" t="s">
        <v>214</v>
      </c>
      <c r="L3760" t="s">
        <v>276</v>
      </c>
      <c r="M3760" t="s">
        <v>277</v>
      </c>
      <c r="N3760" t="s">
        <v>217</v>
      </c>
      <c r="O3760" t="s">
        <v>263</v>
      </c>
      <c r="P3760" t="s">
        <v>278</v>
      </c>
      <c r="Q3760" t="s">
        <v>279</v>
      </c>
      <c r="R3760" t="s">
        <v>280</v>
      </c>
      <c r="S3760" t="s">
        <v>281</v>
      </c>
      <c r="T3760" t="s">
        <v>282</v>
      </c>
      <c r="U3760" s="61" t="s">
        <v>283</v>
      </c>
      <c r="V3760" t="s">
        <v>24</v>
      </c>
      <c r="W3760" t="s">
        <v>263</v>
      </c>
      <c r="X3760" s="59">
        <v>10885</v>
      </c>
      <c r="Y3760" s="59">
        <v>10885</v>
      </c>
      <c r="Z3760" t="s">
        <v>141</v>
      </c>
      <c r="AA3760" s="146" t="str">
        <f t="shared" si="729"/>
        <v>EX</v>
      </c>
      <c r="AB3760" s="146" t="str">
        <f t="shared" si="719"/>
        <v>IT</v>
      </c>
      <c r="AC3760" t="str">
        <f t="shared" si="722"/>
        <v>EX</v>
      </c>
      <c r="AD3760" s="74">
        <f t="shared" si="723"/>
        <v>10885</v>
      </c>
      <c r="AE3760" s="74">
        <f t="shared" si="728"/>
        <v>10885</v>
      </c>
      <c r="AF3760">
        <v>1</v>
      </c>
      <c r="AG3760">
        <v>0</v>
      </c>
      <c r="AH3760" s="74">
        <v>0</v>
      </c>
      <c r="AJ3760" s="74">
        <f t="shared" si="724"/>
        <v>0</v>
      </c>
      <c r="AK3760" s="74">
        <f t="shared" si="718"/>
        <v>10885</v>
      </c>
      <c r="AL3760" t="str">
        <f t="shared" si="725"/>
        <v>N</v>
      </c>
      <c r="AN3760" t="s">
        <v>86</v>
      </c>
      <c r="AO3760" t="s">
        <v>85</v>
      </c>
      <c r="AP3760" t="str">
        <f t="shared" si="726"/>
        <v>94</v>
      </c>
      <c r="AQ3760" s="145" t="s">
        <v>1826</v>
      </c>
      <c r="AR3760" t="str">
        <f t="shared" si="727"/>
        <v>1-Adjusted Base Budget</v>
      </c>
      <c r="AS3760" s="145" t="s">
        <v>1827</v>
      </c>
      <c r="AT3760" t="s">
        <v>213</v>
      </c>
      <c r="AV3760" t="str">
        <f t="shared" si="721"/>
        <v>VPIT-SS</v>
      </c>
      <c r="AW3760" t="str">
        <f t="shared" si="720"/>
        <v>VP FOR INFORMATION TECHNOLOGY-SHARED SERVICES</v>
      </c>
    </row>
    <row r="3761" spans="1:49">
      <c r="A3761" s="59">
        <v>2018</v>
      </c>
      <c r="B3761" t="s">
        <v>137</v>
      </c>
      <c r="C3761" t="s">
        <v>1310</v>
      </c>
      <c r="D3761" t="s">
        <v>1311</v>
      </c>
      <c r="E3761" t="s">
        <v>1319</v>
      </c>
      <c r="F3761" t="s">
        <v>1313</v>
      </c>
      <c r="G3761" t="s">
        <v>1314</v>
      </c>
      <c r="H3761" t="s">
        <v>142</v>
      </c>
      <c r="I3761" s="170" t="s">
        <v>84</v>
      </c>
      <c r="J3761" t="s">
        <v>85</v>
      </c>
      <c r="K3761" t="s">
        <v>214</v>
      </c>
      <c r="L3761" t="s">
        <v>315</v>
      </c>
      <c r="M3761" t="s">
        <v>316</v>
      </c>
      <c r="N3761" t="s">
        <v>217</v>
      </c>
      <c r="O3761" t="s">
        <v>263</v>
      </c>
      <c r="P3761" t="s">
        <v>317</v>
      </c>
      <c r="Q3761" t="s">
        <v>318</v>
      </c>
      <c r="R3761" t="s">
        <v>319</v>
      </c>
      <c r="S3761" t="s">
        <v>281</v>
      </c>
      <c r="T3761" t="s">
        <v>282</v>
      </c>
      <c r="U3761" s="61" t="s">
        <v>283</v>
      </c>
      <c r="V3761" t="s">
        <v>24</v>
      </c>
      <c r="W3761" t="s">
        <v>219</v>
      </c>
      <c r="X3761" s="59">
        <v>989868</v>
      </c>
      <c r="Y3761" s="59">
        <v>989868</v>
      </c>
      <c r="Z3761" t="s">
        <v>141</v>
      </c>
      <c r="AA3761" s="146" t="str">
        <f t="shared" si="729"/>
        <v>IN</v>
      </c>
      <c r="AB3761" s="146" t="str">
        <f t="shared" si="719"/>
        <v>10cr</v>
      </c>
      <c r="AC3761" t="str">
        <f t="shared" si="722"/>
        <v>Allot/Xfer IN</v>
      </c>
      <c r="AD3761" s="74">
        <f t="shared" si="723"/>
        <v>-989868</v>
      </c>
      <c r="AE3761" s="74">
        <f t="shared" si="728"/>
        <v>989868</v>
      </c>
      <c r="AF3761">
        <v>1</v>
      </c>
      <c r="AG3761">
        <v>0</v>
      </c>
      <c r="AH3761" s="74">
        <v>0</v>
      </c>
      <c r="AJ3761" s="74">
        <f t="shared" si="724"/>
        <v>0</v>
      </c>
      <c r="AK3761" s="74">
        <f t="shared" si="718"/>
        <v>989868</v>
      </c>
      <c r="AL3761" t="str">
        <f t="shared" si="725"/>
        <v>N</v>
      </c>
      <c r="AN3761" t="s">
        <v>86</v>
      </c>
      <c r="AO3761" t="s">
        <v>85</v>
      </c>
      <c r="AP3761" t="str">
        <f t="shared" si="726"/>
        <v>94</v>
      </c>
      <c r="AQ3761" s="145" t="s">
        <v>1826</v>
      </c>
      <c r="AR3761" t="str">
        <f t="shared" si="727"/>
        <v>1-Adjusted Base Budget</v>
      </c>
      <c r="AS3761" s="145" t="s">
        <v>1827</v>
      </c>
      <c r="AT3761" t="s">
        <v>213</v>
      </c>
      <c r="AV3761" t="str">
        <f t="shared" si="721"/>
        <v>VPIT-SS</v>
      </c>
      <c r="AW3761" t="str">
        <f t="shared" si="720"/>
        <v>VP FOR INFORMATION TECHNOLOGY-SHARED SERVICES</v>
      </c>
    </row>
    <row r="3762" spans="1:49">
      <c r="A3762" s="59">
        <v>2018</v>
      </c>
      <c r="B3762" t="s">
        <v>137</v>
      </c>
      <c r="C3762" t="s">
        <v>1310</v>
      </c>
      <c r="D3762" t="s">
        <v>1311</v>
      </c>
      <c r="E3762" t="s">
        <v>1312</v>
      </c>
      <c r="F3762" t="s">
        <v>1313</v>
      </c>
      <c r="G3762" t="s">
        <v>1314</v>
      </c>
      <c r="H3762" t="s">
        <v>144</v>
      </c>
      <c r="I3762" s="170" t="s">
        <v>84</v>
      </c>
      <c r="J3762" t="s">
        <v>85</v>
      </c>
      <c r="K3762" t="s">
        <v>214</v>
      </c>
      <c r="L3762" t="s">
        <v>315</v>
      </c>
      <c r="M3762" t="s">
        <v>316</v>
      </c>
      <c r="N3762" t="s">
        <v>217</v>
      </c>
      <c r="O3762" t="s">
        <v>263</v>
      </c>
      <c r="P3762" t="s">
        <v>317</v>
      </c>
      <c r="Q3762" t="s">
        <v>318</v>
      </c>
      <c r="R3762" t="s">
        <v>319</v>
      </c>
      <c r="S3762" t="s">
        <v>281</v>
      </c>
      <c r="T3762" t="s">
        <v>282</v>
      </c>
      <c r="U3762" s="61" t="s">
        <v>283</v>
      </c>
      <c r="V3762" t="s">
        <v>24</v>
      </c>
      <c r="W3762" t="s">
        <v>219</v>
      </c>
      <c r="X3762" s="59">
        <v>631819</v>
      </c>
      <c r="Y3762" s="59">
        <v>631819</v>
      </c>
      <c r="Z3762" t="s">
        <v>141</v>
      </c>
      <c r="AA3762" s="146" t="str">
        <f t="shared" si="729"/>
        <v>IN</v>
      </c>
      <c r="AB3762" s="146" t="str">
        <f t="shared" si="719"/>
        <v>10cr</v>
      </c>
      <c r="AC3762" t="str">
        <f t="shared" si="722"/>
        <v>Allot/Xfer IN</v>
      </c>
      <c r="AD3762" s="74">
        <f t="shared" si="723"/>
        <v>-631819</v>
      </c>
      <c r="AE3762" s="74">
        <f t="shared" si="728"/>
        <v>631819</v>
      </c>
      <c r="AF3762">
        <v>1</v>
      </c>
      <c r="AG3762">
        <v>0</v>
      </c>
      <c r="AH3762" s="74">
        <v>0</v>
      </c>
      <c r="AJ3762" s="74">
        <f t="shared" si="724"/>
        <v>0</v>
      </c>
      <c r="AK3762" s="74">
        <f t="shared" si="718"/>
        <v>631819</v>
      </c>
      <c r="AL3762" t="str">
        <f t="shared" si="725"/>
        <v>N</v>
      </c>
      <c r="AN3762" t="s">
        <v>86</v>
      </c>
      <c r="AO3762" t="s">
        <v>85</v>
      </c>
      <c r="AP3762" t="str">
        <f t="shared" si="726"/>
        <v>94</v>
      </c>
      <c r="AQ3762" s="145" t="s">
        <v>1826</v>
      </c>
      <c r="AR3762" t="str">
        <f t="shared" si="727"/>
        <v>1-Adjusted Base Budget</v>
      </c>
      <c r="AS3762" s="145" t="s">
        <v>1827</v>
      </c>
      <c r="AT3762" t="s">
        <v>213</v>
      </c>
      <c r="AV3762" t="str">
        <f t="shared" si="721"/>
        <v>VPIT-SS</v>
      </c>
      <c r="AW3762" t="str">
        <f t="shared" si="720"/>
        <v>VP FOR INFORMATION TECHNOLOGY-SHARED SERVICES</v>
      </c>
    </row>
    <row r="3763" spans="1:49">
      <c r="A3763" s="59">
        <v>2018</v>
      </c>
      <c r="B3763" t="s">
        <v>137</v>
      </c>
      <c r="C3763" t="s">
        <v>1310</v>
      </c>
      <c r="D3763" t="s">
        <v>1311</v>
      </c>
      <c r="E3763" t="s">
        <v>1316</v>
      </c>
      <c r="F3763" t="s">
        <v>1765</v>
      </c>
      <c r="G3763" t="s">
        <v>1766</v>
      </c>
      <c r="H3763" t="s">
        <v>149</v>
      </c>
      <c r="I3763" s="170" t="s">
        <v>84</v>
      </c>
      <c r="J3763" t="s">
        <v>85</v>
      </c>
      <c r="K3763" t="s">
        <v>214</v>
      </c>
      <c r="L3763" t="s">
        <v>315</v>
      </c>
      <c r="M3763" t="s">
        <v>316</v>
      </c>
      <c r="N3763" t="s">
        <v>217</v>
      </c>
      <c r="O3763" t="s">
        <v>263</v>
      </c>
      <c r="P3763" t="s">
        <v>317</v>
      </c>
      <c r="Q3763" t="s">
        <v>318</v>
      </c>
      <c r="R3763" t="s">
        <v>319</v>
      </c>
      <c r="S3763" t="s">
        <v>281</v>
      </c>
      <c r="T3763" t="s">
        <v>282</v>
      </c>
      <c r="U3763" s="61" t="s">
        <v>283</v>
      </c>
      <c r="V3763" t="s">
        <v>24</v>
      </c>
      <c r="W3763" t="s">
        <v>219</v>
      </c>
      <c r="X3763" s="59">
        <v>0</v>
      </c>
      <c r="Y3763" s="59">
        <v>109853</v>
      </c>
      <c r="Z3763" t="s">
        <v>141</v>
      </c>
      <c r="AA3763" s="146" t="str">
        <f t="shared" si="729"/>
        <v>IN</v>
      </c>
      <c r="AB3763" s="146" t="str">
        <f t="shared" si="719"/>
        <v>10cr</v>
      </c>
      <c r="AC3763" t="str">
        <f t="shared" si="722"/>
        <v>Allot/Xfer IN</v>
      </c>
      <c r="AD3763" s="74">
        <f t="shared" si="723"/>
        <v>-109853</v>
      </c>
      <c r="AE3763" s="74">
        <f t="shared" si="728"/>
        <v>109853</v>
      </c>
      <c r="AF3763">
        <v>1</v>
      </c>
      <c r="AG3763">
        <v>0</v>
      </c>
      <c r="AH3763" s="74">
        <v>0</v>
      </c>
      <c r="AJ3763" s="74">
        <f t="shared" si="724"/>
        <v>0</v>
      </c>
      <c r="AK3763" s="74">
        <f t="shared" ref="AK3763:AK3826" si="730">AE3763 +AJ3763</f>
        <v>109853</v>
      </c>
      <c r="AL3763" t="str">
        <f t="shared" si="725"/>
        <v>N</v>
      </c>
      <c r="AN3763" t="s">
        <v>86</v>
      </c>
      <c r="AO3763" t="s">
        <v>85</v>
      </c>
      <c r="AP3763" t="str">
        <f t="shared" si="726"/>
        <v>94</v>
      </c>
      <c r="AQ3763" s="145" t="s">
        <v>1826</v>
      </c>
      <c r="AR3763" t="str">
        <f t="shared" si="727"/>
        <v>1-Adjusted Base Budget</v>
      </c>
      <c r="AS3763" s="145" t="s">
        <v>1827</v>
      </c>
      <c r="AT3763" t="s">
        <v>213</v>
      </c>
      <c r="AV3763" t="str">
        <f t="shared" si="721"/>
        <v>VPIT-SS</v>
      </c>
      <c r="AW3763" t="str">
        <f t="shared" si="720"/>
        <v>VP FOR INFORMATION TECHNOLOGY-SHARED SERVICES</v>
      </c>
    </row>
    <row r="3764" spans="1:49">
      <c r="A3764" s="59">
        <v>2018</v>
      </c>
      <c r="B3764" t="s">
        <v>137</v>
      </c>
      <c r="C3764" t="s">
        <v>1310</v>
      </c>
      <c r="D3764" t="s">
        <v>1311</v>
      </c>
      <c r="E3764" t="s">
        <v>1316</v>
      </c>
      <c r="F3764" t="s">
        <v>1365</v>
      </c>
      <c r="G3764" t="s">
        <v>1366</v>
      </c>
      <c r="H3764" t="s">
        <v>149</v>
      </c>
      <c r="I3764" s="170" t="s">
        <v>84</v>
      </c>
      <c r="J3764" t="s">
        <v>85</v>
      </c>
      <c r="K3764" t="s">
        <v>214</v>
      </c>
      <c r="L3764" t="s">
        <v>315</v>
      </c>
      <c r="M3764" t="s">
        <v>316</v>
      </c>
      <c r="N3764" t="s">
        <v>217</v>
      </c>
      <c r="O3764" t="s">
        <v>263</v>
      </c>
      <c r="P3764" t="s">
        <v>317</v>
      </c>
      <c r="Q3764" t="s">
        <v>318</v>
      </c>
      <c r="R3764" t="s">
        <v>319</v>
      </c>
      <c r="S3764" t="s">
        <v>281</v>
      </c>
      <c r="T3764" t="s">
        <v>282</v>
      </c>
      <c r="U3764" s="61" t="s">
        <v>283</v>
      </c>
      <c r="V3764" t="s">
        <v>24</v>
      </c>
      <c r="W3764" t="s">
        <v>219</v>
      </c>
      <c r="X3764" s="59">
        <v>7422113</v>
      </c>
      <c r="Y3764" s="59">
        <v>7422113</v>
      </c>
      <c r="Z3764" t="s">
        <v>141</v>
      </c>
      <c r="AA3764" s="146" t="str">
        <f t="shared" si="729"/>
        <v>IN</v>
      </c>
      <c r="AB3764" s="146" t="str">
        <f t="shared" si="719"/>
        <v>10cr</v>
      </c>
      <c r="AC3764" t="str">
        <f t="shared" si="722"/>
        <v>Allot/Xfer IN</v>
      </c>
      <c r="AD3764" s="74">
        <f t="shared" si="723"/>
        <v>-7422113</v>
      </c>
      <c r="AE3764" s="74">
        <f t="shared" si="728"/>
        <v>7422113</v>
      </c>
      <c r="AF3764">
        <v>1</v>
      </c>
      <c r="AG3764">
        <v>0</v>
      </c>
      <c r="AH3764" s="74">
        <v>0</v>
      </c>
      <c r="AJ3764" s="74">
        <f t="shared" si="724"/>
        <v>0</v>
      </c>
      <c r="AK3764" s="74">
        <f t="shared" si="730"/>
        <v>7422113</v>
      </c>
      <c r="AL3764" t="str">
        <f t="shared" si="725"/>
        <v>N</v>
      </c>
      <c r="AN3764" t="s">
        <v>86</v>
      </c>
      <c r="AO3764" t="s">
        <v>85</v>
      </c>
      <c r="AP3764" t="str">
        <f t="shared" si="726"/>
        <v>94</v>
      </c>
      <c r="AQ3764" s="145" t="s">
        <v>1826</v>
      </c>
      <c r="AR3764" t="str">
        <f t="shared" si="727"/>
        <v>1-Adjusted Base Budget</v>
      </c>
      <c r="AS3764" s="145" t="s">
        <v>1827</v>
      </c>
      <c r="AT3764" t="s">
        <v>213</v>
      </c>
      <c r="AV3764" t="str">
        <f t="shared" si="721"/>
        <v>VPIT-SS</v>
      </c>
      <c r="AW3764" t="str">
        <f t="shared" si="720"/>
        <v>VP FOR INFORMATION TECHNOLOGY-SHARED SERVICES</v>
      </c>
    </row>
    <row r="3765" spans="1:49">
      <c r="A3765" s="59">
        <v>2018</v>
      </c>
      <c r="B3765" t="s">
        <v>137</v>
      </c>
      <c r="C3765" t="s">
        <v>1310</v>
      </c>
      <c r="D3765" t="s">
        <v>1311</v>
      </c>
      <c r="E3765" t="s">
        <v>1316</v>
      </c>
      <c r="F3765" t="s">
        <v>1349</v>
      </c>
      <c r="G3765" t="s">
        <v>1350</v>
      </c>
      <c r="H3765" t="s">
        <v>149</v>
      </c>
      <c r="I3765" s="170" t="s">
        <v>84</v>
      </c>
      <c r="J3765" t="s">
        <v>85</v>
      </c>
      <c r="K3765" t="s">
        <v>214</v>
      </c>
      <c r="L3765" t="s">
        <v>315</v>
      </c>
      <c r="M3765" t="s">
        <v>316</v>
      </c>
      <c r="N3765" t="s">
        <v>217</v>
      </c>
      <c r="O3765" t="s">
        <v>263</v>
      </c>
      <c r="P3765" t="s">
        <v>317</v>
      </c>
      <c r="Q3765" t="s">
        <v>318</v>
      </c>
      <c r="R3765" t="s">
        <v>319</v>
      </c>
      <c r="S3765" t="s">
        <v>281</v>
      </c>
      <c r="T3765" t="s">
        <v>282</v>
      </c>
      <c r="U3765" s="61" t="s">
        <v>283</v>
      </c>
      <c r="V3765" t="s">
        <v>24</v>
      </c>
      <c r="W3765" t="s">
        <v>219</v>
      </c>
      <c r="X3765" s="59">
        <v>0</v>
      </c>
      <c r="Y3765" s="59">
        <v>1528781</v>
      </c>
      <c r="Z3765" t="s">
        <v>141</v>
      </c>
      <c r="AA3765" s="146" t="str">
        <f t="shared" si="729"/>
        <v>IN</v>
      </c>
      <c r="AB3765" s="146" t="str">
        <f t="shared" ref="AB3765:AB3828" si="731">IF(O3765 =AA3765,Z3765,"10cr")</f>
        <v>10cr</v>
      </c>
      <c r="AC3765" t="str">
        <f t="shared" si="722"/>
        <v>Allot/Xfer IN</v>
      </c>
      <c r="AD3765" s="74">
        <f t="shared" si="723"/>
        <v>-1528781</v>
      </c>
      <c r="AE3765" s="74">
        <f t="shared" si="728"/>
        <v>1528781</v>
      </c>
      <c r="AF3765">
        <v>1</v>
      </c>
      <c r="AG3765">
        <v>0</v>
      </c>
      <c r="AH3765" s="74">
        <v>0</v>
      </c>
      <c r="AJ3765" s="74">
        <f t="shared" si="724"/>
        <v>0</v>
      </c>
      <c r="AK3765" s="74">
        <f t="shared" si="730"/>
        <v>1528781</v>
      </c>
      <c r="AL3765" t="str">
        <f t="shared" si="725"/>
        <v>N</v>
      </c>
      <c r="AN3765" t="s">
        <v>86</v>
      </c>
      <c r="AO3765" t="s">
        <v>85</v>
      </c>
      <c r="AP3765" t="str">
        <f t="shared" si="726"/>
        <v>94</v>
      </c>
      <c r="AQ3765" s="145" t="s">
        <v>1826</v>
      </c>
      <c r="AR3765" t="str">
        <f t="shared" si="727"/>
        <v>1-Adjusted Base Budget</v>
      </c>
      <c r="AS3765" s="145" t="s">
        <v>1827</v>
      </c>
      <c r="AT3765" t="s">
        <v>213</v>
      </c>
      <c r="AV3765" t="str">
        <f t="shared" si="721"/>
        <v>VPIT-SS</v>
      </c>
      <c r="AW3765" t="str">
        <f t="shared" si="720"/>
        <v>VP FOR INFORMATION TECHNOLOGY-SHARED SERVICES</v>
      </c>
    </row>
    <row r="3766" spans="1:49">
      <c r="A3766" s="59">
        <v>2018</v>
      </c>
      <c r="B3766" t="s">
        <v>137</v>
      </c>
      <c r="C3766" t="s">
        <v>1310</v>
      </c>
      <c r="D3766" t="s">
        <v>1311</v>
      </c>
      <c r="E3766" t="s">
        <v>1321</v>
      </c>
      <c r="F3766" t="s">
        <v>1313</v>
      </c>
      <c r="G3766" t="s">
        <v>1314</v>
      </c>
      <c r="H3766" t="s">
        <v>151</v>
      </c>
      <c r="I3766" s="170" t="s">
        <v>84</v>
      </c>
      <c r="J3766" t="s">
        <v>85</v>
      </c>
      <c r="K3766" t="s">
        <v>214</v>
      </c>
      <c r="L3766" t="s">
        <v>315</v>
      </c>
      <c r="M3766" t="s">
        <v>316</v>
      </c>
      <c r="N3766" t="s">
        <v>217</v>
      </c>
      <c r="O3766" t="s">
        <v>263</v>
      </c>
      <c r="P3766" t="s">
        <v>317</v>
      </c>
      <c r="Q3766" t="s">
        <v>318</v>
      </c>
      <c r="R3766" t="s">
        <v>319</v>
      </c>
      <c r="S3766" t="s">
        <v>281</v>
      </c>
      <c r="T3766" t="s">
        <v>282</v>
      </c>
      <c r="U3766" s="61" t="s">
        <v>283</v>
      </c>
      <c r="V3766" t="s">
        <v>24</v>
      </c>
      <c r="W3766" t="s">
        <v>219</v>
      </c>
      <c r="X3766" s="59">
        <v>485352</v>
      </c>
      <c r="Y3766" s="59">
        <v>485352</v>
      </c>
      <c r="Z3766" t="s">
        <v>141</v>
      </c>
      <c r="AA3766" s="146" t="str">
        <f t="shared" si="729"/>
        <v>IN</v>
      </c>
      <c r="AB3766" s="146" t="str">
        <f t="shared" si="731"/>
        <v>10cr</v>
      </c>
      <c r="AC3766" t="str">
        <f t="shared" si="722"/>
        <v>Allot/Xfer IN</v>
      </c>
      <c r="AD3766" s="74">
        <f t="shared" si="723"/>
        <v>-485352</v>
      </c>
      <c r="AE3766" s="74">
        <f t="shared" si="728"/>
        <v>485352</v>
      </c>
      <c r="AF3766">
        <v>1</v>
      </c>
      <c r="AG3766">
        <v>0</v>
      </c>
      <c r="AH3766" s="74">
        <v>0</v>
      </c>
      <c r="AJ3766" s="74">
        <f t="shared" si="724"/>
        <v>0</v>
      </c>
      <c r="AK3766" s="74">
        <f t="shared" si="730"/>
        <v>485352</v>
      </c>
      <c r="AL3766" t="str">
        <f t="shared" si="725"/>
        <v>N</v>
      </c>
      <c r="AN3766" t="s">
        <v>86</v>
      </c>
      <c r="AO3766" t="s">
        <v>85</v>
      </c>
      <c r="AP3766" t="str">
        <f t="shared" si="726"/>
        <v>94</v>
      </c>
      <c r="AQ3766" s="145" t="s">
        <v>1826</v>
      </c>
      <c r="AR3766" t="str">
        <f t="shared" si="727"/>
        <v>1-Adjusted Base Budget</v>
      </c>
      <c r="AS3766" s="145" t="s">
        <v>1827</v>
      </c>
      <c r="AT3766" t="s">
        <v>213</v>
      </c>
      <c r="AV3766" t="str">
        <f t="shared" si="721"/>
        <v>VPIT-SS</v>
      </c>
      <c r="AW3766" t="str">
        <f t="shared" si="720"/>
        <v>VP FOR INFORMATION TECHNOLOGY-SHARED SERVICES</v>
      </c>
    </row>
    <row r="3767" spans="1:49">
      <c r="A3767" s="59">
        <v>2018</v>
      </c>
      <c r="B3767" t="s">
        <v>137</v>
      </c>
      <c r="C3767" t="s">
        <v>1310</v>
      </c>
      <c r="D3767" t="s">
        <v>1311</v>
      </c>
      <c r="E3767" t="s">
        <v>1322</v>
      </c>
      <c r="F3767" t="s">
        <v>1313</v>
      </c>
      <c r="G3767" t="s">
        <v>1314</v>
      </c>
      <c r="H3767" t="s">
        <v>153</v>
      </c>
      <c r="I3767" s="170" t="s">
        <v>84</v>
      </c>
      <c r="J3767" t="s">
        <v>85</v>
      </c>
      <c r="K3767" t="s">
        <v>214</v>
      </c>
      <c r="L3767" t="s">
        <v>315</v>
      </c>
      <c r="M3767" t="s">
        <v>316</v>
      </c>
      <c r="N3767" t="s">
        <v>217</v>
      </c>
      <c r="O3767" t="s">
        <v>263</v>
      </c>
      <c r="P3767" t="s">
        <v>317</v>
      </c>
      <c r="Q3767" t="s">
        <v>318</v>
      </c>
      <c r="R3767" t="s">
        <v>319</v>
      </c>
      <c r="S3767" t="s">
        <v>281</v>
      </c>
      <c r="T3767" t="s">
        <v>282</v>
      </c>
      <c r="U3767" s="61" t="s">
        <v>283</v>
      </c>
      <c r="V3767" t="s">
        <v>24</v>
      </c>
      <c r="W3767" t="s">
        <v>219</v>
      </c>
      <c r="X3767" s="59">
        <v>705856</v>
      </c>
      <c r="Y3767" s="59">
        <v>705856</v>
      </c>
      <c r="Z3767" t="s">
        <v>141</v>
      </c>
      <c r="AA3767" s="146" t="str">
        <f t="shared" si="729"/>
        <v>IN</v>
      </c>
      <c r="AB3767" s="146" t="str">
        <f t="shared" si="731"/>
        <v>10cr</v>
      </c>
      <c r="AC3767" t="str">
        <f t="shared" si="722"/>
        <v>Allot/Xfer IN</v>
      </c>
      <c r="AD3767" s="74">
        <f t="shared" si="723"/>
        <v>-705856</v>
      </c>
      <c r="AE3767" s="74">
        <f t="shared" si="728"/>
        <v>705856</v>
      </c>
      <c r="AF3767">
        <v>1</v>
      </c>
      <c r="AG3767">
        <v>0</v>
      </c>
      <c r="AH3767" s="74">
        <v>0</v>
      </c>
      <c r="AJ3767" s="74">
        <f t="shared" si="724"/>
        <v>0</v>
      </c>
      <c r="AK3767" s="74">
        <f t="shared" si="730"/>
        <v>705856</v>
      </c>
      <c r="AL3767" t="str">
        <f t="shared" si="725"/>
        <v>N</v>
      </c>
      <c r="AN3767" t="s">
        <v>86</v>
      </c>
      <c r="AO3767" t="s">
        <v>85</v>
      </c>
      <c r="AP3767" t="str">
        <f t="shared" si="726"/>
        <v>94</v>
      </c>
      <c r="AQ3767" s="145" t="s">
        <v>1826</v>
      </c>
      <c r="AR3767" t="str">
        <f t="shared" si="727"/>
        <v>1-Adjusted Base Budget</v>
      </c>
      <c r="AS3767" s="145" t="s">
        <v>1827</v>
      </c>
      <c r="AT3767" t="s">
        <v>213</v>
      </c>
      <c r="AV3767" t="str">
        <f t="shared" si="721"/>
        <v>VPIT-SS</v>
      </c>
      <c r="AW3767" t="str">
        <f t="shared" si="720"/>
        <v>VP FOR INFORMATION TECHNOLOGY-SHARED SERVICES</v>
      </c>
    </row>
    <row r="3768" spans="1:49">
      <c r="A3768" s="59">
        <v>2018</v>
      </c>
      <c r="B3768" t="s">
        <v>137</v>
      </c>
      <c r="C3768" t="s">
        <v>1310</v>
      </c>
      <c r="D3768" t="s">
        <v>1311</v>
      </c>
      <c r="E3768" t="s">
        <v>1338</v>
      </c>
      <c r="F3768" t="s">
        <v>1367</v>
      </c>
      <c r="G3768" t="s">
        <v>1368</v>
      </c>
      <c r="H3768" t="s">
        <v>156</v>
      </c>
      <c r="I3768" s="170" t="s">
        <v>84</v>
      </c>
      <c r="J3768" t="s">
        <v>85</v>
      </c>
      <c r="K3768" t="s">
        <v>214</v>
      </c>
      <c r="L3768" t="s">
        <v>315</v>
      </c>
      <c r="M3768" t="s">
        <v>316</v>
      </c>
      <c r="N3768" t="s">
        <v>217</v>
      </c>
      <c r="O3768" t="s">
        <v>263</v>
      </c>
      <c r="P3768" t="s">
        <v>317</v>
      </c>
      <c r="Q3768" t="s">
        <v>318</v>
      </c>
      <c r="R3768" t="s">
        <v>319</v>
      </c>
      <c r="S3768" t="s">
        <v>281</v>
      </c>
      <c r="T3768" t="s">
        <v>282</v>
      </c>
      <c r="U3768" s="61" t="s">
        <v>283</v>
      </c>
      <c r="V3768" t="s">
        <v>24</v>
      </c>
      <c r="W3768" t="s">
        <v>219</v>
      </c>
      <c r="X3768" s="59">
        <v>4506555</v>
      </c>
      <c r="Y3768" s="59">
        <v>4506555</v>
      </c>
      <c r="Z3768" t="s">
        <v>141</v>
      </c>
      <c r="AA3768" s="146" t="str">
        <f t="shared" si="729"/>
        <v>IN</v>
      </c>
      <c r="AB3768" s="146" t="str">
        <f t="shared" si="731"/>
        <v>10cr</v>
      </c>
      <c r="AC3768" t="str">
        <f t="shared" si="722"/>
        <v>Allot/Xfer IN</v>
      </c>
      <c r="AD3768" s="74">
        <f t="shared" si="723"/>
        <v>-4506555</v>
      </c>
      <c r="AE3768" s="74">
        <f t="shared" si="728"/>
        <v>4506555</v>
      </c>
      <c r="AF3768">
        <v>1</v>
      </c>
      <c r="AG3768">
        <v>0</v>
      </c>
      <c r="AH3768" s="74">
        <v>0</v>
      </c>
      <c r="AJ3768" s="74">
        <f t="shared" si="724"/>
        <v>0</v>
      </c>
      <c r="AK3768" s="74">
        <f t="shared" si="730"/>
        <v>4506555</v>
      </c>
      <c r="AL3768" t="str">
        <f t="shared" si="725"/>
        <v>N</v>
      </c>
      <c r="AN3768" t="s">
        <v>86</v>
      </c>
      <c r="AO3768" t="s">
        <v>85</v>
      </c>
      <c r="AP3768" t="str">
        <f t="shared" si="726"/>
        <v>94</v>
      </c>
      <c r="AQ3768" s="145" t="s">
        <v>1826</v>
      </c>
      <c r="AR3768" t="str">
        <f t="shared" si="727"/>
        <v>1-Adjusted Base Budget</v>
      </c>
      <c r="AS3768" s="145" t="s">
        <v>1827</v>
      </c>
      <c r="AT3768" t="s">
        <v>213</v>
      </c>
      <c r="AV3768" t="str">
        <f t="shared" si="721"/>
        <v>VPIT-SS</v>
      </c>
      <c r="AW3768" t="str">
        <f t="shared" si="720"/>
        <v>VP FOR INFORMATION TECHNOLOGY-SHARED SERVICES</v>
      </c>
    </row>
    <row r="3769" spans="1:49">
      <c r="A3769" s="59">
        <v>2018</v>
      </c>
      <c r="B3769" t="s">
        <v>137</v>
      </c>
      <c r="C3769" t="s">
        <v>1310</v>
      </c>
      <c r="D3769" t="s">
        <v>1311</v>
      </c>
      <c r="E3769" t="s">
        <v>1315</v>
      </c>
      <c r="F3769" t="s">
        <v>1313</v>
      </c>
      <c r="G3769" t="s">
        <v>1314</v>
      </c>
      <c r="H3769" t="s">
        <v>158</v>
      </c>
      <c r="I3769" s="170" t="s">
        <v>84</v>
      </c>
      <c r="J3769" t="s">
        <v>85</v>
      </c>
      <c r="K3769" t="s">
        <v>214</v>
      </c>
      <c r="L3769" t="s">
        <v>315</v>
      </c>
      <c r="M3769" t="s">
        <v>316</v>
      </c>
      <c r="N3769" t="s">
        <v>217</v>
      </c>
      <c r="O3769" t="s">
        <v>263</v>
      </c>
      <c r="P3769" t="s">
        <v>317</v>
      </c>
      <c r="Q3769" t="s">
        <v>318</v>
      </c>
      <c r="R3769" t="s">
        <v>319</v>
      </c>
      <c r="S3769" t="s">
        <v>281</v>
      </c>
      <c r="T3769" t="s">
        <v>282</v>
      </c>
      <c r="U3769" s="61" t="s">
        <v>283</v>
      </c>
      <c r="V3769" t="s">
        <v>24</v>
      </c>
      <c r="W3769" t="s">
        <v>219</v>
      </c>
      <c r="X3769" s="59">
        <v>843675</v>
      </c>
      <c r="Y3769" s="59">
        <v>843675</v>
      </c>
      <c r="Z3769" t="s">
        <v>141</v>
      </c>
      <c r="AA3769" s="146" t="str">
        <f t="shared" si="729"/>
        <v>IN</v>
      </c>
      <c r="AB3769" s="146" t="str">
        <f t="shared" si="731"/>
        <v>10cr</v>
      </c>
      <c r="AC3769" t="str">
        <f t="shared" si="722"/>
        <v>Allot/Xfer IN</v>
      </c>
      <c r="AD3769" s="74">
        <f t="shared" si="723"/>
        <v>-843675</v>
      </c>
      <c r="AE3769" s="74">
        <f t="shared" si="728"/>
        <v>843675</v>
      </c>
      <c r="AF3769">
        <v>1</v>
      </c>
      <c r="AG3769">
        <v>0</v>
      </c>
      <c r="AH3769" s="74">
        <v>0</v>
      </c>
      <c r="AJ3769" s="74">
        <f t="shared" si="724"/>
        <v>0</v>
      </c>
      <c r="AK3769" s="74">
        <f t="shared" si="730"/>
        <v>843675</v>
      </c>
      <c r="AL3769" t="str">
        <f t="shared" si="725"/>
        <v>N</v>
      </c>
      <c r="AN3769" t="s">
        <v>86</v>
      </c>
      <c r="AO3769" t="s">
        <v>85</v>
      </c>
      <c r="AP3769" t="str">
        <f t="shared" si="726"/>
        <v>94</v>
      </c>
      <c r="AQ3769" s="145" t="s">
        <v>1826</v>
      </c>
      <c r="AR3769" t="str">
        <f t="shared" si="727"/>
        <v>1-Adjusted Base Budget</v>
      </c>
      <c r="AS3769" s="145" t="s">
        <v>1827</v>
      </c>
      <c r="AT3769" t="s">
        <v>213</v>
      </c>
      <c r="AV3769" t="str">
        <f t="shared" si="721"/>
        <v>VPIT-SS</v>
      </c>
      <c r="AW3769" t="str">
        <f t="shared" si="720"/>
        <v>VP FOR INFORMATION TECHNOLOGY-SHARED SERVICES</v>
      </c>
    </row>
    <row r="3770" spans="1:49">
      <c r="A3770" s="59">
        <v>2018</v>
      </c>
      <c r="B3770" t="s">
        <v>137</v>
      </c>
      <c r="C3770" t="s">
        <v>1310</v>
      </c>
      <c r="D3770" t="s">
        <v>1311</v>
      </c>
      <c r="E3770" t="s">
        <v>1323</v>
      </c>
      <c r="F3770" t="s">
        <v>1313</v>
      </c>
      <c r="G3770" t="s">
        <v>1314</v>
      </c>
      <c r="H3770" t="s">
        <v>160</v>
      </c>
      <c r="I3770" s="170" t="s">
        <v>84</v>
      </c>
      <c r="J3770" t="s">
        <v>85</v>
      </c>
      <c r="K3770" t="s">
        <v>214</v>
      </c>
      <c r="L3770" t="s">
        <v>315</v>
      </c>
      <c r="M3770" t="s">
        <v>316</v>
      </c>
      <c r="N3770" t="s">
        <v>217</v>
      </c>
      <c r="O3770" t="s">
        <v>263</v>
      </c>
      <c r="P3770" t="s">
        <v>317</v>
      </c>
      <c r="Q3770" t="s">
        <v>318</v>
      </c>
      <c r="R3770" t="s">
        <v>319</v>
      </c>
      <c r="S3770" t="s">
        <v>281</v>
      </c>
      <c r="T3770" t="s">
        <v>282</v>
      </c>
      <c r="U3770" s="61" t="s">
        <v>283</v>
      </c>
      <c r="V3770" t="s">
        <v>24</v>
      </c>
      <c r="W3770" t="s">
        <v>219</v>
      </c>
      <c r="X3770" s="59">
        <v>10885</v>
      </c>
      <c r="Y3770" s="59">
        <v>10885</v>
      </c>
      <c r="Z3770" t="s">
        <v>141</v>
      </c>
      <c r="AA3770" s="146" t="str">
        <f t="shared" si="729"/>
        <v>IN</v>
      </c>
      <c r="AB3770" s="146" t="str">
        <f t="shared" si="731"/>
        <v>10cr</v>
      </c>
      <c r="AC3770" t="str">
        <f t="shared" si="722"/>
        <v>Allot/Xfer IN</v>
      </c>
      <c r="AD3770" s="74">
        <f t="shared" si="723"/>
        <v>-10885</v>
      </c>
      <c r="AE3770" s="74">
        <f t="shared" si="728"/>
        <v>10885</v>
      </c>
      <c r="AF3770">
        <v>1</v>
      </c>
      <c r="AG3770">
        <v>0</v>
      </c>
      <c r="AH3770" s="74">
        <v>0</v>
      </c>
      <c r="AJ3770" s="74">
        <f t="shared" si="724"/>
        <v>0</v>
      </c>
      <c r="AK3770" s="74">
        <f t="shared" si="730"/>
        <v>10885</v>
      </c>
      <c r="AL3770" t="str">
        <f t="shared" si="725"/>
        <v>N</v>
      </c>
      <c r="AN3770" t="s">
        <v>86</v>
      </c>
      <c r="AO3770" t="s">
        <v>85</v>
      </c>
      <c r="AP3770" t="str">
        <f t="shared" si="726"/>
        <v>94</v>
      </c>
      <c r="AQ3770" s="145" t="s">
        <v>1826</v>
      </c>
      <c r="AR3770" t="str">
        <f t="shared" si="727"/>
        <v>1-Adjusted Base Budget</v>
      </c>
      <c r="AS3770" s="145" t="s">
        <v>1827</v>
      </c>
      <c r="AT3770" t="s">
        <v>213</v>
      </c>
      <c r="AV3770" t="str">
        <f t="shared" si="721"/>
        <v>VPIT-SS</v>
      </c>
      <c r="AW3770" t="str">
        <f t="shared" si="720"/>
        <v>VP FOR INFORMATION TECHNOLOGY-SHARED SERVICES</v>
      </c>
    </row>
    <row r="3771" spans="1:49">
      <c r="A3771" s="59">
        <v>2018</v>
      </c>
      <c r="B3771" t="s">
        <v>137</v>
      </c>
      <c r="C3771" t="s">
        <v>1310</v>
      </c>
      <c r="D3771" t="s">
        <v>1311</v>
      </c>
      <c r="E3771" t="s">
        <v>1312</v>
      </c>
      <c r="F3771" t="s">
        <v>1313</v>
      </c>
      <c r="G3771" t="s">
        <v>1314</v>
      </c>
      <c r="H3771" t="s">
        <v>144</v>
      </c>
      <c r="I3771" s="170" t="s">
        <v>84</v>
      </c>
      <c r="J3771" t="s">
        <v>85</v>
      </c>
      <c r="K3771" t="s">
        <v>214</v>
      </c>
      <c r="L3771" t="s">
        <v>839</v>
      </c>
      <c r="M3771" t="s">
        <v>840</v>
      </c>
      <c r="N3771" t="s">
        <v>217</v>
      </c>
      <c r="O3771" t="s">
        <v>263</v>
      </c>
      <c r="P3771" t="s">
        <v>841</v>
      </c>
      <c r="Q3771" t="s">
        <v>842</v>
      </c>
      <c r="R3771" t="s">
        <v>843</v>
      </c>
      <c r="S3771" t="s">
        <v>281</v>
      </c>
      <c r="T3771" t="s">
        <v>282</v>
      </c>
      <c r="U3771" s="61" t="s">
        <v>283</v>
      </c>
      <c r="V3771" t="s">
        <v>24</v>
      </c>
      <c r="W3771" t="s">
        <v>263</v>
      </c>
      <c r="X3771" s="59">
        <v>18300</v>
      </c>
      <c r="Y3771" s="59">
        <v>18300</v>
      </c>
      <c r="Z3771" t="s">
        <v>141</v>
      </c>
      <c r="AA3771" s="146" t="str">
        <f t="shared" si="729"/>
        <v>EX</v>
      </c>
      <c r="AB3771" s="146" t="str">
        <f t="shared" si="731"/>
        <v>IT</v>
      </c>
      <c r="AC3771" t="str">
        <f t="shared" si="722"/>
        <v>EX</v>
      </c>
      <c r="AD3771" s="74">
        <f t="shared" si="723"/>
        <v>18300</v>
      </c>
      <c r="AE3771" s="74">
        <f t="shared" si="728"/>
        <v>18300</v>
      </c>
      <c r="AF3771">
        <v>1</v>
      </c>
      <c r="AG3771">
        <v>0</v>
      </c>
      <c r="AH3771" s="74">
        <v>0</v>
      </c>
      <c r="AJ3771" s="74">
        <f t="shared" si="724"/>
        <v>0</v>
      </c>
      <c r="AK3771" s="74">
        <f t="shared" si="730"/>
        <v>18300</v>
      </c>
      <c r="AL3771" t="str">
        <f t="shared" si="725"/>
        <v>N</v>
      </c>
      <c r="AN3771" t="s">
        <v>86</v>
      </c>
      <c r="AO3771" t="s">
        <v>85</v>
      </c>
      <c r="AP3771" t="str">
        <f t="shared" si="726"/>
        <v>94</v>
      </c>
      <c r="AQ3771" s="145" t="s">
        <v>1826</v>
      </c>
      <c r="AR3771" t="str">
        <f t="shared" si="727"/>
        <v>1-Adjusted Base Budget</v>
      </c>
      <c r="AS3771" s="145" t="s">
        <v>1827</v>
      </c>
      <c r="AT3771" t="s">
        <v>213</v>
      </c>
      <c r="AV3771" t="str">
        <f t="shared" si="721"/>
        <v>VPIT-SS</v>
      </c>
      <c r="AW3771" t="str">
        <f t="shared" si="720"/>
        <v>VP FOR INFORMATION TECHNOLOGY-SHARED SERVICES</v>
      </c>
    </row>
    <row r="3772" spans="1:49">
      <c r="A3772" s="59">
        <v>2018</v>
      </c>
      <c r="B3772" t="s">
        <v>137</v>
      </c>
      <c r="C3772" t="s">
        <v>1310</v>
      </c>
      <c r="D3772" t="s">
        <v>1311</v>
      </c>
      <c r="E3772" t="s">
        <v>1312</v>
      </c>
      <c r="F3772" t="s">
        <v>1149</v>
      </c>
      <c r="G3772" t="s">
        <v>1320</v>
      </c>
      <c r="H3772" t="s">
        <v>144</v>
      </c>
      <c r="I3772" s="170" t="s">
        <v>84</v>
      </c>
      <c r="J3772" t="s">
        <v>85</v>
      </c>
      <c r="K3772" t="s">
        <v>214</v>
      </c>
      <c r="L3772" t="s">
        <v>839</v>
      </c>
      <c r="M3772" t="s">
        <v>840</v>
      </c>
      <c r="N3772" t="s">
        <v>1370</v>
      </c>
      <c r="O3772" t="s">
        <v>263</v>
      </c>
      <c r="P3772" t="s">
        <v>841</v>
      </c>
      <c r="Q3772" t="s">
        <v>842</v>
      </c>
      <c r="R3772" t="s">
        <v>843</v>
      </c>
      <c r="S3772" t="s">
        <v>281</v>
      </c>
      <c r="T3772" t="s">
        <v>282</v>
      </c>
      <c r="U3772" s="61" t="s">
        <v>283</v>
      </c>
      <c r="V3772" t="s">
        <v>24</v>
      </c>
      <c r="W3772" t="s">
        <v>263</v>
      </c>
      <c r="X3772" s="59">
        <v>12574</v>
      </c>
      <c r="Y3772" s="59">
        <v>12574</v>
      </c>
      <c r="Z3772" t="s">
        <v>141</v>
      </c>
      <c r="AA3772" s="146" t="str">
        <f t="shared" si="729"/>
        <v>EX</v>
      </c>
      <c r="AB3772" s="146" t="str">
        <f t="shared" si="731"/>
        <v>IT</v>
      </c>
      <c r="AC3772" t="str">
        <f t="shared" si="722"/>
        <v>EX</v>
      </c>
      <c r="AD3772" s="74">
        <f t="shared" si="723"/>
        <v>12574</v>
      </c>
      <c r="AE3772" s="74">
        <f t="shared" si="728"/>
        <v>12574</v>
      </c>
      <c r="AF3772">
        <v>1</v>
      </c>
      <c r="AG3772">
        <v>0</v>
      </c>
      <c r="AH3772" s="74">
        <v>0</v>
      </c>
      <c r="AJ3772" s="74">
        <f t="shared" si="724"/>
        <v>0</v>
      </c>
      <c r="AK3772" s="74">
        <f t="shared" si="730"/>
        <v>12574</v>
      </c>
      <c r="AL3772" t="str">
        <f t="shared" si="725"/>
        <v>N</v>
      </c>
      <c r="AN3772" t="s">
        <v>86</v>
      </c>
      <c r="AO3772" t="s">
        <v>85</v>
      </c>
      <c r="AP3772" t="str">
        <f t="shared" si="726"/>
        <v>94</v>
      </c>
      <c r="AQ3772" s="145" t="s">
        <v>1826</v>
      </c>
      <c r="AR3772" t="str">
        <f t="shared" si="727"/>
        <v>1-Adjusted Base Budget</v>
      </c>
      <c r="AS3772" s="145" t="s">
        <v>1827</v>
      </c>
      <c r="AT3772" t="s">
        <v>213</v>
      </c>
      <c r="AV3772" t="str">
        <f t="shared" si="721"/>
        <v>VPIT-SS</v>
      </c>
      <c r="AW3772" t="str">
        <f t="shared" si="720"/>
        <v>VP FOR INFORMATION TECHNOLOGY-SHARED SERVICES</v>
      </c>
    </row>
    <row r="3773" spans="1:49">
      <c r="A3773" s="59">
        <v>2018</v>
      </c>
      <c r="B3773" t="s">
        <v>137</v>
      </c>
      <c r="C3773" t="s">
        <v>1310</v>
      </c>
      <c r="D3773" t="s">
        <v>1311</v>
      </c>
      <c r="E3773" t="s">
        <v>1319</v>
      </c>
      <c r="F3773" t="s">
        <v>1149</v>
      </c>
      <c r="G3773" t="s">
        <v>1320</v>
      </c>
      <c r="H3773" t="s">
        <v>142</v>
      </c>
      <c r="I3773" s="170" t="s">
        <v>84</v>
      </c>
      <c r="J3773" t="s">
        <v>85</v>
      </c>
      <c r="K3773" t="s">
        <v>214</v>
      </c>
      <c r="L3773" t="s">
        <v>839</v>
      </c>
      <c r="M3773" t="s">
        <v>840</v>
      </c>
      <c r="N3773" t="s">
        <v>1371</v>
      </c>
      <c r="O3773" t="s">
        <v>263</v>
      </c>
      <c r="P3773" t="s">
        <v>841</v>
      </c>
      <c r="Q3773" t="s">
        <v>842</v>
      </c>
      <c r="R3773" t="s">
        <v>843</v>
      </c>
      <c r="S3773" t="s">
        <v>281</v>
      </c>
      <c r="T3773" t="s">
        <v>282</v>
      </c>
      <c r="U3773" s="61" t="s">
        <v>283</v>
      </c>
      <c r="V3773" t="s">
        <v>24</v>
      </c>
      <c r="W3773" t="s">
        <v>263</v>
      </c>
      <c r="X3773" s="59">
        <v>51000</v>
      </c>
      <c r="Y3773" s="59">
        <v>51000</v>
      </c>
      <c r="Z3773" t="s">
        <v>141</v>
      </c>
      <c r="AA3773" s="146" t="str">
        <f t="shared" si="729"/>
        <v>EX</v>
      </c>
      <c r="AB3773" s="146" t="str">
        <f t="shared" si="731"/>
        <v>IT</v>
      </c>
      <c r="AC3773" t="str">
        <f t="shared" si="722"/>
        <v>EX</v>
      </c>
      <c r="AD3773" s="74">
        <f t="shared" si="723"/>
        <v>51000</v>
      </c>
      <c r="AE3773" s="74">
        <f t="shared" si="728"/>
        <v>51000</v>
      </c>
      <c r="AF3773">
        <v>1</v>
      </c>
      <c r="AG3773">
        <v>0</v>
      </c>
      <c r="AH3773" s="74">
        <v>0</v>
      </c>
      <c r="AJ3773" s="74">
        <f t="shared" si="724"/>
        <v>0</v>
      </c>
      <c r="AK3773" s="74">
        <f t="shared" si="730"/>
        <v>51000</v>
      </c>
      <c r="AL3773" t="str">
        <f t="shared" si="725"/>
        <v>N</v>
      </c>
      <c r="AN3773" t="s">
        <v>86</v>
      </c>
      <c r="AO3773" t="s">
        <v>85</v>
      </c>
      <c r="AP3773" t="str">
        <f t="shared" si="726"/>
        <v>94</v>
      </c>
      <c r="AQ3773" s="145" t="s">
        <v>1826</v>
      </c>
      <c r="AR3773" t="str">
        <f t="shared" si="727"/>
        <v>1-Adjusted Base Budget</v>
      </c>
      <c r="AS3773" s="145" t="s">
        <v>1827</v>
      </c>
      <c r="AT3773" t="s">
        <v>213</v>
      </c>
      <c r="AV3773" t="str">
        <f t="shared" si="721"/>
        <v>VPIT-SS</v>
      </c>
      <c r="AW3773" t="str">
        <f t="shared" si="720"/>
        <v>VP FOR INFORMATION TECHNOLOGY-SHARED SERVICES</v>
      </c>
    </row>
    <row r="3774" spans="1:49">
      <c r="A3774" s="59">
        <v>2018</v>
      </c>
      <c r="B3774" t="s">
        <v>137</v>
      </c>
      <c r="C3774" t="s">
        <v>1310</v>
      </c>
      <c r="D3774" t="s">
        <v>1311</v>
      </c>
      <c r="E3774" t="s">
        <v>1312</v>
      </c>
      <c r="F3774" t="s">
        <v>1149</v>
      </c>
      <c r="G3774" t="s">
        <v>1320</v>
      </c>
      <c r="H3774" t="s">
        <v>144</v>
      </c>
      <c r="I3774" s="170" t="s">
        <v>84</v>
      </c>
      <c r="J3774" t="s">
        <v>85</v>
      </c>
      <c r="K3774" t="s">
        <v>214</v>
      </c>
      <c r="L3774" t="s">
        <v>839</v>
      </c>
      <c r="M3774" t="s">
        <v>840</v>
      </c>
      <c r="N3774" t="s">
        <v>1371</v>
      </c>
      <c r="O3774" t="s">
        <v>263</v>
      </c>
      <c r="P3774" t="s">
        <v>841</v>
      </c>
      <c r="Q3774" t="s">
        <v>842</v>
      </c>
      <c r="R3774" t="s">
        <v>843</v>
      </c>
      <c r="S3774" t="s">
        <v>281</v>
      </c>
      <c r="T3774" t="s">
        <v>282</v>
      </c>
      <c r="U3774" s="61" t="s">
        <v>283</v>
      </c>
      <c r="V3774" t="s">
        <v>24</v>
      </c>
      <c r="W3774" t="s">
        <v>263</v>
      </c>
      <c r="X3774" s="59">
        <v>25194</v>
      </c>
      <c r="Y3774" s="59">
        <v>25194</v>
      </c>
      <c r="Z3774" t="s">
        <v>141</v>
      </c>
      <c r="AA3774" s="146" t="str">
        <f t="shared" si="729"/>
        <v>EX</v>
      </c>
      <c r="AB3774" s="146" t="str">
        <f t="shared" si="731"/>
        <v>IT</v>
      </c>
      <c r="AC3774" t="str">
        <f t="shared" si="722"/>
        <v>EX</v>
      </c>
      <c r="AD3774" s="74">
        <f t="shared" si="723"/>
        <v>25194</v>
      </c>
      <c r="AE3774" s="74">
        <f t="shared" si="728"/>
        <v>25194</v>
      </c>
      <c r="AF3774">
        <v>1</v>
      </c>
      <c r="AG3774">
        <v>0</v>
      </c>
      <c r="AH3774" s="74">
        <v>0</v>
      </c>
      <c r="AJ3774" s="74">
        <f t="shared" si="724"/>
        <v>0</v>
      </c>
      <c r="AK3774" s="74">
        <f t="shared" si="730"/>
        <v>25194</v>
      </c>
      <c r="AL3774" t="str">
        <f t="shared" si="725"/>
        <v>N</v>
      </c>
      <c r="AN3774" t="s">
        <v>86</v>
      </c>
      <c r="AO3774" t="s">
        <v>85</v>
      </c>
      <c r="AP3774" t="str">
        <f t="shared" si="726"/>
        <v>94</v>
      </c>
      <c r="AQ3774" s="145" t="s">
        <v>1826</v>
      </c>
      <c r="AR3774" t="str">
        <f t="shared" si="727"/>
        <v>1-Adjusted Base Budget</v>
      </c>
      <c r="AS3774" s="145" t="s">
        <v>1827</v>
      </c>
      <c r="AT3774" t="s">
        <v>213</v>
      </c>
      <c r="AV3774" t="str">
        <f t="shared" si="721"/>
        <v>VPIT-SS</v>
      </c>
      <c r="AW3774" t="str">
        <f t="shared" si="720"/>
        <v>VP FOR INFORMATION TECHNOLOGY-SHARED SERVICES</v>
      </c>
    </row>
    <row r="3775" spans="1:49">
      <c r="A3775" s="59">
        <v>2018</v>
      </c>
      <c r="B3775" t="s">
        <v>137</v>
      </c>
      <c r="C3775" t="s">
        <v>1372</v>
      </c>
      <c r="D3775" t="s">
        <v>1373</v>
      </c>
      <c r="E3775" t="s">
        <v>1374</v>
      </c>
      <c r="F3775" t="s">
        <v>228</v>
      </c>
      <c r="H3775" t="s">
        <v>1373</v>
      </c>
      <c r="I3775" s="170" t="s">
        <v>87</v>
      </c>
      <c r="J3775" t="s">
        <v>88</v>
      </c>
      <c r="K3775" t="s">
        <v>214</v>
      </c>
      <c r="L3775" t="s">
        <v>125</v>
      </c>
      <c r="M3775" t="s">
        <v>334</v>
      </c>
      <c r="N3775" t="s">
        <v>217</v>
      </c>
      <c r="O3775" t="s">
        <v>263</v>
      </c>
      <c r="P3775" t="s">
        <v>335</v>
      </c>
      <c r="Q3775" t="s">
        <v>336</v>
      </c>
      <c r="R3775" t="s">
        <v>337</v>
      </c>
      <c r="S3775" t="s">
        <v>338</v>
      </c>
      <c r="T3775" t="s">
        <v>339</v>
      </c>
      <c r="U3775" s="61" t="s">
        <v>340</v>
      </c>
      <c r="V3775" t="s">
        <v>22</v>
      </c>
      <c r="W3775" t="s">
        <v>263</v>
      </c>
      <c r="X3775" s="59">
        <v>34388</v>
      </c>
      <c r="Y3775" s="59">
        <v>43948</v>
      </c>
      <c r="AA3775" s="146" t="str">
        <f t="shared" si="729"/>
        <v>EX</v>
      </c>
      <c r="AB3775" s="146">
        <f t="shared" si="731"/>
        <v>0</v>
      </c>
      <c r="AC3775" t="str">
        <f t="shared" si="722"/>
        <v>EX</v>
      </c>
      <c r="AD3775" s="74">
        <f t="shared" si="723"/>
        <v>43948</v>
      </c>
      <c r="AE3775" s="74">
        <f t="shared" si="728"/>
        <v>43948</v>
      </c>
      <c r="AF3775">
        <v>1.3809</v>
      </c>
      <c r="AG3775">
        <v>1214</v>
      </c>
      <c r="AH3775" s="74">
        <v>-940.48720000000378</v>
      </c>
      <c r="AJ3775" s="74">
        <f t="shared" si="724"/>
        <v>273.51279999999622</v>
      </c>
      <c r="AK3775" s="74">
        <f t="shared" si="730"/>
        <v>44221.512799999997</v>
      </c>
      <c r="AL3775" t="str">
        <f t="shared" si="725"/>
        <v>Y</v>
      </c>
      <c r="AN3775" t="s">
        <v>89</v>
      </c>
      <c r="AO3775" t="s">
        <v>88</v>
      </c>
      <c r="AP3775" t="str">
        <f t="shared" si="726"/>
        <v>99</v>
      </c>
      <c r="AQ3775" s="145" t="s">
        <v>1826</v>
      </c>
      <c r="AR3775" t="str">
        <f t="shared" si="727"/>
        <v>2-Provision for Compensation Incr</v>
      </c>
      <c r="AS3775" s="145" t="s">
        <v>1827</v>
      </c>
      <c r="AT3775" t="s">
        <v>213</v>
      </c>
      <c r="AV3775" t="str">
        <f t="shared" si="721"/>
        <v>UAVP</v>
      </c>
      <c r="AW3775" t="str">
        <f t="shared" si="720"/>
        <v>VP UNIVERSITY ACADEMIC AFFAIRS</v>
      </c>
    </row>
    <row r="3776" spans="1:49">
      <c r="A3776" s="59">
        <v>2018</v>
      </c>
      <c r="B3776" t="s">
        <v>137</v>
      </c>
      <c r="C3776" t="s">
        <v>1372</v>
      </c>
      <c r="D3776" t="s">
        <v>1373</v>
      </c>
      <c r="E3776" t="s">
        <v>1374</v>
      </c>
      <c r="F3776" t="s">
        <v>228</v>
      </c>
      <c r="H3776" t="s">
        <v>1373</v>
      </c>
      <c r="I3776" s="170" t="s">
        <v>87</v>
      </c>
      <c r="J3776" t="s">
        <v>88</v>
      </c>
      <c r="K3776" t="s">
        <v>214</v>
      </c>
      <c r="L3776" t="s">
        <v>125</v>
      </c>
      <c r="M3776" t="s">
        <v>334</v>
      </c>
      <c r="N3776" t="s">
        <v>341</v>
      </c>
      <c r="O3776" t="s">
        <v>263</v>
      </c>
      <c r="P3776" t="s">
        <v>335</v>
      </c>
      <c r="Q3776" t="s">
        <v>336</v>
      </c>
      <c r="R3776" t="s">
        <v>337</v>
      </c>
      <c r="S3776" t="s">
        <v>338</v>
      </c>
      <c r="T3776" t="s">
        <v>339</v>
      </c>
      <c r="U3776" s="61" t="s">
        <v>340</v>
      </c>
      <c r="V3776" t="s">
        <v>22</v>
      </c>
      <c r="W3776" t="s">
        <v>263</v>
      </c>
      <c r="X3776" s="59">
        <v>5175</v>
      </c>
      <c r="Y3776" s="59">
        <v>5173</v>
      </c>
      <c r="AA3776" s="146" t="str">
        <f t="shared" si="729"/>
        <v>EX</v>
      </c>
      <c r="AB3776" s="146">
        <f t="shared" si="731"/>
        <v>0</v>
      </c>
      <c r="AC3776" t="str">
        <f t="shared" si="722"/>
        <v>EX</v>
      </c>
      <c r="AD3776" s="74">
        <f t="shared" si="723"/>
        <v>5173</v>
      </c>
      <c r="AE3776" s="74">
        <f t="shared" si="728"/>
        <v>5173</v>
      </c>
      <c r="AF3776">
        <v>1.3809</v>
      </c>
      <c r="AG3776">
        <v>143</v>
      </c>
      <c r="AH3776" s="74">
        <v>-110.70220000000045</v>
      </c>
      <c r="AJ3776" s="74">
        <f t="shared" si="724"/>
        <v>32.297799999999555</v>
      </c>
      <c r="AK3776" s="74">
        <f t="shared" si="730"/>
        <v>5205.2977999999994</v>
      </c>
      <c r="AL3776" t="str">
        <f t="shared" si="725"/>
        <v>Y</v>
      </c>
      <c r="AN3776" t="s">
        <v>89</v>
      </c>
      <c r="AO3776" t="s">
        <v>88</v>
      </c>
      <c r="AP3776" t="str">
        <f t="shared" si="726"/>
        <v>99</v>
      </c>
      <c r="AQ3776" s="145" t="s">
        <v>1826</v>
      </c>
      <c r="AR3776" t="str">
        <f t="shared" si="727"/>
        <v>2-Provision for Compensation Incr</v>
      </c>
      <c r="AS3776" s="145" t="s">
        <v>1827</v>
      </c>
      <c r="AT3776" t="s">
        <v>213</v>
      </c>
      <c r="AV3776" t="str">
        <f t="shared" si="721"/>
        <v>UAVP</v>
      </c>
      <c r="AW3776" t="str">
        <f t="shared" si="720"/>
        <v>VP UNIVERSITY ACADEMIC AFFAIRS</v>
      </c>
    </row>
    <row r="3777" spans="1:49">
      <c r="A3777" s="59">
        <v>2018</v>
      </c>
      <c r="B3777" t="s">
        <v>137</v>
      </c>
      <c r="C3777" t="s">
        <v>1372</v>
      </c>
      <c r="D3777" t="s">
        <v>1373</v>
      </c>
      <c r="E3777" t="s">
        <v>1374</v>
      </c>
      <c r="F3777" t="s">
        <v>228</v>
      </c>
      <c r="H3777" t="s">
        <v>1373</v>
      </c>
      <c r="I3777" s="170" t="s">
        <v>87</v>
      </c>
      <c r="J3777" t="s">
        <v>88</v>
      </c>
      <c r="K3777" t="s">
        <v>214</v>
      </c>
      <c r="L3777" t="s">
        <v>1375</v>
      </c>
      <c r="M3777" t="s">
        <v>1376</v>
      </c>
      <c r="N3777" t="s">
        <v>217</v>
      </c>
      <c r="O3777" t="s">
        <v>263</v>
      </c>
      <c r="P3777" t="s">
        <v>335</v>
      </c>
      <c r="Q3777" t="s">
        <v>336</v>
      </c>
      <c r="R3777" t="s">
        <v>337</v>
      </c>
      <c r="S3777" t="s">
        <v>338</v>
      </c>
      <c r="T3777" t="s">
        <v>339</v>
      </c>
      <c r="U3777" s="61" t="s">
        <v>340</v>
      </c>
      <c r="V3777" t="s">
        <v>22</v>
      </c>
      <c r="W3777" t="s">
        <v>263</v>
      </c>
      <c r="X3777" s="59">
        <v>4000</v>
      </c>
      <c r="Y3777" s="59">
        <v>4000</v>
      </c>
      <c r="AA3777" s="146" t="str">
        <f t="shared" si="729"/>
        <v>EX</v>
      </c>
      <c r="AB3777" s="146">
        <f t="shared" si="731"/>
        <v>0</v>
      </c>
      <c r="AC3777" t="str">
        <f t="shared" si="722"/>
        <v>EX</v>
      </c>
      <c r="AD3777" s="74">
        <f t="shared" si="723"/>
        <v>4000</v>
      </c>
      <c r="AE3777" s="74">
        <f t="shared" si="728"/>
        <v>4000</v>
      </c>
      <c r="AF3777">
        <v>1</v>
      </c>
      <c r="AG3777">
        <v>0</v>
      </c>
      <c r="AH3777" s="74">
        <v>0</v>
      </c>
      <c r="AJ3777" s="74">
        <f t="shared" si="724"/>
        <v>0</v>
      </c>
      <c r="AK3777" s="74">
        <f t="shared" si="730"/>
        <v>4000</v>
      </c>
      <c r="AL3777" t="str">
        <f t="shared" si="725"/>
        <v>N</v>
      </c>
      <c r="AN3777" t="s">
        <v>89</v>
      </c>
      <c r="AO3777" t="s">
        <v>88</v>
      </c>
      <c r="AP3777" t="str">
        <f t="shared" si="726"/>
        <v>95</v>
      </c>
      <c r="AQ3777" s="145" t="s">
        <v>1826</v>
      </c>
      <c r="AR3777" t="str">
        <f t="shared" si="727"/>
        <v>1-Adjusted Base Budget</v>
      </c>
      <c r="AS3777" s="145" t="s">
        <v>1827</v>
      </c>
      <c r="AT3777" t="s">
        <v>213</v>
      </c>
      <c r="AV3777" t="str">
        <f t="shared" si="721"/>
        <v>UAVP</v>
      </c>
      <c r="AW3777" t="str">
        <f t="shared" si="720"/>
        <v>VP UNIVERSITY ACADEMIC AFFAIRS</v>
      </c>
    </row>
    <row r="3778" spans="1:49">
      <c r="A3778" s="59">
        <v>2018</v>
      </c>
      <c r="B3778" t="s">
        <v>137</v>
      </c>
      <c r="C3778" t="s">
        <v>1372</v>
      </c>
      <c r="D3778" t="s">
        <v>1373</v>
      </c>
      <c r="E3778" t="s">
        <v>1374</v>
      </c>
      <c r="F3778" t="s">
        <v>228</v>
      </c>
      <c r="H3778" t="s">
        <v>1373</v>
      </c>
      <c r="I3778" s="170" t="s">
        <v>87</v>
      </c>
      <c r="J3778" t="s">
        <v>88</v>
      </c>
      <c r="K3778" t="s">
        <v>214</v>
      </c>
      <c r="L3778" t="s">
        <v>614</v>
      </c>
      <c r="M3778" t="s">
        <v>615</v>
      </c>
      <c r="N3778" t="s">
        <v>217</v>
      </c>
      <c r="O3778" t="s">
        <v>263</v>
      </c>
      <c r="P3778" t="s">
        <v>346</v>
      </c>
      <c r="Q3778" t="s">
        <v>345</v>
      </c>
      <c r="R3778" t="s">
        <v>347</v>
      </c>
      <c r="S3778" t="s">
        <v>338</v>
      </c>
      <c r="T3778" t="s">
        <v>339</v>
      </c>
      <c r="U3778" s="61" t="s">
        <v>340</v>
      </c>
      <c r="V3778" t="s">
        <v>22</v>
      </c>
      <c r="W3778" t="s">
        <v>263</v>
      </c>
      <c r="X3778" s="59">
        <v>-31</v>
      </c>
      <c r="Y3778" s="59">
        <v>-31</v>
      </c>
      <c r="AA3778" s="146" t="str">
        <f t="shared" si="729"/>
        <v>EX</v>
      </c>
      <c r="AB3778" s="146">
        <f t="shared" si="731"/>
        <v>0</v>
      </c>
      <c r="AC3778" t="str">
        <f t="shared" si="722"/>
        <v>EX</v>
      </c>
      <c r="AD3778" s="74">
        <f t="shared" si="723"/>
        <v>-31</v>
      </c>
      <c r="AE3778" s="74">
        <f t="shared" si="728"/>
        <v>-31</v>
      </c>
      <c r="AF3778">
        <v>1</v>
      </c>
      <c r="AG3778">
        <v>0</v>
      </c>
      <c r="AH3778" s="74">
        <v>0</v>
      </c>
      <c r="AJ3778" s="74">
        <f t="shared" si="724"/>
        <v>0</v>
      </c>
      <c r="AK3778" s="74">
        <f t="shared" si="730"/>
        <v>-31</v>
      </c>
      <c r="AL3778" t="str">
        <f t="shared" si="725"/>
        <v>N</v>
      </c>
      <c r="AN3778" t="s">
        <v>89</v>
      </c>
      <c r="AO3778" t="s">
        <v>88</v>
      </c>
      <c r="AP3778" t="str">
        <f t="shared" si="726"/>
        <v>95</v>
      </c>
      <c r="AQ3778" s="145" t="s">
        <v>1826</v>
      </c>
      <c r="AR3778" t="str">
        <f t="shared" si="727"/>
        <v>1-Adjusted Base Budget</v>
      </c>
      <c r="AS3778" s="145" t="s">
        <v>1827</v>
      </c>
      <c r="AT3778" t="s">
        <v>213</v>
      </c>
      <c r="AV3778" t="str">
        <f t="shared" si="721"/>
        <v>UAVP</v>
      </c>
      <c r="AW3778" t="str">
        <f t="shared" si="720"/>
        <v>VP UNIVERSITY ACADEMIC AFFAIRS</v>
      </c>
    </row>
    <row r="3779" spans="1:49">
      <c r="A3779" s="59">
        <v>2018</v>
      </c>
      <c r="B3779" t="s">
        <v>137</v>
      </c>
      <c r="C3779" t="s">
        <v>1372</v>
      </c>
      <c r="D3779" t="s">
        <v>1373</v>
      </c>
      <c r="E3779" t="s">
        <v>1374</v>
      </c>
      <c r="F3779" t="s">
        <v>228</v>
      </c>
      <c r="H3779" t="s">
        <v>1373</v>
      </c>
      <c r="I3779" s="170" t="s">
        <v>87</v>
      </c>
      <c r="J3779" t="s">
        <v>88</v>
      </c>
      <c r="K3779" t="s">
        <v>214</v>
      </c>
      <c r="L3779" t="s">
        <v>127</v>
      </c>
      <c r="M3779" t="s">
        <v>455</v>
      </c>
      <c r="N3779" t="s">
        <v>217</v>
      </c>
      <c r="O3779" t="s">
        <v>263</v>
      </c>
      <c r="P3779" t="s">
        <v>346</v>
      </c>
      <c r="Q3779" t="s">
        <v>345</v>
      </c>
      <c r="R3779" t="s">
        <v>347</v>
      </c>
      <c r="S3779" t="s">
        <v>338</v>
      </c>
      <c r="T3779" t="s">
        <v>339</v>
      </c>
      <c r="U3779" s="61" t="s">
        <v>340</v>
      </c>
      <c r="V3779" t="s">
        <v>22</v>
      </c>
      <c r="W3779" t="s">
        <v>263</v>
      </c>
      <c r="X3779" s="59">
        <v>22599</v>
      </c>
      <c r="Y3779" s="59">
        <v>22599</v>
      </c>
      <c r="AA3779" s="146" t="str">
        <f t="shared" si="729"/>
        <v>EX</v>
      </c>
      <c r="AB3779" s="146">
        <f t="shared" si="731"/>
        <v>0</v>
      </c>
      <c r="AC3779" t="str">
        <f t="shared" si="722"/>
        <v>EX</v>
      </c>
      <c r="AD3779" s="74">
        <f t="shared" si="723"/>
        <v>22599</v>
      </c>
      <c r="AE3779" s="74">
        <f t="shared" si="728"/>
        <v>22599</v>
      </c>
      <c r="AF3779">
        <v>1.3809</v>
      </c>
      <c r="AG3779">
        <v>624</v>
      </c>
      <c r="AH3779" s="74">
        <v>-483.61860000000195</v>
      </c>
      <c r="AJ3779" s="74">
        <f t="shared" si="724"/>
        <v>140.38139999999805</v>
      </c>
      <c r="AK3779" s="74">
        <f t="shared" si="730"/>
        <v>22739.381399999998</v>
      </c>
      <c r="AL3779" t="str">
        <f t="shared" si="725"/>
        <v>Y</v>
      </c>
      <c r="AN3779" t="s">
        <v>89</v>
      </c>
      <c r="AO3779" t="s">
        <v>88</v>
      </c>
      <c r="AP3779" t="str">
        <f t="shared" si="726"/>
        <v>99</v>
      </c>
      <c r="AQ3779" s="145" t="s">
        <v>1826</v>
      </c>
      <c r="AR3779" t="str">
        <f t="shared" si="727"/>
        <v>2-Provision for Compensation Incr</v>
      </c>
      <c r="AS3779" s="145" t="s">
        <v>1827</v>
      </c>
      <c r="AT3779" t="s">
        <v>213</v>
      </c>
      <c r="AV3779" t="str">
        <f t="shared" si="721"/>
        <v>UAVP</v>
      </c>
      <c r="AW3779" t="str">
        <f t="shared" si="720"/>
        <v>VP UNIVERSITY ACADEMIC AFFAIRS</v>
      </c>
    </row>
    <row r="3780" spans="1:49">
      <c r="A3780" s="59">
        <v>2018</v>
      </c>
      <c r="B3780" t="s">
        <v>137</v>
      </c>
      <c r="C3780" t="s">
        <v>1372</v>
      </c>
      <c r="D3780" t="s">
        <v>1373</v>
      </c>
      <c r="E3780" t="s">
        <v>1374</v>
      </c>
      <c r="F3780" t="s">
        <v>228</v>
      </c>
      <c r="H3780" t="s">
        <v>1373</v>
      </c>
      <c r="I3780" s="170" t="s">
        <v>87</v>
      </c>
      <c r="J3780" t="s">
        <v>88</v>
      </c>
      <c r="K3780" t="s">
        <v>214</v>
      </c>
      <c r="L3780" t="s">
        <v>461</v>
      </c>
      <c r="M3780" t="s">
        <v>462</v>
      </c>
      <c r="N3780" t="s">
        <v>217</v>
      </c>
      <c r="O3780" t="s">
        <v>263</v>
      </c>
      <c r="P3780" t="s">
        <v>458</v>
      </c>
      <c r="Q3780" t="s">
        <v>459</v>
      </c>
      <c r="R3780" t="s">
        <v>460</v>
      </c>
      <c r="S3780" t="s">
        <v>338</v>
      </c>
      <c r="T3780" t="s">
        <v>339</v>
      </c>
      <c r="U3780" s="61" t="s">
        <v>340</v>
      </c>
      <c r="V3780" t="s">
        <v>22</v>
      </c>
      <c r="W3780" t="s">
        <v>263</v>
      </c>
      <c r="X3780" s="59">
        <v>10000</v>
      </c>
      <c r="Y3780" s="59">
        <v>10000</v>
      </c>
      <c r="AA3780" s="146" t="str">
        <f t="shared" si="729"/>
        <v>EX</v>
      </c>
      <c r="AB3780" s="146">
        <f t="shared" si="731"/>
        <v>0</v>
      </c>
      <c r="AC3780" t="str">
        <f t="shared" si="722"/>
        <v>EX</v>
      </c>
      <c r="AD3780" s="74">
        <f t="shared" si="723"/>
        <v>10000</v>
      </c>
      <c r="AE3780" s="74">
        <f t="shared" si="728"/>
        <v>10000</v>
      </c>
      <c r="AF3780">
        <v>1</v>
      </c>
      <c r="AG3780">
        <v>0</v>
      </c>
      <c r="AH3780" s="74">
        <v>0</v>
      </c>
      <c r="AJ3780" s="74">
        <f t="shared" si="724"/>
        <v>0</v>
      </c>
      <c r="AK3780" s="74">
        <f t="shared" si="730"/>
        <v>10000</v>
      </c>
      <c r="AL3780" t="str">
        <f t="shared" si="725"/>
        <v>N</v>
      </c>
      <c r="AN3780" t="s">
        <v>89</v>
      </c>
      <c r="AO3780" t="s">
        <v>88</v>
      </c>
      <c r="AP3780" t="str">
        <f t="shared" si="726"/>
        <v>95</v>
      </c>
      <c r="AQ3780" s="145" t="s">
        <v>1826</v>
      </c>
      <c r="AR3780" t="str">
        <f t="shared" si="727"/>
        <v>1-Adjusted Base Budget</v>
      </c>
      <c r="AS3780" s="145" t="s">
        <v>1827</v>
      </c>
      <c r="AT3780" t="s">
        <v>213</v>
      </c>
      <c r="AV3780" t="str">
        <f t="shared" si="721"/>
        <v>UAVP</v>
      </c>
      <c r="AW3780" t="str">
        <f t="shared" si="720"/>
        <v>VP UNIVERSITY ACADEMIC AFFAIRS</v>
      </c>
    </row>
    <row r="3781" spans="1:49">
      <c r="A3781" s="59">
        <v>2018</v>
      </c>
      <c r="B3781" t="s">
        <v>137</v>
      </c>
      <c r="C3781" t="s">
        <v>1372</v>
      </c>
      <c r="D3781" t="s">
        <v>1373</v>
      </c>
      <c r="E3781" t="s">
        <v>1374</v>
      </c>
      <c r="F3781" t="s">
        <v>228</v>
      </c>
      <c r="H3781" t="s">
        <v>1373</v>
      </c>
      <c r="I3781" s="170" t="s">
        <v>87</v>
      </c>
      <c r="J3781" t="s">
        <v>88</v>
      </c>
      <c r="K3781" t="s">
        <v>214</v>
      </c>
      <c r="L3781" t="s">
        <v>463</v>
      </c>
      <c r="M3781" t="s">
        <v>464</v>
      </c>
      <c r="N3781" t="s">
        <v>217</v>
      </c>
      <c r="O3781" t="s">
        <v>263</v>
      </c>
      <c r="P3781" t="s">
        <v>465</v>
      </c>
      <c r="Q3781" t="s">
        <v>466</v>
      </c>
      <c r="R3781" t="s">
        <v>467</v>
      </c>
      <c r="S3781" t="s">
        <v>338</v>
      </c>
      <c r="T3781" t="s">
        <v>339</v>
      </c>
      <c r="U3781" s="61" t="s">
        <v>340</v>
      </c>
      <c r="V3781" t="s">
        <v>22</v>
      </c>
      <c r="W3781" t="s">
        <v>263</v>
      </c>
      <c r="X3781" s="59">
        <v>1000</v>
      </c>
      <c r="Y3781" s="59">
        <v>1000</v>
      </c>
      <c r="AA3781" s="146" t="str">
        <f t="shared" si="729"/>
        <v>EX</v>
      </c>
      <c r="AB3781" s="146">
        <f t="shared" si="731"/>
        <v>0</v>
      </c>
      <c r="AC3781" t="str">
        <f t="shared" si="722"/>
        <v>EX</v>
      </c>
      <c r="AD3781" s="74">
        <f t="shared" si="723"/>
        <v>1000</v>
      </c>
      <c r="AE3781" s="74">
        <f t="shared" si="728"/>
        <v>1000</v>
      </c>
      <c r="AF3781">
        <v>1</v>
      </c>
      <c r="AG3781">
        <v>0</v>
      </c>
      <c r="AH3781" s="74">
        <v>0</v>
      </c>
      <c r="AJ3781" s="74">
        <f t="shared" si="724"/>
        <v>0</v>
      </c>
      <c r="AK3781" s="74">
        <f t="shared" si="730"/>
        <v>1000</v>
      </c>
      <c r="AL3781" t="str">
        <f t="shared" si="725"/>
        <v>N</v>
      </c>
      <c r="AN3781" t="s">
        <v>89</v>
      </c>
      <c r="AO3781" t="s">
        <v>88</v>
      </c>
      <c r="AP3781" t="str">
        <f t="shared" si="726"/>
        <v>95</v>
      </c>
      <c r="AQ3781" s="145" t="s">
        <v>1826</v>
      </c>
      <c r="AR3781" t="str">
        <f t="shared" si="727"/>
        <v>1-Adjusted Base Budget</v>
      </c>
      <c r="AS3781" s="145" t="s">
        <v>1827</v>
      </c>
      <c r="AT3781" t="s">
        <v>213</v>
      </c>
      <c r="AV3781" t="str">
        <f t="shared" si="721"/>
        <v>UAVP</v>
      </c>
      <c r="AW3781" t="str">
        <f t="shared" si="720"/>
        <v>VP UNIVERSITY ACADEMIC AFFAIRS</v>
      </c>
    </row>
    <row r="3782" spans="1:49">
      <c r="A3782" s="59">
        <v>2018</v>
      </c>
      <c r="B3782" t="s">
        <v>137</v>
      </c>
      <c r="C3782" t="s">
        <v>1372</v>
      </c>
      <c r="D3782" t="s">
        <v>1373</v>
      </c>
      <c r="E3782" t="s">
        <v>1374</v>
      </c>
      <c r="F3782" t="s">
        <v>228</v>
      </c>
      <c r="H3782" t="s">
        <v>1373</v>
      </c>
      <c r="I3782" s="170" t="s">
        <v>87</v>
      </c>
      <c r="J3782" t="s">
        <v>88</v>
      </c>
      <c r="K3782" t="s">
        <v>214</v>
      </c>
      <c r="L3782" t="s">
        <v>476</v>
      </c>
      <c r="M3782" t="s">
        <v>477</v>
      </c>
      <c r="N3782" t="s">
        <v>217</v>
      </c>
      <c r="O3782" t="s">
        <v>263</v>
      </c>
      <c r="P3782" t="s">
        <v>465</v>
      </c>
      <c r="Q3782" t="s">
        <v>466</v>
      </c>
      <c r="R3782" t="s">
        <v>467</v>
      </c>
      <c r="S3782" t="s">
        <v>338</v>
      </c>
      <c r="T3782" t="s">
        <v>339</v>
      </c>
      <c r="U3782" s="61" t="s">
        <v>340</v>
      </c>
      <c r="V3782" t="s">
        <v>22</v>
      </c>
      <c r="W3782" t="s">
        <v>263</v>
      </c>
      <c r="X3782" s="59">
        <v>2500</v>
      </c>
      <c r="Y3782" s="59">
        <v>2500</v>
      </c>
      <c r="AA3782" s="146" t="str">
        <f t="shared" si="729"/>
        <v>EX</v>
      </c>
      <c r="AB3782" s="146">
        <f t="shared" si="731"/>
        <v>0</v>
      </c>
      <c r="AC3782" t="str">
        <f t="shared" si="722"/>
        <v>EX</v>
      </c>
      <c r="AD3782" s="74">
        <f t="shared" si="723"/>
        <v>2500</v>
      </c>
      <c r="AE3782" s="74">
        <f t="shared" si="728"/>
        <v>2500</v>
      </c>
      <c r="AF3782">
        <v>1</v>
      </c>
      <c r="AG3782">
        <v>0</v>
      </c>
      <c r="AH3782" s="74">
        <v>0</v>
      </c>
      <c r="AJ3782" s="74">
        <f t="shared" si="724"/>
        <v>0</v>
      </c>
      <c r="AK3782" s="74">
        <f t="shared" si="730"/>
        <v>2500</v>
      </c>
      <c r="AL3782" t="str">
        <f t="shared" si="725"/>
        <v>N</v>
      </c>
      <c r="AN3782" t="s">
        <v>89</v>
      </c>
      <c r="AO3782" t="s">
        <v>88</v>
      </c>
      <c r="AP3782" t="str">
        <f t="shared" si="726"/>
        <v>95</v>
      </c>
      <c r="AQ3782" s="145" t="s">
        <v>1826</v>
      </c>
      <c r="AR3782" t="str">
        <f t="shared" si="727"/>
        <v>1-Adjusted Base Budget</v>
      </c>
      <c r="AS3782" s="145" t="s">
        <v>1827</v>
      </c>
      <c r="AT3782" t="s">
        <v>213</v>
      </c>
      <c r="AV3782" t="str">
        <f t="shared" si="721"/>
        <v>UAVP</v>
      </c>
      <c r="AW3782" t="str">
        <f t="shared" ref="AW3782:AW3845" si="732" xml:space="preserve"> IF(AND($AN3782="UAVP",$Z3782="OE"),$AO3782 &amp; "-ONLINE EDUCATION",IF(AND($AN3782="VPIT",OR($Z3782="SS",$Z3782="IT")),$AO3782 &amp; "-SHARED SERVICES",$AO3782))</f>
        <v>VP UNIVERSITY ACADEMIC AFFAIRS</v>
      </c>
    </row>
    <row r="3783" spans="1:49">
      <c r="A3783" s="59">
        <v>2018</v>
      </c>
      <c r="B3783" t="s">
        <v>137</v>
      </c>
      <c r="C3783" t="s">
        <v>1372</v>
      </c>
      <c r="D3783" t="s">
        <v>1373</v>
      </c>
      <c r="E3783" t="s">
        <v>1374</v>
      </c>
      <c r="F3783" t="s">
        <v>228</v>
      </c>
      <c r="H3783" t="s">
        <v>1373</v>
      </c>
      <c r="I3783" s="170" t="s">
        <v>87</v>
      </c>
      <c r="J3783" t="s">
        <v>88</v>
      </c>
      <c r="K3783" t="s">
        <v>214</v>
      </c>
      <c r="L3783" t="s">
        <v>350</v>
      </c>
      <c r="M3783" t="s">
        <v>351</v>
      </c>
      <c r="N3783" t="s">
        <v>1377</v>
      </c>
      <c r="O3783" t="s">
        <v>263</v>
      </c>
      <c r="P3783" t="s">
        <v>352</v>
      </c>
      <c r="Q3783" t="s">
        <v>353</v>
      </c>
      <c r="R3783" t="s">
        <v>354</v>
      </c>
      <c r="S3783" t="s">
        <v>264</v>
      </c>
      <c r="T3783" t="s">
        <v>265</v>
      </c>
      <c r="U3783" s="61" t="s">
        <v>266</v>
      </c>
      <c r="V3783" t="s">
        <v>22</v>
      </c>
      <c r="W3783" t="s">
        <v>263</v>
      </c>
      <c r="X3783" s="59">
        <v>3500</v>
      </c>
      <c r="Y3783" s="59">
        <v>3500</v>
      </c>
      <c r="AA3783" s="146" t="str">
        <f t="shared" si="729"/>
        <v>EX</v>
      </c>
      <c r="AB3783" s="146">
        <f t="shared" si="731"/>
        <v>0</v>
      </c>
      <c r="AC3783" t="str">
        <f t="shared" si="722"/>
        <v>EX</v>
      </c>
      <c r="AD3783" s="74">
        <f t="shared" si="723"/>
        <v>3500</v>
      </c>
      <c r="AE3783" s="74">
        <f t="shared" si="728"/>
        <v>3500</v>
      </c>
      <c r="AF3783">
        <v>1</v>
      </c>
      <c r="AG3783">
        <v>0</v>
      </c>
      <c r="AH3783" s="74">
        <v>0</v>
      </c>
      <c r="AJ3783" s="74">
        <f t="shared" si="724"/>
        <v>0</v>
      </c>
      <c r="AK3783" s="74">
        <f t="shared" si="730"/>
        <v>3500</v>
      </c>
      <c r="AL3783" t="str">
        <f t="shared" si="725"/>
        <v>N</v>
      </c>
      <c r="AN3783" t="s">
        <v>89</v>
      </c>
      <c r="AO3783" t="s">
        <v>88</v>
      </c>
      <c r="AP3783" t="str">
        <f t="shared" si="726"/>
        <v>95</v>
      </c>
      <c r="AQ3783" s="145" t="s">
        <v>1826</v>
      </c>
      <c r="AR3783" t="str">
        <f t="shared" si="727"/>
        <v>1-Adjusted Base Budget</v>
      </c>
      <c r="AS3783" s="145" t="s">
        <v>1827</v>
      </c>
      <c r="AT3783" t="s">
        <v>213</v>
      </c>
      <c r="AV3783" t="str">
        <f t="shared" si="721"/>
        <v>UAVP</v>
      </c>
      <c r="AW3783" t="str">
        <f t="shared" si="732"/>
        <v>VP UNIVERSITY ACADEMIC AFFAIRS</v>
      </c>
    </row>
    <row r="3784" spans="1:49">
      <c r="A3784" s="59">
        <v>2018</v>
      </c>
      <c r="B3784" t="s">
        <v>137</v>
      </c>
      <c r="C3784" t="s">
        <v>1372</v>
      </c>
      <c r="D3784" t="s">
        <v>1373</v>
      </c>
      <c r="E3784" t="s">
        <v>1374</v>
      </c>
      <c r="F3784" t="s">
        <v>228</v>
      </c>
      <c r="H3784" t="s">
        <v>1373</v>
      </c>
      <c r="I3784" s="170" t="s">
        <v>87</v>
      </c>
      <c r="J3784" t="s">
        <v>88</v>
      </c>
      <c r="K3784" t="s">
        <v>214</v>
      </c>
      <c r="L3784" t="s">
        <v>350</v>
      </c>
      <c r="M3784" t="s">
        <v>351</v>
      </c>
      <c r="N3784" t="s">
        <v>1378</v>
      </c>
      <c r="O3784" t="s">
        <v>263</v>
      </c>
      <c r="P3784" t="s">
        <v>352</v>
      </c>
      <c r="Q3784" t="s">
        <v>353</v>
      </c>
      <c r="R3784" t="s">
        <v>354</v>
      </c>
      <c r="S3784" t="s">
        <v>264</v>
      </c>
      <c r="T3784" t="s">
        <v>265</v>
      </c>
      <c r="U3784" s="61" t="s">
        <v>266</v>
      </c>
      <c r="V3784" t="s">
        <v>22</v>
      </c>
      <c r="W3784" t="s">
        <v>263</v>
      </c>
      <c r="X3784" s="59">
        <v>4000</v>
      </c>
      <c r="Y3784" s="59">
        <v>4000</v>
      </c>
      <c r="AA3784" s="146" t="str">
        <f t="shared" si="729"/>
        <v>EX</v>
      </c>
      <c r="AB3784" s="146">
        <f t="shared" si="731"/>
        <v>0</v>
      </c>
      <c r="AC3784" t="str">
        <f t="shared" si="722"/>
        <v>EX</v>
      </c>
      <c r="AD3784" s="74">
        <f t="shared" si="723"/>
        <v>4000</v>
      </c>
      <c r="AE3784" s="74">
        <f t="shared" si="728"/>
        <v>4000</v>
      </c>
      <c r="AF3784">
        <v>1</v>
      </c>
      <c r="AG3784">
        <v>0</v>
      </c>
      <c r="AH3784" s="74">
        <v>0</v>
      </c>
      <c r="AJ3784" s="74">
        <f t="shared" si="724"/>
        <v>0</v>
      </c>
      <c r="AK3784" s="74">
        <f t="shared" si="730"/>
        <v>4000</v>
      </c>
      <c r="AL3784" t="str">
        <f t="shared" si="725"/>
        <v>N</v>
      </c>
      <c r="AN3784" t="s">
        <v>89</v>
      </c>
      <c r="AO3784" t="s">
        <v>88</v>
      </c>
      <c r="AP3784" t="str">
        <f t="shared" si="726"/>
        <v>95</v>
      </c>
      <c r="AQ3784" s="145" t="s">
        <v>1826</v>
      </c>
      <c r="AR3784" t="str">
        <f t="shared" si="727"/>
        <v>1-Adjusted Base Budget</v>
      </c>
      <c r="AS3784" s="145" t="s">
        <v>1827</v>
      </c>
      <c r="AT3784" t="s">
        <v>213</v>
      </c>
      <c r="AV3784" t="str">
        <f t="shared" si="721"/>
        <v>UAVP</v>
      </c>
      <c r="AW3784" t="str">
        <f t="shared" si="732"/>
        <v>VP UNIVERSITY ACADEMIC AFFAIRS</v>
      </c>
    </row>
    <row r="3785" spans="1:49">
      <c r="A3785" s="59">
        <v>2018</v>
      </c>
      <c r="B3785" t="s">
        <v>137</v>
      </c>
      <c r="C3785" t="s">
        <v>1372</v>
      </c>
      <c r="D3785" t="s">
        <v>1373</v>
      </c>
      <c r="E3785" t="s">
        <v>1374</v>
      </c>
      <c r="F3785" t="s">
        <v>228</v>
      </c>
      <c r="H3785" t="s">
        <v>1373</v>
      </c>
      <c r="I3785" s="170" t="s">
        <v>87</v>
      </c>
      <c r="J3785" t="s">
        <v>88</v>
      </c>
      <c r="K3785" t="s">
        <v>214</v>
      </c>
      <c r="L3785" t="s">
        <v>355</v>
      </c>
      <c r="M3785" t="s">
        <v>356</v>
      </c>
      <c r="N3785" t="s">
        <v>217</v>
      </c>
      <c r="O3785" t="s">
        <v>263</v>
      </c>
      <c r="P3785" t="s">
        <v>357</v>
      </c>
      <c r="Q3785" t="s">
        <v>358</v>
      </c>
      <c r="R3785" t="s">
        <v>359</v>
      </c>
      <c r="S3785" t="s">
        <v>264</v>
      </c>
      <c r="T3785" t="s">
        <v>265</v>
      </c>
      <c r="U3785" s="61" t="s">
        <v>266</v>
      </c>
      <c r="V3785" t="s">
        <v>22</v>
      </c>
      <c r="W3785" t="s">
        <v>263</v>
      </c>
      <c r="X3785" s="59">
        <v>10000</v>
      </c>
      <c r="Y3785" s="59">
        <v>10000</v>
      </c>
      <c r="AA3785" s="146" t="str">
        <f t="shared" si="729"/>
        <v>EX</v>
      </c>
      <c r="AB3785" s="146">
        <f t="shared" si="731"/>
        <v>0</v>
      </c>
      <c r="AC3785" t="str">
        <f t="shared" si="722"/>
        <v>EX</v>
      </c>
      <c r="AD3785" s="74">
        <f t="shared" si="723"/>
        <v>10000</v>
      </c>
      <c r="AE3785" s="74">
        <f t="shared" si="728"/>
        <v>10000</v>
      </c>
      <c r="AF3785">
        <v>1</v>
      </c>
      <c r="AG3785">
        <v>0</v>
      </c>
      <c r="AH3785" s="74">
        <v>0</v>
      </c>
      <c r="AJ3785" s="74">
        <f t="shared" si="724"/>
        <v>0</v>
      </c>
      <c r="AK3785" s="74">
        <f t="shared" si="730"/>
        <v>10000</v>
      </c>
      <c r="AL3785" t="str">
        <f t="shared" si="725"/>
        <v>N</v>
      </c>
      <c r="AN3785" t="s">
        <v>89</v>
      </c>
      <c r="AO3785" t="s">
        <v>88</v>
      </c>
      <c r="AP3785" t="str">
        <f t="shared" si="726"/>
        <v>95</v>
      </c>
      <c r="AQ3785" s="145" t="s">
        <v>1826</v>
      </c>
      <c r="AR3785" t="str">
        <f t="shared" si="727"/>
        <v>1-Adjusted Base Budget</v>
      </c>
      <c r="AS3785" s="145" t="s">
        <v>1827</v>
      </c>
      <c r="AT3785" t="s">
        <v>213</v>
      </c>
      <c r="AV3785" t="str">
        <f t="shared" si="721"/>
        <v>UAVP</v>
      </c>
      <c r="AW3785" t="str">
        <f t="shared" si="732"/>
        <v>VP UNIVERSITY ACADEMIC AFFAIRS</v>
      </c>
    </row>
    <row r="3786" spans="1:49">
      <c r="A3786" s="59">
        <v>2018</v>
      </c>
      <c r="B3786" t="s">
        <v>137</v>
      </c>
      <c r="C3786" t="s">
        <v>1372</v>
      </c>
      <c r="D3786" t="s">
        <v>1373</v>
      </c>
      <c r="E3786" t="s">
        <v>1374</v>
      </c>
      <c r="F3786" t="s">
        <v>228</v>
      </c>
      <c r="H3786" t="s">
        <v>1373</v>
      </c>
      <c r="I3786" s="170" t="s">
        <v>87</v>
      </c>
      <c r="J3786" t="s">
        <v>88</v>
      </c>
      <c r="K3786" t="s">
        <v>214</v>
      </c>
      <c r="L3786" t="s">
        <v>360</v>
      </c>
      <c r="M3786" t="s">
        <v>361</v>
      </c>
      <c r="N3786" t="s">
        <v>217</v>
      </c>
      <c r="O3786" t="s">
        <v>263</v>
      </c>
      <c r="P3786" t="s">
        <v>362</v>
      </c>
      <c r="Q3786" t="s">
        <v>363</v>
      </c>
      <c r="R3786" t="s">
        <v>364</v>
      </c>
      <c r="S3786" t="s">
        <v>264</v>
      </c>
      <c r="T3786" t="s">
        <v>265</v>
      </c>
      <c r="U3786" s="61" t="s">
        <v>266</v>
      </c>
      <c r="V3786" t="s">
        <v>22</v>
      </c>
      <c r="W3786" t="s">
        <v>263</v>
      </c>
      <c r="X3786" s="59">
        <v>1500</v>
      </c>
      <c r="Y3786" s="59">
        <v>1500</v>
      </c>
      <c r="AA3786" s="146" t="str">
        <f t="shared" si="729"/>
        <v>EX</v>
      </c>
      <c r="AB3786" s="146">
        <f t="shared" si="731"/>
        <v>0</v>
      </c>
      <c r="AC3786" t="str">
        <f t="shared" si="722"/>
        <v>EX</v>
      </c>
      <c r="AD3786" s="74">
        <f t="shared" si="723"/>
        <v>1500</v>
      </c>
      <c r="AE3786" s="74">
        <f t="shared" si="728"/>
        <v>1500</v>
      </c>
      <c r="AF3786">
        <v>1</v>
      </c>
      <c r="AG3786">
        <v>0</v>
      </c>
      <c r="AH3786" s="74">
        <v>0</v>
      </c>
      <c r="AJ3786" s="74">
        <f t="shared" si="724"/>
        <v>0</v>
      </c>
      <c r="AK3786" s="74">
        <f t="shared" si="730"/>
        <v>1500</v>
      </c>
      <c r="AL3786" t="str">
        <f t="shared" si="725"/>
        <v>N</v>
      </c>
      <c r="AN3786" t="s">
        <v>89</v>
      </c>
      <c r="AO3786" t="s">
        <v>88</v>
      </c>
      <c r="AP3786" t="str">
        <f t="shared" si="726"/>
        <v>95</v>
      </c>
      <c r="AQ3786" s="145" t="s">
        <v>1826</v>
      </c>
      <c r="AR3786" t="str">
        <f t="shared" si="727"/>
        <v>1-Adjusted Base Budget</v>
      </c>
      <c r="AS3786" s="145" t="s">
        <v>1827</v>
      </c>
      <c r="AT3786" t="s">
        <v>213</v>
      </c>
      <c r="AV3786" t="str">
        <f t="shared" si="721"/>
        <v>UAVP</v>
      </c>
      <c r="AW3786" t="str">
        <f t="shared" si="732"/>
        <v>VP UNIVERSITY ACADEMIC AFFAIRS</v>
      </c>
    </row>
    <row r="3787" spans="1:49">
      <c r="A3787" s="59">
        <v>2018</v>
      </c>
      <c r="B3787" t="s">
        <v>137</v>
      </c>
      <c r="C3787" t="s">
        <v>1372</v>
      </c>
      <c r="D3787" t="s">
        <v>1373</v>
      </c>
      <c r="E3787" t="s">
        <v>1374</v>
      </c>
      <c r="F3787" t="s">
        <v>228</v>
      </c>
      <c r="H3787" t="s">
        <v>1373</v>
      </c>
      <c r="I3787" s="170" t="s">
        <v>87</v>
      </c>
      <c r="J3787" t="s">
        <v>88</v>
      </c>
      <c r="K3787" t="s">
        <v>214</v>
      </c>
      <c r="L3787" t="s">
        <v>493</v>
      </c>
      <c r="M3787" t="s">
        <v>494</v>
      </c>
      <c r="N3787" t="s">
        <v>217</v>
      </c>
      <c r="O3787" t="s">
        <v>263</v>
      </c>
      <c r="P3787" t="s">
        <v>488</v>
      </c>
      <c r="Q3787" t="s">
        <v>489</v>
      </c>
      <c r="R3787" t="s">
        <v>490</v>
      </c>
      <c r="S3787" t="s">
        <v>264</v>
      </c>
      <c r="T3787" t="s">
        <v>265</v>
      </c>
      <c r="U3787" s="61" t="s">
        <v>266</v>
      </c>
      <c r="V3787" t="s">
        <v>22</v>
      </c>
      <c r="W3787" t="s">
        <v>263</v>
      </c>
      <c r="X3787" s="59">
        <v>500</v>
      </c>
      <c r="Y3787" s="59">
        <v>500</v>
      </c>
      <c r="AA3787" s="146" t="str">
        <f t="shared" si="729"/>
        <v>EX</v>
      </c>
      <c r="AB3787" s="146">
        <f t="shared" si="731"/>
        <v>0</v>
      </c>
      <c r="AC3787" t="str">
        <f t="shared" si="722"/>
        <v>EX</v>
      </c>
      <c r="AD3787" s="74">
        <f t="shared" si="723"/>
        <v>500</v>
      </c>
      <c r="AE3787" s="74">
        <f t="shared" si="728"/>
        <v>500</v>
      </c>
      <c r="AF3787">
        <v>1</v>
      </c>
      <c r="AG3787">
        <v>0</v>
      </c>
      <c r="AH3787" s="74">
        <v>0</v>
      </c>
      <c r="AJ3787" s="74">
        <f t="shared" si="724"/>
        <v>0</v>
      </c>
      <c r="AK3787" s="74">
        <f t="shared" si="730"/>
        <v>500</v>
      </c>
      <c r="AL3787" t="str">
        <f t="shared" si="725"/>
        <v>N</v>
      </c>
      <c r="AN3787" t="s">
        <v>89</v>
      </c>
      <c r="AO3787" t="s">
        <v>88</v>
      </c>
      <c r="AP3787" t="str">
        <f t="shared" si="726"/>
        <v>95</v>
      </c>
      <c r="AQ3787" s="145" t="s">
        <v>1826</v>
      </c>
      <c r="AR3787" t="str">
        <f t="shared" si="727"/>
        <v>1-Adjusted Base Budget</v>
      </c>
      <c r="AS3787" s="145" t="s">
        <v>1827</v>
      </c>
      <c r="AT3787" t="s">
        <v>213</v>
      </c>
      <c r="AV3787" t="str">
        <f t="shared" si="721"/>
        <v>UAVP</v>
      </c>
      <c r="AW3787" t="str">
        <f t="shared" si="732"/>
        <v>VP UNIVERSITY ACADEMIC AFFAIRS</v>
      </c>
    </row>
    <row r="3788" spans="1:49">
      <c r="A3788" s="59">
        <v>2018</v>
      </c>
      <c r="B3788" t="s">
        <v>137</v>
      </c>
      <c r="C3788" t="s">
        <v>1372</v>
      </c>
      <c r="D3788" t="s">
        <v>1373</v>
      </c>
      <c r="E3788" t="s">
        <v>1374</v>
      </c>
      <c r="F3788" t="s">
        <v>228</v>
      </c>
      <c r="H3788" t="s">
        <v>1373</v>
      </c>
      <c r="I3788" s="170" t="s">
        <v>87</v>
      </c>
      <c r="J3788" t="s">
        <v>88</v>
      </c>
      <c r="K3788" t="s">
        <v>214</v>
      </c>
      <c r="L3788" t="s">
        <v>365</v>
      </c>
      <c r="M3788" t="s">
        <v>366</v>
      </c>
      <c r="N3788" t="s">
        <v>217</v>
      </c>
      <c r="O3788" t="s">
        <v>263</v>
      </c>
      <c r="P3788" t="s">
        <v>367</v>
      </c>
      <c r="Q3788" t="s">
        <v>368</v>
      </c>
      <c r="R3788" t="s">
        <v>369</v>
      </c>
      <c r="S3788" t="s">
        <v>370</v>
      </c>
      <c r="T3788" t="s">
        <v>368</v>
      </c>
      <c r="U3788" s="61" t="s">
        <v>371</v>
      </c>
      <c r="V3788" t="s">
        <v>22</v>
      </c>
      <c r="W3788" t="s">
        <v>263</v>
      </c>
      <c r="X3788" s="59">
        <v>10000</v>
      </c>
      <c r="Y3788" s="59">
        <v>10000</v>
      </c>
      <c r="AA3788" s="146" t="str">
        <f t="shared" si="729"/>
        <v>EX</v>
      </c>
      <c r="AB3788" s="146">
        <f t="shared" si="731"/>
        <v>0</v>
      </c>
      <c r="AC3788" t="str">
        <f t="shared" si="722"/>
        <v>EX</v>
      </c>
      <c r="AD3788" s="74">
        <f t="shared" si="723"/>
        <v>10000</v>
      </c>
      <c r="AE3788" s="74">
        <f t="shared" si="728"/>
        <v>10000</v>
      </c>
      <c r="AF3788">
        <v>1</v>
      </c>
      <c r="AG3788">
        <v>0</v>
      </c>
      <c r="AH3788" s="74">
        <v>0</v>
      </c>
      <c r="AJ3788" s="74">
        <f t="shared" si="724"/>
        <v>0</v>
      </c>
      <c r="AK3788" s="74">
        <f t="shared" si="730"/>
        <v>10000</v>
      </c>
      <c r="AL3788" t="str">
        <f t="shared" si="725"/>
        <v>N</v>
      </c>
      <c r="AN3788" t="s">
        <v>89</v>
      </c>
      <c r="AO3788" t="s">
        <v>88</v>
      </c>
      <c r="AP3788" t="str">
        <f t="shared" si="726"/>
        <v>95</v>
      </c>
      <c r="AQ3788" s="145" t="s">
        <v>1826</v>
      </c>
      <c r="AR3788" t="str">
        <f t="shared" si="727"/>
        <v>1-Adjusted Base Budget</v>
      </c>
      <c r="AS3788" s="145" t="s">
        <v>1827</v>
      </c>
      <c r="AT3788" t="s">
        <v>213</v>
      </c>
      <c r="AV3788" t="str">
        <f t="shared" ref="AV3788:AV3851" si="733">IF(AND($AN3788="UAVP",$Z3788="OE"),$AN3788 &amp; "-OE",IF(AND($AN3788="VPIT",OR($Z3788="SS",$Z3788="IT")),$AN3788 &amp; "-SS",$AN3788))</f>
        <v>UAVP</v>
      </c>
      <c r="AW3788" t="str">
        <f t="shared" si="732"/>
        <v>VP UNIVERSITY ACADEMIC AFFAIRS</v>
      </c>
    </row>
    <row r="3789" spans="1:49">
      <c r="A3789" s="59">
        <v>2018</v>
      </c>
      <c r="B3789" t="s">
        <v>137</v>
      </c>
      <c r="C3789" t="s">
        <v>1372</v>
      </c>
      <c r="D3789" t="s">
        <v>1373</v>
      </c>
      <c r="E3789" t="s">
        <v>1374</v>
      </c>
      <c r="F3789" t="s">
        <v>228</v>
      </c>
      <c r="H3789" t="s">
        <v>1373</v>
      </c>
      <c r="I3789" s="170" t="s">
        <v>87</v>
      </c>
      <c r="J3789" t="s">
        <v>88</v>
      </c>
      <c r="K3789" t="s">
        <v>214</v>
      </c>
      <c r="L3789" t="s">
        <v>377</v>
      </c>
      <c r="M3789" t="s">
        <v>378</v>
      </c>
      <c r="N3789" t="s">
        <v>217</v>
      </c>
      <c r="O3789" t="s">
        <v>263</v>
      </c>
      <c r="P3789" t="s">
        <v>379</v>
      </c>
      <c r="Q3789" t="s">
        <v>379</v>
      </c>
      <c r="R3789" t="s">
        <v>380</v>
      </c>
      <c r="S3789" t="s">
        <v>264</v>
      </c>
      <c r="T3789" t="s">
        <v>265</v>
      </c>
      <c r="U3789" s="61" t="s">
        <v>266</v>
      </c>
      <c r="V3789" t="s">
        <v>22</v>
      </c>
      <c r="W3789" t="s">
        <v>263</v>
      </c>
      <c r="X3789" s="59">
        <v>1500</v>
      </c>
      <c r="Y3789" s="59">
        <v>1500</v>
      </c>
      <c r="AA3789" s="146" t="str">
        <f t="shared" si="729"/>
        <v>EX</v>
      </c>
      <c r="AB3789" s="146">
        <f t="shared" si="731"/>
        <v>0</v>
      </c>
      <c r="AC3789" t="str">
        <f t="shared" si="722"/>
        <v>EX</v>
      </c>
      <c r="AD3789" s="74">
        <f t="shared" si="723"/>
        <v>1500</v>
      </c>
      <c r="AE3789" s="74">
        <f t="shared" si="728"/>
        <v>1500</v>
      </c>
      <c r="AF3789">
        <v>1</v>
      </c>
      <c r="AG3789">
        <v>0</v>
      </c>
      <c r="AH3789" s="74">
        <v>0</v>
      </c>
      <c r="AJ3789" s="74">
        <f t="shared" si="724"/>
        <v>0</v>
      </c>
      <c r="AK3789" s="74">
        <f t="shared" si="730"/>
        <v>1500</v>
      </c>
      <c r="AL3789" t="str">
        <f t="shared" si="725"/>
        <v>N</v>
      </c>
      <c r="AN3789" t="s">
        <v>89</v>
      </c>
      <c r="AO3789" t="s">
        <v>88</v>
      </c>
      <c r="AP3789" t="str">
        <f t="shared" si="726"/>
        <v>95</v>
      </c>
      <c r="AQ3789" s="145" t="s">
        <v>1826</v>
      </c>
      <c r="AR3789" t="str">
        <f t="shared" si="727"/>
        <v>1-Adjusted Base Budget</v>
      </c>
      <c r="AS3789" s="145" t="s">
        <v>1827</v>
      </c>
      <c r="AT3789" t="s">
        <v>213</v>
      </c>
      <c r="AV3789" t="str">
        <f t="shared" si="733"/>
        <v>UAVP</v>
      </c>
      <c r="AW3789" t="str">
        <f t="shared" si="732"/>
        <v>VP UNIVERSITY ACADEMIC AFFAIRS</v>
      </c>
    </row>
    <row r="3790" spans="1:49">
      <c r="A3790" s="59">
        <v>2018</v>
      </c>
      <c r="B3790" t="s">
        <v>137</v>
      </c>
      <c r="C3790" t="s">
        <v>1372</v>
      </c>
      <c r="D3790" t="s">
        <v>1373</v>
      </c>
      <c r="E3790" t="s">
        <v>1374</v>
      </c>
      <c r="F3790" t="s">
        <v>228</v>
      </c>
      <c r="H3790" t="s">
        <v>1373</v>
      </c>
      <c r="I3790" s="170" t="s">
        <v>87</v>
      </c>
      <c r="J3790" t="s">
        <v>88</v>
      </c>
      <c r="K3790" t="s">
        <v>214</v>
      </c>
      <c r="L3790" t="s">
        <v>497</v>
      </c>
      <c r="M3790" t="s">
        <v>498</v>
      </c>
      <c r="N3790" t="s">
        <v>217</v>
      </c>
      <c r="O3790" t="s">
        <v>263</v>
      </c>
      <c r="P3790" t="s">
        <v>362</v>
      </c>
      <c r="Q3790" t="s">
        <v>363</v>
      </c>
      <c r="R3790" t="s">
        <v>364</v>
      </c>
      <c r="S3790" t="s">
        <v>264</v>
      </c>
      <c r="T3790" t="s">
        <v>265</v>
      </c>
      <c r="U3790" s="61" t="s">
        <v>266</v>
      </c>
      <c r="V3790" t="s">
        <v>22</v>
      </c>
      <c r="W3790" t="s">
        <v>263</v>
      </c>
      <c r="X3790" s="59">
        <v>1500</v>
      </c>
      <c r="Y3790" s="59">
        <v>1500</v>
      </c>
      <c r="AA3790" s="146" t="str">
        <f t="shared" si="729"/>
        <v>EX</v>
      </c>
      <c r="AB3790" s="146">
        <f t="shared" si="731"/>
        <v>0</v>
      </c>
      <c r="AC3790" t="str">
        <f t="shared" si="722"/>
        <v>EX</v>
      </c>
      <c r="AD3790" s="74">
        <f t="shared" si="723"/>
        <v>1500</v>
      </c>
      <c r="AE3790" s="74">
        <f t="shared" si="728"/>
        <v>1500</v>
      </c>
      <c r="AF3790">
        <v>1</v>
      </c>
      <c r="AG3790">
        <v>0</v>
      </c>
      <c r="AH3790" s="74">
        <v>0</v>
      </c>
      <c r="AJ3790" s="74">
        <f t="shared" si="724"/>
        <v>0</v>
      </c>
      <c r="AK3790" s="74">
        <f t="shared" si="730"/>
        <v>1500</v>
      </c>
      <c r="AL3790" t="str">
        <f t="shared" si="725"/>
        <v>N</v>
      </c>
      <c r="AN3790" t="s">
        <v>89</v>
      </c>
      <c r="AO3790" t="s">
        <v>88</v>
      </c>
      <c r="AP3790" t="str">
        <f t="shared" si="726"/>
        <v>95</v>
      </c>
      <c r="AQ3790" s="145" t="s">
        <v>1826</v>
      </c>
      <c r="AR3790" t="str">
        <f t="shared" si="727"/>
        <v>1-Adjusted Base Budget</v>
      </c>
      <c r="AS3790" s="145" t="s">
        <v>1827</v>
      </c>
      <c r="AT3790" t="s">
        <v>213</v>
      </c>
      <c r="AV3790" t="str">
        <f t="shared" si="733"/>
        <v>UAVP</v>
      </c>
      <c r="AW3790" t="str">
        <f t="shared" si="732"/>
        <v>VP UNIVERSITY ACADEMIC AFFAIRS</v>
      </c>
    </row>
    <row r="3791" spans="1:49">
      <c r="A3791" s="59">
        <v>2018</v>
      </c>
      <c r="B3791" t="s">
        <v>137</v>
      </c>
      <c r="C3791" t="s">
        <v>1372</v>
      </c>
      <c r="D3791" t="s">
        <v>1373</v>
      </c>
      <c r="E3791" t="s">
        <v>1374</v>
      </c>
      <c r="F3791" t="s">
        <v>228</v>
      </c>
      <c r="H3791" t="s">
        <v>1373</v>
      </c>
      <c r="I3791" s="170" t="s">
        <v>87</v>
      </c>
      <c r="J3791" t="s">
        <v>88</v>
      </c>
      <c r="K3791" t="s">
        <v>214</v>
      </c>
      <c r="L3791" t="s">
        <v>381</v>
      </c>
      <c r="M3791" t="s">
        <v>382</v>
      </c>
      <c r="N3791" t="s">
        <v>217</v>
      </c>
      <c r="O3791" t="s">
        <v>263</v>
      </c>
      <c r="P3791" t="s">
        <v>362</v>
      </c>
      <c r="Q3791" t="s">
        <v>363</v>
      </c>
      <c r="R3791" t="s">
        <v>364</v>
      </c>
      <c r="S3791" t="s">
        <v>264</v>
      </c>
      <c r="T3791" t="s">
        <v>265</v>
      </c>
      <c r="U3791" s="61" t="s">
        <v>266</v>
      </c>
      <c r="V3791" t="s">
        <v>22</v>
      </c>
      <c r="W3791" t="s">
        <v>263</v>
      </c>
      <c r="X3791" s="59">
        <v>431</v>
      </c>
      <c r="Y3791" s="59">
        <v>431</v>
      </c>
      <c r="AA3791" s="146" t="str">
        <f t="shared" si="729"/>
        <v>EX</v>
      </c>
      <c r="AB3791" s="146">
        <f t="shared" si="731"/>
        <v>0</v>
      </c>
      <c r="AC3791" t="str">
        <f t="shared" si="722"/>
        <v>EX</v>
      </c>
      <c r="AD3791" s="74">
        <f t="shared" si="723"/>
        <v>431</v>
      </c>
      <c r="AE3791" s="74">
        <f t="shared" si="728"/>
        <v>431</v>
      </c>
      <c r="AF3791">
        <v>1</v>
      </c>
      <c r="AG3791">
        <v>0</v>
      </c>
      <c r="AH3791" s="74">
        <v>0</v>
      </c>
      <c r="AJ3791" s="74">
        <f t="shared" si="724"/>
        <v>0</v>
      </c>
      <c r="AK3791" s="74">
        <f t="shared" si="730"/>
        <v>431</v>
      </c>
      <c r="AL3791" t="str">
        <f t="shared" si="725"/>
        <v>N</v>
      </c>
      <c r="AN3791" t="s">
        <v>89</v>
      </c>
      <c r="AO3791" t="s">
        <v>88</v>
      </c>
      <c r="AP3791" t="str">
        <f t="shared" si="726"/>
        <v>95</v>
      </c>
      <c r="AQ3791" s="145" t="s">
        <v>1826</v>
      </c>
      <c r="AR3791" t="str">
        <f t="shared" si="727"/>
        <v>1-Adjusted Base Budget</v>
      </c>
      <c r="AS3791" s="145" t="s">
        <v>1827</v>
      </c>
      <c r="AT3791" t="s">
        <v>213</v>
      </c>
      <c r="AV3791" t="str">
        <f t="shared" si="733"/>
        <v>UAVP</v>
      </c>
      <c r="AW3791" t="str">
        <f t="shared" si="732"/>
        <v>VP UNIVERSITY ACADEMIC AFFAIRS</v>
      </c>
    </row>
    <row r="3792" spans="1:49">
      <c r="A3792" s="59">
        <v>2018</v>
      </c>
      <c r="B3792" t="s">
        <v>137</v>
      </c>
      <c r="C3792" t="s">
        <v>1372</v>
      </c>
      <c r="D3792" t="s">
        <v>1373</v>
      </c>
      <c r="E3792" t="s">
        <v>1374</v>
      </c>
      <c r="F3792" t="s">
        <v>228</v>
      </c>
      <c r="H3792" t="s">
        <v>1373</v>
      </c>
      <c r="I3792" s="170" t="s">
        <v>87</v>
      </c>
      <c r="J3792" t="s">
        <v>88</v>
      </c>
      <c r="K3792" t="s">
        <v>214</v>
      </c>
      <c r="L3792" t="s">
        <v>743</v>
      </c>
      <c r="M3792" t="s">
        <v>744</v>
      </c>
      <c r="N3792" t="s">
        <v>1379</v>
      </c>
      <c r="O3792" t="s">
        <v>263</v>
      </c>
      <c r="P3792" t="s">
        <v>517</v>
      </c>
      <c r="Q3792" t="s">
        <v>518</v>
      </c>
      <c r="R3792" t="s">
        <v>519</v>
      </c>
      <c r="S3792" t="s">
        <v>264</v>
      </c>
      <c r="T3792" t="s">
        <v>265</v>
      </c>
      <c r="U3792" s="61" t="s">
        <v>266</v>
      </c>
      <c r="V3792" t="s">
        <v>22</v>
      </c>
      <c r="W3792" t="s">
        <v>263</v>
      </c>
      <c r="X3792" s="59">
        <v>10000</v>
      </c>
      <c r="Y3792" s="59">
        <v>10000</v>
      </c>
      <c r="AA3792" s="146" t="str">
        <f t="shared" si="729"/>
        <v>EX</v>
      </c>
      <c r="AB3792" s="146">
        <f t="shared" si="731"/>
        <v>0</v>
      </c>
      <c r="AC3792" t="str">
        <f t="shared" si="722"/>
        <v>EX</v>
      </c>
      <c r="AD3792" s="74">
        <f t="shared" si="723"/>
        <v>10000</v>
      </c>
      <c r="AE3792" s="74">
        <f t="shared" si="728"/>
        <v>10000</v>
      </c>
      <c r="AF3792">
        <v>1</v>
      </c>
      <c r="AG3792">
        <v>0</v>
      </c>
      <c r="AH3792" s="74">
        <v>0</v>
      </c>
      <c r="AJ3792" s="74">
        <f t="shared" si="724"/>
        <v>0</v>
      </c>
      <c r="AK3792" s="74">
        <f t="shared" si="730"/>
        <v>10000</v>
      </c>
      <c r="AL3792" t="str">
        <f t="shared" si="725"/>
        <v>N</v>
      </c>
      <c r="AN3792" t="s">
        <v>89</v>
      </c>
      <c r="AO3792" t="s">
        <v>88</v>
      </c>
      <c r="AP3792" t="str">
        <f t="shared" si="726"/>
        <v>95</v>
      </c>
      <c r="AQ3792" s="145" t="s">
        <v>1826</v>
      </c>
      <c r="AR3792" t="str">
        <f t="shared" si="727"/>
        <v>1-Adjusted Base Budget</v>
      </c>
      <c r="AS3792" s="145" t="s">
        <v>1827</v>
      </c>
      <c r="AT3792" t="s">
        <v>213</v>
      </c>
      <c r="AV3792" t="str">
        <f t="shared" si="733"/>
        <v>UAVP</v>
      </c>
      <c r="AW3792" t="str">
        <f t="shared" si="732"/>
        <v>VP UNIVERSITY ACADEMIC AFFAIRS</v>
      </c>
    </row>
    <row r="3793" spans="1:49">
      <c r="A3793" s="59">
        <v>2018</v>
      </c>
      <c r="B3793" t="s">
        <v>137</v>
      </c>
      <c r="C3793" t="s">
        <v>1372</v>
      </c>
      <c r="D3793" t="s">
        <v>1373</v>
      </c>
      <c r="E3793" t="s">
        <v>1374</v>
      </c>
      <c r="F3793" t="s">
        <v>228</v>
      </c>
      <c r="H3793" t="s">
        <v>1373</v>
      </c>
      <c r="I3793" s="170" t="s">
        <v>87</v>
      </c>
      <c r="J3793" t="s">
        <v>88</v>
      </c>
      <c r="K3793" t="s">
        <v>214</v>
      </c>
      <c r="L3793" t="s">
        <v>385</v>
      </c>
      <c r="M3793" t="s">
        <v>386</v>
      </c>
      <c r="N3793" t="s">
        <v>217</v>
      </c>
      <c r="O3793" t="s">
        <v>263</v>
      </c>
      <c r="P3793" t="s">
        <v>387</v>
      </c>
      <c r="Q3793" t="s">
        <v>386</v>
      </c>
      <c r="R3793" t="s">
        <v>388</v>
      </c>
      <c r="S3793" t="s">
        <v>264</v>
      </c>
      <c r="T3793" t="s">
        <v>265</v>
      </c>
      <c r="U3793" s="61" t="s">
        <v>266</v>
      </c>
      <c r="V3793" t="s">
        <v>22</v>
      </c>
      <c r="W3793" t="s">
        <v>263</v>
      </c>
      <c r="X3793" s="59">
        <v>14500</v>
      </c>
      <c r="Y3793" s="59">
        <v>14500</v>
      </c>
      <c r="AA3793" s="146" t="str">
        <f t="shared" si="729"/>
        <v>EX</v>
      </c>
      <c r="AB3793" s="146">
        <f t="shared" si="731"/>
        <v>0</v>
      </c>
      <c r="AC3793" t="str">
        <f t="shared" si="722"/>
        <v>EX</v>
      </c>
      <c r="AD3793" s="74">
        <f t="shared" si="723"/>
        <v>14500</v>
      </c>
      <c r="AE3793" s="74">
        <f t="shared" si="728"/>
        <v>14500</v>
      </c>
      <c r="AF3793">
        <v>1</v>
      </c>
      <c r="AG3793">
        <v>0</v>
      </c>
      <c r="AH3793" s="74">
        <v>0</v>
      </c>
      <c r="AJ3793" s="74">
        <f t="shared" si="724"/>
        <v>0</v>
      </c>
      <c r="AK3793" s="74">
        <f t="shared" si="730"/>
        <v>14500</v>
      </c>
      <c r="AL3793" t="str">
        <f t="shared" si="725"/>
        <v>N</v>
      </c>
      <c r="AN3793" t="s">
        <v>89</v>
      </c>
      <c r="AO3793" t="s">
        <v>88</v>
      </c>
      <c r="AP3793" t="str">
        <f t="shared" si="726"/>
        <v>95</v>
      </c>
      <c r="AQ3793" s="145" t="s">
        <v>1826</v>
      </c>
      <c r="AR3793" t="str">
        <f t="shared" si="727"/>
        <v>1-Adjusted Base Budget</v>
      </c>
      <c r="AS3793" s="145" t="s">
        <v>1827</v>
      </c>
      <c r="AT3793" t="s">
        <v>213</v>
      </c>
      <c r="AV3793" t="str">
        <f t="shared" si="733"/>
        <v>UAVP</v>
      </c>
      <c r="AW3793" t="str">
        <f t="shared" si="732"/>
        <v>VP UNIVERSITY ACADEMIC AFFAIRS</v>
      </c>
    </row>
    <row r="3794" spans="1:49">
      <c r="A3794" s="59">
        <v>2018</v>
      </c>
      <c r="B3794" t="s">
        <v>137</v>
      </c>
      <c r="C3794" t="s">
        <v>1372</v>
      </c>
      <c r="D3794" t="s">
        <v>1373</v>
      </c>
      <c r="E3794" t="s">
        <v>1374</v>
      </c>
      <c r="F3794" t="s">
        <v>228</v>
      </c>
      <c r="H3794" t="s">
        <v>1373</v>
      </c>
      <c r="I3794" s="170" t="s">
        <v>87</v>
      </c>
      <c r="J3794" t="s">
        <v>88</v>
      </c>
      <c r="K3794" t="s">
        <v>214</v>
      </c>
      <c r="L3794" t="s">
        <v>515</v>
      </c>
      <c r="M3794" t="s">
        <v>516</v>
      </c>
      <c r="N3794" t="s">
        <v>217</v>
      </c>
      <c r="O3794" t="s">
        <v>263</v>
      </c>
      <c r="P3794" t="s">
        <v>517</v>
      </c>
      <c r="Q3794" t="s">
        <v>518</v>
      </c>
      <c r="R3794" t="s">
        <v>519</v>
      </c>
      <c r="S3794" t="s">
        <v>264</v>
      </c>
      <c r="T3794" t="s">
        <v>265</v>
      </c>
      <c r="U3794" s="61" t="s">
        <v>266</v>
      </c>
      <c r="V3794" t="s">
        <v>22</v>
      </c>
      <c r="W3794" t="s">
        <v>263</v>
      </c>
      <c r="X3794" s="59">
        <v>10000</v>
      </c>
      <c r="Y3794" s="59">
        <v>10000</v>
      </c>
      <c r="AA3794" s="146" t="str">
        <f t="shared" si="729"/>
        <v>EX</v>
      </c>
      <c r="AB3794" s="146">
        <f t="shared" si="731"/>
        <v>0</v>
      </c>
      <c r="AC3794" t="str">
        <f t="shared" si="722"/>
        <v>EX</v>
      </c>
      <c r="AD3794" s="74">
        <f t="shared" si="723"/>
        <v>10000</v>
      </c>
      <c r="AE3794" s="74">
        <f t="shared" si="728"/>
        <v>10000</v>
      </c>
      <c r="AF3794">
        <v>1</v>
      </c>
      <c r="AG3794">
        <v>0</v>
      </c>
      <c r="AH3794" s="74">
        <v>0</v>
      </c>
      <c r="AJ3794" s="74">
        <f t="shared" si="724"/>
        <v>0</v>
      </c>
      <c r="AK3794" s="74">
        <f t="shared" si="730"/>
        <v>10000</v>
      </c>
      <c r="AL3794" t="str">
        <f t="shared" si="725"/>
        <v>N</v>
      </c>
      <c r="AN3794" t="s">
        <v>89</v>
      </c>
      <c r="AO3794" t="s">
        <v>88</v>
      </c>
      <c r="AP3794" t="str">
        <f t="shared" si="726"/>
        <v>95</v>
      </c>
      <c r="AQ3794" s="145" t="s">
        <v>1826</v>
      </c>
      <c r="AR3794" t="str">
        <f t="shared" si="727"/>
        <v>1-Adjusted Base Budget</v>
      </c>
      <c r="AS3794" s="145" t="s">
        <v>1827</v>
      </c>
      <c r="AT3794" t="s">
        <v>213</v>
      </c>
      <c r="AV3794" t="str">
        <f t="shared" si="733"/>
        <v>UAVP</v>
      </c>
      <c r="AW3794" t="str">
        <f t="shared" si="732"/>
        <v>VP UNIVERSITY ACADEMIC AFFAIRS</v>
      </c>
    </row>
    <row r="3795" spans="1:49">
      <c r="A3795" s="59">
        <v>2018</v>
      </c>
      <c r="B3795" t="s">
        <v>137</v>
      </c>
      <c r="C3795" t="s">
        <v>1372</v>
      </c>
      <c r="D3795" t="s">
        <v>1373</v>
      </c>
      <c r="E3795" t="s">
        <v>1374</v>
      </c>
      <c r="F3795" t="s">
        <v>228</v>
      </c>
      <c r="H3795" t="s">
        <v>1373</v>
      </c>
      <c r="I3795" s="170" t="s">
        <v>87</v>
      </c>
      <c r="J3795" t="s">
        <v>88</v>
      </c>
      <c r="K3795" t="s">
        <v>214</v>
      </c>
      <c r="L3795" t="s">
        <v>520</v>
      </c>
      <c r="M3795" t="s">
        <v>521</v>
      </c>
      <c r="N3795" t="s">
        <v>217</v>
      </c>
      <c r="O3795" t="s">
        <v>263</v>
      </c>
      <c r="P3795" t="s">
        <v>522</v>
      </c>
      <c r="Q3795" t="s">
        <v>523</v>
      </c>
      <c r="R3795" t="s">
        <v>524</v>
      </c>
      <c r="S3795" t="s">
        <v>338</v>
      </c>
      <c r="T3795" t="s">
        <v>339</v>
      </c>
      <c r="U3795" s="61" t="s">
        <v>340</v>
      </c>
      <c r="V3795" t="s">
        <v>22</v>
      </c>
      <c r="W3795" t="s">
        <v>263</v>
      </c>
      <c r="X3795" s="59">
        <v>8500</v>
      </c>
      <c r="Y3795" s="59">
        <v>8500</v>
      </c>
      <c r="AA3795" s="146" t="str">
        <f t="shared" si="729"/>
        <v>EX</v>
      </c>
      <c r="AB3795" s="146">
        <f t="shared" si="731"/>
        <v>0</v>
      </c>
      <c r="AC3795" t="str">
        <f t="shared" ref="AC3795:AC3858" si="734">IF(O3795 =AA3795,W3795,"Allot/Xfer IN")</f>
        <v>EX</v>
      </c>
      <c r="AD3795" s="74">
        <f t="shared" ref="AD3795:AD3858" si="735">IF(O3795 =AA3795,Y3795,-Y3795)</f>
        <v>8500</v>
      </c>
      <c r="AE3795" s="74">
        <f t="shared" si="728"/>
        <v>8500</v>
      </c>
      <c r="AF3795">
        <v>1</v>
      </c>
      <c r="AG3795">
        <v>0</v>
      </c>
      <c r="AH3795" s="74">
        <v>0</v>
      </c>
      <c r="AJ3795" s="74">
        <f t="shared" ref="AJ3795:AJ3858" si="736">SUM(AG3795:AI3795)</f>
        <v>0</v>
      </c>
      <c r="AK3795" s="74">
        <f t="shared" si="730"/>
        <v>8500</v>
      </c>
      <c r="AL3795" t="str">
        <f t="shared" ref="AL3795:AL3858" si="737">IF(AF3795&lt;&gt;1,"Y","N")</f>
        <v>N</v>
      </c>
      <c r="AN3795" t="s">
        <v>89</v>
      </c>
      <c r="AO3795" t="s">
        <v>88</v>
      </c>
      <c r="AP3795" t="str">
        <f t="shared" ref="AP3795:AP3858" si="738">IF(AL3795 ="Y","99",I3795)</f>
        <v>95</v>
      </c>
      <c r="AQ3795" s="145" t="s">
        <v>1826</v>
      </c>
      <c r="AR3795" t="str">
        <f t="shared" ref="AR3795:AR3858" si="739">IF(AM3795 ="y",AQ3795,IF(AG3795 &lt;&gt;0,"2-Provision for Compensation Incr","1-Adjusted Base Budget"))</f>
        <v>1-Adjusted Base Budget</v>
      </c>
      <c r="AS3795" s="145" t="s">
        <v>1827</v>
      </c>
      <c r="AT3795" t="s">
        <v>213</v>
      </c>
      <c r="AV3795" t="str">
        <f t="shared" si="733"/>
        <v>UAVP</v>
      </c>
      <c r="AW3795" t="str">
        <f t="shared" si="732"/>
        <v>VP UNIVERSITY ACADEMIC AFFAIRS</v>
      </c>
    </row>
    <row r="3796" spans="1:49">
      <c r="A3796" s="59">
        <v>2018</v>
      </c>
      <c r="B3796" t="s">
        <v>137</v>
      </c>
      <c r="C3796" t="s">
        <v>1372</v>
      </c>
      <c r="D3796" t="s">
        <v>1373</v>
      </c>
      <c r="E3796" t="s">
        <v>1374</v>
      </c>
      <c r="F3796" t="s">
        <v>228</v>
      </c>
      <c r="H3796" t="s">
        <v>1373</v>
      </c>
      <c r="I3796" s="170" t="s">
        <v>87</v>
      </c>
      <c r="J3796" t="s">
        <v>88</v>
      </c>
      <c r="K3796" t="s">
        <v>214</v>
      </c>
      <c r="L3796" t="s">
        <v>520</v>
      </c>
      <c r="M3796" t="s">
        <v>521</v>
      </c>
      <c r="N3796" t="s">
        <v>1380</v>
      </c>
      <c r="O3796" t="s">
        <v>263</v>
      </c>
      <c r="P3796" t="s">
        <v>522</v>
      </c>
      <c r="Q3796" t="s">
        <v>523</v>
      </c>
      <c r="R3796" t="s">
        <v>524</v>
      </c>
      <c r="S3796" t="s">
        <v>338</v>
      </c>
      <c r="T3796" t="s">
        <v>339</v>
      </c>
      <c r="U3796" s="61" t="s">
        <v>340</v>
      </c>
      <c r="V3796" t="s">
        <v>22</v>
      </c>
      <c r="W3796" t="s">
        <v>263</v>
      </c>
      <c r="X3796" s="59">
        <v>1500</v>
      </c>
      <c r="Y3796" s="59">
        <v>1500</v>
      </c>
      <c r="AA3796" s="146" t="str">
        <f t="shared" si="729"/>
        <v>EX</v>
      </c>
      <c r="AB3796" s="146">
        <f t="shared" si="731"/>
        <v>0</v>
      </c>
      <c r="AC3796" t="str">
        <f t="shared" si="734"/>
        <v>EX</v>
      </c>
      <c r="AD3796" s="74">
        <f t="shared" si="735"/>
        <v>1500</v>
      </c>
      <c r="AE3796" s="74">
        <f t="shared" ref="AE3796:AE3859" si="740">Y3796</f>
        <v>1500</v>
      </c>
      <c r="AF3796">
        <v>1</v>
      </c>
      <c r="AG3796">
        <v>0</v>
      </c>
      <c r="AH3796" s="74">
        <v>0</v>
      </c>
      <c r="AJ3796" s="74">
        <f t="shared" si="736"/>
        <v>0</v>
      </c>
      <c r="AK3796" s="74">
        <f t="shared" si="730"/>
        <v>1500</v>
      </c>
      <c r="AL3796" t="str">
        <f t="shared" si="737"/>
        <v>N</v>
      </c>
      <c r="AN3796" t="s">
        <v>89</v>
      </c>
      <c r="AO3796" t="s">
        <v>88</v>
      </c>
      <c r="AP3796" t="str">
        <f t="shared" si="738"/>
        <v>95</v>
      </c>
      <c r="AQ3796" s="145" t="s">
        <v>1826</v>
      </c>
      <c r="AR3796" t="str">
        <f t="shared" si="739"/>
        <v>1-Adjusted Base Budget</v>
      </c>
      <c r="AS3796" s="145" t="s">
        <v>1827</v>
      </c>
      <c r="AT3796" t="s">
        <v>213</v>
      </c>
      <c r="AV3796" t="str">
        <f t="shared" si="733"/>
        <v>UAVP</v>
      </c>
      <c r="AW3796" t="str">
        <f t="shared" si="732"/>
        <v>VP UNIVERSITY ACADEMIC AFFAIRS</v>
      </c>
    </row>
    <row r="3797" spans="1:49">
      <c r="A3797" s="59">
        <v>2018</v>
      </c>
      <c r="B3797" t="s">
        <v>137</v>
      </c>
      <c r="C3797" t="s">
        <v>1372</v>
      </c>
      <c r="D3797" t="s">
        <v>1373</v>
      </c>
      <c r="E3797" t="s">
        <v>1374</v>
      </c>
      <c r="F3797" t="s">
        <v>228</v>
      </c>
      <c r="H3797" t="s">
        <v>1373</v>
      </c>
      <c r="I3797" s="170" t="s">
        <v>87</v>
      </c>
      <c r="J3797" t="s">
        <v>88</v>
      </c>
      <c r="K3797" t="s">
        <v>214</v>
      </c>
      <c r="L3797" t="s">
        <v>520</v>
      </c>
      <c r="M3797" t="s">
        <v>521</v>
      </c>
      <c r="N3797" t="s">
        <v>1381</v>
      </c>
      <c r="O3797" t="s">
        <v>263</v>
      </c>
      <c r="P3797" t="s">
        <v>522</v>
      </c>
      <c r="Q3797" t="s">
        <v>523</v>
      </c>
      <c r="R3797" t="s">
        <v>524</v>
      </c>
      <c r="S3797" t="s">
        <v>338</v>
      </c>
      <c r="T3797" t="s">
        <v>339</v>
      </c>
      <c r="U3797" s="61" t="s">
        <v>340</v>
      </c>
      <c r="V3797" t="s">
        <v>22</v>
      </c>
      <c r="W3797" t="s">
        <v>263</v>
      </c>
      <c r="X3797" s="59">
        <v>10000</v>
      </c>
      <c r="Y3797" s="59">
        <v>10000</v>
      </c>
      <c r="AA3797" s="146" t="str">
        <f t="shared" si="729"/>
        <v>EX</v>
      </c>
      <c r="AB3797" s="146">
        <f t="shared" si="731"/>
        <v>0</v>
      </c>
      <c r="AC3797" t="str">
        <f t="shared" si="734"/>
        <v>EX</v>
      </c>
      <c r="AD3797" s="74">
        <f t="shared" si="735"/>
        <v>10000</v>
      </c>
      <c r="AE3797" s="74">
        <f t="shared" si="740"/>
        <v>10000</v>
      </c>
      <c r="AF3797">
        <v>1</v>
      </c>
      <c r="AG3797">
        <v>0</v>
      </c>
      <c r="AH3797" s="74">
        <v>0</v>
      </c>
      <c r="AJ3797" s="74">
        <f t="shared" si="736"/>
        <v>0</v>
      </c>
      <c r="AK3797" s="74">
        <f t="shared" si="730"/>
        <v>10000</v>
      </c>
      <c r="AL3797" t="str">
        <f t="shared" si="737"/>
        <v>N</v>
      </c>
      <c r="AN3797" t="s">
        <v>89</v>
      </c>
      <c r="AO3797" t="s">
        <v>88</v>
      </c>
      <c r="AP3797" t="str">
        <f t="shared" si="738"/>
        <v>95</v>
      </c>
      <c r="AQ3797" s="145" t="s">
        <v>1826</v>
      </c>
      <c r="AR3797" t="str">
        <f t="shared" si="739"/>
        <v>1-Adjusted Base Budget</v>
      </c>
      <c r="AS3797" s="145" t="s">
        <v>1827</v>
      </c>
      <c r="AT3797" t="s">
        <v>213</v>
      </c>
      <c r="AV3797" t="str">
        <f t="shared" si="733"/>
        <v>UAVP</v>
      </c>
      <c r="AW3797" t="str">
        <f t="shared" si="732"/>
        <v>VP UNIVERSITY ACADEMIC AFFAIRS</v>
      </c>
    </row>
    <row r="3798" spans="1:49">
      <c r="A3798" s="59">
        <v>2018</v>
      </c>
      <c r="B3798" t="s">
        <v>137</v>
      </c>
      <c r="C3798" t="s">
        <v>1372</v>
      </c>
      <c r="D3798" t="s">
        <v>1373</v>
      </c>
      <c r="E3798" t="s">
        <v>1374</v>
      </c>
      <c r="F3798" t="s">
        <v>228</v>
      </c>
      <c r="H3798" t="s">
        <v>1373</v>
      </c>
      <c r="I3798" s="170" t="s">
        <v>87</v>
      </c>
      <c r="J3798" t="s">
        <v>88</v>
      </c>
      <c r="K3798" t="s">
        <v>214</v>
      </c>
      <c r="L3798" t="s">
        <v>520</v>
      </c>
      <c r="M3798" t="s">
        <v>521</v>
      </c>
      <c r="N3798" t="s">
        <v>1382</v>
      </c>
      <c r="O3798" t="s">
        <v>263</v>
      </c>
      <c r="P3798" t="s">
        <v>522</v>
      </c>
      <c r="Q3798" t="s">
        <v>523</v>
      </c>
      <c r="R3798" t="s">
        <v>524</v>
      </c>
      <c r="S3798" t="s">
        <v>338</v>
      </c>
      <c r="T3798" t="s">
        <v>339</v>
      </c>
      <c r="U3798" s="61" t="s">
        <v>340</v>
      </c>
      <c r="V3798" t="s">
        <v>22</v>
      </c>
      <c r="W3798" t="s">
        <v>263</v>
      </c>
      <c r="X3798" s="59">
        <v>5000</v>
      </c>
      <c r="Y3798" s="59">
        <v>5000</v>
      </c>
      <c r="AA3798" s="146" t="str">
        <f t="shared" si="729"/>
        <v>EX</v>
      </c>
      <c r="AB3798" s="146">
        <f t="shared" si="731"/>
        <v>0</v>
      </c>
      <c r="AC3798" t="str">
        <f t="shared" si="734"/>
        <v>EX</v>
      </c>
      <c r="AD3798" s="74">
        <f t="shared" si="735"/>
        <v>5000</v>
      </c>
      <c r="AE3798" s="74">
        <f t="shared" si="740"/>
        <v>5000</v>
      </c>
      <c r="AF3798">
        <v>1</v>
      </c>
      <c r="AG3798">
        <v>0</v>
      </c>
      <c r="AH3798" s="74">
        <v>0</v>
      </c>
      <c r="AJ3798" s="74">
        <f t="shared" si="736"/>
        <v>0</v>
      </c>
      <c r="AK3798" s="74">
        <f t="shared" si="730"/>
        <v>5000</v>
      </c>
      <c r="AL3798" t="str">
        <f t="shared" si="737"/>
        <v>N</v>
      </c>
      <c r="AN3798" t="s">
        <v>89</v>
      </c>
      <c r="AO3798" t="s">
        <v>88</v>
      </c>
      <c r="AP3798" t="str">
        <f t="shared" si="738"/>
        <v>95</v>
      </c>
      <c r="AQ3798" s="145" t="s">
        <v>1826</v>
      </c>
      <c r="AR3798" t="str">
        <f t="shared" si="739"/>
        <v>1-Adjusted Base Budget</v>
      </c>
      <c r="AS3798" s="145" t="s">
        <v>1827</v>
      </c>
      <c r="AT3798" t="s">
        <v>213</v>
      </c>
      <c r="AV3798" t="str">
        <f t="shared" si="733"/>
        <v>UAVP</v>
      </c>
      <c r="AW3798" t="str">
        <f t="shared" si="732"/>
        <v>VP UNIVERSITY ACADEMIC AFFAIRS</v>
      </c>
    </row>
    <row r="3799" spans="1:49">
      <c r="A3799" s="59">
        <v>2018</v>
      </c>
      <c r="B3799" t="s">
        <v>137</v>
      </c>
      <c r="C3799" t="s">
        <v>1372</v>
      </c>
      <c r="D3799" t="s">
        <v>1373</v>
      </c>
      <c r="E3799" t="s">
        <v>1374</v>
      </c>
      <c r="F3799" t="s">
        <v>228</v>
      </c>
      <c r="H3799" t="s">
        <v>1373</v>
      </c>
      <c r="I3799" s="170" t="s">
        <v>87</v>
      </c>
      <c r="J3799" t="s">
        <v>88</v>
      </c>
      <c r="K3799" t="s">
        <v>214</v>
      </c>
      <c r="L3799" t="s">
        <v>529</v>
      </c>
      <c r="M3799" t="s">
        <v>530</v>
      </c>
      <c r="N3799" t="s">
        <v>217</v>
      </c>
      <c r="O3799" t="s">
        <v>263</v>
      </c>
      <c r="P3799" t="s">
        <v>393</v>
      </c>
      <c r="Q3799" t="s">
        <v>394</v>
      </c>
      <c r="R3799" t="s">
        <v>395</v>
      </c>
      <c r="S3799" t="s">
        <v>264</v>
      </c>
      <c r="T3799" t="s">
        <v>265</v>
      </c>
      <c r="U3799" s="61" t="s">
        <v>266</v>
      </c>
      <c r="V3799" t="s">
        <v>22</v>
      </c>
      <c r="W3799" t="s">
        <v>263</v>
      </c>
      <c r="X3799" s="59">
        <v>500</v>
      </c>
      <c r="Y3799" s="59">
        <v>500</v>
      </c>
      <c r="AA3799" s="146" t="str">
        <f t="shared" si="729"/>
        <v>EX</v>
      </c>
      <c r="AB3799" s="146">
        <f t="shared" si="731"/>
        <v>0</v>
      </c>
      <c r="AC3799" t="str">
        <f t="shared" si="734"/>
        <v>EX</v>
      </c>
      <c r="AD3799" s="74">
        <f t="shared" si="735"/>
        <v>500</v>
      </c>
      <c r="AE3799" s="74">
        <f t="shared" si="740"/>
        <v>500</v>
      </c>
      <c r="AF3799">
        <v>1</v>
      </c>
      <c r="AG3799">
        <v>0</v>
      </c>
      <c r="AH3799" s="74">
        <v>0</v>
      </c>
      <c r="AJ3799" s="74">
        <f t="shared" si="736"/>
        <v>0</v>
      </c>
      <c r="AK3799" s="74">
        <f t="shared" si="730"/>
        <v>500</v>
      </c>
      <c r="AL3799" t="str">
        <f t="shared" si="737"/>
        <v>N</v>
      </c>
      <c r="AN3799" t="s">
        <v>89</v>
      </c>
      <c r="AO3799" t="s">
        <v>88</v>
      </c>
      <c r="AP3799" t="str">
        <f t="shared" si="738"/>
        <v>95</v>
      </c>
      <c r="AQ3799" s="145" t="s">
        <v>1826</v>
      </c>
      <c r="AR3799" t="str">
        <f t="shared" si="739"/>
        <v>1-Adjusted Base Budget</v>
      </c>
      <c r="AS3799" s="145" t="s">
        <v>1827</v>
      </c>
      <c r="AT3799" t="s">
        <v>213</v>
      </c>
      <c r="AV3799" t="str">
        <f t="shared" si="733"/>
        <v>UAVP</v>
      </c>
      <c r="AW3799" t="str">
        <f t="shared" si="732"/>
        <v>VP UNIVERSITY ACADEMIC AFFAIRS</v>
      </c>
    </row>
    <row r="3800" spans="1:49">
      <c r="A3800" s="59">
        <v>2018</v>
      </c>
      <c r="B3800" t="s">
        <v>137</v>
      </c>
      <c r="C3800" t="s">
        <v>1372</v>
      </c>
      <c r="D3800" t="s">
        <v>1373</v>
      </c>
      <c r="E3800" t="s">
        <v>1374</v>
      </c>
      <c r="F3800" t="s">
        <v>228</v>
      </c>
      <c r="H3800" t="s">
        <v>1373</v>
      </c>
      <c r="I3800" s="170" t="s">
        <v>87</v>
      </c>
      <c r="J3800" t="s">
        <v>88</v>
      </c>
      <c r="K3800" t="s">
        <v>214</v>
      </c>
      <c r="L3800" t="s">
        <v>396</v>
      </c>
      <c r="M3800" t="s">
        <v>397</v>
      </c>
      <c r="N3800" t="s">
        <v>217</v>
      </c>
      <c r="O3800" t="s">
        <v>263</v>
      </c>
      <c r="P3800" t="s">
        <v>379</v>
      </c>
      <c r="Q3800" t="s">
        <v>379</v>
      </c>
      <c r="R3800" t="s">
        <v>380</v>
      </c>
      <c r="S3800" t="s">
        <v>264</v>
      </c>
      <c r="T3800" t="s">
        <v>265</v>
      </c>
      <c r="U3800" s="61" t="s">
        <v>266</v>
      </c>
      <c r="V3800" t="s">
        <v>22</v>
      </c>
      <c r="W3800" t="s">
        <v>263</v>
      </c>
      <c r="X3800" s="59">
        <v>1500</v>
      </c>
      <c r="Y3800" s="59">
        <v>1500</v>
      </c>
      <c r="AA3800" s="146" t="str">
        <f t="shared" si="729"/>
        <v>EX</v>
      </c>
      <c r="AB3800" s="146">
        <f t="shared" si="731"/>
        <v>0</v>
      </c>
      <c r="AC3800" t="str">
        <f t="shared" si="734"/>
        <v>EX</v>
      </c>
      <c r="AD3800" s="74">
        <f t="shared" si="735"/>
        <v>1500</v>
      </c>
      <c r="AE3800" s="74">
        <f t="shared" si="740"/>
        <v>1500</v>
      </c>
      <c r="AF3800">
        <v>1</v>
      </c>
      <c r="AG3800">
        <v>0</v>
      </c>
      <c r="AH3800" s="74">
        <v>0</v>
      </c>
      <c r="AJ3800" s="74">
        <f t="shared" si="736"/>
        <v>0</v>
      </c>
      <c r="AK3800" s="74">
        <f t="shared" si="730"/>
        <v>1500</v>
      </c>
      <c r="AL3800" t="str">
        <f t="shared" si="737"/>
        <v>N</v>
      </c>
      <c r="AN3800" t="s">
        <v>89</v>
      </c>
      <c r="AO3800" t="s">
        <v>88</v>
      </c>
      <c r="AP3800" t="str">
        <f t="shared" si="738"/>
        <v>95</v>
      </c>
      <c r="AQ3800" s="145" t="s">
        <v>1826</v>
      </c>
      <c r="AR3800" t="str">
        <f t="shared" si="739"/>
        <v>1-Adjusted Base Budget</v>
      </c>
      <c r="AS3800" s="145" t="s">
        <v>1827</v>
      </c>
      <c r="AT3800" t="s">
        <v>213</v>
      </c>
      <c r="AV3800" t="str">
        <f t="shared" si="733"/>
        <v>UAVP</v>
      </c>
      <c r="AW3800" t="str">
        <f t="shared" si="732"/>
        <v>VP UNIVERSITY ACADEMIC AFFAIRS</v>
      </c>
    </row>
    <row r="3801" spans="1:49">
      <c r="A3801" s="59">
        <v>2018</v>
      </c>
      <c r="B3801" t="s">
        <v>137</v>
      </c>
      <c r="C3801" t="s">
        <v>1372</v>
      </c>
      <c r="D3801" t="s">
        <v>1373</v>
      </c>
      <c r="E3801" t="s">
        <v>1374</v>
      </c>
      <c r="F3801" t="s">
        <v>228</v>
      </c>
      <c r="H3801" t="s">
        <v>1373</v>
      </c>
      <c r="I3801" s="170" t="s">
        <v>87</v>
      </c>
      <c r="J3801" t="s">
        <v>88</v>
      </c>
      <c r="K3801" t="s">
        <v>214</v>
      </c>
      <c r="L3801" t="s">
        <v>398</v>
      </c>
      <c r="M3801" t="s">
        <v>399</v>
      </c>
      <c r="N3801" t="s">
        <v>217</v>
      </c>
      <c r="O3801" t="s">
        <v>263</v>
      </c>
      <c r="P3801" t="s">
        <v>352</v>
      </c>
      <c r="Q3801" t="s">
        <v>353</v>
      </c>
      <c r="R3801" t="s">
        <v>354</v>
      </c>
      <c r="S3801" t="s">
        <v>264</v>
      </c>
      <c r="T3801" t="s">
        <v>265</v>
      </c>
      <c r="U3801" s="61" t="s">
        <v>266</v>
      </c>
      <c r="V3801" t="s">
        <v>22</v>
      </c>
      <c r="W3801" t="s">
        <v>263</v>
      </c>
      <c r="X3801" s="59">
        <v>5000</v>
      </c>
      <c r="Y3801" s="59">
        <v>5000</v>
      </c>
      <c r="AA3801" s="146" t="str">
        <f t="shared" si="729"/>
        <v>EX</v>
      </c>
      <c r="AB3801" s="146">
        <f t="shared" si="731"/>
        <v>0</v>
      </c>
      <c r="AC3801" t="str">
        <f t="shared" si="734"/>
        <v>EX</v>
      </c>
      <c r="AD3801" s="74">
        <f t="shared" si="735"/>
        <v>5000</v>
      </c>
      <c r="AE3801" s="74">
        <f t="shared" si="740"/>
        <v>5000</v>
      </c>
      <c r="AF3801">
        <v>1</v>
      </c>
      <c r="AG3801">
        <v>0</v>
      </c>
      <c r="AH3801" s="74">
        <v>0</v>
      </c>
      <c r="AJ3801" s="74">
        <f t="shared" si="736"/>
        <v>0</v>
      </c>
      <c r="AK3801" s="74">
        <f t="shared" si="730"/>
        <v>5000</v>
      </c>
      <c r="AL3801" t="str">
        <f t="shared" si="737"/>
        <v>N</v>
      </c>
      <c r="AN3801" t="s">
        <v>89</v>
      </c>
      <c r="AO3801" t="s">
        <v>88</v>
      </c>
      <c r="AP3801" t="str">
        <f t="shared" si="738"/>
        <v>95</v>
      </c>
      <c r="AQ3801" s="145" t="s">
        <v>1826</v>
      </c>
      <c r="AR3801" t="str">
        <f t="shared" si="739"/>
        <v>1-Adjusted Base Budget</v>
      </c>
      <c r="AS3801" s="145" t="s">
        <v>1827</v>
      </c>
      <c r="AT3801" t="s">
        <v>213</v>
      </c>
      <c r="AV3801" t="str">
        <f t="shared" si="733"/>
        <v>UAVP</v>
      </c>
      <c r="AW3801" t="str">
        <f t="shared" si="732"/>
        <v>VP UNIVERSITY ACADEMIC AFFAIRS</v>
      </c>
    </row>
    <row r="3802" spans="1:49">
      <c r="A3802" s="59">
        <v>2018</v>
      </c>
      <c r="B3802" t="s">
        <v>137</v>
      </c>
      <c r="C3802" t="s">
        <v>1372</v>
      </c>
      <c r="D3802" t="s">
        <v>1373</v>
      </c>
      <c r="E3802" t="s">
        <v>1374</v>
      </c>
      <c r="F3802" t="s">
        <v>228</v>
      </c>
      <c r="H3802" t="s">
        <v>1373</v>
      </c>
      <c r="I3802" s="170" t="s">
        <v>87</v>
      </c>
      <c r="J3802" t="s">
        <v>88</v>
      </c>
      <c r="K3802" t="s">
        <v>214</v>
      </c>
      <c r="L3802" t="s">
        <v>704</v>
      </c>
      <c r="M3802" t="s">
        <v>705</v>
      </c>
      <c r="N3802" t="s">
        <v>1383</v>
      </c>
      <c r="O3802" t="s">
        <v>263</v>
      </c>
      <c r="P3802" t="s">
        <v>379</v>
      </c>
      <c r="Q3802" t="s">
        <v>379</v>
      </c>
      <c r="R3802" t="s">
        <v>380</v>
      </c>
      <c r="S3802" t="s">
        <v>264</v>
      </c>
      <c r="T3802" t="s">
        <v>265</v>
      </c>
      <c r="U3802" s="61" t="s">
        <v>266</v>
      </c>
      <c r="V3802" t="s">
        <v>22</v>
      </c>
      <c r="W3802" t="s">
        <v>263</v>
      </c>
      <c r="X3802" s="59">
        <v>500</v>
      </c>
      <c r="Y3802" s="59">
        <v>500</v>
      </c>
      <c r="AA3802" s="146" t="str">
        <f t="shared" si="729"/>
        <v>EX</v>
      </c>
      <c r="AB3802" s="146">
        <f t="shared" si="731"/>
        <v>0</v>
      </c>
      <c r="AC3802" t="str">
        <f t="shared" si="734"/>
        <v>EX</v>
      </c>
      <c r="AD3802" s="74">
        <f t="shared" si="735"/>
        <v>500</v>
      </c>
      <c r="AE3802" s="74">
        <f t="shared" si="740"/>
        <v>500</v>
      </c>
      <c r="AF3802">
        <v>1</v>
      </c>
      <c r="AG3802">
        <v>0</v>
      </c>
      <c r="AH3802" s="74">
        <v>0</v>
      </c>
      <c r="AJ3802" s="74">
        <f t="shared" si="736"/>
        <v>0</v>
      </c>
      <c r="AK3802" s="74">
        <f t="shared" si="730"/>
        <v>500</v>
      </c>
      <c r="AL3802" t="str">
        <f t="shared" si="737"/>
        <v>N</v>
      </c>
      <c r="AN3802" t="s">
        <v>89</v>
      </c>
      <c r="AO3802" t="s">
        <v>88</v>
      </c>
      <c r="AP3802" t="str">
        <f t="shared" si="738"/>
        <v>95</v>
      </c>
      <c r="AQ3802" s="145" t="s">
        <v>1826</v>
      </c>
      <c r="AR3802" t="str">
        <f t="shared" si="739"/>
        <v>1-Adjusted Base Budget</v>
      </c>
      <c r="AS3802" s="145" t="s">
        <v>1827</v>
      </c>
      <c r="AT3802" t="s">
        <v>213</v>
      </c>
      <c r="AV3802" t="str">
        <f t="shared" si="733"/>
        <v>UAVP</v>
      </c>
      <c r="AW3802" t="str">
        <f t="shared" si="732"/>
        <v>VP UNIVERSITY ACADEMIC AFFAIRS</v>
      </c>
    </row>
    <row r="3803" spans="1:49">
      <c r="A3803" s="59">
        <v>2018</v>
      </c>
      <c r="B3803" t="s">
        <v>137</v>
      </c>
      <c r="C3803" t="s">
        <v>1372</v>
      </c>
      <c r="D3803" t="s">
        <v>1373</v>
      </c>
      <c r="E3803" t="s">
        <v>1374</v>
      </c>
      <c r="F3803" t="s">
        <v>228</v>
      </c>
      <c r="H3803" t="s">
        <v>1373</v>
      </c>
      <c r="I3803" s="170" t="s">
        <v>87</v>
      </c>
      <c r="J3803" t="s">
        <v>88</v>
      </c>
      <c r="K3803" t="s">
        <v>214</v>
      </c>
      <c r="L3803" t="s">
        <v>406</v>
      </c>
      <c r="M3803" t="s">
        <v>407</v>
      </c>
      <c r="N3803" t="s">
        <v>217</v>
      </c>
      <c r="O3803" t="s">
        <v>263</v>
      </c>
      <c r="P3803" t="s">
        <v>379</v>
      </c>
      <c r="Q3803" t="s">
        <v>379</v>
      </c>
      <c r="R3803" t="s">
        <v>380</v>
      </c>
      <c r="S3803" t="s">
        <v>264</v>
      </c>
      <c r="T3803" t="s">
        <v>265</v>
      </c>
      <c r="U3803" s="61" t="s">
        <v>266</v>
      </c>
      <c r="V3803" t="s">
        <v>22</v>
      </c>
      <c r="W3803" t="s">
        <v>263</v>
      </c>
      <c r="X3803" s="59">
        <v>250</v>
      </c>
      <c r="Y3803" s="59">
        <v>250</v>
      </c>
      <c r="AA3803" s="146" t="str">
        <f t="shared" si="729"/>
        <v>EX</v>
      </c>
      <c r="AB3803" s="146">
        <f t="shared" si="731"/>
        <v>0</v>
      </c>
      <c r="AC3803" t="str">
        <f t="shared" si="734"/>
        <v>EX</v>
      </c>
      <c r="AD3803" s="74">
        <f t="shared" si="735"/>
        <v>250</v>
      </c>
      <c r="AE3803" s="74">
        <f t="shared" si="740"/>
        <v>250</v>
      </c>
      <c r="AF3803">
        <v>1</v>
      </c>
      <c r="AG3803">
        <v>0</v>
      </c>
      <c r="AH3803" s="74">
        <v>0</v>
      </c>
      <c r="AJ3803" s="74">
        <f t="shared" si="736"/>
        <v>0</v>
      </c>
      <c r="AK3803" s="74">
        <f t="shared" si="730"/>
        <v>250</v>
      </c>
      <c r="AL3803" t="str">
        <f t="shared" si="737"/>
        <v>N</v>
      </c>
      <c r="AN3803" t="s">
        <v>89</v>
      </c>
      <c r="AO3803" t="s">
        <v>88</v>
      </c>
      <c r="AP3803" t="str">
        <f t="shared" si="738"/>
        <v>95</v>
      </c>
      <c r="AQ3803" s="145" t="s">
        <v>1826</v>
      </c>
      <c r="AR3803" t="str">
        <f t="shared" si="739"/>
        <v>1-Adjusted Base Budget</v>
      </c>
      <c r="AS3803" s="145" t="s">
        <v>1827</v>
      </c>
      <c r="AT3803" t="s">
        <v>213</v>
      </c>
      <c r="AV3803" t="str">
        <f t="shared" si="733"/>
        <v>UAVP</v>
      </c>
      <c r="AW3803" t="str">
        <f t="shared" si="732"/>
        <v>VP UNIVERSITY ACADEMIC AFFAIRS</v>
      </c>
    </row>
    <row r="3804" spans="1:49">
      <c r="A3804" s="59">
        <v>2018</v>
      </c>
      <c r="B3804" t="s">
        <v>137</v>
      </c>
      <c r="C3804" t="s">
        <v>1372</v>
      </c>
      <c r="D3804" t="s">
        <v>1373</v>
      </c>
      <c r="E3804" t="s">
        <v>1374</v>
      </c>
      <c r="F3804" t="s">
        <v>228</v>
      </c>
      <c r="H3804" t="s">
        <v>1373</v>
      </c>
      <c r="I3804" s="170" t="s">
        <v>87</v>
      </c>
      <c r="J3804" t="s">
        <v>88</v>
      </c>
      <c r="K3804" t="s">
        <v>214</v>
      </c>
      <c r="L3804" t="s">
        <v>410</v>
      </c>
      <c r="M3804" t="s">
        <v>411</v>
      </c>
      <c r="N3804" t="s">
        <v>217</v>
      </c>
      <c r="O3804" t="s">
        <v>263</v>
      </c>
      <c r="P3804" t="s">
        <v>379</v>
      </c>
      <c r="Q3804" t="s">
        <v>379</v>
      </c>
      <c r="R3804" t="s">
        <v>380</v>
      </c>
      <c r="S3804" t="s">
        <v>264</v>
      </c>
      <c r="T3804" t="s">
        <v>265</v>
      </c>
      <c r="U3804" s="61" t="s">
        <v>266</v>
      </c>
      <c r="V3804" t="s">
        <v>22</v>
      </c>
      <c r="W3804" t="s">
        <v>263</v>
      </c>
      <c r="X3804" s="59">
        <v>2000</v>
      </c>
      <c r="Y3804" s="59">
        <v>2000</v>
      </c>
      <c r="AA3804" s="146" t="str">
        <f t="shared" si="729"/>
        <v>EX</v>
      </c>
      <c r="AB3804" s="146">
        <f t="shared" si="731"/>
        <v>0</v>
      </c>
      <c r="AC3804" t="str">
        <f t="shared" si="734"/>
        <v>EX</v>
      </c>
      <c r="AD3804" s="74">
        <f t="shared" si="735"/>
        <v>2000</v>
      </c>
      <c r="AE3804" s="74">
        <f t="shared" si="740"/>
        <v>2000</v>
      </c>
      <c r="AF3804">
        <v>1</v>
      </c>
      <c r="AG3804">
        <v>0</v>
      </c>
      <c r="AH3804" s="74">
        <v>0</v>
      </c>
      <c r="AJ3804" s="74">
        <f t="shared" si="736"/>
        <v>0</v>
      </c>
      <c r="AK3804" s="74">
        <f t="shared" si="730"/>
        <v>2000</v>
      </c>
      <c r="AL3804" t="str">
        <f t="shared" si="737"/>
        <v>N</v>
      </c>
      <c r="AN3804" t="s">
        <v>89</v>
      </c>
      <c r="AO3804" t="s">
        <v>88</v>
      </c>
      <c r="AP3804" t="str">
        <f t="shared" si="738"/>
        <v>95</v>
      </c>
      <c r="AQ3804" s="145" t="s">
        <v>1826</v>
      </c>
      <c r="AR3804" t="str">
        <f t="shared" si="739"/>
        <v>1-Adjusted Base Budget</v>
      </c>
      <c r="AS3804" s="145" t="s">
        <v>1827</v>
      </c>
      <c r="AT3804" t="s">
        <v>213</v>
      </c>
      <c r="AV3804" t="str">
        <f t="shared" si="733"/>
        <v>UAVP</v>
      </c>
      <c r="AW3804" t="str">
        <f t="shared" si="732"/>
        <v>VP UNIVERSITY ACADEMIC AFFAIRS</v>
      </c>
    </row>
    <row r="3805" spans="1:49">
      <c r="A3805" s="59">
        <v>2018</v>
      </c>
      <c r="B3805" t="s">
        <v>137</v>
      </c>
      <c r="C3805" t="s">
        <v>1372</v>
      </c>
      <c r="D3805" t="s">
        <v>1373</v>
      </c>
      <c r="E3805" t="s">
        <v>1374</v>
      </c>
      <c r="F3805" t="s">
        <v>228</v>
      </c>
      <c r="H3805" t="s">
        <v>1373</v>
      </c>
      <c r="I3805" s="170" t="s">
        <v>87</v>
      </c>
      <c r="J3805" t="s">
        <v>88</v>
      </c>
      <c r="K3805" t="s">
        <v>214</v>
      </c>
      <c r="L3805" t="s">
        <v>412</v>
      </c>
      <c r="M3805" t="s">
        <v>413</v>
      </c>
      <c r="N3805" t="s">
        <v>217</v>
      </c>
      <c r="O3805" t="s">
        <v>263</v>
      </c>
      <c r="P3805" t="s">
        <v>414</v>
      </c>
      <c r="Q3805" t="s">
        <v>415</v>
      </c>
      <c r="R3805" t="s">
        <v>416</v>
      </c>
      <c r="S3805" t="s">
        <v>338</v>
      </c>
      <c r="T3805" t="s">
        <v>339</v>
      </c>
      <c r="U3805" s="61" t="s">
        <v>340</v>
      </c>
      <c r="V3805" t="s">
        <v>22</v>
      </c>
      <c r="W3805" t="s">
        <v>263</v>
      </c>
      <c r="X3805" s="59">
        <v>15302</v>
      </c>
      <c r="Y3805" s="59">
        <v>17224</v>
      </c>
      <c r="AA3805" s="146" t="str">
        <f t="shared" si="729"/>
        <v>EX</v>
      </c>
      <c r="AB3805" s="146">
        <f t="shared" si="731"/>
        <v>0</v>
      </c>
      <c r="AC3805" t="str">
        <f t="shared" si="734"/>
        <v>EX</v>
      </c>
      <c r="AD3805" s="74">
        <f t="shared" si="735"/>
        <v>17224</v>
      </c>
      <c r="AE3805" s="74">
        <f t="shared" si="740"/>
        <v>17224</v>
      </c>
      <c r="AF3805">
        <v>1</v>
      </c>
      <c r="AG3805">
        <v>0</v>
      </c>
      <c r="AH3805" s="74">
        <v>0</v>
      </c>
      <c r="AJ3805" s="74">
        <f t="shared" si="736"/>
        <v>0</v>
      </c>
      <c r="AK3805" s="74">
        <f t="shared" si="730"/>
        <v>17224</v>
      </c>
      <c r="AL3805" t="str">
        <f t="shared" si="737"/>
        <v>N</v>
      </c>
      <c r="AN3805" t="s">
        <v>89</v>
      </c>
      <c r="AO3805" t="s">
        <v>88</v>
      </c>
      <c r="AP3805" t="str">
        <f t="shared" si="738"/>
        <v>95</v>
      </c>
      <c r="AQ3805" s="145" t="s">
        <v>1826</v>
      </c>
      <c r="AR3805" t="str">
        <f t="shared" si="739"/>
        <v>1-Adjusted Base Budget</v>
      </c>
      <c r="AS3805" s="145" t="s">
        <v>1827</v>
      </c>
      <c r="AT3805" t="s">
        <v>213</v>
      </c>
      <c r="AV3805" t="str">
        <f t="shared" si="733"/>
        <v>UAVP</v>
      </c>
      <c r="AW3805" t="str">
        <f t="shared" si="732"/>
        <v>VP UNIVERSITY ACADEMIC AFFAIRS</v>
      </c>
    </row>
    <row r="3806" spans="1:49">
      <c r="A3806" s="59">
        <v>2018</v>
      </c>
      <c r="B3806" t="s">
        <v>137</v>
      </c>
      <c r="C3806" t="s">
        <v>1372</v>
      </c>
      <c r="D3806" t="s">
        <v>1373</v>
      </c>
      <c r="E3806" t="s">
        <v>1374</v>
      </c>
      <c r="F3806" t="s">
        <v>228</v>
      </c>
      <c r="H3806" t="s">
        <v>1373</v>
      </c>
      <c r="I3806" s="170" t="s">
        <v>87</v>
      </c>
      <c r="J3806" t="s">
        <v>88</v>
      </c>
      <c r="K3806" t="s">
        <v>214</v>
      </c>
      <c r="L3806" t="s">
        <v>417</v>
      </c>
      <c r="M3806" t="s">
        <v>418</v>
      </c>
      <c r="N3806" t="s">
        <v>217</v>
      </c>
      <c r="O3806" t="s">
        <v>263</v>
      </c>
      <c r="P3806" t="s">
        <v>414</v>
      </c>
      <c r="Q3806" t="s">
        <v>415</v>
      </c>
      <c r="R3806" t="s">
        <v>416</v>
      </c>
      <c r="S3806" t="s">
        <v>338</v>
      </c>
      <c r="T3806" t="s">
        <v>339</v>
      </c>
      <c r="U3806" s="61" t="s">
        <v>340</v>
      </c>
      <c r="V3806" t="s">
        <v>22</v>
      </c>
      <c r="W3806" t="s">
        <v>263</v>
      </c>
      <c r="X3806" s="59">
        <v>6996</v>
      </c>
      <c r="Y3806" s="59">
        <v>7651</v>
      </c>
      <c r="AA3806" s="146" t="str">
        <f t="shared" si="729"/>
        <v>EX</v>
      </c>
      <c r="AB3806" s="146">
        <f t="shared" si="731"/>
        <v>0</v>
      </c>
      <c r="AC3806" t="str">
        <f t="shared" si="734"/>
        <v>EX</v>
      </c>
      <c r="AD3806" s="74">
        <f t="shared" si="735"/>
        <v>7651</v>
      </c>
      <c r="AE3806" s="74">
        <f t="shared" si="740"/>
        <v>7651</v>
      </c>
      <c r="AF3806">
        <v>1</v>
      </c>
      <c r="AG3806">
        <v>0</v>
      </c>
      <c r="AH3806" s="74">
        <v>0</v>
      </c>
      <c r="AJ3806" s="74">
        <f t="shared" si="736"/>
        <v>0</v>
      </c>
      <c r="AK3806" s="74">
        <f t="shared" si="730"/>
        <v>7651</v>
      </c>
      <c r="AL3806" t="str">
        <f t="shared" si="737"/>
        <v>N</v>
      </c>
      <c r="AN3806" t="s">
        <v>89</v>
      </c>
      <c r="AO3806" t="s">
        <v>88</v>
      </c>
      <c r="AP3806" t="str">
        <f t="shared" si="738"/>
        <v>95</v>
      </c>
      <c r="AQ3806" s="145" t="s">
        <v>1826</v>
      </c>
      <c r="AR3806" t="str">
        <f t="shared" si="739"/>
        <v>1-Adjusted Base Budget</v>
      </c>
      <c r="AS3806" s="145" t="s">
        <v>1827</v>
      </c>
      <c r="AT3806" t="s">
        <v>213</v>
      </c>
      <c r="AV3806" t="str">
        <f t="shared" si="733"/>
        <v>UAVP</v>
      </c>
      <c r="AW3806" t="str">
        <f t="shared" si="732"/>
        <v>VP UNIVERSITY ACADEMIC AFFAIRS</v>
      </c>
    </row>
    <row r="3807" spans="1:49">
      <c r="A3807" s="59">
        <v>2018</v>
      </c>
      <c r="B3807" t="s">
        <v>137</v>
      </c>
      <c r="C3807" t="s">
        <v>1372</v>
      </c>
      <c r="D3807" t="s">
        <v>1373</v>
      </c>
      <c r="E3807" t="s">
        <v>1374</v>
      </c>
      <c r="F3807" t="s">
        <v>228</v>
      </c>
      <c r="H3807" t="s">
        <v>1373</v>
      </c>
      <c r="I3807" s="170" t="s">
        <v>87</v>
      </c>
      <c r="J3807" t="s">
        <v>88</v>
      </c>
      <c r="K3807" t="s">
        <v>214</v>
      </c>
      <c r="L3807" t="s">
        <v>419</v>
      </c>
      <c r="M3807" t="s">
        <v>420</v>
      </c>
      <c r="N3807" t="s">
        <v>217</v>
      </c>
      <c r="O3807" t="s">
        <v>263</v>
      </c>
      <c r="P3807" t="s">
        <v>414</v>
      </c>
      <c r="Q3807" t="s">
        <v>415</v>
      </c>
      <c r="R3807" t="s">
        <v>416</v>
      </c>
      <c r="S3807" t="s">
        <v>338</v>
      </c>
      <c r="T3807" t="s">
        <v>339</v>
      </c>
      <c r="U3807" s="61" t="s">
        <v>340</v>
      </c>
      <c r="V3807" t="s">
        <v>22</v>
      </c>
      <c r="W3807" t="s">
        <v>263</v>
      </c>
      <c r="X3807" s="59">
        <v>8251</v>
      </c>
      <c r="Y3807" s="59">
        <v>9521</v>
      </c>
      <c r="AA3807" s="146" t="str">
        <f t="shared" si="729"/>
        <v>EX</v>
      </c>
      <c r="AB3807" s="146">
        <f t="shared" si="731"/>
        <v>0</v>
      </c>
      <c r="AC3807" t="str">
        <f t="shared" si="734"/>
        <v>EX</v>
      </c>
      <c r="AD3807" s="74">
        <f t="shared" si="735"/>
        <v>9521</v>
      </c>
      <c r="AE3807" s="74">
        <f t="shared" si="740"/>
        <v>9521</v>
      </c>
      <c r="AF3807">
        <v>1</v>
      </c>
      <c r="AG3807">
        <v>0</v>
      </c>
      <c r="AH3807" s="74">
        <v>0</v>
      </c>
      <c r="AJ3807" s="74">
        <f t="shared" si="736"/>
        <v>0</v>
      </c>
      <c r="AK3807" s="74">
        <f t="shared" si="730"/>
        <v>9521</v>
      </c>
      <c r="AL3807" t="str">
        <f t="shared" si="737"/>
        <v>N</v>
      </c>
      <c r="AN3807" t="s">
        <v>89</v>
      </c>
      <c r="AO3807" t="s">
        <v>88</v>
      </c>
      <c r="AP3807" t="str">
        <f t="shared" si="738"/>
        <v>95</v>
      </c>
      <c r="AQ3807" s="145" t="s">
        <v>1826</v>
      </c>
      <c r="AR3807" t="str">
        <f t="shared" si="739"/>
        <v>1-Adjusted Base Budget</v>
      </c>
      <c r="AS3807" s="145" t="s">
        <v>1827</v>
      </c>
      <c r="AT3807" t="s">
        <v>213</v>
      </c>
      <c r="AV3807" t="str">
        <f t="shared" si="733"/>
        <v>UAVP</v>
      </c>
      <c r="AW3807" t="str">
        <f t="shared" si="732"/>
        <v>VP UNIVERSITY ACADEMIC AFFAIRS</v>
      </c>
    </row>
    <row r="3808" spans="1:49">
      <c r="A3808" s="59">
        <v>2018</v>
      </c>
      <c r="B3808" t="s">
        <v>137</v>
      </c>
      <c r="C3808" t="s">
        <v>1372</v>
      </c>
      <c r="D3808" t="s">
        <v>1373</v>
      </c>
      <c r="E3808" t="s">
        <v>1374</v>
      </c>
      <c r="F3808" t="s">
        <v>228</v>
      </c>
      <c r="H3808" t="s">
        <v>1373</v>
      </c>
      <c r="I3808" s="170" t="s">
        <v>87</v>
      </c>
      <c r="J3808" t="s">
        <v>88</v>
      </c>
      <c r="K3808" t="s">
        <v>214</v>
      </c>
      <c r="L3808" t="s">
        <v>568</v>
      </c>
      <c r="M3808" t="s">
        <v>569</v>
      </c>
      <c r="N3808" t="s">
        <v>217</v>
      </c>
      <c r="O3808" t="s">
        <v>263</v>
      </c>
      <c r="P3808" t="s">
        <v>414</v>
      </c>
      <c r="Q3808" t="s">
        <v>415</v>
      </c>
      <c r="R3808" t="s">
        <v>416</v>
      </c>
      <c r="S3808" t="s">
        <v>338</v>
      </c>
      <c r="T3808" t="s">
        <v>339</v>
      </c>
      <c r="U3808" s="61" t="s">
        <v>340</v>
      </c>
      <c r="V3808" t="s">
        <v>22</v>
      </c>
      <c r="W3808" t="s">
        <v>263</v>
      </c>
      <c r="X3808" s="59">
        <v>1204</v>
      </c>
      <c r="Y3808" s="59">
        <v>1204</v>
      </c>
      <c r="AA3808" s="146" t="str">
        <f t="shared" si="729"/>
        <v>EX</v>
      </c>
      <c r="AB3808" s="146">
        <f t="shared" si="731"/>
        <v>0</v>
      </c>
      <c r="AC3808" t="str">
        <f t="shared" si="734"/>
        <v>EX</v>
      </c>
      <c r="AD3808" s="74">
        <f t="shared" si="735"/>
        <v>1204</v>
      </c>
      <c r="AE3808" s="74">
        <f t="shared" si="740"/>
        <v>1204</v>
      </c>
      <c r="AF3808">
        <v>1</v>
      </c>
      <c r="AG3808">
        <v>0</v>
      </c>
      <c r="AH3808" s="74">
        <v>0</v>
      </c>
      <c r="AJ3808" s="74">
        <f t="shared" si="736"/>
        <v>0</v>
      </c>
      <c r="AK3808" s="74">
        <f t="shared" si="730"/>
        <v>1204</v>
      </c>
      <c r="AL3808" t="str">
        <f t="shared" si="737"/>
        <v>N</v>
      </c>
      <c r="AN3808" t="s">
        <v>89</v>
      </c>
      <c r="AO3808" t="s">
        <v>88</v>
      </c>
      <c r="AP3808" t="str">
        <f t="shared" si="738"/>
        <v>95</v>
      </c>
      <c r="AQ3808" s="145" t="s">
        <v>1826</v>
      </c>
      <c r="AR3808" t="str">
        <f t="shared" si="739"/>
        <v>1-Adjusted Base Budget</v>
      </c>
      <c r="AS3808" s="145" t="s">
        <v>1827</v>
      </c>
      <c r="AT3808" t="s">
        <v>213</v>
      </c>
      <c r="AV3808" t="str">
        <f t="shared" si="733"/>
        <v>UAVP</v>
      </c>
      <c r="AW3808" t="str">
        <f t="shared" si="732"/>
        <v>VP UNIVERSITY ACADEMIC AFFAIRS</v>
      </c>
    </row>
    <row r="3809" spans="1:49">
      <c r="A3809" s="59">
        <v>2018</v>
      </c>
      <c r="B3809" t="s">
        <v>137</v>
      </c>
      <c r="C3809" t="s">
        <v>1372</v>
      </c>
      <c r="D3809" t="s">
        <v>1373</v>
      </c>
      <c r="E3809" t="s">
        <v>1374</v>
      </c>
      <c r="F3809" t="s">
        <v>228</v>
      </c>
      <c r="H3809" t="s">
        <v>1373</v>
      </c>
      <c r="I3809" s="170" t="s">
        <v>87</v>
      </c>
      <c r="J3809" t="s">
        <v>88</v>
      </c>
      <c r="K3809" t="s">
        <v>214</v>
      </c>
      <c r="L3809" t="s">
        <v>421</v>
      </c>
      <c r="M3809" t="s">
        <v>422</v>
      </c>
      <c r="N3809" t="s">
        <v>217</v>
      </c>
      <c r="O3809" t="s">
        <v>263</v>
      </c>
      <c r="P3809" t="s">
        <v>367</v>
      </c>
      <c r="Q3809" t="s">
        <v>368</v>
      </c>
      <c r="R3809" t="s">
        <v>369</v>
      </c>
      <c r="S3809" t="s">
        <v>370</v>
      </c>
      <c r="T3809" t="s">
        <v>368</v>
      </c>
      <c r="U3809" s="61" t="s">
        <v>371</v>
      </c>
      <c r="V3809" t="s">
        <v>22</v>
      </c>
      <c r="W3809" t="s">
        <v>263</v>
      </c>
      <c r="X3809" s="59">
        <v>1777</v>
      </c>
      <c r="Y3809" s="59">
        <v>1777</v>
      </c>
      <c r="AA3809" s="146" t="str">
        <f t="shared" si="729"/>
        <v>EX</v>
      </c>
      <c r="AB3809" s="146">
        <f t="shared" si="731"/>
        <v>0</v>
      </c>
      <c r="AC3809" t="str">
        <f t="shared" si="734"/>
        <v>EX</v>
      </c>
      <c r="AD3809" s="74">
        <f t="shared" si="735"/>
        <v>1777</v>
      </c>
      <c r="AE3809" s="74">
        <f t="shared" si="740"/>
        <v>1777</v>
      </c>
      <c r="AF3809">
        <v>1</v>
      </c>
      <c r="AG3809">
        <v>0</v>
      </c>
      <c r="AH3809" s="74">
        <v>0</v>
      </c>
      <c r="AJ3809" s="74">
        <f t="shared" si="736"/>
        <v>0</v>
      </c>
      <c r="AK3809" s="74">
        <f t="shared" si="730"/>
        <v>1777</v>
      </c>
      <c r="AL3809" t="str">
        <f t="shared" si="737"/>
        <v>N</v>
      </c>
      <c r="AN3809" t="s">
        <v>89</v>
      </c>
      <c r="AO3809" t="s">
        <v>88</v>
      </c>
      <c r="AP3809" t="str">
        <f t="shared" si="738"/>
        <v>95</v>
      </c>
      <c r="AQ3809" s="145" t="s">
        <v>1826</v>
      </c>
      <c r="AR3809" t="str">
        <f t="shared" si="739"/>
        <v>1-Adjusted Base Budget</v>
      </c>
      <c r="AS3809" s="145" t="s">
        <v>1827</v>
      </c>
      <c r="AT3809" t="s">
        <v>213</v>
      </c>
      <c r="AV3809" t="str">
        <f t="shared" si="733"/>
        <v>UAVP</v>
      </c>
      <c r="AW3809" t="str">
        <f t="shared" si="732"/>
        <v>VP UNIVERSITY ACADEMIC AFFAIRS</v>
      </c>
    </row>
    <row r="3810" spans="1:49">
      <c r="A3810" s="59">
        <v>2018</v>
      </c>
      <c r="B3810" t="s">
        <v>137</v>
      </c>
      <c r="C3810" t="s">
        <v>1372</v>
      </c>
      <c r="D3810" t="s">
        <v>1373</v>
      </c>
      <c r="E3810" t="s">
        <v>1374</v>
      </c>
      <c r="F3810" t="s">
        <v>228</v>
      </c>
      <c r="H3810" t="s">
        <v>1373</v>
      </c>
      <c r="I3810" s="170" t="s">
        <v>87</v>
      </c>
      <c r="J3810" t="s">
        <v>88</v>
      </c>
      <c r="K3810" t="s">
        <v>214</v>
      </c>
      <c r="L3810" t="s">
        <v>421</v>
      </c>
      <c r="M3810" t="s">
        <v>422</v>
      </c>
      <c r="N3810" t="s">
        <v>1384</v>
      </c>
      <c r="O3810" t="s">
        <v>263</v>
      </c>
      <c r="P3810" t="s">
        <v>367</v>
      </c>
      <c r="Q3810" t="s">
        <v>368</v>
      </c>
      <c r="R3810" t="s">
        <v>369</v>
      </c>
      <c r="S3810" t="s">
        <v>370</v>
      </c>
      <c r="T3810" t="s">
        <v>368</v>
      </c>
      <c r="U3810" s="61" t="s">
        <v>371</v>
      </c>
      <c r="V3810" t="s">
        <v>22</v>
      </c>
      <c r="W3810" t="s">
        <v>263</v>
      </c>
      <c r="X3810" s="59">
        <v>12000</v>
      </c>
      <c r="Y3810" s="59">
        <v>6000</v>
      </c>
      <c r="AA3810" s="146" t="str">
        <f t="shared" si="729"/>
        <v>EX</v>
      </c>
      <c r="AB3810" s="146">
        <f t="shared" si="731"/>
        <v>0</v>
      </c>
      <c r="AC3810" t="str">
        <f t="shared" si="734"/>
        <v>EX</v>
      </c>
      <c r="AD3810" s="74">
        <f t="shared" si="735"/>
        <v>6000</v>
      </c>
      <c r="AE3810" s="74">
        <f t="shared" si="740"/>
        <v>6000</v>
      </c>
      <c r="AF3810">
        <v>1</v>
      </c>
      <c r="AG3810">
        <v>0</v>
      </c>
      <c r="AH3810" s="74">
        <v>0</v>
      </c>
      <c r="AJ3810" s="74">
        <f t="shared" si="736"/>
        <v>0</v>
      </c>
      <c r="AK3810" s="74">
        <f t="shared" si="730"/>
        <v>6000</v>
      </c>
      <c r="AL3810" t="str">
        <f t="shared" si="737"/>
        <v>N</v>
      </c>
      <c r="AN3810" t="s">
        <v>89</v>
      </c>
      <c r="AO3810" t="s">
        <v>88</v>
      </c>
      <c r="AP3810" t="str">
        <f t="shared" si="738"/>
        <v>95</v>
      </c>
      <c r="AQ3810" s="145" t="s">
        <v>1826</v>
      </c>
      <c r="AR3810" t="str">
        <f t="shared" si="739"/>
        <v>1-Adjusted Base Budget</v>
      </c>
      <c r="AS3810" s="145" t="s">
        <v>1827</v>
      </c>
      <c r="AT3810" t="s">
        <v>213</v>
      </c>
      <c r="AV3810" t="str">
        <f t="shared" si="733"/>
        <v>UAVP</v>
      </c>
      <c r="AW3810" t="str">
        <f t="shared" si="732"/>
        <v>VP UNIVERSITY ACADEMIC AFFAIRS</v>
      </c>
    </row>
    <row r="3811" spans="1:49">
      <c r="A3811" s="59">
        <v>2018</v>
      </c>
      <c r="B3811" t="s">
        <v>137</v>
      </c>
      <c r="C3811" t="s">
        <v>1372</v>
      </c>
      <c r="D3811" t="s">
        <v>1373</v>
      </c>
      <c r="E3811" t="s">
        <v>1374</v>
      </c>
      <c r="F3811" t="s">
        <v>228</v>
      </c>
      <c r="H3811" t="s">
        <v>1373</v>
      </c>
      <c r="I3811" s="170" t="s">
        <v>87</v>
      </c>
      <c r="J3811" t="s">
        <v>88</v>
      </c>
      <c r="K3811" t="s">
        <v>214</v>
      </c>
      <c r="L3811" t="s">
        <v>421</v>
      </c>
      <c r="M3811" t="s">
        <v>422</v>
      </c>
      <c r="N3811" t="s">
        <v>1385</v>
      </c>
      <c r="O3811" t="s">
        <v>263</v>
      </c>
      <c r="P3811" t="s">
        <v>367</v>
      </c>
      <c r="Q3811" t="s">
        <v>368</v>
      </c>
      <c r="R3811" t="s">
        <v>369</v>
      </c>
      <c r="S3811" t="s">
        <v>370</v>
      </c>
      <c r="T3811" t="s">
        <v>368</v>
      </c>
      <c r="U3811" s="61" t="s">
        <v>371</v>
      </c>
      <c r="V3811" t="s">
        <v>22</v>
      </c>
      <c r="W3811" t="s">
        <v>263</v>
      </c>
      <c r="X3811" s="59">
        <v>5000</v>
      </c>
      <c r="Y3811" s="59">
        <v>2595</v>
      </c>
      <c r="AA3811" s="146" t="str">
        <f t="shared" si="729"/>
        <v>EX</v>
      </c>
      <c r="AB3811" s="146">
        <f t="shared" si="731"/>
        <v>0</v>
      </c>
      <c r="AC3811" t="str">
        <f t="shared" si="734"/>
        <v>EX</v>
      </c>
      <c r="AD3811" s="74">
        <f t="shared" si="735"/>
        <v>2595</v>
      </c>
      <c r="AE3811" s="74">
        <f t="shared" si="740"/>
        <v>2595</v>
      </c>
      <c r="AF3811">
        <v>1</v>
      </c>
      <c r="AG3811">
        <v>0</v>
      </c>
      <c r="AH3811" s="74">
        <v>0</v>
      </c>
      <c r="AJ3811" s="74">
        <f t="shared" si="736"/>
        <v>0</v>
      </c>
      <c r="AK3811" s="74">
        <f t="shared" si="730"/>
        <v>2595</v>
      </c>
      <c r="AL3811" t="str">
        <f t="shared" si="737"/>
        <v>N</v>
      </c>
      <c r="AN3811" t="s">
        <v>89</v>
      </c>
      <c r="AO3811" t="s">
        <v>88</v>
      </c>
      <c r="AP3811" t="str">
        <f t="shared" si="738"/>
        <v>95</v>
      </c>
      <c r="AQ3811" s="145" t="s">
        <v>1826</v>
      </c>
      <c r="AR3811" t="str">
        <f t="shared" si="739"/>
        <v>1-Adjusted Base Budget</v>
      </c>
      <c r="AS3811" s="145" t="s">
        <v>1827</v>
      </c>
      <c r="AT3811" t="s">
        <v>213</v>
      </c>
      <c r="AV3811" t="str">
        <f t="shared" si="733"/>
        <v>UAVP</v>
      </c>
      <c r="AW3811" t="str">
        <f t="shared" si="732"/>
        <v>VP UNIVERSITY ACADEMIC AFFAIRS</v>
      </c>
    </row>
    <row r="3812" spans="1:49">
      <c r="A3812" s="59">
        <v>2018</v>
      </c>
      <c r="B3812" t="s">
        <v>137</v>
      </c>
      <c r="C3812" t="s">
        <v>1372</v>
      </c>
      <c r="D3812" t="s">
        <v>1373</v>
      </c>
      <c r="E3812" t="s">
        <v>1374</v>
      </c>
      <c r="F3812" t="s">
        <v>228</v>
      </c>
      <c r="H3812" t="s">
        <v>1373</v>
      </c>
      <c r="I3812" s="170" t="s">
        <v>87</v>
      </c>
      <c r="J3812" t="s">
        <v>88</v>
      </c>
      <c r="K3812" t="s">
        <v>214</v>
      </c>
      <c r="L3812" t="s">
        <v>421</v>
      </c>
      <c r="M3812" t="s">
        <v>422</v>
      </c>
      <c r="N3812" t="s">
        <v>1386</v>
      </c>
      <c r="O3812" t="s">
        <v>263</v>
      </c>
      <c r="P3812" t="s">
        <v>367</v>
      </c>
      <c r="Q3812" t="s">
        <v>368</v>
      </c>
      <c r="R3812" t="s">
        <v>369</v>
      </c>
      <c r="S3812" t="s">
        <v>370</v>
      </c>
      <c r="T3812" t="s">
        <v>368</v>
      </c>
      <c r="U3812" s="61" t="s">
        <v>371</v>
      </c>
      <c r="V3812" t="s">
        <v>22</v>
      </c>
      <c r="W3812" t="s">
        <v>263</v>
      </c>
      <c r="X3812" s="59">
        <v>10000</v>
      </c>
      <c r="Y3812" s="59">
        <v>5000</v>
      </c>
      <c r="AA3812" s="146" t="str">
        <f t="shared" si="729"/>
        <v>EX</v>
      </c>
      <c r="AB3812" s="146">
        <f t="shared" si="731"/>
        <v>0</v>
      </c>
      <c r="AC3812" t="str">
        <f t="shared" si="734"/>
        <v>EX</v>
      </c>
      <c r="AD3812" s="74">
        <f t="shared" si="735"/>
        <v>5000</v>
      </c>
      <c r="AE3812" s="74">
        <f t="shared" si="740"/>
        <v>5000</v>
      </c>
      <c r="AF3812">
        <v>1</v>
      </c>
      <c r="AG3812">
        <v>0</v>
      </c>
      <c r="AH3812" s="74">
        <v>0</v>
      </c>
      <c r="AJ3812" s="74">
        <f t="shared" si="736"/>
        <v>0</v>
      </c>
      <c r="AK3812" s="74">
        <f t="shared" si="730"/>
        <v>5000</v>
      </c>
      <c r="AL3812" t="str">
        <f t="shared" si="737"/>
        <v>N</v>
      </c>
      <c r="AN3812" t="s">
        <v>89</v>
      </c>
      <c r="AO3812" t="s">
        <v>88</v>
      </c>
      <c r="AP3812" t="str">
        <f t="shared" si="738"/>
        <v>95</v>
      </c>
      <c r="AQ3812" s="145" t="s">
        <v>1826</v>
      </c>
      <c r="AR3812" t="str">
        <f t="shared" si="739"/>
        <v>1-Adjusted Base Budget</v>
      </c>
      <c r="AS3812" s="145" t="s">
        <v>1827</v>
      </c>
      <c r="AT3812" t="s">
        <v>213</v>
      </c>
      <c r="AV3812" t="str">
        <f t="shared" si="733"/>
        <v>UAVP</v>
      </c>
      <c r="AW3812" t="str">
        <f t="shared" si="732"/>
        <v>VP UNIVERSITY ACADEMIC AFFAIRS</v>
      </c>
    </row>
    <row r="3813" spans="1:49">
      <c r="A3813" s="59">
        <v>2018</v>
      </c>
      <c r="B3813" t="s">
        <v>137</v>
      </c>
      <c r="C3813" t="s">
        <v>1372</v>
      </c>
      <c r="D3813" t="s">
        <v>1373</v>
      </c>
      <c r="E3813" t="s">
        <v>1374</v>
      </c>
      <c r="F3813" t="s">
        <v>228</v>
      </c>
      <c r="H3813" t="s">
        <v>1373</v>
      </c>
      <c r="I3813" s="170" t="s">
        <v>87</v>
      </c>
      <c r="J3813" t="s">
        <v>88</v>
      </c>
      <c r="K3813" t="s">
        <v>214</v>
      </c>
      <c r="L3813" t="s">
        <v>425</v>
      </c>
      <c r="M3813" t="s">
        <v>426</v>
      </c>
      <c r="N3813" t="s">
        <v>217</v>
      </c>
      <c r="O3813" t="s">
        <v>263</v>
      </c>
      <c r="P3813" t="s">
        <v>367</v>
      </c>
      <c r="Q3813" t="s">
        <v>368</v>
      </c>
      <c r="R3813" t="s">
        <v>369</v>
      </c>
      <c r="S3813" t="s">
        <v>370</v>
      </c>
      <c r="T3813" t="s">
        <v>368</v>
      </c>
      <c r="U3813" s="61" t="s">
        <v>371</v>
      </c>
      <c r="V3813" t="s">
        <v>22</v>
      </c>
      <c r="W3813" t="s">
        <v>263</v>
      </c>
      <c r="X3813" s="59">
        <v>2000</v>
      </c>
      <c r="Y3813" s="59">
        <v>2000</v>
      </c>
      <c r="AA3813" s="146" t="str">
        <f t="shared" si="729"/>
        <v>EX</v>
      </c>
      <c r="AB3813" s="146">
        <f t="shared" si="731"/>
        <v>0</v>
      </c>
      <c r="AC3813" t="str">
        <f t="shared" si="734"/>
        <v>EX</v>
      </c>
      <c r="AD3813" s="74">
        <f t="shared" si="735"/>
        <v>2000</v>
      </c>
      <c r="AE3813" s="74">
        <f t="shared" si="740"/>
        <v>2000</v>
      </c>
      <c r="AF3813">
        <v>1</v>
      </c>
      <c r="AG3813">
        <v>0</v>
      </c>
      <c r="AH3813" s="74">
        <v>0</v>
      </c>
      <c r="AJ3813" s="74">
        <f t="shared" si="736"/>
        <v>0</v>
      </c>
      <c r="AK3813" s="74">
        <f t="shared" si="730"/>
        <v>2000</v>
      </c>
      <c r="AL3813" t="str">
        <f t="shared" si="737"/>
        <v>N</v>
      </c>
      <c r="AN3813" t="s">
        <v>89</v>
      </c>
      <c r="AO3813" t="s">
        <v>88</v>
      </c>
      <c r="AP3813" t="str">
        <f t="shared" si="738"/>
        <v>95</v>
      </c>
      <c r="AQ3813" s="145" t="s">
        <v>1826</v>
      </c>
      <c r="AR3813" t="str">
        <f t="shared" si="739"/>
        <v>1-Adjusted Base Budget</v>
      </c>
      <c r="AS3813" s="145" t="s">
        <v>1827</v>
      </c>
      <c r="AT3813" t="s">
        <v>213</v>
      </c>
      <c r="AV3813" t="str">
        <f t="shared" si="733"/>
        <v>UAVP</v>
      </c>
      <c r="AW3813" t="str">
        <f t="shared" si="732"/>
        <v>VP UNIVERSITY ACADEMIC AFFAIRS</v>
      </c>
    </row>
    <row r="3814" spans="1:49">
      <c r="A3814" s="59">
        <v>2018</v>
      </c>
      <c r="B3814" t="s">
        <v>137</v>
      </c>
      <c r="C3814" t="s">
        <v>1372</v>
      </c>
      <c r="D3814" t="s">
        <v>1373</v>
      </c>
      <c r="E3814" t="s">
        <v>1374</v>
      </c>
      <c r="F3814" t="s">
        <v>228</v>
      </c>
      <c r="H3814" t="s">
        <v>1373</v>
      </c>
      <c r="I3814" s="170" t="s">
        <v>87</v>
      </c>
      <c r="J3814" t="s">
        <v>88</v>
      </c>
      <c r="K3814" t="s">
        <v>214</v>
      </c>
      <c r="L3814" t="s">
        <v>276</v>
      </c>
      <c r="M3814" t="s">
        <v>277</v>
      </c>
      <c r="N3814" t="s">
        <v>217</v>
      </c>
      <c r="O3814" t="s">
        <v>263</v>
      </c>
      <c r="P3814" t="s">
        <v>278</v>
      </c>
      <c r="Q3814" t="s">
        <v>279</v>
      </c>
      <c r="R3814" t="s">
        <v>280</v>
      </c>
      <c r="S3814" t="s">
        <v>281</v>
      </c>
      <c r="T3814" t="s">
        <v>282</v>
      </c>
      <c r="U3814" s="61" t="s">
        <v>283</v>
      </c>
      <c r="V3814" t="s">
        <v>22</v>
      </c>
      <c r="W3814" t="s">
        <v>263</v>
      </c>
      <c r="X3814" s="59">
        <v>20000</v>
      </c>
      <c r="Y3814" s="59">
        <v>20000</v>
      </c>
      <c r="AA3814" s="146" t="str">
        <f t="shared" si="729"/>
        <v>EX</v>
      </c>
      <c r="AB3814" s="146">
        <f t="shared" si="731"/>
        <v>0</v>
      </c>
      <c r="AC3814" t="str">
        <f t="shared" si="734"/>
        <v>EX</v>
      </c>
      <c r="AD3814" s="74">
        <f t="shared" si="735"/>
        <v>20000</v>
      </c>
      <c r="AE3814" s="74">
        <f t="shared" si="740"/>
        <v>20000</v>
      </c>
      <c r="AF3814">
        <v>1</v>
      </c>
      <c r="AG3814">
        <v>0</v>
      </c>
      <c r="AH3814" s="74">
        <v>0</v>
      </c>
      <c r="AJ3814" s="74">
        <f t="shared" si="736"/>
        <v>0</v>
      </c>
      <c r="AK3814" s="74">
        <f t="shared" si="730"/>
        <v>20000</v>
      </c>
      <c r="AL3814" t="str">
        <f t="shared" si="737"/>
        <v>N</v>
      </c>
      <c r="AN3814" t="s">
        <v>89</v>
      </c>
      <c r="AO3814" t="s">
        <v>88</v>
      </c>
      <c r="AP3814" t="str">
        <f t="shared" si="738"/>
        <v>95</v>
      </c>
      <c r="AQ3814" s="145" t="s">
        <v>1826</v>
      </c>
      <c r="AR3814" t="str">
        <f t="shared" si="739"/>
        <v>1-Adjusted Base Budget</v>
      </c>
      <c r="AS3814" s="145" t="s">
        <v>1827</v>
      </c>
      <c r="AT3814" t="s">
        <v>213</v>
      </c>
      <c r="AV3814" t="str">
        <f t="shared" si="733"/>
        <v>UAVP</v>
      </c>
      <c r="AW3814" t="str">
        <f t="shared" si="732"/>
        <v>VP UNIVERSITY ACADEMIC AFFAIRS</v>
      </c>
    </row>
    <row r="3815" spans="1:49">
      <c r="A3815" s="59">
        <v>2018</v>
      </c>
      <c r="B3815" t="s">
        <v>137</v>
      </c>
      <c r="C3815" t="s">
        <v>1387</v>
      </c>
      <c r="D3815" t="s">
        <v>1388</v>
      </c>
      <c r="E3815" t="s">
        <v>1391</v>
      </c>
      <c r="F3815" t="s">
        <v>228</v>
      </c>
      <c r="H3815" t="s">
        <v>1776</v>
      </c>
      <c r="I3815" s="170" t="s">
        <v>87</v>
      </c>
      <c r="J3815" t="s">
        <v>88</v>
      </c>
      <c r="K3815" t="s">
        <v>214</v>
      </c>
      <c r="L3815" t="s">
        <v>126</v>
      </c>
      <c r="M3815" t="s">
        <v>345</v>
      </c>
      <c r="N3815" t="s">
        <v>217</v>
      </c>
      <c r="O3815" t="s">
        <v>263</v>
      </c>
      <c r="P3815" t="s">
        <v>346</v>
      </c>
      <c r="Q3815" t="s">
        <v>345</v>
      </c>
      <c r="R3815" t="s">
        <v>347</v>
      </c>
      <c r="S3815" t="s">
        <v>338</v>
      </c>
      <c r="T3815" t="s">
        <v>339</v>
      </c>
      <c r="U3815" s="61" t="s">
        <v>340</v>
      </c>
      <c r="V3815" t="s">
        <v>710</v>
      </c>
      <c r="W3815" t="s">
        <v>263</v>
      </c>
      <c r="X3815" s="59">
        <v>173761</v>
      </c>
      <c r="Y3815" s="59">
        <v>0</v>
      </c>
      <c r="AA3815" s="146" t="str">
        <f t="shared" si="729"/>
        <v>EX</v>
      </c>
      <c r="AB3815" s="146">
        <f t="shared" si="731"/>
        <v>0</v>
      </c>
      <c r="AC3815" t="str">
        <f t="shared" si="734"/>
        <v>EX</v>
      </c>
      <c r="AD3815" s="74">
        <f t="shared" si="735"/>
        <v>0</v>
      </c>
      <c r="AE3815" s="74">
        <f t="shared" si="740"/>
        <v>0</v>
      </c>
      <c r="AF3815">
        <v>1.3809</v>
      </c>
      <c r="AG3815">
        <v>0</v>
      </c>
      <c r="AH3815" s="74">
        <v>0</v>
      </c>
      <c r="AJ3815" s="74">
        <f t="shared" si="736"/>
        <v>0</v>
      </c>
      <c r="AK3815" s="74">
        <f t="shared" si="730"/>
        <v>0</v>
      </c>
      <c r="AL3815" t="str">
        <f t="shared" si="737"/>
        <v>Y</v>
      </c>
      <c r="AN3815" t="s">
        <v>89</v>
      </c>
      <c r="AO3815" t="s">
        <v>88</v>
      </c>
      <c r="AP3815" t="str">
        <f t="shared" si="738"/>
        <v>99</v>
      </c>
      <c r="AQ3815" s="145" t="s">
        <v>1826</v>
      </c>
      <c r="AR3815" t="str">
        <f t="shared" si="739"/>
        <v>1-Adjusted Base Budget</v>
      </c>
      <c r="AS3815" s="145" t="s">
        <v>1827</v>
      </c>
      <c r="AT3815" t="s">
        <v>213</v>
      </c>
      <c r="AV3815" t="str">
        <f t="shared" si="733"/>
        <v>UAVP</v>
      </c>
      <c r="AW3815" t="str">
        <f t="shared" si="732"/>
        <v>VP UNIVERSITY ACADEMIC AFFAIRS</v>
      </c>
    </row>
    <row r="3816" spans="1:49">
      <c r="A3816" s="59">
        <v>2018</v>
      </c>
      <c r="B3816" t="s">
        <v>137</v>
      </c>
      <c r="C3816" t="s">
        <v>1387</v>
      </c>
      <c r="D3816" t="s">
        <v>1388</v>
      </c>
      <c r="E3816" t="s">
        <v>1392</v>
      </c>
      <c r="F3816" t="s">
        <v>228</v>
      </c>
      <c r="H3816" t="s">
        <v>1393</v>
      </c>
      <c r="I3816" s="170" t="s">
        <v>87</v>
      </c>
      <c r="J3816" t="s">
        <v>88</v>
      </c>
      <c r="K3816" t="s">
        <v>214</v>
      </c>
      <c r="L3816" t="s">
        <v>126</v>
      </c>
      <c r="M3816" t="s">
        <v>345</v>
      </c>
      <c r="N3816" t="s">
        <v>217</v>
      </c>
      <c r="O3816" t="s">
        <v>263</v>
      </c>
      <c r="P3816" t="s">
        <v>346</v>
      </c>
      <c r="Q3816" t="s">
        <v>345</v>
      </c>
      <c r="R3816" t="s">
        <v>347</v>
      </c>
      <c r="S3816" t="s">
        <v>338</v>
      </c>
      <c r="T3816" t="s">
        <v>339</v>
      </c>
      <c r="U3816" s="61" t="s">
        <v>340</v>
      </c>
      <c r="V3816" t="s">
        <v>710</v>
      </c>
      <c r="W3816" t="s">
        <v>263</v>
      </c>
      <c r="X3816" s="59">
        <v>137985</v>
      </c>
      <c r="Y3816" s="59">
        <v>0</v>
      </c>
      <c r="AA3816" s="146" t="str">
        <f t="shared" si="729"/>
        <v>EX</v>
      </c>
      <c r="AB3816" s="146">
        <f t="shared" si="731"/>
        <v>0</v>
      </c>
      <c r="AC3816" t="str">
        <f t="shared" si="734"/>
        <v>EX</v>
      </c>
      <c r="AD3816" s="74">
        <f t="shared" si="735"/>
        <v>0</v>
      </c>
      <c r="AE3816" s="74">
        <f t="shared" si="740"/>
        <v>0</v>
      </c>
      <c r="AF3816">
        <v>1.3809</v>
      </c>
      <c r="AG3816">
        <v>0</v>
      </c>
      <c r="AH3816" s="74">
        <v>0</v>
      </c>
      <c r="AJ3816" s="74">
        <f t="shared" si="736"/>
        <v>0</v>
      </c>
      <c r="AK3816" s="74">
        <f t="shared" si="730"/>
        <v>0</v>
      </c>
      <c r="AL3816" t="str">
        <f t="shared" si="737"/>
        <v>Y</v>
      </c>
      <c r="AN3816" t="s">
        <v>89</v>
      </c>
      <c r="AO3816" t="s">
        <v>88</v>
      </c>
      <c r="AP3816" t="str">
        <f t="shared" si="738"/>
        <v>99</v>
      </c>
      <c r="AQ3816" s="145" t="s">
        <v>1826</v>
      </c>
      <c r="AR3816" t="str">
        <f t="shared" si="739"/>
        <v>1-Adjusted Base Budget</v>
      </c>
      <c r="AS3816" s="145" t="s">
        <v>1827</v>
      </c>
      <c r="AT3816" t="s">
        <v>213</v>
      </c>
      <c r="AV3816" t="str">
        <f t="shared" si="733"/>
        <v>UAVP</v>
      </c>
      <c r="AW3816" t="str">
        <f t="shared" si="732"/>
        <v>VP UNIVERSITY ACADEMIC AFFAIRS</v>
      </c>
    </row>
    <row r="3817" spans="1:49">
      <c r="A3817" s="59">
        <v>2018</v>
      </c>
      <c r="B3817" t="s">
        <v>137</v>
      </c>
      <c r="C3817" t="s">
        <v>1387</v>
      </c>
      <c r="D3817" t="s">
        <v>1388</v>
      </c>
      <c r="E3817" t="s">
        <v>1404</v>
      </c>
      <c r="F3817" t="s">
        <v>228</v>
      </c>
      <c r="H3817" t="s">
        <v>1405</v>
      </c>
      <c r="I3817" s="170" t="s">
        <v>87</v>
      </c>
      <c r="J3817" t="s">
        <v>88</v>
      </c>
      <c r="K3817" t="s">
        <v>214</v>
      </c>
      <c r="L3817" t="s">
        <v>126</v>
      </c>
      <c r="M3817" t="s">
        <v>345</v>
      </c>
      <c r="N3817" t="s">
        <v>217</v>
      </c>
      <c r="O3817" t="s">
        <v>263</v>
      </c>
      <c r="P3817" t="s">
        <v>346</v>
      </c>
      <c r="Q3817" t="s">
        <v>345</v>
      </c>
      <c r="R3817" t="s">
        <v>347</v>
      </c>
      <c r="S3817" t="s">
        <v>338</v>
      </c>
      <c r="T3817" t="s">
        <v>339</v>
      </c>
      <c r="U3817" s="61" t="s">
        <v>340</v>
      </c>
      <c r="V3817" t="s">
        <v>710</v>
      </c>
      <c r="W3817" t="s">
        <v>263</v>
      </c>
      <c r="X3817" s="59">
        <v>0</v>
      </c>
      <c r="Y3817" s="59">
        <v>85575</v>
      </c>
      <c r="AA3817" s="146" t="str">
        <f t="shared" ref="AA3817:AA3880" si="741">IF(P3817 ="CORI","IN",IF(P3817 ="TRIN","IN",O3817))</f>
        <v>EX</v>
      </c>
      <c r="AB3817" s="146">
        <f t="shared" si="731"/>
        <v>0</v>
      </c>
      <c r="AC3817" t="str">
        <f t="shared" si="734"/>
        <v>EX</v>
      </c>
      <c r="AD3817" s="74">
        <f t="shared" si="735"/>
        <v>85575</v>
      </c>
      <c r="AE3817" s="74">
        <f t="shared" si="740"/>
        <v>85575</v>
      </c>
      <c r="AF3817">
        <v>1.3809</v>
      </c>
      <c r="AG3817">
        <v>2363</v>
      </c>
      <c r="AH3817" s="74">
        <v>-1831.3050000000073</v>
      </c>
      <c r="AJ3817" s="74">
        <f t="shared" si="736"/>
        <v>531.69499999999266</v>
      </c>
      <c r="AK3817" s="74">
        <f t="shared" si="730"/>
        <v>86106.694999999992</v>
      </c>
      <c r="AL3817" t="str">
        <f t="shared" si="737"/>
        <v>Y</v>
      </c>
      <c r="AN3817" t="s">
        <v>89</v>
      </c>
      <c r="AO3817" t="s">
        <v>88</v>
      </c>
      <c r="AP3817" t="str">
        <f t="shared" si="738"/>
        <v>99</v>
      </c>
      <c r="AQ3817" s="145" t="s">
        <v>1826</v>
      </c>
      <c r="AR3817" t="str">
        <f t="shared" si="739"/>
        <v>2-Provision for Compensation Incr</v>
      </c>
      <c r="AS3817" s="145" t="s">
        <v>1827</v>
      </c>
      <c r="AT3817" t="s">
        <v>213</v>
      </c>
      <c r="AV3817" t="str">
        <f t="shared" si="733"/>
        <v>UAVP</v>
      </c>
      <c r="AW3817" t="str">
        <f t="shared" si="732"/>
        <v>VP UNIVERSITY ACADEMIC AFFAIRS</v>
      </c>
    </row>
    <row r="3818" spans="1:49">
      <c r="A3818" s="59">
        <v>2018</v>
      </c>
      <c r="B3818" t="s">
        <v>137</v>
      </c>
      <c r="C3818" t="s">
        <v>1387</v>
      </c>
      <c r="D3818" t="s">
        <v>1388</v>
      </c>
      <c r="E3818" t="s">
        <v>1389</v>
      </c>
      <c r="F3818" t="s">
        <v>228</v>
      </c>
      <c r="H3818" t="s">
        <v>1388</v>
      </c>
      <c r="I3818" s="170" t="s">
        <v>87</v>
      </c>
      <c r="J3818" t="s">
        <v>88</v>
      </c>
      <c r="K3818" t="s">
        <v>214</v>
      </c>
      <c r="L3818" t="s">
        <v>126</v>
      </c>
      <c r="M3818" t="s">
        <v>345</v>
      </c>
      <c r="N3818" t="s">
        <v>217</v>
      </c>
      <c r="O3818" t="s">
        <v>263</v>
      </c>
      <c r="P3818" t="s">
        <v>346</v>
      </c>
      <c r="Q3818" t="s">
        <v>345</v>
      </c>
      <c r="R3818" t="s">
        <v>347</v>
      </c>
      <c r="S3818" t="s">
        <v>338</v>
      </c>
      <c r="T3818" t="s">
        <v>339</v>
      </c>
      <c r="U3818" s="61" t="s">
        <v>340</v>
      </c>
      <c r="V3818" t="s">
        <v>1390</v>
      </c>
      <c r="W3818" t="s">
        <v>263</v>
      </c>
      <c r="X3818" s="59">
        <v>1036654</v>
      </c>
      <c r="Y3818" s="59">
        <v>1389900</v>
      </c>
      <c r="AA3818" s="146" t="str">
        <f t="shared" si="741"/>
        <v>EX</v>
      </c>
      <c r="AB3818" s="146">
        <f t="shared" si="731"/>
        <v>0</v>
      </c>
      <c r="AC3818" t="str">
        <f t="shared" si="734"/>
        <v>EX</v>
      </c>
      <c r="AD3818" s="74">
        <f t="shared" si="735"/>
        <v>1389900</v>
      </c>
      <c r="AE3818" s="74">
        <f t="shared" si="740"/>
        <v>1389900</v>
      </c>
      <c r="AF3818">
        <v>1.3809</v>
      </c>
      <c r="AG3818">
        <v>38386</v>
      </c>
      <c r="AH3818" s="74">
        <v>-29743.860000000121</v>
      </c>
      <c r="AJ3818" s="74">
        <f t="shared" si="736"/>
        <v>8642.1399999998794</v>
      </c>
      <c r="AK3818" s="74">
        <f t="shared" si="730"/>
        <v>1398542.14</v>
      </c>
      <c r="AL3818" t="str">
        <f t="shared" si="737"/>
        <v>Y</v>
      </c>
      <c r="AN3818" t="s">
        <v>89</v>
      </c>
      <c r="AO3818" t="s">
        <v>88</v>
      </c>
      <c r="AP3818" t="str">
        <f t="shared" si="738"/>
        <v>99</v>
      </c>
      <c r="AQ3818" s="145" t="s">
        <v>1826</v>
      </c>
      <c r="AR3818" t="str">
        <f t="shared" si="739"/>
        <v>2-Provision for Compensation Incr</v>
      </c>
      <c r="AS3818" s="145" t="s">
        <v>1827</v>
      </c>
      <c r="AT3818" t="s">
        <v>213</v>
      </c>
      <c r="AV3818" t="str">
        <f t="shared" si="733"/>
        <v>UAVP</v>
      </c>
      <c r="AW3818" t="str">
        <f t="shared" si="732"/>
        <v>VP UNIVERSITY ACADEMIC AFFAIRS</v>
      </c>
    </row>
    <row r="3819" spans="1:49">
      <c r="A3819" s="59">
        <v>2018</v>
      </c>
      <c r="B3819" t="s">
        <v>137</v>
      </c>
      <c r="C3819" t="s">
        <v>1387</v>
      </c>
      <c r="D3819" t="s">
        <v>1388</v>
      </c>
      <c r="E3819" t="s">
        <v>1394</v>
      </c>
      <c r="F3819" t="s">
        <v>228</v>
      </c>
      <c r="H3819" t="s">
        <v>1395</v>
      </c>
      <c r="I3819" s="170" t="s">
        <v>87</v>
      </c>
      <c r="J3819" t="s">
        <v>88</v>
      </c>
      <c r="K3819" t="s">
        <v>214</v>
      </c>
      <c r="L3819" t="s">
        <v>126</v>
      </c>
      <c r="M3819" t="s">
        <v>345</v>
      </c>
      <c r="N3819" t="s">
        <v>217</v>
      </c>
      <c r="O3819" t="s">
        <v>263</v>
      </c>
      <c r="P3819" t="s">
        <v>346</v>
      </c>
      <c r="Q3819" t="s">
        <v>345</v>
      </c>
      <c r="R3819" t="s">
        <v>347</v>
      </c>
      <c r="S3819" t="s">
        <v>338</v>
      </c>
      <c r="T3819" t="s">
        <v>339</v>
      </c>
      <c r="U3819" s="61" t="s">
        <v>340</v>
      </c>
      <c r="V3819" t="s">
        <v>1390</v>
      </c>
      <c r="W3819" t="s">
        <v>263</v>
      </c>
      <c r="X3819" s="59">
        <v>128242</v>
      </c>
      <c r="Y3819" s="59">
        <v>128242</v>
      </c>
      <c r="AA3819" s="146" t="str">
        <f t="shared" si="741"/>
        <v>EX</v>
      </c>
      <c r="AB3819" s="146">
        <f t="shared" si="731"/>
        <v>0</v>
      </c>
      <c r="AC3819" t="str">
        <f t="shared" si="734"/>
        <v>EX</v>
      </c>
      <c r="AD3819" s="74">
        <f t="shared" si="735"/>
        <v>128242</v>
      </c>
      <c r="AE3819" s="74">
        <f t="shared" si="740"/>
        <v>128242</v>
      </c>
      <c r="AF3819">
        <v>1.3809</v>
      </c>
      <c r="AG3819">
        <v>3542</v>
      </c>
      <c r="AH3819" s="74">
        <v>-2744.3788000000109</v>
      </c>
      <c r="AJ3819" s="74">
        <f t="shared" si="736"/>
        <v>797.62119999998913</v>
      </c>
      <c r="AK3819" s="74">
        <f t="shared" si="730"/>
        <v>129039.62119999999</v>
      </c>
      <c r="AL3819" t="str">
        <f t="shared" si="737"/>
        <v>Y</v>
      </c>
      <c r="AN3819" t="s">
        <v>89</v>
      </c>
      <c r="AO3819" t="s">
        <v>88</v>
      </c>
      <c r="AP3819" t="str">
        <f t="shared" si="738"/>
        <v>99</v>
      </c>
      <c r="AQ3819" s="145" t="s">
        <v>1826</v>
      </c>
      <c r="AR3819" t="str">
        <f t="shared" si="739"/>
        <v>2-Provision for Compensation Incr</v>
      </c>
      <c r="AS3819" s="145" t="s">
        <v>1827</v>
      </c>
      <c r="AT3819" t="s">
        <v>213</v>
      </c>
      <c r="AV3819" t="str">
        <f t="shared" si="733"/>
        <v>UAVP</v>
      </c>
      <c r="AW3819" t="str">
        <f t="shared" si="732"/>
        <v>VP UNIVERSITY ACADEMIC AFFAIRS</v>
      </c>
    </row>
    <row r="3820" spans="1:49">
      <c r="A3820" s="59">
        <v>2018</v>
      </c>
      <c r="B3820" t="s">
        <v>137</v>
      </c>
      <c r="C3820" t="s">
        <v>1387</v>
      </c>
      <c r="D3820" t="s">
        <v>1388</v>
      </c>
      <c r="E3820" t="s">
        <v>1394</v>
      </c>
      <c r="F3820" t="s">
        <v>228</v>
      </c>
      <c r="H3820" t="s">
        <v>1395</v>
      </c>
      <c r="I3820" s="170" t="s">
        <v>87</v>
      </c>
      <c r="J3820" t="s">
        <v>88</v>
      </c>
      <c r="K3820" t="s">
        <v>214</v>
      </c>
      <c r="L3820" t="s">
        <v>614</v>
      </c>
      <c r="M3820" t="s">
        <v>615</v>
      </c>
      <c r="N3820" t="s">
        <v>217</v>
      </c>
      <c r="O3820" t="s">
        <v>263</v>
      </c>
      <c r="P3820" t="s">
        <v>346</v>
      </c>
      <c r="Q3820" t="s">
        <v>345</v>
      </c>
      <c r="R3820" t="s">
        <v>347</v>
      </c>
      <c r="S3820" t="s">
        <v>338</v>
      </c>
      <c r="T3820" t="s">
        <v>339</v>
      </c>
      <c r="U3820" s="61" t="s">
        <v>340</v>
      </c>
      <c r="V3820" t="s">
        <v>1390</v>
      </c>
      <c r="W3820" t="s">
        <v>263</v>
      </c>
      <c r="X3820" s="59">
        <v>-1938</v>
      </c>
      <c r="Y3820" s="59">
        <v>-1938</v>
      </c>
      <c r="AA3820" s="146" t="str">
        <f t="shared" si="741"/>
        <v>EX</v>
      </c>
      <c r="AB3820" s="146">
        <f t="shared" si="731"/>
        <v>0</v>
      </c>
      <c r="AC3820" t="str">
        <f t="shared" si="734"/>
        <v>EX</v>
      </c>
      <c r="AD3820" s="74">
        <f t="shared" si="735"/>
        <v>-1938</v>
      </c>
      <c r="AE3820" s="74">
        <f t="shared" si="740"/>
        <v>-1938</v>
      </c>
      <c r="AF3820">
        <v>1</v>
      </c>
      <c r="AG3820">
        <v>0</v>
      </c>
      <c r="AH3820" s="74">
        <v>0</v>
      </c>
      <c r="AJ3820" s="74">
        <f t="shared" si="736"/>
        <v>0</v>
      </c>
      <c r="AK3820" s="74">
        <f t="shared" si="730"/>
        <v>-1938</v>
      </c>
      <c r="AL3820" t="str">
        <f t="shared" si="737"/>
        <v>N</v>
      </c>
      <c r="AN3820" t="s">
        <v>89</v>
      </c>
      <c r="AO3820" t="s">
        <v>88</v>
      </c>
      <c r="AP3820" t="str">
        <f t="shared" si="738"/>
        <v>95</v>
      </c>
      <c r="AQ3820" s="145" t="s">
        <v>1826</v>
      </c>
      <c r="AR3820" t="str">
        <f t="shared" si="739"/>
        <v>1-Adjusted Base Budget</v>
      </c>
      <c r="AS3820" s="145" t="s">
        <v>1827</v>
      </c>
      <c r="AT3820" t="s">
        <v>213</v>
      </c>
      <c r="AV3820" t="str">
        <f t="shared" si="733"/>
        <v>UAVP</v>
      </c>
      <c r="AW3820" t="str">
        <f t="shared" si="732"/>
        <v>VP UNIVERSITY ACADEMIC AFFAIRS</v>
      </c>
    </row>
    <row r="3821" spans="1:49">
      <c r="A3821" s="59">
        <v>2018</v>
      </c>
      <c r="B3821" t="s">
        <v>137</v>
      </c>
      <c r="C3821" t="s">
        <v>1387</v>
      </c>
      <c r="D3821" t="s">
        <v>1388</v>
      </c>
      <c r="E3821" t="s">
        <v>1389</v>
      </c>
      <c r="F3821" t="s">
        <v>228</v>
      </c>
      <c r="H3821" t="s">
        <v>1388</v>
      </c>
      <c r="I3821" s="170" t="s">
        <v>87</v>
      </c>
      <c r="J3821" t="s">
        <v>88</v>
      </c>
      <c r="K3821" t="s">
        <v>214</v>
      </c>
      <c r="L3821" t="s">
        <v>453</v>
      </c>
      <c r="M3821" t="s">
        <v>454</v>
      </c>
      <c r="N3821" t="s">
        <v>217</v>
      </c>
      <c r="O3821" t="s">
        <v>263</v>
      </c>
      <c r="P3821" t="s">
        <v>346</v>
      </c>
      <c r="Q3821" t="s">
        <v>345</v>
      </c>
      <c r="R3821" t="s">
        <v>347</v>
      </c>
      <c r="S3821" t="s">
        <v>338</v>
      </c>
      <c r="T3821" t="s">
        <v>339</v>
      </c>
      <c r="U3821" s="61" t="s">
        <v>340</v>
      </c>
      <c r="V3821" t="s">
        <v>1390</v>
      </c>
      <c r="W3821" t="s">
        <v>263</v>
      </c>
      <c r="X3821" s="59">
        <v>22000</v>
      </c>
      <c r="Y3821" s="59">
        <v>0</v>
      </c>
      <c r="AA3821" s="146" t="str">
        <f t="shared" si="741"/>
        <v>EX</v>
      </c>
      <c r="AB3821" s="146">
        <f t="shared" si="731"/>
        <v>0</v>
      </c>
      <c r="AC3821" t="str">
        <f t="shared" si="734"/>
        <v>EX</v>
      </c>
      <c r="AD3821" s="74">
        <f t="shared" si="735"/>
        <v>0</v>
      </c>
      <c r="AE3821" s="74">
        <f t="shared" si="740"/>
        <v>0</v>
      </c>
      <c r="AF3821">
        <v>1</v>
      </c>
      <c r="AG3821">
        <v>0</v>
      </c>
      <c r="AH3821" s="74">
        <v>0</v>
      </c>
      <c r="AJ3821" s="74">
        <f t="shared" si="736"/>
        <v>0</v>
      </c>
      <c r="AK3821" s="74">
        <f t="shared" si="730"/>
        <v>0</v>
      </c>
      <c r="AL3821" t="str">
        <f t="shared" si="737"/>
        <v>N</v>
      </c>
      <c r="AN3821" t="s">
        <v>89</v>
      </c>
      <c r="AO3821" t="s">
        <v>88</v>
      </c>
      <c r="AP3821" t="str">
        <f t="shared" si="738"/>
        <v>95</v>
      </c>
      <c r="AQ3821" s="145" t="s">
        <v>1826</v>
      </c>
      <c r="AR3821" t="str">
        <f t="shared" si="739"/>
        <v>1-Adjusted Base Budget</v>
      </c>
      <c r="AS3821" s="145" t="s">
        <v>1827</v>
      </c>
      <c r="AT3821" t="s">
        <v>213</v>
      </c>
      <c r="AV3821" t="str">
        <f t="shared" si="733"/>
        <v>UAVP</v>
      </c>
      <c r="AW3821" t="str">
        <f t="shared" si="732"/>
        <v>VP UNIVERSITY ACADEMIC AFFAIRS</v>
      </c>
    </row>
    <row r="3822" spans="1:49">
      <c r="A3822" s="59">
        <v>2018</v>
      </c>
      <c r="B3822" t="s">
        <v>137</v>
      </c>
      <c r="C3822" t="s">
        <v>1387</v>
      </c>
      <c r="D3822" t="s">
        <v>1388</v>
      </c>
      <c r="E3822" t="s">
        <v>1389</v>
      </c>
      <c r="F3822" t="s">
        <v>228</v>
      </c>
      <c r="H3822" t="s">
        <v>1388</v>
      </c>
      <c r="I3822" s="170" t="s">
        <v>87</v>
      </c>
      <c r="J3822" t="s">
        <v>88</v>
      </c>
      <c r="K3822" t="s">
        <v>214</v>
      </c>
      <c r="L3822" t="s">
        <v>127</v>
      </c>
      <c r="M3822" t="s">
        <v>455</v>
      </c>
      <c r="N3822" t="s">
        <v>217</v>
      </c>
      <c r="O3822" t="s">
        <v>263</v>
      </c>
      <c r="P3822" t="s">
        <v>346</v>
      </c>
      <c r="Q3822" t="s">
        <v>345</v>
      </c>
      <c r="R3822" t="s">
        <v>347</v>
      </c>
      <c r="S3822" t="s">
        <v>338</v>
      </c>
      <c r="T3822" t="s">
        <v>339</v>
      </c>
      <c r="U3822" s="61" t="s">
        <v>340</v>
      </c>
      <c r="V3822" t="s">
        <v>1390</v>
      </c>
      <c r="W3822" t="s">
        <v>263</v>
      </c>
      <c r="X3822" s="59">
        <v>47528</v>
      </c>
      <c r="Y3822" s="59">
        <v>47528</v>
      </c>
      <c r="AA3822" s="146" t="str">
        <f t="shared" si="741"/>
        <v>EX</v>
      </c>
      <c r="AB3822" s="146">
        <f t="shared" si="731"/>
        <v>0</v>
      </c>
      <c r="AC3822" t="str">
        <f t="shared" si="734"/>
        <v>EX</v>
      </c>
      <c r="AD3822" s="74">
        <f t="shared" si="735"/>
        <v>47528</v>
      </c>
      <c r="AE3822" s="74">
        <f t="shared" si="740"/>
        <v>47528</v>
      </c>
      <c r="AF3822">
        <v>1.3809</v>
      </c>
      <c r="AG3822">
        <v>1313</v>
      </c>
      <c r="AH3822" s="74">
        <v>-1017.0992000000041</v>
      </c>
      <c r="AJ3822" s="74">
        <f t="shared" si="736"/>
        <v>295.90079999999591</v>
      </c>
      <c r="AK3822" s="74">
        <f t="shared" si="730"/>
        <v>47823.900799999996</v>
      </c>
      <c r="AL3822" t="str">
        <f t="shared" si="737"/>
        <v>Y</v>
      </c>
      <c r="AN3822" t="s">
        <v>89</v>
      </c>
      <c r="AO3822" t="s">
        <v>88</v>
      </c>
      <c r="AP3822" t="str">
        <f t="shared" si="738"/>
        <v>99</v>
      </c>
      <c r="AQ3822" s="145" t="s">
        <v>1826</v>
      </c>
      <c r="AR3822" t="str">
        <f t="shared" si="739"/>
        <v>2-Provision for Compensation Incr</v>
      </c>
      <c r="AS3822" s="145" t="s">
        <v>1827</v>
      </c>
      <c r="AT3822" t="s">
        <v>213</v>
      </c>
      <c r="AV3822" t="str">
        <f t="shared" si="733"/>
        <v>UAVP</v>
      </c>
      <c r="AW3822" t="str">
        <f t="shared" si="732"/>
        <v>VP UNIVERSITY ACADEMIC AFFAIRS</v>
      </c>
    </row>
    <row r="3823" spans="1:49">
      <c r="A3823" s="59">
        <v>2018</v>
      </c>
      <c r="B3823" t="s">
        <v>137</v>
      </c>
      <c r="C3823" t="s">
        <v>1387</v>
      </c>
      <c r="D3823" t="s">
        <v>1388</v>
      </c>
      <c r="E3823" t="s">
        <v>1389</v>
      </c>
      <c r="F3823" t="s">
        <v>228</v>
      </c>
      <c r="H3823" t="s">
        <v>1388</v>
      </c>
      <c r="I3823" s="170" t="s">
        <v>87</v>
      </c>
      <c r="J3823" t="s">
        <v>88</v>
      </c>
      <c r="K3823" t="s">
        <v>214</v>
      </c>
      <c r="L3823" t="s">
        <v>128</v>
      </c>
      <c r="M3823" t="s">
        <v>457</v>
      </c>
      <c r="N3823" t="s">
        <v>217</v>
      </c>
      <c r="O3823" t="s">
        <v>263</v>
      </c>
      <c r="P3823" t="s">
        <v>458</v>
      </c>
      <c r="Q3823" t="s">
        <v>459</v>
      </c>
      <c r="R3823" t="s">
        <v>460</v>
      </c>
      <c r="S3823" t="s">
        <v>338</v>
      </c>
      <c r="T3823" t="s">
        <v>339</v>
      </c>
      <c r="U3823" s="61" t="s">
        <v>340</v>
      </c>
      <c r="V3823" t="s">
        <v>1390</v>
      </c>
      <c r="W3823" t="s">
        <v>263</v>
      </c>
      <c r="X3823" s="59">
        <v>32885</v>
      </c>
      <c r="Y3823" s="59">
        <v>32885</v>
      </c>
      <c r="AA3823" s="146" t="str">
        <f t="shared" si="741"/>
        <v>EX</v>
      </c>
      <c r="AB3823" s="146">
        <f t="shared" si="731"/>
        <v>0</v>
      </c>
      <c r="AC3823" t="str">
        <f t="shared" si="734"/>
        <v>EX</v>
      </c>
      <c r="AD3823" s="74">
        <f t="shared" si="735"/>
        <v>32885</v>
      </c>
      <c r="AE3823" s="74">
        <f t="shared" si="740"/>
        <v>32885</v>
      </c>
      <c r="AF3823">
        <v>1.3859999999999999</v>
      </c>
      <c r="AG3823">
        <v>912</v>
      </c>
      <c r="AH3823" s="74">
        <v>-128.25150000000048</v>
      </c>
      <c r="AJ3823" s="74">
        <f t="shared" si="736"/>
        <v>783.74849999999947</v>
      </c>
      <c r="AK3823" s="74">
        <f t="shared" si="730"/>
        <v>33668.748500000002</v>
      </c>
      <c r="AL3823" t="str">
        <f t="shared" si="737"/>
        <v>Y</v>
      </c>
      <c r="AN3823" t="s">
        <v>89</v>
      </c>
      <c r="AO3823" t="s">
        <v>88</v>
      </c>
      <c r="AP3823" t="str">
        <f t="shared" si="738"/>
        <v>99</v>
      </c>
      <c r="AQ3823" s="145" t="s">
        <v>1826</v>
      </c>
      <c r="AR3823" t="str">
        <f t="shared" si="739"/>
        <v>2-Provision for Compensation Incr</v>
      </c>
      <c r="AS3823" s="145" t="s">
        <v>1827</v>
      </c>
      <c r="AT3823" t="s">
        <v>213</v>
      </c>
      <c r="AV3823" t="str">
        <f t="shared" si="733"/>
        <v>UAVP</v>
      </c>
      <c r="AW3823" t="str">
        <f t="shared" si="732"/>
        <v>VP UNIVERSITY ACADEMIC AFFAIRS</v>
      </c>
    </row>
    <row r="3824" spans="1:49">
      <c r="A3824" s="59">
        <v>2018</v>
      </c>
      <c r="B3824" t="s">
        <v>137</v>
      </c>
      <c r="C3824" t="s">
        <v>1387</v>
      </c>
      <c r="D3824" t="s">
        <v>1388</v>
      </c>
      <c r="E3824" t="s">
        <v>1389</v>
      </c>
      <c r="F3824" t="s">
        <v>228</v>
      </c>
      <c r="H3824" t="s">
        <v>1388</v>
      </c>
      <c r="I3824" s="170" t="s">
        <v>87</v>
      </c>
      <c r="J3824" t="s">
        <v>88</v>
      </c>
      <c r="K3824" t="s">
        <v>214</v>
      </c>
      <c r="L3824" t="s">
        <v>461</v>
      </c>
      <c r="M3824" t="s">
        <v>462</v>
      </c>
      <c r="N3824" t="s">
        <v>217</v>
      </c>
      <c r="O3824" t="s">
        <v>263</v>
      </c>
      <c r="P3824" t="s">
        <v>458</v>
      </c>
      <c r="Q3824" t="s">
        <v>459</v>
      </c>
      <c r="R3824" t="s">
        <v>460</v>
      </c>
      <c r="S3824" t="s">
        <v>338</v>
      </c>
      <c r="T3824" t="s">
        <v>339</v>
      </c>
      <c r="U3824" s="61" t="s">
        <v>340</v>
      </c>
      <c r="V3824" t="s">
        <v>1390</v>
      </c>
      <c r="W3824" t="s">
        <v>263</v>
      </c>
      <c r="X3824" s="59">
        <v>55</v>
      </c>
      <c r="Y3824" s="59">
        <v>55</v>
      </c>
      <c r="AA3824" s="146" t="str">
        <f t="shared" si="741"/>
        <v>EX</v>
      </c>
      <c r="AB3824" s="146">
        <f t="shared" si="731"/>
        <v>0</v>
      </c>
      <c r="AC3824" t="str">
        <f t="shared" si="734"/>
        <v>EX</v>
      </c>
      <c r="AD3824" s="74">
        <f t="shared" si="735"/>
        <v>55</v>
      </c>
      <c r="AE3824" s="74">
        <f t="shared" si="740"/>
        <v>55</v>
      </c>
      <c r="AF3824">
        <v>1</v>
      </c>
      <c r="AG3824">
        <v>0</v>
      </c>
      <c r="AH3824" s="74">
        <v>0</v>
      </c>
      <c r="AJ3824" s="74">
        <f t="shared" si="736"/>
        <v>0</v>
      </c>
      <c r="AK3824" s="74">
        <f t="shared" si="730"/>
        <v>55</v>
      </c>
      <c r="AL3824" t="str">
        <f t="shared" si="737"/>
        <v>N</v>
      </c>
      <c r="AN3824" t="s">
        <v>89</v>
      </c>
      <c r="AO3824" t="s">
        <v>88</v>
      </c>
      <c r="AP3824" t="str">
        <f t="shared" si="738"/>
        <v>95</v>
      </c>
      <c r="AQ3824" s="145" t="s">
        <v>1826</v>
      </c>
      <c r="AR3824" t="str">
        <f t="shared" si="739"/>
        <v>1-Adjusted Base Budget</v>
      </c>
      <c r="AS3824" s="145" t="s">
        <v>1827</v>
      </c>
      <c r="AT3824" t="s">
        <v>213</v>
      </c>
      <c r="AV3824" t="str">
        <f t="shared" si="733"/>
        <v>UAVP</v>
      </c>
      <c r="AW3824" t="str">
        <f t="shared" si="732"/>
        <v>VP UNIVERSITY ACADEMIC AFFAIRS</v>
      </c>
    </row>
    <row r="3825" spans="1:49">
      <c r="A3825" s="59">
        <v>2018</v>
      </c>
      <c r="B3825" t="s">
        <v>137</v>
      </c>
      <c r="C3825" t="s">
        <v>1387</v>
      </c>
      <c r="D3825" t="s">
        <v>1388</v>
      </c>
      <c r="E3825" t="s">
        <v>1391</v>
      </c>
      <c r="F3825" t="s">
        <v>228</v>
      </c>
      <c r="H3825" t="s">
        <v>1776</v>
      </c>
      <c r="I3825" s="170" t="s">
        <v>87</v>
      </c>
      <c r="J3825" t="s">
        <v>88</v>
      </c>
      <c r="K3825" t="s">
        <v>214</v>
      </c>
      <c r="L3825" t="s">
        <v>463</v>
      </c>
      <c r="M3825" t="s">
        <v>464</v>
      </c>
      <c r="N3825" t="s">
        <v>217</v>
      </c>
      <c r="O3825" t="s">
        <v>263</v>
      </c>
      <c r="P3825" t="s">
        <v>465</v>
      </c>
      <c r="Q3825" t="s">
        <v>466</v>
      </c>
      <c r="R3825" t="s">
        <v>467</v>
      </c>
      <c r="S3825" t="s">
        <v>338</v>
      </c>
      <c r="T3825" t="s">
        <v>339</v>
      </c>
      <c r="U3825" s="61" t="s">
        <v>340</v>
      </c>
      <c r="V3825" t="s">
        <v>710</v>
      </c>
      <c r="W3825" t="s">
        <v>263</v>
      </c>
      <c r="X3825" s="59">
        <v>58000</v>
      </c>
      <c r="Y3825" s="59">
        <v>58000</v>
      </c>
      <c r="AA3825" s="146" t="str">
        <f t="shared" si="741"/>
        <v>EX</v>
      </c>
      <c r="AB3825" s="146">
        <f t="shared" si="731"/>
        <v>0</v>
      </c>
      <c r="AC3825" t="str">
        <f t="shared" si="734"/>
        <v>EX</v>
      </c>
      <c r="AD3825" s="74">
        <f t="shared" si="735"/>
        <v>58000</v>
      </c>
      <c r="AE3825" s="74">
        <f t="shared" si="740"/>
        <v>58000</v>
      </c>
      <c r="AF3825">
        <v>1</v>
      </c>
      <c r="AG3825">
        <v>0</v>
      </c>
      <c r="AH3825" s="74">
        <v>0</v>
      </c>
      <c r="AJ3825" s="74">
        <f t="shared" si="736"/>
        <v>0</v>
      </c>
      <c r="AK3825" s="74">
        <f t="shared" si="730"/>
        <v>58000</v>
      </c>
      <c r="AL3825" t="str">
        <f t="shared" si="737"/>
        <v>N</v>
      </c>
      <c r="AN3825" t="s">
        <v>89</v>
      </c>
      <c r="AO3825" t="s">
        <v>88</v>
      </c>
      <c r="AP3825" t="str">
        <f t="shared" si="738"/>
        <v>95</v>
      </c>
      <c r="AQ3825" s="145" t="s">
        <v>1826</v>
      </c>
      <c r="AR3825" t="str">
        <f t="shared" si="739"/>
        <v>1-Adjusted Base Budget</v>
      </c>
      <c r="AS3825" s="145" t="s">
        <v>1827</v>
      </c>
      <c r="AT3825" t="s">
        <v>213</v>
      </c>
      <c r="AV3825" t="str">
        <f t="shared" si="733"/>
        <v>UAVP</v>
      </c>
      <c r="AW3825" t="str">
        <f t="shared" si="732"/>
        <v>VP UNIVERSITY ACADEMIC AFFAIRS</v>
      </c>
    </row>
    <row r="3826" spans="1:49">
      <c r="A3826" s="59">
        <v>2018</v>
      </c>
      <c r="B3826" t="s">
        <v>137</v>
      </c>
      <c r="C3826" t="s">
        <v>1387</v>
      </c>
      <c r="D3826" t="s">
        <v>1388</v>
      </c>
      <c r="E3826" t="s">
        <v>1389</v>
      </c>
      <c r="F3826" t="s">
        <v>228</v>
      </c>
      <c r="H3826" t="s">
        <v>1388</v>
      </c>
      <c r="I3826" s="170" t="s">
        <v>87</v>
      </c>
      <c r="J3826" t="s">
        <v>88</v>
      </c>
      <c r="K3826" t="s">
        <v>214</v>
      </c>
      <c r="L3826" t="s">
        <v>463</v>
      </c>
      <c r="M3826" t="s">
        <v>464</v>
      </c>
      <c r="N3826" t="s">
        <v>217</v>
      </c>
      <c r="O3826" t="s">
        <v>263</v>
      </c>
      <c r="P3826" t="s">
        <v>465</v>
      </c>
      <c r="Q3826" t="s">
        <v>466</v>
      </c>
      <c r="R3826" t="s">
        <v>467</v>
      </c>
      <c r="S3826" t="s">
        <v>338</v>
      </c>
      <c r="T3826" t="s">
        <v>339</v>
      </c>
      <c r="U3826" s="61" t="s">
        <v>340</v>
      </c>
      <c r="V3826" t="s">
        <v>1390</v>
      </c>
      <c r="W3826" t="s">
        <v>263</v>
      </c>
      <c r="X3826" s="59">
        <v>4000</v>
      </c>
      <c r="Y3826" s="59">
        <v>4000</v>
      </c>
      <c r="AA3826" s="146" t="str">
        <f t="shared" si="741"/>
        <v>EX</v>
      </c>
      <c r="AB3826" s="146">
        <f t="shared" si="731"/>
        <v>0</v>
      </c>
      <c r="AC3826" t="str">
        <f t="shared" si="734"/>
        <v>EX</v>
      </c>
      <c r="AD3826" s="74">
        <f t="shared" si="735"/>
        <v>4000</v>
      </c>
      <c r="AE3826" s="74">
        <f t="shared" si="740"/>
        <v>4000</v>
      </c>
      <c r="AF3826">
        <v>1</v>
      </c>
      <c r="AG3826">
        <v>0</v>
      </c>
      <c r="AH3826" s="74">
        <v>0</v>
      </c>
      <c r="AJ3826" s="74">
        <f t="shared" si="736"/>
        <v>0</v>
      </c>
      <c r="AK3826" s="74">
        <f t="shared" si="730"/>
        <v>4000</v>
      </c>
      <c r="AL3826" t="str">
        <f t="shared" si="737"/>
        <v>N</v>
      </c>
      <c r="AN3826" t="s">
        <v>89</v>
      </c>
      <c r="AO3826" t="s">
        <v>88</v>
      </c>
      <c r="AP3826" t="str">
        <f t="shared" si="738"/>
        <v>95</v>
      </c>
      <c r="AQ3826" s="145" t="s">
        <v>1826</v>
      </c>
      <c r="AR3826" t="str">
        <f t="shared" si="739"/>
        <v>1-Adjusted Base Budget</v>
      </c>
      <c r="AS3826" s="145" t="s">
        <v>1827</v>
      </c>
      <c r="AT3826" t="s">
        <v>213</v>
      </c>
      <c r="AV3826" t="str">
        <f t="shared" si="733"/>
        <v>UAVP</v>
      </c>
      <c r="AW3826" t="str">
        <f t="shared" si="732"/>
        <v>VP UNIVERSITY ACADEMIC AFFAIRS</v>
      </c>
    </row>
    <row r="3827" spans="1:49">
      <c r="A3827" s="59">
        <v>2018</v>
      </c>
      <c r="B3827" t="s">
        <v>137</v>
      </c>
      <c r="C3827" t="s">
        <v>1387</v>
      </c>
      <c r="D3827" t="s">
        <v>1388</v>
      </c>
      <c r="E3827" t="s">
        <v>1391</v>
      </c>
      <c r="F3827" t="s">
        <v>228</v>
      </c>
      <c r="H3827" t="s">
        <v>1776</v>
      </c>
      <c r="I3827" s="170" t="s">
        <v>87</v>
      </c>
      <c r="J3827" t="s">
        <v>88</v>
      </c>
      <c r="K3827" t="s">
        <v>214</v>
      </c>
      <c r="L3827" t="s">
        <v>472</v>
      </c>
      <c r="M3827" t="s">
        <v>473</v>
      </c>
      <c r="N3827" t="s">
        <v>217</v>
      </c>
      <c r="O3827" t="s">
        <v>263</v>
      </c>
      <c r="P3827" t="s">
        <v>465</v>
      </c>
      <c r="Q3827" t="s">
        <v>466</v>
      </c>
      <c r="R3827" t="s">
        <v>467</v>
      </c>
      <c r="S3827" t="s">
        <v>338</v>
      </c>
      <c r="T3827" t="s">
        <v>339</v>
      </c>
      <c r="U3827" s="61" t="s">
        <v>340</v>
      </c>
      <c r="V3827" t="s">
        <v>710</v>
      </c>
      <c r="W3827" t="s">
        <v>263</v>
      </c>
      <c r="X3827" s="59">
        <v>1000</v>
      </c>
      <c r="Y3827" s="59">
        <v>1000</v>
      </c>
      <c r="AA3827" s="146" t="str">
        <f t="shared" si="741"/>
        <v>EX</v>
      </c>
      <c r="AB3827" s="146">
        <f t="shared" si="731"/>
        <v>0</v>
      </c>
      <c r="AC3827" t="str">
        <f t="shared" si="734"/>
        <v>EX</v>
      </c>
      <c r="AD3827" s="74">
        <f t="shared" si="735"/>
        <v>1000</v>
      </c>
      <c r="AE3827" s="74">
        <f t="shared" si="740"/>
        <v>1000</v>
      </c>
      <c r="AF3827">
        <v>1</v>
      </c>
      <c r="AG3827">
        <v>0</v>
      </c>
      <c r="AH3827" s="74">
        <v>0</v>
      </c>
      <c r="AJ3827" s="74">
        <f t="shared" si="736"/>
        <v>0</v>
      </c>
      <c r="AK3827" s="74">
        <f t="shared" ref="AK3827:AK3890" si="742">AE3827 +AJ3827</f>
        <v>1000</v>
      </c>
      <c r="AL3827" t="str">
        <f t="shared" si="737"/>
        <v>N</v>
      </c>
      <c r="AN3827" t="s">
        <v>89</v>
      </c>
      <c r="AO3827" t="s">
        <v>88</v>
      </c>
      <c r="AP3827" t="str">
        <f t="shared" si="738"/>
        <v>95</v>
      </c>
      <c r="AQ3827" s="145" t="s">
        <v>1826</v>
      </c>
      <c r="AR3827" t="str">
        <f t="shared" si="739"/>
        <v>1-Adjusted Base Budget</v>
      </c>
      <c r="AS3827" s="145" t="s">
        <v>1827</v>
      </c>
      <c r="AT3827" t="s">
        <v>213</v>
      </c>
      <c r="AV3827" t="str">
        <f t="shared" si="733"/>
        <v>UAVP</v>
      </c>
      <c r="AW3827" t="str">
        <f t="shared" si="732"/>
        <v>VP UNIVERSITY ACADEMIC AFFAIRS</v>
      </c>
    </row>
    <row r="3828" spans="1:49">
      <c r="A3828" s="59">
        <v>2018</v>
      </c>
      <c r="B3828" t="s">
        <v>137</v>
      </c>
      <c r="C3828" t="s">
        <v>1387</v>
      </c>
      <c r="D3828" t="s">
        <v>1388</v>
      </c>
      <c r="E3828" t="s">
        <v>1389</v>
      </c>
      <c r="F3828" t="s">
        <v>228</v>
      </c>
      <c r="H3828" t="s">
        <v>1388</v>
      </c>
      <c r="I3828" s="170" t="s">
        <v>87</v>
      </c>
      <c r="J3828" t="s">
        <v>88</v>
      </c>
      <c r="K3828" t="s">
        <v>214</v>
      </c>
      <c r="L3828" t="s">
        <v>476</v>
      </c>
      <c r="M3828" t="s">
        <v>477</v>
      </c>
      <c r="N3828" t="s">
        <v>217</v>
      </c>
      <c r="O3828" t="s">
        <v>263</v>
      </c>
      <c r="P3828" t="s">
        <v>465</v>
      </c>
      <c r="Q3828" t="s">
        <v>466</v>
      </c>
      <c r="R3828" t="s">
        <v>467</v>
      </c>
      <c r="S3828" t="s">
        <v>338</v>
      </c>
      <c r="T3828" t="s">
        <v>339</v>
      </c>
      <c r="U3828" s="61" t="s">
        <v>340</v>
      </c>
      <c r="V3828" t="s">
        <v>1390</v>
      </c>
      <c r="W3828" t="s">
        <v>263</v>
      </c>
      <c r="X3828" s="59">
        <v>5000</v>
      </c>
      <c r="Y3828" s="59">
        <v>5000</v>
      </c>
      <c r="AA3828" s="146" t="str">
        <f t="shared" si="741"/>
        <v>EX</v>
      </c>
      <c r="AB3828" s="146">
        <f t="shared" si="731"/>
        <v>0</v>
      </c>
      <c r="AC3828" t="str">
        <f t="shared" si="734"/>
        <v>EX</v>
      </c>
      <c r="AD3828" s="74">
        <f t="shared" si="735"/>
        <v>5000</v>
      </c>
      <c r="AE3828" s="74">
        <f t="shared" si="740"/>
        <v>5000</v>
      </c>
      <c r="AF3828">
        <v>1</v>
      </c>
      <c r="AG3828">
        <v>0</v>
      </c>
      <c r="AH3828" s="74">
        <v>0</v>
      </c>
      <c r="AJ3828" s="74">
        <f t="shared" si="736"/>
        <v>0</v>
      </c>
      <c r="AK3828" s="74">
        <f t="shared" si="742"/>
        <v>5000</v>
      </c>
      <c r="AL3828" t="str">
        <f t="shared" si="737"/>
        <v>N</v>
      </c>
      <c r="AN3828" t="s">
        <v>89</v>
      </c>
      <c r="AO3828" t="s">
        <v>88</v>
      </c>
      <c r="AP3828" t="str">
        <f t="shared" si="738"/>
        <v>95</v>
      </c>
      <c r="AQ3828" s="145" t="s">
        <v>1826</v>
      </c>
      <c r="AR3828" t="str">
        <f t="shared" si="739"/>
        <v>1-Adjusted Base Budget</v>
      </c>
      <c r="AS3828" s="145" t="s">
        <v>1827</v>
      </c>
      <c r="AT3828" t="s">
        <v>213</v>
      </c>
      <c r="AV3828" t="str">
        <f t="shared" si="733"/>
        <v>UAVP</v>
      </c>
      <c r="AW3828" t="str">
        <f t="shared" si="732"/>
        <v>VP UNIVERSITY ACADEMIC AFFAIRS</v>
      </c>
    </row>
    <row r="3829" spans="1:49">
      <c r="A3829" s="59">
        <v>2018</v>
      </c>
      <c r="B3829" t="s">
        <v>137</v>
      </c>
      <c r="C3829" t="s">
        <v>1387</v>
      </c>
      <c r="D3829" t="s">
        <v>1388</v>
      </c>
      <c r="E3829" t="s">
        <v>1391</v>
      </c>
      <c r="F3829" t="s">
        <v>228</v>
      </c>
      <c r="H3829" t="s">
        <v>1776</v>
      </c>
      <c r="I3829" s="170" t="s">
        <v>87</v>
      </c>
      <c r="J3829" t="s">
        <v>88</v>
      </c>
      <c r="K3829" t="s">
        <v>214</v>
      </c>
      <c r="L3829" t="s">
        <v>695</v>
      </c>
      <c r="M3829" t="s">
        <v>696</v>
      </c>
      <c r="N3829" t="s">
        <v>217</v>
      </c>
      <c r="O3829" t="s">
        <v>263</v>
      </c>
      <c r="P3829" t="s">
        <v>379</v>
      </c>
      <c r="Q3829" t="s">
        <v>379</v>
      </c>
      <c r="R3829" t="s">
        <v>380</v>
      </c>
      <c r="S3829" t="s">
        <v>264</v>
      </c>
      <c r="T3829" t="s">
        <v>265</v>
      </c>
      <c r="U3829" s="61" t="s">
        <v>266</v>
      </c>
      <c r="V3829" t="s">
        <v>710</v>
      </c>
      <c r="W3829" t="s">
        <v>263</v>
      </c>
      <c r="X3829" s="59">
        <v>0</v>
      </c>
      <c r="Y3829" s="59">
        <v>500</v>
      </c>
      <c r="AA3829" s="146" t="str">
        <f t="shared" si="741"/>
        <v>EX</v>
      </c>
      <c r="AB3829" s="146">
        <f t="shared" ref="AB3829:AB3892" si="743">IF(O3829 =AA3829,Z3829,"10cr")</f>
        <v>0</v>
      </c>
      <c r="AC3829" t="str">
        <f t="shared" si="734"/>
        <v>EX</v>
      </c>
      <c r="AD3829" s="74">
        <f t="shared" si="735"/>
        <v>500</v>
      </c>
      <c r="AE3829" s="74">
        <f t="shared" si="740"/>
        <v>500</v>
      </c>
      <c r="AF3829">
        <v>1</v>
      </c>
      <c r="AG3829">
        <v>0</v>
      </c>
      <c r="AH3829" s="74">
        <v>0</v>
      </c>
      <c r="AJ3829" s="74">
        <f t="shared" si="736"/>
        <v>0</v>
      </c>
      <c r="AK3829" s="74">
        <f t="shared" si="742"/>
        <v>500</v>
      </c>
      <c r="AL3829" t="str">
        <f t="shared" si="737"/>
        <v>N</v>
      </c>
      <c r="AN3829" t="s">
        <v>89</v>
      </c>
      <c r="AO3829" t="s">
        <v>88</v>
      </c>
      <c r="AP3829" t="str">
        <f t="shared" si="738"/>
        <v>95</v>
      </c>
      <c r="AQ3829" s="145" t="s">
        <v>1826</v>
      </c>
      <c r="AR3829" t="str">
        <f t="shared" si="739"/>
        <v>1-Adjusted Base Budget</v>
      </c>
      <c r="AS3829" s="145" t="s">
        <v>1827</v>
      </c>
      <c r="AT3829" t="s">
        <v>213</v>
      </c>
      <c r="AV3829" t="str">
        <f t="shared" si="733"/>
        <v>UAVP</v>
      </c>
      <c r="AW3829" t="str">
        <f t="shared" si="732"/>
        <v>VP UNIVERSITY ACADEMIC AFFAIRS</v>
      </c>
    </row>
    <row r="3830" spans="1:49">
      <c r="A3830" s="59">
        <v>2018</v>
      </c>
      <c r="B3830" t="s">
        <v>137</v>
      </c>
      <c r="C3830" t="s">
        <v>1387</v>
      </c>
      <c r="D3830" t="s">
        <v>1388</v>
      </c>
      <c r="E3830" t="s">
        <v>1392</v>
      </c>
      <c r="F3830" t="s">
        <v>228</v>
      </c>
      <c r="H3830" t="s">
        <v>1393</v>
      </c>
      <c r="I3830" s="170" t="s">
        <v>87</v>
      </c>
      <c r="J3830" t="s">
        <v>88</v>
      </c>
      <c r="K3830" t="s">
        <v>214</v>
      </c>
      <c r="L3830" t="s">
        <v>695</v>
      </c>
      <c r="M3830" t="s">
        <v>696</v>
      </c>
      <c r="N3830" t="s">
        <v>217</v>
      </c>
      <c r="O3830" t="s">
        <v>263</v>
      </c>
      <c r="P3830" t="s">
        <v>379</v>
      </c>
      <c r="Q3830" t="s">
        <v>379</v>
      </c>
      <c r="R3830" t="s">
        <v>380</v>
      </c>
      <c r="S3830" t="s">
        <v>264</v>
      </c>
      <c r="T3830" t="s">
        <v>265</v>
      </c>
      <c r="U3830" s="61" t="s">
        <v>266</v>
      </c>
      <c r="V3830" t="s">
        <v>710</v>
      </c>
      <c r="W3830" t="s">
        <v>263</v>
      </c>
      <c r="X3830" s="59">
        <v>500</v>
      </c>
      <c r="Y3830" s="59">
        <v>0</v>
      </c>
      <c r="AA3830" s="146" t="str">
        <f t="shared" si="741"/>
        <v>EX</v>
      </c>
      <c r="AB3830" s="146">
        <f t="shared" si="743"/>
        <v>0</v>
      </c>
      <c r="AC3830" t="str">
        <f t="shared" si="734"/>
        <v>EX</v>
      </c>
      <c r="AD3830" s="74">
        <f t="shared" si="735"/>
        <v>0</v>
      </c>
      <c r="AE3830" s="74">
        <f t="shared" si="740"/>
        <v>0</v>
      </c>
      <c r="AF3830">
        <v>1</v>
      </c>
      <c r="AG3830">
        <v>0</v>
      </c>
      <c r="AH3830" s="74">
        <v>0</v>
      </c>
      <c r="AJ3830" s="74">
        <f t="shared" si="736"/>
        <v>0</v>
      </c>
      <c r="AK3830" s="74">
        <f t="shared" si="742"/>
        <v>0</v>
      </c>
      <c r="AL3830" t="str">
        <f t="shared" si="737"/>
        <v>N</v>
      </c>
      <c r="AN3830" t="s">
        <v>89</v>
      </c>
      <c r="AO3830" t="s">
        <v>88</v>
      </c>
      <c r="AP3830" t="str">
        <f t="shared" si="738"/>
        <v>95</v>
      </c>
      <c r="AQ3830" s="145" t="s">
        <v>1826</v>
      </c>
      <c r="AR3830" t="str">
        <f t="shared" si="739"/>
        <v>1-Adjusted Base Budget</v>
      </c>
      <c r="AS3830" s="145" t="s">
        <v>1827</v>
      </c>
      <c r="AT3830" t="s">
        <v>213</v>
      </c>
      <c r="AV3830" t="str">
        <f t="shared" si="733"/>
        <v>UAVP</v>
      </c>
      <c r="AW3830" t="str">
        <f t="shared" si="732"/>
        <v>VP UNIVERSITY ACADEMIC AFFAIRS</v>
      </c>
    </row>
    <row r="3831" spans="1:49">
      <c r="A3831" s="59">
        <v>2018</v>
      </c>
      <c r="B3831" t="s">
        <v>137</v>
      </c>
      <c r="C3831" t="s">
        <v>1387</v>
      </c>
      <c r="D3831" t="s">
        <v>1388</v>
      </c>
      <c r="E3831" t="s">
        <v>1389</v>
      </c>
      <c r="F3831" t="s">
        <v>228</v>
      </c>
      <c r="H3831" t="s">
        <v>1388</v>
      </c>
      <c r="I3831" s="170" t="s">
        <v>87</v>
      </c>
      <c r="J3831" t="s">
        <v>88</v>
      </c>
      <c r="K3831" t="s">
        <v>214</v>
      </c>
      <c r="L3831" t="s">
        <v>1396</v>
      </c>
      <c r="M3831" t="s">
        <v>1397</v>
      </c>
      <c r="N3831" t="s">
        <v>217</v>
      </c>
      <c r="O3831" t="s">
        <v>263</v>
      </c>
      <c r="P3831" t="s">
        <v>379</v>
      </c>
      <c r="Q3831" t="s">
        <v>379</v>
      </c>
      <c r="R3831" t="s">
        <v>380</v>
      </c>
      <c r="S3831" t="s">
        <v>264</v>
      </c>
      <c r="T3831" t="s">
        <v>265</v>
      </c>
      <c r="U3831" s="61" t="s">
        <v>266</v>
      </c>
      <c r="V3831" t="s">
        <v>1390</v>
      </c>
      <c r="W3831" t="s">
        <v>263</v>
      </c>
      <c r="X3831" s="59">
        <v>200</v>
      </c>
      <c r="Y3831" s="59">
        <v>200</v>
      </c>
      <c r="AA3831" s="146" t="str">
        <f t="shared" si="741"/>
        <v>EX</v>
      </c>
      <c r="AB3831" s="146">
        <f t="shared" si="743"/>
        <v>0</v>
      </c>
      <c r="AC3831" t="str">
        <f t="shared" si="734"/>
        <v>EX</v>
      </c>
      <c r="AD3831" s="74">
        <f t="shared" si="735"/>
        <v>200</v>
      </c>
      <c r="AE3831" s="74">
        <f t="shared" si="740"/>
        <v>200</v>
      </c>
      <c r="AF3831">
        <v>1</v>
      </c>
      <c r="AG3831">
        <v>0</v>
      </c>
      <c r="AH3831" s="74">
        <v>0</v>
      </c>
      <c r="AJ3831" s="74">
        <f t="shared" si="736"/>
        <v>0</v>
      </c>
      <c r="AK3831" s="74">
        <f t="shared" si="742"/>
        <v>200</v>
      </c>
      <c r="AL3831" t="str">
        <f t="shared" si="737"/>
        <v>N</v>
      </c>
      <c r="AN3831" t="s">
        <v>89</v>
      </c>
      <c r="AO3831" t="s">
        <v>88</v>
      </c>
      <c r="AP3831" t="str">
        <f t="shared" si="738"/>
        <v>95</v>
      </c>
      <c r="AQ3831" s="145" t="s">
        <v>1826</v>
      </c>
      <c r="AR3831" t="str">
        <f t="shared" si="739"/>
        <v>1-Adjusted Base Budget</v>
      </c>
      <c r="AS3831" s="145" t="s">
        <v>1827</v>
      </c>
      <c r="AT3831" t="s">
        <v>213</v>
      </c>
      <c r="AV3831" t="str">
        <f t="shared" si="733"/>
        <v>UAVP</v>
      </c>
      <c r="AW3831" t="str">
        <f t="shared" si="732"/>
        <v>VP UNIVERSITY ACADEMIC AFFAIRS</v>
      </c>
    </row>
    <row r="3832" spans="1:49">
      <c r="A3832" s="59">
        <v>2018</v>
      </c>
      <c r="B3832" t="s">
        <v>137</v>
      </c>
      <c r="C3832" t="s">
        <v>1387</v>
      </c>
      <c r="D3832" t="s">
        <v>1388</v>
      </c>
      <c r="E3832" t="s">
        <v>1391</v>
      </c>
      <c r="F3832" t="s">
        <v>228</v>
      </c>
      <c r="H3832" t="s">
        <v>1776</v>
      </c>
      <c r="I3832" s="170" t="s">
        <v>87</v>
      </c>
      <c r="J3832" t="s">
        <v>88</v>
      </c>
      <c r="K3832" t="s">
        <v>214</v>
      </c>
      <c r="L3832" t="s">
        <v>350</v>
      </c>
      <c r="M3832" t="s">
        <v>351</v>
      </c>
      <c r="N3832" t="s">
        <v>217</v>
      </c>
      <c r="O3832" t="s">
        <v>263</v>
      </c>
      <c r="P3832" t="s">
        <v>352</v>
      </c>
      <c r="Q3832" t="s">
        <v>353</v>
      </c>
      <c r="R3832" t="s">
        <v>354</v>
      </c>
      <c r="S3832" t="s">
        <v>264</v>
      </c>
      <c r="T3832" t="s">
        <v>265</v>
      </c>
      <c r="U3832" s="61" t="s">
        <v>266</v>
      </c>
      <c r="V3832" t="s">
        <v>710</v>
      </c>
      <c r="W3832" t="s">
        <v>263</v>
      </c>
      <c r="X3832" s="59">
        <v>1056</v>
      </c>
      <c r="Y3832" s="59">
        <v>1456</v>
      </c>
      <c r="AA3832" s="146" t="str">
        <f t="shared" si="741"/>
        <v>EX</v>
      </c>
      <c r="AB3832" s="146">
        <f t="shared" si="743"/>
        <v>0</v>
      </c>
      <c r="AC3832" t="str">
        <f t="shared" si="734"/>
        <v>EX</v>
      </c>
      <c r="AD3832" s="74">
        <f t="shared" si="735"/>
        <v>1456</v>
      </c>
      <c r="AE3832" s="74">
        <f t="shared" si="740"/>
        <v>1456</v>
      </c>
      <c r="AF3832">
        <v>1</v>
      </c>
      <c r="AG3832">
        <v>0</v>
      </c>
      <c r="AH3832" s="74">
        <v>0</v>
      </c>
      <c r="AJ3832" s="74">
        <f t="shared" si="736"/>
        <v>0</v>
      </c>
      <c r="AK3832" s="74">
        <f t="shared" si="742"/>
        <v>1456</v>
      </c>
      <c r="AL3832" t="str">
        <f t="shared" si="737"/>
        <v>N</v>
      </c>
      <c r="AN3832" t="s">
        <v>89</v>
      </c>
      <c r="AO3832" t="s">
        <v>88</v>
      </c>
      <c r="AP3832" t="str">
        <f t="shared" si="738"/>
        <v>95</v>
      </c>
      <c r="AQ3832" s="145" t="s">
        <v>1826</v>
      </c>
      <c r="AR3832" t="str">
        <f t="shared" si="739"/>
        <v>1-Adjusted Base Budget</v>
      </c>
      <c r="AS3832" s="145" t="s">
        <v>1827</v>
      </c>
      <c r="AT3832" t="s">
        <v>213</v>
      </c>
      <c r="AV3832" t="str">
        <f t="shared" si="733"/>
        <v>UAVP</v>
      </c>
      <c r="AW3832" t="str">
        <f t="shared" si="732"/>
        <v>VP UNIVERSITY ACADEMIC AFFAIRS</v>
      </c>
    </row>
    <row r="3833" spans="1:49">
      <c r="A3833" s="59">
        <v>2018</v>
      </c>
      <c r="B3833" t="s">
        <v>137</v>
      </c>
      <c r="C3833" t="s">
        <v>1387</v>
      </c>
      <c r="D3833" t="s">
        <v>1388</v>
      </c>
      <c r="E3833" t="s">
        <v>1392</v>
      </c>
      <c r="F3833" t="s">
        <v>228</v>
      </c>
      <c r="H3833" t="s">
        <v>1393</v>
      </c>
      <c r="I3833" s="170" t="s">
        <v>87</v>
      </c>
      <c r="J3833" t="s">
        <v>88</v>
      </c>
      <c r="K3833" t="s">
        <v>214</v>
      </c>
      <c r="L3833" t="s">
        <v>350</v>
      </c>
      <c r="M3833" t="s">
        <v>351</v>
      </c>
      <c r="N3833" t="s">
        <v>217</v>
      </c>
      <c r="O3833" t="s">
        <v>263</v>
      </c>
      <c r="P3833" t="s">
        <v>352</v>
      </c>
      <c r="Q3833" t="s">
        <v>353</v>
      </c>
      <c r="R3833" t="s">
        <v>354</v>
      </c>
      <c r="S3833" t="s">
        <v>264</v>
      </c>
      <c r="T3833" t="s">
        <v>265</v>
      </c>
      <c r="U3833" s="61" t="s">
        <v>266</v>
      </c>
      <c r="V3833" t="s">
        <v>710</v>
      </c>
      <c r="W3833" t="s">
        <v>263</v>
      </c>
      <c r="X3833" s="59">
        <v>400</v>
      </c>
      <c r="Y3833" s="59">
        <v>0</v>
      </c>
      <c r="AA3833" s="146" t="str">
        <f t="shared" si="741"/>
        <v>EX</v>
      </c>
      <c r="AB3833" s="146">
        <f t="shared" si="743"/>
        <v>0</v>
      </c>
      <c r="AC3833" t="str">
        <f t="shared" si="734"/>
        <v>EX</v>
      </c>
      <c r="AD3833" s="74">
        <f t="shared" si="735"/>
        <v>0</v>
      </c>
      <c r="AE3833" s="74">
        <f t="shared" si="740"/>
        <v>0</v>
      </c>
      <c r="AF3833">
        <v>1</v>
      </c>
      <c r="AG3833">
        <v>0</v>
      </c>
      <c r="AH3833" s="74">
        <v>0</v>
      </c>
      <c r="AJ3833" s="74">
        <f t="shared" si="736"/>
        <v>0</v>
      </c>
      <c r="AK3833" s="74">
        <f t="shared" si="742"/>
        <v>0</v>
      </c>
      <c r="AL3833" t="str">
        <f t="shared" si="737"/>
        <v>N</v>
      </c>
      <c r="AN3833" t="s">
        <v>89</v>
      </c>
      <c r="AO3833" t="s">
        <v>88</v>
      </c>
      <c r="AP3833" t="str">
        <f t="shared" si="738"/>
        <v>95</v>
      </c>
      <c r="AQ3833" s="145" t="s">
        <v>1826</v>
      </c>
      <c r="AR3833" t="str">
        <f t="shared" si="739"/>
        <v>1-Adjusted Base Budget</v>
      </c>
      <c r="AS3833" s="145" t="s">
        <v>1827</v>
      </c>
      <c r="AT3833" t="s">
        <v>213</v>
      </c>
      <c r="AV3833" t="str">
        <f t="shared" si="733"/>
        <v>UAVP</v>
      </c>
      <c r="AW3833" t="str">
        <f t="shared" si="732"/>
        <v>VP UNIVERSITY ACADEMIC AFFAIRS</v>
      </c>
    </row>
    <row r="3834" spans="1:49">
      <c r="A3834" s="59">
        <v>2018</v>
      </c>
      <c r="B3834" t="s">
        <v>137</v>
      </c>
      <c r="C3834" t="s">
        <v>1387</v>
      </c>
      <c r="D3834" t="s">
        <v>1388</v>
      </c>
      <c r="E3834" t="s">
        <v>1389</v>
      </c>
      <c r="F3834" t="s">
        <v>228</v>
      </c>
      <c r="H3834" t="s">
        <v>1388</v>
      </c>
      <c r="I3834" s="170" t="s">
        <v>87</v>
      </c>
      <c r="J3834" t="s">
        <v>88</v>
      </c>
      <c r="K3834" t="s">
        <v>214</v>
      </c>
      <c r="L3834" t="s">
        <v>350</v>
      </c>
      <c r="M3834" t="s">
        <v>351</v>
      </c>
      <c r="N3834" t="s">
        <v>217</v>
      </c>
      <c r="O3834" t="s">
        <v>263</v>
      </c>
      <c r="P3834" t="s">
        <v>352</v>
      </c>
      <c r="Q3834" t="s">
        <v>353</v>
      </c>
      <c r="R3834" t="s">
        <v>354</v>
      </c>
      <c r="S3834" t="s">
        <v>264</v>
      </c>
      <c r="T3834" t="s">
        <v>265</v>
      </c>
      <c r="U3834" s="61" t="s">
        <v>266</v>
      </c>
      <c r="V3834" t="s">
        <v>1390</v>
      </c>
      <c r="W3834" t="s">
        <v>263</v>
      </c>
      <c r="X3834" s="59">
        <v>8782</v>
      </c>
      <c r="Y3834" s="59">
        <v>8782</v>
      </c>
      <c r="AA3834" s="146" t="str">
        <f t="shared" si="741"/>
        <v>EX</v>
      </c>
      <c r="AB3834" s="146">
        <f t="shared" si="743"/>
        <v>0</v>
      </c>
      <c r="AC3834" t="str">
        <f t="shared" si="734"/>
        <v>EX</v>
      </c>
      <c r="AD3834" s="74">
        <f t="shared" si="735"/>
        <v>8782</v>
      </c>
      <c r="AE3834" s="74">
        <f t="shared" si="740"/>
        <v>8782</v>
      </c>
      <c r="AF3834">
        <v>1</v>
      </c>
      <c r="AG3834">
        <v>0</v>
      </c>
      <c r="AH3834" s="74">
        <v>0</v>
      </c>
      <c r="AJ3834" s="74">
        <f t="shared" si="736"/>
        <v>0</v>
      </c>
      <c r="AK3834" s="74">
        <f t="shared" si="742"/>
        <v>8782</v>
      </c>
      <c r="AL3834" t="str">
        <f t="shared" si="737"/>
        <v>N</v>
      </c>
      <c r="AN3834" t="s">
        <v>89</v>
      </c>
      <c r="AO3834" t="s">
        <v>88</v>
      </c>
      <c r="AP3834" t="str">
        <f t="shared" si="738"/>
        <v>95</v>
      </c>
      <c r="AQ3834" s="145" t="s">
        <v>1826</v>
      </c>
      <c r="AR3834" t="str">
        <f t="shared" si="739"/>
        <v>1-Adjusted Base Budget</v>
      </c>
      <c r="AS3834" s="145" t="s">
        <v>1827</v>
      </c>
      <c r="AT3834" t="s">
        <v>213</v>
      </c>
      <c r="AV3834" t="str">
        <f t="shared" si="733"/>
        <v>UAVP</v>
      </c>
      <c r="AW3834" t="str">
        <f t="shared" si="732"/>
        <v>VP UNIVERSITY ACADEMIC AFFAIRS</v>
      </c>
    </row>
    <row r="3835" spans="1:49">
      <c r="A3835" s="59">
        <v>2018</v>
      </c>
      <c r="B3835" t="s">
        <v>137</v>
      </c>
      <c r="C3835" t="s">
        <v>1387</v>
      </c>
      <c r="D3835" t="s">
        <v>1388</v>
      </c>
      <c r="E3835" t="s">
        <v>1394</v>
      </c>
      <c r="F3835" t="s">
        <v>228</v>
      </c>
      <c r="H3835" t="s">
        <v>1395</v>
      </c>
      <c r="I3835" s="170" t="s">
        <v>87</v>
      </c>
      <c r="J3835" t="s">
        <v>88</v>
      </c>
      <c r="K3835" t="s">
        <v>214</v>
      </c>
      <c r="L3835" t="s">
        <v>697</v>
      </c>
      <c r="M3835" t="s">
        <v>698</v>
      </c>
      <c r="N3835" t="s">
        <v>217</v>
      </c>
      <c r="O3835" t="s">
        <v>263</v>
      </c>
      <c r="P3835" t="s">
        <v>699</v>
      </c>
      <c r="Q3835" t="s">
        <v>700</v>
      </c>
      <c r="R3835" t="s">
        <v>701</v>
      </c>
      <c r="S3835" t="s">
        <v>264</v>
      </c>
      <c r="T3835" t="s">
        <v>265</v>
      </c>
      <c r="U3835" s="61" t="s">
        <v>266</v>
      </c>
      <c r="V3835" t="s">
        <v>1390</v>
      </c>
      <c r="W3835" t="s">
        <v>263</v>
      </c>
      <c r="X3835" s="59">
        <v>150</v>
      </c>
      <c r="Y3835" s="59">
        <v>150</v>
      </c>
      <c r="AA3835" s="146" t="str">
        <f t="shared" si="741"/>
        <v>EX</v>
      </c>
      <c r="AB3835" s="146">
        <f t="shared" si="743"/>
        <v>0</v>
      </c>
      <c r="AC3835" t="str">
        <f t="shared" si="734"/>
        <v>EX</v>
      </c>
      <c r="AD3835" s="74">
        <f t="shared" si="735"/>
        <v>150</v>
      </c>
      <c r="AE3835" s="74">
        <f t="shared" si="740"/>
        <v>150</v>
      </c>
      <c r="AF3835">
        <v>1</v>
      </c>
      <c r="AG3835">
        <v>0</v>
      </c>
      <c r="AH3835" s="74">
        <v>0</v>
      </c>
      <c r="AJ3835" s="74">
        <f t="shared" si="736"/>
        <v>0</v>
      </c>
      <c r="AK3835" s="74">
        <f t="shared" si="742"/>
        <v>150</v>
      </c>
      <c r="AL3835" t="str">
        <f t="shared" si="737"/>
        <v>N</v>
      </c>
      <c r="AN3835" t="s">
        <v>89</v>
      </c>
      <c r="AO3835" t="s">
        <v>88</v>
      </c>
      <c r="AP3835" t="str">
        <f t="shared" si="738"/>
        <v>95</v>
      </c>
      <c r="AQ3835" s="145" t="s">
        <v>1826</v>
      </c>
      <c r="AR3835" t="str">
        <f t="shared" si="739"/>
        <v>1-Adjusted Base Budget</v>
      </c>
      <c r="AS3835" s="145" t="s">
        <v>1827</v>
      </c>
      <c r="AT3835" t="s">
        <v>213</v>
      </c>
      <c r="AV3835" t="str">
        <f t="shared" si="733"/>
        <v>UAVP</v>
      </c>
      <c r="AW3835" t="str">
        <f t="shared" si="732"/>
        <v>VP UNIVERSITY ACADEMIC AFFAIRS</v>
      </c>
    </row>
    <row r="3836" spans="1:49">
      <c r="A3836" s="59">
        <v>2018</v>
      </c>
      <c r="B3836" t="s">
        <v>137</v>
      </c>
      <c r="C3836" t="s">
        <v>1387</v>
      </c>
      <c r="D3836" t="s">
        <v>1388</v>
      </c>
      <c r="E3836" t="s">
        <v>1389</v>
      </c>
      <c r="F3836" t="s">
        <v>228</v>
      </c>
      <c r="H3836" t="s">
        <v>1388</v>
      </c>
      <c r="I3836" s="170" t="s">
        <v>87</v>
      </c>
      <c r="J3836" t="s">
        <v>88</v>
      </c>
      <c r="K3836" t="s">
        <v>214</v>
      </c>
      <c r="L3836" t="s">
        <v>478</v>
      </c>
      <c r="M3836" t="s">
        <v>479</v>
      </c>
      <c r="N3836" t="s">
        <v>217</v>
      </c>
      <c r="O3836" t="s">
        <v>263</v>
      </c>
      <c r="P3836" t="s">
        <v>379</v>
      </c>
      <c r="Q3836" t="s">
        <v>379</v>
      </c>
      <c r="R3836" t="s">
        <v>380</v>
      </c>
      <c r="S3836" t="s">
        <v>264</v>
      </c>
      <c r="T3836" t="s">
        <v>265</v>
      </c>
      <c r="U3836" s="61" t="s">
        <v>266</v>
      </c>
      <c r="V3836" t="s">
        <v>1390</v>
      </c>
      <c r="W3836" t="s">
        <v>263</v>
      </c>
      <c r="X3836" s="59">
        <v>300</v>
      </c>
      <c r="Y3836" s="59">
        <v>300</v>
      </c>
      <c r="AA3836" s="146" t="str">
        <f t="shared" si="741"/>
        <v>EX</v>
      </c>
      <c r="AB3836" s="146">
        <f t="shared" si="743"/>
        <v>0</v>
      </c>
      <c r="AC3836" t="str">
        <f t="shared" si="734"/>
        <v>EX</v>
      </c>
      <c r="AD3836" s="74">
        <f t="shared" si="735"/>
        <v>300</v>
      </c>
      <c r="AE3836" s="74">
        <f t="shared" si="740"/>
        <v>300</v>
      </c>
      <c r="AF3836">
        <v>1</v>
      </c>
      <c r="AG3836">
        <v>0</v>
      </c>
      <c r="AH3836" s="74">
        <v>0</v>
      </c>
      <c r="AJ3836" s="74">
        <f t="shared" si="736"/>
        <v>0</v>
      </c>
      <c r="AK3836" s="74">
        <f t="shared" si="742"/>
        <v>300</v>
      </c>
      <c r="AL3836" t="str">
        <f t="shared" si="737"/>
        <v>N</v>
      </c>
      <c r="AN3836" t="s">
        <v>89</v>
      </c>
      <c r="AO3836" t="s">
        <v>88</v>
      </c>
      <c r="AP3836" t="str">
        <f t="shared" si="738"/>
        <v>95</v>
      </c>
      <c r="AQ3836" s="145" t="s">
        <v>1826</v>
      </c>
      <c r="AR3836" t="str">
        <f t="shared" si="739"/>
        <v>1-Adjusted Base Budget</v>
      </c>
      <c r="AS3836" s="145" t="s">
        <v>1827</v>
      </c>
      <c r="AT3836" t="s">
        <v>213</v>
      </c>
      <c r="AV3836" t="str">
        <f t="shared" si="733"/>
        <v>UAVP</v>
      </c>
      <c r="AW3836" t="str">
        <f t="shared" si="732"/>
        <v>VP UNIVERSITY ACADEMIC AFFAIRS</v>
      </c>
    </row>
    <row r="3837" spans="1:49">
      <c r="A3837" s="59">
        <v>2018</v>
      </c>
      <c r="B3837" t="s">
        <v>137</v>
      </c>
      <c r="C3837" t="s">
        <v>1387</v>
      </c>
      <c r="D3837" t="s">
        <v>1388</v>
      </c>
      <c r="E3837" t="s">
        <v>1389</v>
      </c>
      <c r="F3837" t="s">
        <v>228</v>
      </c>
      <c r="H3837" t="s">
        <v>1388</v>
      </c>
      <c r="I3837" s="170" t="s">
        <v>87</v>
      </c>
      <c r="J3837" t="s">
        <v>88</v>
      </c>
      <c r="K3837" t="s">
        <v>214</v>
      </c>
      <c r="L3837" t="s">
        <v>355</v>
      </c>
      <c r="M3837" t="s">
        <v>356</v>
      </c>
      <c r="N3837" t="s">
        <v>217</v>
      </c>
      <c r="O3837" t="s">
        <v>263</v>
      </c>
      <c r="P3837" t="s">
        <v>357</v>
      </c>
      <c r="Q3837" t="s">
        <v>358</v>
      </c>
      <c r="R3837" t="s">
        <v>359</v>
      </c>
      <c r="S3837" t="s">
        <v>264</v>
      </c>
      <c r="T3837" t="s">
        <v>265</v>
      </c>
      <c r="U3837" s="61" t="s">
        <v>266</v>
      </c>
      <c r="V3837" t="s">
        <v>1390</v>
      </c>
      <c r="W3837" t="s">
        <v>263</v>
      </c>
      <c r="X3837" s="59">
        <v>100</v>
      </c>
      <c r="Y3837" s="59">
        <v>100</v>
      </c>
      <c r="AA3837" s="146" t="str">
        <f t="shared" si="741"/>
        <v>EX</v>
      </c>
      <c r="AB3837" s="146">
        <f t="shared" si="743"/>
        <v>0</v>
      </c>
      <c r="AC3837" t="str">
        <f t="shared" si="734"/>
        <v>EX</v>
      </c>
      <c r="AD3837" s="74">
        <f t="shared" si="735"/>
        <v>100</v>
      </c>
      <c r="AE3837" s="74">
        <f t="shared" si="740"/>
        <v>100</v>
      </c>
      <c r="AF3837">
        <v>1</v>
      </c>
      <c r="AG3837">
        <v>0</v>
      </c>
      <c r="AH3837" s="74">
        <v>0</v>
      </c>
      <c r="AJ3837" s="74">
        <f t="shared" si="736"/>
        <v>0</v>
      </c>
      <c r="AK3837" s="74">
        <f t="shared" si="742"/>
        <v>100</v>
      </c>
      <c r="AL3837" t="str">
        <f t="shared" si="737"/>
        <v>N</v>
      </c>
      <c r="AN3837" t="s">
        <v>89</v>
      </c>
      <c r="AO3837" t="s">
        <v>88</v>
      </c>
      <c r="AP3837" t="str">
        <f t="shared" si="738"/>
        <v>95</v>
      </c>
      <c r="AQ3837" s="145" t="s">
        <v>1826</v>
      </c>
      <c r="AR3837" t="str">
        <f t="shared" si="739"/>
        <v>1-Adjusted Base Budget</v>
      </c>
      <c r="AS3837" s="145" t="s">
        <v>1827</v>
      </c>
      <c r="AT3837" t="s">
        <v>213</v>
      </c>
      <c r="AV3837" t="str">
        <f t="shared" si="733"/>
        <v>UAVP</v>
      </c>
      <c r="AW3837" t="str">
        <f t="shared" si="732"/>
        <v>VP UNIVERSITY ACADEMIC AFFAIRS</v>
      </c>
    </row>
    <row r="3838" spans="1:49">
      <c r="A3838" s="59">
        <v>2018</v>
      </c>
      <c r="B3838" t="s">
        <v>137</v>
      </c>
      <c r="C3838" t="s">
        <v>1387</v>
      </c>
      <c r="D3838" t="s">
        <v>1388</v>
      </c>
      <c r="E3838" t="s">
        <v>1391</v>
      </c>
      <c r="F3838" t="s">
        <v>228</v>
      </c>
      <c r="H3838" t="s">
        <v>1776</v>
      </c>
      <c r="I3838" s="170" t="s">
        <v>87</v>
      </c>
      <c r="J3838" t="s">
        <v>88</v>
      </c>
      <c r="K3838" t="s">
        <v>214</v>
      </c>
      <c r="L3838" t="s">
        <v>626</v>
      </c>
      <c r="M3838" t="s">
        <v>627</v>
      </c>
      <c r="N3838" t="s">
        <v>217</v>
      </c>
      <c r="O3838" t="s">
        <v>263</v>
      </c>
      <c r="P3838" t="s">
        <v>379</v>
      </c>
      <c r="Q3838" t="s">
        <v>379</v>
      </c>
      <c r="R3838" t="s">
        <v>380</v>
      </c>
      <c r="S3838" t="s">
        <v>264</v>
      </c>
      <c r="T3838" t="s">
        <v>265</v>
      </c>
      <c r="U3838" s="61" t="s">
        <v>266</v>
      </c>
      <c r="V3838" t="s">
        <v>710</v>
      </c>
      <c r="W3838" t="s">
        <v>263</v>
      </c>
      <c r="X3838" s="59">
        <v>0</v>
      </c>
      <c r="Y3838" s="59">
        <v>775</v>
      </c>
      <c r="AA3838" s="146" t="str">
        <f t="shared" si="741"/>
        <v>EX</v>
      </c>
      <c r="AB3838" s="146">
        <f t="shared" si="743"/>
        <v>0</v>
      </c>
      <c r="AC3838" t="str">
        <f t="shared" si="734"/>
        <v>EX</v>
      </c>
      <c r="AD3838" s="74">
        <f t="shared" si="735"/>
        <v>775</v>
      </c>
      <c r="AE3838" s="74">
        <f t="shared" si="740"/>
        <v>775</v>
      </c>
      <c r="AF3838">
        <v>1</v>
      </c>
      <c r="AG3838">
        <v>0</v>
      </c>
      <c r="AH3838" s="74">
        <v>0</v>
      </c>
      <c r="AJ3838" s="74">
        <f t="shared" si="736"/>
        <v>0</v>
      </c>
      <c r="AK3838" s="74">
        <f t="shared" si="742"/>
        <v>775</v>
      </c>
      <c r="AL3838" t="str">
        <f t="shared" si="737"/>
        <v>N</v>
      </c>
      <c r="AN3838" t="s">
        <v>89</v>
      </c>
      <c r="AO3838" t="s">
        <v>88</v>
      </c>
      <c r="AP3838" t="str">
        <f t="shared" si="738"/>
        <v>95</v>
      </c>
      <c r="AQ3838" s="145" t="s">
        <v>1826</v>
      </c>
      <c r="AR3838" t="str">
        <f t="shared" si="739"/>
        <v>1-Adjusted Base Budget</v>
      </c>
      <c r="AS3838" s="145" t="s">
        <v>1827</v>
      </c>
      <c r="AT3838" t="s">
        <v>213</v>
      </c>
      <c r="AV3838" t="str">
        <f t="shared" si="733"/>
        <v>UAVP</v>
      </c>
      <c r="AW3838" t="str">
        <f t="shared" si="732"/>
        <v>VP UNIVERSITY ACADEMIC AFFAIRS</v>
      </c>
    </row>
    <row r="3839" spans="1:49">
      <c r="A3839" s="59">
        <v>2018</v>
      </c>
      <c r="B3839" t="s">
        <v>137</v>
      </c>
      <c r="C3839" t="s">
        <v>1387</v>
      </c>
      <c r="D3839" t="s">
        <v>1388</v>
      </c>
      <c r="E3839" t="s">
        <v>1392</v>
      </c>
      <c r="F3839" t="s">
        <v>228</v>
      </c>
      <c r="H3839" t="s">
        <v>1393</v>
      </c>
      <c r="I3839" s="170" t="s">
        <v>87</v>
      </c>
      <c r="J3839" t="s">
        <v>88</v>
      </c>
      <c r="K3839" t="s">
        <v>214</v>
      </c>
      <c r="L3839" t="s">
        <v>626</v>
      </c>
      <c r="M3839" t="s">
        <v>627</v>
      </c>
      <c r="N3839" t="s">
        <v>217</v>
      </c>
      <c r="O3839" t="s">
        <v>263</v>
      </c>
      <c r="P3839" t="s">
        <v>379</v>
      </c>
      <c r="Q3839" t="s">
        <v>379</v>
      </c>
      <c r="R3839" t="s">
        <v>380</v>
      </c>
      <c r="S3839" t="s">
        <v>264</v>
      </c>
      <c r="T3839" t="s">
        <v>265</v>
      </c>
      <c r="U3839" s="61" t="s">
        <v>266</v>
      </c>
      <c r="V3839" t="s">
        <v>710</v>
      </c>
      <c r="W3839" t="s">
        <v>263</v>
      </c>
      <c r="X3839" s="59">
        <v>775</v>
      </c>
      <c r="Y3839" s="59">
        <v>0</v>
      </c>
      <c r="AA3839" s="146" t="str">
        <f t="shared" si="741"/>
        <v>EX</v>
      </c>
      <c r="AB3839" s="146">
        <f t="shared" si="743"/>
        <v>0</v>
      </c>
      <c r="AC3839" t="str">
        <f t="shared" si="734"/>
        <v>EX</v>
      </c>
      <c r="AD3839" s="74">
        <f t="shared" si="735"/>
        <v>0</v>
      </c>
      <c r="AE3839" s="74">
        <f t="shared" si="740"/>
        <v>0</v>
      </c>
      <c r="AF3839">
        <v>1</v>
      </c>
      <c r="AG3839">
        <v>0</v>
      </c>
      <c r="AH3839" s="74">
        <v>0</v>
      </c>
      <c r="AJ3839" s="74">
        <f t="shared" si="736"/>
        <v>0</v>
      </c>
      <c r="AK3839" s="74">
        <f t="shared" si="742"/>
        <v>0</v>
      </c>
      <c r="AL3839" t="str">
        <f t="shared" si="737"/>
        <v>N</v>
      </c>
      <c r="AN3839" t="s">
        <v>89</v>
      </c>
      <c r="AO3839" t="s">
        <v>88</v>
      </c>
      <c r="AP3839" t="str">
        <f t="shared" si="738"/>
        <v>95</v>
      </c>
      <c r="AQ3839" s="145" t="s">
        <v>1826</v>
      </c>
      <c r="AR3839" t="str">
        <f t="shared" si="739"/>
        <v>1-Adjusted Base Budget</v>
      </c>
      <c r="AS3839" s="145" t="s">
        <v>1827</v>
      </c>
      <c r="AT3839" t="s">
        <v>213</v>
      </c>
      <c r="AV3839" t="str">
        <f t="shared" si="733"/>
        <v>UAVP</v>
      </c>
      <c r="AW3839" t="str">
        <f t="shared" si="732"/>
        <v>VP UNIVERSITY ACADEMIC AFFAIRS</v>
      </c>
    </row>
    <row r="3840" spans="1:49">
      <c r="A3840" s="59">
        <v>2018</v>
      </c>
      <c r="B3840" t="s">
        <v>137</v>
      </c>
      <c r="C3840" t="s">
        <v>1387</v>
      </c>
      <c r="D3840" t="s">
        <v>1388</v>
      </c>
      <c r="E3840" t="s">
        <v>1389</v>
      </c>
      <c r="F3840" t="s">
        <v>228</v>
      </c>
      <c r="H3840" t="s">
        <v>1388</v>
      </c>
      <c r="I3840" s="170" t="s">
        <v>87</v>
      </c>
      <c r="J3840" t="s">
        <v>88</v>
      </c>
      <c r="K3840" t="s">
        <v>214</v>
      </c>
      <c r="L3840" t="s">
        <v>626</v>
      </c>
      <c r="M3840" t="s">
        <v>627</v>
      </c>
      <c r="N3840" t="s">
        <v>217</v>
      </c>
      <c r="O3840" t="s">
        <v>263</v>
      </c>
      <c r="P3840" t="s">
        <v>379</v>
      </c>
      <c r="Q3840" t="s">
        <v>379</v>
      </c>
      <c r="R3840" t="s">
        <v>380</v>
      </c>
      <c r="S3840" t="s">
        <v>264</v>
      </c>
      <c r="T3840" t="s">
        <v>265</v>
      </c>
      <c r="U3840" s="61" t="s">
        <v>266</v>
      </c>
      <c r="V3840" t="s">
        <v>1390</v>
      </c>
      <c r="W3840" t="s">
        <v>263</v>
      </c>
      <c r="X3840" s="59">
        <v>5000</v>
      </c>
      <c r="Y3840" s="59">
        <v>5000</v>
      </c>
      <c r="AA3840" s="146" t="str">
        <f t="shared" si="741"/>
        <v>EX</v>
      </c>
      <c r="AB3840" s="146">
        <f t="shared" si="743"/>
        <v>0</v>
      </c>
      <c r="AC3840" t="str">
        <f t="shared" si="734"/>
        <v>EX</v>
      </c>
      <c r="AD3840" s="74">
        <f t="shared" si="735"/>
        <v>5000</v>
      </c>
      <c r="AE3840" s="74">
        <f t="shared" si="740"/>
        <v>5000</v>
      </c>
      <c r="AF3840">
        <v>1</v>
      </c>
      <c r="AG3840">
        <v>0</v>
      </c>
      <c r="AH3840" s="74">
        <v>0</v>
      </c>
      <c r="AJ3840" s="74">
        <f t="shared" si="736"/>
        <v>0</v>
      </c>
      <c r="AK3840" s="74">
        <f t="shared" si="742"/>
        <v>5000</v>
      </c>
      <c r="AL3840" t="str">
        <f t="shared" si="737"/>
        <v>N</v>
      </c>
      <c r="AN3840" t="s">
        <v>89</v>
      </c>
      <c r="AO3840" t="s">
        <v>88</v>
      </c>
      <c r="AP3840" t="str">
        <f t="shared" si="738"/>
        <v>95</v>
      </c>
      <c r="AQ3840" s="145" t="s">
        <v>1826</v>
      </c>
      <c r="AR3840" t="str">
        <f t="shared" si="739"/>
        <v>1-Adjusted Base Budget</v>
      </c>
      <c r="AS3840" s="145" t="s">
        <v>1827</v>
      </c>
      <c r="AT3840" t="s">
        <v>213</v>
      </c>
      <c r="AV3840" t="str">
        <f t="shared" si="733"/>
        <v>UAVP</v>
      </c>
      <c r="AW3840" t="str">
        <f t="shared" si="732"/>
        <v>VP UNIVERSITY ACADEMIC AFFAIRS</v>
      </c>
    </row>
    <row r="3841" spans="1:49">
      <c r="A3841" s="59">
        <v>2018</v>
      </c>
      <c r="B3841" t="s">
        <v>137</v>
      </c>
      <c r="C3841" t="s">
        <v>1387</v>
      </c>
      <c r="D3841" t="s">
        <v>1388</v>
      </c>
      <c r="E3841" t="s">
        <v>1391</v>
      </c>
      <c r="F3841" t="s">
        <v>228</v>
      </c>
      <c r="H3841" t="s">
        <v>1776</v>
      </c>
      <c r="I3841" s="170" t="s">
        <v>87</v>
      </c>
      <c r="J3841" t="s">
        <v>88</v>
      </c>
      <c r="K3841" t="s">
        <v>214</v>
      </c>
      <c r="L3841" t="s">
        <v>482</v>
      </c>
      <c r="M3841" t="s">
        <v>483</v>
      </c>
      <c r="N3841" t="s">
        <v>217</v>
      </c>
      <c r="O3841" t="s">
        <v>263</v>
      </c>
      <c r="P3841" t="s">
        <v>379</v>
      </c>
      <c r="Q3841" t="s">
        <v>379</v>
      </c>
      <c r="R3841" t="s">
        <v>380</v>
      </c>
      <c r="S3841" t="s">
        <v>264</v>
      </c>
      <c r="T3841" t="s">
        <v>265</v>
      </c>
      <c r="U3841" s="61" t="s">
        <v>266</v>
      </c>
      <c r="V3841" t="s">
        <v>710</v>
      </c>
      <c r="W3841" t="s">
        <v>263</v>
      </c>
      <c r="X3841" s="59">
        <v>2200</v>
      </c>
      <c r="Y3841" s="59">
        <v>2200</v>
      </c>
      <c r="AA3841" s="146" t="str">
        <f t="shared" si="741"/>
        <v>EX</v>
      </c>
      <c r="AB3841" s="146">
        <f t="shared" si="743"/>
        <v>0</v>
      </c>
      <c r="AC3841" t="str">
        <f t="shared" si="734"/>
        <v>EX</v>
      </c>
      <c r="AD3841" s="74">
        <f t="shared" si="735"/>
        <v>2200</v>
      </c>
      <c r="AE3841" s="74">
        <f t="shared" si="740"/>
        <v>2200</v>
      </c>
      <c r="AF3841">
        <v>1</v>
      </c>
      <c r="AG3841">
        <v>0</v>
      </c>
      <c r="AH3841" s="74">
        <v>0</v>
      </c>
      <c r="AJ3841" s="74">
        <f t="shared" si="736"/>
        <v>0</v>
      </c>
      <c r="AK3841" s="74">
        <f t="shared" si="742"/>
        <v>2200</v>
      </c>
      <c r="AL3841" t="str">
        <f t="shared" si="737"/>
        <v>N</v>
      </c>
      <c r="AN3841" t="s">
        <v>89</v>
      </c>
      <c r="AO3841" t="s">
        <v>88</v>
      </c>
      <c r="AP3841" t="str">
        <f t="shared" si="738"/>
        <v>95</v>
      </c>
      <c r="AQ3841" s="145" t="s">
        <v>1826</v>
      </c>
      <c r="AR3841" t="str">
        <f t="shared" si="739"/>
        <v>1-Adjusted Base Budget</v>
      </c>
      <c r="AS3841" s="145" t="s">
        <v>1827</v>
      </c>
      <c r="AT3841" t="s">
        <v>213</v>
      </c>
      <c r="AV3841" t="str">
        <f t="shared" si="733"/>
        <v>UAVP</v>
      </c>
      <c r="AW3841" t="str">
        <f t="shared" si="732"/>
        <v>VP UNIVERSITY ACADEMIC AFFAIRS</v>
      </c>
    </row>
    <row r="3842" spans="1:49">
      <c r="A3842" s="59">
        <v>2018</v>
      </c>
      <c r="B3842" t="s">
        <v>137</v>
      </c>
      <c r="C3842" t="s">
        <v>1387</v>
      </c>
      <c r="D3842" t="s">
        <v>1388</v>
      </c>
      <c r="E3842" t="s">
        <v>1389</v>
      </c>
      <c r="F3842" t="s">
        <v>228</v>
      </c>
      <c r="H3842" t="s">
        <v>1388</v>
      </c>
      <c r="I3842" s="170" t="s">
        <v>87</v>
      </c>
      <c r="J3842" t="s">
        <v>88</v>
      </c>
      <c r="K3842" t="s">
        <v>214</v>
      </c>
      <c r="L3842" t="s">
        <v>482</v>
      </c>
      <c r="M3842" t="s">
        <v>483</v>
      </c>
      <c r="N3842" t="s">
        <v>217</v>
      </c>
      <c r="O3842" t="s">
        <v>263</v>
      </c>
      <c r="P3842" t="s">
        <v>379</v>
      </c>
      <c r="Q3842" t="s">
        <v>379</v>
      </c>
      <c r="R3842" t="s">
        <v>380</v>
      </c>
      <c r="S3842" t="s">
        <v>264</v>
      </c>
      <c r="T3842" t="s">
        <v>265</v>
      </c>
      <c r="U3842" s="61" t="s">
        <v>266</v>
      </c>
      <c r="V3842" t="s">
        <v>1390</v>
      </c>
      <c r="W3842" t="s">
        <v>263</v>
      </c>
      <c r="X3842" s="59">
        <v>20000</v>
      </c>
      <c r="Y3842" s="59">
        <v>20000</v>
      </c>
      <c r="AA3842" s="146" t="str">
        <f t="shared" si="741"/>
        <v>EX</v>
      </c>
      <c r="AB3842" s="146">
        <f t="shared" si="743"/>
        <v>0</v>
      </c>
      <c r="AC3842" t="str">
        <f t="shared" si="734"/>
        <v>EX</v>
      </c>
      <c r="AD3842" s="74">
        <f t="shared" si="735"/>
        <v>20000</v>
      </c>
      <c r="AE3842" s="74">
        <f t="shared" si="740"/>
        <v>20000</v>
      </c>
      <c r="AF3842">
        <v>1</v>
      </c>
      <c r="AG3842">
        <v>0</v>
      </c>
      <c r="AH3842" s="74">
        <v>0</v>
      </c>
      <c r="AJ3842" s="74">
        <f t="shared" si="736"/>
        <v>0</v>
      </c>
      <c r="AK3842" s="74">
        <f t="shared" si="742"/>
        <v>20000</v>
      </c>
      <c r="AL3842" t="str">
        <f t="shared" si="737"/>
        <v>N</v>
      </c>
      <c r="AN3842" t="s">
        <v>89</v>
      </c>
      <c r="AO3842" t="s">
        <v>88</v>
      </c>
      <c r="AP3842" t="str">
        <f t="shared" si="738"/>
        <v>95</v>
      </c>
      <c r="AQ3842" s="145" t="s">
        <v>1826</v>
      </c>
      <c r="AR3842" t="str">
        <f t="shared" si="739"/>
        <v>1-Adjusted Base Budget</v>
      </c>
      <c r="AS3842" s="145" t="s">
        <v>1827</v>
      </c>
      <c r="AT3842" t="s">
        <v>213</v>
      </c>
      <c r="AV3842" t="str">
        <f t="shared" si="733"/>
        <v>UAVP</v>
      </c>
      <c r="AW3842" t="str">
        <f t="shared" si="732"/>
        <v>VP UNIVERSITY ACADEMIC AFFAIRS</v>
      </c>
    </row>
    <row r="3843" spans="1:49">
      <c r="A3843" s="59">
        <v>2018</v>
      </c>
      <c r="B3843" t="s">
        <v>137</v>
      </c>
      <c r="C3843" t="s">
        <v>1387</v>
      </c>
      <c r="D3843" t="s">
        <v>1388</v>
      </c>
      <c r="E3843" t="s">
        <v>1389</v>
      </c>
      <c r="F3843" t="s">
        <v>228</v>
      </c>
      <c r="H3843" t="s">
        <v>1388</v>
      </c>
      <c r="I3843" s="170" t="s">
        <v>87</v>
      </c>
      <c r="J3843" t="s">
        <v>88</v>
      </c>
      <c r="K3843" t="s">
        <v>214</v>
      </c>
      <c r="L3843" t="s">
        <v>360</v>
      </c>
      <c r="M3843" t="s">
        <v>361</v>
      </c>
      <c r="N3843" t="s">
        <v>217</v>
      </c>
      <c r="O3843" t="s">
        <v>263</v>
      </c>
      <c r="P3843" t="s">
        <v>362</v>
      </c>
      <c r="Q3843" t="s">
        <v>363</v>
      </c>
      <c r="R3843" t="s">
        <v>364</v>
      </c>
      <c r="S3843" t="s">
        <v>264</v>
      </c>
      <c r="T3843" t="s">
        <v>265</v>
      </c>
      <c r="U3843" s="61" t="s">
        <v>266</v>
      </c>
      <c r="V3843" t="s">
        <v>1390</v>
      </c>
      <c r="W3843" t="s">
        <v>263</v>
      </c>
      <c r="X3843" s="59">
        <v>100</v>
      </c>
      <c r="Y3843" s="59">
        <v>100</v>
      </c>
      <c r="AA3843" s="146" t="str">
        <f t="shared" si="741"/>
        <v>EX</v>
      </c>
      <c r="AB3843" s="146">
        <f t="shared" si="743"/>
        <v>0</v>
      </c>
      <c r="AC3843" t="str">
        <f t="shared" si="734"/>
        <v>EX</v>
      </c>
      <c r="AD3843" s="74">
        <f t="shared" si="735"/>
        <v>100</v>
      </c>
      <c r="AE3843" s="74">
        <f t="shared" si="740"/>
        <v>100</v>
      </c>
      <c r="AF3843">
        <v>1</v>
      </c>
      <c r="AG3843">
        <v>0</v>
      </c>
      <c r="AH3843" s="74">
        <v>0</v>
      </c>
      <c r="AJ3843" s="74">
        <f t="shared" si="736"/>
        <v>0</v>
      </c>
      <c r="AK3843" s="74">
        <f t="shared" si="742"/>
        <v>100</v>
      </c>
      <c r="AL3843" t="str">
        <f t="shared" si="737"/>
        <v>N</v>
      </c>
      <c r="AN3843" t="s">
        <v>89</v>
      </c>
      <c r="AO3843" t="s">
        <v>88</v>
      </c>
      <c r="AP3843" t="str">
        <f t="shared" si="738"/>
        <v>95</v>
      </c>
      <c r="AQ3843" s="145" t="s">
        <v>1826</v>
      </c>
      <c r="AR3843" t="str">
        <f t="shared" si="739"/>
        <v>1-Adjusted Base Budget</v>
      </c>
      <c r="AS3843" s="145" t="s">
        <v>1827</v>
      </c>
      <c r="AT3843" t="s">
        <v>213</v>
      </c>
      <c r="AV3843" t="str">
        <f t="shared" si="733"/>
        <v>UAVP</v>
      </c>
      <c r="AW3843" t="str">
        <f t="shared" si="732"/>
        <v>VP UNIVERSITY ACADEMIC AFFAIRS</v>
      </c>
    </row>
    <row r="3844" spans="1:49">
      <c r="A3844" s="59">
        <v>2018</v>
      </c>
      <c r="B3844" t="s">
        <v>137</v>
      </c>
      <c r="C3844" t="s">
        <v>1387</v>
      </c>
      <c r="D3844" t="s">
        <v>1388</v>
      </c>
      <c r="E3844" t="s">
        <v>1389</v>
      </c>
      <c r="F3844" t="s">
        <v>228</v>
      </c>
      <c r="H3844" t="s">
        <v>1388</v>
      </c>
      <c r="I3844" s="170" t="s">
        <v>87</v>
      </c>
      <c r="J3844" t="s">
        <v>88</v>
      </c>
      <c r="K3844" t="s">
        <v>214</v>
      </c>
      <c r="L3844" t="s">
        <v>484</v>
      </c>
      <c r="M3844" t="s">
        <v>485</v>
      </c>
      <c r="N3844" t="s">
        <v>217</v>
      </c>
      <c r="O3844" t="s">
        <v>263</v>
      </c>
      <c r="P3844" t="s">
        <v>362</v>
      </c>
      <c r="Q3844" t="s">
        <v>363</v>
      </c>
      <c r="R3844" t="s">
        <v>364</v>
      </c>
      <c r="S3844" t="s">
        <v>264</v>
      </c>
      <c r="T3844" t="s">
        <v>265</v>
      </c>
      <c r="U3844" s="61" t="s">
        <v>266</v>
      </c>
      <c r="V3844" t="s">
        <v>1390</v>
      </c>
      <c r="W3844" t="s">
        <v>263</v>
      </c>
      <c r="X3844" s="59">
        <v>2200</v>
      </c>
      <c r="Y3844" s="59">
        <v>2200</v>
      </c>
      <c r="AA3844" s="146" t="str">
        <f t="shared" si="741"/>
        <v>EX</v>
      </c>
      <c r="AB3844" s="146">
        <f t="shared" si="743"/>
        <v>0</v>
      </c>
      <c r="AC3844" t="str">
        <f t="shared" si="734"/>
        <v>EX</v>
      </c>
      <c r="AD3844" s="74">
        <f t="shared" si="735"/>
        <v>2200</v>
      </c>
      <c r="AE3844" s="74">
        <f t="shared" si="740"/>
        <v>2200</v>
      </c>
      <c r="AF3844">
        <v>1</v>
      </c>
      <c r="AG3844">
        <v>0</v>
      </c>
      <c r="AH3844" s="74">
        <v>0</v>
      </c>
      <c r="AJ3844" s="74">
        <f t="shared" si="736"/>
        <v>0</v>
      </c>
      <c r="AK3844" s="74">
        <f t="shared" si="742"/>
        <v>2200</v>
      </c>
      <c r="AL3844" t="str">
        <f t="shared" si="737"/>
        <v>N</v>
      </c>
      <c r="AN3844" t="s">
        <v>89</v>
      </c>
      <c r="AO3844" t="s">
        <v>88</v>
      </c>
      <c r="AP3844" t="str">
        <f t="shared" si="738"/>
        <v>95</v>
      </c>
      <c r="AQ3844" s="145" t="s">
        <v>1826</v>
      </c>
      <c r="AR3844" t="str">
        <f t="shared" si="739"/>
        <v>1-Adjusted Base Budget</v>
      </c>
      <c r="AS3844" s="145" t="s">
        <v>1827</v>
      </c>
      <c r="AT3844" t="s">
        <v>213</v>
      </c>
      <c r="AV3844" t="str">
        <f t="shared" si="733"/>
        <v>UAVP</v>
      </c>
      <c r="AW3844" t="str">
        <f t="shared" si="732"/>
        <v>VP UNIVERSITY ACADEMIC AFFAIRS</v>
      </c>
    </row>
    <row r="3845" spans="1:49">
      <c r="A3845" s="59">
        <v>2018</v>
      </c>
      <c r="B3845" t="s">
        <v>137</v>
      </c>
      <c r="C3845" t="s">
        <v>1387</v>
      </c>
      <c r="D3845" t="s">
        <v>1388</v>
      </c>
      <c r="E3845" t="s">
        <v>1391</v>
      </c>
      <c r="F3845" t="s">
        <v>228</v>
      </c>
      <c r="H3845" t="s">
        <v>1776</v>
      </c>
      <c r="I3845" s="170" t="s">
        <v>87</v>
      </c>
      <c r="J3845" t="s">
        <v>88</v>
      </c>
      <c r="K3845" t="s">
        <v>214</v>
      </c>
      <c r="L3845" t="s">
        <v>785</v>
      </c>
      <c r="M3845" t="s">
        <v>351</v>
      </c>
      <c r="N3845" t="s">
        <v>217</v>
      </c>
      <c r="O3845" t="s">
        <v>263</v>
      </c>
      <c r="P3845" t="s">
        <v>352</v>
      </c>
      <c r="Q3845" t="s">
        <v>353</v>
      </c>
      <c r="R3845" t="s">
        <v>354</v>
      </c>
      <c r="S3845" t="s">
        <v>264</v>
      </c>
      <c r="T3845" t="s">
        <v>265</v>
      </c>
      <c r="U3845" s="61" t="s">
        <v>266</v>
      </c>
      <c r="V3845" t="s">
        <v>710</v>
      </c>
      <c r="W3845" t="s">
        <v>263</v>
      </c>
      <c r="X3845" s="59">
        <v>0</v>
      </c>
      <c r="Y3845" s="59">
        <v>1000</v>
      </c>
      <c r="AA3845" s="146" t="str">
        <f t="shared" si="741"/>
        <v>EX</v>
      </c>
      <c r="AB3845" s="146">
        <f t="shared" si="743"/>
        <v>0</v>
      </c>
      <c r="AC3845" t="str">
        <f t="shared" si="734"/>
        <v>EX</v>
      </c>
      <c r="AD3845" s="74">
        <f t="shared" si="735"/>
        <v>1000</v>
      </c>
      <c r="AE3845" s="74">
        <f t="shared" si="740"/>
        <v>1000</v>
      </c>
      <c r="AF3845">
        <v>1</v>
      </c>
      <c r="AG3845">
        <v>0</v>
      </c>
      <c r="AH3845" s="74">
        <v>0</v>
      </c>
      <c r="AJ3845" s="74">
        <f t="shared" si="736"/>
        <v>0</v>
      </c>
      <c r="AK3845" s="74">
        <f t="shared" si="742"/>
        <v>1000</v>
      </c>
      <c r="AL3845" t="str">
        <f t="shared" si="737"/>
        <v>N</v>
      </c>
      <c r="AN3845" t="s">
        <v>89</v>
      </c>
      <c r="AO3845" t="s">
        <v>88</v>
      </c>
      <c r="AP3845" t="str">
        <f t="shared" si="738"/>
        <v>95</v>
      </c>
      <c r="AQ3845" s="145" t="s">
        <v>1826</v>
      </c>
      <c r="AR3845" t="str">
        <f t="shared" si="739"/>
        <v>1-Adjusted Base Budget</v>
      </c>
      <c r="AS3845" s="145" t="s">
        <v>1827</v>
      </c>
      <c r="AT3845" t="s">
        <v>213</v>
      </c>
      <c r="AV3845" t="str">
        <f t="shared" si="733"/>
        <v>UAVP</v>
      </c>
      <c r="AW3845" t="str">
        <f t="shared" si="732"/>
        <v>VP UNIVERSITY ACADEMIC AFFAIRS</v>
      </c>
    </row>
    <row r="3846" spans="1:49">
      <c r="A3846" s="59">
        <v>2018</v>
      </c>
      <c r="B3846" t="s">
        <v>137</v>
      </c>
      <c r="C3846" t="s">
        <v>1387</v>
      </c>
      <c r="D3846" t="s">
        <v>1388</v>
      </c>
      <c r="E3846" t="s">
        <v>1392</v>
      </c>
      <c r="F3846" t="s">
        <v>228</v>
      </c>
      <c r="H3846" t="s">
        <v>1393</v>
      </c>
      <c r="I3846" s="170" t="s">
        <v>87</v>
      </c>
      <c r="J3846" t="s">
        <v>88</v>
      </c>
      <c r="K3846" t="s">
        <v>214</v>
      </c>
      <c r="L3846" t="s">
        <v>785</v>
      </c>
      <c r="M3846" t="s">
        <v>351</v>
      </c>
      <c r="N3846" t="s">
        <v>217</v>
      </c>
      <c r="O3846" t="s">
        <v>263</v>
      </c>
      <c r="P3846" t="s">
        <v>352</v>
      </c>
      <c r="Q3846" t="s">
        <v>353</v>
      </c>
      <c r="R3846" t="s">
        <v>354</v>
      </c>
      <c r="S3846" t="s">
        <v>264</v>
      </c>
      <c r="T3846" t="s">
        <v>265</v>
      </c>
      <c r="U3846" s="61" t="s">
        <v>266</v>
      </c>
      <c r="V3846" t="s">
        <v>710</v>
      </c>
      <c r="W3846" t="s">
        <v>263</v>
      </c>
      <c r="X3846" s="59">
        <v>1000</v>
      </c>
      <c r="Y3846" s="59">
        <v>0</v>
      </c>
      <c r="AA3846" s="146" t="str">
        <f t="shared" si="741"/>
        <v>EX</v>
      </c>
      <c r="AB3846" s="146">
        <f t="shared" si="743"/>
        <v>0</v>
      </c>
      <c r="AC3846" t="str">
        <f t="shared" si="734"/>
        <v>EX</v>
      </c>
      <c r="AD3846" s="74">
        <f t="shared" si="735"/>
        <v>0</v>
      </c>
      <c r="AE3846" s="74">
        <f t="shared" si="740"/>
        <v>0</v>
      </c>
      <c r="AF3846">
        <v>1</v>
      </c>
      <c r="AG3846">
        <v>0</v>
      </c>
      <c r="AH3846" s="74">
        <v>0</v>
      </c>
      <c r="AJ3846" s="74">
        <f t="shared" si="736"/>
        <v>0</v>
      </c>
      <c r="AK3846" s="74">
        <f t="shared" si="742"/>
        <v>0</v>
      </c>
      <c r="AL3846" t="str">
        <f t="shared" si="737"/>
        <v>N</v>
      </c>
      <c r="AN3846" t="s">
        <v>89</v>
      </c>
      <c r="AO3846" t="s">
        <v>88</v>
      </c>
      <c r="AP3846" t="str">
        <f t="shared" si="738"/>
        <v>95</v>
      </c>
      <c r="AQ3846" s="145" t="s">
        <v>1826</v>
      </c>
      <c r="AR3846" t="str">
        <f t="shared" si="739"/>
        <v>1-Adjusted Base Budget</v>
      </c>
      <c r="AS3846" s="145" t="s">
        <v>1827</v>
      </c>
      <c r="AT3846" t="s">
        <v>213</v>
      </c>
      <c r="AV3846" t="str">
        <f t="shared" si="733"/>
        <v>UAVP</v>
      </c>
      <c r="AW3846" t="str">
        <f t="shared" ref="AW3846:AW3909" si="744" xml:space="preserve"> IF(AND($AN3846="UAVP",$Z3846="OE"),$AO3846 &amp; "-ONLINE EDUCATION",IF(AND($AN3846="VPIT",OR($Z3846="SS",$Z3846="IT")),$AO3846 &amp; "-SHARED SERVICES",$AO3846))</f>
        <v>VP UNIVERSITY ACADEMIC AFFAIRS</v>
      </c>
    </row>
    <row r="3847" spans="1:49">
      <c r="A3847" s="59">
        <v>2018</v>
      </c>
      <c r="B3847" t="s">
        <v>137</v>
      </c>
      <c r="C3847" t="s">
        <v>1387</v>
      </c>
      <c r="D3847" t="s">
        <v>1388</v>
      </c>
      <c r="E3847" t="s">
        <v>1389</v>
      </c>
      <c r="F3847" t="s">
        <v>228</v>
      </c>
      <c r="H3847" t="s">
        <v>1388</v>
      </c>
      <c r="I3847" s="170" t="s">
        <v>87</v>
      </c>
      <c r="J3847" t="s">
        <v>88</v>
      </c>
      <c r="K3847" t="s">
        <v>214</v>
      </c>
      <c r="L3847" t="s">
        <v>785</v>
      </c>
      <c r="M3847" t="s">
        <v>351</v>
      </c>
      <c r="N3847" t="s">
        <v>217</v>
      </c>
      <c r="O3847" t="s">
        <v>263</v>
      </c>
      <c r="P3847" t="s">
        <v>352</v>
      </c>
      <c r="Q3847" t="s">
        <v>353</v>
      </c>
      <c r="R3847" t="s">
        <v>354</v>
      </c>
      <c r="S3847" t="s">
        <v>264</v>
      </c>
      <c r="T3847" t="s">
        <v>265</v>
      </c>
      <c r="U3847" s="61" t="s">
        <v>266</v>
      </c>
      <c r="V3847" t="s">
        <v>1390</v>
      </c>
      <c r="W3847" t="s">
        <v>263</v>
      </c>
      <c r="X3847" s="59">
        <v>2800</v>
      </c>
      <c r="Y3847" s="59">
        <v>2800</v>
      </c>
      <c r="AA3847" s="146" t="str">
        <f t="shared" si="741"/>
        <v>EX</v>
      </c>
      <c r="AB3847" s="146">
        <f t="shared" si="743"/>
        <v>0</v>
      </c>
      <c r="AC3847" t="str">
        <f t="shared" si="734"/>
        <v>EX</v>
      </c>
      <c r="AD3847" s="74">
        <f t="shared" si="735"/>
        <v>2800</v>
      </c>
      <c r="AE3847" s="74">
        <f t="shared" si="740"/>
        <v>2800</v>
      </c>
      <c r="AF3847">
        <v>1</v>
      </c>
      <c r="AG3847">
        <v>0</v>
      </c>
      <c r="AH3847" s="74">
        <v>0</v>
      </c>
      <c r="AJ3847" s="74">
        <f t="shared" si="736"/>
        <v>0</v>
      </c>
      <c r="AK3847" s="74">
        <f t="shared" si="742"/>
        <v>2800</v>
      </c>
      <c r="AL3847" t="str">
        <f t="shared" si="737"/>
        <v>N</v>
      </c>
      <c r="AN3847" t="s">
        <v>89</v>
      </c>
      <c r="AO3847" t="s">
        <v>88</v>
      </c>
      <c r="AP3847" t="str">
        <f t="shared" si="738"/>
        <v>95</v>
      </c>
      <c r="AQ3847" s="145" t="s">
        <v>1826</v>
      </c>
      <c r="AR3847" t="str">
        <f t="shared" si="739"/>
        <v>1-Adjusted Base Budget</v>
      </c>
      <c r="AS3847" s="145" t="s">
        <v>1827</v>
      </c>
      <c r="AT3847" t="s">
        <v>213</v>
      </c>
      <c r="AV3847" t="str">
        <f t="shared" si="733"/>
        <v>UAVP</v>
      </c>
      <c r="AW3847" t="str">
        <f t="shared" si="744"/>
        <v>VP UNIVERSITY ACADEMIC AFFAIRS</v>
      </c>
    </row>
    <row r="3848" spans="1:49">
      <c r="A3848" s="59">
        <v>2018</v>
      </c>
      <c r="B3848" t="s">
        <v>137</v>
      </c>
      <c r="C3848" t="s">
        <v>1387</v>
      </c>
      <c r="D3848" t="s">
        <v>1388</v>
      </c>
      <c r="E3848" t="s">
        <v>1394</v>
      </c>
      <c r="F3848" t="s">
        <v>228</v>
      </c>
      <c r="H3848" t="s">
        <v>1395</v>
      </c>
      <c r="I3848" s="170" t="s">
        <v>87</v>
      </c>
      <c r="J3848" t="s">
        <v>88</v>
      </c>
      <c r="K3848" t="s">
        <v>214</v>
      </c>
      <c r="L3848" t="s">
        <v>785</v>
      </c>
      <c r="M3848" t="s">
        <v>351</v>
      </c>
      <c r="N3848" t="s">
        <v>217</v>
      </c>
      <c r="O3848" t="s">
        <v>263</v>
      </c>
      <c r="P3848" t="s">
        <v>352</v>
      </c>
      <c r="Q3848" t="s">
        <v>353</v>
      </c>
      <c r="R3848" t="s">
        <v>354</v>
      </c>
      <c r="S3848" t="s">
        <v>264</v>
      </c>
      <c r="T3848" t="s">
        <v>265</v>
      </c>
      <c r="U3848" s="61" t="s">
        <v>266</v>
      </c>
      <c r="V3848" t="s">
        <v>1390</v>
      </c>
      <c r="W3848" t="s">
        <v>263</v>
      </c>
      <c r="X3848" s="59">
        <v>2000</v>
      </c>
      <c r="Y3848" s="59">
        <v>2000</v>
      </c>
      <c r="AA3848" s="146" t="str">
        <f t="shared" si="741"/>
        <v>EX</v>
      </c>
      <c r="AB3848" s="146">
        <f t="shared" si="743"/>
        <v>0</v>
      </c>
      <c r="AC3848" t="str">
        <f t="shared" si="734"/>
        <v>EX</v>
      </c>
      <c r="AD3848" s="74">
        <f t="shared" si="735"/>
        <v>2000</v>
      </c>
      <c r="AE3848" s="74">
        <f t="shared" si="740"/>
        <v>2000</v>
      </c>
      <c r="AF3848">
        <v>1</v>
      </c>
      <c r="AG3848">
        <v>0</v>
      </c>
      <c r="AH3848" s="74">
        <v>0</v>
      </c>
      <c r="AJ3848" s="74">
        <f t="shared" si="736"/>
        <v>0</v>
      </c>
      <c r="AK3848" s="74">
        <f t="shared" si="742"/>
        <v>2000</v>
      </c>
      <c r="AL3848" t="str">
        <f t="shared" si="737"/>
        <v>N</v>
      </c>
      <c r="AN3848" t="s">
        <v>89</v>
      </c>
      <c r="AO3848" t="s">
        <v>88</v>
      </c>
      <c r="AP3848" t="str">
        <f t="shared" si="738"/>
        <v>95</v>
      </c>
      <c r="AQ3848" s="145" t="s">
        <v>1826</v>
      </c>
      <c r="AR3848" t="str">
        <f t="shared" si="739"/>
        <v>1-Adjusted Base Budget</v>
      </c>
      <c r="AS3848" s="145" t="s">
        <v>1827</v>
      </c>
      <c r="AT3848" t="s">
        <v>213</v>
      </c>
      <c r="AV3848" t="str">
        <f t="shared" si="733"/>
        <v>UAVP</v>
      </c>
      <c r="AW3848" t="str">
        <f t="shared" si="744"/>
        <v>VP UNIVERSITY ACADEMIC AFFAIRS</v>
      </c>
    </row>
    <row r="3849" spans="1:49">
      <c r="A3849" s="59">
        <v>2018</v>
      </c>
      <c r="B3849" t="s">
        <v>137</v>
      </c>
      <c r="C3849" t="s">
        <v>1387</v>
      </c>
      <c r="D3849" t="s">
        <v>1388</v>
      </c>
      <c r="E3849" t="s">
        <v>1389</v>
      </c>
      <c r="F3849" t="s">
        <v>228</v>
      </c>
      <c r="H3849" t="s">
        <v>1388</v>
      </c>
      <c r="I3849" s="170" t="s">
        <v>87</v>
      </c>
      <c r="J3849" t="s">
        <v>88</v>
      </c>
      <c r="K3849" t="s">
        <v>214</v>
      </c>
      <c r="L3849" t="s">
        <v>1167</v>
      </c>
      <c r="M3849" t="s">
        <v>1168</v>
      </c>
      <c r="N3849" t="s">
        <v>217</v>
      </c>
      <c r="O3849" t="s">
        <v>263</v>
      </c>
      <c r="P3849" t="s">
        <v>488</v>
      </c>
      <c r="Q3849" t="s">
        <v>489</v>
      </c>
      <c r="R3849" t="s">
        <v>490</v>
      </c>
      <c r="S3849" t="s">
        <v>264</v>
      </c>
      <c r="T3849" t="s">
        <v>265</v>
      </c>
      <c r="U3849" s="61" t="s">
        <v>266</v>
      </c>
      <c r="V3849" t="s">
        <v>1390</v>
      </c>
      <c r="W3849" t="s">
        <v>263</v>
      </c>
      <c r="X3849" s="59">
        <v>70</v>
      </c>
      <c r="Y3849" s="59">
        <v>70</v>
      </c>
      <c r="AA3849" s="146" t="str">
        <f t="shared" si="741"/>
        <v>EX</v>
      </c>
      <c r="AB3849" s="146">
        <f t="shared" si="743"/>
        <v>0</v>
      </c>
      <c r="AC3849" t="str">
        <f t="shared" si="734"/>
        <v>EX</v>
      </c>
      <c r="AD3849" s="74">
        <f t="shared" si="735"/>
        <v>70</v>
      </c>
      <c r="AE3849" s="74">
        <f t="shared" si="740"/>
        <v>70</v>
      </c>
      <c r="AF3849">
        <v>1</v>
      </c>
      <c r="AG3849">
        <v>0</v>
      </c>
      <c r="AH3849" s="74">
        <v>0</v>
      </c>
      <c r="AJ3849" s="74">
        <f t="shared" si="736"/>
        <v>0</v>
      </c>
      <c r="AK3849" s="74">
        <f t="shared" si="742"/>
        <v>70</v>
      </c>
      <c r="AL3849" t="str">
        <f t="shared" si="737"/>
        <v>N</v>
      </c>
      <c r="AN3849" t="s">
        <v>89</v>
      </c>
      <c r="AO3849" t="s">
        <v>88</v>
      </c>
      <c r="AP3849" t="str">
        <f t="shared" si="738"/>
        <v>95</v>
      </c>
      <c r="AQ3849" s="145" t="s">
        <v>1826</v>
      </c>
      <c r="AR3849" t="str">
        <f t="shared" si="739"/>
        <v>1-Adjusted Base Budget</v>
      </c>
      <c r="AS3849" s="145" t="s">
        <v>1827</v>
      </c>
      <c r="AT3849" t="s">
        <v>213</v>
      </c>
      <c r="AV3849" t="str">
        <f t="shared" si="733"/>
        <v>UAVP</v>
      </c>
      <c r="AW3849" t="str">
        <f t="shared" si="744"/>
        <v>VP UNIVERSITY ACADEMIC AFFAIRS</v>
      </c>
    </row>
    <row r="3850" spans="1:49">
      <c r="A3850" s="59">
        <v>2018</v>
      </c>
      <c r="B3850" t="s">
        <v>137</v>
      </c>
      <c r="C3850" t="s">
        <v>1387</v>
      </c>
      <c r="D3850" t="s">
        <v>1388</v>
      </c>
      <c r="E3850" t="s">
        <v>1389</v>
      </c>
      <c r="F3850" t="s">
        <v>228</v>
      </c>
      <c r="H3850" t="s">
        <v>1388</v>
      </c>
      <c r="I3850" s="170" t="s">
        <v>87</v>
      </c>
      <c r="J3850" t="s">
        <v>88</v>
      </c>
      <c r="K3850" t="s">
        <v>214</v>
      </c>
      <c r="L3850" t="s">
        <v>486</v>
      </c>
      <c r="M3850" t="s">
        <v>487</v>
      </c>
      <c r="N3850" t="s">
        <v>217</v>
      </c>
      <c r="O3850" t="s">
        <v>263</v>
      </c>
      <c r="P3850" t="s">
        <v>488</v>
      </c>
      <c r="Q3850" t="s">
        <v>489</v>
      </c>
      <c r="R3850" t="s">
        <v>490</v>
      </c>
      <c r="S3850" t="s">
        <v>264</v>
      </c>
      <c r="T3850" t="s">
        <v>265</v>
      </c>
      <c r="U3850" s="61" t="s">
        <v>266</v>
      </c>
      <c r="V3850" t="s">
        <v>1390</v>
      </c>
      <c r="W3850" t="s">
        <v>263</v>
      </c>
      <c r="X3850" s="59">
        <v>450</v>
      </c>
      <c r="Y3850" s="59">
        <v>450</v>
      </c>
      <c r="AA3850" s="146" t="str">
        <f t="shared" si="741"/>
        <v>EX</v>
      </c>
      <c r="AB3850" s="146">
        <f t="shared" si="743"/>
        <v>0</v>
      </c>
      <c r="AC3850" t="str">
        <f t="shared" si="734"/>
        <v>EX</v>
      </c>
      <c r="AD3850" s="74">
        <f t="shared" si="735"/>
        <v>450</v>
      </c>
      <c r="AE3850" s="74">
        <f t="shared" si="740"/>
        <v>450</v>
      </c>
      <c r="AF3850">
        <v>1</v>
      </c>
      <c r="AG3850">
        <v>0</v>
      </c>
      <c r="AH3850" s="74">
        <v>0</v>
      </c>
      <c r="AJ3850" s="74">
        <f t="shared" si="736"/>
        <v>0</v>
      </c>
      <c r="AK3850" s="74">
        <f t="shared" si="742"/>
        <v>450</v>
      </c>
      <c r="AL3850" t="str">
        <f t="shared" si="737"/>
        <v>N</v>
      </c>
      <c r="AN3850" t="s">
        <v>89</v>
      </c>
      <c r="AO3850" t="s">
        <v>88</v>
      </c>
      <c r="AP3850" t="str">
        <f t="shared" si="738"/>
        <v>95</v>
      </c>
      <c r="AQ3850" s="145" t="s">
        <v>1826</v>
      </c>
      <c r="AR3850" t="str">
        <f t="shared" si="739"/>
        <v>1-Adjusted Base Budget</v>
      </c>
      <c r="AS3850" s="145" t="s">
        <v>1827</v>
      </c>
      <c r="AT3850" t="s">
        <v>213</v>
      </c>
      <c r="AV3850" t="str">
        <f t="shared" si="733"/>
        <v>UAVP</v>
      </c>
      <c r="AW3850" t="str">
        <f t="shared" si="744"/>
        <v>VP UNIVERSITY ACADEMIC AFFAIRS</v>
      </c>
    </row>
    <row r="3851" spans="1:49">
      <c r="A3851" s="59">
        <v>2018</v>
      </c>
      <c r="B3851" t="s">
        <v>137</v>
      </c>
      <c r="C3851" t="s">
        <v>1387</v>
      </c>
      <c r="D3851" t="s">
        <v>1388</v>
      </c>
      <c r="E3851" t="s">
        <v>1394</v>
      </c>
      <c r="F3851" t="s">
        <v>228</v>
      </c>
      <c r="H3851" t="s">
        <v>1395</v>
      </c>
      <c r="I3851" s="170" t="s">
        <v>87</v>
      </c>
      <c r="J3851" t="s">
        <v>88</v>
      </c>
      <c r="K3851" t="s">
        <v>214</v>
      </c>
      <c r="L3851" t="s">
        <v>493</v>
      </c>
      <c r="M3851" t="s">
        <v>494</v>
      </c>
      <c r="N3851" t="s">
        <v>217</v>
      </c>
      <c r="O3851" t="s">
        <v>263</v>
      </c>
      <c r="P3851" t="s">
        <v>488</v>
      </c>
      <c r="Q3851" t="s">
        <v>489</v>
      </c>
      <c r="R3851" t="s">
        <v>490</v>
      </c>
      <c r="S3851" t="s">
        <v>264</v>
      </c>
      <c r="T3851" t="s">
        <v>265</v>
      </c>
      <c r="U3851" s="61" t="s">
        <v>266</v>
      </c>
      <c r="V3851" t="s">
        <v>1390</v>
      </c>
      <c r="W3851" t="s">
        <v>263</v>
      </c>
      <c r="X3851" s="59">
        <v>400</v>
      </c>
      <c r="Y3851" s="59">
        <v>400</v>
      </c>
      <c r="AA3851" s="146" t="str">
        <f t="shared" si="741"/>
        <v>EX</v>
      </c>
      <c r="AB3851" s="146">
        <f t="shared" si="743"/>
        <v>0</v>
      </c>
      <c r="AC3851" t="str">
        <f t="shared" si="734"/>
        <v>EX</v>
      </c>
      <c r="AD3851" s="74">
        <f t="shared" si="735"/>
        <v>400</v>
      </c>
      <c r="AE3851" s="74">
        <f t="shared" si="740"/>
        <v>400</v>
      </c>
      <c r="AF3851">
        <v>1</v>
      </c>
      <c r="AG3851">
        <v>0</v>
      </c>
      <c r="AH3851" s="74">
        <v>0</v>
      </c>
      <c r="AJ3851" s="74">
        <f t="shared" si="736"/>
        <v>0</v>
      </c>
      <c r="AK3851" s="74">
        <f t="shared" si="742"/>
        <v>400</v>
      </c>
      <c r="AL3851" t="str">
        <f t="shared" si="737"/>
        <v>N</v>
      </c>
      <c r="AN3851" t="s">
        <v>89</v>
      </c>
      <c r="AO3851" t="s">
        <v>88</v>
      </c>
      <c r="AP3851" t="str">
        <f t="shared" si="738"/>
        <v>95</v>
      </c>
      <c r="AQ3851" s="145" t="s">
        <v>1826</v>
      </c>
      <c r="AR3851" t="str">
        <f t="shared" si="739"/>
        <v>1-Adjusted Base Budget</v>
      </c>
      <c r="AS3851" s="145" t="s">
        <v>1827</v>
      </c>
      <c r="AT3851" t="s">
        <v>213</v>
      </c>
      <c r="AV3851" t="str">
        <f t="shared" si="733"/>
        <v>UAVP</v>
      </c>
      <c r="AW3851" t="str">
        <f t="shared" si="744"/>
        <v>VP UNIVERSITY ACADEMIC AFFAIRS</v>
      </c>
    </row>
    <row r="3852" spans="1:49">
      <c r="A3852" s="59">
        <v>2018</v>
      </c>
      <c r="B3852" t="s">
        <v>137</v>
      </c>
      <c r="C3852" t="s">
        <v>1387</v>
      </c>
      <c r="D3852" t="s">
        <v>1388</v>
      </c>
      <c r="E3852" t="s">
        <v>1394</v>
      </c>
      <c r="F3852" t="s">
        <v>228</v>
      </c>
      <c r="H3852" t="s">
        <v>1395</v>
      </c>
      <c r="I3852" s="170" t="s">
        <v>87</v>
      </c>
      <c r="J3852" t="s">
        <v>88</v>
      </c>
      <c r="K3852" t="s">
        <v>214</v>
      </c>
      <c r="L3852" t="s">
        <v>495</v>
      </c>
      <c r="M3852" t="s">
        <v>496</v>
      </c>
      <c r="N3852" t="s">
        <v>217</v>
      </c>
      <c r="O3852" t="s">
        <v>263</v>
      </c>
      <c r="P3852" t="s">
        <v>488</v>
      </c>
      <c r="Q3852" t="s">
        <v>489</v>
      </c>
      <c r="R3852" t="s">
        <v>490</v>
      </c>
      <c r="S3852" t="s">
        <v>264</v>
      </c>
      <c r="T3852" t="s">
        <v>265</v>
      </c>
      <c r="U3852" s="61" t="s">
        <v>266</v>
      </c>
      <c r="V3852" t="s">
        <v>1390</v>
      </c>
      <c r="W3852" t="s">
        <v>263</v>
      </c>
      <c r="X3852" s="59">
        <v>100</v>
      </c>
      <c r="Y3852" s="59">
        <v>100</v>
      </c>
      <c r="AA3852" s="146" t="str">
        <f t="shared" si="741"/>
        <v>EX</v>
      </c>
      <c r="AB3852" s="146">
        <f t="shared" si="743"/>
        <v>0</v>
      </c>
      <c r="AC3852" t="str">
        <f t="shared" si="734"/>
        <v>EX</v>
      </c>
      <c r="AD3852" s="74">
        <f t="shared" si="735"/>
        <v>100</v>
      </c>
      <c r="AE3852" s="74">
        <f t="shared" si="740"/>
        <v>100</v>
      </c>
      <c r="AF3852">
        <v>1</v>
      </c>
      <c r="AG3852">
        <v>0</v>
      </c>
      <c r="AH3852" s="74">
        <v>0</v>
      </c>
      <c r="AJ3852" s="74">
        <f t="shared" si="736"/>
        <v>0</v>
      </c>
      <c r="AK3852" s="74">
        <f t="shared" si="742"/>
        <v>100</v>
      </c>
      <c r="AL3852" t="str">
        <f t="shared" si="737"/>
        <v>N</v>
      </c>
      <c r="AN3852" t="s">
        <v>89</v>
      </c>
      <c r="AO3852" t="s">
        <v>88</v>
      </c>
      <c r="AP3852" t="str">
        <f t="shared" si="738"/>
        <v>95</v>
      </c>
      <c r="AQ3852" s="145" t="s">
        <v>1826</v>
      </c>
      <c r="AR3852" t="str">
        <f t="shared" si="739"/>
        <v>1-Adjusted Base Budget</v>
      </c>
      <c r="AS3852" s="145" t="s">
        <v>1827</v>
      </c>
      <c r="AT3852" t="s">
        <v>213</v>
      </c>
      <c r="AV3852" t="str">
        <f t="shared" ref="AV3852:AV3915" si="745">IF(AND($AN3852="UAVP",$Z3852="OE"),$AN3852 &amp; "-OE",IF(AND($AN3852="VPIT",OR($Z3852="SS",$Z3852="IT")),$AN3852 &amp; "-SS",$AN3852))</f>
        <v>UAVP</v>
      </c>
      <c r="AW3852" t="str">
        <f t="shared" si="744"/>
        <v>VP UNIVERSITY ACADEMIC AFFAIRS</v>
      </c>
    </row>
    <row r="3853" spans="1:49">
      <c r="A3853" s="59">
        <v>2018</v>
      </c>
      <c r="B3853" t="s">
        <v>137</v>
      </c>
      <c r="C3853" t="s">
        <v>1387</v>
      </c>
      <c r="D3853" t="s">
        <v>1388</v>
      </c>
      <c r="E3853" t="s">
        <v>1391</v>
      </c>
      <c r="F3853" t="s">
        <v>228</v>
      </c>
      <c r="H3853" t="s">
        <v>1776</v>
      </c>
      <c r="I3853" s="170" t="s">
        <v>87</v>
      </c>
      <c r="J3853" t="s">
        <v>88</v>
      </c>
      <c r="K3853" t="s">
        <v>214</v>
      </c>
      <c r="L3853" t="s">
        <v>377</v>
      </c>
      <c r="M3853" t="s">
        <v>378</v>
      </c>
      <c r="N3853" t="s">
        <v>217</v>
      </c>
      <c r="O3853" t="s">
        <v>263</v>
      </c>
      <c r="P3853" t="s">
        <v>379</v>
      </c>
      <c r="Q3853" t="s">
        <v>379</v>
      </c>
      <c r="R3853" t="s">
        <v>380</v>
      </c>
      <c r="S3853" t="s">
        <v>264</v>
      </c>
      <c r="T3853" t="s">
        <v>265</v>
      </c>
      <c r="U3853" s="61" t="s">
        <v>266</v>
      </c>
      <c r="V3853" t="s">
        <v>710</v>
      </c>
      <c r="W3853" t="s">
        <v>263</v>
      </c>
      <c r="X3853" s="59">
        <v>500</v>
      </c>
      <c r="Y3853" s="59">
        <v>1500</v>
      </c>
      <c r="AA3853" s="146" t="str">
        <f t="shared" si="741"/>
        <v>EX</v>
      </c>
      <c r="AB3853" s="146">
        <f t="shared" si="743"/>
        <v>0</v>
      </c>
      <c r="AC3853" t="str">
        <f t="shared" si="734"/>
        <v>EX</v>
      </c>
      <c r="AD3853" s="74">
        <f t="shared" si="735"/>
        <v>1500</v>
      </c>
      <c r="AE3853" s="74">
        <f t="shared" si="740"/>
        <v>1500</v>
      </c>
      <c r="AF3853">
        <v>1</v>
      </c>
      <c r="AG3853">
        <v>0</v>
      </c>
      <c r="AH3853" s="74">
        <v>0</v>
      </c>
      <c r="AJ3853" s="74">
        <f t="shared" si="736"/>
        <v>0</v>
      </c>
      <c r="AK3853" s="74">
        <f t="shared" si="742"/>
        <v>1500</v>
      </c>
      <c r="AL3853" t="str">
        <f t="shared" si="737"/>
        <v>N</v>
      </c>
      <c r="AN3853" t="s">
        <v>89</v>
      </c>
      <c r="AO3853" t="s">
        <v>88</v>
      </c>
      <c r="AP3853" t="str">
        <f t="shared" si="738"/>
        <v>95</v>
      </c>
      <c r="AQ3853" s="145" t="s">
        <v>1826</v>
      </c>
      <c r="AR3853" t="str">
        <f t="shared" si="739"/>
        <v>1-Adjusted Base Budget</v>
      </c>
      <c r="AS3853" s="145" t="s">
        <v>1827</v>
      </c>
      <c r="AT3853" t="s">
        <v>213</v>
      </c>
      <c r="AV3853" t="str">
        <f t="shared" si="745"/>
        <v>UAVP</v>
      </c>
      <c r="AW3853" t="str">
        <f t="shared" si="744"/>
        <v>VP UNIVERSITY ACADEMIC AFFAIRS</v>
      </c>
    </row>
    <row r="3854" spans="1:49">
      <c r="A3854" s="59">
        <v>2018</v>
      </c>
      <c r="B3854" t="s">
        <v>137</v>
      </c>
      <c r="C3854" t="s">
        <v>1387</v>
      </c>
      <c r="D3854" t="s">
        <v>1388</v>
      </c>
      <c r="E3854" t="s">
        <v>1392</v>
      </c>
      <c r="F3854" t="s">
        <v>228</v>
      </c>
      <c r="H3854" t="s">
        <v>1393</v>
      </c>
      <c r="I3854" s="170" t="s">
        <v>87</v>
      </c>
      <c r="J3854" t="s">
        <v>88</v>
      </c>
      <c r="K3854" t="s">
        <v>214</v>
      </c>
      <c r="L3854" t="s">
        <v>377</v>
      </c>
      <c r="M3854" t="s">
        <v>378</v>
      </c>
      <c r="N3854" t="s">
        <v>217</v>
      </c>
      <c r="O3854" t="s">
        <v>263</v>
      </c>
      <c r="P3854" t="s">
        <v>379</v>
      </c>
      <c r="Q3854" t="s">
        <v>379</v>
      </c>
      <c r="R3854" t="s">
        <v>380</v>
      </c>
      <c r="S3854" t="s">
        <v>264</v>
      </c>
      <c r="T3854" t="s">
        <v>265</v>
      </c>
      <c r="U3854" s="61" t="s">
        <v>266</v>
      </c>
      <c r="V3854" t="s">
        <v>710</v>
      </c>
      <c r="W3854" t="s">
        <v>263</v>
      </c>
      <c r="X3854" s="59">
        <v>1000</v>
      </c>
      <c r="Y3854" s="59">
        <v>0</v>
      </c>
      <c r="AA3854" s="146" t="str">
        <f t="shared" si="741"/>
        <v>EX</v>
      </c>
      <c r="AB3854" s="146">
        <f t="shared" si="743"/>
        <v>0</v>
      </c>
      <c r="AC3854" t="str">
        <f t="shared" si="734"/>
        <v>EX</v>
      </c>
      <c r="AD3854" s="74">
        <f t="shared" si="735"/>
        <v>0</v>
      </c>
      <c r="AE3854" s="74">
        <f t="shared" si="740"/>
        <v>0</v>
      </c>
      <c r="AF3854">
        <v>1</v>
      </c>
      <c r="AG3854">
        <v>0</v>
      </c>
      <c r="AH3854" s="74">
        <v>0</v>
      </c>
      <c r="AJ3854" s="74">
        <f t="shared" si="736"/>
        <v>0</v>
      </c>
      <c r="AK3854" s="74">
        <f t="shared" si="742"/>
        <v>0</v>
      </c>
      <c r="AL3854" t="str">
        <f t="shared" si="737"/>
        <v>N</v>
      </c>
      <c r="AN3854" t="s">
        <v>89</v>
      </c>
      <c r="AO3854" t="s">
        <v>88</v>
      </c>
      <c r="AP3854" t="str">
        <f t="shared" si="738"/>
        <v>95</v>
      </c>
      <c r="AQ3854" s="145" t="s">
        <v>1826</v>
      </c>
      <c r="AR3854" t="str">
        <f t="shared" si="739"/>
        <v>1-Adjusted Base Budget</v>
      </c>
      <c r="AS3854" s="145" t="s">
        <v>1827</v>
      </c>
      <c r="AT3854" t="s">
        <v>213</v>
      </c>
      <c r="AV3854" t="str">
        <f t="shared" si="745"/>
        <v>UAVP</v>
      </c>
      <c r="AW3854" t="str">
        <f t="shared" si="744"/>
        <v>VP UNIVERSITY ACADEMIC AFFAIRS</v>
      </c>
    </row>
    <row r="3855" spans="1:49">
      <c r="A3855" s="59">
        <v>2018</v>
      </c>
      <c r="B3855" t="s">
        <v>137</v>
      </c>
      <c r="C3855" t="s">
        <v>1387</v>
      </c>
      <c r="D3855" t="s">
        <v>1388</v>
      </c>
      <c r="E3855" t="s">
        <v>1389</v>
      </c>
      <c r="F3855" t="s">
        <v>228</v>
      </c>
      <c r="H3855" t="s">
        <v>1388</v>
      </c>
      <c r="I3855" s="170" t="s">
        <v>87</v>
      </c>
      <c r="J3855" t="s">
        <v>88</v>
      </c>
      <c r="K3855" t="s">
        <v>214</v>
      </c>
      <c r="L3855" t="s">
        <v>377</v>
      </c>
      <c r="M3855" t="s">
        <v>378</v>
      </c>
      <c r="N3855" t="s">
        <v>217</v>
      </c>
      <c r="O3855" t="s">
        <v>263</v>
      </c>
      <c r="P3855" t="s">
        <v>379</v>
      </c>
      <c r="Q3855" t="s">
        <v>379</v>
      </c>
      <c r="R3855" t="s">
        <v>380</v>
      </c>
      <c r="S3855" t="s">
        <v>264</v>
      </c>
      <c r="T3855" t="s">
        <v>265</v>
      </c>
      <c r="U3855" s="61" t="s">
        <v>266</v>
      </c>
      <c r="V3855" t="s">
        <v>1390</v>
      </c>
      <c r="W3855" t="s">
        <v>263</v>
      </c>
      <c r="X3855" s="59">
        <v>15000</v>
      </c>
      <c r="Y3855" s="59">
        <v>15000</v>
      </c>
      <c r="AA3855" s="146" t="str">
        <f t="shared" si="741"/>
        <v>EX</v>
      </c>
      <c r="AB3855" s="146">
        <f t="shared" si="743"/>
        <v>0</v>
      </c>
      <c r="AC3855" t="str">
        <f t="shared" si="734"/>
        <v>EX</v>
      </c>
      <c r="AD3855" s="74">
        <f t="shared" si="735"/>
        <v>15000</v>
      </c>
      <c r="AE3855" s="74">
        <f t="shared" si="740"/>
        <v>15000</v>
      </c>
      <c r="AF3855">
        <v>1</v>
      </c>
      <c r="AG3855">
        <v>0</v>
      </c>
      <c r="AH3855" s="74">
        <v>0</v>
      </c>
      <c r="AJ3855" s="74">
        <f t="shared" si="736"/>
        <v>0</v>
      </c>
      <c r="AK3855" s="74">
        <f t="shared" si="742"/>
        <v>15000</v>
      </c>
      <c r="AL3855" t="str">
        <f t="shared" si="737"/>
        <v>N</v>
      </c>
      <c r="AN3855" t="s">
        <v>89</v>
      </c>
      <c r="AO3855" t="s">
        <v>88</v>
      </c>
      <c r="AP3855" t="str">
        <f t="shared" si="738"/>
        <v>95</v>
      </c>
      <c r="AQ3855" s="145" t="s">
        <v>1826</v>
      </c>
      <c r="AR3855" t="str">
        <f t="shared" si="739"/>
        <v>1-Adjusted Base Budget</v>
      </c>
      <c r="AS3855" s="145" t="s">
        <v>1827</v>
      </c>
      <c r="AT3855" t="s">
        <v>213</v>
      </c>
      <c r="AV3855" t="str">
        <f t="shared" si="745"/>
        <v>UAVP</v>
      </c>
      <c r="AW3855" t="str">
        <f t="shared" si="744"/>
        <v>VP UNIVERSITY ACADEMIC AFFAIRS</v>
      </c>
    </row>
    <row r="3856" spans="1:49">
      <c r="A3856" s="59">
        <v>2018</v>
      </c>
      <c r="B3856" t="s">
        <v>137</v>
      </c>
      <c r="C3856" t="s">
        <v>1387</v>
      </c>
      <c r="D3856" t="s">
        <v>1388</v>
      </c>
      <c r="E3856" t="s">
        <v>1394</v>
      </c>
      <c r="F3856" t="s">
        <v>228</v>
      </c>
      <c r="H3856" t="s">
        <v>1395</v>
      </c>
      <c r="I3856" s="170" t="s">
        <v>87</v>
      </c>
      <c r="J3856" t="s">
        <v>88</v>
      </c>
      <c r="K3856" t="s">
        <v>214</v>
      </c>
      <c r="L3856" t="s">
        <v>377</v>
      </c>
      <c r="M3856" t="s">
        <v>378</v>
      </c>
      <c r="N3856" t="s">
        <v>217</v>
      </c>
      <c r="O3856" t="s">
        <v>263</v>
      </c>
      <c r="P3856" t="s">
        <v>379</v>
      </c>
      <c r="Q3856" t="s">
        <v>379</v>
      </c>
      <c r="R3856" t="s">
        <v>380</v>
      </c>
      <c r="S3856" t="s">
        <v>264</v>
      </c>
      <c r="T3856" t="s">
        <v>265</v>
      </c>
      <c r="U3856" s="61" t="s">
        <v>266</v>
      </c>
      <c r="V3856" t="s">
        <v>1390</v>
      </c>
      <c r="W3856" t="s">
        <v>263</v>
      </c>
      <c r="X3856" s="59">
        <v>3432</v>
      </c>
      <c r="Y3856" s="59">
        <v>3432</v>
      </c>
      <c r="AA3856" s="146" t="str">
        <f t="shared" si="741"/>
        <v>EX</v>
      </c>
      <c r="AB3856" s="146">
        <f t="shared" si="743"/>
        <v>0</v>
      </c>
      <c r="AC3856" t="str">
        <f t="shared" si="734"/>
        <v>EX</v>
      </c>
      <c r="AD3856" s="74">
        <f t="shared" si="735"/>
        <v>3432</v>
      </c>
      <c r="AE3856" s="74">
        <f t="shared" si="740"/>
        <v>3432</v>
      </c>
      <c r="AF3856">
        <v>1</v>
      </c>
      <c r="AG3856">
        <v>0</v>
      </c>
      <c r="AH3856" s="74">
        <v>0</v>
      </c>
      <c r="AJ3856" s="74">
        <f t="shared" si="736"/>
        <v>0</v>
      </c>
      <c r="AK3856" s="74">
        <f t="shared" si="742"/>
        <v>3432</v>
      </c>
      <c r="AL3856" t="str">
        <f t="shared" si="737"/>
        <v>N</v>
      </c>
      <c r="AN3856" t="s">
        <v>89</v>
      </c>
      <c r="AO3856" t="s">
        <v>88</v>
      </c>
      <c r="AP3856" t="str">
        <f t="shared" si="738"/>
        <v>95</v>
      </c>
      <c r="AQ3856" s="145" t="s">
        <v>1826</v>
      </c>
      <c r="AR3856" t="str">
        <f t="shared" si="739"/>
        <v>1-Adjusted Base Budget</v>
      </c>
      <c r="AS3856" s="145" t="s">
        <v>1827</v>
      </c>
      <c r="AT3856" t="s">
        <v>213</v>
      </c>
      <c r="AV3856" t="str">
        <f t="shared" si="745"/>
        <v>UAVP</v>
      </c>
      <c r="AW3856" t="str">
        <f t="shared" si="744"/>
        <v>VP UNIVERSITY ACADEMIC AFFAIRS</v>
      </c>
    </row>
    <row r="3857" spans="1:49">
      <c r="A3857" s="59">
        <v>2018</v>
      </c>
      <c r="B3857" t="s">
        <v>137</v>
      </c>
      <c r="C3857" t="s">
        <v>1387</v>
      </c>
      <c r="D3857" t="s">
        <v>1388</v>
      </c>
      <c r="E3857" t="s">
        <v>1389</v>
      </c>
      <c r="F3857" t="s">
        <v>228</v>
      </c>
      <c r="H3857" t="s">
        <v>1388</v>
      </c>
      <c r="I3857" s="170" t="s">
        <v>87</v>
      </c>
      <c r="J3857" t="s">
        <v>88</v>
      </c>
      <c r="K3857" t="s">
        <v>214</v>
      </c>
      <c r="L3857" t="s">
        <v>497</v>
      </c>
      <c r="M3857" t="s">
        <v>498</v>
      </c>
      <c r="N3857" t="s">
        <v>217</v>
      </c>
      <c r="O3857" t="s">
        <v>263</v>
      </c>
      <c r="P3857" t="s">
        <v>362</v>
      </c>
      <c r="Q3857" t="s">
        <v>363</v>
      </c>
      <c r="R3857" t="s">
        <v>364</v>
      </c>
      <c r="S3857" t="s">
        <v>264</v>
      </c>
      <c r="T3857" t="s">
        <v>265</v>
      </c>
      <c r="U3857" s="61" t="s">
        <v>266</v>
      </c>
      <c r="V3857" t="s">
        <v>1390</v>
      </c>
      <c r="W3857" t="s">
        <v>263</v>
      </c>
      <c r="X3857" s="59">
        <v>700</v>
      </c>
      <c r="Y3857" s="59">
        <v>700</v>
      </c>
      <c r="AA3857" s="146" t="str">
        <f t="shared" si="741"/>
        <v>EX</v>
      </c>
      <c r="AB3857" s="146">
        <f t="shared" si="743"/>
        <v>0</v>
      </c>
      <c r="AC3857" t="str">
        <f t="shared" si="734"/>
        <v>EX</v>
      </c>
      <c r="AD3857" s="74">
        <f t="shared" si="735"/>
        <v>700</v>
      </c>
      <c r="AE3857" s="74">
        <f t="shared" si="740"/>
        <v>700</v>
      </c>
      <c r="AF3857">
        <v>1</v>
      </c>
      <c r="AG3857">
        <v>0</v>
      </c>
      <c r="AH3857" s="74">
        <v>0</v>
      </c>
      <c r="AJ3857" s="74">
        <f t="shared" si="736"/>
        <v>0</v>
      </c>
      <c r="AK3857" s="74">
        <f t="shared" si="742"/>
        <v>700</v>
      </c>
      <c r="AL3857" t="str">
        <f t="shared" si="737"/>
        <v>N</v>
      </c>
      <c r="AN3857" t="s">
        <v>89</v>
      </c>
      <c r="AO3857" t="s">
        <v>88</v>
      </c>
      <c r="AP3857" t="str">
        <f t="shared" si="738"/>
        <v>95</v>
      </c>
      <c r="AQ3857" s="145" t="s">
        <v>1826</v>
      </c>
      <c r="AR3857" t="str">
        <f t="shared" si="739"/>
        <v>1-Adjusted Base Budget</v>
      </c>
      <c r="AS3857" s="145" t="s">
        <v>1827</v>
      </c>
      <c r="AT3857" t="s">
        <v>213</v>
      </c>
      <c r="AV3857" t="str">
        <f t="shared" si="745"/>
        <v>UAVP</v>
      </c>
      <c r="AW3857" t="str">
        <f t="shared" si="744"/>
        <v>VP UNIVERSITY ACADEMIC AFFAIRS</v>
      </c>
    </row>
    <row r="3858" spans="1:49">
      <c r="A3858" s="59">
        <v>2018</v>
      </c>
      <c r="B3858" t="s">
        <v>137</v>
      </c>
      <c r="C3858" t="s">
        <v>1387</v>
      </c>
      <c r="D3858" t="s">
        <v>1388</v>
      </c>
      <c r="E3858" t="s">
        <v>1391</v>
      </c>
      <c r="F3858" t="s">
        <v>228</v>
      </c>
      <c r="H3858" t="s">
        <v>1776</v>
      </c>
      <c r="I3858" s="170" t="s">
        <v>87</v>
      </c>
      <c r="J3858" t="s">
        <v>88</v>
      </c>
      <c r="K3858" t="s">
        <v>214</v>
      </c>
      <c r="L3858" t="s">
        <v>381</v>
      </c>
      <c r="M3858" t="s">
        <v>382</v>
      </c>
      <c r="N3858" t="s">
        <v>217</v>
      </c>
      <c r="O3858" t="s">
        <v>263</v>
      </c>
      <c r="P3858" t="s">
        <v>362</v>
      </c>
      <c r="Q3858" t="s">
        <v>363</v>
      </c>
      <c r="R3858" t="s">
        <v>364</v>
      </c>
      <c r="S3858" t="s">
        <v>264</v>
      </c>
      <c r="T3858" t="s">
        <v>265</v>
      </c>
      <c r="U3858" s="61" t="s">
        <v>266</v>
      </c>
      <c r="V3858" t="s">
        <v>710</v>
      </c>
      <c r="W3858" t="s">
        <v>263</v>
      </c>
      <c r="X3858" s="59">
        <v>150</v>
      </c>
      <c r="Y3858" s="59">
        <v>550</v>
      </c>
      <c r="AA3858" s="146" t="str">
        <f t="shared" si="741"/>
        <v>EX</v>
      </c>
      <c r="AB3858" s="146">
        <f t="shared" si="743"/>
        <v>0</v>
      </c>
      <c r="AC3858" t="str">
        <f t="shared" si="734"/>
        <v>EX</v>
      </c>
      <c r="AD3858" s="74">
        <f t="shared" si="735"/>
        <v>550</v>
      </c>
      <c r="AE3858" s="74">
        <f t="shared" si="740"/>
        <v>550</v>
      </c>
      <c r="AF3858">
        <v>1</v>
      </c>
      <c r="AG3858">
        <v>0</v>
      </c>
      <c r="AH3858" s="74">
        <v>0</v>
      </c>
      <c r="AJ3858" s="74">
        <f t="shared" si="736"/>
        <v>0</v>
      </c>
      <c r="AK3858" s="74">
        <f t="shared" si="742"/>
        <v>550</v>
      </c>
      <c r="AL3858" t="str">
        <f t="shared" si="737"/>
        <v>N</v>
      </c>
      <c r="AN3858" t="s">
        <v>89</v>
      </c>
      <c r="AO3858" t="s">
        <v>88</v>
      </c>
      <c r="AP3858" t="str">
        <f t="shared" si="738"/>
        <v>95</v>
      </c>
      <c r="AQ3858" s="145" t="s">
        <v>1826</v>
      </c>
      <c r="AR3858" t="str">
        <f t="shared" si="739"/>
        <v>1-Adjusted Base Budget</v>
      </c>
      <c r="AS3858" s="145" t="s">
        <v>1827</v>
      </c>
      <c r="AT3858" t="s">
        <v>213</v>
      </c>
      <c r="AV3858" t="str">
        <f t="shared" si="745"/>
        <v>UAVP</v>
      </c>
      <c r="AW3858" t="str">
        <f t="shared" si="744"/>
        <v>VP UNIVERSITY ACADEMIC AFFAIRS</v>
      </c>
    </row>
    <row r="3859" spans="1:49">
      <c r="A3859" s="59">
        <v>2018</v>
      </c>
      <c r="B3859" t="s">
        <v>137</v>
      </c>
      <c r="C3859" t="s">
        <v>1387</v>
      </c>
      <c r="D3859" t="s">
        <v>1388</v>
      </c>
      <c r="E3859" t="s">
        <v>1392</v>
      </c>
      <c r="F3859" t="s">
        <v>228</v>
      </c>
      <c r="H3859" t="s">
        <v>1393</v>
      </c>
      <c r="I3859" s="170" t="s">
        <v>87</v>
      </c>
      <c r="J3859" t="s">
        <v>88</v>
      </c>
      <c r="K3859" t="s">
        <v>214</v>
      </c>
      <c r="L3859" t="s">
        <v>381</v>
      </c>
      <c r="M3859" t="s">
        <v>382</v>
      </c>
      <c r="N3859" t="s">
        <v>217</v>
      </c>
      <c r="O3859" t="s">
        <v>263</v>
      </c>
      <c r="P3859" t="s">
        <v>362</v>
      </c>
      <c r="Q3859" t="s">
        <v>363</v>
      </c>
      <c r="R3859" t="s">
        <v>364</v>
      </c>
      <c r="S3859" t="s">
        <v>264</v>
      </c>
      <c r="T3859" t="s">
        <v>265</v>
      </c>
      <c r="U3859" s="61" t="s">
        <v>266</v>
      </c>
      <c r="V3859" t="s">
        <v>710</v>
      </c>
      <c r="W3859" t="s">
        <v>263</v>
      </c>
      <c r="X3859" s="59">
        <v>400</v>
      </c>
      <c r="Y3859" s="59">
        <v>0</v>
      </c>
      <c r="AA3859" s="146" t="str">
        <f t="shared" si="741"/>
        <v>EX</v>
      </c>
      <c r="AB3859" s="146">
        <f t="shared" si="743"/>
        <v>0</v>
      </c>
      <c r="AC3859" t="str">
        <f t="shared" ref="AC3859:AC3922" si="746">IF(O3859 =AA3859,W3859,"Allot/Xfer IN")</f>
        <v>EX</v>
      </c>
      <c r="AD3859" s="74">
        <f t="shared" ref="AD3859:AD3922" si="747">IF(O3859 =AA3859,Y3859,-Y3859)</f>
        <v>0</v>
      </c>
      <c r="AE3859" s="74">
        <f t="shared" si="740"/>
        <v>0</v>
      </c>
      <c r="AF3859">
        <v>1</v>
      </c>
      <c r="AG3859">
        <v>0</v>
      </c>
      <c r="AH3859" s="74">
        <v>0</v>
      </c>
      <c r="AJ3859" s="74">
        <f t="shared" ref="AJ3859:AJ3922" si="748">SUM(AG3859:AI3859)</f>
        <v>0</v>
      </c>
      <c r="AK3859" s="74">
        <f t="shared" si="742"/>
        <v>0</v>
      </c>
      <c r="AL3859" t="str">
        <f t="shared" ref="AL3859:AL3922" si="749">IF(AF3859&lt;&gt;1,"Y","N")</f>
        <v>N</v>
      </c>
      <c r="AN3859" t="s">
        <v>89</v>
      </c>
      <c r="AO3859" t="s">
        <v>88</v>
      </c>
      <c r="AP3859" t="str">
        <f t="shared" ref="AP3859:AP3922" si="750">IF(AL3859 ="Y","99",I3859)</f>
        <v>95</v>
      </c>
      <c r="AQ3859" s="145" t="s">
        <v>1826</v>
      </c>
      <c r="AR3859" t="str">
        <f t="shared" ref="AR3859:AR3922" si="751">IF(AM3859 ="y",AQ3859,IF(AG3859 &lt;&gt;0,"2-Provision for Compensation Incr","1-Adjusted Base Budget"))</f>
        <v>1-Adjusted Base Budget</v>
      </c>
      <c r="AS3859" s="145" t="s">
        <v>1827</v>
      </c>
      <c r="AT3859" t="s">
        <v>213</v>
      </c>
      <c r="AV3859" t="str">
        <f t="shared" si="745"/>
        <v>UAVP</v>
      </c>
      <c r="AW3859" t="str">
        <f t="shared" si="744"/>
        <v>VP UNIVERSITY ACADEMIC AFFAIRS</v>
      </c>
    </row>
    <row r="3860" spans="1:49">
      <c r="A3860" s="59">
        <v>2018</v>
      </c>
      <c r="B3860" t="s">
        <v>137</v>
      </c>
      <c r="C3860" t="s">
        <v>1387</v>
      </c>
      <c r="D3860" t="s">
        <v>1388</v>
      </c>
      <c r="E3860" t="s">
        <v>1389</v>
      </c>
      <c r="F3860" t="s">
        <v>228</v>
      </c>
      <c r="H3860" t="s">
        <v>1388</v>
      </c>
      <c r="I3860" s="170" t="s">
        <v>87</v>
      </c>
      <c r="J3860" t="s">
        <v>88</v>
      </c>
      <c r="K3860" t="s">
        <v>214</v>
      </c>
      <c r="L3860" t="s">
        <v>381</v>
      </c>
      <c r="M3860" t="s">
        <v>382</v>
      </c>
      <c r="N3860" t="s">
        <v>217</v>
      </c>
      <c r="O3860" t="s">
        <v>263</v>
      </c>
      <c r="P3860" t="s">
        <v>362</v>
      </c>
      <c r="Q3860" t="s">
        <v>363</v>
      </c>
      <c r="R3860" t="s">
        <v>364</v>
      </c>
      <c r="S3860" t="s">
        <v>264</v>
      </c>
      <c r="T3860" t="s">
        <v>265</v>
      </c>
      <c r="U3860" s="61" t="s">
        <v>266</v>
      </c>
      <c r="V3860" t="s">
        <v>1390</v>
      </c>
      <c r="W3860" t="s">
        <v>263</v>
      </c>
      <c r="X3860" s="59">
        <v>750</v>
      </c>
      <c r="Y3860" s="59">
        <v>750</v>
      </c>
      <c r="AA3860" s="146" t="str">
        <f t="shared" si="741"/>
        <v>EX</v>
      </c>
      <c r="AB3860" s="146">
        <f t="shared" si="743"/>
        <v>0</v>
      </c>
      <c r="AC3860" t="str">
        <f t="shared" si="746"/>
        <v>EX</v>
      </c>
      <c r="AD3860" s="74">
        <f t="shared" si="747"/>
        <v>750</v>
      </c>
      <c r="AE3860" s="74">
        <f t="shared" ref="AE3860:AE3923" si="752">Y3860</f>
        <v>750</v>
      </c>
      <c r="AF3860">
        <v>1</v>
      </c>
      <c r="AG3860">
        <v>0</v>
      </c>
      <c r="AH3860" s="74">
        <v>0</v>
      </c>
      <c r="AJ3860" s="74">
        <f t="shared" si="748"/>
        <v>0</v>
      </c>
      <c r="AK3860" s="74">
        <f t="shared" si="742"/>
        <v>750</v>
      </c>
      <c r="AL3860" t="str">
        <f t="shared" si="749"/>
        <v>N</v>
      </c>
      <c r="AN3860" t="s">
        <v>89</v>
      </c>
      <c r="AO3860" t="s">
        <v>88</v>
      </c>
      <c r="AP3860" t="str">
        <f t="shared" si="750"/>
        <v>95</v>
      </c>
      <c r="AQ3860" s="145" t="s">
        <v>1826</v>
      </c>
      <c r="AR3860" t="str">
        <f t="shared" si="751"/>
        <v>1-Adjusted Base Budget</v>
      </c>
      <c r="AS3860" s="145" t="s">
        <v>1827</v>
      </c>
      <c r="AT3860" t="s">
        <v>213</v>
      </c>
      <c r="AV3860" t="str">
        <f t="shared" si="745"/>
        <v>UAVP</v>
      </c>
      <c r="AW3860" t="str">
        <f t="shared" si="744"/>
        <v>VP UNIVERSITY ACADEMIC AFFAIRS</v>
      </c>
    </row>
    <row r="3861" spans="1:49">
      <c r="A3861" s="59">
        <v>2018</v>
      </c>
      <c r="B3861" t="s">
        <v>137</v>
      </c>
      <c r="C3861" t="s">
        <v>1387</v>
      </c>
      <c r="D3861" t="s">
        <v>1388</v>
      </c>
      <c r="E3861" t="s">
        <v>1394</v>
      </c>
      <c r="F3861" t="s">
        <v>228</v>
      </c>
      <c r="H3861" t="s">
        <v>1395</v>
      </c>
      <c r="I3861" s="170" t="s">
        <v>87</v>
      </c>
      <c r="J3861" t="s">
        <v>88</v>
      </c>
      <c r="K3861" t="s">
        <v>214</v>
      </c>
      <c r="L3861" t="s">
        <v>1175</v>
      </c>
      <c r="M3861" t="s">
        <v>1176</v>
      </c>
      <c r="N3861" t="s">
        <v>217</v>
      </c>
      <c r="O3861" t="s">
        <v>263</v>
      </c>
      <c r="P3861" t="s">
        <v>379</v>
      </c>
      <c r="Q3861" t="s">
        <v>379</v>
      </c>
      <c r="R3861" t="s">
        <v>380</v>
      </c>
      <c r="S3861" t="s">
        <v>264</v>
      </c>
      <c r="T3861" t="s">
        <v>265</v>
      </c>
      <c r="U3861" s="61" t="s">
        <v>266</v>
      </c>
      <c r="V3861" t="s">
        <v>1390</v>
      </c>
      <c r="W3861" t="s">
        <v>263</v>
      </c>
      <c r="X3861" s="59">
        <v>3000</v>
      </c>
      <c r="Y3861" s="59">
        <v>3000</v>
      </c>
      <c r="AA3861" s="146" t="str">
        <f t="shared" si="741"/>
        <v>EX</v>
      </c>
      <c r="AB3861" s="146">
        <f t="shared" si="743"/>
        <v>0</v>
      </c>
      <c r="AC3861" t="str">
        <f t="shared" si="746"/>
        <v>EX</v>
      </c>
      <c r="AD3861" s="74">
        <f t="shared" si="747"/>
        <v>3000</v>
      </c>
      <c r="AE3861" s="74">
        <f t="shared" si="752"/>
        <v>3000</v>
      </c>
      <c r="AF3861">
        <v>1</v>
      </c>
      <c r="AG3861">
        <v>0</v>
      </c>
      <c r="AH3861" s="74">
        <v>0</v>
      </c>
      <c r="AJ3861" s="74">
        <f t="shared" si="748"/>
        <v>0</v>
      </c>
      <c r="AK3861" s="74">
        <f t="shared" si="742"/>
        <v>3000</v>
      </c>
      <c r="AL3861" t="str">
        <f t="shared" si="749"/>
        <v>N</v>
      </c>
      <c r="AN3861" t="s">
        <v>89</v>
      </c>
      <c r="AO3861" t="s">
        <v>88</v>
      </c>
      <c r="AP3861" t="str">
        <f t="shared" si="750"/>
        <v>95</v>
      </c>
      <c r="AQ3861" s="145" t="s">
        <v>1826</v>
      </c>
      <c r="AR3861" t="str">
        <f t="shared" si="751"/>
        <v>1-Adjusted Base Budget</v>
      </c>
      <c r="AS3861" s="145" t="s">
        <v>1827</v>
      </c>
      <c r="AT3861" t="s">
        <v>213</v>
      </c>
      <c r="AV3861" t="str">
        <f t="shared" si="745"/>
        <v>UAVP</v>
      </c>
      <c r="AW3861" t="str">
        <f t="shared" si="744"/>
        <v>VP UNIVERSITY ACADEMIC AFFAIRS</v>
      </c>
    </row>
    <row r="3862" spans="1:49">
      <c r="A3862" s="59">
        <v>2018</v>
      </c>
      <c r="B3862" t="s">
        <v>137</v>
      </c>
      <c r="C3862" t="s">
        <v>1387</v>
      </c>
      <c r="D3862" t="s">
        <v>1388</v>
      </c>
      <c r="E3862" t="s">
        <v>1391</v>
      </c>
      <c r="F3862" t="s">
        <v>228</v>
      </c>
      <c r="H3862" t="s">
        <v>1776</v>
      </c>
      <c r="I3862" s="170" t="s">
        <v>87</v>
      </c>
      <c r="J3862" t="s">
        <v>88</v>
      </c>
      <c r="K3862" t="s">
        <v>214</v>
      </c>
      <c r="L3862" t="s">
        <v>501</v>
      </c>
      <c r="M3862" t="s">
        <v>502</v>
      </c>
      <c r="N3862" t="s">
        <v>217</v>
      </c>
      <c r="O3862" t="s">
        <v>263</v>
      </c>
      <c r="P3862" t="s">
        <v>379</v>
      </c>
      <c r="Q3862" t="s">
        <v>379</v>
      </c>
      <c r="R3862" t="s">
        <v>380</v>
      </c>
      <c r="S3862" t="s">
        <v>264</v>
      </c>
      <c r="T3862" t="s">
        <v>265</v>
      </c>
      <c r="U3862" s="61" t="s">
        <v>266</v>
      </c>
      <c r="V3862" t="s">
        <v>710</v>
      </c>
      <c r="W3862" t="s">
        <v>263</v>
      </c>
      <c r="X3862" s="59">
        <v>200</v>
      </c>
      <c r="Y3862" s="59">
        <v>200</v>
      </c>
      <c r="AA3862" s="146" t="str">
        <f t="shared" si="741"/>
        <v>EX</v>
      </c>
      <c r="AB3862" s="146">
        <f t="shared" si="743"/>
        <v>0</v>
      </c>
      <c r="AC3862" t="str">
        <f t="shared" si="746"/>
        <v>EX</v>
      </c>
      <c r="AD3862" s="74">
        <f t="shared" si="747"/>
        <v>200</v>
      </c>
      <c r="AE3862" s="74">
        <f t="shared" si="752"/>
        <v>200</v>
      </c>
      <c r="AF3862">
        <v>1</v>
      </c>
      <c r="AG3862">
        <v>0</v>
      </c>
      <c r="AH3862" s="74">
        <v>0</v>
      </c>
      <c r="AJ3862" s="74">
        <f t="shared" si="748"/>
        <v>0</v>
      </c>
      <c r="AK3862" s="74">
        <f t="shared" si="742"/>
        <v>200</v>
      </c>
      <c r="AL3862" t="str">
        <f t="shared" si="749"/>
        <v>N</v>
      </c>
      <c r="AN3862" t="s">
        <v>89</v>
      </c>
      <c r="AO3862" t="s">
        <v>88</v>
      </c>
      <c r="AP3862" t="str">
        <f t="shared" si="750"/>
        <v>95</v>
      </c>
      <c r="AQ3862" s="145" t="s">
        <v>1826</v>
      </c>
      <c r="AR3862" t="str">
        <f t="shared" si="751"/>
        <v>1-Adjusted Base Budget</v>
      </c>
      <c r="AS3862" s="145" t="s">
        <v>1827</v>
      </c>
      <c r="AT3862" t="s">
        <v>213</v>
      </c>
      <c r="AV3862" t="str">
        <f t="shared" si="745"/>
        <v>UAVP</v>
      </c>
      <c r="AW3862" t="str">
        <f t="shared" si="744"/>
        <v>VP UNIVERSITY ACADEMIC AFFAIRS</v>
      </c>
    </row>
    <row r="3863" spans="1:49">
      <c r="A3863" s="59">
        <v>2018</v>
      </c>
      <c r="B3863" t="s">
        <v>137</v>
      </c>
      <c r="C3863" t="s">
        <v>1387</v>
      </c>
      <c r="D3863" t="s">
        <v>1388</v>
      </c>
      <c r="E3863" t="s">
        <v>1389</v>
      </c>
      <c r="F3863" t="s">
        <v>228</v>
      </c>
      <c r="H3863" t="s">
        <v>1388</v>
      </c>
      <c r="I3863" s="170" t="s">
        <v>87</v>
      </c>
      <c r="J3863" t="s">
        <v>88</v>
      </c>
      <c r="K3863" t="s">
        <v>214</v>
      </c>
      <c r="L3863" t="s">
        <v>505</v>
      </c>
      <c r="M3863" t="s">
        <v>506</v>
      </c>
      <c r="N3863" t="s">
        <v>217</v>
      </c>
      <c r="O3863" t="s">
        <v>263</v>
      </c>
      <c r="P3863" t="s">
        <v>379</v>
      </c>
      <c r="Q3863" t="s">
        <v>379</v>
      </c>
      <c r="R3863" t="s">
        <v>380</v>
      </c>
      <c r="S3863" t="s">
        <v>264</v>
      </c>
      <c r="T3863" t="s">
        <v>265</v>
      </c>
      <c r="U3863" s="61" t="s">
        <v>266</v>
      </c>
      <c r="V3863" t="s">
        <v>1390</v>
      </c>
      <c r="W3863" t="s">
        <v>263</v>
      </c>
      <c r="X3863" s="59">
        <v>300</v>
      </c>
      <c r="Y3863" s="59">
        <v>300</v>
      </c>
      <c r="AA3863" s="146" t="str">
        <f t="shared" si="741"/>
        <v>EX</v>
      </c>
      <c r="AB3863" s="146">
        <f t="shared" si="743"/>
        <v>0</v>
      </c>
      <c r="AC3863" t="str">
        <f t="shared" si="746"/>
        <v>EX</v>
      </c>
      <c r="AD3863" s="74">
        <f t="shared" si="747"/>
        <v>300</v>
      </c>
      <c r="AE3863" s="74">
        <f t="shared" si="752"/>
        <v>300</v>
      </c>
      <c r="AF3863">
        <v>1</v>
      </c>
      <c r="AG3863">
        <v>0</v>
      </c>
      <c r="AH3863" s="74">
        <v>0</v>
      </c>
      <c r="AJ3863" s="74">
        <f t="shared" si="748"/>
        <v>0</v>
      </c>
      <c r="AK3863" s="74">
        <f t="shared" si="742"/>
        <v>300</v>
      </c>
      <c r="AL3863" t="str">
        <f t="shared" si="749"/>
        <v>N</v>
      </c>
      <c r="AN3863" t="s">
        <v>89</v>
      </c>
      <c r="AO3863" t="s">
        <v>88</v>
      </c>
      <c r="AP3863" t="str">
        <f t="shared" si="750"/>
        <v>95</v>
      </c>
      <c r="AQ3863" s="145" t="s">
        <v>1826</v>
      </c>
      <c r="AR3863" t="str">
        <f t="shared" si="751"/>
        <v>1-Adjusted Base Budget</v>
      </c>
      <c r="AS3863" s="145" t="s">
        <v>1827</v>
      </c>
      <c r="AT3863" t="s">
        <v>213</v>
      </c>
      <c r="AV3863" t="str">
        <f t="shared" si="745"/>
        <v>UAVP</v>
      </c>
      <c r="AW3863" t="str">
        <f t="shared" si="744"/>
        <v>VP UNIVERSITY ACADEMIC AFFAIRS</v>
      </c>
    </row>
    <row r="3864" spans="1:49">
      <c r="A3864" s="59">
        <v>2018</v>
      </c>
      <c r="B3864" t="s">
        <v>137</v>
      </c>
      <c r="C3864" t="s">
        <v>1387</v>
      </c>
      <c r="D3864" t="s">
        <v>1388</v>
      </c>
      <c r="E3864" t="s">
        <v>1389</v>
      </c>
      <c r="F3864" t="s">
        <v>228</v>
      </c>
      <c r="H3864" t="s">
        <v>1388</v>
      </c>
      <c r="I3864" s="170" t="s">
        <v>87</v>
      </c>
      <c r="J3864" t="s">
        <v>88</v>
      </c>
      <c r="K3864" t="s">
        <v>214</v>
      </c>
      <c r="L3864" t="s">
        <v>507</v>
      </c>
      <c r="M3864" t="s">
        <v>508</v>
      </c>
      <c r="N3864" t="s">
        <v>217</v>
      </c>
      <c r="O3864" t="s">
        <v>263</v>
      </c>
      <c r="P3864" t="s">
        <v>379</v>
      </c>
      <c r="Q3864" t="s">
        <v>379</v>
      </c>
      <c r="R3864" t="s">
        <v>380</v>
      </c>
      <c r="S3864" t="s">
        <v>264</v>
      </c>
      <c r="T3864" t="s">
        <v>265</v>
      </c>
      <c r="U3864" s="61" t="s">
        <v>266</v>
      </c>
      <c r="V3864" t="s">
        <v>1390</v>
      </c>
      <c r="W3864" t="s">
        <v>263</v>
      </c>
      <c r="X3864" s="59">
        <v>500</v>
      </c>
      <c r="Y3864" s="59">
        <v>500</v>
      </c>
      <c r="AA3864" s="146" t="str">
        <f t="shared" si="741"/>
        <v>EX</v>
      </c>
      <c r="AB3864" s="146">
        <f t="shared" si="743"/>
        <v>0</v>
      </c>
      <c r="AC3864" t="str">
        <f t="shared" si="746"/>
        <v>EX</v>
      </c>
      <c r="AD3864" s="74">
        <f t="shared" si="747"/>
        <v>500</v>
      </c>
      <c r="AE3864" s="74">
        <f t="shared" si="752"/>
        <v>500</v>
      </c>
      <c r="AF3864">
        <v>1</v>
      </c>
      <c r="AG3864">
        <v>0</v>
      </c>
      <c r="AH3864" s="74">
        <v>0</v>
      </c>
      <c r="AJ3864" s="74">
        <f t="shared" si="748"/>
        <v>0</v>
      </c>
      <c r="AK3864" s="74">
        <f t="shared" si="742"/>
        <v>500</v>
      </c>
      <c r="AL3864" t="str">
        <f t="shared" si="749"/>
        <v>N</v>
      </c>
      <c r="AN3864" t="s">
        <v>89</v>
      </c>
      <c r="AO3864" t="s">
        <v>88</v>
      </c>
      <c r="AP3864" t="str">
        <f t="shared" si="750"/>
        <v>95</v>
      </c>
      <c r="AQ3864" s="145" t="s">
        <v>1826</v>
      </c>
      <c r="AR3864" t="str">
        <f t="shared" si="751"/>
        <v>1-Adjusted Base Budget</v>
      </c>
      <c r="AS3864" s="145" t="s">
        <v>1827</v>
      </c>
      <c r="AT3864" t="s">
        <v>213</v>
      </c>
      <c r="AV3864" t="str">
        <f t="shared" si="745"/>
        <v>UAVP</v>
      </c>
      <c r="AW3864" t="str">
        <f t="shared" si="744"/>
        <v>VP UNIVERSITY ACADEMIC AFFAIRS</v>
      </c>
    </row>
    <row r="3865" spans="1:49">
      <c r="A3865" s="59">
        <v>2018</v>
      </c>
      <c r="B3865" t="s">
        <v>137</v>
      </c>
      <c r="C3865" t="s">
        <v>1387</v>
      </c>
      <c r="D3865" t="s">
        <v>1388</v>
      </c>
      <c r="E3865" t="s">
        <v>1394</v>
      </c>
      <c r="F3865" t="s">
        <v>228</v>
      </c>
      <c r="H3865" t="s">
        <v>1395</v>
      </c>
      <c r="I3865" s="170" t="s">
        <v>87</v>
      </c>
      <c r="J3865" t="s">
        <v>88</v>
      </c>
      <c r="K3865" t="s">
        <v>214</v>
      </c>
      <c r="L3865" t="s">
        <v>507</v>
      </c>
      <c r="M3865" t="s">
        <v>508</v>
      </c>
      <c r="N3865" t="s">
        <v>217</v>
      </c>
      <c r="O3865" t="s">
        <v>263</v>
      </c>
      <c r="P3865" t="s">
        <v>379</v>
      </c>
      <c r="Q3865" t="s">
        <v>379</v>
      </c>
      <c r="R3865" t="s">
        <v>380</v>
      </c>
      <c r="S3865" t="s">
        <v>264</v>
      </c>
      <c r="T3865" t="s">
        <v>265</v>
      </c>
      <c r="U3865" s="61" t="s">
        <v>266</v>
      </c>
      <c r="V3865" t="s">
        <v>1390</v>
      </c>
      <c r="W3865" t="s">
        <v>263</v>
      </c>
      <c r="X3865" s="59">
        <v>500</v>
      </c>
      <c r="Y3865" s="59">
        <v>500</v>
      </c>
      <c r="AA3865" s="146" t="str">
        <f t="shared" si="741"/>
        <v>EX</v>
      </c>
      <c r="AB3865" s="146">
        <f t="shared" si="743"/>
        <v>0</v>
      </c>
      <c r="AC3865" t="str">
        <f t="shared" si="746"/>
        <v>EX</v>
      </c>
      <c r="AD3865" s="74">
        <f t="shared" si="747"/>
        <v>500</v>
      </c>
      <c r="AE3865" s="74">
        <f t="shared" si="752"/>
        <v>500</v>
      </c>
      <c r="AF3865">
        <v>1</v>
      </c>
      <c r="AG3865">
        <v>0</v>
      </c>
      <c r="AH3865" s="74">
        <v>0</v>
      </c>
      <c r="AJ3865" s="74">
        <f t="shared" si="748"/>
        <v>0</v>
      </c>
      <c r="AK3865" s="74">
        <f t="shared" si="742"/>
        <v>500</v>
      </c>
      <c r="AL3865" t="str">
        <f t="shared" si="749"/>
        <v>N</v>
      </c>
      <c r="AN3865" t="s">
        <v>89</v>
      </c>
      <c r="AO3865" t="s">
        <v>88</v>
      </c>
      <c r="AP3865" t="str">
        <f t="shared" si="750"/>
        <v>95</v>
      </c>
      <c r="AQ3865" s="145" t="s">
        <v>1826</v>
      </c>
      <c r="AR3865" t="str">
        <f t="shared" si="751"/>
        <v>1-Adjusted Base Budget</v>
      </c>
      <c r="AS3865" s="145" t="s">
        <v>1827</v>
      </c>
      <c r="AT3865" t="s">
        <v>213</v>
      </c>
      <c r="AV3865" t="str">
        <f t="shared" si="745"/>
        <v>UAVP</v>
      </c>
      <c r="AW3865" t="str">
        <f t="shared" si="744"/>
        <v>VP UNIVERSITY ACADEMIC AFFAIRS</v>
      </c>
    </row>
    <row r="3866" spans="1:49">
      <c r="A3866" s="59">
        <v>2018</v>
      </c>
      <c r="B3866" t="s">
        <v>137</v>
      </c>
      <c r="C3866" t="s">
        <v>1387</v>
      </c>
      <c r="D3866" t="s">
        <v>1388</v>
      </c>
      <c r="E3866" t="s">
        <v>1391</v>
      </c>
      <c r="F3866" t="s">
        <v>228</v>
      </c>
      <c r="H3866" t="s">
        <v>1776</v>
      </c>
      <c r="I3866" s="170" t="s">
        <v>87</v>
      </c>
      <c r="J3866" t="s">
        <v>88</v>
      </c>
      <c r="K3866" t="s">
        <v>214</v>
      </c>
      <c r="L3866" t="s">
        <v>509</v>
      </c>
      <c r="M3866" t="s">
        <v>510</v>
      </c>
      <c r="N3866" t="s">
        <v>217</v>
      </c>
      <c r="O3866" t="s">
        <v>263</v>
      </c>
      <c r="P3866" t="s">
        <v>488</v>
      </c>
      <c r="Q3866" t="s">
        <v>489</v>
      </c>
      <c r="R3866" t="s">
        <v>490</v>
      </c>
      <c r="S3866" t="s">
        <v>264</v>
      </c>
      <c r="T3866" t="s">
        <v>265</v>
      </c>
      <c r="U3866" s="61" t="s">
        <v>266</v>
      </c>
      <c r="V3866" t="s">
        <v>710</v>
      </c>
      <c r="W3866" t="s">
        <v>263</v>
      </c>
      <c r="X3866" s="59">
        <v>200</v>
      </c>
      <c r="Y3866" s="59">
        <v>200</v>
      </c>
      <c r="AA3866" s="146" t="str">
        <f t="shared" si="741"/>
        <v>EX</v>
      </c>
      <c r="AB3866" s="146">
        <f t="shared" si="743"/>
        <v>0</v>
      </c>
      <c r="AC3866" t="str">
        <f t="shared" si="746"/>
        <v>EX</v>
      </c>
      <c r="AD3866" s="74">
        <f t="shared" si="747"/>
        <v>200</v>
      </c>
      <c r="AE3866" s="74">
        <f t="shared" si="752"/>
        <v>200</v>
      </c>
      <c r="AF3866">
        <v>1</v>
      </c>
      <c r="AG3866">
        <v>0</v>
      </c>
      <c r="AH3866" s="74">
        <v>0</v>
      </c>
      <c r="AJ3866" s="74">
        <f t="shared" si="748"/>
        <v>0</v>
      </c>
      <c r="AK3866" s="74">
        <f t="shared" si="742"/>
        <v>200</v>
      </c>
      <c r="AL3866" t="str">
        <f t="shared" si="749"/>
        <v>N</v>
      </c>
      <c r="AN3866" t="s">
        <v>89</v>
      </c>
      <c r="AO3866" t="s">
        <v>88</v>
      </c>
      <c r="AP3866" t="str">
        <f t="shared" si="750"/>
        <v>95</v>
      </c>
      <c r="AQ3866" s="145" t="s">
        <v>1826</v>
      </c>
      <c r="AR3866" t="str">
        <f t="shared" si="751"/>
        <v>1-Adjusted Base Budget</v>
      </c>
      <c r="AS3866" s="145" t="s">
        <v>1827</v>
      </c>
      <c r="AT3866" t="s">
        <v>213</v>
      </c>
      <c r="AV3866" t="str">
        <f t="shared" si="745"/>
        <v>UAVP</v>
      </c>
      <c r="AW3866" t="str">
        <f t="shared" si="744"/>
        <v>VP UNIVERSITY ACADEMIC AFFAIRS</v>
      </c>
    </row>
    <row r="3867" spans="1:49">
      <c r="A3867" s="59">
        <v>2018</v>
      </c>
      <c r="B3867" t="s">
        <v>137</v>
      </c>
      <c r="C3867" t="s">
        <v>1387</v>
      </c>
      <c r="D3867" t="s">
        <v>1388</v>
      </c>
      <c r="E3867" t="s">
        <v>1389</v>
      </c>
      <c r="F3867" t="s">
        <v>228</v>
      </c>
      <c r="H3867" t="s">
        <v>1388</v>
      </c>
      <c r="I3867" s="170" t="s">
        <v>87</v>
      </c>
      <c r="J3867" t="s">
        <v>88</v>
      </c>
      <c r="K3867" t="s">
        <v>214</v>
      </c>
      <c r="L3867" t="s">
        <v>509</v>
      </c>
      <c r="M3867" t="s">
        <v>510</v>
      </c>
      <c r="N3867" t="s">
        <v>217</v>
      </c>
      <c r="O3867" t="s">
        <v>263</v>
      </c>
      <c r="P3867" t="s">
        <v>488</v>
      </c>
      <c r="Q3867" t="s">
        <v>489</v>
      </c>
      <c r="R3867" t="s">
        <v>490</v>
      </c>
      <c r="S3867" t="s">
        <v>264</v>
      </c>
      <c r="T3867" t="s">
        <v>265</v>
      </c>
      <c r="U3867" s="61" t="s">
        <v>266</v>
      </c>
      <c r="V3867" t="s">
        <v>1390</v>
      </c>
      <c r="W3867" t="s">
        <v>263</v>
      </c>
      <c r="X3867" s="59">
        <v>160</v>
      </c>
      <c r="Y3867" s="59">
        <v>160</v>
      </c>
      <c r="AA3867" s="146" t="str">
        <f t="shared" si="741"/>
        <v>EX</v>
      </c>
      <c r="AB3867" s="146">
        <f t="shared" si="743"/>
        <v>0</v>
      </c>
      <c r="AC3867" t="str">
        <f t="shared" si="746"/>
        <v>EX</v>
      </c>
      <c r="AD3867" s="74">
        <f t="shared" si="747"/>
        <v>160</v>
      </c>
      <c r="AE3867" s="74">
        <f t="shared" si="752"/>
        <v>160</v>
      </c>
      <c r="AF3867">
        <v>1</v>
      </c>
      <c r="AG3867">
        <v>0</v>
      </c>
      <c r="AH3867" s="74">
        <v>0</v>
      </c>
      <c r="AJ3867" s="74">
        <f t="shared" si="748"/>
        <v>0</v>
      </c>
      <c r="AK3867" s="74">
        <f t="shared" si="742"/>
        <v>160</v>
      </c>
      <c r="AL3867" t="str">
        <f t="shared" si="749"/>
        <v>N</v>
      </c>
      <c r="AN3867" t="s">
        <v>89</v>
      </c>
      <c r="AO3867" t="s">
        <v>88</v>
      </c>
      <c r="AP3867" t="str">
        <f t="shared" si="750"/>
        <v>95</v>
      </c>
      <c r="AQ3867" s="145" t="s">
        <v>1826</v>
      </c>
      <c r="AR3867" t="str">
        <f t="shared" si="751"/>
        <v>1-Adjusted Base Budget</v>
      </c>
      <c r="AS3867" s="145" t="s">
        <v>1827</v>
      </c>
      <c r="AT3867" t="s">
        <v>213</v>
      </c>
      <c r="AV3867" t="str">
        <f t="shared" si="745"/>
        <v>UAVP</v>
      </c>
      <c r="AW3867" t="str">
        <f t="shared" si="744"/>
        <v>VP UNIVERSITY ACADEMIC AFFAIRS</v>
      </c>
    </row>
    <row r="3868" spans="1:49">
      <c r="A3868" s="59">
        <v>2018</v>
      </c>
      <c r="B3868" t="s">
        <v>137</v>
      </c>
      <c r="C3868" t="s">
        <v>1387</v>
      </c>
      <c r="D3868" t="s">
        <v>1388</v>
      </c>
      <c r="E3868" t="s">
        <v>1394</v>
      </c>
      <c r="F3868" t="s">
        <v>228</v>
      </c>
      <c r="H3868" t="s">
        <v>1395</v>
      </c>
      <c r="I3868" s="170" t="s">
        <v>87</v>
      </c>
      <c r="J3868" t="s">
        <v>88</v>
      </c>
      <c r="K3868" t="s">
        <v>214</v>
      </c>
      <c r="L3868" t="s">
        <v>1179</v>
      </c>
      <c r="M3868" t="s">
        <v>1180</v>
      </c>
      <c r="N3868" t="s">
        <v>217</v>
      </c>
      <c r="O3868" t="s">
        <v>263</v>
      </c>
      <c r="P3868" t="s">
        <v>517</v>
      </c>
      <c r="Q3868" t="s">
        <v>518</v>
      </c>
      <c r="R3868" t="s">
        <v>519</v>
      </c>
      <c r="S3868" t="s">
        <v>264</v>
      </c>
      <c r="T3868" t="s">
        <v>265</v>
      </c>
      <c r="U3868" s="61" t="s">
        <v>266</v>
      </c>
      <c r="V3868" t="s">
        <v>1390</v>
      </c>
      <c r="W3868" t="s">
        <v>263</v>
      </c>
      <c r="X3868" s="59">
        <v>2000</v>
      </c>
      <c r="Y3868" s="59">
        <v>2000</v>
      </c>
      <c r="AA3868" s="146" t="str">
        <f t="shared" si="741"/>
        <v>EX</v>
      </c>
      <c r="AB3868" s="146">
        <f t="shared" si="743"/>
        <v>0</v>
      </c>
      <c r="AC3868" t="str">
        <f t="shared" si="746"/>
        <v>EX</v>
      </c>
      <c r="AD3868" s="74">
        <f t="shared" si="747"/>
        <v>2000</v>
      </c>
      <c r="AE3868" s="74">
        <f t="shared" si="752"/>
        <v>2000</v>
      </c>
      <c r="AF3868">
        <v>1</v>
      </c>
      <c r="AG3868">
        <v>0</v>
      </c>
      <c r="AH3868" s="74">
        <v>0</v>
      </c>
      <c r="AJ3868" s="74">
        <f t="shared" si="748"/>
        <v>0</v>
      </c>
      <c r="AK3868" s="74">
        <f t="shared" si="742"/>
        <v>2000</v>
      </c>
      <c r="AL3868" t="str">
        <f t="shared" si="749"/>
        <v>N</v>
      </c>
      <c r="AN3868" t="s">
        <v>89</v>
      </c>
      <c r="AO3868" t="s">
        <v>88</v>
      </c>
      <c r="AP3868" t="str">
        <f t="shared" si="750"/>
        <v>95</v>
      </c>
      <c r="AQ3868" s="145" t="s">
        <v>1826</v>
      </c>
      <c r="AR3868" t="str">
        <f t="shared" si="751"/>
        <v>1-Adjusted Base Budget</v>
      </c>
      <c r="AS3868" s="145" t="s">
        <v>1827</v>
      </c>
      <c r="AT3868" t="s">
        <v>213</v>
      </c>
      <c r="AV3868" t="str">
        <f t="shared" si="745"/>
        <v>UAVP</v>
      </c>
      <c r="AW3868" t="str">
        <f t="shared" si="744"/>
        <v>VP UNIVERSITY ACADEMIC AFFAIRS</v>
      </c>
    </row>
    <row r="3869" spans="1:49">
      <c r="A3869" s="59">
        <v>2018</v>
      </c>
      <c r="B3869" t="s">
        <v>137</v>
      </c>
      <c r="C3869" t="s">
        <v>1387</v>
      </c>
      <c r="D3869" t="s">
        <v>1388</v>
      </c>
      <c r="E3869" t="s">
        <v>1391</v>
      </c>
      <c r="F3869" t="s">
        <v>228</v>
      </c>
      <c r="H3869" t="s">
        <v>1776</v>
      </c>
      <c r="I3869" s="170" t="s">
        <v>87</v>
      </c>
      <c r="J3869" t="s">
        <v>88</v>
      </c>
      <c r="K3869" t="s">
        <v>214</v>
      </c>
      <c r="L3869" t="s">
        <v>385</v>
      </c>
      <c r="M3869" t="s">
        <v>386</v>
      </c>
      <c r="N3869" t="s">
        <v>217</v>
      </c>
      <c r="O3869" t="s">
        <v>263</v>
      </c>
      <c r="P3869" t="s">
        <v>387</v>
      </c>
      <c r="Q3869" t="s">
        <v>386</v>
      </c>
      <c r="R3869" t="s">
        <v>388</v>
      </c>
      <c r="S3869" t="s">
        <v>264</v>
      </c>
      <c r="T3869" t="s">
        <v>265</v>
      </c>
      <c r="U3869" s="61" t="s">
        <v>266</v>
      </c>
      <c r="V3869" t="s">
        <v>710</v>
      </c>
      <c r="W3869" t="s">
        <v>263</v>
      </c>
      <c r="X3869" s="59">
        <v>2000</v>
      </c>
      <c r="Y3869" s="59">
        <v>2000</v>
      </c>
      <c r="AA3869" s="146" t="str">
        <f t="shared" si="741"/>
        <v>EX</v>
      </c>
      <c r="AB3869" s="146">
        <f t="shared" si="743"/>
        <v>0</v>
      </c>
      <c r="AC3869" t="str">
        <f t="shared" si="746"/>
        <v>EX</v>
      </c>
      <c r="AD3869" s="74">
        <f t="shared" si="747"/>
        <v>2000</v>
      </c>
      <c r="AE3869" s="74">
        <f t="shared" si="752"/>
        <v>2000</v>
      </c>
      <c r="AF3869">
        <v>1</v>
      </c>
      <c r="AG3869">
        <v>0</v>
      </c>
      <c r="AH3869" s="74">
        <v>0</v>
      </c>
      <c r="AJ3869" s="74">
        <f t="shared" si="748"/>
        <v>0</v>
      </c>
      <c r="AK3869" s="74">
        <f t="shared" si="742"/>
        <v>2000</v>
      </c>
      <c r="AL3869" t="str">
        <f t="shared" si="749"/>
        <v>N</v>
      </c>
      <c r="AN3869" t="s">
        <v>89</v>
      </c>
      <c r="AO3869" t="s">
        <v>88</v>
      </c>
      <c r="AP3869" t="str">
        <f t="shared" si="750"/>
        <v>95</v>
      </c>
      <c r="AQ3869" s="145" t="s">
        <v>1826</v>
      </c>
      <c r="AR3869" t="str">
        <f t="shared" si="751"/>
        <v>1-Adjusted Base Budget</v>
      </c>
      <c r="AS3869" s="145" t="s">
        <v>1827</v>
      </c>
      <c r="AT3869" t="s">
        <v>213</v>
      </c>
      <c r="AV3869" t="str">
        <f t="shared" si="745"/>
        <v>UAVP</v>
      </c>
      <c r="AW3869" t="str">
        <f t="shared" si="744"/>
        <v>VP UNIVERSITY ACADEMIC AFFAIRS</v>
      </c>
    </row>
    <row r="3870" spans="1:49">
      <c r="A3870" s="59">
        <v>2018</v>
      </c>
      <c r="B3870" t="s">
        <v>137</v>
      </c>
      <c r="C3870" t="s">
        <v>1387</v>
      </c>
      <c r="D3870" t="s">
        <v>1388</v>
      </c>
      <c r="E3870" t="s">
        <v>1389</v>
      </c>
      <c r="F3870" t="s">
        <v>228</v>
      </c>
      <c r="H3870" t="s">
        <v>1388</v>
      </c>
      <c r="I3870" s="170" t="s">
        <v>87</v>
      </c>
      <c r="J3870" t="s">
        <v>88</v>
      </c>
      <c r="K3870" t="s">
        <v>214</v>
      </c>
      <c r="L3870" t="s">
        <v>385</v>
      </c>
      <c r="M3870" t="s">
        <v>386</v>
      </c>
      <c r="N3870" t="s">
        <v>217</v>
      </c>
      <c r="O3870" t="s">
        <v>263</v>
      </c>
      <c r="P3870" t="s">
        <v>387</v>
      </c>
      <c r="Q3870" t="s">
        <v>386</v>
      </c>
      <c r="R3870" t="s">
        <v>388</v>
      </c>
      <c r="S3870" t="s">
        <v>264</v>
      </c>
      <c r="T3870" t="s">
        <v>265</v>
      </c>
      <c r="U3870" s="61" t="s">
        <v>266</v>
      </c>
      <c r="V3870" t="s">
        <v>1390</v>
      </c>
      <c r="W3870" t="s">
        <v>263</v>
      </c>
      <c r="X3870" s="59">
        <v>0</v>
      </c>
      <c r="Y3870" s="59">
        <v>54854</v>
      </c>
      <c r="AA3870" s="146" t="str">
        <f t="shared" si="741"/>
        <v>EX</v>
      </c>
      <c r="AB3870" s="146">
        <f t="shared" si="743"/>
        <v>0</v>
      </c>
      <c r="AC3870" t="str">
        <f t="shared" si="746"/>
        <v>EX</v>
      </c>
      <c r="AD3870" s="74">
        <f t="shared" si="747"/>
        <v>54854</v>
      </c>
      <c r="AE3870" s="74">
        <f t="shared" si="752"/>
        <v>54854</v>
      </c>
      <c r="AF3870">
        <v>1</v>
      </c>
      <c r="AG3870">
        <v>0</v>
      </c>
      <c r="AH3870" s="74">
        <v>0</v>
      </c>
      <c r="AJ3870" s="74">
        <f t="shared" si="748"/>
        <v>0</v>
      </c>
      <c r="AK3870" s="74">
        <f t="shared" si="742"/>
        <v>54854</v>
      </c>
      <c r="AL3870" t="str">
        <f t="shared" si="749"/>
        <v>N</v>
      </c>
      <c r="AN3870" t="s">
        <v>89</v>
      </c>
      <c r="AO3870" t="s">
        <v>88</v>
      </c>
      <c r="AP3870" t="str">
        <f t="shared" si="750"/>
        <v>95</v>
      </c>
      <c r="AQ3870" s="145" t="s">
        <v>1826</v>
      </c>
      <c r="AR3870" t="str">
        <f t="shared" si="751"/>
        <v>1-Adjusted Base Budget</v>
      </c>
      <c r="AS3870" s="145" t="s">
        <v>1827</v>
      </c>
      <c r="AT3870" t="s">
        <v>213</v>
      </c>
      <c r="AV3870" t="str">
        <f t="shared" si="745"/>
        <v>UAVP</v>
      </c>
      <c r="AW3870" t="str">
        <f t="shared" si="744"/>
        <v>VP UNIVERSITY ACADEMIC AFFAIRS</v>
      </c>
    </row>
    <row r="3871" spans="1:49">
      <c r="A3871" s="59">
        <v>2018</v>
      </c>
      <c r="B3871" t="s">
        <v>137</v>
      </c>
      <c r="C3871" t="s">
        <v>1387</v>
      </c>
      <c r="D3871" t="s">
        <v>1388</v>
      </c>
      <c r="E3871" t="s">
        <v>1394</v>
      </c>
      <c r="F3871" t="s">
        <v>228</v>
      </c>
      <c r="H3871" t="s">
        <v>1395</v>
      </c>
      <c r="I3871" s="170" t="s">
        <v>87</v>
      </c>
      <c r="J3871" t="s">
        <v>88</v>
      </c>
      <c r="K3871" t="s">
        <v>214</v>
      </c>
      <c r="L3871" t="s">
        <v>1777</v>
      </c>
      <c r="M3871" t="s">
        <v>1778</v>
      </c>
      <c r="N3871" t="s">
        <v>217</v>
      </c>
      <c r="O3871" t="s">
        <v>263</v>
      </c>
      <c r="P3871" t="s">
        <v>387</v>
      </c>
      <c r="Q3871" t="s">
        <v>386</v>
      </c>
      <c r="R3871" t="s">
        <v>388</v>
      </c>
      <c r="S3871" t="s">
        <v>264</v>
      </c>
      <c r="T3871" t="s">
        <v>265</v>
      </c>
      <c r="U3871" s="61" t="s">
        <v>266</v>
      </c>
      <c r="V3871" t="s">
        <v>1390</v>
      </c>
      <c r="W3871" t="s">
        <v>263</v>
      </c>
      <c r="X3871" s="59">
        <v>3000</v>
      </c>
      <c r="Y3871" s="59">
        <v>3000</v>
      </c>
      <c r="AA3871" s="146" t="str">
        <f t="shared" si="741"/>
        <v>EX</v>
      </c>
      <c r="AB3871" s="146">
        <f t="shared" si="743"/>
        <v>0</v>
      </c>
      <c r="AC3871" t="str">
        <f t="shared" si="746"/>
        <v>EX</v>
      </c>
      <c r="AD3871" s="74">
        <f t="shared" si="747"/>
        <v>3000</v>
      </c>
      <c r="AE3871" s="74">
        <f t="shared" si="752"/>
        <v>3000</v>
      </c>
      <c r="AF3871">
        <v>1</v>
      </c>
      <c r="AG3871">
        <v>0</v>
      </c>
      <c r="AH3871" s="74">
        <v>0</v>
      </c>
      <c r="AJ3871" s="74">
        <f t="shared" si="748"/>
        <v>0</v>
      </c>
      <c r="AK3871" s="74">
        <f t="shared" si="742"/>
        <v>3000</v>
      </c>
      <c r="AL3871" t="str">
        <f t="shared" si="749"/>
        <v>N</v>
      </c>
      <c r="AN3871" t="s">
        <v>89</v>
      </c>
      <c r="AO3871" t="s">
        <v>88</v>
      </c>
      <c r="AP3871" t="str">
        <f t="shared" si="750"/>
        <v>95</v>
      </c>
      <c r="AQ3871" s="145" t="s">
        <v>1826</v>
      </c>
      <c r="AR3871" t="str">
        <f t="shared" si="751"/>
        <v>1-Adjusted Base Budget</v>
      </c>
      <c r="AS3871" s="145" t="s">
        <v>1827</v>
      </c>
      <c r="AT3871" t="s">
        <v>213</v>
      </c>
      <c r="AV3871" t="str">
        <f t="shared" si="745"/>
        <v>UAVP</v>
      </c>
      <c r="AW3871" t="str">
        <f t="shared" si="744"/>
        <v>VP UNIVERSITY ACADEMIC AFFAIRS</v>
      </c>
    </row>
    <row r="3872" spans="1:49">
      <c r="A3872" s="59">
        <v>2018</v>
      </c>
      <c r="B3872" t="s">
        <v>137</v>
      </c>
      <c r="C3872" t="s">
        <v>1387</v>
      </c>
      <c r="D3872" t="s">
        <v>1388</v>
      </c>
      <c r="E3872" t="s">
        <v>1391</v>
      </c>
      <c r="F3872" t="s">
        <v>228</v>
      </c>
      <c r="H3872" t="s">
        <v>1776</v>
      </c>
      <c r="I3872" s="170" t="s">
        <v>87</v>
      </c>
      <c r="J3872" t="s">
        <v>88</v>
      </c>
      <c r="K3872" t="s">
        <v>214</v>
      </c>
      <c r="L3872" t="s">
        <v>1398</v>
      </c>
      <c r="M3872" t="s">
        <v>1399</v>
      </c>
      <c r="N3872" t="s">
        <v>217</v>
      </c>
      <c r="O3872" t="s">
        <v>263</v>
      </c>
      <c r="P3872" t="s">
        <v>517</v>
      </c>
      <c r="Q3872" t="s">
        <v>518</v>
      </c>
      <c r="R3872" t="s">
        <v>519</v>
      </c>
      <c r="S3872" t="s">
        <v>264</v>
      </c>
      <c r="T3872" t="s">
        <v>265</v>
      </c>
      <c r="U3872" s="61" t="s">
        <v>266</v>
      </c>
      <c r="V3872" t="s">
        <v>710</v>
      </c>
      <c r="W3872" t="s">
        <v>263</v>
      </c>
      <c r="X3872" s="59">
        <v>0</v>
      </c>
      <c r="Y3872" s="59">
        <v>300</v>
      </c>
      <c r="AA3872" s="146" t="str">
        <f t="shared" si="741"/>
        <v>EX</v>
      </c>
      <c r="AB3872" s="146">
        <f t="shared" si="743"/>
        <v>0</v>
      </c>
      <c r="AC3872" t="str">
        <f t="shared" si="746"/>
        <v>EX</v>
      </c>
      <c r="AD3872" s="74">
        <f t="shared" si="747"/>
        <v>300</v>
      </c>
      <c r="AE3872" s="74">
        <f t="shared" si="752"/>
        <v>300</v>
      </c>
      <c r="AF3872">
        <v>1</v>
      </c>
      <c r="AG3872">
        <v>0</v>
      </c>
      <c r="AH3872" s="74">
        <v>0</v>
      </c>
      <c r="AJ3872" s="74">
        <f t="shared" si="748"/>
        <v>0</v>
      </c>
      <c r="AK3872" s="74">
        <f t="shared" si="742"/>
        <v>300</v>
      </c>
      <c r="AL3872" t="str">
        <f t="shared" si="749"/>
        <v>N</v>
      </c>
      <c r="AN3872" t="s">
        <v>89</v>
      </c>
      <c r="AO3872" t="s">
        <v>88</v>
      </c>
      <c r="AP3872" t="str">
        <f t="shared" si="750"/>
        <v>95</v>
      </c>
      <c r="AQ3872" s="145" t="s">
        <v>1826</v>
      </c>
      <c r="AR3872" t="str">
        <f t="shared" si="751"/>
        <v>1-Adjusted Base Budget</v>
      </c>
      <c r="AS3872" s="145" t="s">
        <v>1827</v>
      </c>
      <c r="AT3872" t="s">
        <v>213</v>
      </c>
      <c r="AV3872" t="str">
        <f t="shared" si="745"/>
        <v>UAVP</v>
      </c>
      <c r="AW3872" t="str">
        <f t="shared" si="744"/>
        <v>VP UNIVERSITY ACADEMIC AFFAIRS</v>
      </c>
    </row>
    <row r="3873" spans="1:49">
      <c r="A3873" s="59">
        <v>2018</v>
      </c>
      <c r="B3873" t="s">
        <v>137</v>
      </c>
      <c r="C3873" t="s">
        <v>1387</v>
      </c>
      <c r="D3873" t="s">
        <v>1388</v>
      </c>
      <c r="E3873" t="s">
        <v>1392</v>
      </c>
      <c r="F3873" t="s">
        <v>228</v>
      </c>
      <c r="H3873" t="s">
        <v>1393</v>
      </c>
      <c r="I3873" s="170" t="s">
        <v>87</v>
      </c>
      <c r="J3873" t="s">
        <v>88</v>
      </c>
      <c r="K3873" t="s">
        <v>214</v>
      </c>
      <c r="L3873" t="s">
        <v>1398</v>
      </c>
      <c r="M3873" t="s">
        <v>1399</v>
      </c>
      <c r="N3873" t="s">
        <v>217</v>
      </c>
      <c r="O3873" t="s">
        <v>263</v>
      </c>
      <c r="P3873" t="s">
        <v>517</v>
      </c>
      <c r="Q3873" t="s">
        <v>518</v>
      </c>
      <c r="R3873" t="s">
        <v>519</v>
      </c>
      <c r="S3873" t="s">
        <v>264</v>
      </c>
      <c r="T3873" t="s">
        <v>265</v>
      </c>
      <c r="U3873" s="61" t="s">
        <v>266</v>
      </c>
      <c r="V3873" t="s">
        <v>710</v>
      </c>
      <c r="W3873" t="s">
        <v>263</v>
      </c>
      <c r="X3873" s="59">
        <v>300</v>
      </c>
      <c r="Y3873" s="59">
        <v>0</v>
      </c>
      <c r="AA3873" s="146" t="str">
        <f t="shared" si="741"/>
        <v>EX</v>
      </c>
      <c r="AB3873" s="146">
        <f t="shared" si="743"/>
        <v>0</v>
      </c>
      <c r="AC3873" t="str">
        <f t="shared" si="746"/>
        <v>EX</v>
      </c>
      <c r="AD3873" s="74">
        <f t="shared" si="747"/>
        <v>0</v>
      </c>
      <c r="AE3873" s="74">
        <f t="shared" si="752"/>
        <v>0</v>
      </c>
      <c r="AF3873">
        <v>1</v>
      </c>
      <c r="AG3873">
        <v>0</v>
      </c>
      <c r="AH3873" s="74">
        <v>0</v>
      </c>
      <c r="AJ3873" s="74">
        <f t="shared" si="748"/>
        <v>0</v>
      </c>
      <c r="AK3873" s="74">
        <f t="shared" si="742"/>
        <v>0</v>
      </c>
      <c r="AL3873" t="str">
        <f t="shared" si="749"/>
        <v>N</v>
      </c>
      <c r="AN3873" t="s">
        <v>89</v>
      </c>
      <c r="AO3873" t="s">
        <v>88</v>
      </c>
      <c r="AP3873" t="str">
        <f t="shared" si="750"/>
        <v>95</v>
      </c>
      <c r="AQ3873" s="145" t="s">
        <v>1826</v>
      </c>
      <c r="AR3873" t="str">
        <f t="shared" si="751"/>
        <v>1-Adjusted Base Budget</v>
      </c>
      <c r="AS3873" s="145" t="s">
        <v>1827</v>
      </c>
      <c r="AT3873" t="s">
        <v>213</v>
      </c>
      <c r="AV3873" t="str">
        <f t="shared" si="745"/>
        <v>UAVP</v>
      </c>
      <c r="AW3873" t="str">
        <f t="shared" si="744"/>
        <v>VP UNIVERSITY ACADEMIC AFFAIRS</v>
      </c>
    </row>
    <row r="3874" spans="1:49">
      <c r="A3874" s="59">
        <v>2018</v>
      </c>
      <c r="B3874" t="s">
        <v>137</v>
      </c>
      <c r="C3874" t="s">
        <v>1387</v>
      </c>
      <c r="D3874" t="s">
        <v>1388</v>
      </c>
      <c r="E3874" t="s">
        <v>1389</v>
      </c>
      <c r="F3874" t="s">
        <v>228</v>
      </c>
      <c r="H3874" t="s">
        <v>1388</v>
      </c>
      <c r="I3874" s="170" t="s">
        <v>87</v>
      </c>
      <c r="J3874" t="s">
        <v>88</v>
      </c>
      <c r="K3874" t="s">
        <v>214</v>
      </c>
      <c r="L3874" t="s">
        <v>1398</v>
      </c>
      <c r="M3874" t="s">
        <v>1399</v>
      </c>
      <c r="N3874" t="s">
        <v>217</v>
      </c>
      <c r="O3874" t="s">
        <v>263</v>
      </c>
      <c r="P3874" t="s">
        <v>517</v>
      </c>
      <c r="Q3874" t="s">
        <v>518</v>
      </c>
      <c r="R3874" t="s">
        <v>519</v>
      </c>
      <c r="S3874" t="s">
        <v>264</v>
      </c>
      <c r="T3874" t="s">
        <v>265</v>
      </c>
      <c r="U3874" s="61" t="s">
        <v>266</v>
      </c>
      <c r="V3874" t="s">
        <v>1390</v>
      </c>
      <c r="W3874" t="s">
        <v>263</v>
      </c>
      <c r="X3874" s="59">
        <v>7000</v>
      </c>
      <c r="Y3874" s="59">
        <v>7000</v>
      </c>
      <c r="AA3874" s="146" t="str">
        <f t="shared" si="741"/>
        <v>EX</v>
      </c>
      <c r="AB3874" s="146">
        <f t="shared" si="743"/>
        <v>0</v>
      </c>
      <c r="AC3874" t="str">
        <f t="shared" si="746"/>
        <v>EX</v>
      </c>
      <c r="AD3874" s="74">
        <f t="shared" si="747"/>
        <v>7000</v>
      </c>
      <c r="AE3874" s="74">
        <f t="shared" si="752"/>
        <v>7000</v>
      </c>
      <c r="AF3874">
        <v>1</v>
      </c>
      <c r="AG3874">
        <v>0</v>
      </c>
      <c r="AH3874" s="74">
        <v>0</v>
      </c>
      <c r="AJ3874" s="74">
        <f t="shared" si="748"/>
        <v>0</v>
      </c>
      <c r="AK3874" s="74">
        <f t="shared" si="742"/>
        <v>7000</v>
      </c>
      <c r="AL3874" t="str">
        <f t="shared" si="749"/>
        <v>N</v>
      </c>
      <c r="AN3874" t="s">
        <v>89</v>
      </c>
      <c r="AO3874" t="s">
        <v>88</v>
      </c>
      <c r="AP3874" t="str">
        <f t="shared" si="750"/>
        <v>95</v>
      </c>
      <c r="AQ3874" s="145" t="s">
        <v>1826</v>
      </c>
      <c r="AR3874" t="str">
        <f t="shared" si="751"/>
        <v>1-Adjusted Base Budget</v>
      </c>
      <c r="AS3874" s="145" t="s">
        <v>1827</v>
      </c>
      <c r="AT3874" t="s">
        <v>213</v>
      </c>
      <c r="AV3874" t="str">
        <f t="shared" si="745"/>
        <v>UAVP</v>
      </c>
      <c r="AW3874" t="str">
        <f t="shared" si="744"/>
        <v>VP UNIVERSITY ACADEMIC AFFAIRS</v>
      </c>
    </row>
    <row r="3875" spans="1:49">
      <c r="A3875" s="59">
        <v>2018</v>
      </c>
      <c r="B3875" t="s">
        <v>137</v>
      </c>
      <c r="C3875" t="s">
        <v>1387</v>
      </c>
      <c r="D3875" t="s">
        <v>1388</v>
      </c>
      <c r="E3875" t="s">
        <v>1389</v>
      </c>
      <c r="F3875" t="s">
        <v>228</v>
      </c>
      <c r="H3875" t="s">
        <v>1388</v>
      </c>
      <c r="I3875" s="170" t="s">
        <v>87</v>
      </c>
      <c r="J3875" t="s">
        <v>88</v>
      </c>
      <c r="K3875" t="s">
        <v>214</v>
      </c>
      <c r="L3875" t="s">
        <v>520</v>
      </c>
      <c r="M3875" t="s">
        <v>521</v>
      </c>
      <c r="N3875" t="s">
        <v>217</v>
      </c>
      <c r="O3875" t="s">
        <v>263</v>
      </c>
      <c r="P3875" t="s">
        <v>522</v>
      </c>
      <c r="Q3875" t="s">
        <v>523</v>
      </c>
      <c r="R3875" t="s">
        <v>524</v>
      </c>
      <c r="S3875" t="s">
        <v>338</v>
      </c>
      <c r="T3875" t="s">
        <v>339</v>
      </c>
      <c r="U3875" s="61" t="s">
        <v>340</v>
      </c>
      <c r="V3875" t="s">
        <v>1390</v>
      </c>
      <c r="W3875" t="s">
        <v>263</v>
      </c>
      <c r="X3875" s="59">
        <v>4200</v>
      </c>
      <c r="Y3875" s="59">
        <v>4200</v>
      </c>
      <c r="AA3875" s="146" t="str">
        <f t="shared" si="741"/>
        <v>EX</v>
      </c>
      <c r="AB3875" s="146">
        <f t="shared" si="743"/>
        <v>0</v>
      </c>
      <c r="AC3875" t="str">
        <f t="shared" si="746"/>
        <v>EX</v>
      </c>
      <c r="AD3875" s="74">
        <f t="shared" si="747"/>
        <v>4200</v>
      </c>
      <c r="AE3875" s="74">
        <f t="shared" si="752"/>
        <v>4200</v>
      </c>
      <c r="AF3875">
        <v>1</v>
      </c>
      <c r="AG3875">
        <v>0</v>
      </c>
      <c r="AH3875" s="74">
        <v>0</v>
      </c>
      <c r="AJ3875" s="74">
        <f t="shared" si="748"/>
        <v>0</v>
      </c>
      <c r="AK3875" s="74">
        <f t="shared" si="742"/>
        <v>4200</v>
      </c>
      <c r="AL3875" t="str">
        <f t="shared" si="749"/>
        <v>N</v>
      </c>
      <c r="AN3875" t="s">
        <v>89</v>
      </c>
      <c r="AO3875" t="s">
        <v>88</v>
      </c>
      <c r="AP3875" t="str">
        <f t="shared" si="750"/>
        <v>95</v>
      </c>
      <c r="AQ3875" s="145" t="s">
        <v>1826</v>
      </c>
      <c r="AR3875" t="str">
        <f t="shared" si="751"/>
        <v>1-Adjusted Base Budget</v>
      </c>
      <c r="AS3875" s="145" t="s">
        <v>1827</v>
      </c>
      <c r="AT3875" t="s">
        <v>213</v>
      </c>
      <c r="AV3875" t="str">
        <f t="shared" si="745"/>
        <v>UAVP</v>
      </c>
      <c r="AW3875" t="str">
        <f t="shared" si="744"/>
        <v>VP UNIVERSITY ACADEMIC AFFAIRS</v>
      </c>
    </row>
    <row r="3876" spans="1:49">
      <c r="A3876" s="59">
        <v>2018</v>
      </c>
      <c r="B3876" t="s">
        <v>137</v>
      </c>
      <c r="C3876" t="s">
        <v>1387</v>
      </c>
      <c r="D3876" t="s">
        <v>1388</v>
      </c>
      <c r="E3876" t="s">
        <v>1391</v>
      </c>
      <c r="F3876" t="s">
        <v>228</v>
      </c>
      <c r="H3876" t="s">
        <v>1776</v>
      </c>
      <c r="I3876" s="170" t="s">
        <v>87</v>
      </c>
      <c r="J3876" t="s">
        <v>88</v>
      </c>
      <c r="K3876" t="s">
        <v>214</v>
      </c>
      <c r="L3876" t="s">
        <v>525</v>
      </c>
      <c r="M3876" t="s">
        <v>526</v>
      </c>
      <c r="N3876" t="s">
        <v>217</v>
      </c>
      <c r="O3876" t="s">
        <v>263</v>
      </c>
      <c r="P3876" t="s">
        <v>379</v>
      </c>
      <c r="Q3876" t="s">
        <v>379</v>
      </c>
      <c r="R3876" t="s">
        <v>380</v>
      </c>
      <c r="S3876" t="s">
        <v>264</v>
      </c>
      <c r="T3876" t="s">
        <v>265</v>
      </c>
      <c r="U3876" s="61" t="s">
        <v>266</v>
      </c>
      <c r="V3876" t="s">
        <v>710</v>
      </c>
      <c r="W3876" t="s">
        <v>263</v>
      </c>
      <c r="X3876" s="59">
        <v>1500</v>
      </c>
      <c r="Y3876" s="59">
        <v>2500</v>
      </c>
      <c r="AA3876" s="146" t="str">
        <f t="shared" si="741"/>
        <v>EX</v>
      </c>
      <c r="AB3876" s="146">
        <f t="shared" si="743"/>
        <v>0</v>
      </c>
      <c r="AC3876" t="str">
        <f t="shared" si="746"/>
        <v>EX</v>
      </c>
      <c r="AD3876" s="74">
        <f t="shared" si="747"/>
        <v>2500</v>
      </c>
      <c r="AE3876" s="74">
        <f t="shared" si="752"/>
        <v>2500</v>
      </c>
      <c r="AF3876">
        <v>1</v>
      </c>
      <c r="AG3876">
        <v>0</v>
      </c>
      <c r="AH3876" s="74">
        <v>0</v>
      </c>
      <c r="AJ3876" s="74">
        <f t="shared" si="748"/>
        <v>0</v>
      </c>
      <c r="AK3876" s="74">
        <f t="shared" si="742"/>
        <v>2500</v>
      </c>
      <c r="AL3876" t="str">
        <f t="shared" si="749"/>
        <v>N</v>
      </c>
      <c r="AN3876" t="s">
        <v>89</v>
      </c>
      <c r="AO3876" t="s">
        <v>88</v>
      </c>
      <c r="AP3876" t="str">
        <f t="shared" si="750"/>
        <v>95</v>
      </c>
      <c r="AQ3876" s="145" t="s">
        <v>1826</v>
      </c>
      <c r="AR3876" t="str">
        <f t="shared" si="751"/>
        <v>1-Adjusted Base Budget</v>
      </c>
      <c r="AS3876" s="145" t="s">
        <v>1827</v>
      </c>
      <c r="AT3876" t="s">
        <v>213</v>
      </c>
      <c r="AV3876" t="str">
        <f t="shared" si="745"/>
        <v>UAVP</v>
      </c>
      <c r="AW3876" t="str">
        <f t="shared" si="744"/>
        <v>VP UNIVERSITY ACADEMIC AFFAIRS</v>
      </c>
    </row>
    <row r="3877" spans="1:49">
      <c r="A3877" s="59">
        <v>2018</v>
      </c>
      <c r="B3877" t="s">
        <v>137</v>
      </c>
      <c r="C3877" t="s">
        <v>1387</v>
      </c>
      <c r="D3877" t="s">
        <v>1388</v>
      </c>
      <c r="E3877" t="s">
        <v>1392</v>
      </c>
      <c r="F3877" t="s">
        <v>228</v>
      </c>
      <c r="H3877" t="s">
        <v>1393</v>
      </c>
      <c r="I3877" s="170" t="s">
        <v>87</v>
      </c>
      <c r="J3877" t="s">
        <v>88</v>
      </c>
      <c r="K3877" t="s">
        <v>214</v>
      </c>
      <c r="L3877" t="s">
        <v>525</v>
      </c>
      <c r="M3877" t="s">
        <v>526</v>
      </c>
      <c r="N3877" t="s">
        <v>217</v>
      </c>
      <c r="O3877" t="s">
        <v>263</v>
      </c>
      <c r="P3877" t="s">
        <v>379</v>
      </c>
      <c r="Q3877" t="s">
        <v>379</v>
      </c>
      <c r="R3877" t="s">
        <v>380</v>
      </c>
      <c r="S3877" t="s">
        <v>264</v>
      </c>
      <c r="T3877" t="s">
        <v>265</v>
      </c>
      <c r="U3877" s="61" t="s">
        <v>266</v>
      </c>
      <c r="V3877" t="s">
        <v>710</v>
      </c>
      <c r="W3877" t="s">
        <v>263</v>
      </c>
      <c r="X3877" s="59">
        <v>1000</v>
      </c>
      <c r="Y3877" s="59">
        <v>0</v>
      </c>
      <c r="AA3877" s="146" t="str">
        <f t="shared" si="741"/>
        <v>EX</v>
      </c>
      <c r="AB3877" s="146">
        <f t="shared" si="743"/>
        <v>0</v>
      </c>
      <c r="AC3877" t="str">
        <f t="shared" si="746"/>
        <v>EX</v>
      </c>
      <c r="AD3877" s="74">
        <f t="shared" si="747"/>
        <v>0</v>
      </c>
      <c r="AE3877" s="74">
        <f t="shared" si="752"/>
        <v>0</v>
      </c>
      <c r="AF3877">
        <v>1</v>
      </c>
      <c r="AG3877">
        <v>0</v>
      </c>
      <c r="AH3877" s="74">
        <v>0</v>
      </c>
      <c r="AJ3877" s="74">
        <f t="shared" si="748"/>
        <v>0</v>
      </c>
      <c r="AK3877" s="74">
        <f t="shared" si="742"/>
        <v>0</v>
      </c>
      <c r="AL3877" t="str">
        <f t="shared" si="749"/>
        <v>N</v>
      </c>
      <c r="AN3877" t="s">
        <v>89</v>
      </c>
      <c r="AO3877" t="s">
        <v>88</v>
      </c>
      <c r="AP3877" t="str">
        <f t="shared" si="750"/>
        <v>95</v>
      </c>
      <c r="AQ3877" s="145" t="s">
        <v>1826</v>
      </c>
      <c r="AR3877" t="str">
        <f t="shared" si="751"/>
        <v>1-Adjusted Base Budget</v>
      </c>
      <c r="AS3877" s="145" t="s">
        <v>1827</v>
      </c>
      <c r="AT3877" t="s">
        <v>213</v>
      </c>
      <c r="AV3877" t="str">
        <f t="shared" si="745"/>
        <v>UAVP</v>
      </c>
      <c r="AW3877" t="str">
        <f t="shared" si="744"/>
        <v>VP UNIVERSITY ACADEMIC AFFAIRS</v>
      </c>
    </row>
    <row r="3878" spans="1:49">
      <c r="A3878" s="59">
        <v>2018</v>
      </c>
      <c r="B3878" t="s">
        <v>137</v>
      </c>
      <c r="C3878" t="s">
        <v>1387</v>
      </c>
      <c r="D3878" t="s">
        <v>1388</v>
      </c>
      <c r="E3878" t="s">
        <v>1391</v>
      </c>
      <c r="F3878" t="s">
        <v>228</v>
      </c>
      <c r="H3878" t="s">
        <v>1776</v>
      </c>
      <c r="I3878" s="170" t="s">
        <v>87</v>
      </c>
      <c r="J3878" t="s">
        <v>88</v>
      </c>
      <c r="K3878" t="s">
        <v>214</v>
      </c>
      <c r="L3878" t="s">
        <v>538</v>
      </c>
      <c r="M3878" t="s">
        <v>539</v>
      </c>
      <c r="N3878" t="s">
        <v>217</v>
      </c>
      <c r="O3878" t="s">
        <v>263</v>
      </c>
      <c r="P3878" t="s">
        <v>533</v>
      </c>
      <c r="Q3878" t="s">
        <v>534</v>
      </c>
      <c r="R3878" t="s">
        <v>535</v>
      </c>
      <c r="S3878" t="s">
        <v>264</v>
      </c>
      <c r="T3878" t="s">
        <v>265</v>
      </c>
      <c r="U3878" s="61" t="s">
        <v>266</v>
      </c>
      <c r="V3878" t="s">
        <v>710</v>
      </c>
      <c r="W3878" t="s">
        <v>263</v>
      </c>
      <c r="X3878" s="59">
        <v>1000</v>
      </c>
      <c r="Y3878" s="59">
        <v>1000</v>
      </c>
      <c r="AA3878" s="146" t="str">
        <f t="shared" si="741"/>
        <v>EX</v>
      </c>
      <c r="AB3878" s="146">
        <f t="shared" si="743"/>
        <v>0</v>
      </c>
      <c r="AC3878" t="str">
        <f t="shared" si="746"/>
        <v>EX</v>
      </c>
      <c r="AD3878" s="74">
        <f t="shared" si="747"/>
        <v>1000</v>
      </c>
      <c r="AE3878" s="74">
        <f t="shared" si="752"/>
        <v>1000</v>
      </c>
      <c r="AF3878">
        <v>1</v>
      </c>
      <c r="AG3878">
        <v>0</v>
      </c>
      <c r="AH3878" s="74">
        <v>0</v>
      </c>
      <c r="AJ3878" s="74">
        <f t="shared" si="748"/>
        <v>0</v>
      </c>
      <c r="AK3878" s="74">
        <f t="shared" si="742"/>
        <v>1000</v>
      </c>
      <c r="AL3878" t="str">
        <f t="shared" si="749"/>
        <v>N</v>
      </c>
      <c r="AN3878" t="s">
        <v>89</v>
      </c>
      <c r="AO3878" t="s">
        <v>88</v>
      </c>
      <c r="AP3878" t="str">
        <f t="shared" si="750"/>
        <v>95</v>
      </c>
      <c r="AQ3878" s="145" t="s">
        <v>1826</v>
      </c>
      <c r="AR3878" t="str">
        <f t="shared" si="751"/>
        <v>1-Adjusted Base Budget</v>
      </c>
      <c r="AS3878" s="145" t="s">
        <v>1827</v>
      </c>
      <c r="AT3878" t="s">
        <v>213</v>
      </c>
      <c r="AV3878" t="str">
        <f t="shared" si="745"/>
        <v>UAVP</v>
      </c>
      <c r="AW3878" t="str">
        <f t="shared" si="744"/>
        <v>VP UNIVERSITY ACADEMIC AFFAIRS</v>
      </c>
    </row>
    <row r="3879" spans="1:49">
      <c r="A3879" s="59">
        <v>2018</v>
      </c>
      <c r="B3879" t="s">
        <v>137</v>
      </c>
      <c r="C3879" t="s">
        <v>1387</v>
      </c>
      <c r="D3879" t="s">
        <v>1388</v>
      </c>
      <c r="E3879" t="s">
        <v>1391</v>
      </c>
      <c r="F3879" t="s">
        <v>228</v>
      </c>
      <c r="H3879" t="s">
        <v>1776</v>
      </c>
      <c r="I3879" s="170" t="s">
        <v>87</v>
      </c>
      <c r="J3879" t="s">
        <v>88</v>
      </c>
      <c r="K3879" t="s">
        <v>214</v>
      </c>
      <c r="L3879" t="s">
        <v>540</v>
      </c>
      <c r="M3879" t="s">
        <v>541</v>
      </c>
      <c r="N3879" t="s">
        <v>217</v>
      </c>
      <c r="O3879" t="s">
        <v>263</v>
      </c>
      <c r="P3879" t="s">
        <v>533</v>
      </c>
      <c r="Q3879" t="s">
        <v>534</v>
      </c>
      <c r="R3879" t="s">
        <v>535</v>
      </c>
      <c r="S3879" t="s">
        <v>264</v>
      </c>
      <c r="T3879" t="s">
        <v>265</v>
      </c>
      <c r="U3879" s="61" t="s">
        <v>266</v>
      </c>
      <c r="V3879" t="s">
        <v>710</v>
      </c>
      <c r="W3879" t="s">
        <v>263</v>
      </c>
      <c r="X3879" s="59">
        <v>0</v>
      </c>
      <c r="Y3879" s="59">
        <v>2000</v>
      </c>
      <c r="AA3879" s="146" t="str">
        <f t="shared" si="741"/>
        <v>EX</v>
      </c>
      <c r="AB3879" s="146">
        <f t="shared" si="743"/>
        <v>0</v>
      </c>
      <c r="AC3879" t="str">
        <f t="shared" si="746"/>
        <v>EX</v>
      </c>
      <c r="AD3879" s="74">
        <f t="shared" si="747"/>
        <v>2000</v>
      </c>
      <c r="AE3879" s="74">
        <f t="shared" si="752"/>
        <v>2000</v>
      </c>
      <c r="AF3879">
        <v>1</v>
      </c>
      <c r="AG3879">
        <v>0</v>
      </c>
      <c r="AH3879" s="74">
        <v>0</v>
      </c>
      <c r="AJ3879" s="74">
        <f t="shared" si="748"/>
        <v>0</v>
      </c>
      <c r="AK3879" s="74">
        <f t="shared" si="742"/>
        <v>2000</v>
      </c>
      <c r="AL3879" t="str">
        <f t="shared" si="749"/>
        <v>N</v>
      </c>
      <c r="AN3879" t="s">
        <v>89</v>
      </c>
      <c r="AO3879" t="s">
        <v>88</v>
      </c>
      <c r="AP3879" t="str">
        <f t="shared" si="750"/>
        <v>95</v>
      </c>
      <c r="AQ3879" s="145" t="s">
        <v>1826</v>
      </c>
      <c r="AR3879" t="str">
        <f t="shared" si="751"/>
        <v>1-Adjusted Base Budget</v>
      </c>
      <c r="AS3879" s="145" t="s">
        <v>1827</v>
      </c>
      <c r="AT3879" t="s">
        <v>213</v>
      </c>
      <c r="AV3879" t="str">
        <f t="shared" si="745"/>
        <v>UAVP</v>
      </c>
      <c r="AW3879" t="str">
        <f t="shared" si="744"/>
        <v>VP UNIVERSITY ACADEMIC AFFAIRS</v>
      </c>
    </row>
    <row r="3880" spans="1:49">
      <c r="A3880" s="59">
        <v>2018</v>
      </c>
      <c r="B3880" t="s">
        <v>137</v>
      </c>
      <c r="C3880" t="s">
        <v>1387</v>
      </c>
      <c r="D3880" t="s">
        <v>1388</v>
      </c>
      <c r="E3880" t="s">
        <v>1392</v>
      </c>
      <c r="F3880" t="s">
        <v>228</v>
      </c>
      <c r="H3880" t="s">
        <v>1393</v>
      </c>
      <c r="I3880" s="170" t="s">
        <v>87</v>
      </c>
      <c r="J3880" t="s">
        <v>88</v>
      </c>
      <c r="K3880" t="s">
        <v>214</v>
      </c>
      <c r="L3880" t="s">
        <v>540</v>
      </c>
      <c r="M3880" t="s">
        <v>541</v>
      </c>
      <c r="N3880" t="s">
        <v>217</v>
      </c>
      <c r="O3880" t="s">
        <v>263</v>
      </c>
      <c r="P3880" t="s">
        <v>533</v>
      </c>
      <c r="Q3880" t="s">
        <v>534</v>
      </c>
      <c r="R3880" t="s">
        <v>535</v>
      </c>
      <c r="S3880" t="s">
        <v>264</v>
      </c>
      <c r="T3880" t="s">
        <v>265</v>
      </c>
      <c r="U3880" s="61" t="s">
        <v>266</v>
      </c>
      <c r="V3880" t="s">
        <v>710</v>
      </c>
      <c r="W3880" t="s">
        <v>263</v>
      </c>
      <c r="X3880" s="59">
        <v>2000</v>
      </c>
      <c r="Y3880" s="59">
        <v>0</v>
      </c>
      <c r="AA3880" s="146" t="str">
        <f t="shared" si="741"/>
        <v>EX</v>
      </c>
      <c r="AB3880" s="146">
        <f t="shared" si="743"/>
        <v>0</v>
      </c>
      <c r="AC3880" t="str">
        <f t="shared" si="746"/>
        <v>EX</v>
      </c>
      <c r="AD3880" s="74">
        <f t="shared" si="747"/>
        <v>0</v>
      </c>
      <c r="AE3880" s="74">
        <f t="shared" si="752"/>
        <v>0</v>
      </c>
      <c r="AF3880">
        <v>1</v>
      </c>
      <c r="AG3880">
        <v>0</v>
      </c>
      <c r="AH3880" s="74">
        <v>0</v>
      </c>
      <c r="AJ3880" s="74">
        <f t="shared" si="748"/>
        <v>0</v>
      </c>
      <c r="AK3880" s="74">
        <f t="shared" si="742"/>
        <v>0</v>
      </c>
      <c r="AL3880" t="str">
        <f t="shared" si="749"/>
        <v>N</v>
      </c>
      <c r="AN3880" t="s">
        <v>89</v>
      </c>
      <c r="AO3880" t="s">
        <v>88</v>
      </c>
      <c r="AP3880" t="str">
        <f t="shared" si="750"/>
        <v>95</v>
      </c>
      <c r="AQ3880" s="145" t="s">
        <v>1826</v>
      </c>
      <c r="AR3880" t="str">
        <f t="shared" si="751"/>
        <v>1-Adjusted Base Budget</v>
      </c>
      <c r="AS3880" s="145" t="s">
        <v>1827</v>
      </c>
      <c r="AT3880" t="s">
        <v>213</v>
      </c>
      <c r="AV3880" t="str">
        <f t="shared" si="745"/>
        <v>UAVP</v>
      </c>
      <c r="AW3880" t="str">
        <f t="shared" si="744"/>
        <v>VP UNIVERSITY ACADEMIC AFFAIRS</v>
      </c>
    </row>
    <row r="3881" spans="1:49">
      <c r="A3881" s="59">
        <v>2018</v>
      </c>
      <c r="B3881" t="s">
        <v>137</v>
      </c>
      <c r="C3881" t="s">
        <v>1387</v>
      </c>
      <c r="D3881" t="s">
        <v>1388</v>
      </c>
      <c r="E3881" t="s">
        <v>1391</v>
      </c>
      <c r="F3881" t="s">
        <v>228</v>
      </c>
      <c r="H3881" t="s">
        <v>1776</v>
      </c>
      <c r="I3881" s="170" t="s">
        <v>87</v>
      </c>
      <c r="J3881" t="s">
        <v>88</v>
      </c>
      <c r="K3881" t="s">
        <v>214</v>
      </c>
      <c r="L3881" t="s">
        <v>542</v>
      </c>
      <c r="M3881" t="s">
        <v>543</v>
      </c>
      <c r="N3881" t="s">
        <v>217</v>
      </c>
      <c r="O3881" t="s">
        <v>263</v>
      </c>
      <c r="P3881" t="s">
        <v>387</v>
      </c>
      <c r="Q3881" t="s">
        <v>386</v>
      </c>
      <c r="R3881" t="s">
        <v>388</v>
      </c>
      <c r="S3881" t="s">
        <v>264</v>
      </c>
      <c r="T3881" t="s">
        <v>265</v>
      </c>
      <c r="U3881" s="61" t="s">
        <v>266</v>
      </c>
      <c r="V3881" t="s">
        <v>710</v>
      </c>
      <c r="W3881" t="s">
        <v>263</v>
      </c>
      <c r="X3881" s="59">
        <v>7500</v>
      </c>
      <c r="Y3881" s="59">
        <v>7500</v>
      </c>
      <c r="AA3881" s="146" t="str">
        <f t="shared" ref="AA3881:AA3944" si="753">IF(P3881 ="CORI","IN",IF(P3881 ="TRIN","IN",O3881))</f>
        <v>EX</v>
      </c>
      <c r="AB3881" s="146">
        <f t="shared" si="743"/>
        <v>0</v>
      </c>
      <c r="AC3881" t="str">
        <f t="shared" si="746"/>
        <v>EX</v>
      </c>
      <c r="AD3881" s="74">
        <f t="shared" si="747"/>
        <v>7500</v>
      </c>
      <c r="AE3881" s="74">
        <f t="shared" si="752"/>
        <v>7500</v>
      </c>
      <c r="AF3881">
        <v>1</v>
      </c>
      <c r="AG3881">
        <v>0</v>
      </c>
      <c r="AH3881" s="74">
        <v>0</v>
      </c>
      <c r="AJ3881" s="74">
        <f t="shared" si="748"/>
        <v>0</v>
      </c>
      <c r="AK3881" s="74">
        <f t="shared" si="742"/>
        <v>7500</v>
      </c>
      <c r="AL3881" t="str">
        <f t="shared" si="749"/>
        <v>N</v>
      </c>
      <c r="AN3881" t="s">
        <v>89</v>
      </c>
      <c r="AO3881" t="s">
        <v>88</v>
      </c>
      <c r="AP3881" t="str">
        <f t="shared" si="750"/>
        <v>95</v>
      </c>
      <c r="AQ3881" s="145" t="s">
        <v>1826</v>
      </c>
      <c r="AR3881" t="str">
        <f t="shared" si="751"/>
        <v>1-Adjusted Base Budget</v>
      </c>
      <c r="AS3881" s="145" t="s">
        <v>1827</v>
      </c>
      <c r="AT3881" t="s">
        <v>213</v>
      </c>
      <c r="AV3881" t="str">
        <f t="shared" si="745"/>
        <v>UAVP</v>
      </c>
      <c r="AW3881" t="str">
        <f t="shared" si="744"/>
        <v>VP UNIVERSITY ACADEMIC AFFAIRS</v>
      </c>
    </row>
    <row r="3882" spans="1:49">
      <c r="A3882" s="59">
        <v>2018</v>
      </c>
      <c r="B3882" t="s">
        <v>137</v>
      </c>
      <c r="C3882" t="s">
        <v>1387</v>
      </c>
      <c r="D3882" t="s">
        <v>1388</v>
      </c>
      <c r="E3882" t="s">
        <v>1391</v>
      </c>
      <c r="F3882" t="s">
        <v>228</v>
      </c>
      <c r="H3882" t="s">
        <v>1776</v>
      </c>
      <c r="I3882" s="170" t="s">
        <v>87</v>
      </c>
      <c r="J3882" t="s">
        <v>88</v>
      </c>
      <c r="K3882" t="s">
        <v>214</v>
      </c>
      <c r="L3882" t="s">
        <v>1400</v>
      </c>
      <c r="M3882" t="s">
        <v>1401</v>
      </c>
      <c r="N3882" t="s">
        <v>217</v>
      </c>
      <c r="O3882" t="s">
        <v>263</v>
      </c>
      <c r="P3882" t="s">
        <v>533</v>
      </c>
      <c r="Q3882" t="s">
        <v>534</v>
      </c>
      <c r="R3882" t="s">
        <v>535</v>
      </c>
      <c r="S3882" t="s">
        <v>264</v>
      </c>
      <c r="T3882" t="s">
        <v>265</v>
      </c>
      <c r="U3882" s="61" t="s">
        <v>266</v>
      </c>
      <c r="V3882" t="s">
        <v>710</v>
      </c>
      <c r="W3882" t="s">
        <v>263</v>
      </c>
      <c r="X3882" s="59">
        <v>2000</v>
      </c>
      <c r="Y3882" s="59">
        <v>2000</v>
      </c>
      <c r="AA3882" s="146" t="str">
        <f t="shared" si="753"/>
        <v>EX</v>
      </c>
      <c r="AB3882" s="146">
        <f t="shared" si="743"/>
        <v>0</v>
      </c>
      <c r="AC3882" t="str">
        <f t="shared" si="746"/>
        <v>EX</v>
      </c>
      <c r="AD3882" s="74">
        <f t="shared" si="747"/>
        <v>2000</v>
      </c>
      <c r="AE3882" s="74">
        <f t="shared" si="752"/>
        <v>2000</v>
      </c>
      <c r="AF3882">
        <v>1</v>
      </c>
      <c r="AG3882">
        <v>0</v>
      </c>
      <c r="AH3882" s="74">
        <v>0</v>
      </c>
      <c r="AJ3882" s="74">
        <f t="shared" si="748"/>
        <v>0</v>
      </c>
      <c r="AK3882" s="74">
        <f t="shared" si="742"/>
        <v>2000</v>
      </c>
      <c r="AL3882" t="str">
        <f t="shared" si="749"/>
        <v>N</v>
      </c>
      <c r="AN3882" t="s">
        <v>89</v>
      </c>
      <c r="AO3882" t="s">
        <v>88</v>
      </c>
      <c r="AP3882" t="str">
        <f t="shared" si="750"/>
        <v>95</v>
      </c>
      <c r="AQ3882" s="145" t="s">
        <v>1826</v>
      </c>
      <c r="AR3882" t="str">
        <f t="shared" si="751"/>
        <v>1-Adjusted Base Budget</v>
      </c>
      <c r="AS3882" s="145" t="s">
        <v>1827</v>
      </c>
      <c r="AT3882" t="s">
        <v>213</v>
      </c>
      <c r="AV3882" t="str">
        <f t="shared" si="745"/>
        <v>UAVP</v>
      </c>
      <c r="AW3882" t="str">
        <f t="shared" si="744"/>
        <v>VP UNIVERSITY ACADEMIC AFFAIRS</v>
      </c>
    </row>
    <row r="3883" spans="1:49">
      <c r="A3883" s="59">
        <v>2018</v>
      </c>
      <c r="B3883" t="s">
        <v>137</v>
      </c>
      <c r="C3883" t="s">
        <v>1387</v>
      </c>
      <c r="D3883" t="s">
        <v>1388</v>
      </c>
      <c r="E3883" t="s">
        <v>1389</v>
      </c>
      <c r="F3883" t="s">
        <v>228</v>
      </c>
      <c r="H3883" t="s">
        <v>1388</v>
      </c>
      <c r="I3883" s="170" t="s">
        <v>87</v>
      </c>
      <c r="J3883" t="s">
        <v>88</v>
      </c>
      <c r="K3883" t="s">
        <v>214</v>
      </c>
      <c r="L3883" t="s">
        <v>1400</v>
      </c>
      <c r="M3883" t="s">
        <v>1401</v>
      </c>
      <c r="N3883" t="s">
        <v>217</v>
      </c>
      <c r="O3883" t="s">
        <v>263</v>
      </c>
      <c r="P3883" t="s">
        <v>533</v>
      </c>
      <c r="Q3883" t="s">
        <v>534</v>
      </c>
      <c r="R3883" t="s">
        <v>535</v>
      </c>
      <c r="S3883" t="s">
        <v>264</v>
      </c>
      <c r="T3883" t="s">
        <v>265</v>
      </c>
      <c r="U3883" s="61" t="s">
        <v>266</v>
      </c>
      <c r="V3883" t="s">
        <v>1390</v>
      </c>
      <c r="W3883" t="s">
        <v>263</v>
      </c>
      <c r="X3883" s="59">
        <v>80000</v>
      </c>
      <c r="Y3883" s="59">
        <v>80000</v>
      </c>
      <c r="AA3883" s="146" t="str">
        <f t="shared" si="753"/>
        <v>EX</v>
      </c>
      <c r="AB3883" s="146">
        <f t="shared" si="743"/>
        <v>0</v>
      </c>
      <c r="AC3883" t="str">
        <f t="shared" si="746"/>
        <v>EX</v>
      </c>
      <c r="AD3883" s="74">
        <f t="shared" si="747"/>
        <v>80000</v>
      </c>
      <c r="AE3883" s="74">
        <f t="shared" si="752"/>
        <v>80000</v>
      </c>
      <c r="AF3883">
        <v>1</v>
      </c>
      <c r="AG3883">
        <v>0</v>
      </c>
      <c r="AH3883" s="74">
        <v>0</v>
      </c>
      <c r="AJ3883" s="74">
        <f t="shared" si="748"/>
        <v>0</v>
      </c>
      <c r="AK3883" s="74">
        <f t="shared" si="742"/>
        <v>80000</v>
      </c>
      <c r="AL3883" t="str">
        <f t="shared" si="749"/>
        <v>N</v>
      </c>
      <c r="AN3883" t="s">
        <v>89</v>
      </c>
      <c r="AO3883" t="s">
        <v>88</v>
      </c>
      <c r="AP3883" t="str">
        <f t="shared" si="750"/>
        <v>95</v>
      </c>
      <c r="AQ3883" s="145" t="s">
        <v>1826</v>
      </c>
      <c r="AR3883" t="str">
        <f t="shared" si="751"/>
        <v>1-Adjusted Base Budget</v>
      </c>
      <c r="AS3883" s="145" t="s">
        <v>1827</v>
      </c>
      <c r="AT3883" t="s">
        <v>213</v>
      </c>
      <c r="AV3883" t="str">
        <f t="shared" si="745"/>
        <v>UAVP</v>
      </c>
      <c r="AW3883" t="str">
        <f t="shared" si="744"/>
        <v>VP UNIVERSITY ACADEMIC AFFAIRS</v>
      </c>
    </row>
    <row r="3884" spans="1:49">
      <c r="A3884" s="59">
        <v>2018</v>
      </c>
      <c r="B3884" t="s">
        <v>137</v>
      </c>
      <c r="C3884" t="s">
        <v>1387</v>
      </c>
      <c r="D3884" t="s">
        <v>1388</v>
      </c>
      <c r="E3884" t="s">
        <v>1389</v>
      </c>
      <c r="F3884" t="s">
        <v>228</v>
      </c>
      <c r="H3884" t="s">
        <v>1388</v>
      </c>
      <c r="I3884" s="170" t="s">
        <v>87</v>
      </c>
      <c r="J3884" t="s">
        <v>88</v>
      </c>
      <c r="K3884" t="s">
        <v>214</v>
      </c>
      <c r="L3884" t="s">
        <v>544</v>
      </c>
      <c r="M3884" t="s">
        <v>545</v>
      </c>
      <c r="N3884" t="s">
        <v>217</v>
      </c>
      <c r="O3884" t="s">
        <v>263</v>
      </c>
      <c r="P3884" t="s">
        <v>379</v>
      </c>
      <c r="Q3884" t="s">
        <v>379</v>
      </c>
      <c r="R3884" t="s">
        <v>380</v>
      </c>
      <c r="S3884" t="s">
        <v>264</v>
      </c>
      <c r="T3884" t="s">
        <v>265</v>
      </c>
      <c r="U3884" s="61" t="s">
        <v>266</v>
      </c>
      <c r="V3884" t="s">
        <v>1390</v>
      </c>
      <c r="W3884" t="s">
        <v>263</v>
      </c>
      <c r="X3884" s="59">
        <v>3280</v>
      </c>
      <c r="Y3884" s="59">
        <v>3280</v>
      </c>
      <c r="AA3884" s="146" t="str">
        <f t="shared" si="753"/>
        <v>EX</v>
      </c>
      <c r="AB3884" s="146">
        <f t="shared" si="743"/>
        <v>0</v>
      </c>
      <c r="AC3884" t="str">
        <f t="shared" si="746"/>
        <v>EX</v>
      </c>
      <c r="AD3884" s="74">
        <f t="shared" si="747"/>
        <v>3280</v>
      </c>
      <c r="AE3884" s="74">
        <f t="shared" si="752"/>
        <v>3280</v>
      </c>
      <c r="AF3884">
        <v>1</v>
      </c>
      <c r="AG3884">
        <v>0</v>
      </c>
      <c r="AH3884" s="74">
        <v>0</v>
      </c>
      <c r="AJ3884" s="74">
        <f t="shared" si="748"/>
        <v>0</v>
      </c>
      <c r="AK3884" s="74">
        <f t="shared" si="742"/>
        <v>3280</v>
      </c>
      <c r="AL3884" t="str">
        <f t="shared" si="749"/>
        <v>N</v>
      </c>
      <c r="AN3884" t="s">
        <v>89</v>
      </c>
      <c r="AO3884" t="s">
        <v>88</v>
      </c>
      <c r="AP3884" t="str">
        <f t="shared" si="750"/>
        <v>95</v>
      </c>
      <c r="AQ3884" s="145" t="s">
        <v>1826</v>
      </c>
      <c r="AR3884" t="str">
        <f t="shared" si="751"/>
        <v>1-Adjusted Base Budget</v>
      </c>
      <c r="AS3884" s="145" t="s">
        <v>1827</v>
      </c>
      <c r="AT3884" t="s">
        <v>213</v>
      </c>
      <c r="AV3884" t="str">
        <f t="shared" si="745"/>
        <v>UAVP</v>
      </c>
      <c r="AW3884" t="str">
        <f t="shared" si="744"/>
        <v>VP UNIVERSITY ACADEMIC AFFAIRS</v>
      </c>
    </row>
    <row r="3885" spans="1:49">
      <c r="A3885" s="59">
        <v>2018</v>
      </c>
      <c r="B3885" t="s">
        <v>137</v>
      </c>
      <c r="C3885" t="s">
        <v>1387</v>
      </c>
      <c r="D3885" t="s">
        <v>1388</v>
      </c>
      <c r="E3885" t="s">
        <v>1389</v>
      </c>
      <c r="F3885" t="s">
        <v>228</v>
      </c>
      <c r="H3885" t="s">
        <v>1388</v>
      </c>
      <c r="I3885" s="170" t="s">
        <v>87</v>
      </c>
      <c r="J3885" t="s">
        <v>88</v>
      </c>
      <c r="K3885" t="s">
        <v>214</v>
      </c>
      <c r="L3885" t="s">
        <v>550</v>
      </c>
      <c r="M3885" t="s">
        <v>551</v>
      </c>
      <c r="N3885" t="s">
        <v>217</v>
      </c>
      <c r="O3885" t="s">
        <v>263</v>
      </c>
      <c r="P3885" t="s">
        <v>379</v>
      </c>
      <c r="Q3885" t="s">
        <v>379</v>
      </c>
      <c r="R3885" t="s">
        <v>380</v>
      </c>
      <c r="S3885" t="s">
        <v>264</v>
      </c>
      <c r="T3885" t="s">
        <v>265</v>
      </c>
      <c r="U3885" s="61" t="s">
        <v>266</v>
      </c>
      <c r="V3885" t="s">
        <v>1390</v>
      </c>
      <c r="W3885" t="s">
        <v>263</v>
      </c>
      <c r="X3885" s="59">
        <v>275</v>
      </c>
      <c r="Y3885" s="59">
        <v>275</v>
      </c>
      <c r="AA3885" s="146" t="str">
        <f t="shared" si="753"/>
        <v>EX</v>
      </c>
      <c r="AB3885" s="146">
        <f t="shared" si="743"/>
        <v>0</v>
      </c>
      <c r="AC3885" t="str">
        <f t="shared" si="746"/>
        <v>EX</v>
      </c>
      <c r="AD3885" s="74">
        <f t="shared" si="747"/>
        <v>275</v>
      </c>
      <c r="AE3885" s="74">
        <f t="shared" si="752"/>
        <v>275</v>
      </c>
      <c r="AF3885">
        <v>1</v>
      </c>
      <c r="AG3885">
        <v>0</v>
      </c>
      <c r="AH3885" s="74">
        <v>0</v>
      </c>
      <c r="AJ3885" s="74">
        <f t="shared" si="748"/>
        <v>0</v>
      </c>
      <c r="AK3885" s="74">
        <f t="shared" si="742"/>
        <v>275</v>
      </c>
      <c r="AL3885" t="str">
        <f t="shared" si="749"/>
        <v>N</v>
      </c>
      <c r="AN3885" t="s">
        <v>89</v>
      </c>
      <c r="AO3885" t="s">
        <v>88</v>
      </c>
      <c r="AP3885" t="str">
        <f t="shared" si="750"/>
        <v>95</v>
      </c>
      <c r="AQ3885" s="145" t="s">
        <v>1826</v>
      </c>
      <c r="AR3885" t="str">
        <f t="shared" si="751"/>
        <v>1-Adjusted Base Budget</v>
      </c>
      <c r="AS3885" s="145" t="s">
        <v>1827</v>
      </c>
      <c r="AT3885" t="s">
        <v>213</v>
      </c>
      <c r="AV3885" t="str">
        <f t="shared" si="745"/>
        <v>UAVP</v>
      </c>
      <c r="AW3885" t="str">
        <f t="shared" si="744"/>
        <v>VP UNIVERSITY ACADEMIC AFFAIRS</v>
      </c>
    </row>
    <row r="3886" spans="1:49">
      <c r="A3886" s="59">
        <v>2018</v>
      </c>
      <c r="B3886" t="s">
        <v>137</v>
      </c>
      <c r="C3886" t="s">
        <v>1387</v>
      </c>
      <c r="D3886" t="s">
        <v>1388</v>
      </c>
      <c r="E3886" t="s">
        <v>1389</v>
      </c>
      <c r="F3886" t="s">
        <v>228</v>
      </c>
      <c r="H3886" t="s">
        <v>1388</v>
      </c>
      <c r="I3886" s="170" t="s">
        <v>87</v>
      </c>
      <c r="J3886" t="s">
        <v>88</v>
      </c>
      <c r="K3886" t="s">
        <v>214</v>
      </c>
      <c r="L3886" t="s">
        <v>552</v>
      </c>
      <c r="M3886" t="s">
        <v>553</v>
      </c>
      <c r="N3886" t="s">
        <v>217</v>
      </c>
      <c r="O3886" t="s">
        <v>263</v>
      </c>
      <c r="P3886" t="s">
        <v>379</v>
      </c>
      <c r="Q3886" t="s">
        <v>379</v>
      </c>
      <c r="R3886" t="s">
        <v>380</v>
      </c>
      <c r="S3886" t="s">
        <v>264</v>
      </c>
      <c r="T3886" t="s">
        <v>265</v>
      </c>
      <c r="U3886" s="61" t="s">
        <v>266</v>
      </c>
      <c r="V3886" t="s">
        <v>1390</v>
      </c>
      <c r="W3886" t="s">
        <v>263</v>
      </c>
      <c r="X3886" s="59">
        <v>200</v>
      </c>
      <c r="Y3886" s="59">
        <v>200</v>
      </c>
      <c r="AA3886" s="146" t="str">
        <f t="shared" si="753"/>
        <v>EX</v>
      </c>
      <c r="AB3886" s="146">
        <f t="shared" si="743"/>
        <v>0</v>
      </c>
      <c r="AC3886" t="str">
        <f t="shared" si="746"/>
        <v>EX</v>
      </c>
      <c r="AD3886" s="74">
        <f t="shared" si="747"/>
        <v>200</v>
      </c>
      <c r="AE3886" s="74">
        <f t="shared" si="752"/>
        <v>200</v>
      </c>
      <c r="AF3886">
        <v>1</v>
      </c>
      <c r="AG3886">
        <v>0</v>
      </c>
      <c r="AH3886" s="74">
        <v>0</v>
      </c>
      <c r="AJ3886" s="74">
        <f t="shared" si="748"/>
        <v>0</v>
      </c>
      <c r="AK3886" s="74">
        <f t="shared" si="742"/>
        <v>200</v>
      </c>
      <c r="AL3886" t="str">
        <f t="shared" si="749"/>
        <v>N</v>
      </c>
      <c r="AN3886" t="s">
        <v>89</v>
      </c>
      <c r="AO3886" t="s">
        <v>88</v>
      </c>
      <c r="AP3886" t="str">
        <f t="shared" si="750"/>
        <v>95</v>
      </c>
      <c r="AQ3886" s="145" t="s">
        <v>1826</v>
      </c>
      <c r="AR3886" t="str">
        <f t="shared" si="751"/>
        <v>1-Adjusted Base Budget</v>
      </c>
      <c r="AS3886" s="145" t="s">
        <v>1827</v>
      </c>
      <c r="AT3886" t="s">
        <v>213</v>
      </c>
      <c r="AV3886" t="str">
        <f t="shared" si="745"/>
        <v>UAVP</v>
      </c>
      <c r="AW3886" t="str">
        <f t="shared" si="744"/>
        <v>VP UNIVERSITY ACADEMIC AFFAIRS</v>
      </c>
    </row>
    <row r="3887" spans="1:49">
      <c r="A3887" s="59">
        <v>2018</v>
      </c>
      <c r="B3887" t="s">
        <v>137</v>
      </c>
      <c r="C3887" t="s">
        <v>1387</v>
      </c>
      <c r="D3887" t="s">
        <v>1388</v>
      </c>
      <c r="E3887" t="s">
        <v>1391</v>
      </c>
      <c r="F3887" t="s">
        <v>228</v>
      </c>
      <c r="H3887" t="s">
        <v>1776</v>
      </c>
      <c r="I3887" s="170" t="s">
        <v>87</v>
      </c>
      <c r="J3887" t="s">
        <v>88</v>
      </c>
      <c r="K3887" t="s">
        <v>214</v>
      </c>
      <c r="L3887" t="s">
        <v>556</v>
      </c>
      <c r="M3887" t="s">
        <v>557</v>
      </c>
      <c r="N3887" t="s">
        <v>217</v>
      </c>
      <c r="O3887" t="s">
        <v>263</v>
      </c>
      <c r="P3887" t="s">
        <v>374</v>
      </c>
      <c r="Q3887" t="s">
        <v>375</v>
      </c>
      <c r="R3887" t="s">
        <v>376</v>
      </c>
      <c r="S3887" t="s">
        <v>264</v>
      </c>
      <c r="T3887" t="s">
        <v>265</v>
      </c>
      <c r="U3887" s="61" t="s">
        <v>266</v>
      </c>
      <c r="V3887" t="s">
        <v>710</v>
      </c>
      <c r="W3887" t="s">
        <v>263</v>
      </c>
      <c r="X3887" s="59">
        <v>330</v>
      </c>
      <c r="Y3887" s="59">
        <v>330</v>
      </c>
      <c r="AA3887" s="146" t="str">
        <f t="shared" si="753"/>
        <v>EX</v>
      </c>
      <c r="AB3887" s="146">
        <f t="shared" si="743"/>
        <v>0</v>
      </c>
      <c r="AC3887" t="str">
        <f t="shared" si="746"/>
        <v>EX</v>
      </c>
      <c r="AD3887" s="74">
        <f t="shared" si="747"/>
        <v>330</v>
      </c>
      <c r="AE3887" s="74">
        <f t="shared" si="752"/>
        <v>330</v>
      </c>
      <c r="AF3887">
        <v>1</v>
      </c>
      <c r="AG3887">
        <v>0</v>
      </c>
      <c r="AH3887" s="74">
        <v>0</v>
      </c>
      <c r="AJ3887" s="74">
        <f t="shared" si="748"/>
        <v>0</v>
      </c>
      <c r="AK3887" s="74">
        <f t="shared" si="742"/>
        <v>330</v>
      </c>
      <c r="AL3887" t="str">
        <f t="shared" si="749"/>
        <v>N</v>
      </c>
      <c r="AN3887" t="s">
        <v>89</v>
      </c>
      <c r="AO3887" t="s">
        <v>88</v>
      </c>
      <c r="AP3887" t="str">
        <f t="shared" si="750"/>
        <v>95</v>
      </c>
      <c r="AQ3887" s="145" t="s">
        <v>1826</v>
      </c>
      <c r="AR3887" t="str">
        <f t="shared" si="751"/>
        <v>1-Adjusted Base Budget</v>
      </c>
      <c r="AS3887" s="145" t="s">
        <v>1827</v>
      </c>
      <c r="AT3887" t="s">
        <v>213</v>
      </c>
      <c r="AV3887" t="str">
        <f t="shared" si="745"/>
        <v>UAVP</v>
      </c>
      <c r="AW3887" t="str">
        <f t="shared" si="744"/>
        <v>VP UNIVERSITY ACADEMIC AFFAIRS</v>
      </c>
    </row>
    <row r="3888" spans="1:49">
      <c r="A3888" s="59">
        <v>2018</v>
      </c>
      <c r="B3888" t="s">
        <v>137</v>
      </c>
      <c r="C3888" t="s">
        <v>1387</v>
      </c>
      <c r="D3888" t="s">
        <v>1388</v>
      </c>
      <c r="E3888" t="s">
        <v>1389</v>
      </c>
      <c r="F3888" t="s">
        <v>228</v>
      </c>
      <c r="H3888" t="s">
        <v>1388</v>
      </c>
      <c r="I3888" s="170" t="s">
        <v>87</v>
      </c>
      <c r="J3888" t="s">
        <v>88</v>
      </c>
      <c r="K3888" t="s">
        <v>214</v>
      </c>
      <c r="L3888" t="s">
        <v>556</v>
      </c>
      <c r="M3888" t="s">
        <v>557</v>
      </c>
      <c r="N3888" t="s">
        <v>217</v>
      </c>
      <c r="O3888" t="s">
        <v>263</v>
      </c>
      <c r="P3888" t="s">
        <v>374</v>
      </c>
      <c r="Q3888" t="s">
        <v>375</v>
      </c>
      <c r="R3888" t="s">
        <v>376</v>
      </c>
      <c r="S3888" t="s">
        <v>264</v>
      </c>
      <c r="T3888" t="s">
        <v>265</v>
      </c>
      <c r="U3888" s="61" t="s">
        <v>266</v>
      </c>
      <c r="V3888" t="s">
        <v>1390</v>
      </c>
      <c r="W3888" t="s">
        <v>263</v>
      </c>
      <c r="X3888" s="59">
        <v>2000</v>
      </c>
      <c r="Y3888" s="59">
        <v>2000</v>
      </c>
      <c r="AA3888" s="146" t="str">
        <f t="shared" si="753"/>
        <v>EX</v>
      </c>
      <c r="AB3888" s="146">
        <f t="shared" si="743"/>
        <v>0</v>
      </c>
      <c r="AC3888" t="str">
        <f t="shared" si="746"/>
        <v>EX</v>
      </c>
      <c r="AD3888" s="74">
        <f t="shared" si="747"/>
        <v>2000</v>
      </c>
      <c r="AE3888" s="74">
        <f t="shared" si="752"/>
        <v>2000</v>
      </c>
      <c r="AF3888">
        <v>1</v>
      </c>
      <c r="AG3888">
        <v>0</v>
      </c>
      <c r="AH3888" s="74">
        <v>0</v>
      </c>
      <c r="AJ3888" s="74">
        <f t="shared" si="748"/>
        <v>0</v>
      </c>
      <c r="AK3888" s="74">
        <f t="shared" si="742"/>
        <v>2000</v>
      </c>
      <c r="AL3888" t="str">
        <f t="shared" si="749"/>
        <v>N</v>
      </c>
      <c r="AN3888" t="s">
        <v>89</v>
      </c>
      <c r="AO3888" t="s">
        <v>88</v>
      </c>
      <c r="AP3888" t="str">
        <f t="shared" si="750"/>
        <v>95</v>
      </c>
      <c r="AQ3888" s="145" t="s">
        <v>1826</v>
      </c>
      <c r="AR3888" t="str">
        <f t="shared" si="751"/>
        <v>1-Adjusted Base Budget</v>
      </c>
      <c r="AS3888" s="145" t="s">
        <v>1827</v>
      </c>
      <c r="AT3888" t="s">
        <v>213</v>
      </c>
      <c r="AV3888" t="str">
        <f t="shared" si="745"/>
        <v>UAVP</v>
      </c>
      <c r="AW3888" t="str">
        <f t="shared" si="744"/>
        <v>VP UNIVERSITY ACADEMIC AFFAIRS</v>
      </c>
    </row>
    <row r="3889" spans="1:49">
      <c r="A3889" s="59">
        <v>2018</v>
      </c>
      <c r="B3889" t="s">
        <v>137</v>
      </c>
      <c r="C3889" t="s">
        <v>1387</v>
      </c>
      <c r="D3889" t="s">
        <v>1388</v>
      </c>
      <c r="E3889" t="s">
        <v>1391</v>
      </c>
      <c r="F3889" t="s">
        <v>228</v>
      </c>
      <c r="H3889" t="s">
        <v>1776</v>
      </c>
      <c r="I3889" s="170" t="s">
        <v>87</v>
      </c>
      <c r="J3889" t="s">
        <v>88</v>
      </c>
      <c r="K3889" t="s">
        <v>214</v>
      </c>
      <c r="L3889" t="s">
        <v>406</v>
      </c>
      <c r="M3889" t="s">
        <v>407</v>
      </c>
      <c r="N3889" t="s">
        <v>217</v>
      </c>
      <c r="O3889" t="s">
        <v>263</v>
      </c>
      <c r="P3889" t="s">
        <v>379</v>
      </c>
      <c r="Q3889" t="s">
        <v>379</v>
      </c>
      <c r="R3889" t="s">
        <v>380</v>
      </c>
      <c r="S3889" t="s">
        <v>264</v>
      </c>
      <c r="T3889" t="s">
        <v>265</v>
      </c>
      <c r="U3889" s="61" t="s">
        <v>266</v>
      </c>
      <c r="V3889" t="s">
        <v>710</v>
      </c>
      <c r="W3889" t="s">
        <v>263</v>
      </c>
      <c r="X3889" s="59">
        <v>400</v>
      </c>
      <c r="Y3889" s="59">
        <v>400</v>
      </c>
      <c r="AA3889" s="146" t="str">
        <f t="shared" si="753"/>
        <v>EX</v>
      </c>
      <c r="AB3889" s="146">
        <f t="shared" si="743"/>
        <v>0</v>
      </c>
      <c r="AC3889" t="str">
        <f t="shared" si="746"/>
        <v>EX</v>
      </c>
      <c r="AD3889" s="74">
        <f t="shared" si="747"/>
        <v>400</v>
      </c>
      <c r="AE3889" s="74">
        <f t="shared" si="752"/>
        <v>400</v>
      </c>
      <c r="AF3889">
        <v>1</v>
      </c>
      <c r="AG3889">
        <v>0</v>
      </c>
      <c r="AH3889" s="74">
        <v>0</v>
      </c>
      <c r="AJ3889" s="74">
        <f t="shared" si="748"/>
        <v>0</v>
      </c>
      <c r="AK3889" s="74">
        <f t="shared" si="742"/>
        <v>400</v>
      </c>
      <c r="AL3889" t="str">
        <f t="shared" si="749"/>
        <v>N</v>
      </c>
      <c r="AN3889" t="s">
        <v>89</v>
      </c>
      <c r="AO3889" t="s">
        <v>88</v>
      </c>
      <c r="AP3889" t="str">
        <f t="shared" si="750"/>
        <v>95</v>
      </c>
      <c r="AQ3889" s="145" t="s">
        <v>1826</v>
      </c>
      <c r="AR3889" t="str">
        <f t="shared" si="751"/>
        <v>1-Adjusted Base Budget</v>
      </c>
      <c r="AS3889" s="145" t="s">
        <v>1827</v>
      </c>
      <c r="AT3889" t="s">
        <v>213</v>
      </c>
      <c r="AV3889" t="str">
        <f t="shared" si="745"/>
        <v>UAVP</v>
      </c>
      <c r="AW3889" t="str">
        <f t="shared" si="744"/>
        <v>VP UNIVERSITY ACADEMIC AFFAIRS</v>
      </c>
    </row>
    <row r="3890" spans="1:49">
      <c r="A3890" s="59">
        <v>2018</v>
      </c>
      <c r="B3890" t="s">
        <v>137</v>
      </c>
      <c r="C3890" t="s">
        <v>1387</v>
      </c>
      <c r="D3890" t="s">
        <v>1388</v>
      </c>
      <c r="E3890" t="s">
        <v>1389</v>
      </c>
      <c r="F3890" t="s">
        <v>228</v>
      </c>
      <c r="H3890" t="s">
        <v>1388</v>
      </c>
      <c r="I3890" s="170" t="s">
        <v>87</v>
      </c>
      <c r="J3890" t="s">
        <v>88</v>
      </c>
      <c r="K3890" t="s">
        <v>214</v>
      </c>
      <c r="L3890" t="s">
        <v>406</v>
      </c>
      <c r="M3890" t="s">
        <v>407</v>
      </c>
      <c r="N3890" t="s">
        <v>217</v>
      </c>
      <c r="O3890" t="s">
        <v>263</v>
      </c>
      <c r="P3890" t="s">
        <v>379</v>
      </c>
      <c r="Q3890" t="s">
        <v>379</v>
      </c>
      <c r="R3890" t="s">
        <v>380</v>
      </c>
      <c r="S3890" t="s">
        <v>264</v>
      </c>
      <c r="T3890" t="s">
        <v>265</v>
      </c>
      <c r="U3890" s="61" t="s">
        <v>266</v>
      </c>
      <c r="V3890" t="s">
        <v>1390</v>
      </c>
      <c r="W3890" t="s">
        <v>263</v>
      </c>
      <c r="X3890" s="59">
        <v>500</v>
      </c>
      <c r="Y3890" s="59">
        <v>500</v>
      </c>
      <c r="AA3890" s="146" t="str">
        <f t="shared" si="753"/>
        <v>EX</v>
      </c>
      <c r="AB3890" s="146">
        <f t="shared" si="743"/>
        <v>0</v>
      </c>
      <c r="AC3890" t="str">
        <f t="shared" si="746"/>
        <v>EX</v>
      </c>
      <c r="AD3890" s="74">
        <f t="shared" si="747"/>
        <v>500</v>
      </c>
      <c r="AE3890" s="74">
        <f t="shared" si="752"/>
        <v>500</v>
      </c>
      <c r="AF3890">
        <v>1</v>
      </c>
      <c r="AG3890">
        <v>0</v>
      </c>
      <c r="AH3890" s="74">
        <v>0</v>
      </c>
      <c r="AJ3890" s="74">
        <f t="shared" si="748"/>
        <v>0</v>
      </c>
      <c r="AK3890" s="74">
        <f t="shared" si="742"/>
        <v>500</v>
      </c>
      <c r="AL3890" t="str">
        <f t="shared" si="749"/>
        <v>N</v>
      </c>
      <c r="AN3890" t="s">
        <v>89</v>
      </c>
      <c r="AO3890" t="s">
        <v>88</v>
      </c>
      <c r="AP3890" t="str">
        <f t="shared" si="750"/>
        <v>95</v>
      </c>
      <c r="AQ3890" s="145" t="s">
        <v>1826</v>
      </c>
      <c r="AR3890" t="str">
        <f t="shared" si="751"/>
        <v>1-Adjusted Base Budget</v>
      </c>
      <c r="AS3890" s="145" t="s">
        <v>1827</v>
      </c>
      <c r="AT3890" t="s">
        <v>213</v>
      </c>
      <c r="AV3890" t="str">
        <f t="shared" si="745"/>
        <v>UAVP</v>
      </c>
      <c r="AW3890" t="str">
        <f t="shared" si="744"/>
        <v>VP UNIVERSITY ACADEMIC AFFAIRS</v>
      </c>
    </row>
    <row r="3891" spans="1:49">
      <c r="A3891" s="59">
        <v>2018</v>
      </c>
      <c r="B3891" t="s">
        <v>137</v>
      </c>
      <c r="C3891" t="s">
        <v>1387</v>
      </c>
      <c r="D3891" t="s">
        <v>1388</v>
      </c>
      <c r="E3891" t="s">
        <v>1391</v>
      </c>
      <c r="F3891" t="s">
        <v>228</v>
      </c>
      <c r="H3891" t="s">
        <v>1776</v>
      </c>
      <c r="I3891" s="170" t="s">
        <v>87</v>
      </c>
      <c r="J3891" t="s">
        <v>88</v>
      </c>
      <c r="K3891" t="s">
        <v>214</v>
      </c>
      <c r="L3891" t="s">
        <v>654</v>
      </c>
      <c r="M3891" t="s">
        <v>655</v>
      </c>
      <c r="N3891" t="s">
        <v>217</v>
      </c>
      <c r="O3891" t="s">
        <v>263</v>
      </c>
      <c r="P3891" t="s">
        <v>379</v>
      </c>
      <c r="Q3891" t="s">
        <v>379</v>
      </c>
      <c r="R3891" t="s">
        <v>380</v>
      </c>
      <c r="S3891" t="s">
        <v>264</v>
      </c>
      <c r="T3891" t="s">
        <v>265</v>
      </c>
      <c r="U3891" s="61" t="s">
        <v>266</v>
      </c>
      <c r="V3891" t="s">
        <v>710</v>
      </c>
      <c r="W3891" t="s">
        <v>263</v>
      </c>
      <c r="X3891" s="59">
        <v>1000</v>
      </c>
      <c r="Y3891" s="59">
        <v>1000</v>
      </c>
      <c r="AA3891" s="146" t="str">
        <f t="shared" si="753"/>
        <v>EX</v>
      </c>
      <c r="AB3891" s="146">
        <f t="shared" si="743"/>
        <v>0</v>
      </c>
      <c r="AC3891" t="str">
        <f t="shared" si="746"/>
        <v>EX</v>
      </c>
      <c r="AD3891" s="74">
        <f t="shared" si="747"/>
        <v>1000</v>
      </c>
      <c r="AE3891" s="74">
        <f t="shared" si="752"/>
        <v>1000</v>
      </c>
      <c r="AF3891">
        <v>1</v>
      </c>
      <c r="AG3891">
        <v>0</v>
      </c>
      <c r="AH3891" s="74">
        <v>0</v>
      </c>
      <c r="AJ3891" s="74">
        <f t="shared" si="748"/>
        <v>0</v>
      </c>
      <c r="AK3891" s="74">
        <f t="shared" ref="AK3891:AK3954" si="754">AE3891 +AJ3891</f>
        <v>1000</v>
      </c>
      <c r="AL3891" t="str">
        <f t="shared" si="749"/>
        <v>N</v>
      </c>
      <c r="AN3891" t="s">
        <v>89</v>
      </c>
      <c r="AO3891" t="s">
        <v>88</v>
      </c>
      <c r="AP3891" t="str">
        <f t="shared" si="750"/>
        <v>95</v>
      </c>
      <c r="AQ3891" s="145" t="s">
        <v>1826</v>
      </c>
      <c r="AR3891" t="str">
        <f t="shared" si="751"/>
        <v>1-Adjusted Base Budget</v>
      </c>
      <c r="AS3891" s="145" t="s">
        <v>1827</v>
      </c>
      <c r="AT3891" t="s">
        <v>213</v>
      </c>
      <c r="AV3891" t="str">
        <f t="shared" si="745"/>
        <v>UAVP</v>
      </c>
      <c r="AW3891" t="str">
        <f t="shared" si="744"/>
        <v>VP UNIVERSITY ACADEMIC AFFAIRS</v>
      </c>
    </row>
    <row r="3892" spans="1:49">
      <c r="A3892" s="59">
        <v>2018</v>
      </c>
      <c r="B3892" t="s">
        <v>137</v>
      </c>
      <c r="C3892" t="s">
        <v>1387</v>
      </c>
      <c r="D3892" t="s">
        <v>1388</v>
      </c>
      <c r="E3892" t="s">
        <v>1394</v>
      </c>
      <c r="F3892" t="s">
        <v>228</v>
      </c>
      <c r="H3892" t="s">
        <v>1395</v>
      </c>
      <c r="I3892" s="170" t="s">
        <v>87</v>
      </c>
      <c r="J3892" t="s">
        <v>88</v>
      </c>
      <c r="K3892" t="s">
        <v>214</v>
      </c>
      <c r="L3892" t="s">
        <v>654</v>
      </c>
      <c r="M3892" t="s">
        <v>655</v>
      </c>
      <c r="N3892" t="s">
        <v>217</v>
      </c>
      <c r="O3892" t="s">
        <v>263</v>
      </c>
      <c r="P3892" t="s">
        <v>379</v>
      </c>
      <c r="Q3892" t="s">
        <v>379</v>
      </c>
      <c r="R3892" t="s">
        <v>380</v>
      </c>
      <c r="S3892" t="s">
        <v>264</v>
      </c>
      <c r="T3892" t="s">
        <v>265</v>
      </c>
      <c r="U3892" s="61" t="s">
        <v>266</v>
      </c>
      <c r="V3892" t="s">
        <v>1390</v>
      </c>
      <c r="W3892" t="s">
        <v>263</v>
      </c>
      <c r="X3892" s="59">
        <v>500</v>
      </c>
      <c r="Y3892" s="59">
        <v>500</v>
      </c>
      <c r="AA3892" s="146" t="str">
        <f t="shared" si="753"/>
        <v>EX</v>
      </c>
      <c r="AB3892" s="146">
        <f t="shared" si="743"/>
        <v>0</v>
      </c>
      <c r="AC3892" t="str">
        <f t="shared" si="746"/>
        <v>EX</v>
      </c>
      <c r="AD3892" s="74">
        <f t="shared" si="747"/>
        <v>500</v>
      </c>
      <c r="AE3892" s="74">
        <f t="shared" si="752"/>
        <v>500</v>
      </c>
      <c r="AF3892">
        <v>1</v>
      </c>
      <c r="AG3892">
        <v>0</v>
      </c>
      <c r="AH3892" s="74">
        <v>0</v>
      </c>
      <c r="AJ3892" s="74">
        <f t="shared" si="748"/>
        <v>0</v>
      </c>
      <c r="AK3892" s="74">
        <f t="shared" si="754"/>
        <v>500</v>
      </c>
      <c r="AL3892" t="str">
        <f t="shared" si="749"/>
        <v>N</v>
      </c>
      <c r="AN3892" t="s">
        <v>89</v>
      </c>
      <c r="AO3892" t="s">
        <v>88</v>
      </c>
      <c r="AP3892" t="str">
        <f t="shared" si="750"/>
        <v>95</v>
      </c>
      <c r="AQ3892" s="145" t="s">
        <v>1826</v>
      </c>
      <c r="AR3892" t="str">
        <f t="shared" si="751"/>
        <v>1-Adjusted Base Budget</v>
      </c>
      <c r="AS3892" s="145" t="s">
        <v>1827</v>
      </c>
      <c r="AT3892" t="s">
        <v>213</v>
      </c>
      <c r="AV3892" t="str">
        <f t="shared" si="745"/>
        <v>UAVP</v>
      </c>
      <c r="AW3892" t="str">
        <f t="shared" si="744"/>
        <v>VP UNIVERSITY ACADEMIC AFFAIRS</v>
      </c>
    </row>
    <row r="3893" spans="1:49">
      <c r="A3893" s="59">
        <v>2018</v>
      </c>
      <c r="B3893" t="s">
        <v>137</v>
      </c>
      <c r="C3893" t="s">
        <v>1387</v>
      </c>
      <c r="D3893" t="s">
        <v>1388</v>
      </c>
      <c r="E3893" t="s">
        <v>1391</v>
      </c>
      <c r="F3893" t="s">
        <v>228</v>
      </c>
      <c r="H3893" t="s">
        <v>1776</v>
      </c>
      <c r="I3893" s="170" t="s">
        <v>87</v>
      </c>
      <c r="J3893" t="s">
        <v>88</v>
      </c>
      <c r="K3893" t="s">
        <v>214</v>
      </c>
      <c r="L3893" t="s">
        <v>923</v>
      </c>
      <c r="M3893" t="s">
        <v>924</v>
      </c>
      <c r="N3893" t="s">
        <v>217</v>
      </c>
      <c r="O3893" t="s">
        <v>263</v>
      </c>
      <c r="P3893" t="s">
        <v>925</v>
      </c>
      <c r="Q3893" t="s">
        <v>926</v>
      </c>
      <c r="R3893" t="s">
        <v>927</v>
      </c>
      <c r="S3893" t="s">
        <v>264</v>
      </c>
      <c r="T3893" t="s">
        <v>265</v>
      </c>
      <c r="U3893" s="61" t="s">
        <v>266</v>
      </c>
      <c r="V3893" t="s">
        <v>710</v>
      </c>
      <c r="W3893" t="s">
        <v>263</v>
      </c>
      <c r="X3893" s="59">
        <v>1700</v>
      </c>
      <c r="Y3893" s="59">
        <v>1700</v>
      </c>
      <c r="AA3893" s="146" t="str">
        <f t="shared" si="753"/>
        <v>EX</v>
      </c>
      <c r="AB3893" s="146">
        <f t="shared" ref="AB3893:AB3956" si="755">IF(O3893 =AA3893,Z3893,"10cr")</f>
        <v>0</v>
      </c>
      <c r="AC3893" t="str">
        <f t="shared" si="746"/>
        <v>EX</v>
      </c>
      <c r="AD3893" s="74">
        <f t="shared" si="747"/>
        <v>1700</v>
      </c>
      <c r="AE3893" s="74">
        <f t="shared" si="752"/>
        <v>1700</v>
      </c>
      <c r="AF3893">
        <v>1</v>
      </c>
      <c r="AG3893">
        <v>0</v>
      </c>
      <c r="AH3893" s="74">
        <v>0</v>
      </c>
      <c r="AJ3893" s="74">
        <f t="shared" si="748"/>
        <v>0</v>
      </c>
      <c r="AK3893" s="74">
        <f t="shared" si="754"/>
        <v>1700</v>
      </c>
      <c r="AL3893" t="str">
        <f t="shared" si="749"/>
        <v>N</v>
      </c>
      <c r="AN3893" t="s">
        <v>89</v>
      </c>
      <c r="AO3893" t="s">
        <v>88</v>
      </c>
      <c r="AP3893" t="str">
        <f t="shared" si="750"/>
        <v>95</v>
      </c>
      <c r="AQ3893" s="145" t="s">
        <v>1826</v>
      </c>
      <c r="AR3893" t="str">
        <f t="shared" si="751"/>
        <v>1-Adjusted Base Budget</v>
      </c>
      <c r="AS3893" s="145" t="s">
        <v>1827</v>
      </c>
      <c r="AT3893" t="s">
        <v>213</v>
      </c>
      <c r="AV3893" t="str">
        <f t="shared" si="745"/>
        <v>UAVP</v>
      </c>
      <c r="AW3893" t="str">
        <f t="shared" si="744"/>
        <v>VP UNIVERSITY ACADEMIC AFFAIRS</v>
      </c>
    </row>
    <row r="3894" spans="1:49">
      <c r="A3894" s="59">
        <v>2018</v>
      </c>
      <c r="B3894" t="s">
        <v>137</v>
      </c>
      <c r="C3894" t="s">
        <v>1387</v>
      </c>
      <c r="D3894" t="s">
        <v>1388</v>
      </c>
      <c r="E3894" t="s">
        <v>1389</v>
      </c>
      <c r="F3894" t="s">
        <v>228</v>
      </c>
      <c r="H3894" t="s">
        <v>1388</v>
      </c>
      <c r="I3894" s="170" t="s">
        <v>87</v>
      </c>
      <c r="J3894" t="s">
        <v>88</v>
      </c>
      <c r="K3894" t="s">
        <v>214</v>
      </c>
      <c r="L3894" t="s">
        <v>923</v>
      </c>
      <c r="M3894" t="s">
        <v>924</v>
      </c>
      <c r="N3894" t="s">
        <v>217</v>
      </c>
      <c r="O3894" t="s">
        <v>263</v>
      </c>
      <c r="P3894" t="s">
        <v>925</v>
      </c>
      <c r="Q3894" t="s">
        <v>926</v>
      </c>
      <c r="R3894" t="s">
        <v>927</v>
      </c>
      <c r="S3894" t="s">
        <v>264</v>
      </c>
      <c r="T3894" t="s">
        <v>265</v>
      </c>
      <c r="U3894" s="61" t="s">
        <v>266</v>
      </c>
      <c r="V3894" t="s">
        <v>1390</v>
      </c>
      <c r="W3894" t="s">
        <v>263</v>
      </c>
      <c r="X3894" s="59">
        <v>8800</v>
      </c>
      <c r="Y3894" s="59">
        <v>8800</v>
      </c>
      <c r="AA3894" s="146" t="str">
        <f t="shared" si="753"/>
        <v>EX</v>
      </c>
      <c r="AB3894" s="146">
        <f t="shared" si="755"/>
        <v>0</v>
      </c>
      <c r="AC3894" t="str">
        <f t="shared" si="746"/>
        <v>EX</v>
      </c>
      <c r="AD3894" s="74">
        <f t="shared" si="747"/>
        <v>8800</v>
      </c>
      <c r="AE3894" s="74">
        <f t="shared" si="752"/>
        <v>8800</v>
      </c>
      <c r="AF3894">
        <v>1</v>
      </c>
      <c r="AG3894">
        <v>0</v>
      </c>
      <c r="AH3894" s="74">
        <v>0</v>
      </c>
      <c r="AJ3894" s="74">
        <f t="shared" si="748"/>
        <v>0</v>
      </c>
      <c r="AK3894" s="74">
        <f t="shared" si="754"/>
        <v>8800</v>
      </c>
      <c r="AL3894" t="str">
        <f t="shared" si="749"/>
        <v>N</v>
      </c>
      <c r="AN3894" t="s">
        <v>89</v>
      </c>
      <c r="AO3894" t="s">
        <v>88</v>
      </c>
      <c r="AP3894" t="str">
        <f t="shared" si="750"/>
        <v>95</v>
      </c>
      <c r="AQ3894" s="145" t="s">
        <v>1826</v>
      </c>
      <c r="AR3894" t="str">
        <f t="shared" si="751"/>
        <v>1-Adjusted Base Budget</v>
      </c>
      <c r="AS3894" s="145" t="s">
        <v>1827</v>
      </c>
      <c r="AT3894" t="s">
        <v>213</v>
      </c>
      <c r="AV3894" t="str">
        <f t="shared" si="745"/>
        <v>UAVP</v>
      </c>
      <c r="AW3894" t="str">
        <f t="shared" si="744"/>
        <v>VP UNIVERSITY ACADEMIC AFFAIRS</v>
      </c>
    </row>
    <row r="3895" spans="1:49">
      <c r="A3895" s="59">
        <v>2018</v>
      </c>
      <c r="B3895" t="s">
        <v>137</v>
      </c>
      <c r="C3895" t="s">
        <v>1387</v>
      </c>
      <c r="D3895" t="s">
        <v>1388</v>
      </c>
      <c r="E3895" t="s">
        <v>1389</v>
      </c>
      <c r="F3895" t="s">
        <v>228</v>
      </c>
      <c r="H3895" t="s">
        <v>1388</v>
      </c>
      <c r="I3895" s="170" t="s">
        <v>87</v>
      </c>
      <c r="J3895" t="s">
        <v>88</v>
      </c>
      <c r="K3895" t="s">
        <v>214</v>
      </c>
      <c r="L3895" t="s">
        <v>1402</v>
      </c>
      <c r="M3895" t="s">
        <v>1403</v>
      </c>
      <c r="N3895" t="s">
        <v>217</v>
      </c>
      <c r="O3895" t="s">
        <v>263</v>
      </c>
      <c r="P3895" t="s">
        <v>517</v>
      </c>
      <c r="Q3895" t="s">
        <v>518</v>
      </c>
      <c r="R3895" t="s">
        <v>519</v>
      </c>
      <c r="S3895" t="s">
        <v>264</v>
      </c>
      <c r="T3895" t="s">
        <v>265</v>
      </c>
      <c r="U3895" s="61" t="s">
        <v>266</v>
      </c>
      <c r="V3895" t="s">
        <v>1390</v>
      </c>
      <c r="W3895" t="s">
        <v>263</v>
      </c>
      <c r="X3895" s="59">
        <v>6600</v>
      </c>
      <c r="Y3895" s="59">
        <v>6600</v>
      </c>
      <c r="AA3895" s="146" t="str">
        <f t="shared" si="753"/>
        <v>EX</v>
      </c>
      <c r="AB3895" s="146">
        <f t="shared" si="755"/>
        <v>0</v>
      </c>
      <c r="AC3895" t="str">
        <f t="shared" si="746"/>
        <v>EX</v>
      </c>
      <c r="AD3895" s="74">
        <f t="shared" si="747"/>
        <v>6600</v>
      </c>
      <c r="AE3895" s="74">
        <f t="shared" si="752"/>
        <v>6600</v>
      </c>
      <c r="AF3895">
        <v>1</v>
      </c>
      <c r="AG3895">
        <v>0</v>
      </c>
      <c r="AH3895" s="74">
        <v>0</v>
      </c>
      <c r="AJ3895" s="74">
        <f t="shared" si="748"/>
        <v>0</v>
      </c>
      <c r="AK3895" s="74">
        <f t="shared" si="754"/>
        <v>6600</v>
      </c>
      <c r="AL3895" t="str">
        <f t="shared" si="749"/>
        <v>N</v>
      </c>
      <c r="AN3895" t="s">
        <v>89</v>
      </c>
      <c r="AO3895" t="s">
        <v>88</v>
      </c>
      <c r="AP3895" t="str">
        <f t="shared" si="750"/>
        <v>95</v>
      </c>
      <c r="AQ3895" s="145" t="s">
        <v>1826</v>
      </c>
      <c r="AR3895" t="str">
        <f t="shared" si="751"/>
        <v>1-Adjusted Base Budget</v>
      </c>
      <c r="AS3895" s="145" t="s">
        <v>1827</v>
      </c>
      <c r="AT3895" t="s">
        <v>213</v>
      </c>
      <c r="AV3895" t="str">
        <f t="shared" si="745"/>
        <v>UAVP</v>
      </c>
      <c r="AW3895" t="str">
        <f t="shared" si="744"/>
        <v>VP UNIVERSITY ACADEMIC AFFAIRS</v>
      </c>
    </row>
    <row r="3896" spans="1:49">
      <c r="A3896" s="59">
        <v>2018</v>
      </c>
      <c r="B3896" t="s">
        <v>137</v>
      </c>
      <c r="C3896" t="s">
        <v>1387</v>
      </c>
      <c r="D3896" t="s">
        <v>1388</v>
      </c>
      <c r="E3896" t="s">
        <v>1391</v>
      </c>
      <c r="F3896" t="s">
        <v>228</v>
      </c>
      <c r="H3896" t="s">
        <v>1776</v>
      </c>
      <c r="I3896" s="170" t="s">
        <v>87</v>
      </c>
      <c r="J3896" t="s">
        <v>88</v>
      </c>
      <c r="K3896" t="s">
        <v>214</v>
      </c>
      <c r="L3896" t="s">
        <v>408</v>
      </c>
      <c r="M3896" t="s">
        <v>409</v>
      </c>
      <c r="N3896" t="s">
        <v>217</v>
      </c>
      <c r="O3896" t="s">
        <v>263</v>
      </c>
      <c r="P3896" t="s">
        <v>352</v>
      </c>
      <c r="Q3896" t="s">
        <v>353</v>
      </c>
      <c r="R3896" t="s">
        <v>354</v>
      </c>
      <c r="S3896" t="s">
        <v>264</v>
      </c>
      <c r="T3896" t="s">
        <v>265</v>
      </c>
      <c r="U3896" s="61" t="s">
        <v>266</v>
      </c>
      <c r="V3896" t="s">
        <v>710</v>
      </c>
      <c r="W3896" t="s">
        <v>263</v>
      </c>
      <c r="X3896" s="59">
        <v>1000</v>
      </c>
      <c r="Y3896" s="59">
        <v>2000</v>
      </c>
      <c r="AA3896" s="146" t="str">
        <f t="shared" si="753"/>
        <v>EX</v>
      </c>
      <c r="AB3896" s="146">
        <f t="shared" si="755"/>
        <v>0</v>
      </c>
      <c r="AC3896" t="str">
        <f t="shared" si="746"/>
        <v>EX</v>
      </c>
      <c r="AD3896" s="74">
        <f t="shared" si="747"/>
        <v>2000</v>
      </c>
      <c r="AE3896" s="74">
        <f t="shared" si="752"/>
        <v>2000</v>
      </c>
      <c r="AF3896">
        <v>1</v>
      </c>
      <c r="AG3896">
        <v>0</v>
      </c>
      <c r="AH3896" s="74">
        <v>0</v>
      </c>
      <c r="AJ3896" s="74">
        <f t="shared" si="748"/>
        <v>0</v>
      </c>
      <c r="AK3896" s="74">
        <f t="shared" si="754"/>
        <v>2000</v>
      </c>
      <c r="AL3896" t="str">
        <f t="shared" si="749"/>
        <v>N</v>
      </c>
      <c r="AN3896" t="s">
        <v>89</v>
      </c>
      <c r="AO3896" t="s">
        <v>88</v>
      </c>
      <c r="AP3896" t="str">
        <f t="shared" si="750"/>
        <v>95</v>
      </c>
      <c r="AQ3896" s="145" t="s">
        <v>1826</v>
      </c>
      <c r="AR3896" t="str">
        <f t="shared" si="751"/>
        <v>1-Adjusted Base Budget</v>
      </c>
      <c r="AS3896" s="145" t="s">
        <v>1827</v>
      </c>
      <c r="AT3896" t="s">
        <v>213</v>
      </c>
      <c r="AV3896" t="str">
        <f t="shared" si="745"/>
        <v>UAVP</v>
      </c>
      <c r="AW3896" t="str">
        <f t="shared" si="744"/>
        <v>VP UNIVERSITY ACADEMIC AFFAIRS</v>
      </c>
    </row>
    <row r="3897" spans="1:49">
      <c r="A3897" s="59">
        <v>2018</v>
      </c>
      <c r="B3897" t="s">
        <v>137</v>
      </c>
      <c r="C3897" t="s">
        <v>1387</v>
      </c>
      <c r="D3897" t="s">
        <v>1388</v>
      </c>
      <c r="E3897" t="s">
        <v>1392</v>
      </c>
      <c r="F3897" t="s">
        <v>228</v>
      </c>
      <c r="H3897" t="s">
        <v>1393</v>
      </c>
      <c r="I3897" s="170" t="s">
        <v>87</v>
      </c>
      <c r="J3897" t="s">
        <v>88</v>
      </c>
      <c r="K3897" t="s">
        <v>214</v>
      </c>
      <c r="L3897" t="s">
        <v>408</v>
      </c>
      <c r="M3897" t="s">
        <v>409</v>
      </c>
      <c r="N3897" t="s">
        <v>217</v>
      </c>
      <c r="O3897" t="s">
        <v>263</v>
      </c>
      <c r="P3897" t="s">
        <v>352</v>
      </c>
      <c r="Q3897" t="s">
        <v>353</v>
      </c>
      <c r="R3897" t="s">
        <v>354</v>
      </c>
      <c r="S3897" t="s">
        <v>264</v>
      </c>
      <c r="T3897" t="s">
        <v>265</v>
      </c>
      <c r="U3897" s="61" t="s">
        <v>266</v>
      </c>
      <c r="V3897" t="s">
        <v>710</v>
      </c>
      <c r="W3897" t="s">
        <v>263</v>
      </c>
      <c r="X3897" s="59">
        <v>1000</v>
      </c>
      <c r="Y3897" s="59">
        <v>0</v>
      </c>
      <c r="AA3897" s="146" t="str">
        <f t="shared" si="753"/>
        <v>EX</v>
      </c>
      <c r="AB3897" s="146">
        <f t="shared" si="755"/>
        <v>0</v>
      </c>
      <c r="AC3897" t="str">
        <f t="shared" si="746"/>
        <v>EX</v>
      </c>
      <c r="AD3897" s="74">
        <f t="shared" si="747"/>
        <v>0</v>
      </c>
      <c r="AE3897" s="74">
        <f t="shared" si="752"/>
        <v>0</v>
      </c>
      <c r="AF3897">
        <v>1</v>
      </c>
      <c r="AG3897">
        <v>0</v>
      </c>
      <c r="AH3897" s="74">
        <v>0</v>
      </c>
      <c r="AJ3897" s="74">
        <f t="shared" si="748"/>
        <v>0</v>
      </c>
      <c r="AK3897" s="74">
        <f t="shared" si="754"/>
        <v>0</v>
      </c>
      <c r="AL3897" t="str">
        <f t="shared" si="749"/>
        <v>N</v>
      </c>
      <c r="AN3897" t="s">
        <v>89</v>
      </c>
      <c r="AO3897" t="s">
        <v>88</v>
      </c>
      <c r="AP3897" t="str">
        <f t="shared" si="750"/>
        <v>95</v>
      </c>
      <c r="AQ3897" s="145" t="s">
        <v>1826</v>
      </c>
      <c r="AR3897" t="str">
        <f t="shared" si="751"/>
        <v>1-Adjusted Base Budget</v>
      </c>
      <c r="AS3897" s="145" t="s">
        <v>1827</v>
      </c>
      <c r="AT3897" t="s">
        <v>213</v>
      </c>
      <c r="AV3897" t="str">
        <f t="shared" si="745"/>
        <v>UAVP</v>
      </c>
      <c r="AW3897" t="str">
        <f t="shared" si="744"/>
        <v>VP UNIVERSITY ACADEMIC AFFAIRS</v>
      </c>
    </row>
    <row r="3898" spans="1:49">
      <c r="A3898" s="59">
        <v>2018</v>
      </c>
      <c r="B3898" t="s">
        <v>137</v>
      </c>
      <c r="C3898" t="s">
        <v>1387</v>
      </c>
      <c r="D3898" t="s">
        <v>1388</v>
      </c>
      <c r="E3898" t="s">
        <v>1389</v>
      </c>
      <c r="F3898" t="s">
        <v>228</v>
      </c>
      <c r="H3898" t="s">
        <v>1388</v>
      </c>
      <c r="I3898" s="170" t="s">
        <v>87</v>
      </c>
      <c r="J3898" t="s">
        <v>88</v>
      </c>
      <c r="K3898" t="s">
        <v>214</v>
      </c>
      <c r="L3898" t="s">
        <v>408</v>
      </c>
      <c r="M3898" t="s">
        <v>409</v>
      </c>
      <c r="N3898" t="s">
        <v>217</v>
      </c>
      <c r="O3898" t="s">
        <v>263</v>
      </c>
      <c r="P3898" t="s">
        <v>352</v>
      </c>
      <c r="Q3898" t="s">
        <v>353</v>
      </c>
      <c r="R3898" t="s">
        <v>354</v>
      </c>
      <c r="S3898" t="s">
        <v>264</v>
      </c>
      <c r="T3898" t="s">
        <v>265</v>
      </c>
      <c r="U3898" s="61" t="s">
        <v>266</v>
      </c>
      <c r="V3898" t="s">
        <v>1390</v>
      </c>
      <c r="W3898" t="s">
        <v>263</v>
      </c>
      <c r="X3898" s="59">
        <v>2300</v>
      </c>
      <c r="Y3898" s="59">
        <v>2300</v>
      </c>
      <c r="AA3898" s="146" t="str">
        <f t="shared" si="753"/>
        <v>EX</v>
      </c>
      <c r="AB3898" s="146">
        <f t="shared" si="755"/>
        <v>0</v>
      </c>
      <c r="AC3898" t="str">
        <f t="shared" si="746"/>
        <v>EX</v>
      </c>
      <c r="AD3898" s="74">
        <f t="shared" si="747"/>
        <v>2300</v>
      </c>
      <c r="AE3898" s="74">
        <f t="shared" si="752"/>
        <v>2300</v>
      </c>
      <c r="AF3898">
        <v>1</v>
      </c>
      <c r="AG3898">
        <v>0</v>
      </c>
      <c r="AH3898" s="74">
        <v>0</v>
      </c>
      <c r="AJ3898" s="74">
        <f t="shared" si="748"/>
        <v>0</v>
      </c>
      <c r="AK3898" s="74">
        <f t="shared" si="754"/>
        <v>2300</v>
      </c>
      <c r="AL3898" t="str">
        <f t="shared" si="749"/>
        <v>N</v>
      </c>
      <c r="AN3898" t="s">
        <v>89</v>
      </c>
      <c r="AO3898" t="s">
        <v>88</v>
      </c>
      <c r="AP3898" t="str">
        <f t="shared" si="750"/>
        <v>95</v>
      </c>
      <c r="AQ3898" s="145" t="s">
        <v>1826</v>
      </c>
      <c r="AR3898" t="str">
        <f t="shared" si="751"/>
        <v>1-Adjusted Base Budget</v>
      </c>
      <c r="AS3898" s="145" t="s">
        <v>1827</v>
      </c>
      <c r="AT3898" t="s">
        <v>213</v>
      </c>
      <c r="AV3898" t="str">
        <f t="shared" si="745"/>
        <v>UAVP</v>
      </c>
      <c r="AW3898" t="str">
        <f t="shared" si="744"/>
        <v>VP UNIVERSITY ACADEMIC AFFAIRS</v>
      </c>
    </row>
    <row r="3899" spans="1:49">
      <c r="A3899" s="59">
        <v>2018</v>
      </c>
      <c r="B3899" t="s">
        <v>137</v>
      </c>
      <c r="C3899" t="s">
        <v>1387</v>
      </c>
      <c r="D3899" t="s">
        <v>1388</v>
      </c>
      <c r="E3899" t="s">
        <v>1391</v>
      </c>
      <c r="F3899" t="s">
        <v>228</v>
      </c>
      <c r="H3899" t="s">
        <v>1776</v>
      </c>
      <c r="I3899" s="170" t="s">
        <v>87</v>
      </c>
      <c r="J3899" t="s">
        <v>88</v>
      </c>
      <c r="K3899" t="s">
        <v>214</v>
      </c>
      <c r="L3899" t="s">
        <v>562</v>
      </c>
      <c r="M3899" t="s">
        <v>563</v>
      </c>
      <c r="N3899" t="s">
        <v>217</v>
      </c>
      <c r="O3899" t="s">
        <v>263</v>
      </c>
      <c r="P3899" t="s">
        <v>379</v>
      </c>
      <c r="Q3899" t="s">
        <v>379</v>
      </c>
      <c r="R3899" t="s">
        <v>380</v>
      </c>
      <c r="S3899" t="s">
        <v>264</v>
      </c>
      <c r="T3899" t="s">
        <v>265</v>
      </c>
      <c r="U3899" s="61" t="s">
        <v>266</v>
      </c>
      <c r="V3899" t="s">
        <v>710</v>
      </c>
      <c r="W3899" t="s">
        <v>263</v>
      </c>
      <c r="X3899" s="59">
        <v>2500</v>
      </c>
      <c r="Y3899" s="59">
        <v>2500</v>
      </c>
      <c r="AA3899" s="146" t="str">
        <f t="shared" si="753"/>
        <v>EX</v>
      </c>
      <c r="AB3899" s="146">
        <f t="shared" si="755"/>
        <v>0</v>
      </c>
      <c r="AC3899" t="str">
        <f t="shared" si="746"/>
        <v>EX</v>
      </c>
      <c r="AD3899" s="74">
        <f t="shared" si="747"/>
        <v>2500</v>
      </c>
      <c r="AE3899" s="74">
        <f t="shared" si="752"/>
        <v>2500</v>
      </c>
      <c r="AF3899">
        <v>1</v>
      </c>
      <c r="AG3899">
        <v>0</v>
      </c>
      <c r="AH3899" s="74">
        <v>0</v>
      </c>
      <c r="AJ3899" s="74">
        <f t="shared" si="748"/>
        <v>0</v>
      </c>
      <c r="AK3899" s="74">
        <f t="shared" si="754"/>
        <v>2500</v>
      </c>
      <c r="AL3899" t="str">
        <f t="shared" si="749"/>
        <v>N</v>
      </c>
      <c r="AN3899" t="s">
        <v>89</v>
      </c>
      <c r="AO3899" t="s">
        <v>88</v>
      </c>
      <c r="AP3899" t="str">
        <f t="shared" si="750"/>
        <v>95</v>
      </c>
      <c r="AQ3899" s="145" t="s">
        <v>1826</v>
      </c>
      <c r="AR3899" t="str">
        <f t="shared" si="751"/>
        <v>1-Adjusted Base Budget</v>
      </c>
      <c r="AS3899" s="145" t="s">
        <v>1827</v>
      </c>
      <c r="AT3899" t="s">
        <v>213</v>
      </c>
      <c r="AV3899" t="str">
        <f t="shared" si="745"/>
        <v>UAVP</v>
      </c>
      <c r="AW3899" t="str">
        <f t="shared" si="744"/>
        <v>VP UNIVERSITY ACADEMIC AFFAIRS</v>
      </c>
    </row>
    <row r="3900" spans="1:49">
      <c r="A3900" s="59">
        <v>2018</v>
      </c>
      <c r="B3900" t="s">
        <v>137</v>
      </c>
      <c r="C3900" t="s">
        <v>1387</v>
      </c>
      <c r="D3900" t="s">
        <v>1388</v>
      </c>
      <c r="E3900" t="s">
        <v>1389</v>
      </c>
      <c r="F3900" t="s">
        <v>228</v>
      </c>
      <c r="H3900" t="s">
        <v>1388</v>
      </c>
      <c r="I3900" s="170" t="s">
        <v>87</v>
      </c>
      <c r="J3900" t="s">
        <v>88</v>
      </c>
      <c r="K3900" t="s">
        <v>214</v>
      </c>
      <c r="L3900" t="s">
        <v>562</v>
      </c>
      <c r="M3900" t="s">
        <v>563</v>
      </c>
      <c r="N3900" t="s">
        <v>217</v>
      </c>
      <c r="O3900" t="s">
        <v>263</v>
      </c>
      <c r="P3900" t="s">
        <v>379</v>
      </c>
      <c r="Q3900" t="s">
        <v>379</v>
      </c>
      <c r="R3900" t="s">
        <v>380</v>
      </c>
      <c r="S3900" t="s">
        <v>264</v>
      </c>
      <c r="T3900" t="s">
        <v>265</v>
      </c>
      <c r="U3900" s="61" t="s">
        <v>266</v>
      </c>
      <c r="V3900" t="s">
        <v>1390</v>
      </c>
      <c r="W3900" t="s">
        <v>263</v>
      </c>
      <c r="X3900" s="59">
        <v>760</v>
      </c>
      <c r="Y3900" s="59">
        <v>760</v>
      </c>
      <c r="AA3900" s="146" t="str">
        <f t="shared" si="753"/>
        <v>EX</v>
      </c>
      <c r="AB3900" s="146">
        <f t="shared" si="755"/>
        <v>0</v>
      </c>
      <c r="AC3900" t="str">
        <f t="shared" si="746"/>
        <v>EX</v>
      </c>
      <c r="AD3900" s="74">
        <f t="shared" si="747"/>
        <v>760</v>
      </c>
      <c r="AE3900" s="74">
        <f t="shared" si="752"/>
        <v>760</v>
      </c>
      <c r="AF3900">
        <v>1</v>
      </c>
      <c r="AG3900">
        <v>0</v>
      </c>
      <c r="AH3900" s="74">
        <v>0</v>
      </c>
      <c r="AJ3900" s="74">
        <f t="shared" si="748"/>
        <v>0</v>
      </c>
      <c r="AK3900" s="74">
        <f t="shared" si="754"/>
        <v>760</v>
      </c>
      <c r="AL3900" t="str">
        <f t="shared" si="749"/>
        <v>N</v>
      </c>
      <c r="AN3900" t="s">
        <v>89</v>
      </c>
      <c r="AO3900" t="s">
        <v>88</v>
      </c>
      <c r="AP3900" t="str">
        <f t="shared" si="750"/>
        <v>95</v>
      </c>
      <c r="AQ3900" s="145" t="s">
        <v>1826</v>
      </c>
      <c r="AR3900" t="str">
        <f t="shared" si="751"/>
        <v>1-Adjusted Base Budget</v>
      </c>
      <c r="AS3900" s="145" t="s">
        <v>1827</v>
      </c>
      <c r="AT3900" t="s">
        <v>213</v>
      </c>
      <c r="AV3900" t="str">
        <f t="shared" si="745"/>
        <v>UAVP</v>
      </c>
      <c r="AW3900" t="str">
        <f t="shared" si="744"/>
        <v>VP UNIVERSITY ACADEMIC AFFAIRS</v>
      </c>
    </row>
    <row r="3901" spans="1:49">
      <c r="A3901" s="59">
        <v>2018</v>
      </c>
      <c r="B3901" t="s">
        <v>137</v>
      </c>
      <c r="C3901" t="s">
        <v>1387</v>
      </c>
      <c r="D3901" t="s">
        <v>1388</v>
      </c>
      <c r="E3901" t="s">
        <v>1394</v>
      </c>
      <c r="F3901" t="s">
        <v>228</v>
      </c>
      <c r="H3901" t="s">
        <v>1395</v>
      </c>
      <c r="I3901" s="170" t="s">
        <v>87</v>
      </c>
      <c r="J3901" t="s">
        <v>88</v>
      </c>
      <c r="K3901" t="s">
        <v>214</v>
      </c>
      <c r="L3901" t="s">
        <v>562</v>
      </c>
      <c r="M3901" t="s">
        <v>563</v>
      </c>
      <c r="N3901" t="s">
        <v>217</v>
      </c>
      <c r="O3901" t="s">
        <v>263</v>
      </c>
      <c r="P3901" t="s">
        <v>379</v>
      </c>
      <c r="Q3901" t="s">
        <v>379</v>
      </c>
      <c r="R3901" t="s">
        <v>380</v>
      </c>
      <c r="S3901" t="s">
        <v>264</v>
      </c>
      <c r="T3901" t="s">
        <v>265</v>
      </c>
      <c r="U3901" s="61" t="s">
        <v>266</v>
      </c>
      <c r="V3901" t="s">
        <v>1390</v>
      </c>
      <c r="W3901" t="s">
        <v>263</v>
      </c>
      <c r="X3901" s="59">
        <v>2000</v>
      </c>
      <c r="Y3901" s="59">
        <v>2000</v>
      </c>
      <c r="AA3901" s="146" t="str">
        <f t="shared" si="753"/>
        <v>EX</v>
      </c>
      <c r="AB3901" s="146">
        <f t="shared" si="755"/>
        <v>0</v>
      </c>
      <c r="AC3901" t="str">
        <f t="shared" si="746"/>
        <v>EX</v>
      </c>
      <c r="AD3901" s="74">
        <f t="shared" si="747"/>
        <v>2000</v>
      </c>
      <c r="AE3901" s="74">
        <f t="shared" si="752"/>
        <v>2000</v>
      </c>
      <c r="AF3901">
        <v>1</v>
      </c>
      <c r="AG3901">
        <v>0</v>
      </c>
      <c r="AH3901" s="74">
        <v>0</v>
      </c>
      <c r="AJ3901" s="74">
        <f t="shared" si="748"/>
        <v>0</v>
      </c>
      <c r="AK3901" s="74">
        <f t="shared" si="754"/>
        <v>2000</v>
      </c>
      <c r="AL3901" t="str">
        <f t="shared" si="749"/>
        <v>N</v>
      </c>
      <c r="AN3901" t="s">
        <v>89</v>
      </c>
      <c r="AO3901" t="s">
        <v>88</v>
      </c>
      <c r="AP3901" t="str">
        <f t="shared" si="750"/>
        <v>95</v>
      </c>
      <c r="AQ3901" s="145" t="s">
        <v>1826</v>
      </c>
      <c r="AR3901" t="str">
        <f t="shared" si="751"/>
        <v>1-Adjusted Base Budget</v>
      </c>
      <c r="AS3901" s="145" t="s">
        <v>1827</v>
      </c>
      <c r="AT3901" t="s">
        <v>213</v>
      </c>
      <c r="AV3901" t="str">
        <f t="shared" si="745"/>
        <v>UAVP</v>
      </c>
      <c r="AW3901" t="str">
        <f t="shared" si="744"/>
        <v>VP UNIVERSITY ACADEMIC AFFAIRS</v>
      </c>
    </row>
    <row r="3902" spans="1:49">
      <c r="A3902" s="59">
        <v>2018</v>
      </c>
      <c r="B3902" t="s">
        <v>137</v>
      </c>
      <c r="C3902" t="s">
        <v>1387</v>
      </c>
      <c r="D3902" t="s">
        <v>1388</v>
      </c>
      <c r="E3902" t="s">
        <v>1391</v>
      </c>
      <c r="F3902" t="s">
        <v>228</v>
      </c>
      <c r="H3902" t="s">
        <v>1776</v>
      </c>
      <c r="I3902" s="170" t="s">
        <v>87</v>
      </c>
      <c r="J3902" t="s">
        <v>88</v>
      </c>
      <c r="K3902" t="s">
        <v>214</v>
      </c>
      <c r="L3902" t="s">
        <v>1213</v>
      </c>
      <c r="M3902" t="s">
        <v>1214</v>
      </c>
      <c r="N3902" t="s">
        <v>217</v>
      </c>
      <c r="O3902" t="s">
        <v>263</v>
      </c>
      <c r="P3902" t="s">
        <v>1216</v>
      </c>
      <c r="Q3902" t="s">
        <v>1217</v>
      </c>
      <c r="R3902" t="s">
        <v>1218</v>
      </c>
      <c r="S3902" t="s">
        <v>264</v>
      </c>
      <c r="T3902" t="s">
        <v>265</v>
      </c>
      <c r="U3902" s="61" t="s">
        <v>266</v>
      </c>
      <c r="V3902" t="s">
        <v>710</v>
      </c>
      <c r="W3902" t="s">
        <v>263</v>
      </c>
      <c r="X3902" s="59">
        <v>5000</v>
      </c>
      <c r="Y3902" s="59">
        <v>5000</v>
      </c>
      <c r="AA3902" s="146" t="str">
        <f t="shared" si="753"/>
        <v>EX</v>
      </c>
      <c r="AB3902" s="146">
        <f t="shared" si="755"/>
        <v>0</v>
      </c>
      <c r="AC3902" t="str">
        <f t="shared" si="746"/>
        <v>EX</v>
      </c>
      <c r="AD3902" s="74">
        <f t="shared" si="747"/>
        <v>5000</v>
      </c>
      <c r="AE3902" s="74">
        <f t="shared" si="752"/>
        <v>5000</v>
      </c>
      <c r="AF3902">
        <v>1</v>
      </c>
      <c r="AG3902">
        <v>0</v>
      </c>
      <c r="AH3902" s="74">
        <v>0</v>
      </c>
      <c r="AJ3902" s="74">
        <f t="shared" si="748"/>
        <v>0</v>
      </c>
      <c r="AK3902" s="74">
        <f t="shared" si="754"/>
        <v>5000</v>
      </c>
      <c r="AL3902" t="str">
        <f t="shared" si="749"/>
        <v>N</v>
      </c>
      <c r="AN3902" t="s">
        <v>89</v>
      </c>
      <c r="AO3902" t="s">
        <v>88</v>
      </c>
      <c r="AP3902" t="str">
        <f t="shared" si="750"/>
        <v>95</v>
      </c>
      <c r="AQ3902" s="145" t="s">
        <v>1826</v>
      </c>
      <c r="AR3902" t="str">
        <f t="shared" si="751"/>
        <v>1-Adjusted Base Budget</v>
      </c>
      <c r="AS3902" s="145" t="s">
        <v>1827</v>
      </c>
      <c r="AT3902" t="s">
        <v>213</v>
      </c>
      <c r="AV3902" t="str">
        <f t="shared" si="745"/>
        <v>UAVP</v>
      </c>
      <c r="AW3902" t="str">
        <f t="shared" si="744"/>
        <v>VP UNIVERSITY ACADEMIC AFFAIRS</v>
      </c>
    </row>
    <row r="3903" spans="1:49">
      <c r="A3903" s="59">
        <v>2018</v>
      </c>
      <c r="B3903" t="s">
        <v>137</v>
      </c>
      <c r="C3903" t="s">
        <v>1387</v>
      </c>
      <c r="D3903" t="s">
        <v>1388</v>
      </c>
      <c r="E3903" t="s">
        <v>1391</v>
      </c>
      <c r="F3903" t="s">
        <v>228</v>
      </c>
      <c r="H3903" t="s">
        <v>1776</v>
      </c>
      <c r="I3903" s="170" t="s">
        <v>87</v>
      </c>
      <c r="J3903" t="s">
        <v>88</v>
      </c>
      <c r="K3903" t="s">
        <v>214</v>
      </c>
      <c r="L3903" t="s">
        <v>410</v>
      </c>
      <c r="M3903" t="s">
        <v>411</v>
      </c>
      <c r="N3903" t="s">
        <v>217</v>
      </c>
      <c r="O3903" t="s">
        <v>263</v>
      </c>
      <c r="P3903" t="s">
        <v>379</v>
      </c>
      <c r="Q3903" t="s">
        <v>379</v>
      </c>
      <c r="R3903" t="s">
        <v>380</v>
      </c>
      <c r="S3903" t="s">
        <v>264</v>
      </c>
      <c r="T3903" t="s">
        <v>265</v>
      </c>
      <c r="U3903" s="61" t="s">
        <v>266</v>
      </c>
      <c r="V3903" t="s">
        <v>710</v>
      </c>
      <c r="W3903" t="s">
        <v>263</v>
      </c>
      <c r="X3903" s="59">
        <v>0</v>
      </c>
      <c r="Y3903" s="59">
        <v>7000</v>
      </c>
      <c r="AA3903" s="146" t="str">
        <f t="shared" si="753"/>
        <v>EX</v>
      </c>
      <c r="AB3903" s="146">
        <f t="shared" si="755"/>
        <v>0</v>
      </c>
      <c r="AC3903" t="str">
        <f t="shared" si="746"/>
        <v>EX</v>
      </c>
      <c r="AD3903" s="74">
        <f t="shared" si="747"/>
        <v>7000</v>
      </c>
      <c r="AE3903" s="74">
        <f t="shared" si="752"/>
        <v>7000</v>
      </c>
      <c r="AF3903">
        <v>1</v>
      </c>
      <c r="AG3903">
        <v>0</v>
      </c>
      <c r="AH3903" s="74">
        <v>0</v>
      </c>
      <c r="AJ3903" s="74">
        <f t="shared" si="748"/>
        <v>0</v>
      </c>
      <c r="AK3903" s="74">
        <f t="shared" si="754"/>
        <v>7000</v>
      </c>
      <c r="AL3903" t="str">
        <f t="shared" si="749"/>
        <v>N</v>
      </c>
      <c r="AN3903" t="s">
        <v>89</v>
      </c>
      <c r="AO3903" t="s">
        <v>88</v>
      </c>
      <c r="AP3903" t="str">
        <f t="shared" si="750"/>
        <v>95</v>
      </c>
      <c r="AQ3903" s="145" t="s">
        <v>1826</v>
      </c>
      <c r="AR3903" t="str">
        <f t="shared" si="751"/>
        <v>1-Adjusted Base Budget</v>
      </c>
      <c r="AS3903" s="145" t="s">
        <v>1827</v>
      </c>
      <c r="AT3903" t="s">
        <v>213</v>
      </c>
      <c r="AV3903" t="str">
        <f t="shared" si="745"/>
        <v>UAVP</v>
      </c>
      <c r="AW3903" t="str">
        <f t="shared" si="744"/>
        <v>VP UNIVERSITY ACADEMIC AFFAIRS</v>
      </c>
    </row>
    <row r="3904" spans="1:49">
      <c r="A3904" s="59">
        <v>2018</v>
      </c>
      <c r="B3904" t="s">
        <v>137</v>
      </c>
      <c r="C3904" t="s">
        <v>1387</v>
      </c>
      <c r="D3904" t="s">
        <v>1388</v>
      </c>
      <c r="E3904" t="s">
        <v>1392</v>
      </c>
      <c r="F3904" t="s">
        <v>228</v>
      </c>
      <c r="H3904" t="s">
        <v>1393</v>
      </c>
      <c r="I3904" s="170" t="s">
        <v>87</v>
      </c>
      <c r="J3904" t="s">
        <v>88</v>
      </c>
      <c r="K3904" t="s">
        <v>214</v>
      </c>
      <c r="L3904" t="s">
        <v>410</v>
      </c>
      <c r="M3904" t="s">
        <v>411</v>
      </c>
      <c r="N3904" t="s">
        <v>217</v>
      </c>
      <c r="O3904" t="s">
        <v>263</v>
      </c>
      <c r="P3904" t="s">
        <v>379</v>
      </c>
      <c r="Q3904" t="s">
        <v>379</v>
      </c>
      <c r="R3904" t="s">
        <v>380</v>
      </c>
      <c r="S3904" t="s">
        <v>264</v>
      </c>
      <c r="T3904" t="s">
        <v>265</v>
      </c>
      <c r="U3904" s="61" t="s">
        <v>266</v>
      </c>
      <c r="V3904" t="s">
        <v>710</v>
      </c>
      <c r="W3904" t="s">
        <v>263</v>
      </c>
      <c r="X3904" s="59">
        <v>7000</v>
      </c>
      <c r="Y3904" s="59">
        <v>0</v>
      </c>
      <c r="AA3904" s="146" t="str">
        <f t="shared" si="753"/>
        <v>EX</v>
      </c>
      <c r="AB3904" s="146">
        <f t="shared" si="755"/>
        <v>0</v>
      </c>
      <c r="AC3904" t="str">
        <f t="shared" si="746"/>
        <v>EX</v>
      </c>
      <c r="AD3904" s="74">
        <f t="shared" si="747"/>
        <v>0</v>
      </c>
      <c r="AE3904" s="74">
        <f t="shared" si="752"/>
        <v>0</v>
      </c>
      <c r="AF3904">
        <v>1</v>
      </c>
      <c r="AG3904">
        <v>0</v>
      </c>
      <c r="AH3904" s="74">
        <v>0</v>
      </c>
      <c r="AJ3904" s="74">
        <f t="shared" si="748"/>
        <v>0</v>
      </c>
      <c r="AK3904" s="74">
        <f t="shared" si="754"/>
        <v>0</v>
      </c>
      <c r="AL3904" t="str">
        <f t="shared" si="749"/>
        <v>N</v>
      </c>
      <c r="AN3904" t="s">
        <v>89</v>
      </c>
      <c r="AO3904" t="s">
        <v>88</v>
      </c>
      <c r="AP3904" t="str">
        <f t="shared" si="750"/>
        <v>95</v>
      </c>
      <c r="AQ3904" s="145" t="s">
        <v>1826</v>
      </c>
      <c r="AR3904" t="str">
        <f t="shared" si="751"/>
        <v>1-Adjusted Base Budget</v>
      </c>
      <c r="AS3904" s="145" t="s">
        <v>1827</v>
      </c>
      <c r="AT3904" t="s">
        <v>213</v>
      </c>
      <c r="AV3904" t="str">
        <f t="shared" si="745"/>
        <v>UAVP</v>
      </c>
      <c r="AW3904" t="str">
        <f t="shared" si="744"/>
        <v>VP UNIVERSITY ACADEMIC AFFAIRS</v>
      </c>
    </row>
    <row r="3905" spans="1:49">
      <c r="A3905" s="59">
        <v>2018</v>
      </c>
      <c r="B3905" t="s">
        <v>137</v>
      </c>
      <c r="C3905" t="s">
        <v>1387</v>
      </c>
      <c r="D3905" t="s">
        <v>1388</v>
      </c>
      <c r="E3905" t="s">
        <v>1389</v>
      </c>
      <c r="F3905" t="s">
        <v>228</v>
      </c>
      <c r="H3905" t="s">
        <v>1388</v>
      </c>
      <c r="I3905" s="170" t="s">
        <v>87</v>
      </c>
      <c r="J3905" t="s">
        <v>88</v>
      </c>
      <c r="K3905" t="s">
        <v>214</v>
      </c>
      <c r="L3905" t="s">
        <v>410</v>
      </c>
      <c r="M3905" t="s">
        <v>411</v>
      </c>
      <c r="N3905" t="s">
        <v>217</v>
      </c>
      <c r="O3905" t="s">
        <v>263</v>
      </c>
      <c r="P3905" t="s">
        <v>379</v>
      </c>
      <c r="Q3905" t="s">
        <v>379</v>
      </c>
      <c r="R3905" t="s">
        <v>380</v>
      </c>
      <c r="S3905" t="s">
        <v>264</v>
      </c>
      <c r="T3905" t="s">
        <v>265</v>
      </c>
      <c r="U3905" s="61" t="s">
        <v>266</v>
      </c>
      <c r="V3905" t="s">
        <v>1390</v>
      </c>
      <c r="W3905" t="s">
        <v>263</v>
      </c>
      <c r="X3905" s="59">
        <v>10200</v>
      </c>
      <c r="Y3905" s="59">
        <v>10200</v>
      </c>
      <c r="AA3905" s="146" t="str">
        <f t="shared" si="753"/>
        <v>EX</v>
      </c>
      <c r="AB3905" s="146">
        <f t="shared" si="755"/>
        <v>0</v>
      </c>
      <c r="AC3905" t="str">
        <f t="shared" si="746"/>
        <v>EX</v>
      </c>
      <c r="AD3905" s="74">
        <f t="shared" si="747"/>
        <v>10200</v>
      </c>
      <c r="AE3905" s="74">
        <f t="shared" si="752"/>
        <v>10200</v>
      </c>
      <c r="AF3905">
        <v>1</v>
      </c>
      <c r="AG3905">
        <v>0</v>
      </c>
      <c r="AH3905" s="74">
        <v>0</v>
      </c>
      <c r="AJ3905" s="74">
        <f t="shared" si="748"/>
        <v>0</v>
      </c>
      <c r="AK3905" s="74">
        <f t="shared" si="754"/>
        <v>10200</v>
      </c>
      <c r="AL3905" t="str">
        <f t="shared" si="749"/>
        <v>N</v>
      </c>
      <c r="AN3905" t="s">
        <v>89</v>
      </c>
      <c r="AO3905" t="s">
        <v>88</v>
      </c>
      <c r="AP3905" t="str">
        <f t="shared" si="750"/>
        <v>95</v>
      </c>
      <c r="AQ3905" s="145" t="s">
        <v>1826</v>
      </c>
      <c r="AR3905" t="str">
        <f t="shared" si="751"/>
        <v>1-Adjusted Base Budget</v>
      </c>
      <c r="AS3905" s="145" t="s">
        <v>1827</v>
      </c>
      <c r="AT3905" t="s">
        <v>213</v>
      </c>
      <c r="AV3905" t="str">
        <f t="shared" si="745"/>
        <v>UAVP</v>
      </c>
      <c r="AW3905" t="str">
        <f t="shared" si="744"/>
        <v>VP UNIVERSITY ACADEMIC AFFAIRS</v>
      </c>
    </row>
    <row r="3906" spans="1:49">
      <c r="A3906" s="59">
        <v>2018</v>
      </c>
      <c r="B3906" t="s">
        <v>137</v>
      </c>
      <c r="C3906" t="s">
        <v>1387</v>
      </c>
      <c r="D3906" t="s">
        <v>1388</v>
      </c>
      <c r="E3906" t="s">
        <v>1394</v>
      </c>
      <c r="F3906" t="s">
        <v>228</v>
      </c>
      <c r="H3906" t="s">
        <v>1395</v>
      </c>
      <c r="I3906" s="170" t="s">
        <v>87</v>
      </c>
      <c r="J3906" t="s">
        <v>88</v>
      </c>
      <c r="K3906" t="s">
        <v>214</v>
      </c>
      <c r="L3906" t="s">
        <v>410</v>
      </c>
      <c r="M3906" t="s">
        <v>411</v>
      </c>
      <c r="N3906" t="s">
        <v>217</v>
      </c>
      <c r="O3906" t="s">
        <v>263</v>
      </c>
      <c r="P3906" t="s">
        <v>379</v>
      </c>
      <c r="Q3906" t="s">
        <v>379</v>
      </c>
      <c r="R3906" t="s">
        <v>380</v>
      </c>
      <c r="S3906" t="s">
        <v>264</v>
      </c>
      <c r="T3906" t="s">
        <v>265</v>
      </c>
      <c r="U3906" s="61" t="s">
        <v>266</v>
      </c>
      <c r="V3906" t="s">
        <v>1390</v>
      </c>
      <c r="W3906" t="s">
        <v>263</v>
      </c>
      <c r="X3906" s="59">
        <v>5000</v>
      </c>
      <c r="Y3906" s="59">
        <v>5000</v>
      </c>
      <c r="AA3906" s="146" t="str">
        <f t="shared" si="753"/>
        <v>EX</v>
      </c>
      <c r="AB3906" s="146">
        <f t="shared" si="755"/>
        <v>0</v>
      </c>
      <c r="AC3906" t="str">
        <f t="shared" si="746"/>
        <v>EX</v>
      </c>
      <c r="AD3906" s="74">
        <f t="shared" si="747"/>
        <v>5000</v>
      </c>
      <c r="AE3906" s="74">
        <f t="shared" si="752"/>
        <v>5000</v>
      </c>
      <c r="AF3906">
        <v>1</v>
      </c>
      <c r="AG3906">
        <v>0</v>
      </c>
      <c r="AH3906" s="74">
        <v>0</v>
      </c>
      <c r="AJ3906" s="74">
        <f t="shared" si="748"/>
        <v>0</v>
      </c>
      <c r="AK3906" s="74">
        <f t="shared" si="754"/>
        <v>5000</v>
      </c>
      <c r="AL3906" t="str">
        <f t="shared" si="749"/>
        <v>N</v>
      </c>
      <c r="AN3906" t="s">
        <v>89</v>
      </c>
      <c r="AO3906" t="s">
        <v>88</v>
      </c>
      <c r="AP3906" t="str">
        <f t="shared" si="750"/>
        <v>95</v>
      </c>
      <c r="AQ3906" s="145" t="s">
        <v>1826</v>
      </c>
      <c r="AR3906" t="str">
        <f t="shared" si="751"/>
        <v>1-Adjusted Base Budget</v>
      </c>
      <c r="AS3906" s="145" t="s">
        <v>1827</v>
      </c>
      <c r="AT3906" t="s">
        <v>213</v>
      </c>
      <c r="AV3906" t="str">
        <f t="shared" si="745"/>
        <v>UAVP</v>
      </c>
      <c r="AW3906" t="str">
        <f t="shared" si="744"/>
        <v>VP UNIVERSITY ACADEMIC AFFAIRS</v>
      </c>
    </row>
    <row r="3907" spans="1:49">
      <c r="A3907" s="59">
        <v>2018</v>
      </c>
      <c r="B3907" t="s">
        <v>137</v>
      </c>
      <c r="C3907" t="s">
        <v>1387</v>
      </c>
      <c r="D3907" t="s">
        <v>1388</v>
      </c>
      <c r="E3907" t="s">
        <v>1391</v>
      </c>
      <c r="F3907" t="s">
        <v>228</v>
      </c>
      <c r="H3907" t="s">
        <v>1776</v>
      </c>
      <c r="I3907" s="170" t="s">
        <v>87</v>
      </c>
      <c r="J3907" t="s">
        <v>88</v>
      </c>
      <c r="K3907" t="s">
        <v>214</v>
      </c>
      <c r="L3907" t="s">
        <v>412</v>
      </c>
      <c r="M3907" t="s">
        <v>413</v>
      </c>
      <c r="N3907" t="s">
        <v>217</v>
      </c>
      <c r="O3907" t="s">
        <v>263</v>
      </c>
      <c r="P3907" t="s">
        <v>414</v>
      </c>
      <c r="Q3907" t="s">
        <v>415</v>
      </c>
      <c r="R3907" t="s">
        <v>416</v>
      </c>
      <c r="S3907" t="s">
        <v>338</v>
      </c>
      <c r="T3907" t="s">
        <v>339</v>
      </c>
      <c r="U3907" s="61" t="s">
        <v>340</v>
      </c>
      <c r="V3907" t="s">
        <v>710</v>
      </c>
      <c r="W3907" t="s">
        <v>263</v>
      </c>
      <c r="X3907" s="59">
        <v>34926</v>
      </c>
      <c r="Y3907" s="59">
        <v>0</v>
      </c>
      <c r="AA3907" s="146" t="str">
        <f t="shared" si="753"/>
        <v>EX</v>
      </c>
      <c r="AB3907" s="146">
        <f t="shared" si="755"/>
        <v>0</v>
      </c>
      <c r="AC3907" t="str">
        <f t="shared" si="746"/>
        <v>EX</v>
      </c>
      <c r="AD3907" s="74">
        <f t="shared" si="747"/>
        <v>0</v>
      </c>
      <c r="AE3907" s="74">
        <f t="shared" si="752"/>
        <v>0</v>
      </c>
      <c r="AF3907">
        <v>1</v>
      </c>
      <c r="AG3907">
        <v>0</v>
      </c>
      <c r="AH3907" s="74">
        <v>0</v>
      </c>
      <c r="AJ3907" s="74">
        <f t="shared" si="748"/>
        <v>0</v>
      </c>
      <c r="AK3907" s="74">
        <f t="shared" si="754"/>
        <v>0</v>
      </c>
      <c r="AL3907" t="str">
        <f t="shared" si="749"/>
        <v>N</v>
      </c>
      <c r="AN3907" t="s">
        <v>89</v>
      </c>
      <c r="AO3907" t="s">
        <v>88</v>
      </c>
      <c r="AP3907" t="str">
        <f t="shared" si="750"/>
        <v>95</v>
      </c>
      <c r="AQ3907" s="145" t="s">
        <v>1826</v>
      </c>
      <c r="AR3907" t="str">
        <f t="shared" si="751"/>
        <v>1-Adjusted Base Budget</v>
      </c>
      <c r="AS3907" s="145" t="s">
        <v>1827</v>
      </c>
      <c r="AT3907" t="s">
        <v>213</v>
      </c>
      <c r="AV3907" t="str">
        <f t="shared" si="745"/>
        <v>UAVP</v>
      </c>
      <c r="AW3907" t="str">
        <f t="shared" si="744"/>
        <v>VP UNIVERSITY ACADEMIC AFFAIRS</v>
      </c>
    </row>
    <row r="3908" spans="1:49">
      <c r="A3908" s="59">
        <v>2018</v>
      </c>
      <c r="B3908" t="s">
        <v>137</v>
      </c>
      <c r="C3908" t="s">
        <v>1387</v>
      </c>
      <c r="D3908" t="s">
        <v>1388</v>
      </c>
      <c r="E3908" t="s">
        <v>1392</v>
      </c>
      <c r="F3908" t="s">
        <v>228</v>
      </c>
      <c r="H3908" t="s">
        <v>1393</v>
      </c>
      <c r="I3908" s="170" t="s">
        <v>87</v>
      </c>
      <c r="J3908" t="s">
        <v>88</v>
      </c>
      <c r="K3908" t="s">
        <v>214</v>
      </c>
      <c r="L3908" t="s">
        <v>412</v>
      </c>
      <c r="M3908" t="s">
        <v>413</v>
      </c>
      <c r="N3908" t="s">
        <v>217</v>
      </c>
      <c r="O3908" t="s">
        <v>263</v>
      </c>
      <c r="P3908" t="s">
        <v>414</v>
      </c>
      <c r="Q3908" t="s">
        <v>415</v>
      </c>
      <c r="R3908" t="s">
        <v>416</v>
      </c>
      <c r="S3908" t="s">
        <v>338</v>
      </c>
      <c r="T3908" t="s">
        <v>339</v>
      </c>
      <c r="U3908" s="61" t="s">
        <v>340</v>
      </c>
      <c r="V3908" t="s">
        <v>710</v>
      </c>
      <c r="W3908" t="s">
        <v>263</v>
      </c>
      <c r="X3908" s="59">
        <v>27735</v>
      </c>
      <c r="Y3908" s="59">
        <v>0</v>
      </c>
      <c r="AA3908" s="146" t="str">
        <f t="shared" si="753"/>
        <v>EX</v>
      </c>
      <c r="AB3908" s="146">
        <f t="shared" si="755"/>
        <v>0</v>
      </c>
      <c r="AC3908" t="str">
        <f t="shared" si="746"/>
        <v>EX</v>
      </c>
      <c r="AD3908" s="74">
        <f t="shared" si="747"/>
        <v>0</v>
      </c>
      <c r="AE3908" s="74">
        <f t="shared" si="752"/>
        <v>0</v>
      </c>
      <c r="AF3908">
        <v>1</v>
      </c>
      <c r="AG3908">
        <v>0</v>
      </c>
      <c r="AH3908" s="74">
        <v>0</v>
      </c>
      <c r="AJ3908" s="74">
        <f t="shared" si="748"/>
        <v>0</v>
      </c>
      <c r="AK3908" s="74">
        <f t="shared" si="754"/>
        <v>0</v>
      </c>
      <c r="AL3908" t="str">
        <f t="shared" si="749"/>
        <v>N</v>
      </c>
      <c r="AN3908" t="s">
        <v>89</v>
      </c>
      <c r="AO3908" t="s">
        <v>88</v>
      </c>
      <c r="AP3908" t="str">
        <f t="shared" si="750"/>
        <v>95</v>
      </c>
      <c r="AQ3908" s="145" t="s">
        <v>1826</v>
      </c>
      <c r="AR3908" t="str">
        <f t="shared" si="751"/>
        <v>1-Adjusted Base Budget</v>
      </c>
      <c r="AS3908" s="145" t="s">
        <v>1827</v>
      </c>
      <c r="AT3908" t="s">
        <v>213</v>
      </c>
      <c r="AV3908" t="str">
        <f t="shared" si="745"/>
        <v>UAVP</v>
      </c>
      <c r="AW3908" t="str">
        <f t="shared" si="744"/>
        <v>VP UNIVERSITY ACADEMIC AFFAIRS</v>
      </c>
    </row>
    <row r="3909" spans="1:49">
      <c r="A3909" s="59">
        <v>2018</v>
      </c>
      <c r="B3909" t="s">
        <v>137</v>
      </c>
      <c r="C3909" t="s">
        <v>1387</v>
      </c>
      <c r="D3909" t="s">
        <v>1388</v>
      </c>
      <c r="E3909" t="s">
        <v>1404</v>
      </c>
      <c r="F3909" t="s">
        <v>228</v>
      </c>
      <c r="H3909" t="s">
        <v>1405</v>
      </c>
      <c r="I3909" s="170" t="s">
        <v>87</v>
      </c>
      <c r="J3909" t="s">
        <v>88</v>
      </c>
      <c r="K3909" t="s">
        <v>214</v>
      </c>
      <c r="L3909" t="s">
        <v>412</v>
      </c>
      <c r="M3909" t="s">
        <v>413</v>
      </c>
      <c r="N3909" t="s">
        <v>217</v>
      </c>
      <c r="O3909" t="s">
        <v>263</v>
      </c>
      <c r="P3909" t="s">
        <v>414</v>
      </c>
      <c r="Q3909" t="s">
        <v>415</v>
      </c>
      <c r="R3909" t="s">
        <v>416</v>
      </c>
      <c r="S3909" t="s">
        <v>338</v>
      </c>
      <c r="T3909" t="s">
        <v>339</v>
      </c>
      <c r="U3909" s="61" t="s">
        <v>340</v>
      </c>
      <c r="V3909" t="s">
        <v>710</v>
      </c>
      <c r="W3909" t="s">
        <v>263</v>
      </c>
      <c r="X3909" s="59">
        <v>0</v>
      </c>
      <c r="Y3909" s="59">
        <v>17201</v>
      </c>
      <c r="AA3909" s="146" t="str">
        <f t="shared" si="753"/>
        <v>EX</v>
      </c>
      <c r="AB3909" s="146">
        <f t="shared" si="755"/>
        <v>0</v>
      </c>
      <c r="AC3909" t="str">
        <f t="shared" si="746"/>
        <v>EX</v>
      </c>
      <c r="AD3909" s="74">
        <f t="shared" si="747"/>
        <v>17201</v>
      </c>
      <c r="AE3909" s="74">
        <f t="shared" si="752"/>
        <v>17201</v>
      </c>
      <c r="AF3909">
        <v>1</v>
      </c>
      <c r="AG3909">
        <v>0</v>
      </c>
      <c r="AH3909" s="74">
        <v>0</v>
      </c>
      <c r="AJ3909" s="74">
        <f t="shared" si="748"/>
        <v>0</v>
      </c>
      <c r="AK3909" s="74">
        <f t="shared" si="754"/>
        <v>17201</v>
      </c>
      <c r="AL3909" t="str">
        <f t="shared" si="749"/>
        <v>N</v>
      </c>
      <c r="AN3909" t="s">
        <v>89</v>
      </c>
      <c r="AO3909" t="s">
        <v>88</v>
      </c>
      <c r="AP3909" t="str">
        <f t="shared" si="750"/>
        <v>95</v>
      </c>
      <c r="AQ3909" s="145" t="s">
        <v>1826</v>
      </c>
      <c r="AR3909" t="str">
        <f t="shared" si="751"/>
        <v>1-Adjusted Base Budget</v>
      </c>
      <c r="AS3909" s="145" t="s">
        <v>1827</v>
      </c>
      <c r="AT3909" t="s">
        <v>213</v>
      </c>
      <c r="AV3909" t="str">
        <f t="shared" si="745"/>
        <v>UAVP</v>
      </c>
      <c r="AW3909" t="str">
        <f t="shared" si="744"/>
        <v>VP UNIVERSITY ACADEMIC AFFAIRS</v>
      </c>
    </row>
    <row r="3910" spans="1:49">
      <c r="A3910" s="59">
        <v>2018</v>
      </c>
      <c r="B3910" t="s">
        <v>137</v>
      </c>
      <c r="C3910" t="s">
        <v>1387</v>
      </c>
      <c r="D3910" t="s">
        <v>1388</v>
      </c>
      <c r="E3910" t="s">
        <v>1389</v>
      </c>
      <c r="F3910" t="s">
        <v>228</v>
      </c>
      <c r="H3910" t="s">
        <v>1388</v>
      </c>
      <c r="I3910" s="170" t="s">
        <v>87</v>
      </c>
      <c r="J3910" t="s">
        <v>88</v>
      </c>
      <c r="K3910" t="s">
        <v>214</v>
      </c>
      <c r="L3910" t="s">
        <v>412</v>
      </c>
      <c r="M3910" t="s">
        <v>413</v>
      </c>
      <c r="N3910" t="s">
        <v>217</v>
      </c>
      <c r="O3910" t="s">
        <v>263</v>
      </c>
      <c r="P3910" t="s">
        <v>414</v>
      </c>
      <c r="Q3910" t="s">
        <v>415</v>
      </c>
      <c r="R3910" t="s">
        <v>416</v>
      </c>
      <c r="S3910" t="s">
        <v>338</v>
      </c>
      <c r="T3910" t="s">
        <v>339</v>
      </c>
      <c r="U3910" s="61" t="s">
        <v>340</v>
      </c>
      <c r="V3910" t="s">
        <v>1390</v>
      </c>
      <c r="W3910" t="s">
        <v>263</v>
      </c>
      <c r="X3910" s="59">
        <v>224542</v>
      </c>
      <c r="Y3910" s="59">
        <v>295545</v>
      </c>
      <c r="AA3910" s="146" t="str">
        <f t="shared" si="753"/>
        <v>EX</v>
      </c>
      <c r="AB3910" s="146">
        <f t="shared" si="755"/>
        <v>0</v>
      </c>
      <c r="AC3910" t="str">
        <f t="shared" si="746"/>
        <v>EX</v>
      </c>
      <c r="AD3910" s="74">
        <f t="shared" si="747"/>
        <v>295545</v>
      </c>
      <c r="AE3910" s="74">
        <f t="shared" si="752"/>
        <v>295545</v>
      </c>
      <c r="AF3910">
        <v>1</v>
      </c>
      <c r="AG3910">
        <v>0</v>
      </c>
      <c r="AH3910" s="74">
        <v>0</v>
      </c>
      <c r="AJ3910" s="74">
        <f t="shared" si="748"/>
        <v>0</v>
      </c>
      <c r="AK3910" s="74">
        <f t="shared" si="754"/>
        <v>295545</v>
      </c>
      <c r="AL3910" t="str">
        <f t="shared" si="749"/>
        <v>N</v>
      </c>
      <c r="AN3910" t="s">
        <v>89</v>
      </c>
      <c r="AO3910" t="s">
        <v>88</v>
      </c>
      <c r="AP3910" t="str">
        <f t="shared" si="750"/>
        <v>95</v>
      </c>
      <c r="AQ3910" s="145" t="s">
        <v>1826</v>
      </c>
      <c r="AR3910" t="str">
        <f t="shared" si="751"/>
        <v>1-Adjusted Base Budget</v>
      </c>
      <c r="AS3910" s="145" t="s">
        <v>1827</v>
      </c>
      <c r="AT3910" t="s">
        <v>213</v>
      </c>
      <c r="AV3910" t="str">
        <f t="shared" si="745"/>
        <v>UAVP</v>
      </c>
      <c r="AW3910" t="str">
        <f t="shared" ref="AW3910:AW3973" si="756" xml:space="preserve"> IF(AND($AN3910="UAVP",$Z3910="OE"),$AO3910 &amp; "-ONLINE EDUCATION",IF(AND($AN3910="VPIT",OR($Z3910="SS",$Z3910="IT")),$AO3910 &amp; "-SHARED SERVICES",$AO3910))</f>
        <v>VP UNIVERSITY ACADEMIC AFFAIRS</v>
      </c>
    </row>
    <row r="3911" spans="1:49">
      <c r="A3911" s="59">
        <v>2018</v>
      </c>
      <c r="B3911" t="s">
        <v>137</v>
      </c>
      <c r="C3911" t="s">
        <v>1387</v>
      </c>
      <c r="D3911" t="s">
        <v>1388</v>
      </c>
      <c r="E3911" t="s">
        <v>1394</v>
      </c>
      <c r="F3911" t="s">
        <v>228</v>
      </c>
      <c r="H3911" t="s">
        <v>1395</v>
      </c>
      <c r="I3911" s="170" t="s">
        <v>87</v>
      </c>
      <c r="J3911" t="s">
        <v>88</v>
      </c>
      <c r="K3911" t="s">
        <v>214</v>
      </c>
      <c r="L3911" t="s">
        <v>412</v>
      </c>
      <c r="M3911" t="s">
        <v>413</v>
      </c>
      <c r="N3911" t="s">
        <v>217</v>
      </c>
      <c r="O3911" t="s">
        <v>263</v>
      </c>
      <c r="P3911" t="s">
        <v>414</v>
      </c>
      <c r="Q3911" t="s">
        <v>415</v>
      </c>
      <c r="R3911" t="s">
        <v>416</v>
      </c>
      <c r="S3911" t="s">
        <v>338</v>
      </c>
      <c r="T3911" t="s">
        <v>339</v>
      </c>
      <c r="U3911" s="61" t="s">
        <v>340</v>
      </c>
      <c r="V3911" t="s">
        <v>1390</v>
      </c>
      <c r="W3911" t="s">
        <v>263</v>
      </c>
      <c r="X3911" s="59">
        <v>25387</v>
      </c>
      <c r="Y3911" s="59">
        <v>25387</v>
      </c>
      <c r="AA3911" s="146" t="str">
        <f t="shared" si="753"/>
        <v>EX</v>
      </c>
      <c r="AB3911" s="146">
        <f t="shared" si="755"/>
        <v>0</v>
      </c>
      <c r="AC3911" t="str">
        <f t="shared" si="746"/>
        <v>EX</v>
      </c>
      <c r="AD3911" s="74">
        <f t="shared" si="747"/>
        <v>25387</v>
      </c>
      <c r="AE3911" s="74">
        <f t="shared" si="752"/>
        <v>25387</v>
      </c>
      <c r="AF3911">
        <v>1</v>
      </c>
      <c r="AG3911">
        <v>0</v>
      </c>
      <c r="AH3911" s="74">
        <v>0</v>
      </c>
      <c r="AJ3911" s="74">
        <f t="shared" si="748"/>
        <v>0</v>
      </c>
      <c r="AK3911" s="74">
        <f t="shared" si="754"/>
        <v>25387</v>
      </c>
      <c r="AL3911" t="str">
        <f t="shared" si="749"/>
        <v>N</v>
      </c>
      <c r="AN3911" t="s">
        <v>89</v>
      </c>
      <c r="AO3911" t="s">
        <v>88</v>
      </c>
      <c r="AP3911" t="str">
        <f t="shared" si="750"/>
        <v>95</v>
      </c>
      <c r="AQ3911" s="145" t="s">
        <v>1826</v>
      </c>
      <c r="AR3911" t="str">
        <f t="shared" si="751"/>
        <v>1-Adjusted Base Budget</v>
      </c>
      <c r="AS3911" s="145" t="s">
        <v>1827</v>
      </c>
      <c r="AT3911" t="s">
        <v>213</v>
      </c>
      <c r="AV3911" t="str">
        <f t="shared" si="745"/>
        <v>UAVP</v>
      </c>
      <c r="AW3911" t="str">
        <f t="shared" si="756"/>
        <v>VP UNIVERSITY ACADEMIC AFFAIRS</v>
      </c>
    </row>
    <row r="3912" spans="1:49">
      <c r="A3912" s="59">
        <v>2018</v>
      </c>
      <c r="B3912" t="s">
        <v>137</v>
      </c>
      <c r="C3912" t="s">
        <v>1387</v>
      </c>
      <c r="D3912" t="s">
        <v>1388</v>
      </c>
      <c r="E3912" t="s">
        <v>1391</v>
      </c>
      <c r="F3912" t="s">
        <v>228</v>
      </c>
      <c r="H3912" t="s">
        <v>1776</v>
      </c>
      <c r="I3912" s="170" t="s">
        <v>87</v>
      </c>
      <c r="J3912" t="s">
        <v>88</v>
      </c>
      <c r="K3912" t="s">
        <v>214</v>
      </c>
      <c r="L3912" t="s">
        <v>417</v>
      </c>
      <c r="M3912" t="s">
        <v>418</v>
      </c>
      <c r="N3912" t="s">
        <v>217</v>
      </c>
      <c r="O3912" t="s">
        <v>263</v>
      </c>
      <c r="P3912" t="s">
        <v>414</v>
      </c>
      <c r="Q3912" t="s">
        <v>415</v>
      </c>
      <c r="R3912" t="s">
        <v>416</v>
      </c>
      <c r="S3912" t="s">
        <v>338</v>
      </c>
      <c r="T3912" t="s">
        <v>339</v>
      </c>
      <c r="U3912" s="61" t="s">
        <v>340</v>
      </c>
      <c r="V3912" t="s">
        <v>710</v>
      </c>
      <c r="W3912" t="s">
        <v>263</v>
      </c>
      <c r="X3912" s="59">
        <v>15944</v>
      </c>
      <c r="Y3912" s="59">
        <v>4042</v>
      </c>
      <c r="AA3912" s="146" t="str">
        <f t="shared" si="753"/>
        <v>EX</v>
      </c>
      <c r="AB3912" s="146">
        <f t="shared" si="755"/>
        <v>0</v>
      </c>
      <c r="AC3912" t="str">
        <f t="shared" si="746"/>
        <v>EX</v>
      </c>
      <c r="AD3912" s="74">
        <f t="shared" si="747"/>
        <v>4042</v>
      </c>
      <c r="AE3912" s="74">
        <f t="shared" si="752"/>
        <v>4042</v>
      </c>
      <c r="AF3912">
        <v>1</v>
      </c>
      <c r="AG3912">
        <v>0</v>
      </c>
      <c r="AH3912" s="74">
        <v>0</v>
      </c>
      <c r="AJ3912" s="74">
        <f t="shared" si="748"/>
        <v>0</v>
      </c>
      <c r="AK3912" s="74">
        <f t="shared" si="754"/>
        <v>4042</v>
      </c>
      <c r="AL3912" t="str">
        <f t="shared" si="749"/>
        <v>N</v>
      </c>
      <c r="AN3912" t="s">
        <v>89</v>
      </c>
      <c r="AO3912" t="s">
        <v>88</v>
      </c>
      <c r="AP3912" t="str">
        <f t="shared" si="750"/>
        <v>95</v>
      </c>
      <c r="AQ3912" s="145" t="s">
        <v>1826</v>
      </c>
      <c r="AR3912" t="str">
        <f t="shared" si="751"/>
        <v>1-Adjusted Base Budget</v>
      </c>
      <c r="AS3912" s="145" t="s">
        <v>1827</v>
      </c>
      <c r="AT3912" t="s">
        <v>213</v>
      </c>
      <c r="AV3912" t="str">
        <f t="shared" si="745"/>
        <v>UAVP</v>
      </c>
      <c r="AW3912" t="str">
        <f t="shared" si="756"/>
        <v>VP UNIVERSITY ACADEMIC AFFAIRS</v>
      </c>
    </row>
    <row r="3913" spans="1:49">
      <c r="A3913" s="59">
        <v>2018</v>
      </c>
      <c r="B3913" t="s">
        <v>137</v>
      </c>
      <c r="C3913" t="s">
        <v>1387</v>
      </c>
      <c r="D3913" t="s">
        <v>1388</v>
      </c>
      <c r="E3913" t="s">
        <v>1392</v>
      </c>
      <c r="F3913" t="s">
        <v>228</v>
      </c>
      <c r="H3913" t="s">
        <v>1393</v>
      </c>
      <c r="I3913" s="170" t="s">
        <v>87</v>
      </c>
      <c r="J3913" t="s">
        <v>88</v>
      </c>
      <c r="K3913" t="s">
        <v>214</v>
      </c>
      <c r="L3913" t="s">
        <v>417</v>
      </c>
      <c r="M3913" t="s">
        <v>418</v>
      </c>
      <c r="N3913" t="s">
        <v>217</v>
      </c>
      <c r="O3913" t="s">
        <v>263</v>
      </c>
      <c r="P3913" t="s">
        <v>414</v>
      </c>
      <c r="Q3913" t="s">
        <v>415</v>
      </c>
      <c r="R3913" t="s">
        <v>416</v>
      </c>
      <c r="S3913" t="s">
        <v>338</v>
      </c>
      <c r="T3913" t="s">
        <v>339</v>
      </c>
      <c r="U3913" s="61" t="s">
        <v>340</v>
      </c>
      <c r="V3913" t="s">
        <v>710</v>
      </c>
      <c r="W3913" t="s">
        <v>263</v>
      </c>
      <c r="X3913" s="59">
        <v>9452</v>
      </c>
      <c r="Y3913" s="59">
        <v>0</v>
      </c>
      <c r="AA3913" s="146" t="str">
        <f t="shared" si="753"/>
        <v>EX</v>
      </c>
      <c r="AB3913" s="146">
        <f t="shared" si="755"/>
        <v>0</v>
      </c>
      <c r="AC3913" t="str">
        <f t="shared" si="746"/>
        <v>EX</v>
      </c>
      <c r="AD3913" s="74">
        <f t="shared" si="747"/>
        <v>0</v>
      </c>
      <c r="AE3913" s="74">
        <f t="shared" si="752"/>
        <v>0</v>
      </c>
      <c r="AF3913">
        <v>1</v>
      </c>
      <c r="AG3913">
        <v>0</v>
      </c>
      <c r="AH3913" s="74">
        <v>0</v>
      </c>
      <c r="AJ3913" s="74">
        <f t="shared" si="748"/>
        <v>0</v>
      </c>
      <c r="AK3913" s="74">
        <f t="shared" si="754"/>
        <v>0</v>
      </c>
      <c r="AL3913" t="str">
        <f t="shared" si="749"/>
        <v>N</v>
      </c>
      <c r="AN3913" t="s">
        <v>89</v>
      </c>
      <c r="AO3913" t="s">
        <v>88</v>
      </c>
      <c r="AP3913" t="str">
        <f t="shared" si="750"/>
        <v>95</v>
      </c>
      <c r="AQ3913" s="145" t="s">
        <v>1826</v>
      </c>
      <c r="AR3913" t="str">
        <f t="shared" si="751"/>
        <v>1-Adjusted Base Budget</v>
      </c>
      <c r="AS3913" s="145" t="s">
        <v>1827</v>
      </c>
      <c r="AT3913" t="s">
        <v>213</v>
      </c>
      <c r="AV3913" t="str">
        <f t="shared" si="745"/>
        <v>UAVP</v>
      </c>
      <c r="AW3913" t="str">
        <f t="shared" si="756"/>
        <v>VP UNIVERSITY ACADEMIC AFFAIRS</v>
      </c>
    </row>
    <row r="3914" spans="1:49">
      <c r="A3914" s="59">
        <v>2018</v>
      </c>
      <c r="B3914" t="s">
        <v>137</v>
      </c>
      <c r="C3914" t="s">
        <v>1387</v>
      </c>
      <c r="D3914" t="s">
        <v>1388</v>
      </c>
      <c r="E3914" t="s">
        <v>1404</v>
      </c>
      <c r="F3914" t="s">
        <v>228</v>
      </c>
      <c r="H3914" t="s">
        <v>1405</v>
      </c>
      <c r="I3914" s="170" t="s">
        <v>87</v>
      </c>
      <c r="J3914" t="s">
        <v>88</v>
      </c>
      <c r="K3914" t="s">
        <v>214</v>
      </c>
      <c r="L3914" t="s">
        <v>417</v>
      </c>
      <c r="M3914" t="s">
        <v>418</v>
      </c>
      <c r="N3914" t="s">
        <v>217</v>
      </c>
      <c r="O3914" t="s">
        <v>263</v>
      </c>
      <c r="P3914" t="s">
        <v>414</v>
      </c>
      <c r="Q3914" t="s">
        <v>415</v>
      </c>
      <c r="R3914" t="s">
        <v>416</v>
      </c>
      <c r="S3914" t="s">
        <v>338</v>
      </c>
      <c r="T3914" t="s">
        <v>339</v>
      </c>
      <c r="U3914" s="61" t="s">
        <v>340</v>
      </c>
      <c r="V3914" t="s">
        <v>710</v>
      </c>
      <c r="W3914" t="s">
        <v>263</v>
      </c>
      <c r="X3914" s="59">
        <v>0</v>
      </c>
      <c r="Y3914" s="59">
        <v>5860</v>
      </c>
      <c r="AA3914" s="146" t="str">
        <f t="shared" si="753"/>
        <v>EX</v>
      </c>
      <c r="AB3914" s="146">
        <f t="shared" si="755"/>
        <v>0</v>
      </c>
      <c r="AC3914" t="str">
        <f t="shared" si="746"/>
        <v>EX</v>
      </c>
      <c r="AD3914" s="74">
        <f t="shared" si="747"/>
        <v>5860</v>
      </c>
      <c r="AE3914" s="74">
        <f t="shared" si="752"/>
        <v>5860</v>
      </c>
      <c r="AF3914">
        <v>1</v>
      </c>
      <c r="AG3914">
        <v>0</v>
      </c>
      <c r="AH3914" s="74">
        <v>0</v>
      </c>
      <c r="AJ3914" s="74">
        <f t="shared" si="748"/>
        <v>0</v>
      </c>
      <c r="AK3914" s="74">
        <f t="shared" si="754"/>
        <v>5860</v>
      </c>
      <c r="AL3914" t="str">
        <f t="shared" si="749"/>
        <v>N</v>
      </c>
      <c r="AN3914" t="s">
        <v>89</v>
      </c>
      <c r="AO3914" t="s">
        <v>88</v>
      </c>
      <c r="AP3914" t="str">
        <f t="shared" si="750"/>
        <v>95</v>
      </c>
      <c r="AQ3914" s="145" t="s">
        <v>1826</v>
      </c>
      <c r="AR3914" t="str">
        <f t="shared" si="751"/>
        <v>1-Adjusted Base Budget</v>
      </c>
      <c r="AS3914" s="145" t="s">
        <v>1827</v>
      </c>
      <c r="AT3914" t="s">
        <v>213</v>
      </c>
      <c r="AV3914" t="str">
        <f t="shared" si="745"/>
        <v>UAVP</v>
      </c>
      <c r="AW3914" t="str">
        <f t="shared" si="756"/>
        <v>VP UNIVERSITY ACADEMIC AFFAIRS</v>
      </c>
    </row>
    <row r="3915" spans="1:49">
      <c r="A3915" s="59">
        <v>2018</v>
      </c>
      <c r="B3915" t="s">
        <v>137</v>
      </c>
      <c r="C3915" t="s">
        <v>1387</v>
      </c>
      <c r="D3915" t="s">
        <v>1388</v>
      </c>
      <c r="E3915" t="s">
        <v>1389</v>
      </c>
      <c r="F3915" t="s">
        <v>228</v>
      </c>
      <c r="H3915" t="s">
        <v>1388</v>
      </c>
      <c r="I3915" s="170" t="s">
        <v>87</v>
      </c>
      <c r="J3915" t="s">
        <v>88</v>
      </c>
      <c r="K3915" t="s">
        <v>214</v>
      </c>
      <c r="L3915" t="s">
        <v>417</v>
      </c>
      <c r="M3915" t="s">
        <v>418</v>
      </c>
      <c r="N3915" t="s">
        <v>217</v>
      </c>
      <c r="O3915" t="s">
        <v>263</v>
      </c>
      <c r="P3915" t="s">
        <v>414</v>
      </c>
      <c r="Q3915" t="s">
        <v>415</v>
      </c>
      <c r="R3915" t="s">
        <v>416</v>
      </c>
      <c r="S3915" t="s">
        <v>338</v>
      </c>
      <c r="T3915" t="s">
        <v>339</v>
      </c>
      <c r="U3915" s="61" t="s">
        <v>340</v>
      </c>
      <c r="V3915" t="s">
        <v>1390</v>
      </c>
      <c r="W3915" t="s">
        <v>263</v>
      </c>
      <c r="X3915" s="59">
        <v>78592</v>
      </c>
      <c r="Y3915" s="59">
        <v>101282</v>
      </c>
      <c r="AA3915" s="146" t="str">
        <f t="shared" si="753"/>
        <v>EX</v>
      </c>
      <c r="AB3915" s="146">
        <f t="shared" si="755"/>
        <v>0</v>
      </c>
      <c r="AC3915" t="str">
        <f t="shared" si="746"/>
        <v>EX</v>
      </c>
      <c r="AD3915" s="74">
        <f t="shared" si="747"/>
        <v>101282</v>
      </c>
      <c r="AE3915" s="74">
        <f t="shared" si="752"/>
        <v>101282</v>
      </c>
      <c r="AF3915">
        <v>1</v>
      </c>
      <c r="AG3915">
        <v>0</v>
      </c>
      <c r="AH3915" s="74">
        <v>0</v>
      </c>
      <c r="AJ3915" s="74">
        <f t="shared" si="748"/>
        <v>0</v>
      </c>
      <c r="AK3915" s="74">
        <f t="shared" si="754"/>
        <v>101282</v>
      </c>
      <c r="AL3915" t="str">
        <f t="shared" si="749"/>
        <v>N</v>
      </c>
      <c r="AN3915" t="s">
        <v>89</v>
      </c>
      <c r="AO3915" t="s">
        <v>88</v>
      </c>
      <c r="AP3915" t="str">
        <f t="shared" si="750"/>
        <v>95</v>
      </c>
      <c r="AQ3915" s="145" t="s">
        <v>1826</v>
      </c>
      <c r="AR3915" t="str">
        <f t="shared" si="751"/>
        <v>1-Adjusted Base Budget</v>
      </c>
      <c r="AS3915" s="145" t="s">
        <v>1827</v>
      </c>
      <c r="AT3915" t="s">
        <v>213</v>
      </c>
      <c r="AV3915" t="str">
        <f t="shared" si="745"/>
        <v>UAVP</v>
      </c>
      <c r="AW3915" t="str">
        <f t="shared" si="756"/>
        <v>VP UNIVERSITY ACADEMIC AFFAIRS</v>
      </c>
    </row>
    <row r="3916" spans="1:49">
      <c r="A3916" s="59">
        <v>2018</v>
      </c>
      <c r="B3916" t="s">
        <v>137</v>
      </c>
      <c r="C3916" t="s">
        <v>1387</v>
      </c>
      <c r="D3916" t="s">
        <v>1388</v>
      </c>
      <c r="E3916" t="s">
        <v>1394</v>
      </c>
      <c r="F3916" t="s">
        <v>228</v>
      </c>
      <c r="H3916" t="s">
        <v>1395</v>
      </c>
      <c r="I3916" s="170" t="s">
        <v>87</v>
      </c>
      <c r="J3916" t="s">
        <v>88</v>
      </c>
      <c r="K3916" t="s">
        <v>214</v>
      </c>
      <c r="L3916" t="s">
        <v>417</v>
      </c>
      <c r="M3916" t="s">
        <v>418</v>
      </c>
      <c r="N3916" t="s">
        <v>217</v>
      </c>
      <c r="O3916" t="s">
        <v>263</v>
      </c>
      <c r="P3916" t="s">
        <v>414</v>
      </c>
      <c r="Q3916" t="s">
        <v>415</v>
      </c>
      <c r="R3916" t="s">
        <v>416</v>
      </c>
      <c r="S3916" t="s">
        <v>338</v>
      </c>
      <c r="T3916" t="s">
        <v>339</v>
      </c>
      <c r="U3916" s="61" t="s">
        <v>340</v>
      </c>
      <c r="V3916" t="s">
        <v>1390</v>
      </c>
      <c r="W3916" t="s">
        <v>263</v>
      </c>
      <c r="X3916" s="59">
        <v>8652</v>
      </c>
      <c r="Y3916" s="59">
        <v>8652</v>
      </c>
      <c r="AA3916" s="146" t="str">
        <f t="shared" si="753"/>
        <v>EX</v>
      </c>
      <c r="AB3916" s="146">
        <f t="shared" si="755"/>
        <v>0</v>
      </c>
      <c r="AC3916" t="str">
        <f t="shared" si="746"/>
        <v>EX</v>
      </c>
      <c r="AD3916" s="74">
        <f t="shared" si="747"/>
        <v>8652</v>
      </c>
      <c r="AE3916" s="74">
        <f t="shared" si="752"/>
        <v>8652</v>
      </c>
      <c r="AF3916">
        <v>1</v>
      </c>
      <c r="AG3916">
        <v>0</v>
      </c>
      <c r="AH3916" s="74">
        <v>0</v>
      </c>
      <c r="AJ3916" s="74">
        <f t="shared" si="748"/>
        <v>0</v>
      </c>
      <c r="AK3916" s="74">
        <f t="shared" si="754"/>
        <v>8652</v>
      </c>
      <c r="AL3916" t="str">
        <f t="shared" si="749"/>
        <v>N</v>
      </c>
      <c r="AN3916" t="s">
        <v>89</v>
      </c>
      <c r="AO3916" t="s">
        <v>88</v>
      </c>
      <c r="AP3916" t="str">
        <f t="shared" si="750"/>
        <v>95</v>
      </c>
      <c r="AQ3916" s="145" t="s">
        <v>1826</v>
      </c>
      <c r="AR3916" t="str">
        <f t="shared" si="751"/>
        <v>1-Adjusted Base Budget</v>
      </c>
      <c r="AS3916" s="145" t="s">
        <v>1827</v>
      </c>
      <c r="AT3916" t="s">
        <v>213</v>
      </c>
      <c r="AV3916" t="str">
        <f t="shared" ref="AV3916:AV3979" si="757">IF(AND($AN3916="UAVP",$Z3916="OE"),$AN3916 &amp; "-OE",IF(AND($AN3916="VPIT",OR($Z3916="SS",$Z3916="IT")),$AN3916 &amp; "-SS",$AN3916))</f>
        <v>UAVP</v>
      </c>
      <c r="AW3916" t="str">
        <f t="shared" si="756"/>
        <v>VP UNIVERSITY ACADEMIC AFFAIRS</v>
      </c>
    </row>
    <row r="3917" spans="1:49">
      <c r="A3917" s="59">
        <v>2018</v>
      </c>
      <c r="B3917" t="s">
        <v>137</v>
      </c>
      <c r="C3917" t="s">
        <v>1387</v>
      </c>
      <c r="D3917" t="s">
        <v>1388</v>
      </c>
      <c r="E3917" t="s">
        <v>1391</v>
      </c>
      <c r="F3917" t="s">
        <v>228</v>
      </c>
      <c r="H3917" t="s">
        <v>1776</v>
      </c>
      <c r="I3917" s="170" t="s">
        <v>87</v>
      </c>
      <c r="J3917" t="s">
        <v>88</v>
      </c>
      <c r="K3917" t="s">
        <v>214</v>
      </c>
      <c r="L3917" t="s">
        <v>419</v>
      </c>
      <c r="M3917" t="s">
        <v>420</v>
      </c>
      <c r="N3917" t="s">
        <v>217</v>
      </c>
      <c r="O3917" t="s">
        <v>263</v>
      </c>
      <c r="P3917" t="s">
        <v>414</v>
      </c>
      <c r="Q3917" t="s">
        <v>415</v>
      </c>
      <c r="R3917" t="s">
        <v>416</v>
      </c>
      <c r="S3917" t="s">
        <v>338</v>
      </c>
      <c r="T3917" t="s">
        <v>339</v>
      </c>
      <c r="U3917" s="61" t="s">
        <v>340</v>
      </c>
      <c r="V3917" t="s">
        <v>710</v>
      </c>
      <c r="W3917" t="s">
        <v>263</v>
      </c>
      <c r="X3917" s="59">
        <v>23075</v>
      </c>
      <c r="Y3917" s="59">
        <v>-1</v>
      </c>
      <c r="AA3917" s="146" t="str">
        <f t="shared" si="753"/>
        <v>EX</v>
      </c>
      <c r="AB3917" s="146">
        <f t="shared" si="755"/>
        <v>0</v>
      </c>
      <c r="AC3917" t="str">
        <f t="shared" si="746"/>
        <v>EX</v>
      </c>
      <c r="AD3917" s="74">
        <f t="shared" si="747"/>
        <v>-1</v>
      </c>
      <c r="AE3917" s="74">
        <f t="shared" si="752"/>
        <v>-1</v>
      </c>
      <c r="AF3917">
        <v>1</v>
      </c>
      <c r="AG3917">
        <v>0</v>
      </c>
      <c r="AH3917" s="74">
        <v>0</v>
      </c>
      <c r="AJ3917" s="74">
        <f t="shared" si="748"/>
        <v>0</v>
      </c>
      <c r="AK3917" s="74">
        <f t="shared" si="754"/>
        <v>-1</v>
      </c>
      <c r="AL3917" t="str">
        <f t="shared" si="749"/>
        <v>N</v>
      </c>
      <c r="AN3917" t="s">
        <v>89</v>
      </c>
      <c r="AO3917" t="s">
        <v>88</v>
      </c>
      <c r="AP3917" t="str">
        <f t="shared" si="750"/>
        <v>95</v>
      </c>
      <c r="AQ3917" s="145" t="s">
        <v>1826</v>
      </c>
      <c r="AR3917" t="str">
        <f t="shared" si="751"/>
        <v>1-Adjusted Base Budget</v>
      </c>
      <c r="AS3917" s="145" t="s">
        <v>1827</v>
      </c>
      <c r="AT3917" t="s">
        <v>213</v>
      </c>
      <c r="AV3917" t="str">
        <f t="shared" si="757"/>
        <v>UAVP</v>
      </c>
      <c r="AW3917" t="str">
        <f t="shared" si="756"/>
        <v>VP UNIVERSITY ACADEMIC AFFAIRS</v>
      </c>
    </row>
    <row r="3918" spans="1:49">
      <c r="A3918" s="59">
        <v>2018</v>
      </c>
      <c r="B3918" t="s">
        <v>137</v>
      </c>
      <c r="C3918" t="s">
        <v>1387</v>
      </c>
      <c r="D3918" t="s">
        <v>1388</v>
      </c>
      <c r="E3918" t="s">
        <v>1392</v>
      </c>
      <c r="F3918" t="s">
        <v>228</v>
      </c>
      <c r="H3918" t="s">
        <v>1393</v>
      </c>
      <c r="I3918" s="170" t="s">
        <v>87</v>
      </c>
      <c r="J3918" t="s">
        <v>88</v>
      </c>
      <c r="K3918" t="s">
        <v>214</v>
      </c>
      <c r="L3918" t="s">
        <v>419</v>
      </c>
      <c r="M3918" t="s">
        <v>420</v>
      </c>
      <c r="N3918" t="s">
        <v>217</v>
      </c>
      <c r="O3918" t="s">
        <v>263</v>
      </c>
      <c r="P3918" t="s">
        <v>414</v>
      </c>
      <c r="Q3918" t="s">
        <v>415</v>
      </c>
      <c r="R3918" t="s">
        <v>416</v>
      </c>
      <c r="S3918" t="s">
        <v>338</v>
      </c>
      <c r="T3918" t="s">
        <v>339</v>
      </c>
      <c r="U3918" s="61" t="s">
        <v>340</v>
      </c>
      <c r="V3918" t="s">
        <v>710</v>
      </c>
      <c r="W3918" t="s">
        <v>263</v>
      </c>
      <c r="X3918" s="59">
        <v>18324</v>
      </c>
      <c r="Y3918" s="59">
        <v>-1</v>
      </c>
      <c r="AA3918" s="146" t="str">
        <f t="shared" si="753"/>
        <v>EX</v>
      </c>
      <c r="AB3918" s="146">
        <f t="shared" si="755"/>
        <v>0</v>
      </c>
      <c r="AC3918" t="str">
        <f t="shared" si="746"/>
        <v>EX</v>
      </c>
      <c r="AD3918" s="74">
        <f t="shared" si="747"/>
        <v>-1</v>
      </c>
      <c r="AE3918" s="74">
        <f t="shared" si="752"/>
        <v>-1</v>
      </c>
      <c r="AF3918">
        <v>1</v>
      </c>
      <c r="AG3918">
        <v>0</v>
      </c>
      <c r="AH3918" s="74">
        <v>0</v>
      </c>
      <c r="AJ3918" s="74">
        <f t="shared" si="748"/>
        <v>0</v>
      </c>
      <c r="AK3918" s="74">
        <f t="shared" si="754"/>
        <v>-1</v>
      </c>
      <c r="AL3918" t="str">
        <f t="shared" si="749"/>
        <v>N</v>
      </c>
      <c r="AN3918" t="s">
        <v>89</v>
      </c>
      <c r="AO3918" t="s">
        <v>88</v>
      </c>
      <c r="AP3918" t="str">
        <f t="shared" si="750"/>
        <v>95</v>
      </c>
      <c r="AQ3918" s="145" t="s">
        <v>1826</v>
      </c>
      <c r="AR3918" t="str">
        <f t="shared" si="751"/>
        <v>1-Adjusted Base Budget</v>
      </c>
      <c r="AS3918" s="145" t="s">
        <v>1827</v>
      </c>
      <c r="AT3918" t="s">
        <v>213</v>
      </c>
      <c r="AV3918" t="str">
        <f t="shared" si="757"/>
        <v>UAVP</v>
      </c>
      <c r="AW3918" t="str">
        <f t="shared" si="756"/>
        <v>VP UNIVERSITY ACADEMIC AFFAIRS</v>
      </c>
    </row>
    <row r="3919" spans="1:49">
      <c r="A3919" s="59">
        <v>2018</v>
      </c>
      <c r="B3919" t="s">
        <v>137</v>
      </c>
      <c r="C3919" t="s">
        <v>1387</v>
      </c>
      <c r="D3919" t="s">
        <v>1388</v>
      </c>
      <c r="E3919" t="s">
        <v>1404</v>
      </c>
      <c r="F3919" t="s">
        <v>228</v>
      </c>
      <c r="H3919" t="s">
        <v>1405</v>
      </c>
      <c r="I3919" s="170" t="s">
        <v>87</v>
      </c>
      <c r="J3919" t="s">
        <v>88</v>
      </c>
      <c r="K3919" t="s">
        <v>214</v>
      </c>
      <c r="L3919" t="s">
        <v>419</v>
      </c>
      <c r="M3919" t="s">
        <v>420</v>
      </c>
      <c r="N3919" t="s">
        <v>217</v>
      </c>
      <c r="O3919" t="s">
        <v>263</v>
      </c>
      <c r="P3919" t="s">
        <v>414</v>
      </c>
      <c r="Q3919" t="s">
        <v>415</v>
      </c>
      <c r="R3919" t="s">
        <v>416</v>
      </c>
      <c r="S3919" t="s">
        <v>338</v>
      </c>
      <c r="T3919" t="s">
        <v>339</v>
      </c>
      <c r="U3919" s="61" t="s">
        <v>340</v>
      </c>
      <c r="V3919" t="s">
        <v>710</v>
      </c>
      <c r="W3919" t="s">
        <v>263</v>
      </c>
      <c r="X3919" s="59">
        <v>0</v>
      </c>
      <c r="Y3919" s="59">
        <v>11364</v>
      </c>
      <c r="AA3919" s="146" t="str">
        <f t="shared" si="753"/>
        <v>EX</v>
      </c>
      <c r="AB3919" s="146">
        <f t="shared" si="755"/>
        <v>0</v>
      </c>
      <c r="AC3919" t="str">
        <f t="shared" si="746"/>
        <v>EX</v>
      </c>
      <c r="AD3919" s="74">
        <f t="shared" si="747"/>
        <v>11364</v>
      </c>
      <c r="AE3919" s="74">
        <f t="shared" si="752"/>
        <v>11364</v>
      </c>
      <c r="AF3919">
        <v>1</v>
      </c>
      <c r="AG3919">
        <v>0</v>
      </c>
      <c r="AH3919" s="74">
        <v>0</v>
      </c>
      <c r="AJ3919" s="74">
        <f t="shared" si="748"/>
        <v>0</v>
      </c>
      <c r="AK3919" s="74">
        <f t="shared" si="754"/>
        <v>11364</v>
      </c>
      <c r="AL3919" t="str">
        <f t="shared" si="749"/>
        <v>N</v>
      </c>
      <c r="AN3919" t="s">
        <v>89</v>
      </c>
      <c r="AO3919" t="s">
        <v>88</v>
      </c>
      <c r="AP3919" t="str">
        <f t="shared" si="750"/>
        <v>95</v>
      </c>
      <c r="AQ3919" s="145" t="s">
        <v>1826</v>
      </c>
      <c r="AR3919" t="str">
        <f t="shared" si="751"/>
        <v>1-Adjusted Base Budget</v>
      </c>
      <c r="AS3919" s="145" t="s">
        <v>1827</v>
      </c>
      <c r="AT3919" t="s">
        <v>213</v>
      </c>
      <c r="AV3919" t="str">
        <f t="shared" si="757"/>
        <v>UAVP</v>
      </c>
      <c r="AW3919" t="str">
        <f t="shared" si="756"/>
        <v>VP UNIVERSITY ACADEMIC AFFAIRS</v>
      </c>
    </row>
    <row r="3920" spans="1:49">
      <c r="A3920" s="59">
        <v>2018</v>
      </c>
      <c r="B3920" t="s">
        <v>137</v>
      </c>
      <c r="C3920" t="s">
        <v>1387</v>
      </c>
      <c r="D3920" t="s">
        <v>1388</v>
      </c>
      <c r="E3920" t="s">
        <v>1389</v>
      </c>
      <c r="F3920" t="s">
        <v>228</v>
      </c>
      <c r="H3920" t="s">
        <v>1388</v>
      </c>
      <c r="I3920" s="170" t="s">
        <v>87</v>
      </c>
      <c r="J3920" t="s">
        <v>88</v>
      </c>
      <c r="K3920" t="s">
        <v>214</v>
      </c>
      <c r="L3920" t="s">
        <v>419</v>
      </c>
      <c r="M3920" t="s">
        <v>420</v>
      </c>
      <c r="N3920" t="s">
        <v>217</v>
      </c>
      <c r="O3920" t="s">
        <v>263</v>
      </c>
      <c r="P3920" t="s">
        <v>414</v>
      </c>
      <c r="Q3920" t="s">
        <v>415</v>
      </c>
      <c r="R3920" t="s">
        <v>416</v>
      </c>
      <c r="S3920" t="s">
        <v>338</v>
      </c>
      <c r="T3920" t="s">
        <v>339</v>
      </c>
      <c r="U3920" s="61" t="s">
        <v>340</v>
      </c>
      <c r="V3920" t="s">
        <v>1390</v>
      </c>
      <c r="W3920" t="s">
        <v>263</v>
      </c>
      <c r="X3920" s="59">
        <v>143979</v>
      </c>
      <c r="Y3920" s="59">
        <v>190891</v>
      </c>
      <c r="AA3920" s="146" t="str">
        <f t="shared" si="753"/>
        <v>EX</v>
      </c>
      <c r="AB3920" s="146">
        <f t="shared" si="755"/>
        <v>0</v>
      </c>
      <c r="AC3920" t="str">
        <f t="shared" si="746"/>
        <v>EX</v>
      </c>
      <c r="AD3920" s="74">
        <f t="shared" si="747"/>
        <v>190891</v>
      </c>
      <c r="AE3920" s="74">
        <f t="shared" si="752"/>
        <v>190891</v>
      </c>
      <c r="AF3920">
        <v>1</v>
      </c>
      <c r="AG3920">
        <v>0</v>
      </c>
      <c r="AH3920" s="74">
        <v>0</v>
      </c>
      <c r="AJ3920" s="74">
        <f t="shared" si="748"/>
        <v>0</v>
      </c>
      <c r="AK3920" s="74">
        <f t="shared" si="754"/>
        <v>190891</v>
      </c>
      <c r="AL3920" t="str">
        <f t="shared" si="749"/>
        <v>N</v>
      </c>
      <c r="AN3920" t="s">
        <v>89</v>
      </c>
      <c r="AO3920" t="s">
        <v>88</v>
      </c>
      <c r="AP3920" t="str">
        <f t="shared" si="750"/>
        <v>95</v>
      </c>
      <c r="AQ3920" s="145" t="s">
        <v>1826</v>
      </c>
      <c r="AR3920" t="str">
        <f t="shared" si="751"/>
        <v>1-Adjusted Base Budget</v>
      </c>
      <c r="AS3920" s="145" t="s">
        <v>1827</v>
      </c>
      <c r="AT3920" t="s">
        <v>213</v>
      </c>
      <c r="AV3920" t="str">
        <f t="shared" si="757"/>
        <v>UAVP</v>
      </c>
      <c r="AW3920" t="str">
        <f t="shared" si="756"/>
        <v>VP UNIVERSITY ACADEMIC AFFAIRS</v>
      </c>
    </row>
    <row r="3921" spans="1:49">
      <c r="A3921" s="59">
        <v>2018</v>
      </c>
      <c r="B3921" t="s">
        <v>137</v>
      </c>
      <c r="C3921" t="s">
        <v>1387</v>
      </c>
      <c r="D3921" t="s">
        <v>1388</v>
      </c>
      <c r="E3921" t="s">
        <v>1394</v>
      </c>
      <c r="F3921" t="s">
        <v>228</v>
      </c>
      <c r="H3921" t="s">
        <v>1395</v>
      </c>
      <c r="I3921" s="170" t="s">
        <v>87</v>
      </c>
      <c r="J3921" t="s">
        <v>88</v>
      </c>
      <c r="K3921" t="s">
        <v>214</v>
      </c>
      <c r="L3921" t="s">
        <v>419</v>
      </c>
      <c r="M3921" t="s">
        <v>420</v>
      </c>
      <c r="N3921" t="s">
        <v>217</v>
      </c>
      <c r="O3921" t="s">
        <v>263</v>
      </c>
      <c r="P3921" t="s">
        <v>414</v>
      </c>
      <c r="Q3921" t="s">
        <v>415</v>
      </c>
      <c r="R3921" t="s">
        <v>416</v>
      </c>
      <c r="S3921" t="s">
        <v>338</v>
      </c>
      <c r="T3921" t="s">
        <v>339</v>
      </c>
      <c r="U3921" s="61" t="s">
        <v>340</v>
      </c>
      <c r="V3921" t="s">
        <v>1390</v>
      </c>
      <c r="W3921" t="s">
        <v>263</v>
      </c>
      <c r="X3921" s="59">
        <v>16773</v>
      </c>
      <c r="Y3921" s="59">
        <v>16773</v>
      </c>
      <c r="AA3921" s="146" t="str">
        <f t="shared" si="753"/>
        <v>EX</v>
      </c>
      <c r="AB3921" s="146">
        <f t="shared" si="755"/>
        <v>0</v>
      </c>
      <c r="AC3921" t="str">
        <f t="shared" si="746"/>
        <v>EX</v>
      </c>
      <c r="AD3921" s="74">
        <f t="shared" si="747"/>
        <v>16773</v>
      </c>
      <c r="AE3921" s="74">
        <f t="shared" si="752"/>
        <v>16773</v>
      </c>
      <c r="AF3921">
        <v>1</v>
      </c>
      <c r="AG3921">
        <v>0</v>
      </c>
      <c r="AH3921" s="74">
        <v>0</v>
      </c>
      <c r="AJ3921" s="74">
        <f t="shared" si="748"/>
        <v>0</v>
      </c>
      <c r="AK3921" s="74">
        <f t="shared" si="754"/>
        <v>16773</v>
      </c>
      <c r="AL3921" t="str">
        <f t="shared" si="749"/>
        <v>N</v>
      </c>
      <c r="AN3921" t="s">
        <v>89</v>
      </c>
      <c r="AO3921" t="s">
        <v>88</v>
      </c>
      <c r="AP3921" t="str">
        <f t="shared" si="750"/>
        <v>95</v>
      </c>
      <c r="AQ3921" s="145" t="s">
        <v>1826</v>
      </c>
      <c r="AR3921" t="str">
        <f t="shared" si="751"/>
        <v>1-Adjusted Base Budget</v>
      </c>
      <c r="AS3921" s="145" t="s">
        <v>1827</v>
      </c>
      <c r="AT3921" t="s">
        <v>213</v>
      </c>
      <c r="AV3921" t="str">
        <f t="shared" si="757"/>
        <v>UAVP</v>
      </c>
      <c r="AW3921" t="str">
        <f t="shared" si="756"/>
        <v>VP UNIVERSITY ACADEMIC AFFAIRS</v>
      </c>
    </row>
    <row r="3922" spans="1:49">
      <c r="A3922" s="59">
        <v>2018</v>
      </c>
      <c r="B3922" t="s">
        <v>137</v>
      </c>
      <c r="C3922" t="s">
        <v>1387</v>
      </c>
      <c r="D3922" t="s">
        <v>1388</v>
      </c>
      <c r="E3922" t="s">
        <v>1391</v>
      </c>
      <c r="F3922" t="s">
        <v>228</v>
      </c>
      <c r="H3922" t="s">
        <v>1776</v>
      </c>
      <c r="I3922" s="170" t="s">
        <v>87</v>
      </c>
      <c r="J3922" t="s">
        <v>88</v>
      </c>
      <c r="K3922" t="s">
        <v>214</v>
      </c>
      <c r="L3922" t="s">
        <v>568</v>
      </c>
      <c r="M3922" t="s">
        <v>569</v>
      </c>
      <c r="N3922" t="s">
        <v>217</v>
      </c>
      <c r="O3922" t="s">
        <v>263</v>
      </c>
      <c r="P3922" t="s">
        <v>414</v>
      </c>
      <c r="Q3922" t="s">
        <v>415</v>
      </c>
      <c r="R3922" t="s">
        <v>416</v>
      </c>
      <c r="S3922" t="s">
        <v>338</v>
      </c>
      <c r="T3922" t="s">
        <v>339</v>
      </c>
      <c r="U3922" s="61" t="s">
        <v>340</v>
      </c>
      <c r="V3922" t="s">
        <v>710</v>
      </c>
      <c r="W3922" t="s">
        <v>263</v>
      </c>
      <c r="X3922" s="59">
        <v>120</v>
      </c>
      <c r="Y3922" s="59">
        <v>120</v>
      </c>
      <c r="AA3922" s="146" t="str">
        <f t="shared" si="753"/>
        <v>EX</v>
      </c>
      <c r="AB3922" s="146">
        <f t="shared" si="755"/>
        <v>0</v>
      </c>
      <c r="AC3922" t="str">
        <f t="shared" si="746"/>
        <v>EX</v>
      </c>
      <c r="AD3922" s="74">
        <f t="shared" si="747"/>
        <v>120</v>
      </c>
      <c r="AE3922" s="74">
        <f t="shared" si="752"/>
        <v>120</v>
      </c>
      <c r="AF3922">
        <v>1</v>
      </c>
      <c r="AG3922">
        <v>0</v>
      </c>
      <c r="AH3922" s="74">
        <v>0</v>
      </c>
      <c r="AJ3922" s="74">
        <f t="shared" si="748"/>
        <v>0</v>
      </c>
      <c r="AK3922" s="74">
        <f t="shared" si="754"/>
        <v>120</v>
      </c>
      <c r="AL3922" t="str">
        <f t="shared" si="749"/>
        <v>N</v>
      </c>
      <c r="AN3922" t="s">
        <v>89</v>
      </c>
      <c r="AO3922" t="s">
        <v>88</v>
      </c>
      <c r="AP3922" t="str">
        <f t="shared" si="750"/>
        <v>95</v>
      </c>
      <c r="AQ3922" s="145" t="s">
        <v>1826</v>
      </c>
      <c r="AR3922" t="str">
        <f t="shared" si="751"/>
        <v>1-Adjusted Base Budget</v>
      </c>
      <c r="AS3922" s="145" t="s">
        <v>1827</v>
      </c>
      <c r="AT3922" t="s">
        <v>213</v>
      </c>
      <c r="AV3922" t="str">
        <f t="shared" si="757"/>
        <v>UAVP</v>
      </c>
      <c r="AW3922" t="str">
        <f t="shared" si="756"/>
        <v>VP UNIVERSITY ACADEMIC AFFAIRS</v>
      </c>
    </row>
    <row r="3923" spans="1:49">
      <c r="A3923" s="59">
        <v>2018</v>
      </c>
      <c r="B3923" t="s">
        <v>137</v>
      </c>
      <c r="C3923" t="s">
        <v>1387</v>
      </c>
      <c r="D3923" t="s">
        <v>1388</v>
      </c>
      <c r="E3923" t="s">
        <v>1389</v>
      </c>
      <c r="F3923" t="s">
        <v>228</v>
      </c>
      <c r="H3923" t="s">
        <v>1388</v>
      </c>
      <c r="I3923" s="170" t="s">
        <v>87</v>
      </c>
      <c r="J3923" t="s">
        <v>88</v>
      </c>
      <c r="K3923" t="s">
        <v>214</v>
      </c>
      <c r="L3923" t="s">
        <v>568</v>
      </c>
      <c r="M3923" t="s">
        <v>569</v>
      </c>
      <c r="N3923" t="s">
        <v>217</v>
      </c>
      <c r="O3923" t="s">
        <v>263</v>
      </c>
      <c r="P3923" t="s">
        <v>414</v>
      </c>
      <c r="Q3923" t="s">
        <v>415</v>
      </c>
      <c r="R3923" t="s">
        <v>416</v>
      </c>
      <c r="S3923" t="s">
        <v>338</v>
      </c>
      <c r="T3923" t="s">
        <v>339</v>
      </c>
      <c r="U3923" s="61" t="s">
        <v>340</v>
      </c>
      <c r="V3923" t="s">
        <v>1390</v>
      </c>
      <c r="W3923" t="s">
        <v>263</v>
      </c>
      <c r="X3923" s="59">
        <v>3966</v>
      </c>
      <c r="Y3923" s="59">
        <v>3966</v>
      </c>
      <c r="AA3923" s="146" t="str">
        <f t="shared" si="753"/>
        <v>EX</v>
      </c>
      <c r="AB3923" s="146">
        <f t="shared" si="755"/>
        <v>0</v>
      </c>
      <c r="AC3923" t="str">
        <f t="shared" ref="AC3923:AC3986" si="758">IF(O3923 =AA3923,W3923,"Allot/Xfer IN")</f>
        <v>EX</v>
      </c>
      <c r="AD3923" s="74">
        <f t="shared" ref="AD3923:AD3986" si="759">IF(O3923 =AA3923,Y3923,-Y3923)</f>
        <v>3966</v>
      </c>
      <c r="AE3923" s="74">
        <f t="shared" si="752"/>
        <v>3966</v>
      </c>
      <c r="AF3923">
        <v>1</v>
      </c>
      <c r="AG3923">
        <v>0</v>
      </c>
      <c r="AH3923" s="74">
        <v>0</v>
      </c>
      <c r="AJ3923" s="74">
        <f t="shared" ref="AJ3923:AJ3986" si="760">SUM(AG3923:AI3923)</f>
        <v>0</v>
      </c>
      <c r="AK3923" s="74">
        <f t="shared" si="754"/>
        <v>3966</v>
      </c>
      <c r="AL3923" t="str">
        <f t="shared" ref="AL3923:AL3986" si="761">IF(AF3923&lt;&gt;1,"Y","N")</f>
        <v>N</v>
      </c>
      <c r="AN3923" t="s">
        <v>89</v>
      </c>
      <c r="AO3923" t="s">
        <v>88</v>
      </c>
      <c r="AP3923" t="str">
        <f t="shared" ref="AP3923:AP3986" si="762">IF(AL3923 ="Y","99",I3923)</f>
        <v>95</v>
      </c>
      <c r="AQ3923" s="145" t="s">
        <v>1826</v>
      </c>
      <c r="AR3923" t="str">
        <f t="shared" ref="AR3923:AR3986" si="763">IF(AM3923 ="y",AQ3923,IF(AG3923 &lt;&gt;0,"2-Provision for Compensation Incr","1-Adjusted Base Budget"))</f>
        <v>1-Adjusted Base Budget</v>
      </c>
      <c r="AS3923" s="145" t="s">
        <v>1827</v>
      </c>
      <c r="AT3923" t="s">
        <v>213</v>
      </c>
      <c r="AV3923" t="str">
        <f t="shared" si="757"/>
        <v>UAVP</v>
      </c>
      <c r="AW3923" t="str">
        <f t="shared" si="756"/>
        <v>VP UNIVERSITY ACADEMIC AFFAIRS</v>
      </c>
    </row>
    <row r="3924" spans="1:49">
      <c r="A3924" s="59">
        <v>2018</v>
      </c>
      <c r="B3924" t="s">
        <v>137</v>
      </c>
      <c r="C3924" t="s">
        <v>1387</v>
      </c>
      <c r="D3924" t="s">
        <v>1388</v>
      </c>
      <c r="E3924" t="s">
        <v>1391</v>
      </c>
      <c r="F3924" t="s">
        <v>228</v>
      </c>
      <c r="H3924" t="s">
        <v>1776</v>
      </c>
      <c r="I3924" s="170" t="s">
        <v>87</v>
      </c>
      <c r="J3924" t="s">
        <v>88</v>
      </c>
      <c r="K3924" t="s">
        <v>214</v>
      </c>
      <c r="L3924" t="s">
        <v>421</v>
      </c>
      <c r="M3924" t="s">
        <v>422</v>
      </c>
      <c r="N3924" t="s">
        <v>217</v>
      </c>
      <c r="O3924" t="s">
        <v>263</v>
      </c>
      <c r="P3924" t="s">
        <v>367</v>
      </c>
      <c r="Q3924" t="s">
        <v>368</v>
      </c>
      <c r="R3924" t="s">
        <v>369</v>
      </c>
      <c r="S3924" t="s">
        <v>370</v>
      </c>
      <c r="T3924" t="s">
        <v>368</v>
      </c>
      <c r="U3924" s="61" t="s">
        <v>371</v>
      </c>
      <c r="V3924" t="s">
        <v>710</v>
      </c>
      <c r="W3924" t="s">
        <v>263</v>
      </c>
      <c r="X3924" s="59">
        <v>2000</v>
      </c>
      <c r="Y3924" s="59">
        <v>4000</v>
      </c>
      <c r="AA3924" s="146" t="str">
        <f t="shared" si="753"/>
        <v>EX</v>
      </c>
      <c r="AB3924" s="146">
        <f t="shared" si="755"/>
        <v>0</v>
      </c>
      <c r="AC3924" t="str">
        <f t="shared" si="758"/>
        <v>EX</v>
      </c>
      <c r="AD3924" s="74">
        <f t="shared" si="759"/>
        <v>4000</v>
      </c>
      <c r="AE3924" s="74">
        <f t="shared" ref="AE3924:AE3987" si="764">Y3924</f>
        <v>4000</v>
      </c>
      <c r="AF3924">
        <v>1</v>
      </c>
      <c r="AG3924">
        <v>0</v>
      </c>
      <c r="AH3924" s="74">
        <v>0</v>
      </c>
      <c r="AJ3924" s="74">
        <f t="shared" si="760"/>
        <v>0</v>
      </c>
      <c r="AK3924" s="74">
        <f t="shared" si="754"/>
        <v>4000</v>
      </c>
      <c r="AL3924" t="str">
        <f t="shared" si="761"/>
        <v>N</v>
      </c>
      <c r="AN3924" t="s">
        <v>89</v>
      </c>
      <c r="AO3924" t="s">
        <v>88</v>
      </c>
      <c r="AP3924" t="str">
        <f t="shared" si="762"/>
        <v>95</v>
      </c>
      <c r="AQ3924" s="145" t="s">
        <v>1826</v>
      </c>
      <c r="AR3924" t="str">
        <f t="shared" si="763"/>
        <v>1-Adjusted Base Budget</v>
      </c>
      <c r="AS3924" s="145" t="s">
        <v>1827</v>
      </c>
      <c r="AT3924" t="s">
        <v>213</v>
      </c>
      <c r="AV3924" t="str">
        <f t="shared" si="757"/>
        <v>UAVP</v>
      </c>
      <c r="AW3924" t="str">
        <f t="shared" si="756"/>
        <v>VP UNIVERSITY ACADEMIC AFFAIRS</v>
      </c>
    </row>
    <row r="3925" spans="1:49">
      <c r="A3925" s="59">
        <v>2018</v>
      </c>
      <c r="B3925" t="s">
        <v>137</v>
      </c>
      <c r="C3925" t="s">
        <v>1387</v>
      </c>
      <c r="D3925" t="s">
        <v>1388</v>
      </c>
      <c r="E3925" t="s">
        <v>1392</v>
      </c>
      <c r="F3925" t="s">
        <v>228</v>
      </c>
      <c r="H3925" t="s">
        <v>1393</v>
      </c>
      <c r="I3925" s="170" t="s">
        <v>87</v>
      </c>
      <c r="J3925" t="s">
        <v>88</v>
      </c>
      <c r="K3925" t="s">
        <v>214</v>
      </c>
      <c r="L3925" t="s">
        <v>421</v>
      </c>
      <c r="M3925" t="s">
        <v>422</v>
      </c>
      <c r="N3925" t="s">
        <v>217</v>
      </c>
      <c r="O3925" t="s">
        <v>263</v>
      </c>
      <c r="P3925" t="s">
        <v>367</v>
      </c>
      <c r="Q3925" t="s">
        <v>368</v>
      </c>
      <c r="R3925" t="s">
        <v>369</v>
      </c>
      <c r="S3925" t="s">
        <v>370</v>
      </c>
      <c r="T3925" t="s">
        <v>368</v>
      </c>
      <c r="U3925" s="61" t="s">
        <v>371</v>
      </c>
      <c r="V3925" t="s">
        <v>710</v>
      </c>
      <c r="W3925" t="s">
        <v>263</v>
      </c>
      <c r="X3925" s="59">
        <v>2000</v>
      </c>
      <c r="Y3925" s="59">
        <v>0</v>
      </c>
      <c r="AA3925" s="146" t="str">
        <f t="shared" si="753"/>
        <v>EX</v>
      </c>
      <c r="AB3925" s="146">
        <f t="shared" si="755"/>
        <v>0</v>
      </c>
      <c r="AC3925" t="str">
        <f t="shared" si="758"/>
        <v>EX</v>
      </c>
      <c r="AD3925" s="74">
        <f t="shared" si="759"/>
        <v>0</v>
      </c>
      <c r="AE3925" s="74">
        <f t="shared" si="764"/>
        <v>0</v>
      </c>
      <c r="AF3925">
        <v>1</v>
      </c>
      <c r="AG3925">
        <v>0</v>
      </c>
      <c r="AH3925" s="74">
        <v>0</v>
      </c>
      <c r="AJ3925" s="74">
        <f t="shared" si="760"/>
        <v>0</v>
      </c>
      <c r="AK3925" s="74">
        <f t="shared" si="754"/>
        <v>0</v>
      </c>
      <c r="AL3925" t="str">
        <f t="shared" si="761"/>
        <v>N</v>
      </c>
      <c r="AN3925" t="s">
        <v>89</v>
      </c>
      <c r="AO3925" t="s">
        <v>88</v>
      </c>
      <c r="AP3925" t="str">
        <f t="shared" si="762"/>
        <v>95</v>
      </c>
      <c r="AQ3925" s="145" t="s">
        <v>1826</v>
      </c>
      <c r="AR3925" t="str">
        <f t="shared" si="763"/>
        <v>1-Adjusted Base Budget</v>
      </c>
      <c r="AS3925" s="145" t="s">
        <v>1827</v>
      </c>
      <c r="AT3925" t="s">
        <v>213</v>
      </c>
      <c r="AV3925" t="str">
        <f t="shared" si="757"/>
        <v>UAVP</v>
      </c>
      <c r="AW3925" t="str">
        <f t="shared" si="756"/>
        <v>VP UNIVERSITY ACADEMIC AFFAIRS</v>
      </c>
    </row>
    <row r="3926" spans="1:49">
      <c r="A3926" s="59">
        <v>2018</v>
      </c>
      <c r="B3926" t="s">
        <v>137</v>
      </c>
      <c r="C3926" t="s">
        <v>1387</v>
      </c>
      <c r="D3926" t="s">
        <v>1388</v>
      </c>
      <c r="E3926" t="s">
        <v>1389</v>
      </c>
      <c r="F3926" t="s">
        <v>228</v>
      </c>
      <c r="H3926" t="s">
        <v>1388</v>
      </c>
      <c r="I3926" s="170" t="s">
        <v>87</v>
      </c>
      <c r="J3926" t="s">
        <v>88</v>
      </c>
      <c r="K3926" t="s">
        <v>214</v>
      </c>
      <c r="L3926" t="s">
        <v>421</v>
      </c>
      <c r="M3926" t="s">
        <v>422</v>
      </c>
      <c r="N3926" t="s">
        <v>217</v>
      </c>
      <c r="O3926" t="s">
        <v>263</v>
      </c>
      <c r="P3926" t="s">
        <v>367</v>
      </c>
      <c r="Q3926" t="s">
        <v>368</v>
      </c>
      <c r="R3926" t="s">
        <v>369</v>
      </c>
      <c r="S3926" t="s">
        <v>370</v>
      </c>
      <c r="T3926" t="s">
        <v>368</v>
      </c>
      <c r="U3926" s="61" t="s">
        <v>371</v>
      </c>
      <c r="V3926" t="s">
        <v>1390</v>
      </c>
      <c r="W3926" t="s">
        <v>263</v>
      </c>
      <c r="X3926" s="59">
        <v>19000</v>
      </c>
      <c r="Y3926" s="59">
        <v>19000</v>
      </c>
      <c r="AA3926" s="146" t="str">
        <f t="shared" si="753"/>
        <v>EX</v>
      </c>
      <c r="AB3926" s="146">
        <f t="shared" si="755"/>
        <v>0</v>
      </c>
      <c r="AC3926" t="str">
        <f t="shared" si="758"/>
        <v>EX</v>
      </c>
      <c r="AD3926" s="74">
        <f t="shared" si="759"/>
        <v>19000</v>
      </c>
      <c r="AE3926" s="74">
        <f t="shared" si="764"/>
        <v>19000</v>
      </c>
      <c r="AF3926">
        <v>1</v>
      </c>
      <c r="AG3926">
        <v>0</v>
      </c>
      <c r="AH3926" s="74">
        <v>0</v>
      </c>
      <c r="AJ3926" s="74">
        <f t="shared" si="760"/>
        <v>0</v>
      </c>
      <c r="AK3926" s="74">
        <f t="shared" si="754"/>
        <v>19000</v>
      </c>
      <c r="AL3926" t="str">
        <f t="shared" si="761"/>
        <v>N</v>
      </c>
      <c r="AN3926" t="s">
        <v>89</v>
      </c>
      <c r="AO3926" t="s">
        <v>88</v>
      </c>
      <c r="AP3926" t="str">
        <f t="shared" si="762"/>
        <v>95</v>
      </c>
      <c r="AQ3926" s="145" t="s">
        <v>1826</v>
      </c>
      <c r="AR3926" t="str">
        <f t="shared" si="763"/>
        <v>1-Adjusted Base Budget</v>
      </c>
      <c r="AS3926" s="145" t="s">
        <v>1827</v>
      </c>
      <c r="AT3926" t="s">
        <v>213</v>
      </c>
      <c r="AV3926" t="str">
        <f t="shared" si="757"/>
        <v>UAVP</v>
      </c>
      <c r="AW3926" t="str">
        <f t="shared" si="756"/>
        <v>VP UNIVERSITY ACADEMIC AFFAIRS</v>
      </c>
    </row>
    <row r="3927" spans="1:49">
      <c r="A3927" s="59">
        <v>2018</v>
      </c>
      <c r="B3927" t="s">
        <v>137</v>
      </c>
      <c r="C3927" t="s">
        <v>1387</v>
      </c>
      <c r="D3927" t="s">
        <v>1388</v>
      </c>
      <c r="E3927" t="s">
        <v>1394</v>
      </c>
      <c r="F3927" t="s">
        <v>228</v>
      </c>
      <c r="H3927" t="s">
        <v>1395</v>
      </c>
      <c r="I3927" s="170" t="s">
        <v>87</v>
      </c>
      <c r="J3927" t="s">
        <v>88</v>
      </c>
      <c r="K3927" t="s">
        <v>214</v>
      </c>
      <c r="L3927" t="s">
        <v>421</v>
      </c>
      <c r="M3927" t="s">
        <v>422</v>
      </c>
      <c r="N3927" t="s">
        <v>217</v>
      </c>
      <c r="O3927" t="s">
        <v>263</v>
      </c>
      <c r="P3927" t="s">
        <v>367</v>
      </c>
      <c r="Q3927" t="s">
        <v>368</v>
      </c>
      <c r="R3927" t="s">
        <v>369</v>
      </c>
      <c r="S3927" t="s">
        <v>370</v>
      </c>
      <c r="T3927" t="s">
        <v>368</v>
      </c>
      <c r="U3927" s="61" t="s">
        <v>371</v>
      </c>
      <c r="V3927" t="s">
        <v>1390</v>
      </c>
      <c r="W3927" t="s">
        <v>263</v>
      </c>
      <c r="X3927" s="59">
        <v>20000</v>
      </c>
      <c r="Y3927" s="59">
        <v>20000</v>
      </c>
      <c r="AA3927" s="146" t="str">
        <f t="shared" si="753"/>
        <v>EX</v>
      </c>
      <c r="AB3927" s="146">
        <f t="shared" si="755"/>
        <v>0</v>
      </c>
      <c r="AC3927" t="str">
        <f t="shared" si="758"/>
        <v>EX</v>
      </c>
      <c r="AD3927" s="74">
        <f t="shared" si="759"/>
        <v>20000</v>
      </c>
      <c r="AE3927" s="74">
        <f t="shared" si="764"/>
        <v>20000</v>
      </c>
      <c r="AF3927">
        <v>1</v>
      </c>
      <c r="AG3927">
        <v>0</v>
      </c>
      <c r="AH3927" s="74">
        <v>0</v>
      </c>
      <c r="AJ3927" s="74">
        <f t="shared" si="760"/>
        <v>0</v>
      </c>
      <c r="AK3927" s="74">
        <f t="shared" si="754"/>
        <v>20000</v>
      </c>
      <c r="AL3927" t="str">
        <f t="shared" si="761"/>
        <v>N</v>
      </c>
      <c r="AN3927" t="s">
        <v>89</v>
      </c>
      <c r="AO3927" t="s">
        <v>88</v>
      </c>
      <c r="AP3927" t="str">
        <f t="shared" si="762"/>
        <v>95</v>
      </c>
      <c r="AQ3927" s="145" t="s">
        <v>1826</v>
      </c>
      <c r="AR3927" t="str">
        <f t="shared" si="763"/>
        <v>1-Adjusted Base Budget</v>
      </c>
      <c r="AS3927" s="145" t="s">
        <v>1827</v>
      </c>
      <c r="AT3927" t="s">
        <v>213</v>
      </c>
      <c r="AV3927" t="str">
        <f t="shared" si="757"/>
        <v>UAVP</v>
      </c>
      <c r="AW3927" t="str">
        <f t="shared" si="756"/>
        <v>VP UNIVERSITY ACADEMIC AFFAIRS</v>
      </c>
    </row>
    <row r="3928" spans="1:49">
      <c r="A3928" s="59">
        <v>2018</v>
      </c>
      <c r="B3928" t="s">
        <v>137</v>
      </c>
      <c r="C3928" t="s">
        <v>1387</v>
      </c>
      <c r="D3928" t="s">
        <v>1388</v>
      </c>
      <c r="E3928" t="s">
        <v>1391</v>
      </c>
      <c r="F3928" t="s">
        <v>228</v>
      </c>
      <c r="H3928" t="s">
        <v>1776</v>
      </c>
      <c r="I3928" s="170" t="s">
        <v>87</v>
      </c>
      <c r="J3928" t="s">
        <v>88</v>
      </c>
      <c r="K3928" t="s">
        <v>214</v>
      </c>
      <c r="L3928" t="s">
        <v>425</v>
      </c>
      <c r="M3928" t="s">
        <v>426</v>
      </c>
      <c r="N3928" t="s">
        <v>217</v>
      </c>
      <c r="O3928" t="s">
        <v>263</v>
      </c>
      <c r="P3928" t="s">
        <v>367</v>
      </c>
      <c r="Q3928" t="s">
        <v>368</v>
      </c>
      <c r="R3928" t="s">
        <v>369</v>
      </c>
      <c r="S3928" t="s">
        <v>370</v>
      </c>
      <c r="T3928" t="s">
        <v>368</v>
      </c>
      <c r="U3928" s="61" t="s">
        <v>371</v>
      </c>
      <c r="V3928" t="s">
        <v>710</v>
      </c>
      <c r="W3928" t="s">
        <v>263</v>
      </c>
      <c r="X3928" s="59">
        <v>5000</v>
      </c>
      <c r="Y3928" s="59">
        <v>9785</v>
      </c>
      <c r="AA3928" s="146" t="str">
        <f t="shared" si="753"/>
        <v>EX</v>
      </c>
      <c r="AB3928" s="146">
        <f t="shared" si="755"/>
        <v>0</v>
      </c>
      <c r="AC3928" t="str">
        <f t="shared" si="758"/>
        <v>EX</v>
      </c>
      <c r="AD3928" s="74">
        <f t="shared" si="759"/>
        <v>9785</v>
      </c>
      <c r="AE3928" s="74">
        <f t="shared" si="764"/>
        <v>9785</v>
      </c>
      <c r="AF3928">
        <v>1</v>
      </c>
      <c r="AG3928">
        <v>0</v>
      </c>
      <c r="AH3928" s="74">
        <v>0</v>
      </c>
      <c r="AJ3928" s="74">
        <f t="shared" si="760"/>
        <v>0</v>
      </c>
      <c r="AK3928" s="74">
        <f t="shared" si="754"/>
        <v>9785</v>
      </c>
      <c r="AL3928" t="str">
        <f t="shared" si="761"/>
        <v>N</v>
      </c>
      <c r="AN3928" t="s">
        <v>89</v>
      </c>
      <c r="AO3928" t="s">
        <v>88</v>
      </c>
      <c r="AP3928" t="str">
        <f t="shared" si="762"/>
        <v>95</v>
      </c>
      <c r="AQ3928" s="145" t="s">
        <v>1826</v>
      </c>
      <c r="AR3928" t="str">
        <f t="shared" si="763"/>
        <v>1-Adjusted Base Budget</v>
      </c>
      <c r="AS3928" s="145" t="s">
        <v>1827</v>
      </c>
      <c r="AT3928" t="s">
        <v>213</v>
      </c>
      <c r="AV3928" t="str">
        <f t="shared" si="757"/>
        <v>UAVP</v>
      </c>
      <c r="AW3928" t="str">
        <f t="shared" si="756"/>
        <v>VP UNIVERSITY ACADEMIC AFFAIRS</v>
      </c>
    </row>
    <row r="3929" spans="1:49">
      <c r="A3929" s="59">
        <v>2018</v>
      </c>
      <c r="B3929" t="s">
        <v>137</v>
      </c>
      <c r="C3929" t="s">
        <v>1387</v>
      </c>
      <c r="D3929" t="s">
        <v>1388</v>
      </c>
      <c r="E3929" t="s">
        <v>1392</v>
      </c>
      <c r="F3929" t="s">
        <v>228</v>
      </c>
      <c r="H3929" t="s">
        <v>1393</v>
      </c>
      <c r="I3929" s="170" t="s">
        <v>87</v>
      </c>
      <c r="J3929" t="s">
        <v>88</v>
      </c>
      <c r="K3929" t="s">
        <v>214</v>
      </c>
      <c r="L3929" t="s">
        <v>425</v>
      </c>
      <c r="M3929" t="s">
        <v>426</v>
      </c>
      <c r="N3929" t="s">
        <v>217</v>
      </c>
      <c r="O3929" t="s">
        <v>263</v>
      </c>
      <c r="P3929" t="s">
        <v>367</v>
      </c>
      <c r="Q3929" t="s">
        <v>368</v>
      </c>
      <c r="R3929" t="s">
        <v>369</v>
      </c>
      <c r="S3929" t="s">
        <v>370</v>
      </c>
      <c r="T3929" t="s">
        <v>368</v>
      </c>
      <c r="U3929" s="61" t="s">
        <v>371</v>
      </c>
      <c r="V3929" t="s">
        <v>710</v>
      </c>
      <c r="W3929" t="s">
        <v>263</v>
      </c>
      <c r="X3929" s="59">
        <v>4785</v>
      </c>
      <c r="Y3929" s="59">
        <v>0</v>
      </c>
      <c r="AA3929" s="146" t="str">
        <f t="shared" si="753"/>
        <v>EX</v>
      </c>
      <c r="AB3929" s="146">
        <f t="shared" si="755"/>
        <v>0</v>
      </c>
      <c r="AC3929" t="str">
        <f t="shared" si="758"/>
        <v>EX</v>
      </c>
      <c r="AD3929" s="74">
        <f t="shared" si="759"/>
        <v>0</v>
      </c>
      <c r="AE3929" s="74">
        <f t="shared" si="764"/>
        <v>0</v>
      </c>
      <c r="AF3929">
        <v>1</v>
      </c>
      <c r="AG3929">
        <v>0</v>
      </c>
      <c r="AH3929" s="74">
        <v>0</v>
      </c>
      <c r="AJ3929" s="74">
        <f t="shared" si="760"/>
        <v>0</v>
      </c>
      <c r="AK3929" s="74">
        <f t="shared" si="754"/>
        <v>0</v>
      </c>
      <c r="AL3929" t="str">
        <f t="shared" si="761"/>
        <v>N</v>
      </c>
      <c r="AN3929" t="s">
        <v>89</v>
      </c>
      <c r="AO3929" t="s">
        <v>88</v>
      </c>
      <c r="AP3929" t="str">
        <f t="shared" si="762"/>
        <v>95</v>
      </c>
      <c r="AQ3929" s="145" t="s">
        <v>1826</v>
      </c>
      <c r="AR3929" t="str">
        <f t="shared" si="763"/>
        <v>1-Adjusted Base Budget</v>
      </c>
      <c r="AS3929" s="145" t="s">
        <v>1827</v>
      </c>
      <c r="AT3929" t="s">
        <v>213</v>
      </c>
      <c r="AV3929" t="str">
        <f t="shared" si="757"/>
        <v>UAVP</v>
      </c>
      <c r="AW3929" t="str">
        <f t="shared" si="756"/>
        <v>VP UNIVERSITY ACADEMIC AFFAIRS</v>
      </c>
    </row>
    <row r="3930" spans="1:49">
      <c r="A3930" s="59">
        <v>2018</v>
      </c>
      <c r="B3930" t="s">
        <v>137</v>
      </c>
      <c r="C3930" t="s">
        <v>1387</v>
      </c>
      <c r="D3930" t="s">
        <v>1388</v>
      </c>
      <c r="E3930" t="s">
        <v>1389</v>
      </c>
      <c r="F3930" t="s">
        <v>228</v>
      </c>
      <c r="H3930" t="s">
        <v>1388</v>
      </c>
      <c r="I3930" s="170" t="s">
        <v>87</v>
      </c>
      <c r="J3930" t="s">
        <v>88</v>
      </c>
      <c r="K3930" t="s">
        <v>214</v>
      </c>
      <c r="L3930" t="s">
        <v>425</v>
      </c>
      <c r="M3930" t="s">
        <v>426</v>
      </c>
      <c r="N3930" t="s">
        <v>217</v>
      </c>
      <c r="O3930" t="s">
        <v>263</v>
      </c>
      <c r="P3930" t="s">
        <v>367</v>
      </c>
      <c r="Q3930" t="s">
        <v>368</v>
      </c>
      <c r="R3930" t="s">
        <v>369</v>
      </c>
      <c r="S3930" t="s">
        <v>370</v>
      </c>
      <c r="T3930" t="s">
        <v>368</v>
      </c>
      <c r="U3930" s="61" t="s">
        <v>371</v>
      </c>
      <c r="V3930" t="s">
        <v>1390</v>
      </c>
      <c r="W3930" t="s">
        <v>263</v>
      </c>
      <c r="X3930" s="59">
        <v>10000</v>
      </c>
      <c r="Y3930" s="59">
        <v>10000</v>
      </c>
      <c r="AA3930" s="146" t="str">
        <f t="shared" si="753"/>
        <v>EX</v>
      </c>
      <c r="AB3930" s="146">
        <f t="shared" si="755"/>
        <v>0</v>
      </c>
      <c r="AC3930" t="str">
        <f t="shared" si="758"/>
        <v>EX</v>
      </c>
      <c r="AD3930" s="74">
        <f t="shared" si="759"/>
        <v>10000</v>
      </c>
      <c r="AE3930" s="74">
        <f t="shared" si="764"/>
        <v>10000</v>
      </c>
      <c r="AF3930">
        <v>1</v>
      </c>
      <c r="AG3930">
        <v>0</v>
      </c>
      <c r="AH3930" s="74">
        <v>0</v>
      </c>
      <c r="AJ3930" s="74">
        <f t="shared" si="760"/>
        <v>0</v>
      </c>
      <c r="AK3930" s="74">
        <f t="shared" si="754"/>
        <v>10000</v>
      </c>
      <c r="AL3930" t="str">
        <f t="shared" si="761"/>
        <v>N</v>
      </c>
      <c r="AN3930" t="s">
        <v>89</v>
      </c>
      <c r="AO3930" t="s">
        <v>88</v>
      </c>
      <c r="AP3930" t="str">
        <f t="shared" si="762"/>
        <v>95</v>
      </c>
      <c r="AQ3930" s="145" t="s">
        <v>1826</v>
      </c>
      <c r="AR3930" t="str">
        <f t="shared" si="763"/>
        <v>1-Adjusted Base Budget</v>
      </c>
      <c r="AS3930" s="145" t="s">
        <v>1827</v>
      </c>
      <c r="AT3930" t="s">
        <v>213</v>
      </c>
      <c r="AV3930" t="str">
        <f t="shared" si="757"/>
        <v>UAVP</v>
      </c>
      <c r="AW3930" t="str">
        <f t="shared" si="756"/>
        <v>VP UNIVERSITY ACADEMIC AFFAIRS</v>
      </c>
    </row>
    <row r="3931" spans="1:49">
      <c r="A3931" s="59">
        <v>2018</v>
      </c>
      <c r="B3931" t="s">
        <v>137</v>
      </c>
      <c r="C3931" t="s">
        <v>1387</v>
      </c>
      <c r="D3931" t="s">
        <v>1388</v>
      </c>
      <c r="E3931" t="s">
        <v>1394</v>
      </c>
      <c r="F3931" t="s">
        <v>228</v>
      </c>
      <c r="H3931" t="s">
        <v>1395</v>
      </c>
      <c r="I3931" s="170" t="s">
        <v>87</v>
      </c>
      <c r="J3931" t="s">
        <v>88</v>
      </c>
      <c r="K3931" t="s">
        <v>214</v>
      </c>
      <c r="L3931" t="s">
        <v>425</v>
      </c>
      <c r="M3931" t="s">
        <v>426</v>
      </c>
      <c r="N3931" t="s">
        <v>217</v>
      </c>
      <c r="O3931" t="s">
        <v>263</v>
      </c>
      <c r="P3931" t="s">
        <v>367</v>
      </c>
      <c r="Q3931" t="s">
        <v>368</v>
      </c>
      <c r="R3931" t="s">
        <v>369</v>
      </c>
      <c r="S3931" t="s">
        <v>370</v>
      </c>
      <c r="T3931" t="s">
        <v>368</v>
      </c>
      <c r="U3931" s="61" t="s">
        <v>371</v>
      </c>
      <c r="V3931" t="s">
        <v>1390</v>
      </c>
      <c r="W3931" t="s">
        <v>263</v>
      </c>
      <c r="X3931" s="59">
        <v>3000</v>
      </c>
      <c r="Y3931" s="59">
        <v>3000</v>
      </c>
      <c r="AA3931" s="146" t="str">
        <f t="shared" si="753"/>
        <v>EX</v>
      </c>
      <c r="AB3931" s="146">
        <f t="shared" si="755"/>
        <v>0</v>
      </c>
      <c r="AC3931" t="str">
        <f t="shared" si="758"/>
        <v>EX</v>
      </c>
      <c r="AD3931" s="74">
        <f t="shared" si="759"/>
        <v>3000</v>
      </c>
      <c r="AE3931" s="74">
        <f t="shared" si="764"/>
        <v>3000</v>
      </c>
      <c r="AF3931">
        <v>1</v>
      </c>
      <c r="AG3931">
        <v>0</v>
      </c>
      <c r="AH3931" s="74">
        <v>0</v>
      </c>
      <c r="AJ3931" s="74">
        <f t="shared" si="760"/>
        <v>0</v>
      </c>
      <c r="AK3931" s="74">
        <f t="shared" si="754"/>
        <v>3000</v>
      </c>
      <c r="AL3931" t="str">
        <f t="shared" si="761"/>
        <v>N</v>
      </c>
      <c r="AN3931" t="s">
        <v>89</v>
      </c>
      <c r="AO3931" t="s">
        <v>88</v>
      </c>
      <c r="AP3931" t="str">
        <f t="shared" si="762"/>
        <v>95</v>
      </c>
      <c r="AQ3931" s="145" t="s">
        <v>1826</v>
      </c>
      <c r="AR3931" t="str">
        <f t="shared" si="763"/>
        <v>1-Adjusted Base Budget</v>
      </c>
      <c r="AS3931" s="145" t="s">
        <v>1827</v>
      </c>
      <c r="AT3931" t="s">
        <v>213</v>
      </c>
      <c r="AV3931" t="str">
        <f t="shared" si="757"/>
        <v>UAVP</v>
      </c>
      <c r="AW3931" t="str">
        <f t="shared" si="756"/>
        <v>VP UNIVERSITY ACADEMIC AFFAIRS</v>
      </c>
    </row>
    <row r="3932" spans="1:49">
      <c r="A3932" s="59">
        <v>2018</v>
      </c>
      <c r="B3932" t="s">
        <v>137</v>
      </c>
      <c r="C3932" t="s">
        <v>1387</v>
      </c>
      <c r="D3932" t="s">
        <v>1388</v>
      </c>
      <c r="E3932" t="s">
        <v>1391</v>
      </c>
      <c r="F3932" t="s">
        <v>228</v>
      </c>
      <c r="H3932" t="s">
        <v>1776</v>
      </c>
      <c r="I3932" s="170" t="s">
        <v>87</v>
      </c>
      <c r="J3932" t="s">
        <v>88</v>
      </c>
      <c r="K3932" t="s">
        <v>214</v>
      </c>
      <c r="L3932" t="s">
        <v>427</v>
      </c>
      <c r="M3932" t="s">
        <v>428</v>
      </c>
      <c r="N3932" t="s">
        <v>217</v>
      </c>
      <c r="O3932" t="s">
        <v>263</v>
      </c>
      <c r="P3932" t="s">
        <v>367</v>
      </c>
      <c r="Q3932" t="s">
        <v>368</v>
      </c>
      <c r="R3932" t="s">
        <v>369</v>
      </c>
      <c r="S3932" t="s">
        <v>370</v>
      </c>
      <c r="T3932" t="s">
        <v>368</v>
      </c>
      <c r="U3932" s="61" t="s">
        <v>371</v>
      </c>
      <c r="V3932" t="s">
        <v>710</v>
      </c>
      <c r="W3932" t="s">
        <v>263</v>
      </c>
      <c r="X3932" s="59">
        <v>5000</v>
      </c>
      <c r="Y3932" s="59">
        <v>5000</v>
      </c>
      <c r="AA3932" s="146" t="str">
        <f t="shared" si="753"/>
        <v>EX</v>
      </c>
      <c r="AB3932" s="146">
        <f t="shared" si="755"/>
        <v>0</v>
      </c>
      <c r="AC3932" t="str">
        <f t="shared" si="758"/>
        <v>EX</v>
      </c>
      <c r="AD3932" s="74">
        <f t="shared" si="759"/>
        <v>5000</v>
      </c>
      <c r="AE3932" s="74">
        <f t="shared" si="764"/>
        <v>5000</v>
      </c>
      <c r="AF3932">
        <v>1</v>
      </c>
      <c r="AG3932">
        <v>0</v>
      </c>
      <c r="AH3932" s="74">
        <v>0</v>
      </c>
      <c r="AJ3932" s="74">
        <f t="shared" si="760"/>
        <v>0</v>
      </c>
      <c r="AK3932" s="74">
        <f t="shared" si="754"/>
        <v>5000</v>
      </c>
      <c r="AL3932" t="str">
        <f t="shared" si="761"/>
        <v>N</v>
      </c>
      <c r="AN3932" t="s">
        <v>89</v>
      </c>
      <c r="AO3932" t="s">
        <v>88</v>
      </c>
      <c r="AP3932" t="str">
        <f t="shared" si="762"/>
        <v>95</v>
      </c>
      <c r="AQ3932" s="145" t="s">
        <v>1826</v>
      </c>
      <c r="AR3932" t="str">
        <f t="shared" si="763"/>
        <v>1-Adjusted Base Budget</v>
      </c>
      <c r="AS3932" s="145" t="s">
        <v>1827</v>
      </c>
      <c r="AT3932" t="s">
        <v>213</v>
      </c>
      <c r="AV3932" t="str">
        <f t="shared" si="757"/>
        <v>UAVP</v>
      </c>
      <c r="AW3932" t="str">
        <f t="shared" si="756"/>
        <v>VP UNIVERSITY ACADEMIC AFFAIRS</v>
      </c>
    </row>
    <row r="3933" spans="1:49">
      <c r="A3933" s="59">
        <v>2018</v>
      </c>
      <c r="B3933" t="s">
        <v>137</v>
      </c>
      <c r="C3933" t="s">
        <v>1387</v>
      </c>
      <c r="D3933" t="s">
        <v>1388</v>
      </c>
      <c r="E3933" t="s">
        <v>1394</v>
      </c>
      <c r="F3933" t="s">
        <v>228</v>
      </c>
      <c r="H3933" t="s">
        <v>1395</v>
      </c>
      <c r="I3933" s="170" t="s">
        <v>87</v>
      </c>
      <c r="J3933" t="s">
        <v>88</v>
      </c>
      <c r="K3933" t="s">
        <v>214</v>
      </c>
      <c r="L3933" t="s">
        <v>427</v>
      </c>
      <c r="M3933" t="s">
        <v>428</v>
      </c>
      <c r="N3933" t="s">
        <v>217</v>
      </c>
      <c r="O3933" t="s">
        <v>263</v>
      </c>
      <c r="P3933" t="s">
        <v>367</v>
      </c>
      <c r="Q3933" t="s">
        <v>368</v>
      </c>
      <c r="R3933" t="s">
        <v>369</v>
      </c>
      <c r="S3933" t="s">
        <v>370</v>
      </c>
      <c r="T3933" t="s">
        <v>368</v>
      </c>
      <c r="U3933" s="61" t="s">
        <v>371</v>
      </c>
      <c r="V3933" t="s">
        <v>1390</v>
      </c>
      <c r="W3933" t="s">
        <v>263</v>
      </c>
      <c r="X3933" s="59">
        <v>1000</v>
      </c>
      <c r="Y3933" s="59">
        <v>1000</v>
      </c>
      <c r="AA3933" s="146" t="str">
        <f t="shared" si="753"/>
        <v>EX</v>
      </c>
      <c r="AB3933" s="146">
        <f t="shared" si="755"/>
        <v>0</v>
      </c>
      <c r="AC3933" t="str">
        <f t="shared" si="758"/>
        <v>EX</v>
      </c>
      <c r="AD3933" s="74">
        <f t="shared" si="759"/>
        <v>1000</v>
      </c>
      <c r="AE3933" s="74">
        <f t="shared" si="764"/>
        <v>1000</v>
      </c>
      <c r="AF3933">
        <v>1</v>
      </c>
      <c r="AG3933">
        <v>0</v>
      </c>
      <c r="AH3933" s="74">
        <v>0</v>
      </c>
      <c r="AJ3933" s="74">
        <f t="shared" si="760"/>
        <v>0</v>
      </c>
      <c r="AK3933" s="74">
        <f t="shared" si="754"/>
        <v>1000</v>
      </c>
      <c r="AL3933" t="str">
        <f t="shared" si="761"/>
        <v>N</v>
      </c>
      <c r="AN3933" t="s">
        <v>89</v>
      </c>
      <c r="AO3933" t="s">
        <v>88</v>
      </c>
      <c r="AP3933" t="str">
        <f t="shared" si="762"/>
        <v>95</v>
      </c>
      <c r="AQ3933" s="145" t="s">
        <v>1826</v>
      </c>
      <c r="AR3933" t="str">
        <f t="shared" si="763"/>
        <v>1-Adjusted Base Budget</v>
      </c>
      <c r="AS3933" s="145" t="s">
        <v>1827</v>
      </c>
      <c r="AT3933" t="s">
        <v>213</v>
      </c>
      <c r="AV3933" t="str">
        <f t="shared" si="757"/>
        <v>UAVP</v>
      </c>
      <c r="AW3933" t="str">
        <f t="shared" si="756"/>
        <v>VP UNIVERSITY ACADEMIC AFFAIRS</v>
      </c>
    </row>
    <row r="3934" spans="1:49">
      <c r="A3934" s="59">
        <v>2018</v>
      </c>
      <c r="B3934" t="s">
        <v>137</v>
      </c>
      <c r="C3934" t="s">
        <v>1387</v>
      </c>
      <c r="D3934" t="s">
        <v>1388</v>
      </c>
      <c r="E3934" t="s">
        <v>1389</v>
      </c>
      <c r="F3934" t="s">
        <v>228</v>
      </c>
      <c r="H3934" t="s">
        <v>1388</v>
      </c>
      <c r="I3934" s="170" t="s">
        <v>87</v>
      </c>
      <c r="J3934" t="s">
        <v>88</v>
      </c>
      <c r="K3934" t="s">
        <v>214</v>
      </c>
      <c r="L3934" t="s">
        <v>909</v>
      </c>
      <c r="M3934" t="s">
        <v>910</v>
      </c>
      <c r="N3934" t="s">
        <v>217</v>
      </c>
      <c r="O3934" t="s">
        <v>662</v>
      </c>
      <c r="P3934" t="s">
        <v>795</v>
      </c>
      <c r="Q3934" t="s">
        <v>853</v>
      </c>
      <c r="R3934" t="s">
        <v>854</v>
      </c>
      <c r="S3934" t="s">
        <v>855</v>
      </c>
      <c r="T3934" t="s">
        <v>856</v>
      </c>
      <c r="U3934" s="61" t="s">
        <v>857</v>
      </c>
      <c r="V3934" t="s">
        <v>1390</v>
      </c>
      <c r="W3934" t="s">
        <v>263</v>
      </c>
      <c r="X3934" s="59">
        <v>40000</v>
      </c>
      <c r="Y3934" s="59">
        <v>5311</v>
      </c>
      <c r="AA3934" s="146" t="str">
        <f t="shared" si="753"/>
        <v>EE</v>
      </c>
      <c r="AB3934" s="146">
        <f t="shared" si="755"/>
        <v>0</v>
      </c>
      <c r="AC3934" t="str">
        <f t="shared" si="758"/>
        <v>EX</v>
      </c>
      <c r="AD3934" s="74">
        <f t="shared" si="759"/>
        <v>5311</v>
      </c>
      <c r="AE3934" s="74">
        <f t="shared" si="764"/>
        <v>5311</v>
      </c>
      <c r="AF3934">
        <v>1</v>
      </c>
      <c r="AG3934">
        <v>0</v>
      </c>
      <c r="AH3934" s="74">
        <v>0</v>
      </c>
      <c r="AJ3934" s="74">
        <f t="shared" si="760"/>
        <v>0</v>
      </c>
      <c r="AK3934" s="74">
        <f t="shared" si="754"/>
        <v>5311</v>
      </c>
      <c r="AL3934" t="str">
        <f t="shared" si="761"/>
        <v>N</v>
      </c>
      <c r="AN3934" t="s">
        <v>89</v>
      </c>
      <c r="AO3934" t="s">
        <v>88</v>
      </c>
      <c r="AP3934" t="str">
        <f t="shared" si="762"/>
        <v>95</v>
      </c>
      <c r="AQ3934" s="145" t="s">
        <v>1826</v>
      </c>
      <c r="AR3934" t="str">
        <f t="shared" si="763"/>
        <v>1-Adjusted Base Budget</v>
      </c>
      <c r="AS3934" s="145" t="s">
        <v>1827</v>
      </c>
      <c r="AT3934" t="s">
        <v>213</v>
      </c>
      <c r="AV3934" t="str">
        <f t="shared" si="757"/>
        <v>UAVP</v>
      </c>
      <c r="AW3934" t="str">
        <f t="shared" si="756"/>
        <v>VP UNIVERSITY ACADEMIC AFFAIRS</v>
      </c>
    </row>
    <row r="3935" spans="1:49">
      <c r="A3935" s="59">
        <v>2018</v>
      </c>
      <c r="B3935" t="s">
        <v>137</v>
      </c>
      <c r="C3935" t="s">
        <v>1387</v>
      </c>
      <c r="D3935" t="s">
        <v>1388</v>
      </c>
      <c r="E3935" t="s">
        <v>1404</v>
      </c>
      <c r="F3935" t="s">
        <v>228</v>
      </c>
      <c r="H3935" t="s">
        <v>1405</v>
      </c>
      <c r="I3935" s="170" t="s">
        <v>87</v>
      </c>
      <c r="J3935" t="s">
        <v>88</v>
      </c>
      <c r="K3935" t="s">
        <v>214</v>
      </c>
      <c r="L3935" t="s">
        <v>276</v>
      </c>
      <c r="M3935" t="s">
        <v>277</v>
      </c>
      <c r="N3935" t="s">
        <v>217</v>
      </c>
      <c r="O3935" t="s">
        <v>263</v>
      </c>
      <c r="P3935" t="s">
        <v>278</v>
      </c>
      <c r="Q3935" t="s">
        <v>279</v>
      </c>
      <c r="R3935" t="s">
        <v>280</v>
      </c>
      <c r="S3935" t="s">
        <v>281</v>
      </c>
      <c r="T3935" t="s">
        <v>282</v>
      </c>
      <c r="U3935" s="61" t="s">
        <v>283</v>
      </c>
      <c r="V3935" t="s">
        <v>710</v>
      </c>
      <c r="W3935" t="s">
        <v>263</v>
      </c>
      <c r="X3935" s="59">
        <v>120000</v>
      </c>
      <c r="Y3935" s="59">
        <v>0</v>
      </c>
      <c r="AA3935" s="146" t="str">
        <f t="shared" si="753"/>
        <v>EX</v>
      </c>
      <c r="AB3935" s="146">
        <f t="shared" si="755"/>
        <v>0</v>
      </c>
      <c r="AC3935" t="str">
        <f t="shared" si="758"/>
        <v>EX</v>
      </c>
      <c r="AD3935" s="74">
        <f t="shared" si="759"/>
        <v>0</v>
      </c>
      <c r="AE3935" s="74">
        <f t="shared" si="764"/>
        <v>0</v>
      </c>
      <c r="AF3935">
        <v>1</v>
      </c>
      <c r="AG3935">
        <v>0</v>
      </c>
      <c r="AH3935" s="74">
        <v>0</v>
      </c>
      <c r="AJ3935" s="74">
        <f t="shared" si="760"/>
        <v>0</v>
      </c>
      <c r="AK3935" s="74">
        <f t="shared" si="754"/>
        <v>0</v>
      </c>
      <c r="AL3935" t="str">
        <f t="shared" si="761"/>
        <v>N</v>
      </c>
      <c r="AN3935" t="s">
        <v>89</v>
      </c>
      <c r="AO3935" t="s">
        <v>88</v>
      </c>
      <c r="AP3935" t="str">
        <f t="shared" si="762"/>
        <v>95</v>
      </c>
      <c r="AQ3935" s="145" t="s">
        <v>1826</v>
      </c>
      <c r="AR3935" t="str">
        <f t="shared" si="763"/>
        <v>1-Adjusted Base Budget</v>
      </c>
      <c r="AS3935" s="145" t="s">
        <v>1827</v>
      </c>
      <c r="AT3935" t="s">
        <v>213</v>
      </c>
      <c r="AV3935" t="str">
        <f t="shared" si="757"/>
        <v>UAVP</v>
      </c>
      <c r="AW3935" t="str">
        <f t="shared" si="756"/>
        <v>VP UNIVERSITY ACADEMIC AFFAIRS</v>
      </c>
    </row>
    <row r="3936" spans="1:49">
      <c r="A3936" s="59">
        <v>2018</v>
      </c>
      <c r="B3936" t="s">
        <v>137</v>
      </c>
      <c r="C3936" t="s">
        <v>1387</v>
      </c>
      <c r="D3936" t="s">
        <v>1388</v>
      </c>
      <c r="E3936" t="s">
        <v>1389</v>
      </c>
      <c r="F3936" t="s">
        <v>228</v>
      </c>
      <c r="H3936" t="s">
        <v>1388</v>
      </c>
      <c r="I3936" s="170" t="s">
        <v>87</v>
      </c>
      <c r="J3936" t="s">
        <v>88</v>
      </c>
      <c r="K3936" t="s">
        <v>214</v>
      </c>
      <c r="L3936" t="s">
        <v>320</v>
      </c>
      <c r="M3936" t="s">
        <v>321</v>
      </c>
      <c r="N3936" t="s">
        <v>217</v>
      </c>
      <c r="O3936" t="s">
        <v>263</v>
      </c>
      <c r="P3936" t="s">
        <v>287</v>
      </c>
      <c r="Q3936" t="s">
        <v>288</v>
      </c>
      <c r="R3936" t="s">
        <v>289</v>
      </c>
      <c r="S3936" t="s">
        <v>281</v>
      </c>
      <c r="T3936" t="s">
        <v>282</v>
      </c>
      <c r="U3936" s="61" t="s">
        <v>283</v>
      </c>
      <c r="V3936" t="s">
        <v>1390</v>
      </c>
      <c r="W3936" t="s">
        <v>219</v>
      </c>
      <c r="X3936" s="59">
        <v>52000</v>
      </c>
      <c r="Y3936" s="59">
        <v>52000</v>
      </c>
      <c r="AA3936" s="146" t="str">
        <f t="shared" si="753"/>
        <v>IN</v>
      </c>
      <c r="AB3936" s="146" t="str">
        <f t="shared" si="755"/>
        <v>10cr</v>
      </c>
      <c r="AC3936" t="str">
        <f t="shared" si="758"/>
        <v>Allot/Xfer IN</v>
      </c>
      <c r="AD3936" s="74">
        <f t="shared" si="759"/>
        <v>-52000</v>
      </c>
      <c r="AE3936" s="74">
        <f t="shared" si="764"/>
        <v>52000</v>
      </c>
      <c r="AF3936">
        <v>1</v>
      </c>
      <c r="AG3936">
        <v>0</v>
      </c>
      <c r="AH3936" s="74">
        <v>0</v>
      </c>
      <c r="AJ3936" s="74">
        <f t="shared" si="760"/>
        <v>0</v>
      </c>
      <c r="AK3936" s="74">
        <f t="shared" si="754"/>
        <v>52000</v>
      </c>
      <c r="AL3936" t="str">
        <f t="shared" si="761"/>
        <v>N</v>
      </c>
      <c r="AN3936" t="s">
        <v>89</v>
      </c>
      <c r="AO3936" t="s">
        <v>88</v>
      </c>
      <c r="AP3936" t="str">
        <f t="shared" si="762"/>
        <v>95</v>
      </c>
      <c r="AQ3936" s="145" t="s">
        <v>1826</v>
      </c>
      <c r="AR3936" t="str">
        <f t="shared" si="763"/>
        <v>1-Adjusted Base Budget</v>
      </c>
      <c r="AS3936" s="145" t="s">
        <v>1827</v>
      </c>
      <c r="AT3936" t="s">
        <v>213</v>
      </c>
      <c r="AV3936" t="str">
        <f t="shared" si="757"/>
        <v>UAVP</v>
      </c>
      <c r="AW3936" t="str">
        <f t="shared" si="756"/>
        <v>VP UNIVERSITY ACADEMIC AFFAIRS</v>
      </c>
    </row>
    <row r="3937" spans="1:49">
      <c r="A3937" s="59">
        <v>2018</v>
      </c>
      <c r="B3937" t="s">
        <v>137</v>
      </c>
      <c r="C3937" t="s">
        <v>1406</v>
      </c>
      <c r="D3937" t="s">
        <v>1407</v>
      </c>
      <c r="E3937" t="s">
        <v>1408</v>
      </c>
      <c r="F3937" t="s">
        <v>228</v>
      </c>
      <c r="H3937" t="s">
        <v>1409</v>
      </c>
      <c r="I3937" s="170" t="s">
        <v>87</v>
      </c>
      <c r="J3937" t="s">
        <v>88</v>
      </c>
      <c r="K3937" t="s">
        <v>214</v>
      </c>
      <c r="L3937" t="s">
        <v>1411</v>
      </c>
      <c r="M3937" t="s">
        <v>1412</v>
      </c>
      <c r="N3937" t="s">
        <v>217</v>
      </c>
      <c r="O3937" t="s">
        <v>219</v>
      </c>
      <c r="P3937" t="s">
        <v>598</v>
      </c>
      <c r="Q3937" t="s">
        <v>599</v>
      </c>
      <c r="R3937" t="s">
        <v>600</v>
      </c>
      <c r="S3937" t="s">
        <v>595</v>
      </c>
      <c r="T3937" t="s">
        <v>594</v>
      </c>
      <c r="U3937" s="61" t="s">
        <v>60</v>
      </c>
      <c r="V3937" t="s">
        <v>22</v>
      </c>
      <c r="W3937" t="s">
        <v>219</v>
      </c>
      <c r="X3937" s="59">
        <v>3750000</v>
      </c>
      <c r="Y3937" s="59">
        <v>3750000</v>
      </c>
      <c r="Z3937" t="s">
        <v>1410</v>
      </c>
      <c r="AA3937" s="146" t="str">
        <f t="shared" si="753"/>
        <v>IN</v>
      </c>
      <c r="AB3937" s="146" t="str">
        <f t="shared" si="755"/>
        <v>OE</v>
      </c>
      <c r="AC3937" t="str">
        <f t="shared" si="758"/>
        <v>IN</v>
      </c>
      <c r="AD3937" s="74">
        <f t="shared" si="759"/>
        <v>3750000</v>
      </c>
      <c r="AE3937" s="74">
        <f t="shared" si="764"/>
        <v>3750000</v>
      </c>
      <c r="AF3937">
        <v>1</v>
      </c>
      <c r="AG3937">
        <v>0</v>
      </c>
      <c r="AH3937" s="74">
        <v>0</v>
      </c>
      <c r="AJ3937" s="74">
        <f t="shared" si="760"/>
        <v>0</v>
      </c>
      <c r="AK3937" s="74">
        <f t="shared" si="754"/>
        <v>3750000</v>
      </c>
      <c r="AL3937" t="str">
        <f t="shared" si="761"/>
        <v>N</v>
      </c>
      <c r="AN3937" t="s">
        <v>89</v>
      </c>
      <c r="AO3937" t="s">
        <v>88</v>
      </c>
      <c r="AP3937" t="str">
        <f t="shared" si="762"/>
        <v>95</v>
      </c>
      <c r="AQ3937" s="145" t="s">
        <v>1826</v>
      </c>
      <c r="AR3937" t="str">
        <f t="shared" si="763"/>
        <v>1-Adjusted Base Budget</v>
      </c>
      <c r="AS3937" s="145" t="s">
        <v>1827</v>
      </c>
      <c r="AT3937" t="s">
        <v>213</v>
      </c>
      <c r="AV3937" t="str">
        <f t="shared" si="757"/>
        <v>UAVP-OE</v>
      </c>
      <c r="AW3937" t="str">
        <f t="shared" si="756"/>
        <v>VP UNIVERSITY ACADEMIC AFFAIRS-ONLINE EDUCATION</v>
      </c>
    </row>
    <row r="3938" spans="1:49">
      <c r="A3938" s="59">
        <v>2018</v>
      </c>
      <c r="B3938" t="s">
        <v>137</v>
      </c>
      <c r="C3938" t="s">
        <v>1406</v>
      </c>
      <c r="D3938" t="s">
        <v>1407</v>
      </c>
      <c r="E3938" t="s">
        <v>1408</v>
      </c>
      <c r="F3938" t="s">
        <v>228</v>
      </c>
      <c r="H3938" t="s">
        <v>1409</v>
      </c>
      <c r="I3938" s="170" t="s">
        <v>87</v>
      </c>
      <c r="J3938" t="s">
        <v>88</v>
      </c>
      <c r="K3938" t="s">
        <v>214</v>
      </c>
      <c r="L3938" t="s">
        <v>1413</v>
      </c>
      <c r="M3938" t="s">
        <v>1414</v>
      </c>
      <c r="N3938" t="s">
        <v>217</v>
      </c>
      <c r="O3938" t="s">
        <v>219</v>
      </c>
      <c r="P3938" t="s">
        <v>601</v>
      </c>
      <c r="Q3938" t="s">
        <v>602</v>
      </c>
      <c r="R3938" t="s">
        <v>603</v>
      </c>
      <c r="S3938" t="s">
        <v>595</v>
      </c>
      <c r="T3938" t="s">
        <v>594</v>
      </c>
      <c r="U3938" s="61" t="s">
        <v>60</v>
      </c>
      <c r="V3938" t="s">
        <v>22</v>
      </c>
      <c r="W3938" t="s">
        <v>219</v>
      </c>
      <c r="X3938" s="59">
        <v>3700000</v>
      </c>
      <c r="Y3938" s="59">
        <v>3700000</v>
      </c>
      <c r="Z3938" t="s">
        <v>1410</v>
      </c>
      <c r="AA3938" s="146" t="str">
        <f t="shared" si="753"/>
        <v>IN</v>
      </c>
      <c r="AB3938" s="146" t="str">
        <f t="shared" si="755"/>
        <v>OE</v>
      </c>
      <c r="AC3938" t="str">
        <f t="shared" si="758"/>
        <v>IN</v>
      </c>
      <c r="AD3938" s="74">
        <f t="shared" si="759"/>
        <v>3700000</v>
      </c>
      <c r="AE3938" s="74">
        <f t="shared" si="764"/>
        <v>3700000</v>
      </c>
      <c r="AF3938">
        <v>1</v>
      </c>
      <c r="AG3938">
        <v>0</v>
      </c>
      <c r="AH3938" s="74">
        <v>0</v>
      </c>
      <c r="AJ3938" s="74">
        <f t="shared" si="760"/>
        <v>0</v>
      </c>
      <c r="AK3938" s="74">
        <f t="shared" si="754"/>
        <v>3700000</v>
      </c>
      <c r="AL3938" t="str">
        <f t="shared" si="761"/>
        <v>N</v>
      </c>
      <c r="AN3938" t="s">
        <v>89</v>
      </c>
      <c r="AO3938" t="s">
        <v>88</v>
      </c>
      <c r="AP3938" t="str">
        <f t="shared" si="762"/>
        <v>95</v>
      </c>
      <c r="AQ3938" s="145" t="s">
        <v>1826</v>
      </c>
      <c r="AR3938" t="str">
        <f t="shared" si="763"/>
        <v>1-Adjusted Base Budget</v>
      </c>
      <c r="AS3938" s="145" t="s">
        <v>1827</v>
      </c>
      <c r="AT3938" t="s">
        <v>213</v>
      </c>
      <c r="AV3938" t="str">
        <f t="shared" si="757"/>
        <v>UAVP-OE</v>
      </c>
      <c r="AW3938" t="str">
        <f t="shared" si="756"/>
        <v>VP UNIVERSITY ACADEMIC AFFAIRS-ONLINE EDUCATION</v>
      </c>
    </row>
    <row r="3939" spans="1:49">
      <c r="A3939" s="59">
        <v>2018</v>
      </c>
      <c r="B3939" t="s">
        <v>137</v>
      </c>
      <c r="C3939" t="s">
        <v>1406</v>
      </c>
      <c r="D3939" t="s">
        <v>1407</v>
      </c>
      <c r="E3939" t="s">
        <v>1408</v>
      </c>
      <c r="F3939" t="s">
        <v>228</v>
      </c>
      <c r="H3939" t="s">
        <v>1409</v>
      </c>
      <c r="I3939" s="170" t="s">
        <v>87</v>
      </c>
      <c r="J3939" t="s">
        <v>88</v>
      </c>
      <c r="K3939" t="s">
        <v>214</v>
      </c>
      <c r="L3939" t="s">
        <v>1415</v>
      </c>
      <c r="M3939" t="s">
        <v>1416</v>
      </c>
      <c r="N3939" t="s">
        <v>217</v>
      </c>
      <c r="O3939" t="s">
        <v>219</v>
      </c>
      <c r="P3939" t="s">
        <v>1417</v>
      </c>
      <c r="Q3939" t="s">
        <v>1418</v>
      </c>
      <c r="R3939" t="s">
        <v>41</v>
      </c>
      <c r="S3939" t="s">
        <v>595</v>
      </c>
      <c r="T3939" t="s">
        <v>594</v>
      </c>
      <c r="U3939" s="61" t="s">
        <v>60</v>
      </c>
      <c r="V3939" t="s">
        <v>22</v>
      </c>
      <c r="W3939" t="s">
        <v>219</v>
      </c>
      <c r="X3939" s="59">
        <v>2000000</v>
      </c>
      <c r="Y3939" s="59">
        <v>2000000</v>
      </c>
      <c r="Z3939" t="s">
        <v>1410</v>
      </c>
      <c r="AA3939" s="146" t="str">
        <f t="shared" si="753"/>
        <v>IN</v>
      </c>
      <c r="AB3939" s="146" t="str">
        <f t="shared" si="755"/>
        <v>OE</v>
      </c>
      <c r="AC3939" t="str">
        <f t="shared" si="758"/>
        <v>IN</v>
      </c>
      <c r="AD3939" s="74">
        <f t="shared" si="759"/>
        <v>2000000</v>
      </c>
      <c r="AE3939" s="74">
        <f t="shared" si="764"/>
        <v>2000000</v>
      </c>
      <c r="AF3939">
        <v>1</v>
      </c>
      <c r="AG3939">
        <v>0</v>
      </c>
      <c r="AH3939" s="74">
        <v>0</v>
      </c>
      <c r="AJ3939" s="74">
        <f t="shared" si="760"/>
        <v>0</v>
      </c>
      <c r="AK3939" s="74">
        <f t="shared" si="754"/>
        <v>2000000</v>
      </c>
      <c r="AL3939" t="str">
        <f t="shared" si="761"/>
        <v>N</v>
      </c>
      <c r="AN3939" t="s">
        <v>89</v>
      </c>
      <c r="AO3939" t="s">
        <v>88</v>
      </c>
      <c r="AP3939" t="str">
        <f t="shared" si="762"/>
        <v>95</v>
      </c>
      <c r="AQ3939" s="145" t="s">
        <v>1826</v>
      </c>
      <c r="AR3939" t="str">
        <f t="shared" si="763"/>
        <v>1-Adjusted Base Budget</v>
      </c>
      <c r="AS3939" s="145" t="s">
        <v>1827</v>
      </c>
      <c r="AT3939" t="s">
        <v>213</v>
      </c>
      <c r="AV3939" t="str">
        <f t="shared" si="757"/>
        <v>UAVP-OE</v>
      </c>
      <c r="AW3939" t="str">
        <f t="shared" si="756"/>
        <v>VP UNIVERSITY ACADEMIC AFFAIRS-ONLINE EDUCATION</v>
      </c>
    </row>
    <row r="3940" spans="1:49">
      <c r="A3940" s="59">
        <v>2018</v>
      </c>
      <c r="B3940" t="s">
        <v>137</v>
      </c>
      <c r="C3940" t="s">
        <v>1406</v>
      </c>
      <c r="D3940" t="s">
        <v>1407</v>
      </c>
      <c r="E3940" t="s">
        <v>1408</v>
      </c>
      <c r="F3940" t="s">
        <v>228</v>
      </c>
      <c r="H3940" t="s">
        <v>1409</v>
      </c>
      <c r="I3940" s="170" t="s">
        <v>87</v>
      </c>
      <c r="J3940" t="s">
        <v>88</v>
      </c>
      <c r="K3940" t="s">
        <v>214</v>
      </c>
      <c r="L3940" t="s">
        <v>125</v>
      </c>
      <c r="M3940" t="s">
        <v>334</v>
      </c>
      <c r="N3940" t="s">
        <v>217</v>
      </c>
      <c r="O3940" t="s">
        <v>263</v>
      </c>
      <c r="P3940" t="s">
        <v>335</v>
      </c>
      <c r="Q3940" t="s">
        <v>336</v>
      </c>
      <c r="R3940" t="s">
        <v>337</v>
      </c>
      <c r="S3940" t="s">
        <v>338</v>
      </c>
      <c r="T3940" t="s">
        <v>339</v>
      </c>
      <c r="U3940" s="61" t="s">
        <v>340</v>
      </c>
      <c r="V3940" t="s">
        <v>22</v>
      </c>
      <c r="W3940" t="s">
        <v>263</v>
      </c>
      <c r="X3940" s="59">
        <v>577978</v>
      </c>
      <c r="Y3940" s="59">
        <v>579130</v>
      </c>
      <c r="Z3940" t="s">
        <v>1410</v>
      </c>
      <c r="AA3940" s="146" t="str">
        <f t="shared" si="753"/>
        <v>EX</v>
      </c>
      <c r="AB3940" s="146" t="str">
        <f t="shared" si="755"/>
        <v>OE</v>
      </c>
      <c r="AC3940" t="str">
        <f t="shared" si="758"/>
        <v>EX</v>
      </c>
      <c r="AD3940" s="74">
        <f t="shared" si="759"/>
        <v>579130</v>
      </c>
      <c r="AE3940" s="74">
        <f t="shared" si="764"/>
        <v>579130</v>
      </c>
      <c r="AF3940">
        <v>1.3809</v>
      </c>
      <c r="AG3940">
        <v>15994</v>
      </c>
      <c r="AH3940" s="74">
        <v>-12393.382000000049</v>
      </c>
      <c r="AJ3940" s="74">
        <f t="shared" si="760"/>
        <v>3600.6179999999513</v>
      </c>
      <c r="AK3940" s="74">
        <f t="shared" si="754"/>
        <v>582730.6179999999</v>
      </c>
      <c r="AL3940" t="str">
        <f t="shared" si="761"/>
        <v>Y</v>
      </c>
      <c r="AN3940" t="s">
        <v>89</v>
      </c>
      <c r="AO3940" t="s">
        <v>88</v>
      </c>
      <c r="AP3940" t="str">
        <f t="shared" si="762"/>
        <v>99</v>
      </c>
      <c r="AQ3940" s="145" t="s">
        <v>1826</v>
      </c>
      <c r="AR3940" t="str">
        <f t="shared" si="763"/>
        <v>2-Provision for Compensation Incr</v>
      </c>
      <c r="AS3940" s="145" t="s">
        <v>1827</v>
      </c>
      <c r="AT3940" t="s">
        <v>213</v>
      </c>
      <c r="AV3940" t="str">
        <f t="shared" si="757"/>
        <v>UAVP-OE</v>
      </c>
      <c r="AW3940" t="str">
        <f t="shared" si="756"/>
        <v>VP UNIVERSITY ACADEMIC AFFAIRS-ONLINE EDUCATION</v>
      </c>
    </row>
    <row r="3941" spans="1:49">
      <c r="A3941" s="59">
        <v>2018</v>
      </c>
      <c r="B3941" t="s">
        <v>137</v>
      </c>
      <c r="C3941" t="s">
        <v>1406</v>
      </c>
      <c r="D3941" t="s">
        <v>1407</v>
      </c>
      <c r="E3941" t="s">
        <v>1408</v>
      </c>
      <c r="F3941" t="s">
        <v>228</v>
      </c>
      <c r="H3941" t="s">
        <v>1409</v>
      </c>
      <c r="I3941" s="170" t="s">
        <v>87</v>
      </c>
      <c r="J3941" t="s">
        <v>88</v>
      </c>
      <c r="K3941" t="s">
        <v>214</v>
      </c>
      <c r="L3941" t="s">
        <v>125</v>
      </c>
      <c r="M3941" t="s">
        <v>334</v>
      </c>
      <c r="N3941" t="s">
        <v>341</v>
      </c>
      <c r="O3941" t="s">
        <v>263</v>
      </c>
      <c r="P3941" t="s">
        <v>335</v>
      </c>
      <c r="Q3941" t="s">
        <v>336</v>
      </c>
      <c r="R3941" t="s">
        <v>337</v>
      </c>
      <c r="S3941" t="s">
        <v>338</v>
      </c>
      <c r="T3941" t="s">
        <v>339</v>
      </c>
      <c r="U3941" s="61" t="s">
        <v>340</v>
      </c>
      <c r="V3941" t="s">
        <v>22</v>
      </c>
      <c r="W3941" t="s">
        <v>263</v>
      </c>
      <c r="X3941" s="59">
        <v>57738</v>
      </c>
      <c r="Y3941" s="59">
        <v>56586</v>
      </c>
      <c r="Z3941" t="s">
        <v>1410</v>
      </c>
      <c r="AA3941" s="146" t="str">
        <f t="shared" si="753"/>
        <v>EX</v>
      </c>
      <c r="AB3941" s="146" t="str">
        <f t="shared" si="755"/>
        <v>OE</v>
      </c>
      <c r="AC3941" t="str">
        <f t="shared" si="758"/>
        <v>EX</v>
      </c>
      <c r="AD3941" s="74">
        <f t="shared" si="759"/>
        <v>56586</v>
      </c>
      <c r="AE3941" s="74">
        <f t="shared" si="764"/>
        <v>56586</v>
      </c>
      <c r="AF3941">
        <v>1.3809</v>
      </c>
      <c r="AG3941">
        <v>1563</v>
      </c>
      <c r="AH3941" s="74">
        <v>-1210.940400000005</v>
      </c>
      <c r="AJ3941" s="74">
        <f t="shared" si="760"/>
        <v>352.05959999999504</v>
      </c>
      <c r="AK3941" s="74">
        <f t="shared" si="754"/>
        <v>56938.059599999993</v>
      </c>
      <c r="AL3941" t="str">
        <f t="shared" si="761"/>
        <v>Y</v>
      </c>
      <c r="AN3941" t="s">
        <v>89</v>
      </c>
      <c r="AO3941" t="s">
        <v>88</v>
      </c>
      <c r="AP3941" t="str">
        <f t="shared" si="762"/>
        <v>99</v>
      </c>
      <c r="AQ3941" s="145" t="s">
        <v>1826</v>
      </c>
      <c r="AR3941" t="str">
        <f t="shared" si="763"/>
        <v>2-Provision for Compensation Incr</v>
      </c>
      <c r="AS3941" s="145" t="s">
        <v>1827</v>
      </c>
      <c r="AT3941" t="s">
        <v>213</v>
      </c>
      <c r="AV3941" t="str">
        <f t="shared" si="757"/>
        <v>UAVP-OE</v>
      </c>
      <c r="AW3941" t="str">
        <f t="shared" si="756"/>
        <v>VP UNIVERSITY ACADEMIC AFFAIRS-ONLINE EDUCATION</v>
      </c>
    </row>
    <row r="3942" spans="1:49">
      <c r="A3942" s="59">
        <v>2018</v>
      </c>
      <c r="B3942" t="s">
        <v>137</v>
      </c>
      <c r="C3942" t="s">
        <v>1406</v>
      </c>
      <c r="D3942" t="s">
        <v>1407</v>
      </c>
      <c r="E3942" t="s">
        <v>1408</v>
      </c>
      <c r="F3942" t="s">
        <v>228</v>
      </c>
      <c r="H3942" t="s">
        <v>1409</v>
      </c>
      <c r="I3942" s="170" t="s">
        <v>87</v>
      </c>
      <c r="J3942" t="s">
        <v>88</v>
      </c>
      <c r="K3942" t="s">
        <v>214</v>
      </c>
      <c r="L3942" t="s">
        <v>342</v>
      </c>
      <c r="M3942" t="s">
        <v>343</v>
      </c>
      <c r="N3942" t="s">
        <v>217</v>
      </c>
      <c r="O3942" t="s">
        <v>263</v>
      </c>
      <c r="P3942" t="s">
        <v>335</v>
      </c>
      <c r="Q3942" t="s">
        <v>336</v>
      </c>
      <c r="R3942" t="s">
        <v>337</v>
      </c>
      <c r="S3942" t="s">
        <v>338</v>
      </c>
      <c r="T3942" t="s">
        <v>339</v>
      </c>
      <c r="U3942" s="61" t="s">
        <v>340</v>
      </c>
      <c r="V3942" t="s">
        <v>22</v>
      </c>
      <c r="W3942" t="s">
        <v>263</v>
      </c>
      <c r="X3942" s="59">
        <v>52000</v>
      </c>
      <c r="Y3942" s="59">
        <v>52000</v>
      </c>
      <c r="Z3942" t="s">
        <v>1410</v>
      </c>
      <c r="AA3942" s="146" t="str">
        <f t="shared" si="753"/>
        <v>EX</v>
      </c>
      <c r="AB3942" s="146" t="str">
        <f t="shared" si="755"/>
        <v>OE</v>
      </c>
      <c r="AC3942" t="str">
        <f t="shared" si="758"/>
        <v>EX</v>
      </c>
      <c r="AD3942" s="74">
        <f t="shared" si="759"/>
        <v>52000</v>
      </c>
      <c r="AE3942" s="74">
        <f t="shared" si="764"/>
        <v>52000</v>
      </c>
      <c r="AF3942">
        <v>1</v>
      </c>
      <c r="AG3942">
        <v>0</v>
      </c>
      <c r="AH3942" s="74">
        <v>0</v>
      </c>
      <c r="AJ3942" s="74">
        <f t="shared" si="760"/>
        <v>0</v>
      </c>
      <c r="AK3942" s="74">
        <f t="shared" si="754"/>
        <v>52000</v>
      </c>
      <c r="AL3942" t="str">
        <f t="shared" si="761"/>
        <v>N</v>
      </c>
      <c r="AN3942" t="s">
        <v>89</v>
      </c>
      <c r="AO3942" t="s">
        <v>88</v>
      </c>
      <c r="AP3942" t="str">
        <f t="shared" si="762"/>
        <v>95</v>
      </c>
      <c r="AQ3942" s="145" t="s">
        <v>1826</v>
      </c>
      <c r="AR3942" t="str">
        <f t="shared" si="763"/>
        <v>1-Adjusted Base Budget</v>
      </c>
      <c r="AS3942" s="145" t="s">
        <v>1827</v>
      </c>
      <c r="AT3942" t="s">
        <v>213</v>
      </c>
      <c r="AV3942" t="str">
        <f t="shared" si="757"/>
        <v>UAVP-OE</v>
      </c>
      <c r="AW3942" t="str">
        <f t="shared" si="756"/>
        <v>VP UNIVERSITY ACADEMIC AFFAIRS-ONLINE EDUCATION</v>
      </c>
    </row>
    <row r="3943" spans="1:49">
      <c r="A3943" s="59">
        <v>2018</v>
      </c>
      <c r="B3943" t="s">
        <v>137</v>
      </c>
      <c r="C3943" t="s">
        <v>1406</v>
      </c>
      <c r="D3943" t="s">
        <v>1407</v>
      </c>
      <c r="E3943" t="s">
        <v>1408</v>
      </c>
      <c r="F3943" t="s">
        <v>228</v>
      </c>
      <c r="H3943" t="s">
        <v>1409</v>
      </c>
      <c r="I3943" s="170" t="s">
        <v>87</v>
      </c>
      <c r="J3943" t="s">
        <v>88</v>
      </c>
      <c r="K3943" t="s">
        <v>214</v>
      </c>
      <c r="L3943" t="s">
        <v>126</v>
      </c>
      <c r="M3943" t="s">
        <v>345</v>
      </c>
      <c r="N3943" t="s">
        <v>217</v>
      </c>
      <c r="O3943" t="s">
        <v>263</v>
      </c>
      <c r="P3943" t="s">
        <v>346</v>
      </c>
      <c r="Q3943" t="s">
        <v>345</v>
      </c>
      <c r="R3943" t="s">
        <v>347</v>
      </c>
      <c r="S3943" t="s">
        <v>338</v>
      </c>
      <c r="T3943" t="s">
        <v>339</v>
      </c>
      <c r="U3943" s="61" t="s">
        <v>340</v>
      </c>
      <c r="V3943" t="s">
        <v>22</v>
      </c>
      <c r="W3943" t="s">
        <v>263</v>
      </c>
      <c r="X3943" s="59">
        <v>758558</v>
      </c>
      <c r="Y3943" s="59">
        <v>770197</v>
      </c>
      <c r="Z3943" t="s">
        <v>1410</v>
      </c>
      <c r="AA3943" s="146" t="str">
        <f t="shared" si="753"/>
        <v>EX</v>
      </c>
      <c r="AB3943" s="146" t="str">
        <f t="shared" si="755"/>
        <v>OE</v>
      </c>
      <c r="AC3943" t="str">
        <f t="shared" si="758"/>
        <v>EX</v>
      </c>
      <c r="AD3943" s="74">
        <f t="shared" si="759"/>
        <v>770197</v>
      </c>
      <c r="AE3943" s="74">
        <f t="shared" si="764"/>
        <v>770197</v>
      </c>
      <c r="AF3943">
        <v>1.3809</v>
      </c>
      <c r="AG3943">
        <v>21271</v>
      </c>
      <c r="AH3943" s="74">
        <v>-16482.215800000067</v>
      </c>
      <c r="AJ3943" s="74">
        <f t="shared" si="760"/>
        <v>4788.7841999999328</v>
      </c>
      <c r="AK3943" s="74">
        <f t="shared" si="754"/>
        <v>774985.78419999988</v>
      </c>
      <c r="AL3943" t="str">
        <f t="shared" si="761"/>
        <v>Y</v>
      </c>
      <c r="AN3943" t="s">
        <v>89</v>
      </c>
      <c r="AO3943" t="s">
        <v>88</v>
      </c>
      <c r="AP3943" t="str">
        <f t="shared" si="762"/>
        <v>99</v>
      </c>
      <c r="AQ3943" s="145" t="s">
        <v>1826</v>
      </c>
      <c r="AR3943" t="str">
        <f t="shared" si="763"/>
        <v>2-Provision for Compensation Incr</v>
      </c>
      <c r="AS3943" s="145" t="s">
        <v>1827</v>
      </c>
      <c r="AT3943" t="s">
        <v>213</v>
      </c>
      <c r="AV3943" t="str">
        <f t="shared" si="757"/>
        <v>UAVP-OE</v>
      </c>
      <c r="AW3943" t="str">
        <f t="shared" si="756"/>
        <v>VP UNIVERSITY ACADEMIC AFFAIRS-ONLINE EDUCATION</v>
      </c>
    </row>
    <row r="3944" spans="1:49">
      <c r="A3944" s="59">
        <v>2018</v>
      </c>
      <c r="B3944" t="s">
        <v>137</v>
      </c>
      <c r="C3944" t="s">
        <v>1406</v>
      </c>
      <c r="D3944" t="s">
        <v>1407</v>
      </c>
      <c r="E3944" t="s">
        <v>1408</v>
      </c>
      <c r="F3944" t="s">
        <v>228</v>
      </c>
      <c r="H3944" t="s">
        <v>1409</v>
      </c>
      <c r="I3944" s="170" t="s">
        <v>87</v>
      </c>
      <c r="J3944" t="s">
        <v>88</v>
      </c>
      <c r="K3944" t="s">
        <v>214</v>
      </c>
      <c r="L3944" t="s">
        <v>614</v>
      </c>
      <c r="M3944" t="s">
        <v>615</v>
      </c>
      <c r="N3944" t="s">
        <v>217</v>
      </c>
      <c r="O3944" t="s">
        <v>263</v>
      </c>
      <c r="P3944" t="s">
        <v>346</v>
      </c>
      <c r="Q3944" t="s">
        <v>345</v>
      </c>
      <c r="R3944" t="s">
        <v>347</v>
      </c>
      <c r="S3944" t="s">
        <v>338</v>
      </c>
      <c r="T3944" t="s">
        <v>339</v>
      </c>
      <c r="U3944" s="61" t="s">
        <v>340</v>
      </c>
      <c r="V3944" t="s">
        <v>22</v>
      </c>
      <c r="W3944" t="s">
        <v>263</v>
      </c>
      <c r="X3944" s="59">
        <v>442000</v>
      </c>
      <c r="Y3944" s="59">
        <v>387367</v>
      </c>
      <c r="Z3944" t="s">
        <v>1410</v>
      </c>
      <c r="AA3944" s="146" t="str">
        <f t="shared" si="753"/>
        <v>EX</v>
      </c>
      <c r="AB3944" s="146" t="str">
        <f t="shared" si="755"/>
        <v>OE</v>
      </c>
      <c r="AC3944" t="str">
        <f t="shared" si="758"/>
        <v>EX</v>
      </c>
      <c r="AD3944" s="74">
        <f t="shared" si="759"/>
        <v>387367</v>
      </c>
      <c r="AE3944" s="74">
        <f t="shared" si="764"/>
        <v>387367</v>
      </c>
      <c r="AF3944">
        <v>1</v>
      </c>
      <c r="AG3944">
        <v>0</v>
      </c>
      <c r="AH3944" s="74">
        <v>0</v>
      </c>
      <c r="AJ3944" s="74">
        <f t="shared" si="760"/>
        <v>0</v>
      </c>
      <c r="AK3944" s="74">
        <f t="shared" si="754"/>
        <v>387367</v>
      </c>
      <c r="AL3944" t="str">
        <f t="shared" si="761"/>
        <v>N</v>
      </c>
      <c r="AN3944" t="s">
        <v>89</v>
      </c>
      <c r="AO3944" t="s">
        <v>88</v>
      </c>
      <c r="AP3944" t="str">
        <f t="shared" si="762"/>
        <v>95</v>
      </c>
      <c r="AQ3944" s="145" t="s">
        <v>1826</v>
      </c>
      <c r="AR3944" t="str">
        <f t="shared" si="763"/>
        <v>1-Adjusted Base Budget</v>
      </c>
      <c r="AS3944" s="145" t="s">
        <v>1827</v>
      </c>
      <c r="AT3944" t="s">
        <v>213</v>
      </c>
      <c r="AV3944" t="str">
        <f t="shared" si="757"/>
        <v>UAVP-OE</v>
      </c>
      <c r="AW3944" t="str">
        <f t="shared" si="756"/>
        <v>VP UNIVERSITY ACADEMIC AFFAIRS-ONLINE EDUCATION</v>
      </c>
    </row>
    <row r="3945" spans="1:49">
      <c r="A3945" s="59">
        <v>2018</v>
      </c>
      <c r="B3945" t="s">
        <v>137</v>
      </c>
      <c r="C3945" t="s">
        <v>1406</v>
      </c>
      <c r="D3945" t="s">
        <v>1407</v>
      </c>
      <c r="E3945" t="s">
        <v>1408</v>
      </c>
      <c r="F3945" t="s">
        <v>228</v>
      </c>
      <c r="H3945" t="s">
        <v>1409</v>
      </c>
      <c r="I3945" s="170" t="s">
        <v>87</v>
      </c>
      <c r="J3945" t="s">
        <v>88</v>
      </c>
      <c r="K3945" t="s">
        <v>214</v>
      </c>
      <c r="L3945" t="s">
        <v>127</v>
      </c>
      <c r="M3945" t="s">
        <v>455</v>
      </c>
      <c r="N3945" t="s">
        <v>217</v>
      </c>
      <c r="O3945" t="s">
        <v>263</v>
      </c>
      <c r="P3945" t="s">
        <v>346</v>
      </c>
      <c r="Q3945" t="s">
        <v>345</v>
      </c>
      <c r="R3945" t="s">
        <v>347</v>
      </c>
      <c r="S3945" t="s">
        <v>338</v>
      </c>
      <c r="T3945" t="s">
        <v>339</v>
      </c>
      <c r="U3945" s="61" t="s">
        <v>340</v>
      </c>
      <c r="V3945" t="s">
        <v>22</v>
      </c>
      <c r="W3945" t="s">
        <v>263</v>
      </c>
      <c r="X3945" s="59">
        <v>128856</v>
      </c>
      <c r="Y3945" s="59">
        <v>171850</v>
      </c>
      <c r="Z3945" t="s">
        <v>1410</v>
      </c>
      <c r="AA3945" s="146" t="str">
        <f t="shared" ref="AA3945:AA4008" si="765">IF(P3945 ="CORI","IN",IF(P3945 ="TRIN","IN",O3945))</f>
        <v>EX</v>
      </c>
      <c r="AB3945" s="146" t="str">
        <f t="shared" si="755"/>
        <v>OE</v>
      </c>
      <c r="AC3945" t="str">
        <f t="shared" si="758"/>
        <v>EX</v>
      </c>
      <c r="AD3945" s="74">
        <f t="shared" si="759"/>
        <v>171850</v>
      </c>
      <c r="AE3945" s="74">
        <f t="shared" si="764"/>
        <v>171850</v>
      </c>
      <c r="AF3945">
        <v>1.3809</v>
      </c>
      <c r="AG3945">
        <v>4746</v>
      </c>
      <c r="AH3945" s="74">
        <v>-3677.5900000000147</v>
      </c>
      <c r="AJ3945" s="74">
        <f t="shared" si="760"/>
        <v>1068.4099999999853</v>
      </c>
      <c r="AK3945" s="74">
        <f t="shared" si="754"/>
        <v>172918.40999999997</v>
      </c>
      <c r="AL3945" t="str">
        <f t="shared" si="761"/>
        <v>Y</v>
      </c>
      <c r="AN3945" t="s">
        <v>89</v>
      </c>
      <c r="AO3945" t="s">
        <v>88</v>
      </c>
      <c r="AP3945" t="str">
        <f t="shared" si="762"/>
        <v>99</v>
      </c>
      <c r="AQ3945" s="145" t="s">
        <v>1826</v>
      </c>
      <c r="AR3945" t="str">
        <f t="shared" si="763"/>
        <v>2-Provision for Compensation Incr</v>
      </c>
      <c r="AS3945" s="145" t="s">
        <v>1827</v>
      </c>
      <c r="AT3945" t="s">
        <v>213</v>
      </c>
      <c r="AV3945" t="str">
        <f t="shared" si="757"/>
        <v>UAVP-OE</v>
      </c>
      <c r="AW3945" t="str">
        <f t="shared" si="756"/>
        <v>VP UNIVERSITY ACADEMIC AFFAIRS-ONLINE EDUCATION</v>
      </c>
    </row>
    <row r="3946" spans="1:49">
      <c r="A3946" s="59">
        <v>2018</v>
      </c>
      <c r="B3946" t="s">
        <v>137</v>
      </c>
      <c r="C3946" t="s">
        <v>1406</v>
      </c>
      <c r="D3946" t="s">
        <v>1407</v>
      </c>
      <c r="E3946" t="s">
        <v>1408</v>
      </c>
      <c r="F3946" t="s">
        <v>228</v>
      </c>
      <c r="H3946" t="s">
        <v>1409</v>
      </c>
      <c r="I3946" s="170" t="s">
        <v>87</v>
      </c>
      <c r="J3946" t="s">
        <v>88</v>
      </c>
      <c r="K3946" t="s">
        <v>214</v>
      </c>
      <c r="L3946" t="s">
        <v>128</v>
      </c>
      <c r="M3946" t="s">
        <v>457</v>
      </c>
      <c r="N3946" t="s">
        <v>217</v>
      </c>
      <c r="O3946" t="s">
        <v>263</v>
      </c>
      <c r="P3946" t="s">
        <v>458</v>
      </c>
      <c r="Q3946" t="s">
        <v>459</v>
      </c>
      <c r="R3946" t="s">
        <v>460</v>
      </c>
      <c r="S3946" t="s">
        <v>338</v>
      </c>
      <c r="T3946" t="s">
        <v>339</v>
      </c>
      <c r="U3946" s="61" t="s">
        <v>340</v>
      </c>
      <c r="V3946" t="s">
        <v>22</v>
      </c>
      <c r="W3946" t="s">
        <v>263</v>
      </c>
      <c r="X3946" s="59">
        <v>35942</v>
      </c>
      <c r="Y3946" s="59">
        <v>35942</v>
      </c>
      <c r="Z3946" t="s">
        <v>1410</v>
      </c>
      <c r="AA3946" s="146" t="str">
        <f t="shared" si="765"/>
        <v>EX</v>
      </c>
      <c r="AB3946" s="146" t="str">
        <f t="shared" si="755"/>
        <v>OE</v>
      </c>
      <c r="AC3946" t="str">
        <f t="shared" si="758"/>
        <v>EX</v>
      </c>
      <c r="AD3946" s="74">
        <f t="shared" si="759"/>
        <v>35942</v>
      </c>
      <c r="AE3946" s="74">
        <f t="shared" si="764"/>
        <v>35942</v>
      </c>
      <c r="AF3946">
        <v>1.3859999999999999</v>
      </c>
      <c r="AG3946">
        <v>996</v>
      </c>
      <c r="AH3946" s="74">
        <v>-140.17380000000051</v>
      </c>
      <c r="AJ3946" s="74">
        <f t="shared" si="760"/>
        <v>855.82619999999952</v>
      </c>
      <c r="AK3946" s="74">
        <f t="shared" si="754"/>
        <v>36797.826199999996</v>
      </c>
      <c r="AL3946" t="str">
        <f t="shared" si="761"/>
        <v>Y</v>
      </c>
      <c r="AN3946" t="s">
        <v>89</v>
      </c>
      <c r="AO3946" t="s">
        <v>88</v>
      </c>
      <c r="AP3946" t="str">
        <f t="shared" si="762"/>
        <v>99</v>
      </c>
      <c r="AQ3946" s="145" t="s">
        <v>1826</v>
      </c>
      <c r="AR3946" t="str">
        <f t="shared" si="763"/>
        <v>2-Provision for Compensation Incr</v>
      </c>
      <c r="AS3946" s="145" t="s">
        <v>1827</v>
      </c>
      <c r="AT3946" t="s">
        <v>213</v>
      </c>
      <c r="AV3946" t="str">
        <f t="shared" si="757"/>
        <v>UAVP-OE</v>
      </c>
      <c r="AW3946" t="str">
        <f t="shared" si="756"/>
        <v>VP UNIVERSITY ACADEMIC AFFAIRS-ONLINE EDUCATION</v>
      </c>
    </row>
    <row r="3947" spans="1:49">
      <c r="A3947" s="59">
        <v>2018</v>
      </c>
      <c r="B3947" t="s">
        <v>137</v>
      </c>
      <c r="C3947" t="s">
        <v>1406</v>
      </c>
      <c r="D3947" t="s">
        <v>1407</v>
      </c>
      <c r="E3947" t="s">
        <v>1408</v>
      </c>
      <c r="F3947" t="s">
        <v>228</v>
      </c>
      <c r="H3947" t="s">
        <v>1409</v>
      </c>
      <c r="I3947" s="170" t="s">
        <v>87</v>
      </c>
      <c r="J3947" t="s">
        <v>88</v>
      </c>
      <c r="K3947" t="s">
        <v>214</v>
      </c>
      <c r="L3947" t="s">
        <v>461</v>
      </c>
      <c r="M3947" t="s">
        <v>462</v>
      </c>
      <c r="N3947" t="s">
        <v>217</v>
      </c>
      <c r="O3947" t="s">
        <v>263</v>
      </c>
      <c r="P3947" t="s">
        <v>458</v>
      </c>
      <c r="Q3947" t="s">
        <v>459</v>
      </c>
      <c r="R3947" t="s">
        <v>460</v>
      </c>
      <c r="S3947" t="s">
        <v>338</v>
      </c>
      <c r="T3947" t="s">
        <v>339</v>
      </c>
      <c r="U3947" s="61" t="s">
        <v>340</v>
      </c>
      <c r="V3947" t="s">
        <v>22</v>
      </c>
      <c r="W3947" t="s">
        <v>263</v>
      </c>
      <c r="X3947" s="59">
        <v>37762</v>
      </c>
      <c r="Y3947" s="59">
        <v>37762</v>
      </c>
      <c r="Z3947" t="s">
        <v>1410</v>
      </c>
      <c r="AA3947" s="146" t="str">
        <f t="shared" si="765"/>
        <v>EX</v>
      </c>
      <c r="AB3947" s="146" t="str">
        <f t="shared" si="755"/>
        <v>OE</v>
      </c>
      <c r="AC3947" t="str">
        <f t="shared" si="758"/>
        <v>EX</v>
      </c>
      <c r="AD3947" s="74">
        <f t="shared" si="759"/>
        <v>37762</v>
      </c>
      <c r="AE3947" s="74">
        <f t="shared" si="764"/>
        <v>37762</v>
      </c>
      <c r="AF3947">
        <v>1</v>
      </c>
      <c r="AG3947">
        <v>0</v>
      </c>
      <c r="AH3947" s="74">
        <v>0</v>
      </c>
      <c r="AJ3947" s="74">
        <f t="shared" si="760"/>
        <v>0</v>
      </c>
      <c r="AK3947" s="74">
        <f t="shared" si="754"/>
        <v>37762</v>
      </c>
      <c r="AL3947" t="str">
        <f t="shared" si="761"/>
        <v>N</v>
      </c>
      <c r="AN3947" t="s">
        <v>89</v>
      </c>
      <c r="AO3947" t="s">
        <v>88</v>
      </c>
      <c r="AP3947" t="str">
        <f t="shared" si="762"/>
        <v>95</v>
      </c>
      <c r="AQ3947" s="145" t="s">
        <v>1826</v>
      </c>
      <c r="AR3947" t="str">
        <f t="shared" si="763"/>
        <v>1-Adjusted Base Budget</v>
      </c>
      <c r="AS3947" s="145" t="s">
        <v>1827</v>
      </c>
      <c r="AT3947" t="s">
        <v>213</v>
      </c>
      <c r="AV3947" t="str">
        <f t="shared" si="757"/>
        <v>UAVP-OE</v>
      </c>
      <c r="AW3947" t="str">
        <f t="shared" si="756"/>
        <v>VP UNIVERSITY ACADEMIC AFFAIRS-ONLINE EDUCATION</v>
      </c>
    </row>
    <row r="3948" spans="1:49">
      <c r="A3948" s="59">
        <v>2018</v>
      </c>
      <c r="B3948" t="s">
        <v>137</v>
      </c>
      <c r="C3948" t="s">
        <v>1406</v>
      </c>
      <c r="D3948" t="s">
        <v>1407</v>
      </c>
      <c r="E3948" t="s">
        <v>1408</v>
      </c>
      <c r="F3948" t="s">
        <v>228</v>
      </c>
      <c r="H3948" t="s">
        <v>1409</v>
      </c>
      <c r="I3948" s="170" t="s">
        <v>87</v>
      </c>
      <c r="J3948" t="s">
        <v>88</v>
      </c>
      <c r="K3948" t="s">
        <v>214</v>
      </c>
      <c r="L3948" t="s">
        <v>463</v>
      </c>
      <c r="M3948" t="s">
        <v>464</v>
      </c>
      <c r="N3948" t="s">
        <v>217</v>
      </c>
      <c r="O3948" t="s">
        <v>263</v>
      </c>
      <c r="P3948" t="s">
        <v>465</v>
      </c>
      <c r="Q3948" t="s">
        <v>466</v>
      </c>
      <c r="R3948" t="s">
        <v>467</v>
      </c>
      <c r="S3948" t="s">
        <v>338</v>
      </c>
      <c r="T3948" t="s">
        <v>339</v>
      </c>
      <c r="U3948" s="61" t="s">
        <v>340</v>
      </c>
      <c r="V3948" t="s">
        <v>22</v>
      </c>
      <c r="W3948" t="s">
        <v>263</v>
      </c>
      <c r="X3948" s="59">
        <v>85000</v>
      </c>
      <c r="Y3948" s="59">
        <v>85000</v>
      </c>
      <c r="Z3948" t="s">
        <v>1410</v>
      </c>
      <c r="AA3948" s="146" t="str">
        <f t="shared" si="765"/>
        <v>EX</v>
      </c>
      <c r="AB3948" s="146" t="str">
        <f t="shared" si="755"/>
        <v>OE</v>
      </c>
      <c r="AC3948" t="str">
        <f t="shared" si="758"/>
        <v>EX</v>
      </c>
      <c r="AD3948" s="74">
        <f t="shared" si="759"/>
        <v>85000</v>
      </c>
      <c r="AE3948" s="74">
        <f t="shared" si="764"/>
        <v>85000</v>
      </c>
      <c r="AF3948">
        <v>1</v>
      </c>
      <c r="AG3948">
        <v>0</v>
      </c>
      <c r="AH3948" s="74">
        <v>0</v>
      </c>
      <c r="AJ3948" s="74">
        <f t="shared" si="760"/>
        <v>0</v>
      </c>
      <c r="AK3948" s="74">
        <f t="shared" si="754"/>
        <v>85000</v>
      </c>
      <c r="AL3948" t="str">
        <f t="shared" si="761"/>
        <v>N</v>
      </c>
      <c r="AN3948" t="s">
        <v>89</v>
      </c>
      <c r="AO3948" t="s">
        <v>88</v>
      </c>
      <c r="AP3948" t="str">
        <f t="shared" si="762"/>
        <v>95</v>
      </c>
      <c r="AQ3948" s="145" t="s">
        <v>1826</v>
      </c>
      <c r="AR3948" t="str">
        <f t="shared" si="763"/>
        <v>1-Adjusted Base Budget</v>
      </c>
      <c r="AS3948" s="145" t="s">
        <v>1827</v>
      </c>
      <c r="AT3948" t="s">
        <v>213</v>
      </c>
      <c r="AV3948" t="str">
        <f t="shared" si="757"/>
        <v>UAVP-OE</v>
      </c>
      <c r="AW3948" t="str">
        <f t="shared" si="756"/>
        <v>VP UNIVERSITY ACADEMIC AFFAIRS-ONLINE EDUCATION</v>
      </c>
    </row>
    <row r="3949" spans="1:49">
      <c r="A3949" s="59">
        <v>2018</v>
      </c>
      <c r="B3949" t="s">
        <v>137</v>
      </c>
      <c r="C3949" t="s">
        <v>1406</v>
      </c>
      <c r="D3949" t="s">
        <v>1407</v>
      </c>
      <c r="E3949" t="s">
        <v>1408</v>
      </c>
      <c r="F3949" t="s">
        <v>228</v>
      </c>
      <c r="H3949" t="s">
        <v>1409</v>
      </c>
      <c r="I3949" s="170" t="s">
        <v>87</v>
      </c>
      <c r="J3949" t="s">
        <v>88</v>
      </c>
      <c r="K3949" t="s">
        <v>214</v>
      </c>
      <c r="L3949" t="s">
        <v>476</v>
      </c>
      <c r="M3949" t="s">
        <v>477</v>
      </c>
      <c r="N3949" t="s">
        <v>217</v>
      </c>
      <c r="O3949" t="s">
        <v>263</v>
      </c>
      <c r="P3949" t="s">
        <v>465</v>
      </c>
      <c r="Q3949" t="s">
        <v>466</v>
      </c>
      <c r="R3949" t="s">
        <v>467</v>
      </c>
      <c r="S3949" t="s">
        <v>338</v>
      </c>
      <c r="T3949" t="s">
        <v>339</v>
      </c>
      <c r="U3949" s="61" t="s">
        <v>340</v>
      </c>
      <c r="V3949" t="s">
        <v>22</v>
      </c>
      <c r="W3949" t="s">
        <v>263</v>
      </c>
      <c r="X3949" s="59">
        <v>40000</v>
      </c>
      <c r="Y3949" s="59">
        <v>40000</v>
      </c>
      <c r="Z3949" t="s">
        <v>1410</v>
      </c>
      <c r="AA3949" s="146" t="str">
        <f t="shared" si="765"/>
        <v>EX</v>
      </c>
      <c r="AB3949" s="146" t="str">
        <f t="shared" si="755"/>
        <v>OE</v>
      </c>
      <c r="AC3949" t="str">
        <f t="shared" si="758"/>
        <v>EX</v>
      </c>
      <c r="AD3949" s="74">
        <f t="shared" si="759"/>
        <v>40000</v>
      </c>
      <c r="AE3949" s="74">
        <f t="shared" si="764"/>
        <v>40000</v>
      </c>
      <c r="AF3949">
        <v>1</v>
      </c>
      <c r="AG3949">
        <v>0</v>
      </c>
      <c r="AH3949" s="74">
        <v>0</v>
      </c>
      <c r="AJ3949" s="74">
        <f t="shared" si="760"/>
        <v>0</v>
      </c>
      <c r="AK3949" s="74">
        <f t="shared" si="754"/>
        <v>40000</v>
      </c>
      <c r="AL3949" t="str">
        <f t="shared" si="761"/>
        <v>N</v>
      </c>
      <c r="AN3949" t="s">
        <v>89</v>
      </c>
      <c r="AO3949" t="s">
        <v>88</v>
      </c>
      <c r="AP3949" t="str">
        <f t="shared" si="762"/>
        <v>95</v>
      </c>
      <c r="AQ3949" s="145" t="s">
        <v>1826</v>
      </c>
      <c r="AR3949" t="str">
        <f t="shared" si="763"/>
        <v>1-Adjusted Base Budget</v>
      </c>
      <c r="AS3949" s="145" t="s">
        <v>1827</v>
      </c>
      <c r="AT3949" t="s">
        <v>213</v>
      </c>
      <c r="AV3949" t="str">
        <f t="shared" si="757"/>
        <v>UAVP-OE</v>
      </c>
      <c r="AW3949" t="str">
        <f t="shared" si="756"/>
        <v>VP UNIVERSITY ACADEMIC AFFAIRS-ONLINE EDUCATION</v>
      </c>
    </row>
    <row r="3950" spans="1:49">
      <c r="A3950" s="59">
        <v>2018</v>
      </c>
      <c r="B3950" t="s">
        <v>137</v>
      </c>
      <c r="C3950" t="s">
        <v>1406</v>
      </c>
      <c r="D3950" t="s">
        <v>1407</v>
      </c>
      <c r="E3950" t="s">
        <v>1408</v>
      </c>
      <c r="F3950" t="s">
        <v>228</v>
      </c>
      <c r="H3950" t="s">
        <v>1409</v>
      </c>
      <c r="I3950" s="170" t="s">
        <v>87</v>
      </c>
      <c r="J3950" t="s">
        <v>88</v>
      </c>
      <c r="K3950" t="s">
        <v>214</v>
      </c>
      <c r="L3950" t="s">
        <v>350</v>
      </c>
      <c r="M3950" t="s">
        <v>351</v>
      </c>
      <c r="N3950" t="s">
        <v>217</v>
      </c>
      <c r="O3950" t="s">
        <v>263</v>
      </c>
      <c r="P3950" t="s">
        <v>352</v>
      </c>
      <c r="Q3950" t="s">
        <v>353</v>
      </c>
      <c r="R3950" t="s">
        <v>354</v>
      </c>
      <c r="S3950" t="s">
        <v>264</v>
      </c>
      <c r="T3950" t="s">
        <v>265</v>
      </c>
      <c r="U3950" s="61" t="s">
        <v>266</v>
      </c>
      <c r="V3950" t="s">
        <v>22</v>
      </c>
      <c r="W3950" t="s">
        <v>263</v>
      </c>
      <c r="X3950" s="59">
        <v>20106</v>
      </c>
      <c r="Y3950" s="59">
        <v>20106</v>
      </c>
      <c r="Z3950" t="s">
        <v>1410</v>
      </c>
      <c r="AA3950" s="146" t="str">
        <f t="shared" si="765"/>
        <v>EX</v>
      </c>
      <c r="AB3950" s="146" t="str">
        <f t="shared" si="755"/>
        <v>OE</v>
      </c>
      <c r="AC3950" t="str">
        <f t="shared" si="758"/>
        <v>EX</v>
      </c>
      <c r="AD3950" s="74">
        <f t="shared" si="759"/>
        <v>20106</v>
      </c>
      <c r="AE3950" s="74">
        <f t="shared" si="764"/>
        <v>20106</v>
      </c>
      <c r="AF3950">
        <v>1</v>
      </c>
      <c r="AG3950">
        <v>0</v>
      </c>
      <c r="AH3950" s="74">
        <v>0</v>
      </c>
      <c r="AJ3950" s="74">
        <f t="shared" si="760"/>
        <v>0</v>
      </c>
      <c r="AK3950" s="74">
        <f t="shared" si="754"/>
        <v>20106</v>
      </c>
      <c r="AL3950" t="str">
        <f t="shared" si="761"/>
        <v>N</v>
      </c>
      <c r="AN3950" t="s">
        <v>89</v>
      </c>
      <c r="AO3950" t="s">
        <v>88</v>
      </c>
      <c r="AP3950" t="str">
        <f t="shared" si="762"/>
        <v>95</v>
      </c>
      <c r="AQ3950" s="145" t="s">
        <v>1826</v>
      </c>
      <c r="AR3950" t="str">
        <f t="shared" si="763"/>
        <v>1-Adjusted Base Budget</v>
      </c>
      <c r="AS3950" s="145" t="s">
        <v>1827</v>
      </c>
      <c r="AT3950" t="s">
        <v>213</v>
      </c>
      <c r="AV3950" t="str">
        <f t="shared" si="757"/>
        <v>UAVP-OE</v>
      </c>
      <c r="AW3950" t="str">
        <f t="shared" si="756"/>
        <v>VP UNIVERSITY ACADEMIC AFFAIRS-ONLINE EDUCATION</v>
      </c>
    </row>
    <row r="3951" spans="1:49">
      <c r="A3951" s="59">
        <v>2018</v>
      </c>
      <c r="B3951" t="s">
        <v>137</v>
      </c>
      <c r="C3951" t="s">
        <v>1406</v>
      </c>
      <c r="D3951" t="s">
        <v>1407</v>
      </c>
      <c r="E3951" t="s">
        <v>1408</v>
      </c>
      <c r="F3951" t="s">
        <v>228</v>
      </c>
      <c r="H3951" t="s">
        <v>1409</v>
      </c>
      <c r="I3951" s="170" t="s">
        <v>87</v>
      </c>
      <c r="J3951" t="s">
        <v>88</v>
      </c>
      <c r="K3951" t="s">
        <v>214</v>
      </c>
      <c r="L3951" t="s">
        <v>355</v>
      </c>
      <c r="M3951" t="s">
        <v>356</v>
      </c>
      <c r="N3951" t="s">
        <v>217</v>
      </c>
      <c r="O3951" t="s">
        <v>263</v>
      </c>
      <c r="P3951" t="s">
        <v>357</v>
      </c>
      <c r="Q3951" t="s">
        <v>358</v>
      </c>
      <c r="R3951" t="s">
        <v>359</v>
      </c>
      <c r="S3951" t="s">
        <v>264</v>
      </c>
      <c r="T3951" t="s">
        <v>265</v>
      </c>
      <c r="U3951" s="61" t="s">
        <v>266</v>
      </c>
      <c r="V3951" t="s">
        <v>22</v>
      </c>
      <c r="W3951" t="s">
        <v>263</v>
      </c>
      <c r="X3951" s="59">
        <v>22000</v>
      </c>
      <c r="Y3951" s="59">
        <v>22000</v>
      </c>
      <c r="Z3951" t="s">
        <v>1410</v>
      </c>
      <c r="AA3951" s="146" t="str">
        <f t="shared" si="765"/>
        <v>EX</v>
      </c>
      <c r="AB3951" s="146" t="str">
        <f t="shared" si="755"/>
        <v>OE</v>
      </c>
      <c r="AC3951" t="str">
        <f t="shared" si="758"/>
        <v>EX</v>
      </c>
      <c r="AD3951" s="74">
        <f t="shared" si="759"/>
        <v>22000</v>
      </c>
      <c r="AE3951" s="74">
        <f t="shared" si="764"/>
        <v>22000</v>
      </c>
      <c r="AF3951">
        <v>1</v>
      </c>
      <c r="AG3951">
        <v>0</v>
      </c>
      <c r="AH3951" s="74">
        <v>0</v>
      </c>
      <c r="AJ3951" s="74">
        <f t="shared" si="760"/>
        <v>0</v>
      </c>
      <c r="AK3951" s="74">
        <f t="shared" si="754"/>
        <v>22000</v>
      </c>
      <c r="AL3951" t="str">
        <f t="shared" si="761"/>
        <v>N</v>
      </c>
      <c r="AN3951" t="s">
        <v>89</v>
      </c>
      <c r="AO3951" t="s">
        <v>88</v>
      </c>
      <c r="AP3951" t="str">
        <f t="shared" si="762"/>
        <v>95</v>
      </c>
      <c r="AQ3951" s="145" t="s">
        <v>1826</v>
      </c>
      <c r="AR3951" t="str">
        <f t="shared" si="763"/>
        <v>1-Adjusted Base Budget</v>
      </c>
      <c r="AS3951" s="145" t="s">
        <v>1827</v>
      </c>
      <c r="AT3951" t="s">
        <v>213</v>
      </c>
      <c r="AV3951" t="str">
        <f t="shared" si="757"/>
        <v>UAVP-OE</v>
      </c>
      <c r="AW3951" t="str">
        <f t="shared" si="756"/>
        <v>VP UNIVERSITY ACADEMIC AFFAIRS-ONLINE EDUCATION</v>
      </c>
    </row>
    <row r="3952" spans="1:49">
      <c r="A3952" s="59">
        <v>2018</v>
      </c>
      <c r="B3952" t="s">
        <v>137</v>
      </c>
      <c r="C3952" t="s">
        <v>1406</v>
      </c>
      <c r="D3952" t="s">
        <v>1407</v>
      </c>
      <c r="E3952" t="s">
        <v>1408</v>
      </c>
      <c r="F3952" t="s">
        <v>228</v>
      </c>
      <c r="H3952" t="s">
        <v>1409</v>
      </c>
      <c r="I3952" s="170" t="s">
        <v>87</v>
      </c>
      <c r="J3952" t="s">
        <v>88</v>
      </c>
      <c r="K3952" t="s">
        <v>214</v>
      </c>
      <c r="L3952" t="s">
        <v>688</v>
      </c>
      <c r="M3952" t="s">
        <v>689</v>
      </c>
      <c r="N3952" t="s">
        <v>217</v>
      </c>
      <c r="O3952" t="s">
        <v>263</v>
      </c>
      <c r="P3952" t="s">
        <v>379</v>
      </c>
      <c r="Q3952" t="s">
        <v>379</v>
      </c>
      <c r="R3952" t="s">
        <v>380</v>
      </c>
      <c r="S3952" t="s">
        <v>264</v>
      </c>
      <c r="T3952" t="s">
        <v>265</v>
      </c>
      <c r="U3952" s="61" t="s">
        <v>266</v>
      </c>
      <c r="V3952" t="s">
        <v>22</v>
      </c>
      <c r="W3952" t="s">
        <v>263</v>
      </c>
      <c r="X3952" s="59">
        <v>2000</v>
      </c>
      <c r="Y3952" s="59">
        <v>2000</v>
      </c>
      <c r="Z3952" t="s">
        <v>1410</v>
      </c>
      <c r="AA3952" s="146" t="str">
        <f t="shared" si="765"/>
        <v>EX</v>
      </c>
      <c r="AB3952" s="146" t="str">
        <f t="shared" si="755"/>
        <v>OE</v>
      </c>
      <c r="AC3952" t="str">
        <f t="shared" si="758"/>
        <v>EX</v>
      </c>
      <c r="AD3952" s="74">
        <f t="shared" si="759"/>
        <v>2000</v>
      </c>
      <c r="AE3952" s="74">
        <f t="shared" si="764"/>
        <v>2000</v>
      </c>
      <c r="AF3952">
        <v>1</v>
      </c>
      <c r="AG3952">
        <v>0</v>
      </c>
      <c r="AH3952" s="74">
        <v>0</v>
      </c>
      <c r="AJ3952" s="74">
        <f t="shared" si="760"/>
        <v>0</v>
      </c>
      <c r="AK3952" s="74">
        <f t="shared" si="754"/>
        <v>2000</v>
      </c>
      <c r="AL3952" t="str">
        <f t="shared" si="761"/>
        <v>N</v>
      </c>
      <c r="AN3952" t="s">
        <v>89</v>
      </c>
      <c r="AO3952" t="s">
        <v>88</v>
      </c>
      <c r="AP3952" t="str">
        <f t="shared" si="762"/>
        <v>95</v>
      </c>
      <c r="AQ3952" s="145" t="s">
        <v>1826</v>
      </c>
      <c r="AR3952" t="str">
        <f t="shared" si="763"/>
        <v>1-Adjusted Base Budget</v>
      </c>
      <c r="AS3952" s="145" t="s">
        <v>1827</v>
      </c>
      <c r="AT3952" t="s">
        <v>213</v>
      </c>
      <c r="AV3952" t="str">
        <f t="shared" si="757"/>
        <v>UAVP-OE</v>
      </c>
      <c r="AW3952" t="str">
        <f t="shared" si="756"/>
        <v>VP UNIVERSITY ACADEMIC AFFAIRS-ONLINE EDUCATION</v>
      </c>
    </row>
    <row r="3953" spans="1:49">
      <c r="A3953" s="59">
        <v>2018</v>
      </c>
      <c r="B3953" t="s">
        <v>137</v>
      </c>
      <c r="C3953" t="s">
        <v>1406</v>
      </c>
      <c r="D3953" t="s">
        <v>1407</v>
      </c>
      <c r="E3953" t="s">
        <v>1408</v>
      </c>
      <c r="F3953" t="s">
        <v>228</v>
      </c>
      <c r="H3953" t="s">
        <v>1409</v>
      </c>
      <c r="I3953" s="170" t="s">
        <v>87</v>
      </c>
      <c r="J3953" t="s">
        <v>88</v>
      </c>
      <c r="K3953" t="s">
        <v>214</v>
      </c>
      <c r="L3953" t="s">
        <v>360</v>
      </c>
      <c r="M3953" t="s">
        <v>361</v>
      </c>
      <c r="N3953" t="s">
        <v>217</v>
      </c>
      <c r="O3953" t="s">
        <v>263</v>
      </c>
      <c r="P3953" t="s">
        <v>362</v>
      </c>
      <c r="Q3953" t="s">
        <v>363</v>
      </c>
      <c r="R3953" t="s">
        <v>364</v>
      </c>
      <c r="S3953" t="s">
        <v>264</v>
      </c>
      <c r="T3953" t="s">
        <v>265</v>
      </c>
      <c r="U3953" s="61" t="s">
        <v>266</v>
      </c>
      <c r="V3953" t="s">
        <v>22</v>
      </c>
      <c r="W3953" t="s">
        <v>263</v>
      </c>
      <c r="X3953" s="59">
        <v>12000</v>
      </c>
      <c r="Y3953" s="59">
        <v>12000</v>
      </c>
      <c r="Z3953" t="s">
        <v>1410</v>
      </c>
      <c r="AA3953" s="146" t="str">
        <f t="shared" si="765"/>
        <v>EX</v>
      </c>
      <c r="AB3953" s="146" t="str">
        <f t="shared" si="755"/>
        <v>OE</v>
      </c>
      <c r="AC3953" t="str">
        <f t="shared" si="758"/>
        <v>EX</v>
      </c>
      <c r="AD3953" s="74">
        <f t="shared" si="759"/>
        <v>12000</v>
      </c>
      <c r="AE3953" s="74">
        <f t="shared" si="764"/>
        <v>12000</v>
      </c>
      <c r="AF3953">
        <v>1</v>
      </c>
      <c r="AG3953">
        <v>0</v>
      </c>
      <c r="AH3953" s="74">
        <v>0</v>
      </c>
      <c r="AJ3953" s="74">
        <f t="shared" si="760"/>
        <v>0</v>
      </c>
      <c r="AK3953" s="74">
        <f t="shared" si="754"/>
        <v>12000</v>
      </c>
      <c r="AL3953" t="str">
        <f t="shared" si="761"/>
        <v>N</v>
      </c>
      <c r="AN3953" t="s">
        <v>89</v>
      </c>
      <c r="AO3953" t="s">
        <v>88</v>
      </c>
      <c r="AP3953" t="str">
        <f t="shared" si="762"/>
        <v>95</v>
      </c>
      <c r="AQ3953" s="145" t="s">
        <v>1826</v>
      </c>
      <c r="AR3953" t="str">
        <f t="shared" si="763"/>
        <v>1-Adjusted Base Budget</v>
      </c>
      <c r="AS3953" s="145" t="s">
        <v>1827</v>
      </c>
      <c r="AT3953" t="s">
        <v>213</v>
      </c>
      <c r="AV3953" t="str">
        <f t="shared" si="757"/>
        <v>UAVP-OE</v>
      </c>
      <c r="AW3953" t="str">
        <f t="shared" si="756"/>
        <v>VP UNIVERSITY ACADEMIC AFFAIRS-ONLINE EDUCATION</v>
      </c>
    </row>
    <row r="3954" spans="1:49">
      <c r="A3954" s="59">
        <v>2018</v>
      </c>
      <c r="B3954" t="s">
        <v>137</v>
      </c>
      <c r="C3954" t="s">
        <v>1406</v>
      </c>
      <c r="D3954" t="s">
        <v>1407</v>
      </c>
      <c r="E3954" t="s">
        <v>1408</v>
      </c>
      <c r="F3954" t="s">
        <v>228</v>
      </c>
      <c r="H3954" t="s">
        <v>1409</v>
      </c>
      <c r="I3954" s="170" t="s">
        <v>87</v>
      </c>
      <c r="J3954" t="s">
        <v>88</v>
      </c>
      <c r="K3954" t="s">
        <v>214</v>
      </c>
      <c r="L3954" t="s">
        <v>484</v>
      </c>
      <c r="M3954" t="s">
        <v>485</v>
      </c>
      <c r="N3954" t="s">
        <v>217</v>
      </c>
      <c r="O3954" t="s">
        <v>263</v>
      </c>
      <c r="P3954" t="s">
        <v>362</v>
      </c>
      <c r="Q3954" t="s">
        <v>363</v>
      </c>
      <c r="R3954" t="s">
        <v>364</v>
      </c>
      <c r="S3954" t="s">
        <v>264</v>
      </c>
      <c r="T3954" t="s">
        <v>265</v>
      </c>
      <c r="U3954" s="61" t="s">
        <v>266</v>
      </c>
      <c r="V3954" t="s">
        <v>22</v>
      </c>
      <c r="W3954" t="s">
        <v>263</v>
      </c>
      <c r="X3954" s="59">
        <v>5000</v>
      </c>
      <c r="Y3954" s="59">
        <v>5000</v>
      </c>
      <c r="Z3954" t="s">
        <v>1410</v>
      </c>
      <c r="AA3954" s="146" t="str">
        <f t="shared" si="765"/>
        <v>EX</v>
      </c>
      <c r="AB3954" s="146" t="str">
        <f t="shared" si="755"/>
        <v>OE</v>
      </c>
      <c r="AC3954" t="str">
        <f t="shared" si="758"/>
        <v>EX</v>
      </c>
      <c r="AD3954" s="74">
        <f t="shared" si="759"/>
        <v>5000</v>
      </c>
      <c r="AE3954" s="74">
        <f t="shared" si="764"/>
        <v>5000</v>
      </c>
      <c r="AF3954">
        <v>1</v>
      </c>
      <c r="AG3954">
        <v>0</v>
      </c>
      <c r="AH3954" s="74">
        <v>0</v>
      </c>
      <c r="AJ3954" s="74">
        <f t="shared" si="760"/>
        <v>0</v>
      </c>
      <c r="AK3954" s="74">
        <f t="shared" si="754"/>
        <v>5000</v>
      </c>
      <c r="AL3954" t="str">
        <f t="shared" si="761"/>
        <v>N</v>
      </c>
      <c r="AN3954" t="s">
        <v>89</v>
      </c>
      <c r="AO3954" t="s">
        <v>88</v>
      </c>
      <c r="AP3954" t="str">
        <f t="shared" si="762"/>
        <v>95</v>
      </c>
      <c r="AQ3954" s="145" t="s">
        <v>1826</v>
      </c>
      <c r="AR3954" t="str">
        <f t="shared" si="763"/>
        <v>1-Adjusted Base Budget</v>
      </c>
      <c r="AS3954" s="145" t="s">
        <v>1827</v>
      </c>
      <c r="AT3954" t="s">
        <v>213</v>
      </c>
      <c r="AV3954" t="str">
        <f t="shared" si="757"/>
        <v>UAVP-OE</v>
      </c>
      <c r="AW3954" t="str">
        <f t="shared" si="756"/>
        <v>VP UNIVERSITY ACADEMIC AFFAIRS-ONLINE EDUCATION</v>
      </c>
    </row>
    <row r="3955" spans="1:49">
      <c r="A3955" s="59">
        <v>2018</v>
      </c>
      <c r="B3955" t="s">
        <v>137</v>
      </c>
      <c r="C3955" t="s">
        <v>1406</v>
      </c>
      <c r="D3955" t="s">
        <v>1407</v>
      </c>
      <c r="E3955" t="s">
        <v>1408</v>
      </c>
      <c r="F3955" t="s">
        <v>228</v>
      </c>
      <c r="H3955" t="s">
        <v>1409</v>
      </c>
      <c r="I3955" s="170" t="s">
        <v>87</v>
      </c>
      <c r="J3955" t="s">
        <v>88</v>
      </c>
      <c r="K3955" t="s">
        <v>214</v>
      </c>
      <c r="L3955" t="s">
        <v>785</v>
      </c>
      <c r="M3955" t="s">
        <v>351</v>
      </c>
      <c r="N3955" t="s">
        <v>217</v>
      </c>
      <c r="O3955" t="s">
        <v>263</v>
      </c>
      <c r="P3955" t="s">
        <v>352</v>
      </c>
      <c r="Q3955" t="s">
        <v>353</v>
      </c>
      <c r="R3955" t="s">
        <v>354</v>
      </c>
      <c r="S3955" t="s">
        <v>264</v>
      </c>
      <c r="T3955" t="s">
        <v>265</v>
      </c>
      <c r="U3955" s="61" t="s">
        <v>266</v>
      </c>
      <c r="V3955" t="s">
        <v>22</v>
      </c>
      <c r="W3955" t="s">
        <v>263</v>
      </c>
      <c r="X3955" s="59">
        <v>10000</v>
      </c>
      <c r="Y3955" s="59">
        <v>10000</v>
      </c>
      <c r="Z3955" t="s">
        <v>1410</v>
      </c>
      <c r="AA3955" s="146" t="str">
        <f t="shared" si="765"/>
        <v>EX</v>
      </c>
      <c r="AB3955" s="146" t="str">
        <f t="shared" si="755"/>
        <v>OE</v>
      </c>
      <c r="AC3955" t="str">
        <f t="shared" si="758"/>
        <v>EX</v>
      </c>
      <c r="AD3955" s="74">
        <f t="shared" si="759"/>
        <v>10000</v>
      </c>
      <c r="AE3955" s="74">
        <f t="shared" si="764"/>
        <v>10000</v>
      </c>
      <c r="AF3955">
        <v>1</v>
      </c>
      <c r="AG3955">
        <v>0</v>
      </c>
      <c r="AH3955" s="74">
        <v>0</v>
      </c>
      <c r="AJ3955" s="74">
        <f t="shared" si="760"/>
        <v>0</v>
      </c>
      <c r="AK3955" s="74">
        <f t="shared" ref="AK3955:AK4018" si="766">AE3955 +AJ3955</f>
        <v>10000</v>
      </c>
      <c r="AL3955" t="str">
        <f t="shared" si="761"/>
        <v>N</v>
      </c>
      <c r="AN3955" t="s">
        <v>89</v>
      </c>
      <c r="AO3955" t="s">
        <v>88</v>
      </c>
      <c r="AP3955" t="str">
        <f t="shared" si="762"/>
        <v>95</v>
      </c>
      <c r="AQ3955" s="145" t="s">
        <v>1826</v>
      </c>
      <c r="AR3955" t="str">
        <f t="shared" si="763"/>
        <v>1-Adjusted Base Budget</v>
      </c>
      <c r="AS3955" s="145" t="s">
        <v>1827</v>
      </c>
      <c r="AT3955" t="s">
        <v>213</v>
      </c>
      <c r="AV3955" t="str">
        <f t="shared" si="757"/>
        <v>UAVP-OE</v>
      </c>
      <c r="AW3955" t="str">
        <f t="shared" si="756"/>
        <v>VP UNIVERSITY ACADEMIC AFFAIRS-ONLINE EDUCATION</v>
      </c>
    </row>
    <row r="3956" spans="1:49">
      <c r="A3956" s="59">
        <v>2018</v>
      </c>
      <c r="B3956" t="s">
        <v>137</v>
      </c>
      <c r="C3956" t="s">
        <v>1406</v>
      </c>
      <c r="D3956" t="s">
        <v>1407</v>
      </c>
      <c r="E3956" t="s">
        <v>1408</v>
      </c>
      <c r="F3956" t="s">
        <v>228</v>
      </c>
      <c r="H3956" t="s">
        <v>1409</v>
      </c>
      <c r="I3956" s="170" t="s">
        <v>87</v>
      </c>
      <c r="J3956" t="s">
        <v>88</v>
      </c>
      <c r="K3956" t="s">
        <v>214</v>
      </c>
      <c r="L3956" t="s">
        <v>493</v>
      </c>
      <c r="M3956" t="s">
        <v>494</v>
      </c>
      <c r="N3956" t="s">
        <v>217</v>
      </c>
      <c r="O3956" t="s">
        <v>263</v>
      </c>
      <c r="P3956" t="s">
        <v>488</v>
      </c>
      <c r="Q3956" t="s">
        <v>489</v>
      </c>
      <c r="R3956" t="s">
        <v>490</v>
      </c>
      <c r="S3956" t="s">
        <v>264</v>
      </c>
      <c r="T3956" t="s">
        <v>265</v>
      </c>
      <c r="U3956" s="61" t="s">
        <v>266</v>
      </c>
      <c r="V3956" t="s">
        <v>22</v>
      </c>
      <c r="W3956" t="s">
        <v>263</v>
      </c>
      <c r="X3956" s="59">
        <v>500</v>
      </c>
      <c r="Y3956" s="59">
        <v>500</v>
      </c>
      <c r="Z3956" t="s">
        <v>1410</v>
      </c>
      <c r="AA3956" s="146" t="str">
        <f t="shared" si="765"/>
        <v>EX</v>
      </c>
      <c r="AB3956" s="146" t="str">
        <f t="shared" si="755"/>
        <v>OE</v>
      </c>
      <c r="AC3956" t="str">
        <f t="shared" si="758"/>
        <v>EX</v>
      </c>
      <c r="AD3956" s="74">
        <f t="shared" si="759"/>
        <v>500</v>
      </c>
      <c r="AE3956" s="74">
        <f t="shared" si="764"/>
        <v>500</v>
      </c>
      <c r="AF3956">
        <v>1</v>
      </c>
      <c r="AG3956">
        <v>0</v>
      </c>
      <c r="AH3956" s="74">
        <v>0</v>
      </c>
      <c r="AJ3956" s="74">
        <f t="shared" si="760"/>
        <v>0</v>
      </c>
      <c r="AK3956" s="74">
        <f t="shared" si="766"/>
        <v>500</v>
      </c>
      <c r="AL3956" t="str">
        <f t="shared" si="761"/>
        <v>N</v>
      </c>
      <c r="AN3956" t="s">
        <v>89</v>
      </c>
      <c r="AO3956" t="s">
        <v>88</v>
      </c>
      <c r="AP3956" t="str">
        <f t="shared" si="762"/>
        <v>95</v>
      </c>
      <c r="AQ3956" s="145" t="s">
        <v>1826</v>
      </c>
      <c r="AR3956" t="str">
        <f t="shared" si="763"/>
        <v>1-Adjusted Base Budget</v>
      </c>
      <c r="AS3956" s="145" t="s">
        <v>1827</v>
      </c>
      <c r="AT3956" t="s">
        <v>213</v>
      </c>
      <c r="AV3956" t="str">
        <f t="shared" si="757"/>
        <v>UAVP-OE</v>
      </c>
      <c r="AW3956" t="str">
        <f t="shared" si="756"/>
        <v>VP UNIVERSITY ACADEMIC AFFAIRS-ONLINE EDUCATION</v>
      </c>
    </row>
    <row r="3957" spans="1:49">
      <c r="A3957" s="59">
        <v>2018</v>
      </c>
      <c r="B3957" t="s">
        <v>137</v>
      </c>
      <c r="C3957" t="s">
        <v>1406</v>
      </c>
      <c r="D3957" t="s">
        <v>1407</v>
      </c>
      <c r="E3957" t="s">
        <v>1408</v>
      </c>
      <c r="F3957" t="s">
        <v>228</v>
      </c>
      <c r="H3957" t="s">
        <v>1409</v>
      </c>
      <c r="I3957" s="170" t="s">
        <v>87</v>
      </c>
      <c r="J3957" t="s">
        <v>88</v>
      </c>
      <c r="K3957" t="s">
        <v>214</v>
      </c>
      <c r="L3957" t="s">
        <v>495</v>
      </c>
      <c r="M3957" t="s">
        <v>496</v>
      </c>
      <c r="N3957" t="s">
        <v>217</v>
      </c>
      <c r="O3957" t="s">
        <v>263</v>
      </c>
      <c r="P3957" t="s">
        <v>488</v>
      </c>
      <c r="Q3957" t="s">
        <v>489</v>
      </c>
      <c r="R3957" t="s">
        <v>490</v>
      </c>
      <c r="S3957" t="s">
        <v>264</v>
      </c>
      <c r="T3957" t="s">
        <v>265</v>
      </c>
      <c r="U3957" s="61" t="s">
        <v>266</v>
      </c>
      <c r="V3957" t="s">
        <v>22</v>
      </c>
      <c r="W3957" t="s">
        <v>263</v>
      </c>
      <c r="X3957" s="59">
        <v>1200</v>
      </c>
      <c r="Y3957" s="59">
        <v>1200</v>
      </c>
      <c r="Z3957" t="s">
        <v>1410</v>
      </c>
      <c r="AA3957" s="146" t="str">
        <f t="shared" si="765"/>
        <v>EX</v>
      </c>
      <c r="AB3957" s="146" t="str">
        <f t="shared" ref="AB3957:AB4020" si="767">IF(O3957 =AA3957,Z3957,"10cr")</f>
        <v>OE</v>
      </c>
      <c r="AC3957" t="str">
        <f t="shared" si="758"/>
        <v>EX</v>
      </c>
      <c r="AD3957" s="74">
        <f t="shared" si="759"/>
        <v>1200</v>
      </c>
      <c r="AE3957" s="74">
        <f t="shared" si="764"/>
        <v>1200</v>
      </c>
      <c r="AF3957">
        <v>1</v>
      </c>
      <c r="AG3957">
        <v>0</v>
      </c>
      <c r="AH3957" s="74">
        <v>0</v>
      </c>
      <c r="AJ3957" s="74">
        <f t="shared" si="760"/>
        <v>0</v>
      </c>
      <c r="AK3957" s="74">
        <f t="shared" si="766"/>
        <v>1200</v>
      </c>
      <c r="AL3957" t="str">
        <f t="shared" si="761"/>
        <v>N</v>
      </c>
      <c r="AN3957" t="s">
        <v>89</v>
      </c>
      <c r="AO3957" t="s">
        <v>88</v>
      </c>
      <c r="AP3957" t="str">
        <f t="shared" si="762"/>
        <v>95</v>
      </c>
      <c r="AQ3957" s="145" t="s">
        <v>1826</v>
      </c>
      <c r="AR3957" t="str">
        <f t="shared" si="763"/>
        <v>1-Adjusted Base Budget</v>
      </c>
      <c r="AS3957" s="145" t="s">
        <v>1827</v>
      </c>
      <c r="AT3957" t="s">
        <v>213</v>
      </c>
      <c r="AV3957" t="str">
        <f t="shared" si="757"/>
        <v>UAVP-OE</v>
      </c>
      <c r="AW3957" t="str">
        <f t="shared" si="756"/>
        <v>VP UNIVERSITY ACADEMIC AFFAIRS-ONLINE EDUCATION</v>
      </c>
    </row>
    <row r="3958" spans="1:49">
      <c r="A3958" s="59">
        <v>2018</v>
      </c>
      <c r="B3958" t="s">
        <v>137</v>
      </c>
      <c r="C3958" t="s">
        <v>1406</v>
      </c>
      <c r="D3958" t="s">
        <v>1407</v>
      </c>
      <c r="E3958" t="s">
        <v>1408</v>
      </c>
      <c r="F3958" t="s">
        <v>228</v>
      </c>
      <c r="H3958" t="s">
        <v>1409</v>
      </c>
      <c r="I3958" s="170" t="s">
        <v>87</v>
      </c>
      <c r="J3958" t="s">
        <v>88</v>
      </c>
      <c r="K3958" t="s">
        <v>214</v>
      </c>
      <c r="L3958" t="s">
        <v>377</v>
      </c>
      <c r="M3958" t="s">
        <v>378</v>
      </c>
      <c r="N3958" t="s">
        <v>217</v>
      </c>
      <c r="O3958" t="s">
        <v>263</v>
      </c>
      <c r="P3958" t="s">
        <v>379</v>
      </c>
      <c r="Q3958" t="s">
        <v>379</v>
      </c>
      <c r="R3958" t="s">
        <v>380</v>
      </c>
      <c r="S3958" t="s">
        <v>264</v>
      </c>
      <c r="T3958" t="s">
        <v>265</v>
      </c>
      <c r="U3958" s="61" t="s">
        <v>266</v>
      </c>
      <c r="V3958" t="s">
        <v>22</v>
      </c>
      <c r="W3958" t="s">
        <v>263</v>
      </c>
      <c r="X3958" s="59">
        <v>5000</v>
      </c>
      <c r="Y3958" s="59">
        <v>5000</v>
      </c>
      <c r="Z3958" t="s">
        <v>1410</v>
      </c>
      <c r="AA3958" s="146" t="str">
        <f t="shared" si="765"/>
        <v>EX</v>
      </c>
      <c r="AB3958" s="146" t="str">
        <f t="shared" si="767"/>
        <v>OE</v>
      </c>
      <c r="AC3958" t="str">
        <f t="shared" si="758"/>
        <v>EX</v>
      </c>
      <c r="AD3958" s="74">
        <f t="shared" si="759"/>
        <v>5000</v>
      </c>
      <c r="AE3958" s="74">
        <f t="shared" si="764"/>
        <v>5000</v>
      </c>
      <c r="AF3958">
        <v>1</v>
      </c>
      <c r="AG3958">
        <v>0</v>
      </c>
      <c r="AH3958" s="74">
        <v>0</v>
      </c>
      <c r="AJ3958" s="74">
        <f t="shared" si="760"/>
        <v>0</v>
      </c>
      <c r="AK3958" s="74">
        <f t="shared" si="766"/>
        <v>5000</v>
      </c>
      <c r="AL3958" t="str">
        <f t="shared" si="761"/>
        <v>N</v>
      </c>
      <c r="AN3958" t="s">
        <v>89</v>
      </c>
      <c r="AO3958" t="s">
        <v>88</v>
      </c>
      <c r="AP3958" t="str">
        <f t="shared" si="762"/>
        <v>95</v>
      </c>
      <c r="AQ3958" s="145" t="s">
        <v>1826</v>
      </c>
      <c r="AR3958" t="str">
        <f t="shared" si="763"/>
        <v>1-Adjusted Base Budget</v>
      </c>
      <c r="AS3958" s="145" t="s">
        <v>1827</v>
      </c>
      <c r="AT3958" t="s">
        <v>213</v>
      </c>
      <c r="AV3958" t="str">
        <f t="shared" si="757"/>
        <v>UAVP-OE</v>
      </c>
      <c r="AW3958" t="str">
        <f t="shared" si="756"/>
        <v>VP UNIVERSITY ACADEMIC AFFAIRS-ONLINE EDUCATION</v>
      </c>
    </row>
    <row r="3959" spans="1:49">
      <c r="A3959" s="59">
        <v>2018</v>
      </c>
      <c r="B3959" t="s">
        <v>137</v>
      </c>
      <c r="C3959" t="s">
        <v>1406</v>
      </c>
      <c r="D3959" t="s">
        <v>1407</v>
      </c>
      <c r="E3959" t="s">
        <v>1408</v>
      </c>
      <c r="F3959" t="s">
        <v>228</v>
      </c>
      <c r="H3959" t="s">
        <v>1409</v>
      </c>
      <c r="I3959" s="170" t="s">
        <v>87</v>
      </c>
      <c r="J3959" t="s">
        <v>88</v>
      </c>
      <c r="K3959" t="s">
        <v>214</v>
      </c>
      <c r="L3959" t="s">
        <v>630</v>
      </c>
      <c r="M3959" t="s">
        <v>631</v>
      </c>
      <c r="N3959" t="s">
        <v>217</v>
      </c>
      <c r="O3959" t="s">
        <v>263</v>
      </c>
      <c r="P3959" t="s">
        <v>379</v>
      </c>
      <c r="Q3959" t="s">
        <v>379</v>
      </c>
      <c r="R3959" t="s">
        <v>380</v>
      </c>
      <c r="S3959" t="s">
        <v>264</v>
      </c>
      <c r="T3959" t="s">
        <v>265</v>
      </c>
      <c r="U3959" s="61" t="s">
        <v>266</v>
      </c>
      <c r="V3959" t="s">
        <v>22</v>
      </c>
      <c r="W3959" t="s">
        <v>263</v>
      </c>
      <c r="X3959" s="59">
        <v>400</v>
      </c>
      <c r="Y3959" s="59">
        <v>400</v>
      </c>
      <c r="Z3959" t="s">
        <v>1410</v>
      </c>
      <c r="AA3959" s="146" t="str">
        <f t="shared" si="765"/>
        <v>EX</v>
      </c>
      <c r="AB3959" s="146" t="str">
        <f t="shared" si="767"/>
        <v>OE</v>
      </c>
      <c r="AC3959" t="str">
        <f t="shared" si="758"/>
        <v>EX</v>
      </c>
      <c r="AD3959" s="74">
        <f t="shared" si="759"/>
        <v>400</v>
      </c>
      <c r="AE3959" s="74">
        <f t="shared" si="764"/>
        <v>400</v>
      </c>
      <c r="AF3959">
        <v>1</v>
      </c>
      <c r="AG3959">
        <v>0</v>
      </c>
      <c r="AH3959" s="74">
        <v>0</v>
      </c>
      <c r="AJ3959" s="74">
        <f t="shared" si="760"/>
        <v>0</v>
      </c>
      <c r="AK3959" s="74">
        <f t="shared" si="766"/>
        <v>400</v>
      </c>
      <c r="AL3959" t="str">
        <f t="shared" si="761"/>
        <v>N</v>
      </c>
      <c r="AN3959" t="s">
        <v>89</v>
      </c>
      <c r="AO3959" t="s">
        <v>88</v>
      </c>
      <c r="AP3959" t="str">
        <f t="shared" si="762"/>
        <v>95</v>
      </c>
      <c r="AQ3959" s="145" t="s">
        <v>1826</v>
      </c>
      <c r="AR3959" t="str">
        <f t="shared" si="763"/>
        <v>1-Adjusted Base Budget</v>
      </c>
      <c r="AS3959" s="145" t="s">
        <v>1827</v>
      </c>
      <c r="AT3959" t="s">
        <v>213</v>
      </c>
      <c r="AV3959" t="str">
        <f t="shared" si="757"/>
        <v>UAVP-OE</v>
      </c>
      <c r="AW3959" t="str">
        <f t="shared" si="756"/>
        <v>VP UNIVERSITY ACADEMIC AFFAIRS-ONLINE EDUCATION</v>
      </c>
    </row>
    <row r="3960" spans="1:49">
      <c r="A3960" s="59">
        <v>2018</v>
      </c>
      <c r="B3960" t="s">
        <v>137</v>
      </c>
      <c r="C3960" t="s">
        <v>1406</v>
      </c>
      <c r="D3960" t="s">
        <v>1407</v>
      </c>
      <c r="E3960" t="s">
        <v>1408</v>
      </c>
      <c r="F3960" t="s">
        <v>228</v>
      </c>
      <c r="H3960" t="s">
        <v>1409</v>
      </c>
      <c r="I3960" s="170" t="s">
        <v>87</v>
      </c>
      <c r="J3960" t="s">
        <v>88</v>
      </c>
      <c r="K3960" t="s">
        <v>214</v>
      </c>
      <c r="L3960" t="s">
        <v>381</v>
      </c>
      <c r="M3960" t="s">
        <v>382</v>
      </c>
      <c r="N3960" t="s">
        <v>217</v>
      </c>
      <c r="O3960" t="s">
        <v>263</v>
      </c>
      <c r="P3960" t="s">
        <v>362</v>
      </c>
      <c r="Q3960" t="s">
        <v>363</v>
      </c>
      <c r="R3960" t="s">
        <v>364</v>
      </c>
      <c r="S3960" t="s">
        <v>264</v>
      </c>
      <c r="T3960" t="s">
        <v>265</v>
      </c>
      <c r="U3960" s="61" t="s">
        <v>266</v>
      </c>
      <c r="V3960" t="s">
        <v>22</v>
      </c>
      <c r="W3960" t="s">
        <v>263</v>
      </c>
      <c r="X3960" s="59">
        <v>6000</v>
      </c>
      <c r="Y3960" s="59">
        <v>6000</v>
      </c>
      <c r="Z3960" t="s">
        <v>1410</v>
      </c>
      <c r="AA3960" s="146" t="str">
        <f t="shared" si="765"/>
        <v>EX</v>
      </c>
      <c r="AB3960" s="146" t="str">
        <f t="shared" si="767"/>
        <v>OE</v>
      </c>
      <c r="AC3960" t="str">
        <f t="shared" si="758"/>
        <v>EX</v>
      </c>
      <c r="AD3960" s="74">
        <f t="shared" si="759"/>
        <v>6000</v>
      </c>
      <c r="AE3960" s="74">
        <f t="shared" si="764"/>
        <v>6000</v>
      </c>
      <c r="AF3960">
        <v>1</v>
      </c>
      <c r="AG3960">
        <v>0</v>
      </c>
      <c r="AH3960" s="74">
        <v>0</v>
      </c>
      <c r="AJ3960" s="74">
        <f t="shared" si="760"/>
        <v>0</v>
      </c>
      <c r="AK3960" s="74">
        <f t="shared" si="766"/>
        <v>6000</v>
      </c>
      <c r="AL3960" t="str">
        <f t="shared" si="761"/>
        <v>N</v>
      </c>
      <c r="AN3960" t="s">
        <v>89</v>
      </c>
      <c r="AO3960" t="s">
        <v>88</v>
      </c>
      <c r="AP3960" t="str">
        <f t="shared" si="762"/>
        <v>95</v>
      </c>
      <c r="AQ3960" s="145" t="s">
        <v>1826</v>
      </c>
      <c r="AR3960" t="str">
        <f t="shared" si="763"/>
        <v>1-Adjusted Base Budget</v>
      </c>
      <c r="AS3960" s="145" t="s">
        <v>1827</v>
      </c>
      <c r="AT3960" t="s">
        <v>213</v>
      </c>
      <c r="AV3960" t="str">
        <f t="shared" si="757"/>
        <v>UAVP-OE</v>
      </c>
      <c r="AW3960" t="str">
        <f t="shared" si="756"/>
        <v>VP UNIVERSITY ACADEMIC AFFAIRS-ONLINE EDUCATION</v>
      </c>
    </row>
    <row r="3961" spans="1:49">
      <c r="A3961" s="59">
        <v>2018</v>
      </c>
      <c r="B3961" t="s">
        <v>137</v>
      </c>
      <c r="C3961" t="s">
        <v>1406</v>
      </c>
      <c r="D3961" t="s">
        <v>1407</v>
      </c>
      <c r="E3961" t="s">
        <v>1408</v>
      </c>
      <c r="F3961" t="s">
        <v>228</v>
      </c>
      <c r="H3961" t="s">
        <v>1409</v>
      </c>
      <c r="I3961" s="170" t="s">
        <v>87</v>
      </c>
      <c r="J3961" t="s">
        <v>88</v>
      </c>
      <c r="K3961" t="s">
        <v>214</v>
      </c>
      <c r="L3961" t="s">
        <v>501</v>
      </c>
      <c r="M3961" t="s">
        <v>502</v>
      </c>
      <c r="N3961" t="s">
        <v>217</v>
      </c>
      <c r="O3961" t="s">
        <v>263</v>
      </c>
      <c r="P3961" t="s">
        <v>379</v>
      </c>
      <c r="Q3961" t="s">
        <v>379</v>
      </c>
      <c r="R3961" t="s">
        <v>380</v>
      </c>
      <c r="S3961" t="s">
        <v>264</v>
      </c>
      <c r="T3961" t="s">
        <v>265</v>
      </c>
      <c r="U3961" s="61" t="s">
        <v>266</v>
      </c>
      <c r="V3961" t="s">
        <v>22</v>
      </c>
      <c r="W3961" t="s">
        <v>263</v>
      </c>
      <c r="X3961" s="59">
        <v>500</v>
      </c>
      <c r="Y3961" s="59">
        <v>500</v>
      </c>
      <c r="Z3961" t="s">
        <v>1410</v>
      </c>
      <c r="AA3961" s="146" t="str">
        <f t="shared" si="765"/>
        <v>EX</v>
      </c>
      <c r="AB3961" s="146" t="str">
        <f t="shared" si="767"/>
        <v>OE</v>
      </c>
      <c r="AC3961" t="str">
        <f t="shared" si="758"/>
        <v>EX</v>
      </c>
      <c r="AD3961" s="74">
        <f t="shared" si="759"/>
        <v>500</v>
      </c>
      <c r="AE3961" s="74">
        <f t="shared" si="764"/>
        <v>500</v>
      </c>
      <c r="AF3961">
        <v>1</v>
      </c>
      <c r="AG3961">
        <v>0</v>
      </c>
      <c r="AH3961" s="74">
        <v>0</v>
      </c>
      <c r="AJ3961" s="74">
        <f t="shared" si="760"/>
        <v>0</v>
      </c>
      <c r="AK3961" s="74">
        <f t="shared" si="766"/>
        <v>500</v>
      </c>
      <c r="AL3961" t="str">
        <f t="shared" si="761"/>
        <v>N</v>
      </c>
      <c r="AN3961" t="s">
        <v>89</v>
      </c>
      <c r="AO3961" t="s">
        <v>88</v>
      </c>
      <c r="AP3961" t="str">
        <f t="shared" si="762"/>
        <v>95</v>
      </c>
      <c r="AQ3961" s="145" t="s">
        <v>1826</v>
      </c>
      <c r="AR3961" t="str">
        <f t="shared" si="763"/>
        <v>1-Adjusted Base Budget</v>
      </c>
      <c r="AS3961" s="145" t="s">
        <v>1827</v>
      </c>
      <c r="AT3961" t="s">
        <v>213</v>
      </c>
      <c r="AV3961" t="str">
        <f t="shared" si="757"/>
        <v>UAVP-OE</v>
      </c>
      <c r="AW3961" t="str">
        <f t="shared" si="756"/>
        <v>VP UNIVERSITY ACADEMIC AFFAIRS-ONLINE EDUCATION</v>
      </c>
    </row>
    <row r="3962" spans="1:49">
      <c r="A3962" s="59">
        <v>2018</v>
      </c>
      <c r="B3962" t="s">
        <v>137</v>
      </c>
      <c r="C3962" t="s">
        <v>1406</v>
      </c>
      <c r="D3962" t="s">
        <v>1407</v>
      </c>
      <c r="E3962" t="s">
        <v>1408</v>
      </c>
      <c r="F3962" t="s">
        <v>228</v>
      </c>
      <c r="H3962" t="s">
        <v>1409</v>
      </c>
      <c r="I3962" s="170" t="s">
        <v>87</v>
      </c>
      <c r="J3962" t="s">
        <v>88</v>
      </c>
      <c r="K3962" t="s">
        <v>214</v>
      </c>
      <c r="L3962" t="s">
        <v>507</v>
      </c>
      <c r="M3962" t="s">
        <v>508</v>
      </c>
      <c r="N3962" t="s">
        <v>217</v>
      </c>
      <c r="O3962" t="s">
        <v>263</v>
      </c>
      <c r="P3962" t="s">
        <v>379</v>
      </c>
      <c r="Q3962" t="s">
        <v>379</v>
      </c>
      <c r="R3962" t="s">
        <v>380</v>
      </c>
      <c r="S3962" t="s">
        <v>264</v>
      </c>
      <c r="T3962" t="s">
        <v>265</v>
      </c>
      <c r="U3962" s="61" t="s">
        <v>266</v>
      </c>
      <c r="V3962" t="s">
        <v>22</v>
      </c>
      <c r="W3962" t="s">
        <v>263</v>
      </c>
      <c r="X3962" s="59">
        <v>100</v>
      </c>
      <c r="Y3962" s="59">
        <v>100</v>
      </c>
      <c r="Z3962" t="s">
        <v>1410</v>
      </c>
      <c r="AA3962" s="146" t="str">
        <f t="shared" si="765"/>
        <v>EX</v>
      </c>
      <c r="AB3962" s="146" t="str">
        <f t="shared" si="767"/>
        <v>OE</v>
      </c>
      <c r="AC3962" t="str">
        <f t="shared" si="758"/>
        <v>EX</v>
      </c>
      <c r="AD3962" s="74">
        <f t="shared" si="759"/>
        <v>100</v>
      </c>
      <c r="AE3962" s="74">
        <f t="shared" si="764"/>
        <v>100</v>
      </c>
      <c r="AF3962">
        <v>1</v>
      </c>
      <c r="AG3962">
        <v>0</v>
      </c>
      <c r="AH3962" s="74">
        <v>0</v>
      </c>
      <c r="AJ3962" s="74">
        <f t="shared" si="760"/>
        <v>0</v>
      </c>
      <c r="AK3962" s="74">
        <f t="shared" si="766"/>
        <v>100</v>
      </c>
      <c r="AL3962" t="str">
        <f t="shared" si="761"/>
        <v>N</v>
      </c>
      <c r="AN3962" t="s">
        <v>89</v>
      </c>
      <c r="AO3962" t="s">
        <v>88</v>
      </c>
      <c r="AP3962" t="str">
        <f t="shared" si="762"/>
        <v>95</v>
      </c>
      <c r="AQ3962" s="145" t="s">
        <v>1826</v>
      </c>
      <c r="AR3962" t="str">
        <f t="shared" si="763"/>
        <v>1-Adjusted Base Budget</v>
      </c>
      <c r="AS3962" s="145" t="s">
        <v>1827</v>
      </c>
      <c r="AT3962" t="s">
        <v>213</v>
      </c>
      <c r="AV3962" t="str">
        <f t="shared" si="757"/>
        <v>UAVP-OE</v>
      </c>
      <c r="AW3962" t="str">
        <f t="shared" si="756"/>
        <v>VP UNIVERSITY ACADEMIC AFFAIRS-ONLINE EDUCATION</v>
      </c>
    </row>
    <row r="3963" spans="1:49">
      <c r="A3963" s="59">
        <v>2018</v>
      </c>
      <c r="B3963" t="s">
        <v>137</v>
      </c>
      <c r="C3963" t="s">
        <v>1406</v>
      </c>
      <c r="D3963" t="s">
        <v>1407</v>
      </c>
      <c r="E3963" t="s">
        <v>1408</v>
      </c>
      <c r="F3963" t="s">
        <v>228</v>
      </c>
      <c r="H3963" t="s">
        <v>1409</v>
      </c>
      <c r="I3963" s="170" t="s">
        <v>87</v>
      </c>
      <c r="J3963" t="s">
        <v>88</v>
      </c>
      <c r="K3963" t="s">
        <v>214</v>
      </c>
      <c r="L3963" t="s">
        <v>509</v>
      </c>
      <c r="M3963" t="s">
        <v>510</v>
      </c>
      <c r="N3963" t="s">
        <v>217</v>
      </c>
      <c r="O3963" t="s">
        <v>263</v>
      </c>
      <c r="P3963" t="s">
        <v>488</v>
      </c>
      <c r="Q3963" t="s">
        <v>489</v>
      </c>
      <c r="R3963" t="s">
        <v>490</v>
      </c>
      <c r="S3963" t="s">
        <v>264</v>
      </c>
      <c r="T3963" t="s">
        <v>265</v>
      </c>
      <c r="U3963" s="61" t="s">
        <v>266</v>
      </c>
      <c r="V3963" t="s">
        <v>22</v>
      </c>
      <c r="W3963" t="s">
        <v>263</v>
      </c>
      <c r="X3963" s="59">
        <v>250</v>
      </c>
      <c r="Y3963" s="59">
        <v>250</v>
      </c>
      <c r="Z3963" t="s">
        <v>1410</v>
      </c>
      <c r="AA3963" s="146" t="str">
        <f t="shared" si="765"/>
        <v>EX</v>
      </c>
      <c r="AB3963" s="146" t="str">
        <f t="shared" si="767"/>
        <v>OE</v>
      </c>
      <c r="AC3963" t="str">
        <f t="shared" si="758"/>
        <v>EX</v>
      </c>
      <c r="AD3963" s="74">
        <f t="shared" si="759"/>
        <v>250</v>
      </c>
      <c r="AE3963" s="74">
        <f t="shared" si="764"/>
        <v>250</v>
      </c>
      <c r="AF3963">
        <v>1</v>
      </c>
      <c r="AG3963">
        <v>0</v>
      </c>
      <c r="AH3963" s="74">
        <v>0</v>
      </c>
      <c r="AJ3963" s="74">
        <f t="shared" si="760"/>
        <v>0</v>
      </c>
      <c r="AK3963" s="74">
        <f t="shared" si="766"/>
        <v>250</v>
      </c>
      <c r="AL3963" t="str">
        <f t="shared" si="761"/>
        <v>N</v>
      </c>
      <c r="AN3963" t="s">
        <v>89</v>
      </c>
      <c r="AO3963" t="s">
        <v>88</v>
      </c>
      <c r="AP3963" t="str">
        <f t="shared" si="762"/>
        <v>95</v>
      </c>
      <c r="AQ3963" s="145" t="s">
        <v>1826</v>
      </c>
      <c r="AR3963" t="str">
        <f t="shared" si="763"/>
        <v>1-Adjusted Base Budget</v>
      </c>
      <c r="AS3963" s="145" t="s">
        <v>1827</v>
      </c>
      <c r="AT3963" t="s">
        <v>213</v>
      </c>
      <c r="AV3963" t="str">
        <f t="shared" si="757"/>
        <v>UAVP-OE</v>
      </c>
      <c r="AW3963" t="str">
        <f t="shared" si="756"/>
        <v>VP UNIVERSITY ACADEMIC AFFAIRS-ONLINE EDUCATION</v>
      </c>
    </row>
    <row r="3964" spans="1:49">
      <c r="A3964" s="59">
        <v>2018</v>
      </c>
      <c r="B3964" t="s">
        <v>137</v>
      </c>
      <c r="C3964" t="s">
        <v>1406</v>
      </c>
      <c r="D3964" t="s">
        <v>1407</v>
      </c>
      <c r="E3964" t="s">
        <v>1408</v>
      </c>
      <c r="F3964" t="s">
        <v>228</v>
      </c>
      <c r="H3964" t="s">
        <v>1409</v>
      </c>
      <c r="I3964" s="170" t="s">
        <v>87</v>
      </c>
      <c r="J3964" t="s">
        <v>88</v>
      </c>
      <c r="K3964" t="s">
        <v>214</v>
      </c>
      <c r="L3964" t="s">
        <v>385</v>
      </c>
      <c r="M3964" t="s">
        <v>386</v>
      </c>
      <c r="N3964" t="s">
        <v>217</v>
      </c>
      <c r="O3964" t="s">
        <v>263</v>
      </c>
      <c r="P3964" t="s">
        <v>387</v>
      </c>
      <c r="Q3964" t="s">
        <v>386</v>
      </c>
      <c r="R3964" t="s">
        <v>388</v>
      </c>
      <c r="S3964" t="s">
        <v>264</v>
      </c>
      <c r="T3964" t="s">
        <v>265</v>
      </c>
      <c r="U3964" s="61" t="s">
        <v>266</v>
      </c>
      <c r="V3964" t="s">
        <v>22</v>
      </c>
      <c r="W3964" t="s">
        <v>263</v>
      </c>
      <c r="X3964" s="59">
        <v>486267</v>
      </c>
      <c r="Y3964" s="59">
        <v>486267</v>
      </c>
      <c r="Z3964" t="s">
        <v>1410</v>
      </c>
      <c r="AA3964" s="146" t="str">
        <f t="shared" si="765"/>
        <v>EX</v>
      </c>
      <c r="AB3964" s="146" t="str">
        <f t="shared" si="767"/>
        <v>OE</v>
      </c>
      <c r="AC3964" t="str">
        <f t="shared" si="758"/>
        <v>EX</v>
      </c>
      <c r="AD3964" s="74">
        <f t="shared" si="759"/>
        <v>486267</v>
      </c>
      <c r="AE3964" s="74">
        <f t="shared" si="764"/>
        <v>486267</v>
      </c>
      <c r="AF3964">
        <v>1</v>
      </c>
      <c r="AG3964">
        <v>0</v>
      </c>
      <c r="AH3964" s="74">
        <v>0</v>
      </c>
      <c r="AJ3964" s="74">
        <f t="shared" si="760"/>
        <v>0</v>
      </c>
      <c r="AK3964" s="74">
        <f t="shared" si="766"/>
        <v>486267</v>
      </c>
      <c r="AL3964" t="str">
        <f t="shared" si="761"/>
        <v>N</v>
      </c>
      <c r="AN3964" t="s">
        <v>89</v>
      </c>
      <c r="AO3964" t="s">
        <v>88</v>
      </c>
      <c r="AP3964" t="str">
        <f t="shared" si="762"/>
        <v>95</v>
      </c>
      <c r="AQ3964" s="145" t="s">
        <v>1826</v>
      </c>
      <c r="AR3964" t="str">
        <f t="shared" si="763"/>
        <v>1-Adjusted Base Budget</v>
      </c>
      <c r="AS3964" s="145" t="s">
        <v>1827</v>
      </c>
      <c r="AT3964" t="s">
        <v>213</v>
      </c>
      <c r="AV3964" t="str">
        <f t="shared" si="757"/>
        <v>UAVP-OE</v>
      </c>
      <c r="AW3964" t="str">
        <f t="shared" si="756"/>
        <v>VP UNIVERSITY ACADEMIC AFFAIRS-ONLINE EDUCATION</v>
      </c>
    </row>
    <row r="3965" spans="1:49">
      <c r="A3965" s="59">
        <v>2018</v>
      </c>
      <c r="B3965" t="s">
        <v>137</v>
      </c>
      <c r="C3965" t="s">
        <v>1406</v>
      </c>
      <c r="D3965" t="s">
        <v>1407</v>
      </c>
      <c r="E3965" t="s">
        <v>1408</v>
      </c>
      <c r="F3965" t="s">
        <v>228</v>
      </c>
      <c r="H3965" t="s">
        <v>1409</v>
      </c>
      <c r="I3965" s="170" t="s">
        <v>87</v>
      </c>
      <c r="J3965" t="s">
        <v>88</v>
      </c>
      <c r="K3965" t="s">
        <v>214</v>
      </c>
      <c r="L3965" t="s">
        <v>745</v>
      </c>
      <c r="M3965" t="s">
        <v>746</v>
      </c>
      <c r="N3965" t="s">
        <v>217</v>
      </c>
      <c r="O3965" t="s">
        <v>263</v>
      </c>
      <c r="P3965" t="s">
        <v>387</v>
      </c>
      <c r="Q3965" t="s">
        <v>386</v>
      </c>
      <c r="R3965" t="s">
        <v>388</v>
      </c>
      <c r="S3965" t="s">
        <v>264</v>
      </c>
      <c r="T3965" t="s">
        <v>265</v>
      </c>
      <c r="U3965" s="61" t="s">
        <v>266</v>
      </c>
      <c r="V3965" t="s">
        <v>22</v>
      </c>
      <c r="W3965" t="s">
        <v>263</v>
      </c>
      <c r="X3965" s="59">
        <v>2000</v>
      </c>
      <c r="Y3965" s="59">
        <v>2000</v>
      </c>
      <c r="Z3965" t="s">
        <v>1410</v>
      </c>
      <c r="AA3965" s="146" t="str">
        <f t="shared" si="765"/>
        <v>EX</v>
      </c>
      <c r="AB3965" s="146" t="str">
        <f t="shared" si="767"/>
        <v>OE</v>
      </c>
      <c r="AC3965" t="str">
        <f t="shared" si="758"/>
        <v>EX</v>
      </c>
      <c r="AD3965" s="74">
        <f t="shared" si="759"/>
        <v>2000</v>
      </c>
      <c r="AE3965" s="74">
        <f t="shared" si="764"/>
        <v>2000</v>
      </c>
      <c r="AF3965">
        <v>1</v>
      </c>
      <c r="AG3965">
        <v>0</v>
      </c>
      <c r="AH3965" s="74">
        <v>0</v>
      </c>
      <c r="AJ3965" s="74">
        <f t="shared" si="760"/>
        <v>0</v>
      </c>
      <c r="AK3965" s="74">
        <f t="shared" si="766"/>
        <v>2000</v>
      </c>
      <c r="AL3965" t="str">
        <f t="shared" si="761"/>
        <v>N</v>
      </c>
      <c r="AN3965" t="s">
        <v>89</v>
      </c>
      <c r="AO3965" t="s">
        <v>88</v>
      </c>
      <c r="AP3965" t="str">
        <f t="shared" si="762"/>
        <v>95</v>
      </c>
      <c r="AQ3965" s="145" t="s">
        <v>1826</v>
      </c>
      <c r="AR3965" t="str">
        <f t="shared" si="763"/>
        <v>1-Adjusted Base Budget</v>
      </c>
      <c r="AS3965" s="145" t="s">
        <v>1827</v>
      </c>
      <c r="AT3965" t="s">
        <v>213</v>
      </c>
      <c r="AV3965" t="str">
        <f t="shared" si="757"/>
        <v>UAVP-OE</v>
      </c>
      <c r="AW3965" t="str">
        <f t="shared" si="756"/>
        <v>VP UNIVERSITY ACADEMIC AFFAIRS-ONLINE EDUCATION</v>
      </c>
    </row>
    <row r="3966" spans="1:49">
      <c r="A3966" s="59">
        <v>2018</v>
      </c>
      <c r="B3966" t="s">
        <v>137</v>
      </c>
      <c r="C3966" t="s">
        <v>1406</v>
      </c>
      <c r="D3966" t="s">
        <v>1407</v>
      </c>
      <c r="E3966" t="s">
        <v>1408</v>
      </c>
      <c r="F3966" t="s">
        <v>228</v>
      </c>
      <c r="H3966" t="s">
        <v>1409</v>
      </c>
      <c r="I3966" s="170" t="s">
        <v>87</v>
      </c>
      <c r="J3966" t="s">
        <v>88</v>
      </c>
      <c r="K3966" t="s">
        <v>214</v>
      </c>
      <c r="L3966" t="s">
        <v>525</v>
      </c>
      <c r="M3966" t="s">
        <v>526</v>
      </c>
      <c r="N3966" t="s">
        <v>217</v>
      </c>
      <c r="O3966" t="s">
        <v>263</v>
      </c>
      <c r="P3966" t="s">
        <v>379</v>
      </c>
      <c r="Q3966" t="s">
        <v>379</v>
      </c>
      <c r="R3966" t="s">
        <v>380</v>
      </c>
      <c r="S3966" t="s">
        <v>264</v>
      </c>
      <c r="T3966" t="s">
        <v>265</v>
      </c>
      <c r="U3966" s="61" t="s">
        <v>266</v>
      </c>
      <c r="V3966" t="s">
        <v>22</v>
      </c>
      <c r="W3966" t="s">
        <v>263</v>
      </c>
      <c r="X3966" s="59">
        <v>3000</v>
      </c>
      <c r="Y3966" s="59">
        <v>3000</v>
      </c>
      <c r="Z3966" t="s">
        <v>1410</v>
      </c>
      <c r="AA3966" s="146" t="str">
        <f t="shared" si="765"/>
        <v>EX</v>
      </c>
      <c r="AB3966" s="146" t="str">
        <f t="shared" si="767"/>
        <v>OE</v>
      </c>
      <c r="AC3966" t="str">
        <f t="shared" si="758"/>
        <v>EX</v>
      </c>
      <c r="AD3966" s="74">
        <f t="shared" si="759"/>
        <v>3000</v>
      </c>
      <c r="AE3966" s="74">
        <f t="shared" si="764"/>
        <v>3000</v>
      </c>
      <c r="AF3966">
        <v>1</v>
      </c>
      <c r="AG3966">
        <v>0</v>
      </c>
      <c r="AH3966" s="74">
        <v>0</v>
      </c>
      <c r="AJ3966" s="74">
        <f t="shared" si="760"/>
        <v>0</v>
      </c>
      <c r="AK3966" s="74">
        <f t="shared" si="766"/>
        <v>3000</v>
      </c>
      <c r="AL3966" t="str">
        <f t="shared" si="761"/>
        <v>N</v>
      </c>
      <c r="AN3966" t="s">
        <v>89</v>
      </c>
      <c r="AO3966" t="s">
        <v>88</v>
      </c>
      <c r="AP3966" t="str">
        <f t="shared" si="762"/>
        <v>95</v>
      </c>
      <c r="AQ3966" s="145" t="s">
        <v>1826</v>
      </c>
      <c r="AR3966" t="str">
        <f t="shared" si="763"/>
        <v>1-Adjusted Base Budget</v>
      </c>
      <c r="AS3966" s="145" t="s">
        <v>1827</v>
      </c>
      <c r="AT3966" t="s">
        <v>213</v>
      </c>
      <c r="AV3966" t="str">
        <f t="shared" si="757"/>
        <v>UAVP-OE</v>
      </c>
      <c r="AW3966" t="str">
        <f t="shared" si="756"/>
        <v>VP UNIVERSITY ACADEMIC AFFAIRS-ONLINE EDUCATION</v>
      </c>
    </row>
    <row r="3967" spans="1:49">
      <c r="A3967" s="59">
        <v>2018</v>
      </c>
      <c r="B3967" t="s">
        <v>137</v>
      </c>
      <c r="C3967" t="s">
        <v>1406</v>
      </c>
      <c r="D3967" t="s">
        <v>1407</v>
      </c>
      <c r="E3967" t="s">
        <v>1408</v>
      </c>
      <c r="F3967" t="s">
        <v>228</v>
      </c>
      <c r="H3967" t="s">
        <v>1409</v>
      </c>
      <c r="I3967" s="170" t="s">
        <v>87</v>
      </c>
      <c r="J3967" t="s">
        <v>88</v>
      </c>
      <c r="K3967" t="s">
        <v>214</v>
      </c>
      <c r="L3967" t="s">
        <v>389</v>
      </c>
      <c r="M3967" t="s">
        <v>390</v>
      </c>
      <c r="N3967" t="s">
        <v>217</v>
      </c>
      <c r="O3967" t="s">
        <v>263</v>
      </c>
      <c r="P3967" t="s">
        <v>379</v>
      </c>
      <c r="Q3967" t="s">
        <v>379</v>
      </c>
      <c r="R3967" t="s">
        <v>380</v>
      </c>
      <c r="S3967" t="s">
        <v>264</v>
      </c>
      <c r="T3967" t="s">
        <v>265</v>
      </c>
      <c r="U3967" s="61" t="s">
        <v>266</v>
      </c>
      <c r="V3967" t="s">
        <v>22</v>
      </c>
      <c r="W3967" t="s">
        <v>263</v>
      </c>
      <c r="X3967" s="59">
        <v>250000</v>
      </c>
      <c r="Y3967" s="59">
        <v>250000</v>
      </c>
      <c r="Z3967" t="s">
        <v>1410</v>
      </c>
      <c r="AA3967" s="146" t="str">
        <f t="shared" si="765"/>
        <v>EX</v>
      </c>
      <c r="AB3967" s="146" t="str">
        <f t="shared" si="767"/>
        <v>OE</v>
      </c>
      <c r="AC3967" t="str">
        <f t="shared" si="758"/>
        <v>EX</v>
      </c>
      <c r="AD3967" s="74">
        <f t="shared" si="759"/>
        <v>250000</v>
      </c>
      <c r="AE3967" s="74">
        <f t="shared" si="764"/>
        <v>250000</v>
      </c>
      <c r="AF3967">
        <v>1</v>
      </c>
      <c r="AG3967">
        <v>0</v>
      </c>
      <c r="AH3967" s="74">
        <v>0</v>
      </c>
      <c r="AJ3967" s="74">
        <f t="shared" si="760"/>
        <v>0</v>
      </c>
      <c r="AK3967" s="74">
        <f t="shared" si="766"/>
        <v>250000</v>
      </c>
      <c r="AL3967" t="str">
        <f t="shared" si="761"/>
        <v>N</v>
      </c>
      <c r="AN3967" t="s">
        <v>89</v>
      </c>
      <c r="AO3967" t="s">
        <v>88</v>
      </c>
      <c r="AP3967" t="str">
        <f t="shared" si="762"/>
        <v>95</v>
      </c>
      <c r="AQ3967" s="145" t="s">
        <v>1826</v>
      </c>
      <c r="AR3967" t="str">
        <f t="shared" si="763"/>
        <v>1-Adjusted Base Budget</v>
      </c>
      <c r="AS3967" s="145" t="s">
        <v>1827</v>
      </c>
      <c r="AT3967" t="s">
        <v>213</v>
      </c>
      <c r="AV3967" t="str">
        <f t="shared" si="757"/>
        <v>UAVP-OE</v>
      </c>
      <c r="AW3967" t="str">
        <f t="shared" si="756"/>
        <v>VP UNIVERSITY ACADEMIC AFFAIRS-ONLINE EDUCATION</v>
      </c>
    </row>
    <row r="3968" spans="1:49">
      <c r="A3968" s="59">
        <v>2018</v>
      </c>
      <c r="B3968" t="s">
        <v>137</v>
      </c>
      <c r="C3968" t="s">
        <v>1406</v>
      </c>
      <c r="D3968" t="s">
        <v>1407</v>
      </c>
      <c r="E3968" t="s">
        <v>1408</v>
      </c>
      <c r="F3968" t="s">
        <v>228</v>
      </c>
      <c r="H3968" t="s">
        <v>1409</v>
      </c>
      <c r="I3968" s="170" t="s">
        <v>87</v>
      </c>
      <c r="J3968" t="s">
        <v>88</v>
      </c>
      <c r="K3968" t="s">
        <v>214</v>
      </c>
      <c r="L3968" t="s">
        <v>809</v>
      </c>
      <c r="M3968" t="s">
        <v>528</v>
      </c>
      <c r="N3968" t="s">
        <v>217</v>
      </c>
      <c r="O3968" t="s">
        <v>263</v>
      </c>
      <c r="P3968" t="s">
        <v>357</v>
      </c>
      <c r="Q3968" t="s">
        <v>358</v>
      </c>
      <c r="R3968" t="s">
        <v>359</v>
      </c>
      <c r="S3968" t="s">
        <v>264</v>
      </c>
      <c r="T3968" t="s">
        <v>265</v>
      </c>
      <c r="U3968" s="61" t="s">
        <v>266</v>
      </c>
      <c r="V3968" t="s">
        <v>22</v>
      </c>
      <c r="W3968" t="s">
        <v>263</v>
      </c>
      <c r="X3968" s="59">
        <v>110000</v>
      </c>
      <c r="Y3968" s="59">
        <v>110000</v>
      </c>
      <c r="Z3968" t="s">
        <v>1410</v>
      </c>
      <c r="AA3968" s="146" t="str">
        <f t="shared" si="765"/>
        <v>EX</v>
      </c>
      <c r="AB3968" s="146" t="str">
        <f t="shared" si="767"/>
        <v>OE</v>
      </c>
      <c r="AC3968" t="str">
        <f t="shared" si="758"/>
        <v>EX</v>
      </c>
      <c r="AD3968" s="74">
        <f t="shared" si="759"/>
        <v>110000</v>
      </c>
      <c r="AE3968" s="74">
        <f t="shared" si="764"/>
        <v>110000</v>
      </c>
      <c r="AF3968">
        <v>1</v>
      </c>
      <c r="AG3968">
        <v>0</v>
      </c>
      <c r="AH3968" s="74">
        <v>0</v>
      </c>
      <c r="AJ3968" s="74">
        <f t="shared" si="760"/>
        <v>0</v>
      </c>
      <c r="AK3968" s="74">
        <f t="shared" si="766"/>
        <v>110000</v>
      </c>
      <c r="AL3968" t="str">
        <f t="shared" si="761"/>
        <v>N</v>
      </c>
      <c r="AN3968" t="s">
        <v>89</v>
      </c>
      <c r="AO3968" t="s">
        <v>88</v>
      </c>
      <c r="AP3968" t="str">
        <f t="shared" si="762"/>
        <v>95</v>
      </c>
      <c r="AQ3968" s="145" t="s">
        <v>1826</v>
      </c>
      <c r="AR3968" t="str">
        <f t="shared" si="763"/>
        <v>1-Adjusted Base Budget</v>
      </c>
      <c r="AS3968" s="145" t="s">
        <v>1827</v>
      </c>
      <c r="AT3968" t="s">
        <v>213</v>
      </c>
      <c r="AV3968" t="str">
        <f t="shared" si="757"/>
        <v>UAVP-OE</v>
      </c>
      <c r="AW3968" t="str">
        <f t="shared" si="756"/>
        <v>VP UNIVERSITY ACADEMIC AFFAIRS-ONLINE EDUCATION</v>
      </c>
    </row>
    <row r="3969" spans="1:49">
      <c r="A3969" s="59">
        <v>2018</v>
      </c>
      <c r="B3969" t="s">
        <v>137</v>
      </c>
      <c r="C3969" t="s">
        <v>1406</v>
      </c>
      <c r="D3969" t="s">
        <v>1407</v>
      </c>
      <c r="E3969" t="s">
        <v>1408</v>
      </c>
      <c r="F3969" t="s">
        <v>228</v>
      </c>
      <c r="H3969" t="s">
        <v>1409</v>
      </c>
      <c r="I3969" s="170" t="s">
        <v>87</v>
      </c>
      <c r="J3969" t="s">
        <v>88</v>
      </c>
      <c r="K3969" t="s">
        <v>214</v>
      </c>
      <c r="L3969" t="s">
        <v>529</v>
      </c>
      <c r="M3969" t="s">
        <v>530</v>
      </c>
      <c r="N3969" t="s">
        <v>217</v>
      </c>
      <c r="O3969" t="s">
        <v>263</v>
      </c>
      <c r="P3969" t="s">
        <v>393</v>
      </c>
      <c r="Q3969" t="s">
        <v>394</v>
      </c>
      <c r="R3969" t="s">
        <v>395</v>
      </c>
      <c r="S3969" t="s">
        <v>264</v>
      </c>
      <c r="T3969" t="s">
        <v>265</v>
      </c>
      <c r="U3969" s="61" t="s">
        <v>266</v>
      </c>
      <c r="V3969" t="s">
        <v>22</v>
      </c>
      <c r="W3969" t="s">
        <v>263</v>
      </c>
      <c r="X3969" s="59">
        <v>4000</v>
      </c>
      <c r="Y3969" s="59">
        <v>4000</v>
      </c>
      <c r="Z3969" t="s">
        <v>1410</v>
      </c>
      <c r="AA3969" s="146" t="str">
        <f t="shared" si="765"/>
        <v>EX</v>
      </c>
      <c r="AB3969" s="146" t="str">
        <f t="shared" si="767"/>
        <v>OE</v>
      </c>
      <c r="AC3969" t="str">
        <f t="shared" si="758"/>
        <v>EX</v>
      </c>
      <c r="AD3969" s="74">
        <f t="shared" si="759"/>
        <v>4000</v>
      </c>
      <c r="AE3969" s="74">
        <f t="shared" si="764"/>
        <v>4000</v>
      </c>
      <c r="AF3969">
        <v>1</v>
      </c>
      <c r="AG3969">
        <v>0</v>
      </c>
      <c r="AH3969" s="74">
        <v>0</v>
      </c>
      <c r="AJ3969" s="74">
        <f t="shared" si="760"/>
        <v>0</v>
      </c>
      <c r="AK3969" s="74">
        <f t="shared" si="766"/>
        <v>4000</v>
      </c>
      <c r="AL3969" t="str">
        <f t="shared" si="761"/>
        <v>N</v>
      </c>
      <c r="AN3969" t="s">
        <v>89</v>
      </c>
      <c r="AO3969" t="s">
        <v>88</v>
      </c>
      <c r="AP3969" t="str">
        <f t="shared" si="762"/>
        <v>95</v>
      </c>
      <c r="AQ3969" s="145" t="s">
        <v>1826</v>
      </c>
      <c r="AR3969" t="str">
        <f t="shared" si="763"/>
        <v>1-Adjusted Base Budget</v>
      </c>
      <c r="AS3969" s="145" t="s">
        <v>1827</v>
      </c>
      <c r="AT3969" t="s">
        <v>213</v>
      </c>
      <c r="AV3969" t="str">
        <f t="shared" si="757"/>
        <v>UAVP-OE</v>
      </c>
      <c r="AW3969" t="str">
        <f t="shared" si="756"/>
        <v>VP UNIVERSITY ACADEMIC AFFAIRS-ONLINE EDUCATION</v>
      </c>
    </row>
    <row r="3970" spans="1:49">
      <c r="A3970" s="59">
        <v>2018</v>
      </c>
      <c r="B3970" t="s">
        <v>137</v>
      </c>
      <c r="C3970" t="s">
        <v>1406</v>
      </c>
      <c r="D3970" t="s">
        <v>1407</v>
      </c>
      <c r="E3970" t="s">
        <v>1408</v>
      </c>
      <c r="F3970" t="s">
        <v>228</v>
      </c>
      <c r="H3970" t="s">
        <v>1409</v>
      </c>
      <c r="I3970" s="170" t="s">
        <v>87</v>
      </c>
      <c r="J3970" t="s">
        <v>88</v>
      </c>
      <c r="K3970" t="s">
        <v>214</v>
      </c>
      <c r="L3970" t="s">
        <v>540</v>
      </c>
      <c r="M3970" t="s">
        <v>541</v>
      </c>
      <c r="N3970" t="s">
        <v>217</v>
      </c>
      <c r="O3970" t="s">
        <v>263</v>
      </c>
      <c r="P3970" t="s">
        <v>533</v>
      </c>
      <c r="Q3970" t="s">
        <v>534</v>
      </c>
      <c r="R3970" t="s">
        <v>535</v>
      </c>
      <c r="S3970" t="s">
        <v>264</v>
      </c>
      <c r="T3970" t="s">
        <v>265</v>
      </c>
      <c r="U3970" s="61" t="s">
        <v>266</v>
      </c>
      <c r="V3970" t="s">
        <v>22</v>
      </c>
      <c r="W3970" t="s">
        <v>263</v>
      </c>
      <c r="X3970" s="59">
        <v>4000</v>
      </c>
      <c r="Y3970" s="59">
        <v>4000</v>
      </c>
      <c r="Z3970" t="s">
        <v>1410</v>
      </c>
      <c r="AA3970" s="146" t="str">
        <f t="shared" si="765"/>
        <v>EX</v>
      </c>
      <c r="AB3970" s="146" t="str">
        <f t="shared" si="767"/>
        <v>OE</v>
      </c>
      <c r="AC3970" t="str">
        <f t="shared" si="758"/>
        <v>EX</v>
      </c>
      <c r="AD3970" s="74">
        <f t="shared" si="759"/>
        <v>4000</v>
      </c>
      <c r="AE3970" s="74">
        <f t="shared" si="764"/>
        <v>4000</v>
      </c>
      <c r="AF3970">
        <v>1</v>
      </c>
      <c r="AG3970">
        <v>0</v>
      </c>
      <c r="AH3970" s="74">
        <v>0</v>
      </c>
      <c r="AJ3970" s="74">
        <f t="shared" si="760"/>
        <v>0</v>
      </c>
      <c r="AK3970" s="74">
        <f t="shared" si="766"/>
        <v>4000</v>
      </c>
      <c r="AL3970" t="str">
        <f t="shared" si="761"/>
        <v>N</v>
      </c>
      <c r="AN3970" t="s">
        <v>89</v>
      </c>
      <c r="AO3970" t="s">
        <v>88</v>
      </c>
      <c r="AP3970" t="str">
        <f t="shared" si="762"/>
        <v>95</v>
      </c>
      <c r="AQ3970" s="145" t="s">
        <v>1826</v>
      </c>
      <c r="AR3970" t="str">
        <f t="shared" si="763"/>
        <v>1-Adjusted Base Budget</v>
      </c>
      <c r="AS3970" s="145" t="s">
        <v>1827</v>
      </c>
      <c r="AT3970" t="s">
        <v>213</v>
      </c>
      <c r="AV3970" t="str">
        <f t="shared" si="757"/>
        <v>UAVP-OE</v>
      </c>
      <c r="AW3970" t="str">
        <f t="shared" si="756"/>
        <v>VP UNIVERSITY ACADEMIC AFFAIRS-ONLINE EDUCATION</v>
      </c>
    </row>
    <row r="3971" spans="1:49">
      <c r="A3971" s="59">
        <v>2018</v>
      </c>
      <c r="B3971" t="s">
        <v>137</v>
      </c>
      <c r="C3971" t="s">
        <v>1406</v>
      </c>
      <c r="D3971" t="s">
        <v>1407</v>
      </c>
      <c r="E3971" t="s">
        <v>1408</v>
      </c>
      <c r="F3971" t="s">
        <v>228</v>
      </c>
      <c r="H3971" t="s">
        <v>1409</v>
      </c>
      <c r="I3971" s="170" t="s">
        <v>87</v>
      </c>
      <c r="J3971" t="s">
        <v>88</v>
      </c>
      <c r="K3971" t="s">
        <v>214</v>
      </c>
      <c r="L3971" t="s">
        <v>747</v>
      </c>
      <c r="M3971" t="s">
        <v>748</v>
      </c>
      <c r="N3971" t="s">
        <v>217</v>
      </c>
      <c r="O3971" t="s">
        <v>263</v>
      </c>
      <c r="P3971" t="s">
        <v>357</v>
      </c>
      <c r="Q3971" t="s">
        <v>358</v>
      </c>
      <c r="R3971" t="s">
        <v>359</v>
      </c>
      <c r="S3971" t="s">
        <v>264</v>
      </c>
      <c r="T3971" t="s">
        <v>265</v>
      </c>
      <c r="U3971" s="61" t="s">
        <v>266</v>
      </c>
      <c r="V3971" t="s">
        <v>22</v>
      </c>
      <c r="W3971" t="s">
        <v>263</v>
      </c>
      <c r="X3971" s="59">
        <v>1000000</v>
      </c>
      <c r="Y3971" s="59">
        <v>1000000</v>
      </c>
      <c r="Z3971" t="s">
        <v>1410</v>
      </c>
      <c r="AA3971" s="146" t="str">
        <f t="shared" si="765"/>
        <v>EX</v>
      </c>
      <c r="AB3971" s="146" t="str">
        <f t="shared" si="767"/>
        <v>OE</v>
      </c>
      <c r="AC3971" t="str">
        <f t="shared" si="758"/>
        <v>EX</v>
      </c>
      <c r="AD3971" s="74">
        <f t="shared" si="759"/>
        <v>1000000</v>
      </c>
      <c r="AE3971" s="74">
        <f t="shared" si="764"/>
        <v>1000000</v>
      </c>
      <c r="AF3971">
        <v>1</v>
      </c>
      <c r="AG3971">
        <v>0</v>
      </c>
      <c r="AH3971" s="74">
        <v>0</v>
      </c>
      <c r="AJ3971" s="74">
        <f t="shared" si="760"/>
        <v>0</v>
      </c>
      <c r="AK3971" s="74">
        <f t="shared" si="766"/>
        <v>1000000</v>
      </c>
      <c r="AL3971" t="str">
        <f t="shared" si="761"/>
        <v>N</v>
      </c>
      <c r="AN3971" t="s">
        <v>89</v>
      </c>
      <c r="AO3971" t="s">
        <v>88</v>
      </c>
      <c r="AP3971" t="str">
        <f t="shared" si="762"/>
        <v>95</v>
      </c>
      <c r="AQ3971" s="145" t="s">
        <v>1826</v>
      </c>
      <c r="AR3971" t="str">
        <f t="shared" si="763"/>
        <v>1-Adjusted Base Budget</v>
      </c>
      <c r="AS3971" s="145" t="s">
        <v>1827</v>
      </c>
      <c r="AT3971" t="s">
        <v>213</v>
      </c>
      <c r="AV3971" t="str">
        <f t="shared" si="757"/>
        <v>UAVP-OE</v>
      </c>
      <c r="AW3971" t="str">
        <f t="shared" si="756"/>
        <v>VP UNIVERSITY ACADEMIC AFFAIRS-ONLINE EDUCATION</v>
      </c>
    </row>
    <row r="3972" spans="1:49">
      <c r="A3972" s="59">
        <v>2018</v>
      </c>
      <c r="B3972" t="s">
        <v>137</v>
      </c>
      <c r="C3972" t="s">
        <v>1406</v>
      </c>
      <c r="D3972" t="s">
        <v>1407</v>
      </c>
      <c r="E3972" t="s">
        <v>1408</v>
      </c>
      <c r="F3972" t="s">
        <v>228</v>
      </c>
      <c r="H3972" t="s">
        <v>1409</v>
      </c>
      <c r="I3972" s="170" t="s">
        <v>87</v>
      </c>
      <c r="J3972" t="s">
        <v>88</v>
      </c>
      <c r="K3972" t="s">
        <v>214</v>
      </c>
      <c r="L3972" t="s">
        <v>400</v>
      </c>
      <c r="M3972" t="s">
        <v>401</v>
      </c>
      <c r="N3972" t="s">
        <v>217</v>
      </c>
      <c r="O3972" t="s">
        <v>263</v>
      </c>
      <c r="P3972" t="s">
        <v>357</v>
      </c>
      <c r="Q3972" t="s">
        <v>358</v>
      </c>
      <c r="R3972" t="s">
        <v>359</v>
      </c>
      <c r="S3972" t="s">
        <v>264</v>
      </c>
      <c r="T3972" t="s">
        <v>265</v>
      </c>
      <c r="U3972" s="61" t="s">
        <v>266</v>
      </c>
      <c r="V3972" t="s">
        <v>22</v>
      </c>
      <c r="W3972" t="s">
        <v>263</v>
      </c>
      <c r="X3972" s="59">
        <v>40000</v>
      </c>
      <c r="Y3972" s="59">
        <v>40000</v>
      </c>
      <c r="Z3972" t="s">
        <v>1410</v>
      </c>
      <c r="AA3972" s="146" t="str">
        <f t="shared" si="765"/>
        <v>EX</v>
      </c>
      <c r="AB3972" s="146" t="str">
        <f t="shared" si="767"/>
        <v>OE</v>
      </c>
      <c r="AC3972" t="str">
        <f t="shared" si="758"/>
        <v>EX</v>
      </c>
      <c r="AD3972" s="74">
        <f t="shared" si="759"/>
        <v>40000</v>
      </c>
      <c r="AE3972" s="74">
        <f t="shared" si="764"/>
        <v>40000</v>
      </c>
      <c r="AF3972">
        <v>1</v>
      </c>
      <c r="AG3972">
        <v>0</v>
      </c>
      <c r="AH3972" s="74">
        <v>0</v>
      </c>
      <c r="AJ3972" s="74">
        <f t="shared" si="760"/>
        <v>0</v>
      </c>
      <c r="AK3972" s="74">
        <f t="shared" si="766"/>
        <v>40000</v>
      </c>
      <c r="AL3972" t="str">
        <f t="shared" si="761"/>
        <v>N</v>
      </c>
      <c r="AN3972" t="s">
        <v>89</v>
      </c>
      <c r="AO3972" t="s">
        <v>88</v>
      </c>
      <c r="AP3972" t="str">
        <f t="shared" si="762"/>
        <v>95</v>
      </c>
      <c r="AQ3972" s="145" t="s">
        <v>1826</v>
      </c>
      <c r="AR3972" t="str">
        <f t="shared" si="763"/>
        <v>1-Adjusted Base Budget</v>
      </c>
      <c r="AS3972" s="145" t="s">
        <v>1827</v>
      </c>
      <c r="AT3972" t="s">
        <v>213</v>
      </c>
      <c r="AV3972" t="str">
        <f t="shared" si="757"/>
        <v>UAVP-OE</v>
      </c>
      <c r="AW3972" t="str">
        <f t="shared" si="756"/>
        <v>VP UNIVERSITY ACADEMIC AFFAIRS-ONLINE EDUCATION</v>
      </c>
    </row>
    <row r="3973" spans="1:49">
      <c r="A3973" s="59">
        <v>2018</v>
      </c>
      <c r="B3973" t="s">
        <v>137</v>
      </c>
      <c r="C3973" t="s">
        <v>1406</v>
      </c>
      <c r="D3973" t="s">
        <v>1407</v>
      </c>
      <c r="E3973" t="s">
        <v>1408</v>
      </c>
      <c r="F3973" t="s">
        <v>228</v>
      </c>
      <c r="H3973" t="s">
        <v>1409</v>
      </c>
      <c r="I3973" s="170" t="s">
        <v>87</v>
      </c>
      <c r="J3973" t="s">
        <v>88</v>
      </c>
      <c r="K3973" t="s">
        <v>214</v>
      </c>
      <c r="L3973" t="s">
        <v>646</v>
      </c>
      <c r="M3973" t="s">
        <v>647</v>
      </c>
      <c r="N3973" t="s">
        <v>217</v>
      </c>
      <c r="O3973" t="s">
        <v>263</v>
      </c>
      <c r="P3973" t="s">
        <v>357</v>
      </c>
      <c r="Q3973" t="s">
        <v>358</v>
      </c>
      <c r="R3973" t="s">
        <v>359</v>
      </c>
      <c r="S3973" t="s">
        <v>264</v>
      </c>
      <c r="T3973" t="s">
        <v>265</v>
      </c>
      <c r="U3973" s="61" t="s">
        <v>266</v>
      </c>
      <c r="V3973" t="s">
        <v>22</v>
      </c>
      <c r="W3973" t="s">
        <v>263</v>
      </c>
      <c r="X3973" s="59">
        <v>6000</v>
      </c>
      <c r="Y3973" s="59">
        <v>6000</v>
      </c>
      <c r="Z3973" t="s">
        <v>1410</v>
      </c>
      <c r="AA3973" s="146" t="str">
        <f t="shared" si="765"/>
        <v>EX</v>
      </c>
      <c r="AB3973" s="146" t="str">
        <f t="shared" si="767"/>
        <v>OE</v>
      </c>
      <c r="AC3973" t="str">
        <f t="shared" si="758"/>
        <v>EX</v>
      </c>
      <c r="AD3973" s="74">
        <f t="shared" si="759"/>
        <v>6000</v>
      </c>
      <c r="AE3973" s="74">
        <f t="shared" si="764"/>
        <v>6000</v>
      </c>
      <c r="AF3973">
        <v>1</v>
      </c>
      <c r="AG3973">
        <v>0</v>
      </c>
      <c r="AH3973" s="74">
        <v>0</v>
      </c>
      <c r="AJ3973" s="74">
        <f t="shared" si="760"/>
        <v>0</v>
      </c>
      <c r="AK3973" s="74">
        <f t="shared" si="766"/>
        <v>6000</v>
      </c>
      <c r="AL3973" t="str">
        <f t="shared" si="761"/>
        <v>N</v>
      </c>
      <c r="AN3973" t="s">
        <v>89</v>
      </c>
      <c r="AO3973" t="s">
        <v>88</v>
      </c>
      <c r="AP3973" t="str">
        <f t="shared" si="762"/>
        <v>95</v>
      </c>
      <c r="AQ3973" s="145" t="s">
        <v>1826</v>
      </c>
      <c r="AR3973" t="str">
        <f t="shared" si="763"/>
        <v>1-Adjusted Base Budget</v>
      </c>
      <c r="AS3973" s="145" t="s">
        <v>1827</v>
      </c>
      <c r="AT3973" t="s">
        <v>213</v>
      </c>
      <c r="AV3973" t="str">
        <f t="shared" si="757"/>
        <v>UAVP-OE</v>
      </c>
      <c r="AW3973" t="str">
        <f t="shared" si="756"/>
        <v>VP UNIVERSITY ACADEMIC AFFAIRS-ONLINE EDUCATION</v>
      </c>
    </row>
    <row r="3974" spans="1:49">
      <c r="A3974" s="59">
        <v>2018</v>
      </c>
      <c r="B3974" t="s">
        <v>137</v>
      </c>
      <c r="C3974" t="s">
        <v>1406</v>
      </c>
      <c r="D3974" t="s">
        <v>1407</v>
      </c>
      <c r="E3974" t="s">
        <v>1408</v>
      </c>
      <c r="F3974" t="s">
        <v>228</v>
      </c>
      <c r="H3974" t="s">
        <v>1409</v>
      </c>
      <c r="I3974" s="170" t="s">
        <v>87</v>
      </c>
      <c r="J3974" t="s">
        <v>88</v>
      </c>
      <c r="K3974" t="s">
        <v>214</v>
      </c>
      <c r="L3974" t="s">
        <v>546</v>
      </c>
      <c r="M3974" t="s">
        <v>547</v>
      </c>
      <c r="N3974" t="s">
        <v>217</v>
      </c>
      <c r="O3974" t="s">
        <v>263</v>
      </c>
      <c r="P3974" t="s">
        <v>379</v>
      </c>
      <c r="Q3974" t="s">
        <v>379</v>
      </c>
      <c r="R3974" t="s">
        <v>380</v>
      </c>
      <c r="S3974" t="s">
        <v>264</v>
      </c>
      <c r="T3974" t="s">
        <v>265</v>
      </c>
      <c r="U3974" s="61" t="s">
        <v>266</v>
      </c>
      <c r="V3974" t="s">
        <v>22</v>
      </c>
      <c r="W3974" t="s">
        <v>263</v>
      </c>
      <c r="X3974" s="59">
        <v>200</v>
      </c>
      <c r="Y3974" s="59">
        <v>200</v>
      </c>
      <c r="Z3974" t="s">
        <v>1410</v>
      </c>
      <c r="AA3974" s="146" t="str">
        <f t="shared" si="765"/>
        <v>EX</v>
      </c>
      <c r="AB3974" s="146" t="str">
        <f t="shared" si="767"/>
        <v>OE</v>
      </c>
      <c r="AC3974" t="str">
        <f t="shared" si="758"/>
        <v>EX</v>
      </c>
      <c r="AD3974" s="74">
        <f t="shared" si="759"/>
        <v>200</v>
      </c>
      <c r="AE3974" s="74">
        <f t="shared" si="764"/>
        <v>200</v>
      </c>
      <c r="AF3974">
        <v>1</v>
      </c>
      <c r="AG3974">
        <v>0</v>
      </c>
      <c r="AH3974" s="74">
        <v>0</v>
      </c>
      <c r="AJ3974" s="74">
        <f t="shared" si="760"/>
        <v>0</v>
      </c>
      <c r="AK3974" s="74">
        <f t="shared" si="766"/>
        <v>200</v>
      </c>
      <c r="AL3974" t="str">
        <f t="shared" si="761"/>
        <v>N</v>
      </c>
      <c r="AN3974" t="s">
        <v>89</v>
      </c>
      <c r="AO3974" t="s">
        <v>88</v>
      </c>
      <c r="AP3974" t="str">
        <f t="shared" si="762"/>
        <v>95</v>
      </c>
      <c r="AQ3974" s="145" t="s">
        <v>1826</v>
      </c>
      <c r="AR3974" t="str">
        <f t="shared" si="763"/>
        <v>1-Adjusted Base Budget</v>
      </c>
      <c r="AS3974" s="145" t="s">
        <v>1827</v>
      </c>
      <c r="AT3974" t="s">
        <v>213</v>
      </c>
      <c r="AV3974" t="str">
        <f t="shared" si="757"/>
        <v>UAVP-OE</v>
      </c>
      <c r="AW3974" t="str">
        <f t="shared" ref="AW3974:AW4037" si="768" xml:space="preserve"> IF(AND($AN3974="UAVP",$Z3974="OE"),$AO3974 &amp; "-ONLINE EDUCATION",IF(AND($AN3974="VPIT",OR($Z3974="SS",$Z3974="IT")),$AO3974 &amp; "-SHARED SERVICES",$AO3974))</f>
        <v>VP UNIVERSITY ACADEMIC AFFAIRS-ONLINE EDUCATION</v>
      </c>
    </row>
    <row r="3975" spans="1:49">
      <c r="A3975" s="59">
        <v>2018</v>
      </c>
      <c r="B3975" t="s">
        <v>137</v>
      </c>
      <c r="C3975" t="s">
        <v>1406</v>
      </c>
      <c r="D3975" t="s">
        <v>1407</v>
      </c>
      <c r="E3975" t="s">
        <v>1408</v>
      </c>
      <c r="F3975" t="s">
        <v>228</v>
      </c>
      <c r="H3975" t="s">
        <v>1409</v>
      </c>
      <c r="I3975" s="170" t="s">
        <v>87</v>
      </c>
      <c r="J3975" t="s">
        <v>88</v>
      </c>
      <c r="K3975" t="s">
        <v>214</v>
      </c>
      <c r="L3975" t="s">
        <v>402</v>
      </c>
      <c r="M3975" t="s">
        <v>403</v>
      </c>
      <c r="N3975" t="s">
        <v>217</v>
      </c>
      <c r="O3975" t="s">
        <v>263</v>
      </c>
      <c r="P3975" t="s">
        <v>357</v>
      </c>
      <c r="Q3975" t="s">
        <v>358</v>
      </c>
      <c r="R3975" t="s">
        <v>359</v>
      </c>
      <c r="S3975" t="s">
        <v>264</v>
      </c>
      <c r="T3975" t="s">
        <v>265</v>
      </c>
      <c r="U3975" s="61" t="s">
        <v>266</v>
      </c>
      <c r="V3975" t="s">
        <v>22</v>
      </c>
      <c r="W3975" t="s">
        <v>263</v>
      </c>
      <c r="X3975" s="59">
        <v>8000</v>
      </c>
      <c r="Y3975" s="59">
        <v>8000</v>
      </c>
      <c r="Z3975" t="s">
        <v>1410</v>
      </c>
      <c r="AA3975" s="146" t="str">
        <f t="shared" si="765"/>
        <v>EX</v>
      </c>
      <c r="AB3975" s="146" t="str">
        <f t="shared" si="767"/>
        <v>OE</v>
      </c>
      <c r="AC3975" t="str">
        <f t="shared" si="758"/>
        <v>EX</v>
      </c>
      <c r="AD3975" s="74">
        <f t="shared" si="759"/>
        <v>8000</v>
      </c>
      <c r="AE3975" s="74">
        <f t="shared" si="764"/>
        <v>8000</v>
      </c>
      <c r="AF3975">
        <v>1</v>
      </c>
      <c r="AG3975">
        <v>0</v>
      </c>
      <c r="AH3975" s="74">
        <v>0</v>
      </c>
      <c r="AJ3975" s="74">
        <f t="shared" si="760"/>
        <v>0</v>
      </c>
      <c r="AK3975" s="74">
        <f t="shared" si="766"/>
        <v>8000</v>
      </c>
      <c r="AL3975" t="str">
        <f t="shared" si="761"/>
        <v>N</v>
      </c>
      <c r="AN3975" t="s">
        <v>89</v>
      </c>
      <c r="AO3975" t="s">
        <v>88</v>
      </c>
      <c r="AP3975" t="str">
        <f t="shared" si="762"/>
        <v>95</v>
      </c>
      <c r="AQ3975" s="145" t="s">
        <v>1826</v>
      </c>
      <c r="AR3975" t="str">
        <f t="shared" si="763"/>
        <v>1-Adjusted Base Budget</v>
      </c>
      <c r="AS3975" s="145" t="s">
        <v>1827</v>
      </c>
      <c r="AT3975" t="s">
        <v>213</v>
      </c>
      <c r="AV3975" t="str">
        <f t="shared" si="757"/>
        <v>UAVP-OE</v>
      </c>
      <c r="AW3975" t="str">
        <f t="shared" si="768"/>
        <v>VP UNIVERSITY ACADEMIC AFFAIRS-ONLINE EDUCATION</v>
      </c>
    </row>
    <row r="3976" spans="1:49">
      <c r="A3976" s="59">
        <v>2018</v>
      </c>
      <c r="B3976" t="s">
        <v>137</v>
      </c>
      <c r="C3976" t="s">
        <v>1406</v>
      </c>
      <c r="D3976" t="s">
        <v>1407</v>
      </c>
      <c r="E3976" t="s">
        <v>1408</v>
      </c>
      <c r="F3976" t="s">
        <v>228</v>
      </c>
      <c r="H3976" t="s">
        <v>1409</v>
      </c>
      <c r="I3976" s="170" t="s">
        <v>87</v>
      </c>
      <c r="J3976" t="s">
        <v>88</v>
      </c>
      <c r="K3976" t="s">
        <v>214</v>
      </c>
      <c r="L3976" t="s">
        <v>552</v>
      </c>
      <c r="M3976" t="s">
        <v>553</v>
      </c>
      <c r="N3976" t="s">
        <v>217</v>
      </c>
      <c r="O3976" t="s">
        <v>263</v>
      </c>
      <c r="P3976" t="s">
        <v>379</v>
      </c>
      <c r="Q3976" t="s">
        <v>379</v>
      </c>
      <c r="R3976" t="s">
        <v>380</v>
      </c>
      <c r="S3976" t="s">
        <v>264</v>
      </c>
      <c r="T3976" t="s">
        <v>265</v>
      </c>
      <c r="U3976" s="61" t="s">
        <v>266</v>
      </c>
      <c r="V3976" t="s">
        <v>22</v>
      </c>
      <c r="W3976" t="s">
        <v>263</v>
      </c>
      <c r="X3976" s="59">
        <v>1100</v>
      </c>
      <c r="Y3976" s="59">
        <v>1100</v>
      </c>
      <c r="Z3976" t="s">
        <v>1410</v>
      </c>
      <c r="AA3976" s="146" t="str">
        <f t="shared" si="765"/>
        <v>EX</v>
      </c>
      <c r="AB3976" s="146" t="str">
        <f t="shared" si="767"/>
        <v>OE</v>
      </c>
      <c r="AC3976" t="str">
        <f t="shared" si="758"/>
        <v>EX</v>
      </c>
      <c r="AD3976" s="74">
        <f t="shared" si="759"/>
        <v>1100</v>
      </c>
      <c r="AE3976" s="74">
        <f t="shared" si="764"/>
        <v>1100</v>
      </c>
      <c r="AF3976">
        <v>1</v>
      </c>
      <c r="AG3976">
        <v>0</v>
      </c>
      <c r="AH3976" s="74">
        <v>0</v>
      </c>
      <c r="AJ3976" s="74">
        <f t="shared" si="760"/>
        <v>0</v>
      </c>
      <c r="AK3976" s="74">
        <f t="shared" si="766"/>
        <v>1100</v>
      </c>
      <c r="AL3976" t="str">
        <f t="shared" si="761"/>
        <v>N</v>
      </c>
      <c r="AN3976" t="s">
        <v>89</v>
      </c>
      <c r="AO3976" t="s">
        <v>88</v>
      </c>
      <c r="AP3976" t="str">
        <f t="shared" si="762"/>
        <v>95</v>
      </c>
      <c r="AQ3976" s="145" t="s">
        <v>1826</v>
      </c>
      <c r="AR3976" t="str">
        <f t="shared" si="763"/>
        <v>1-Adjusted Base Budget</v>
      </c>
      <c r="AS3976" s="145" t="s">
        <v>1827</v>
      </c>
      <c r="AT3976" t="s">
        <v>213</v>
      </c>
      <c r="AV3976" t="str">
        <f t="shared" si="757"/>
        <v>UAVP-OE</v>
      </c>
      <c r="AW3976" t="str">
        <f t="shared" si="768"/>
        <v>VP UNIVERSITY ACADEMIC AFFAIRS-ONLINE EDUCATION</v>
      </c>
    </row>
    <row r="3977" spans="1:49">
      <c r="A3977" s="59">
        <v>2018</v>
      </c>
      <c r="B3977" t="s">
        <v>137</v>
      </c>
      <c r="C3977" t="s">
        <v>1406</v>
      </c>
      <c r="D3977" t="s">
        <v>1407</v>
      </c>
      <c r="E3977" t="s">
        <v>1408</v>
      </c>
      <c r="F3977" t="s">
        <v>228</v>
      </c>
      <c r="H3977" t="s">
        <v>1409</v>
      </c>
      <c r="I3977" s="170" t="s">
        <v>87</v>
      </c>
      <c r="J3977" t="s">
        <v>88</v>
      </c>
      <c r="K3977" t="s">
        <v>214</v>
      </c>
      <c r="L3977" t="s">
        <v>690</v>
      </c>
      <c r="M3977" t="s">
        <v>691</v>
      </c>
      <c r="N3977" t="s">
        <v>217</v>
      </c>
      <c r="O3977" t="s">
        <v>263</v>
      </c>
      <c r="P3977" t="s">
        <v>379</v>
      </c>
      <c r="Q3977" t="s">
        <v>379</v>
      </c>
      <c r="R3977" t="s">
        <v>380</v>
      </c>
      <c r="S3977" t="s">
        <v>264</v>
      </c>
      <c r="T3977" t="s">
        <v>265</v>
      </c>
      <c r="U3977" s="61" t="s">
        <v>266</v>
      </c>
      <c r="V3977" t="s">
        <v>22</v>
      </c>
      <c r="W3977" t="s">
        <v>263</v>
      </c>
      <c r="X3977" s="59">
        <v>2000</v>
      </c>
      <c r="Y3977" s="59">
        <v>2000</v>
      </c>
      <c r="Z3977" t="s">
        <v>1410</v>
      </c>
      <c r="AA3977" s="146" t="str">
        <f t="shared" si="765"/>
        <v>EX</v>
      </c>
      <c r="AB3977" s="146" t="str">
        <f t="shared" si="767"/>
        <v>OE</v>
      </c>
      <c r="AC3977" t="str">
        <f t="shared" si="758"/>
        <v>EX</v>
      </c>
      <c r="AD3977" s="74">
        <f t="shared" si="759"/>
        <v>2000</v>
      </c>
      <c r="AE3977" s="74">
        <f t="shared" si="764"/>
        <v>2000</v>
      </c>
      <c r="AF3977">
        <v>1</v>
      </c>
      <c r="AG3977">
        <v>0</v>
      </c>
      <c r="AH3977" s="74">
        <v>0</v>
      </c>
      <c r="AJ3977" s="74">
        <f t="shared" si="760"/>
        <v>0</v>
      </c>
      <c r="AK3977" s="74">
        <f t="shared" si="766"/>
        <v>2000</v>
      </c>
      <c r="AL3977" t="str">
        <f t="shared" si="761"/>
        <v>N</v>
      </c>
      <c r="AN3977" t="s">
        <v>89</v>
      </c>
      <c r="AO3977" t="s">
        <v>88</v>
      </c>
      <c r="AP3977" t="str">
        <f t="shared" si="762"/>
        <v>95</v>
      </c>
      <c r="AQ3977" s="145" t="s">
        <v>1826</v>
      </c>
      <c r="AR3977" t="str">
        <f t="shared" si="763"/>
        <v>1-Adjusted Base Budget</v>
      </c>
      <c r="AS3977" s="145" t="s">
        <v>1827</v>
      </c>
      <c r="AT3977" t="s">
        <v>213</v>
      </c>
      <c r="AV3977" t="str">
        <f t="shared" si="757"/>
        <v>UAVP-OE</v>
      </c>
      <c r="AW3977" t="str">
        <f t="shared" si="768"/>
        <v>VP UNIVERSITY ACADEMIC AFFAIRS-ONLINE EDUCATION</v>
      </c>
    </row>
    <row r="3978" spans="1:49">
      <c r="A3978" s="59">
        <v>2018</v>
      </c>
      <c r="B3978" t="s">
        <v>137</v>
      </c>
      <c r="C3978" t="s">
        <v>1406</v>
      </c>
      <c r="D3978" t="s">
        <v>1407</v>
      </c>
      <c r="E3978" t="s">
        <v>1408</v>
      </c>
      <c r="F3978" t="s">
        <v>228</v>
      </c>
      <c r="H3978" t="s">
        <v>1409</v>
      </c>
      <c r="I3978" s="170" t="s">
        <v>87</v>
      </c>
      <c r="J3978" t="s">
        <v>88</v>
      </c>
      <c r="K3978" t="s">
        <v>214</v>
      </c>
      <c r="L3978" t="s">
        <v>406</v>
      </c>
      <c r="M3978" t="s">
        <v>407</v>
      </c>
      <c r="N3978" t="s">
        <v>217</v>
      </c>
      <c r="O3978" t="s">
        <v>263</v>
      </c>
      <c r="P3978" t="s">
        <v>379</v>
      </c>
      <c r="Q3978" t="s">
        <v>379</v>
      </c>
      <c r="R3978" t="s">
        <v>380</v>
      </c>
      <c r="S3978" t="s">
        <v>264</v>
      </c>
      <c r="T3978" t="s">
        <v>265</v>
      </c>
      <c r="U3978" s="61" t="s">
        <v>266</v>
      </c>
      <c r="V3978" t="s">
        <v>22</v>
      </c>
      <c r="W3978" t="s">
        <v>263</v>
      </c>
      <c r="X3978" s="59">
        <v>2500</v>
      </c>
      <c r="Y3978" s="59">
        <v>2500</v>
      </c>
      <c r="Z3978" t="s">
        <v>1410</v>
      </c>
      <c r="AA3978" s="146" t="str">
        <f t="shared" si="765"/>
        <v>EX</v>
      </c>
      <c r="AB3978" s="146" t="str">
        <f t="shared" si="767"/>
        <v>OE</v>
      </c>
      <c r="AC3978" t="str">
        <f t="shared" si="758"/>
        <v>EX</v>
      </c>
      <c r="AD3978" s="74">
        <f t="shared" si="759"/>
        <v>2500</v>
      </c>
      <c r="AE3978" s="74">
        <f t="shared" si="764"/>
        <v>2500</v>
      </c>
      <c r="AF3978">
        <v>1</v>
      </c>
      <c r="AG3978">
        <v>0</v>
      </c>
      <c r="AH3978" s="74">
        <v>0</v>
      </c>
      <c r="AJ3978" s="74">
        <f t="shared" si="760"/>
        <v>0</v>
      </c>
      <c r="AK3978" s="74">
        <f t="shared" si="766"/>
        <v>2500</v>
      </c>
      <c r="AL3978" t="str">
        <f t="shared" si="761"/>
        <v>N</v>
      </c>
      <c r="AN3978" t="s">
        <v>89</v>
      </c>
      <c r="AO3978" t="s">
        <v>88</v>
      </c>
      <c r="AP3978" t="str">
        <f t="shared" si="762"/>
        <v>95</v>
      </c>
      <c r="AQ3978" s="145" t="s">
        <v>1826</v>
      </c>
      <c r="AR3978" t="str">
        <f t="shared" si="763"/>
        <v>1-Adjusted Base Budget</v>
      </c>
      <c r="AS3978" s="145" t="s">
        <v>1827</v>
      </c>
      <c r="AT3978" t="s">
        <v>213</v>
      </c>
      <c r="AV3978" t="str">
        <f t="shared" si="757"/>
        <v>UAVP-OE</v>
      </c>
      <c r="AW3978" t="str">
        <f t="shared" si="768"/>
        <v>VP UNIVERSITY ACADEMIC AFFAIRS-ONLINE EDUCATION</v>
      </c>
    </row>
    <row r="3979" spans="1:49">
      <c r="A3979" s="59">
        <v>2018</v>
      </c>
      <c r="B3979" t="s">
        <v>137</v>
      </c>
      <c r="C3979" t="s">
        <v>1406</v>
      </c>
      <c r="D3979" t="s">
        <v>1407</v>
      </c>
      <c r="E3979" t="s">
        <v>1408</v>
      </c>
      <c r="F3979" t="s">
        <v>228</v>
      </c>
      <c r="H3979" t="s">
        <v>1409</v>
      </c>
      <c r="I3979" s="170" t="s">
        <v>87</v>
      </c>
      <c r="J3979" t="s">
        <v>88</v>
      </c>
      <c r="K3979" t="s">
        <v>214</v>
      </c>
      <c r="L3979" t="s">
        <v>408</v>
      </c>
      <c r="M3979" t="s">
        <v>409</v>
      </c>
      <c r="N3979" t="s">
        <v>217</v>
      </c>
      <c r="O3979" t="s">
        <v>263</v>
      </c>
      <c r="P3979" t="s">
        <v>352</v>
      </c>
      <c r="Q3979" t="s">
        <v>353</v>
      </c>
      <c r="R3979" t="s">
        <v>354</v>
      </c>
      <c r="S3979" t="s">
        <v>264</v>
      </c>
      <c r="T3979" t="s">
        <v>265</v>
      </c>
      <c r="U3979" s="61" t="s">
        <v>266</v>
      </c>
      <c r="V3979" t="s">
        <v>22</v>
      </c>
      <c r="W3979" t="s">
        <v>263</v>
      </c>
      <c r="X3979" s="59">
        <v>85000</v>
      </c>
      <c r="Y3979" s="59">
        <v>85000</v>
      </c>
      <c r="Z3979" t="s">
        <v>1410</v>
      </c>
      <c r="AA3979" s="146" t="str">
        <f t="shared" si="765"/>
        <v>EX</v>
      </c>
      <c r="AB3979" s="146" t="str">
        <f t="shared" si="767"/>
        <v>OE</v>
      </c>
      <c r="AC3979" t="str">
        <f t="shared" si="758"/>
        <v>EX</v>
      </c>
      <c r="AD3979" s="74">
        <f t="shared" si="759"/>
        <v>85000</v>
      </c>
      <c r="AE3979" s="74">
        <f t="shared" si="764"/>
        <v>85000</v>
      </c>
      <c r="AF3979">
        <v>1</v>
      </c>
      <c r="AG3979">
        <v>0</v>
      </c>
      <c r="AH3979" s="74">
        <v>0</v>
      </c>
      <c r="AJ3979" s="74">
        <f t="shared" si="760"/>
        <v>0</v>
      </c>
      <c r="AK3979" s="74">
        <f t="shared" si="766"/>
        <v>85000</v>
      </c>
      <c r="AL3979" t="str">
        <f t="shared" si="761"/>
        <v>N</v>
      </c>
      <c r="AN3979" t="s">
        <v>89</v>
      </c>
      <c r="AO3979" t="s">
        <v>88</v>
      </c>
      <c r="AP3979" t="str">
        <f t="shared" si="762"/>
        <v>95</v>
      </c>
      <c r="AQ3979" s="145" t="s">
        <v>1826</v>
      </c>
      <c r="AR3979" t="str">
        <f t="shared" si="763"/>
        <v>1-Adjusted Base Budget</v>
      </c>
      <c r="AS3979" s="145" t="s">
        <v>1827</v>
      </c>
      <c r="AT3979" t="s">
        <v>213</v>
      </c>
      <c r="AV3979" t="str">
        <f t="shared" si="757"/>
        <v>UAVP-OE</v>
      </c>
      <c r="AW3979" t="str">
        <f t="shared" si="768"/>
        <v>VP UNIVERSITY ACADEMIC AFFAIRS-ONLINE EDUCATION</v>
      </c>
    </row>
    <row r="3980" spans="1:49">
      <c r="A3980" s="59">
        <v>2018</v>
      </c>
      <c r="B3980" t="s">
        <v>137</v>
      </c>
      <c r="C3980" t="s">
        <v>1406</v>
      </c>
      <c r="D3980" t="s">
        <v>1407</v>
      </c>
      <c r="E3980" t="s">
        <v>1408</v>
      </c>
      <c r="F3980" t="s">
        <v>228</v>
      </c>
      <c r="H3980" t="s">
        <v>1409</v>
      </c>
      <c r="I3980" s="170" t="s">
        <v>87</v>
      </c>
      <c r="J3980" t="s">
        <v>88</v>
      </c>
      <c r="K3980" t="s">
        <v>214</v>
      </c>
      <c r="L3980" t="s">
        <v>562</v>
      </c>
      <c r="M3980" t="s">
        <v>563</v>
      </c>
      <c r="N3980" t="s">
        <v>217</v>
      </c>
      <c r="O3980" t="s">
        <v>263</v>
      </c>
      <c r="P3980" t="s">
        <v>379</v>
      </c>
      <c r="Q3980" t="s">
        <v>379</v>
      </c>
      <c r="R3980" t="s">
        <v>380</v>
      </c>
      <c r="S3980" t="s">
        <v>264</v>
      </c>
      <c r="T3980" t="s">
        <v>265</v>
      </c>
      <c r="U3980" s="61" t="s">
        <v>266</v>
      </c>
      <c r="V3980" t="s">
        <v>22</v>
      </c>
      <c r="W3980" t="s">
        <v>263</v>
      </c>
      <c r="X3980" s="59">
        <v>5000</v>
      </c>
      <c r="Y3980" s="59">
        <v>5000</v>
      </c>
      <c r="Z3980" t="s">
        <v>1410</v>
      </c>
      <c r="AA3980" s="146" t="str">
        <f t="shared" si="765"/>
        <v>EX</v>
      </c>
      <c r="AB3980" s="146" t="str">
        <f t="shared" si="767"/>
        <v>OE</v>
      </c>
      <c r="AC3980" t="str">
        <f t="shared" si="758"/>
        <v>EX</v>
      </c>
      <c r="AD3980" s="74">
        <f t="shared" si="759"/>
        <v>5000</v>
      </c>
      <c r="AE3980" s="74">
        <f t="shared" si="764"/>
        <v>5000</v>
      </c>
      <c r="AF3980">
        <v>1</v>
      </c>
      <c r="AG3980">
        <v>0</v>
      </c>
      <c r="AH3980" s="74">
        <v>0</v>
      </c>
      <c r="AJ3980" s="74">
        <f t="shared" si="760"/>
        <v>0</v>
      </c>
      <c r="AK3980" s="74">
        <f t="shared" si="766"/>
        <v>5000</v>
      </c>
      <c r="AL3980" t="str">
        <f t="shared" si="761"/>
        <v>N</v>
      </c>
      <c r="AN3980" t="s">
        <v>89</v>
      </c>
      <c r="AO3980" t="s">
        <v>88</v>
      </c>
      <c r="AP3980" t="str">
        <f t="shared" si="762"/>
        <v>95</v>
      </c>
      <c r="AQ3980" s="145" t="s">
        <v>1826</v>
      </c>
      <c r="AR3980" t="str">
        <f t="shared" si="763"/>
        <v>1-Adjusted Base Budget</v>
      </c>
      <c r="AS3980" s="145" t="s">
        <v>1827</v>
      </c>
      <c r="AT3980" t="s">
        <v>213</v>
      </c>
      <c r="AV3980" t="str">
        <f t="shared" ref="AV3980:AV4043" si="769">IF(AND($AN3980="UAVP",$Z3980="OE"),$AN3980 &amp; "-OE",IF(AND($AN3980="VPIT",OR($Z3980="SS",$Z3980="IT")),$AN3980 &amp; "-SS",$AN3980))</f>
        <v>UAVP-OE</v>
      </c>
      <c r="AW3980" t="str">
        <f t="shared" si="768"/>
        <v>VP UNIVERSITY ACADEMIC AFFAIRS-ONLINE EDUCATION</v>
      </c>
    </row>
    <row r="3981" spans="1:49">
      <c r="A3981" s="59">
        <v>2018</v>
      </c>
      <c r="B3981" t="s">
        <v>137</v>
      </c>
      <c r="C3981" t="s">
        <v>1406</v>
      </c>
      <c r="D3981" t="s">
        <v>1407</v>
      </c>
      <c r="E3981" t="s">
        <v>1408</v>
      </c>
      <c r="F3981" t="s">
        <v>228</v>
      </c>
      <c r="H3981" t="s">
        <v>1409</v>
      </c>
      <c r="I3981" s="170" t="s">
        <v>87</v>
      </c>
      <c r="J3981" t="s">
        <v>88</v>
      </c>
      <c r="K3981" t="s">
        <v>214</v>
      </c>
      <c r="L3981" t="s">
        <v>410</v>
      </c>
      <c r="M3981" t="s">
        <v>411</v>
      </c>
      <c r="N3981" t="s">
        <v>217</v>
      </c>
      <c r="O3981" t="s">
        <v>263</v>
      </c>
      <c r="P3981" t="s">
        <v>379</v>
      </c>
      <c r="Q3981" t="s">
        <v>379</v>
      </c>
      <c r="R3981" t="s">
        <v>380</v>
      </c>
      <c r="S3981" t="s">
        <v>264</v>
      </c>
      <c r="T3981" t="s">
        <v>265</v>
      </c>
      <c r="U3981" s="61" t="s">
        <v>266</v>
      </c>
      <c r="V3981" t="s">
        <v>22</v>
      </c>
      <c r="W3981" t="s">
        <v>263</v>
      </c>
      <c r="X3981" s="59">
        <v>30000</v>
      </c>
      <c r="Y3981" s="59">
        <v>30000</v>
      </c>
      <c r="Z3981" t="s">
        <v>1410</v>
      </c>
      <c r="AA3981" s="146" t="str">
        <f t="shared" si="765"/>
        <v>EX</v>
      </c>
      <c r="AB3981" s="146" t="str">
        <f t="shared" si="767"/>
        <v>OE</v>
      </c>
      <c r="AC3981" t="str">
        <f t="shared" si="758"/>
        <v>EX</v>
      </c>
      <c r="AD3981" s="74">
        <f t="shared" si="759"/>
        <v>30000</v>
      </c>
      <c r="AE3981" s="74">
        <f t="shared" si="764"/>
        <v>30000</v>
      </c>
      <c r="AF3981">
        <v>1</v>
      </c>
      <c r="AG3981">
        <v>0</v>
      </c>
      <c r="AH3981" s="74">
        <v>0</v>
      </c>
      <c r="AJ3981" s="74">
        <f t="shared" si="760"/>
        <v>0</v>
      </c>
      <c r="AK3981" s="74">
        <f t="shared" si="766"/>
        <v>30000</v>
      </c>
      <c r="AL3981" t="str">
        <f t="shared" si="761"/>
        <v>N</v>
      </c>
      <c r="AN3981" t="s">
        <v>89</v>
      </c>
      <c r="AO3981" t="s">
        <v>88</v>
      </c>
      <c r="AP3981" t="str">
        <f t="shared" si="762"/>
        <v>95</v>
      </c>
      <c r="AQ3981" s="145" t="s">
        <v>1826</v>
      </c>
      <c r="AR3981" t="str">
        <f t="shared" si="763"/>
        <v>1-Adjusted Base Budget</v>
      </c>
      <c r="AS3981" s="145" t="s">
        <v>1827</v>
      </c>
      <c r="AT3981" t="s">
        <v>213</v>
      </c>
      <c r="AV3981" t="str">
        <f t="shared" si="769"/>
        <v>UAVP-OE</v>
      </c>
      <c r="AW3981" t="str">
        <f t="shared" si="768"/>
        <v>VP UNIVERSITY ACADEMIC AFFAIRS-ONLINE EDUCATION</v>
      </c>
    </row>
    <row r="3982" spans="1:49">
      <c r="A3982" s="59">
        <v>2018</v>
      </c>
      <c r="B3982" t="s">
        <v>137</v>
      </c>
      <c r="C3982" t="s">
        <v>1406</v>
      </c>
      <c r="D3982" t="s">
        <v>1407</v>
      </c>
      <c r="E3982" t="s">
        <v>1408</v>
      </c>
      <c r="F3982" t="s">
        <v>228</v>
      </c>
      <c r="H3982" t="s">
        <v>1409</v>
      </c>
      <c r="I3982" s="170" t="s">
        <v>87</v>
      </c>
      <c r="J3982" t="s">
        <v>88</v>
      </c>
      <c r="K3982" t="s">
        <v>214</v>
      </c>
      <c r="L3982" t="s">
        <v>412</v>
      </c>
      <c r="M3982" t="s">
        <v>413</v>
      </c>
      <c r="N3982" t="s">
        <v>217</v>
      </c>
      <c r="O3982" t="s">
        <v>263</v>
      </c>
      <c r="P3982" t="s">
        <v>414</v>
      </c>
      <c r="Q3982" t="s">
        <v>415</v>
      </c>
      <c r="R3982" t="s">
        <v>416</v>
      </c>
      <c r="S3982" t="s">
        <v>338</v>
      </c>
      <c r="T3982" t="s">
        <v>339</v>
      </c>
      <c r="U3982" s="61" t="s">
        <v>340</v>
      </c>
      <c r="V3982" t="s">
        <v>22</v>
      </c>
      <c r="W3982" t="s">
        <v>263</v>
      </c>
      <c r="X3982" s="59">
        <v>420258</v>
      </c>
      <c r="Y3982" s="59">
        <v>420258</v>
      </c>
      <c r="Z3982" t="s">
        <v>1410</v>
      </c>
      <c r="AA3982" s="146" t="str">
        <f t="shared" si="765"/>
        <v>EX</v>
      </c>
      <c r="AB3982" s="146" t="str">
        <f t="shared" si="767"/>
        <v>OE</v>
      </c>
      <c r="AC3982" t="str">
        <f t="shared" si="758"/>
        <v>EX</v>
      </c>
      <c r="AD3982" s="74">
        <f t="shared" si="759"/>
        <v>420258</v>
      </c>
      <c r="AE3982" s="74">
        <f t="shared" si="764"/>
        <v>420258</v>
      </c>
      <c r="AF3982">
        <v>1</v>
      </c>
      <c r="AG3982">
        <v>0</v>
      </c>
      <c r="AH3982" s="74">
        <v>0</v>
      </c>
      <c r="AJ3982" s="74">
        <f t="shared" si="760"/>
        <v>0</v>
      </c>
      <c r="AK3982" s="74">
        <f t="shared" si="766"/>
        <v>420258</v>
      </c>
      <c r="AL3982" t="str">
        <f t="shared" si="761"/>
        <v>N</v>
      </c>
      <c r="AN3982" t="s">
        <v>89</v>
      </c>
      <c r="AO3982" t="s">
        <v>88</v>
      </c>
      <c r="AP3982" t="str">
        <f t="shared" si="762"/>
        <v>95</v>
      </c>
      <c r="AQ3982" s="145" t="s">
        <v>1826</v>
      </c>
      <c r="AR3982" t="str">
        <f t="shared" si="763"/>
        <v>1-Adjusted Base Budget</v>
      </c>
      <c r="AS3982" s="145" t="s">
        <v>1827</v>
      </c>
      <c r="AT3982" t="s">
        <v>213</v>
      </c>
      <c r="AV3982" t="str">
        <f t="shared" si="769"/>
        <v>UAVP-OE</v>
      </c>
      <c r="AW3982" t="str">
        <f t="shared" si="768"/>
        <v>VP UNIVERSITY ACADEMIC AFFAIRS-ONLINE EDUCATION</v>
      </c>
    </row>
    <row r="3983" spans="1:49">
      <c r="A3983" s="59">
        <v>2018</v>
      </c>
      <c r="B3983" t="s">
        <v>137</v>
      </c>
      <c r="C3983" t="s">
        <v>1406</v>
      </c>
      <c r="D3983" t="s">
        <v>1407</v>
      </c>
      <c r="E3983" t="s">
        <v>1408</v>
      </c>
      <c r="F3983" t="s">
        <v>228</v>
      </c>
      <c r="H3983" t="s">
        <v>1409</v>
      </c>
      <c r="I3983" s="170" t="s">
        <v>87</v>
      </c>
      <c r="J3983" t="s">
        <v>88</v>
      </c>
      <c r="K3983" t="s">
        <v>214</v>
      </c>
      <c r="L3983" t="s">
        <v>417</v>
      </c>
      <c r="M3983" t="s">
        <v>418</v>
      </c>
      <c r="N3983" t="s">
        <v>217</v>
      </c>
      <c r="O3983" t="s">
        <v>263</v>
      </c>
      <c r="P3983" t="s">
        <v>414</v>
      </c>
      <c r="Q3983" t="s">
        <v>415</v>
      </c>
      <c r="R3983" t="s">
        <v>416</v>
      </c>
      <c r="S3983" t="s">
        <v>338</v>
      </c>
      <c r="T3983" t="s">
        <v>339</v>
      </c>
      <c r="U3983" s="61" t="s">
        <v>340</v>
      </c>
      <c r="V3983" t="s">
        <v>22</v>
      </c>
      <c r="W3983" t="s">
        <v>263</v>
      </c>
      <c r="X3983" s="59">
        <v>149045</v>
      </c>
      <c r="Y3983" s="59">
        <v>149045</v>
      </c>
      <c r="Z3983" t="s">
        <v>1410</v>
      </c>
      <c r="AA3983" s="146" t="str">
        <f t="shared" si="765"/>
        <v>EX</v>
      </c>
      <c r="AB3983" s="146" t="str">
        <f t="shared" si="767"/>
        <v>OE</v>
      </c>
      <c r="AC3983" t="str">
        <f t="shared" si="758"/>
        <v>EX</v>
      </c>
      <c r="AD3983" s="74">
        <f t="shared" si="759"/>
        <v>149045</v>
      </c>
      <c r="AE3983" s="74">
        <f t="shared" si="764"/>
        <v>149045</v>
      </c>
      <c r="AF3983">
        <v>1</v>
      </c>
      <c r="AG3983">
        <v>0</v>
      </c>
      <c r="AH3983" s="74">
        <v>0</v>
      </c>
      <c r="AJ3983" s="74">
        <f t="shared" si="760"/>
        <v>0</v>
      </c>
      <c r="AK3983" s="74">
        <f t="shared" si="766"/>
        <v>149045</v>
      </c>
      <c r="AL3983" t="str">
        <f t="shared" si="761"/>
        <v>N</v>
      </c>
      <c r="AN3983" t="s">
        <v>89</v>
      </c>
      <c r="AO3983" t="s">
        <v>88</v>
      </c>
      <c r="AP3983" t="str">
        <f t="shared" si="762"/>
        <v>95</v>
      </c>
      <c r="AQ3983" s="145" t="s">
        <v>1826</v>
      </c>
      <c r="AR3983" t="str">
        <f t="shared" si="763"/>
        <v>1-Adjusted Base Budget</v>
      </c>
      <c r="AS3983" s="145" t="s">
        <v>1827</v>
      </c>
      <c r="AT3983" t="s">
        <v>213</v>
      </c>
      <c r="AV3983" t="str">
        <f t="shared" si="769"/>
        <v>UAVP-OE</v>
      </c>
      <c r="AW3983" t="str">
        <f t="shared" si="768"/>
        <v>VP UNIVERSITY ACADEMIC AFFAIRS-ONLINE EDUCATION</v>
      </c>
    </row>
    <row r="3984" spans="1:49">
      <c r="A3984" s="59">
        <v>2018</v>
      </c>
      <c r="B3984" t="s">
        <v>137</v>
      </c>
      <c r="C3984" t="s">
        <v>1406</v>
      </c>
      <c r="D3984" t="s">
        <v>1407</v>
      </c>
      <c r="E3984" t="s">
        <v>1408</v>
      </c>
      <c r="F3984" t="s">
        <v>228</v>
      </c>
      <c r="H3984" t="s">
        <v>1409</v>
      </c>
      <c r="I3984" s="170" t="s">
        <v>87</v>
      </c>
      <c r="J3984" t="s">
        <v>88</v>
      </c>
      <c r="K3984" t="s">
        <v>214</v>
      </c>
      <c r="L3984" t="s">
        <v>419</v>
      </c>
      <c r="M3984" t="s">
        <v>420</v>
      </c>
      <c r="N3984" t="s">
        <v>217</v>
      </c>
      <c r="O3984" t="s">
        <v>263</v>
      </c>
      <c r="P3984" t="s">
        <v>414</v>
      </c>
      <c r="Q3984" t="s">
        <v>415</v>
      </c>
      <c r="R3984" t="s">
        <v>416</v>
      </c>
      <c r="S3984" t="s">
        <v>338</v>
      </c>
      <c r="T3984" t="s">
        <v>339</v>
      </c>
      <c r="U3984" s="61" t="s">
        <v>340</v>
      </c>
      <c r="V3984" t="s">
        <v>22</v>
      </c>
      <c r="W3984" t="s">
        <v>263</v>
      </c>
      <c r="X3984" s="59">
        <v>267875</v>
      </c>
      <c r="Y3984" s="59">
        <v>267875</v>
      </c>
      <c r="Z3984" t="s">
        <v>1410</v>
      </c>
      <c r="AA3984" s="146" t="str">
        <f t="shared" si="765"/>
        <v>EX</v>
      </c>
      <c r="AB3984" s="146" t="str">
        <f t="shared" si="767"/>
        <v>OE</v>
      </c>
      <c r="AC3984" t="str">
        <f t="shared" si="758"/>
        <v>EX</v>
      </c>
      <c r="AD3984" s="74">
        <f t="shared" si="759"/>
        <v>267875</v>
      </c>
      <c r="AE3984" s="74">
        <f t="shared" si="764"/>
        <v>267875</v>
      </c>
      <c r="AF3984">
        <v>1</v>
      </c>
      <c r="AG3984">
        <v>0</v>
      </c>
      <c r="AH3984" s="74">
        <v>0</v>
      </c>
      <c r="AJ3984" s="74">
        <f t="shared" si="760"/>
        <v>0</v>
      </c>
      <c r="AK3984" s="74">
        <f t="shared" si="766"/>
        <v>267875</v>
      </c>
      <c r="AL3984" t="str">
        <f t="shared" si="761"/>
        <v>N</v>
      </c>
      <c r="AN3984" t="s">
        <v>89</v>
      </c>
      <c r="AO3984" t="s">
        <v>88</v>
      </c>
      <c r="AP3984" t="str">
        <f t="shared" si="762"/>
        <v>95</v>
      </c>
      <c r="AQ3984" s="145" t="s">
        <v>1826</v>
      </c>
      <c r="AR3984" t="str">
        <f t="shared" si="763"/>
        <v>1-Adjusted Base Budget</v>
      </c>
      <c r="AS3984" s="145" t="s">
        <v>1827</v>
      </c>
      <c r="AT3984" t="s">
        <v>213</v>
      </c>
      <c r="AV3984" t="str">
        <f t="shared" si="769"/>
        <v>UAVP-OE</v>
      </c>
      <c r="AW3984" t="str">
        <f t="shared" si="768"/>
        <v>VP UNIVERSITY ACADEMIC AFFAIRS-ONLINE EDUCATION</v>
      </c>
    </row>
    <row r="3985" spans="1:49">
      <c r="A3985" s="59">
        <v>2018</v>
      </c>
      <c r="B3985" t="s">
        <v>137</v>
      </c>
      <c r="C3985" t="s">
        <v>1406</v>
      </c>
      <c r="D3985" t="s">
        <v>1407</v>
      </c>
      <c r="E3985" t="s">
        <v>1408</v>
      </c>
      <c r="F3985" t="s">
        <v>228</v>
      </c>
      <c r="H3985" t="s">
        <v>1409</v>
      </c>
      <c r="I3985" s="170" t="s">
        <v>87</v>
      </c>
      <c r="J3985" t="s">
        <v>88</v>
      </c>
      <c r="K3985" t="s">
        <v>214</v>
      </c>
      <c r="L3985" t="s">
        <v>568</v>
      </c>
      <c r="M3985" t="s">
        <v>569</v>
      </c>
      <c r="N3985" t="s">
        <v>217</v>
      </c>
      <c r="O3985" t="s">
        <v>263</v>
      </c>
      <c r="P3985" t="s">
        <v>414</v>
      </c>
      <c r="Q3985" t="s">
        <v>415</v>
      </c>
      <c r="R3985" t="s">
        <v>416</v>
      </c>
      <c r="S3985" t="s">
        <v>338</v>
      </c>
      <c r="T3985" t="s">
        <v>339</v>
      </c>
      <c r="U3985" s="61" t="s">
        <v>340</v>
      </c>
      <c r="V3985" t="s">
        <v>22</v>
      </c>
      <c r="W3985" t="s">
        <v>263</v>
      </c>
      <c r="X3985" s="59">
        <v>8874</v>
      </c>
      <c r="Y3985" s="59">
        <v>8874</v>
      </c>
      <c r="Z3985" t="s">
        <v>1410</v>
      </c>
      <c r="AA3985" s="146" t="str">
        <f t="shared" si="765"/>
        <v>EX</v>
      </c>
      <c r="AB3985" s="146" t="str">
        <f t="shared" si="767"/>
        <v>OE</v>
      </c>
      <c r="AC3985" t="str">
        <f t="shared" si="758"/>
        <v>EX</v>
      </c>
      <c r="AD3985" s="74">
        <f t="shared" si="759"/>
        <v>8874</v>
      </c>
      <c r="AE3985" s="74">
        <f t="shared" si="764"/>
        <v>8874</v>
      </c>
      <c r="AF3985">
        <v>1</v>
      </c>
      <c r="AG3985">
        <v>0</v>
      </c>
      <c r="AH3985" s="74">
        <v>0</v>
      </c>
      <c r="AJ3985" s="74">
        <f t="shared" si="760"/>
        <v>0</v>
      </c>
      <c r="AK3985" s="74">
        <f t="shared" si="766"/>
        <v>8874</v>
      </c>
      <c r="AL3985" t="str">
        <f t="shared" si="761"/>
        <v>N</v>
      </c>
      <c r="AN3985" t="s">
        <v>89</v>
      </c>
      <c r="AO3985" t="s">
        <v>88</v>
      </c>
      <c r="AP3985" t="str">
        <f t="shared" si="762"/>
        <v>95</v>
      </c>
      <c r="AQ3985" s="145" t="s">
        <v>1826</v>
      </c>
      <c r="AR3985" t="str">
        <f t="shared" si="763"/>
        <v>1-Adjusted Base Budget</v>
      </c>
      <c r="AS3985" s="145" t="s">
        <v>1827</v>
      </c>
      <c r="AT3985" t="s">
        <v>213</v>
      </c>
      <c r="AV3985" t="str">
        <f t="shared" si="769"/>
        <v>UAVP-OE</v>
      </c>
      <c r="AW3985" t="str">
        <f t="shared" si="768"/>
        <v>VP UNIVERSITY ACADEMIC AFFAIRS-ONLINE EDUCATION</v>
      </c>
    </row>
    <row r="3986" spans="1:49">
      <c r="A3986" s="59">
        <v>2018</v>
      </c>
      <c r="B3986" t="s">
        <v>137</v>
      </c>
      <c r="C3986" t="s">
        <v>1406</v>
      </c>
      <c r="D3986" t="s">
        <v>1407</v>
      </c>
      <c r="E3986" t="s">
        <v>1408</v>
      </c>
      <c r="F3986" t="s">
        <v>228</v>
      </c>
      <c r="H3986" t="s">
        <v>1409</v>
      </c>
      <c r="I3986" s="170" t="s">
        <v>87</v>
      </c>
      <c r="J3986" t="s">
        <v>88</v>
      </c>
      <c r="K3986" t="s">
        <v>214</v>
      </c>
      <c r="L3986" t="s">
        <v>421</v>
      </c>
      <c r="M3986" t="s">
        <v>422</v>
      </c>
      <c r="N3986" t="s">
        <v>217</v>
      </c>
      <c r="O3986" t="s">
        <v>263</v>
      </c>
      <c r="P3986" t="s">
        <v>367</v>
      </c>
      <c r="Q3986" t="s">
        <v>368</v>
      </c>
      <c r="R3986" t="s">
        <v>369</v>
      </c>
      <c r="S3986" t="s">
        <v>370</v>
      </c>
      <c r="T3986" t="s">
        <v>368</v>
      </c>
      <c r="U3986" s="61" t="s">
        <v>371</v>
      </c>
      <c r="V3986" t="s">
        <v>22</v>
      </c>
      <c r="W3986" t="s">
        <v>263</v>
      </c>
      <c r="X3986" s="59">
        <v>15000</v>
      </c>
      <c r="Y3986" s="59">
        <v>15000</v>
      </c>
      <c r="Z3986" t="s">
        <v>1410</v>
      </c>
      <c r="AA3986" s="146" t="str">
        <f t="shared" si="765"/>
        <v>EX</v>
      </c>
      <c r="AB3986" s="146" t="str">
        <f t="shared" si="767"/>
        <v>OE</v>
      </c>
      <c r="AC3986" t="str">
        <f t="shared" si="758"/>
        <v>EX</v>
      </c>
      <c r="AD3986" s="74">
        <f t="shared" si="759"/>
        <v>15000</v>
      </c>
      <c r="AE3986" s="74">
        <f t="shared" si="764"/>
        <v>15000</v>
      </c>
      <c r="AF3986">
        <v>1</v>
      </c>
      <c r="AG3986">
        <v>0</v>
      </c>
      <c r="AH3986" s="74">
        <v>0</v>
      </c>
      <c r="AJ3986" s="74">
        <f t="shared" si="760"/>
        <v>0</v>
      </c>
      <c r="AK3986" s="74">
        <f t="shared" si="766"/>
        <v>15000</v>
      </c>
      <c r="AL3986" t="str">
        <f t="shared" si="761"/>
        <v>N</v>
      </c>
      <c r="AN3986" t="s">
        <v>89</v>
      </c>
      <c r="AO3986" t="s">
        <v>88</v>
      </c>
      <c r="AP3986" t="str">
        <f t="shared" si="762"/>
        <v>95</v>
      </c>
      <c r="AQ3986" s="145" t="s">
        <v>1826</v>
      </c>
      <c r="AR3986" t="str">
        <f t="shared" si="763"/>
        <v>1-Adjusted Base Budget</v>
      </c>
      <c r="AS3986" s="145" t="s">
        <v>1827</v>
      </c>
      <c r="AT3986" t="s">
        <v>213</v>
      </c>
      <c r="AV3986" t="str">
        <f t="shared" si="769"/>
        <v>UAVP-OE</v>
      </c>
      <c r="AW3986" t="str">
        <f t="shared" si="768"/>
        <v>VP UNIVERSITY ACADEMIC AFFAIRS-ONLINE EDUCATION</v>
      </c>
    </row>
    <row r="3987" spans="1:49">
      <c r="A3987" s="59">
        <v>2018</v>
      </c>
      <c r="B3987" t="s">
        <v>137</v>
      </c>
      <c r="C3987" t="s">
        <v>1406</v>
      </c>
      <c r="D3987" t="s">
        <v>1407</v>
      </c>
      <c r="E3987" t="s">
        <v>1408</v>
      </c>
      <c r="F3987" t="s">
        <v>228</v>
      </c>
      <c r="H3987" t="s">
        <v>1409</v>
      </c>
      <c r="I3987" s="170" t="s">
        <v>87</v>
      </c>
      <c r="J3987" t="s">
        <v>88</v>
      </c>
      <c r="K3987" t="s">
        <v>214</v>
      </c>
      <c r="L3987" t="s">
        <v>423</v>
      </c>
      <c r="M3987" t="s">
        <v>424</v>
      </c>
      <c r="N3987" t="s">
        <v>217</v>
      </c>
      <c r="O3987" t="s">
        <v>263</v>
      </c>
      <c r="P3987" t="s">
        <v>367</v>
      </c>
      <c r="Q3987" t="s">
        <v>368</v>
      </c>
      <c r="R3987" t="s">
        <v>369</v>
      </c>
      <c r="S3987" t="s">
        <v>370</v>
      </c>
      <c r="T3987" t="s">
        <v>368</v>
      </c>
      <c r="U3987" s="61" t="s">
        <v>371</v>
      </c>
      <c r="V3987" t="s">
        <v>22</v>
      </c>
      <c r="W3987" t="s">
        <v>263</v>
      </c>
      <c r="X3987" s="59">
        <v>2500</v>
      </c>
      <c r="Y3987" s="59">
        <v>2500</v>
      </c>
      <c r="Z3987" t="s">
        <v>1410</v>
      </c>
      <c r="AA3987" s="146" t="str">
        <f t="shared" si="765"/>
        <v>EX</v>
      </c>
      <c r="AB3987" s="146" t="str">
        <f t="shared" si="767"/>
        <v>OE</v>
      </c>
      <c r="AC3987" t="str">
        <f t="shared" ref="AC3987:AC4050" si="770">IF(O3987 =AA3987,W3987,"Allot/Xfer IN")</f>
        <v>EX</v>
      </c>
      <c r="AD3987" s="74">
        <f t="shared" ref="AD3987:AD4050" si="771">IF(O3987 =AA3987,Y3987,-Y3987)</f>
        <v>2500</v>
      </c>
      <c r="AE3987" s="74">
        <f t="shared" si="764"/>
        <v>2500</v>
      </c>
      <c r="AF3987">
        <v>1</v>
      </c>
      <c r="AG3987">
        <v>0</v>
      </c>
      <c r="AH3987" s="74">
        <v>0</v>
      </c>
      <c r="AJ3987" s="74">
        <f t="shared" ref="AJ3987:AJ4050" si="772">SUM(AG3987:AI3987)</f>
        <v>0</v>
      </c>
      <c r="AK3987" s="74">
        <f t="shared" si="766"/>
        <v>2500</v>
      </c>
      <c r="AL3987" t="str">
        <f t="shared" ref="AL3987:AL4050" si="773">IF(AF3987&lt;&gt;1,"Y","N")</f>
        <v>N</v>
      </c>
      <c r="AN3987" t="s">
        <v>89</v>
      </c>
      <c r="AO3987" t="s">
        <v>88</v>
      </c>
      <c r="AP3987" t="str">
        <f t="shared" ref="AP3987:AP4050" si="774">IF(AL3987 ="Y","99",I3987)</f>
        <v>95</v>
      </c>
      <c r="AQ3987" s="145" t="s">
        <v>1826</v>
      </c>
      <c r="AR3987" t="str">
        <f t="shared" ref="AR3987:AR4050" si="775">IF(AM3987 ="y",AQ3987,IF(AG3987 &lt;&gt;0,"2-Provision for Compensation Incr","1-Adjusted Base Budget"))</f>
        <v>1-Adjusted Base Budget</v>
      </c>
      <c r="AS3987" s="145" t="s">
        <v>1827</v>
      </c>
      <c r="AT3987" t="s">
        <v>213</v>
      </c>
      <c r="AV3987" t="str">
        <f t="shared" si="769"/>
        <v>UAVP-OE</v>
      </c>
      <c r="AW3987" t="str">
        <f t="shared" si="768"/>
        <v>VP UNIVERSITY ACADEMIC AFFAIRS-ONLINE EDUCATION</v>
      </c>
    </row>
    <row r="3988" spans="1:49">
      <c r="A3988" s="59">
        <v>2018</v>
      </c>
      <c r="B3988" t="s">
        <v>137</v>
      </c>
      <c r="C3988" t="s">
        <v>1406</v>
      </c>
      <c r="D3988" t="s">
        <v>1407</v>
      </c>
      <c r="E3988" t="s">
        <v>1408</v>
      </c>
      <c r="F3988" t="s">
        <v>228</v>
      </c>
      <c r="H3988" t="s">
        <v>1409</v>
      </c>
      <c r="I3988" s="170" t="s">
        <v>87</v>
      </c>
      <c r="J3988" t="s">
        <v>88</v>
      </c>
      <c r="K3988" t="s">
        <v>214</v>
      </c>
      <c r="L3988" t="s">
        <v>425</v>
      </c>
      <c r="M3988" t="s">
        <v>426</v>
      </c>
      <c r="N3988" t="s">
        <v>217</v>
      </c>
      <c r="O3988" t="s">
        <v>263</v>
      </c>
      <c r="P3988" t="s">
        <v>367</v>
      </c>
      <c r="Q3988" t="s">
        <v>368</v>
      </c>
      <c r="R3988" t="s">
        <v>369</v>
      </c>
      <c r="S3988" t="s">
        <v>370</v>
      </c>
      <c r="T3988" t="s">
        <v>368</v>
      </c>
      <c r="U3988" s="61" t="s">
        <v>371</v>
      </c>
      <c r="V3988" t="s">
        <v>22</v>
      </c>
      <c r="W3988" t="s">
        <v>263</v>
      </c>
      <c r="X3988" s="59">
        <v>50000</v>
      </c>
      <c r="Y3988" s="59">
        <v>50000</v>
      </c>
      <c r="Z3988" t="s">
        <v>1410</v>
      </c>
      <c r="AA3988" s="146" t="str">
        <f t="shared" si="765"/>
        <v>EX</v>
      </c>
      <c r="AB3988" s="146" t="str">
        <f t="shared" si="767"/>
        <v>OE</v>
      </c>
      <c r="AC3988" t="str">
        <f t="shared" si="770"/>
        <v>EX</v>
      </c>
      <c r="AD3988" s="74">
        <f t="shared" si="771"/>
        <v>50000</v>
      </c>
      <c r="AE3988" s="74">
        <f t="shared" ref="AE3988:AE4051" si="776">Y3988</f>
        <v>50000</v>
      </c>
      <c r="AF3988">
        <v>1</v>
      </c>
      <c r="AG3988">
        <v>0</v>
      </c>
      <c r="AH3988" s="74">
        <v>0</v>
      </c>
      <c r="AJ3988" s="74">
        <f t="shared" si="772"/>
        <v>0</v>
      </c>
      <c r="AK3988" s="74">
        <f t="shared" si="766"/>
        <v>50000</v>
      </c>
      <c r="AL3988" t="str">
        <f t="shared" si="773"/>
        <v>N</v>
      </c>
      <c r="AN3988" t="s">
        <v>89</v>
      </c>
      <c r="AO3988" t="s">
        <v>88</v>
      </c>
      <c r="AP3988" t="str">
        <f t="shared" si="774"/>
        <v>95</v>
      </c>
      <c r="AQ3988" s="145" t="s">
        <v>1826</v>
      </c>
      <c r="AR3988" t="str">
        <f t="shared" si="775"/>
        <v>1-Adjusted Base Budget</v>
      </c>
      <c r="AS3988" s="145" t="s">
        <v>1827</v>
      </c>
      <c r="AT3988" t="s">
        <v>213</v>
      </c>
      <c r="AV3988" t="str">
        <f t="shared" si="769"/>
        <v>UAVP-OE</v>
      </c>
      <c r="AW3988" t="str">
        <f t="shared" si="768"/>
        <v>VP UNIVERSITY ACADEMIC AFFAIRS-ONLINE EDUCATION</v>
      </c>
    </row>
    <row r="3989" spans="1:49">
      <c r="A3989" s="59">
        <v>2018</v>
      </c>
      <c r="B3989" t="s">
        <v>137</v>
      </c>
      <c r="C3989" t="s">
        <v>1406</v>
      </c>
      <c r="D3989" t="s">
        <v>1407</v>
      </c>
      <c r="E3989" t="s">
        <v>1408</v>
      </c>
      <c r="F3989" t="s">
        <v>228</v>
      </c>
      <c r="H3989" t="s">
        <v>1409</v>
      </c>
      <c r="I3989" s="170" t="s">
        <v>87</v>
      </c>
      <c r="J3989" t="s">
        <v>88</v>
      </c>
      <c r="K3989" t="s">
        <v>214</v>
      </c>
      <c r="L3989" t="s">
        <v>1221</v>
      </c>
      <c r="M3989" t="s">
        <v>1222</v>
      </c>
      <c r="N3989" t="s">
        <v>217</v>
      </c>
      <c r="O3989" t="s">
        <v>263</v>
      </c>
      <c r="P3989" t="s">
        <v>269</v>
      </c>
      <c r="Q3989" t="s">
        <v>270</v>
      </c>
      <c r="R3989" t="s">
        <v>271</v>
      </c>
      <c r="S3989" t="s">
        <v>272</v>
      </c>
      <c r="T3989" t="s">
        <v>270</v>
      </c>
      <c r="U3989" s="61" t="s">
        <v>273</v>
      </c>
      <c r="V3989" t="s">
        <v>22</v>
      </c>
      <c r="W3989" t="s">
        <v>263</v>
      </c>
      <c r="X3989" s="59">
        <v>93491</v>
      </c>
      <c r="Y3989" s="59">
        <v>93491</v>
      </c>
      <c r="Z3989" t="s">
        <v>1410</v>
      </c>
      <c r="AA3989" s="146" t="str">
        <f t="shared" si="765"/>
        <v>EX</v>
      </c>
      <c r="AB3989" s="146" t="str">
        <f t="shared" si="767"/>
        <v>OE</v>
      </c>
      <c r="AC3989" t="str">
        <f t="shared" si="770"/>
        <v>EX</v>
      </c>
      <c r="AD3989" s="74">
        <f t="shared" si="771"/>
        <v>93491</v>
      </c>
      <c r="AE3989" s="74">
        <f t="shared" si="776"/>
        <v>93491</v>
      </c>
      <c r="AF3989">
        <v>1</v>
      </c>
      <c r="AG3989">
        <v>0</v>
      </c>
      <c r="AH3989" s="74">
        <v>0</v>
      </c>
      <c r="AJ3989" s="74">
        <f t="shared" si="772"/>
        <v>0</v>
      </c>
      <c r="AK3989" s="74">
        <f t="shared" si="766"/>
        <v>93491</v>
      </c>
      <c r="AL3989" t="str">
        <f t="shared" si="773"/>
        <v>N</v>
      </c>
      <c r="AN3989" t="s">
        <v>89</v>
      </c>
      <c r="AO3989" t="s">
        <v>88</v>
      </c>
      <c r="AP3989" t="str">
        <f t="shared" si="774"/>
        <v>95</v>
      </c>
      <c r="AQ3989" s="145" t="s">
        <v>1826</v>
      </c>
      <c r="AR3989" t="str">
        <f t="shared" si="775"/>
        <v>1-Adjusted Base Budget</v>
      </c>
      <c r="AS3989" s="145" t="s">
        <v>1827</v>
      </c>
      <c r="AT3989" t="s">
        <v>213</v>
      </c>
      <c r="AV3989" t="str">
        <f t="shared" si="769"/>
        <v>UAVP-OE</v>
      </c>
      <c r="AW3989" t="str">
        <f t="shared" si="768"/>
        <v>VP UNIVERSITY ACADEMIC AFFAIRS-ONLINE EDUCATION</v>
      </c>
    </row>
    <row r="3990" spans="1:49">
      <c r="A3990" s="59">
        <v>2018</v>
      </c>
      <c r="B3990" t="s">
        <v>137</v>
      </c>
      <c r="C3990" t="s">
        <v>1406</v>
      </c>
      <c r="D3990" t="s">
        <v>1407</v>
      </c>
      <c r="E3990" t="s">
        <v>1408</v>
      </c>
      <c r="F3990" t="s">
        <v>228</v>
      </c>
      <c r="H3990" t="s">
        <v>1409</v>
      </c>
      <c r="I3990" s="170" t="s">
        <v>87</v>
      </c>
      <c r="J3990" t="s">
        <v>88</v>
      </c>
      <c r="K3990" t="s">
        <v>214</v>
      </c>
      <c r="L3990" t="s">
        <v>276</v>
      </c>
      <c r="M3990" t="s">
        <v>277</v>
      </c>
      <c r="N3990" t="s">
        <v>217</v>
      </c>
      <c r="O3990" t="s">
        <v>263</v>
      </c>
      <c r="P3990" t="s">
        <v>278</v>
      </c>
      <c r="Q3990" t="s">
        <v>279</v>
      </c>
      <c r="R3990" t="s">
        <v>280</v>
      </c>
      <c r="S3990" t="s">
        <v>281</v>
      </c>
      <c r="T3990" t="s">
        <v>282</v>
      </c>
      <c r="U3990" s="61" t="s">
        <v>283</v>
      </c>
      <c r="V3990" t="s">
        <v>22</v>
      </c>
      <c r="W3990" t="s">
        <v>263</v>
      </c>
      <c r="X3990" s="59">
        <v>4000000</v>
      </c>
      <c r="Y3990" s="59">
        <v>4000000</v>
      </c>
      <c r="Z3990" t="s">
        <v>1410</v>
      </c>
      <c r="AA3990" s="146" t="str">
        <f t="shared" si="765"/>
        <v>EX</v>
      </c>
      <c r="AB3990" s="146" t="str">
        <f t="shared" si="767"/>
        <v>OE</v>
      </c>
      <c r="AC3990" t="str">
        <f t="shared" si="770"/>
        <v>EX</v>
      </c>
      <c r="AD3990" s="74">
        <f t="shared" si="771"/>
        <v>4000000</v>
      </c>
      <c r="AE3990" s="74">
        <f t="shared" si="776"/>
        <v>4000000</v>
      </c>
      <c r="AF3990">
        <v>1</v>
      </c>
      <c r="AG3990">
        <v>0</v>
      </c>
      <c r="AH3990" s="74">
        <v>0</v>
      </c>
      <c r="AJ3990" s="74">
        <f t="shared" si="772"/>
        <v>0</v>
      </c>
      <c r="AK3990" s="74">
        <f t="shared" si="766"/>
        <v>4000000</v>
      </c>
      <c r="AL3990" t="str">
        <f t="shared" si="773"/>
        <v>N</v>
      </c>
      <c r="AN3990" t="s">
        <v>89</v>
      </c>
      <c r="AO3990" t="s">
        <v>88</v>
      </c>
      <c r="AP3990" t="str">
        <f t="shared" si="774"/>
        <v>95</v>
      </c>
      <c r="AQ3990" s="145" t="s">
        <v>1826</v>
      </c>
      <c r="AR3990" t="str">
        <f t="shared" si="775"/>
        <v>1-Adjusted Base Budget</v>
      </c>
      <c r="AS3990" s="145" t="s">
        <v>1827</v>
      </c>
      <c r="AT3990" t="s">
        <v>213</v>
      </c>
      <c r="AV3990" t="str">
        <f t="shared" si="769"/>
        <v>UAVP-OE</v>
      </c>
      <c r="AW3990" t="str">
        <f t="shared" si="768"/>
        <v>VP UNIVERSITY ACADEMIC AFFAIRS-ONLINE EDUCATION</v>
      </c>
    </row>
    <row r="3991" spans="1:49">
      <c r="A3991" s="59">
        <v>2018</v>
      </c>
      <c r="B3991" t="s">
        <v>137</v>
      </c>
      <c r="C3991" t="s">
        <v>1406</v>
      </c>
      <c r="D3991" t="s">
        <v>1407</v>
      </c>
      <c r="E3991" t="s">
        <v>1408</v>
      </c>
      <c r="F3991" t="s">
        <v>228</v>
      </c>
      <c r="H3991" t="s">
        <v>1409</v>
      </c>
      <c r="I3991" s="170" t="s">
        <v>87</v>
      </c>
      <c r="J3991" t="s">
        <v>88</v>
      </c>
      <c r="K3991" t="s">
        <v>214</v>
      </c>
      <c r="L3991" t="s">
        <v>1779</v>
      </c>
      <c r="M3991" t="s">
        <v>1780</v>
      </c>
      <c r="N3991" t="s">
        <v>217</v>
      </c>
      <c r="O3991" t="s">
        <v>263</v>
      </c>
      <c r="P3991" t="s">
        <v>278</v>
      </c>
      <c r="Q3991" t="s">
        <v>279</v>
      </c>
      <c r="R3991" t="s">
        <v>280</v>
      </c>
      <c r="S3991" t="s">
        <v>281</v>
      </c>
      <c r="T3991" t="s">
        <v>282</v>
      </c>
      <c r="U3991" s="61" t="s">
        <v>283</v>
      </c>
      <c r="V3991" t="s">
        <v>22</v>
      </c>
      <c r="W3991" t="s">
        <v>263</v>
      </c>
      <c r="X3991" s="59">
        <v>103000</v>
      </c>
      <c r="Y3991" s="59">
        <v>103000</v>
      </c>
      <c r="Z3991" t="s">
        <v>1410</v>
      </c>
      <c r="AA3991" s="146" t="str">
        <f t="shared" si="765"/>
        <v>EX</v>
      </c>
      <c r="AB3991" s="146" t="str">
        <f t="shared" si="767"/>
        <v>OE</v>
      </c>
      <c r="AC3991" t="str">
        <f t="shared" si="770"/>
        <v>EX</v>
      </c>
      <c r="AD3991" s="74">
        <f t="shared" si="771"/>
        <v>103000</v>
      </c>
      <c r="AE3991" s="74">
        <f t="shared" si="776"/>
        <v>103000</v>
      </c>
      <c r="AF3991">
        <v>1</v>
      </c>
      <c r="AG3991">
        <v>0</v>
      </c>
      <c r="AH3991" s="74">
        <v>0</v>
      </c>
      <c r="AJ3991" s="74">
        <f t="shared" si="772"/>
        <v>0</v>
      </c>
      <c r="AK3991" s="74">
        <f t="shared" si="766"/>
        <v>103000</v>
      </c>
      <c r="AL3991" t="str">
        <f t="shared" si="773"/>
        <v>N</v>
      </c>
      <c r="AN3991" t="s">
        <v>89</v>
      </c>
      <c r="AO3991" t="s">
        <v>88</v>
      </c>
      <c r="AP3991" t="str">
        <f t="shared" si="774"/>
        <v>95</v>
      </c>
      <c r="AQ3991" s="145" t="s">
        <v>1826</v>
      </c>
      <c r="AR3991" t="str">
        <f t="shared" si="775"/>
        <v>1-Adjusted Base Budget</v>
      </c>
      <c r="AS3991" s="145" t="s">
        <v>1827</v>
      </c>
      <c r="AT3991" t="s">
        <v>213</v>
      </c>
      <c r="AV3991" t="str">
        <f t="shared" si="769"/>
        <v>UAVP-OE</v>
      </c>
      <c r="AW3991" t="str">
        <f t="shared" si="768"/>
        <v>VP UNIVERSITY ACADEMIC AFFAIRS-ONLINE EDUCATION</v>
      </c>
    </row>
    <row r="3992" spans="1:49">
      <c r="A3992" s="59">
        <v>2018</v>
      </c>
      <c r="B3992" t="s">
        <v>137</v>
      </c>
      <c r="C3992" t="s">
        <v>1419</v>
      </c>
      <c r="D3992" t="s">
        <v>1420</v>
      </c>
      <c r="E3992">
        <v>1915070</v>
      </c>
      <c r="F3992" t="s">
        <v>228</v>
      </c>
      <c r="H3992" t="s">
        <v>1422</v>
      </c>
      <c r="I3992" s="170" t="s">
        <v>87</v>
      </c>
      <c r="J3992" t="s">
        <v>88</v>
      </c>
      <c r="K3992" t="s">
        <v>214</v>
      </c>
      <c r="L3992" t="s">
        <v>126</v>
      </c>
      <c r="M3992" t="s">
        <v>345</v>
      </c>
      <c r="N3992" t="s">
        <v>217</v>
      </c>
      <c r="O3992" t="s">
        <v>263</v>
      </c>
      <c r="P3992" t="s">
        <v>346</v>
      </c>
      <c r="Q3992" t="s">
        <v>345</v>
      </c>
      <c r="R3992" t="s">
        <v>347</v>
      </c>
      <c r="S3992" t="s">
        <v>338</v>
      </c>
      <c r="T3992" t="s">
        <v>339</v>
      </c>
      <c r="U3992" s="61" t="s">
        <v>340</v>
      </c>
      <c r="V3992" t="s">
        <v>1390</v>
      </c>
      <c r="W3992" t="s">
        <v>263</v>
      </c>
      <c r="X3992" s="59">
        <v>496625</v>
      </c>
      <c r="Y3992" s="59">
        <v>496625</v>
      </c>
      <c r="AA3992" s="146" t="str">
        <f t="shared" si="765"/>
        <v>EX</v>
      </c>
      <c r="AB3992" s="146">
        <f t="shared" si="767"/>
        <v>0</v>
      </c>
      <c r="AC3992" t="str">
        <f t="shared" si="770"/>
        <v>EX</v>
      </c>
      <c r="AD3992" s="74">
        <f t="shared" si="771"/>
        <v>496625</v>
      </c>
      <c r="AE3992" s="74">
        <f t="shared" si="776"/>
        <v>496625</v>
      </c>
      <c r="AF3992">
        <v>1.3809</v>
      </c>
      <c r="AG3992">
        <v>13716</v>
      </c>
      <c r="AH3992" s="74">
        <v>-10627.775000000043</v>
      </c>
      <c r="AJ3992" s="74">
        <f t="shared" si="772"/>
        <v>3088.2249999999567</v>
      </c>
      <c r="AK3992" s="74">
        <f t="shared" si="766"/>
        <v>499713.22499999998</v>
      </c>
      <c r="AL3992" t="str">
        <f t="shared" si="773"/>
        <v>Y</v>
      </c>
      <c r="AN3992" t="s">
        <v>89</v>
      </c>
      <c r="AO3992" t="s">
        <v>88</v>
      </c>
      <c r="AP3992" t="str">
        <f t="shared" si="774"/>
        <v>99</v>
      </c>
      <c r="AQ3992" s="145" t="s">
        <v>1826</v>
      </c>
      <c r="AR3992" t="str">
        <f t="shared" si="775"/>
        <v>2-Provision for Compensation Incr</v>
      </c>
      <c r="AS3992" s="145" t="s">
        <v>1827</v>
      </c>
      <c r="AT3992" t="s">
        <v>213</v>
      </c>
      <c r="AV3992" t="str">
        <f t="shared" si="769"/>
        <v>UAVP</v>
      </c>
      <c r="AW3992" t="str">
        <f t="shared" si="768"/>
        <v>VP UNIVERSITY ACADEMIC AFFAIRS</v>
      </c>
    </row>
    <row r="3993" spans="1:49">
      <c r="A3993" s="59">
        <v>2018</v>
      </c>
      <c r="B3993" t="s">
        <v>137</v>
      </c>
      <c r="C3993" t="s">
        <v>1419</v>
      </c>
      <c r="D3993" t="s">
        <v>1420</v>
      </c>
      <c r="E3993" t="s">
        <v>1421</v>
      </c>
      <c r="F3993" t="s">
        <v>228</v>
      </c>
      <c r="H3993" t="s">
        <v>1422</v>
      </c>
      <c r="I3993" s="170" t="s">
        <v>87</v>
      </c>
      <c r="J3993" t="s">
        <v>88</v>
      </c>
      <c r="K3993" t="s">
        <v>214</v>
      </c>
      <c r="L3993" t="s">
        <v>453</v>
      </c>
      <c r="M3993" t="s">
        <v>454</v>
      </c>
      <c r="N3993" t="s">
        <v>217</v>
      </c>
      <c r="O3993" t="s">
        <v>263</v>
      </c>
      <c r="P3993" t="s">
        <v>346</v>
      </c>
      <c r="Q3993" t="s">
        <v>345</v>
      </c>
      <c r="R3993" t="s">
        <v>347</v>
      </c>
      <c r="S3993" t="s">
        <v>338</v>
      </c>
      <c r="T3993" t="s">
        <v>339</v>
      </c>
      <c r="U3993" s="61" t="s">
        <v>340</v>
      </c>
      <c r="V3993" t="s">
        <v>1390</v>
      </c>
      <c r="W3993" t="s">
        <v>263</v>
      </c>
      <c r="X3993" s="59">
        <v>30000</v>
      </c>
      <c r="Y3993" s="59">
        <v>0</v>
      </c>
      <c r="AA3993" s="146" t="str">
        <f t="shared" si="765"/>
        <v>EX</v>
      </c>
      <c r="AB3993" s="146">
        <f t="shared" si="767"/>
        <v>0</v>
      </c>
      <c r="AC3993" t="str">
        <f t="shared" si="770"/>
        <v>EX</v>
      </c>
      <c r="AD3993" s="74">
        <f t="shared" si="771"/>
        <v>0</v>
      </c>
      <c r="AE3993" s="74">
        <f t="shared" si="776"/>
        <v>0</v>
      </c>
      <c r="AF3993">
        <v>1</v>
      </c>
      <c r="AG3993">
        <v>0</v>
      </c>
      <c r="AH3993" s="74">
        <v>0</v>
      </c>
      <c r="AJ3993" s="74">
        <f t="shared" si="772"/>
        <v>0</v>
      </c>
      <c r="AK3993" s="74">
        <f t="shared" si="766"/>
        <v>0</v>
      </c>
      <c r="AL3993" t="str">
        <f t="shared" si="773"/>
        <v>N</v>
      </c>
      <c r="AN3993" t="s">
        <v>89</v>
      </c>
      <c r="AO3993" t="s">
        <v>88</v>
      </c>
      <c r="AP3993" t="str">
        <f t="shared" si="774"/>
        <v>95</v>
      </c>
      <c r="AQ3993" s="145" t="s">
        <v>1826</v>
      </c>
      <c r="AR3993" t="str">
        <f t="shared" si="775"/>
        <v>1-Adjusted Base Budget</v>
      </c>
      <c r="AS3993" s="145" t="s">
        <v>1827</v>
      </c>
      <c r="AT3993" t="s">
        <v>213</v>
      </c>
      <c r="AV3993" t="str">
        <f t="shared" si="769"/>
        <v>UAVP</v>
      </c>
      <c r="AW3993" t="str">
        <f t="shared" si="768"/>
        <v>VP UNIVERSITY ACADEMIC AFFAIRS</v>
      </c>
    </row>
    <row r="3994" spans="1:49">
      <c r="A3994" s="59">
        <v>2018</v>
      </c>
      <c r="B3994" t="s">
        <v>137</v>
      </c>
      <c r="C3994" t="s">
        <v>1419</v>
      </c>
      <c r="D3994" t="s">
        <v>1420</v>
      </c>
      <c r="E3994" t="s">
        <v>1421</v>
      </c>
      <c r="F3994" t="s">
        <v>228</v>
      </c>
      <c r="H3994" t="s">
        <v>1422</v>
      </c>
      <c r="I3994" s="170" t="s">
        <v>87</v>
      </c>
      <c r="J3994" t="s">
        <v>88</v>
      </c>
      <c r="K3994" t="s">
        <v>214</v>
      </c>
      <c r="L3994" t="s">
        <v>127</v>
      </c>
      <c r="M3994" t="s">
        <v>455</v>
      </c>
      <c r="N3994" t="s">
        <v>217</v>
      </c>
      <c r="O3994" t="s">
        <v>263</v>
      </c>
      <c r="P3994" t="s">
        <v>346</v>
      </c>
      <c r="Q3994" t="s">
        <v>345</v>
      </c>
      <c r="R3994" t="s">
        <v>347</v>
      </c>
      <c r="S3994" t="s">
        <v>338</v>
      </c>
      <c r="T3994" t="s">
        <v>339</v>
      </c>
      <c r="U3994" s="61" t="s">
        <v>340</v>
      </c>
      <c r="V3994" t="s">
        <v>1390</v>
      </c>
      <c r="W3994" t="s">
        <v>263</v>
      </c>
      <c r="X3994" s="59">
        <v>448011</v>
      </c>
      <c r="Y3994" s="59">
        <v>481790</v>
      </c>
      <c r="AA3994" s="146" t="str">
        <f t="shared" si="765"/>
        <v>EX</v>
      </c>
      <c r="AB3994" s="146">
        <f t="shared" si="767"/>
        <v>0</v>
      </c>
      <c r="AC3994" t="str">
        <f t="shared" si="770"/>
        <v>EX</v>
      </c>
      <c r="AD3994" s="74">
        <f t="shared" si="771"/>
        <v>481790</v>
      </c>
      <c r="AE3994" s="74">
        <f t="shared" si="776"/>
        <v>481790</v>
      </c>
      <c r="AF3994">
        <v>1.3809</v>
      </c>
      <c r="AG3994">
        <v>13306</v>
      </c>
      <c r="AH3994" s="74">
        <v>-10310.306000000041</v>
      </c>
      <c r="AJ3994" s="74">
        <f t="shared" si="772"/>
        <v>2995.6939999999595</v>
      </c>
      <c r="AK3994" s="74">
        <f t="shared" si="766"/>
        <v>484785.69399999996</v>
      </c>
      <c r="AL3994" t="str">
        <f t="shared" si="773"/>
        <v>Y</v>
      </c>
      <c r="AN3994" t="s">
        <v>89</v>
      </c>
      <c r="AO3994" t="s">
        <v>88</v>
      </c>
      <c r="AP3994" t="str">
        <f t="shared" si="774"/>
        <v>99</v>
      </c>
      <c r="AQ3994" s="145" t="s">
        <v>1826</v>
      </c>
      <c r="AR3994" t="str">
        <f t="shared" si="775"/>
        <v>2-Provision for Compensation Incr</v>
      </c>
      <c r="AS3994" s="145" t="s">
        <v>1827</v>
      </c>
      <c r="AT3994" t="s">
        <v>213</v>
      </c>
      <c r="AV3994" t="str">
        <f t="shared" si="769"/>
        <v>UAVP</v>
      </c>
      <c r="AW3994" t="str">
        <f t="shared" si="768"/>
        <v>VP UNIVERSITY ACADEMIC AFFAIRS</v>
      </c>
    </row>
    <row r="3995" spans="1:49">
      <c r="A3995" s="59">
        <v>2018</v>
      </c>
      <c r="B3995" t="s">
        <v>137</v>
      </c>
      <c r="C3995" t="s">
        <v>1419</v>
      </c>
      <c r="D3995" t="s">
        <v>1420</v>
      </c>
      <c r="E3995" t="s">
        <v>1423</v>
      </c>
      <c r="F3995" t="s">
        <v>228</v>
      </c>
      <c r="H3995" t="s">
        <v>1424</v>
      </c>
      <c r="I3995" s="170" t="s">
        <v>87</v>
      </c>
      <c r="J3995" t="s">
        <v>88</v>
      </c>
      <c r="K3995" t="s">
        <v>214</v>
      </c>
      <c r="L3995" t="s">
        <v>128</v>
      </c>
      <c r="M3995" t="s">
        <v>457</v>
      </c>
      <c r="N3995" t="s">
        <v>217</v>
      </c>
      <c r="O3995" t="s">
        <v>263</v>
      </c>
      <c r="P3995" t="s">
        <v>458</v>
      </c>
      <c r="Q3995" t="s">
        <v>459</v>
      </c>
      <c r="R3995" t="s">
        <v>460</v>
      </c>
      <c r="S3995" t="s">
        <v>338</v>
      </c>
      <c r="T3995" t="s">
        <v>339</v>
      </c>
      <c r="U3995" s="61" t="s">
        <v>340</v>
      </c>
      <c r="V3995" t="s">
        <v>1390</v>
      </c>
      <c r="W3995" t="s">
        <v>263</v>
      </c>
      <c r="X3995" s="59">
        <v>310566</v>
      </c>
      <c r="Y3995" s="59">
        <v>375035</v>
      </c>
      <c r="AA3995" s="146" t="str">
        <f t="shared" si="765"/>
        <v>EX</v>
      </c>
      <c r="AB3995" s="146">
        <f t="shared" si="767"/>
        <v>0</v>
      </c>
      <c r="AC3995" t="str">
        <f t="shared" si="770"/>
        <v>EX</v>
      </c>
      <c r="AD3995" s="74">
        <f t="shared" si="771"/>
        <v>375035</v>
      </c>
      <c r="AE3995" s="74">
        <f t="shared" si="776"/>
        <v>375035</v>
      </c>
      <c r="AF3995">
        <v>1.3859999999999999</v>
      </c>
      <c r="AG3995">
        <v>10396</v>
      </c>
      <c r="AH3995" s="74">
        <v>-1462.6365000000055</v>
      </c>
      <c r="AJ3995" s="74">
        <f t="shared" si="772"/>
        <v>8933.363499999994</v>
      </c>
      <c r="AK3995" s="74">
        <f t="shared" si="766"/>
        <v>383968.36349999998</v>
      </c>
      <c r="AL3995" t="str">
        <f t="shared" si="773"/>
        <v>Y</v>
      </c>
      <c r="AN3995" t="s">
        <v>89</v>
      </c>
      <c r="AO3995" t="s">
        <v>88</v>
      </c>
      <c r="AP3995" t="str">
        <f t="shared" si="774"/>
        <v>99</v>
      </c>
      <c r="AQ3995" s="145" t="s">
        <v>1826</v>
      </c>
      <c r="AR3995" t="str">
        <f t="shared" si="775"/>
        <v>2-Provision for Compensation Incr</v>
      </c>
      <c r="AS3995" s="145" t="s">
        <v>1827</v>
      </c>
      <c r="AT3995" t="s">
        <v>213</v>
      </c>
      <c r="AV3995" t="str">
        <f t="shared" si="769"/>
        <v>UAVP</v>
      </c>
      <c r="AW3995" t="str">
        <f t="shared" si="768"/>
        <v>VP UNIVERSITY ACADEMIC AFFAIRS</v>
      </c>
    </row>
    <row r="3996" spans="1:49">
      <c r="A3996" s="59">
        <v>2018</v>
      </c>
      <c r="B3996" t="s">
        <v>137</v>
      </c>
      <c r="C3996" t="s">
        <v>1419</v>
      </c>
      <c r="D3996" t="s">
        <v>1420</v>
      </c>
      <c r="E3996" t="s">
        <v>1421</v>
      </c>
      <c r="F3996" t="s">
        <v>228</v>
      </c>
      <c r="H3996" t="s">
        <v>1422</v>
      </c>
      <c r="I3996" s="170" t="s">
        <v>87</v>
      </c>
      <c r="J3996" t="s">
        <v>88</v>
      </c>
      <c r="K3996" t="s">
        <v>214</v>
      </c>
      <c r="L3996" t="s">
        <v>128</v>
      </c>
      <c r="M3996" t="s">
        <v>457</v>
      </c>
      <c r="N3996" t="s">
        <v>217</v>
      </c>
      <c r="O3996" t="s">
        <v>263</v>
      </c>
      <c r="P3996" t="s">
        <v>458</v>
      </c>
      <c r="Q3996" t="s">
        <v>459</v>
      </c>
      <c r="R3996" t="s">
        <v>460</v>
      </c>
      <c r="S3996" t="s">
        <v>338</v>
      </c>
      <c r="T3996" t="s">
        <v>339</v>
      </c>
      <c r="U3996" s="61" t="s">
        <v>340</v>
      </c>
      <c r="V3996" t="s">
        <v>1390</v>
      </c>
      <c r="W3996" t="s">
        <v>263</v>
      </c>
      <c r="X3996" s="59">
        <v>1419182</v>
      </c>
      <c r="Y3996" s="59">
        <v>1409094</v>
      </c>
      <c r="AA3996" s="146" t="str">
        <f t="shared" si="765"/>
        <v>EX</v>
      </c>
      <c r="AB3996" s="146">
        <f t="shared" si="767"/>
        <v>0</v>
      </c>
      <c r="AC3996" t="str">
        <f t="shared" si="770"/>
        <v>EX</v>
      </c>
      <c r="AD3996" s="74">
        <f t="shared" si="771"/>
        <v>1409094</v>
      </c>
      <c r="AE3996" s="74">
        <f t="shared" si="776"/>
        <v>1409094</v>
      </c>
      <c r="AF3996">
        <v>1.3859999999999999</v>
      </c>
      <c r="AG3996">
        <v>39060</v>
      </c>
      <c r="AH3996" s="74">
        <v>-5495.4666000000207</v>
      </c>
      <c r="AJ3996" s="74">
        <f t="shared" si="772"/>
        <v>33564.533399999978</v>
      </c>
      <c r="AK3996" s="74">
        <f t="shared" si="766"/>
        <v>1442658.5334000001</v>
      </c>
      <c r="AL3996" t="str">
        <f t="shared" si="773"/>
        <v>Y</v>
      </c>
      <c r="AN3996" t="s">
        <v>89</v>
      </c>
      <c r="AO3996" t="s">
        <v>88</v>
      </c>
      <c r="AP3996" t="str">
        <f t="shared" si="774"/>
        <v>99</v>
      </c>
      <c r="AQ3996" s="145" t="s">
        <v>1826</v>
      </c>
      <c r="AR3996" t="str">
        <f t="shared" si="775"/>
        <v>2-Provision for Compensation Incr</v>
      </c>
      <c r="AS3996" s="145" t="s">
        <v>1827</v>
      </c>
      <c r="AT3996" t="s">
        <v>213</v>
      </c>
      <c r="AV3996" t="str">
        <f t="shared" si="769"/>
        <v>UAVP</v>
      </c>
      <c r="AW3996" t="str">
        <f t="shared" si="768"/>
        <v>VP UNIVERSITY ACADEMIC AFFAIRS</v>
      </c>
    </row>
    <row r="3997" spans="1:49">
      <c r="A3997" s="59">
        <v>2018</v>
      </c>
      <c r="B3997" t="s">
        <v>137</v>
      </c>
      <c r="C3997" t="s">
        <v>1419</v>
      </c>
      <c r="D3997" t="s">
        <v>1420</v>
      </c>
      <c r="E3997" t="s">
        <v>1423</v>
      </c>
      <c r="F3997" t="s">
        <v>228</v>
      </c>
      <c r="H3997" t="s">
        <v>1424</v>
      </c>
      <c r="I3997" s="170" t="s">
        <v>87</v>
      </c>
      <c r="J3997" t="s">
        <v>88</v>
      </c>
      <c r="K3997" t="s">
        <v>214</v>
      </c>
      <c r="L3997" t="s">
        <v>461</v>
      </c>
      <c r="M3997" t="s">
        <v>462</v>
      </c>
      <c r="N3997" t="s">
        <v>217</v>
      </c>
      <c r="O3997" t="s">
        <v>263</v>
      </c>
      <c r="P3997" t="s">
        <v>458</v>
      </c>
      <c r="Q3997" t="s">
        <v>459</v>
      </c>
      <c r="R3997" t="s">
        <v>460</v>
      </c>
      <c r="S3997" t="s">
        <v>338</v>
      </c>
      <c r="T3997" t="s">
        <v>339</v>
      </c>
      <c r="U3997" s="61" t="s">
        <v>340</v>
      </c>
      <c r="V3997" t="s">
        <v>1390</v>
      </c>
      <c r="W3997" t="s">
        <v>263</v>
      </c>
      <c r="X3997" s="59">
        <v>54611</v>
      </c>
      <c r="Y3997" s="59">
        <v>0</v>
      </c>
      <c r="AA3997" s="146" t="str">
        <f t="shared" si="765"/>
        <v>EX</v>
      </c>
      <c r="AB3997" s="146">
        <f t="shared" si="767"/>
        <v>0</v>
      </c>
      <c r="AC3997" t="str">
        <f t="shared" si="770"/>
        <v>EX</v>
      </c>
      <c r="AD3997" s="74">
        <f t="shared" si="771"/>
        <v>0</v>
      </c>
      <c r="AE3997" s="74">
        <f t="shared" si="776"/>
        <v>0</v>
      </c>
      <c r="AF3997">
        <v>1</v>
      </c>
      <c r="AG3997">
        <v>0</v>
      </c>
      <c r="AH3997" s="74">
        <v>0</v>
      </c>
      <c r="AJ3997" s="74">
        <f t="shared" si="772"/>
        <v>0</v>
      </c>
      <c r="AK3997" s="74">
        <f t="shared" si="766"/>
        <v>0</v>
      </c>
      <c r="AL3997" t="str">
        <f t="shared" si="773"/>
        <v>N</v>
      </c>
      <c r="AN3997" t="s">
        <v>89</v>
      </c>
      <c r="AO3997" t="s">
        <v>88</v>
      </c>
      <c r="AP3997" t="str">
        <f t="shared" si="774"/>
        <v>95</v>
      </c>
      <c r="AQ3997" s="145" t="s">
        <v>1826</v>
      </c>
      <c r="AR3997" t="str">
        <f t="shared" si="775"/>
        <v>1-Adjusted Base Budget</v>
      </c>
      <c r="AS3997" s="145" t="s">
        <v>1827</v>
      </c>
      <c r="AT3997" t="s">
        <v>213</v>
      </c>
      <c r="AV3997" t="str">
        <f t="shared" si="769"/>
        <v>UAVP</v>
      </c>
      <c r="AW3997" t="str">
        <f t="shared" si="768"/>
        <v>VP UNIVERSITY ACADEMIC AFFAIRS</v>
      </c>
    </row>
    <row r="3998" spans="1:49">
      <c r="A3998" s="59">
        <v>2018</v>
      </c>
      <c r="B3998" t="s">
        <v>137</v>
      </c>
      <c r="C3998" t="s">
        <v>1419</v>
      </c>
      <c r="D3998" t="s">
        <v>1420</v>
      </c>
      <c r="E3998" t="s">
        <v>1421</v>
      </c>
      <c r="F3998" t="s">
        <v>228</v>
      </c>
      <c r="H3998" t="s">
        <v>1422</v>
      </c>
      <c r="I3998" s="170" t="s">
        <v>87</v>
      </c>
      <c r="J3998" t="s">
        <v>88</v>
      </c>
      <c r="K3998" t="s">
        <v>214</v>
      </c>
      <c r="L3998" t="s">
        <v>461</v>
      </c>
      <c r="M3998" t="s">
        <v>462</v>
      </c>
      <c r="N3998" t="s">
        <v>217</v>
      </c>
      <c r="O3998" t="s">
        <v>263</v>
      </c>
      <c r="P3998" t="s">
        <v>458</v>
      </c>
      <c r="Q3998" t="s">
        <v>459</v>
      </c>
      <c r="R3998" t="s">
        <v>460</v>
      </c>
      <c r="S3998" t="s">
        <v>338</v>
      </c>
      <c r="T3998" t="s">
        <v>339</v>
      </c>
      <c r="U3998" s="61" t="s">
        <v>340</v>
      </c>
      <c r="V3998" t="s">
        <v>1390</v>
      </c>
      <c r="W3998" t="s">
        <v>263</v>
      </c>
      <c r="X3998" s="59">
        <v>17590</v>
      </c>
      <c r="Y3998" s="59">
        <v>50059</v>
      </c>
      <c r="AA3998" s="146" t="str">
        <f t="shared" si="765"/>
        <v>EX</v>
      </c>
      <c r="AB3998" s="146">
        <f t="shared" si="767"/>
        <v>0</v>
      </c>
      <c r="AC3998" t="str">
        <f t="shared" si="770"/>
        <v>EX</v>
      </c>
      <c r="AD3998" s="74">
        <f t="shared" si="771"/>
        <v>50059</v>
      </c>
      <c r="AE3998" s="74">
        <f t="shared" si="776"/>
        <v>50059</v>
      </c>
      <c r="AF3998">
        <v>1</v>
      </c>
      <c r="AG3998">
        <v>0</v>
      </c>
      <c r="AH3998" s="74">
        <v>0</v>
      </c>
      <c r="AJ3998" s="74">
        <f t="shared" si="772"/>
        <v>0</v>
      </c>
      <c r="AK3998" s="74">
        <f t="shared" si="766"/>
        <v>50059</v>
      </c>
      <c r="AL3998" t="str">
        <f t="shared" si="773"/>
        <v>N</v>
      </c>
      <c r="AN3998" t="s">
        <v>89</v>
      </c>
      <c r="AO3998" t="s">
        <v>88</v>
      </c>
      <c r="AP3998" t="str">
        <f t="shared" si="774"/>
        <v>95</v>
      </c>
      <c r="AQ3998" s="145" t="s">
        <v>1826</v>
      </c>
      <c r="AR3998" t="str">
        <f t="shared" si="775"/>
        <v>1-Adjusted Base Budget</v>
      </c>
      <c r="AS3998" s="145" t="s">
        <v>1827</v>
      </c>
      <c r="AT3998" t="s">
        <v>213</v>
      </c>
      <c r="AV3998" t="str">
        <f t="shared" si="769"/>
        <v>UAVP</v>
      </c>
      <c r="AW3998" t="str">
        <f t="shared" si="768"/>
        <v>VP UNIVERSITY ACADEMIC AFFAIRS</v>
      </c>
    </row>
    <row r="3999" spans="1:49">
      <c r="A3999" s="59">
        <v>2018</v>
      </c>
      <c r="B3999" t="s">
        <v>137</v>
      </c>
      <c r="C3999" t="s">
        <v>1419</v>
      </c>
      <c r="D3999" t="s">
        <v>1420</v>
      </c>
      <c r="E3999" t="s">
        <v>1423</v>
      </c>
      <c r="F3999" t="s">
        <v>228</v>
      </c>
      <c r="H3999" t="s">
        <v>1424</v>
      </c>
      <c r="I3999" s="170" t="s">
        <v>87</v>
      </c>
      <c r="J3999" t="s">
        <v>88</v>
      </c>
      <c r="K3999" t="s">
        <v>214</v>
      </c>
      <c r="L3999" t="s">
        <v>616</v>
      </c>
      <c r="M3999" t="s">
        <v>617</v>
      </c>
      <c r="N3999" t="s">
        <v>217</v>
      </c>
      <c r="O3999" t="s">
        <v>263</v>
      </c>
      <c r="P3999" t="s">
        <v>458</v>
      </c>
      <c r="Q3999" t="s">
        <v>459</v>
      </c>
      <c r="R3999" t="s">
        <v>460</v>
      </c>
      <c r="S3999" t="s">
        <v>338</v>
      </c>
      <c r="T3999" t="s">
        <v>339</v>
      </c>
      <c r="U3999" s="61" t="s">
        <v>340</v>
      </c>
      <c r="V3999" t="s">
        <v>1390</v>
      </c>
      <c r="W3999" t="s">
        <v>263</v>
      </c>
      <c r="X3999" s="59">
        <v>30000</v>
      </c>
      <c r="Y3999" s="59">
        <v>18475</v>
      </c>
      <c r="AA3999" s="146" t="str">
        <f t="shared" si="765"/>
        <v>EX</v>
      </c>
      <c r="AB3999" s="146">
        <f t="shared" si="767"/>
        <v>0</v>
      </c>
      <c r="AC3999" t="str">
        <f t="shared" si="770"/>
        <v>EX</v>
      </c>
      <c r="AD3999" s="74">
        <f t="shared" si="771"/>
        <v>18475</v>
      </c>
      <c r="AE3999" s="74">
        <f t="shared" si="776"/>
        <v>18475</v>
      </c>
      <c r="AF3999">
        <v>1</v>
      </c>
      <c r="AG3999">
        <v>0</v>
      </c>
      <c r="AH3999" s="74">
        <v>0</v>
      </c>
      <c r="AJ3999" s="74">
        <f t="shared" si="772"/>
        <v>0</v>
      </c>
      <c r="AK3999" s="74">
        <f t="shared" si="766"/>
        <v>18475</v>
      </c>
      <c r="AL3999" t="str">
        <f t="shared" si="773"/>
        <v>N</v>
      </c>
      <c r="AN3999" t="s">
        <v>89</v>
      </c>
      <c r="AO3999" t="s">
        <v>88</v>
      </c>
      <c r="AP3999" t="str">
        <f t="shared" si="774"/>
        <v>95</v>
      </c>
      <c r="AQ3999" s="145" t="s">
        <v>1826</v>
      </c>
      <c r="AR3999" t="str">
        <f t="shared" si="775"/>
        <v>1-Adjusted Base Budget</v>
      </c>
      <c r="AS3999" s="145" t="s">
        <v>1827</v>
      </c>
      <c r="AT3999" t="s">
        <v>213</v>
      </c>
      <c r="AV3999" t="str">
        <f t="shared" si="769"/>
        <v>UAVP</v>
      </c>
      <c r="AW3999" t="str">
        <f t="shared" si="768"/>
        <v>VP UNIVERSITY ACADEMIC AFFAIRS</v>
      </c>
    </row>
    <row r="4000" spans="1:49">
      <c r="A4000" s="59">
        <v>2018</v>
      </c>
      <c r="B4000" t="s">
        <v>137</v>
      </c>
      <c r="C4000" t="s">
        <v>1419</v>
      </c>
      <c r="D4000" t="s">
        <v>1420</v>
      </c>
      <c r="E4000" t="s">
        <v>1423</v>
      </c>
      <c r="F4000" t="s">
        <v>228</v>
      </c>
      <c r="H4000" t="s">
        <v>1424</v>
      </c>
      <c r="I4000" s="170" t="s">
        <v>87</v>
      </c>
      <c r="J4000" t="s">
        <v>88</v>
      </c>
      <c r="K4000" t="s">
        <v>214</v>
      </c>
      <c r="L4000" t="s">
        <v>463</v>
      </c>
      <c r="M4000" t="s">
        <v>464</v>
      </c>
      <c r="N4000" t="s">
        <v>217</v>
      </c>
      <c r="O4000" t="s">
        <v>263</v>
      </c>
      <c r="P4000" t="s">
        <v>465</v>
      </c>
      <c r="Q4000" t="s">
        <v>466</v>
      </c>
      <c r="R4000" t="s">
        <v>467</v>
      </c>
      <c r="S4000" t="s">
        <v>338</v>
      </c>
      <c r="T4000" t="s">
        <v>339</v>
      </c>
      <c r="U4000" s="61" t="s">
        <v>340</v>
      </c>
      <c r="V4000" t="s">
        <v>1390</v>
      </c>
      <c r="W4000" t="s">
        <v>263</v>
      </c>
      <c r="X4000" s="59">
        <v>30000</v>
      </c>
      <c r="Y4000" s="59">
        <v>30000</v>
      </c>
      <c r="AA4000" s="146" t="str">
        <f t="shared" si="765"/>
        <v>EX</v>
      </c>
      <c r="AB4000" s="146">
        <f t="shared" si="767"/>
        <v>0</v>
      </c>
      <c r="AC4000" t="str">
        <f t="shared" si="770"/>
        <v>EX</v>
      </c>
      <c r="AD4000" s="74">
        <f t="shared" si="771"/>
        <v>30000</v>
      </c>
      <c r="AE4000" s="74">
        <f t="shared" si="776"/>
        <v>30000</v>
      </c>
      <c r="AF4000">
        <v>1</v>
      </c>
      <c r="AG4000">
        <v>0</v>
      </c>
      <c r="AH4000" s="74">
        <v>0</v>
      </c>
      <c r="AJ4000" s="74">
        <f t="shared" si="772"/>
        <v>0</v>
      </c>
      <c r="AK4000" s="74">
        <f t="shared" si="766"/>
        <v>30000</v>
      </c>
      <c r="AL4000" t="str">
        <f t="shared" si="773"/>
        <v>N</v>
      </c>
      <c r="AN4000" t="s">
        <v>89</v>
      </c>
      <c r="AO4000" t="s">
        <v>88</v>
      </c>
      <c r="AP4000" t="str">
        <f t="shared" si="774"/>
        <v>95</v>
      </c>
      <c r="AQ4000" s="145" t="s">
        <v>1826</v>
      </c>
      <c r="AR4000" t="str">
        <f t="shared" si="775"/>
        <v>1-Adjusted Base Budget</v>
      </c>
      <c r="AS4000" s="145" t="s">
        <v>1827</v>
      </c>
      <c r="AT4000" t="s">
        <v>213</v>
      </c>
      <c r="AV4000" t="str">
        <f t="shared" si="769"/>
        <v>UAVP</v>
      </c>
      <c r="AW4000" t="str">
        <f t="shared" si="768"/>
        <v>VP UNIVERSITY ACADEMIC AFFAIRS</v>
      </c>
    </row>
    <row r="4001" spans="1:49">
      <c r="A4001" s="59">
        <v>2018</v>
      </c>
      <c r="B4001" t="s">
        <v>137</v>
      </c>
      <c r="C4001" t="s">
        <v>1419</v>
      </c>
      <c r="D4001" t="s">
        <v>1420</v>
      </c>
      <c r="E4001" t="s">
        <v>1421</v>
      </c>
      <c r="F4001" t="s">
        <v>228</v>
      </c>
      <c r="H4001" t="s">
        <v>1422</v>
      </c>
      <c r="I4001" s="170" t="s">
        <v>87</v>
      </c>
      <c r="J4001" t="s">
        <v>88</v>
      </c>
      <c r="K4001" t="s">
        <v>214</v>
      </c>
      <c r="L4001" t="s">
        <v>463</v>
      </c>
      <c r="M4001" t="s">
        <v>464</v>
      </c>
      <c r="N4001" t="s">
        <v>217</v>
      </c>
      <c r="O4001" t="s">
        <v>263</v>
      </c>
      <c r="P4001" t="s">
        <v>465</v>
      </c>
      <c r="Q4001" t="s">
        <v>466</v>
      </c>
      <c r="R4001" t="s">
        <v>467</v>
      </c>
      <c r="S4001" t="s">
        <v>338</v>
      </c>
      <c r="T4001" t="s">
        <v>339</v>
      </c>
      <c r="U4001" s="61" t="s">
        <v>340</v>
      </c>
      <c r="V4001" t="s">
        <v>1390</v>
      </c>
      <c r="W4001" t="s">
        <v>263</v>
      </c>
      <c r="X4001" s="59">
        <v>85000</v>
      </c>
      <c r="Y4001" s="59">
        <v>58840</v>
      </c>
      <c r="AA4001" s="146" t="str">
        <f t="shared" si="765"/>
        <v>EX</v>
      </c>
      <c r="AB4001" s="146">
        <f t="shared" si="767"/>
        <v>0</v>
      </c>
      <c r="AC4001" t="str">
        <f t="shared" si="770"/>
        <v>EX</v>
      </c>
      <c r="AD4001" s="74">
        <f t="shared" si="771"/>
        <v>58840</v>
      </c>
      <c r="AE4001" s="74">
        <f t="shared" si="776"/>
        <v>58840</v>
      </c>
      <c r="AF4001">
        <v>1</v>
      </c>
      <c r="AG4001">
        <v>0</v>
      </c>
      <c r="AH4001" s="74">
        <v>0</v>
      </c>
      <c r="AJ4001" s="74">
        <f t="shared" si="772"/>
        <v>0</v>
      </c>
      <c r="AK4001" s="74">
        <f t="shared" si="766"/>
        <v>58840</v>
      </c>
      <c r="AL4001" t="str">
        <f t="shared" si="773"/>
        <v>N</v>
      </c>
      <c r="AN4001" t="s">
        <v>89</v>
      </c>
      <c r="AO4001" t="s">
        <v>88</v>
      </c>
      <c r="AP4001" t="str">
        <f t="shared" si="774"/>
        <v>95</v>
      </c>
      <c r="AQ4001" s="145" t="s">
        <v>1826</v>
      </c>
      <c r="AR4001" t="str">
        <f t="shared" si="775"/>
        <v>1-Adjusted Base Budget</v>
      </c>
      <c r="AS4001" s="145" t="s">
        <v>1827</v>
      </c>
      <c r="AT4001" t="s">
        <v>213</v>
      </c>
      <c r="AV4001" t="str">
        <f t="shared" si="769"/>
        <v>UAVP</v>
      </c>
      <c r="AW4001" t="str">
        <f t="shared" si="768"/>
        <v>VP UNIVERSITY ACADEMIC AFFAIRS</v>
      </c>
    </row>
    <row r="4002" spans="1:49">
      <c r="A4002" s="59">
        <v>2018</v>
      </c>
      <c r="B4002" t="s">
        <v>137</v>
      </c>
      <c r="C4002" t="s">
        <v>1419</v>
      </c>
      <c r="D4002" t="s">
        <v>1420</v>
      </c>
      <c r="E4002" t="s">
        <v>1421</v>
      </c>
      <c r="F4002" t="s">
        <v>228</v>
      </c>
      <c r="H4002" t="s">
        <v>1422</v>
      </c>
      <c r="I4002" s="170" t="s">
        <v>87</v>
      </c>
      <c r="J4002" t="s">
        <v>88</v>
      </c>
      <c r="K4002" t="s">
        <v>214</v>
      </c>
      <c r="L4002" t="s">
        <v>468</v>
      </c>
      <c r="M4002" t="s">
        <v>469</v>
      </c>
      <c r="N4002" t="s">
        <v>217</v>
      </c>
      <c r="O4002" t="s">
        <v>263</v>
      </c>
      <c r="P4002" t="s">
        <v>465</v>
      </c>
      <c r="Q4002" t="s">
        <v>466</v>
      </c>
      <c r="R4002" t="s">
        <v>467</v>
      </c>
      <c r="S4002" t="s">
        <v>338</v>
      </c>
      <c r="T4002" t="s">
        <v>339</v>
      </c>
      <c r="U4002" s="61" t="s">
        <v>340</v>
      </c>
      <c r="V4002" t="s">
        <v>1390</v>
      </c>
      <c r="W4002" t="s">
        <v>263</v>
      </c>
      <c r="X4002" s="59">
        <v>4500</v>
      </c>
      <c r="Y4002" s="59">
        <v>4500</v>
      </c>
      <c r="AA4002" s="146" t="str">
        <f t="shared" si="765"/>
        <v>EX</v>
      </c>
      <c r="AB4002" s="146">
        <f t="shared" si="767"/>
        <v>0</v>
      </c>
      <c r="AC4002" t="str">
        <f t="shared" si="770"/>
        <v>EX</v>
      </c>
      <c r="AD4002" s="74">
        <f t="shared" si="771"/>
        <v>4500</v>
      </c>
      <c r="AE4002" s="74">
        <f t="shared" si="776"/>
        <v>4500</v>
      </c>
      <c r="AF4002">
        <v>1</v>
      </c>
      <c r="AG4002">
        <v>0</v>
      </c>
      <c r="AH4002" s="74">
        <v>0</v>
      </c>
      <c r="AJ4002" s="74">
        <f t="shared" si="772"/>
        <v>0</v>
      </c>
      <c r="AK4002" s="74">
        <f t="shared" si="766"/>
        <v>4500</v>
      </c>
      <c r="AL4002" t="str">
        <f t="shared" si="773"/>
        <v>N</v>
      </c>
      <c r="AN4002" t="s">
        <v>89</v>
      </c>
      <c r="AO4002" t="s">
        <v>88</v>
      </c>
      <c r="AP4002" t="str">
        <f t="shared" si="774"/>
        <v>95</v>
      </c>
      <c r="AQ4002" s="145" t="s">
        <v>1826</v>
      </c>
      <c r="AR4002" t="str">
        <f t="shared" si="775"/>
        <v>1-Adjusted Base Budget</v>
      </c>
      <c r="AS4002" s="145" t="s">
        <v>1827</v>
      </c>
      <c r="AT4002" t="s">
        <v>213</v>
      </c>
      <c r="AV4002" t="str">
        <f t="shared" si="769"/>
        <v>UAVP</v>
      </c>
      <c r="AW4002" t="str">
        <f t="shared" si="768"/>
        <v>VP UNIVERSITY ACADEMIC AFFAIRS</v>
      </c>
    </row>
    <row r="4003" spans="1:49">
      <c r="A4003" s="59">
        <v>2018</v>
      </c>
      <c r="B4003" t="s">
        <v>137</v>
      </c>
      <c r="C4003" t="s">
        <v>1419</v>
      </c>
      <c r="D4003" t="s">
        <v>1420</v>
      </c>
      <c r="E4003" t="s">
        <v>1421</v>
      </c>
      <c r="F4003" t="s">
        <v>228</v>
      </c>
      <c r="H4003" t="s">
        <v>1422</v>
      </c>
      <c r="I4003" s="170" t="s">
        <v>87</v>
      </c>
      <c r="J4003" t="s">
        <v>88</v>
      </c>
      <c r="K4003" t="s">
        <v>214</v>
      </c>
      <c r="L4003" t="s">
        <v>470</v>
      </c>
      <c r="M4003" t="s">
        <v>471</v>
      </c>
      <c r="N4003" t="s">
        <v>217</v>
      </c>
      <c r="O4003" t="s">
        <v>263</v>
      </c>
      <c r="P4003" t="s">
        <v>465</v>
      </c>
      <c r="Q4003" t="s">
        <v>466</v>
      </c>
      <c r="R4003" t="s">
        <v>467</v>
      </c>
      <c r="S4003" t="s">
        <v>338</v>
      </c>
      <c r="T4003" t="s">
        <v>339</v>
      </c>
      <c r="U4003" s="61" t="s">
        <v>340</v>
      </c>
      <c r="V4003" t="s">
        <v>1390</v>
      </c>
      <c r="W4003" t="s">
        <v>263</v>
      </c>
      <c r="X4003" s="59">
        <v>45000</v>
      </c>
      <c r="Y4003" s="59">
        <v>45000</v>
      </c>
      <c r="AA4003" s="146" t="str">
        <f t="shared" si="765"/>
        <v>EX</v>
      </c>
      <c r="AB4003" s="146">
        <f t="shared" si="767"/>
        <v>0</v>
      </c>
      <c r="AC4003" t="str">
        <f t="shared" si="770"/>
        <v>EX</v>
      </c>
      <c r="AD4003" s="74">
        <f t="shared" si="771"/>
        <v>45000</v>
      </c>
      <c r="AE4003" s="74">
        <f t="shared" si="776"/>
        <v>45000</v>
      </c>
      <c r="AF4003">
        <v>1</v>
      </c>
      <c r="AG4003">
        <v>0</v>
      </c>
      <c r="AH4003" s="74">
        <v>0</v>
      </c>
      <c r="AJ4003" s="74">
        <f t="shared" si="772"/>
        <v>0</v>
      </c>
      <c r="AK4003" s="74">
        <f t="shared" si="766"/>
        <v>45000</v>
      </c>
      <c r="AL4003" t="str">
        <f t="shared" si="773"/>
        <v>N</v>
      </c>
      <c r="AN4003" t="s">
        <v>89</v>
      </c>
      <c r="AO4003" t="s">
        <v>88</v>
      </c>
      <c r="AP4003" t="str">
        <f t="shared" si="774"/>
        <v>95</v>
      </c>
      <c r="AQ4003" s="145" t="s">
        <v>1826</v>
      </c>
      <c r="AR4003" t="str">
        <f t="shared" si="775"/>
        <v>1-Adjusted Base Budget</v>
      </c>
      <c r="AS4003" s="145" t="s">
        <v>1827</v>
      </c>
      <c r="AT4003" t="s">
        <v>213</v>
      </c>
      <c r="AV4003" t="str">
        <f t="shared" si="769"/>
        <v>UAVP</v>
      </c>
      <c r="AW4003" t="str">
        <f t="shared" si="768"/>
        <v>VP UNIVERSITY ACADEMIC AFFAIRS</v>
      </c>
    </row>
    <row r="4004" spans="1:49">
      <c r="A4004" s="59">
        <v>2018</v>
      </c>
      <c r="B4004" t="s">
        <v>137</v>
      </c>
      <c r="C4004" t="s">
        <v>1419</v>
      </c>
      <c r="D4004" t="s">
        <v>1420</v>
      </c>
      <c r="E4004" t="s">
        <v>1421</v>
      </c>
      <c r="F4004" t="s">
        <v>228</v>
      </c>
      <c r="H4004" t="s">
        <v>1422</v>
      </c>
      <c r="I4004" s="170" t="s">
        <v>87</v>
      </c>
      <c r="J4004" t="s">
        <v>88</v>
      </c>
      <c r="K4004" t="s">
        <v>214</v>
      </c>
      <c r="L4004" t="s">
        <v>472</v>
      </c>
      <c r="M4004" t="s">
        <v>473</v>
      </c>
      <c r="N4004" t="s">
        <v>217</v>
      </c>
      <c r="O4004" t="s">
        <v>263</v>
      </c>
      <c r="P4004" t="s">
        <v>465</v>
      </c>
      <c r="Q4004" t="s">
        <v>466</v>
      </c>
      <c r="R4004" t="s">
        <v>467</v>
      </c>
      <c r="S4004" t="s">
        <v>338</v>
      </c>
      <c r="T4004" t="s">
        <v>339</v>
      </c>
      <c r="U4004" s="61" t="s">
        <v>340</v>
      </c>
      <c r="V4004" t="s">
        <v>1390</v>
      </c>
      <c r="W4004" t="s">
        <v>263</v>
      </c>
      <c r="X4004" s="59">
        <v>205000</v>
      </c>
      <c r="Y4004" s="59">
        <v>205000</v>
      </c>
      <c r="AA4004" s="146" t="str">
        <f t="shared" si="765"/>
        <v>EX</v>
      </c>
      <c r="AB4004" s="146">
        <f t="shared" si="767"/>
        <v>0</v>
      </c>
      <c r="AC4004" t="str">
        <f t="shared" si="770"/>
        <v>EX</v>
      </c>
      <c r="AD4004" s="74">
        <f t="shared" si="771"/>
        <v>205000</v>
      </c>
      <c r="AE4004" s="74">
        <f t="shared" si="776"/>
        <v>205000</v>
      </c>
      <c r="AF4004">
        <v>1</v>
      </c>
      <c r="AG4004">
        <v>0</v>
      </c>
      <c r="AH4004" s="74">
        <v>0</v>
      </c>
      <c r="AJ4004" s="74">
        <f t="shared" si="772"/>
        <v>0</v>
      </c>
      <c r="AK4004" s="74">
        <f t="shared" si="766"/>
        <v>205000</v>
      </c>
      <c r="AL4004" t="str">
        <f t="shared" si="773"/>
        <v>N</v>
      </c>
      <c r="AN4004" t="s">
        <v>89</v>
      </c>
      <c r="AO4004" t="s">
        <v>88</v>
      </c>
      <c r="AP4004" t="str">
        <f t="shared" si="774"/>
        <v>95</v>
      </c>
      <c r="AQ4004" s="145" t="s">
        <v>1826</v>
      </c>
      <c r="AR4004" t="str">
        <f t="shared" si="775"/>
        <v>1-Adjusted Base Budget</v>
      </c>
      <c r="AS4004" s="145" t="s">
        <v>1827</v>
      </c>
      <c r="AT4004" t="s">
        <v>213</v>
      </c>
      <c r="AV4004" t="str">
        <f t="shared" si="769"/>
        <v>UAVP</v>
      </c>
      <c r="AW4004" t="str">
        <f t="shared" si="768"/>
        <v>VP UNIVERSITY ACADEMIC AFFAIRS</v>
      </c>
    </row>
    <row r="4005" spans="1:49">
      <c r="A4005" s="59">
        <v>2018</v>
      </c>
      <c r="B4005" t="s">
        <v>137</v>
      </c>
      <c r="C4005" t="s">
        <v>1419</v>
      </c>
      <c r="D4005" t="s">
        <v>1420</v>
      </c>
      <c r="E4005" t="s">
        <v>1421</v>
      </c>
      <c r="F4005" t="s">
        <v>228</v>
      </c>
      <c r="H4005" t="s">
        <v>1422</v>
      </c>
      <c r="I4005" s="170" t="s">
        <v>87</v>
      </c>
      <c r="J4005" t="s">
        <v>88</v>
      </c>
      <c r="K4005" t="s">
        <v>214</v>
      </c>
      <c r="L4005" t="s">
        <v>474</v>
      </c>
      <c r="M4005" t="s">
        <v>475</v>
      </c>
      <c r="N4005" t="s">
        <v>217</v>
      </c>
      <c r="O4005" t="s">
        <v>263</v>
      </c>
      <c r="P4005" t="s">
        <v>465</v>
      </c>
      <c r="Q4005" t="s">
        <v>466</v>
      </c>
      <c r="R4005" t="s">
        <v>467</v>
      </c>
      <c r="S4005" t="s">
        <v>338</v>
      </c>
      <c r="T4005" t="s">
        <v>339</v>
      </c>
      <c r="U4005" s="61" t="s">
        <v>340</v>
      </c>
      <c r="V4005" t="s">
        <v>1390</v>
      </c>
      <c r="W4005" t="s">
        <v>263</v>
      </c>
      <c r="X4005" s="59">
        <v>15000</v>
      </c>
      <c r="Y4005" s="59">
        <v>15000</v>
      </c>
      <c r="AA4005" s="146" t="str">
        <f t="shared" si="765"/>
        <v>EX</v>
      </c>
      <c r="AB4005" s="146">
        <f t="shared" si="767"/>
        <v>0</v>
      </c>
      <c r="AC4005" t="str">
        <f t="shared" si="770"/>
        <v>EX</v>
      </c>
      <c r="AD4005" s="74">
        <f t="shared" si="771"/>
        <v>15000</v>
      </c>
      <c r="AE4005" s="74">
        <f t="shared" si="776"/>
        <v>15000</v>
      </c>
      <c r="AF4005">
        <v>1</v>
      </c>
      <c r="AG4005">
        <v>0</v>
      </c>
      <c r="AH4005" s="74">
        <v>0</v>
      </c>
      <c r="AJ4005" s="74">
        <f t="shared" si="772"/>
        <v>0</v>
      </c>
      <c r="AK4005" s="74">
        <f t="shared" si="766"/>
        <v>15000</v>
      </c>
      <c r="AL4005" t="str">
        <f t="shared" si="773"/>
        <v>N</v>
      </c>
      <c r="AN4005" t="s">
        <v>89</v>
      </c>
      <c r="AO4005" t="s">
        <v>88</v>
      </c>
      <c r="AP4005" t="str">
        <f t="shared" si="774"/>
        <v>95</v>
      </c>
      <c r="AQ4005" s="145" t="s">
        <v>1826</v>
      </c>
      <c r="AR4005" t="str">
        <f t="shared" si="775"/>
        <v>1-Adjusted Base Budget</v>
      </c>
      <c r="AS4005" s="145" t="s">
        <v>1827</v>
      </c>
      <c r="AT4005" t="s">
        <v>213</v>
      </c>
      <c r="AV4005" t="str">
        <f t="shared" si="769"/>
        <v>UAVP</v>
      </c>
      <c r="AW4005" t="str">
        <f t="shared" si="768"/>
        <v>VP UNIVERSITY ACADEMIC AFFAIRS</v>
      </c>
    </row>
    <row r="4006" spans="1:49">
      <c r="A4006" s="59">
        <v>2018</v>
      </c>
      <c r="B4006" t="s">
        <v>137</v>
      </c>
      <c r="C4006" t="s">
        <v>1419</v>
      </c>
      <c r="D4006" t="s">
        <v>1420</v>
      </c>
      <c r="E4006" t="s">
        <v>1421</v>
      </c>
      <c r="F4006" t="s">
        <v>228</v>
      </c>
      <c r="H4006" t="s">
        <v>1422</v>
      </c>
      <c r="I4006" s="170" t="s">
        <v>87</v>
      </c>
      <c r="J4006" t="s">
        <v>88</v>
      </c>
      <c r="K4006" t="s">
        <v>214</v>
      </c>
      <c r="L4006" t="s">
        <v>476</v>
      </c>
      <c r="M4006" t="s">
        <v>477</v>
      </c>
      <c r="N4006" t="s">
        <v>217</v>
      </c>
      <c r="O4006" t="s">
        <v>263</v>
      </c>
      <c r="P4006" t="s">
        <v>465</v>
      </c>
      <c r="Q4006" t="s">
        <v>466</v>
      </c>
      <c r="R4006" t="s">
        <v>467</v>
      </c>
      <c r="S4006" t="s">
        <v>338</v>
      </c>
      <c r="T4006" t="s">
        <v>339</v>
      </c>
      <c r="U4006" s="61" t="s">
        <v>340</v>
      </c>
      <c r="V4006" t="s">
        <v>1390</v>
      </c>
      <c r="W4006" t="s">
        <v>263</v>
      </c>
      <c r="X4006" s="59">
        <v>150000</v>
      </c>
      <c r="Y4006" s="59">
        <v>150000</v>
      </c>
      <c r="AA4006" s="146" t="str">
        <f t="shared" si="765"/>
        <v>EX</v>
      </c>
      <c r="AB4006" s="146">
        <f t="shared" si="767"/>
        <v>0</v>
      </c>
      <c r="AC4006" t="str">
        <f t="shared" si="770"/>
        <v>EX</v>
      </c>
      <c r="AD4006" s="74">
        <f t="shared" si="771"/>
        <v>150000</v>
      </c>
      <c r="AE4006" s="74">
        <f t="shared" si="776"/>
        <v>150000</v>
      </c>
      <c r="AF4006">
        <v>1</v>
      </c>
      <c r="AG4006">
        <v>0</v>
      </c>
      <c r="AH4006" s="74">
        <v>0</v>
      </c>
      <c r="AJ4006" s="74">
        <f t="shared" si="772"/>
        <v>0</v>
      </c>
      <c r="AK4006" s="74">
        <f t="shared" si="766"/>
        <v>150000</v>
      </c>
      <c r="AL4006" t="str">
        <f t="shared" si="773"/>
        <v>N</v>
      </c>
      <c r="AN4006" t="s">
        <v>89</v>
      </c>
      <c r="AO4006" t="s">
        <v>88</v>
      </c>
      <c r="AP4006" t="str">
        <f t="shared" si="774"/>
        <v>95</v>
      </c>
      <c r="AQ4006" s="145" t="s">
        <v>1826</v>
      </c>
      <c r="AR4006" t="str">
        <f t="shared" si="775"/>
        <v>1-Adjusted Base Budget</v>
      </c>
      <c r="AS4006" s="145" t="s">
        <v>1827</v>
      </c>
      <c r="AT4006" t="s">
        <v>213</v>
      </c>
      <c r="AV4006" t="str">
        <f t="shared" si="769"/>
        <v>UAVP</v>
      </c>
      <c r="AW4006" t="str">
        <f t="shared" si="768"/>
        <v>VP UNIVERSITY ACADEMIC AFFAIRS</v>
      </c>
    </row>
    <row r="4007" spans="1:49">
      <c r="A4007" s="59">
        <v>2018</v>
      </c>
      <c r="B4007" t="s">
        <v>137</v>
      </c>
      <c r="C4007" t="s">
        <v>1419</v>
      </c>
      <c r="D4007" t="s">
        <v>1420</v>
      </c>
      <c r="E4007" t="s">
        <v>1421</v>
      </c>
      <c r="F4007" t="s">
        <v>228</v>
      </c>
      <c r="H4007" t="s">
        <v>1422</v>
      </c>
      <c r="I4007" s="170" t="s">
        <v>87</v>
      </c>
      <c r="J4007" t="s">
        <v>88</v>
      </c>
      <c r="K4007" t="s">
        <v>214</v>
      </c>
      <c r="L4007" t="s">
        <v>1152</v>
      </c>
      <c r="M4007" t="s">
        <v>1153</v>
      </c>
      <c r="N4007" t="s">
        <v>217</v>
      </c>
      <c r="O4007" t="s">
        <v>263</v>
      </c>
      <c r="P4007" t="s">
        <v>465</v>
      </c>
      <c r="Q4007" t="s">
        <v>466</v>
      </c>
      <c r="R4007" t="s">
        <v>467</v>
      </c>
      <c r="S4007" t="s">
        <v>338</v>
      </c>
      <c r="T4007" t="s">
        <v>339</v>
      </c>
      <c r="U4007" s="61" t="s">
        <v>340</v>
      </c>
      <c r="V4007" t="s">
        <v>1390</v>
      </c>
      <c r="W4007" t="s">
        <v>263</v>
      </c>
      <c r="X4007" s="59">
        <v>1600</v>
      </c>
      <c r="Y4007" s="59">
        <v>1600</v>
      </c>
      <c r="AA4007" s="146" t="str">
        <f t="shared" si="765"/>
        <v>EX</v>
      </c>
      <c r="AB4007" s="146">
        <f t="shared" si="767"/>
        <v>0</v>
      </c>
      <c r="AC4007" t="str">
        <f t="shared" si="770"/>
        <v>EX</v>
      </c>
      <c r="AD4007" s="74">
        <f t="shared" si="771"/>
        <v>1600</v>
      </c>
      <c r="AE4007" s="74">
        <f t="shared" si="776"/>
        <v>1600</v>
      </c>
      <c r="AF4007">
        <v>1</v>
      </c>
      <c r="AG4007">
        <v>0</v>
      </c>
      <c r="AH4007" s="74">
        <v>0</v>
      </c>
      <c r="AJ4007" s="74">
        <f t="shared" si="772"/>
        <v>0</v>
      </c>
      <c r="AK4007" s="74">
        <f t="shared" si="766"/>
        <v>1600</v>
      </c>
      <c r="AL4007" t="str">
        <f t="shared" si="773"/>
        <v>N</v>
      </c>
      <c r="AN4007" t="s">
        <v>89</v>
      </c>
      <c r="AO4007" t="s">
        <v>88</v>
      </c>
      <c r="AP4007" t="str">
        <f t="shared" si="774"/>
        <v>95</v>
      </c>
      <c r="AQ4007" s="145" t="s">
        <v>1826</v>
      </c>
      <c r="AR4007" t="str">
        <f t="shared" si="775"/>
        <v>1-Adjusted Base Budget</v>
      </c>
      <c r="AS4007" s="145" t="s">
        <v>1827</v>
      </c>
      <c r="AT4007" t="s">
        <v>213</v>
      </c>
      <c r="AV4007" t="str">
        <f t="shared" si="769"/>
        <v>UAVP</v>
      </c>
      <c r="AW4007" t="str">
        <f t="shared" si="768"/>
        <v>VP UNIVERSITY ACADEMIC AFFAIRS</v>
      </c>
    </row>
    <row r="4008" spans="1:49">
      <c r="A4008" s="59">
        <v>2018</v>
      </c>
      <c r="B4008" t="s">
        <v>137</v>
      </c>
      <c r="C4008" t="s">
        <v>1419</v>
      </c>
      <c r="D4008" t="s">
        <v>1420</v>
      </c>
      <c r="E4008" t="s">
        <v>1421</v>
      </c>
      <c r="F4008" t="s">
        <v>228</v>
      </c>
      <c r="H4008" t="s">
        <v>1422</v>
      </c>
      <c r="I4008" s="170" t="s">
        <v>87</v>
      </c>
      <c r="J4008" t="s">
        <v>88</v>
      </c>
      <c r="K4008" t="s">
        <v>214</v>
      </c>
      <c r="L4008" t="s">
        <v>620</v>
      </c>
      <c r="M4008" t="s">
        <v>621</v>
      </c>
      <c r="N4008" t="s">
        <v>217</v>
      </c>
      <c r="O4008" t="s">
        <v>263</v>
      </c>
      <c r="P4008" t="s">
        <v>465</v>
      </c>
      <c r="Q4008" t="s">
        <v>466</v>
      </c>
      <c r="R4008" t="s">
        <v>467</v>
      </c>
      <c r="S4008" t="s">
        <v>338</v>
      </c>
      <c r="T4008" t="s">
        <v>339</v>
      </c>
      <c r="U4008" s="61" t="s">
        <v>340</v>
      </c>
      <c r="V4008" t="s">
        <v>1390</v>
      </c>
      <c r="W4008" t="s">
        <v>263</v>
      </c>
      <c r="X4008" s="59">
        <v>500</v>
      </c>
      <c r="Y4008" s="59">
        <v>500</v>
      </c>
      <c r="AA4008" s="146" t="str">
        <f t="shared" si="765"/>
        <v>EX</v>
      </c>
      <c r="AB4008" s="146">
        <f t="shared" si="767"/>
        <v>0</v>
      </c>
      <c r="AC4008" t="str">
        <f t="shared" si="770"/>
        <v>EX</v>
      </c>
      <c r="AD4008" s="74">
        <f t="shared" si="771"/>
        <v>500</v>
      </c>
      <c r="AE4008" s="74">
        <f t="shared" si="776"/>
        <v>500</v>
      </c>
      <c r="AF4008">
        <v>1</v>
      </c>
      <c r="AG4008">
        <v>0</v>
      </c>
      <c r="AH4008" s="74">
        <v>0</v>
      </c>
      <c r="AJ4008" s="74">
        <f t="shared" si="772"/>
        <v>0</v>
      </c>
      <c r="AK4008" s="74">
        <f t="shared" si="766"/>
        <v>500</v>
      </c>
      <c r="AL4008" t="str">
        <f t="shared" si="773"/>
        <v>N</v>
      </c>
      <c r="AN4008" t="s">
        <v>89</v>
      </c>
      <c r="AO4008" t="s">
        <v>88</v>
      </c>
      <c r="AP4008" t="str">
        <f t="shared" si="774"/>
        <v>95</v>
      </c>
      <c r="AQ4008" s="145" t="s">
        <v>1826</v>
      </c>
      <c r="AR4008" t="str">
        <f t="shared" si="775"/>
        <v>1-Adjusted Base Budget</v>
      </c>
      <c r="AS4008" s="145" t="s">
        <v>1827</v>
      </c>
      <c r="AT4008" t="s">
        <v>213</v>
      </c>
      <c r="AV4008" t="str">
        <f t="shared" si="769"/>
        <v>UAVP</v>
      </c>
      <c r="AW4008" t="str">
        <f t="shared" si="768"/>
        <v>VP UNIVERSITY ACADEMIC AFFAIRS</v>
      </c>
    </row>
    <row r="4009" spans="1:49">
      <c r="A4009" s="59">
        <v>2018</v>
      </c>
      <c r="B4009" t="s">
        <v>137</v>
      </c>
      <c r="C4009" t="s">
        <v>1419</v>
      </c>
      <c r="D4009" t="s">
        <v>1420</v>
      </c>
      <c r="E4009" t="s">
        <v>1421</v>
      </c>
      <c r="F4009" t="s">
        <v>228</v>
      </c>
      <c r="H4009" t="s">
        <v>1422</v>
      </c>
      <c r="I4009" s="170" t="s">
        <v>87</v>
      </c>
      <c r="J4009" t="s">
        <v>88</v>
      </c>
      <c r="K4009" t="s">
        <v>214</v>
      </c>
      <c r="L4009" t="s">
        <v>355</v>
      </c>
      <c r="M4009" t="s">
        <v>356</v>
      </c>
      <c r="N4009" t="s">
        <v>217</v>
      </c>
      <c r="O4009" t="s">
        <v>263</v>
      </c>
      <c r="P4009" t="s">
        <v>357</v>
      </c>
      <c r="Q4009" t="s">
        <v>358</v>
      </c>
      <c r="R4009" t="s">
        <v>359</v>
      </c>
      <c r="S4009" t="s">
        <v>264</v>
      </c>
      <c r="T4009" t="s">
        <v>265</v>
      </c>
      <c r="U4009" s="61" t="s">
        <v>266</v>
      </c>
      <c r="V4009" t="s">
        <v>1390</v>
      </c>
      <c r="W4009" t="s">
        <v>263</v>
      </c>
      <c r="X4009" s="59">
        <v>1857</v>
      </c>
      <c r="Y4009" s="59">
        <v>1857</v>
      </c>
      <c r="AA4009" s="146" t="str">
        <f t="shared" ref="AA4009:AA4072" si="777">IF(P4009 ="CORI","IN",IF(P4009 ="TRIN","IN",O4009))</f>
        <v>EX</v>
      </c>
      <c r="AB4009" s="146">
        <f t="shared" si="767"/>
        <v>0</v>
      </c>
      <c r="AC4009" t="str">
        <f t="shared" si="770"/>
        <v>EX</v>
      </c>
      <c r="AD4009" s="74">
        <f t="shared" si="771"/>
        <v>1857</v>
      </c>
      <c r="AE4009" s="74">
        <f t="shared" si="776"/>
        <v>1857</v>
      </c>
      <c r="AF4009">
        <v>1</v>
      </c>
      <c r="AG4009">
        <v>0</v>
      </c>
      <c r="AH4009" s="74">
        <v>0</v>
      </c>
      <c r="AJ4009" s="74">
        <f t="shared" si="772"/>
        <v>0</v>
      </c>
      <c r="AK4009" s="74">
        <f t="shared" si="766"/>
        <v>1857</v>
      </c>
      <c r="AL4009" t="str">
        <f t="shared" si="773"/>
        <v>N</v>
      </c>
      <c r="AN4009" t="s">
        <v>89</v>
      </c>
      <c r="AO4009" t="s">
        <v>88</v>
      </c>
      <c r="AP4009" t="str">
        <f t="shared" si="774"/>
        <v>95</v>
      </c>
      <c r="AQ4009" s="145" t="s">
        <v>1826</v>
      </c>
      <c r="AR4009" t="str">
        <f t="shared" si="775"/>
        <v>1-Adjusted Base Budget</v>
      </c>
      <c r="AS4009" s="145" t="s">
        <v>1827</v>
      </c>
      <c r="AT4009" t="s">
        <v>213</v>
      </c>
      <c r="AV4009" t="str">
        <f t="shared" si="769"/>
        <v>UAVP</v>
      </c>
      <c r="AW4009" t="str">
        <f t="shared" si="768"/>
        <v>VP UNIVERSITY ACADEMIC AFFAIRS</v>
      </c>
    </row>
    <row r="4010" spans="1:49">
      <c r="A4010" s="59">
        <v>2018</v>
      </c>
      <c r="B4010" t="s">
        <v>137</v>
      </c>
      <c r="C4010" t="s">
        <v>1419</v>
      </c>
      <c r="D4010" t="s">
        <v>1420</v>
      </c>
      <c r="E4010" t="s">
        <v>1421</v>
      </c>
      <c r="F4010" t="s">
        <v>228</v>
      </c>
      <c r="H4010" t="s">
        <v>1422</v>
      </c>
      <c r="I4010" s="170" t="s">
        <v>87</v>
      </c>
      <c r="J4010" t="s">
        <v>88</v>
      </c>
      <c r="K4010" t="s">
        <v>214</v>
      </c>
      <c r="L4010" t="s">
        <v>626</v>
      </c>
      <c r="M4010" t="s">
        <v>627</v>
      </c>
      <c r="N4010" t="s">
        <v>217</v>
      </c>
      <c r="O4010" t="s">
        <v>263</v>
      </c>
      <c r="P4010" t="s">
        <v>379</v>
      </c>
      <c r="Q4010" t="s">
        <v>379</v>
      </c>
      <c r="R4010" t="s">
        <v>380</v>
      </c>
      <c r="S4010" t="s">
        <v>264</v>
      </c>
      <c r="T4010" t="s">
        <v>265</v>
      </c>
      <c r="U4010" s="61" t="s">
        <v>266</v>
      </c>
      <c r="V4010" t="s">
        <v>1390</v>
      </c>
      <c r="W4010" t="s">
        <v>263</v>
      </c>
      <c r="X4010" s="59">
        <v>250</v>
      </c>
      <c r="Y4010" s="59">
        <v>250</v>
      </c>
      <c r="AA4010" s="146" t="str">
        <f t="shared" si="777"/>
        <v>EX</v>
      </c>
      <c r="AB4010" s="146">
        <f t="shared" si="767"/>
        <v>0</v>
      </c>
      <c r="AC4010" t="str">
        <f t="shared" si="770"/>
        <v>EX</v>
      </c>
      <c r="AD4010" s="74">
        <f t="shared" si="771"/>
        <v>250</v>
      </c>
      <c r="AE4010" s="74">
        <f t="shared" si="776"/>
        <v>250</v>
      </c>
      <c r="AF4010">
        <v>1</v>
      </c>
      <c r="AG4010">
        <v>0</v>
      </c>
      <c r="AH4010" s="74">
        <v>0</v>
      </c>
      <c r="AJ4010" s="74">
        <f t="shared" si="772"/>
        <v>0</v>
      </c>
      <c r="AK4010" s="74">
        <f t="shared" si="766"/>
        <v>250</v>
      </c>
      <c r="AL4010" t="str">
        <f t="shared" si="773"/>
        <v>N</v>
      </c>
      <c r="AN4010" t="s">
        <v>89</v>
      </c>
      <c r="AO4010" t="s">
        <v>88</v>
      </c>
      <c r="AP4010" t="str">
        <f t="shared" si="774"/>
        <v>95</v>
      </c>
      <c r="AQ4010" s="145" t="s">
        <v>1826</v>
      </c>
      <c r="AR4010" t="str">
        <f t="shared" si="775"/>
        <v>1-Adjusted Base Budget</v>
      </c>
      <c r="AS4010" s="145" t="s">
        <v>1827</v>
      </c>
      <c r="AT4010" t="s">
        <v>213</v>
      </c>
      <c r="AV4010" t="str">
        <f t="shared" si="769"/>
        <v>UAVP</v>
      </c>
      <c r="AW4010" t="str">
        <f t="shared" si="768"/>
        <v>VP UNIVERSITY ACADEMIC AFFAIRS</v>
      </c>
    </row>
    <row r="4011" spans="1:49">
      <c r="A4011" s="59">
        <v>2018</v>
      </c>
      <c r="B4011" t="s">
        <v>137</v>
      </c>
      <c r="C4011" t="s">
        <v>1419</v>
      </c>
      <c r="D4011" t="s">
        <v>1420</v>
      </c>
      <c r="E4011" t="s">
        <v>1421</v>
      </c>
      <c r="F4011" t="s">
        <v>228</v>
      </c>
      <c r="H4011" t="s">
        <v>1422</v>
      </c>
      <c r="I4011" s="170" t="s">
        <v>87</v>
      </c>
      <c r="J4011" t="s">
        <v>88</v>
      </c>
      <c r="K4011" t="s">
        <v>214</v>
      </c>
      <c r="L4011" t="s">
        <v>482</v>
      </c>
      <c r="M4011" t="s">
        <v>483</v>
      </c>
      <c r="N4011" t="s">
        <v>217</v>
      </c>
      <c r="O4011" t="s">
        <v>263</v>
      </c>
      <c r="P4011" t="s">
        <v>379</v>
      </c>
      <c r="Q4011" t="s">
        <v>379</v>
      </c>
      <c r="R4011" t="s">
        <v>380</v>
      </c>
      <c r="S4011" t="s">
        <v>264</v>
      </c>
      <c r="T4011" t="s">
        <v>265</v>
      </c>
      <c r="U4011" s="61" t="s">
        <v>266</v>
      </c>
      <c r="V4011" t="s">
        <v>1390</v>
      </c>
      <c r="W4011" t="s">
        <v>263</v>
      </c>
      <c r="X4011" s="59">
        <v>57000</v>
      </c>
      <c r="Y4011" s="59">
        <v>57000</v>
      </c>
      <c r="AA4011" s="146" t="str">
        <f t="shared" si="777"/>
        <v>EX</v>
      </c>
      <c r="AB4011" s="146">
        <f t="shared" si="767"/>
        <v>0</v>
      </c>
      <c r="AC4011" t="str">
        <f t="shared" si="770"/>
        <v>EX</v>
      </c>
      <c r="AD4011" s="74">
        <f t="shared" si="771"/>
        <v>57000</v>
      </c>
      <c r="AE4011" s="74">
        <f t="shared" si="776"/>
        <v>57000</v>
      </c>
      <c r="AF4011">
        <v>1</v>
      </c>
      <c r="AG4011">
        <v>0</v>
      </c>
      <c r="AH4011" s="74">
        <v>0</v>
      </c>
      <c r="AJ4011" s="74">
        <f t="shared" si="772"/>
        <v>0</v>
      </c>
      <c r="AK4011" s="74">
        <f t="shared" si="766"/>
        <v>57000</v>
      </c>
      <c r="AL4011" t="str">
        <f t="shared" si="773"/>
        <v>N</v>
      </c>
      <c r="AN4011" t="s">
        <v>89</v>
      </c>
      <c r="AO4011" t="s">
        <v>88</v>
      </c>
      <c r="AP4011" t="str">
        <f t="shared" si="774"/>
        <v>95</v>
      </c>
      <c r="AQ4011" s="145" t="s">
        <v>1826</v>
      </c>
      <c r="AR4011" t="str">
        <f t="shared" si="775"/>
        <v>1-Adjusted Base Budget</v>
      </c>
      <c r="AS4011" s="145" t="s">
        <v>1827</v>
      </c>
      <c r="AT4011" t="s">
        <v>213</v>
      </c>
      <c r="AV4011" t="str">
        <f t="shared" si="769"/>
        <v>UAVP</v>
      </c>
      <c r="AW4011" t="str">
        <f t="shared" si="768"/>
        <v>VP UNIVERSITY ACADEMIC AFFAIRS</v>
      </c>
    </row>
    <row r="4012" spans="1:49">
      <c r="A4012" s="59">
        <v>2018</v>
      </c>
      <c r="B4012" t="s">
        <v>137</v>
      </c>
      <c r="C4012" t="s">
        <v>1419</v>
      </c>
      <c r="D4012" t="s">
        <v>1420</v>
      </c>
      <c r="E4012" t="s">
        <v>1421</v>
      </c>
      <c r="F4012" t="s">
        <v>228</v>
      </c>
      <c r="H4012" t="s">
        <v>1422</v>
      </c>
      <c r="I4012" s="170" t="s">
        <v>87</v>
      </c>
      <c r="J4012" t="s">
        <v>88</v>
      </c>
      <c r="K4012" t="s">
        <v>214</v>
      </c>
      <c r="L4012" t="s">
        <v>688</v>
      </c>
      <c r="M4012" t="s">
        <v>689</v>
      </c>
      <c r="N4012" t="s">
        <v>217</v>
      </c>
      <c r="O4012" t="s">
        <v>263</v>
      </c>
      <c r="P4012" t="s">
        <v>379</v>
      </c>
      <c r="Q4012" t="s">
        <v>379</v>
      </c>
      <c r="R4012" t="s">
        <v>380</v>
      </c>
      <c r="S4012" t="s">
        <v>264</v>
      </c>
      <c r="T4012" t="s">
        <v>265</v>
      </c>
      <c r="U4012" s="61" t="s">
        <v>266</v>
      </c>
      <c r="V4012" t="s">
        <v>1390</v>
      </c>
      <c r="W4012" t="s">
        <v>263</v>
      </c>
      <c r="X4012" s="59">
        <v>71</v>
      </c>
      <c r="Y4012" s="59">
        <v>71</v>
      </c>
      <c r="AA4012" s="146" t="str">
        <f t="shared" si="777"/>
        <v>EX</v>
      </c>
      <c r="AB4012" s="146">
        <f t="shared" si="767"/>
        <v>0</v>
      </c>
      <c r="AC4012" t="str">
        <f t="shared" si="770"/>
        <v>EX</v>
      </c>
      <c r="AD4012" s="74">
        <f t="shared" si="771"/>
        <v>71</v>
      </c>
      <c r="AE4012" s="74">
        <f t="shared" si="776"/>
        <v>71</v>
      </c>
      <c r="AF4012">
        <v>1</v>
      </c>
      <c r="AG4012">
        <v>0</v>
      </c>
      <c r="AH4012" s="74">
        <v>0</v>
      </c>
      <c r="AJ4012" s="74">
        <f t="shared" si="772"/>
        <v>0</v>
      </c>
      <c r="AK4012" s="74">
        <f t="shared" si="766"/>
        <v>71</v>
      </c>
      <c r="AL4012" t="str">
        <f t="shared" si="773"/>
        <v>N</v>
      </c>
      <c r="AN4012" t="s">
        <v>89</v>
      </c>
      <c r="AO4012" t="s">
        <v>88</v>
      </c>
      <c r="AP4012" t="str">
        <f t="shared" si="774"/>
        <v>95</v>
      </c>
      <c r="AQ4012" s="145" t="s">
        <v>1826</v>
      </c>
      <c r="AR4012" t="str">
        <f t="shared" si="775"/>
        <v>1-Adjusted Base Budget</v>
      </c>
      <c r="AS4012" s="145" t="s">
        <v>1827</v>
      </c>
      <c r="AT4012" t="s">
        <v>213</v>
      </c>
      <c r="AV4012" t="str">
        <f t="shared" si="769"/>
        <v>UAVP</v>
      </c>
      <c r="AW4012" t="str">
        <f t="shared" si="768"/>
        <v>VP UNIVERSITY ACADEMIC AFFAIRS</v>
      </c>
    </row>
    <row r="4013" spans="1:49">
      <c r="A4013" s="59">
        <v>2018</v>
      </c>
      <c r="B4013" t="s">
        <v>137</v>
      </c>
      <c r="C4013" t="s">
        <v>1419</v>
      </c>
      <c r="D4013" t="s">
        <v>1420</v>
      </c>
      <c r="E4013" t="s">
        <v>1421</v>
      </c>
      <c r="F4013" t="s">
        <v>228</v>
      </c>
      <c r="H4013" t="s">
        <v>1422</v>
      </c>
      <c r="I4013" s="170" t="s">
        <v>87</v>
      </c>
      <c r="J4013" t="s">
        <v>88</v>
      </c>
      <c r="K4013" t="s">
        <v>214</v>
      </c>
      <c r="L4013" t="s">
        <v>484</v>
      </c>
      <c r="M4013" t="s">
        <v>485</v>
      </c>
      <c r="N4013" t="s">
        <v>217</v>
      </c>
      <c r="O4013" t="s">
        <v>263</v>
      </c>
      <c r="P4013" t="s">
        <v>362</v>
      </c>
      <c r="Q4013" t="s">
        <v>363</v>
      </c>
      <c r="R4013" t="s">
        <v>364</v>
      </c>
      <c r="S4013" t="s">
        <v>264</v>
      </c>
      <c r="T4013" t="s">
        <v>265</v>
      </c>
      <c r="U4013" s="61" t="s">
        <v>266</v>
      </c>
      <c r="V4013" t="s">
        <v>1390</v>
      </c>
      <c r="W4013" t="s">
        <v>263</v>
      </c>
      <c r="X4013" s="59">
        <v>200</v>
      </c>
      <c r="Y4013" s="59">
        <v>200</v>
      </c>
      <c r="AA4013" s="146" t="str">
        <f t="shared" si="777"/>
        <v>EX</v>
      </c>
      <c r="AB4013" s="146">
        <f t="shared" si="767"/>
        <v>0</v>
      </c>
      <c r="AC4013" t="str">
        <f t="shared" si="770"/>
        <v>EX</v>
      </c>
      <c r="AD4013" s="74">
        <f t="shared" si="771"/>
        <v>200</v>
      </c>
      <c r="AE4013" s="74">
        <f t="shared" si="776"/>
        <v>200</v>
      </c>
      <c r="AF4013">
        <v>1</v>
      </c>
      <c r="AG4013">
        <v>0</v>
      </c>
      <c r="AH4013" s="74">
        <v>0</v>
      </c>
      <c r="AJ4013" s="74">
        <f t="shared" si="772"/>
        <v>0</v>
      </c>
      <c r="AK4013" s="74">
        <f t="shared" si="766"/>
        <v>200</v>
      </c>
      <c r="AL4013" t="str">
        <f t="shared" si="773"/>
        <v>N</v>
      </c>
      <c r="AN4013" t="s">
        <v>89</v>
      </c>
      <c r="AO4013" t="s">
        <v>88</v>
      </c>
      <c r="AP4013" t="str">
        <f t="shared" si="774"/>
        <v>95</v>
      </c>
      <c r="AQ4013" s="145" t="s">
        <v>1826</v>
      </c>
      <c r="AR4013" t="str">
        <f t="shared" si="775"/>
        <v>1-Adjusted Base Budget</v>
      </c>
      <c r="AS4013" s="145" t="s">
        <v>1827</v>
      </c>
      <c r="AT4013" t="s">
        <v>213</v>
      </c>
      <c r="AV4013" t="str">
        <f t="shared" si="769"/>
        <v>UAVP</v>
      </c>
      <c r="AW4013" t="str">
        <f t="shared" si="768"/>
        <v>VP UNIVERSITY ACADEMIC AFFAIRS</v>
      </c>
    </row>
    <row r="4014" spans="1:49">
      <c r="A4014" s="59">
        <v>2018</v>
      </c>
      <c r="B4014" t="s">
        <v>137</v>
      </c>
      <c r="C4014" t="s">
        <v>1419</v>
      </c>
      <c r="D4014" t="s">
        <v>1420</v>
      </c>
      <c r="E4014" t="s">
        <v>1421</v>
      </c>
      <c r="F4014" t="s">
        <v>228</v>
      </c>
      <c r="H4014" t="s">
        <v>1422</v>
      </c>
      <c r="I4014" s="170" t="s">
        <v>87</v>
      </c>
      <c r="J4014" t="s">
        <v>88</v>
      </c>
      <c r="K4014" t="s">
        <v>214</v>
      </c>
      <c r="L4014" t="s">
        <v>486</v>
      </c>
      <c r="M4014" t="s">
        <v>487</v>
      </c>
      <c r="N4014" t="s">
        <v>217</v>
      </c>
      <c r="O4014" t="s">
        <v>263</v>
      </c>
      <c r="P4014" t="s">
        <v>488</v>
      </c>
      <c r="Q4014" t="s">
        <v>489</v>
      </c>
      <c r="R4014" t="s">
        <v>490</v>
      </c>
      <c r="S4014" t="s">
        <v>264</v>
      </c>
      <c r="T4014" t="s">
        <v>265</v>
      </c>
      <c r="U4014" s="61" t="s">
        <v>266</v>
      </c>
      <c r="V4014" t="s">
        <v>1390</v>
      </c>
      <c r="W4014" t="s">
        <v>263</v>
      </c>
      <c r="X4014" s="59">
        <v>950</v>
      </c>
      <c r="Y4014" s="59">
        <v>950</v>
      </c>
      <c r="AA4014" s="146" t="str">
        <f t="shared" si="777"/>
        <v>EX</v>
      </c>
      <c r="AB4014" s="146">
        <f t="shared" si="767"/>
        <v>0</v>
      </c>
      <c r="AC4014" t="str">
        <f t="shared" si="770"/>
        <v>EX</v>
      </c>
      <c r="AD4014" s="74">
        <f t="shared" si="771"/>
        <v>950</v>
      </c>
      <c r="AE4014" s="74">
        <f t="shared" si="776"/>
        <v>950</v>
      </c>
      <c r="AF4014">
        <v>1</v>
      </c>
      <c r="AG4014">
        <v>0</v>
      </c>
      <c r="AH4014" s="74">
        <v>0</v>
      </c>
      <c r="AJ4014" s="74">
        <f t="shared" si="772"/>
        <v>0</v>
      </c>
      <c r="AK4014" s="74">
        <f t="shared" si="766"/>
        <v>950</v>
      </c>
      <c r="AL4014" t="str">
        <f t="shared" si="773"/>
        <v>N</v>
      </c>
      <c r="AN4014" t="s">
        <v>89</v>
      </c>
      <c r="AO4014" t="s">
        <v>88</v>
      </c>
      <c r="AP4014" t="str">
        <f t="shared" si="774"/>
        <v>95</v>
      </c>
      <c r="AQ4014" s="145" t="s">
        <v>1826</v>
      </c>
      <c r="AR4014" t="str">
        <f t="shared" si="775"/>
        <v>1-Adjusted Base Budget</v>
      </c>
      <c r="AS4014" s="145" t="s">
        <v>1827</v>
      </c>
      <c r="AT4014" t="s">
        <v>213</v>
      </c>
      <c r="AV4014" t="str">
        <f t="shared" si="769"/>
        <v>UAVP</v>
      </c>
      <c r="AW4014" t="str">
        <f t="shared" si="768"/>
        <v>VP UNIVERSITY ACADEMIC AFFAIRS</v>
      </c>
    </row>
    <row r="4015" spans="1:49">
      <c r="A4015" s="59">
        <v>2018</v>
      </c>
      <c r="B4015" t="s">
        <v>137</v>
      </c>
      <c r="C4015" t="s">
        <v>1419</v>
      </c>
      <c r="D4015" t="s">
        <v>1420</v>
      </c>
      <c r="E4015" t="s">
        <v>1421</v>
      </c>
      <c r="F4015" t="s">
        <v>228</v>
      </c>
      <c r="H4015" t="s">
        <v>1422</v>
      </c>
      <c r="I4015" s="170" t="s">
        <v>87</v>
      </c>
      <c r="J4015" t="s">
        <v>88</v>
      </c>
      <c r="K4015" t="s">
        <v>214</v>
      </c>
      <c r="L4015" t="s">
        <v>493</v>
      </c>
      <c r="M4015" t="s">
        <v>494</v>
      </c>
      <c r="N4015" t="s">
        <v>217</v>
      </c>
      <c r="O4015" t="s">
        <v>263</v>
      </c>
      <c r="P4015" t="s">
        <v>488</v>
      </c>
      <c r="Q4015" t="s">
        <v>489</v>
      </c>
      <c r="R4015" t="s">
        <v>490</v>
      </c>
      <c r="S4015" t="s">
        <v>264</v>
      </c>
      <c r="T4015" t="s">
        <v>265</v>
      </c>
      <c r="U4015" s="61" t="s">
        <v>266</v>
      </c>
      <c r="V4015" t="s">
        <v>1390</v>
      </c>
      <c r="W4015" t="s">
        <v>263</v>
      </c>
      <c r="X4015" s="59">
        <v>3000</v>
      </c>
      <c r="Y4015" s="59">
        <v>3000</v>
      </c>
      <c r="AA4015" s="146" t="str">
        <f t="shared" si="777"/>
        <v>EX</v>
      </c>
      <c r="AB4015" s="146">
        <f t="shared" si="767"/>
        <v>0</v>
      </c>
      <c r="AC4015" t="str">
        <f t="shared" si="770"/>
        <v>EX</v>
      </c>
      <c r="AD4015" s="74">
        <f t="shared" si="771"/>
        <v>3000</v>
      </c>
      <c r="AE4015" s="74">
        <f t="shared" si="776"/>
        <v>3000</v>
      </c>
      <c r="AF4015">
        <v>1</v>
      </c>
      <c r="AG4015">
        <v>0</v>
      </c>
      <c r="AH4015" s="74">
        <v>0</v>
      </c>
      <c r="AJ4015" s="74">
        <f t="shared" si="772"/>
        <v>0</v>
      </c>
      <c r="AK4015" s="74">
        <f t="shared" si="766"/>
        <v>3000</v>
      </c>
      <c r="AL4015" t="str">
        <f t="shared" si="773"/>
        <v>N</v>
      </c>
      <c r="AN4015" t="s">
        <v>89</v>
      </c>
      <c r="AO4015" t="s">
        <v>88</v>
      </c>
      <c r="AP4015" t="str">
        <f t="shared" si="774"/>
        <v>95</v>
      </c>
      <c r="AQ4015" s="145" t="s">
        <v>1826</v>
      </c>
      <c r="AR4015" t="str">
        <f t="shared" si="775"/>
        <v>1-Adjusted Base Budget</v>
      </c>
      <c r="AS4015" s="145" t="s">
        <v>1827</v>
      </c>
      <c r="AT4015" t="s">
        <v>213</v>
      </c>
      <c r="AV4015" t="str">
        <f t="shared" si="769"/>
        <v>UAVP</v>
      </c>
      <c r="AW4015" t="str">
        <f t="shared" si="768"/>
        <v>VP UNIVERSITY ACADEMIC AFFAIRS</v>
      </c>
    </row>
    <row r="4016" spans="1:49">
      <c r="A4016" s="59">
        <v>2018</v>
      </c>
      <c r="B4016" t="s">
        <v>137</v>
      </c>
      <c r="C4016" t="s">
        <v>1419</v>
      </c>
      <c r="D4016" t="s">
        <v>1420</v>
      </c>
      <c r="E4016" t="s">
        <v>1423</v>
      </c>
      <c r="F4016" t="s">
        <v>228</v>
      </c>
      <c r="H4016" t="s">
        <v>1424</v>
      </c>
      <c r="I4016" s="170" t="s">
        <v>87</v>
      </c>
      <c r="J4016" t="s">
        <v>88</v>
      </c>
      <c r="K4016" t="s">
        <v>214</v>
      </c>
      <c r="L4016" t="s">
        <v>377</v>
      </c>
      <c r="M4016" t="s">
        <v>378</v>
      </c>
      <c r="N4016" t="s">
        <v>217</v>
      </c>
      <c r="O4016" t="s">
        <v>263</v>
      </c>
      <c r="P4016" t="s">
        <v>379</v>
      </c>
      <c r="Q4016" t="s">
        <v>379</v>
      </c>
      <c r="R4016" t="s">
        <v>380</v>
      </c>
      <c r="S4016" t="s">
        <v>264</v>
      </c>
      <c r="T4016" t="s">
        <v>265</v>
      </c>
      <c r="U4016" s="61" t="s">
        <v>266</v>
      </c>
      <c r="V4016" t="s">
        <v>1390</v>
      </c>
      <c r="W4016" t="s">
        <v>263</v>
      </c>
      <c r="X4016" s="59">
        <v>2000</v>
      </c>
      <c r="Y4016" s="59">
        <v>2000</v>
      </c>
      <c r="AA4016" s="146" t="str">
        <f t="shared" si="777"/>
        <v>EX</v>
      </c>
      <c r="AB4016" s="146">
        <f t="shared" si="767"/>
        <v>0</v>
      </c>
      <c r="AC4016" t="str">
        <f t="shared" si="770"/>
        <v>EX</v>
      </c>
      <c r="AD4016" s="74">
        <f t="shared" si="771"/>
        <v>2000</v>
      </c>
      <c r="AE4016" s="74">
        <f t="shared" si="776"/>
        <v>2000</v>
      </c>
      <c r="AF4016">
        <v>1</v>
      </c>
      <c r="AG4016">
        <v>0</v>
      </c>
      <c r="AH4016" s="74">
        <v>0</v>
      </c>
      <c r="AJ4016" s="74">
        <f t="shared" si="772"/>
        <v>0</v>
      </c>
      <c r="AK4016" s="74">
        <f t="shared" si="766"/>
        <v>2000</v>
      </c>
      <c r="AL4016" t="str">
        <f t="shared" si="773"/>
        <v>N</v>
      </c>
      <c r="AN4016" t="s">
        <v>89</v>
      </c>
      <c r="AO4016" t="s">
        <v>88</v>
      </c>
      <c r="AP4016" t="str">
        <f t="shared" si="774"/>
        <v>95</v>
      </c>
      <c r="AQ4016" s="145" t="s">
        <v>1826</v>
      </c>
      <c r="AR4016" t="str">
        <f t="shared" si="775"/>
        <v>1-Adjusted Base Budget</v>
      </c>
      <c r="AS4016" s="145" t="s">
        <v>1827</v>
      </c>
      <c r="AT4016" t="s">
        <v>213</v>
      </c>
      <c r="AV4016" t="str">
        <f t="shared" si="769"/>
        <v>UAVP</v>
      </c>
      <c r="AW4016" t="str">
        <f t="shared" si="768"/>
        <v>VP UNIVERSITY ACADEMIC AFFAIRS</v>
      </c>
    </row>
    <row r="4017" spans="1:49">
      <c r="A4017" s="59">
        <v>2018</v>
      </c>
      <c r="B4017" t="s">
        <v>137</v>
      </c>
      <c r="C4017" t="s">
        <v>1419</v>
      </c>
      <c r="D4017" t="s">
        <v>1420</v>
      </c>
      <c r="E4017" t="s">
        <v>1421</v>
      </c>
      <c r="F4017" t="s">
        <v>228</v>
      </c>
      <c r="H4017" t="s">
        <v>1422</v>
      </c>
      <c r="I4017" s="170" t="s">
        <v>87</v>
      </c>
      <c r="J4017" t="s">
        <v>88</v>
      </c>
      <c r="K4017" t="s">
        <v>214</v>
      </c>
      <c r="L4017" t="s">
        <v>377</v>
      </c>
      <c r="M4017" t="s">
        <v>378</v>
      </c>
      <c r="N4017" t="s">
        <v>217</v>
      </c>
      <c r="O4017" t="s">
        <v>263</v>
      </c>
      <c r="P4017" t="s">
        <v>379</v>
      </c>
      <c r="Q4017" t="s">
        <v>379</v>
      </c>
      <c r="R4017" t="s">
        <v>380</v>
      </c>
      <c r="S4017" t="s">
        <v>264</v>
      </c>
      <c r="T4017" t="s">
        <v>265</v>
      </c>
      <c r="U4017" s="61" t="s">
        <v>266</v>
      </c>
      <c r="V4017" t="s">
        <v>1390</v>
      </c>
      <c r="W4017" t="s">
        <v>263</v>
      </c>
      <c r="X4017" s="59">
        <v>4000</v>
      </c>
      <c r="Y4017" s="59">
        <v>4000</v>
      </c>
      <c r="AA4017" s="146" t="str">
        <f t="shared" si="777"/>
        <v>EX</v>
      </c>
      <c r="AB4017" s="146">
        <f t="shared" si="767"/>
        <v>0</v>
      </c>
      <c r="AC4017" t="str">
        <f t="shared" si="770"/>
        <v>EX</v>
      </c>
      <c r="AD4017" s="74">
        <f t="shared" si="771"/>
        <v>4000</v>
      </c>
      <c r="AE4017" s="74">
        <f t="shared" si="776"/>
        <v>4000</v>
      </c>
      <c r="AF4017">
        <v>1</v>
      </c>
      <c r="AG4017">
        <v>0</v>
      </c>
      <c r="AH4017" s="74">
        <v>0</v>
      </c>
      <c r="AJ4017" s="74">
        <f t="shared" si="772"/>
        <v>0</v>
      </c>
      <c r="AK4017" s="74">
        <f t="shared" si="766"/>
        <v>4000</v>
      </c>
      <c r="AL4017" t="str">
        <f t="shared" si="773"/>
        <v>N</v>
      </c>
      <c r="AN4017" t="s">
        <v>89</v>
      </c>
      <c r="AO4017" t="s">
        <v>88</v>
      </c>
      <c r="AP4017" t="str">
        <f t="shared" si="774"/>
        <v>95</v>
      </c>
      <c r="AQ4017" s="145" t="s">
        <v>1826</v>
      </c>
      <c r="AR4017" t="str">
        <f t="shared" si="775"/>
        <v>1-Adjusted Base Budget</v>
      </c>
      <c r="AS4017" s="145" t="s">
        <v>1827</v>
      </c>
      <c r="AT4017" t="s">
        <v>213</v>
      </c>
      <c r="AV4017" t="str">
        <f t="shared" si="769"/>
        <v>UAVP</v>
      </c>
      <c r="AW4017" t="str">
        <f t="shared" si="768"/>
        <v>VP UNIVERSITY ACADEMIC AFFAIRS</v>
      </c>
    </row>
    <row r="4018" spans="1:49">
      <c r="A4018" s="59">
        <v>2018</v>
      </c>
      <c r="B4018" t="s">
        <v>137</v>
      </c>
      <c r="C4018" t="s">
        <v>1419</v>
      </c>
      <c r="D4018" t="s">
        <v>1420</v>
      </c>
      <c r="E4018" t="s">
        <v>1421</v>
      </c>
      <c r="F4018" t="s">
        <v>228</v>
      </c>
      <c r="H4018" t="s">
        <v>1422</v>
      </c>
      <c r="I4018" s="170" t="s">
        <v>87</v>
      </c>
      <c r="J4018" t="s">
        <v>88</v>
      </c>
      <c r="K4018" t="s">
        <v>214</v>
      </c>
      <c r="L4018" t="s">
        <v>497</v>
      </c>
      <c r="M4018" t="s">
        <v>498</v>
      </c>
      <c r="N4018" t="s">
        <v>217</v>
      </c>
      <c r="O4018" t="s">
        <v>263</v>
      </c>
      <c r="P4018" t="s">
        <v>362</v>
      </c>
      <c r="Q4018" t="s">
        <v>363</v>
      </c>
      <c r="R4018" t="s">
        <v>364</v>
      </c>
      <c r="S4018" t="s">
        <v>264</v>
      </c>
      <c r="T4018" t="s">
        <v>265</v>
      </c>
      <c r="U4018" s="61" t="s">
        <v>266</v>
      </c>
      <c r="V4018" t="s">
        <v>1390</v>
      </c>
      <c r="W4018" t="s">
        <v>263</v>
      </c>
      <c r="X4018" s="59">
        <v>4100</v>
      </c>
      <c r="Y4018" s="59">
        <v>4100</v>
      </c>
      <c r="AA4018" s="146" t="str">
        <f t="shared" si="777"/>
        <v>EX</v>
      </c>
      <c r="AB4018" s="146">
        <f t="shared" si="767"/>
        <v>0</v>
      </c>
      <c r="AC4018" t="str">
        <f t="shared" si="770"/>
        <v>EX</v>
      </c>
      <c r="AD4018" s="74">
        <f t="shared" si="771"/>
        <v>4100</v>
      </c>
      <c r="AE4018" s="74">
        <f t="shared" si="776"/>
        <v>4100</v>
      </c>
      <c r="AF4018">
        <v>1</v>
      </c>
      <c r="AG4018">
        <v>0</v>
      </c>
      <c r="AH4018" s="74">
        <v>0</v>
      </c>
      <c r="AJ4018" s="74">
        <f t="shared" si="772"/>
        <v>0</v>
      </c>
      <c r="AK4018" s="74">
        <f t="shared" si="766"/>
        <v>4100</v>
      </c>
      <c r="AL4018" t="str">
        <f t="shared" si="773"/>
        <v>N</v>
      </c>
      <c r="AN4018" t="s">
        <v>89</v>
      </c>
      <c r="AO4018" t="s">
        <v>88</v>
      </c>
      <c r="AP4018" t="str">
        <f t="shared" si="774"/>
        <v>95</v>
      </c>
      <c r="AQ4018" s="145" t="s">
        <v>1826</v>
      </c>
      <c r="AR4018" t="str">
        <f t="shared" si="775"/>
        <v>1-Adjusted Base Budget</v>
      </c>
      <c r="AS4018" s="145" t="s">
        <v>1827</v>
      </c>
      <c r="AT4018" t="s">
        <v>213</v>
      </c>
      <c r="AV4018" t="str">
        <f t="shared" si="769"/>
        <v>UAVP</v>
      </c>
      <c r="AW4018" t="str">
        <f t="shared" si="768"/>
        <v>VP UNIVERSITY ACADEMIC AFFAIRS</v>
      </c>
    </row>
    <row r="4019" spans="1:49">
      <c r="A4019" s="59">
        <v>2018</v>
      </c>
      <c r="B4019" t="s">
        <v>137</v>
      </c>
      <c r="C4019" t="s">
        <v>1419</v>
      </c>
      <c r="D4019" t="s">
        <v>1420</v>
      </c>
      <c r="E4019" t="s">
        <v>1421</v>
      </c>
      <c r="F4019" t="s">
        <v>228</v>
      </c>
      <c r="H4019" t="s">
        <v>1422</v>
      </c>
      <c r="I4019" s="170" t="s">
        <v>87</v>
      </c>
      <c r="J4019" t="s">
        <v>88</v>
      </c>
      <c r="K4019" t="s">
        <v>214</v>
      </c>
      <c r="L4019" t="s">
        <v>381</v>
      </c>
      <c r="M4019" t="s">
        <v>382</v>
      </c>
      <c r="N4019" t="s">
        <v>217</v>
      </c>
      <c r="O4019" t="s">
        <v>263</v>
      </c>
      <c r="P4019" t="s">
        <v>362</v>
      </c>
      <c r="Q4019" t="s">
        <v>363</v>
      </c>
      <c r="R4019" t="s">
        <v>364</v>
      </c>
      <c r="S4019" t="s">
        <v>264</v>
      </c>
      <c r="T4019" t="s">
        <v>265</v>
      </c>
      <c r="U4019" s="61" t="s">
        <v>266</v>
      </c>
      <c r="V4019" t="s">
        <v>1390</v>
      </c>
      <c r="W4019" t="s">
        <v>263</v>
      </c>
      <c r="X4019" s="59">
        <v>2000</v>
      </c>
      <c r="Y4019" s="59">
        <v>2000</v>
      </c>
      <c r="AA4019" s="146" t="str">
        <f t="shared" si="777"/>
        <v>EX</v>
      </c>
      <c r="AB4019" s="146">
        <f t="shared" si="767"/>
        <v>0</v>
      </c>
      <c r="AC4019" t="str">
        <f t="shared" si="770"/>
        <v>EX</v>
      </c>
      <c r="AD4019" s="74">
        <f t="shared" si="771"/>
        <v>2000</v>
      </c>
      <c r="AE4019" s="74">
        <f t="shared" si="776"/>
        <v>2000</v>
      </c>
      <c r="AF4019">
        <v>1</v>
      </c>
      <c r="AG4019">
        <v>0</v>
      </c>
      <c r="AH4019" s="74">
        <v>0</v>
      </c>
      <c r="AJ4019" s="74">
        <f t="shared" si="772"/>
        <v>0</v>
      </c>
      <c r="AK4019" s="74">
        <f t="shared" ref="AK4019:AK4082" si="778">AE4019 +AJ4019</f>
        <v>2000</v>
      </c>
      <c r="AL4019" t="str">
        <f t="shared" si="773"/>
        <v>N</v>
      </c>
      <c r="AN4019" t="s">
        <v>89</v>
      </c>
      <c r="AO4019" t="s">
        <v>88</v>
      </c>
      <c r="AP4019" t="str">
        <f t="shared" si="774"/>
        <v>95</v>
      </c>
      <c r="AQ4019" s="145" t="s">
        <v>1826</v>
      </c>
      <c r="AR4019" t="str">
        <f t="shared" si="775"/>
        <v>1-Adjusted Base Budget</v>
      </c>
      <c r="AS4019" s="145" t="s">
        <v>1827</v>
      </c>
      <c r="AT4019" t="s">
        <v>213</v>
      </c>
      <c r="AV4019" t="str">
        <f t="shared" si="769"/>
        <v>UAVP</v>
      </c>
      <c r="AW4019" t="str">
        <f t="shared" si="768"/>
        <v>VP UNIVERSITY ACADEMIC AFFAIRS</v>
      </c>
    </row>
    <row r="4020" spans="1:49">
      <c r="A4020" s="59">
        <v>2018</v>
      </c>
      <c r="B4020" t="s">
        <v>137</v>
      </c>
      <c r="C4020" t="s">
        <v>1419</v>
      </c>
      <c r="D4020" t="s">
        <v>1420</v>
      </c>
      <c r="E4020" t="s">
        <v>1421</v>
      </c>
      <c r="F4020" t="s">
        <v>228</v>
      </c>
      <c r="H4020" t="s">
        <v>1422</v>
      </c>
      <c r="I4020" s="170" t="s">
        <v>87</v>
      </c>
      <c r="J4020" t="s">
        <v>88</v>
      </c>
      <c r="K4020" t="s">
        <v>214</v>
      </c>
      <c r="L4020" t="s">
        <v>507</v>
      </c>
      <c r="M4020" t="s">
        <v>508</v>
      </c>
      <c r="N4020" t="s">
        <v>217</v>
      </c>
      <c r="O4020" t="s">
        <v>263</v>
      </c>
      <c r="P4020" t="s">
        <v>379</v>
      </c>
      <c r="Q4020" t="s">
        <v>379</v>
      </c>
      <c r="R4020" t="s">
        <v>380</v>
      </c>
      <c r="S4020" t="s">
        <v>264</v>
      </c>
      <c r="T4020" t="s">
        <v>265</v>
      </c>
      <c r="U4020" s="61" t="s">
        <v>266</v>
      </c>
      <c r="V4020" t="s">
        <v>1390</v>
      </c>
      <c r="W4020" t="s">
        <v>263</v>
      </c>
      <c r="X4020" s="59">
        <v>6352</v>
      </c>
      <c r="Y4020" s="59">
        <v>6352</v>
      </c>
      <c r="AA4020" s="146" t="str">
        <f t="shared" si="777"/>
        <v>EX</v>
      </c>
      <c r="AB4020" s="146">
        <f t="shared" si="767"/>
        <v>0</v>
      </c>
      <c r="AC4020" t="str">
        <f t="shared" si="770"/>
        <v>EX</v>
      </c>
      <c r="AD4020" s="74">
        <f t="shared" si="771"/>
        <v>6352</v>
      </c>
      <c r="AE4020" s="74">
        <f t="shared" si="776"/>
        <v>6352</v>
      </c>
      <c r="AF4020">
        <v>1</v>
      </c>
      <c r="AG4020">
        <v>0</v>
      </c>
      <c r="AH4020" s="74">
        <v>0</v>
      </c>
      <c r="AJ4020" s="74">
        <f t="shared" si="772"/>
        <v>0</v>
      </c>
      <c r="AK4020" s="74">
        <f t="shared" si="778"/>
        <v>6352</v>
      </c>
      <c r="AL4020" t="str">
        <f t="shared" si="773"/>
        <v>N</v>
      </c>
      <c r="AN4020" t="s">
        <v>89</v>
      </c>
      <c r="AO4020" t="s">
        <v>88</v>
      </c>
      <c r="AP4020" t="str">
        <f t="shared" si="774"/>
        <v>95</v>
      </c>
      <c r="AQ4020" s="145" t="s">
        <v>1826</v>
      </c>
      <c r="AR4020" t="str">
        <f t="shared" si="775"/>
        <v>1-Adjusted Base Budget</v>
      </c>
      <c r="AS4020" s="145" t="s">
        <v>1827</v>
      </c>
      <c r="AT4020" t="s">
        <v>213</v>
      </c>
      <c r="AV4020" t="str">
        <f t="shared" si="769"/>
        <v>UAVP</v>
      </c>
      <c r="AW4020" t="str">
        <f t="shared" si="768"/>
        <v>VP UNIVERSITY ACADEMIC AFFAIRS</v>
      </c>
    </row>
    <row r="4021" spans="1:49">
      <c r="A4021" s="59">
        <v>2018</v>
      </c>
      <c r="B4021" t="s">
        <v>137</v>
      </c>
      <c r="C4021" t="s">
        <v>1419</v>
      </c>
      <c r="D4021" t="s">
        <v>1420</v>
      </c>
      <c r="E4021" t="s">
        <v>1421</v>
      </c>
      <c r="F4021" t="s">
        <v>228</v>
      </c>
      <c r="H4021" t="s">
        <v>1422</v>
      </c>
      <c r="I4021" s="170" t="s">
        <v>87</v>
      </c>
      <c r="J4021" t="s">
        <v>88</v>
      </c>
      <c r="K4021" t="s">
        <v>214</v>
      </c>
      <c r="L4021" t="s">
        <v>509</v>
      </c>
      <c r="M4021" t="s">
        <v>510</v>
      </c>
      <c r="N4021" t="s">
        <v>217</v>
      </c>
      <c r="O4021" t="s">
        <v>263</v>
      </c>
      <c r="P4021" t="s">
        <v>488</v>
      </c>
      <c r="Q4021" t="s">
        <v>489</v>
      </c>
      <c r="R4021" t="s">
        <v>490</v>
      </c>
      <c r="S4021" t="s">
        <v>264</v>
      </c>
      <c r="T4021" t="s">
        <v>265</v>
      </c>
      <c r="U4021" s="61" t="s">
        <v>266</v>
      </c>
      <c r="V4021" t="s">
        <v>1390</v>
      </c>
      <c r="W4021" t="s">
        <v>263</v>
      </c>
      <c r="X4021" s="59">
        <v>800</v>
      </c>
      <c r="Y4021" s="59">
        <v>800</v>
      </c>
      <c r="AA4021" s="146" t="str">
        <f t="shared" si="777"/>
        <v>EX</v>
      </c>
      <c r="AB4021" s="146">
        <f t="shared" ref="AB4021:AB4084" si="779">IF(O4021 =AA4021,Z4021,"10cr")</f>
        <v>0</v>
      </c>
      <c r="AC4021" t="str">
        <f t="shared" si="770"/>
        <v>EX</v>
      </c>
      <c r="AD4021" s="74">
        <f t="shared" si="771"/>
        <v>800</v>
      </c>
      <c r="AE4021" s="74">
        <f t="shared" si="776"/>
        <v>800</v>
      </c>
      <c r="AF4021">
        <v>1</v>
      </c>
      <c r="AG4021">
        <v>0</v>
      </c>
      <c r="AH4021" s="74">
        <v>0</v>
      </c>
      <c r="AJ4021" s="74">
        <f t="shared" si="772"/>
        <v>0</v>
      </c>
      <c r="AK4021" s="74">
        <f t="shared" si="778"/>
        <v>800</v>
      </c>
      <c r="AL4021" t="str">
        <f t="shared" si="773"/>
        <v>N</v>
      </c>
      <c r="AN4021" t="s">
        <v>89</v>
      </c>
      <c r="AO4021" t="s">
        <v>88</v>
      </c>
      <c r="AP4021" t="str">
        <f t="shared" si="774"/>
        <v>95</v>
      </c>
      <c r="AQ4021" s="145" t="s">
        <v>1826</v>
      </c>
      <c r="AR4021" t="str">
        <f t="shared" si="775"/>
        <v>1-Adjusted Base Budget</v>
      </c>
      <c r="AS4021" s="145" t="s">
        <v>1827</v>
      </c>
      <c r="AT4021" t="s">
        <v>213</v>
      </c>
      <c r="AV4021" t="str">
        <f t="shared" si="769"/>
        <v>UAVP</v>
      </c>
      <c r="AW4021" t="str">
        <f t="shared" si="768"/>
        <v>VP UNIVERSITY ACADEMIC AFFAIRS</v>
      </c>
    </row>
    <row r="4022" spans="1:49">
      <c r="A4022" s="59">
        <v>2018</v>
      </c>
      <c r="B4022" t="s">
        <v>137</v>
      </c>
      <c r="C4022" t="s">
        <v>1419</v>
      </c>
      <c r="D4022" t="s">
        <v>1420</v>
      </c>
      <c r="E4022" t="s">
        <v>1421</v>
      </c>
      <c r="F4022" t="s">
        <v>228</v>
      </c>
      <c r="H4022" t="s">
        <v>1422</v>
      </c>
      <c r="I4022" s="170" t="s">
        <v>87</v>
      </c>
      <c r="J4022" t="s">
        <v>88</v>
      </c>
      <c r="K4022" t="s">
        <v>214</v>
      </c>
      <c r="L4022" t="s">
        <v>1183</v>
      </c>
      <c r="M4022" t="s">
        <v>1184</v>
      </c>
      <c r="N4022" t="s">
        <v>217</v>
      </c>
      <c r="O4022" t="s">
        <v>263</v>
      </c>
      <c r="P4022" t="s">
        <v>387</v>
      </c>
      <c r="Q4022" t="s">
        <v>386</v>
      </c>
      <c r="R4022" t="s">
        <v>388</v>
      </c>
      <c r="S4022" t="s">
        <v>264</v>
      </c>
      <c r="T4022" t="s">
        <v>265</v>
      </c>
      <c r="U4022" s="61" t="s">
        <v>266</v>
      </c>
      <c r="V4022" t="s">
        <v>1390</v>
      </c>
      <c r="W4022" t="s">
        <v>263</v>
      </c>
      <c r="X4022" s="59">
        <v>3000</v>
      </c>
      <c r="Y4022" s="59">
        <v>3000</v>
      </c>
      <c r="AA4022" s="146" t="str">
        <f t="shared" si="777"/>
        <v>EX</v>
      </c>
      <c r="AB4022" s="146">
        <f t="shared" si="779"/>
        <v>0</v>
      </c>
      <c r="AC4022" t="str">
        <f t="shared" si="770"/>
        <v>EX</v>
      </c>
      <c r="AD4022" s="74">
        <f t="shared" si="771"/>
        <v>3000</v>
      </c>
      <c r="AE4022" s="74">
        <f t="shared" si="776"/>
        <v>3000</v>
      </c>
      <c r="AF4022">
        <v>1</v>
      </c>
      <c r="AG4022">
        <v>0</v>
      </c>
      <c r="AH4022" s="74">
        <v>0</v>
      </c>
      <c r="AJ4022" s="74">
        <f t="shared" si="772"/>
        <v>0</v>
      </c>
      <c r="AK4022" s="74">
        <f t="shared" si="778"/>
        <v>3000</v>
      </c>
      <c r="AL4022" t="str">
        <f t="shared" si="773"/>
        <v>N</v>
      </c>
      <c r="AN4022" t="s">
        <v>89</v>
      </c>
      <c r="AO4022" t="s">
        <v>88</v>
      </c>
      <c r="AP4022" t="str">
        <f t="shared" si="774"/>
        <v>95</v>
      </c>
      <c r="AQ4022" s="145" t="s">
        <v>1826</v>
      </c>
      <c r="AR4022" t="str">
        <f t="shared" si="775"/>
        <v>1-Adjusted Base Budget</v>
      </c>
      <c r="AS4022" s="145" t="s">
        <v>1827</v>
      </c>
      <c r="AT4022" t="s">
        <v>213</v>
      </c>
      <c r="AV4022" t="str">
        <f t="shared" si="769"/>
        <v>UAVP</v>
      </c>
      <c r="AW4022" t="str">
        <f t="shared" si="768"/>
        <v>VP UNIVERSITY ACADEMIC AFFAIRS</v>
      </c>
    </row>
    <row r="4023" spans="1:49">
      <c r="A4023" s="59">
        <v>2018</v>
      </c>
      <c r="B4023" t="s">
        <v>137</v>
      </c>
      <c r="C4023" t="s">
        <v>1419</v>
      </c>
      <c r="D4023" t="s">
        <v>1420</v>
      </c>
      <c r="E4023" t="s">
        <v>1421</v>
      </c>
      <c r="F4023" t="s">
        <v>228</v>
      </c>
      <c r="H4023" t="s">
        <v>1422</v>
      </c>
      <c r="I4023" s="170" t="s">
        <v>87</v>
      </c>
      <c r="J4023" t="s">
        <v>88</v>
      </c>
      <c r="K4023" t="s">
        <v>214</v>
      </c>
      <c r="L4023" t="s">
        <v>385</v>
      </c>
      <c r="M4023" t="s">
        <v>386</v>
      </c>
      <c r="N4023" t="s">
        <v>217</v>
      </c>
      <c r="O4023" t="s">
        <v>263</v>
      </c>
      <c r="P4023" t="s">
        <v>387</v>
      </c>
      <c r="Q4023" t="s">
        <v>386</v>
      </c>
      <c r="R4023" t="s">
        <v>388</v>
      </c>
      <c r="S4023" t="s">
        <v>264</v>
      </c>
      <c r="T4023" t="s">
        <v>265</v>
      </c>
      <c r="U4023" s="61" t="s">
        <v>266</v>
      </c>
      <c r="V4023" t="s">
        <v>1390</v>
      </c>
      <c r="W4023" t="s">
        <v>263</v>
      </c>
      <c r="X4023" s="59">
        <v>15000</v>
      </c>
      <c r="Y4023" s="59">
        <v>81384</v>
      </c>
      <c r="AA4023" s="146" t="str">
        <f t="shared" si="777"/>
        <v>EX</v>
      </c>
      <c r="AB4023" s="146">
        <f t="shared" si="779"/>
        <v>0</v>
      </c>
      <c r="AC4023" t="str">
        <f t="shared" si="770"/>
        <v>EX</v>
      </c>
      <c r="AD4023" s="74">
        <f t="shared" si="771"/>
        <v>81384</v>
      </c>
      <c r="AE4023" s="74">
        <f t="shared" si="776"/>
        <v>81384</v>
      </c>
      <c r="AF4023">
        <v>1</v>
      </c>
      <c r="AG4023">
        <v>0</v>
      </c>
      <c r="AH4023" s="74">
        <v>0</v>
      </c>
      <c r="AJ4023" s="74">
        <f t="shared" si="772"/>
        <v>0</v>
      </c>
      <c r="AK4023" s="74">
        <f t="shared" si="778"/>
        <v>81384</v>
      </c>
      <c r="AL4023" t="str">
        <f t="shared" si="773"/>
        <v>N</v>
      </c>
      <c r="AN4023" t="s">
        <v>89</v>
      </c>
      <c r="AO4023" t="s">
        <v>88</v>
      </c>
      <c r="AP4023" t="str">
        <f t="shared" si="774"/>
        <v>95</v>
      </c>
      <c r="AQ4023" s="145" t="s">
        <v>1826</v>
      </c>
      <c r="AR4023" t="str">
        <f t="shared" si="775"/>
        <v>1-Adjusted Base Budget</v>
      </c>
      <c r="AS4023" s="145" t="s">
        <v>1827</v>
      </c>
      <c r="AT4023" t="s">
        <v>213</v>
      </c>
      <c r="AV4023" t="str">
        <f t="shared" si="769"/>
        <v>UAVP</v>
      </c>
      <c r="AW4023" t="str">
        <f t="shared" si="768"/>
        <v>VP UNIVERSITY ACADEMIC AFFAIRS</v>
      </c>
    </row>
    <row r="4024" spans="1:49">
      <c r="A4024" s="59">
        <v>2018</v>
      </c>
      <c r="B4024" t="s">
        <v>137</v>
      </c>
      <c r="C4024" t="s">
        <v>1419</v>
      </c>
      <c r="D4024" t="s">
        <v>1420</v>
      </c>
      <c r="E4024" t="s">
        <v>1421</v>
      </c>
      <c r="F4024" t="s">
        <v>228</v>
      </c>
      <c r="H4024" t="s">
        <v>1422</v>
      </c>
      <c r="I4024" s="170" t="s">
        <v>87</v>
      </c>
      <c r="J4024" t="s">
        <v>88</v>
      </c>
      <c r="K4024" t="s">
        <v>214</v>
      </c>
      <c r="L4024" t="s">
        <v>745</v>
      </c>
      <c r="M4024" t="s">
        <v>746</v>
      </c>
      <c r="N4024" t="s">
        <v>217</v>
      </c>
      <c r="O4024" t="s">
        <v>263</v>
      </c>
      <c r="P4024" t="s">
        <v>387</v>
      </c>
      <c r="Q4024" t="s">
        <v>386</v>
      </c>
      <c r="R4024" t="s">
        <v>388</v>
      </c>
      <c r="S4024" t="s">
        <v>264</v>
      </c>
      <c r="T4024" t="s">
        <v>265</v>
      </c>
      <c r="U4024" s="61" t="s">
        <v>266</v>
      </c>
      <c r="V4024" t="s">
        <v>1390</v>
      </c>
      <c r="W4024" t="s">
        <v>263</v>
      </c>
      <c r="X4024" s="59">
        <v>75</v>
      </c>
      <c r="Y4024" s="59">
        <v>75</v>
      </c>
      <c r="AA4024" s="146" t="str">
        <f t="shared" si="777"/>
        <v>EX</v>
      </c>
      <c r="AB4024" s="146">
        <f t="shared" si="779"/>
        <v>0</v>
      </c>
      <c r="AC4024" t="str">
        <f t="shared" si="770"/>
        <v>EX</v>
      </c>
      <c r="AD4024" s="74">
        <f t="shared" si="771"/>
        <v>75</v>
      </c>
      <c r="AE4024" s="74">
        <f t="shared" si="776"/>
        <v>75</v>
      </c>
      <c r="AF4024">
        <v>1</v>
      </c>
      <c r="AG4024">
        <v>0</v>
      </c>
      <c r="AH4024" s="74">
        <v>0</v>
      </c>
      <c r="AJ4024" s="74">
        <f t="shared" si="772"/>
        <v>0</v>
      </c>
      <c r="AK4024" s="74">
        <f t="shared" si="778"/>
        <v>75</v>
      </c>
      <c r="AL4024" t="str">
        <f t="shared" si="773"/>
        <v>N</v>
      </c>
      <c r="AN4024" t="s">
        <v>89</v>
      </c>
      <c r="AO4024" t="s">
        <v>88</v>
      </c>
      <c r="AP4024" t="str">
        <f t="shared" si="774"/>
        <v>95</v>
      </c>
      <c r="AQ4024" s="145" t="s">
        <v>1826</v>
      </c>
      <c r="AR4024" t="str">
        <f t="shared" si="775"/>
        <v>1-Adjusted Base Budget</v>
      </c>
      <c r="AS4024" s="145" t="s">
        <v>1827</v>
      </c>
      <c r="AT4024" t="s">
        <v>213</v>
      </c>
      <c r="AV4024" t="str">
        <f t="shared" si="769"/>
        <v>UAVP</v>
      </c>
      <c r="AW4024" t="str">
        <f t="shared" si="768"/>
        <v>VP UNIVERSITY ACADEMIC AFFAIRS</v>
      </c>
    </row>
    <row r="4025" spans="1:49">
      <c r="A4025" s="59">
        <v>2018</v>
      </c>
      <c r="B4025" t="s">
        <v>137</v>
      </c>
      <c r="C4025" t="s">
        <v>1419</v>
      </c>
      <c r="D4025" t="s">
        <v>1420</v>
      </c>
      <c r="E4025" t="s">
        <v>1421</v>
      </c>
      <c r="F4025" t="s">
        <v>228</v>
      </c>
      <c r="H4025" t="s">
        <v>1422</v>
      </c>
      <c r="I4025" s="170" t="s">
        <v>87</v>
      </c>
      <c r="J4025" t="s">
        <v>88</v>
      </c>
      <c r="K4025" t="s">
        <v>214</v>
      </c>
      <c r="L4025" t="s">
        <v>1398</v>
      </c>
      <c r="M4025" t="s">
        <v>1399</v>
      </c>
      <c r="N4025" t="s">
        <v>217</v>
      </c>
      <c r="O4025" t="s">
        <v>263</v>
      </c>
      <c r="P4025" t="s">
        <v>517</v>
      </c>
      <c r="Q4025" t="s">
        <v>518</v>
      </c>
      <c r="R4025" t="s">
        <v>519</v>
      </c>
      <c r="S4025" t="s">
        <v>264</v>
      </c>
      <c r="T4025" t="s">
        <v>265</v>
      </c>
      <c r="U4025" s="61" t="s">
        <v>266</v>
      </c>
      <c r="V4025" t="s">
        <v>1390</v>
      </c>
      <c r="W4025" t="s">
        <v>263</v>
      </c>
      <c r="X4025" s="59">
        <v>75</v>
      </c>
      <c r="Y4025" s="59">
        <v>75</v>
      </c>
      <c r="AA4025" s="146" t="str">
        <f t="shared" si="777"/>
        <v>EX</v>
      </c>
      <c r="AB4025" s="146">
        <f t="shared" si="779"/>
        <v>0</v>
      </c>
      <c r="AC4025" t="str">
        <f t="shared" si="770"/>
        <v>EX</v>
      </c>
      <c r="AD4025" s="74">
        <f t="shared" si="771"/>
        <v>75</v>
      </c>
      <c r="AE4025" s="74">
        <f t="shared" si="776"/>
        <v>75</v>
      </c>
      <c r="AF4025">
        <v>1</v>
      </c>
      <c r="AG4025">
        <v>0</v>
      </c>
      <c r="AH4025" s="74">
        <v>0</v>
      </c>
      <c r="AJ4025" s="74">
        <f t="shared" si="772"/>
        <v>0</v>
      </c>
      <c r="AK4025" s="74">
        <f t="shared" si="778"/>
        <v>75</v>
      </c>
      <c r="AL4025" t="str">
        <f t="shared" si="773"/>
        <v>N</v>
      </c>
      <c r="AN4025" t="s">
        <v>89</v>
      </c>
      <c r="AO4025" t="s">
        <v>88</v>
      </c>
      <c r="AP4025" t="str">
        <f t="shared" si="774"/>
        <v>95</v>
      </c>
      <c r="AQ4025" s="145" t="s">
        <v>1826</v>
      </c>
      <c r="AR4025" t="str">
        <f t="shared" si="775"/>
        <v>1-Adjusted Base Budget</v>
      </c>
      <c r="AS4025" s="145" t="s">
        <v>1827</v>
      </c>
      <c r="AT4025" t="s">
        <v>213</v>
      </c>
      <c r="AV4025" t="str">
        <f t="shared" si="769"/>
        <v>UAVP</v>
      </c>
      <c r="AW4025" t="str">
        <f t="shared" si="768"/>
        <v>VP UNIVERSITY ACADEMIC AFFAIRS</v>
      </c>
    </row>
    <row r="4026" spans="1:49">
      <c r="A4026" s="59">
        <v>2018</v>
      </c>
      <c r="B4026" t="s">
        <v>137</v>
      </c>
      <c r="C4026" t="s">
        <v>1419</v>
      </c>
      <c r="D4026" t="s">
        <v>1420</v>
      </c>
      <c r="E4026" t="s">
        <v>1421</v>
      </c>
      <c r="F4026" t="s">
        <v>228</v>
      </c>
      <c r="H4026" t="s">
        <v>1422</v>
      </c>
      <c r="I4026" s="170" t="s">
        <v>87</v>
      </c>
      <c r="J4026" t="s">
        <v>88</v>
      </c>
      <c r="K4026" t="s">
        <v>214</v>
      </c>
      <c r="L4026" t="s">
        <v>1425</v>
      </c>
      <c r="M4026" t="s">
        <v>1426</v>
      </c>
      <c r="N4026" t="s">
        <v>217</v>
      </c>
      <c r="O4026" t="s">
        <v>263</v>
      </c>
      <c r="P4026" t="s">
        <v>517</v>
      </c>
      <c r="Q4026" t="s">
        <v>518</v>
      </c>
      <c r="R4026" t="s">
        <v>519</v>
      </c>
      <c r="S4026" t="s">
        <v>264</v>
      </c>
      <c r="T4026" t="s">
        <v>265</v>
      </c>
      <c r="U4026" s="61" t="s">
        <v>266</v>
      </c>
      <c r="V4026" t="s">
        <v>1390</v>
      </c>
      <c r="W4026" t="s">
        <v>263</v>
      </c>
      <c r="X4026" s="59">
        <v>200</v>
      </c>
      <c r="Y4026" s="59">
        <v>200</v>
      </c>
      <c r="AA4026" s="146" t="str">
        <f t="shared" si="777"/>
        <v>EX</v>
      </c>
      <c r="AB4026" s="146">
        <f t="shared" si="779"/>
        <v>0</v>
      </c>
      <c r="AC4026" t="str">
        <f t="shared" si="770"/>
        <v>EX</v>
      </c>
      <c r="AD4026" s="74">
        <f t="shared" si="771"/>
        <v>200</v>
      </c>
      <c r="AE4026" s="74">
        <f t="shared" si="776"/>
        <v>200</v>
      </c>
      <c r="AF4026">
        <v>1</v>
      </c>
      <c r="AG4026">
        <v>0</v>
      </c>
      <c r="AH4026" s="74">
        <v>0</v>
      </c>
      <c r="AJ4026" s="74">
        <f t="shared" si="772"/>
        <v>0</v>
      </c>
      <c r="AK4026" s="74">
        <f t="shared" si="778"/>
        <v>200</v>
      </c>
      <c r="AL4026" t="str">
        <f t="shared" si="773"/>
        <v>N</v>
      </c>
      <c r="AN4026" t="s">
        <v>89</v>
      </c>
      <c r="AO4026" t="s">
        <v>88</v>
      </c>
      <c r="AP4026" t="str">
        <f t="shared" si="774"/>
        <v>95</v>
      </c>
      <c r="AQ4026" s="145" t="s">
        <v>1826</v>
      </c>
      <c r="AR4026" t="str">
        <f t="shared" si="775"/>
        <v>1-Adjusted Base Budget</v>
      </c>
      <c r="AS4026" s="145" t="s">
        <v>1827</v>
      </c>
      <c r="AT4026" t="s">
        <v>213</v>
      </c>
      <c r="AV4026" t="str">
        <f t="shared" si="769"/>
        <v>UAVP</v>
      </c>
      <c r="AW4026" t="str">
        <f t="shared" si="768"/>
        <v>VP UNIVERSITY ACADEMIC AFFAIRS</v>
      </c>
    </row>
    <row r="4027" spans="1:49">
      <c r="A4027" s="59">
        <v>2018</v>
      </c>
      <c r="B4027" t="s">
        <v>137</v>
      </c>
      <c r="C4027" t="s">
        <v>1419</v>
      </c>
      <c r="D4027" t="s">
        <v>1420</v>
      </c>
      <c r="E4027" t="s">
        <v>1421</v>
      </c>
      <c r="F4027" t="s">
        <v>228</v>
      </c>
      <c r="H4027" t="s">
        <v>1422</v>
      </c>
      <c r="I4027" s="170" t="s">
        <v>87</v>
      </c>
      <c r="J4027" t="s">
        <v>88</v>
      </c>
      <c r="K4027" t="s">
        <v>214</v>
      </c>
      <c r="L4027" t="s">
        <v>520</v>
      </c>
      <c r="M4027" t="s">
        <v>521</v>
      </c>
      <c r="N4027" t="s">
        <v>217</v>
      </c>
      <c r="O4027" t="s">
        <v>263</v>
      </c>
      <c r="P4027" t="s">
        <v>522</v>
      </c>
      <c r="Q4027" t="s">
        <v>523</v>
      </c>
      <c r="R4027" t="s">
        <v>524</v>
      </c>
      <c r="S4027" t="s">
        <v>338</v>
      </c>
      <c r="T4027" t="s">
        <v>339</v>
      </c>
      <c r="U4027" s="61" t="s">
        <v>340</v>
      </c>
      <c r="V4027" t="s">
        <v>1390</v>
      </c>
      <c r="W4027" t="s">
        <v>263</v>
      </c>
      <c r="X4027" s="59">
        <v>3300</v>
      </c>
      <c r="Y4027" s="59">
        <v>3300</v>
      </c>
      <c r="AA4027" s="146" t="str">
        <f t="shared" si="777"/>
        <v>EX</v>
      </c>
      <c r="AB4027" s="146">
        <f t="shared" si="779"/>
        <v>0</v>
      </c>
      <c r="AC4027" t="str">
        <f t="shared" si="770"/>
        <v>EX</v>
      </c>
      <c r="AD4027" s="74">
        <f t="shared" si="771"/>
        <v>3300</v>
      </c>
      <c r="AE4027" s="74">
        <f t="shared" si="776"/>
        <v>3300</v>
      </c>
      <c r="AF4027">
        <v>1</v>
      </c>
      <c r="AG4027">
        <v>0</v>
      </c>
      <c r="AH4027" s="74">
        <v>0</v>
      </c>
      <c r="AJ4027" s="74">
        <f t="shared" si="772"/>
        <v>0</v>
      </c>
      <c r="AK4027" s="74">
        <f t="shared" si="778"/>
        <v>3300</v>
      </c>
      <c r="AL4027" t="str">
        <f t="shared" si="773"/>
        <v>N</v>
      </c>
      <c r="AN4027" t="s">
        <v>89</v>
      </c>
      <c r="AO4027" t="s">
        <v>88</v>
      </c>
      <c r="AP4027" t="str">
        <f t="shared" si="774"/>
        <v>95</v>
      </c>
      <c r="AQ4027" s="145" t="s">
        <v>1826</v>
      </c>
      <c r="AR4027" t="str">
        <f t="shared" si="775"/>
        <v>1-Adjusted Base Budget</v>
      </c>
      <c r="AS4027" s="145" t="s">
        <v>1827</v>
      </c>
      <c r="AT4027" t="s">
        <v>213</v>
      </c>
      <c r="AV4027" t="str">
        <f t="shared" si="769"/>
        <v>UAVP</v>
      </c>
      <c r="AW4027" t="str">
        <f t="shared" si="768"/>
        <v>VP UNIVERSITY ACADEMIC AFFAIRS</v>
      </c>
    </row>
    <row r="4028" spans="1:49">
      <c r="A4028" s="59">
        <v>2018</v>
      </c>
      <c r="B4028" t="s">
        <v>137</v>
      </c>
      <c r="C4028" t="s">
        <v>1419</v>
      </c>
      <c r="D4028" t="s">
        <v>1420</v>
      </c>
      <c r="E4028" t="s">
        <v>1421</v>
      </c>
      <c r="F4028" t="s">
        <v>228</v>
      </c>
      <c r="H4028" t="s">
        <v>1422</v>
      </c>
      <c r="I4028" s="170" t="s">
        <v>87</v>
      </c>
      <c r="J4028" t="s">
        <v>88</v>
      </c>
      <c r="K4028" t="s">
        <v>214</v>
      </c>
      <c r="L4028" t="s">
        <v>527</v>
      </c>
      <c r="M4028" t="s">
        <v>528</v>
      </c>
      <c r="N4028" t="s">
        <v>217</v>
      </c>
      <c r="O4028" t="s">
        <v>263</v>
      </c>
      <c r="P4028" t="s">
        <v>357</v>
      </c>
      <c r="Q4028" t="s">
        <v>358</v>
      </c>
      <c r="R4028" t="s">
        <v>359</v>
      </c>
      <c r="S4028" t="s">
        <v>264</v>
      </c>
      <c r="T4028" t="s">
        <v>265</v>
      </c>
      <c r="U4028" s="61" t="s">
        <v>266</v>
      </c>
      <c r="V4028" t="s">
        <v>1390</v>
      </c>
      <c r="W4028" t="s">
        <v>263</v>
      </c>
      <c r="X4028" s="59">
        <v>725</v>
      </c>
      <c r="Y4028" s="59">
        <v>725</v>
      </c>
      <c r="AA4028" s="146" t="str">
        <f t="shared" si="777"/>
        <v>EX</v>
      </c>
      <c r="AB4028" s="146">
        <f t="shared" si="779"/>
        <v>0</v>
      </c>
      <c r="AC4028" t="str">
        <f t="shared" si="770"/>
        <v>EX</v>
      </c>
      <c r="AD4028" s="74">
        <f t="shared" si="771"/>
        <v>725</v>
      </c>
      <c r="AE4028" s="74">
        <f t="shared" si="776"/>
        <v>725</v>
      </c>
      <c r="AF4028">
        <v>1</v>
      </c>
      <c r="AG4028">
        <v>0</v>
      </c>
      <c r="AH4028" s="74">
        <v>0</v>
      </c>
      <c r="AJ4028" s="74">
        <f t="shared" si="772"/>
        <v>0</v>
      </c>
      <c r="AK4028" s="74">
        <f t="shared" si="778"/>
        <v>725</v>
      </c>
      <c r="AL4028" t="str">
        <f t="shared" si="773"/>
        <v>N</v>
      </c>
      <c r="AN4028" t="s">
        <v>89</v>
      </c>
      <c r="AO4028" t="s">
        <v>88</v>
      </c>
      <c r="AP4028" t="str">
        <f t="shared" si="774"/>
        <v>95</v>
      </c>
      <c r="AQ4028" s="145" t="s">
        <v>1826</v>
      </c>
      <c r="AR4028" t="str">
        <f t="shared" si="775"/>
        <v>1-Adjusted Base Budget</v>
      </c>
      <c r="AS4028" s="145" t="s">
        <v>1827</v>
      </c>
      <c r="AT4028" t="s">
        <v>213</v>
      </c>
      <c r="AV4028" t="str">
        <f t="shared" si="769"/>
        <v>UAVP</v>
      </c>
      <c r="AW4028" t="str">
        <f t="shared" si="768"/>
        <v>VP UNIVERSITY ACADEMIC AFFAIRS</v>
      </c>
    </row>
    <row r="4029" spans="1:49">
      <c r="A4029" s="59">
        <v>2018</v>
      </c>
      <c r="B4029" t="s">
        <v>137</v>
      </c>
      <c r="C4029" t="s">
        <v>1419</v>
      </c>
      <c r="D4029" t="s">
        <v>1420</v>
      </c>
      <c r="E4029" t="s">
        <v>1421</v>
      </c>
      <c r="F4029" t="s">
        <v>228</v>
      </c>
      <c r="H4029" t="s">
        <v>1422</v>
      </c>
      <c r="I4029" s="170" t="s">
        <v>87</v>
      </c>
      <c r="J4029" t="s">
        <v>88</v>
      </c>
      <c r="K4029" t="s">
        <v>214</v>
      </c>
      <c r="L4029" t="s">
        <v>786</v>
      </c>
      <c r="M4029" t="s">
        <v>787</v>
      </c>
      <c r="N4029" t="s">
        <v>217</v>
      </c>
      <c r="O4029" t="s">
        <v>263</v>
      </c>
      <c r="P4029" t="s">
        <v>533</v>
      </c>
      <c r="Q4029" t="s">
        <v>534</v>
      </c>
      <c r="R4029" t="s">
        <v>535</v>
      </c>
      <c r="S4029" t="s">
        <v>264</v>
      </c>
      <c r="T4029" t="s">
        <v>265</v>
      </c>
      <c r="U4029" s="61" t="s">
        <v>266</v>
      </c>
      <c r="V4029" t="s">
        <v>1390</v>
      </c>
      <c r="W4029" t="s">
        <v>263</v>
      </c>
      <c r="X4029" s="59">
        <v>8500</v>
      </c>
      <c r="Y4029" s="59">
        <v>8500</v>
      </c>
      <c r="AA4029" s="146" t="str">
        <f t="shared" si="777"/>
        <v>EX</v>
      </c>
      <c r="AB4029" s="146">
        <f t="shared" si="779"/>
        <v>0</v>
      </c>
      <c r="AC4029" t="str">
        <f t="shared" si="770"/>
        <v>EX</v>
      </c>
      <c r="AD4029" s="74">
        <f t="shared" si="771"/>
        <v>8500</v>
      </c>
      <c r="AE4029" s="74">
        <f t="shared" si="776"/>
        <v>8500</v>
      </c>
      <c r="AF4029">
        <v>1</v>
      </c>
      <c r="AG4029">
        <v>0</v>
      </c>
      <c r="AH4029" s="74">
        <v>0</v>
      </c>
      <c r="AJ4029" s="74">
        <f t="shared" si="772"/>
        <v>0</v>
      </c>
      <c r="AK4029" s="74">
        <f t="shared" si="778"/>
        <v>8500</v>
      </c>
      <c r="AL4029" t="str">
        <f t="shared" si="773"/>
        <v>N</v>
      </c>
      <c r="AN4029" t="s">
        <v>89</v>
      </c>
      <c r="AO4029" t="s">
        <v>88</v>
      </c>
      <c r="AP4029" t="str">
        <f t="shared" si="774"/>
        <v>95</v>
      </c>
      <c r="AQ4029" s="145" t="s">
        <v>1826</v>
      </c>
      <c r="AR4029" t="str">
        <f t="shared" si="775"/>
        <v>1-Adjusted Base Budget</v>
      </c>
      <c r="AS4029" s="145" t="s">
        <v>1827</v>
      </c>
      <c r="AT4029" t="s">
        <v>213</v>
      </c>
      <c r="AV4029" t="str">
        <f t="shared" si="769"/>
        <v>UAVP</v>
      </c>
      <c r="AW4029" t="str">
        <f t="shared" si="768"/>
        <v>VP UNIVERSITY ACADEMIC AFFAIRS</v>
      </c>
    </row>
    <row r="4030" spans="1:49">
      <c r="A4030" s="59">
        <v>2018</v>
      </c>
      <c r="B4030" t="s">
        <v>137</v>
      </c>
      <c r="C4030" t="s">
        <v>1419</v>
      </c>
      <c r="D4030" t="s">
        <v>1420</v>
      </c>
      <c r="E4030" t="s">
        <v>1421</v>
      </c>
      <c r="F4030" t="s">
        <v>228</v>
      </c>
      <c r="H4030" t="s">
        <v>1422</v>
      </c>
      <c r="I4030" s="170" t="s">
        <v>87</v>
      </c>
      <c r="J4030" t="s">
        <v>88</v>
      </c>
      <c r="K4030" t="s">
        <v>214</v>
      </c>
      <c r="L4030" t="s">
        <v>529</v>
      </c>
      <c r="M4030" t="s">
        <v>530</v>
      </c>
      <c r="N4030" t="s">
        <v>217</v>
      </c>
      <c r="O4030" t="s">
        <v>263</v>
      </c>
      <c r="P4030" t="s">
        <v>393</v>
      </c>
      <c r="Q4030" t="s">
        <v>394</v>
      </c>
      <c r="R4030" t="s">
        <v>395</v>
      </c>
      <c r="S4030" t="s">
        <v>264</v>
      </c>
      <c r="T4030" t="s">
        <v>265</v>
      </c>
      <c r="U4030" s="61" t="s">
        <v>266</v>
      </c>
      <c r="V4030" t="s">
        <v>1390</v>
      </c>
      <c r="W4030" t="s">
        <v>263</v>
      </c>
      <c r="X4030" s="59">
        <v>185000</v>
      </c>
      <c r="Y4030" s="59">
        <v>185000</v>
      </c>
      <c r="AA4030" s="146" t="str">
        <f t="shared" si="777"/>
        <v>EX</v>
      </c>
      <c r="AB4030" s="146">
        <f t="shared" si="779"/>
        <v>0</v>
      </c>
      <c r="AC4030" t="str">
        <f t="shared" si="770"/>
        <v>EX</v>
      </c>
      <c r="AD4030" s="74">
        <f t="shared" si="771"/>
        <v>185000</v>
      </c>
      <c r="AE4030" s="74">
        <f t="shared" si="776"/>
        <v>185000</v>
      </c>
      <c r="AF4030">
        <v>1</v>
      </c>
      <c r="AG4030">
        <v>0</v>
      </c>
      <c r="AH4030" s="74">
        <v>0</v>
      </c>
      <c r="AJ4030" s="74">
        <f t="shared" si="772"/>
        <v>0</v>
      </c>
      <c r="AK4030" s="74">
        <f t="shared" si="778"/>
        <v>185000</v>
      </c>
      <c r="AL4030" t="str">
        <f t="shared" si="773"/>
        <v>N</v>
      </c>
      <c r="AN4030" t="s">
        <v>89</v>
      </c>
      <c r="AO4030" t="s">
        <v>88</v>
      </c>
      <c r="AP4030" t="str">
        <f t="shared" si="774"/>
        <v>95</v>
      </c>
      <c r="AQ4030" s="145" t="s">
        <v>1826</v>
      </c>
      <c r="AR4030" t="str">
        <f t="shared" si="775"/>
        <v>1-Adjusted Base Budget</v>
      </c>
      <c r="AS4030" s="145" t="s">
        <v>1827</v>
      </c>
      <c r="AT4030" t="s">
        <v>213</v>
      </c>
      <c r="AV4030" t="str">
        <f t="shared" si="769"/>
        <v>UAVP</v>
      </c>
      <c r="AW4030" t="str">
        <f t="shared" si="768"/>
        <v>VP UNIVERSITY ACADEMIC AFFAIRS</v>
      </c>
    </row>
    <row r="4031" spans="1:49">
      <c r="A4031" s="59">
        <v>2018</v>
      </c>
      <c r="B4031" t="s">
        <v>137</v>
      </c>
      <c r="C4031" t="s">
        <v>1419</v>
      </c>
      <c r="D4031" t="s">
        <v>1420</v>
      </c>
      <c r="E4031" t="s">
        <v>1421</v>
      </c>
      <c r="F4031" t="s">
        <v>228</v>
      </c>
      <c r="H4031" t="s">
        <v>1422</v>
      </c>
      <c r="I4031" s="170" t="s">
        <v>87</v>
      </c>
      <c r="J4031" t="s">
        <v>88</v>
      </c>
      <c r="K4031" t="s">
        <v>214</v>
      </c>
      <c r="L4031" t="s">
        <v>531</v>
      </c>
      <c r="M4031" t="s">
        <v>532</v>
      </c>
      <c r="N4031" t="s">
        <v>217</v>
      </c>
      <c r="O4031" t="s">
        <v>263</v>
      </c>
      <c r="P4031" t="s">
        <v>533</v>
      </c>
      <c r="Q4031" t="s">
        <v>534</v>
      </c>
      <c r="R4031" t="s">
        <v>535</v>
      </c>
      <c r="S4031" t="s">
        <v>264</v>
      </c>
      <c r="T4031" t="s">
        <v>265</v>
      </c>
      <c r="U4031" s="61" t="s">
        <v>266</v>
      </c>
      <c r="V4031" t="s">
        <v>1390</v>
      </c>
      <c r="W4031" t="s">
        <v>263</v>
      </c>
      <c r="X4031" s="59">
        <v>250</v>
      </c>
      <c r="Y4031" s="59">
        <v>250</v>
      </c>
      <c r="AA4031" s="146" t="str">
        <f t="shared" si="777"/>
        <v>EX</v>
      </c>
      <c r="AB4031" s="146">
        <f t="shared" si="779"/>
        <v>0</v>
      </c>
      <c r="AC4031" t="str">
        <f t="shared" si="770"/>
        <v>EX</v>
      </c>
      <c r="AD4031" s="74">
        <f t="shared" si="771"/>
        <v>250</v>
      </c>
      <c r="AE4031" s="74">
        <f t="shared" si="776"/>
        <v>250</v>
      </c>
      <c r="AF4031">
        <v>1</v>
      </c>
      <c r="AG4031">
        <v>0</v>
      </c>
      <c r="AH4031" s="74">
        <v>0</v>
      </c>
      <c r="AJ4031" s="74">
        <f t="shared" si="772"/>
        <v>0</v>
      </c>
      <c r="AK4031" s="74">
        <f t="shared" si="778"/>
        <v>250</v>
      </c>
      <c r="AL4031" t="str">
        <f t="shared" si="773"/>
        <v>N</v>
      </c>
      <c r="AN4031" t="s">
        <v>89</v>
      </c>
      <c r="AO4031" t="s">
        <v>88</v>
      </c>
      <c r="AP4031" t="str">
        <f t="shared" si="774"/>
        <v>95</v>
      </c>
      <c r="AQ4031" s="145" t="s">
        <v>1826</v>
      </c>
      <c r="AR4031" t="str">
        <f t="shared" si="775"/>
        <v>1-Adjusted Base Budget</v>
      </c>
      <c r="AS4031" s="145" t="s">
        <v>1827</v>
      </c>
      <c r="AT4031" t="s">
        <v>213</v>
      </c>
      <c r="AV4031" t="str">
        <f t="shared" si="769"/>
        <v>UAVP</v>
      </c>
      <c r="AW4031" t="str">
        <f t="shared" si="768"/>
        <v>VP UNIVERSITY ACADEMIC AFFAIRS</v>
      </c>
    </row>
    <row r="4032" spans="1:49">
      <c r="A4032" s="59">
        <v>2018</v>
      </c>
      <c r="B4032" t="s">
        <v>137</v>
      </c>
      <c r="C4032" t="s">
        <v>1419</v>
      </c>
      <c r="D4032" t="s">
        <v>1420</v>
      </c>
      <c r="E4032" t="s">
        <v>1421</v>
      </c>
      <c r="F4032" t="s">
        <v>228</v>
      </c>
      <c r="H4032" t="s">
        <v>1422</v>
      </c>
      <c r="I4032" s="170" t="s">
        <v>87</v>
      </c>
      <c r="J4032" t="s">
        <v>88</v>
      </c>
      <c r="K4032" t="s">
        <v>214</v>
      </c>
      <c r="L4032" t="s">
        <v>536</v>
      </c>
      <c r="M4032" t="s">
        <v>537</v>
      </c>
      <c r="N4032" t="s">
        <v>217</v>
      </c>
      <c r="O4032" t="s">
        <v>263</v>
      </c>
      <c r="P4032" t="s">
        <v>533</v>
      </c>
      <c r="Q4032" t="s">
        <v>534</v>
      </c>
      <c r="R4032" t="s">
        <v>535</v>
      </c>
      <c r="S4032" t="s">
        <v>264</v>
      </c>
      <c r="T4032" t="s">
        <v>265</v>
      </c>
      <c r="U4032" s="61" t="s">
        <v>266</v>
      </c>
      <c r="V4032" t="s">
        <v>1390</v>
      </c>
      <c r="W4032" t="s">
        <v>263</v>
      </c>
      <c r="X4032" s="59">
        <v>3000</v>
      </c>
      <c r="Y4032" s="59">
        <v>3000</v>
      </c>
      <c r="AA4032" s="146" t="str">
        <f t="shared" si="777"/>
        <v>EX</v>
      </c>
      <c r="AB4032" s="146">
        <f t="shared" si="779"/>
        <v>0</v>
      </c>
      <c r="AC4032" t="str">
        <f t="shared" si="770"/>
        <v>EX</v>
      </c>
      <c r="AD4032" s="74">
        <f t="shared" si="771"/>
        <v>3000</v>
      </c>
      <c r="AE4032" s="74">
        <f t="shared" si="776"/>
        <v>3000</v>
      </c>
      <c r="AF4032">
        <v>1</v>
      </c>
      <c r="AG4032">
        <v>0</v>
      </c>
      <c r="AH4032" s="74">
        <v>0</v>
      </c>
      <c r="AJ4032" s="74">
        <f t="shared" si="772"/>
        <v>0</v>
      </c>
      <c r="AK4032" s="74">
        <f t="shared" si="778"/>
        <v>3000</v>
      </c>
      <c r="AL4032" t="str">
        <f t="shared" si="773"/>
        <v>N</v>
      </c>
      <c r="AN4032" t="s">
        <v>89</v>
      </c>
      <c r="AO4032" t="s">
        <v>88</v>
      </c>
      <c r="AP4032" t="str">
        <f t="shared" si="774"/>
        <v>95</v>
      </c>
      <c r="AQ4032" s="145" t="s">
        <v>1826</v>
      </c>
      <c r="AR4032" t="str">
        <f t="shared" si="775"/>
        <v>1-Adjusted Base Budget</v>
      </c>
      <c r="AS4032" s="145" t="s">
        <v>1827</v>
      </c>
      <c r="AT4032" t="s">
        <v>213</v>
      </c>
      <c r="AV4032" t="str">
        <f t="shared" si="769"/>
        <v>UAVP</v>
      </c>
      <c r="AW4032" t="str">
        <f t="shared" si="768"/>
        <v>VP UNIVERSITY ACADEMIC AFFAIRS</v>
      </c>
    </row>
    <row r="4033" spans="1:49">
      <c r="A4033" s="59">
        <v>2018</v>
      </c>
      <c r="B4033" t="s">
        <v>137</v>
      </c>
      <c r="C4033" t="s">
        <v>1419</v>
      </c>
      <c r="D4033" t="s">
        <v>1420</v>
      </c>
      <c r="E4033" t="s">
        <v>1421</v>
      </c>
      <c r="F4033" t="s">
        <v>228</v>
      </c>
      <c r="H4033" t="s">
        <v>1422</v>
      </c>
      <c r="I4033" s="170" t="s">
        <v>87</v>
      </c>
      <c r="J4033" t="s">
        <v>88</v>
      </c>
      <c r="K4033" t="s">
        <v>214</v>
      </c>
      <c r="L4033" t="s">
        <v>538</v>
      </c>
      <c r="M4033" t="s">
        <v>539</v>
      </c>
      <c r="N4033" t="s">
        <v>217</v>
      </c>
      <c r="O4033" t="s">
        <v>263</v>
      </c>
      <c r="P4033" t="s">
        <v>533</v>
      </c>
      <c r="Q4033" t="s">
        <v>534</v>
      </c>
      <c r="R4033" t="s">
        <v>535</v>
      </c>
      <c r="S4033" t="s">
        <v>264</v>
      </c>
      <c r="T4033" t="s">
        <v>265</v>
      </c>
      <c r="U4033" s="61" t="s">
        <v>266</v>
      </c>
      <c r="V4033" t="s">
        <v>1390</v>
      </c>
      <c r="W4033" t="s">
        <v>263</v>
      </c>
      <c r="X4033" s="59">
        <v>250</v>
      </c>
      <c r="Y4033" s="59">
        <v>250</v>
      </c>
      <c r="AA4033" s="146" t="str">
        <f t="shared" si="777"/>
        <v>EX</v>
      </c>
      <c r="AB4033" s="146">
        <f t="shared" si="779"/>
        <v>0</v>
      </c>
      <c r="AC4033" t="str">
        <f t="shared" si="770"/>
        <v>EX</v>
      </c>
      <c r="AD4033" s="74">
        <f t="shared" si="771"/>
        <v>250</v>
      </c>
      <c r="AE4033" s="74">
        <f t="shared" si="776"/>
        <v>250</v>
      </c>
      <c r="AF4033">
        <v>1</v>
      </c>
      <c r="AG4033">
        <v>0</v>
      </c>
      <c r="AH4033" s="74">
        <v>0</v>
      </c>
      <c r="AJ4033" s="74">
        <f t="shared" si="772"/>
        <v>0</v>
      </c>
      <c r="AK4033" s="74">
        <f t="shared" si="778"/>
        <v>250</v>
      </c>
      <c r="AL4033" t="str">
        <f t="shared" si="773"/>
        <v>N</v>
      </c>
      <c r="AN4033" t="s">
        <v>89</v>
      </c>
      <c r="AO4033" t="s">
        <v>88</v>
      </c>
      <c r="AP4033" t="str">
        <f t="shared" si="774"/>
        <v>95</v>
      </c>
      <c r="AQ4033" s="145" t="s">
        <v>1826</v>
      </c>
      <c r="AR4033" t="str">
        <f t="shared" si="775"/>
        <v>1-Adjusted Base Budget</v>
      </c>
      <c r="AS4033" s="145" t="s">
        <v>1827</v>
      </c>
      <c r="AT4033" t="s">
        <v>213</v>
      </c>
      <c r="AV4033" t="str">
        <f t="shared" si="769"/>
        <v>UAVP</v>
      </c>
      <c r="AW4033" t="str">
        <f t="shared" si="768"/>
        <v>VP UNIVERSITY ACADEMIC AFFAIRS</v>
      </c>
    </row>
    <row r="4034" spans="1:49">
      <c r="A4034" s="59">
        <v>2018</v>
      </c>
      <c r="B4034" t="s">
        <v>137</v>
      </c>
      <c r="C4034" t="s">
        <v>1419</v>
      </c>
      <c r="D4034" t="s">
        <v>1420</v>
      </c>
      <c r="E4034" t="s">
        <v>1421</v>
      </c>
      <c r="F4034" t="s">
        <v>228</v>
      </c>
      <c r="H4034" t="s">
        <v>1422</v>
      </c>
      <c r="I4034" s="170" t="s">
        <v>87</v>
      </c>
      <c r="J4034" t="s">
        <v>88</v>
      </c>
      <c r="K4034" t="s">
        <v>214</v>
      </c>
      <c r="L4034" t="s">
        <v>540</v>
      </c>
      <c r="M4034" t="s">
        <v>541</v>
      </c>
      <c r="N4034" t="s">
        <v>217</v>
      </c>
      <c r="O4034" t="s">
        <v>263</v>
      </c>
      <c r="P4034" t="s">
        <v>533</v>
      </c>
      <c r="Q4034" t="s">
        <v>534</v>
      </c>
      <c r="R4034" t="s">
        <v>535</v>
      </c>
      <c r="S4034" t="s">
        <v>264</v>
      </c>
      <c r="T4034" t="s">
        <v>265</v>
      </c>
      <c r="U4034" s="61" t="s">
        <v>266</v>
      </c>
      <c r="V4034" t="s">
        <v>1390</v>
      </c>
      <c r="W4034" t="s">
        <v>263</v>
      </c>
      <c r="X4034" s="59">
        <v>5000</v>
      </c>
      <c r="Y4034" s="59">
        <v>5000</v>
      </c>
      <c r="AA4034" s="146" t="str">
        <f t="shared" si="777"/>
        <v>EX</v>
      </c>
      <c r="AB4034" s="146">
        <f t="shared" si="779"/>
        <v>0</v>
      </c>
      <c r="AC4034" t="str">
        <f t="shared" si="770"/>
        <v>EX</v>
      </c>
      <c r="AD4034" s="74">
        <f t="shared" si="771"/>
        <v>5000</v>
      </c>
      <c r="AE4034" s="74">
        <f t="shared" si="776"/>
        <v>5000</v>
      </c>
      <c r="AF4034">
        <v>1</v>
      </c>
      <c r="AG4034">
        <v>0</v>
      </c>
      <c r="AH4034" s="74">
        <v>0</v>
      </c>
      <c r="AJ4034" s="74">
        <f t="shared" si="772"/>
        <v>0</v>
      </c>
      <c r="AK4034" s="74">
        <f t="shared" si="778"/>
        <v>5000</v>
      </c>
      <c r="AL4034" t="str">
        <f t="shared" si="773"/>
        <v>N</v>
      </c>
      <c r="AN4034" t="s">
        <v>89</v>
      </c>
      <c r="AO4034" t="s">
        <v>88</v>
      </c>
      <c r="AP4034" t="str">
        <f t="shared" si="774"/>
        <v>95</v>
      </c>
      <c r="AQ4034" s="145" t="s">
        <v>1826</v>
      </c>
      <c r="AR4034" t="str">
        <f t="shared" si="775"/>
        <v>1-Adjusted Base Budget</v>
      </c>
      <c r="AS4034" s="145" t="s">
        <v>1827</v>
      </c>
      <c r="AT4034" t="s">
        <v>213</v>
      </c>
      <c r="AV4034" t="str">
        <f t="shared" si="769"/>
        <v>UAVP</v>
      </c>
      <c r="AW4034" t="str">
        <f t="shared" si="768"/>
        <v>VP UNIVERSITY ACADEMIC AFFAIRS</v>
      </c>
    </row>
    <row r="4035" spans="1:49">
      <c r="A4035" s="59">
        <v>2018</v>
      </c>
      <c r="B4035" t="s">
        <v>137</v>
      </c>
      <c r="C4035" t="s">
        <v>1419</v>
      </c>
      <c r="D4035" t="s">
        <v>1420</v>
      </c>
      <c r="E4035" t="s">
        <v>1423</v>
      </c>
      <c r="F4035" t="s">
        <v>228</v>
      </c>
      <c r="H4035" t="s">
        <v>1424</v>
      </c>
      <c r="I4035" s="170" t="s">
        <v>87</v>
      </c>
      <c r="J4035" t="s">
        <v>88</v>
      </c>
      <c r="K4035" t="s">
        <v>214</v>
      </c>
      <c r="L4035" t="s">
        <v>542</v>
      </c>
      <c r="M4035" t="s">
        <v>543</v>
      </c>
      <c r="N4035" t="s">
        <v>217</v>
      </c>
      <c r="O4035" t="s">
        <v>263</v>
      </c>
      <c r="P4035" t="s">
        <v>387</v>
      </c>
      <c r="Q4035" t="s">
        <v>386</v>
      </c>
      <c r="R4035" t="s">
        <v>388</v>
      </c>
      <c r="S4035" t="s">
        <v>264</v>
      </c>
      <c r="T4035" t="s">
        <v>265</v>
      </c>
      <c r="U4035" s="61" t="s">
        <v>266</v>
      </c>
      <c r="V4035" t="s">
        <v>1390</v>
      </c>
      <c r="W4035" t="s">
        <v>263</v>
      </c>
      <c r="X4035" s="59">
        <v>6500</v>
      </c>
      <c r="Y4035" s="59">
        <v>6500</v>
      </c>
      <c r="AA4035" s="146" t="str">
        <f t="shared" si="777"/>
        <v>EX</v>
      </c>
      <c r="AB4035" s="146">
        <f t="shared" si="779"/>
        <v>0</v>
      </c>
      <c r="AC4035" t="str">
        <f t="shared" si="770"/>
        <v>EX</v>
      </c>
      <c r="AD4035" s="74">
        <f t="shared" si="771"/>
        <v>6500</v>
      </c>
      <c r="AE4035" s="74">
        <f t="shared" si="776"/>
        <v>6500</v>
      </c>
      <c r="AF4035">
        <v>1</v>
      </c>
      <c r="AG4035">
        <v>0</v>
      </c>
      <c r="AH4035" s="74">
        <v>0</v>
      </c>
      <c r="AJ4035" s="74">
        <f t="shared" si="772"/>
        <v>0</v>
      </c>
      <c r="AK4035" s="74">
        <f t="shared" si="778"/>
        <v>6500</v>
      </c>
      <c r="AL4035" t="str">
        <f t="shared" si="773"/>
        <v>N</v>
      </c>
      <c r="AN4035" t="s">
        <v>89</v>
      </c>
      <c r="AO4035" t="s">
        <v>88</v>
      </c>
      <c r="AP4035" t="str">
        <f t="shared" si="774"/>
        <v>95</v>
      </c>
      <c r="AQ4035" s="145" t="s">
        <v>1826</v>
      </c>
      <c r="AR4035" t="str">
        <f t="shared" si="775"/>
        <v>1-Adjusted Base Budget</v>
      </c>
      <c r="AS4035" s="145" t="s">
        <v>1827</v>
      </c>
      <c r="AT4035" t="s">
        <v>213</v>
      </c>
      <c r="AV4035" t="str">
        <f t="shared" si="769"/>
        <v>UAVP</v>
      </c>
      <c r="AW4035" t="str">
        <f t="shared" si="768"/>
        <v>VP UNIVERSITY ACADEMIC AFFAIRS</v>
      </c>
    </row>
    <row r="4036" spans="1:49">
      <c r="A4036" s="59">
        <v>2018</v>
      </c>
      <c r="B4036" t="s">
        <v>137</v>
      </c>
      <c r="C4036" t="s">
        <v>1419</v>
      </c>
      <c r="D4036" t="s">
        <v>1420</v>
      </c>
      <c r="E4036" t="s">
        <v>1421</v>
      </c>
      <c r="F4036" t="s">
        <v>228</v>
      </c>
      <c r="H4036" t="s">
        <v>1422</v>
      </c>
      <c r="I4036" s="170" t="s">
        <v>87</v>
      </c>
      <c r="J4036" t="s">
        <v>88</v>
      </c>
      <c r="K4036" t="s">
        <v>214</v>
      </c>
      <c r="L4036" t="s">
        <v>544</v>
      </c>
      <c r="M4036" t="s">
        <v>545</v>
      </c>
      <c r="N4036" t="s">
        <v>217</v>
      </c>
      <c r="O4036" t="s">
        <v>263</v>
      </c>
      <c r="P4036" t="s">
        <v>379</v>
      </c>
      <c r="Q4036" t="s">
        <v>379</v>
      </c>
      <c r="R4036" t="s">
        <v>380</v>
      </c>
      <c r="S4036" t="s">
        <v>264</v>
      </c>
      <c r="T4036" t="s">
        <v>265</v>
      </c>
      <c r="U4036" s="61" t="s">
        <v>266</v>
      </c>
      <c r="V4036" t="s">
        <v>1390</v>
      </c>
      <c r="W4036" t="s">
        <v>263</v>
      </c>
      <c r="X4036" s="59">
        <v>725</v>
      </c>
      <c r="Y4036" s="59">
        <v>725</v>
      </c>
      <c r="AA4036" s="146" t="str">
        <f t="shared" si="777"/>
        <v>EX</v>
      </c>
      <c r="AB4036" s="146">
        <f t="shared" si="779"/>
        <v>0</v>
      </c>
      <c r="AC4036" t="str">
        <f t="shared" si="770"/>
        <v>EX</v>
      </c>
      <c r="AD4036" s="74">
        <f t="shared" si="771"/>
        <v>725</v>
      </c>
      <c r="AE4036" s="74">
        <f t="shared" si="776"/>
        <v>725</v>
      </c>
      <c r="AF4036">
        <v>1</v>
      </c>
      <c r="AG4036">
        <v>0</v>
      </c>
      <c r="AH4036" s="74">
        <v>0</v>
      </c>
      <c r="AJ4036" s="74">
        <f t="shared" si="772"/>
        <v>0</v>
      </c>
      <c r="AK4036" s="74">
        <f t="shared" si="778"/>
        <v>725</v>
      </c>
      <c r="AL4036" t="str">
        <f t="shared" si="773"/>
        <v>N</v>
      </c>
      <c r="AN4036" t="s">
        <v>89</v>
      </c>
      <c r="AO4036" t="s">
        <v>88</v>
      </c>
      <c r="AP4036" t="str">
        <f t="shared" si="774"/>
        <v>95</v>
      </c>
      <c r="AQ4036" s="145" t="s">
        <v>1826</v>
      </c>
      <c r="AR4036" t="str">
        <f t="shared" si="775"/>
        <v>1-Adjusted Base Budget</v>
      </c>
      <c r="AS4036" s="145" t="s">
        <v>1827</v>
      </c>
      <c r="AT4036" t="s">
        <v>213</v>
      </c>
      <c r="AV4036" t="str">
        <f t="shared" si="769"/>
        <v>UAVP</v>
      </c>
      <c r="AW4036" t="str">
        <f t="shared" si="768"/>
        <v>VP UNIVERSITY ACADEMIC AFFAIRS</v>
      </c>
    </row>
    <row r="4037" spans="1:49">
      <c r="A4037" s="59">
        <v>2018</v>
      </c>
      <c r="B4037" t="s">
        <v>137</v>
      </c>
      <c r="C4037" t="s">
        <v>1419</v>
      </c>
      <c r="D4037" t="s">
        <v>1420</v>
      </c>
      <c r="E4037" t="s">
        <v>1421</v>
      </c>
      <c r="F4037" t="s">
        <v>228</v>
      </c>
      <c r="H4037" t="s">
        <v>1422</v>
      </c>
      <c r="I4037" s="170" t="s">
        <v>87</v>
      </c>
      <c r="J4037" t="s">
        <v>88</v>
      </c>
      <c r="K4037" t="s">
        <v>214</v>
      </c>
      <c r="L4037" t="s">
        <v>546</v>
      </c>
      <c r="M4037" t="s">
        <v>547</v>
      </c>
      <c r="N4037" t="s">
        <v>217</v>
      </c>
      <c r="O4037" t="s">
        <v>263</v>
      </c>
      <c r="P4037" t="s">
        <v>379</v>
      </c>
      <c r="Q4037" t="s">
        <v>379</v>
      </c>
      <c r="R4037" t="s">
        <v>380</v>
      </c>
      <c r="S4037" t="s">
        <v>264</v>
      </c>
      <c r="T4037" t="s">
        <v>265</v>
      </c>
      <c r="U4037" s="61" t="s">
        <v>266</v>
      </c>
      <c r="V4037" t="s">
        <v>1390</v>
      </c>
      <c r="W4037" t="s">
        <v>263</v>
      </c>
      <c r="X4037" s="59">
        <v>1100</v>
      </c>
      <c r="Y4037" s="59">
        <v>1100</v>
      </c>
      <c r="AA4037" s="146" t="str">
        <f t="shared" si="777"/>
        <v>EX</v>
      </c>
      <c r="AB4037" s="146">
        <f t="shared" si="779"/>
        <v>0</v>
      </c>
      <c r="AC4037" t="str">
        <f t="shared" si="770"/>
        <v>EX</v>
      </c>
      <c r="AD4037" s="74">
        <f t="shared" si="771"/>
        <v>1100</v>
      </c>
      <c r="AE4037" s="74">
        <f t="shared" si="776"/>
        <v>1100</v>
      </c>
      <c r="AF4037">
        <v>1</v>
      </c>
      <c r="AG4037">
        <v>0</v>
      </c>
      <c r="AH4037" s="74">
        <v>0</v>
      </c>
      <c r="AJ4037" s="74">
        <f t="shared" si="772"/>
        <v>0</v>
      </c>
      <c r="AK4037" s="74">
        <f t="shared" si="778"/>
        <v>1100</v>
      </c>
      <c r="AL4037" t="str">
        <f t="shared" si="773"/>
        <v>N</v>
      </c>
      <c r="AN4037" t="s">
        <v>89</v>
      </c>
      <c r="AO4037" t="s">
        <v>88</v>
      </c>
      <c r="AP4037" t="str">
        <f t="shared" si="774"/>
        <v>95</v>
      </c>
      <c r="AQ4037" s="145" t="s">
        <v>1826</v>
      </c>
      <c r="AR4037" t="str">
        <f t="shared" si="775"/>
        <v>1-Adjusted Base Budget</v>
      </c>
      <c r="AS4037" s="145" t="s">
        <v>1827</v>
      </c>
      <c r="AT4037" t="s">
        <v>213</v>
      </c>
      <c r="AV4037" t="str">
        <f t="shared" si="769"/>
        <v>UAVP</v>
      </c>
      <c r="AW4037" t="str">
        <f t="shared" si="768"/>
        <v>VP UNIVERSITY ACADEMIC AFFAIRS</v>
      </c>
    </row>
    <row r="4038" spans="1:49">
      <c r="A4038" s="59">
        <v>2018</v>
      </c>
      <c r="B4038" t="s">
        <v>137</v>
      </c>
      <c r="C4038" t="s">
        <v>1419</v>
      </c>
      <c r="D4038" t="s">
        <v>1420</v>
      </c>
      <c r="E4038" t="s">
        <v>1421</v>
      </c>
      <c r="F4038" t="s">
        <v>228</v>
      </c>
      <c r="H4038" t="s">
        <v>1422</v>
      </c>
      <c r="I4038" s="170" t="s">
        <v>87</v>
      </c>
      <c r="J4038" t="s">
        <v>88</v>
      </c>
      <c r="K4038" t="s">
        <v>214</v>
      </c>
      <c r="L4038" t="s">
        <v>552</v>
      </c>
      <c r="M4038" t="s">
        <v>553</v>
      </c>
      <c r="N4038" t="s">
        <v>217</v>
      </c>
      <c r="O4038" t="s">
        <v>263</v>
      </c>
      <c r="P4038" t="s">
        <v>379</v>
      </c>
      <c r="Q4038" t="s">
        <v>379</v>
      </c>
      <c r="R4038" t="s">
        <v>380</v>
      </c>
      <c r="S4038" t="s">
        <v>264</v>
      </c>
      <c r="T4038" t="s">
        <v>265</v>
      </c>
      <c r="U4038" s="61" t="s">
        <v>266</v>
      </c>
      <c r="V4038" t="s">
        <v>1390</v>
      </c>
      <c r="W4038" t="s">
        <v>263</v>
      </c>
      <c r="X4038" s="59">
        <v>2400</v>
      </c>
      <c r="Y4038" s="59">
        <v>2400</v>
      </c>
      <c r="AA4038" s="146" t="str">
        <f t="shared" si="777"/>
        <v>EX</v>
      </c>
      <c r="AB4038" s="146">
        <f t="shared" si="779"/>
        <v>0</v>
      </c>
      <c r="AC4038" t="str">
        <f t="shared" si="770"/>
        <v>EX</v>
      </c>
      <c r="AD4038" s="74">
        <f t="shared" si="771"/>
        <v>2400</v>
      </c>
      <c r="AE4038" s="74">
        <f t="shared" si="776"/>
        <v>2400</v>
      </c>
      <c r="AF4038">
        <v>1</v>
      </c>
      <c r="AG4038">
        <v>0</v>
      </c>
      <c r="AH4038" s="74">
        <v>0</v>
      </c>
      <c r="AJ4038" s="74">
        <f t="shared" si="772"/>
        <v>0</v>
      </c>
      <c r="AK4038" s="74">
        <f t="shared" si="778"/>
        <v>2400</v>
      </c>
      <c r="AL4038" t="str">
        <f t="shared" si="773"/>
        <v>N</v>
      </c>
      <c r="AN4038" t="s">
        <v>89</v>
      </c>
      <c r="AO4038" t="s">
        <v>88</v>
      </c>
      <c r="AP4038" t="str">
        <f t="shared" si="774"/>
        <v>95</v>
      </c>
      <c r="AQ4038" s="145" t="s">
        <v>1826</v>
      </c>
      <c r="AR4038" t="str">
        <f t="shared" si="775"/>
        <v>1-Adjusted Base Budget</v>
      </c>
      <c r="AS4038" s="145" t="s">
        <v>1827</v>
      </c>
      <c r="AT4038" t="s">
        <v>213</v>
      </c>
      <c r="AV4038" t="str">
        <f t="shared" si="769"/>
        <v>UAVP</v>
      </c>
      <c r="AW4038" t="str">
        <f t="shared" ref="AW4038:AW4101" si="780" xml:space="preserve"> IF(AND($AN4038="UAVP",$Z4038="OE"),$AO4038 &amp; "-ONLINE EDUCATION",IF(AND($AN4038="VPIT",OR($Z4038="SS",$Z4038="IT")),$AO4038 &amp; "-SHARED SERVICES",$AO4038))</f>
        <v>VP UNIVERSITY ACADEMIC AFFAIRS</v>
      </c>
    </row>
    <row r="4039" spans="1:49">
      <c r="A4039" s="59">
        <v>2018</v>
      </c>
      <c r="B4039" t="s">
        <v>137</v>
      </c>
      <c r="C4039" t="s">
        <v>1419</v>
      </c>
      <c r="D4039" t="s">
        <v>1420</v>
      </c>
      <c r="E4039" t="s">
        <v>1421</v>
      </c>
      <c r="F4039" t="s">
        <v>228</v>
      </c>
      <c r="H4039" t="s">
        <v>1422</v>
      </c>
      <c r="I4039" s="170" t="s">
        <v>87</v>
      </c>
      <c r="J4039" t="s">
        <v>88</v>
      </c>
      <c r="K4039" t="s">
        <v>214</v>
      </c>
      <c r="L4039" t="s">
        <v>556</v>
      </c>
      <c r="M4039" t="s">
        <v>557</v>
      </c>
      <c r="N4039" t="s">
        <v>217</v>
      </c>
      <c r="O4039" t="s">
        <v>263</v>
      </c>
      <c r="P4039" t="s">
        <v>374</v>
      </c>
      <c r="Q4039" t="s">
        <v>375</v>
      </c>
      <c r="R4039" t="s">
        <v>376</v>
      </c>
      <c r="S4039" t="s">
        <v>264</v>
      </c>
      <c r="T4039" t="s">
        <v>265</v>
      </c>
      <c r="U4039" s="61" t="s">
        <v>266</v>
      </c>
      <c r="V4039" t="s">
        <v>1390</v>
      </c>
      <c r="W4039" t="s">
        <v>263</v>
      </c>
      <c r="X4039" s="59">
        <v>51000</v>
      </c>
      <c r="Y4039" s="59">
        <v>51000</v>
      </c>
      <c r="AA4039" s="146" t="str">
        <f t="shared" si="777"/>
        <v>EX</v>
      </c>
      <c r="AB4039" s="146">
        <f t="shared" si="779"/>
        <v>0</v>
      </c>
      <c r="AC4039" t="str">
        <f t="shared" si="770"/>
        <v>EX</v>
      </c>
      <c r="AD4039" s="74">
        <f t="shared" si="771"/>
        <v>51000</v>
      </c>
      <c r="AE4039" s="74">
        <f t="shared" si="776"/>
        <v>51000</v>
      </c>
      <c r="AF4039">
        <v>1</v>
      </c>
      <c r="AG4039">
        <v>0</v>
      </c>
      <c r="AH4039" s="74">
        <v>0</v>
      </c>
      <c r="AJ4039" s="74">
        <f t="shared" si="772"/>
        <v>0</v>
      </c>
      <c r="AK4039" s="74">
        <f t="shared" si="778"/>
        <v>51000</v>
      </c>
      <c r="AL4039" t="str">
        <f t="shared" si="773"/>
        <v>N</v>
      </c>
      <c r="AN4039" t="s">
        <v>89</v>
      </c>
      <c r="AO4039" t="s">
        <v>88</v>
      </c>
      <c r="AP4039" t="str">
        <f t="shared" si="774"/>
        <v>95</v>
      </c>
      <c r="AQ4039" s="145" t="s">
        <v>1826</v>
      </c>
      <c r="AR4039" t="str">
        <f t="shared" si="775"/>
        <v>1-Adjusted Base Budget</v>
      </c>
      <c r="AS4039" s="145" t="s">
        <v>1827</v>
      </c>
      <c r="AT4039" t="s">
        <v>213</v>
      </c>
      <c r="AV4039" t="str">
        <f t="shared" si="769"/>
        <v>UAVP</v>
      </c>
      <c r="AW4039" t="str">
        <f t="shared" si="780"/>
        <v>VP UNIVERSITY ACADEMIC AFFAIRS</v>
      </c>
    </row>
    <row r="4040" spans="1:49">
      <c r="A4040" s="59">
        <v>2018</v>
      </c>
      <c r="B4040" t="s">
        <v>137</v>
      </c>
      <c r="C4040" t="s">
        <v>1419</v>
      </c>
      <c r="D4040" t="s">
        <v>1420</v>
      </c>
      <c r="E4040" t="s">
        <v>1421</v>
      </c>
      <c r="F4040" t="s">
        <v>228</v>
      </c>
      <c r="H4040" t="s">
        <v>1422</v>
      </c>
      <c r="I4040" s="170" t="s">
        <v>87</v>
      </c>
      <c r="J4040" t="s">
        <v>88</v>
      </c>
      <c r="K4040" t="s">
        <v>214</v>
      </c>
      <c r="L4040" t="s">
        <v>406</v>
      </c>
      <c r="M4040" t="s">
        <v>407</v>
      </c>
      <c r="N4040" t="s">
        <v>217</v>
      </c>
      <c r="O4040" t="s">
        <v>263</v>
      </c>
      <c r="P4040" t="s">
        <v>379</v>
      </c>
      <c r="Q4040" t="s">
        <v>379</v>
      </c>
      <c r="R4040" t="s">
        <v>380</v>
      </c>
      <c r="S4040" t="s">
        <v>264</v>
      </c>
      <c r="T4040" t="s">
        <v>265</v>
      </c>
      <c r="U4040" s="61" t="s">
        <v>266</v>
      </c>
      <c r="V4040" t="s">
        <v>1390</v>
      </c>
      <c r="W4040" t="s">
        <v>263</v>
      </c>
      <c r="X4040" s="59">
        <v>450</v>
      </c>
      <c r="Y4040" s="59">
        <v>450</v>
      </c>
      <c r="AA4040" s="146" t="str">
        <f t="shared" si="777"/>
        <v>EX</v>
      </c>
      <c r="AB4040" s="146">
        <f t="shared" si="779"/>
        <v>0</v>
      </c>
      <c r="AC4040" t="str">
        <f t="shared" si="770"/>
        <v>EX</v>
      </c>
      <c r="AD4040" s="74">
        <f t="shared" si="771"/>
        <v>450</v>
      </c>
      <c r="AE4040" s="74">
        <f t="shared" si="776"/>
        <v>450</v>
      </c>
      <c r="AF4040">
        <v>1</v>
      </c>
      <c r="AG4040">
        <v>0</v>
      </c>
      <c r="AH4040" s="74">
        <v>0</v>
      </c>
      <c r="AJ4040" s="74">
        <f t="shared" si="772"/>
        <v>0</v>
      </c>
      <c r="AK4040" s="74">
        <f t="shared" si="778"/>
        <v>450</v>
      </c>
      <c r="AL4040" t="str">
        <f t="shared" si="773"/>
        <v>N</v>
      </c>
      <c r="AN4040" t="s">
        <v>89</v>
      </c>
      <c r="AO4040" t="s">
        <v>88</v>
      </c>
      <c r="AP4040" t="str">
        <f t="shared" si="774"/>
        <v>95</v>
      </c>
      <c r="AQ4040" s="145" t="s">
        <v>1826</v>
      </c>
      <c r="AR4040" t="str">
        <f t="shared" si="775"/>
        <v>1-Adjusted Base Budget</v>
      </c>
      <c r="AS4040" s="145" t="s">
        <v>1827</v>
      </c>
      <c r="AT4040" t="s">
        <v>213</v>
      </c>
      <c r="AV4040" t="str">
        <f t="shared" si="769"/>
        <v>UAVP</v>
      </c>
      <c r="AW4040" t="str">
        <f t="shared" si="780"/>
        <v>VP UNIVERSITY ACADEMIC AFFAIRS</v>
      </c>
    </row>
    <row r="4041" spans="1:49">
      <c r="A4041" s="59">
        <v>2018</v>
      </c>
      <c r="B4041" t="s">
        <v>137</v>
      </c>
      <c r="C4041" t="s">
        <v>1419</v>
      </c>
      <c r="D4041" t="s">
        <v>1420</v>
      </c>
      <c r="E4041" t="s">
        <v>1421</v>
      </c>
      <c r="F4041" t="s">
        <v>228</v>
      </c>
      <c r="H4041" t="s">
        <v>1422</v>
      </c>
      <c r="I4041" s="170" t="s">
        <v>87</v>
      </c>
      <c r="J4041" t="s">
        <v>88</v>
      </c>
      <c r="K4041" t="s">
        <v>214</v>
      </c>
      <c r="L4041" t="s">
        <v>408</v>
      </c>
      <c r="M4041" t="s">
        <v>409</v>
      </c>
      <c r="N4041" t="s">
        <v>217</v>
      </c>
      <c r="O4041" t="s">
        <v>263</v>
      </c>
      <c r="P4041" t="s">
        <v>352</v>
      </c>
      <c r="Q4041" t="s">
        <v>353</v>
      </c>
      <c r="R4041" t="s">
        <v>354</v>
      </c>
      <c r="S4041" t="s">
        <v>264</v>
      </c>
      <c r="T4041" t="s">
        <v>265</v>
      </c>
      <c r="U4041" s="61" t="s">
        <v>266</v>
      </c>
      <c r="V4041" t="s">
        <v>1390</v>
      </c>
      <c r="W4041" t="s">
        <v>263</v>
      </c>
      <c r="X4041" s="59">
        <v>3500</v>
      </c>
      <c r="Y4041" s="59">
        <v>3500</v>
      </c>
      <c r="AA4041" s="146" t="str">
        <f t="shared" si="777"/>
        <v>EX</v>
      </c>
      <c r="AB4041" s="146">
        <f t="shared" si="779"/>
        <v>0</v>
      </c>
      <c r="AC4041" t="str">
        <f t="shared" si="770"/>
        <v>EX</v>
      </c>
      <c r="AD4041" s="74">
        <f t="shared" si="771"/>
        <v>3500</v>
      </c>
      <c r="AE4041" s="74">
        <f t="shared" si="776"/>
        <v>3500</v>
      </c>
      <c r="AF4041">
        <v>1</v>
      </c>
      <c r="AG4041">
        <v>0</v>
      </c>
      <c r="AH4041" s="74">
        <v>0</v>
      </c>
      <c r="AJ4041" s="74">
        <f t="shared" si="772"/>
        <v>0</v>
      </c>
      <c r="AK4041" s="74">
        <f t="shared" si="778"/>
        <v>3500</v>
      </c>
      <c r="AL4041" t="str">
        <f t="shared" si="773"/>
        <v>N</v>
      </c>
      <c r="AN4041" t="s">
        <v>89</v>
      </c>
      <c r="AO4041" t="s">
        <v>88</v>
      </c>
      <c r="AP4041" t="str">
        <f t="shared" si="774"/>
        <v>95</v>
      </c>
      <c r="AQ4041" s="145" t="s">
        <v>1826</v>
      </c>
      <c r="AR4041" t="str">
        <f t="shared" si="775"/>
        <v>1-Adjusted Base Budget</v>
      </c>
      <c r="AS4041" s="145" t="s">
        <v>1827</v>
      </c>
      <c r="AT4041" t="s">
        <v>213</v>
      </c>
      <c r="AV4041" t="str">
        <f t="shared" si="769"/>
        <v>UAVP</v>
      </c>
      <c r="AW4041" t="str">
        <f t="shared" si="780"/>
        <v>VP UNIVERSITY ACADEMIC AFFAIRS</v>
      </c>
    </row>
    <row r="4042" spans="1:49">
      <c r="A4042" s="59">
        <v>2018</v>
      </c>
      <c r="B4042" t="s">
        <v>137</v>
      </c>
      <c r="C4042" t="s">
        <v>1419</v>
      </c>
      <c r="D4042" t="s">
        <v>1420</v>
      </c>
      <c r="E4042" t="s">
        <v>1421</v>
      </c>
      <c r="F4042" t="s">
        <v>228</v>
      </c>
      <c r="H4042" t="s">
        <v>1422</v>
      </c>
      <c r="I4042" s="170" t="s">
        <v>87</v>
      </c>
      <c r="J4042" t="s">
        <v>88</v>
      </c>
      <c r="K4042" t="s">
        <v>214</v>
      </c>
      <c r="L4042" t="s">
        <v>1427</v>
      </c>
      <c r="M4042" t="s">
        <v>1428</v>
      </c>
      <c r="N4042" t="s">
        <v>217</v>
      </c>
      <c r="O4042" t="s">
        <v>263</v>
      </c>
      <c r="P4042" t="s">
        <v>379</v>
      </c>
      <c r="Q4042" t="s">
        <v>379</v>
      </c>
      <c r="R4042" t="s">
        <v>380</v>
      </c>
      <c r="S4042" t="s">
        <v>264</v>
      </c>
      <c r="T4042" t="s">
        <v>265</v>
      </c>
      <c r="U4042" s="61" t="s">
        <v>266</v>
      </c>
      <c r="V4042" t="s">
        <v>1390</v>
      </c>
      <c r="W4042" t="s">
        <v>263</v>
      </c>
      <c r="X4042" s="59">
        <v>5500</v>
      </c>
      <c r="Y4042" s="59">
        <v>5500</v>
      </c>
      <c r="AA4042" s="146" t="str">
        <f t="shared" si="777"/>
        <v>EX</v>
      </c>
      <c r="AB4042" s="146">
        <f t="shared" si="779"/>
        <v>0</v>
      </c>
      <c r="AC4042" t="str">
        <f t="shared" si="770"/>
        <v>EX</v>
      </c>
      <c r="AD4042" s="74">
        <f t="shared" si="771"/>
        <v>5500</v>
      </c>
      <c r="AE4042" s="74">
        <f t="shared" si="776"/>
        <v>5500</v>
      </c>
      <c r="AF4042">
        <v>1</v>
      </c>
      <c r="AG4042">
        <v>0</v>
      </c>
      <c r="AH4042" s="74">
        <v>0</v>
      </c>
      <c r="AJ4042" s="74">
        <f t="shared" si="772"/>
        <v>0</v>
      </c>
      <c r="AK4042" s="74">
        <f t="shared" si="778"/>
        <v>5500</v>
      </c>
      <c r="AL4042" t="str">
        <f t="shared" si="773"/>
        <v>N</v>
      </c>
      <c r="AN4042" t="s">
        <v>89</v>
      </c>
      <c r="AO4042" t="s">
        <v>88</v>
      </c>
      <c r="AP4042" t="str">
        <f t="shared" si="774"/>
        <v>95</v>
      </c>
      <c r="AQ4042" s="145" t="s">
        <v>1826</v>
      </c>
      <c r="AR4042" t="str">
        <f t="shared" si="775"/>
        <v>1-Adjusted Base Budget</v>
      </c>
      <c r="AS4042" s="145" t="s">
        <v>1827</v>
      </c>
      <c r="AT4042" t="s">
        <v>213</v>
      </c>
      <c r="AV4042" t="str">
        <f t="shared" si="769"/>
        <v>UAVP</v>
      </c>
      <c r="AW4042" t="str">
        <f t="shared" si="780"/>
        <v>VP UNIVERSITY ACADEMIC AFFAIRS</v>
      </c>
    </row>
    <row r="4043" spans="1:49">
      <c r="A4043" s="59">
        <v>2018</v>
      </c>
      <c r="B4043" t="s">
        <v>137</v>
      </c>
      <c r="C4043" t="s">
        <v>1419</v>
      </c>
      <c r="D4043" t="s">
        <v>1420</v>
      </c>
      <c r="E4043" t="s">
        <v>1423</v>
      </c>
      <c r="F4043" t="s">
        <v>228</v>
      </c>
      <c r="H4043" t="s">
        <v>1424</v>
      </c>
      <c r="I4043" s="170" t="s">
        <v>87</v>
      </c>
      <c r="J4043" t="s">
        <v>88</v>
      </c>
      <c r="K4043" t="s">
        <v>214</v>
      </c>
      <c r="L4043" t="s">
        <v>562</v>
      </c>
      <c r="M4043" t="s">
        <v>563</v>
      </c>
      <c r="N4043" t="s">
        <v>217</v>
      </c>
      <c r="O4043" t="s">
        <v>263</v>
      </c>
      <c r="P4043" t="s">
        <v>379</v>
      </c>
      <c r="Q4043" t="s">
        <v>379</v>
      </c>
      <c r="R4043" t="s">
        <v>380</v>
      </c>
      <c r="S4043" t="s">
        <v>264</v>
      </c>
      <c r="T4043" t="s">
        <v>265</v>
      </c>
      <c r="U4043" s="61" t="s">
        <v>266</v>
      </c>
      <c r="V4043" t="s">
        <v>1390</v>
      </c>
      <c r="W4043" t="s">
        <v>263</v>
      </c>
      <c r="X4043" s="59">
        <v>3000</v>
      </c>
      <c r="Y4043" s="59">
        <v>3000</v>
      </c>
      <c r="AA4043" s="146" t="str">
        <f t="shared" si="777"/>
        <v>EX</v>
      </c>
      <c r="AB4043" s="146">
        <f t="shared" si="779"/>
        <v>0</v>
      </c>
      <c r="AC4043" t="str">
        <f t="shared" si="770"/>
        <v>EX</v>
      </c>
      <c r="AD4043" s="74">
        <f t="shared" si="771"/>
        <v>3000</v>
      </c>
      <c r="AE4043" s="74">
        <f t="shared" si="776"/>
        <v>3000</v>
      </c>
      <c r="AF4043">
        <v>1</v>
      </c>
      <c r="AG4043">
        <v>0</v>
      </c>
      <c r="AH4043" s="74">
        <v>0</v>
      </c>
      <c r="AJ4043" s="74">
        <f t="shared" si="772"/>
        <v>0</v>
      </c>
      <c r="AK4043" s="74">
        <f t="shared" si="778"/>
        <v>3000</v>
      </c>
      <c r="AL4043" t="str">
        <f t="shared" si="773"/>
        <v>N</v>
      </c>
      <c r="AN4043" t="s">
        <v>89</v>
      </c>
      <c r="AO4043" t="s">
        <v>88</v>
      </c>
      <c r="AP4043" t="str">
        <f t="shared" si="774"/>
        <v>95</v>
      </c>
      <c r="AQ4043" s="145" t="s">
        <v>1826</v>
      </c>
      <c r="AR4043" t="str">
        <f t="shared" si="775"/>
        <v>1-Adjusted Base Budget</v>
      </c>
      <c r="AS4043" s="145" t="s">
        <v>1827</v>
      </c>
      <c r="AT4043" t="s">
        <v>213</v>
      </c>
      <c r="AV4043" t="str">
        <f t="shared" si="769"/>
        <v>UAVP</v>
      </c>
      <c r="AW4043" t="str">
        <f t="shared" si="780"/>
        <v>VP UNIVERSITY ACADEMIC AFFAIRS</v>
      </c>
    </row>
    <row r="4044" spans="1:49">
      <c r="A4044" s="59">
        <v>2018</v>
      </c>
      <c r="B4044" t="s">
        <v>137</v>
      </c>
      <c r="C4044" t="s">
        <v>1419</v>
      </c>
      <c r="D4044" t="s">
        <v>1420</v>
      </c>
      <c r="E4044" t="s">
        <v>1421</v>
      </c>
      <c r="F4044" t="s">
        <v>228</v>
      </c>
      <c r="H4044" t="s">
        <v>1422</v>
      </c>
      <c r="I4044" s="170" t="s">
        <v>87</v>
      </c>
      <c r="J4044" t="s">
        <v>88</v>
      </c>
      <c r="K4044" t="s">
        <v>214</v>
      </c>
      <c r="L4044" t="s">
        <v>562</v>
      </c>
      <c r="M4044" t="s">
        <v>563</v>
      </c>
      <c r="N4044" t="s">
        <v>217</v>
      </c>
      <c r="O4044" t="s">
        <v>263</v>
      </c>
      <c r="P4044" t="s">
        <v>379</v>
      </c>
      <c r="Q4044" t="s">
        <v>379</v>
      </c>
      <c r="R4044" t="s">
        <v>380</v>
      </c>
      <c r="S4044" t="s">
        <v>264</v>
      </c>
      <c r="T4044" t="s">
        <v>265</v>
      </c>
      <c r="U4044" s="61" t="s">
        <v>266</v>
      </c>
      <c r="V4044" t="s">
        <v>1390</v>
      </c>
      <c r="W4044" t="s">
        <v>263</v>
      </c>
      <c r="X4044" s="59">
        <v>6500</v>
      </c>
      <c r="Y4044" s="59">
        <v>6500</v>
      </c>
      <c r="AA4044" s="146" t="str">
        <f t="shared" si="777"/>
        <v>EX</v>
      </c>
      <c r="AB4044" s="146">
        <f t="shared" si="779"/>
        <v>0</v>
      </c>
      <c r="AC4044" t="str">
        <f t="shared" si="770"/>
        <v>EX</v>
      </c>
      <c r="AD4044" s="74">
        <f t="shared" si="771"/>
        <v>6500</v>
      </c>
      <c r="AE4044" s="74">
        <f t="shared" si="776"/>
        <v>6500</v>
      </c>
      <c r="AF4044">
        <v>1</v>
      </c>
      <c r="AG4044">
        <v>0</v>
      </c>
      <c r="AH4044" s="74">
        <v>0</v>
      </c>
      <c r="AJ4044" s="74">
        <f t="shared" si="772"/>
        <v>0</v>
      </c>
      <c r="AK4044" s="74">
        <f t="shared" si="778"/>
        <v>6500</v>
      </c>
      <c r="AL4044" t="str">
        <f t="shared" si="773"/>
        <v>N</v>
      </c>
      <c r="AN4044" t="s">
        <v>89</v>
      </c>
      <c r="AO4044" t="s">
        <v>88</v>
      </c>
      <c r="AP4044" t="str">
        <f t="shared" si="774"/>
        <v>95</v>
      </c>
      <c r="AQ4044" s="145" t="s">
        <v>1826</v>
      </c>
      <c r="AR4044" t="str">
        <f t="shared" si="775"/>
        <v>1-Adjusted Base Budget</v>
      </c>
      <c r="AS4044" s="145" t="s">
        <v>1827</v>
      </c>
      <c r="AT4044" t="s">
        <v>213</v>
      </c>
      <c r="AV4044" t="str">
        <f t="shared" ref="AV4044:AV4107" si="781">IF(AND($AN4044="UAVP",$Z4044="OE"),$AN4044 &amp; "-OE",IF(AND($AN4044="VPIT",OR($Z4044="SS",$Z4044="IT")),$AN4044 &amp; "-SS",$AN4044))</f>
        <v>UAVP</v>
      </c>
      <c r="AW4044" t="str">
        <f t="shared" si="780"/>
        <v>VP UNIVERSITY ACADEMIC AFFAIRS</v>
      </c>
    </row>
    <row r="4045" spans="1:49">
      <c r="A4045" s="59">
        <v>2018</v>
      </c>
      <c r="B4045" t="s">
        <v>137</v>
      </c>
      <c r="C4045" t="s">
        <v>1419</v>
      </c>
      <c r="D4045" t="s">
        <v>1420</v>
      </c>
      <c r="E4045" t="s">
        <v>1421</v>
      </c>
      <c r="F4045" t="s">
        <v>228</v>
      </c>
      <c r="H4045" t="s">
        <v>1422</v>
      </c>
      <c r="I4045" s="170" t="s">
        <v>87</v>
      </c>
      <c r="J4045" t="s">
        <v>88</v>
      </c>
      <c r="K4045" t="s">
        <v>214</v>
      </c>
      <c r="L4045" t="s">
        <v>410</v>
      </c>
      <c r="M4045" t="s">
        <v>411</v>
      </c>
      <c r="N4045" t="s">
        <v>217</v>
      </c>
      <c r="O4045" t="s">
        <v>263</v>
      </c>
      <c r="P4045" t="s">
        <v>379</v>
      </c>
      <c r="Q4045" t="s">
        <v>379</v>
      </c>
      <c r="R4045" t="s">
        <v>380</v>
      </c>
      <c r="S4045" t="s">
        <v>264</v>
      </c>
      <c r="T4045" t="s">
        <v>265</v>
      </c>
      <c r="U4045" s="61" t="s">
        <v>266</v>
      </c>
      <c r="V4045" t="s">
        <v>1390</v>
      </c>
      <c r="W4045" t="s">
        <v>263</v>
      </c>
      <c r="X4045" s="59">
        <v>6200</v>
      </c>
      <c r="Y4045" s="59">
        <v>6200</v>
      </c>
      <c r="AA4045" s="146" t="str">
        <f t="shared" si="777"/>
        <v>EX</v>
      </c>
      <c r="AB4045" s="146">
        <f t="shared" si="779"/>
        <v>0</v>
      </c>
      <c r="AC4045" t="str">
        <f t="shared" si="770"/>
        <v>EX</v>
      </c>
      <c r="AD4045" s="74">
        <f t="shared" si="771"/>
        <v>6200</v>
      </c>
      <c r="AE4045" s="74">
        <f t="shared" si="776"/>
        <v>6200</v>
      </c>
      <c r="AF4045">
        <v>1</v>
      </c>
      <c r="AG4045">
        <v>0</v>
      </c>
      <c r="AH4045" s="74">
        <v>0</v>
      </c>
      <c r="AJ4045" s="74">
        <f t="shared" si="772"/>
        <v>0</v>
      </c>
      <c r="AK4045" s="74">
        <f t="shared" si="778"/>
        <v>6200</v>
      </c>
      <c r="AL4045" t="str">
        <f t="shared" si="773"/>
        <v>N</v>
      </c>
      <c r="AN4045" t="s">
        <v>89</v>
      </c>
      <c r="AO4045" t="s">
        <v>88</v>
      </c>
      <c r="AP4045" t="str">
        <f t="shared" si="774"/>
        <v>95</v>
      </c>
      <c r="AQ4045" s="145" t="s">
        <v>1826</v>
      </c>
      <c r="AR4045" t="str">
        <f t="shared" si="775"/>
        <v>1-Adjusted Base Budget</v>
      </c>
      <c r="AS4045" s="145" t="s">
        <v>1827</v>
      </c>
      <c r="AT4045" t="s">
        <v>213</v>
      </c>
      <c r="AV4045" t="str">
        <f t="shared" si="781"/>
        <v>UAVP</v>
      </c>
      <c r="AW4045" t="str">
        <f t="shared" si="780"/>
        <v>VP UNIVERSITY ACADEMIC AFFAIRS</v>
      </c>
    </row>
    <row r="4046" spans="1:49">
      <c r="A4046" s="59">
        <v>2018</v>
      </c>
      <c r="B4046" t="s">
        <v>137</v>
      </c>
      <c r="C4046" t="s">
        <v>1419</v>
      </c>
      <c r="D4046" t="s">
        <v>1420</v>
      </c>
      <c r="E4046" t="s">
        <v>1423</v>
      </c>
      <c r="F4046" t="s">
        <v>228</v>
      </c>
      <c r="H4046" t="s">
        <v>1424</v>
      </c>
      <c r="I4046" s="170" t="s">
        <v>87</v>
      </c>
      <c r="J4046" t="s">
        <v>88</v>
      </c>
      <c r="K4046" t="s">
        <v>214</v>
      </c>
      <c r="L4046" t="s">
        <v>412</v>
      </c>
      <c r="M4046" t="s">
        <v>413</v>
      </c>
      <c r="N4046" t="s">
        <v>217</v>
      </c>
      <c r="O4046" t="s">
        <v>263</v>
      </c>
      <c r="P4046" t="s">
        <v>414</v>
      </c>
      <c r="Q4046" t="s">
        <v>415</v>
      </c>
      <c r="R4046" t="s">
        <v>416</v>
      </c>
      <c r="S4046" t="s">
        <v>338</v>
      </c>
      <c r="T4046" t="s">
        <v>339</v>
      </c>
      <c r="U4046" s="61" t="s">
        <v>340</v>
      </c>
      <c r="V4046" t="s">
        <v>1390</v>
      </c>
      <c r="W4046" t="s">
        <v>263</v>
      </c>
      <c r="X4046" s="59">
        <v>73401</v>
      </c>
      <c r="Y4046" s="59">
        <v>75382</v>
      </c>
      <c r="AA4046" s="146" t="str">
        <f t="shared" si="777"/>
        <v>EX</v>
      </c>
      <c r="AB4046" s="146">
        <f t="shared" si="779"/>
        <v>0</v>
      </c>
      <c r="AC4046" t="str">
        <f t="shared" si="770"/>
        <v>EX</v>
      </c>
      <c r="AD4046" s="74">
        <f t="shared" si="771"/>
        <v>75382</v>
      </c>
      <c r="AE4046" s="74">
        <f t="shared" si="776"/>
        <v>75382</v>
      </c>
      <c r="AF4046">
        <v>1</v>
      </c>
      <c r="AG4046">
        <v>0</v>
      </c>
      <c r="AH4046" s="74">
        <v>0</v>
      </c>
      <c r="AJ4046" s="74">
        <f t="shared" si="772"/>
        <v>0</v>
      </c>
      <c r="AK4046" s="74">
        <f t="shared" si="778"/>
        <v>75382</v>
      </c>
      <c r="AL4046" t="str">
        <f t="shared" si="773"/>
        <v>N</v>
      </c>
      <c r="AN4046" t="s">
        <v>89</v>
      </c>
      <c r="AO4046" t="s">
        <v>88</v>
      </c>
      <c r="AP4046" t="str">
        <f t="shared" si="774"/>
        <v>95</v>
      </c>
      <c r="AQ4046" s="145" t="s">
        <v>1826</v>
      </c>
      <c r="AR4046" t="str">
        <f t="shared" si="775"/>
        <v>1-Adjusted Base Budget</v>
      </c>
      <c r="AS4046" s="145" t="s">
        <v>1827</v>
      </c>
      <c r="AT4046" t="s">
        <v>213</v>
      </c>
      <c r="AV4046" t="str">
        <f t="shared" si="781"/>
        <v>UAVP</v>
      </c>
      <c r="AW4046" t="str">
        <f t="shared" si="780"/>
        <v>VP UNIVERSITY ACADEMIC AFFAIRS</v>
      </c>
    </row>
    <row r="4047" spans="1:49">
      <c r="A4047" s="59">
        <v>2018</v>
      </c>
      <c r="B4047" t="s">
        <v>137</v>
      </c>
      <c r="C4047" t="s">
        <v>1419</v>
      </c>
      <c r="D4047" t="s">
        <v>1420</v>
      </c>
      <c r="E4047" t="s">
        <v>1421</v>
      </c>
      <c r="F4047" t="s">
        <v>228</v>
      </c>
      <c r="H4047" t="s">
        <v>1422</v>
      </c>
      <c r="I4047" s="170" t="s">
        <v>87</v>
      </c>
      <c r="J4047" t="s">
        <v>88</v>
      </c>
      <c r="K4047" t="s">
        <v>214</v>
      </c>
      <c r="L4047" t="s">
        <v>412</v>
      </c>
      <c r="M4047" t="s">
        <v>413</v>
      </c>
      <c r="N4047" t="s">
        <v>217</v>
      </c>
      <c r="O4047" t="s">
        <v>263</v>
      </c>
      <c r="P4047" t="s">
        <v>414</v>
      </c>
      <c r="Q4047" t="s">
        <v>415</v>
      </c>
      <c r="R4047" t="s">
        <v>416</v>
      </c>
      <c r="S4047" t="s">
        <v>338</v>
      </c>
      <c r="T4047" t="s">
        <v>339</v>
      </c>
      <c r="U4047" s="61" t="s">
        <v>340</v>
      </c>
      <c r="V4047" t="s">
        <v>1390</v>
      </c>
      <c r="W4047" t="s">
        <v>263</v>
      </c>
      <c r="X4047" s="59">
        <v>478663</v>
      </c>
      <c r="Y4047" s="59">
        <v>478663</v>
      </c>
      <c r="AA4047" s="146" t="str">
        <f t="shared" si="777"/>
        <v>EX</v>
      </c>
      <c r="AB4047" s="146">
        <f t="shared" si="779"/>
        <v>0</v>
      </c>
      <c r="AC4047" t="str">
        <f t="shared" si="770"/>
        <v>EX</v>
      </c>
      <c r="AD4047" s="74">
        <f t="shared" si="771"/>
        <v>478663</v>
      </c>
      <c r="AE4047" s="74">
        <f t="shared" si="776"/>
        <v>478663</v>
      </c>
      <c r="AF4047">
        <v>1</v>
      </c>
      <c r="AG4047">
        <v>0</v>
      </c>
      <c r="AH4047" s="74">
        <v>0</v>
      </c>
      <c r="AJ4047" s="74">
        <f t="shared" si="772"/>
        <v>0</v>
      </c>
      <c r="AK4047" s="74">
        <f t="shared" si="778"/>
        <v>478663</v>
      </c>
      <c r="AL4047" t="str">
        <f t="shared" si="773"/>
        <v>N</v>
      </c>
      <c r="AN4047" t="s">
        <v>89</v>
      </c>
      <c r="AO4047" t="s">
        <v>88</v>
      </c>
      <c r="AP4047" t="str">
        <f t="shared" si="774"/>
        <v>95</v>
      </c>
      <c r="AQ4047" s="145" t="s">
        <v>1826</v>
      </c>
      <c r="AR4047" t="str">
        <f t="shared" si="775"/>
        <v>1-Adjusted Base Budget</v>
      </c>
      <c r="AS4047" s="145" t="s">
        <v>1827</v>
      </c>
      <c r="AT4047" t="s">
        <v>213</v>
      </c>
      <c r="AV4047" t="str">
        <f t="shared" si="781"/>
        <v>UAVP</v>
      </c>
      <c r="AW4047" t="str">
        <f t="shared" si="780"/>
        <v>VP UNIVERSITY ACADEMIC AFFAIRS</v>
      </c>
    </row>
    <row r="4048" spans="1:49">
      <c r="A4048" s="59">
        <v>2018</v>
      </c>
      <c r="B4048" t="s">
        <v>137</v>
      </c>
      <c r="C4048" t="s">
        <v>1419</v>
      </c>
      <c r="D4048" t="s">
        <v>1420</v>
      </c>
      <c r="E4048" t="s">
        <v>1423</v>
      </c>
      <c r="F4048" t="s">
        <v>228</v>
      </c>
      <c r="H4048" t="s">
        <v>1424</v>
      </c>
      <c r="I4048" s="170" t="s">
        <v>87</v>
      </c>
      <c r="J4048" t="s">
        <v>88</v>
      </c>
      <c r="K4048" t="s">
        <v>214</v>
      </c>
      <c r="L4048" t="s">
        <v>417</v>
      </c>
      <c r="M4048" t="s">
        <v>418</v>
      </c>
      <c r="N4048" t="s">
        <v>217</v>
      </c>
      <c r="O4048" t="s">
        <v>263</v>
      </c>
      <c r="P4048" t="s">
        <v>414</v>
      </c>
      <c r="Q4048" t="s">
        <v>415</v>
      </c>
      <c r="R4048" t="s">
        <v>416</v>
      </c>
      <c r="S4048" t="s">
        <v>338</v>
      </c>
      <c r="T4048" t="s">
        <v>339</v>
      </c>
      <c r="U4048" s="61" t="s">
        <v>340</v>
      </c>
      <c r="V4048" t="s">
        <v>1390</v>
      </c>
      <c r="W4048" t="s">
        <v>263</v>
      </c>
      <c r="X4048" s="59">
        <v>29125</v>
      </c>
      <c r="Y4048" s="59">
        <v>29012</v>
      </c>
      <c r="AA4048" s="146" t="str">
        <f t="shared" si="777"/>
        <v>EX</v>
      </c>
      <c r="AB4048" s="146">
        <f t="shared" si="779"/>
        <v>0</v>
      </c>
      <c r="AC4048" t="str">
        <f t="shared" si="770"/>
        <v>EX</v>
      </c>
      <c r="AD4048" s="74">
        <f t="shared" si="771"/>
        <v>29012</v>
      </c>
      <c r="AE4048" s="74">
        <f t="shared" si="776"/>
        <v>29012</v>
      </c>
      <c r="AF4048">
        <v>1</v>
      </c>
      <c r="AG4048">
        <v>0</v>
      </c>
      <c r="AH4048" s="74">
        <v>0</v>
      </c>
      <c r="AJ4048" s="74">
        <f t="shared" si="772"/>
        <v>0</v>
      </c>
      <c r="AK4048" s="74">
        <f t="shared" si="778"/>
        <v>29012</v>
      </c>
      <c r="AL4048" t="str">
        <f t="shared" si="773"/>
        <v>N</v>
      </c>
      <c r="AN4048" t="s">
        <v>89</v>
      </c>
      <c r="AO4048" t="s">
        <v>88</v>
      </c>
      <c r="AP4048" t="str">
        <f t="shared" si="774"/>
        <v>95</v>
      </c>
      <c r="AQ4048" s="145" t="s">
        <v>1826</v>
      </c>
      <c r="AR4048" t="str">
        <f t="shared" si="775"/>
        <v>1-Adjusted Base Budget</v>
      </c>
      <c r="AS4048" s="145" t="s">
        <v>1827</v>
      </c>
      <c r="AT4048" t="s">
        <v>213</v>
      </c>
      <c r="AV4048" t="str">
        <f t="shared" si="781"/>
        <v>UAVP</v>
      </c>
      <c r="AW4048" t="str">
        <f t="shared" si="780"/>
        <v>VP UNIVERSITY ACADEMIC AFFAIRS</v>
      </c>
    </row>
    <row r="4049" spans="1:49">
      <c r="A4049" s="59">
        <v>2018</v>
      </c>
      <c r="B4049" t="s">
        <v>137</v>
      </c>
      <c r="C4049" t="s">
        <v>1419</v>
      </c>
      <c r="D4049" t="s">
        <v>1420</v>
      </c>
      <c r="E4049" t="s">
        <v>1421</v>
      </c>
      <c r="F4049" t="s">
        <v>228</v>
      </c>
      <c r="H4049" t="s">
        <v>1422</v>
      </c>
      <c r="I4049" s="170" t="s">
        <v>87</v>
      </c>
      <c r="J4049" t="s">
        <v>88</v>
      </c>
      <c r="K4049" t="s">
        <v>214</v>
      </c>
      <c r="L4049" t="s">
        <v>417</v>
      </c>
      <c r="M4049" t="s">
        <v>418</v>
      </c>
      <c r="N4049" t="s">
        <v>217</v>
      </c>
      <c r="O4049" t="s">
        <v>263</v>
      </c>
      <c r="P4049" t="s">
        <v>414</v>
      </c>
      <c r="Q4049" t="s">
        <v>415</v>
      </c>
      <c r="R4049" t="s">
        <v>416</v>
      </c>
      <c r="S4049" t="s">
        <v>338</v>
      </c>
      <c r="T4049" t="s">
        <v>339</v>
      </c>
      <c r="U4049" s="61" t="s">
        <v>340</v>
      </c>
      <c r="V4049" t="s">
        <v>1390</v>
      </c>
      <c r="W4049" t="s">
        <v>263</v>
      </c>
      <c r="X4049" s="59">
        <v>189691</v>
      </c>
      <c r="Y4049" s="59">
        <v>189691</v>
      </c>
      <c r="AA4049" s="146" t="str">
        <f t="shared" si="777"/>
        <v>EX</v>
      </c>
      <c r="AB4049" s="146">
        <f t="shared" si="779"/>
        <v>0</v>
      </c>
      <c r="AC4049" t="str">
        <f t="shared" si="770"/>
        <v>EX</v>
      </c>
      <c r="AD4049" s="74">
        <f t="shared" si="771"/>
        <v>189691</v>
      </c>
      <c r="AE4049" s="74">
        <f t="shared" si="776"/>
        <v>189691</v>
      </c>
      <c r="AF4049">
        <v>1</v>
      </c>
      <c r="AG4049">
        <v>0</v>
      </c>
      <c r="AH4049" s="74">
        <v>0</v>
      </c>
      <c r="AJ4049" s="74">
        <f t="shared" si="772"/>
        <v>0</v>
      </c>
      <c r="AK4049" s="74">
        <f t="shared" si="778"/>
        <v>189691</v>
      </c>
      <c r="AL4049" t="str">
        <f t="shared" si="773"/>
        <v>N</v>
      </c>
      <c r="AN4049" t="s">
        <v>89</v>
      </c>
      <c r="AO4049" t="s">
        <v>88</v>
      </c>
      <c r="AP4049" t="str">
        <f t="shared" si="774"/>
        <v>95</v>
      </c>
      <c r="AQ4049" s="145" t="s">
        <v>1826</v>
      </c>
      <c r="AR4049" t="str">
        <f t="shared" si="775"/>
        <v>1-Adjusted Base Budget</v>
      </c>
      <c r="AS4049" s="145" t="s">
        <v>1827</v>
      </c>
      <c r="AT4049" t="s">
        <v>213</v>
      </c>
      <c r="AV4049" t="str">
        <f t="shared" si="781"/>
        <v>UAVP</v>
      </c>
      <c r="AW4049" t="str">
        <f t="shared" si="780"/>
        <v>VP UNIVERSITY ACADEMIC AFFAIRS</v>
      </c>
    </row>
    <row r="4050" spans="1:49">
      <c r="A4050" s="59">
        <v>2018</v>
      </c>
      <c r="B4050" t="s">
        <v>137</v>
      </c>
      <c r="C4050" t="s">
        <v>1419</v>
      </c>
      <c r="D4050" t="s">
        <v>1420</v>
      </c>
      <c r="E4050" t="s">
        <v>1421</v>
      </c>
      <c r="F4050" t="s">
        <v>228</v>
      </c>
      <c r="H4050" t="s">
        <v>1422</v>
      </c>
      <c r="I4050" s="170" t="s">
        <v>87</v>
      </c>
      <c r="J4050" t="s">
        <v>88</v>
      </c>
      <c r="K4050" t="s">
        <v>214</v>
      </c>
      <c r="L4050" t="s">
        <v>419</v>
      </c>
      <c r="M4050" t="s">
        <v>420</v>
      </c>
      <c r="N4050" t="s">
        <v>217</v>
      </c>
      <c r="O4050" t="s">
        <v>263</v>
      </c>
      <c r="P4050" t="s">
        <v>414</v>
      </c>
      <c r="Q4050" t="s">
        <v>415</v>
      </c>
      <c r="R4050" t="s">
        <v>416</v>
      </c>
      <c r="S4050" t="s">
        <v>338</v>
      </c>
      <c r="T4050" t="s">
        <v>339</v>
      </c>
      <c r="U4050" s="61" t="s">
        <v>340</v>
      </c>
      <c r="V4050" t="s">
        <v>1390</v>
      </c>
      <c r="W4050" t="s">
        <v>263</v>
      </c>
      <c r="X4050" s="59">
        <v>125448</v>
      </c>
      <c r="Y4050" s="59">
        <v>125448</v>
      </c>
      <c r="AA4050" s="146" t="str">
        <f t="shared" si="777"/>
        <v>EX</v>
      </c>
      <c r="AB4050" s="146">
        <f t="shared" si="779"/>
        <v>0</v>
      </c>
      <c r="AC4050" t="str">
        <f t="shared" si="770"/>
        <v>EX</v>
      </c>
      <c r="AD4050" s="74">
        <f t="shared" si="771"/>
        <v>125448</v>
      </c>
      <c r="AE4050" s="74">
        <f t="shared" si="776"/>
        <v>125448</v>
      </c>
      <c r="AF4050">
        <v>1</v>
      </c>
      <c r="AG4050">
        <v>0</v>
      </c>
      <c r="AH4050" s="74">
        <v>0</v>
      </c>
      <c r="AJ4050" s="74">
        <f t="shared" si="772"/>
        <v>0</v>
      </c>
      <c r="AK4050" s="74">
        <f t="shared" si="778"/>
        <v>125448</v>
      </c>
      <c r="AL4050" t="str">
        <f t="shared" si="773"/>
        <v>N</v>
      </c>
      <c r="AN4050" t="s">
        <v>89</v>
      </c>
      <c r="AO4050" t="s">
        <v>88</v>
      </c>
      <c r="AP4050" t="str">
        <f t="shared" si="774"/>
        <v>95</v>
      </c>
      <c r="AQ4050" s="145" t="s">
        <v>1826</v>
      </c>
      <c r="AR4050" t="str">
        <f t="shared" si="775"/>
        <v>1-Adjusted Base Budget</v>
      </c>
      <c r="AS4050" s="145" t="s">
        <v>1827</v>
      </c>
      <c r="AT4050" t="s">
        <v>213</v>
      </c>
      <c r="AV4050" t="str">
        <f t="shared" si="781"/>
        <v>UAVP</v>
      </c>
      <c r="AW4050" t="str">
        <f t="shared" si="780"/>
        <v>VP UNIVERSITY ACADEMIC AFFAIRS</v>
      </c>
    </row>
    <row r="4051" spans="1:49">
      <c r="A4051" s="59">
        <v>2018</v>
      </c>
      <c r="B4051" t="s">
        <v>137</v>
      </c>
      <c r="C4051" t="s">
        <v>1419</v>
      </c>
      <c r="D4051" t="s">
        <v>1420</v>
      </c>
      <c r="E4051" t="s">
        <v>1423</v>
      </c>
      <c r="F4051" t="s">
        <v>228</v>
      </c>
      <c r="H4051" t="s">
        <v>1424</v>
      </c>
      <c r="I4051" s="170" t="s">
        <v>87</v>
      </c>
      <c r="J4051" t="s">
        <v>88</v>
      </c>
      <c r="K4051" t="s">
        <v>214</v>
      </c>
      <c r="L4051" t="s">
        <v>568</v>
      </c>
      <c r="M4051" t="s">
        <v>569</v>
      </c>
      <c r="N4051" t="s">
        <v>217</v>
      </c>
      <c r="O4051" t="s">
        <v>263</v>
      </c>
      <c r="P4051" t="s">
        <v>414</v>
      </c>
      <c r="Q4051" t="s">
        <v>415</v>
      </c>
      <c r="R4051" t="s">
        <v>416</v>
      </c>
      <c r="S4051" t="s">
        <v>338</v>
      </c>
      <c r="T4051" t="s">
        <v>339</v>
      </c>
      <c r="U4051" s="61" t="s">
        <v>340</v>
      </c>
      <c r="V4051" t="s">
        <v>1390</v>
      </c>
      <c r="W4051" t="s">
        <v>263</v>
      </c>
      <c r="X4051" s="59">
        <v>47579</v>
      </c>
      <c r="Y4051" s="59">
        <v>47378</v>
      </c>
      <c r="AA4051" s="146" t="str">
        <f t="shared" si="777"/>
        <v>EX</v>
      </c>
      <c r="AB4051" s="146">
        <f t="shared" si="779"/>
        <v>0</v>
      </c>
      <c r="AC4051" t="str">
        <f t="shared" ref="AC4051:AC4114" si="782">IF(O4051 =AA4051,W4051,"Allot/Xfer IN")</f>
        <v>EX</v>
      </c>
      <c r="AD4051" s="74">
        <f t="shared" ref="AD4051:AD4114" si="783">IF(O4051 =AA4051,Y4051,-Y4051)</f>
        <v>47378</v>
      </c>
      <c r="AE4051" s="74">
        <f t="shared" si="776"/>
        <v>47378</v>
      </c>
      <c r="AF4051">
        <v>1</v>
      </c>
      <c r="AG4051">
        <v>0</v>
      </c>
      <c r="AH4051" s="74">
        <v>0</v>
      </c>
      <c r="AJ4051" s="74">
        <f t="shared" ref="AJ4051:AJ4114" si="784">SUM(AG4051:AI4051)</f>
        <v>0</v>
      </c>
      <c r="AK4051" s="74">
        <f t="shared" si="778"/>
        <v>47378</v>
      </c>
      <c r="AL4051" t="str">
        <f t="shared" ref="AL4051:AL4114" si="785">IF(AF4051&lt;&gt;1,"Y","N")</f>
        <v>N</v>
      </c>
      <c r="AN4051" t="s">
        <v>89</v>
      </c>
      <c r="AO4051" t="s">
        <v>88</v>
      </c>
      <c r="AP4051" t="str">
        <f t="shared" ref="AP4051:AP4114" si="786">IF(AL4051 ="Y","99",I4051)</f>
        <v>95</v>
      </c>
      <c r="AQ4051" s="145" t="s">
        <v>1826</v>
      </c>
      <c r="AR4051" t="str">
        <f t="shared" ref="AR4051:AR4114" si="787">IF(AM4051 ="y",AQ4051,IF(AG4051 &lt;&gt;0,"2-Provision for Compensation Incr","1-Adjusted Base Budget"))</f>
        <v>1-Adjusted Base Budget</v>
      </c>
      <c r="AS4051" s="145" t="s">
        <v>1827</v>
      </c>
      <c r="AT4051" t="s">
        <v>213</v>
      </c>
      <c r="AV4051" t="str">
        <f t="shared" si="781"/>
        <v>UAVP</v>
      </c>
      <c r="AW4051" t="str">
        <f t="shared" si="780"/>
        <v>VP UNIVERSITY ACADEMIC AFFAIRS</v>
      </c>
    </row>
    <row r="4052" spans="1:49">
      <c r="A4052" s="59">
        <v>2018</v>
      </c>
      <c r="B4052" t="s">
        <v>137</v>
      </c>
      <c r="C4052" t="s">
        <v>1419</v>
      </c>
      <c r="D4052" t="s">
        <v>1420</v>
      </c>
      <c r="E4052" t="s">
        <v>1421</v>
      </c>
      <c r="F4052" t="s">
        <v>228</v>
      </c>
      <c r="H4052" t="s">
        <v>1422</v>
      </c>
      <c r="I4052" s="170" t="s">
        <v>87</v>
      </c>
      <c r="J4052" t="s">
        <v>88</v>
      </c>
      <c r="K4052" t="s">
        <v>214</v>
      </c>
      <c r="L4052" t="s">
        <v>568</v>
      </c>
      <c r="M4052" t="s">
        <v>569</v>
      </c>
      <c r="N4052" t="s">
        <v>217</v>
      </c>
      <c r="O4052" t="s">
        <v>263</v>
      </c>
      <c r="P4052" t="s">
        <v>414</v>
      </c>
      <c r="Q4052" t="s">
        <v>415</v>
      </c>
      <c r="R4052" t="s">
        <v>416</v>
      </c>
      <c r="S4052" t="s">
        <v>338</v>
      </c>
      <c r="T4052" t="s">
        <v>339</v>
      </c>
      <c r="U4052" s="61" t="s">
        <v>340</v>
      </c>
      <c r="V4052" t="s">
        <v>1390</v>
      </c>
      <c r="W4052" t="s">
        <v>263</v>
      </c>
      <c r="X4052" s="59">
        <v>205435</v>
      </c>
      <c r="Y4052" s="59">
        <v>205435</v>
      </c>
      <c r="AA4052" s="146" t="str">
        <f t="shared" si="777"/>
        <v>EX</v>
      </c>
      <c r="AB4052" s="146">
        <f t="shared" si="779"/>
        <v>0</v>
      </c>
      <c r="AC4052" t="str">
        <f t="shared" si="782"/>
        <v>EX</v>
      </c>
      <c r="AD4052" s="74">
        <f t="shared" si="783"/>
        <v>205435</v>
      </c>
      <c r="AE4052" s="74">
        <f t="shared" ref="AE4052:AE4115" si="788">Y4052</f>
        <v>205435</v>
      </c>
      <c r="AF4052">
        <v>1</v>
      </c>
      <c r="AG4052">
        <v>0</v>
      </c>
      <c r="AH4052" s="74">
        <v>0</v>
      </c>
      <c r="AJ4052" s="74">
        <f t="shared" si="784"/>
        <v>0</v>
      </c>
      <c r="AK4052" s="74">
        <f t="shared" si="778"/>
        <v>205435</v>
      </c>
      <c r="AL4052" t="str">
        <f t="shared" si="785"/>
        <v>N</v>
      </c>
      <c r="AN4052" t="s">
        <v>89</v>
      </c>
      <c r="AO4052" t="s">
        <v>88</v>
      </c>
      <c r="AP4052" t="str">
        <f t="shared" si="786"/>
        <v>95</v>
      </c>
      <c r="AQ4052" s="145" t="s">
        <v>1826</v>
      </c>
      <c r="AR4052" t="str">
        <f t="shared" si="787"/>
        <v>1-Adjusted Base Budget</v>
      </c>
      <c r="AS4052" s="145" t="s">
        <v>1827</v>
      </c>
      <c r="AT4052" t="s">
        <v>213</v>
      </c>
      <c r="AV4052" t="str">
        <f t="shared" si="781"/>
        <v>UAVP</v>
      </c>
      <c r="AW4052" t="str">
        <f t="shared" si="780"/>
        <v>VP UNIVERSITY ACADEMIC AFFAIRS</v>
      </c>
    </row>
    <row r="4053" spans="1:49">
      <c r="A4053" s="59">
        <v>2018</v>
      </c>
      <c r="B4053" t="s">
        <v>137</v>
      </c>
      <c r="C4053" t="s">
        <v>1419</v>
      </c>
      <c r="D4053" t="s">
        <v>1420</v>
      </c>
      <c r="E4053" t="s">
        <v>1421</v>
      </c>
      <c r="F4053" t="s">
        <v>228</v>
      </c>
      <c r="H4053" t="s">
        <v>1422</v>
      </c>
      <c r="I4053" s="170" t="s">
        <v>87</v>
      </c>
      <c r="J4053" t="s">
        <v>88</v>
      </c>
      <c r="K4053" t="s">
        <v>214</v>
      </c>
      <c r="L4053" t="s">
        <v>421</v>
      </c>
      <c r="M4053" t="s">
        <v>422</v>
      </c>
      <c r="N4053" t="s">
        <v>217</v>
      </c>
      <c r="O4053" t="s">
        <v>263</v>
      </c>
      <c r="P4053" t="s">
        <v>367</v>
      </c>
      <c r="Q4053" t="s">
        <v>368</v>
      </c>
      <c r="R4053" t="s">
        <v>369</v>
      </c>
      <c r="S4053" t="s">
        <v>370</v>
      </c>
      <c r="T4053" t="s">
        <v>368</v>
      </c>
      <c r="U4053" s="61" t="s">
        <v>371</v>
      </c>
      <c r="V4053" t="s">
        <v>1390</v>
      </c>
      <c r="W4053" t="s">
        <v>263</v>
      </c>
      <c r="X4053" s="59">
        <v>6900</v>
      </c>
      <c r="Y4053" s="59">
        <v>6900</v>
      </c>
      <c r="AA4053" s="146" t="str">
        <f t="shared" si="777"/>
        <v>EX</v>
      </c>
      <c r="AB4053" s="146">
        <f t="shared" si="779"/>
        <v>0</v>
      </c>
      <c r="AC4053" t="str">
        <f t="shared" si="782"/>
        <v>EX</v>
      </c>
      <c r="AD4053" s="74">
        <f t="shared" si="783"/>
        <v>6900</v>
      </c>
      <c r="AE4053" s="74">
        <f t="shared" si="788"/>
        <v>6900</v>
      </c>
      <c r="AF4053">
        <v>1</v>
      </c>
      <c r="AG4053">
        <v>0</v>
      </c>
      <c r="AH4053" s="74">
        <v>0</v>
      </c>
      <c r="AJ4053" s="74">
        <f t="shared" si="784"/>
        <v>0</v>
      </c>
      <c r="AK4053" s="74">
        <f t="shared" si="778"/>
        <v>6900</v>
      </c>
      <c r="AL4053" t="str">
        <f t="shared" si="785"/>
        <v>N</v>
      </c>
      <c r="AN4053" t="s">
        <v>89</v>
      </c>
      <c r="AO4053" t="s">
        <v>88</v>
      </c>
      <c r="AP4053" t="str">
        <f t="shared" si="786"/>
        <v>95</v>
      </c>
      <c r="AQ4053" s="145" t="s">
        <v>1826</v>
      </c>
      <c r="AR4053" t="str">
        <f t="shared" si="787"/>
        <v>1-Adjusted Base Budget</v>
      </c>
      <c r="AS4053" s="145" t="s">
        <v>1827</v>
      </c>
      <c r="AT4053" t="s">
        <v>213</v>
      </c>
      <c r="AV4053" t="str">
        <f t="shared" si="781"/>
        <v>UAVP</v>
      </c>
      <c r="AW4053" t="str">
        <f t="shared" si="780"/>
        <v>VP UNIVERSITY ACADEMIC AFFAIRS</v>
      </c>
    </row>
    <row r="4054" spans="1:49">
      <c r="A4054" s="59">
        <v>2018</v>
      </c>
      <c r="B4054" t="s">
        <v>137</v>
      </c>
      <c r="C4054" t="s">
        <v>1419</v>
      </c>
      <c r="D4054" t="s">
        <v>1420</v>
      </c>
      <c r="E4054" t="s">
        <v>1421</v>
      </c>
      <c r="F4054" t="s">
        <v>228</v>
      </c>
      <c r="H4054" t="s">
        <v>1422</v>
      </c>
      <c r="I4054" s="170" t="s">
        <v>87</v>
      </c>
      <c r="J4054" t="s">
        <v>88</v>
      </c>
      <c r="K4054" t="s">
        <v>214</v>
      </c>
      <c r="L4054" t="s">
        <v>423</v>
      </c>
      <c r="M4054" t="s">
        <v>424</v>
      </c>
      <c r="N4054" t="s">
        <v>217</v>
      </c>
      <c r="O4054" t="s">
        <v>263</v>
      </c>
      <c r="P4054" t="s">
        <v>367</v>
      </c>
      <c r="Q4054" t="s">
        <v>368</v>
      </c>
      <c r="R4054" t="s">
        <v>369</v>
      </c>
      <c r="S4054" t="s">
        <v>370</v>
      </c>
      <c r="T4054" t="s">
        <v>368</v>
      </c>
      <c r="U4054" s="61" t="s">
        <v>371</v>
      </c>
      <c r="V4054" t="s">
        <v>1390</v>
      </c>
      <c r="W4054" t="s">
        <v>263</v>
      </c>
      <c r="X4054" s="59">
        <v>3000</v>
      </c>
      <c r="Y4054" s="59">
        <v>3000</v>
      </c>
      <c r="AA4054" s="146" t="str">
        <f t="shared" si="777"/>
        <v>EX</v>
      </c>
      <c r="AB4054" s="146">
        <f t="shared" si="779"/>
        <v>0</v>
      </c>
      <c r="AC4054" t="str">
        <f t="shared" si="782"/>
        <v>EX</v>
      </c>
      <c r="AD4054" s="74">
        <f t="shared" si="783"/>
        <v>3000</v>
      </c>
      <c r="AE4054" s="74">
        <f t="shared" si="788"/>
        <v>3000</v>
      </c>
      <c r="AF4054">
        <v>1</v>
      </c>
      <c r="AG4054">
        <v>0</v>
      </c>
      <c r="AH4054" s="74">
        <v>0</v>
      </c>
      <c r="AJ4054" s="74">
        <f t="shared" si="784"/>
        <v>0</v>
      </c>
      <c r="AK4054" s="74">
        <f t="shared" si="778"/>
        <v>3000</v>
      </c>
      <c r="AL4054" t="str">
        <f t="shared" si="785"/>
        <v>N</v>
      </c>
      <c r="AN4054" t="s">
        <v>89</v>
      </c>
      <c r="AO4054" t="s">
        <v>88</v>
      </c>
      <c r="AP4054" t="str">
        <f t="shared" si="786"/>
        <v>95</v>
      </c>
      <c r="AQ4054" s="145" t="s">
        <v>1826</v>
      </c>
      <c r="AR4054" t="str">
        <f t="shared" si="787"/>
        <v>1-Adjusted Base Budget</v>
      </c>
      <c r="AS4054" s="145" t="s">
        <v>1827</v>
      </c>
      <c r="AT4054" t="s">
        <v>213</v>
      </c>
      <c r="AV4054" t="str">
        <f t="shared" si="781"/>
        <v>UAVP</v>
      </c>
      <c r="AW4054" t="str">
        <f t="shared" si="780"/>
        <v>VP UNIVERSITY ACADEMIC AFFAIRS</v>
      </c>
    </row>
    <row r="4055" spans="1:49">
      <c r="A4055" s="59">
        <v>2018</v>
      </c>
      <c r="B4055" t="s">
        <v>137</v>
      </c>
      <c r="C4055" t="s">
        <v>1419</v>
      </c>
      <c r="D4055" t="s">
        <v>1420</v>
      </c>
      <c r="E4055" t="s">
        <v>1421</v>
      </c>
      <c r="F4055" t="s">
        <v>228</v>
      </c>
      <c r="H4055" t="s">
        <v>1422</v>
      </c>
      <c r="I4055" s="170" t="s">
        <v>87</v>
      </c>
      <c r="J4055" t="s">
        <v>88</v>
      </c>
      <c r="K4055" t="s">
        <v>214</v>
      </c>
      <c r="L4055" t="s">
        <v>425</v>
      </c>
      <c r="M4055" t="s">
        <v>426</v>
      </c>
      <c r="N4055" t="s">
        <v>217</v>
      </c>
      <c r="O4055" t="s">
        <v>263</v>
      </c>
      <c r="P4055" t="s">
        <v>367</v>
      </c>
      <c r="Q4055" t="s">
        <v>368</v>
      </c>
      <c r="R4055" t="s">
        <v>369</v>
      </c>
      <c r="S4055" t="s">
        <v>370</v>
      </c>
      <c r="T4055" t="s">
        <v>368</v>
      </c>
      <c r="U4055" s="61" t="s">
        <v>371</v>
      </c>
      <c r="V4055" t="s">
        <v>1390</v>
      </c>
      <c r="W4055" t="s">
        <v>263</v>
      </c>
      <c r="X4055" s="59">
        <v>4000</v>
      </c>
      <c r="Y4055" s="59">
        <v>4000</v>
      </c>
      <c r="AA4055" s="146" t="str">
        <f t="shared" si="777"/>
        <v>EX</v>
      </c>
      <c r="AB4055" s="146">
        <f t="shared" si="779"/>
        <v>0</v>
      </c>
      <c r="AC4055" t="str">
        <f t="shared" si="782"/>
        <v>EX</v>
      </c>
      <c r="AD4055" s="74">
        <f t="shared" si="783"/>
        <v>4000</v>
      </c>
      <c r="AE4055" s="74">
        <f t="shared" si="788"/>
        <v>4000</v>
      </c>
      <c r="AF4055">
        <v>1</v>
      </c>
      <c r="AG4055">
        <v>0</v>
      </c>
      <c r="AH4055" s="74">
        <v>0</v>
      </c>
      <c r="AJ4055" s="74">
        <f t="shared" si="784"/>
        <v>0</v>
      </c>
      <c r="AK4055" s="74">
        <f t="shared" si="778"/>
        <v>4000</v>
      </c>
      <c r="AL4055" t="str">
        <f t="shared" si="785"/>
        <v>N</v>
      </c>
      <c r="AN4055" t="s">
        <v>89</v>
      </c>
      <c r="AO4055" t="s">
        <v>88</v>
      </c>
      <c r="AP4055" t="str">
        <f t="shared" si="786"/>
        <v>95</v>
      </c>
      <c r="AQ4055" s="145" t="s">
        <v>1826</v>
      </c>
      <c r="AR4055" t="str">
        <f t="shared" si="787"/>
        <v>1-Adjusted Base Budget</v>
      </c>
      <c r="AS4055" s="145" t="s">
        <v>1827</v>
      </c>
      <c r="AT4055" t="s">
        <v>213</v>
      </c>
      <c r="AV4055" t="str">
        <f t="shared" si="781"/>
        <v>UAVP</v>
      </c>
      <c r="AW4055" t="str">
        <f t="shared" si="780"/>
        <v>VP UNIVERSITY ACADEMIC AFFAIRS</v>
      </c>
    </row>
    <row r="4056" spans="1:49">
      <c r="A4056" s="59">
        <v>2018</v>
      </c>
      <c r="B4056" t="s">
        <v>137</v>
      </c>
      <c r="C4056" t="s">
        <v>1419</v>
      </c>
      <c r="D4056" t="s">
        <v>1420</v>
      </c>
      <c r="E4056" t="s">
        <v>1421</v>
      </c>
      <c r="F4056" t="s">
        <v>228</v>
      </c>
      <c r="H4056" t="s">
        <v>1422</v>
      </c>
      <c r="I4056" s="170" t="s">
        <v>87</v>
      </c>
      <c r="J4056" t="s">
        <v>88</v>
      </c>
      <c r="K4056" t="s">
        <v>214</v>
      </c>
      <c r="L4056" t="s">
        <v>909</v>
      </c>
      <c r="M4056" t="s">
        <v>910</v>
      </c>
      <c r="N4056" t="s">
        <v>217</v>
      </c>
      <c r="O4056" t="s">
        <v>662</v>
      </c>
      <c r="P4056" t="s">
        <v>795</v>
      </c>
      <c r="Q4056" t="s">
        <v>853</v>
      </c>
      <c r="R4056" t="s">
        <v>854</v>
      </c>
      <c r="S4056" t="s">
        <v>855</v>
      </c>
      <c r="T4056" t="s">
        <v>856</v>
      </c>
      <c r="U4056" s="61" t="s">
        <v>857</v>
      </c>
      <c r="V4056" t="s">
        <v>1390</v>
      </c>
      <c r="W4056" t="s">
        <v>263</v>
      </c>
      <c r="X4056" s="59">
        <v>10000</v>
      </c>
      <c r="Y4056" s="59">
        <v>10000</v>
      </c>
      <c r="AA4056" s="146" t="str">
        <f t="shared" si="777"/>
        <v>EE</v>
      </c>
      <c r="AB4056" s="146">
        <f t="shared" si="779"/>
        <v>0</v>
      </c>
      <c r="AC4056" t="str">
        <f t="shared" si="782"/>
        <v>EX</v>
      </c>
      <c r="AD4056" s="74">
        <f t="shared" si="783"/>
        <v>10000</v>
      </c>
      <c r="AE4056" s="74">
        <f t="shared" si="788"/>
        <v>10000</v>
      </c>
      <c r="AF4056">
        <v>1</v>
      </c>
      <c r="AG4056">
        <v>0</v>
      </c>
      <c r="AH4056" s="74">
        <v>0</v>
      </c>
      <c r="AJ4056" s="74">
        <f t="shared" si="784"/>
        <v>0</v>
      </c>
      <c r="AK4056" s="74">
        <f t="shared" si="778"/>
        <v>10000</v>
      </c>
      <c r="AL4056" t="str">
        <f t="shared" si="785"/>
        <v>N</v>
      </c>
      <c r="AN4056" t="s">
        <v>89</v>
      </c>
      <c r="AO4056" t="s">
        <v>88</v>
      </c>
      <c r="AP4056" t="str">
        <f t="shared" si="786"/>
        <v>95</v>
      </c>
      <c r="AQ4056" s="145" t="s">
        <v>1826</v>
      </c>
      <c r="AR4056" t="str">
        <f t="shared" si="787"/>
        <v>1-Adjusted Base Budget</v>
      </c>
      <c r="AS4056" s="145" t="s">
        <v>1827</v>
      </c>
      <c r="AT4056" t="s">
        <v>213</v>
      </c>
      <c r="AV4056" t="str">
        <f t="shared" si="781"/>
        <v>UAVP</v>
      </c>
      <c r="AW4056" t="str">
        <f t="shared" si="780"/>
        <v>VP UNIVERSITY ACADEMIC AFFAIRS</v>
      </c>
    </row>
    <row r="4057" spans="1:49">
      <c r="A4057" s="59">
        <v>2018</v>
      </c>
      <c r="B4057" t="s">
        <v>137</v>
      </c>
      <c r="C4057" t="s">
        <v>1429</v>
      </c>
      <c r="D4057" t="s">
        <v>1430</v>
      </c>
      <c r="E4057" t="s">
        <v>1431</v>
      </c>
      <c r="F4057" t="s">
        <v>228</v>
      </c>
      <c r="H4057" t="s">
        <v>1432</v>
      </c>
      <c r="I4057" s="170" t="s">
        <v>87</v>
      </c>
      <c r="J4057" t="s">
        <v>88</v>
      </c>
      <c r="K4057" t="s">
        <v>214</v>
      </c>
      <c r="L4057" t="s">
        <v>126</v>
      </c>
      <c r="M4057" t="s">
        <v>345</v>
      </c>
      <c r="N4057" t="s">
        <v>217</v>
      </c>
      <c r="O4057" t="s">
        <v>263</v>
      </c>
      <c r="P4057" t="s">
        <v>346</v>
      </c>
      <c r="Q4057" t="s">
        <v>345</v>
      </c>
      <c r="R4057" t="s">
        <v>347</v>
      </c>
      <c r="S4057" t="s">
        <v>338</v>
      </c>
      <c r="T4057" t="s">
        <v>339</v>
      </c>
      <c r="U4057" s="61" t="s">
        <v>340</v>
      </c>
      <c r="V4057" t="s">
        <v>1390</v>
      </c>
      <c r="W4057" t="s">
        <v>263</v>
      </c>
      <c r="X4057" s="59">
        <v>481766</v>
      </c>
      <c r="Y4057" s="59">
        <v>481766</v>
      </c>
      <c r="AA4057" s="146" t="str">
        <f t="shared" si="777"/>
        <v>EX</v>
      </c>
      <c r="AB4057" s="146">
        <f t="shared" si="779"/>
        <v>0</v>
      </c>
      <c r="AC4057" t="str">
        <f t="shared" si="782"/>
        <v>EX</v>
      </c>
      <c r="AD4057" s="74">
        <f t="shared" si="783"/>
        <v>481766</v>
      </c>
      <c r="AE4057" s="74">
        <f t="shared" si="788"/>
        <v>481766</v>
      </c>
      <c r="AF4057">
        <v>1.3809</v>
      </c>
      <c r="AG4057">
        <v>13305</v>
      </c>
      <c r="AH4057" s="74">
        <v>-10309.792400000042</v>
      </c>
      <c r="AJ4057" s="74">
        <f t="shared" si="784"/>
        <v>2995.2075999999579</v>
      </c>
      <c r="AK4057" s="74">
        <f t="shared" si="778"/>
        <v>484761.20759999997</v>
      </c>
      <c r="AL4057" t="str">
        <f t="shared" si="785"/>
        <v>Y</v>
      </c>
      <c r="AN4057" t="s">
        <v>89</v>
      </c>
      <c r="AO4057" t="s">
        <v>88</v>
      </c>
      <c r="AP4057" t="str">
        <f t="shared" si="786"/>
        <v>99</v>
      </c>
      <c r="AQ4057" s="145" t="s">
        <v>1826</v>
      </c>
      <c r="AR4057" t="str">
        <f t="shared" si="787"/>
        <v>2-Provision for Compensation Incr</v>
      </c>
      <c r="AS4057" s="145" t="s">
        <v>1827</v>
      </c>
      <c r="AT4057" t="s">
        <v>213</v>
      </c>
      <c r="AV4057" t="str">
        <f t="shared" si="781"/>
        <v>UAVP</v>
      </c>
      <c r="AW4057" t="str">
        <f t="shared" si="780"/>
        <v>VP UNIVERSITY ACADEMIC AFFAIRS</v>
      </c>
    </row>
    <row r="4058" spans="1:49">
      <c r="A4058" s="59">
        <v>2018</v>
      </c>
      <c r="B4058" t="s">
        <v>137</v>
      </c>
      <c r="C4058" t="s">
        <v>1429</v>
      </c>
      <c r="D4058" t="s">
        <v>1430</v>
      </c>
      <c r="E4058" t="s">
        <v>1433</v>
      </c>
      <c r="F4058" t="s">
        <v>228</v>
      </c>
      <c r="H4058" t="s">
        <v>1430</v>
      </c>
      <c r="I4058" s="170" t="s">
        <v>87</v>
      </c>
      <c r="J4058" t="s">
        <v>88</v>
      </c>
      <c r="K4058" t="s">
        <v>214</v>
      </c>
      <c r="L4058" t="s">
        <v>126</v>
      </c>
      <c r="M4058" t="s">
        <v>345</v>
      </c>
      <c r="N4058" t="s">
        <v>217</v>
      </c>
      <c r="O4058" t="s">
        <v>263</v>
      </c>
      <c r="P4058" t="s">
        <v>346</v>
      </c>
      <c r="Q4058" t="s">
        <v>345</v>
      </c>
      <c r="R4058" t="s">
        <v>347</v>
      </c>
      <c r="S4058" t="s">
        <v>338</v>
      </c>
      <c r="T4058" t="s">
        <v>339</v>
      </c>
      <c r="U4058" s="61" t="s">
        <v>340</v>
      </c>
      <c r="V4058" t="s">
        <v>1390</v>
      </c>
      <c r="W4058" t="s">
        <v>263</v>
      </c>
      <c r="X4058" s="59">
        <v>389899</v>
      </c>
      <c r="Y4058" s="59">
        <v>389899</v>
      </c>
      <c r="AA4058" s="146" t="str">
        <f t="shared" si="777"/>
        <v>EX</v>
      </c>
      <c r="AB4058" s="146">
        <f t="shared" si="779"/>
        <v>0</v>
      </c>
      <c r="AC4058" t="str">
        <f t="shared" si="782"/>
        <v>EX</v>
      </c>
      <c r="AD4058" s="74">
        <f t="shared" si="783"/>
        <v>389899</v>
      </c>
      <c r="AE4058" s="74">
        <f t="shared" si="788"/>
        <v>389899</v>
      </c>
      <c r="AF4058">
        <v>1.3809</v>
      </c>
      <c r="AG4058">
        <v>10768</v>
      </c>
      <c r="AH4058" s="74">
        <v>-8343.8386000000337</v>
      </c>
      <c r="AJ4058" s="74">
        <f t="shared" si="784"/>
        <v>2424.1613999999663</v>
      </c>
      <c r="AK4058" s="74">
        <f t="shared" si="778"/>
        <v>392323.16139999998</v>
      </c>
      <c r="AL4058" t="str">
        <f t="shared" si="785"/>
        <v>Y</v>
      </c>
      <c r="AN4058" t="s">
        <v>89</v>
      </c>
      <c r="AO4058" t="s">
        <v>88</v>
      </c>
      <c r="AP4058" t="str">
        <f t="shared" si="786"/>
        <v>99</v>
      </c>
      <c r="AQ4058" s="145" t="s">
        <v>1826</v>
      </c>
      <c r="AR4058" t="str">
        <f t="shared" si="787"/>
        <v>2-Provision for Compensation Incr</v>
      </c>
      <c r="AS4058" s="145" t="s">
        <v>1827</v>
      </c>
      <c r="AT4058" t="s">
        <v>213</v>
      </c>
      <c r="AV4058" t="str">
        <f t="shared" si="781"/>
        <v>UAVP</v>
      </c>
      <c r="AW4058" t="str">
        <f t="shared" si="780"/>
        <v>VP UNIVERSITY ACADEMIC AFFAIRS</v>
      </c>
    </row>
    <row r="4059" spans="1:49">
      <c r="A4059" s="59">
        <v>2018</v>
      </c>
      <c r="B4059" t="s">
        <v>137</v>
      </c>
      <c r="C4059" t="s">
        <v>1429</v>
      </c>
      <c r="D4059" t="s">
        <v>1430</v>
      </c>
      <c r="E4059" t="s">
        <v>1434</v>
      </c>
      <c r="F4059" t="s">
        <v>228</v>
      </c>
      <c r="H4059" t="s">
        <v>1781</v>
      </c>
      <c r="I4059" s="170" t="s">
        <v>87</v>
      </c>
      <c r="J4059" t="s">
        <v>88</v>
      </c>
      <c r="K4059" t="s">
        <v>214</v>
      </c>
      <c r="L4059" t="s">
        <v>126</v>
      </c>
      <c r="M4059" t="s">
        <v>345</v>
      </c>
      <c r="N4059" t="s">
        <v>217</v>
      </c>
      <c r="O4059" t="s">
        <v>263</v>
      </c>
      <c r="P4059" t="s">
        <v>346</v>
      </c>
      <c r="Q4059" t="s">
        <v>345</v>
      </c>
      <c r="R4059" t="s">
        <v>347</v>
      </c>
      <c r="S4059" t="s">
        <v>338</v>
      </c>
      <c r="T4059" t="s">
        <v>339</v>
      </c>
      <c r="U4059" s="61" t="s">
        <v>340</v>
      </c>
      <c r="V4059" t="s">
        <v>1390</v>
      </c>
      <c r="W4059" t="s">
        <v>263</v>
      </c>
      <c r="X4059" s="59">
        <v>145116</v>
      </c>
      <c r="Y4059" s="59">
        <v>145116</v>
      </c>
      <c r="AA4059" s="146" t="str">
        <f t="shared" si="777"/>
        <v>EX</v>
      </c>
      <c r="AB4059" s="146">
        <f t="shared" si="779"/>
        <v>0</v>
      </c>
      <c r="AC4059" t="str">
        <f t="shared" si="782"/>
        <v>EX</v>
      </c>
      <c r="AD4059" s="74">
        <f t="shared" si="783"/>
        <v>145116</v>
      </c>
      <c r="AE4059" s="74">
        <f t="shared" si="788"/>
        <v>145116</v>
      </c>
      <c r="AF4059">
        <v>1.3809</v>
      </c>
      <c r="AG4059">
        <v>4008</v>
      </c>
      <c r="AH4059" s="74">
        <v>-3105.4824000000126</v>
      </c>
      <c r="AJ4059" s="74">
        <f t="shared" si="784"/>
        <v>902.5175999999874</v>
      </c>
      <c r="AK4059" s="74">
        <f t="shared" si="778"/>
        <v>146018.51759999999</v>
      </c>
      <c r="AL4059" t="str">
        <f t="shared" si="785"/>
        <v>Y</v>
      </c>
      <c r="AN4059" t="s">
        <v>89</v>
      </c>
      <c r="AO4059" t="s">
        <v>88</v>
      </c>
      <c r="AP4059" t="str">
        <f t="shared" si="786"/>
        <v>99</v>
      </c>
      <c r="AQ4059" s="145" t="s">
        <v>1826</v>
      </c>
      <c r="AR4059" t="str">
        <f t="shared" si="787"/>
        <v>2-Provision for Compensation Incr</v>
      </c>
      <c r="AS4059" s="145" t="s">
        <v>1827</v>
      </c>
      <c r="AT4059" t="s">
        <v>213</v>
      </c>
      <c r="AV4059" t="str">
        <f t="shared" si="781"/>
        <v>UAVP</v>
      </c>
      <c r="AW4059" t="str">
        <f t="shared" si="780"/>
        <v>VP UNIVERSITY ACADEMIC AFFAIRS</v>
      </c>
    </row>
    <row r="4060" spans="1:49">
      <c r="A4060" s="59">
        <v>2018</v>
      </c>
      <c r="B4060" t="s">
        <v>137</v>
      </c>
      <c r="C4060" t="s">
        <v>1429</v>
      </c>
      <c r="D4060" t="s">
        <v>1430</v>
      </c>
      <c r="E4060" t="s">
        <v>1435</v>
      </c>
      <c r="F4060" t="s">
        <v>228</v>
      </c>
      <c r="H4060" t="s">
        <v>1436</v>
      </c>
      <c r="I4060" s="170" t="s">
        <v>87</v>
      </c>
      <c r="J4060" t="s">
        <v>88</v>
      </c>
      <c r="K4060" t="s">
        <v>214</v>
      </c>
      <c r="L4060" t="s">
        <v>126</v>
      </c>
      <c r="M4060" t="s">
        <v>345</v>
      </c>
      <c r="N4060" t="s">
        <v>217</v>
      </c>
      <c r="O4060" t="s">
        <v>263</v>
      </c>
      <c r="P4060" t="s">
        <v>346</v>
      </c>
      <c r="Q4060" t="s">
        <v>345</v>
      </c>
      <c r="R4060" t="s">
        <v>347</v>
      </c>
      <c r="S4060" t="s">
        <v>338</v>
      </c>
      <c r="T4060" t="s">
        <v>339</v>
      </c>
      <c r="U4060" s="61" t="s">
        <v>340</v>
      </c>
      <c r="V4060" t="s">
        <v>22</v>
      </c>
      <c r="W4060" t="s">
        <v>263</v>
      </c>
      <c r="X4060" s="59">
        <v>352817</v>
      </c>
      <c r="Y4060" s="59">
        <v>352817</v>
      </c>
      <c r="AA4060" s="146" t="str">
        <f t="shared" si="777"/>
        <v>EX</v>
      </c>
      <c r="AB4060" s="146">
        <f t="shared" si="779"/>
        <v>0</v>
      </c>
      <c r="AC4060" t="str">
        <f t="shared" si="782"/>
        <v>EX</v>
      </c>
      <c r="AD4060" s="74">
        <f t="shared" si="783"/>
        <v>352817</v>
      </c>
      <c r="AE4060" s="74">
        <f t="shared" si="788"/>
        <v>352817</v>
      </c>
      <c r="AF4060">
        <v>1.3809</v>
      </c>
      <c r="AG4060">
        <v>9744</v>
      </c>
      <c r="AH4060" s="74">
        <v>-7550.2838000000302</v>
      </c>
      <c r="AJ4060" s="74">
        <f t="shared" si="784"/>
        <v>2193.7161999999698</v>
      </c>
      <c r="AK4060" s="74">
        <f t="shared" si="778"/>
        <v>355010.71619999997</v>
      </c>
      <c r="AL4060" t="str">
        <f t="shared" si="785"/>
        <v>Y</v>
      </c>
      <c r="AN4060" t="s">
        <v>89</v>
      </c>
      <c r="AO4060" t="s">
        <v>88</v>
      </c>
      <c r="AP4060" t="str">
        <f t="shared" si="786"/>
        <v>99</v>
      </c>
      <c r="AQ4060" s="145" t="s">
        <v>1826</v>
      </c>
      <c r="AR4060" t="str">
        <f t="shared" si="787"/>
        <v>2-Provision for Compensation Incr</v>
      </c>
      <c r="AS4060" s="145" t="s">
        <v>1827</v>
      </c>
      <c r="AT4060" t="s">
        <v>213</v>
      </c>
      <c r="AV4060" t="str">
        <f t="shared" si="781"/>
        <v>UAVP</v>
      </c>
      <c r="AW4060" t="str">
        <f t="shared" si="780"/>
        <v>VP UNIVERSITY ACADEMIC AFFAIRS</v>
      </c>
    </row>
    <row r="4061" spans="1:49">
      <c r="A4061" s="59">
        <v>2018</v>
      </c>
      <c r="B4061" t="s">
        <v>137</v>
      </c>
      <c r="C4061" t="s">
        <v>1429</v>
      </c>
      <c r="D4061" t="s">
        <v>1430</v>
      </c>
      <c r="E4061" t="s">
        <v>1431</v>
      </c>
      <c r="F4061" t="s">
        <v>228</v>
      </c>
      <c r="H4061" t="s">
        <v>1432</v>
      </c>
      <c r="I4061" s="170" t="s">
        <v>87</v>
      </c>
      <c r="J4061" t="s">
        <v>88</v>
      </c>
      <c r="K4061" t="s">
        <v>214</v>
      </c>
      <c r="L4061" t="s">
        <v>614</v>
      </c>
      <c r="M4061" t="s">
        <v>615</v>
      </c>
      <c r="N4061" t="s">
        <v>217</v>
      </c>
      <c r="O4061" t="s">
        <v>263</v>
      </c>
      <c r="P4061" t="s">
        <v>346</v>
      </c>
      <c r="Q4061" t="s">
        <v>345</v>
      </c>
      <c r="R4061" t="s">
        <v>347</v>
      </c>
      <c r="S4061" t="s">
        <v>338</v>
      </c>
      <c r="T4061" t="s">
        <v>339</v>
      </c>
      <c r="U4061" s="61" t="s">
        <v>340</v>
      </c>
      <c r="V4061" t="s">
        <v>1390</v>
      </c>
      <c r="W4061" t="s">
        <v>263</v>
      </c>
      <c r="X4061" s="59">
        <v>20000</v>
      </c>
      <c r="Y4061" s="59">
        <v>20000</v>
      </c>
      <c r="AA4061" s="146" t="str">
        <f t="shared" si="777"/>
        <v>EX</v>
      </c>
      <c r="AB4061" s="146">
        <f t="shared" si="779"/>
        <v>0</v>
      </c>
      <c r="AC4061" t="str">
        <f t="shared" si="782"/>
        <v>EX</v>
      </c>
      <c r="AD4061" s="74">
        <f t="shared" si="783"/>
        <v>20000</v>
      </c>
      <c r="AE4061" s="74">
        <f t="shared" si="788"/>
        <v>20000</v>
      </c>
      <c r="AF4061">
        <v>1</v>
      </c>
      <c r="AG4061">
        <v>0</v>
      </c>
      <c r="AH4061" s="74">
        <v>0</v>
      </c>
      <c r="AJ4061" s="74">
        <f t="shared" si="784"/>
        <v>0</v>
      </c>
      <c r="AK4061" s="74">
        <f t="shared" si="778"/>
        <v>20000</v>
      </c>
      <c r="AL4061" t="str">
        <f t="shared" si="785"/>
        <v>N</v>
      </c>
      <c r="AN4061" t="s">
        <v>89</v>
      </c>
      <c r="AO4061" t="s">
        <v>88</v>
      </c>
      <c r="AP4061" t="str">
        <f t="shared" si="786"/>
        <v>95</v>
      </c>
      <c r="AQ4061" s="145" t="s">
        <v>1826</v>
      </c>
      <c r="AR4061" t="str">
        <f t="shared" si="787"/>
        <v>1-Adjusted Base Budget</v>
      </c>
      <c r="AS4061" s="145" t="s">
        <v>1827</v>
      </c>
      <c r="AT4061" t="s">
        <v>213</v>
      </c>
      <c r="AV4061" t="str">
        <f t="shared" si="781"/>
        <v>UAVP</v>
      </c>
      <c r="AW4061" t="str">
        <f t="shared" si="780"/>
        <v>VP UNIVERSITY ACADEMIC AFFAIRS</v>
      </c>
    </row>
    <row r="4062" spans="1:49">
      <c r="A4062" s="59">
        <v>2018</v>
      </c>
      <c r="B4062" t="s">
        <v>137</v>
      </c>
      <c r="C4062" t="s">
        <v>1429</v>
      </c>
      <c r="D4062" t="s">
        <v>1430</v>
      </c>
      <c r="E4062" t="s">
        <v>1435</v>
      </c>
      <c r="F4062" t="s">
        <v>228</v>
      </c>
      <c r="H4062" t="s">
        <v>1436</v>
      </c>
      <c r="I4062" s="170" t="s">
        <v>87</v>
      </c>
      <c r="J4062" t="s">
        <v>88</v>
      </c>
      <c r="K4062" t="s">
        <v>214</v>
      </c>
      <c r="L4062" t="s">
        <v>614</v>
      </c>
      <c r="M4062" t="s">
        <v>615</v>
      </c>
      <c r="N4062" t="s">
        <v>217</v>
      </c>
      <c r="O4062" t="s">
        <v>263</v>
      </c>
      <c r="P4062" t="s">
        <v>346</v>
      </c>
      <c r="Q4062" t="s">
        <v>345</v>
      </c>
      <c r="R4062" t="s">
        <v>347</v>
      </c>
      <c r="S4062" t="s">
        <v>338</v>
      </c>
      <c r="T4062" t="s">
        <v>339</v>
      </c>
      <c r="U4062" s="61" t="s">
        <v>340</v>
      </c>
      <c r="V4062" t="s">
        <v>22</v>
      </c>
      <c r="W4062" t="s">
        <v>263</v>
      </c>
      <c r="X4062" s="59">
        <v>5000</v>
      </c>
      <c r="Y4062" s="59">
        <v>5000</v>
      </c>
      <c r="AA4062" s="146" t="str">
        <f t="shared" si="777"/>
        <v>EX</v>
      </c>
      <c r="AB4062" s="146">
        <f t="shared" si="779"/>
        <v>0</v>
      </c>
      <c r="AC4062" t="str">
        <f t="shared" si="782"/>
        <v>EX</v>
      </c>
      <c r="AD4062" s="74">
        <f t="shared" si="783"/>
        <v>5000</v>
      </c>
      <c r="AE4062" s="74">
        <f t="shared" si="788"/>
        <v>5000</v>
      </c>
      <c r="AF4062">
        <v>1</v>
      </c>
      <c r="AG4062">
        <v>0</v>
      </c>
      <c r="AH4062" s="74">
        <v>0</v>
      </c>
      <c r="AJ4062" s="74">
        <f t="shared" si="784"/>
        <v>0</v>
      </c>
      <c r="AK4062" s="74">
        <f t="shared" si="778"/>
        <v>5000</v>
      </c>
      <c r="AL4062" t="str">
        <f t="shared" si="785"/>
        <v>N</v>
      </c>
      <c r="AN4062" t="s">
        <v>89</v>
      </c>
      <c r="AO4062" t="s">
        <v>88</v>
      </c>
      <c r="AP4062" t="str">
        <f t="shared" si="786"/>
        <v>95</v>
      </c>
      <c r="AQ4062" s="145" t="s">
        <v>1826</v>
      </c>
      <c r="AR4062" t="str">
        <f t="shared" si="787"/>
        <v>1-Adjusted Base Budget</v>
      </c>
      <c r="AS4062" s="145" t="s">
        <v>1827</v>
      </c>
      <c r="AT4062" t="s">
        <v>213</v>
      </c>
      <c r="AV4062" t="str">
        <f t="shared" si="781"/>
        <v>UAVP</v>
      </c>
      <c r="AW4062" t="str">
        <f t="shared" si="780"/>
        <v>VP UNIVERSITY ACADEMIC AFFAIRS</v>
      </c>
    </row>
    <row r="4063" spans="1:49">
      <c r="A4063" s="59">
        <v>2018</v>
      </c>
      <c r="B4063" t="s">
        <v>137</v>
      </c>
      <c r="C4063" t="s">
        <v>1429</v>
      </c>
      <c r="D4063" t="s">
        <v>1430</v>
      </c>
      <c r="E4063" t="s">
        <v>1431</v>
      </c>
      <c r="F4063" t="s">
        <v>228</v>
      </c>
      <c r="H4063" t="s">
        <v>1432</v>
      </c>
      <c r="I4063" s="170" t="s">
        <v>87</v>
      </c>
      <c r="J4063" t="s">
        <v>88</v>
      </c>
      <c r="K4063" t="s">
        <v>214</v>
      </c>
      <c r="L4063" t="s">
        <v>127</v>
      </c>
      <c r="M4063" t="s">
        <v>455</v>
      </c>
      <c r="N4063" t="s">
        <v>217</v>
      </c>
      <c r="O4063" t="s">
        <v>263</v>
      </c>
      <c r="P4063" t="s">
        <v>346</v>
      </c>
      <c r="Q4063" t="s">
        <v>345</v>
      </c>
      <c r="R4063" t="s">
        <v>347</v>
      </c>
      <c r="S4063" t="s">
        <v>338</v>
      </c>
      <c r="T4063" t="s">
        <v>339</v>
      </c>
      <c r="U4063" s="61" t="s">
        <v>340</v>
      </c>
      <c r="V4063" t="s">
        <v>1390</v>
      </c>
      <c r="W4063" t="s">
        <v>263</v>
      </c>
      <c r="X4063" s="59">
        <v>45947</v>
      </c>
      <c r="Y4063" s="59">
        <v>45947</v>
      </c>
      <c r="AA4063" s="146" t="str">
        <f t="shared" si="777"/>
        <v>EX</v>
      </c>
      <c r="AB4063" s="146">
        <f t="shared" si="779"/>
        <v>0</v>
      </c>
      <c r="AC4063" t="str">
        <f t="shared" si="782"/>
        <v>EX</v>
      </c>
      <c r="AD4063" s="74">
        <f t="shared" si="783"/>
        <v>45947</v>
      </c>
      <c r="AE4063" s="74">
        <f t="shared" si="788"/>
        <v>45947</v>
      </c>
      <c r="AF4063">
        <v>1.3809</v>
      </c>
      <c r="AG4063">
        <v>1269</v>
      </c>
      <c r="AH4063" s="74">
        <v>-983.26580000000388</v>
      </c>
      <c r="AJ4063" s="74">
        <f t="shared" si="784"/>
        <v>285.73419999999612</v>
      </c>
      <c r="AK4063" s="74">
        <f t="shared" si="778"/>
        <v>46232.734199999999</v>
      </c>
      <c r="AL4063" t="str">
        <f t="shared" si="785"/>
        <v>Y</v>
      </c>
      <c r="AN4063" t="s">
        <v>89</v>
      </c>
      <c r="AO4063" t="s">
        <v>88</v>
      </c>
      <c r="AP4063" t="str">
        <f t="shared" si="786"/>
        <v>99</v>
      </c>
      <c r="AQ4063" s="145" t="s">
        <v>1826</v>
      </c>
      <c r="AR4063" t="str">
        <f t="shared" si="787"/>
        <v>2-Provision for Compensation Incr</v>
      </c>
      <c r="AS4063" s="145" t="s">
        <v>1827</v>
      </c>
      <c r="AT4063" t="s">
        <v>213</v>
      </c>
      <c r="AV4063" t="str">
        <f t="shared" si="781"/>
        <v>UAVP</v>
      </c>
      <c r="AW4063" t="str">
        <f t="shared" si="780"/>
        <v>VP UNIVERSITY ACADEMIC AFFAIRS</v>
      </c>
    </row>
    <row r="4064" spans="1:49">
      <c r="A4064" s="59">
        <v>2018</v>
      </c>
      <c r="B4064" t="s">
        <v>137</v>
      </c>
      <c r="C4064" t="s">
        <v>1429</v>
      </c>
      <c r="D4064" t="s">
        <v>1430</v>
      </c>
      <c r="E4064" t="s">
        <v>1433</v>
      </c>
      <c r="F4064" t="s">
        <v>228</v>
      </c>
      <c r="H4064" t="s">
        <v>1430</v>
      </c>
      <c r="I4064" s="170" t="s">
        <v>87</v>
      </c>
      <c r="J4064" t="s">
        <v>88</v>
      </c>
      <c r="K4064" t="s">
        <v>214</v>
      </c>
      <c r="L4064" t="s">
        <v>127</v>
      </c>
      <c r="M4064" t="s">
        <v>455</v>
      </c>
      <c r="N4064" t="s">
        <v>217</v>
      </c>
      <c r="O4064" t="s">
        <v>263</v>
      </c>
      <c r="P4064" t="s">
        <v>346</v>
      </c>
      <c r="Q4064" t="s">
        <v>345</v>
      </c>
      <c r="R4064" t="s">
        <v>347</v>
      </c>
      <c r="S4064" t="s">
        <v>338</v>
      </c>
      <c r="T4064" t="s">
        <v>339</v>
      </c>
      <c r="U4064" s="61" t="s">
        <v>340</v>
      </c>
      <c r="V4064" t="s">
        <v>1390</v>
      </c>
      <c r="W4064" t="s">
        <v>263</v>
      </c>
      <c r="X4064" s="59">
        <v>96512</v>
      </c>
      <c r="Y4064" s="59">
        <v>96512</v>
      </c>
      <c r="AA4064" s="146" t="str">
        <f t="shared" si="777"/>
        <v>EX</v>
      </c>
      <c r="AB4064" s="146">
        <f t="shared" si="779"/>
        <v>0</v>
      </c>
      <c r="AC4064" t="str">
        <f t="shared" si="782"/>
        <v>EX</v>
      </c>
      <c r="AD4064" s="74">
        <f t="shared" si="783"/>
        <v>96512</v>
      </c>
      <c r="AE4064" s="74">
        <f t="shared" si="788"/>
        <v>96512</v>
      </c>
      <c r="AF4064">
        <v>1.3809</v>
      </c>
      <c r="AG4064">
        <v>2665</v>
      </c>
      <c r="AH4064" s="74">
        <v>-2065.3568000000082</v>
      </c>
      <c r="AJ4064" s="74">
        <f t="shared" si="784"/>
        <v>599.64319999999179</v>
      </c>
      <c r="AK4064" s="74">
        <f t="shared" si="778"/>
        <v>97111.643199999991</v>
      </c>
      <c r="AL4064" t="str">
        <f t="shared" si="785"/>
        <v>Y</v>
      </c>
      <c r="AN4064" t="s">
        <v>89</v>
      </c>
      <c r="AO4064" t="s">
        <v>88</v>
      </c>
      <c r="AP4064" t="str">
        <f t="shared" si="786"/>
        <v>99</v>
      </c>
      <c r="AQ4064" s="145" t="s">
        <v>1826</v>
      </c>
      <c r="AR4064" t="str">
        <f t="shared" si="787"/>
        <v>2-Provision for Compensation Incr</v>
      </c>
      <c r="AS4064" s="145" t="s">
        <v>1827</v>
      </c>
      <c r="AT4064" t="s">
        <v>213</v>
      </c>
      <c r="AV4064" t="str">
        <f t="shared" si="781"/>
        <v>UAVP</v>
      </c>
      <c r="AW4064" t="str">
        <f t="shared" si="780"/>
        <v>VP UNIVERSITY ACADEMIC AFFAIRS</v>
      </c>
    </row>
    <row r="4065" spans="1:49">
      <c r="A4065" s="59">
        <v>2018</v>
      </c>
      <c r="B4065" t="s">
        <v>137</v>
      </c>
      <c r="C4065" t="s">
        <v>1429</v>
      </c>
      <c r="D4065" t="s">
        <v>1430</v>
      </c>
      <c r="E4065" t="s">
        <v>1435</v>
      </c>
      <c r="F4065" t="s">
        <v>228</v>
      </c>
      <c r="H4065" t="s">
        <v>1436</v>
      </c>
      <c r="I4065" s="170" t="s">
        <v>87</v>
      </c>
      <c r="J4065" t="s">
        <v>88</v>
      </c>
      <c r="K4065" t="s">
        <v>214</v>
      </c>
      <c r="L4065" t="s">
        <v>128</v>
      </c>
      <c r="M4065" t="s">
        <v>457</v>
      </c>
      <c r="N4065" t="s">
        <v>217</v>
      </c>
      <c r="O4065" t="s">
        <v>263</v>
      </c>
      <c r="P4065" t="s">
        <v>458</v>
      </c>
      <c r="Q4065" t="s">
        <v>459</v>
      </c>
      <c r="R4065" t="s">
        <v>460</v>
      </c>
      <c r="S4065" t="s">
        <v>338</v>
      </c>
      <c r="T4065" t="s">
        <v>339</v>
      </c>
      <c r="U4065" s="61" t="s">
        <v>340</v>
      </c>
      <c r="V4065" t="s">
        <v>22</v>
      </c>
      <c r="W4065" t="s">
        <v>263</v>
      </c>
      <c r="X4065" s="59">
        <v>72925</v>
      </c>
      <c r="Y4065" s="59">
        <v>72925</v>
      </c>
      <c r="AA4065" s="146" t="str">
        <f t="shared" si="777"/>
        <v>EX</v>
      </c>
      <c r="AB4065" s="146">
        <f t="shared" si="779"/>
        <v>0</v>
      </c>
      <c r="AC4065" t="str">
        <f t="shared" si="782"/>
        <v>EX</v>
      </c>
      <c r="AD4065" s="74">
        <f t="shared" si="783"/>
        <v>72925</v>
      </c>
      <c r="AE4065" s="74">
        <f t="shared" si="788"/>
        <v>72925</v>
      </c>
      <c r="AF4065">
        <v>1.3859999999999999</v>
      </c>
      <c r="AG4065">
        <v>2021</v>
      </c>
      <c r="AH4065" s="74">
        <v>-284.40750000000105</v>
      </c>
      <c r="AJ4065" s="74">
        <f t="shared" si="784"/>
        <v>1736.5924999999988</v>
      </c>
      <c r="AK4065" s="74">
        <f t="shared" si="778"/>
        <v>74661.592499999999</v>
      </c>
      <c r="AL4065" t="str">
        <f t="shared" si="785"/>
        <v>Y</v>
      </c>
      <c r="AN4065" t="s">
        <v>89</v>
      </c>
      <c r="AO4065" t="s">
        <v>88</v>
      </c>
      <c r="AP4065" t="str">
        <f t="shared" si="786"/>
        <v>99</v>
      </c>
      <c r="AQ4065" s="145" t="s">
        <v>1826</v>
      </c>
      <c r="AR4065" t="str">
        <f t="shared" si="787"/>
        <v>2-Provision for Compensation Incr</v>
      </c>
      <c r="AS4065" s="145" t="s">
        <v>1827</v>
      </c>
      <c r="AT4065" t="s">
        <v>213</v>
      </c>
      <c r="AV4065" t="str">
        <f t="shared" si="781"/>
        <v>UAVP</v>
      </c>
      <c r="AW4065" t="str">
        <f t="shared" si="780"/>
        <v>VP UNIVERSITY ACADEMIC AFFAIRS</v>
      </c>
    </row>
    <row r="4066" spans="1:49">
      <c r="A4066" s="59">
        <v>2018</v>
      </c>
      <c r="B4066" t="s">
        <v>137</v>
      </c>
      <c r="C4066" t="s">
        <v>1429</v>
      </c>
      <c r="D4066" t="s">
        <v>1430</v>
      </c>
      <c r="E4066" t="s">
        <v>1435</v>
      </c>
      <c r="F4066" t="s">
        <v>228</v>
      </c>
      <c r="H4066" t="s">
        <v>1436</v>
      </c>
      <c r="I4066" s="170" t="s">
        <v>87</v>
      </c>
      <c r="J4066" t="s">
        <v>88</v>
      </c>
      <c r="K4066" t="s">
        <v>214</v>
      </c>
      <c r="L4066" t="s">
        <v>461</v>
      </c>
      <c r="M4066" t="s">
        <v>462</v>
      </c>
      <c r="N4066" t="s">
        <v>217</v>
      </c>
      <c r="O4066" t="s">
        <v>263</v>
      </c>
      <c r="P4066" t="s">
        <v>458</v>
      </c>
      <c r="Q4066" t="s">
        <v>459</v>
      </c>
      <c r="R4066" t="s">
        <v>460</v>
      </c>
      <c r="S4066" t="s">
        <v>338</v>
      </c>
      <c r="T4066" t="s">
        <v>339</v>
      </c>
      <c r="U4066" s="61" t="s">
        <v>340</v>
      </c>
      <c r="V4066" t="s">
        <v>22</v>
      </c>
      <c r="W4066" t="s">
        <v>263</v>
      </c>
      <c r="X4066" s="59">
        <v>769</v>
      </c>
      <c r="Y4066" s="59">
        <v>769</v>
      </c>
      <c r="AA4066" s="146" t="str">
        <f t="shared" si="777"/>
        <v>EX</v>
      </c>
      <c r="AB4066" s="146">
        <f t="shared" si="779"/>
        <v>0</v>
      </c>
      <c r="AC4066" t="str">
        <f t="shared" si="782"/>
        <v>EX</v>
      </c>
      <c r="AD4066" s="74">
        <f t="shared" si="783"/>
        <v>769</v>
      </c>
      <c r="AE4066" s="74">
        <f t="shared" si="788"/>
        <v>769</v>
      </c>
      <c r="AF4066">
        <v>1</v>
      </c>
      <c r="AG4066">
        <v>0</v>
      </c>
      <c r="AH4066" s="74">
        <v>0</v>
      </c>
      <c r="AJ4066" s="74">
        <f t="shared" si="784"/>
        <v>0</v>
      </c>
      <c r="AK4066" s="74">
        <f t="shared" si="778"/>
        <v>769</v>
      </c>
      <c r="AL4066" t="str">
        <f t="shared" si="785"/>
        <v>N</v>
      </c>
      <c r="AN4066" t="s">
        <v>89</v>
      </c>
      <c r="AO4066" t="s">
        <v>88</v>
      </c>
      <c r="AP4066" t="str">
        <f t="shared" si="786"/>
        <v>95</v>
      </c>
      <c r="AQ4066" s="145" t="s">
        <v>1826</v>
      </c>
      <c r="AR4066" t="str">
        <f t="shared" si="787"/>
        <v>1-Adjusted Base Budget</v>
      </c>
      <c r="AS4066" s="145" t="s">
        <v>1827</v>
      </c>
      <c r="AT4066" t="s">
        <v>213</v>
      </c>
      <c r="AV4066" t="str">
        <f t="shared" si="781"/>
        <v>UAVP</v>
      </c>
      <c r="AW4066" t="str">
        <f t="shared" si="780"/>
        <v>VP UNIVERSITY ACADEMIC AFFAIRS</v>
      </c>
    </row>
    <row r="4067" spans="1:49">
      <c r="A4067" s="59">
        <v>2018</v>
      </c>
      <c r="B4067" t="s">
        <v>137</v>
      </c>
      <c r="C4067" t="s">
        <v>1429</v>
      </c>
      <c r="D4067" t="s">
        <v>1430</v>
      </c>
      <c r="E4067" t="s">
        <v>1431</v>
      </c>
      <c r="F4067" t="s">
        <v>228</v>
      </c>
      <c r="H4067" t="s">
        <v>1432</v>
      </c>
      <c r="I4067" s="170" t="s">
        <v>87</v>
      </c>
      <c r="J4067" t="s">
        <v>88</v>
      </c>
      <c r="K4067" t="s">
        <v>214</v>
      </c>
      <c r="L4067" t="s">
        <v>463</v>
      </c>
      <c r="M4067" t="s">
        <v>464</v>
      </c>
      <c r="N4067" t="s">
        <v>217</v>
      </c>
      <c r="O4067" t="s">
        <v>263</v>
      </c>
      <c r="P4067" t="s">
        <v>465</v>
      </c>
      <c r="Q4067" t="s">
        <v>466</v>
      </c>
      <c r="R4067" t="s">
        <v>467</v>
      </c>
      <c r="S4067" t="s">
        <v>338</v>
      </c>
      <c r="T4067" t="s">
        <v>339</v>
      </c>
      <c r="U4067" s="61" t="s">
        <v>340</v>
      </c>
      <c r="V4067" t="s">
        <v>1390</v>
      </c>
      <c r="W4067" t="s">
        <v>263</v>
      </c>
      <c r="X4067" s="59">
        <v>25000</v>
      </c>
      <c r="Y4067" s="59">
        <v>25000</v>
      </c>
      <c r="AA4067" s="146" t="str">
        <f t="shared" si="777"/>
        <v>EX</v>
      </c>
      <c r="AB4067" s="146">
        <f t="shared" si="779"/>
        <v>0</v>
      </c>
      <c r="AC4067" t="str">
        <f t="shared" si="782"/>
        <v>EX</v>
      </c>
      <c r="AD4067" s="74">
        <f t="shared" si="783"/>
        <v>25000</v>
      </c>
      <c r="AE4067" s="74">
        <f t="shared" si="788"/>
        <v>25000</v>
      </c>
      <c r="AF4067">
        <v>1</v>
      </c>
      <c r="AG4067">
        <v>0</v>
      </c>
      <c r="AH4067" s="74">
        <v>0</v>
      </c>
      <c r="AJ4067" s="74">
        <f t="shared" si="784"/>
        <v>0</v>
      </c>
      <c r="AK4067" s="74">
        <f t="shared" si="778"/>
        <v>25000</v>
      </c>
      <c r="AL4067" t="str">
        <f t="shared" si="785"/>
        <v>N</v>
      </c>
      <c r="AN4067" t="s">
        <v>89</v>
      </c>
      <c r="AO4067" t="s">
        <v>88</v>
      </c>
      <c r="AP4067" t="str">
        <f t="shared" si="786"/>
        <v>95</v>
      </c>
      <c r="AQ4067" s="145" t="s">
        <v>1826</v>
      </c>
      <c r="AR4067" t="str">
        <f t="shared" si="787"/>
        <v>1-Adjusted Base Budget</v>
      </c>
      <c r="AS4067" s="145" t="s">
        <v>1827</v>
      </c>
      <c r="AT4067" t="s">
        <v>213</v>
      </c>
      <c r="AV4067" t="str">
        <f t="shared" si="781"/>
        <v>UAVP</v>
      </c>
      <c r="AW4067" t="str">
        <f t="shared" si="780"/>
        <v>VP UNIVERSITY ACADEMIC AFFAIRS</v>
      </c>
    </row>
    <row r="4068" spans="1:49">
      <c r="A4068" s="59">
        <v>2018</v>
      </c>
      <c r="B4068" t="s">
        <v>137</v>
      </c>
      <c r="C4068" t="s">
        <v>1429</v>
      </c>
      <c r="D4068" t="s">
        <v>1430</v>
      </c>
      <c r="E4068" t="s">
        <v>1435</v>
      </c>
      <c r="F4068" t="s">
        <v>228</v>
      </c>
      <c r="H4068" t="s">
        <v>1436</v>
      </c>
      <c r="I4068" s="170" t="s">
        <v>87</v>
      </c>
      <c r="J4068" t="s">
        <v>88</v>
      </c>
      <c r="K4068" t="s">
        <v>214</v>
      </c>
      <c r="L4068" t="s">
        <v>463</v>
      </c>
      <c r="M4068" t="s">
        <v>464</v>
      </c>
      <c r="N4068" t="s">
        <v>217</v>
      </c>
      <c r="O4068" t="s">
        <v>263</v>
      </c>
      <c r="P4068" t="s">
        <v>465</v>
      </c>
      <c r="Q4068" t="s">
        <v>466</v>
      </c>
      <c r="R4068" t="s">
        <v>467</v>
      </c>
      <c r="S4068" t="s">
        <v>338</v>
      </c>
      <c r="T4068" t="s">
        <v>339</v>
      </c>
      <c r="U4068" s="61" t="s">
        <v>340</v>
      </c>
      <c r="V4068" t="s">
        <v>22</v>
      </c>
      <c r="W4068" t="s">
        <v>263</v>
      </c>
      <c r="X4068" s="59">
        <v>10000</v>
      </c>
      <c r="Y4068" s="59">
        <v>10000</v>
      </c>
      <c r="AA4068" s="146" t="str">
        <f t="shared" si="777"/>
        <v>EX</v>
      </c>
      <c r="AB4068" s="146">
        <f t="shared" si="779"/>
        <v>0</v>
      </c>
      <c r="AC4068" t="str">
        <f t="shared" si="782"/>
        <v>EX</v>
      </c>
      <c r="AD4068" s="74">
        <f t="shared" si="783"/>
        <v>10000</v>
      </c>
      <c r="AE4068" s="74">
        <f t="shared" si="788"/>
        <v>10000</v>
      </c>
      <c r="AF4068">
        <v>1</v>
      </c>
      <c r="AG4068">
        <v>0</v>
      </c>
      <c r="AH4068" s="74">
        <v>0</v>
      </c>
      <c r="AJ4068" s="74">
        <f t="shared" si="784"/>
        <v>0</v>
      </c>
      <c r="AK4068" s="74">
        <f t="shared" si="778"/>
        <v>10000</v>
      </c>
      <c r="AL4068" t="str">
        <f t="shared" si="785"/>
        <v>N</v>
      </c>
      <c r="AN4068" t="s">
        <v>89</v>
      </c>
      <c r="AO4068" t="s">
        <v>88</v>
      </c>
      <c r="AP4068" t="str">
        <f t="shared" si="786"/>
        <v>95</v>
      </c>
      <c r="AQ4068" s="145" t="s">
        <v>1826</v>
      </c>
      <c r="AR4068" t="str">
        <f t="shared" si="787"/>
        <v>1-Adjusted Base Budget</v>
      </c>
      <c r="AS4068" s="145" t="s">
        <v>1827</v>
      </c>
      <c r="AT4068" t="s">
        <v>213</v>
      </c>
      <c r="AV4068" t="str">
        <f t="shared" si="781"/>
        <v>UAVP</v>
      </c>
      <c r="AW4068" t="str">
        <f t="shared" si="780"/>
        <v>VP UNIVERSITY ACADEMIC AFFAIRS</v>
      </c>
    </row>
    <row r="4069" spans="1:49">
      <c r="A4069" s="59">
        <v>2018</v>
      </c>
      <c r="B4069" t="s">
        <v>137</v>
      </c>
      <c r="C4069" t="s">
        <v>1429</v>
      </c>
      <c r="D4069" t="s">
        <v>1430</v>
      </c>
      <c r="E4069" t="s">
        <v>1433</v>
      </c>
      <c r="F4069" t="s">
        <v>228</v>
      </c>
      <c r="H4069" t="s">
        <v>1430</v>
      </c>
      <c r="I4069" s="170" t="s">
        <v>87</v>
      </c>
      <c r="J4069" t="s">
        <v>88</v>
      </c>
      <c r="K4069" t="s">
        <v>214</v>
      </c>
      <c r="L4069" t="s">
        <v>472</v>
      </c>
      <c r="M4069" t="s">
        <v>473</v>
      </c>
      <c r="N4069" t="s">
        <v>217</v>
      </c>
      <c r="O4069" t="s">
        <v>263</v>
      </c>
      <c r="P4069" t="s">
        <v>465</v>
      </c>
      <c r="Q4069" t="s">
        <v>466</v>
      </c>
      <c r="R4069" t="s">
        <v>467</v>
      </c>
      <c r="S4069" t="s">
        <v>338</v>
      </c>
      <c r="T4069" t="s">
        <v>339</v>
      </c>
      <c r="U4069" s="61" t="s">
        <v>340</v>
      </c>
      <c r="V4069" t="s">
        <v>1390</v>
      </c>
      <c r="W4069" t="s">
        <v>263</v>
      </c>
      <c r="X4069" s="59">
        <v>10000</v>
      </c>
      <c r="Y4069" s="59">
        <v>10000</v>
      </c>
      <c r="AA4069" s="146" t="str">
        <f t="shared" si="777"/>
        <v>EX</v>
      </c>
      <c r="AB4069" s="146">
        <f t="shared" si="779"/>
        <v>0</v>
      </c>
      <c r="AC4069" t="str">
        <f t="shared" si="782"/>
        <v>EX</v>
      </c>
      <c r="AD4069" s="74">
        <f t="shared" si="783"/>
        <v>10000</v>
      </c>
      <c r="AE4069" s="74">
        <f t="shared" si="788"/>
        <v>10000</v>
      </c>
      <c r="AF4069">
        <v>1</v>
      </c>
      <c r="AG4069">
        <v>0</v>
      </c>
      <c r="AH4069" s="74">
        <v>0</v>
      </c>
      <c r="AJ4069" s="74">
        <f t="shared" si="784"/>
        <v>0</v>
      </c>
      <c r="AK4069" s="74">
        <f t="shared" si="778"/>
        <v>10000</v>
      </c>
      <c r="AL4069" t="str">
        <f t="shared" si="785"/>
        <v>N</v>
      </c>
      <c r="AN4069" t="s">
        <v>89</v>
      </c>
      <c r="AO4069" t="s">
        <v>88</v>
      </c>
      <c r="AP4069" t="str">
        <f t="shared" si="786"/>
        <v>95</v>
      </c>
      <c r="AQ4069" s="145" t="s">
        <v>1826</v>
      </c>
      <c r="AR4069" t="str">
        <f t="shared" si="787"/>
        <v>1-Adjusted Base Budget</v>
      </c>
      <c r="AS4069" s="145" t="s">
        <v>1827</v>
      </c>
      <c r="AT4069" t="s">
        <v>213</v>
      </c>
      <c r="AV4069" t="str">
        <f t="shared" si="781"/>
        <v>UAVP</v>
      </c>
      <c r="AW4069" t="str">
        <f t="shared" si="780"/>
        <v>VP UNIVERSITY ACADEMIC AFFAIRS</v>
      </c>
    </row>
    <row r="4070" spans="1:49">
      <c r="A4070" s="59">
        <v>2018</v>
      </c>
      <c r="B4070" t="s">
        <v>137</v>
      </c>
      <c r="C4070" t="s">
        <v>1429</v>
      </c>
      <c r="D4070" t="s">
        <v>1430</v>
      </c>
      <c r="E4070" t="s">
        <v>1435</v>
      </c>
      <c r="F4070" t="s">
        <v>228</v>
      </c>
      <c r="H4070" t="s">
        <v>1436</v>
      </c>
      <c r="I4070" s="170" t="s">
        <v>87</v>
      </c>
      <c r="J4070" t="s">
        <v>88</v>
      </c>
      <c r="K4070" t="s">
        <v>214</v>
      </c>
      <c r="L4070" t="s">
        <v>476</v>
      </c>
      <c r="M4070" t="s">
        <v>477</v>
      </c>
      <c r="N4070" t="s">
        <v>217</v>
      </c>
      <c r="O4070" t="s">
        <v>263</v>
      </c>
      <c r="P4070" t="s">
        <v>465</v>
      </c>
      <c r="Q4070" t="s">
        <v>466</v>
      </c>
      <c r="R4070" t="s">
        <v>467</v>
      </c>
      <c r="S4070" t="s">
        <v>338</v>
      </c>
      <c r="T4070" t="s">
        <v>339</v>
      </c>
      <c r="U4070" s="61" t="s">
        <v>340</v>
      </c>
      <c r="V4070" t="s">
        <v>22</v>
      </c>
      <c r="W4070" t="s">
        <v>263</v>
      </c>
      <c r="X4070" s="59">
        <v>18000</v>
      </c>
      <c r="Y4070" s="59">
        <v>18000</v>
      </c>
      <c r="AA4070" s="146" t="str">
        <f t="shared" si="777"/>
        <v>EX</v>
      </c>
      <c r="AB4070" s="146">
        <f t="shared" si="779"/>
        <v>0</v>
      </c>
      <c r="AC4070" t="str">
        <f t="shared" si="782"/>
        <v>EX</v>
      </c>
      <c r="AD4070" s="74">
        <f t="shared" si="783"/>
        <v>18000</v>
      </c>
      <c r="AE4070" s="74">
        <f t="shared" si="788"/>
        <v>18000</v>
      </c>
      <c r="AF4070">
        <v>1</v>
      </c>
      <c r="AG4070">
        <v>0</v>
      </c>
      <c r="AH4070" s="74">
        <v>0</v>
      </c>
      <c r="AJ4070" s="74">
        <f t="shared" si="784"/>
        <v>0</v>
      </c>
      <c r="AK4070" s="74">
        <f t="shared" si="778"/>
        <v>18000</v>
      </c>
      <c r="AL4070" t="str">
        <f t="shared" si="785"/>
        <v>N</v>
      </c>
      <c r="AN4070" t="s">
        <v>89</v>
      </c>
      <c r="AO4070" t="s">
        <v>88</v>
      </c>
      <c r="AP4070" t="str">
        <f t="shared" si="786"/>
        <v>95</v>
      </c>
      <c r="AQ4070" s="145" t="s">
        <v>1826</v>
      </c>
      <c r="AR4070" t="str">
        <f t="shared" si="787"/>
        <v>1-Adjusted Base Budget</v>
      </c>
      <c r="AS4070" s="145" t="s">
        <v>1827</v>
      </c>
      <c r="AT4070" t="s">
        <v>213</v>
      </c>
      <c r="AV4070" t="str">
        <f t="shared" si="781"/>
        <v>UAVP</v>
      </c>
      <c r="AW4070" t="str">
        <f t="shared" si="780"/>
        <v>VP UNIVERSITY ACADEMIC AFFAIRS</v>
      </c>
    </row>
    <row r="4071" spans="1:49">
      <c r="A4071" s="59">
        <v>2018</v>
      </c>
      <c r="B4071" t="s">
        <v>137</v>
      </c>
      <c r="C4071" t="s">
        <v>1429</v>
      </c>
      <c r="D4071" t="s">
        <v>1430</v>
      </c>
      <c r="E4071" t="s">
        <v>1431</v>
      </c>
      <c r="F4071" t="s">
        <v>228</v>
      </c>
      <c r="H4071" t="s">
        <v>1432</v>
      </c>
      <c r="I4071" s="170" t="s">
        <v>87</v>
      </c>
      <c r="J4071" t="s">
        <v>88</v>
      </c>
      <c r="K4071" t="s">
        <v>214</v>
      </c>
      <c r="L4071" t="s">
        <v>350</v>
      </c>
      <c r="M4071" t="s">
        <v>351</v>
      </c>
      <c r="N4071" t="s">
        <v>217</v>
      </c>
      <c r="O4071" t="s">
        <v>263</v>
      </c>
      <c r="P4071" t="s">
        <v>352</v>
      </c>
      <c r="Q4071" t="s">
        <v>353</v>
      </c>
      <c r="R4071" t="s">
        <v>354</v>
      </c>
      <c r="S4071" t="s">
        <v>264</v>
      </c>
      <c r="T4071" t="s">
        <v>265</v>
      </c>
      <c r="U4071" s="61" t="s">
        <v>266</v>
      </c>
      <c r="V4071" t="s">
        <v>1390</v>
      </c>
      <c r="W4071" t="s">
        <v>263</v>
      </c>
      <c r="X4071" s="59">
        <v>7000</v>
      </c>
      <c r="Y4071" s="59">
        <v>7000</v>
      </c>
      <c r="AA4071" s="146" t="str">
        <f t="shared" si="777"/>
        <v>EX</v>
      </c>
      <c r="AB4071" s="146">
        <f t="shared" si="779"/>
        <v>0</v>
      </c>
      <c r="AC4071" t="str">
        <f t="shared" si="782"/>
        <v>EX</v>
      </c>
      <c r="AD4071" s="74">
        <f t="shared" si="783"/>
        <v>7000</v>
      </c>
      <c r="AE4071" s="74">
        <f t="shared" si="788"/>
        <v>7000</v>
      </c>
      <c r="AF4071">
        <v>1</v>
      </c>
      <c r="AG4071">
        <v>0</v>
      </c>
      <c r="AH4071" s="74">
        <v>0</v>
      </c>
      <c r="AJ4071" s="74">
        <f t="shared" si="784"/>
        <v>0</v>
      </c>
      <c r="AK4071" s="74">
        <f t="shared" si="778"/>
        <v>7000</v>
      </c>
      <c r="AL4071" t="str">
        <f t="shared" si="785"/>
        <v>N</v>
      </c>
      <c r="AN4071" t="s">
        <v>89</v>
      </c>
      <c r="AO4071" t="s">
        <v>88</v>
      </c>
      <c r="AP4071" t="str">
        <f t="shared" si="786"/>
        <v>95</v>
      </c>
      <c r="AQ4071" s="145" t="s">
        <v>1826</v>
      </c>
      <c r="AR4071" t="str">
        <f t="shared" si="787"/>
        <v>1-Adjusted Base Budget</v>
      </c>
      <c r="AS4071" s="145" t="s">
        <v>1827</v>
      </c>
      <c r="AT4071" t="s">
        <v>213</v>
      </c>
      <c r="AV4071" t="str">
        <f t="shared" si="781"/>
        <v>UAVP</v>
      </c>
      <c r="AW4071" t="str">
        <f t="shared" si="780"/>
        <v>VP UNIVERSITY ACADEMIC AFFAIRS</v>
      </c>
    </row>
    <row r="4072" spans="1:49">
      <c r="A4072" s="59">
        <v>2018</v>
      </c>
      <c r="B4072" t="s">
        <v>137</v>
      </c>
      <c r="C4072" t="s">
        <v>1429</v>
      </c>
      <c r="D4072" t="s">
        <v>1430</v>
      </c>
      <c r="E4072" t="s">
        <v>1433</v>
      </c>
      <c r="F4072" t="s">
        <v>228</v>
      </c>
      <c r="H4072" t="s">
        <v>1430</v>
      </c>
      <c r="I4072" s="170" t="s">
        <v>87</v>
      </c>
      <c r="J4072" t="s">
        <v>88</v>
      </c>
      <c r="K4072" t="s">
        <v>214</v>
      </c>
      <c r="L4072" t="s">
        <v>350</v>
      </c>
      <c r="M4072" t="s">
        <v>351</v>
      </c>
      <c r="N4072" t="s">
        <v>217</v>
      </c>
      <c r="O4072" t="s">
        <v>263</v>
      </c>
      <c r="P4072" t="s">
        <v>352</v>
      </c>
      <c r="Q4072" t="s">
        <v>353</v>
      </c>
      <c r="R4072" t="s">
        <v>354</v>
      </c>
      <c r="S4072" t="s">
        <v>264</v>
      </c>
      <c r="T4072" t="s">
        <v>265</v>
      </c>
      <c r="U4072" s="61" t="s">
        <v>266</v>
      </c>
      <c r="V4072" t="s">
        <v>1390</v>
      </c>
      <c r="W4072" t="s">
        <v>263</v>
      </c>
      <c r="X4072" s="59">
        <v>1000</v>
      </c>
      <c r="Y4072" s="59">
        <v>1000</v>
      </c>
      <c r="AA4072" s="146" t="str">
        <f t="shared" si="777"/>
        <v>EX</v>
      </c>
      <c r="AB4072" s="146">
        <f t="shared" si="779"/>
        <v>0</v>
      </c>
      <c r="AC4072" t="str">
        <f t="shared" si="782"/>
        <v>EX</v>
      </c>
      <c r="AD4072" s="74">
        <f t="shared" si="783"/>
        <v>1000</v>
      </c>
      <c r="AE4072" s="74">
        <f t="shared" si="788"/>
        <v>1000</v>
      </c>
      <c r="AF4072">
        <v>1</v>
      </c>
      <c r="AG4072">
        <v>0</v>
      </c>
      <c r="AH4072" s="74">
        <v>0</v>
      </c>
      <c r="AJ4072" s="74">
        <f t="shared" si="784"/>
        <v>0</v>
      </c>
      <c r="AK4072" s="74">
        <f t="shared" si="778"/>
        <v>1000</v>
      </c>
      <c r="AL4072" t="str">
        <f t="shared" si="785"/>
        <v>N</v>
      </c>
      <c r="AN4072" t="s">
        <v>89</v>
      </c>
      <c r="AO4072" t="s">
        <v>88</v>
      </c>
      <c r="AP4072" t="str">
        <f t="shared" si="786"/>
        <v>95</v>
      </c>
      <c r="AQ4072" s="145" t="s">
        <v>1826</v>
      </c>
      <c r="AR4072" t="str">
        <f t="shared" si="787"/>
        <v>1-Adjusted Base Budget</v>
      </c>
      <c r="AS4072" s="145" t="s">
        <v>1827</v>
      </c>
      <c r="AT4072" t="s">
        <v>213</v>
      </c>
      <c r="AV4072" t="str">
        <f t="shared" si="781"/>
        <v>UAVP</v>
      </c>
      <c r="AW4072" t="str">
        <f t="shared" si="780"/>
        <v>VP UNIVERSITY ACADEMIC AFFAIRS</v>
      </c>
    </row>
    <row r="4073" spans="1:49">
      <c r="A4073" s="59">
        <v>2018</v>
      </c>
      <c r="B4073" t="s">
        <v>137</v>
      </c>
      <c r="C4073" t="s">
        <v>1429</v>
      </c>
      <c r="D4073" t="s">
        <v>1430</v>
      </c>
      <c r="E4073" t="s">
        <v>1434</v>
      </c>
      <c r="F4073" t="s">
        <v>228</v>
      </c>
      <c r="H4073" t="s">
        <v>1781</v>
      </c>
      <c r="I4073" s="170" t="s">
        <v>87</v>
      </c>
      <c r="J4073" t="s">
        <v>88</v>
      </c>
      <c r="K4073" t="s">
        <v>214</v>
      </c>
      <c r="L4073" t="s">
        <v>350</v>
      </c>
      <c r="M4073" t="s">
        <v>351</v>
      </c>
      <c r="N4073" t="s">
        <v>217</v>
      </c>
      <c r="O4073" t="s">
        <v>263</v>
      </c>
      <c r="P4073" t="s">
        <v>352</v>
      </c>
      <c r="Q4073" t="s">
        <v>353</v>
      </c>
      <c r="R4073" t="s">
        <v>354</v>
      </c>
      <c r="S4073" t="s">
        <v>264</v>
      </c>
      <c r="T4073" t="s">
        <v>265</v>
      </c>
      <c r="U4073" s="61" t="s">
        <v>266</v>
      </c>
      <c r="V4073" t="s">
        <v>1390</v>
      </c>
      <c r="W4073" t="s">
        <v>263</v>
      </c>
      <c r="X4073" s="59">
        <v>1472</v>
      </c>
      <c r="Y4073" s="59">
        <v>1472</v>
      </c>
      <c r="AA4073" s="146" t="str">
        <f t="shared" ref="AA4073:AA4136" si="789">IF(P4073 ="CORI","IN",IF(P4073 ="TRIN","IN",O4073))</f>
        <v>EX</v>
      </c>
      <c r="AB4073" s="146">
        <f t="shared" si="779"/>
        <v>0</v>
      </c>
      <c r="AC4073" t="str">
        <f t="shared" si="782"/>
        <v>EX</v>
      </c>
      <c r="AD4073" s="74">
        <f t="shared" si="783"/>
        <v>1472</v>
      </c>
      <c r="AE4073" s="74">
        <f t="shared" si="788"/>
        <v>1472</v>
      </c>
      <c r="AF4073">
        <v>1</v>
      </c>
      <c r="AG4073">
        <v>0</v>
      </c>
      <c r="AH4073" s="74">
        <v>0</v>
      </c>
      <c r="AJ4073" s="74">
        <f t="shared" si="784"/>
        <v>0</v>
      </c>
      <c r="AK4073" s="74">
        <f t="shared" si="778"/>
        <v>1472</v>
      </c>
      <c r="AL4073" t="str">
        <f t="shared" si="785"/>
        <v>N</v>
      </c>
      <c r="AN4073" t="s">
        <v>89</v>
      </c>
      <c r="AO4073" t="s">
        <v>88</v>
      </c>
      <c r="AP4073" t="str">
        <f t="shared" si="786"/>
        <v>95</v>
      </c>
      <c r="AQ4073" s="145" t="s">
        <v>1826</v>
      </c>
      <c r="AR4073" t="str">
        <f t="shared" si="787"/>
        <v>1-Adjusted Base Budget</v>
      </c>
      <c r="AS4073" s="145" t="s">
        <v>1827</v>
      </c>
      <c r="AT4073" t="s">
        <v>213</v>
      </c>
      <c r="AV4073" t="str">
        <f t="shared" si="781"/>
        <v>UAVP</v>
      </c>
      <c r="AW4073" t="str">
        <f t="shared" si="780"/>
        <v>VP UNIVERSITY ACADEMIC AFFAIRS</v>
      </c>
    </row>
    <row r="4074" spans="1:49">
      <c r="A4074" s="59">
        <v>2018</v>
      </c>
      <c r="B4074" t="s">
        <v>137</v>
      </c>
      <c r="C4074" t="s">
        <v>1429</v>
      </c>
      <c r="D4074" t="s">
        <v>1430</v>
      </c>
      <c r="E4074" t="s">
        <v>1431</v>
      </c>
      <c r="F4074" t="s">
        <v>228</v>
      </c>
      <c r="H4074" t="s">
        <v>1432</v>
      </c>
      <c r="I4074" s="170" t="s">
        <v>87</v>
      </c>
      <c r="J4074" t="s">
        <v>88</v>
      </c>
      <c r="K4074" t="s">
        <v>214</v>
      </c>
      <c r="L4074" t="s">
        <v>697</v>
      </c>
      <c r="M4074" t="s">
        <v>698</v>
      </c>
      <c r="N4074" t="s">
        <v>217</v>
      </c>
      <c r="O4074" t="s">
        <v>263</v>
      </c>
      <c r="P4074" t="s">
        <v>699</v>
      </c>
      <c r="Q4074" t="s">
        <v>700</v>
      </c>
      <c r="R4074" t="s">
        <v>701</v>
      </c>
      <c r="S4074" t="s">
        <v>264</v>
      </c>
      <c r="T4074" t="s">
        <v>265</v>
      </c>
      <c r="U4074" s="61" t="s">
        <v>266</v>
      </c>
      <c r="V4074" t="s">
        <v>1390</v>
      </c>
      <c r="W4074" t="s">
        <v>263</v>
      </c>
      <c r="X4074" s="59">
        <v>3000</v>
      </c>
      <c r="Y4074" s="59">
        <v>3000</v>
      </c>
      <c r="AA4074" s="146" t="str">
        <f t="shared" si="789"/>
        <v>EX</v>
      </c>
      <c r="AB4074" s="146">
        <f t="shared" si="779"/>
        <v>0</v>
      </c>
      <c r="AC4074" t="str">
        <f t="shared" si="782"/>
        <v>EX</v>
      </c>
      <c r="AD4074" s="74">
        <f t="shared" si="783"/>
        <v>3000</v>
      </c>
      <c r="AE4074" s="74">
        <f t="shared" si="788"/>
        <v>3000</v>
      </c>
      <c r="AF4074">
        <v>1</v>
      </c>
      <c r="AG4074">
        <v>0</v>
      </c>
      <c r="AH4074" s="74">
        <v>0</v>
      </c>
      <c r="AJ4074" s="74">
        <f t="shared" si="784"/>
        <v>0</v>
      </c>
      <c r="AK4074" s="74">
        <f t="shared" si="778"/>
        <v>3000</v>
      </c>
      <c r="AL4074" t="str">
        <f t="shared" si="785"/>
        <v>N</v>
      </c>
      <c r="AN4074" t="s">
        <v>89</v>
      </c>
      <c r="AO4074" t="s">
        <v>88</v>
      </c>
      <c r="AP4074" t="str">
        <f t="shared" si="786"/>
        <v>95</v>
      </c>
      <c r="AQ4074" s="145" t="s">
        <v>1826</v>
      </c>
      <c r="AR4074" t="str">
        <f t="shared" si="787"/>
        <v>1-Adjusted Base Budget</v>
      </c>
      <c r="AS4074" s="145" t="s">
        <v>1827</v>
      </c>
      <c r="AT4074" t="s">
        <v>213</v>
      </c>
      <c r="AV4074" t="str">
        <f t="shared" si="781"/>
        <v>UAVP</v>
      </c>
      <c r="AW4074" t="str">
        <f t="shared" si="780"/>
        <v>VP UNIVERSITY ACADEMIC AFFAIRS</v>
      </c>
    </row>
    <row r="4075" spans="1:49">
      <c r="A4075" s="59">
        <v>2018</v>
      </c>
      <c r="B4075" t="s">
        <v>137</v>
      </c>
      <c r="C4075" t="s">
        <v>1429</v>
      </c>
      <c r="D4075" t="s">
        <v>1430</v>
      </c>
      <c r="E4075" t="s">
        <v>1435</v>
      </c>
      <c r="F4075" t="s">
        <v>228</v>
      </c>
      <c r="H4075" t="s">
        <v>1436</v>
      </c>
      <c r="I4075" s="170" t="s">
        <v>87</v>
      </c>
      <c r="J4075" t="s">
        <v>88</v>
      </c>
      <c r="K4075" t="s">
        <v>214</v>
      </c>
      <c r="L4075" t="s">
        <v>697</v>
      </c>
      <c r="M4075" t="s">
        <v>698</v>
      </c>
      <c r="N4075" t="s">
        <v>217</v>
      </c>
      <c r="O4075" t="s">
        <v>263</v>
      </c>
      <c r="P4075" t="s">
        <v>699</v>
      </c>
      <c r="Q4075" t="s">
        <v>700</v>
      </c>
      <c r="R4075" t="s">
        <v>701</v>
      </c>
      <c r="S4075" t="s">
        <v>264</v>
      </c>
      <c r="T4075" t="s">
        <v>265</v>
      </c>
      <c r="U4075" s="61" t="s">
        <v>266</v>
      </c>
      <c r="V4075" t="s">
        <v>22</v>
      </c>
      <c r="W4075" t="s">
        <v>263</v>
      </c>
      <c r="X4075" s="59">
        <v>8561</v>
      </c>
      <c r="Y4075" s="59">
        <v>8561</v>
      </c>
      <c r="AA4075" s="146" t="str">
        <f t="shared" si="789"/>
        <v>EX</v>
      </c>
      <c r="AB4075" s="146">
        <f t="shared" si="779"/>
        <v>0</v>
      </c>
      <c r="AC4075" t="str">
        <f t="shared" si="782"/>
        <v>EX</v>
      </c>
      <c r="AD4075" s="74">
        <f t="shared" si="783"/>
        <v>8561</v>
      </c>
      <c r="AE4075" s="74">
        <f t="shared" si="788"/>
        <v>8561</v>
      </c>
      <c r="AF4075">
        <v>1</v>
      </c>
      <c r="AG4075">
        <v>0</v>
      </c>
      <c r="AH4075" s="74">
        <v>0</v>
      </c>
      <c r="AJ4075" s="74">
        <f t="shared" si="784"/>
        <v>0</v>
      </c>
      <c r="AK4075" s="74">
        <f t="shared" si="778"/>
        <v>8561</v>
      </c>
      <c r="AL4075" t="str">
        <f t="shared" si="785"/>
        <v>N</v>
      </c>
      <c r="AN4075" t="s">
        <v>89</v>
      </c>
      <c r="AO4075" t="s">
        <v>88</v>
      </c>
      <c r="AP4075" t="str">
        <f t="shared" si="786"/>
        <v>95</v>
      </c>
      <c r="AQ4075" s="145" t="s">
        <v>1826</v>
      </c>
      <c r="AR4075" t="str">
        <f t="shared" si="787"/>
        <v>1-Adjusted Base Budget</v>
      </c>
      <c r="AS4075" s="145" t="s">
        <v>1827</v>
      </c>
      <c r="AT4075" t="s">
        <v>213</v>
      </c>
      <c r="AV4075" t="str">
        <f t="shared" si="781"/>
        <v>UAVP</v>
      </c>
      <c r="AW4075" t="str">
        <f t="shared" si="780"/>
        <v>VP UNIVERSITY ACADEMIC AFFAIRS</v>
      </c>
    </row>
    <row r="4076" spans="1:49">
      <c r="A4076" s="59">
        <v>2018</v>
      </c>
      <c r="B4076" t="s">
        <v>137</v>
      </c>
      <c r="C4076" t="s">
        <v>1429</v>
      </c>
      <c r="D4076" t="s">
        <v>1430</v>
      </c>
      <c r="E4076" t="s">
        <v>1431</v>
      </c>
      <c r="F4076" t="s">
        <v>228</v>
      </c>
      <c r="H4076" t="s">
        <v>1432</v>
      </c>
      <c r="I4076" s="170" t="s">
        <v>87</v>
      </c>
      <c r="J4076" t="s">
        <v>88</v>
      </c>
      <c r="K4076" t="s">
        <v>214</v>
      </c>
      <c r="L4076" t="s">
        <v>478</v>
      </c>
      <c r="M4076" t="s">
        <v>479</v>
      </c>
      <c r="N4076" t="s">
        <v>217</v>
      </c>
      <c r="O4076" t="s">
        <v>263</v>
      </c>
      <c r="P4076" t="s">
        <v>379</v>
      </c>
      <c r="Q4076" t="s">
        <v>379</v>
      </c>
      <c r="R4076" t="s">
        <v>380</v>
      </c>
      <c r="S4076" t="s">
        <v>264</v>
      </c>
      <c r="T4076" t="s">
        <v>265</v>
      </c>
      <c r="U4076" s="61" t="s">
        <v>266</v>
      </c>
      <c r="V4076" t="s">
        <v>1390</v>
      </c>
      <c r="W4076" t="s">
        <v>263</v>
      </c>
      <c r="X4076" s="59">
        <v>1000</v>
      </c>
      <c r="Y4076" s="59">
        <v>1000</v>
      </c>
      <c r="AA4076" s="146" t="str">
        <f t="shared" si="789"/>
        <v>EX</v>
      </c>
      <c r="AB4076" s="146">
        <f t="shared" si="779"/>
        <v>0</v>
      </c>
      <c r="AC4076" t="str">
        <f t="shared" si="782"/>
        <v>EX</v>
      </c>
      <c r="AD4076" s="74">
        <f t="shared" si="783"/>
        <v>1000</v>
      </c>
      <c r="AE4076" s="74">
        <f t="shared" si="788"/>
        <v>1000</v>
      </c>
      <c r="AF4076">
        <v>1</v>
      </c>
      <c r="AG4076">
        <v>0</v>
      </c>
      <c r="AH4076" s="74">
        <v>0</v>
      </c>
      <c r="AJ4076" s="74">
        <f t="shared" si="784"/>
        <v>0</v>
      </c>
      <c r="AK4076" s="74">
        <f t="shared" si="778"/>
        <v>1000</v>
      </c>
      <c r="AL4076" t="str">
        <f t="shared" si="785"/>
        <v>N</v>
      </c>
      <c r="AN4076" t="s">
        <v>89</v>
      </c>
      <c r="AO4076" t="s">
        <v>88</v>
      </c>
      <c r="AP4076" t="str">
        <f t="shared" si="786"/>
        <v>95</v>
      </c>
      <c r="AQ4076" s="145" t="s">
        <v>1826</v>
      </c>
      <c r="AR4076" t="str">
        <f t="shared" si="787"/>
        <v>1-Adjusted Base Budget</v>
      </c>
      <c r="AS4076" s="145" t="s">
        <v>1827</v>
      </c>
      <c r="AT4076" t="s">
        <v>213</v>
      </c>
      <c r="AV4076" t="str">
        <f t="shared" si="781"/>
        <v>UAVP</v>
      </c>
      <c r="AW4076" t="str">
        <f t="shared" si="780"/>
        <v>VP UNIVERSITY ACADEMIC AFFAIRS</v>
      </c>
    </row>
    <row r="4077" spans="1:49">
      <c r="A4077" s="59">
        <v>2018</v>
      </c>
      <c r="B4077" t="s">
        <v>137</v>
      </c>
      <c r="C4077" t="s">
        <v>1429</v>
      </c>
      <c r="D4077" t="s">
        <v>1430</v>
      </c>
      <c r="E4077" t="s">
        <v>1433</v>
      </c>
      <c r="F4077" t="s">
        <v>228</v>
      </c>
      <c r="H4077" t="s">
        <v>1430</v>
      </c>
      <c r="I4077" s="170" t="s">
        <v>87</v>
      </c>
      <c r="J4077" t="s">
        <v>88</v>
      </c>
      <c r="K4077" t="s">
        <v>214</v>
      </c>
      <c r="L4077" t="s">
        <v>478</v>
      </c>
      <c r="M4077" t="s">
        <v>479</v>
      </c>
      <c r="N4077" t="s">
        <v>217</v>
      </c>
      <c r="O4077" t="s">
        <v>263</v>
      </c>
      <c r="P4077" t="s">
        <v>379</v>
      </c>
      <c r="Q4077" t="s">
        <v>379</v>
      </c>
      <c r="R4077" t="s">
        <v>380</v>
      </c>
      <c r="S4077" t="s">
        <v>264</v>
      </c>
      <c r="T4077" t="s">
        <v>265</v>
      </c>
      <c r="U4077" s="61" t="s">
        <v>266</v>
      </c>
      <c r="V4077" t="s">
        <v>1390</v>
      </c>
      <c r="W4077" t="s">
        <v>263</v>
      </c>
      <c r="X4077" s="59">
        <v>2100</v>
      </c>
      <c r="Y4077" s="59">
        <v>2100</v>
      </c>
      <c r="AA4077" s="146" t="str">
        <f t="shared" si="789"/>
        <v>EX</v>
      </c>
      <c r="AB4077" s="146">
        <f t="shared" si="779"/>
        <v>0</v>
      </c>
      <c r="AC4077" t="str">
        <f t="shared" si="782"/>
        <v>EX</v>
      </c>
      <c r="AD4077" s="74">
        <f t="shared" si="783"/>
        <v>2100</v>
      </c>
      <c r="AE4077" s="74">
        <f t="shared" si="788"/>
        <v>2100</v>
      </c>
      <c r="AF4077">
        <v>1</v>
      </c>
      <c r="AG4077">
        <v>0</v>
      </c>
      <c r="AH4077" s="74">
        <v>0</v>
      </c>
      <c r="AJ4077" s="74">
        <f t="shared" si="784"/>
        <v>0</v>
      </c>
      <c r="AK4077" s="74">
        <f t="shared" si="778"/>
        <v>2100</v>
      </c>
      <c r="AL4077" t="str">
        <f t="shared" si="785"/>
        <v>N</v>
      </c>
      <c r="AN4077" t="s">
        <v>89</v>
      </c>
      <c r="AO4077" t="s">
        <v>88</v>
      </c>
      <c r="AP4077" t="str">
        <f t="shared" si="786"/>
        <v>95</v>
      </c>
      <c r="AQ4077" s="145" t="s">
        <v>1826</v>
      </c>
      <c r="AR4077" t="str">
        <f t="shared" si="787"/>
        <v>1-Adjusted Base Budget</v>
      </c>
      <c r="AS4077" s="145" t="s">
        <v>1827</v>
      </c>
      <c r="AT4077" t="s">
        <v>213</v>
      </c>
      <c r="AV4077" t="str">
        <f t="shared" si="781"/>
        <v>UAVP</v>
      </c>
      <c r="AW4077" t="str">
        <f t="shared" si="780"/>
        <v>VP UNIVERSITY ACADEMIC AFFAIRS</v>
      </c>
    </row>
    <row r="4078" spans="1:49">
      <c r="A4078" s="59">
        <v>2018</v>
      </c>
      <c r="B4078" t="s">
        <v>137</v>
      </c>
      <c r="C4078" t="s">
        <v>1429</v>
      </c>
      <c r="D4078" t="s">
        <v>1430</v>
      </c>
      <c r="E4078" t="s">
        <v>1431</v>
      </c>
      <c r="F4078" t="s">
        <v>228</v>
      </c>
      <c r="H4078" t="s">
        <v>1432</v>
      </c>
      <c r="I4078" s="170" t="s">
        <v>87</v>
      </c>
      <c r="J4078" t="s">
        <v>88</v>
      </c>
      <c r="K4078" t="s">
        <v>214</v>
      </c>
      <c r="L4078" t="s">
        <v>355</v>
      </c>
      <c r="M4078" t="s">
        <v>356</v>
      </c>
      <c r="N4078" t="s">
        <v>217</v>
      </c>
      <c r="O4078" t="s">
        <v>263</v>
      </c>
      <c r="P4078" t="s">
        <v>357</v>
      </c>
      <c r="Q4078" t="s">
        <v>358</v>
      </c>
      <c r="R4078" t="s">
        <v>359</v>
      </c>
      <c r="S4078" t="s">
        <v>264</v>
      </c>
      <c r="T4078" t="s">
        <v>265</v>
      </c>
      <c r="U4078" s="61" t="s">
        <v>266</v>
      </c>
      <c r="V4078" t="s">
        <v>1390</v>
      </c>
      <c r="W4078" t="s">
        <v>263</v>
      </c>
      <c r="X4078" s="59">
        <v>7500</v>
      </c>
      <c r="Y4078" s="59">
        <v>7500</v>
      </c>
      <c r="AA4078" s="146" t="str">
        <f t="shared" si="789"/>
        <v>EX</v>
      </c>
      <c r="AB4078" s="146">
        <f t="shared" si="779"/>
        <v>0</v>
      </c>
      <c r="AC4078" t="str">
        <f t="shared" si="782"/>
        <v>EX</v>
      </c>
      <c r="AD4078" s="74">
        <f t="shared" si="783"/>
        <v>7500</v>
      </c>
      <c r="AE4078" s="74">
        <f t="shared" si="788"/>
        <v>7500</v>
      </c>
      <c r="AF4078">
        <v>1</v>
      </c>
      <c r="AG4078">
        <v>0</v>
      </c>
      <c r="AH4078" s="74">
        <v>0</v>
      </c>
      <c r="AJ4078" s="74">
        <f t="shared" si="784"/>
        <v>0</v>
      </c>
      <c r="AK4078" s="74">
        <f t="shared" si="778"/>
        <v>7500</v>
      </c>
      <c r="AL4078" t="str">
        <f t="shared" si="785"/>
        <v>N</v>
      </c>
      <c r="AN4078" t="s">
        <v>89</v>
      </c>
      <c r="AO4078" t="s">
        <v>88</v>
      </c>
      <c r="AP4078" t="str">
        <f t="shared" si="786"/>
        <v>95</v>
      </c>
      <c r="AQ4078" s="145" t="s">
        <v>1826</v>
      </c>
      <c r="AR4078" t="str">
        <f t="shared" si="787"/>
        <v>1-Adjusted Base Budget</v>
      </c>
      <c r="AS4078" s="145" t="s">
        <v>1827</v>
      </c>
      <c r="AT4078" t="s">
        <v>213</v>
      </c>
      <c r="AV4078" t="str">
        <f t="shared" si="781"/>
        <v>UAVP</v>
      </c>
      <c r="AW4078" t="str">
        <f t="shared" si="780"/>
        <v>VP UNIVERSITY ACADEMIC AFFAIRS</v>
      </c>
    </row>
    <row r="4079" spans="1:49">
      <c r="A4079" s="59">
        <v>2018</v>
      </c>
      <c r="B4079" t="s">
        <v>137</v>
      </c>
      <c r="C4079" t="s">
        <v>1429</v>
      </c>
      <c r="D4079" t="s">
        <v>1430</v>
      </c>
      <c r="E4079" t="s">
        <v>1433</v>
      </c>
      <c r="F4079" t="s">
        <v>228</v>
      </c>
      <c r="H4079" t="s">
        <v>1430</v>
      </c>
      <c r="I4079" s="170" t="s">
        <v>87</v>
      </c>
      <c r="J4079" t="s">
        <v>88</v>
      </c>
      <c r="K4079" t="s">
        <v>214</v>
      </c>
      <c r="L4079" t="s">
        <v>355</v>
      </c>
      <c r="M4079" t="s">
        <v>356</v>
      </c>
      <c r="N4079" t="s">
        <v>217</v>
      </c>
      <c r="O4079" t="s">
        <v>263</v>
      </c>
      <c r="P4079" t="s">
        <v>357</v>
      </c>
      <c r="Q4079" t="s">
        <v>358</v>
      </c>
      <c r="R4079" t="s">
        <v>359</v>
      </c>
      <c r="S4079" t="s">
        <v>264</v>
      </c>
      <c r="T4079" t="s">
        <v>265</v>
      </c>
      <c r="U4079" s="61" t="s">
        <v>266</v>
      </c>
      <c r="V4079" t="s">
        <v>1390</v>
      </c>
      <c r="W4079" t="s">
        <v>263</v>
      </c>
      <c r="X4079" s="59">
        <v>4400</v>
      </c>
      <c r="Y4079" s="59">
        <v>4400</v>
      </c>
      <c r="AA4079" s="146" t="str">
        <f t="shared" si="789"/>
        <v>EX</v>
      </c>
      <c r="AB4079" s="146">
        <f t="shared" si="779"/>
        <v>0</v>
      </c>
      <c r="AC4079" t="str">
        <f t="shared" si="782"/>
        <v>EX</v>
      </c>
      <c r="AD4079" s="74">
        <f t="shared" si="783"/>
        <v>4400</v>
      </c>
      <c r="AE4079" s="74">
        <f t="shared" si="788"/>
        <v>4400</v>
      </c>
      <c r="AF4079">
        <v>1</v>
      </c>
      <c r="AG4079">
        <v>0</v>
      </c>
      <c r="AH4079" s="74">
        <v>0</v>
      </c>
      <c r="AJ4079" s="74">
        <f t="shared" si="784"/>
        <v>0</v>
      </c>
      <c r="AK4079" s="74">
        <f t="shared" si="778"/>
        <v>4400</v>
      </c>
      <c r="AL4079" t="str">
        <f t="shared" si="785"/>
        <v>N</v>
      </c>
      <c r="AN4079" t="s">
        <v>89</v>
      </c>
      <c r="AO4079" t="s">
        <v>88</v>
      </c>
      <c r="AP4079" t="str">
        <f t="shared" si="786"/>
        <v>95</v>
      </c>
      <c r="AQ4079" s="145" t="s">
        <v>1826</v>
      </c>
      <c r="AR4079" t="str">
        <f t="shared" si="787"/>
        <v>1-Adjusted Base Budget</v>
      </c>
      <c r="AS4079" s="145" t="s">
        <v>1827</v>
      </c>
      <c r="AT4079" t="s">
        <v>213</v>
      </c>
      <c r="AV4079" t="str">
        <f t="shared" si="781"/>
        <v>UAVP</v>
      </c>
      <c r="AW4079" t="str">
        <f t="shared" si="780"/>
        <v>VP UNIVERSITY ACADEMIC AFFAIRS</v>
      </c>
    </row>
    <row r="4080" spans="1:49">
      <c r="A4080" s="59">
        <v>2018</v>
      </c>
      <c r="B4080" t="s">
        <v>137</v>
      </c>
      <c r="C4080" t="s">
        <v>1429</v>
      </c>
      <c r="D4080" t="s">
        <v>1430</v>
      </c>
      <c r="E4080" t="s">
        <v>1435</v>
      </c>
      <c r="F4080" t="s">
        <v>228</v>
      </c>
      <c r="H4080" t="s">
        <v>1436</v>
      </c>
      <c r="I4080" s="170" t="s">
        <v>87</v>
      </c>
      <c r="J4080" t="s">
        <v>88</v>
      </c>
      <c r="K4080" t="s">
        <v>214</v>
      </c>
      <c r="L4080" t="s">
        <v>355</v>
      </c>
      <c r="M4080" t="s">
        <v>356</v>
      </c>
      <c r="N4080" t="s">
        <v>217</v>
      </c>
      <c r="O4080" t="s">
        <v>263</v>
      </c>
      <c r="P4080" t="s">
        <v>357</v>
      </c>
      <c r="Q4080" t="s">
        <v>358</v>
      </c>
      <c r="R4080" t="s">
        <v>359</v>
      </c>
      <c r="S4080" t="s">
        <v>264</v>
      </c>
      <c r="T4080" t="s">
        <v>265</v>
      </c>
      <c r="U4080" s="61" t="s">
        <v>266</v>
      </c>
      <c r="V4080" t="s">
        <v>22</v>
      </c>
      <c r="W4080" t="s">
        <v>263</v>
      </c>
      <c r="X4080" s="59">
        <v>3000</v>
      </c>
      <c r="Y4080" s="59">
        <v>3000</v>
      </c>
      <c r="AA4080" s="146" t="str">
        <f t="shared" si="789"/>
        <v>EX</v>
      </c>
      <c r="AB4080" s="146">
        <f t="shared" si="779"/>
        <v>0</v>
      </c>
      <c r="AC4080" t="str">
        <f t="shared" si="782"/>
        <v>EX</v>
      </c>
      <c r="AD4080" s="74">
        <f t="shared" si="783"/>
        <v>3000</v>
      </c>
      <c r="AE4080" s="74">
        <f t="shared" si="788"/>
        <v>3000</v>
      </c>
      <c r="AF4080">
        <v>1</v>
      </c>
      <c r="AG4080">
        <v>0</v>
      </c>
      <c r="AH4080" s="74">
        <v>0</v>
      </c>
      <c r="AJ4080" s="74">
        <f t="shared" si="784"/>
        <v>0</v>
      </c>
      <c r="AK4080" s="74">
        <f t="shared" si="778"/>
        <v>3000</v>
      </c>
      <c r="AL4080" t="str">
        <f t="shared" si="785"/>
        <v>N</v>
      </c>
      <c r="AN4080" t="s">
        <v>89</v>
      </c>
      <c r="AO4080" t="s">
        <v>88</v>
      </c>
      <c r="AP4080" t="str">
        <f t="shared" si="786"/>
        <v>95</v>
      </c>
      <c r="AQ4080" s="145" t="s">
        <v>1826</v>
      </c>
      <c r="AR4080" t="str">
        <f t="shared" si="787"/>
        <v>1-Adjusted Base Budget</v>
      </c>
      <c r="AS4080" s="145" t="s">
        <v>1827</v>
      </c>
      <c r="AT4080" t="s">
        <v>213</v>
      </c>
      <c r="AV4080" t="str">
        <f t="shared" si="781"/>
        <v>UAVP</v>
      </c>
      <c r="AW4080" t="str">
        <f t="shared" si="780"/>
        <v>VP UNIVERSITY ACADEMIC AFFAIRS</v>
      </c>
    </row>
    <row r="4081" spans="1:49">
      <c r="A4081" s="59">
        <v>2018</v>
      </c>
      <c r="B4081" t="s">
        <v>137</v>
      </c>
      <c r="C4081" t="s">
        <v>1429</v>
      </c>
      <c r="D4081" t="s">
        <v>1430</v>
      </c>
      <c r="E4081" t="s">
        <v>1431</v>
      </c>
      <c r="F4081" t="s">
        <v>228</v>
      </c>
      <c r="H4081" t="s">
        <v>1432</v>
      </c>
      <c r="I4081" s="170" t="s">
        <v>87</v>
      </c>
      <c r="J4081" t="s">
        <v>88</v>
      </c>
      <c r="K4081" t="s">
        <v>214</v>
      </c>
      <c r="L4081" t="s">
        <v>482</v>
      </c>
      <c r="M4081" t="s">
        <v>483</v>
      </c>
      <c r="N4081" t="s">
        <v>217</v>
      </c>
      <c r="O4081" t="s">
        <v>263</v>
      </c>
      <c r="P4081" t="s">
        <v>379</v>
      </c>
      <c r="Q4081" t="s">
        <v>379</v>
      </c>
      <c r="R4081" t="s">
        <v>380</v>
      </c>
      <c r="S4081" t="s">
        <v>264</v>
      </c>
      <c r="T4081" t="s">
        <v>265</v>
      </c>
      <c r="U4081" s="61" t="s">
        <v>266</v>
      </c>
      <c r="V4081" t="s">
        <v>1390</v>
      </c>
      <c r="W4081" t="s">
        <v>263</v>
      </c>
      <c r="X4081" s="59">
        <v>14000</v>
      </c>
      <c r="Y4081" s="59">
        <v>14000</v>
      </c>
      <c r="AA4081" s="146" t="str">
        <f t="shared" si="789"/>
        <v>EX</v>
      </c>
      <c r="AB4081" s="146">
        <f t="shared" si="779"/>
        <v>0</v>
      </c>
      <c r="AC4081" t="str">
        <f t="shared" si="782"/>
        <v>EX</v>
      </c>
      <c r="AD4081" s="74">
        <f t="shared" si="783"/>
        <v>14000</v>
      </c>
      <c r="AE4081" s="74">
        <f t="shared" si="788"/>
        <v>14000</v>
      </c>
      <c r="AF4081">
        <v>1</v>
      </c>
      <c r="AG4081">
        <v>0</v>
      </c>
      <c r="AH4081" s="74">
        <v>0</v>
      </c>
      <c r="AJ4081" s="74">
        <f t="shared" si="784"/>
        <v>0</v>
      </c>
      <c r="AK4081" s="74">
        <f t="shared" si="778"/>
        <v>14000</v>
      </c>
      <c r="AL4081" t="str">
        <f t="shared" si="785"/>
        <v>N</v>
      </c>
      <c r="AN4081" t="s">
        <v>89</v>
      </c>
      <c r="AO4081" t="s">
        <v>88</v>
      </c>
      <c r="AP4081" t="str">
        <f t="shared" si="786"/>
        <v>95</v>
      </c>
      <c r="AQ4081" s="145" t="s">
        <v>1826</v>
      </c>
      <c r="AR4081" t="str">
        <f t="shared" si="787"/>
        <v>1-Adjusted Base Budget</v>
      </c>
      <c r="AS4081" s="145" t="s">
        <v>1827</v>
      </c>
      <c r="AT4081" t="s">
        <v>213</v>
      </c>
      <c r="AV4081" t="str">
        <f t="shared" si="781"/>
        <v>UAVP</v>
      </c>
      <c r="AW4081" t="str">
        <f t="shared" si="780"/>
        <v>VP UNIVERSITY ACADEMIC AFFAIRS</v>
      </c>
    </row>
    <row r="4082" spans="1:49">
      <c r="A4082" s="59">
        <v>2018</v>
      </c>
      <c r="B4082" t="s">
        <v>137</v>
      </c>
      <c r="C4082" t="s">
        <v>1429</v>
      </c>
      <c r="D4082" t="s">
        <v>1430</v>
      </c>
      <c r="E4082" t="s">
        <v>1433</v>
      </c>
      <c r="F4082" t="s">
        <v>228</v>
      </c>
      <c r="H4082" t="s">
        <v>1430</v>
      </c>
      <c r="I4082" s="170" t="s">
        <v>87</v>
      </c>
      <c r="J4082" t="s">
        <v>88</v>
      </c>
      <c r="K4082" t="s">
        <v>214</v>
      </c>
      <c r="L4082" t="s">
        <v>482</v>
      </c>
      <c r="M4082" t="s">
        <v>483</v>
      </c>
      <c r="N4082" t="s">
        <v>217</v>
      </c>
      <c r="O4082" t="s">
        <v>263</v>
      </c>
      <c r="P4082" t="s">
        <v>379</v>
      </c>
      <c r="Q4082" t="s">
        <v>379</v>
      </c>
      <c r="R4082" t="s">
        <v>380</v>
      </c>
      <c r="S4082" t="s">
        <v>264</v>
      </c>
      <c r="T4082" t="s">
        <v>265</v>
      </c>
      <c r="U4082" s="61" t="s">
        <v>266</v>
      </c>
      <c r="V4082" t="s">
        <v>1390</v>
      </c>
      <c r="W4082" t="s">
        <v>263</v>
      </c>
      <c r="X4082" s="59">
        <v>4100</v>
      </c>
      <c r="Y4082" s="59">
        <v>4100</v>
      </c>
      <c r="AA4082" s="146" t="str">
        <f t="shared" si="789"/>
        <v>EX</v>
      </c>
      <c r="AB4082" s="146">
        <f t="shared" si="779"/>
        <v>0</v>
      </c>
      <c r="AC4082" t="str">
        <f t="shared" si="782"/>
        <v>EX</v>
      </c>
      <c r="AD4082" s="74">
        <f t="shared" si="783"/>
        <v>4100</v>
      </c>
      <c r="AE4082" s="74">
        <f t="shared" si="788"/>
        <v>4100</v>
      </c>
      <c r="AF4082">
        <v>1</v>
      </c>
      <c r="AG4082">
        <v>0</v>
      </c>
      <c r="AH4082" s="74">
        <v>0</v>
      </c>
      <c r="AJ4082" s="74">
        <f t="shared" si="784"/>
        <v>0</v>
      </c>
      <c r="AK4082" s="74">
        <f t="shared" si="778"/>
        <v>4100</v>
      </c>
      <c r="AL4082" t="str">
        <f t="shared" si="785"/>
        <v>N</v>
      </c>
      <c r="AN4082" t="s">
        <v>89</v>
      </c>
      <c r="AO4082" t="s">
        <v>88</v>
      </c>
      <c r="AP4082" t="str">
        <f t="shared" si="786"/>
        <v>95</v>
      </c>
      <c r="AQ4082" s="145" t="s">
        <v>1826</v>
      </c>
      <c r="AR4082" t="str">
        <f t="shared" si="787"/>
        <v>1-Adjusted Base Budget</v>
      </c>
      <c r="AS4082" s="145" t="s">
        <v>1827</v>
      </c>
      <c r="AT4082" t="s">
        <v>213</v>
      </c>
      <c r="AV4082" t="str">
        <f t="shared" si="781"/>
        <v>UAVP</v>
      </c>
      <c r="AW4082" t="str">
        <f t="shared" si="780"/>
        <v>VP UNIVERSITY ACADEMIC AFFAIRS</v>
      </c>
    </row>
    <row r="4083" spans="1:49">
      <c r="A4083" s="59">
        <v>2018</v>
      </c>
      <c r="B4083" t="s">
        <v>137</v>
      </c>
      <c r="C4083" t="s">
        <v>1429</v>
      </c>
      <c r="D4083" t="s">
        <v>1430</v>
      </c>
      <c r="E4083" t="s">
        <v>1434</v>
      </c>
      <c r="F4083" t="s">
        <v>228</v>
      </c>
      <c r="H4083" t="s">
        <v>1781</v>
      </c>
      <c r="I4083" s="170" t="s">
        <v>87</v>
      </c>
      <c r="J4083" t="s">
        <v>88</v>
      </c>
      <c r="K4083" t="s">
        <v>214</v>
      </c>
      <c r="L4083" t="s">
        <v>482</v>
      </c>
      <c r="M4083" t="s">
        <v>483</v>
      </c>
      <c r="N4083" t="s">
        <v>217</v>
      </c>
      <c r="O4083" t="s">
        <v>263</v>
      </c>
      <c r="P4083" t="s">
        <v>379</v>
      </c>
      <c r="Q4083" t="s">
        <v>379</v>
      </c>
      <c r="R4083" t="s">
        <v>380</v>
      </c>
      <c r="S4083" t="s">
        <v>264</v>
      </c>
      <c r="T4083" t="s">
        <v>265</v>
      </c>
      <c r="U4083" s="61" t="s">
        <v>266</v>
      </c>
      <c r="V4083" t="s">
        <v>1390</v>
      </c>
      <c r="W4083" t="s">
        <v>263</v>
      </c>
      <c r="X4083" s="59">
        <v>250</v>
      </c>
      <c r="Y4083" s="59">
        <v>250</v>
      </c>
      <c r="AA4083" s="146" t="str">
        <f t="shared" si="789"/>
        <v>EX</v>
      </c>
      <c r="AB4083" s="146">
        <f t="shared" si="779"/>
        <v>0</v>
      </c>
      <c r="AC4083" t="str">
        <f t="shared" si="782"/>
        <v>EX</v>
      </c>
      <c r="AD4083" s="74">
        <f t="shared" si="783"/>
        <v>250</v>
      </c>
      <c r="AE4083" s="74">
        <f t="shared" si="788"/>
        <v>250</v>
      </c>
      <c r="AF4083">
        <v>1</v>
      </c>
      <c r="AG4083">
        <v>0</v>
      </c>
      <c r="AH4083" s="74">
        <v>0</v>
      </c>
      <c r="AJ4083" s="74">
        <f t="shared" si="784"/>
        <v>0</v>
      </c>
      <c r="AK4083" s="74">
        <f t="shared" ref="AK4083:AK4146" si="790">AE4083 +AJ4083</f>
        <v>250</v>
      </c>
      <c r="AL4083" t="str">
        <f t="shared" si="785"/>
        <v>N</v>
      </c>
      <c r="AN4083" t="s">
        <v>89</v>
      </c>
      <c r="AO4083" t="s">
        <v>88</v>
      </c>
      <c r="AP4083" t="str">
        <f t="shared" si="786"/>
        <v>95</v>
      </c>
      <c r="AQ4083" s="145" t="s">
        <v>1826</v>
      </c>
      <c r="AR4083" t="str">
        <f t="shared" si="787"/>
        <v>1-Adjusted Base Budget</v>
      </c>
      <c r="AS4083" s="145" t="s">
        <v>1827</v>
      </c>
      <c r="AT4083" t="s">
        <v>213</v>
      </c>
      <c r="AV4083" t="str">
        <f t="shared" si="781"/>
        <v>UAVP</v>
      </c>
      <c r="AW4083" t="str">
        <f t="shared" si="780"/>
        <v>VP UNIVERSITY ACADEMIC AFFAIRS</v>
      </c>
    </row>
    <row r="4084" spans="1:49">
      <c r="A4084" s="59">
        <v>2018</v>
      </c>
      <c r="B4084" t="s">
        <v>137</v>
      </c>
      <c r="C4084" t="s">
        <v>1429</v>
      </c>
      <c r="D4084" t="s">
        <v>1430</v>
      </c>
      <c r="E4084" t="s">
        <v>1431</v>
      </c>
      <c r="F4084" t="s">
        <v>228</v>
      </c>
      <c r="H4084" t="s">
        <v>1432</v>
      </c>
      <c r="I4084" s="170" t="s">
        <v>87</v>
      </c>
      <c r="J4084" t="s">
        <v>88</v>
      </c>
      <c r="K4084" t="s">
        <v>214</v>
      </c>
      <c r="L4084" t="s">
        <v>360</v>
      </c>
      <c r="M4084" t="s">
        <v>361</v>
      </c>
      <c r="N4084" t="s">
        <v>217</v>
      </c>
      <c r="O4084" t="s">
        <v>263</v>
      </c>
      <c r="P4084" t="s">
        <v>362</v>
      </c>
      <c r="Q4084" t="s">
        <v>363</v>
      </c>
      <c r="R4084" t="s">
        <v>364</v>
      </c>
      <c r="S4084" t="s">
        <v>264</v>
      </c>
      <c r="T4084" t="s">
        <v>265</v>
      </c>
      <c r="U4084" s="61" t="s">
        <v>266</v>
      </c>
      <c r="V4084" t="s">
        <v>1390</v>
      </c>
      <c r="W4084" t="s">
        <v>263</v>
      </c>
      <c r="X4084" s="59">
        <v>1835</v>
      </c>
      <c r="Y4084" s="59">
        <v>1835</v>
      </c>
      <c r="AA4084" s="146" t="str">
        <f t="shared" si="789"/>
        <v>EX</v>
      </c>
      <c r="AB4084" s="146">
        <f t="shared" si="779"/>
        <v>0</v>
      </c>
      <c r="AC4084" t="str">
        <f t="shared" si="782"/>
        <v>EX</v>
      </c>
      <c r="AD4084" s="74">
        <f t="shared" si="783"/>
        <v>1835</v>
      </c>
      <c r="AE4084" s="74">
        <f t="shared" si="788"/>
        <v>1835</v>
      </c>
      <c r="AF4084">
        <v>1</v>
      </c>
      <c r="AG4084">
        <v>0</v>
      </c>
      <c r="AH4084" s="74">
        <v>0</v>
      </c>
      <c r="AJ4084" s="74">
        <f t="shared" si="784"/>
        <v>0</v>
      </c>
      <c r="AK4084" s="74">
        <f t="shared" si="790"/>
        <v>1835</v>
      </c>
      <c r="AL4084" t="str">
        <f t="shared" si="785"/>
        <v>N</v>
      </c>
      <c r="AN4084" t="s">
        <v>89</v>
      </c>
      <c r="AO4084" t="s">
        <v>88</v>
      </c>
      <c r="AP4084" t="str">
        <f t="shared" si="786"/>
        <v>95</v>
      </c>
      <c r="AQ4084" s="145" t="s">
        <v>1826</v>
      </c>
      <c r="AR4084" t="str">
        <f t="shared" si="787"/>
        <v>1-Adjusted Base Budget</v>
      </c>
      <c r="AS4084" s="145" t="s">
        <v>1827</v>
      </c>
      <c r="AT4084" t="s">
        <v>213</v>
      </c>
      <c r="AV4084" t="str">
        <f t="shared" si="781"/>
        <v>UAVP</v>
      </c>
      <c r="AW4084" t="str">
        <f t="shared" si="780"/>
        <v>VP UNIVERSITY ACADEMIC AFFAIRS</v>
      </c>
    </row>
    <row r="4085" spans="1:49">
      <c r="A4085" s="59">
        <v>2018</v>
      </c>
      <c r="B4085" t="s">
        <v>137</v>
      </c>
      <c r="C4085" t="s">
        <v>1429</v>
      </c>
      <c r="D4085" t="s">
        <v>1430</v>
      </c>
      <c r="E4085" t="s">
        <v>1431</v>
      </c>
      <c r="F4085" t="s">
        <v>228</v>
      </c>
      <c r="H4085" t="s">
        <v>1432</v>
      </c>
      <c r="I4085" s="170" t="s">
        <v>87</v>
      </c>
      <c r="J4085" t="s">
        <v>88</v>
      </c>
      <c r="K4085" t="s">
        <v>214</v>
      </c>
      <c r="L4085" t="s">
        <v>484</v>
      </c>
      <c r="M4085" t="s">
        <v>485</v>
      </c>
      <c r="N4085" t="s">
        <v>217</v>
      </c>
      <c r="O4085" t="s">
        <v>263</v>
      </c>
      <c r="P4085" t="s">
        <v>362</v>
      </c>
      <c r="Q4085" t="s">
        <v>363</v>
      </c>
      <c r="R4085" t="s">
        <v>364</v>
      </c>
      <c r="S4085" t="s">
        <v>264</v>
      </c>
      <c r="T4085" t="s">
        <v>265</v>
      </c>
      <c r="U4085" s="61" t="s">
        <v>266</v>
      </c>
      <c r="V4085" t="s">
        <v>1390</v>
      </c>
      <c r="W4085" t="s">
        <v>263</v>
      </c>
      <c r="X4085" s="59">
        <v>400</v>
      </c>
      <c r="Y4085" s="59">
        <v>400</v>
      </c>
      <c r="AA4085" s="146" t="str">
        <f t="shared" si="789"/>
        <v>EX</v>
      </c>
      <c r="AB4085" s="146">
        <f t="shared" ref="AB4085:AB4148" si="791">IF(O4085 =AA4085,Z4085,"10cr")</f>
        <v>0</v>
      </c>
      <c r="AC4085" t="str">
        <f t="shared" si="782"/>
        <v>EX</v>
      </c>
      <c r="AD4085" s="74">
        <f t="shared" si="783"/>
        <v>400</v>
      </c>
      <c r="AE4085" s="74">
        <f t="shared" si="788"/>
        <v>400</v>
      </c>
      <c r="AF4085">
        <v>1</v>
      </c>
      <c r="AG4085">
        <v>0</v>
      </c>
      <c r="AH4085" s="74">
        <v>0</v>
      </c>
      <c r="AJ4085" s="74">
        <f t="shared" si="784"/>
        <v>0</v>
      </c>
      <c r="AK4085" s="74">
        <f t="shared" si="790"/>
        <v>400</v>
      </c>
      <c r="AL4085" t="str">
        <f t="shared" si="785"/>
        <v>N</v>
      </c>
      <c r="AN4085" t="s">
        <v>89</v>
      </c>
      <c r="AO4085" t="s">
        <v>88</v>
      </c>
      <c r="AP4085" t="str">
        <f t="shared" si="786"/>
        <v>95</v>
      </c>
      <c r="AQ4085" s="145" t="s">
        <v>1826</v>
      </c>
      <c r="AR4085" t="str">
        <f t="shared" si="787"/>
        <v>1-Adjusted Base Budget</v>
      </c>
      <c r="AS4085" s="145" t="s">
        <v>1827</v>
      </c>
      <c r="AT4085" t="s">
        <v>213</v>
      </c>
      <c r="AV4085" t="str">
        <f t="shared" si="781"/>
        <v>UAVP</v>
      </c>
      <c r="AW4085" t="str">
        <f t="shared" si="780"/>
        <v>VP UNIVERSITY ACADEMIC AFFAIRS</v>
      </c>
    </row>
    <row r="4086" spans="1:49">
      <c r="A4086" s="59">
        <v>2018</v>
      </c>
      <c r="B4086" t="s">
        <v>137</v>
      </c>
      <c r="C4086" t="s">
        <v>1429</v>
      </c>
      <c r="D4086" t="s">
        <v>1430</v>
      </c>
      <c r="E4086" t="s">
        <v>1435</v>
      </c>
      <c r="F4086" t="s">
        <v>228</v>
      </c>
      <c r="H4086" t="s">
        <v>1436</v>
      </c>
      <c r="I4086" s="170" t="s">
        <v>87</v>
      </c>
      <c r="J4086" t="s">
        <v>88</v>
      </c>
      <c r="K4086" t="s">
        <v>214</v>
      </c>
      <c r="L4086" t="s">
        <v>484</v>
      </c>
      <c r="M4086" t="s">
        <v>485</v>
      </c>
      <c r="N4086" t="s">
        <v>217</v>
      </c>
      <c r="O4086" t="s">
        <v>263</v>
      </c>
      <c r="P4086" t="s">
        <v>362</v>
      </c>
      <c r="Q4086" t="s">
        <v>363</v>
      </c>
      <c r="R4086" t="s">
        <v>364</v>
      </c>
      <c r="S4086" t="s">
        <v>264</v>
      </c>
      <c r="T4086" t="s">
        <v>265</v>
      </c>
      <c r="U4086" s="61" t="s">
        <v>266</v>
      </c>
      <c r="V4086" t="s">
        <v>22</v>
      </c>
      <c r="W4086" t="s">
        <v>263</v>
      </c>
      <c r="X4086" s="59">
        <v>869</v>
      </c>
      <c r="Y4086" s="59">
        <v>869</v>
      </c>
      <c r="AA4086" s="146" t="str">
        <f t="shared" si="789"/>
        <v>EX</v>
      </c>
      <c r="AB4086" s="146">
        <f t="shared" si="791"/>
        <v>0</v>
      </c>
      <c r="AC4086" t="str">
        <f t="shared" si="782"/>
        <v>EX</v>
      </c>
      <c r="AD4086" s="74">
        <f t="shared" si="783"/>
        <v>869</v>
      </c>
      <c r="AE4086" s="74">
        <f t="shared" si="788"/>
        <v>869</v>
      </c>
      <c r="AF4086">
        <v>1</v>
      </c>
      <c r="AG4086">
        <v>0</v>
      </c>
      <c r="AH4086" s="74">
        <v>0</v>
      </c>
      <c r="AJ4086" s="74">
        <f t="shared" si="784"/>
        <v>0</v>
      </c>
      <c r="AK4086" s="74">
        <f t="shared" si="790"/>
        <v>869</v>
      </c>
      <c r="AL4086" t="str">
        <f t="shared" si="785"/>
        <v>N</v>
      </c>
      <c r="AN4086" t="s">
        <v>89</v>
      </c>
      <c r="AO4086" t="s">
        <v>88</v>
      </c>
      <c r="AP4086" t="str">
        <f t="shared" si="786"/>
        <v>95</v>
      </c>
      <c r="AQ4086" s="145" t="s">
        <v>1826</v>
      </c>
      <c r="AR4086" t="str">
        <f t="shared" si="787"/>
        <v>1-Adjusted Base Budget</v>
      </c>
      <c r="AS4086" s="145" t="s">
        <v>1827</v>
      </c>
      <c r="AT4086" t="s">
        <v>213</v>
      </c>
      <c r="AV4086" t="str">
        <f t="shared" si="781"/>
        <v>UAVP</v>
      </c>
      <c r="AW4086" t="str">
        <f t="shared" si="780"/>
        <v>VP UNIVERSITY ACADEMIC AFFAIRS</v>
      </c>
    </row>
    <row r="4087" spans="1:49">
      <c r="A4087" s="59">
        <v>2018</v>
      </c>
      <c r="B4087" t="s">
        <v>137</v>
      </c>
      <c r="C4087" t="s">
        <v>1429</v>
      </c>
      <c r="D4087" t="s">
        <v>1430</v>
      </c>
      <c r="E4087" t="s">
        <v>1433</v>
      </c>
      <c r="F4087" t="s">
        <v>228</v>
      </c>
      <c r="H4087" t="s">
        <v>1430</v>
      </c>
      <c r="I4087" s="170" t="s">
        <v>87</v>
      </c>
      <c r="J4087" t="s">
        <v>88</v>
      </c>
      <c r="K4087" t="s">
        <v>214</v>
      </c>
      <c r="L4087" t="s">
        <v>785</v>
      </c>
      <c r="M4087" t="s">
        <v>351</v>
      </c>
      <c r="N4087" t="s">
        <v>217</v>
      </c>
      <c r="O4087" t="s">
        <v>263</v>
      </c>
      <c r="P4087" t="s">
        <v>352</v>
      </c>
      <c r="Q4087" t="s">
        <v>353</v>
      </c>
      <c r="R4087" t="s">
        <v>354</v>
      </c>
      <c r="S4087" t="s">
        <v>264</v>
      </c>
      <c r="T4087" t="s">
        <v>265</v>
      </c>
      <c r="U4087" s="61" t="s">
        <v>266</v>
      </c>
      <c r="V4087" t="s">
        <v>1390</v>
      </c>
      <c r="W4087" t="s">
        <v>263</v>
      </c>
      <c r="X4087" s="59">
        <v>400</v>
      </c>
      <c r="Y4087" s="59">
        <v>400</v>
      </c>
      <c r="AA4087" s="146" t="str">
        <f t="shared" si="789"/>
        <v>EX</v>
      </c>
      <c r="AB4087" s="146">
        <f t="shared" si="791"/>
        <v>0</v>
      </c>
      <c r="AC4087" t="str">
        <f t="shared" si="782"/>
        <v>EX</v>
      </c>
      <c r="AD4087" s="74">
        <f t="shared" si="783"/>
        <v>400</v>
      </c>
      <c r="AE4087" s="74">
        <f t="shared" si="788"/>
        <v>400</v>
      </c>
      <c r="AF4087">
        <v>1</v>
      </c>
      <c r="AG4087">
        <v>0</v>
      </c>
      <c r="AH4087" s="74">
        <v>0</v>
      </c>
      <c r="AJ4087" s="74">
        <f t="shared" si="784"/>
        <v>0</v>
      </c>
      <c r="AK4087" s="74">
        <f t="shared" si="790"/>
        <v>400</v>
      </c>
      <c r="AL4087" t="str">
        <f t="shared" si="785"/>
        <v>N</v>
      </c>
      <c r="AN4087" t="s">
        <v>89</v>
      </c>
      <c r="AO4087" t="s">
        <v>88</v>
      </c>
      <c r="AP4087" t="str">
        <f t="shared" si="786"/>
        <v>95</v>
      </c>
      <c r="AQ4087" s="145" t="s">
        <v>1826</v>
      </c>
      <c r="AR4087" t="str">
        <f t="shared" si="787"/>
        <v>1-Adjusted Base Budget</v>
      </c>
      <c r="AS4087" s="145" t="s">
        <v>1827</v>
      </c>
      <c r="AT4087" t="s">
        <v>213</v>
      </c>
      <c r="AV4087" t="str">
        <f t="shared" si="781"/>
        <v>UAVP</v>
      </c>
      <c r="AW4087" t="str">
        <f t="shared" si="780"/>
        <v>VP UNIVERSITY ACADEMIC AFFAIRS</v>
      </c>
    </row>
    <row r="4088" spans="1:49">
      <c r="A4088" s="59">
        <v>2018</v>
      </c>
      <c r="B4088" t="s">
        <v>137</v>
      </c>
      <c r="C4088" t="s">
        <v>1429</v>
      </c>
      <c r="D4088" t="s">
        <v>1430</v>
      </c>
      <c r="E4088" t="s">
        <v>1431</v>
      </c>
      <c r="F4088" t="s">
        <v>228</v>
      </c>
      <c r="H4088" t="s">
        <v>1432</v>
      </c>
      <c r="I4088" s="170" t="s">
        <v>87</v>
      </c>
      <c r="J4088" t="s">
        <v>88</v>
      </c>
      <c r="K4088" t="s">
        <v>214</v>
      </c>
      <c r="L4088" t="s">
        <v>1167</v>
      </c>
      <c r="M4088" t="s">
        <v>1168</v>
      </c>
      <c r="N4088" t="s">
        <v>217</v>
      </c>
      <c r="O4088" t="s">
        <v>263</v>
      </c>
      <c r="P4088" t="s">
        <v>488</v>
      </c>
      <c r="Q4088" t="s">
        <v>489</v>
      </c>
      <c r="R4088" t="s">
        <v>490</v>
      </c>
      <c r="S4088" t="s">
        <v>264</v>
      </c>
      <c r="T4088" t="s">
        <v>265</v>
      </c>
      <c r="U4088" s="61" t="s">
        <v>266</v>
      </c>
      <c r="V4088" t="s">
        <v>1390</v>
      </c>
      <c r="W4088" t="s">
        <v>263</v>
      </c>
      <c r="X4088" s="59">
        <v>200</v>
      </c>
      <c r="Y4088" s="59">
        <v>200</v>
      </c>
      <c r="AA4088" s="146" t="str">
        <f t="shared" si="789"/>
        <v>EX</v>
      </c>
      <c r="AB4088" s="146">
        <f t="shared" si="791"/>
        <v>0</v>
      </c>
      <c r="AC4088" t="str">
        <f t="shared" si="782"/>
        <v>EX</v>
      </c>
      <c r="AD4088" s="74">
        <f t="shared" si="783"/>
        <v>200</v>
      </c>
      <c r="AE4088" s="74">
        <f t="shared" si="788"/>
        <v>200</v>
      </c>
      <c r="AF4088">
        <v>1</v>
      </c>
      <c r="AG4088">
        <v>0</v>
      </c>
      <c r="AH4088" s="74">
        <v>0</v>
      </c>
      <c r="AJ4088" s="74">
        <f t="shared" si="784"/>
        <v>0</v>
      </c>
      <c r="AK4088" s="74">
        <f t="shared" si="790"/>
        <v>200</v>
      </c>
      <c r="AL4088" t="str">
        <f t="shared" si="785"/>
        <v>N</v>
      </c>
      <c r="AN4088" t="s">
        <v>89</v>
      </c>
      <c r="AO4088" t="s">
        <v>88</v>
      </c>
      <c r="AP4088" t="str">
        <f t="shared" si="786"/>
        <v>95</v>
      </c>
      <c r="AQ4088" s="145" t="s">
        <v>1826</v>
      </c>
      <c r="AR4088" t="str">
        <f t="shared" si="787"/>
        <v>1-Adjusted Base Budget</v>
      </c>
      <c r="AS4088" s="145" t="s">
        <v>1827</v>
      </c>
      <c r="AT4088" t="s">
        <v>213</v>
      </c>
      <c r="AV4088" t="str">
        <f t="shared" si="781"/>
        <v>UAVP</v>
      </c>
      <c r="AW4088" t="str">
        <f t="shared" si="780"/>
        <v>VP UNIVERSITY ACADEMIC AFFAIRS</v>
      </c>
    </row>
    <row r="4089" spans="1:49">
      <c r="A4089" s="59">
        <v>2018</v>
      </c>
      <c r="B4089" t="s">
        <v>137</v>
      </c>
      <c r="C4089" t="s">
        <v>1429</v>
      </c>
      <c r="D4089" t="s">
        <v>1430</v>
      </c>
      <c r="E4089" t="s">
        <v>1431</v>
      </c>
      <c r="F4089" t="s">
        <v>228</v>
      </c>
      <c r="H4089" t="s">
        <v>1432</v>
      </c>
      <c r="I4089" s="170" t="s">
        <v>87</v>
      </c>
      <c r="J4089" t="s">
        <v>88</v>
      </c>
      <c r="K4089" t="s">
        <v>214</v>
      </c>
      <c r="L4089" t="s">
        <v>491</v>
      </c>
      <c r="M4089" t="s">
        <v>492</v>
      </c>
      <c r="N4089" t="s">
        <v>217</v>
      </c>
      <c r="O4089" t="s">
        <v>263</v>
      </c>
      <c r="P4089" t="s">
        <v>488</v>
      </c>
      <c r="Q4089" t="s">
        <v>489</v>
      </c>
      <c r="R4089" t="s">
        <v>490</v>
      </c>
      <c r="S4089" t="s">
        <v>264</v>
      </c>
      <c r="T4089" t="s">
        <v>265</v>
      </c>
      <c r="U4089" s="61" t="s">
        <v>266</v>
      </c>
      <c r="V4089" t="s">
        <v>1390</v>
      </c>
      <c r="W4089" t="s">
        <v>263</v>
      </c>
      <c r="X4089" s="59">
        <v>1000</v>
      </c>
      <c r="Y4089" s="59">
        <v>1000</v>
      </c>
      <c r="AA4089" s="146" t="str">
        <f t="shared" si="789"/>
        <v>EX</v>
      </c>
      <c r="AB4089" s="146">
        <f t="shared" si="791"/>
        <v>0</v>
      </c>
      <c r="AC4089" t="str">
        <f t="shared" si="782"/>
        <v>EX</v>
      </c>
      <c r="AD4089" s="74">
        <f t="shared" si="783"/>
        <v>1000</v>
      </c>
      <c r="AE4089" s="74">
        <f t="shared" si="788"/>
        <v>1000</v>
      </c>
      <c r="AF4089">
        <v>1</v>
      </c>
      <c r="AG4089">
        <v>0</v>
      </c>
      <c r="AH4089" s="74">
        <v>0</v>
      </c>
      <c r="AJ4089" s="74">
        <f t="shared" si="784"/>
        <v>0</v>
      </c>
      <c r="AK4089" s="74">
        <f t="shared" si="790"/>
        <v>1000</v>
      </c>
      <c r="AL4089" t="str">
        <f t="shared" si="785"/>
        <v>N</v>
      </c>
      <c r="AN4089" t="s">
        <v>89</v>
      </c>
      <c r="AO4089" t="s">
        <v>88</v>
      </c>
      <c r="AP4089" t="str">
        <f t="shared" si="786"/>
        <v>95</v>
      </c>
      <c r="AQ4089" s="145" t="s">
        <v>1826</v>
      </c>
      <c r="AR4089" t="str">
        <f t="shared" si="787"/>
        <v>1-Adjusted Base Budget</v>
      </c>
      <c r="AS4089" s="145" t="s">
        <v>1827</v>
      </c>
      <c r="AT4089" t="s">
        <v>213</v>
      </c>
      <c r="AV4089" t="str">
        <f t="shared" si="781"/>
        <v>UAVP</v>
      </c>
      <c r="AW4089" t="str">
        <f t="shared" si="780"/>
        <v>VP UNIVERSITY ACADEMIC AFFAIRS</v>
      </c>
    </row>
    <row r="4090" spans="1:49">
      <c r="A4090" s="59">
        <v>2018</v>
      </c>
      <c r="B4090" t="s">
        <v>137</v>
      </c>
      <c r="C4090" t="s">
        <v>1429</v>
      </c>
      <c r="D4090" t="s">
        <v>1430</v>
      </c>
      <c r="E4090" t="s">
        <v>1435</v>
      </c>
      <c r="F4090" t="s">
        <v>228</v>
      </c>
      <c r="H4090" t="s">
        <v>1436</v>
      </c>
      <c r="I4090" s="170" t="s">
        <v>87</v>
      </c>
      <c r="J4090" t="s">
        <v>88</v>
      </c>
      <c r="K4090" t="s">
        <v>214</v>
      </c>
      <c r="L4090" t="s">
        <v>491</v>
      </c>
      <c r="M4090" t="s">
        <v>492</v>
      </c>
      <c r="N4090" t="s">
        <v>217</v>
      </c>
      <c r="O4090" t="s">
        <v>263</v>
      </c>
      <c r="P4090" t="s">
        <v>488</v>
      </c>
      <c r="Q4090" t="s">
        <v>489</v>
      </c>
      <c r="R4090" t="s">
        <v>490</v>
      </c>
      <c r="S4090" t="s">
        <v>264</v>
      </c>
      <c r="T4090" t="s">
        <v>265</v>
      </c>
      <c r="U4090" s="61" t="s">
        <v>266</v>
      </c>
      <c r="V4090" t="s">
        <v>22</v>
      </c>
      <c r="W4090" t="s">
        <v>263</v>
      </c>
      <c r="X4090" s="59">
        <v>5000</v>
      </c>
      <c r="Y4090" s="59">
        <v>5000</v>
      </c>
      <c r="AA4090" s="146" t="str">
        <f t="shared" si="789"/>
        <v>EX</v>
      </c>
      <c r="AB4090" s="146">
        <f t="shared" si="791"/>
        <v>0</v>
      </c>
      <c r="AC4090" t="str">
        <f t="shared" si="782"/>
        <v>EX</v>
      </c>
      <c r="AD4090" s="74">
        <f t="shared" si="783"/>
        <v>5000</v>
      </c>
      <c r="AE4090" s="74">
        <f t="shared" si="788"/>
        <v>5000</v>
      </c>
      <c r="AF4090">
        <v>1</v>
      </c>
      <c r="AG4090">
        <v>0</v>
      </c>
      <c r="AH4090" s="74">
        <v>0</v>
      </c>
      <c r="AJ4090" s="74">
        <f t="shared" si="784"/>
        <v>0</v>
      </c>
      <c r="AK4090" s="74">
        <f t="shared" si="790"/>
        <v>5000</v>
      </c>
      <c r="AL4090" t="str">
        <f t="shared" si="785"/>
        <v>N</v>
      </c>
      <c r="AN4090" t="s">
        <v>89</v>
      </c>
      <c r="AO4090" t="s">
        <v>88</v>
      </c>
      <c r="AP4090" t="str">
        <f t="shared" si="786"/>
        <v>95</v>
      </c>
      <c r="AQ4090" s="145" t="s">
        <v>1826</v>
      </c>
      <c r="AR4090" t="str">
        <f t="shared" si="787"/>
        <v>1-Adjusted Base Budget</v>
      </c>
      <c r="AS4090" s="145" t="s">
        <v>1827</v>
      </c>
      <c r="AT4090" t="s">
        <v>213</v>
      </c>
      <c r="AV4090" t="str">
        <f t="shared" si="781"/>
        <v>UAVP</v>
      </c>
      <c r="AW4090" t="str">
        <f t="shared" si="780"/>
        <v>VP UNIVERSITY ACADEMIC AFFAIRS</v>
      </c>
    </row>
    <row r="4091" spans="1:49">
      <c r="A4091" s="59">
        <v>2018</v>
      </c>
      <c r="B4091" t="s">
        <v>137</v>
      </c>
      <c r="C4091" t="s">
        <v>1429</v>
      </c>
      <c r="D4091" t="s">
        <v>1430</v>
      </c>
      <c r="E4091" t="s">
        <v>1431</v>
      </c>
      <c r="F4091" t="s">
        <v>228</v>
      </c>
      <c r="H4091" t="s">
        <v>1432</v>
      </c>
      <c r="I4091" s="170" t="s">
        <v>87</v>
      </c>
      <c r="J4091" t="s">
        <v>88</v>
      </c>
      <c r="K4091" t="s">
        <v>214</v>
      </c>
      <c r="L4091" t="s">
        <v>493</v>
      </c>
      <c r="M4091" t="s">
        <v>494</v>
      </c>
      <c r="N4091" t="s">
        <v>217</v>
      </c>
      <c r="O4091" t="s">
        <v>263</v>
      </c>
      <c r="P4091" t="s">
        <v>488</v>
      </c>
      <c r="Q4091" t="s">
        <v>489</v>
      </c>
      <c r="R4091" t="s">
        <v>490</v>
      </c>
      <c r="S4091" t="s">
        <v>264</v>
      </c>
      <c r="T4091" t="s">
        <v>265</v>
      </c>
      <c r="U4091" s="61" t="s">
        <v>266</v>
      </c>
      <c r="V4091" t="s">
        <v>1390</v>
      </c>
      <c r="W4091" t="s">
        <v>263</v>
      </c>
      <c r="X4091" s="59">
        <v>40000</v>
      </c>
      <c r="Y4091" s="59">
        <v>40000</v>
      </c>
      <c r="AA4091" s="146" t="str">
        <f t="shared" si="789"/>
        <v>EX</v>
      </c>
      <c r="AB4091" s="146">
        <f t="shared" si="791"/>
        <v>0</v>
      </c>
      <c r="AC4091" t="str">
        <f t="shared" si="782"/>
        <v>EX</v>
      </c>
      <c r="AD4091" s="74">
        <f t="shared" si="783"/>
        <v>40000</v>
      </c>
      <c r="AE4091" s="74">
        <f t="shared" si="788"/>
        <v>40000</v>
      </c>
      <c r="AF4091">
        <v>1</v>
      </c>
      <c r="AG4091">
        <v>0</v>
      </c>
      <c r="AH4091" s="74">
        <v>0</v>
      </c>
      <c r="AJ4091" s="74">
        <f t="shared" si="784"/>
        <v>0</v>
      </c>
      <c r="AK4091" s="74">
        <f t="shared" si="790"/>
        <v>40000</v>
      </c>
      <c r="AL4091" t="str">
        <f t="shared" si="785"/>
        <v>N</v>
      </c>
      <c r="AN4091" t="s">
        <v>89</v>
      </c>
      <c r="AO4091" t="s">
        <v>88</v>
      </c>
      <c r="AP4091" t="str">
        <f t="shared" si="786"/>
        <v>95</v>
      </c>
      <c r="AQ4091" s="145" t="s">
        <v>1826</v>
      </c>
      <c r="AR4091" t="str">
        <f t="shared" si="787"/>
        <v>1-Adjusted Base Budget</v>
      </c>
      <c r="AS4091" s="145" t="s">
        <v>1827</v>
      </c>
      <c r="AT4091" t="s">
        <v>213</v>
      </c>
      <c r="AV4091" t="str">
        <f t="shared" si="781"/>
        <v>UAVP</v>
      </c>
      <c r="AW4091" t="str">
        <f t="shared" si="780"/>
        <v>VP UNIVERSITY ACADEMIC AFFAIRS</v>
      </c>
    </row>
    <row r="4092" spans="1:49">
      <c r="A4092" s="59">
        <v>2018</v>
      </c>
      <c r="B4092" t="s">
        <v>137</v>
      </c>
      <c r="C4092" t="s">
        <v>1429</v>
      </c>
      <c r="D4092" t="s">
        <v>1430</v>
      </c>
      <c r="E4092" t="s">
        <v>1435</v>
      </c>
      <c r="F4092" t="s">
        <v>228</v>
      </c>
      <c r="H4092" t="s">
        <v>1436</v>
      </c>
      <c r="I4092" s="170" t="s">
        <v>87</v>
      </c>
      <c r="J4092" t="s">
        <v>88</v>
      </c>
      <c r="K4092" t="s">
        <v>214</v>
      </c>
      <c r="L4092" t="s">
        <v>495</v>
      </c>
      <c r="M4092" t="s">
        <v>496</v>
      </c>
      <c r="N4092" t="s">
        <v>217</v>
      </c>
      <c r="O4092" t="s">
        <v>263</v>
      </c>
      <c r="P4092" t="s">
        <v>488</v>
      </c>
      <c r="Q4092" t="s">
        <v>489</v>
      </c>
      <c r="R4092" t="s">
        <v>490</v>
      </c>
      <c r="S4092" t="s">
        <v>264</v>
      </c>
      <c r="T4092" t="s">
        <v>265</v>
      </c>
      <c r="U4092" s="61" t="s">
        <v>266</v>
      </c>
      <c r="V4092" t="s">
        <v>22</v>
      </c>
      <c r="W4092" t="s">
        <v>263</v>
      </c>
      <c r="X4092" s="59">
        <v>50</v>
      </c>
      <c r="Y4092" s="59">
        <v>50</v>
      </c>
      <c r="AA4092" s="146" t="str">
        <f t="shared" si="789"/>
        <v>EX</v>
      </c>
      <c r="AB4092" s="146">
        <f t="shared" si="791"/>
        <v>0</v>
      </c>
      <c r="AC4092" t="str">
        <f t="shared" si="782"/>
        <v>EX</v>
      </c>
      <c r="AD4092" s="74">
        <f t="shared" si="783"/>
        <v>50</v>
      </c>
      <c r="AE4092" s="74">
        <f t="shared" si="788"/>
        <v>50</v>
      </c>
      <c r="AF4092">
        <v>1</v>
      </c>
      <c r="AG4092">
        <v>0</v>
      </c>
      <c r="AH4092" s="74">
        <v>0</v>
      </c>
      <c r="AJ4092" s="74">
        <f t="shared" si="784"/>
        <v>0</v>
      </c>
      <c r="AK4092" s="74">
        <f t="shared" si="790"/>
        <v>50</v>
      </c>
      <c r="AL4092" t="str">
        <f t="shared" si="785"/>
        <v>N</v>
      </c>
      <c r="AN4092" t="s">
        <v>89</v>
      </c>
      <c r="AO4092" t="s">
        <v>88</v>
      </c>
      <c r="AP4092" t="str">
        <f t="shared" si="786"/>
        <v>95</v>
      </c>
      <c r="AQ4092" s="145" t="s">
        <v>1826</v>
      </c>
      <c r="AR4092" t="str">
        <f t="shared" si="787"/>
        <v>1-Adjusted Base Budget</v>
      </c>
      <c r="AS4092" s="145" t="s">
        <v>1827</v>
      </c>
      <c r="AT4092" t="s">
        <v>213</v>
      </c>
      <c r="AV4092" t="str">
        <f t="shared" si="781"/>
        <v>UAVP</v>
      </c>
      <c r="AW4092" t="str">
        <f t="shared" si="780"/>
        <v>VP UNIVERSITY ACADEMIC AFFAIRS</v>
      </c>
    </row>
    <row r="4093" spans="1:49">
      <c r="A4093" s="59">
        <v>2018</v>
      </c>
      <c r="B4093" t="s">
        <v>137</v>
      </c>
      <c r="C4093" t="s">
        <v>1429</v>
      </c>
      <c r="D4093" t="s">
        <v>1430</v>
      </c>
      <c r="E4093" t="s">
        <v>1431</v>
      </c>
      <c r="F4093" t="s">
        <v>228</v>
      </c>
      <c r="H4093" t="s">
        <v>1432</v>
      </c>
      <c r="I4093" s="170" t="s">
        <v>87</v>
      </c>
      <c r="J4093" t="s">
        <v>88</v>
      </c>
      <c r="K4093" t="s">
        <v>214</v>
      </c>
      <c r="L4093" t="s">
        <v>372</v>
      </c>
      <c r="M4093" t="s">
        <v>373</v>
      </c>
      <c r="N4093" t="s">
        <v>217</v>
      </c>
      <c r="O4093" t="s">
        <v>263</v>
      </c>
      <c r="P4093" t="s">
        <v>374</v>
      </c>
      <c r="Q4093" t="s">
        <v>375</v>
      </c>
      <c r="R4093" t="s">
        <v>376</v>
      </c>
      <c r="S4093" t="s">
        <v>264</v>
      </c>
      <c r="T4093" t="s">
        <v>265</v>
      </c>
      <c r="U4093" s="61" t="s">
        <v>266</v>
      </c>
      <c r="V4093" t="s">
        <v>1390</v>
      </c>
      <c r="W4093" t="s">
        <v>263</v>
      </c>
      <c r="X4093" s="59">
        <v>4000</v>
      </c>
      <c r="Y4093" s="59">
        <v>4000</v>
      </c>
      <c r="AA4093" s="146" t="str">
        <f t="shared" si="789"/>
        <v>EX</v>
      </c>
      <c r="AB4093" s="146">
        <f t="shared" si="791"/>
        <v>0</v>
      </c>
      <c r="AC4093" t="str">
        <f t="shared" si="782"/>
        <v>EX</v>
      </c>
      <c r="AD4093" s="74">
        <f t="shared" si="783"/>
        <v>4000</v>
      </c>
      <c r="AE4093" s="74">
        <f t="shared" si="788"/>
        <v>4000</v>
      </c>
      <c r="AF4093">
        <v>1</v>
      </c>
      <c r="AG4093">
        <v>0</v>
      </c>
      <c r="AH4093" s="74">
        <v>0</v>
      </c>
      <c r="AJ4093" s="74">
        <f t="shared" si="784"/>
        <v>0</v>
      </c>
      <c r="AK4093" s="74">
        <f t="shared" si="790"/>
        <v>4000</v>
      </c>
      <c r="AL4093" t="str">
        <f t="shared" si="785"/>
        <v>N</v>
      </c>
      <c r="AN4093" t="s">
        <v>89</v>
      </c>
      <c r="AO4093" t="s">
        <v>88</v>
      </c>
      <c r="AP4093" t="str">
        <f t="shared" si="786"/>
        <v>95</v>
      </c>
      <c r="AQ4093" s="145" t="s">
        <v>1826</v>
      </c>
      <c r="AR4093" t="str">
        <f t="shared" si="787"/>
        <v>1-Adjusted Base Budget</v>
      </c>
      <c r="AS4093" s="145" t="s">
        <v>1827</v>
      </c>
      <c r="AT4093" t="s">
        <v>213</v>
      </c>
      <c r="AV4093" t="str">
        <f t="shared" si="781"/>
        <v>UAVP</v>
      </c>
      <c r="AW4093" t="str">
        <f t="shared" si="780"/>
        <v>VP UNIVERSITY ACADEMIC AFFAIRS</v>
      </c>
    </row>
    <row r="4094" spans="1:49">
      <c r="A4094" s="59">
        <v>2018</v>
      </c>
      <c r="B4094" t="s">
        <v>137</v>
      </c>
      <c r="C4094" t="s">
        <v>1429</v>
      </c>
      <c r="D4094" t="s">
        <v>1430</v>
      </c>
      <c r="E4094" t="s">
        <v>1431</v>
      </c>
      <c r="F4094" t="s">
        <v>228</v>
      </c>
      <c r="H4094" t="s">
        <v>1432</v>
      </c>
      <c r="I4094" s="170" t="s">
        <v>87</v>
      </c>
      <c r="J4094" t="s">
        <v>88</v>
      </c>
      <c r="K4094" t="s">
        <v>214</v>
      </c>
      <c r="L4094" t="s">
        <v>377</v>
      </c>
      <c r="M4094" t="s">
        <v>378</v>
      </c>
      <c r="N4094" t="s">
        <v>217</v>
      </c>
      <c r="O4094" t="s">
        <v>263</v>
      </c>
      <c r="P4094" t="s">
        <v>379</v>
      </c>
      <c r="Q4094" t="s">
        <v>379</v>
      </c>
      <c r="R4094" t="s">
        <v>380</v>
      </c>
      <c r="S4094" t="s">
        <v>264</v>
      </c>
      <c r="T4094" t="s">
        <v>265</v>
      </c>
      <c r="U4094" s="61" t="s">
        <v>266</v>
      </c>
      <c r="V4094" t="s">
        <v>1390</v>
      </c>
      <c r="W4094" t="s">
        <v>263</v>
      </c>
      <c r="X4094" s="59">
        <v>4000</v>
      </c>
      <c r="Y4094" s="59">
        <v>4000</v>
      </c>
      <c r="AA4094" s="146" t="str">
        <f t="shared" si="789"/>
        <v>EX</v>
      </c>
      <c r="AB4094" s="146">
        <f t="shared" si="791"/>
        <v>0</v>
      </c>
      <c r="AC4094" t="str">
        <f t="shared" si="782"/>
        <v>EX</v>
      </c>
      <c r="AD4094" s="74">
        <f t="shared" si="783"/>
        <v>4000</v>
      </c>
      <c r="AE4094" s="74">
        <f t="shared" si="788"/>
        <v>4000</v>
      </c>
      <c r="AF4094">
        <v>1</v>
      </c>
      <c r="AG4094">
        <v>0</v>
      </c>
      <c r="AH4094" s="74">
        <v>0</v>
      </c>
      <c r="AJ4094" s="74">
        <f t="shared" si="784"/>
        <v>0</v>
      </c>
      <c r="AK4094" s="74">
        <f t="shared" si="790"/>
        <v>4000</v>
      </c>
      <c r="AL4094" t="str">
        <f t="shared" si="785"/>
        <v>N</v>
      </c>
      <c r="AN4094" t="s">
        <v>89</v>
      </c>
      <c r="AO4094" t="s">
        <v>88</v>
      </c>
      <c r="AP4094" t="str">
        <f t="shared" si="786"/>
        <v>95</v>
      </c>
      <c r="AQ4094" s="145" t="s">
        <v>1826</v>
      </c>
      <c r="AR4094" t="str">
        <f t="shared" si="787"/>
        <v>1-Adjusted Base Budget</v>
      </c>
      <c r="AS4094" s="145" t="s">
        <v>1827</v>
      </c>
      <c r="AT4094" t="s">
        <v>213</v>
      </c>
      <c r="AV4094" t="str">
        <f t="shared" si="781"/>
        <v>UAVP</v>
      </c>
      <c r="AW4094" t="str">
        <f t="shared" si="780"/>
        <v>VP UNIVERSITY ACADEMIC AFFAIRS</v>
      </c>
    </row>
    <row r="4095" spans="1:49">
      <c r="A4095" s="59">
        <v>2018</v>
      </c>
      <c r="B4095" t="s">
        <v>137</v>
      </c>
      <c r="C4095" t="s">
        <v>1429</v>
      </c>
      <c r="D4095" t="s">
        <v>1430</v>
      </c>
      <c r="E4095" t="s">
        <v>1433</v>
      </c>
      <c r="F4095" t="s">
        <v>228</v>
      </c>
      <c r="H4095" t="s">
        <v>1430</v>
      </c>
      <c r="I4095" s="170" t="s">
        <v>87</v>
      </c>
      <c r="J4095" t="s">
        <v>88</v>
      </c>
      <c r="K4095" t="s">
        <v>214</v>
      </c>
      <c r="L4095" t="s">
        <v>377</v>
      </c>
      <c r="M4095" t="s">
        <v>378</v>
      </c>
      <c r="N4095" t="s">
        <v>217</v>
      </c>
      <c r="O4095" t="s">
        <v>263</v>
      </c>
      <c r="P4095" t="s">
        <v>379</v>
      </c>
      <c r="Q4095" t="s">
        <v>379</v>
      </c>
      <c r="R4095" t="s">
        <v>380</v>
      </c>
      <c r="S4095" t="s">
        <v>264</v>
      </c>
      <c r="T4095" t="s">
        <v>265</v>
      </c>
      <c r="U4095" s="61" t="s">
        <v>266</v>
      </c>
      <c r="V4095" t="s">
        <v>1390</v>
      </c>
      <c r="W4095" t="s">
        <v>263</v>
      </c>
      <c r="X4095" s="59">
        <v>1000</v>
      </c>
      <c r="Y4095" s="59">
        <v>1000</v>
      </c>
      <c r="AA4095" s="146" t="str">
        <f t="shared" si="789"/>
        <v>EX</v>
      </c>
      <c r="AB4095" s="146">
        <f t="shared" si="791"/>
        <v>0</v>
      </c>
      <c r="AC4095" t="str">
        <f t="shared" si="782"/>
        <v>EX</v>
      </c>
      <c r="AD4095" s="74">
        <f t="shared" si="783"/>
        <v>1000</v>
      </c>
      <c r="AE4095" s="74">
        <f t="shared" si="788"/>
        <v>1000</v>
      </c>
      <c r="AF4095">
        <v>1</v>
      </c>
      <c r="AG4095">
        <v>0</v>
      </c>
      <c r="AH4095" s="74">
        <v>0</v>
      </c>
      <c r="AJ4095" s="74">
        <f t="shared" si="784"/>
        <v>0</v>
      </c>
      <c r="AK4095" s="74">
        <f t="shared" si="790"/>
        <v>1000</v>
      </c>
      <c r="AL4095" t="str">
        <f t="shared" si="785"/>
        <v>N</v>
      </c>
      <c r="AN4095" t="s">
        <v>89</v>
      </c>
      <c r="AO4095" t="s">
        <v>88</v>
      </c>
      <c r="AP4095" t="str">
        <f t="shared" si="786"/>
        <v>95</v>
      </c>
      <c r="AQ4095" s="145" t="s">
        <v>1826</v>
      </c>
      <c r="AR4095" t="str">
        <f t="shared" si="787"/>
        <v>1-Adjusted Base Budget</v>
      </c>
      <c r="AS4095" s="145" t="s">
        <v>1827</v>
      </c>
      <c r="AT4095" t="s">
        <v>213</v>
      </c>
      <c r="AV4095" t="str">
        <f t="shared" si="781"/>
        <v>UAVP</v>
      </c>
      <c r="AW4095" t="str">
        <f t="shared" si="780"/>
        <v>VP UNIVERSITY ACADEMIC AFFAIRS</v>
      </c>
    </row>
    <row r="4096" spans="1:49">
      <c r="A4096" s="59">
        <v>2018</v>
      </c>
      <c r="B4096" t="s">
        <v>137</v>
      </c>
      <c r="C4096" t="s">
        <v>1429</v>
      </c>
      <c r="D4096" t="s">
        <v>1430</v>
      </c>
      <c r="E4096" t="s">
        <v>1434</v>
      </c>
      <c r="F4096" t="s">
        <v>228</v>
      </c>
      <c r="H4096" t="s">
        <v>1781</v>
      </c>
      <c r="I4096" s="170" t="s">
        <v>87</v>
      </c>
      <c r="J4096" t="s">
        <v>88</v>
      </c>
      <c r="K4096" t="s">
        <v>214</v>
      </c>
      <c r="L4096" t="s">
        <v>377</v>
      </c>
      <c r="M4096" t="s">
        <v>378</v>
      </c>
      <c r="N4096" t="s">
        <v>217</v>
      </c>
      <c r="O4096" t="s">
        <v>263</v>
      </c>
      <c r="P4096" t="s">
        <v>379</v>
      </c>
      <c r="Q4096" t="s">
        <v>379</v>
      </c>
      <c r="R4096" t="s">
        <v>380</v>
      </c>
      <c r="S4096" t="s">
        <v>264</v>
      </c>
      <c r="T4096" t="s">
        <v>265</v>
      </c>
      <c r="U4096" s="61" t="s">
        <v>266</v>
      </c>
      <c r="V4096" t="s">
        <v>1390</v>
      </c>
      <c r="W4096" t="s">
        <v>263</v>
      </c>
      <c r="X4096" s="59">
        <v>693</v>
      </c>
      <c r="Y4096" s="59">
        <v>693</v>
      </c>
      <c r="AA4096" s="146" t="str">
        <f t="shared" si="789"/>
        <v>EX</v>
      </c>
      <c r="AB4096" s="146">
        <f t="shared" si="791"/>
        <v>0</v>
      </c>
      <c r="AC4096" t="str">
        <f t="shared" si="782"/>
        <v>EX</v>
      </c>
      <c r="AD4096" s="74">
        <f t="shared" si="783"/>
        <v>693</v>
      </c>
      <c r="AE4096" s="74">
        <f t="shared" si="788"/>
        <v>693</v>
      </c>
      <c r="AF4096">
        <v>1</v>
      </c>
      <c r="AG4096">
        <v>0</v>
      </c>
      <c r="AH4096" s="74">
        <v>0</v>
      </c>
      <c r="AJ4096" s="74">
        <f t="shared" si="784"/>
        <v>0</v>
      </c>
      <c r="AK4096" s="74">
        <f t="shared" si="790"/>
        <v>693</v>
      </c>
      <c r="AL4096" t="str">
        <f t="shared" si="785"/>
        <v>N</v>
      </c>
      <c r="AN4096" t="s">
        <v>89</v>
      </c>
      <c r="AO4096" t="s">
        <v>88</v>
      </c>
      <c r="AP4096" t="str">
        <f t="shared" si="786"/>
        <v>95</v>
      </c>
      <c r="AQ4096" s="145" t="s">
        <v>1826</v>
      </c>
      <c r="AR4096" t="str">
        <f t="shared" si="787"/>
        <v>1-Adjusted Base Budget</v>
      </c>
      <c r="AS4096" s="145" t="s">
        <v>1827</v>
      </c>
      <c r="AT4096" t="s">
        <v>213</v>
      </c>
      <c r="AV4096" t="str">
        <f t="shared" si="781"/>
        <v>UAVP</v>
      </c>
      <c r="AW4096" t="str">
        <f t="shared" si="780"/>
        <v>VP UNIVERSITY ACADEMIC AFFAIRS</v>
      </c>
    </row>
    <row r="4097" spans="1:49">
      <c r="A4097" s="59">
        <v>2018</v>
      </c>
      <c r="B4097" t="s">
        <v>137</v>
      </c>
      <c r="C4097" t="s">
        <v>1429</v>
      </c>
      <c r="D4097" t="s">
        <v>1430</v>
      </c>
      <c r="E4097" t="s">
        <v>1435</v>
      </c>
      <c r="F4097" t="s">
        <v>228</v>
      </c>
      <c r="H4097" t="s">
        <v>1436</v>
      </c>
      <c r="I4097" s="170" t="s">
        <v>87</v>
      </c>
      <c r="J4097" t="s">
        <v>88</v>
      </c>
      <c r="K4097" t="s">
        <v>214</v>
      </c>
      <c r="L4097" t="s">
        <v>377</v>
      </c>
      <c r="M4097" t="s">
        <v>378</v>
      </c>
      <c r="N4097" t="s">
        <v>217</v>
      </c>
      <c r="O4097" t="s">
        <v>263</v>
      </c>
      <c r="P4097" t="s">
        <v>379</v>
      </c>
      <c r="Q4097" t="s">
        <v>379</v>
      </c>
      <c r="R4097" t="s">
        <v>380</v>
      </c>
      <c r="S4097" t="s">
        <v>264</v>
      </c>
      <c r="T4097" t="s">
        <v>265</v>
      </c>
      <c r="U4097" s="61" t="s">
        <v>266</v>
      </c>
      <c r="V4097" t="s">
        <v>22</v>
      </c>
      <c r="W4097" t="s">
        <v>263</v>
      </c>
      <c r="X4097" s="59">
        <v>3500</v>
      </c>
      <c r="Y4097" s="59">
        <v>3500</v>
      </c>
      <c r="AA4097" s="146" t="str">
        <f t="shared" si="789"/>
        <v>EX</v>
      </c>
      <c r="AB4097" s="146">
        <f t="shared" si="791"/>
        <v>0</v>
      </c>
      <c r="AC4097" t="str">
        <f t="shared" si="782"/>
        <v>EX</v>
      </c>
      <c r="AD4097" s="74">
        <f t="shared" si="783"/>
        <v>3500</v>
      </c>
      <c r="AE4097" s="74">
        <f t="shared" si="788"/>
        <v>3500</v>
      </c>
      <c r="AF4097">
        <v>1</v>
      </c>
      <c r="AG4097">
        <v>0</v>
      </c>
      <c r="AH4097" s="74">
        <v>0</v>
      </c>
      <c r="AJ4097" s="74">
        <f t="shared" si="784"/>
        <v>0</v>
      </c>
      <c r="AK4097" s="74">
        <f t="shared" si="790"/>
        <v>3500</v>
      </c>
      <c r="AL4097" t="str">
        <f t="shared" si="785"/>
        <v>N</v>
      </c>
      <c r="AN4097" t="s">
        <v>89</v>
      </c>
      <c r="AO4097" t="s">
        <v>88</v>
      </c>
      <c r="AP4097" t="str">
        <f t="shared" si="786"/>
        <v>95</v>
      </c>
      <c r="AQ4097" s="145" t="s">
        <v>1826</v>
      </c>
      <c r="AR4097" t="str">
        <f t="shared" si="787"/>
        <v>1-Adjusted Base Budget</v>
      </c>
      <c r="AS4097" s="145" t="s">
        <v>1827</v>
      </c>
      <c r="AT4097" t="s">
        <v>213</v>
      </c>
      <c r="AV4097" t="str">
        <f t="shared" si="781"/>
        <v>UAVP</v>
      </c>
      <c r="AW4097" t="str">
        <f t="shared" si="780"/>
        <v>VP UNIVERSITY ACADEMIC AFFAIRS</v>
      </c>
    </row>
    <row r="4098" spans="1:49">
      <c r="A4098" s="59">
        <v>2018</v>
      </c>
      <c r="B4098" t="s">
        <v>137</v>
      </c>
      <c r="C4098" t="s">
        <v>1429</v>
      </c>
      <c r="D4098" t="s">
        <v>1430</v>
      </c>
      <c r="E4098" t="s">
        <v>1431</v>
      </c>
      <c r="F4098" t="s">
        <v>228</v>
      </c>
      <c r="H4098" t="s">
        <v>1432</v>
      </c>
      <c r="I4098" s="170" t="s">
        <v>87</v>
      </c>
      <c r="J4098" t="s">
        <v>88</v>
      </c>
      <c r="K4098" t="s">
        <v>214</v>
      </c>
      <c r="L4098" t="s">
        <v>381</v>
      </c>
      <c r="M4098" t="s">
        <v>382</v>
      </c>
      <c r="N4098" t="s">
        <v>217</v>
      </c>
      <c r="O4098" t="s">
        <v>263</v>
      </c>
      <c r="P4098" t="s">
        <v>362</v>
      </c>
      <c r="Q4098" t="s">
        <v>363</v>
      </c>
      <c r="R4098" t="s">
        <v>364</v>
      </c>
      <c r="S4098" t="s">
        <v>264</v>
      </c>
      <c r="T4098" t="s">
        <v>265</v>
      </c>
      <c r="U4098" s="61" t="s">
        <v>266</v>
      </c>
      <c r="V4098" t="s">
        <v>1390</v>
      </c>
      <c r="W4098" t="s">
        <v>263</v>
      </c>
      <c r="X4098" s="59">
        <v>6000</v>
      </c>
      <c r="Y4098" s="59">
        <v>6000</v>
      </c>
      <c r="AA4098" s="146" t="str">
        <f t="shared" si="789"/>
        <v>EX</v>
      </c>
      <c r="AB4098" s="146">
        <f t="shared" si="791"/>
        <v>0</v>
      </c>
      <c r="AC4098" t="str">
        <f t="shared" si="782"/>
        <v>EX</v>
      </c>
      <c r="AD4098" s="74">
        <f t="shared" si="783"/>
        <v>6000</v>
      </c>
      <c r="AE4098" s="74">
        <f t="shared" si="788"/>
        <v>6000</v>
      </c>
      <c r="AF4098">
        <v>1</v>
      </c>
      <c r="AG4098">
        <v>0</v>
      </c>
      <c r="AH4098" s="74">
        <v>0</v>
      </c>
      <c r="AJ4098" s="74">
        <f t="shared" si="784"/>
        <v>0</v>
      </c>
      <c r="AK4098" s="74">
        <f t="shared" si="790"/>
        <v>6000</v>
      </c>
      <c r="AL4098" t="str">
        <f t="shared" si="785"/>
        <v>N</v>
      </c>
      <c r="AN4098" t="s">
        <v>89</v>
      </c>
      <c r="AO4098" t="s">
        <v>88</v>
      </c>
      <c r="AP4098" t="str">
        <f t="shared" si="786"/>
        <v>95</v>
      </c>
      <c r="AQ4098" s="145" t="s">
        <v>1826</v>
      </c>
      <c r="AR4098" t="str">
        <f t="shared" si="787"/>
        <v>1-Adjusted Base Budget</v>
      </c>
      <c r="AS4098" s="145" t="s">
        <v>1827</v>
      </c>
      <c r="AT4098" t="s">
        <v>213</v>
      </c>
      <c r="AV4098" t="str">
        <f t="shared" si="781"/>
        <v>UAVP</v>
      </c>
      <c r="AW4098" t="str">
        <f t="shared" si="780"/>
        <v>VP UNIVERSITY ACADEMIC AFFAIRS</v>
      </c>
    </row>
    <row r="4099" spans="1:49">
      <c r="A4099" s="59">
        <v>2018</v>
      </c>
      <c r="B4099" t="s">
        <v>137</v>
      </c>
      <c r="C4099" t="s">
        <v>1429</v>
      </c>
      <c r="D4099" t="s">
        <v>1430</v>
      </c>
      <c r="E4099" t="s">
        <v>1433</v>
      </c>
      <c r="F4099" t="s">
        <v>228</v>
      </c>
      <c r="H4099" t="s">
        <v>1430</v>
      </c>
      <c r="I4099" s="170" t="s">
        <v>87</v>
      </c>
      <c r="J4099" t="s">
        <v>88</v>
      </c>
      <c r="K4099" t="s">
        <v>214</v>
      </c>
      <c r="L4099" t="s">
        <v>381</v>
      </c>
      <c r="M4099" t="s">
        <v>382</v>
      </c>
      <c r="N4099" t="s">
        <v>217</v>
      </c>
      <c r="O4099" t="s">
        <v>263</v>
      </c>
      <c r="P4099" t="s">
        <v>362</v>
      </c>
      <c r="Q4099" t="s">
        <v>363</v>
      </c>
      <c r="R4099" t="s">
        <v>364</v>
      </c>
      <c r="S4099" t="s">
        <v>264</v>
      </c>
      <c r="T4099" t="s">
        <v>265</v>
      </c>
      <c r="U4099" s="61" t="s">
        <v>266</v>
      </c>
      <c r="V4099" t="s">
        <v>1390</v>
      </c>
      <c r="W4099" t="s">
        <v>263</v>
      </c>
      <c r="X4099" s="59">
        <v>300</v>
      </c>
      <c r="Y4099" s="59">
        <v>300</v>
      </c>
      <c r="AA4099" s="146" t="str">
        <f t="shared" si="789"/>
        <v>EX</v>
      </c>
      <c r="AB4099" s="146">
        <f t="shared" si="791"/>
        <v>0</v>
      </c>
      <c r="AC4099" t="str">
        <f t="shared" si="782"/>
        <v>EX</v>
      </c>
      <c r="AD4099" s="74">
        <f t="shared" si="783"/>
        <v>300</v>
      </c>
      <c r="AE4099" s="74">
        <f t="shared" si="788"/>
        <v>300</v>
      </c>
      <c r="AF4099">
        <v>1</v>
      </c>
      <c r="AG4099">
        <v>0</v>
      </c>
      <c r="AH4099" s="74">
        <v>0</v>
      </c>
      <c r="AJ4099" s="74">
        <f t="shared" si="784"/>
        <v>0</v>
      </c>
      <c r="AK4099" s="74">
        <f t="shared" si="790"/>
        <v>300</v>
      </c>
      <c r="AL4099" t="str">
        <f t="shared" si="785"/>
        <v>N</v>
      </c>
      <c r="AN4099" t="s">
        <v>89</v>
      </c>
      <c r="AO4099" t="s">
        <v>88</v>
      </c>
      <c r="AP4099" t="str">
        <f t="shared" si="786"/>
        <v>95</v>
      </c>
      <c r="AQ4099" s="145" t="s">
        <v>1826</v>
      </c>
      <c r="AR4099" t="str">
        <f t="shared" si="787"/>
        <v>1-Adjusted Base Budget</v>
      </c>
      <c r="AS4099" s="145" t="s">
        <v>1827</v>
      </c>
      <c r="AT4099" t="s">
        <v>213</v>
      </c>
      <c r="AV4099" t="str">
        <f t="shared" si="781"/>
        <v>UAVP</v>
      </c>
      <c r="AW4099" t="str">
        <f t="shared" si="780"/>
        <v>VP UNIVERSITY ACADEMIC AFFAIRS</v>
      </c>
    </row>
    <row r="4100" spans="1:49">
      <c r="A4100" s="59">
        <v>2018</v>
      </c>
      <c r="B4100" t="s">
        <v>137</v>
      </c>
      <c r="C4100" t="s">
        <v>1429</v>
      </c>
      <c r="D4100" t="s">
        <v>1430</v>
      </c>
      <c r="E4100" t="s">
        <v>1435</v>
      </c>
      <c r="F4100" t="s">
        <v>228</v>
      </c>
      <c r="H4100" t="s">
        <v>1436</v>
      </c>
      <c r="I4100" s="170" t="s">
        <v>87</v>
      </c>
      <c r="J4100" t="s">
        <v>88</v>
      </c>
      <c r="K4100" t="s">
        <v>214</v>
      </c>
      <c r="L4100" t="s">
        <v>381</v>
      </c>
      <c r="M4100" t="s">
        <v>382</v>
      </c>
      <c r="N4100" t="s">
        <v>217</v>
      </c>
      <c r="O4100" t="s">
        <v>263</v>
      </c>
      <c r="P4100" t="s">
        <v>362</v>
      </c>
      <c r="Q4100" t="s">
        <v>363</v>
      </c>
      <c r="R4100" t="s">
        <v>364</v>
      </c>
      <c r="S4100" t="s">
        <v>264</v>
      </c>
      <c r="T4100" t="s">
        <v>265</v>
      </c>
      <c r="U4100" s="61" t="s">
        <v>266</v>
      </c>
      <c r="V4100" t="s">
        <v>22</v>
      </c>
      <c r="W4100" t="s">
        <v>263</v>
      </c>
      <c r="X4100" s="59">
        <v>500</v>
      </c>
      <c r="Y4100" s="59">
        <v>740</v>
      </c>
      <c r="AA4100" s="146" t="str">
        <f t="shared" si="789"/>
        <v>EX</v>
      </c>
      <c r="AB4100" s="146">
        <f t="shared" si="791"/>
        <v>0</v>
      </c>
      <c r="AC4100" t="str">
        <f t="shared" si="782"/>
        <v>EX</v>
      </c>
      <c r="AD4100" s="74">
        <f t="shared" si="783"/>
        <v>740</v>
      </c>
      <c r="AE4100" s="74">
        <f t="shared" si="788"/>
        <v>740</v>
      </c>
      <c r="AF4100">
        <v>1</v>
      </c>
      <c r="AG4100">
        <v>0</v>
      </c>
      <c r="AH4100" s="74">
        <v>0</v>
      </c>
      <c r="AJ4100" s="74">
        <f t="shared" si="784"/>
        <v>0</v>
      </c>
      <c r="AK4100" s="74">
        <f t="shared" si="790"/>
        <v>740</v>
      </c>
      <c r="AL4100" t="str">
        <f t="shared" si="785"/>
        <v>N</v>
      </c>
      <c r="AN4100" t="s">
        <v>89</v>
      </c>
      <c r="AO4100" t="s">
        <v>88</v>
      </c>
      <c r="AP4100" t="str">
        <f t="shared" si="786"/>
        <v>95</v>
      </c>
      <c r="AQ4100" s="145" t="s">
        <v>1826</v>
      </c>
      <c r="AR4100" t="str">
        <f t="shared" si="787"/>
        <v>1-Adjusted Base Budget</v>
      </c>
      <c r="AS4100" s="145" t="s">
        <v>1827</v>
      </c>
      <c r="AT4100" t="s">
        <v>213</v>
      </c>
      <c r="AV4100" t="str">
        <f t="shared" si="781"/>
        <v>UAVP</v>
      </c>
      <c r="AW4100" t="str">
        <f t="shared" si="780"/>
        <v>VP UNIVERSITY ACADEMIC AFFAIRS</v>
      </c>
    </row>
    <row r="4101" spans="1:49">
      <c r="A4101" s="59">
        <v>2018</v>
      </c>
      <c r="B4101" t="s">
        <v>137</v>
      </c>
      <c r="C4101" t="s">
        <v>1429</v>
      </c>
      <c r="D4101" t="s">
        <v>1430</v>
      </c>
      <c r="E4101" t="s">
        <v>1431</v>
      </c>
      <c r="F4101" t="s">
        <v>228</v>
      </c>
      <c r="H4101" t="s">
        <v>1432</v>
      </c>
      <c r="I4101" s="170" t="s">
        <v>87</v>
      </c>
      <c r="J4101" t="s">
        <v>88</v>
      </c>
      <c r="K4101" t="s">
        <v>214</v>
      </c>
      <c r="L4101" t="s">
        <v>499</v>
      </c>
      <c r="M4101" t="s">
        <v>500</v>
      </c>
      <c r="N4101" t="s">
        <v>217</v>
      </c>
      <c r="O4101" t="s">
        <v>263</v>
      </c>
      <c r="P4101" t="s">
        <v>379</v>
      </c>
      <c r="Q4101" t="s">
        <v>379</v>
      </c>
      <c r="R4101" t="s">
        <v>380</v>
      </c>
      <c r="S4101" t="s">
        <v>264</v>
      </c>
      <c r="T4101" t="s">
        <v>265</v>
      </c>
      <c r="U4101" s="61" t="s">
        <v>266</v>
      </c>
      <c r="V4101" t="s">
        <v>1390</v>
      </c>
      <c r="W4101" t="s">
        <v>263</v>
      </c>
      <c r="X4101" s="59">
        <v>200</v>
      </c>
      <c r="Y4101" s="59">
        <v>200</v>
      </c>
      <c r="AA4101" s="146" t="str">
        <f t="shared" si="789"/>
        <v>EX</v>
      </c>
      <c r="AB4101" s="146">
        <f t="shared" si="791"/>
        <v>0</v>
      </c>
      <c r="AC4101" t="str">
        <f t="shared" si="782"/>
        <v>EX</v>
      </c>
      <c r="AD4101" s="74">
        <f t="shared" si="783"/>
        <v>200</v>
      </c>
      <c r="AE4101" s="74">
        <f t="shared" si="788"/>
        <v>200</v>
      </c>
      <c r="AF4101">
        <v>1</v>
      </c>
      <c r="AG4101">
        <v>0</v>
      </c>
      <c r="AH4101" s="74">
        <v>0</v>
      </c>
      <c r="AJ4101" s="74">
        <f t="shared" si="784"/>
        <v>0</v>
      </c>
      <c r="AK4101" s="74">
        <f t="shared" si="790"/>
        <v>200</v>
      </c>
      <c r="AL4101" t="str">
        <f t="shared" si="785"/>
        <v>N</v>
      </c>
      <c r="AN4101" t="s">
        <v>89</v>
      </c>
      <c r="AO4101" t="s">
        <v>88</v>
      </c>
      <c r="AP4101" t="str">
        <f t="shared" si="786"/>
        <v>95</v>
      </c>
      <c r="AQ4101" s="145" t="s">
        <v>1826</v>
      </c>
      <c r="AR4101" t="str">
        <f t="shared" si="787"/>
        <v>1-Adjusted Base Budget</v>
      </c>
      <c r="AS4101" s="145" t="s">
        <v>1827</v>
      </c>
      <c r="AT4101" t="s">
        <v>213</v>
      </c>
      <c r="AV4101" t="str">
        <f t="shared" si="781"/>
        <v>UAVP</v>
      </c>
      <c r="AW4101" t="str">
        <f t="shared" si="780"/>
        <v>VP UNIVERSITY ACADEMIC AFFAIRS</v>
      </c>
    </row>
    <row r="4102" spans="1:49">
      <c r="A4102" s="59">
        <v>2018</v>
      </c>
      <c r="B4102" t="s">
        <v>137</v>
      </c>
      <c r="C4102" t="s">
        <v>1429</v>
      </c>
      <c r="D4102" t="s">
        <v>1430</v>
      </c>
      <c r="E4102" t="s">
        <v>1431</v>
      </c>
      <c r="F4102" t="s">
        <v>228</v>
      </c>
      <c r="H4102" t="s">
        <v>1432</v>
      </c>
      <c r="I4102" s="170" t="s">
        <v>87</v>
      </c>
      <c r="J4102" t="s">
        <v>88</v>
      </c>
      <c r="K4102" t="s">
        <v>214</v>
      </c>
      <c r="L4102" t="s">
        <v>503</v>
      </c>
      <c r="M4102" t="s">
        <v>504</v>
      </c>
      <c r="N4102" t="s">
        <v>217</v>
      </c>
      <c r="O4102" t="s">
        <v>263</v>
      </c>
      <c r="P4102" t="s">
        <v>379</v>
      </c>
      <c r="Q4102" t="s">
        <v>379</v>
      </c>
      <c r="R4102" t="s">
        <v>380</v>
      </c>
      <c r="S4102" t="s">
        <v>264</v>
      </c>
      <c r="T4102" t="s">
        <v>265</v>
      </c>
      <c r="U4102" s="61" t="s">
        <v>266</v>
      </c>
      <c r="V4102" t="s">
        <v>1390</v>
      </c>
      <c r="W4102" t="s">
        <v>263</v>
      </c>
      <c r="X4102" s="59">
        <v>3000</v>
      </c>
      <c r="Y4102" s="59">
        <v>3000</v>
      </c>
      <c r="AA4102" s="146" t="str">
        <f t="shared" si="789"/>
        <v>EX</v>
      </c>
      <c r="AB4102" s="146">
        <f t="shared" si="791"/>
        <v>0</v>
      </c>
      <c r="AC4102" t="str">
        <f t="shared" si="782"/>
        <v>EX</v>
      </c>
      <c r="AD4102" s="74">
        <f t="shared" si="783"/>
        <v>3000</v>
      </c>
      <c r="AE4102" s="74">
        <f t="shared" si="788"/>
        <v>3000</v>
      </c>
      <c r="AF4102">
        <v>1</v>
      </c>
      <c r="AG4102">
        <v>0</v>
      </c>
      <c r="AH4102" s="74">
        <v>0</v>
      </c>
      <c r="AJ4102" s="74">
        <f t="shared" si="784"/>
        <v>0</v>
      </c>
      <c r="AK4102" s="74">
        <f t="shared" si="790"/>
        <v>3000</v>
      </c>
      <c r="AL4102" t="str">
        <f t="shared" si="785"/>
        <v>N</v>
      </c>
      <c r="AN4102" t="s">
        <v>89</v>
      </c>
      <c r="AO4102" t="s">
        <v>88</v>
      </c>
      <c r="AP4102" t="str">
        <f t="shared" si="786"/>
        <v>95</v>
      </c>
      <c r="AQ4102" s="145" t="s">
        <v>1826</v>
      </c>
      <c r="AR4102" t="str">
        <f t="shared" si="787"/>
        <v>1-Adjusted Base Budget</v>
      </c>
      <c r="AS4102" s="145" t="s">
        <v>1827</v>
      </c>
      <c r="AT4102" t="s">
        <v>213</v>
      </c>
      <c r="AV4102" t="str">
        <f t="shared" si="781"/>
        <v>UAVP</v>
      </c>
      <c r="AW4102" t="str">
        <f t="shared" ref="AW4102:AW4165" si="792" xml:space="preserve"> IF(AND($AN4102="UAVP",$Z4102="OE"),$AO4102 &amp; "-ONLINE EDUCATION",IF(AND($AN4102="VPIT",OR($Z4102="SS",$Z4102="IT")),$AO4102 &amp; "-SHARED SERVICES",$AO4102))</f>
        <v>VP UNIVERSITY ACADEMIC AFFAIRS</v>
      </c>
    </row>
    <row r="4103" spans="1:49">
      <c r="A4103" s="59">
        <v>2018</v>
      </c>
      <c r="B4103" t="s">
        <v>137</v>
      </c>
      <c r="C4103" t="s">
        <v>1429</v>
      </c>
      <c r="D4103" t="s">
        <v>1430</v>
      </c>
      <c r="E4103" t="s">
        <v>1431</v>
      </c>
      <c r="F4103" t="s">
        <v>228</v>
      </c>
      <c r="H4103" t="s">
        <v>1432</v>
      </c>
      <c r="I4103" s="170" t="s">
        <v>87</v>
      </c>
      <c r="J4103" t="s">
        <v>88</v>
      </c>
      <c r="K4103" t="s">
        <v>214</v>
      </c>
      <c r="L4103" t="s">
        <v>507</v>
      </c>
      <c r="M4103" t="s">
        <v>508</v>
      </c>
      <c r="N4103" t="s">
        <v>217</v>
      </c>
      <c r="O4103" t="s">
        <v>263</v>
      </c>
      <c r="P4103" t="s">
        <v>379</v>
      </c>
      <c r="Q4103" t="s">
        <v>379</v>
      </c>
      <c r="R4103" t="s">
        <v>380</v>
      </c>
      <c r="S4103" t="s">
        <v>264</v>
      </c>
      <c r="T4103" t="s">
        <v>265</v>
      </c>
      <c r="U4103" s="61" t="s">
        <v>266</v>
      </c>
      <c r="V4103" t="s">
        <v>1390</v>
      </c>
      <c r="W4103" t="s">
        <v>263</v>
      </c>
      <c r="X4103" s="59">
        <v>2000</v>
      </c>
      <c r="Y4103" s="59">
        <v>2000</v>
      </c>
      <c r="AA4103" s="146" t="str">
        <f t="shared" si="789"/>
        <v>EX</v>
      </c>
      <c r="AB4103" s="146">
        <f t="shared" si="791"/>
        <v>0</v>
      </c>
      <c r="AC4103" t="str">
        <f t="shared" si="782"/>
        <v>EX</v>
      </c>
      <c r="AD4103" s="74">
        <f t="shared" si="783"/>
        <v>2000</v>
      </c>
      <c r="AE4103" s="74">
        <f t="shared" si="788"/>
        <v>2000</v>
      </c>
      <c r="AF4103">
        <v>1</v>
      </c>
      <c r="AG4103">
        <v>0</v>
      </c>
      <c r="AH4103" s="74">
        <v>0</v>
      </c>
      <c r="AJ4103" s="74">
        <f t="shared" si="784"/>
        <v>0</v>
      </c>
      <c r="AK4103" s="74">
        <f t="shared" si="790"/>
        <v>2000</v>
      </c>
      <c r="AL4103" t="str">
        <f t="shared" si="785"/>
        <v>N</v>
      </c>
      <c r="AN4103" t="s">
        <v>89</v>
      </c>
      <c r="AO4103" t="s">
        <v>88</v>
      </c>
      <c r="AP4103" t="str">
        <f t="shared" si="786"/>
        <v>95</v>
      </c>
      <c r="AQ4103" s="145" t="s">
        <v>1826</v>
      </c>
      <c r="AR4103" t="str">
        <f t="shared" si="787"/>
        <v>1-Adjusted Base Budget</v>
      </c>
      <c r="AS4103" s="145" t="s">
        <v>1827</v>
      </c>
      <c r="AT4103" t="s">
        <v>213</v>
      </c>
      <c r="AV4103" t="str">
        <f t="shared" si="781"/>
        <v>UAVP</v>
      </c>
      <c r="AW4103" t="str">
        <f t="shared" si="792"/>
        <v>VP UNIVERSITY ACADEMIC AFFAIRS</v>
      </c>
    </row>
    <row r="4104" spans="1:49">
      <c r="A4104" s="59">
        <v>2018</v>
      </c>
      <c r="B4104" t="s">
        <v>137</v>
      </c>
      <c r="C4104" t="s">
        <v>1429</v>
      </c>
      <c r="D4104" t="s">
        <v>1430</v>
      </c>
      <c r="E4104" t="s">
        <v>1433</v>
      </c>
      <c r="F4104" t="s">
        <v>228</v>
      </c>
      <c r="H4104" t="s">
        <v>1430</v>
      </c>
      <c r="I4104" s="170" t="s">
        <v>87</v>
      </c>
      <c r="J4104" t="s">
        <v>88</v>
      </c>
      <c r="K4104" t="s">
        <v>214</v>
      </c>
      <c r="L4104" t="s">
        <v>507</v>
      </c>
      <c r="M4104" t="s">
        <v>508</v>
      </c>
      <c r="N4104" t="s">
        <v>217</v>
      </c>
      <c r="O4104" t="s">
        <v>263</v>
      </c>
      <c r="P4104" t="s">
        <v>379</v>
      </c>
      <c r="Q4104" t="s">
        <v>379</v>
      </c>
      <c r="R4104" t="s">
        <v>380</v>
      </c>
      <c r="S4104" t="s">
        <v>264</v>
      </c>
      <c r="T4104" t="s">
        <v>265</v>
      </c>
      <c r="U4104" s="61" t="s">
        <v>266</v>
      </c>
      <c r="V4104" t="s">
        <v>1390</v>
      </c>
      <c r="W4104" t="s">
        <v>263</v>
      </c>
      <c r="X4104" s="59">
        <v>3000</v>
      </c>
      <c r="Y4104" s="59">
        <v>3000</v>
      </c>
      <c r="AA4104" s="146" t="str">
        <f t="shared" si="789"/>
        <v>EX</v>
      </c>
      <c r="AB4104" s="146">
        <f t="shared" si="791"/>
        <v>0</v>
      </c>
      <c r="AC4104" t="str">
        <f t="shared" si="782"/>
        <v>EX</v>
      </c>
      <c r="AD4104" s="74">
        <f t="shared" si="783"/>
        <v>3000</v>
      </c>
      <c r="AE4104" s="74">
        <f t="shared" si="788"/>
        <v>3000</v>
      </c>
      <c r="AF4104">
        <v>1</v>
      </c>
      <c r="AG4104">
        <v>0</v>
      </c>
      <c r="AH4104" s="74">
        <v>0</v>
      </c>
      <c r="AJ4104" s="74">
        <f t="shared" si="784"/>
        <v>0</v>
      </c>
      <c r="AK4104" s="74">
        <f t="shared" si="790"/>
        <v>3000</v>
      </c>
      <c r="AL4104" t="str">
        <f t="shared" si="785"/>
        <v>N</v>
      </c>
      <c r="AN4104" t="s">
        <v>89</v>
      </c>
      <c r="AO4104" t="s">
        <v>88</v>
      </c>
      <c r="AP4104" t="str">
        <f t="shared" si="786"/>
        <v>95</v>
      </c>
      <c r="AQ4104" s="145" t="s">
        <v>1826</v>
      </c>
      <c r="AR4104" t="str">
        <f t="shared" si="787"/>
        <v>1-Adjusted Base Budget</v>
      </c>
      <c r="AS4104" s="145" t="s">
        <v>1827</v>
      </c>
      <c r="AT4104" t="s">
        <v>213</v>
      </c>
      <c r="AV4104" t="str">
        <f t="shared" si="781"/>
        <v>UAVP</v>
      </c>
      <c r="AW4104" t="str">
        <f t="shared" si="792"/>
        <v>VP UNIVERSITY ACADEMIC AFFAIRS</v>
      </c>
    </row>
    <row r="4105" spans="1:49">
      <c r="A4105" s="59">
        <v>2018</v>
      </c>
      <c r="B4105" t="s">
        <v>137</v>
      </c>
      <c r="C4105" t="s">
        <v>1429</v>
      </c>
      <c r="D4105" t="s">
        <v>1430</v>
      </c>
      <c r="E4105" t="s">
        <v>1434</v>
      </c>
      <c r="F4105" t="s">
        <v>228</v>
      </c>
      <c r="H4105" t="s">
        <v>1781</v>
      </c>
      <c r="I4105" s="170" t="s">
        <v>87</v>
      </c>
      <c r="J4105" t="s">
        <v>88</v>
      </c>
      <c r="K4105" t="s">
        <v>214</v>
      </c>
      <c r="L4105" t="s">
        <v>507</v>
      </c>
      <c r="M4105" t="s">
        <v>508</v>
      </c>
      <c r="N4105" t="s">
        <v>217</v>
      </c>
      <c r="O4105" t="s">
        <v>263</v>
      </c>
      <c r="P4105" t="s">
        <v>379</v>
      </c>
      <c r="Q4105" t="s">
        <v>379</v>
      </c>
      <c r="R4105" t="s">
        <v>380</v>
      </c>
      <c r="S4105" t="s">
        <v>264</v>
      </c>
      <c r="T4105" t="s">
        <v>265</v>
      </c>
      <c r="U4105" s="61" t="s">
        <v>266</v>
      </c>
      <c r="V4105" t="s">
        <v>1390</v>
      </c>
      <c r="W4105" t="s">
        <v>263</v>
      </c>
      <c r="X4105" s="59">
        <v>300</v>
      </c>
      <c r="Y4105" s="59">
        <v>300</v>
      </c>
      <c r="AA4105" s="146" t="str">
        <f t="shared" si="789"/>
        <v>EX</v>
      </c>
      <c r="AB4105" s="146">
        <f t="shared" si="791"/>
        <v>0</v>
      </c>
      <c r="AC4105" t="str">
        <f t="shared" si="782"/>
        <v>EX</v>
      </c>
      <c r="AD4105" s="74">
        <f t="shared" si="783"/>
        <v>300</v>
      </c>
      <c r="AE4105" s="74">
        <f t="shared" si="788"/>
        <v>300</v>
      </c>
      <c r="AF4105">
        <v>1</v>
      </c>
      <c r="AG4105">
        <v>0</v>
      </c>
      <c r="AH4105" s="74">
        <v>0</v>
      </c>
      <c r="AJ4105" s="74">
        <f t="shared" si="784"/>
        <v>0</v>
      </c>
      <c r="AK4105" s="74">
        <f t="shared" si="790"/>
        <v>300</v>
      </c>
      <c r="AL4105" t="str">
        <f t="shared" si="785"/>
        <v>N</v>
      </c>
      <c r="AN4105" t="s">
        <v>89</v>
      </c>
      <c r="AO4105" t="s">
        <v>88</v>
      </c>
      <c r="AP4105" t="str">
        <f t="shared" si="786"/>
        <v>95</v>
      </c>
      <c r="AQ4105" s="145" t="s">
        <v>1826</v>
      </c>
      <c r="AR4105" t="str">
        <f t="shared" si="787"/>
        <v>1-Adjusted Base Budget</v>
      </c>
      <c r="AS4105" s="145" t="s">
        <v>1827</v>
      </c>
      <c r="AT4105" t="s">
        <v>213</v>
      </c>
      <c r="AV4105" t="str">
        <f t="shared" si="781"/>
        <v>UAVP</v>
      </c>
      <c r="AW4105" t="str">
        <f t="shared" si="792"/>
        <v>VP UNIVERSITY ACADEMIC AFFAIRS</v>
      </c>
    </row>
    <row r="4106" spans="1:49">
      <c r="A4106" s="59">
        <v>2018</v>
      </c>
      <c r="B4106" t="s">
        <v>137</v>
      </c>
      <c r="C4106" t="s">
        <v>1429</v>
      </c>
      <c r="D4106" t="s">
        <v>1430</v>
      </c>
      <c r="E4106" t="s">
        <v>1435</v>
      </c>
      <c r="F4106" t="s">
        <v>228</v>
      </c>
      <c r="H4106" t="s">
        <v>1436</v>
      </c>
      <c r="I4106" s="170" t="s">
        <v>87</v>
      </c>
      <c r="J4106" t="s">
        <v>88</v>
      </c>
      <c r="K4106" t="s">
        <v>214</v>
      </c>
      <c r="L4106" t="s">
        <v>507</v>
      </c>
      <c r="M4106" t="s">
        <v>508</v>
      </c>
      <c r="N4106" t="s">
        <v>217</v>
      </c>
      <c r="O4106" t="s">
        <v>263</v>
      </c>
      <c r="P4106" t="s">
        <v>379</v>
      </c>
      <c r="Q4106" t="s">
        <v>379</v>
      </c>
      <c r="R4106" t="s">
        <v>380</v>
      </c>
      <c r="S4106" t="s">
        <v>264</v>
      </c>
      <c r="T4106" t="s">
        <v>265</v>
      </c>
      <c r="U4106" s="61" t="s">
        <v>266</v>
      </c>
      <c r="V4106" t="s">
        <v>22</v>
      </c>
      <c r="W4106" t="s">
        <v>263</v>
      </c>
      <c r="X4106" s="59">
        <v>500</v>
      </c>
      <c r="Y4106" s="59">
        <v>500</v>
      </c>
      <c r="AA4106" s="146" t="str">
        <f t="shared" si="789"/>
        <v>EX</v>
      </c>
      <c r="AB4106" s="146">
        <f t="shared" si="791"/>
        <v>0</v>
      </c>
      <c r="AC4106" t="str">
        <f t="shared" si="782"/>
        <v>EX</v>
      </c>
      <c r="AD4106" s="74">
        <f t="shared" si="783"/>
        <v>500</v>
      </c>
      <c r="AE4106" s="74">
        <f t="shared" si="788"/>
        <v>500</v>
      </c>
      <c r="AF4106">
        <v>1</v>
      </c>
      <c r="AG4106">
        <v>0</v>
      </c>
      <c r="AH4106" s="74">
        <v>0</v>
      </c>
      <c r="AJ4106" s="74">
        <f t="shared" si="784"/>
        <v>0</v>
      </c>
      <c r="AK4106" s="74">
        <f t="shared" si="790"/>
        <v>500</v>
      </c>
      <c r="AL4106" t="str">
        <f t="shared" si="785"/>
        <v>N</v>
      </c>
      <c r="AN4106" t="s">
        <v>89</v>
      </c>
      <c r="AO4106" t="s">
        <v>88</v>
      </c>
      <c r="AP4106" t="str">
        <f t="shared" si="786"/>
        <v>95</v>
      </c>
      <c r="AQ4106" s="145" t="s">
        <v>1826</v>
      </c>
      <c r="AR4106" t="str">
        <f t="shared" si="787"/>
        <v>1-Adjusted Base Budget</v>
      </c>
      <c r="AS4106" s="145" t="s">
        <v>1827</v>
      </c>
      <c r="AT4106" t="s">
        <v>213</v>
      </c>
      <c r="AV4106" t="str">
        <f t="shared" si="781"/>
        <v>UAVP</v>
      </c>
      <c r="AW4106" t="str">
        <f t="shared" si="792"/>
        <v>VP UNIVERSITY ACADEMIC AFFAIRS</v>
      </c>
    </row>
    <row r="4107" spans="1:49">
      <c r="A4107" s="59">
        <v>2018</v>
      </c>
      <c r="B4107" t="s">
        <v>137</v>
      </c>
      <c r="C4107" t="s">
        <v>1429</v>
      </c>
      <c r="D4107" t="s">
        <v>1430</v>
      </c>
      <c r="E4107" t="s">
        <v>1433</v>
      </c>
      <c r="F4107" t="s">
        <v>228</v>
      </c>
      <c r="H4107" t="s">
        <v>1430</v>
      </c>
      <c r="I4107" s="170" t="s">
        <v>87</v>
      </c>
      <c r="J4107" t="s">
        <v>88</v>
      </c>
      <c r="K4107" t="s">
        <v>214</v>
      </c>
      <c r="L4107" t="s">
        <v>509</v>
      </c>
      <c r="M4107" t="s">
        <v>510</v>
      </c>
      <c r="N4107" t="s">
        <v>217</v>
      </c>
      <c r="O4107" t="s">
        <v>263</v>
      </c>
      <c r="P4107" t="s">
        <v>488</v>
      </c>
      <c r="Q4107" t="s">
        <v>489</v>
      </c>
      <c r="R4107" t="s">
        <v>490</v>
      </c>
      <c r="S4107" t="s">
        <v>264</v>
      </c>
      <c r="T4107" t="s">
        <v>265</v>
      </c>
      <c r="U4107" s="61" t="s">
        <v>266</v>
      </c>
      <c r="V4107" t="s">
        <v>1390</v>
      </c>
      <c r="W4107" t="s">
        <v>263</v>
      </c>
      <c r="X4107" s="59">
        <v>100</v>
      </c>
      <c r="Y4107" s="59">
        <v>100</v>
      </c>
      <c r="AA4107" s="146" t="str">
        <f t="shared" si="789"/>
        <v>EX</v>
      </c>
      <c r="AB4107" s="146">
        <f t="shared" si="791"/>
        <v>0</v>
      </c>
      <c r="AC4107" t="str">
        <f t="shared" si="782"/>
        <v>EX</v>
      </c>
      <c r="AD4107" s="74">
        <f t="shared" si="783"/>
        <v>100</v>
      </c>
      <c r="AE4107" s="74">
        <f t="shared" si="788"/>
        <v>100</v>
      </c>
      <c r="AF4107">
        <v>1</v>
      </c>
      <c r="AG4107">
        <v>0</v>
      </c>
      <c r="AH4107" s="74">
        <v>0</v>
      </c>
      <c r="AJ4107" s="74">
        <f t="shared" si="784"/>
        <v>0</v>
      </c>
      <c r="AK4107" s="74">
        <f t="shared" si="790"/>
        <v>100</v>
      </c>
      <c r="AL4107" t="str">
        <f t="shared" si="785"/>
        <v>N</v>
      </c>
      <c r="AN4107" t="s">
        <v>89</v>
      </c>
      <c r="AO4107" t="s">
        <v>88</v>
      </c>
      <c r="AP4107" t="str">
        <f t="shared" si="786"/>
        <v>95</v>
      </c>
      <c r="AQ4107" s="145" t="s">
        <v>1826</v>
      </c>
      <c r="AR4107" t="str">
        <f t="shared" si="787"/>
        <v>1-Adjusted Base Budget</v>
      </c>
      <c r="AS4107" s="145" t="s">
        <v>1827</v>
      </c>
      <c r="AT4107" t="s">
        <v>213</v>
      </c>
      <c r="AV4107" t="str">
        <f t="shared" si="781"/>
        <v>UAVP</v>
      </c>
      <c r="AW4107" t="str">
        <f t="shared" si="792"/>
        <v>VP UNIVERSITY ACADEMIC AFFAIRS</v>
      </c>
    </row>
    <row r="4108" spans="1:49">
      <c r="A4108" s="59">
        <v>2018</v>
      </c>
      <c r="B4108" t="s">
        <v>137</v>
      </c>
      <c r="C4108" t="s">
        <v>1429</v>
      </c>
      <c r="D4108" t="s">
        <v>1430</v>
      </c>
      <c r="E4108" t="s">
        <v>1435</v>
      </c>
      <c r="F4108" t="s">
        <v>228</v>
      </c>
      <c r="H4108" t="s">
        <v>1436</v>
      </c>
      <c r="I4108" s="170" t="s">
        <v>87</v>
      </c>
      <c r="J4108" t="s">
        <v>88</v>
      </c>
      <c r="K4108" t="s">
        <v>214</v>
      </c>
      <c r="L4108" t="s">
        <v>509</v>
      </c>
      <c r="M4108" t="s">
        <v>510</v>
      </c>
      <c r="N4108" t="s">
        <v>217</v>
      </c>
      <c r="O4108" t="s">
        <v>263</v>
      </c>
      <c r="P4108" t="s">
        <v>488</v>
      </c>
      <c r="Q4108" t="s">
        <v>489</v>
      </c>
      <c r="R4108" t="s">
        <v>490</v>
      </c>
      <c r="S4108" t="s">
        <v>264</v>
      </c>
      <c r="T4108" t="s">
        <v>265</v>
      </c>
      <c r="U4108" s="61" t="s">
        <v>266</v>
      </c>
      <c r="V4108" t="s">
        <v>22</v>
      </c>
      <c r="W4108" t="s">
        <v>263</v>
      </c>
      <c r="X4108" s="59">
        <v>25</v>
      </c>
      <c r="Y4108" s="59">
        <v>25</v>
      </c>
      <c r="AA4108" s="146" t="str">
        <f t="shared" si="789"/>
        <v>EX</v>
      </c>
      <c r="AB4108" s="146">
        <f t="shared" si="791"/>
        <v>0</v>
      </c>
      <c r="AC4108" t="str">
        <f t="shared" si="782"/>
        <v>EX</v>
      </c>
      <c r="AD4108" s="74">
        <f t="shared" si="783"/>
        <v>25</v>
      </c>
      <c r="AE4108" s="74">
        <f t="shared" si="788"/>
        <v>25</v>
      </c>
      <c r="AF4108">
        <v>1</v>
      </c>
      <c r="AG4108">
        <v>0</v>
      </c>
      <c r="AH4108" s="74">
        <v>0</v>
      </c>
      <c r="AJ4108" s="74">
        <f t="shared" si="784"/>
        <v>0</v>
      </c>
      <c r="AK4108" s="74">
        <f t="shared" si="790"/>
        <v>25</v>
      </c>
      <c r="AL4108" t="str">
        <f t="shared" si="785"/>
        <v>N</v>
      </c>
      <c r="AN4108" t="s">
        <v>89</v>
      </c>
      <c r="AO4108" t="s">
        <v>88</v>
      </c>
      <c r="AP4108" t="str">
        <f t="shared" si="786"/>
        <v>95</v>
      </c>
      <c r="AQ4108" s="145" t="s">
        <v>1826</v>
      </c>
      <c r="AR4108" t="str">
        <f t="shared" si="787"/>
        <v>1-Adjusted Base Budget</v>
      </c>
      <c r="AS4108" s="145" t="s">
        <v>1827</v>
      </c>
      <c r="AT4108" t="s">
        <v>213</v>
      </c>
      <c r="AV4108" t="str">
        <f t="shared" ref="AV4108:AV4171" si="793">IF(AND($AN4108="UAVP",$Z4108="OE"),$AN4108 &amp; "-OE",IF(AND($AN4108="VPIT",OR($Z4108="SS",$Z4108="IT")),$AN4108 &amp; "-SS",$AN4108))</f>
        <v>UAVP</v>
      </c>
      <c r="AW4108" t="str">
        <f t="shared" si="792"/>
        <v>VP UNIVERSITY ACADEMIC AFFAIRS</v>
      </c>
    </row>
    <row r="4109" spans="1:49">
      <c r="A4109" s="59">
        <v>2018</v>
      </c>
      <c r="B4109" t="s">
        <v>137</v>
      </c>
      <c r="C4109" t="s">
        <v>1429</v>
      </c>
      <c r="D4109" t="s">
        <v>1430</v>
      </c>
      <c r="E4109" t="s">
        <v>1431</v>
      </c>
      <c r="F4109" t="s">
        <v>228</v>
      </c>
      <c r="H4109" t="s">
        <v>1432</v>
      </c>
      <c r="I4109" s="170" t="s">
        <v>87</v>
      </c>
      <c r="J4109" t="s">
        <v>88</v>
      </c>
      <c r="K4109" t="s">
        <v>214</v>
      </c>
      <c r="L4109" t="s">
        <v>385</v>
      </c>
      <c r="M4109" t="s">
        <v>386</v>
      </c>
      <c r="N4109" t="s">
        <v>217</v>
      </c>
      <c r="O4109" t="s">
        <v>263</v>
      </c>
      <c r="P4109" t="s">
        <v>387</v>
      </c>
      <c r="Q4109" t="s">
        <v>386</v>
      </c>
      <c r="R4109" t="s">
        <v>388</v>
      </c>
      <c r="S4109" t="s">
        <v>264</v>
      </c>
      <c r="T4109" t="s">
        <v>265</v>
      </c>
      <c r="U4109" s="61" t="s">
        <v>266</v>
      </c>
      <c r="V4109" t="s">
        <v>1390</v>
      </c>
      <c r="W4109" t="s">
        <v>263</v>
      </c>
      <c r="X4109" s="59">
        <v>45000</v>
      </c>
      <c r="Y4109" s="59">
        <v>88516</v>
      </c>
      <c r="AA4109" s="146" t="str">
        <f t="shared" si="789"/>
        <v>EX</v>
      </c>
      <c r="AB4109" s="146">
        <f t="shared" si="791"/>
        <v>0</v>
      </c>
      <c r="AC4109" t="str">
        <f t="shared" si="782"/>
        <v>EX</v>
      </c>
      <c r="AD4109" s="74">
        <f t="shared" si="783"/>
        <v>88516</v>
      </c>
      <c r="AE4109" s="74">
        <f t="shared" si="788"/>
        <v>88516</v>
      </c>
      <c r="AF4109">
        <v>1</v>
      </c>
      <c r="AG4109">
        <v>0</v>
      </c>
      <c r="AH4109" s="74">
        <v>0</v>
      </c>
      <c r="AJ4109" s="74">
        <f t="shared" si="784"/>
        <v>0</v>
      </c>
      <c r="AK4109" s="74">
        <f t="shared" si="790"/>
        <v>88516</v>
      </c>
      <c r="AL4109" t="str">
        <f t="shared" si="785"/>
        <v>N</v>
      </c>
      <c r="AN4109" t="s">
        <v>89</v>
      </c>
      <c r="AO4109" t="s">
        <v>88</v>
      </c>
      <c r="AP4109" t="str">
        <f t="shared" si="786"/>
        <v>95</v>
      </c>
      <c r="AQ4109" s="145" t="s">
        <v>1826</v>
      </c>
      <c r="AR4109" t="str">
        <f t="shared" si="787"/>
        <v>1-Adjusted Base Budget</v>
      </c>
      <c r="AS4109" s="145" t="s">
        <v>1827</v>
      </c>
      <c r="AT4109" t="s">
        <v>213</v>
      </c>
      <c r="AV4109" t="str">
        <f t="shared" si="793"/>
        <v>UAVP</v>
      </c>
      <c r="AW4109" t="str">
        <f t="shared" si="792"/>
        <v>VP UNIVERSITY ACADEMIC AFFAIRS</v>
      </c>
    </row>
    <row r="4110" spans="1:49">
      <c r="A4110" s="59">
        <v>2018</v>
      </c>
      <c r="B4110" t="s">
        <v>137</v>
      </c>
      <c r="C4110" t="s">
        <v>1429</v>
      </c>
      <c r="D4110" t="s">
        <v>1430</v>
      </c>
      <c r="E4110" t="s">
        <v>1433</v>
      </c>
      <c r="F4110" t="s">
        <v>228</v>
      </c>
      <c r="H4110" t="s">
        <v>1430</v>
      </c>
      <c r="I4110" s="170" t="s">
        <v>87</v>
      </c>
      <c r="J4110" t="s">
        <v>88</v>
      </c>
      <c r="K4110" t="s">
        <v>214</v>
      </c>
      <c r="L4110" t="s">
        <v>385</v>
      </c>
      <c r="M4110" t="s">
        <v>386</v>
      </c>
      <c r="N4110" t="s">
        <v>217</v>
      </c>
      <c r="O4110" t="s">
        <v>263</v>
      </c>
      <c r="P4110" t="s">
        <v>387</v>
      </c>
      <c r="Q4110" t="s">
        <v>386</v>
      </c>
      <c r="R4110" t="s">
        <v>388</v>
      </c>
      <c r="S4110" t="s">
        <v>264</v>
      </c>
      <c r="T4110" t="s">
        <v>265</v>
      </c>
      <c r="U4110" s="61" t="s">
        <v>266</v>
      </c>
      <c r="V4110" t="s">
        <v>1390</v>
      </c>
      <c r="W4110" t="s">
        <v>263</v>
      </c>
      <c r="X4110" s="59">
        <v>500</v>
      </c>
      <c r="Y4110" s="59">
        <v>4453</v>
      </c>
      <c r="AA4110" s="146" t="str">
        <f t="shared" si="789"/>
        <v>EX</v>
      </c>
      <c r="AB4110" s="146">
        <f t="shared" si="791"/>
        <v>0</v>
      </c>
      <c r="AC4110" t="str">
        <f t="shared" si="782"/>
        <v>EX</v>
      </c>
      <c r="AD4110" s="74">
        <f t="shared" si="783"/>
        <v>4453</v>
      </c>
      <c r="AE4110" s="74">
        <f t="shared" si="788"/>
        <v>4453</v>
      </c>
      <c r="AF4110">
        <v>1</v>
      </c>
      <c r="AG4110">
        <v>0</v>
      </c>
      <c r="AH4110" s="74">
        <v>0</v>
      </c>
      <c r="AJ4110" s="74">
        <f t="shared" si="784"/>
        <v>0</v>
      </c>
      <c r="AK4110" s="74">
        <f t="shared" si="790"/>
        <v>4453</v>
      </c>
      <c r="AL4110" t="str">
        <f t="shared" si="785"/>
        <v>N</v>
      </c>
      <c r="AN4110" t="s">
        <v>89</v>
      </c>
      <c r="AO4110" t="s">
        <v>88</v>
      </c>
      <c r="AP4110" t="str">
        <f t="shared" si="786"/>
        <v>95</v>
      </c>
      <c r="AQ4110" s="145" t="s">
        <v>1826</v>
      </c>
      <c r="AR4110" t="str">
        <f t="shared" si="787"/>
        <v>1-Adjusted Base Budget</v>
      </c>
      <c r="AS4110" s="145" t="s">
        <v>1827</v>
      </c>
      <c r="AT4110" t="s">
        <v>213</v>
      </c>
      <c r="AV4110" t="str">
        <f t="shared" si="793"/>
        <v>UAVP</v>
      </c>
      <c r="AW4110" t="str">
        <f t="shared" si="792"/>
        <v>VP UNIVERSITY ACADEMIC AFFAIRS</v>
      </c>
    </row>
    <row r="4111" spans="1:49">
      <c r="A4111" s="59">
        <v>2018</v>
      </c>
      <c r="B4111" t="s">
        <v>137</v>
      </c>
      <c r="C4111" t="s">
        <v>1429</v>
      </c>
      <c r="D4111" t="s">
        <v>1430</v>
      </c>
      <c r="E4111" t="s">
        <v>1434</v>
      </c>
      <c r="F4111" t="s">
        <v>228</v>
      </c>
      <c r="H4111" t="s">
        <v>1781</v>
      </c>
      <c r="I4111" s="170" t="s">
        <v>87</v>
      </c>
      <c r="J4111" t="s">
        <v>88</v>
      </c>
      <c r="K4111" t="s">
        <v>214</v>
      </c>
      <c r="L4111" t="s">
        <v>385</v>
      </c>
      <c r="M4111" t="s">
        <v>386</v>
      </c>
      <c r="N4111" t="s">
        <v>217</v>
      </c>
      <c r="O4111" t="s">
        <v>263</v>
      </c>
      <c r="P4111" t="s">
        <v>387</v>
      </c>
      <c r="Q4111" t="s">
        <v>386</v>
      </c>
      <c r="R4111" t="s">
        <v>388</v>
      </c>
      <c r="S4111" t="s">
        <v>264</v>
      </c>
      <c r="T4111" t="s">
        <v>265</v>
      </c>
      <c r="U4111" s="61" t="s">
        <v>266</v>
      </c>
      <c r="V4111" t="s">
        <v>1390</v>
      </c>
      <c r="W4111" t="s">
        <v>263</v>
      </c>
      <c r="X4111" s="59">
        <v>0</v>
      </c>
      <c r="Y4111" s="59">
        <v>6109</v>
      </c>
      <c r="AA4111" s="146" t="str">
        <f t="shared" si="789"/>
        <v>EX</v>
      </c>
      <c r="AB4111" s="146">
        <f t="shared" si="791"/>
        <v>0</v>
      </c>
      <c r="AC4111" t="str">
        <f t="shared" si="782"/>
        <v>EX</v>
      </c>
      <c r="AD4111" s="74">
        <f t="shared" si="783"/>
        <v>6109</v>
      </c>
      <c r="AE4111" s="74">
        <f t="shared" si="788"/>
        <v>6109</v>
      </c>
      <c r="AF4111">
        <v>1</v>
      </c>
      <c r="AG4111">
        <v>0</v>
      </c>
      <c r="AH4111" s="74">
        <v>0</v>
      </c>
      <c r="AJ4111" s="74">
        <f t="shared" si="784"/>
        <v>0</v>
      </c>
      <c r="AK4111" s="74">
        <f t="shared" si="790"/>
        <v>6109</v>
      </c>
      <c r="AL4111" t="str">
        <f t="shared" si="785"/>
        <v>N</v>
      </c>
      <c r="AN4111" t="s">
        <v>89</v>
      </c>
      <c r="AO4111" t="s">
        <v>88</v>
      </c>
      <c r="AP4111" t="str">
        <f t="shared" si="786"/>
        <v>95</v>
      </c>
      <c r="AQ4111" s="145" t="s">
        <v>1826</v>
      </c>
      <c r="AR4111" t="str">
        <f t="shared" si="787"/>
        <v>1-Adjusted Base Budget</v>
      </c>
      <c r="AS4111" s="145" t="s">
        <v>1827</v>
      </c>
      <c r="AT4111" t="s">
        <v>213</v>
      </c>
      <c r="AV4111" t="str">
        <f t="shared" si="793"/>
        <v>UAVP</v>
      </c>
      <c r="AW4111" t="str">
        <f t="shared" si="792"/>
        <v>VP UNIVERSITY ACADEMIC AFFAIRS</v>
      </c>
    </row>
    <row r="4112" spans="1:49">
      <c r="A4112" s="59">
        <v>2018</v>
      </c>
      <c r="B4112" t="s">
        <v>137</v>
      </c>
      <c r="C4112" t="s">
        <v>1429</v>
      </c>
      <c r="D4112" t="s">
        <v>1430</v>
      </c>
      <c r="E4112" t="s">
        <v>1435</v>
      </c>
      <c r="F4112" t="s">
        <v>228</v>
      </c>
      <c r="H4112" t="s">
        <v>1436</v>
      </c>
      <c r="I4112" s="170" t="s">
        <v>87</v>
      </c>
      <c r="J4112" t="s">
        <v>88</v>
      </c>
      <c r="K4112" t="s">
        <v>214</v>
      </c>
      <c r="L4112" t="s">
        <v>385</v>
      </c>
      <c r="M4112" t="s">
        <v>386</v>
      </c>
      <c r="N4112" t="s">
        <v>217</v>
      </c>
      <c r="O4112" t="s">
        <v>263</v>
      </c>
      <c r="P4112" t="s">
        <v>387</v>
      </c>
      <c r="Q4112" t="s">
        <v>386</v>
      </c>
      <c r="R4112" t="s">
        <v>388</v>
      </c>
      <c r="S4112" t="s">
        <v>264</v>
      </c>
      <c r="T4112" t="s">
        <v>265</v>
      </c>
      <c r="U4112" s="61" t="s">
        <v>266</v>
      </c>
      <c r="V4112" t="s">
        <v>22</v>
      </c>
      <c r="W4112" t="s">
        <v>263</v>
      </c>
      <c r="X4112" s="59">
        <v>0</v>
      </c>
      <c r="Y4112" s="59">
        <v>-174816</v>
      </c>
      <c r="AA4112" s="146" t="str">
        <f t="shared" si="789"/>
        <v>EX</v>
      </c>
      <c r="AB4112" s="146">
        <f t="shared" si="791"/>
        <v>0</v>
      </c>
      <c r="AC4112" t="str">
        <f t="shared" si="782"/>
        <v>EX</v>
      </c>
      <c r="AD4112" s="74">
        <f t="shared" si="783"/>
        <v>-174816</v>
      </c>
      <c r="AE4112" s="74">
        <f t="shared" si="788"/>
        <v>-174816</v>
      </c>
      <c r="AF4112">
        <v>1</v>
      </c>
      <c r="AG4112">
        <v>0</v>
      </c>
      <c r="AH4112" s="74">
        <v>0</v>
      </c>
      <c r="AJ4112" s="74">
        <f t="shared" si="784"/>
        <v>0</v>
      </c>
      <c r="AK4112" s="74">
        <f t="shared" si="790"/>
        <v>-174816</v>
      </c>
      <c r="AL4112" t="str">
        <f t="shared" si="785"/>
        <v>N</v>
      </c>
      <c r="AN4112" t="s">
        <v>89</v>
      </c>
      <c r="AO4112" t="s">
        <v>88</v>
      </c>
      <c r="AP4112" t="str">
        <f t="shared" si="786"/>
        <v>95</v>
      </c>
      <c r="AQ4112" s="145" t="s">
        <v>1826</v>
      </c>
      <c r="AR4112" t="str">
        <f t="shared" si="787"/>
        <v>1-Adjusted Base Budget</v>
      </c>
      <c r="AS4112" s="145" t="s">
        <v>1827</v>
      </c>
      <c r="AT4112" t="s">
        <v>213</v>
      </c>
      <c r="AV4112" t="str">
        <f t="shared" si="793"/>
        <v>UAVP</v>
      </c>
      <c r="AW4112" t="str">
        <f t="shared" si="792"/>
        <v>VP UNIVERSITY ACADEMIC AFFAIRS</v>
      </c>
    </row>
    <row r="4113" spans="1:49">
      <c r="A4113" s="59">
        <v>2018</v>
      </c>
      <c r="B4113" t="s">
        <v>137</v>
      </c>
      <c r="C4113" t="s">
        <v>1429</v>
      </c>
      <c r="D4113" t="s">
        <v>1430</v>
      </c>
      <c r="E4113" t="s">
        <v>1435</v>
      </c>
      <c r="F4113" t="s">
        <v>228</v>
      </c>
      <c r="H4113" t="s">
        <v>1436</v>
      </c>
      <c r="I4113" s="170" t="s">
        <v>87</v>
      </c>
      <c r="J4113" t="s">
        <v>88</v>
      </c>
      <c r="K4113" t="s">
        <v>214</v>
      </c>
      <c r="L4113" t="s">
        <v>385</v>
      </c>
      <c r="M4113" t="s">
        <v>386</v>
      </c>
      <c r="N4113" t="s">
        <v>1437</v>
      </c>
      <c r="O4113" t="s">
        <v>263</v>
      </c>
      <c r="P4113" t="s">
        <v>387</v>
      </c>
      <c r="Q4113" t="s">
        <v>386</v>
      </c>
      <c r="R4113" t="s">
        <v>388</v>
      </c>
      <c r="S4113" t="s">
        <v>264</v>
      </c>
      <c r="T4113" t="s">
        <v>265</v>
      </c>
      <c r="U4113" s="61" t="s">
        <v>266</v>
      </c>
      <c r="V4113" t="s">
        <v>22</v>
      </c>
      <c r="W4113" t="s">
        <v>263</v>
      </c>
      <c r="X4113" s="59">
        <v>203000</v>
      </c>
      <c r="Y4113" s="59">
        <v>203000</v>
      </c>
      <c r="AA4113" s="146" t="str">
        <f t="shared" si="789"/>
        <v>EX</v>
      </c>
      <c r="AB4113" s="146">
        <f t="shared" si="791"/>
        <v>0</v>
      </c>
      <c r="AC4113" t="str">
        <f t="shared" si="782"/>
        <v>EX</v>
      </c>
      <c r="AD4113" s="74">
        <f t="shared" si="783"/>
        <v>203000</v>
      </c>
      <c r="AE4113" s="74">
        <f t="shared" si="788"/>
        <v>203000</v>
      </c>
      <c r="AF4113">
        <v>1</v>
      </c>
      <c r="AG4113">
        <v>0</v>
      </c>
      <c r="AH4113" s="74">
        <v>0</v>
      </c>
      <c r="AJ4113" s="74">
        <f t="shared" si="784"/>
        <v>0</v>
      </c>
      <c r="AK4113" s="74">
        <f t="shared" si="790"/>
        <v>203000</v>
      </c>
      <c r="AL4113" t="str">
        <f t="shared" si="785"/>
        <v>N</v>
      </c>
      <c r="AN4113" t="s">
        <v>89</v>
      </c>
      <c r="AO4113" t="s">
        <v>88</v>
      </c>
      <c r="AP4113" t="str">
        <f t="shared" si="786"/>
        <v>95</v>
      </c>
      <c r="AQ4113" s="145" t="s">
        <v>1826</v>
      </c>
      <c r="AR4113" t="str">
        <f t="shared" si="787"/>
        <v>1-Adjusted Base Budget</v>
      </c>
      <c r="AS4113" s="145" t="s">
        <v>1827</v>
      </c>
      <c r="AT4113" t="s">
        <v>213</v>
      </c>
      <c r="AV4113" t="str">
        <f t="shared" si="793"/>
        <v>UAVP</v>
      </c>
      <c r="AW4113" t="str">
        <f t="shared" si="792"/>
        <v>VP UNIVERSITY ACADEMIC AFFAIRS</v>
      </c>
    </row>
    <row r="4114" spans="1:49">
      <c r="A4114" s="59">
        <v>2018</v>
      </c>
      <c r="B4114" t="s">
        <v>137</v>
      </c>
      <c r="C4114" t="s">
        <v>1429</v>
      </c>
      <c r="D4114" t="s">
        <v>1430</v>
      </c>
      <c r="E4114" t="s">
        <v>1431</v>
      </c>
      <c r="F4114" t="s">
        <v>228</v>
      </c>
      <c r="H4114" t="s">
        <v>1432</v>
      </c>
      <c r="I4114" s="170" t="s">
        <v>87</v>
      </c>
      <c r="J4114" t="s">
        <v>88</v>
      </c>
      <c r="K4114" t="s">
        <v>214</v>
      </c>
      <c r="L4114" t="s">
        <v>520</v>
      </c>
      <c r="M4114" t="s">
        <v>521</v>
      </c>
      <c r="N4114" t="s">
        <v>217</v>
      </c>
      <c r="O4114" t="s">
        <v>263</v>
      </c>
      <c r="P4114" t="s">
        <v>522</v>
      </c>
      <c r="Q4114" t="s">
        <v>523</v>
      </c>
      <c r="R4114" t="s">
        <v>524</v>
      </c>
      <c r="S4114" t="s">
        <v>338</v>
      </c>
      <c r="T4114" t="s">
        <v>339</v>
      </c>
      <c r="U4114" s="61" t="s">
        <v>340</v>
      </c>
      <c r="V4114" t="s">
        <v>1390</v>
      </c>
      <c r="W4114" t="s">
        <v>263</v>
      </c>
      <c r="X4114" s="59">
        <v>5000</v>
      </c>
      <c r="Y4114" s="59">
        <v>0</v>
      </c>
      <c r="AA4114" s="146" t="str">
        <f t="shared" si="789"/>
        <v>EX</v>
      </c>
      <c r="AB4114" s="146">
        <f t="shared" si="791"/>
        <v>0</v>
      </c>
      <c r="AC4114" t="str">
        <f t="shared" si="782"/>
        <v>EX</v>
      </c>
      <c r="AD4114" s="74">
        <f t="shared" si="783"/>
        <v>0</v>
      </c>
      <c r="AE4114" s="74">
        <f t="shared" si="788"/>
        <v>0</v>
      </c>
      <c r="AF4114">
        <v>1</v>
      </c>
      <c r="AG4114">
        <v>0</v>
      </c>
      <c r="AH4114" s="74">
        <v>0</v>
      </c>
      <c r="AJ4114" s="74">
        <f t="shared" si="784"/>
        <v>0</v>
      </c>
      <c r="AK4114" s="74">
        <f t="shared" si="790"/>
        <v>0</v>
      </c>
      <c r="AL4114" t="str">
        <f t="shared" si="785"/>
        <v>N</v>
      </c>
      <c r="AN4114" t="s">
        <v>89</v>
      </c>
      <c r="AO4114" t="s">
        <v>88</v>
      </c>
      <c r="AP4114" t="str">
        <f t="shared" si="786"/>
        <v>95</v>
      </c>
      <c r="AQ4114" s="145" t="s">
        <v>1826</v>
      </c>
      <c r="AR4114" t="str">
        <f t="shared" si="787"/>
        <v>1-Adjusted Base Budget</v>
      </c>
      <c r="AS4114" s="145" t="s">
        <v>1827</v>
      </c>
      <c r="AT4114" t="s">
        <v>213</v>
      </c>
      <c r="AV4114" t="str">
        <f t="shared" si="793"/>
        <v>UAVP</v>
      </c>
      <c r="AW4114" t="str">
        <f t="shared" si="792"/>
        <v>VP UNIVERSITY ACADEMIC AFFAIRS</v>
      </c>
    </row>
    <row r="4115" spans="1:49">
      <c r="A4115" s="59">
        <v>2018</v>
      </c>
      <c r="B4115" t="s">
        <v>137</v>
      </c>
      <c r="C4115" t="s">
        <v>1429</v>
      </c>
      <c r="D4115" t="s">
        <v>1430</v>
      </c>
      <c r="E4115" t="s">
        <v>1433</v>
      </c>
      <c r="F4115" t="s">
        <v>228</v>
      </c>
      <c r="H4115" t="s">
        <v>1430</v>
      </c>
      <c r="I4115" s="170" t="s">
        <v>87</v>
      </c>
      <c r="J4115" t="s">
        <v>88</v>
      </c>
      <c r="K4115" t="s">
        <v>214</v>
      </c>
      <c r="L4115" t="s">
        <v>520</v>
      </c>
      <c r="M4115" t="s">
        <v>521</v>
      </c>
      <c r="N4115" t="s">
        <v>217</v>
      </c>
      <c r="O4115" t="s">
        <v>263</v>
      </c>
      <c r="P4115" t="s">
        <v>522</v>
      </c>
      <c r="Q4115" t="s">
        <v>523</v>
      </c>
      <c r="R4115" t="s">
        <v>524</v>
      </c>
      <c r="S4115" t="s">
        <v>338</v>
      </c>
      <c r="T4115" t="s">
        <v>339</v>
      </c>
      <c r="U4115" s="61" t="s">
        <v>340</v>
      </c>
      <c r="V4115" t="s">
        <v>1390</v>
      </c>
      <c r="W4115" t="s">
        <v>263</v>
      </c>
      <c r="X4115" s="59">
        <v>3000</v>
      </c>
      <c r="Y4115" s="59">
        <v>3000</v>
      </c>
      <c r="AA4115" s="146" t="str">
        <f t="shared" si="789"/>
        <v>EX</v>
      </c>
      <c r="AB4115" s="146">
        <f t="shared" si="791"/>
        <v>0</v>
      </c>
      <c r="AC4115" t="str">
        <f t="shared" ref="AC4115:AC4178" si="794">IF(O4115 =AA4115,W4115,"Allot/Xfer IN")</f>
        <v>EX</v>
      </c>
      <c r="AD4115" s="74">
        <f t="shared" ref="AD4115:AD4178" si="795">IF(O4115 =AA4115,Y4115,-Y4115)</f>
        <v>3000</v>
      </c>
      <c r="AE4115" s="74">
        <f t="shared" si="788"/>
        <v>3000</v>
      </c>
      <c r="AF4115">
        <v>1</v>
      </c>
      <c r="AG4115">
        <v>0</v>
      </c>
      <c r="AH4115" s="74">
        <v>0</v>
      </c>
      <c r="AJ4115" s="74">
        <f t="shared" ref="AJ4115:AJ4178" si="796">SUM(AG4115:AI4115)</f>
        <v>0</v>
      </c>
      <c r="AK4115" s="74">
        <f t="shared" si="790"/>
        <v>3000</v>
      </c>
      <c r="AL4115" t="str">
        <f t="shared" ref="AL4115:AL4178" si="797">IF(AF4115&lt;&gt;1,"Y","N")</f>
        <v>N</v>
      </c>
      <c r="AN4115" t="s">
        <v>89</v>
      </c>
      <c r="AO4115" t="s">
        <v>88</v>
      </c>
      <c r="AP4115" t="str">
        <f t="shared" ref="AP4115:AP4178" si="798">IF(AL4115 ="Y","99",I4115)</f>
        <v>95</v>
      </c>
      <c r="AQ4115" s="145" t="s">
        <v>1826</v>
      </c>
      <c r="AR4115" t="str">
        <f t="shared" ref="AR4115:AR4178" si="799">IF(AM4115 ="y",AQ4115,IF(AG4115 &lt;&gt;0,"2-Provision for Compensation Incr","1-Adjusted Base Budget"))</f>
        <v>1-Adjusted Base Budget</v>
      </c>
      <c r="AS4115" s="145" t="s">
        <v>1827</v>
      </c>
      <c r="AT4115" t="s">
        <v>213</v>
      </c>
      <c r="AV4115" t="str">
        <f t="shared" si="793"/>
        <v>UAVP</v>
      </c>
      <c r="AW4115" t="str">
        <f t="shared" si="792"/>
        <v>VP UNIVERSITY ACADEMIC AFFAIRS</v>
      </c>
    </row>
    <row r="4116" spans="1:49">
      <c r="A4116" s="59">
        <v>2018</v>
      </c>
      <c r="B4116" t="s">
        <v>137</v>
      </c>
      <c r="C4116" t="s">
        <v>1429</v>
      </c>
      <c r="D4116" t="s">
        <v>1430</v>
      </c>
      <c r="E4116" t="s">
        <v>1435</v>
      </c>
      <c r="F4116" t="s">
        <v>228</v>
      </c>
      <c r="H4116" t="s">
        <v>1436</v>
      </c>
      <c r="I4116" s="170" t="s">
        <v>87</v>
      </c>
      <c r="J4116" t="s">
        <v>88</v>
      </c>
      <c r="K4116" t="s">
        <v>214</v>
      </c>
      <c r="L4116" t="s">
        <v>520</v>
      </c>
      <c r="M4116" t="s">
        <v>521</v>
      </c>
      <c r="N4116" t="s">
        <v>217</v>
      </c>
      <c r="O4116" t="s">
        <v>263</v>
      </c>
      <c r="P4116" t="s">
        <v>522</v>
      </c>
      <c r="Q4116" t="s">
        <v>523</v>
      </c>
      <c r="R4116" t="s">
        <v>524</v>
      </c>
      <c r="S4116" t="s">
        <v>338</v>
      </c>
      <c r="T4116" t="s">
        <v>339</v>
      </c>
      <c r="U4116" s="61" t="s">
        <v>340</v>
      </c>
      <c r="V4116" t="s">
        <v>22</v>
      </c>
      <c r="W4116" t="s">
        <v>263</v>
      </c>
      <c r="X4116" s="59">
        <v>3500</v>
      </c>
      <c r="Y4116" s="59">
        <v>0</v>
      </c>
      <c r="AA4116" s="146" t="str">
        <f t="shared" si="789"/>
        <v>EX</v>
      </c>
      <c r="AB4116" s="146">
        <f t="shared" si="791"/>
        <v>0</v>
      </c>
      <c r="AC4116" t="str">
        <f t="shared" si="794"/>
        <v>EX</v>
      </c>
      <c r="AD4116" s="74">
        <f t="shared" si="795"/>
        <v>0</v>
      </c>
      <c r="AE4116" s="74">
        <f t="shared" ref="AE4116:AE4179" si="800">Y4116</f>
        <v>0</v>
      </c>
      <c r="AF4116">
        <v>1</v>
      </c>
      <c r="AG4116">
        <v>0</v>
      </c>
      <c r="AH4116" s="74">
        <v>0</v>
      </c>
      <c r="AJ4116" s="74">
        <f t="shared" si="796"/>
        <v>0</v>
      </c>
      <c r="AK4116" s="74">
        <f t="shared" si="790"/>
        <v>0</v>
      </c>
      <c r="AL4116" t="str">
        <f t="shared" si="797"/>
        <v>N</v>
      </c>
      <c r="AN4116" t="s">
        <v>89</v>
      </c>
      <c r="AO4116" t="s">
        <v>88</v>
      </c>
      <c r="AP4116" t="str">
        <f t="shared" si="798"/>
        <v>95</v>
      </c>
      <c r="AQ4116" s="145" t="s">
        <v>1826</v>
      </c>
      <c r="AR4116" t="str">
        <f t="shared" si="799"/>
        <v>1-Adjusted Base Budget</v>
      </c>
      <c r="AS4116" s="145" t="s">
        <v>1827</v>
      </c>
      <c r="AT4116" t="s">
        <v>213</v>
      </c>
      <c r="AV4116" t="str">
        <f t="shared" si="793"/>
        <v>UAVP</v>
      </c>
      <c r="AW4116" t="str">
        <f t="shared" si="792"/>
        <v>VP UNIVERSITY ACADEMIC AFFAIRS</v>
      </c>
    </row>
    <row r="4117" spans="1:49">
      <c r="A4117" s="59">
        <v>2018</v>
      </c>
      <c r="B4117" t="s">
        <v>137</v>
      </c>
      <c r="C4117" t="s">
        <v>1429</v>
      </c>
      <c r="D4117" t="s">
        <v>1430</v>
      </c>
      <c r="E4117" t="s">
        <v>1431</v>
      </c>
      <c r="F4117" t="s">
        <v>228</v>
      </c>
      <c r="H4117" t="s">
        <v>1432</v>
      </c>
      <c r="I4117" s="170" t="s">
        <v>87</v>
      </c>
      <c r="J4117" t="s">
        <v>88</v>
      </c>
      <c r="K4117" t="s">
        <v>214</v>
      </c>
      <c r="L4117" t="s">
        <v>525</v>
      </c>
      <c r="M4117" t="s">
        <v>526</v>
      </c>
      <c r="N4117" t="s">
        <v>217</v>
      </c>
      <c r="O4117" t="s">
        <v>263</v>
      </c>
      <c r="P4117" t="s">
        <v>379</v>
      </c>
      <c r="Q4117" t="s">
        <v>379</v>
      </c>
      <c r="R4117" t="s">
        <v>380</v>
      </c>
      <c r="S4117" t="s">
        <v>264</v>
      </c>
      <c r="T4117" t="s">
        <v>265</v>
      </c>
      <c r="U4117" s="61" t="s">
        <v>266</v>
      </c>
      <c r="V4117" t="s">
        <v>1390</v>
      </c>
      <c r="W4117" t="s">
        <v>263</v>
      </c>
      <c r="X4117" s="59">
        <v>0</v>
      </c>
      <c r="Y4117" s="59">
        <v>5000</v>
      </c>
      <c r="AA4117" s="146" t="str">
        <f t="shared" si="789"/>
        <v>EX</v>
      </c>
      <c r="AB4117" s="146">
        <f t="shared" si="791"/>
        <v>0</v>
      </c>
      <c r="AC4117" t="str">
        <f t="shared" si="794"/>
        <v>EX</v>
      </c>
      <c r="AD4117" s="74">
        <f t="shared" si="795"/>
        <v>5000</v>
      </c>
      <c r="AE4117" s="74">
        <f t="shared" si="800"/>
        <v>5000</v>
      </c>
      <c r="AF4117">
        <v>1</v>
      </c>
      <c r="AG4117">
        <v>0</v>
      </c>
      <c r="AH4117" s="74">
        <v>0</v>
      </c>
      <c r="AJ4117" s="74">
        <f t="shared" si="796"/>
        <v>0</v>
      </c>
      <c r="AK4117" s="74">
        <f t="shared" si="790"/>
        <v>5000</v>
      </c>
      <c r="AL4117" t="str">
        <f t="shared" si="797"/>
        <v>N</v>
      </c>
      <c r="AN4117" t="s">
        <v>89</v>
      </c>
      <c r="AO4117" t="s">
        <v>88</v>
      </c>
      <c r="AP4117" t="str">
        <f t="shared" si="798"/>
        <v>95</v>
      </c>
      <c r="AQ4117" s="145" t="s">
        <v>1826</v>
      </c>
      <c r="AR4117" t="str">
        <f t="shared" si="799"/>
        <v>1-Adjusted Base Budget</v>
      </c>
      <c r="AS4117" s="145" t="s">
        <v>1827</v>
      </c>
      <c r="AT4117" t="s">
        <v>213</v>
      </c>
      <c r="AV4117" t="str">
        <f t="shared" si="793"/>
        <v>UAVP</v>
      </c>
      <c r="AW4117" t="str">
        <f t="shared" si="792"/>
        <v>VP UNIVERSITY ACADEMIC AFFAIRS</v>
      </c>
    </row>
    <row r="4118" spans="1:49">
      <c r="A4118" s="59">
        <v>2018</v>
      </c>
      <c r="B4118" t="s">
        <v>137</v>
      </c>
      <c r="C4118" t="s">
        <v>1429</v>
      </c>
      <c r="D4118" t="s">
        <v>1430</v>
      </c>
      <c r="E4118" t="s">
        <v>1433</v>
      </c>
      <c r="F4118" t="s">
        <v>228</v>
      </c>
      <c r="H4118" t="s">
        <v>1430</v>
      </c>
      <c r="I4118" s="170" t="s">
        <v>87</v>
      </c>
      <c r="J4118" t="s">
        <v>88</v>
      </c>
      <c r="K4118" t="s">
        <v>214</v>
      </c>
      <c r="L4118" t="s">
        <v>525</v>
      </c>
      <c r="M4118" t="s">
        <v>526</v>
      </c>
      <c r="N4118" t="s">
        <v>217</v>
      </c>
      <c r="O4118" t="s">
        <v>263</v>
      </c>
      <c r="P4118" t="s">
        <v>379</v>
      </c>
      <c r="Q4118" t="s">
        <v>379</v>
      </c>
      <c r="R4118" t="s">
        <v>380</v>
      </c>
      <c r="S4118" t="s">
        <v>264</v>
      </c>
      <c r="T4118" t="s">
        <v>265</v>
      </c>
      <c r="U4118" s="61" t="s">
        <v>266</v>
      </c>
      <c r="V4118" t="s">
        <v>1390</v>
      </c>
      <c r="W4118" t="s">
        <v>263</v>
      </c>
      <c r="X4118" s="59">
        <v>1000</v>
      </c>
      <c r="Y4118" s="59">
        <v>1000</v>
      </c>
      <c r="AA4118" s="146" t="str">
        <f t="shared" si="789"/>
        <v>EX</v>
      </c>
      <c r="AB4118" s="146">
        <f t="shared" si="791"/>
        <v>0</v>
      </c>
      <c r="AC4118" t="str">
        <f t="shared" si="794"/>
        <v>EX</v>
      </c>
      <c r="AD4118" s="74">
        <f t="shared" si="795"/>
        <v>1000</v>
      </c>
      <c r="AE4118" s="74">
        <f t="shared" si="800"/>
        <v>1000</v>
      </c>
      <c r="AF4118">
        <v>1</v>
      </c>
      <c r="AG4118">
        <v>0</v>
      </c>
      <c r="AH4118" s="74">
        <v>0</v>
      </c>
      <c r="AJ4118" s="74">
        <f t="shared" si="796"/>
        <v>0</v>
      </c>
      <c r="AK4118" s="74">
        <f t="shared" si="790"/>
        <v>1000</v>
      </c>
      <c r="AL4118" t="str">
        <f t="shared" si="797"/>
        <v>N</v>
      </c>
      <c r="AN4118" t="s">
        <v>89</v>
      </c>
      <c r="AO4118" t="s">
        <v>88</v>
      </c>
      <c r="AP4118" t="str">
        <f t="shared" si="798"/>
        <v>95</v>
      </c>
      <c r="AQ4118" s="145" t="s">
        <v>1826</v>
      </c>
      <c r="AR4118" t="str">
        <f t="shared" si="799"/>
        <v>1-Adjusted Base Budget</v>
      </c>
      <c r="AS4118" s="145" t="s">
        <v>1827</v>
      </c>
      <c r="AT4118" t="s">
        <v>213</v>
      </c>
      <c r="AV4118" t="str">
        <f t="shared" si="793"/>
        <v>UAVP</v>
      </c>
      <c r="AW4118" t="str">
        <f t="shared" si="792"/>
        <v>VP UNIVERSITY ACADEMIC AFFAIRS</v>
      </c>
    </row>
    <row r="4119" spans="1:49">
      <c r="A4119" s="59">
        <v>2018</v>
      </c>
      <c r="B4119" t="s">
        <v>137</v>
      </c>
      <c r="C4119" t="s">
        <v>1429</v>
      </c>
      <c r="D4119" t="s">
        <v>1430</v>
      </c>
      <c r="E4119" t="s">
        <v>1434</v>
      </c>
      <c r="F4119" t="s">
        <v>228</v>
      </c>
      <c r="H4119" t="s">
        <v>1781</v>
      </c>
      <c r="I4119" s="170" t="s">
        <v>87</v>
      </c>
      <c r="J4119" t="s">
        <v>88</v>
      </c>
      <c r="K4119" t="s">
        <v>214</v>
      </c>
      <c r="L4119" t="s">
        <v>525</v>
      </c>
      <c r="M4119" t="s">
        <v>526</v>
      </c>
      <c r="N4119" t="s">
        <v>217</v>
      </c>
      <c r="O4119" t="s">
        <v>263</v>
      </c>
      <c r="P4119" t="s">
        <v>379</v>
      </c>
      <c r="Q4119" t="s">
        <v>379</v>
      </c>
      <c r="R4119" t="s">
        <v>380</v>
      </c>
      <c r="S4119" t="s">
        <v>264</v>
      </c>
      <c r="T4119" t="s">
        <v>265</v>
      </c>
      <c r="U4119" s="61" t="s">
        <v>266</v>
      </c>
      <c r="V4119" t="s">
        <v>1390</v>
      </c>
      <c r="W4119" t="s">
        <v>263</v>
      </c>
      <c r="X4119" s="59">
        <v>300</v>
      </c>
      <c r="Y4119" s="59">
        <v>300</v>
      </c>
      <c r="AA4119" s="146" t="str">
        <f t="shared" si="789"/>
        <v>EX</v>
      </c>
      <c r="AB4119" s="146">
        <f t="shared" si="791"/>
        <v>0</v>
      </c>
      <c r="AC4119" t="str">
        <f t="shared" si="794"/>
        <v>EX</v>
      </c>
      <c r="AD4119" s="74">
        <f t="shared" si="795"/>
        <v>300</v>
      </c>
      <c r="AE4119" s="74">
        <f t="shared" si="800"/>
        <v>300</v>
      </c>
      <c r="AF4119">
        <v>1</v>
      </c>
      <c r="AG4119">
        <v>0</v>
      </c>
      <c r="AH4119" s="74">
        <v>0</v>
      </c>
      <c r="AJ4119" s="74">
        <f t="shared" si="796"/>
        <v>0</v>
      </c>
      <c r="AK4119" s="74">
        <f t="shared" si="790"/>
        <v>300</v>
      </c>
      <c r="AL4119" t="str">
        <f t="shared" si="797"/>
        <v>N</v>
      </c>
      <c r="AN4119" t="s">
        <v>89</v>
      </c>
      <c r="AO4119" t="s">
        <v>88</v>
      </c>
      <c r="AP4119" t="str">
        <f t="shared" si="798"/>
        <v>95</v>
      </c>
      <c r="AQ4119" s="145" t="s">
        <v>1826</v>
      </c>
      <c r="AR4119" t="str">
        <f t="shared" si="799"/>
        <v>1-Adjusted Base Budget</v>
      </c>
      <c r="AS4119" s="145" t="s">
        <v>1827</v>
      </c>
      <c r="AT4119" t="s">
        <v>213</v>
      </c>
      <c r="AV4119" t="str">
        <f t="shared" si="793"/>
        <v>UAVP</v>
      </c>
      <c r="AW4119" t="str">
        <f t="shared" si="792"/>
        <v>VP UNIVERSITY ACADEMIC AFFAIRS</v>
      </c>
    </row>
    <row r="4120" spans="1:49">
      <c r="A4120" s="59">
        <v>2018</v>
      </c>
      <c r="B4120" t="s">
        <v>137</v>
      </c>
      <c r="C4120" t="s">
        <v>1429</v>
      </c>
      <c r="D4120" t="s">
        <v>1430</v>
      </c>
      <c r="E4120" t="s">
        <v>1435</v>
      </c>
      <c r="F4120" t="s">
        <v>228</v>
      </c>
      <c r="H4120" t="s">
        <v>1436</v>
      </c>
      <c r="I4120" s="170" t="s">
        <v>87</v>
      </c>
      <c r="J4120" t="s">
        <v>88</v>
      </c>
      <c r="K4120" t="s">
        <v>214</v>
      </c>
      <c r="L4120" t="s">
        <v>525</v>
      </c>
      <c r="M4120" t="s">
        <v>526</v>
      </c>
      <c r="N4120" t="s">
        <v>217</v>
      </c>
      <c r="O4120" t="s">
        <v>263</v>
      </c>
      <c r="P4120" t="s">
        <v>379</v>
      </c>
      <c r="Q4120" t="s">
        <v>379</v>
      </c>
      <c r="R4120" t="s">
        <v>380</v>
      </c>
      <c r="S4120" t="s">
        <v>264</v>
      </c>
      <c r="T4120" t="s">
        <v>265</v>
      </c>
      <c r="U4120" s="61" t="s">
        <v>266</v>
      </c>
      <c r="V4120" t="s">
        <v>22</v>
      </c>
      <c r="W4120" t="s">
        <v>263</v>
      </c>
      <c r="X4120" s="59">
        <v>2000</v>
      </c>
      <c r="Y4120" s="59">
        <v>5500</v>
      </c>
      <c r="AA4120" s="146" t="str">
        <f t="shared" si="789"/>
        <v>EX</v>
      </c>
      <c r="AB4120" s="146">
        <f t="shared" si="791"/>
        <v>0</v>
      </c>
      <c r="AC4120" t="str">
        <f t="shared" si="794"/>
        <v>EX</v>
      </c>
      <c r="AD4120" s="74">
        <f t="shared" si="795"/>
        <v>5500</v>
      </c>
      <c r="AE4120" s="74">
        <f t="shared" si="800"/>
        <v>5500</v>
      </c>
      <c r="AF4120">
        <v>1</v>
      </c>
      <c r="AG4120">
        <v>0</v>
      </c>
      <c r="AH4120" s="74">
        <v>0</v>
      </c>
      <c r="AJ4120" s="74">
        <f t="shared" si="796"/>
        <v>0</v>
      </c>
      <c r="AK4120" s="74">
        <f t="shared" si="790"/>
        <v>5500</v>
      </c>
      <c r="AL4120" t="str">
        <f t="shared" si="797"/>
        <v>N</v>
      </c>
      <c r="AN4120" t="s">
        <v>89</v>
      </c>
      <c r="AO4120" t="s">
        <v>88</v>
      </c>
      <c r="AP4120" t="str">
        <f t="shared" si="798"/>
        <v>95</v>
      </c>
      <c r="AQ4120" s="145" t="s">
        <v>1826</v>
      </c>
      <c r="AR4120" t="str">
        <f t="shared" si="799"/>
        <v>1-Adjusted Base Budget</v>
      </c>
      <c r="AS4120" s="145" t="s">
        <v>1827</v>
      </c>
      <c r="AT4120" t="s">
        <v>213</v>
      </c>
      <c r="AV4120" t="str">
        <f t="shared" si="793"/>
        <v>UAVP</v>
      </c>
      <c r="AW4120" t="str">
        <f t="shared" si="792"/>
        <v>VP UNIVERSITY ACADEMIC AFFAIRS</v>
      </c>
    </row>
    <row r="4121" spans="1:49">
      <c r="A4121" s="59">
        <v>2018</v>
      </c>
      <c r="B4121" t="s">
        <v>137</v>
      </c>
      <c r="C4121" t="s">
        <v>1429</v>
      </c>
      <c r="D4121" t="s">
        <v>1430</v>
      </c>
      <c r="E4121" t="s">
        <v>1431</v>
      </c>
      <c r="F4121" t="s">
        <v>228</v>
      </c>
      <c r="H4121" t="s">
        <v>1432</v>
      </c>
      <c r="I4121" s="170" t="s">
        <v>87</v>
      </c>
      <c r="J4121" t="s">
        <v>88</v>
      </c>
      <c r="K4121" t="s">
        <v>214</v>
      </c>
      <c r="L4121" t="s">
        <v>527</v>
      </c>
      <c r="M4121" t="s">
        <v>528</v>
      </c>
      <c r="N4121" t="s">
        <v>217</v>
      </c>
      <c r="O4121" t="s">
        <v>263</v>
      </c>
      <c r="P4121" t="s">
        <v>357</v>
      </c>
      <c r="Q4121" t="s">
        <v>358</v>
      </c>
      <c r="R4121" t="s">
        <v>359</v>
      </c>
      <c r="S4121" t="s">
        <v>264</v>
      </c>
      <c r="T4121" t="s">
        <v>265</v>
      </c>
      <c r="U4121" s="61" t="s">
        <v>266</v>
      </c>
      <c r="V4121" t="s">
        <v>1390</v>
      </c>
      <c r="W4121" t="s">
        <v>263</v>
      </c>
      <c r="X4121" s="59">
        <v>400</v>
      </c>
      <c r="Y4121" s="59">
        <v>400</v>
      </c>
      <c r="AA4121" s="146" t="str">
        <f t="shared" si="789"/>
        <v>EX</v>
      </c>
      <c r="AB4121" s="146">
        <f t="shared" si="791"/>
        <v>0</v>
      </c>
      <c r="AC4121" t="str">
        <f t="shared" si="794"/>
        <v>EX</v>
      </c>
      <c r="AD4121" s="74">
        <f t="shared" si="795"/>
        <v>400</v>
      </c>
      <c r="AE4121" s="74">
        <f t="shared" si="800"/>
        <v>400</v>
      </c>
      <c r="AF4121">
        <v>1</v>
      </c>
      <c r="AG4121">
        <v>0</v>
      </c>
      <c r="AH4121" s="74">
        <v>0</v>
      </c>
      <c r="AJ4121" s="74">
        <f t="shared" si="796"/>
        <v>0</v>
      </c>
      <c r="AK4121" s="74">
        <f t="shared" si="790"/>
        <v>400</v>
      </c>
      <c r="AL4121" t="str">
        <f t="shared" si="797"/>
        <v>N</v>
      </c>
      <c r="AN4121" t="s">
        <v>89</v>
      </c>
      <c r="AO4121" t="s">
        <v>88</v>
      </c>
      <c r="AP4121" t="str">
        <f t="shared" si="798"/>
        <v>95</v>
      </c>
      <c r="AQ4121" s="145" t="s">
        <v>1826</v>
      </c>
      <c r="AR4121" t="str">
        <f t="shared" si="799"/>
        <v>1-Adjusted Base Budget</v>
      </c>
      <c r="AS4121" s="145" t="s">
        <v>1827</v>
      </c>
      <c r="AT4121" t="s">
        <v>213</v>
      </c>
      <c r="AV4121" t="str">
        <f t="shared" si="793"/>
        <v>UAVP</v>
      </c>
      <c r="AW4121" t="str">
        <f t="shared" si="792"/>
        <v>VP UNIVERSITY ACADEMIC AFFAIRS</v>
      </c>
    </row>
    <row r="4122" spans="1:49">
      <c r="A4122" s="59">
        <v>2018</v>
      </c>
      <c r="B4122" t="s">
        <v>137</v>
      </c>
      <c r="C4122" t="s">
        <v>1429</v>
      </c>
      <c r="D4122" t="s">
        <v>1430</v>
      </c>
      <c r="E4122" t="s">
        <v>1431</v>
      </c>
      <c r="F4122" t="s">
        <v>228</v>
      </c>
      <c r="H4122" t="s">
        <v>1432</v>
      </c>
      <c r="I4122" s="170" t="s">
        <v>87</v>
      </c>
      <c r="J4122" t="s">
        <v>88</v>
      </c>
      <c r="K4122" t="s">
        <v>214</v>
      </c>
      <c r="L4122" t="s">
        <v>389</v>
      </c>
      <c r="M4122" t="s">
        <v>390</v>
      </c>
      <c r="N4122" t="s">
        <v>217</v>
      </c>
      <c r="O4122" t="s">
        <v>263</v>
      </c>
      <c r="P4122" t="s">
        <v>379</v>
      </c>
      <c r="Q4122" t="s">
        <v>379</v>
      </c>
      <c r="R4122" t="s">
        <v>380</v>
      </c>
      <c r="S4122" t="s">
        <v>264</v>
      </c>
      <c r="T4122" t="s">
        <v>265</v>
      </c>
      <c r="U4122" s="61" t="s">
        <v>266</v>
      </c>
      <c r="V4122" t="s">
        <v>1390</v>
      </c>
      <c r="W4122" t="s">
        <v>263</v>
      </c>
      <c r="X4122" s="59">
        <v>97000</v>
      </c>
      <c r="Y4122" s="59">
        <v>97000</v>
      </c>
      <c r="AA4122" s="146" t="str">
        <f t="shared" si="789"/>
        <v>EX</v>
      </c>
      <c r="AB4122" s="146">
        <f t="shared" si="791"/>
        <v>0</v>
      </c>
      <c r="AC4122" t="str">
        <f t="shared" si="794"/>
        <v>EX</v>
      </c>
      <c r="AD4122" s="74">
        <f t="shared" si="795"/>
        <v>97000</v>
      </c>
      <c r="AE4122" s="74">
        <f t="shared" si="800"/>
        <v>97000</v>
      </c>
      <c r="AF4122">
        <v>1</v>
      </c>
      <c r="AG4122">
        <v>0</v>
      </c>
      <c r="AH4122" s="74">
        <v>0</v>
      </c>
      <c r="AJ4122" s="74">
        <f t="shared" si="796"/>
        <v>0</v>
      </c>
      <c r="AK4122" s="74">
        <f t="shared" si="790"/>
        <v>97000</v>
      </c>
      <c r="AL4122" t="str">
        <f t="shared" si="797"/>
        <v>N</v>
      </c>
      <c r="AN4122" t="s">
        <v>89</v>
      </c>
      <c r="AO4122" t="s">
        <v>88</v>
      </c>
      <c r="AP4122" t="str">
        <f t="shared" si="798"/>
        <v>95</v>
      </c>
      <c r="AQ4122" s="145" t="s">
        <v>1826</v>
      </c>
      <c r="AR4122" t="str">
        <f t="shared" si="799"/>
        <v>1-Adjusted Base Budget</v>
      </c>
      <c r="AS4122" s="145" t="s">
        <v>1827</v>
      </c>
      <c r="AT4122" t="s">
        <v>213</v>
      </c>
      <c r="AV4122" t="str">
        <f t="shared" si="793"/>
        <v>UAVP</v>
      </c>
      <c r="AW4122" t="str">
        <f t="shared" si="792"/>
        <v>VP UNIVERSITY ACADEMIC AFFAIRS</v>
      </c>
    </row>
    <row r="4123" spans="1:49">
      <c r="A4123" s="59">
        <v>2018</v>
      </c>
      <c r="B4123" t="s">
        <v>137</v>
      </c>
      <c r="C4123" t="s">
        <v>1429</v>
      </c>
      <c r="D4123" t="s">
        <v>1430</v>
      </c>
      <c r="E4123" t="s">
        <v>1431</v>
      </c>
      <c r="F4123" t="s">
        <v>228</v>
      </c>
      <c r="H4123" t="s">
        <v>1432</v>
      </c>
      <c r="I4123" s="170" t="s">
        <v>87</v>
      </c>
      <c r="J4123" t="s">
        <v>88</v>
      </c>
      <c r="K4123" t="s">
        <v>214</v>
      </c>
      <c r="L4123" t="s">
        <v>389</v>
      </c>
      <c r="M4123" t="s">
        <v>390</v>
      </c>
      <c r="N4123" t="s">
        <v>1782</v>
      </c>
      <c r="O4123" t="s">
        <v>263</v>
      </c>
      <c r="P4123" t="s">
        <v>379</v>
      </c>
      <c r="Q4123" t="s">
        <v>379</v>
      </c>
      <c r="R4123" t="s">
        <v>380</v>
      </c>
      <c r="S4123" t="s">
        <v>264</v>
      </c>
      <c r="T4123" t="s">
        <v>265</v>
      </c>
      <c r="U4123" s="61" t="s">
        <v>266</v>
      </c>
      <c r="V4123" t="s">
        <v>1390</v>
      </c>
      <c r="W4123" t="s">
        <v>263</v>
      </c>
      <c r="X4123" s="59">
        <v>40000</v>
      </c>
      <c r="Y4123" s="59">
        <v>40000</v>
      </c>
      <c r="AA4123" s="146" t="str">
        <f t="shared" si="789"/>
        <v>EX</v>
      </c>
      <c r="AB4123" s="146">
        <f t="shared" si="791"/>
        <v>0</v>
      </c>
      <c r="AC4123" t="str">
        <f t="shared" si="794"/>
        <v>EX</v>
      </c>
      <c r="AD4123" s="74">
        <f t="shared" si="795"/>
        <v>40000</v>
      </c>
      <c r="AE4123" s="74">
        <f t="shared" si="800"/>
        <v>40000</v>
      </c>
      <c r="AF4123">
        <v>1</v>
      </c>
      <c r="AG4123">
        <v>0</v>
      </c>
      <c r="AH4123" s="74">
        <v>0</v>
      </c>
      <c r="AJ4123" s="74">
        <f t="shared" si="796"/>
        <v>0</v>
      </c>
      <c r="AK4123" s="74">
        <f t="shared" si="790"/>
        <v>40000</v>
      </c>
      <c r="AL4123" t="str">
        <f t="shared" si="797"/>
        <v>N</v>
      </c>
      <c r="AN4123" t="s">
        <v>89</v>
      </c>
      <c r="AO4123" t="s">
        <v>88</v>
      </c>
      <c r="AP4123" t="str">
        <f t="shared" si="798"/>
        <v>95</v>
      </c>
      <c r="AQ4123" s="145" t="s">
        <v>1826</v>
      </c>
      <c r="AR4123" t="str">
        <f t="shared" si="799"/>
        <v>1-Adjusted Base Budget</v>
      </c>
      <c r="AS4123" s="145" t="s">
        <v>1827</v>
      </c>
      <c r="AT4123" t="s">
        <v>213</v>
      </c>
      <c r="AV4123" t="str">
        <f t="shared" si="793"/>
        <v>UAVP</v>
      </c>
      <c r="AW4123" t="str">
        <f t="shared" si="792"/>
        <v>VP UNIVERSITY ACADEMIC AFFAIRS</v>
      </c>
    </row>
    <row r="4124" spans="1:49">
      <c r="A4124" s="59">
        <v>2018</v>
      </c>
      <c r="B4124" t="s">
        <v>137</v>
      </c>
      <c r="C4124" t="s">
        <v>1429</v>
      </c>
      <c r="D4124" t="s">
        <v>1430</v>
      </c>
      <c r="E4124" t="s">
        <v>1433</v>
      </c>
      <c r="F4124" t="s">
        <v>228</v>
      </c>
      <c r="H4124" t="s">
        <v>1430</v>
      </c>
      <c r="I4124" s="170" t="s">
        <v>87</v>
      </c>
      <c r="J4124" t="s">
        <v>88</v>
      </c>
      <c r="K4124" t="s">
        <v>214</v>
      </c>
      <c r="L4124" t="s">
        <v>529</v>
      </c>
      <c r="M4124" t="s">
        <v>530</v>
      </c>
      <c r="N4124" t="s">
        <v>217</v>
      </c>
      <c r="O4124" t="s">
        <v>263</v>
      </c>
      <c r="P4124" t="s">
        <v>393</v>
      </c>
      <c r="Q4124" t="s">
        <v>394</v>
      </c>
      <c r="R4124" t="s">
        <v>395</v>
      </c>
      <c r="S4124" t="s">
        <v>264</v>
      </c>
      <c r="T4124" t="s">
        <v>265</v>
      </c>
      <c r="U4124" s="61" t="s">
        <v>266</v>
      </c>
      <c r="V4124" t="s">
        <v>1390</v>
      </c>
      <c r="W4124" t="s">
        <v>263</v>
      </c>
      <c r="X4124" s="59">
        <v>20</v>
      </c>
      <c r="Y4124" s="59">
        <v>20</v>
      </c>
      <c r="AA4124" s="146" t="str">
        <f t="shared" si="789"/>
        <v>EX</v>
      </c>
      <c r="AB4124" s="146">
        <f t="shared" si="791"/>
        <v>0</v>
      </c>
      <c r="AC4124" t="str">
        <f t="shared" si="794"/>
        <v>EX</v>
      </c>
      <c r="AD4124" s="74">
        <f t="shared" si="795"/>
        <v>20</v>
      </c>
      <c r="AE4124" s="74">
        <f t="shared" si="800"/>
        <v>20</v>
      </c>
      <c r="AF4124">
        <v>1</v>
      </c>
      <c r="AG4124">
        <v>0</v>
      </c>
      <c r="AH4124" s="74">
        <v>0</v>
      </c>
      <c r="AJ4124" s="74">
        <f t="shared" si="796"/>
        <v>0</v>
      </c>
      <c r="AK4124" s="74">
        <f t="shared" si="790"/>
        <v>20</v>
      </c>
      <c r="AL4124" t="str">
        <f t="shared" si="797"/>
        <v>N</v>
      </c>
      <c r="AN4124" t="s">
        <v>89</v>
      </c>
      <c r="AO4124" t="s">
        <v>88</v>
      </c>
      <c r="AP4124" t="str">
        <f t="shared" si="798"/>
        <v>95</v>
      </c>
      <c r="AQ4124" s="145" t="s">
        <v>1826</v>
      </c>
      <c r="AR4124" t="str">
        <f t="shared" si="799"/>
        <v>1-Adjusted Base Budget</v>
      </c>
      <c r="AS4124" s="145" t="s">
        <v>1827</v>
      </c>
      <c r="AT4124" t="s">
        <v>213</v>
      </c>
      <c r="AV4124" t="str">
        <f t="shared" si="793"/>
        <v>UAVP</v>
      </c>
      <c r="AW4124" t="str">
        <f t="shared" si="792"/>
        <v>VP UNIVERSITY ACADEMIC AFFAIRS</v>
      </c>
    </row>
    <row r="4125" spans="1:49">
      <c r="A4125" s="59">
        <v>2018</v>
      </c>
      <c r="B4125" t="s">
        <v>137</v>
      </c>
      <c r="C4125" t="s">
        <v>1429</v>
      </c>
      <c r="D4125" t="s">
        <v>1430</v>
      </c>
      <c r="E4125" t="s">
        <v>1435</v>
      </c>
      <c r="F4125" t="s">
        <v>228</v>
      </c>
      <c r="H4125" t="s">
        <v>1436</v>
      </c>
      <c r="I4125" s="170" t="s">
        <v>87</v>
      </c>
      <c r="J4125" t="s">
        <v>88</v>
      </c>
      <c r="K4125" t="s">
        <v>214</v>
      </c>
      <c r="L4125" t="s">
        <v>529</v>
      </c>
      <c r="M4125" t="s">
        <v>530</v>
      </c>
      <c r="N4125" t="s">
        <v>217</v>
      </c>
      <c r="O4125" t="s">
        <v>263</v>
      </c>
      <c r="P4125" t="s">
        <v>393</v>
      </c>
      <c r="Q4125" t="s">
        <v>394</v>
      </c>
      <c r="R4125" t="s">
        <v>395</v>
      </c>
      <c r="S4125" t="s">
        <v>264</v>
      </c>
      <c r="T4125" t="s">
        <v>265</v>
      </c>
      <c r="U4125" s="61" t="s">
        <v>266</v>
      </c>
      <c r="V4125" t="s">
        <v>22</v>
      </c>
      <c r="W4125" t="s">
        <v>263</v>
      </c>
      <c r="X4125" s="59">
        <v>110000</v>
      </c>
      <c r="Y4125" s="59">
        <v>110000</v>
      </c>
      <c r="AA4125" s="146" t="str">
        <f t="shared" si="789"/>
        <v>EX</v>
      </c>
      <c r="AB4125" s="146">
        <f t="shared" si="791"/>
        <v>0</v>
      </c>
      <c r="AC4125" t="str">
        <f t="shared" si="794"/>
        <v>EX</v>
      </c>
      <c r="AD4125" s="74">
        <f t="shared" si="795"/>
        <v>110000</v>
      </c>
      <c r="AE4125" s="74">
        <f t="shared" si="800"/>
        <v>110000</v>
      </c>
      <c r="AF4125">
        <v>1</v>
      </c>
      <c r="AG4125">
        <v>0</v>
      </c>
      <c r="AH4125" s="74">
        <v>0</v>
      </c>
      <c r="AJ4125" s="74">
        <f t="shared" si="796"/>
        <v>0</v>
      </c>
      <c r="AK4125" s="74">
        <f t="shared" si="790"/>
        <v>110000</v>
      </c>
      <c r="AL4125" t="str">
        <f t="shared" si="797"/>
        <v>N</v>
      </c>
      <c r="AN4125" t="s">
        <v>89</v>
      </c>
      <c r="AO4125" t="s">
        <v>88</v>
      </c>
      <c r="AP4125" t="str">
        <f t="shared" si="798"/>
        <v>95</v>
      </c>
      <c r="AQ4125" s="145" t="s">
        <v>1826</v>
      </c>
      <c r="AR4125" t="str">
        <f t="shared" si="799"/>
        <v>1-Adjusted Base Budget</v>
      </c>
      <c r="AS4125" s="145" t="s">
        <v>1827</v>
      </c>
      <c r="AT4125" t="s">
        <v>213</v>
      </c>
      <c r="AV4125" t="str">
        <f t="shared" si="793"/>
        <v>UAVP</v>
      </c>
      <c r="AW4125" t="str">
        <f t="shared" si="792"/>
        <v>VP UNIVERSITY ACADEMIC AFFAIRS</v>
      </c>
    </row>
    <row r="4126" spans="1:49">
      <c r="A4126" s="59">
        <v>2018</v>
      </c>
      <c r="B4126" t="s">
        <v>137</v>
      </c>
      <c r="C4126" t="s">
        <v>1429</v>
      </c>
      <c r="D4126" t="s">
        <v>1430</v>
      </c>
      <c r="E4126" t="s">
        <v>1435</v>
      </c>
      <c r="F4126" t="s">
        <v>228</v>
      </c>
      <c r="H4126" t="s">
        <v>1436</v>
      </c>
      <c r="I4126" s="170" t="s">
        <v>87</v>
      </c>
      <c r="J4126" t="s">
        <v>88</v>
      </c>
      <c r="K4126" t="s">
        <v>214</v>
      </c>
      <c r="L4126" t="s">
        <v>640</v>
      </c>
      <c r="M4126" t="s">
        <v>641</v>
      </c>
      <c r="N4126" t="s">
        <v>217</v>
      </c>
      <c r="O4126" t="s">
        <v>263</v>
      </c>
      <c r="P4126" t="s">
        <v>393</v>
      </c>
      <c r="Q4126" t="s">
        <v>394</v>
      </c>
      <c r="R4126" t="s">
        <v>395</v>
      </c>
      <c r="S4126" t="s">
        <v>264</v>
      </c>
      <c r="T4126" t="s">
        <v>265</v>
      </c>
      <c r="U4126" s="61" t="s">
        <v>266</v>
      </c>
      <c r="V4126" t="s">
        <v>22</v>
      </c>
      <c r="W4126" t="s">
        <v>263</v>
      </c>
      <c r="X4126" s="59">
        <v>1000</v>
      </c>
      <c r="Y4126" s="59">
        <v>1000</v>
      </c>
      <c r="AA4126" s="146" t="str">
        <f t="shared" si="789"/>
        <v>EX</v>
      </c>
      <c r="AB4126" s="146">
        <f t="shared" si="791"/>
        <v>0</v>
      </c>
      <c r="AC4126" t="str">
        <f t="shared" si="794"/>
        <v>EX</v>
      </c>
      <c r="AD4126" s="74">
        <f t="shared" si="795"/>
        <v>1000</v>
      </c>
      <c r="AE4126" s="74">
        <f t="shared" si="800"/>
        <v>1000</v>
      </c>
      <c r="AF4126">
        <v>1</v>
      </c>
      <c r="AG4126">
        <v>0</v>
      </c>
      <c r="AH4126" s="74">
        <v>0</v>
      </c>
      <c r="AJ4126" s="74">
        <f t="shared" si="796"/>
        <v>0</v>
      </c>
      <c r="AK4126" s="74">
        <f t="shared" si="790"/>
        <v>1000</v>
      </c>
      <c r="AL4126" t="str">
        <f t="shared" si="797"/>
        <v>N</v>
      </c>
      <c r="AN4126" t="s">
        <v>89</v>
      </c>
      <c r="AO4126" t="s">
        <v>88</v>
      </c>
      <c r="AP4126" t="str">
        <f t="shared" si="798"/>
        <v>95</v>
      </c>
      <c r="AQ4126" s="145" t="s">
        <v>1826</v>
      </c>
      <c r="AR4126" t="str">
        <f t="shared" si="799"/>
        <v>1-Adjusted Base Budget</v>
      </c>
      <c r="AS4126" s="145" t="s">
        <v>1827</v>
      </c>
      <c r="AT4126" t="s">
        <v>213</v>
      </c>
      <c r="AV4126" t="str">
        <f t="shared" si="793"/>
        <v>UAVP</v>
      </c>
      <c r="AW4126" t="str">
        <f t="shared" si="792"/>
        <v>VP UNIVERSITY ACADEMIC AFFAIRS</v>
      </c>
    </row>
    <row r="4127" spans="1:49">
      <c r="A4127" s="59">
        <v>2018</v>
      </c>
      <c r="B4127" t="s">
        <v>137</v>
      </c>
      <c r="C4127" t="s">
        <v>1429</v>
      </c>
      <c r="D4127" t="s">
        <v>1430</v>
      </c>
      <c r="E4127" t="s">
        <v>1431</v>
      </c>
      <c r="F4127" t="s">
        <v>228</v>
      </c>
      <c r="H4127" t="s">
        <v>1432</v>
      </c>
      <c r="I4127" s="170" t="s">
        <v>87</v>
      </c>
      <c r="J4127" t="s">
        <v>88</v>
      </c>
      <c r="K4127" t="s">
        <v>214</v>
      </c>
      <c r="L4127" t="s">
        <v>531</v>
      </c>
      <c r="M4127" t="s">
        <v>532</v>
      </c>
      <c r="N4127" t="s">
        <v>217</v>
      </c>
      <c r="O4127" t="s">
        <v>263</v>
      </c>
      <c r="P4127" t="s">
        <v>533</v>
      </c>
      <c r="Q4127" t="s">
        <v>534</v>
      </c>
      <c r="R4127" t="s">
        <v>535</v>
      </c>
      <c r="S4127" t="s">
        <v>264</v>
      </c>
      <c r="T4127" t="s">
        <v>265</v>
      </c>
      <c r="U4127" s="61" t="s">
        <v>266</v>
      </c>
      <c r="V4127" t="s">
        <v>1390</v>
      </c>
      <c r="W4127" t="s">
        <v>263</v>
      </c>
      <c r="X4127" s="59">
        <v>2000</v>
      </c>
      <c r="Y4127" s="59">
        <v>2000</v>
      </c>
      <c r="AA4127" s="146" t="str">
        <f t="shared" si="789"/>
        <v>EX</v>
      </c>
      <c r="AB4127" s="146">
        <f t="shared" si="791"/>
        <v>0</v>
      </c>
      <c r="AC4127" t="str">
        <f t="shared" si="794"/>
        <v>EX</v>
      </c>
      <c r="AD4127" s="74">
        <f t="shared" si="795"/>
        <v>2000</v>
      </c>
      <c r="AE4127" s="74">
        <f t="shared" si="800"/>
        <v>2000</v>
      </c>
      <c r="AF4127">
        <v>1</v>
      </c>
      <c r="AG4127">
        <v>0</v>
      </c>
      <c r="AH4127" s="74">
        <v>0</v>
      </c>
      <c r="AJ4127" s="74">
        <f t="shared" si="796"/>
        <v>0</v>
      </c>
      <c r="AK4127" s="74">
        <f t="shared" si="790"/>
        <v>2000</v>
      </c>
      <c r="AL4127" t="str">
        <f t="shared" si="797"/>
        <v>N</v>
      </c>
      <c r="AN4127" t="s">
        <v>89</v>
      </c>
      <c r="AO4127" t="s">
        <v>88</v>
      </c>
      <c r="AP4127" t="str">
        <f t="shared" si="798"/>
        <v>95</v>
      </c>
      <c r="AQ4127" s="145" t="s">
        <v>1826</v>
      </c>
      <c r="AR4127" t="str">
        <f t="shared" si="799"/>
        <v>1-Adjusted Base Budget</v>
      </c>
      <c r="AS4127" s="145" t="s">
        <v>1827</v>
      </c>
      <c r="AT4127" t="s">
        <v>213</v>
      </c>
      <c r="AV4127" t="str">
        <f t="shared" si="793"/>
        <v>UAVP</v>
      </c>
      <c r="AW4127" t="str">
        <f t="shared" si="792"/>
        <v>VP UNIVERSITY ACADEMIC AFFAIRS</v>
      </c>
    </row>
    <row r="4128" spans="1:49">
      <c r="A4128" s="59">
        <v>2018</v>
      </c>
      <c r="B4128" t="s">
        <v>137</v>
      </c>
      <c r="C4128" t="s">
        <v>1429</v>
      </c>
      <c r="D4128" t="s">
        <v>1430</v>
      </c>
      <c r="E4128" t="s">
        <v>1431</v>
      </c>
      <c r="F4128" t="s">
        <v>228</v>
      </c>
      <c r="H4128" t="s">
        <v>1432</v>
      </c>
      <c r="I4128" s="170" t="s">
        <v>87</v>
      </c>
      <c r="J4128" t="s">
        <v>88</v>
      </c>
      <c r="K4128" t="s">
        <v>214</v>
      </c>
      <c r="L4128" t="s">
        <v>536</v>
      </c>
      <c r="M4128" t="s">
        <v>537</v>
      </c>
      <c r="N4128" t="s">
        <v>217</v>
      </c>
      <c r="O4128" t="s">
        <v>263</v>
      </c>
      <c r="P4128" t="s">
        <v>533</v>
      </c>
      <c r="Q4128" t="s">
        <v>534</v>
      </c>
      <c r="R4128" t="s">
        <v>535</v>
      </c>
      <c r="S4128" t="s">
        <v>264</v>
      </c>
      <c r="T4128" t="s">
        <v>265</v>
      </c>
      <c r="U4128" s="61" t="s">
        <v>266</v>
      </c>
      <c r="V4128" t="s">
        <v>1390</v>
      </c>
      <c r="W4128" t="s">
        <v>263</v>
      </c>
      <c r="X4128" s="59">
        <v>2000</v>
      </c>
      <c r="Y4128" s="59">
        <v>2000</v>
      </c>
      <c r="AA4128" s="146" t="str">
        <f t="shared" si="789"/>
        <v>EX</v>
      </c>
      <c r="AB4128" s="146">
        <f t="shared" si="791"/>
        <v>0</v>
      </c>
      <c r="AC4128" t="str">
        <f t="shared" si="794"/>
        <v>EX</v>
      </c>
      <c r="AD4128" s="74">
        <f t="shared" si="795"/>
        <v>2000</v>
      </c>
      <c r="AE4128" s="74">
        <f t="shared" si="800"/>
        <v>2000</v>
      </c>
      <c r="AF4128">
        <v>1</v>
      </c>
      <c r="AG4128">
        <v>0</v>
      </c>
      <c r="AH4128" s="74">
        <v>0</v>
      </c>
      <c r="AJ4128" s="74">
        <f t="shared" si="796"/>
        <v>0</v>
      </c>
      <c r="AK4128" s="74">
        <f t="shared" si="790"/>
        <v>2000</v>
      </c>
      <c r="AL4128" t="str">
        <f t="shared" si="797"/>
        <v>N</v>
      </c>
      <c r="AN4128" t="s">
        <v>89</v>
      </c>
      <c r="AO4128" t="s">
        <v>88</v>
      </c>
      <c r="AP4128" t="str">
        <f t="shared" si="798"/>
        <v>95</v>
      </c>
      <c r="AQ4128" s="145" t="s">
        <v>1826</v>
      </c>
      <c r="AR4128" t="str">
        <f t="shared" si="799"/>
        <v>1-Adjusted Base Budget</v>
      </c>
      <c r="AS4128" s="145" t="s">
        <v>1827</v>
      </c>
      <c r="AT4128" t="s">
        <v>213</v>
      </c>
      <c r="AV4128" t="str">
        <f t="shared" si="793"/>
        <v>UAVP</v>
      </c>
      <c r="AW4128" t="str">
        <f t="shared" si="792"/>
        <v>VP UNIVERSITY ACADEMIC AFFAIRS</v>
      </c>
    </row>
    <row r="4129" spans="1:49">
      <c r="A4129" s="59">
        <v>2018</v>
      </c>
      <c r="B4129" t="s">
        <v>137</v>
      </c>
      <c r="C4129" t="s">
        <v>1429</v>
      </c>
      <c r="D4129" t="s">
        <v>1430</v>
      </c>
      <c r="E4129" t="s">
        <v>1431</v>
      </c>
      <c r="F4129" t="s">
        <v>228</v>
      </c>
      <c r="H4129" t="s">
        <v>1432</v>
      </c>
      <c r="I4129" s="170" t="s">
        <v>87</v>
      </c>
      <c r="J4129" t="s">
        <v>88</v>
      </c>
      <c r="K4129" t="s">
        <v>214</v>
      </c>
      <c r="L4129" t="s">
        <v>538</v>
      </c>
      <c r="M4129" t="s">
        <v>539</v>
      </c>
      <c r="N4129" t="s">
        <v>217</v>
      </c>
      <c r="O4129" t="s">
        <v>263</v>
      </c>
      <c r="P4129" t="s">
        <v>533</v>
      </c>
      <c r="Q4129" t="s">
        <v>534</v>
      </c>
      <c r="R4129" t="s">
        <v>535</v>
      </c>
      <c r="S4129" t="s">
        <v>264</v>
      </c>
      <c r="T4129" t="s">
        <v>265</v>
      </c>
      <c r="U4129" s="61" t="s">
        <v>266</v>
      </c>
      <c r="V4129" t="s">
        <v>1390</v>
      </c>
      <c r="W4129" t="s">
        <v>263</v>
      </c>
      <c r="X4129" s="59">
        <v>500</v>
      </c>
      <c r="Y4129" s="59">
        <v>500</v>
      </c>
      <c r="AA4129" s="146" t="str">
        <f t="shared" si="789"/>
        <v>EX</v>
      </c>
      <c r="AB4129" s="146">
        <f t="shared" si="791"/>
        <v>0</v>
      </c>
      <c r="AC4129" t="str">
        <f t="shared" si="794"/>
        <v>EX</v>
      </c>
      <c r="AD4129" s="74">
        <f t="shared" si="795"/>
        <v>500</v>
      </c>
      <c r="AE4129" s="74">
        <f t="shared" si="800"/>
        <v>500</v>
      </c>
      <c r="AF4129">
        <v>1</v>
      </c>
      <c r="AG4129">
        <v>0</v>
      </c>
      <c r="AH4129" s="74">
        <v>0</v>
      </c>
      <c r="AJ4129" s="74">
        <f t="shared" si="796"/>
        <v>0</v>
      </c>
      <c r="AK4129" s="74">
        <f t="shared" si="790"/>
        <v>500</v>
      </c>
      <c r="AL4129" t="str">
        <f t="shared" si="797"/>
        <v>N</v>
      </c>
      <c r="AN4129" t="s">
        <v>89</v>
      </c>
      <c r="AO4129" t="s">
        <v>88</v>
      </c>
      <c r="AP4129" t="str">
        <f t="shared" si="798"/>
        <v>95</v>
      </c>
      <c r="AQ4129" s="145" t="s">
        <v>1826</v>
      </c>
      <c r="AR4129" t="str">
        <f t="shared" si="799"/>
        <v>1-Adjusted Base Budget</v>
      </c>
      <c r="AS4129" s="145" t="s">
        <v>1827</v>
      </c>
      <c r="AT4129" t="s">
        <v>213</v>
      </c>
      <c r="AV4129" t="str">
        <f t="shared" si="793"/>
        <v>UAVP</v>
      </c>
      <c r="AW4129" t="str">
        <f t="shared" si="792"/>
        <v>VP UNIVERSITY ACADEMIC AFFAIRS</v>
      </c>
    </row>
    <row r="4130" spans="1:49">
      <c r="A4130" s="59">
        <v>2018</v>
      </c>
      <c r="B4130" t="s">
        <v>137</v>
      </c>
      <c r="C4130" t="s">
        <v>1429</v>
      </c>
      <c r="D4130" t="s">
        <v>1430</v>
      </c>
      <c r="E4130" t="s">
        <v>1433</v>
      </c>
      <c r="F4130" t="s">
        <v>228</v>
      </c>
      <c r="H4130" t="s">
        <v>1430</v>
      </c>
      <c r="I4130" s="170" t="s">
        <v>87</v>
      </c>
      <c r="J4130" t="s">
        <v>88</v>
      </c>
      <c r="K4130" t="s">
        <v>214</v>
      </c>
      <c r="L4130" t="s">
        <v>538</v>
      </c>
      <c r="M4130" t="s">
        <v>539</v>
      </c>
      <c r="N4130" t="s">
        <v>217</v>
      </c>
      <c r="O4130" t="s">
        <v>263</v>
      </c>
      <c r="P4130" t="s">
        <v>533</v>
      </c>
      <c r="Q4130" t="s">
        <v>534</v>
      </c>
      <c r="R4130" t="s">
        <v>535</v>
      </c>
      <c r="S4130" t="s">
        <v>264</v>
      </c>
      <c r="T4130" t="s">
        <v>265</v>
      </c>
      <c r="U4130" s="61" t="s">
        <v>266</v>
      </c>
      <c r="V4130" t="s">
        <v>1390</v>
      </c>
      <c r="W4130" t="s">
        <v>263</v>
      </c>
      <c r="X4130" s="59">
        <v>1000</v>
      </c>
      <c r="Y4130" s="59">
        <v>1000</v>
      </c>
      <c r="AA4130" s="146" t="str">
        <f t="shared" si="789"/>
        <v>EX</v>
      </c>
      <c r="AB4130" s="146">
        <f t="shared" si="791"/>
        <v>0</v>
      </c>
      <c r="AC4130" t="str">
        <f t="shared" si="794"/>
        <v>EX</v>
      </c>
      <c r="AD4130" s="74">
        <f t="shared" si="795"/>
        <v>1000</v>
      </c>
      <c r="AE4130" s="74">
        <f t="shared" si="800"/>
        <v>1000</v>
      </c>
      <c r="AF4130">
        <v>1</v>
      </c>
      <c r="AG4130">
        <v>0</v>
      </c>
      <c r="AH4130" s="74">
        <v>0</v>
      </c>
      <c r="AJ4130" s="74">
        <f t="shared" si="796"/>
        <v>0</v>
      </c>
      <c r="AK4130" s="74">
        <f t="shared" si="790"/>
        <v>1000</v>
      </c>
      <c r="AL4130" t="str">
        <f t="shared" si="797"/>
        <v>N</v>
      </c>
      <c r="AN4130" t="s">
        <v>89</v>
      </c>
      <c r="AO4130" t="s">
        <v>88</v>
      </c>
      <c r="AP4130" t="str">
        <f t="shared" si="798"/>
        <v>95</v>
      </c>
      <c r="AQ4130" s="145" t="s">
        <v>1826</v>
      </c>
      <c r="AR4130" t="str">
        <f t="shared" si="799"/>
        <v>1-Adjusted Base Budget</v>
      </c>
      <c r="AS4130" s="145" t="s">
        <v>1827</v>
      </c>
      <c r="AT4130" t="s">
        <v>213</v>
      </c>
      <c r="AV4130" t="str">
        <f t="shared" si="793"/>
        <v>UAVP</v>
      </c>
      <c r="AW4130" t="str">
        <f t="shared" si="792"/>
        <v>VP UNIVERSITY ACADEMIC AFFAIRS</v>
      </c>
    </row>
    <row r="4131" spans="1:49">
      <c r="A4131" s="59">
        <v>2018</v>
      </c>
      <c r="B4131" t="s">
        <v>137</v>
      </c>
      <c r="C4131" t="s">
        <v>1429</v>
      </c>
      <c r="D4131" t="s">
        <v>1430</v>
      </c>
      <c r="E4131" t="s">
        <v>1435</v>
      </c>
      <c r="F4131" t="s">
        <v>228</v>
      </c>
      <c r="H4131" t="s">
        <v>1436</v>
      </c>
      <c r="I4131" s="170" t="s">
        <v>87</v>
      </c>
      <c r="J4131" t="s">
        <v>88</v>
      </c>
      <c r="K4131" t="s">
        <v>214</v>
      </c>
      <c r="L4131" t="s">
        <v>540</v>
      </c>
      <c r="M4131" t="s">
        <v>541</v>
      </c>
      <c r="N4131" t="s">
        <v>217</v>
      </c>
      <c r="O4131" t="s">
        <v>263</v>
      </c>
      <c r="P4131" t="s">
        <v>533</v>
      </c>
      <c r="Q4131" t="s">
        <v>534</v>
      </c>
      <c r="R4131" t="s">
        <v>535</v>
      </c>
      <c r="S4131" t="s">
        <v>264</v>
      </c>
      <c r="T4131" t="s">
        <v>265</v>
      </c>
      <c r="U4131" s="61" t="s">
        <v>266</v>
      </c>
      <c r="V4131" t="s">
        <v>22</v>
      </c>
      <c r="W4131" t="s">
        <v>263</v>
      </c>
      <c r="X4131" s="59">
        <v>10000</v>
      </c>
      <c r="Y4131" s="59">
        <v>10000</v>
      </c>
      <c r="AA4131" s="146" t="str">
        <f t="shared" si="789"/>
        <v>EX</v>
      </c>
      <c r="AB4131" s="146">
        <f t="shared" si="791"/>
        <v>0</v>
      </c>
      <c r="AC4131" t="str">
        <f t="shared" si="794"/>
        <v>EX</v>
      </c>
      <c r="AD4131" s="74">
        <f t="shared" si="795"/>
        <v>10000</v>
      </c>
      <c r="AE4131" s="74">
        <f t="shared" si="800"/>
        <v>10000</v>
      </c>
      <c r="AF4131">
        <v>1</v>
      </c>
      <c r="AG4131">
        <v>0</v>
      </c>
      <c r="AH4131" s="74">
        <v>0</v>
      </c>
      <c r="AJ4131" s="74">
        <f t="shared" si="796"/>
        <v>0</v>
      </c>
      <c r="AK4131" s="74">
        <f t="shared" si="790"/>
        <v>10000</v>
      </c>
      <c r="AL4131" t="str">
        <f t="shared" si="797"/>
        <v>N</v>
      </c>
      <c r="AN4131" t="s">
        <v>89</v>
      </c>
      <c r="AO4131" t="s">
        <v>88</v>
      </c>
      <c r="AP4131" t="str">
        <f t="shared" si="798"/>
        <v>95</v>
      </c>
      <c r="AQ4131" s="145" t="s">
        <v>1826</v>
      </c>
      <c r="AR4131" t="str">
        <f t="shared" si="799"/>
        <v>1-Adjusted Base Budget</v>
      </c>
      <c r="AS4131" s="145" t="s">
        <v>1827</v>
      </c>
      <c r="AT4131" t="s">
        <v>213</v>
      </c>
      <c r="AV4131" t="str">
        <f t="shared" si="793"/>
        <v>UAVP</v>
      </c>
      <c r="AW4131" t="str">
        <f t="shared" si="792"/>
        <v>VP UNIVERSITY ACADEMIC AFFAIRS</v>
      </c>
    </row>
    <row r="4132" spans="1:49">
      <c r="A4132" s="59">
        <v>2018</v>
      </c>
      <c r="B4132" t="s">
        <v>137</v>
      </c>
      <c r="C4132" t="s">
        <v>1429</v>
      </c>
      <c r="D4132" t="s">
        <v>1430</v>
      </c>
      <c r="E4132" t="s">
        <v>1433</v>
      </c>
      <c r="F4132" t="s">
        <v>228</v>
      </c>
      <c r="H4132" t="s">
        <v>1430</v>
      </c>
      <c r="I4132" s="170" t="s">
        <v>87</v>
      </c>
      <c r="J4132" t="s">
        <v>88</v>
      </c>
      <c r="K4132" t="s">
        <v>214</v>
      </c>
      <c r="L4132" t="s">
        <v>747</v>
      </c>
      <c r="M4132" t="s">
        <v>748</v>
      </c>
      <c r="N4132" t="s">
        <v>217</v>
      </c>
      <c r="O4132" t="s">
        <v>263</v>
      </c>
      <c r="P4132" t="s">
        <v>357</v>
      </c>
      <c r="Q4132" t="s">
        <v>358</v>
      </c>
      <c r="R4132" t="s">
        <v>359</v>
      </c>
      <c r="S4132" t="s">
        <v>264</v>
      </c>
      <c r="T4132" t="s">
        <v>265</v>
      </c>
      <c r="U4132" s="61" t="s">
        <v>266</v>
      </c>
      <c r="V4132" t="s">
        <v>1390</v>
      </c>
      <c r="W4132" t="s">
        <v>263</v>
      </c>
      <c r="X4132" s="59">
        <v>1000</v>
      </c>
      <c r="Y4132" s="59">
        <v>1000</v>
      </c>
      <c r="AA4132" s="146" t="str">
        <f t="shared" si="789"/>
        <v>EX</v>
      </c>
      <c r="AB4132" s="146">
        <f t="shared" si="791"/>
        <v>0</v>
      </c>
      <c r="AC4132" t="str">
        <f t="shared" si="794"/>
        <v>EX</v>
      </c>
      <c r="AD4132" s="74">
        <f t="shared" si="795"/>
        <v>1000</v>
      </c>
      <c r="AE4132" s="74">
        <f t="shared" si="800"/>
        <v>1000</v>
      </c>
      <c r="AF4132">
        <v>1</v>
      </c>
      <c r="AG4132">
        <v>0</v>
      </c>
      <c r="AH4132" s="74">
        <v>0</v>
      </c>
      <c r="AJ4132" s="74">
        <f t="shared" si="796"/>
        <v>0</v>
      </c>
      <c r="AK4132" s="74">
        <f t="shared" si="790"/>
        <v>1000</v>
      </c>
      <c r="AL4132" t="str">
        <f t="shared" si="797"/>
        <v>N</v>
      </c>
      <c r="AN4132" t="s">
        <v>89</v>
      </c>
      <c r="AO4132" t="s">
        <v>88</v>
      </c>
      <c r="AP4132" t="str">
        <f t="shared" si="798"/>
        <v>95</v>
      </c>
      <c r="AQ4132" s="145" t="s">
        <v>1826</v>
      </c>
      <c r="AR4132" t="str">
        <f t="shared" si="799"/>
        <v>1-Adjusted Base Budget</v>
      </c>
      <c r="AS4132" s="145" t="s">
        <v>1827</v>
      </c>
      <c r="AT4132" t="s">
        <v>213</v>
      </c>
      <c r="AV4132" t="str">
        <f t="shared" si="793"/>
        <v>UAVP</v>
      </c>
      <c r="AW4132" t="str">
        <f t="shared" si="792"/>
        <v>VP UNIVERSITY ACADEMIC AFFAIRS</v>
      </c>
    </row>
    <row r="4133" spans="1:49">
      <c r="A4133" s="59">
        <v>2018</v>
      </c>
      <c r="B4133" t="s">
        <v>137</v>
      </c>
      <c r="C4133" t="s">
        <v>1429</v>
      </c>
      <c r="D4133" t="s">
        <v>1430</v>
      </c>
      <c r="E4133" t="s">
        <v>1431</v>
      </c>
      <c r="F4133" t="s">
        <v>228</v>
      </c>
      <c r="H4133" t="s">
        <v>1432</v>
      </c>
      <c r="I4133" s="170" t="s">
        <v>87</v>
      </c>
      <c r="J4133" t="s">
        <v>88</v>
      </c>
      <c r="K4133" t="s">
        <v>214</v>
      </c>
      <c r="L4133" t="s">
        <v>400</v>
      </c>
      <c r="M4133" t="s">
        <v>401</v>
      </c>
      <c r="N4133" t="s">
        <v>217</v>
      </c>
      <c r="O4133" t="s">
        <v>263</v>
      </c>
      <c r="P4133" t="s">
        <v>357</v>
      </c>
      <c r="Q4133" t="s">
        <v>358</v>
      </c>
      <c r="R4133" t="s">
        <v>359</v>
      </c>
      <c r="S4133" t="s">
        <v>264</v>
      </c>
      <c r="T4133" t="s">
        <v>265</v>
      </c>
      <c r="U4133" s="61" t="s">
        <v>266</v>
      </c>
      <c r="V4133" t="s">
        <v>1390</v>
      </c>
      <c r="W4133" t="s">
        <v>263</v>
      </c>
      <c r="X4133" s="59">
        <v>1000</v>
      </c>
      <c r="Y4133" s="59">
        <v>1000</v>
      </c>
      <c r="AA4133" s="146" t="str">
        <f t="shared" si="789"/>
        <v>EX</v>
      </c>
      <c r="AB4133" s="146">
        <f t="shared" si="791"/>
        <v>0</v>
      </c>
      <c r="AC4133" t="str">
        <f t="shared" si="794"/>
        <v>EX</v>
      </c>
      <c r="AD4133" s="74">
        <f t="shared" si="795"/>
        <v>1000</v>
      </c>
      <c r="AE4133" s="74">
        <f t="shared" si="800"/>
        <v>1000</v>
      </c>
      <c r="AF4133">
        <v>1</v>
      </c>
      <c r="AG4133">
        <v>0</v>
      </c>
      <c r="AH4133" s="74">
        <v>0</v>
      </c>
      <c r="AJ4133" s="74">
        <f t="shared" si="796"/>
        <v>0</v>
      </c>
      <c r="AK4133" s="74">
        <f t="shared" si="790"/>
        <v>1000</v>
      </c>
      <c r="AL4133" t="str">
        <f t="shared" si="797"/>
        <v>N</v>
      </c>
      <c r="AN4133" t="s">
        <v>89</v>
      </c>
      <c r="AO4133" t="s">
        <v>88</v>
      </c>
      <c r="AP4133" t="str">
        <f t="shared" si="798"/>
        <v>95</v>
      </c>
      <c r="AQ4133" s="145" t="s">
        <v>1826</v>
      </c>
      <c r="AR4133" t="str">
        <f t="shared" si="799"/>
        <v>1-Adjusted Base Budget</v>
      </c>
      <c r="AS4133" s="145" t="s">
        <v>1827</v>
      </c>
      <c r="AT4133" t="s">
        <v>213</v>
      </c>
      <c r="AV4133" t="str">
        <f t="shared" si="793"/>
        <v>UAVP</v>
      </c>
      <c r="AW4133" t="str">
        <f t="shared" si="792"/>
        <v>VP UNIVERSITY ACADEMIC AFFAIRS</v>
      </c>
    </row>
    <row r="4134" spans="1:49">
      <c r="A4134" s="59">
        <v>2018</v>
      </c>
      <c r="B4134" t="s">
        <v>137</v>
      </c>
      <c r="C4134" t="s">
        <v>1429</v>
      </c>
      <c r="D4134" t="s">
        <v>1430</v>
      </c>
      <c r="E4134" t="s">
        <v>1431</v>
      </c>
      <c r="F4134" t="s">
        <v>228</v>
      </c>
      <c r="H4134" t="s">
        <v>1432</v>
      </c>
      <c r="I4134" s="170" t="s">
        <v>87</v>
      </c>
      <c r="J4134" t="s">
        <v>88</v>
      </c>
      <c r="K4134" t="s">
        <v>214</v>
      </c>
      <c r="L4134" t="s">
        <v>546</v>
      </c>
      <c r="M4134" t="s">
        <v>547</v>
      </c>
      <c r="N4134" t="s">
        <v>217</v>
      </c>
      <c r="O4134" t="s">
        <v>263</v>
      </c>
      <c r="P4134" t="s">
        <v>379</v>
      </c>
      <c r="Q4134" t="s">
        <v>379</v>
      </c>
      <c r="R4134" t="s">
        <v>380</v>
      </c>
      <c r="S4134" t="s">
        <v>264</v>
      </c>
      <c r="T4134" t="s">
        <v>265</v>
      </c>
      <c r="U4134" s="61" t="s">
        <v>266</v>
      </c>
      <c r="V4134" t="s">
        <v>1390</v>
      </c>
      <c r="W4134" t="s">
        <v>263</v>
      </c>
      <c r="X4134" s="59">
        <v>100</v>
      </c>
      <c r="Y4134" s="59">
        <v>100</v>
      </c>
      <c r="AA4134" s="146" t="str">
        <f t="shared" si="789"/>
        <v>EX</v>
      </c>
      <c r="AB4134" s="146">
        <f t="shared" si="791"/>
        <v>0</v>
      </c>
      <c r="AC4134" t="str">
        <f t="shared" si="794"/>
        <v>EX</v>
      </c>
      <c r="AD4134" s="74">
        <f t="shared" si="795"/>
        <v>100</v>
      </c>
      <c r="AE4134" s="74">
        <f t="shared" si="800"/>
        <v>100</v>
      </c>
      <c r="AF4134">
        <v>1</v>
      </c>
      <c r="AG4134">
        <v>0</v>
      </c>
      <c r="AH4134" s="74">
        <v>0</v>
      </c>
      <c r="AJ4134" s="74">
        <f t="shared" si="796"/>
        <v>0</v>
      </c>
      <c r="AK4134" s="74">
        <f t="shared" si="790"/>
        <v>100</v>
      </c>
      <c r="AL4134" t="str">
        <f t="shared" si="797"/>
        <v>N</v>
      </c>
      <c r="AN4134" t="s">
        <v>89</v>
      </c>
      <c r="AO4134" t="s">
        <v>88</v>
      </c>
      <c r="AP4134" t="str">
        <f t="shared" si="798"/>
        <v>95</v>
      </c>
      <c r="AQ4134" s="145" t="s">
        <v>1826</v>
      </c>
      <c r="AR4134" t="str">
        <f t="shared" si="799"/>
        <v>1-Adjusted Base Budget</v>
      </c>
      <c r="AS4134" s="145" t="s">
        <v>1827</v>
      </c>
      <c r="AT4134" t="s">
        <v>213</v>
      </c>
      <c r="AV4134" t="str">
        <f t="shared" si="793"/>
        <v>UAVP</v>
      </c>
      <c r="AW4134" t="str">
        <f t="shared" si="792"/>
        <v>VP UNIVERSITY ACADEMIC AFFAIRS</v>
      </c>
    </row>
    <row r="4135" spans="1:49">
      <c r="A4135" s="59">
        <v>2018</v>
      </c>
      <c r="B4135" t="s">
        <v>137</v>
      </c>
      <c r="C4135" t="s">
        <v>1429</v>
      </c>
      <c r="D4135" t="s">
        <v>1430</v>
      </c>
      <c r="E4135" t="s">
        <v>1435</v>
      </c>
      <c r="F4135" t="s">
        <v>228</v>
      </c>
      <c r="H4135" t="s">
        <v>1436</v>
      </c>
      <c r="I4135" s="170" t="s">
        <v>87</v>
      </c>
      <c r="J4135" t="s">
        <v>88</v>
      </c>
      <c r="K4135" t="s">
        <v>214</v>
      </c>
      <c r="L4135" t="s">
        <v>546</v>
      </c>
      <c r="M4135" t="s">
        <v>547</v>
      </c>
      <c r="N4135" t="s">
        <v>217</v>
      </c>
      <c r="O4135" t="s">
        <v>263</v>
      </c>
      <c r="P4135" t="s">
        <v>379</v>
      </c>
      <c r="Q4135" t="s">
        <v>379</v>
      </c>
      <c r="R4135" t="s">
        <v>380</v>
      </c>
      <c r="S4135" t="s">
        <v>264</v>
      </c>
      <c r="T4135" t="s">
        <v>265</v>
      </c>
      <c r="U4135" s="61" t="s">
        <v>266</v>
      </c>
      <c r="V4135" t="s">
        <v>22</v>
      </c>
      <c r="W4135" t="s">
        <v>263</v>
      </c>
      <c r="X4135" s="59">
        <v>100</v>
      </c>
      <c r="Y4135" s="59">
        <v>100</v>
      </c>
      <c r="AA4135" s="146" t="str">
        <f t="shared" si="789"/>
        <v>EX</v>
      </c>
      <c r="AB4135" s="146">
        <f t="shared" si="791"/>
        <v>0</v>
      </c>
      <c r="AC4135" t="str">
        <f t="shared" si="794"/>
        <v>EX</v>
      </c>
      <c r="AD4135" s="74">
        <f t="shared" si="795"/>
        <v>100</v>
      </c>
      <c r="AE4135" s="74">
        <f t="shared" si="800"/>
        <v>100</v>
      </c>
      <c r="AF4135">
        <v>1</v>
      </c>
      <c r="AG4135">
        <v>0</v>
      </c>
      <c r="AH4135" s="74">
        <v>0</v>
      </c>
      <c r="AJ4135" s="74">
        <f t="shared" si="796"/>
        <v>0</v>
      </c>
      <c r="AK4135" s="74">
        <f t="shared" si="790"/>
        <v>100</v>
      </c>
      <c r="AL4135" t="str">
        <f t="shared" si="797"/>
        <v>N</v>
      </c>
      <c r="AN4135" t="s">
        <v>89</v>
      </c>
      <c r="AO4135" t="s">
        <v>88</v>
      </c>
      <c r="AP4135" t="str">
        <f t="shared" si="798"/>
        <v>95</v>
      </c>
      <c r="AQ4135" s="145" t="s">
        <v>1826</v>
      </c>
      <c r="AR4135" t="str">
        <f t="shared" si="799"/>
        <v>1-Adjusted Base Budget</v>
      </c>
      <c r="AS4135" s="145" t="s">
        <v>1827</v>
      </c>
      <c r="AT4135" t="s">
        <v>213</v>
      </c>
      <c r="AV4135" t="str">
        <f t="shared" si="793"/>
        <v>UAVP</v>
      </c>
      <c r="AW4135" t="str">
        <f t="shared" si="792"/>
        <v>VP UNIVERSITY ACADEMIC AFFAIRS</v>
      </c>
    </row>
    <row r="4136" spans="1:49">
      <c r="A4136" s="59">
        <v>2018</v>
      </c>
      <c r="B4136" t="s">
        <v>137</v>
      </c>
      <c r="C4136" t="s">
        <v>1429</v>
      </c>
      <c r="D4136" t="s">
        <v>1430</v>
      </c>
      <c r="E4136" t="s">
        <v>1431</v>
      </c>
      <c r="F4136" t="s">
        <v>228</v>
      </c>
      <c r="H4136" t="s">
        <v>1432</v>
      </c>
      <c r="I4136" s="170" t="s">
        <v>87</v>
      </c>
      <c r="J4136" t="s">
        <v>88</v>
      </c>
      <c r="K4136" t="s">
        <v>214</v>
      </c>
      <c r="L4136" t="s">
        <v>552</v>
      </c>
      <c r="M4136" t="s">
        <v>553</v>
      </c>
      <c r="N4136" t="s">
        <v>217</v>
      </c>
      <c r="O4136" t="s">
        <v>263</v>
      </c>
      <c r="P4136" t="s">
        <v>379</v>
      </c>
      <c r="Q4136" t="s">
        <v>379</v>
      </c>
      <c r="R4136" t="s">
        <v>380</v>
      </c>
      <c r="S4136" t="s">
        <v>264</v>
      </c>
      <c r="T4136" t="s">
        <v>265</v>
      </c>
      <c r="U4136" s="61" t="s">
        <v>266</v>
      </c>
      <c r="V4136" t="s">
        <v>1390</v>
      </c>
      <c r="W4136" t="s">
        <v>263</v>
      </c>
      <c r="X4136" s="59">
        <v>600</v>
      </c>
      <c r="Y4136" s="59">
        <v>600</v>
      </c>
      <c r="AA4136" s="146" t="str">
        <f t="shared" si="789"/>
        <v>EX</v>
      </c>
      <c r="AB4136" s="146">
        <f t="shared" si="791"/>
        <v>0</v>
      </c>
      <c r="AC4136" t="str">
        <f t="shared" si="794"/>
        <v>EX</v>
      </c>
      <c r="AD4136" s="74">
        <f t="shared" si="795"/>
        <v>600</v>
      </c>
      <c r="AE4136" s="74">
        <f t="shared" si="800"/>
        <v>600</v>
      </c>
      <c r="AF4136">
        <v>1</v>
      </c>
      <c r="AG4136">
        <v>0</v>
      </c>
      <c r="AH4136" s="74">
        <v>0</v>
      </c>
      <c r="AJ4136" s="74">
        <f t="shared" si="796"/>
        <v>0</v>
      </c>
      <c r="AK4136" s="74">
        <f t="shared" si="790"/>
        <v>600</v>
      </c>
      <c r="AL4136" t="str">
        <f t="shared" si="797"/>
        <v>N</v>
      </c>
      <c r="AN4136" t="s">
        <v>89</v>
      </c>
      <c r="AO4136" t="s">
        <v>88</v>
      </c>
      <c r="AP4136" t="str">
        <f t="shared" si="798"/>
        <v>95</v>
      </c>
      <c r="AQ4136" s="145" t="s">
        <v>1826</v>
      </c>
      <c r="AR4136" t="str">
        <f t="shared" si="799"/>
        <v>1-Adjusted Base Budget</v>
      </c>
      <c r="AS4136" s="145" t="s">
        <v>1827</v>
      </c>
      <c r="AT4136" t="s">
        <v>213</v>
      </c>
      <c r="AV4136" t="str">
        <f t="shared" si="793"/>
        <v>UAVP</v>
      </c>
      <c r="AW4136" t="str">
        <f t="shared" si="792"/>
        <v>VP UNIVERSITY ACADEMIC AFFAIRS</v>
      </c>
    </row>
    <row r="4137" spans="1:49">
      <c r="A4137" s="59">
        <v>2018</v>
      </c>
      <c r="B4137" t="s">
        <v>137</v>
      </c>
      <c r="C4137" t="s">
        <v>1429</v>
      </c>
      <c r="D4137" t="s">
        <v>1430</v>
      </c>
      <c r="E4137" t="s">
        <v>1431</v>
      </c>
      <c r="F4137" t="s">
        <v>228</v>
      </c>
      <c r="H4137" t="s">
        <v>1432</v>
      </c>
      <c r="I4137" s="170" t="s">
        <v>87</v>
      </c>
      <c r="J4137" t="s">
        <v>88</v>
      </c>
      <c r="K4137" t="s">
        <v>214</v>
      </c>
      <c r="L4137" t="s">
        <v>554</v>
      </c>
      <c r="M4137" t="s">
        <v>555</v>
      </c>
      <c r="N4137" t="s">
        <v>217</v>
      </c>
      <c r="O4137" t="s">
        <v>263</v>
      </c>
      <c r="P4137" t="s">
        <v>379</v>
      </c>
      <c r="Q4137" t="s">
        <v>379</v>
      </c>
      <c r="R4137" t="s">
        <v>380</v>
      </c>
      <c r="S4137" t="s">
        <v>264</v>
      </c>
      <c r="T4137" t="s">
        <v>265</v>
      </c>
      <c r="U4137" s="61" t="s">
        <v>266</v>
      </c>
      <c r="V4137" t="s">
        <v>1390</v>
      </c>
      <c r="W4137" t="s">
        <v>263</v>
      </c>
      <c r="X4137" s="59">
        <v>600</v>
      </c>
      <c r="Y4137" s="59">
        <v>600</v>
      </c>
      <c r="AA4137" s="146" t="str">
        <f t="shared" ref="AA4137:AA4200" si="801">IF(P4137 ="CORI","IN",IF(P4137 ="TRIN","IN",O4137))</f>
        <v>EX</v>
      </c>
      <c r="AB4137" s="146">
        <f t="shared" si="791"/>
        <v>0</v>
      </c>
      <c r="AC4137" t="str">
        <f t="shared" si="794"/>
        <v>EX</v>
      </c>
      <c r="AD4137" s="74">
        <f t="shared" si="795"/>
        <v>600</v>
      </c>
      <c r="AE4137" s="74">
        <f t="shared" si="800"/>
        <v>600</v>
      </c>
      <c r="AF4137">
        <v>1</v>
      </c>
      <c r="AG4137">
        <v>0</v>
      </c>
      <c r="AH4137" s="74">
        <v>0</v>
      </c>
      <c r="AJ4137" s="74">
        <f t="shared" si="796"/>
        <v>0</v>
      </c>
      <c r="AK4137" s="74">
        <f t="shared" si="790"/>
        <v>600</v>
      </c>
      <c r="AL4137" t="str">
        <f t="shared" si="797"/>
        <v>N</v>
      </c>
      <c r="AN4137" t="s">
        <v>89</v>
      </c>
      <c r="AO4137" t="s">
        <v>88</v>
      </c>
      <c r="AP4137" t="str">
        <f t="shared" si="798"/>
        <v>95</v>
      </c>
      <c r="AQ4137" s="145" t="s">
        <v>1826</v>
      </c>
      <c r="AR4137" t="str">
        <f t="shared" si="799"/>
        <v>1-Adjusted Base Budget</v>
      </c>
      <c r="AS4137" s="145" t="s">
        <v>1827</v>
      </c>
      <c r="AT4137" t="s">
        <v>213</v>
      </c>
      <c r="AV4137" t="str">
        <f t="shared" si="793"/>
        <v>UAVP</v>
      </c>
      <c r="AW4137" t="str">
        <f t="shared" si="792"/>
        <v>VP UNIVERSITY ACADEMIC AFFAIRS</v>
      </c>
    </row>
    <row r="4138" spans="1:49">
      <c r="A4138" s="59">
        <v>2018</v>
      </c>
      <c r="B4138" t="s">
        <v>137</v>
      </c>
      <c r="C4138" t="s">
        <v>1429</v>
      </c>
      <c r="D4138" t="s">
        <v>1430</v>
      </c>
      <c r="E4138" t="s">
        <v>1431</v>
      </c>
      <c r="F4138" t="s">
        <v>228</v>
      </c>
      <c r="H4138" t="s">
        <v>1432</v>
      </c>
      <c r="I4138" s="170" t="s">
        <v>87</v>
      </c>
      <c r="J4138" t="s">
        <v>88</v>
      </c>
      <c r="K4138" t="s">
        <v>214</v>
      </c>
      <c r="L4138" t="s">
        <v>556</v>
      </c>
      <c r="M4138" t="s">
        <v>557</v>
      </c>
      <c r="N4138" t="s">
        <v>217</v>
      </c>
      <c r="O4138" t="s">
        <v>263</v>
      </c>
      <c r="P4138" t="s">
        <v>374</v>
      </c>
      <c r="Q4138" t="s">
        <v>375</v>
      </c>
      <c r="R4138" t="s">
        <v>376</v>
      </c>
      <c r="S4138" t="s">
        <v>264</v>
      </c>
      <c r="T4138" t="s">
        <v>265</v>
      </c>
      <c r="U4138" s="61" t="s">
        <v>266</v>
      </c>
      <c r="V4138" t="s">
        <v>1390</v>
      </c>
      <c r="W4138" t="s">
        <v>263</v>
      </c>
      <c r="X4138" s="59">
        <v>1500</v>
      </c>
      <c r="Y4138" s="59">
        <v>1500</v>
      </c>
      <c r="AA4138" s="146" t="str">
        <f t="shared" si="801"/>
        <v>EX</v>
      </c>
      <c r="AB4138" s="146">
        <f t="shared" si="791"/>
        <v>0</v>
      </c>
      <c r="AC4138" t="str">
        <f t="shared" si="794"/>
        <v>EX</v>
      </c>
      <c r="AD4138" s="74">
        <f t="shared" si="795"/>
        <v>1500</v>
      </c>
      <c r="AE4138" s="74">
        <f t="shared" si="800"/>
        <v>1500</v>
      </c>
      <c r="AF4138">
        <v>1</v>
      </c>
      <c r="AG4138">
        <v>0</v>
      </c>
      <c r="AH4138" s="74">
        <v>0</v>
      </c>
      <c r="AJ4138" s="74">
        <f t="shared" si="796"/>
        <v>0</v>
      </c>
      <c r="AK4138" s="74">
        <f t="shared" si="790"/>
        <v>1500</v>
      </c>
      <c r="AL4138" t="str">
        <f t="shared" si="797"/>
        <v>N</v>
      </c>
      <c r="AN4138" t="s">
        <v>89</v>
      </c>
      <c r="AO4138" t="s">
        <v>88</v>
      </c>
      <c r="AP4138" t="str">
        <f t="shared" si="798"/>
        <v>95</v>
      </c>
      <c r="AQ4138" s="145" t="s">
        <v>1826</v>
      </c>
      <c r="AR4138" t="str">
        <f t="shared" si="799"/>
        <v>1-Adjusted Base Budget</v>
      </c>
      <c r="AS4138" s="145" t="s">
        <v>1827</v>
      </c>
      <c r="AT4138" t="s">
        <v>213</v>
      </c>
      <c r="AV4138" t="str">
        <f t="shared" si="793"/>
        <v>UAVP</v>
      </c>
      <c r="AW4138" t="str">
        <f t="shared" si="792"/>
        <v>VP UNIVERSITY ACADEMIC AFFAIRS</v>
      </c>
    </row>
    <row r="4139" spans="1:49">
      <c r="A4139" s="59">
        <v>2018</v>
      </c>
      <c r="B4139" t="s">
        <v>137</v>
      </c>
      <c r="C4139" t="s">
        <v>1429</v>
      </c>
      <c r="D4139" t="s">
        <v>1430</v>
      </c>
      <c r="E4139" t="s">
        <v>1433</v>
      </c>
      <c r="F4139" t="s">
        <v>228</v>
      </c>
      <c r="H4139" t="s">
        <v>1430</v>
      </c>
      <c r="I4139" s="170" t="s">
        <v>87</v>
      </c>
      <c r="J4139" t="s">
        <v>88</v>
      </c>
      <c r="K4139" t="s">
        <v>214</v>
      </c>
      <c r="L4139" t="s">
        <v>556</v>
      </c>
      <c r="M4139" t="s">
        <v>557</v>
      </c>
      <c r="N4139" t="s">
        <v>217</v>
      </c>
      <c r="O4139" t="s">
        <v>263</v>
      </c>
      <c r="P4139" t="s">
        <v>374</v>
      </c>
      <c r="Q4139" t="s">
        <v>375</v>
      </c>
      <c r="R4139" t="s">
        <v>376</v>
      </c>
      <c r="S4139" t="s">
        <v>264</v>
      </c>
      <c r="T4139" t="s">
        <v>265</v>
      </c>
      <c r="U4139" s="61" t="s">
        <v>266</v>
      </c>
      <c r="V4139" t="s">
        <v>1390</v>
      </c>
      <c r="W4139" t="s">
        <v>263</v>
      </c>
      <c r="X4139" s="59">
        <v>1000</v>
      </c>
      <c r="Y4139" s="59">
        <v>1000</v>
      </c>
      <c r="AA4139" s="146" t="str">
        <f t="shared" si="801"/>
        <v>EX</v>
      </c>
      <c r="AB4139" s="146">
        <f t="shared" si="791"/>
        <v>0</v>
      </c>
      <c r="AC4139" t="str">
        <f t="shared" si="794"/>
        <v>EX</v>
      </c>
      <c r="AD4139" s="74">
        <f t="shared" si="795"/>
        <v>1000</v>
      </c>
      <c r="AE4139" s="74">
        <f t="shared" si="800"/>
        <v>1000</v>
      </c>
      <c r="AF4139">
        <v>1</v>
      </c>
      <c r="AG4139">
        <v>0</v>
      </c>
      <c r="AH4139" s="74">
        <v>0</v>
      </c>
      <c r="AJ4139" s="74">
        <f t="shared" si="796"/>
        <v>0</v>
      </c>
      <c r="AK4139" s="74">
        <f t="shared" si="790"/>
        <v>1000</v>
      </c>
      <c r="AL4139" t="str">
        <f t="shared" si="797"/>
        <v>N</v>
      </c>
      <c r="AN4139" t="s">
        <v>89</v>
      </c>
      <c r="AO4139" t="s">
        <v>88</v>
      </c>
      <c r="AP4139" t="str">
        <f t="shared" si="798"/>
        <v>95</v>
      </c>
      <c r="AQ4139" s="145" t="s">
        <v>1826</v>
      </c>
      <c r="AR4139" t="str">
        <f t="shared" si="799"/>
        <v>1-Adjusted Base Budget</v>
      </c>
      <c r="AS4139" s="145" t="s">
        <v>1827</v>
      </c>
      <c r="AT4139" t="s">
        <v>213</v>
      </c>
      <c r="AV4139" t="str">
        <f t="shared" si="793"/>
        <v>UAVP</v>
      </c>
      <c r="AW4139" t="str">
        <f t="shared" si="792"/>
        <v>VP UNIVERSITY ACADEMIC AFFAIRS</v>
      </c>
    </row>
    <row r="4140" spans="1:49">
      <c r="A4140" s="59">
        <v>2018</v>
      </c>
      <c r="B4140" t="s">
        <v>137</v>
      </c>
      <c r="C4140" t="s">
        <v>1429</v>
      </c>
      <c r="D4140" t="s">
        <v>1430</v>
      </c>
      <c r="E4140" t="s">
        <v>1433</v>
      </c>
      <c r="F4140" t="s">
        <v>228</v>
      </c>
      <c r="H4140" t="s">
        <v>1430</v>
      </c>
      <c r="I4140" s="170" t="s">
        <v>87</v>
      </c>
      <c r="J4140" t="s">
        <v>88</v>
      </c>
      <c r="K4140" t="s">
        <v>214</v>
      </c>
      <c r="L4140" t="s">
        <v>652</v>
      </c>
      <c r="M4140" t="s">
        <v>653</v>
      </c>
      <c r="N4140" t="s">
        <v>217</v>
      </c>
      <c r="O4140" t="s">
        <v>263</v>
      </c>
      <c r="P4140" t="s">
        <v>387</v>
      </c>
      <c r="Q4140" t="s">
        <v>386</v>
      </c>
      <c r="R4140" t="s">
        <v>388</v>
      </c>
      <c r="S4140" t="s">
        <v>264</v>
      </c>
      <c r="T4140" t="s">
        <v>265</v>
      </c>
      <c r="U4140" s="61" t="s">
        <v>266</v>
      </c>
      <c r="V4140" t="s">
        <v>1390</v>
      </c>
      <c r="W4140" t="s">
        <v>263</v>
      </c>
      <c r="X4140" s="59">
        <v>2000</v>
      </c>
      <c r="Y4140" s="59">
        <v>2000</v>
      </c>
      <c r="AA4140" s="146" t="str">
        <f t="shared" si="801"/>
        <v>EX</v>
      </c>
      <c r="AB4140" s="146">
        <f t="shared" si="791"/>
        <v>0</v>
      </c>
      <c r="AC4140" t="str">
        <f t="shared" si="794"/>
        <v>EX</v>
      </c>
      <c r="AD4140" s="74">
        <f t="shared" si="795"/>
        <v>2000</v>
      </c>
      <c r="AE4140" s="74">
        <f t="shared" si="800"/>
        <v>2000</v>
      </c>
      <c r="AF4140">
        <v>1</v>
      </c>
      <c r="AG4140">
        <v>0</v>
      </c>
      <c r="AH4140" s="74">
        <v>0</v>
      </c>
      <c r="AJ4140" s="74">
        <f t="shared" si="796"/>
        <v>0</v>
      </c>
      <c r="AK4140" s="74">
        <f t="shared" si="790"/>
        <v>2000</v>
      </c>
      <c r="AL4140" t="str">
        <f t="shared" si="797"/>
        <v>N</v>
      </c>
      <c r="AN4140" t="s">
        <v>89</v>
      </c>
      <c r="AO4140" t="s">
        <v>88</v>
      </c>
      <c r="AP4140" t="str">
        <f t="shared" si="798"/>
        <v>95</v>
      </c>
      <c r="AQ4140" s="145" t="s">
        <v>1826</v>
      </c>
      <c r="AR4140" t="str">
        <f t="shared" si="799"/>
        <v>1-Adjusted Base Budget</v>
      </c>
      <c r="AS4140" s="145" t="s">
        <v>1827</v>
      </c>
      <c r="AT4140" t="s">
        <v>213</v>
      </c>
      <c r="AV4140" t="str">
        <f t="shared" si="793"/>
        <v>UAVP</v>
      </c>
      <c r="AW4140" t="str">
        <f t="shared" si="792"/>
        <v>VP UNIVERSITY ACADEMIC AFFAIRS</v>
      </c>
    </row>
    <row r="4141" spans="1:49">
      <c r="A4141" s="59">
        <v>2018</v>
      </c>
      <c r="B4141" t="s">
        <v>137</v>
      </c>
      <c r="C4141" t="s">
        <v>1429</v>
      </c>
      <c r="D4141" t="s">
        <v>1430</v>
      </c>
      <c r="E4141" t="s">
        <v>1433</v>
      </c>
      <c r="F4141" t="s">
        <v>228</v>
      </c>
      <c r="H4141" t="s">
        <v>1430</v>
      </c>
      <c r="I4141" s="170" t="s">
        <v>87</v>
      </c>
      <c r="J4141" t="s">
        <v>88</v>
      </c>
      <c r="K4141" t="s">
        <v>214</v>
      </c>
      <c r="L4141" t="s">
        <v>406</v>
      </c>
      <c r="M4141" t="s">
        <v>407</v>
      </c>
      <c r="N4141" t="s">
        <v>217</v>
      </c>
      <c r="O4141" t="s">
        <v>263</v>
      </c>
      <c r="P4141" t="s">
        <v>379</v>
      </c>
      <c r="Q4141" t="s">
        <v>379</v>
      </c>
      <c r="R4141" t="s">
        <v>380</v>
      </c>
      <c r="S4141" t="s">
        <v>264</v>
      </c>
      <c r="T4141" t="s">
        <v>265</v>
      </c>
      <c r="U4141" s="61" t="s">
        <v>266</v>
      </c>
      <c r="V4141" t="s">
        <v>1390</v>
      </c>
      <c r="W4141" t="s">
        <v>263</v>
      </c>
      <c r="X4141" s="59">
        <v>200</v>
      </c>
      <c r="Y4141" s="59">
        <v>200</v>
      </c>
      <c r="AA4141" s="146" t="str">
        <f t="shared" si="801"/>
        <v>EX</v>
      </c>
      <c r="AB4141" s="146">
        <f t="shared" si="791"/>
        <v>0</v>
      </c>
      <c r="AC4141" t="str">
        <f t="shared" si="794"/>
        <v>EX</v>
      </c>
      <c r="AD4141" s="74">
        <f t="shared" si="795"/>
        <v>200</v>
      </c>
      <c r="AE4141" s="74">
        <f t="shared" si="800"/>
        <v>200</v>
      </c>
      <c r="AF4141">
        <v>1</v>
      </c>
      <c r="AG4141">
        <v>0</v>
      </c>
      <c r="AH4141" s="74">
        <v>0</v>
      </c>
      <c r="AJ4141" s="74">
        <f t="shared" si="796"/>
        <v>0</v>
      </c>
      <c r="AK4141" s="74">
        <f t="shared" si="790"/>
        <v>200</v>
      </c>
      <c r="AL4141" t="str">
        <f t="shared" si="797"/>
        <v>N</v>
      </c>
      <c r="AN4141" t="s">
        <v>89</v>
      </c>
      <c r="AO4141" t="s">
        <v>88</v>
      </c>
      <c r="AP4141" t="str">
        <f t="shared" si="798"/>
        <v>95</v>
      </c>
      <c r="AQ4141" s="145" t="s">
        <v>1826</v>
      </c>
      <c r="AR4141" t="str">
        <f t="shared" si="799"/>
        <v>1-Adjusted Base Budget</v>
      </c>
      <c r="AS4141" s="145" t="s">
        <v>1827</v>
      </c>
      <c r="AT4141" t="s">
        <v>213</v>
      </c>
      <c r="AV4141" t="str">
        <f t="shared" si="793"/>
        <v>UAVP</v>
      </c>
      <c r="AW4141" t="str">
        <f t="shared" si="792"/>
        <v>VP UNIVERSITY ACADEMIC AFFAIRS</v>
      </c>
    </row>
    <row r="4142" spans="1:49">
      <c r="A4142" s="59">
        <v>2018</v>
      </c>
      <c r="B4142" t="s">
        <v>137</v>
      </c>
      <c r="C4142" t="s">
        <v>1429</v>
      </c>
      <c r="D4142" t="s">
        <v>1430</v>
      </c>
      <c r="E4142" t="s">
        <v>1431</v>
      </c>
      <c r="F4142" t="s">
        <v>228</v>
      </c>
      <c r="H4142" t="s">
        <v>1432</v>
      </c>
      <c r="I4142" s="170" t="s">
        <v>87</v>
      </c>
      <c r="J4142" t="s">
        <v>88</v>
      </c>
      <c r="K4142" t="s">
        <v>214</v>
      </c>
      <c r="L4142" t="s">
        <v>923</v>
      </c>
      <c r="M4142" t="s">
        <v>924</v>
      </c>
      <c r="N4142" t="s">
        <v>217</v>
      </c>
      <c r="O4142" t="s">
        <v>263</v>
      </c>
      <c r="P4142" t="s">
        <v>925</v>
      </c>
      <c r="Q4142" t="s">
        <v>926</v>
      </c>
      <c r="R4142" t="s">
        <v>927</v>
      </c>
      <c r="S4142" t="s">
        <v>264</v>
      </c>
      <c r="T4142" t="s">
        <v>265</v>
      </c>
      <c r="U4142" s="61" t="s">
        <v>266</v>
      </c>
      <c r="V4142" t="s">
        <v>1390</v>
      </c>
      <c r="W4142" t="s">
        <v>263</v>
      </c>
      <c r="X4142" s="59">
        <v>4100</v>
      </c>
      <c r="Y4142" s="59">
        <v>4100</v>
      </c>
      <c r="AA4142" s="146" t="str">
        <f t="shared" si="801"/>
        <v>EX</v>
      </c>
      <c r="AB4142" s="146">
        <f t="shared" si="791"/>
        <v>0</v>
      </c>
      <c r="AC4142" t="str">
        <f t="shared" si="794"/>
        <v>EX</v>
      </c>
      <c r="AD4142" s="74">
        <f t="shared" si="795"/>
        <v>4100</v>
      </c>
      <c r="AE4142" s="74">
        <f t="shared" si="800"/>
        <v>4100</v>
      </c>
      <c r="AF4142">
        <v>1</v>
      </c>
      <c r="AG4142">
        <v>0</v>
      </c>
      <c r="AH4142" s="74">
        <v>0</v>
      </c>
      <c r="AJ4142" s="74">
        <f t="shared" si="796"/>
        <v>0</v>
      </c>
      <c r="AK4142" s="74">
        <f t="shared" si="790"/>
        <v>4100</v>
      </c>
      <c r="AL4142" t="str">
        <f t="shared" si="797"/>
        <v>N</v>
      </c>
      <c r="AN4142" t="s">
        <v>89</v>
      </c>
      <c r="AO4142" t="s">
        <v>88</v>
      </c>
      <c r="AP4142" t="str">
        <f t="shared" si="798"/>
        <v>95</v>
      </c>
      <c r="AQ4142" s="145" t="s">
        <v>1826</v>
      </c>
      <c r="AR4142" t="str">
        <f t="shared" si="799"/>
        <v>1-Adjusted Base Budget</v>
      </c>
      <c r="AS4142" s="145" t="s">
        <v>1827</v>
      </c>
      <c r="AT4142" t="s">
        <v>213</v>
      </c>
      <c r="AV4142" t="str">
        <f t="shared" si="793"/>
        <v>UAVP</v>
      </c>
      <c r="AW4142" t="str">
        <f t="shared" si="792"/>
        <v>VP UNIVERSITY ACADEMIC AFFAIRS</v>
      </c>
    </row>
    <row r="4143" spans="1:49">
      <c r="A4143" s="59">
        <v>2018</v>
      </c>
      <c r="B4143" t="s">
        <v>137</v>
      </c>
      <c r="C4143" t="s">
        <v>1429</v>
      </c>
      <c r="D4143" t="s">
        <v>1430</v>
      </c>
      <c r="E4143" t="s">
        <v>1433</v>
      </c>
      <c r="F4143" t="s">
        <v>228</v>
      </c>
      <c r="H4143" t="s">
        <v>1430</v>
      </c>
      <c r="I4143" s="170" t="s">
        <v>87</v>
      </c>
      <c r="J4143" t="s">
        <v>88</v>
      </c>
      <c r="K4143" t="s">
        <v>214</v>
      </c>
      <c r="L4143" t="s">
        <v>923</v>
      </c>
      <c r="M4143" t="s">
        <v>924</v>
      </c>
      <c r="N4143" t="s">
        <v>217</v>
      </c>
      <c r="O4143" t="s">
        <v>263</v>
      </c>
      <c r="P4143" t="s">
        <v>925</v>
      </c>
      <c r="Q4143" t="s">
        <v>926</v>
      </c>
      <c r="R4143" t="s">
        <v>927</v>
      </c>
      <c r="S4143" t="s">
        <v>264</v>
      </c>
      <c r="T4143" t="s">
        <v>265</v>
      </c>
      <c r="U4143" s="61" t="s">
        <v>266</v>
      </c>
      <c r="V4143" t="s">
        <v>1390</v>
      </c>
      <c r="W4143" t="s">
        <v>263</v>
      </c>
      <c r="X4143" s="59">
        <v>1500</v>
      </c>
      <c r="Y4143" s="59">
        <v>1500</v>
      </c>
      <c r="AA4143" s="146" t="str">
        <f t="shared" si="801"/>
        <v>EX</v>
      </c>
      <c r="AB4143" s="146">
        <f t="shared" si="791"/>
        <v>0</v>
      </c>
      <c r="AC4143" t="str">
        <f t="shared" si="794"/>
        <v>EX</v>
      </c>
      <c r="AD4143" s="74">
        <f t="shared" si="795"/>
        <v>1500</v>
      </c>
      <c r="AE4143" s="74">
        <f t="shared" si="800"/>
        <v>1500</v>
      </c>
      <c r="AF4143">
        <v>1</v>
      </c>
      <c r="AG4143">
        <v>0</v>
      </c>
      <c r="AH4143" s="74">
        <v>0</v>
      </c>
      <c r="AJ4143" s="74">
        <f t="shared" si="796"/>
        <v>0</v>
      </c>
      <c r="AK4143" s="74">
        <f t="shared" si="790"/>
        <v>1500</v>
      </c>
      <c r="AL4143" t="str">
        <f t="shared" si="797"/>
        <v>N</v>
      </c>
      <c r="AN4143" t="s">
        <v>89</v>
      </c>
      <c r="AO4143" t="s">
        <v>88</v>
      </c>
      <c r="AP4143" t="str">
        <f t="shared" si="798"/>
        <v>95</v>
      </c>
      <c r="AQ4143" s="145" t="s">
        <v>1826</v>
      </c>
      <c r="AR4143" t="str">
        <f t="shared" si="799"/>
        <v>1-Adjusted Base Budget</v>
      </c>
      <c r="AS4143" s="145" t="s">
        <v>1827</v>
      </c>
      <c r="AT4143" t="s">
        <v>213</v>
      </c>
      <c r="AV4143" t="str">
        <f t="shared" si="793"/>
        <v>UAVP</v>
      </c>
      <c r="AW4143" t="str">
        <f t="shared" si="792"/>
        <v>VP UNIVERSITY ACADEMIC AFFAIRS</v>
      </c>
    </row>
    <row r="4144" spans="1:49">
      <c r="A4144" s="59">
        <v>2018</v>
      </c>
      <c r="B4144" t="s">
        <v>137</v>
      </c>
      <c r="C4144" t="s">
        <v>1429</v>
      </c>
      <c r="D4144" t="s">
        <v>1430</v>
      </c>
      <c r="E4144" t="s">
        <v>1431</v>
      </c>
      <c r="F4144" t="s">
        <v>228</v>
      </c>
      <c r="H4144" t="s">
        <v>1432</v>
      </c>
      <c r="I4144" s="170" t="s">
        <v>87</v>
      </c>
      <c r="J4144" t="s">
        <v>88</v>
      </c>
      <c r="K4144" t="s">
        <v>214</v>
      </c>
      <c r="L4144" t="s">
        <v>408</v>
      </c>
      <c r="M4144" t="s">
        <v>409</v>
      </c>
      <c r="N4144" t="s">
        <v>217</v>
      </c>
      <c r="O4144" t="s">
        <v>263</v>
      </c>
      <c r="P4144" t="s">
        <v>352</v>
      </c>
      <c r="Q4144" t="s">
        <v>353</v>
      </c>
      <c r="R4144" t="s">
        <v>354</v>
      </c>
      <c r="S4144" t="s">
        <v>264</v>
      </c>
      <c r="T4144" t="s">
        <v>265</v>
      </c>
      <c r="U4144" s="61" t="s">
        <v>266</v>
      </c>
      <c r="V4144" t="s">
        <v>1390</v>
      </c>
      <c r="W4144" t="s">
        <v>263</v>
      </c>
      <c r="X4144" s="59">
        <v>2000</v>
      </c>
      <c r="Y4144" s="59">
        <v>2000</v>
      </c>
      <c r="AA4144" s="146" t="str">
        <f t="shared" si="801"/>
        <v>EX</v>
      </c>
      <c r="AB4144" s="146">
        <f t="shared" si="791"/>
        <v>0</v>
      </c>
      <c r="AC4144" t="str">
        <f t="shared" si="794"/>
        <v>EX</v>
      </c>
      <c r="AD4144" s="74">
        <f t="shared" si="795"/>
        <v>2000</v>
      </c>
      <c r="AE4144" s="74">
        <f t="shared" si="800"/>
        <v>2000</v>
      </c>
      <c r="AF4144">
        <v>1</v>
      </c>
      <c r="AG4144">
        <v>0</v>
      </c>
      <c r="AH4144" s="74">
        <v>0</v>
      </c>
      <c r="AJ4144" s="74">
        <f t="shared" si="796"/>
        <v>0</v>
      </c>
      <c r="AK4144" s="74">
        <f t="shared" si="790"/>
        <v>2000</v>
      </c>
      <c r="AL4144" t="str">
        <f t="shared" si="797"/>
        <v>N</v>
      </c>
      <c r="AN4144" t="s">
        <v>89</v>
      </c>
      <c r="AO4144" t="s">
        <v>88</v>
      </c>
      <c r="AP4144" t="str">
        <f t="shared" si="798"/>
        <v>95</v>
      </c>
      <c r="AQ4144" s="145" t="s">
        <v>1826</v>
      </c>
      <c r="AR4144" t="str">
        <f t="shared" si="799"/>
        <v>1-Adjusted Base Budget</v>
      </c>
      <c r="AS4144" s="145" t="s">
        <v>1827</v>
      </c>
      <c r="AT4144" t="s">
        <v>213</v>
      </c>
      <c r="AV4144" t="str">
        <f t="shared" si="793"/>
        <v>UAVP</v>
      </c>
      <c r="AW4144" t="str">
        <f t="shared" si="792"/>
        <v>VP UNIVERSITY ACADEMIC AFFAIRS</v>
      </c>
    </row>
    <row r="4145" spans="1:49">
      <c r="A4145" s="59">
        <v>2018</v>
      </c>
      <c r="B4145" t="s">
        <v>137</v>
      </c>
      <c r="C4145" t="s">
        <v>1429</v>
      </c>
      <c r="D4145" t="s">
        <v>1430</v>
      </c>
      <c r="E4145" t="s">
        <v>1433</v>
      </c>
      <c r="F4145" t="s">
        <v>228</v>
      </c>
      <c r="H4145" t="s">
        <v>1430</v>
      </c>
      <c r="I4145" s="170" t="s">
        <v>87</v>
      </c>
      <c r="J4145" t="s">
        <v>88</v>
      </c>
      <c r="K4145" t="s">
        <v>214</v>
      </c>
      <c r="L4145" t="s">
        <v>408</v>
      </c>
      <c r="M4145" t="s">
        <v>409</v>
      </c>
      <c r="N4145" t="s">
        <v>217</v>
      </c>
      <c r="O4145" t="s">
        <v>263</v>
      </c>
      <c r="P4145" t="s">
        <v>352</v>
      </c>
      <c r="Q4145" t="s">
        <v>353</v>
      </c>
      <c r="R4145" t="s">
        <v>354</v>
      </c>
      <c r="S4145" t="s">
        <v>264</v>
      </c>
      <c r="T4145" t="s">
        <v>265</v>
      </c>
      <c r="U4145" s="61" t="s">
        <v>266</v>
      </c>
      <c r="V4145" t="s">
        <v>1390</v>
      </c>
      <c r="W4145" t="s">
        <v>263</v>
      </c>
      <c r="X4145" s="59">
        <v>700</v>
      </c>
      <c r="Y4145" s="59">
        <v>700</v>
      </c>
      <c r="AA4145" s="146" t="str">
        <f t="shared" si="801"/>
        <v>EX</v>
      </c>
      <c r="AB4145" s="146">
        <f t="shared" si="791"/>
        <v>0</v>
      </c>
      <c r="AC4145" t="str">
        <f t="shared" si="794"/>
        <v>EX</v>
      </c>
      <c r="AD4145" s="74">
        <f t="shared" si="795"/>
        <v>700</v>
      </c>
      <c r="AE4145" s="74">
        <f t="shared" si="800"/>
        <v>700</v>
      </c>
      <c r="AF4145">
        <v>1</v>
      </c>
      <c r="AG4145">
        <v>0</v>
      </c>
      <c r="AH4145" s="74">
        <v>0</v>
      </c>
      <c r="AJ4145" s="74">
        <f t="shared" si="796"/>
        <v>0</v>
      </c>
      <c r="AK4145" s="74">
        <f t="shared" si="790"/>
        <v>700</v>
      </c>
      <c r="AL4145" t="str">
        <f t="shared" si="797"/>
        <v>N</v>
      </c>
      <c r="AN4145" t="s">
        <v>89</v>
      </c>
      <c r="AO4145" t="s">
        <v>88</v>
      </c>
      <c r="AP4145" t="str">
        <f t="shared" si="798"/>
        <v>95</v>
      </c>
      <c r="AQ4145" s="145" t="s">
        <v>1826</v>
      </c>
      <c r="AR4145" t="str">
        <f t="shared" si="799"/>
        <v>1-Adjusted Base Budget</v>
      </c>
      <c r="AS4145" s="145" t="s">
        <v>1827</v>
      </c>
      <c r="AT4145" t="s">
        <v>213</v>
      </c>
      <c r="AV4145" t="str">
        <f t="shared" si="793"/>
        <v>UAVP</v>
      </c>
      <c r="AW4145" t="str">
        <f t="shared" si="792"/>
        <v>VP UNIVERSITY ACADEMIC AFFAIRS</v>
      </c>
    </row>
    <row r="4146" spans="1:49">
      <c r="A4146" s="59">
        <v>2018</v>
      </c>
      <c r="B4146" t="s">
        <v>137</v>
      </c>
      <c r="C4146" t="s">
        <v>1429</v>
      </c>
      <c r="D4146" t="s">
        <v>1430</v>
      </c>
      <c r="E4146" t="s">
        <v>1434</v>
      </c>
      <c r="F4146" t="s">
        <v>228</v>
      </c>
      <c r="H4146" t="s">
        <v>1781</v>
      </c>
      <c r="I4146" s="170" t="s">
        <v>87</v>
      </c>
      <c r="J4146" t="s">
        <v>88</v>
      </c>
      <c r="K4146" t="s">
        <v>214</v>
      </c>
      <c r="L4146" t="s">
        <v>408</v>
      </c>
      <c r="M4146" t="s">
        <v>409</v>
      </c>
      <c r="N4146" t="s">
        <v>217</v>
      </c>
      <c r="O4146" t="s">
        <v>263</v>
      </c>
      <c r="P4146" t="s">
        <v>352</v>
      </c>
      <c r="Q4146" t="s">
        <v>353</v>
      </c>
      <c r="R4146" t="s">
        <v>354</v>
      </c>
      <c r="S4146" t="s">
        <v>264</v>
      </c>
      <c r="T4146" t="s">
        <v>265</v>
      </c>
      <c r="U4146" s="61" t="s">
        <v>266</v>
      </c>
      <c r="V4146" t="s">
        <v>1390</v>
      </c>
      <c r="W4146" t="s">
        <v>263</v>
      </c>
      <c r="X4146" s="59">
        <v>800</v>
      </c>
      <c r="Y4146" s="59">
        <v>800</v>
      </c>
      <c r="AA4146" s="146" t="str">
        <f t="shared" si="801"/>
        <v>EX</v>
      </c>
      <c r="AB4146" s="146">
        <f t="shared" si="791"/>
        <v>0</v>
      </c>
      <c r="AC4146" t="str">
        <f t="shared" si="794"/>
        <v>EX</v>
      </c>
      <c r="AD4146" s="74">
        <f t="shared" si="795"/>
        <v>800</v>
      </c>
      <c r="AE4146" s="74">
        <f t="shared" si="800"/>
        <v>800</v>
      </c>
      <c r="AF4146">
        <v>1</v>
      </c>
      <c r="AG4146">
        <v>0</v>
      </c>
      <c r="AH4146" s="74">
        <v>0</v>
      </c>
      <c r="AJ4146" s="74">
        <f t="shared" si="796"/>
        <v>0</v>
      </c>
      <c r="AK4146" s="74">
        <f t="shared" si="790"/>
        <v>800</v>
      </c>
      <c r="AL4146" t="str">
        <f t="shared" si="797"/>
        <v>N</v>
      </c>
      <c r="AN4146" t="s">
        <v>89</v>
      </c>
      <c r="AO4146" t="s">
        <v>88</v>
      </c>
      <c r="AP4146" t="str">
        <f t="shared" si="798"/>
        <v>95</v>
      </c>
      <c r="AQ4146" s="145" t="s">
        <v>1826</v>
      </c>
      <c r="AR4146" t="str">
        <f t="shared" si="799"/>
        <v>1-Adjusted Base Budget</v>
      </c>
      <c r="AS4146" s="145" t="s">
        <v>1827</v>
      </c>
      <c r="AT4146" t="s">
        <v>213</v>
      </c>
      <c r="AV4146" t="str">
        <f t="shared" si="793"/>
        <v>UAVP</v>
      </c>
      <c r="AW4146" t="str">
        <f t="shared" si="792"/>
        <v>VP UNIVERSITY ACADEMIC AFFAIRS</v>
      </c>
    </row>
    <row r="4147" spans="1:49">
      <c r="A4147" s="59">
        <v>2018</v>
      </c>
      <c r="B4147" t="s">
        <v>137</v>
      </c>
      <c r="C4147" t="s">
        <v>1429</v>
      </c>
      <c r="D4147" t="s">
        <v>1430</v>
      </c>
      <c r="E4147" t="s">
        <v>1433</v>
      </c>
      <c r="F4147" t="s">
        <v>228</v>
      </c>
      <c r="H4147" t="s">
        <v>1430</v>
      </c>
      <c r="I4147" s="170" t="s">
        <v>87</v>
      </c>
      <c r="J4147" t="s">
        <v>88</v>
      </c>
      <c r="K4147" t="s">
        <v>214</v>
      </c>
      <c r="L4147" t="s">
        <v>768</v>
      </c>
      <c r="M4147" t="s">
        <v>769</v>
      </c>
      <c r="N4147" t="s">
        <v>217</v>
      </c>
      <c r="O4147" t="s">
        <v>263</v>
      </c>
      <c r="P4147" t="s">
        <v>379</v>
      </c>
      <c r="Q4147" t="s">
        <v>379</v>
      </c>
      <c r="R4147" t="s">
        <v>380</v>
      </c>
      <c r="S4147" t="s">
        <v>264</v>
      </c>
      <c r="T4147" t="s">
        <v>265</v>
      </c>
      <c r="U4147" s="61" t="s">
        <v>266</v>
      </c>
      <c r="V4147" t="s">
        <v>1390</v>
      </c>
      <c r="W4147" t="s">
        <v>263</v>
      </c>
      <c r="X4147" s="59">
        <v>1000</v>
      </c>
      <c r="Y4147" s="59">
        <v>1000</v>
      </c>
      <c r="AA4147" s="146" t="str">
        <f t="shared" si="801"/>
        <v>EX</v>
      </c>
      <c r="AB4147" s="146">
        <f t="shared" si="791"/>
        <v>0</v>
      </c>
      <c r="AC4147" t="str">
        <f t="shared" si="794"/>
        <v>EX</v>
      </c>
      <c r="AD4147" s="74">
        <f t="shared" si="795"/>
        <v>1000</v>
      </c>
      <c r="AE4147" s="74">
        <f t="shared" si="800"/>
        <v>1000</v>
      </c>
      <c r="AF4147">
        <v>1</v>
      </c>
      <c r="AG4147">
        <v>0</v>
      </c>
      <c r="AH4147" s="74">
        <v>0</v>
      </c>
      <c r="AJ4147" s="74">
        <f t="shared" si="796"/>
        <v>0</v>
      </c>
      <c r="AK4147" s="74">
        <f t="shared" ref="AK4147:AK4210" si="802">AE4147 +AJ4147</f>
        <v>1000</v>
      </c>
      <c r="AL4147" t="str">
        <f t="shared" si="797"/>
        <v>N</v>
      </c>
      <c r="AN4147" t="s">
        <v>89</v>
      </c>
      <c r="AO4147" t="s">
        <v>88</v>
      </c>
      <c r="AP4147" t="str">
        <f t="shared" si="798"/>
        <v>95</v>
      </c>
      <c r="AQ4147" s="145" t="s">
        <v>1826</v>
      </c>
      <c r="AR4147" t="str">
        <f t="shared" si="799"/>
        <v>1-Adjusted Base Budget</v>
      </c>
      <c r="AS4147" s="145" t="s">
        <v>1827</v>
      </c>
      <c r="AT4147" t="s">
        <v>213</v>
      </c>
      <c r="AV4147" t="str">
        <f t="shared" si="793"/>
        <v>UAVP</v>
      </c>
      <c r="AW4147" t="str">
        <f t="shared" si="792"/>
        <v>VP UNIVERSITY ACADEMIC AFFAIRS</v>
      </c>
    </row>
    <row r="4148" spans="1:49">
      <c r="A4148" s="59">
        <v>2018</v>
      </c>
      <c r="B4148" t="s">
        <v>137</v>
      </c>
      <c r="C4148" t="s">
        <v>1429</v>
      </c>
      <c r="D4148" t="s">
        <v>1430</v>
      </c>
      <c r="E4148" t="s">
        <v>1435</v>
      </c>
      <c r="F4148" t="s">
        <v>228</v>
      </c>
      <c r="H4148" t="s">
        <v>1436</v>
      </c>
      <c r="I4148" s="170" t="s">
        <v>87</v>
      </c>
      <c r="J4148" t="s">
        <v>88</v>
      </c>
      <c r="K4148" t="s">
        <v>214</v>
      </c>
      <c r="L4148" t="s">
        <v>564</v>
      </c>
      <c r="M4148" t="s">
        <v>565</v>
      </c>
      <c r="N4148" t="s">
        <v>217</v>
      </c>
      <c r="O4148" t="s">
        <v>263</v>
      </c>
      <c r="P4148" t="s">
        <v>379</v>
      </c>
      <c r="Q4148" t="s">
        <v>379</v>
      </c>
      <c r="R4148" t="s">
        <v>380</v>
      </c>
      <c r="S4148" t="s">
        <v>264</v>
      </c>
      <c r="T4148" t="s">
        <v>265</v>
      </c>
      <c r="U4148" s="61" t="s">
        <v>266</v>
      </c>
      <c r="V4148" t="s">
        <v>22</v>
      </c>
      <c r="W4148" t="s">
        <v>263</v>
      </c>
      <c r="X4148" s="59">
        <v>5000</v>
      </c>
      <c r="Y4148" s="59">
        <v>5000</v>
      </c>
      <c r="AA4148" s="146" t="str">
        <f t="shared" si="801"/>
        <v>EX</v>
      </c>
      <c r="AB4148" s="146">
        <f t="shared" si="791"/>
        <v>0</v>
      </c>
      <c r="AC4148" t="str">
        <f t="shared" si="794"/>
        <v>EX</v>
      </c>
      <c r="AD4148" s="74">
        <f t="shared" si="795"/>
        <v>5000</v>
      </c>
      <c r="AE4148" s="74">
        <f t="shared" si="800"/>
        <v>5000</v>
      </c>
      <c r="AF4148">
        <v>1</v>
      </c>
      <c r="AG4148">
        <v>0</v>
      </c>
      <c r="AH4148" s="74">
        <v>0</v>
      </c>
      <c r="AJ4148" s="74">
        <f t="shared" si="796"/>
        <v>0</v>
      </c>
      <c r="AK4148" s="74">
        <f t="shared" si="802"/>
        <v>5000</v>
      </c>
      <c r="AL4148" t="str">
        <f t="shared" si="797"/>
        <v>N</v>
      </c>
      <c r="AN4148" t="s">
        <v>89</v>
      </c>
      <c r="AO4148" t="s">
        <v>88</v>
      </c>
      <c r="AP4148" t="str">
        <f t="shared" si="798"/>
        <v>95</v>
      </c>
      <c r="AQ4148" s="145" t="s">
        <v>1826</v>
      </c>
      <c r="AR4148" t="str">
        <f t="shared" si="799"/>
        <v>1-Adjusted Base Budget</v>
      </c>
      <c r="AS4148" s="145" t="s">
        <v>1827</v>
      </c>
      <c r="AT4148" t="s">
        <v>213</v>
      </c>
      <c r="AV4148" t="str">
        <f t="shared" si="793"/>
        <v>UAVP</v>
      </c>
      <c r="AW4148" t="str">
        <f t="shared" si="792"/>
        <v>VP UNIVERSITY ACADEMIC AFFAIRS</v>
      </c>
    </row>
    <row r="4149" spans="1:49">
      <c r="A4149" s="59">
        <v>2018</v>
      </c>
      <c r="B4149" t="s">
        <v>137</v>
      </c>
      <c r="C4149" t="s">
        <v>1429</v>
      </c>
      <c r="D4149" t="s">
        <v>1430</v>
      </c>
      <c r="E4149" t="s">
        <v>1434</v>
      </c>
      <c r="F4149" t="s">
        <v>228</v>
      </c>
      <c r="H4149" t="s">
        <v>1781</v>
      </c>
      <c r="I4149" s="170" t="s">
        <v>87</v>
      </c>
      <c r="J4149" t="s">
        <v>88</v>
      </c>
      <c r="K4149" t="s">
        <v>214</v>
      </c>
      <c r="L4149" t="s">
        <v>410</v>
      </c>
      <c r="M4149" t="s">
        <v>411</v>
      </c>
      <c r="N4149" t="s">
        <v>217</v>
      </c>
      <c r="O4149" t="s">
        <v>263</v>
      </c>
      <c r="P4149" t="s">
        <v>379</v>
      </c>
      <c r="Q4149" t="s">
        <v>379</v>
      </c>
      <c r="R4149" t="s">
        <v>380</v>
      </c>
      <c r="S4149" t="s">
        <v>264</v>
      </c>
      <c r="T4149" t="s">
        <v>265</v>
      </c>
      <c r="U4149" s="61" t="s">
        <v>266</v>
      </c>
      <c r="V4149" t="s">
        <v>1390</v>
      </c>
      <c r="W4149" t="s">
        <v>263</v>
      </c>
      <c r="X4149" s="59">
        <v>1000</v>
      </c>
      <c r="Y4149" s="59">
        <v>1000</v>
      </c>
      <c r="AA4149" s="146" t="str">
        <f t="shared" si="801"/>
        <v>EX</v>
      </c>
      <c r="AB4149" s="146">
        <f t="shared" ref="AB4149:AB4212" si="803">IF(O4149 =AA4149,Z4149,"10cr")</f>
        <v>0</v>
      </c>
      <c r="AC4149" t="str">
        <f t="shared" si="794"/>
        <v>EX</v>
      </c>
      <c r="AD4149" s="74">
        <f t="shared" si="795"/>
        <v>1000</v>
      </c>
      <c r="AE4149" s="74">
        <f t="shared" si="800"/>
        <v>1000</v>
      </c>
      <c r="AF4149">
        <v>1</v>
      </c>
      <c r="AG4149">
        <v>0</v>
      </c>
      <c r="AH4149" s="74">
        <v>0</v>
      </c>
      <c r="AJ4149" s="74">
        <f t="shared" si="796"/>
        <v>0</v>
      </c>
      <c r="AK4149" s="74">
        <f t="shared" si="802"/>
        <v>1000</v>
      </c>
      <c r="AL4149" t="str">
        <f t="shared" si="797"/>
        <v>N</v>
      </c>
      <c r="AN4149" t="s">
        <v>89</v>
      </c>
      <c r="AO4149" t="s">
        <v>88</v>
      </c>
      <c r="AP4149" t="str">
        <f t="shared" si="798"/>
        <v>95</v>
      </c>
      <c r="AQ4149" s="145" t="s">
        <v>1826</v>
      </c>
      <c r="AR4149" t="str">
        <f t="shared" si="799"/>
        <v>1-Adjusted Base Budget</v>
      </c>
      <c r="AS4149" s="145" t="s">
        <v>1827</v>
      </c>
      <c r="AT4149" t="s">
        <v>213</v>
      </c>
      <c r="AV4149" t="str">
        <f t="shared" si="793"/>
        <v>UAVP</v>
      </c>
      <c r="AW4149" t="str">
        <f t="shared" si="792"/>
        <v>VP UNIVERSITY ACADEMIC AFFAIRS</v>
      </c>
    </row>
    <row r="4150" spans="1:49">
      <c r="A4150" s="59">
        <v>2018</v>
      </c>
      <c r="B4150" t="s">
        <v>137</v>
      </c>
      <c r="C4150" t="s">
        <v>1429</v>
      </c>
      <c r="D4150" t="s">
        <v>1430</v>
      </c>
      <c r="E4150" t="s">
        <v>1435</v>
      </c>
      <c r="F4150" t="s">
        <v>228</v>
      </c>
      <c r="H4150" t="s">
        <v>1436</v>
      </c>
      <c r="I4150" s="170" t="s">
        <v>87</v>
      </c>
      <c r="J4150" t="s">
        <v>88</v>
      </c>
      <c r="K4150" t="s">
        <v>214</v>
      </c>
      <c r="L4150" t="s">
        <v>410</v>
      </c>
      <c r="M4150" t="s">
        <v>411</v>
      </c>
      <c r="N4150" t="s">
        <v>217</v>
      </c>
      <c r="O4150" t="s">
        <v>263</v>
      </c>
      <c r="P4150" t="s">
        <v>379</v>
      </c>
      <c r="Q4150" t="s">
        <v>379</v>
      </c>
      <c r="R4150" t="s">
        <v>380</v>
      </c>
      <c r="S4150" t="s">
        <v>264</v>
      </c>
      <c r="T4150" t="s">
        <v>265</v>
      </c>
      <c r="U4150" s="61" t="s">
        <v>266</v>
      </c>
      <c r="V4150" t="s">
        <v>22</v>
      </c>
      <c r="W4150" t="s">
        <v>263</v>
      </c>
      <c r="X4150" s="59">
        <v>5000</v>
      </c>
      <c r="Y4150" s="59">
        <v>5000</v>
      </c>
      <c r="AA4150" s="146" t="str">
        <f t="shared" si="801"/>
        <v>EX</v>
      </c>
      <c r="AB4150" s="146">
        <f t="shared" si="803"/>
        <v>0</v>
      </c>
      <c r="AC4150" t="str">
        <f t="shared" si="794"/>
        <v>EX</v>
      </c>
      <c r="AD4150" s="74">
        <f t="shared" si="795"/>
        <v>5000</v>
      </c>
      <c r="AE4150" s="74">
        <f t="shared" si="800"/>
        <v>5000</v>
      </c>
      <c r="AF4150">
        <v>1</v>
      </c>
      <c r="AG4150">
        <v>0</v>
      </c>
      <c r="AH4150" s="74">
        <v>0</v>
      </c>
      <c r="AJ4150" s="74">
        <f t="shared" si="796"/>
        <v>0</v>
      </c>
      <c r="AK4150" s="74">
        <f t="shared" si="802"/>
        <v>5000</v>
      </c>
      <c r="AL4150" t="str">
        <f t="shared" si="797"/>
        <v>N</v>
      </c>
      <c r="AN4150" t="s">
        <v>89</v>
      </c>
      <c r="AO4150" t="s">
        <v>88</v>
      </c>
      <c r="AP4150" t="str">
        <f t="shared" si="798"/>
        <v>95</v>
      </c>
      <c r="AQ4150" s="145" t="s">
        <v>1826</v>
      </c>
      <c r="AR4150" t="str">
        <f t="shared" si="799"/>
        <v>1-Adjusted Base Budget</v>
      </c>
      <c r="AS4150" s="145" t="s">
        <v>1827</v>
      </c>
      <c r="AT4150" t="s">
        <v>213</v>
      </c>
      <c r="AV4150" t="str">
        <f t="shared" si="793"/>
        <v>UAVP</v>
      </c>
      <c r="AW4150" t="str">
        <f t="shared" si="792"/>
        <v>VP UNIVERSITY ACADEMIC AFFAIRS</v>
      </c>
    </row>
    <row r="4151" spans="1:49">
      <c r="A4151" s="59">
        <v>2018</v>
      </c>
      <c r="B4151" t="s">
        <v>137</v>
      </c>
      <c r="C4151" t="s">
        <v>1429</v>
      </c>
      <c r="D4151" t="s">
        <v>1430</v>
      </c>
      <c r="E4151" t="s">
        <v>1431</v>
      </c>
      <c r="F4151" t="s">
        <v>228</v>
      </c>
      <c r="H4151" t="s">
        <v>1432</v>
      </c>
      <c r="I4151" s="170" t="s">
        <v>87</v>
      </c>
      <c r="J4151" t="s">
        <v>88</v>
      </c>
      <c r="K4151" t="s">
        <v>214</v>
      </c>
      <c r="L4151" t="s">
        <v>412</v>
      </c>
      <c r="M4151" t="s">
        <v>413</v>
      </c>
      <c r="N4151" t="s">
        <v>217</v>
      </c>
      <c r="O4151" t="s">
        <v>263</v>
      </c>
      <c r="P4151" t="s">
        <v>414</v>
      </c>
      <c r="Q4151" t="s">
        <v>415</v>
      </c>
      <c r="R4151" t="s">
        <v>416</v>
      </c>
      <c r="S4151" t="s">
        <v>338</v>
      </c>
      <c r="T4151" t="s">
        <v>339</v>
      </c>
      <c r="U4151" s="61" t="s">
        <v>340</v>
      </c>
      <c r="V4151" t="s">
        <v>1390</v>
      </c>
      <c r="W4151" t="s">
        <v>263</v>
      </c>
      <c r="X4151" s="59">
        <v>110090</v>
      </c>
      <c r="Y4151" s="59">
        <v>110090</v>
      </c>
      <c r="AA4151" s="146" t="str">
        <f t="shared" si="801"/>
        <v>EX</v>
      </c>
      <c r="AB4151" s="146">
        <f t="shared" si="803"/>
        <v>0</v>
      </c>
      <c r="AC4151" t="str">
        <f t="shared" si="794"/>
        <v>EX</v>
      </c>
      <c r="AD4151" s="74">
        <f t="shared" si="795"/>
        <v>110090</v>
      </c>
      <c r="AE4151" s="74">
        <f t="shared" si="800"/>
        <v>110090</v>
      </c>
      <c r="AF4151">
        <v>1</v>
      </c>
      <c r="AG4151">
        <v>0</v>
      </c>
      <c r="AH4151" s="74">
        <v>0</v>
      </c>
      <c r="AJ4151" s="74">
        <f t="shared" si="796"/>
        <v>0</v>
      </c>
      <c r="AK4151" s="74">
        <f t="shared" si="802"/>
        <v>110090</v>
      </c>
      <c r="AL4151" t="str">
        <f t="shared" si="797"/>
        <v>N</v>
      </c>
      <c r="AN4151" t="s">
        <v>89</v>
      </c>
      <c r="AO4151" t="s">
        <v>88</v>
      </c>
      <c r="AP4151" t="str">
        <f t="shared" si="798"/>
        <v>95</v>
      </c>
      <c r="AQ4151" s="145" t="s">
        <v>1826</v>
      </c>
      <c r="AR4151" t="str">
        <f t="shared" si="799"/>
        <v>1-Adjusted Base Budget</v>
      </c>
      <c r="AS4151" s="145" t="s">
        <v>1827</v>
      </c>
      <c r="AT4151" t="s">
        <v>213</v>
      </c>
      <c r="AV4151" t="str">
        <f t="shared" si="793"/>
        <v>UAVP</v>
      </c>
      <c r="AW4151" t="str">
        <f t="shared" si="792"/>
        <v>VP UNIVERSITY ACADEMIC AFFAIRS</v>
      </c>
    </row>
    <row r="4152" spans="1:49">
      <c r="A4152" s="59">
        <v>2018</v>
      </c>
      <c r="B4152" t="s">
        <v>137</v>
      </c>
      <c r="C4152" t="s">
        <v>1429</v>
      </c>
      <c r="D4152" t="s">
        <v>1430</v>
      </c>
      <c r="E4152" t="s">
        <v>1433</v>
      </c>
      <c r="F4152" t="s">
        <v>228</v>
      </c>
      <c r="H4152" t="s">
        <v>1430</v>
      </c>
      <c r="I4152" s="170" t="s">
        <v>87</v>
      </c>
      <c r="J4152" t="s">
        <v>88</v>
      </c>
      <c r="K4152" t="s">
        <v>214</v>
      </c>
      <c r="L4152" t="s">
        <v>412</v>
      </c>
      <c r="M4152" t="s">
        <v>413</v>
      </c>
      <c r="N4152" t="s">
        <v>217</v>
      </c>
      <c r="O4152" t="s">
        <v>263</v>
      </c>
      <c r="P4152" t="s">
        <v>414</v>
      </c>
      <c r="Q4152" t="s">
        <v>415</v>
      </c>
      <c r="R4152" t="s">
        <v>416</v>
      </c>
      <c r="S4152" t="s">
        <v>338</v>
      </c>
      <c r="T4152" t="s">
        <v>339</v>
      </c>
      <c r="U4152" s="61" t="s">
        <v>340</v>
      </c>
      <c r="V4152" t="s">
        <v>1390</v>
      </c>
      <c r="W4152" t="s">
        <v>263</v>
      </c>
      <c r="X4152" s="59">
        <v>97769</v>
      </c>
      <c r="Y4152" s="59">
        <v>97769</v>
      </c>
      <c r="AA4152" s="146" t="str">
        <f t="shared" si="801"/>
        <v>EX</v>
      </c>
      <c r="AB4152" s="146">
        <f t="shared" si="803"/>
        <v>0</v>
      </c>
      <c r="AC4152" t="str">
        <f t="shared" si="794"/>
        <v>EX</v>
      </c>
      <c r="AD4152" s="74">
        <f t="shared" si="795"/>
        <v>97769</v>
      </c>
      <c r="AE4152" s="74">
        <f t="shared" si="800"/>
        <v>97769</v>
      </c>
      <c r="AF4152">
        <v>1</v>
      </c>
      <c r="AG4152">
        <v>0</v>
      </c>
      <c r="AH4152" s="74">
        <v>0</v>
      </c>
      <c r="AJ4152" s="74">
        <f t="shared" si="796"/>
        <v>0</v>
      </c>
      <c r="AK4152" s="74">
        <f t="shared" si="802"/>
        <v>97769</v>
      </c>
      <c r="AL4152" t="str">
        <f t="shared" si="797"/>
        <v>N</v>
      </c>
      <c r="AN4152" t="s">
        <v>89</v>
      </c>
      <c r="AO4152" t="s">
        <v>88</v>
      </c>
      <c r="AP4152" t="str">
        <f t="shared" si="798"/>
        <v>95</v>
      </c>
      <c r="AQ4152" s="145" t="s">
        <v>1826</v>
      </c>
      <c r="AR4152" t="str">
        <f t="shared" si="799"/>
        <v>1-Adjusted Base Budget</v>
      </c>
      <c r="AS4152" s="145" t="s">
        <v>1827</v>
      </c>
      <c r="AT4152" t="s">
        <v>213</v>
      </c>
      <c r="AV4152" t="str">
        <f t="shared" si="793"/>
        <v>UAVP</v>
      </c>
      <c r="AW4152" t="str">
        <f t="shared" si="792"/>
        <v>VP UNIVERSITY ACADEMIC AFFAIRS</v>
      </c>
    </row>
    <row r="4153" spans="1:49">
      <c r="A4153" s="59">
        <v>2018</v>
      </c>
      <c r="B4153" t="s">
        <v>137</v>
      </c>
      <c r="C4153" t="s">
        <v>1429</v>
      </c>
      <c r="D4153" t="s">
        <v>1430</v>
      </c>
      <c r="E4153" t="s">
        <v>1434</v>
      </c>
      <c r="F4153" t="s">
        <v>228</v>
      </c>
      <c r="H4153" t="s">
        <v>1781</v>
      </c>
      <c r="I4153" s="170" t="s">
        <v>87</v>
      </c>
      <c r="J4153" t="s">
        <v>88</v>
      </c>
      <c r="K4153" t="s">
        <v>214</v>
      </c>
      <c r="L4153" t="s">
        <v>412</v>
      </c>
      <c r="M4153" t="s">
        <v>413</v>
      </c>
      <c r="N4153" t="s">
        <v>217</v>
      </c>
      <c r="O4153" t="s">
        <v>263</v>
      </c>
      <c r="P4153" t="s">
        <v>414</v>
      </c>
      <c r="Q4153" t="s">
        <v>415</v>
      </c>
      <c r="R4153" t="s">
        <v>416</v>
      </c>
      <c r="S4153" t="s">
        <v>338</v>
      </c>
      <c r="T4153" t="s">
        <v>339</v>
      </c>
      <c r="U4153" s="61" t="s">
        <v>340</v>
      </c>
      <c r="V4153" t="s">
        <v>1390</v>
      </c>
      <c r="W4153" t="s">
        <v>263</v>
      </c>
      <c r="X4153" s="59">
        <v>29168</v>
      </c>
      <c r="Y4153" s="59">
        <v>29168</v>
      </c>
      <c r="AA4153" s="146" t="str">
        <f t="shared" si="801"/>
        <v>EX</v>
      </c>
      <c r="AB4153" s="146">
        <f t="shared" si="803"/>
        <v>0</v>
      </c>
      <c r="AC4153" t="str">
        <f t="shared" si="794"/>
        <v>EX</v>
      </c>
      <c r="AD4153" s="74">
        <f t="shared" si="795"/>
        <v>29168</v>
      </c>
      <c r="AE4153" s="74">
        <f t="shared" si="800"/>
        <v>29168</v>
      </c>
      <c r="AF4153">
        <v>1</v>
      </c>
      <c r="AG4153">
        <v>0</v>
      </c>
      <c r="AH4153" s="74">
        <v>0</v>
      </c>
      <c r="AJ4153" s="74">
        <f t="shared" si="796"/>
        <v>0</v>
      </c>
      <c r="AK4153" s="74">
        <f t="shared" si="802"/>
        <v>29168</v>
      </c>
      <c r="AL4153" t="str">
        <f t="shared" si="797"/>
        <v>N</v>
      </c>
      <c r="AN4153" t="s">
        <v>89</v>
      </c>
      <c r="AO4153" t="s">
        <v>88</v>
      </c>
      <c r="AP4153" t="str">
        <f t="shared" si="798"/>
        <v>95</v>
      </c>
      <c r="AQ4153" s="145" t="s">
        <v>1826</v>
      </c>
      <c r="AR4153" t="str">
        <f t="shared" si="799"/>
        <v>1-Adjusted Base Budget</v>
      </c>
      <c r="AS4153" s="145" t="s">
        <v>1827</v>
      </c>
      <c r="AT4153" t="s">
        <v>213</v>
      </c>
      <c r="AV4153" t="str">
        <f t="shared" si="793"/>
        <v>UAVP</v>
      </c>
      <c r="AW4153" t="str">
        <f t="shared" si="792"/>
        <v>VP UNIVERSITY ACADEMIC AFFAIRS</v>
      </c>
    </row>
    <row r="4154" spans="1:49">
      <c r="A4154" s="59">
        <v>2018</v>
      </c>
      <c r="B4154" t="s">
        <v>137</v>
      </c>
      <c r="C4154" t="s">
        <v>1429</v>
      </c>
      <c r="D4154" t="s">
        <v>1430</v>
      </c>
      <c r="E4154" t="s">
        <v>1435</v>
      </c>
      <c r="F4154" t="s">
        <v>228</v>
      </c>
      <c r="H4154" t="s">
        <v>1436</v>
      </c>
      <c r="I4154" s="170" t="s">
        <v>87</v>
      </c>
      <c r="J4154" t="s">
        <v>88</v>
      </c>
      <c r="K4154" t="s">
        <v>214</v>
      </c>
      <c r="L4154" t="s">
        <v>412</v>
      </c>
      <c r="M4154" t="s">
        <v>413</v>
      </c>
      <c r="N4154" t="s">
        <v>217</v>
      </c>
      <c r="O4154" t="s">
        <v>263</v>
      </c>
      <c r="P4154" t="s">
        <v>414</v>
      </c>
      <c r="Q4154" t="s">
        <v>415</v>
      </c>
      <c r="R4154" t="s">
        <v>416</v>
      </c>
      <c r="S4154" t="s">
        <v>338</v>
      </c>
      <c r="T4154" t="s">
        <v>339</v>
      </c>
      <c r="U4154" s="61" t="s">
        <v>340</v>
      </c>
      <c r="V4154" t="s">
        <v>22</v>
      </c>
      <c r="W4154" t="s">
        <v>263</v>
      </c>
      <c r="X4154" s="59">
        <v>86734</v>
      </c>
      <c r="Y4154" s="59">
        <v>86734</v>
      </c>
      <c r="AA4154" s="146" t="str">
        <f t="shared" si="801"/>
        <v>EX</v>
      </c>
      <c r="AB4154" s="146">
        <f t="shared" si="803"/>
        <v>0</v>
      </c>
      <c r="AC4154" t="str">
        <f t="shared" si="794"/>
        <v>EX</v>
      </c>
      <c r="AD4154" s="74">
        <f t="shared" si="795"/>
        <v>86734</v>
      </c>
      <c r="AE4154" s="74">
        <f t="shared" si="800"/>
        <v>86734</v>
      </c>
      <c r="AF4154">
        <v>1</v>
      </c>
      <c r="AG4154">
        <v>0</v>
      </c>
      <c r="AH4154" s="74">
        <v>0</v>
      </c>
      <c r="AJ4154" s="74">
        <f t="shared" si="796"/>
        <v>0</v>
      </c>
      <c r="AK4154" s="74">
        <f t="shared" si="802"/>
        <v>86734</v>
      </c>
      <c r="AL4154" t="str">
        <f t="shared" si="797"/>
        <v>N</v>
      </c>
      <c r="AN4154" t="s">
        <v>89</v>
      </c>
      <c r="AO4154" t="s">
        <v>88</v>
      </c>
      <c r="AP4154" t="str">
        <f t="shared" si="798"/>
        <v>95</v>
      </c>
      <c r="AQ4154" s="145" t="s">
        <v>1826</v>
      </c>
      <c r="AR4154" t="str">
        <f t="shared" si="799"/>
        <v>1-Adjusted Base Budget</v>
      </c>
      <c r="AS4154" s="145" t="s">
        <v>1827</v>
      </c>
      <c r="AT4154" t="s">
        <v>213</v>
      </c>
      <c r="AV4154" t="str">
        <f t="shared" si="793"/>
        <v>UAVP</v>
      </c>
      <c r="AW4154" t="str">
        <f t="shared" si="792"/>
        <v>VP UNIVERSITY ACADEMIC AFFAIRS</v>
      </c>
    </row>
    <row r="4155" spans="1:49">
      <c r="A4155" s="59">
        <v>2018</v>
      </c>
      <c r="B4155" t="s">
        <v>137</v>
      </c>
      <c r="C4155" t="s">
        <v>1429</v>
      </c>
      <c r="D4155" t="s">
        <v>1430</v>
      </c>
      <c r="E4155" t="s">
        <v>1431</v>
      </c>
      <c r="F4155" t="s">
        <v>228</v>
      </c>
      <c r="H4155" t="s">
        <v>1432</v>
      </c>
      <c r="I4155" s="170" t="s">
        <v>87</v>
      </c>
      <c r="J4155" t="s">
        <v>88</v>
      </c>
      <c r="K4155" t="s">
        <v>214</v>
      </c>
      <c r="L4155" t="s">
        <v>417</v>
      </c>
      <c r="M4155" t="s">
        <v>418</v>
      </c>
      <c r="N4155" t="s">
        <v>217</v>
      </c>
      <c r="O4155" t="s">
        <v>263</v>
      </c>
      <c r="P4155" t="s">
        <v>414</v>
      </c>
      <c r="Q4155" t="s">
        <v>415</v>
      </c>
      <c r="R4155" t="s">
        <v>416</v>
      </c>
      <c r="S4155" t="s">
        <v>338</v>
      </c>
      <c r="T4155" t="s">
        <v>339</v>
      </c>
      <c r="U4155" s="61" t="s">
        <v>340</v>
      </c>
      <c r="V4155" t="s">
        <v>1390</v>
      </c>
      <c r="W4155" t="s">
        <v>263</v>
      </c>
      <c r="X4155" s="59">
        <v>39573</v>
      </c>
      <c r="Y4155" s="59">
        <v>39573</v>
      </c>
      <c r="AA4155" s="146" t="str">
        <f t="shared" si="801"/>
        <v>EX</v>
      </c>
      <c r="AB4155" s="146">
        <f t="shared" si="803"/>
        <v>0</v>
      </c>
      <c r="AC4155" t="str">
        <f t="shared" si="794"/>
        <v>EX</v>
      </c>
      <c r="AD4155" s="74">
        <f t="shared" si="795"/>
        <v>39573</v>
      </c>
      <c r="AE4155" s="74">
        <f t="shared" si="800"/>
        <v>39573</v>
      </c>
      <c r="AF4155">
        <v>1</v>
      </c>
      <c r="AG4155">
        <v>0</v>
      </c>
      <c r="AH4155" s="74">
        <v>0</v>
      </c>
      <c r="AJ4155" s="74">
        <f t="shared" si="796"/>
        <v>0</v>
      </c>
      <c r="AK4155" s="74">
        <f t="shared" si="802"/>
        <v>39573</v>
      </c>
      <c r="AL4155" t="str">
        <f t="shared" si="797"/>
        <v>N</v>
      </c>
      <c r="AN4155" t="s">
        <v>89</v>
      </c>
      <c r="AO4155" t="s">
        <v>88</v>
      </c>
      <c r="AP4155" t="str">
        <f t="shared" si="798"/>
        <v>95</v>
      </c>
      <c r="AQ4155" s="145" t="s">
        <v>1826</v>
      </c>
      <c r="AR4155" t="str">
        <f t="shared" si="799"/>
        <v>1-Adjusted Base Budget</v>
      </c>
      <c r="AS4155" s="145" t="s">
        <v>1827</v>
      </c>
      <c r="AT4155" t="s">
        <v>213</v>
      </c>
      <c r="AV4155" t="str">
        <f t="shared" si="793"/>
        <v>UAVP</v>
      </c>
      <c r="AW4155" t="str">
        <f t="shared" si="792"/>
        <v>VP UNIVERSITY ACADEMIC AFFAIRS</v>
      </c>
    </row>
    <row r="4156" spans="1:49">
      <c r="A4156" s="59">
        <v>2018</v>
      </c>
      <c r="B4156" t="s">
        <v>137</v>
      </c>
      <c r="C4156" t="s">
        <v>1429</v>
      </c>
      <c r="D4156" t="s">
        <v>1430</v>
      </c>
      <c r="E4156" t="s">
        <v>1433</v>
      </c>
      <c r="F4156" t="s">
        <v>228</v>
      </c>
      <c r="H4156" t="s">
        <v>1430</v>
      </c>
      <c r="I4156" s="170" t="s">
        <v>87</v>
      </c>
      <c r="J4156" t="s">
        <v>88</v>
      </c>
      <c r="K4156" t="s">
        <v>214</v>
      </c>
      <c r="L4156" t="s">
        <v>417</v>
      </c>
      <c r="M4156" t="s">
        <v>418</v>
      </c>
      <c r="N4156" t="s">
        <v>217</v>
      </c>
      <c r="O4156" t="s">
        <v>263</v>
      </c>
      <c r="P4156" t="s">
        <v>414</v>
      </c>
      <c r="Q4156" t="s">
        <v>415</v>
      </c>
      <c r="R4156" t="s">
        <v>416</v>
      </c>
      <c r="S4156" t="s">
        <v>338</v>
      </c>
      <c r="T4156" t="s">
        <v>339</v>
      </c>
      <c r="U4156" s="61" t="s">
        <v>340</v>
      </c>
      <c r="V4156" t="s">
        <v>1390</v>
      </c>
      <c r="W4156" t="s">
        <v>263</v>
      </c>
      <c r="X4156" s="59">
        <v>34210</v>
      </c>
      <c r="Y4156" s="59">
        <v>34210</v>
      </c>
      <c r="AA4156" s="146" t="str">
        <f t="shared" si="801"/>
        <v>EX</v>
      </c>
      <c r="AB4156" s="146">
        <f t="shared" si="803"/>
        <v>0</v>
      </c>
      <c r="AC4156" t="str">
        <f t="shared" si="794"/>
        <v>EX</v>
      </c>
      <c r="AD4156" s="74">
        <f t="shared" si="795"/>
        <v>34210</v>
      </c>
      <c r="AE4156" s="74">
        <f t="shared" si="800"/>
        <v>34210</v>
      </c>
      <c r="AF4156">
        <v>1</v>
      </c>
      <c r="AG4156">
        <v>0</v>
      </c>
      <c r="AH4156" s="74">
        <v>0</v>
      </c>
      <c r="AJ4156" s="74">
        <f t="shared" si="796"/>
        <v>0</v>
      </c>
      <c r="AK4156" s="74">
        <f t="shared" si="802"/>
        <v>34210</v>
      </c>
      <c r="AL4156" t="str">
        <f t="shared" si="797"/>
        <v>N</v>
      </c>
      <c r="AN4156" t="s">
        <v>89</v>
      </c>
      <c r="AO4156" t="s">
        <v>88</v>
      </c>
      <c r="AP4156" t="str">
        <f t="shared" si="798"/>
        <v>95</v>
      </c>
      <c r="AQ4156" s="145" t="s">
        <v>1826</v>
      </c>
      <c r="AR4156" t="str">
        <f t="shared" si="799"/>
        <v>1-Adjusted Base Budget</v>
      </c>
      <c r="AS4156" s="145" t="s">
        <v>1827</v>
      </c>
      <c r="AT4156" t="s">
        <v>213</v>
      </c>
      <c r="AV4156" t="str">
        <f t="shared" si="793"/>
        <v>UAVP</v>
      </c>
      <c r="AW4156" t="str">
        <f t="shared" si="792"/>
        <v>VP UNIVERSITY ACADEMIC AFFAIRS</v>
      </c>
    </row>
    <row r="4157" spans="1:49">
      <c r="A4157" s="59">
        <v>2018</v>
      </c>
      <c r="B4157" t="s">
        <v>137</v>
      </c>
      <c r="C4157" t="s">
        <v>1429</v>
      </c>
      <c r="D4157" t="s">
        <v>1430</v>
      </c>
      <c r="E4157" t="s">
        <v>1434</v>
      </c>
      <c r="F4157" t="s">
        <v>228</v>
      </c>
      <c r="H4157" t="s">
        <v>1781</v>
      </c>
      <c r="I4157" s="170" t="s">
        <v>87</v>
      </c>
      <c r="J4157" t="s">
        <v>88</v>
      </c>
      <c r="K4157" t="s">
        <v>214</v>
      </c>
      <c r="L4157" t="s">
        <v>417</v>
      </c>
      <c r="M4157" t="s">
        <v>418</v>
      </c>
      <c r="N4157" t="s">
        <v>217</v>
      </c>
      <c r="O4157" t="s">
        <v>263</v>
      </c>
      <c r="P4157" t="s">
        <v>414</v>
      </c>
      <c r="Q4157" t="s">
        <v>415</v>
      </c>
      <c r="R4157" t="s">
        <v>416</v>
      </c>
      <c r="S4157" t="s">
        <v>338</v>
      </c>
      <c r="T4157" t="s">
        <v>339</v>
      </c>
      <c r="U4157" s="61" t="s">
        <v>340</v>
      </c>
      <c r="V4157" t="s">
        <v>1390</v>
      </c>
      <c r="W4157" t="s">
        <v>263</v>
      </c>
      <c r="X4157" s="59">
        <v>9940</v>
      </c>
      <c r="Y4157" s="59">
        <v>9940</v>
      </c>
      <c r="AA4157" s="146" t="str">
        <f t="shared" si="801"/>
        <v>EX</v>
      </c>
      <c r="AB4157" s="146">
        <f t="shared" si="803"/>
        <v>0</v>
      </c>
      <c r="AC4157" t="str">
        <f t="shared" si="794"/>
        <v>EX</v>
      </c>
      <c r="AD4157" s="74">
        <f t="shared" si="795"/>
        <v>9940</v>
      </c>
      <c r="AE4157" s="74">
        <f t="shared" si="800"/>
        <v>9940</v>
      </c>
      <c r="AF4157">
        <v>1</v>
      </c>
      <c r="AG4157">
        <v>0</v>
      </c>
      <c r="AH4157" s="74">
        <v>0</v>
      </c>
      <c r="AJ4157" s="74">
        <f t="shared" si="796"/>
        <v>0</v>
      </c>
      <c r="AK4157" s="74">
        <f t="shared" si="802"/>
        <v>9940</v>
      </c>
      <c r="AL4157" t="str">
        <f t="shared" si="797"/>
        <v>N</v>
      </c>
      <c r="AN4157" t="s">
        <v>89</v>
      </c>
      <c r="AO4157" t="s">
        <v>88</v>
      </c>
      <c r="AP4157" t="str">
        <f t="shared" si="798"/>
        <v>95</v>
      </c>
      <c r="AQ4157" s="145" t="s">
        <v>1826</v>
      </c>
      <c r="AR4157" t="str">
        <f t="shared" si="799"/>
        <v>1-Adjusted Base Budget</v>
      </c>
      <c r="AS4157" s="145" t="s">
        <v>1827</v>
      </c>
      <c r="AT4157" t="s">
        <v>213</v>
      </c>
      <c r="AV4157" t="str">
        <f t="shared" si="793"/>
        <v>UAVP</v>
      </c>
      <c r="AW4157" t="str">
        <f t="shared" si="792"/>
        <v>VP UNIVERSITY ACADEMIC AFFAIRS</v>
      </c>
    </row>
    <row r="4158" spans="1:49">
      <c r="A4158" s="59">
        <v>2018</v>
      </c>
      <c r="B4158" t="s">
        <v>137</v>
      </c>
      <c r="C4158" t="s">
        <v>1429</v>
      </c>
      <c r="D4158" t="s">
        <v>1430</v>
      </c>
      <c r="E4158" t="s">
        <v>1435</v>
      </c>
      <c r="F4158" t="s">
        <v>228</v>
      </c>
      <c r="H4158" t="s">
        <v>1436</v>
      </c>
      <c r="I4158" s="170" t="s">
        <v>87</v>
      </c>
      <c r="J4158" t="s">
        <v>88</v>
      </c>
      <c r="K4158" t="s">
        <v>214</v>
      </c>
      <c r="L4158" t="s">
        <v>417</v>
      </c>
      <c r="M4158" t="s">
        <v>418</v>
      </c>
      <c r="N4158" t="s">
        <v>217</v>
      </c>
      <c r="O4158" t="s">
        <v>263</v>
      </c>
      <c r="P4158" t="s">
        <v>414</v>
      </c>
      <c r="Q4158" t="s">
        <v>415</v>
      </c>
      <c r="R4158" t="s">
        <v>416</v>
      </c>
      <c r="S4158" t="s">
        <v>338</v>
      </c>
      <c r="T4158" t="s">
        <v>339</v>
      </c>
      <c r="U4158" s="61" t="s">
        <v>340</v>
      </c>
      <c r="V4158" t="s">
        <v>22</v>
      </c>
      <c r="W4158" t="s">
        <v>263</v>
      </c>
      <c r="X4158" s="59">
        <v>30483</v>
      </c>
      <c r="Y4158" s="59">
        <v>30243</v>
      </c>
      <c r="AA4158" s="146" t="str">
        <f t="shared" si="801"/>
        <v>EX</v>
      </c>
      <c r="AB4158" s="146">
        <f t="shared" si="803"/>
        <v>0</v>
      </c>
      <c r="AC4158" t="str">
        <f t="shared" si="794"/>
        <v>EX</v>
      </c>
      <c r="AD4158" s="74">
        <f t="shared" si="795"/>
        <v>30243</v>
      </c>
      <c r="AE4158" s="74">
        <f t="shared" si="800"/>
        <v>30243</v>
      </c>
      <c r="AF4158">
        <v>1</v>
      </c>
      <c r="AG4158">
        <v>0</v>
      </c>
      <c r="AH4158" s="74">
        <v>0</v>
      </c>
      <c r="AJ4158" s="74">
        <f t="shared" si="796"/>
        <v>0</v>
      </c>
      <c r="AK4158" s="74">
        <f t="shared" si="802"/>
        <v>30243</v>
      </c>
      <c r="AL4158" t="str">
        <f t="shared" si="797"/>
        <v>N</v>
      </c>
      <c r="AN4158" t="s">
        <v>89</v>
      </c>
      <c r="AO4158" t="s">
        <v>88</v>
      </c>
      <c r="AP4158" t="str">
        <f t="shared" si="798"/>
        <v>95</v>
      </c>
      <c r="AQ4158" s="145" t="s">
        <v>1826</v>
      </c>
      <c r="AR4158" t="str">
        <f t="shared" si="799"/>
        <v>1-Adjusted Base Budget</v>
      </c>
      <c r="AS4158" s="145" t="s">
        <v>1827</v>
      </c>
      <c r="AT4158" t="s">
        <v>213</v>
      </c>
      <c r="AV4158" t="str">
        <f t="shared" si="793"/>
        <v>UAVP</v>
      </c>
      <c r="AW4158" t="str">
        <f t="shared" si="792"/>
        <v>VP UNIVERSITY ACADEMIC AFFAIRS</v>
      </c>
    </row>
    <row r="4159" spans="1:49">
      <c r="A4159" s="59">
        <v>2018</v>
      </c>
      <c r="B4159" t="s">
        <v>137</v>
      </c>
      <c r="C4159" t="s">
        <v>1429</v>
      </c>
      <c r="D4159" t="s">
        <v>1430</v>
      </c>
      <c r="E4159" t="s">
        <v>1431</v>
      </c>
      <c r="F4159" t="s">
        <v>228</v>
      </c>
      <c r="H4159" t="s">
        <v>1432</v>
      </c>
      <c r="I4159" s="170" t="s">
        <v>87</v>
      </c>
      <c r="J4159" t="s">
        <v>88</v>
      </c>
      <c r="K4159" t="s">
        <v>214</v>
      </c>
      <c r="L4159" t="s">
        <v>419</v>
      </c>
      <c r="M4159" t="s">
        <v>420</v>
      </c>
      <c r="N4159" t="s">
        <v>217</v>
      </c>
      <c r="O4159" t="s">
        <v>263</v>
      </c>
      <c r="P4159" t="s">
        <v>414</v>
      </c>
      <c r="Q4159" t="s">
        <v>415</v>
      </c>
      <c r="R4159" t="s">
        <v>416</v>
      </c>
      <c r="S4159" t="s">
        <v>338</v>
      </c>
      <c r="T4159" t="s">
        <v>339</v>
      </c>
      <c r="U4159" s="61" t="s">
        <v>340</v>
      </c>
      <c r="V4159" t="s">
        <v>1390</v>
      </c>
      <c r="W4159" t="s">
        <v>263</v>
      </c>
      <c r="X4159" s="59">
        <v>72736</v>
      </c>
      <c r="Y4159" s="59">
        <v>72736</v>
      </c>
      <c r="AA4159" s="146" t="str">
        <f t="shared" si="801"/>
        <v>EX</v>
      </c>
      <c r="AB4159" s="146">
        <f t="shared" si="803"/>
        <v>0</v>
      </c>
      <c r="AC4159" t="str">
        <f t="shared" si="794"/>
        <v>EX</v>
      </c>
      <c r="AD4159" s="74">
        <f t="shared" si="795"/>
        <v>72736</v>
      </c>
      <c r="AE4159" s="74">
        <f t="shared" si="800"/>
        <v>72736</v>
      </c>
      <c r="AF4159">
        <v>1</v>
      </c>
      <c r="AG4159">
        <v>0</v>
      </c>
      <c r="AH4159" s="74">
        <v>0</v>
      </c>
      <c r="AJ4159" s="74">
        <f t="shared" si="796"/>
        <v>0</v>
      </c>
      <c r="AK4159" s="74">
        <f t="shared" si="802"/>
        <v>72736</v>
      </c>
      <c r="AL4159" t="str">
        <f t="shared" si="797"/>
        <v>N</v>
      </c>
      <c r="AN4159" t="s">
        <v>89</v>
      </c>
      <c r="AO4159" t="s">
        <v>88</v>
      </c>
      <c r="AP4159" t="str">
        <f t="shared" si="798"/>
        <v>95</v>
      </c>
      <c r="AQ4159" s="145" t="s">
        <v>1826</v>
      </c>
      <c r="AR4159" t="str">
        <f t="shared" si="799"/>
        <v>1-Adjusted Base Budget</v>
      </c>
      <c r="AS4159" s="145" t="s">
        <v>1827</v>
      </c>
      <c r="AT4159" t="s">
        <v>213</v>
      </c>
      <c r="AV4159" t="str">
        <f t="shared" si="793"/>
        <v>UAVP</v>
      </c>
      <c r="AW4159" t="str">
        <f t="shared" si="792"/>
        <v>VP UNIVERSITY ACADEMIC AFFAIRS</v>
      </c>
    </row>
    <row r="4160" spans="1:49">
      <c r="A4160" s="59">
        <v>2018</v>
      </c>
      <c r="B4160" t="s">
        <v>137</v>
      </c>
      <c r="C4160" t="s">
        <v>1429</v>
      </c>
      <c r="D4160" t="s">
        <v>1430</v>
      </c>
      <c r="E4160" t="s">
        <v>1433</v>
      </c>
      <c r="F4160" t="s">
        <v>228</v>
      </c>
      <c r="H4160" t="s">
        <v>1430</v>
      </c>
      <c r="I4160" s="170" t="s">
        <v>87</v>
      </c>
      <c r="J4160" t="s">
        <v>88</v>
      </c>
      <c r="K4160" t="s">
        <v>214</v>
      </c>
      <c r="L4160" t="s">
        <v>419</v>
      </c>
      <c r="M4160" t="s">
        <v>420</v>
      </c>
      <c r="N4160" t="s">
        <v>217</v>
      </c>
      <c r="O4160" t="s">
        <v>263</v>
      </c>
      <c r="P4160" t="s">
        <v>414</v>
      </c>
      <c r="Q4160" t="s">
        <v>415</v>
      </c>
      <c r="R4160" t="s">
        <v>416</v>
      </c>
      <c r="S4160" t="s">
        <v>338</v>
      </c>
      <c r="T4160" t="s">
        <v>339</v>
      </c>
      <c r="U4160" s="61" t="s">
        <v>340</v>
      </c>
      <c r="V4160" t="s">
        <v>1390</v>
      </c>
      <c r="W4160" t="s">
        <v>263</v>
      </c>
      <c r="X4160" s="59">
        <v>64595</v>
      </c>
      <c r="Y4160" s="59">
        <v>64595</v>
      </c>
      <c r="AA4160" s="146" t="str">
        <f t="shared" si="801"/>
        <v>EX</v>
      </c>
      <c r="AB4160" s="146">
        <f t="shared" si="803"/>
        <v>0</v>
      </c>
      <c r="AC4160" t="str">
        <f t="shared" si="794"/>
        <v>EX</v>
      </c>
      <c r="AD4160" s="74">
        <f t="shared" si="795"/>
        <v>64595</v>
      </c>
      <c r="AE4160" s="74">
        <f t="shared" si="800"/>
        <v>64595</v>
      </c>
      <c r="AF4160">
        <v>1</v>
      </c>
      <c r="AG4160">
        <v>0</v>
      </c>
      <c r="AH4160" s="74">
        <v>0</v>
      </c>
      <c r="AJ4160" s="74">
        <f t="shared" si="796"/>
        <v>0</v>
      </c>
      <c r="AK4160" s="74">
        <f t="shared" si="802"/>
        <v>64595</v>
      </c>
      <c r="AL4160" t="str">
        <f t="shared" si="797"/>
        <v>N</v>
      </c>
      <c r="AN4160" t="s">
        <v>89</v>
      </c>
      <c r="AO4160" t="s">
        <v>88</v>
      </c>
      <c r="AP4160" t="str">
        <f t="shared" si="798"/>
        <v>95</v>
      </c>
      <c r="AQ4160" s="145" t="s">
        <v>1826</v>
      </c>
      <c r="AR4160" t="str">
        <f t="shared" si="799"/>
        <v>1-Adjusted Base Budget</v>
      </c>
      <c r="AS4160" s="145" t="s">
        <v>1827</v>
      </c>
      <c r="AT4160" t="s">
        <v>213</v>
      </c>
      <c r="AV4160" t="str">
        <f t="shared" si="793"/>
        <v>UAVP</v>
      </c>
      <c r="AW4160" t="str">
        <f t="shared" si="792"/>
        <v>VP UNIVERSITY ACADEMIC AFFAIRS</v>
      </c>
    </row>
    <row r="4161" spans="1:49">
      <c r="A4161" s="59">
        <v>2018</v>
      </c>
      <c r="B4161" t="s">
        <v>137</v>
      </c>
      <c r="C4161" t="s">
        <v>1429</v>
      </c>
      <c r="D4161" t="s">
        <v>1430</v>
      </c>
      <c r="E4161" t="s">
        <v>1434</v>
      </c>
      <c r="F4161" t="s">
        <v>228</v>
      </c>
      <c r="H4161" t="s">
        <v>1781</v>
      </c>
      <c r="I4161" s="170" t="s">
        <v>87</v>
      </c>
      <c r="J4161" t="s">
        <v>88</v>
      </c>
      <c r="K4161" t="s">
        <v>214</v>
      </c>
      <c r="L4161" t="s">
        <v>419</v>
      </c>
      <c r="M4161" t="s">
        <v>420</v>
      </c>
      <c r="N4161" t="s">
        <v>217</v>
      </c>
      <c r="O4161" t="s">
        <v>263</v>
      </c>
      <c r="P4161" t="s">
        <v>414</v>
      </c>
      <c r="Q4161" t="s">
        <v>415</v>
      </c>
      <c r="R4161" t="s">
        <v>416</v>
      </c>
      <c r="S4161" t="s">
        <v>338</v>
      </c>
      <c r="T4161" t="s">
        <v>339</v>
      </c>
      <c r="U4161" s="61" t="s">
        <v>340</v>
      </c>
      <c r="V4161" t="s">
        <v>1390</v>
      </c>
      <c r="W4161" t="s">
        <v>263</v>
      </c>
      <c r="X4161" s="59">
        <v>19271</v>
      </c>
      <c r="Y4161" s="59">
        <v>19271</v>
      </c>
      <c r="AA4161" s="146" t="str">
        <f t="shared" si="801"/>
        <v>EX</v>
      </c>
      <c r="AB4161" s="146">
        <f t="shared" si="803"/>
        <v>0</v>
      </c>
      <c r="AC4161" t="str">
        <f t="shared" si="794"/>
        <v>EX</v>
      </c>
      <c r="AD4161" s="74">
        <f t="shared" si="795"/>
        <v>19271</v>
      </c>
      <c r="AE4161" s="74">
        <f t="shared" si="800"/>
        <v>19271</v>
      </c>
      <c r="AF4161">
        <v>1</v>
      </c>
      <c r="AG4161">
        <v>0</v>
      </c>
      <c r="AH4161" s="74">
        <v>0</v>
      </c>
      <c r="AJ4161" s="74">
        <f t="shared" si="796"/>
        <v>0</v>
      </c>
      <c r="AK4161" s="74">
        <f t="shared" si="802"/>
        <v>19271</v>
      </c>
      <c r="AL4161" t="str">
        <f t="shared" si="797"/>
        <v>N</v>
      </c>
      <c r="AN4161" t="s">
        <v>89</v>
      </c>
      <c r="AO4161" t="s">
        <v>88</v>
      </c>
      <c r="AP4161" t="str">
        <f t="shared" si="798"/>
        <v>95</v>
      </c>
      <c r="AQ4161" s="145" t="s">
        <v>1826</v>
      </c>
      <c r="AR4161" t="str">
        <f t="shared" si="799"/>
        <v>1-Adjusted Base Budget</v>
      </c>
      <c r="AS4161" s="145" t="s">
        <v>1827</v>
      </c>
      <c r="AT4161" t="s">
        <v>213</v>
      </c>
      <c r="AV4161" t="str">
        <f t="shared" si="793"/>
        <v>UAVP</v>
      </c>
      <c r="AW4161" t="str">
        <f t="shared" si="792"/>
        <v>VP UNIVERSITY ACADEMIC AFFAIRS</v>
      </c>
    </row>
    <row r="4162" spans="1:49">
      <c r="A4162" s="59">
        <v>2018</v>
      </c>
      <c r="B4162" t="s">
        <v>137</v>
      </c>
      <c r="C4162" t="s">
        <v>1429</v>
      </c>
      <c r="D4162" t="s">
        <v>1430</v>
      </c>
      <c r="E4162" t="s">
        <v>1435</v>
      </c>
      <c r="F4162" t="s">
        <v>228</v>
      </c>
      <c r="H4162" t="s">
        <v>1436</v>
      </c>
      <c r="I4162" s="170" t="s">
        <v>87</v>
      </c>
      <c r="J4162" t="s">
        <v>88</v>
      </c>
      <c r="K4162" t="s">
        <v>214</v>
      </c>
      <c r="L4162" t="s">
        <v>419</v>
      </c>
      <c r="M4162" t="s">
        <v>420</v>
      </c>
      <c r="N4162" t="s">
        <v>217</v>
      </c>
      <c r="O4162" t="s">
        <v>263</v>
      </c>
      <c r="P4162" t="s">
        <v>414</v>
      </c>
      <c r="Q4162" t="s">
        <v>415</v>
      </c>
      <c r="R4162" t="s">
        <v>416</v>
      </c>
      <c r="S4162" t="s">
        <v>338</v>
      </c>
      <c r="T4162" t="s">
        <v>339</v>
      </c>
      <c r="U4162" s="61" t="s">
        <v>340</v>
      </c>
      <c r="V4162" t="s">
        <v>22</v>
      </c>
      <c r="W4162" t="s">
        <v>263</v>
      </c>
      <c r="X4162" s="59">
        <v>47518</v>
      </c>
      <c r="Y4162" s="59">
        <v>47518</v>
      </c>
      <c r="AA4162" s="146" t="str">
        <f t="shared" si="801"/>
        <v>EX</v>
      </c>
      <c r="AB4162" s="146">
        <f t="shared" si="803"/>
        <v>0</v>
      </c>
      <c r="AC4162" t="str">
        <f t="shared" si="794"/>
        <v>EX</v>
      </c>
      <c r="AD4162" s="74">
        <f t="shared" si="795"/>
        <v>47518</v>
      </c>
      <c r="AE4162" s="74">
        <f t="shared" si="800"/>
        <v>47518</v>
      </c>
      <c r="AF4162">
        <v>1</v>
      </c>
      <c r="AG4162">
        <v>0</v>
      </c>
      <c r="AH4162" s="74">
        <v>0</v>
      </c>
      <c r="AJ4162" s="74">
        <f t="shared" si="796"/>
        <v>0</v>
      </c>
      <c r="AK4162" s="74">
        <f t="shared" si="802"/>
        <v>47518</v>
      </c>
      <c r="AL4162" t="str">
        <f t="shared" si="797"/>
        <v>N</v>
      </c>
      <c r="AN4162" t="s">
        <v>89</v>
      </c>
      <c r="AO4162" t="s">
        <v>88</v>
      </c>
      <c r="AP4162" t="str">
        <f t="shared" si="798"/>
        <v>95</v>
      </c>
      <c r="AQ4162" s="145" t="s">
        <v>1826</v>
      </c>
      <c r="AR4162" t="str">
        <f t="shared" si="799"/>
        <v>1-Adjusted Base Budget</v>
      </c>
      <c r="AS4162" s="145" t="s">
        <v>1827</v>
      </c>
      <c r="AT4162" t="s">
        <v>213</v>
      </c>
      <c r="AV4162" t="str">
        <f t="shared" si="793"/>
        <v>UAVP</v>
      </c>
      <c r="AW4162" t="str">
        <f t="shared" si="792"/>
        <v>VP UNIVERSITY ACADEMIC AFFAIRS</v>
      </c>
    </row>
    <row r="4163" spans="1:49">
      <c r="A4163" s="59">
        <v>2018</v>
      </c>
      <c r="B4163" t="s">
        <v>137</v>
      </c>
      <c r="C4163" t="s">
        <v>1429</v>
      </c>
      <c r="D4163" t="s">
        <v>1430</v>
      </c>
      <c r="E4163" t="s">
        <v>1433</v>
      </c>
      <c r="F4163" t="s">
        <v>228</v>
      </c>
      <c r="H4163" t="s">
        <v>1430</v>
      </c>
      <c r="I4163" s="170" t="s">
        <v>87</v>
      </c>
      <c r="J4163" t="s">
        <v>88</v>
      </c>
      <c r="K4163" t="s">
        <v>214</v>
      </c>
      <c r="L4163" t="s">
        <v>568</v>
      </c>
      <c r="M4163" t="s">
        <v>569</v>
      </c>
      <c r="N4163" t="s">
        <v>217</v>
      </c>
      <c r="O4163" t="s">
        <v>263</v>
      </c>
      <c r="P4163" t="s">
        <v>414</v>
      </c>
      <c r="Q4163" t="s">
        <v>415</v>
      </c>
      <c r="R4163" t="s">
        <v>416</v>
      </c>
      <c r="S4163" t="s">
        <v>338</v>
      </c>
      <c r="T4163" t="s">
        <v>339</v>
      </c>
      <c r="U4163" s="61" t="s">
        <v>340</v>
      </c>
      <c r="V4163" t="s">
        <v>1390</v>
      </c>
      <c r="W4163" t="s">
        <v>263</v>
      </c>
      <c r="X4163" s="59">
        <v>1204</v>
      </c>
      <c r="Y4163" s="59">
        <v>1204</v>
      </c>
      <c r="AA4163" s="146" t="str">
        <f t="shared" si="801"/>
        <v>EX</v>
      </c>
      <c r="AB4163" s="146">
        <f t="shared" si="803"/>
        <v>0</v>
      </c>
      <c r="AC4163" t="str">
        <f t="shared" si="794"/>
        <v>EX</v>
      </c>
      <c r="AD4163" s="74">
        <f t="shared" si="795"/>
        <v>1204</v>
      </c>
      <c r="AE4163" s="74">
        <f t="shared" si="800"/>
        <v>1204</v>
      </c>
      <c r="AF4163">
        <v>1</v>
      </c>
      <c r="AG4163">
        <v>0</v>
      </c>
      <c r="AH4163" s="74">
        <v>0</v>
      </c>
      <c r="AJ4163" s="74">
        <f t="shared" si="796"/>
        <v>0</v>
      </c>
      <c r="AK4163" s="74">
        <f t="shared" si="802"/>
        <v>1204</v>
      </c>
      <c r="AL4163" t="str">
        <f t="shared" si="797"/>
        <v>N</v>
      </c>
      <c r="AN4163" t="s">
        <v>89</v>
      </c>
      <c r="AO4163" t="s">
        <v>88</v>
      </c>
      <c r="AP4163" t="str">
        <f t="shared" si="798"/>
        <v>95</v>
      </c>
      <c r="AQ4163" s="145" t="s">
        <v>1826</v>
      </c>
      <c r="AR4163" t="str">
        <f t="shared" si="799"/>
        <v>1-Adjusted Base Budget</v>
      </c>
      <c r="AS4163" s="145" t="s">
        <v>1827</v>
      </c>
      <c r="AT4163" t="s">
        <v>213</v>
      </c>
      <c r="AV4163" t="str">
        <f t="shared" si="793"/>
        <v>UAVP</v>
      </c>
      <c r="AW4163" t="str">
        <f t="shared" si="792"/>
        <v>VP UNIVERSITY ACADEMIC AFFAIRS</v>
      </c>
    </row>
    <row r="4164" spans="1:49">
      <c r="A4164" s="59">
        <v>2018</v>
      </c>
      <c r="B4164" t="s">
        <v>137</v>
      </c>
      <c r="C4164" t="s">
        <v>1429</v>
      </c>
      <c r="D4164" t="s">
        <v>1430</v>
      </c>
      <c r="E4164" t="s">
        <v>1435</v>
      </c>
      <c r="F4164" t="s">
        <v>228</v>
      </c>
      <c r="H4164" t="s">
        <v>1436</v>
      </c>
      <c r="I4164" s="170" t="s">
        <v>87</v>
      </c>
      <c r="J4164" t="s">
        <v>88</v>
      </c>
      <c r="K4164" t="s">
        <v>214</v>
      </c>
      <c r="L4164" t="s">
        <v>568</v>
      </c>
      <c r="M4164" t="s">
        <v>569</v>
      </c>
      <c r="N4164" t="s">
        <v>217</v>
      </c>
      <c r="O4164" t="s">
        <v>263</v>
      </c>
      <c r="P4164" t="s">
        <v>414</v>
      </c>
      <c r="Q4164" t="s">
        <v>415</v>
      </c>
      <c r="R4164" t="s">
        <v>416</v>
      </c>
      <c r="S4164" t="s">
        <v>338</v>
      </c>
      <c r="T4164" t="s">
        <v>339</v>
      </c>
      <c r="U4164" s="61" t="s">
        <v>340</v>
      </c>
      <c r="V4164" t="s">
        <v>22</v>
      </c>
      <c r="W4164" t="s">
        <v>263</v>
      </c>
      <c r="X4164" s="59">
        <v>8873</v>
      </c>
      <c r="Y4164" s="59">
        <v>8873</v>
      </c>
      <c r="AA4164" s="146" t="str">
        <f t="shared" si="801"/>
        <v>EX</v>
      </c>
      <c r="AB4164" s="146">
        <f t="shared" si="803"/>
        <v>0</v>
      </c>
      <c r="AC4164" t="str">
        <f t="shared" si="794"/>
        <v>EX</v>
      </c>
      <c r="AD4164" s="74">
        <f t="shared" si="795"/>
        <v>8873</v>
      </c>
      <c r="AE4164" s="74">
        <f t="shared" si="800"/>
        <v>8873</v>
      </c>
      <c r="AF4164">
        <v>1</v>
      </c>
      <c r="AG4164">
        <v>0</v>
      </c>
      <c r="AH4164" s="74">
        <v>0</v>
      </c>
      <c r="AJ4164" s="74">
        <f t="shared" si="796"/>
        <v>0</v>
      </c>
      <c r="AK4164" s="74">
        <f t="shared" si="802"/>
        <v>8873</v>
      </c>
      <c r="AL4164" t="str">
        <f t="shared" si="797"/>
        <v>N</v>
      </c>
      <c r="AN4164" t="s">
        <v>89</v>
      </c>
      <c r="AO4164" t="s">
        <v>88</v>
      </c>
      <c r="AP4164" t="str">
        <f t="shared" si="798"/>
        <v>95</v>
      </c>
      <c r="AQ4164" s="145" t="s">
        <v>1826</v>
      </c>
      <c r="AR4164" t="str">
        <f t="shared" si="799"/>
        <v>1-Adjusted Base Budget</v>
      </c>
      <c r="AS4164" s="145" t="s">
        <v>1827</v>
      </c>
      <c r="AT4164" t="s">
        <v>213</v>
      </c>
      <c r="AV4164" t="str">
        <f t="shared" si="793"/>
        <v>UAVP</v>
      </c>
      <c r="AW4164" t="str">
        <f t="shared" si="792"/>
        <v>VP UNIVERSITY ACADEMIC AFFAIRS</v>
      </c>
    </row>
    <row r="4165" spans="1:49">
      <c r="A4165" s="59">
        <v>2018</v>
      </c>
      <c r="B4165" t="s">
        <v>137</v>
      </c>
      <c r="C4165" t="s">
        <v>1429</v>
      </c>
      <c r="D4165" t="s">
        <v>1430</v>
      </c>
      <c r="E4165" t="s">
        <v>1431</v>
      </c>
      <c r="F4165" t="s">
        <v>228</v>
      </c>
      <c r="H4165" t="s">
        <v>1432</v>
      </c>
      <c r="I4165" s="170" t="s">
        <v>87</v>
      </c>
      <c r="J4165" t="s">
        <v>88</v>
      </c>
      <c r="K4165" t="s">
        <v>214</v>
      </c>
      <c r="L4165" t="s">
        <v>421</v>
      </c>
      <c r="M4165" t="s">
        <v>422</v>
      </c>
      <c r="N4165" t="s">
        <v>217</v>
      </c>
      <c r="O4165" t="s">
        <v>263</v>
      </c>
      <c r="P4165" t="s">
        <v>367</v>
      </c>
      <c r="Q4165" t="s">
        <v>368</v>
      </c>
      <c r="R4165" t="s">
        <v>369</v>
      </c>
      <c r="S4165" t="s">
        <v>370</v>
      </c>
      <c r="T4165" t="s">
        <v>368</v>
      </c>
      <c r="U4165" s="61" t="s">
        <v>371</v>
      </c>
      <c r="V4165" t="s">
        <v>1390</v>
      </c>
      <c r="W4165" t="s">
        <v>263</v>
      </c>
      <c r="X4165" s="59">
        <v>5000</v>
      </c>
      <c r="Y4165" s="59">
        <v>5000</v>
      </c>
      <c r="AA4165" s="146" t="str">
        <f t="shared" si="801"/>
        <v>EX</v>
      </c>
      <c r="AB4165" s="146">
        <f t="shared" si="803"/>
        <v>0</v>
      </c>
      <c r="AC4165" t="str">
        <f t="shared" si="794"/>
        <v>EX</v>
      </c>
      <c r="AD4165" s="74">
        <f t="shared" si="795"/>
        <v>5000</v>
      </c>
      <c r="AE4165" s="74">
        <f t="shared" si="800"/>
        <v>5000</v>
      </c>
      <c r="AF4165">
        <v>1</v>
      </c>
      <c r="AG4165">
        <v>0</v>
      </c>
      <c r="AH4165" s="74">
        <v>0</v>
      </c>
      <c r="AJ4165" s="74">
        <f t="shared" si="796"/>
        <v>0</v>
      </c>
      <c r="AK4165" s="74">
        <f t="shared" si="802"/>
        <v>5000</v>
      </c>
      <c r="AL4165" t="str">
        <f t="shared" si="797"/>
        <v>N</v>
      </c>
      <c r="AN4165" t="s">
        <v>89</v>
      </c>
      <c r="AO4165" t="s">
        <v>88</v>
      </c>
      <c r="AP4165" t="str">
        <f t="shared" si="798"/>
        <v>95</v>
      </c>
      <c r="AQ4165" s="145" t="s">
        <v>1826</v>
      </c>
      <c r="AR4165" t="str">
        <f t="shared" si="799"/>
        <v>1-Adjusted Base Budget</v>
      </c>
      <c r="AS4165" s="145" t="s">
        <v>1827</v>
      </c>
      <c r="AT4165" t="s">
        <v>213</v>
      </c>
      <c r="AV4165" t="str">
        <f t="shared" si="793"/>
        <v>UAVP</v>
      </c>
      <c r="AW4165" t="str">
        <f t="shared" si="792"/>
        <v>VP UNIVERSITY ACADEMIC AFFAIRS</v>
      </c>
    </row>
    <row r="4166" spans="1:49">
      <c r="A4166" s="59">
        <v>2018</v>
      </c>
      <c r="B4166" t="s">
        <v>137</v>
      </c>
      <c r="C4166" t="s">
        <v>1429</v>
      </c>
      <c r="D4166" t="s">
        <v>1430</v>
      </c>
      <c r="E4166" t="s">
        <v>1433</v>
      </c>
      <c r="F4166" t="s">
        <v>228</v>
      </c>
      <c r="H4166" t="s">
        <v>1430</v>
      </c>
      <c r="I4166" s="170" t="s">
        <v>87</v>
      </c>
      <c r="J4166" t="s">
        <v>88</v>
      </c>
      <c r="K4166" t="s">
        <v>214</v>
      </c>
      <c r="L4166" t="s">
        <v>421</v>
      </c>
      <c r="M4166" t="s">
        <v>422</v>
      </c>
      <c r="N4166" t="s">
        <v>217</v>
      </c>
      <c r="O4166" t="s">
        <v>263</v>
      </c>
      <c r="P4166" t="s">
        <v>367</v>
      </c>
      <c r="Q4166" t="s">
        <v>368</v>
      </c>
      <c r="R4166" t="s">
        <v>369</v>
      </c>
      <c r="S4166" t="s">
        <v>370</v>
      </c>
      <c r="T4166" t="s">
        <v>368</v>
      </c>
      <c r="U4166" s="61" t="s">
        <v>371</v>
      </c>
      <c r="V4166" t="s">
        <v>1390</v>
      </c>
      <c r="W4166" t="s">
        <v>263</v>
      </c>
      <c r="X4166" s="59">
        <v>3267</v>
      </c>
      <c r="Y4166" s="59">
        <v>3267</v>
      </c>
      <c r="AA4166" s="146" t="str">
        <f t="shared" si="801"/>
        <v>EX</v>
      </c>
      <c r="AB4166" s="146">
        <f t="shared" si="803"/>
        <v>0</v>
      </c>
      <c r="AC4166" t="str">
        <f t="shared" si="794"/>
        <v>EX</v>
      </c>
      <c r="AD4166" s="74">
        <f t="shared" si="795"/>
        <v>3267</v>
      </c>
      <c r="AE4166" s="74">
        <f t="shared" si="800"/>
        <v>3267</v>
      </c>
      <c r="AF4166">
        <v>1</v>
      </c>
      <c r="AG4166">
        <v>0</v>
      </c>
      <c r="AH4166" s="74">
        <v>0</v>
      </c>
      <c r="AJ4166" s="74">
        <f t="shared" si="796"/>
        <v>0</v>
      </c>
      <c r="AK4166" s="74">
        <f t="shared" si="802"/>
        <v>3267</v>
      </c>
      <c r="AL4166" t="str">
        <f t="shared" si="797"/>
        <v>N</v>
      </c>
      <c r="AN4166" t="s">
        <v>89</v>
      </c>
      <c r="AO4166" t="s">
        <v>88</v>
      </c>
      <c r="AP4166" t="str">
        <f t="shared" si="798"/>
        <v>95</v>
      </c>
      <c r="AQ4166" s="145" t="s">
        <v>1826</v>
      </c>
      <c r="AR4166" t="str">
        <f t="shared" si="799"/>
        <v>1-Adjusted Base Budget</v>
      </c>
      <c r="AS4166" s="145" t="s">
        <v>1827</v>
      </c>
      <c r="AT4166" t="s">
        <v>213</v>
      </c>
      <c r="AV4166" t="str">
        <f t="shared" si="793"/>
        <v>UAVP</v>
      </c>
      <c r="AW4166" t="str">
        <f t="shared" ref="AW4166:AW4229" si="804" xml:space="preserve"> IF(AND($AN4166="UAVP",$Z4166="OE"),$AO4166 &amp; "-ONLINE EDUCATION",IF(AND($AN4166="VPIT",OR($Z4166="SS",$Z4166="IT")),$AO4166 &amp; "-SHARED SERVICES",$AO4166))</f>
        <v>VP UNIVERSITY ACADEMIC AFFAIRS</v>
      </c>
    </row>
    <row r="4167" spans="1:49">
      <c r="A4167" s="59">
        <v>2018</v>
      </c>
      <c r="B4167" t="s">
        <v>137</v>
      </c>
      <c r="C4167" t="s">
        <v>1429</v>
      </c>
      <c r="D4167" t="s">
        <v>1430</v>
      </c>
      <c r="E4167" t="s">
        <v>1434</v>
      </c>
      <c r="F4167" t="s">
        <v>228</v>
      </c>
      <c r="H4167" t="s">
        <v>1781</v>
      </c>
      <c r="I4167" s="170" t="s">
        <v>87</v>
      </c>
      <c r="J4167" t="s">
        <v>88</v>
      </c>
      <c r="K4167" t="s">
        <v>214</v>
      </c>
      <c r="L4167" t="s">
        <v>421</v>
      </c>
      <c r="M4167" t="s">
        <v>422</v>
      </c>
      <c r="N4167" t="s">
        <v>217</v>
      </c>
      <c r="O4167" t="s">
        <v>263</v>
      </c>
      <c r="P4167" t="s">
        <v>367</v>
      </c>
      <c r="Q4167" t="s">
        <v>368</v>
      </c>
      <c r="R4167" t="s">
        <v>369</v>
      </c>
      <c r="S4167" t="s">
        <v>370</v>
      </c>
      <c r="T4167" t="s">
        <v>368</v>
      </c>
      <c r="U4167" s="61" t="s">
        <v>371</v>
      </c>
      <c r="V4167" t="s">
        <v>1390</v>
      </c>
      <c r="W4167" t="s">
        <v>263</v>
      </c>
      <c r="X4167" s="59">
        <v>850</v>
      </c>
      <c r="Y4167" s="59">
        <v>850</v>
      </c>
      <c r="AA4167" s="146" t="str">
        <f t="shared" si="801"/>
        <v>EX</v>
      </c>
      <c r="AB4167" s="146">
        <f t="shared" si="803"/>
        <v>0</v>
      </c>
      <c r="AC4167" t="str">
        <f t="shared" si="794"/>
        <v>EX</v>
      </c>
      <c r="AD4167" s="74">
        <f t="shared" si="795"/>
        <v>850</v>
      </c>
      <c r="AE4167" s="74">
        <f t="shared" si="800"/>
        <v>850</v>
      </c>
      <c r="AF4167">
        <v>1</v>
      </c>
      <c r="AG4167">
        <v>0</v>
      </c>
      <c r="AH4167" s="74">
        <v>0</v>
      </c>
      <c r="AJ4167" s="74">
        <f t="shared" si="796"/>
        <v>0</v>
      </c>
      <c r="AK4167" s="74">
        <f t="shared" si="802"/>
        <v>850</v>
      </c>
      <c r="AL4167" t="str">
        <f t="shared" si="797"/>
        <v>N</v>
      </c>
      <c r="AN4167" t="s">
        <v>89</v>
      </c>
      <c r="AO4167" t="s">
        <v>88</v>
      </c>
      <c r="AP4167" t="str">
        <f t="shared" si="798"/>
        <v>95</v>
      </c>
      <c r="AQ4167" s="145" t="s">
        <v>1826</v>
      </c>
      <c r="AR4167" t="str">
        <f t="shared" si="799"/>
        <v>1-Adjusted Base Budget</v>
      </c>
      <c r="AS4167" s="145" t="s">
        <v>1827</v>
      </c>
      <c r="AT4167" t="s">
        <v>213</v>
      </c>
      <c r="AV4167" t="str">
        <f t="shared" si="793"/>
        <v>UAVP</v>
      </c>
      <c r="AW4167" t="str">
        <f t="shared" si="804"/>
        <v>VP UNIVERSITY ACADEMIC AFFAIRS</v>
      </c>
    </row>
    <row r="4168" spans="1:49">
      <c r="A4168" s="59">
        <v>2018</v>
      </c>
      <c r="B4168" t="s">
        <v>137</v>
      </c>
      <c r="C4168" t="s">
        <v>1429</v>
      </c>
      <c r="D4168" t="s">
        <v>1430</v>
      </c>
      <c r="E4168" t="s">
        <v>1435</v>
      </c>
      <c r="F4168" t="s">
        <v>228</v>
      </c>
      <c r="H4168" t="s">
        <v>1436</v>
      </c>
      <c r="I4168" s="170" t="s">
        <v>87</v>
      </c>
      <c r="J4168" t="s">
        <v>88</v>
      </c>
      <c r="K4168" t="s">
        <v>214</v>
      </c>
      <c r="L4168" t="s">
        <v>421</v>
      </c>
      <c r="M4168" t="s">
        <v>422</v>
      </c>
      <c r="N4168" t="s">
        <v>217</v>
      </c>
      <c r="O4168" t="s">
        <v>263</v>
      </c>
      <c r="P4168" t="s">
        <v>367</v>
      </c>
      <c r="Q4168" t="s">
        <v>368</v>
      </c>
      <c r="R4168" t="s">
        <v>369</v>
      </c>
      <c r="S4168" t="s">
        <v>370</v>
      </c>
      <c r="T4168" t="s">
        <v>368</v>
      </c>
      <c r="U4168" s="61" t="s">
        <v>371</v>
      </c>
      <c r="V4168" t="s">
        <v>22</v>
      </c>
      <c r="W4168" t="s">
        <v>263</v>
      </c>
      <c r="X4168" s="59">
        <v>2559</v>
      </c>
      <c r="Y4168" s="59">
        <v>2559</v>
      </c>
      <c r="AA4168" s="146" t="str">
        <f t="shared" si="801"/>
        <v>EX</v>
      </c>
      <c r="AB4168" s="146">
        <f t="shared" si="803"/>
        <v>0</v>
      </c>
      <c r="AC4168" t="str">
        <f t="shared" si="794"/>
        <v>EX</v>
      </c>
      <c r="AD4168" s="74">
        <f t="shared" si="795"/>
        <v>2559</v>
      </c>
      <c r="AE4168" s="74">
        <f t="shared" si="800"/>
        <v>2559</v>
      </c>
      <c r="AF4168">
        <v>1</v>
      </c>
      <c r="AG4168">
        <v>0</v>
      </c>
      <c r="AH4168" s="74">
        <v>0</v>
      </c>
      <c r="AJ4168" s="74">
        <f t="shared" si="796"/>
        <v>0</v>
      </c>
      <c r="AK4168" s="74">
        <f t="shared" si="802"/>
        <v>2559</v>
      </c>
      <c r="AL4168" t="str">
        <f t="shared" si="797"/>
        <v>N</v>
      </c>
      <c r="AN4168" t="s">
        <v>89</v>
      </c>
      <c r="AO4168" t="s">
        <v>88</v>
      </c>
      <c r="AP4168" t="str">
        <f t="shared" si="798"/>
        <v>95</v>
      </c>
      <c r="AQ4168" s="145" t="s">
        <v>1826</v>
      </c>
      <c r="AR4168" t="str">
        <f t="shared" si="799"/>
        <v>1-Adjusted Base Budget</v>
      </c>
      <c r="AS4168" s="145" t="s">
        <v>1827</v>
      </c>
      <c r="AT4168" t="s">
        <v>213</v>
      </c>
      <c r="AV4168" t="str">
        <f t="shared" si="793"/>
        <v>UAVP</v>
      </c>
      <c r="AW4168" t="str">
        <f t="shared" si="804"/>
        <v>VP UNIVERSITY ACADEMIC AFFAIRS</v>
      </c>
    </row>
    <row r="4169" spans="1:49">
      <c r="A4169" s="59">
        <v>2018</v>
      </c>
      <c r="B4169" t="s">
        <v>137</v>
      </c>
      <c r="C4169" t="s">
        <v>1429</v>
      </c>
      <c r="D4169" t="s">
        <v>1430</v>
      </c>
      <c r="E4169" t="s">
        <v>1434</v>
      </c>
      <c r="F4169" t="s">
        <v>228</v>
      </c>
      <c r="H4169" t="s">
        <v>1781</v>
      </c>
      <c r="I4169" s="170" t="s">
        <v>87</v>
      </c>
      <c r="J4169" t="s">
        <v>88</v>
      </c>
      <c r="K4169" t="s">
        <v>214</v>
      </c>
      <c r="L4169" t="s">
        <v>423</v>
      </c>
      <c r="M4169" t="s">
        <v>424</v>
      </c>
      <c r="N4169" t="s">
        <v>217</v>
      </c>
      <c r="O4169" t="s">
        <v>263</v>
      </c>
      <c r="P4169" t="s">
        <v>367</v>
      </c>
      <c r="Q4169" t="s">
        <v>368</v>
      </c>
      <c r="R4169" t="s">
        <v>369</v>
      </c>
      <c r="S4169" t="s">
        <v>370</v>
      </c>
      <c r="T4169" t="s">
        <v>368</v>
      </c>
      <c r="U4169" s="61" t="s">
        <v>371</v>
      </c>
      <c r="V4169" t="s">
        <v>1390</v>
      </c>
      <c r="W4169" t="s">
        <v>263</v>
      </c>
      <c r="X4169" s="59">
        <v>1557</v>
      </c>
      <c r="Y4169" s="59">
        <v>1557</v>
      </c>
      <c r="AA4169" s="146" t="str">
        <f t="shared" si="801"/>
        <v>EX</v>
      </c>
      <c r="AB4169" s="146">
        <f t="shared" si="803"/>
        <v>0</v>
      </c>
      <c r="AC4169" t="str">
        <f t="shared" si="794"/>
        <v>EX</v>
      </c>
      <c r="AD4169" s="74">
        <f t="shared" si="795"/>
        <v>1557</v>
      </c>
      <c r="AE4169" s="74">
        <f t="shared" si="800"/>
        <v>1557</v>
      </c>
      <c r="AF4169">
        <v>1</v>
      </c>
      <c r="AG4169">
        <v>0</v>
      </c>
      <c r="AH4169" s="74">
        <v>0</v>
      </c>
      <c r="AJ4169" s="74">
        <f t="shared" si="796"/>
        <v>0</v>
      </c>
      <c r="AK4169" s="74">
        <f t="shared" si="802"/>
        <v>1557</v>
      </c>
      <c r="AL4169" t="str">
        <f t="shared" si="797"/>
        <v>N</v>
      </c>
      <c r="AN4169" t="s">
        <v>89</v>
      </c>
      <c r="AO4169" t="s">
        <v>88</v>
      </c>
      <c r="AP4169" t="str">
        <f t="shared" si="798"/>
        <v>95</v>
      </c>
      <c r="AQ4169" s="145" t="s">
        <v>1826</v>
      </c>
      <c r="AR4169" t="str">
        <f t="shared" si="799"/>
        <v>1-Adjusted Base Budget</v>
      </c>
      <c r="AS4169" s="145" t="s">
        <v>1827</v>
      </c>
      <c r="AT4169" t="s">
        <v>213</v>
      </c>
      <c r="AV4169" t="str">
        <f t="shared" si="793"/>
        <v>UAVP</v>
      </c>
      <c r="AW4169" t="str">
        <f t="shared" si="804"/>
        <v>VP UNIVERSITY ACADEMIC AFFAIRS</v>
      </c>
    </row>
    <row r="4170" spans="1:49">
      <c r="A4170" s="59">
        <v>2018</v>
      </c>
      <c r="B4170" t="s">
        <v>137</v>
      </c>
      <c r="C4170" t="s">
        <v>1429</v>
      </c>
      <c r="D4170" t="s">
        <v>1430</v>
      </c>
      <c r="E4170" t="s">
        <v>1431</v>
      </c>
      <c r="F4170" t="s">
        <v>228</v>
      </c>
      <c r="H4170" t="s">
        <v>1432</v>
      </c>
      <c r="I4170" s="170" t="s">
        <v>87</v>
      </c>
      <c r="J4170" t="s">
        <v>88</v>
      </c>
      <c r="K4170" t="s">
        <v>214</v>
      </c>
      <c r="L4170" t="s">
        <v>425</v>
      </c>
      <c r="M4170" t="s">
        <v>426</v>
      </c>
      <c r="N4170" t="s">
        <v>217</v>
      </c>
      <c r="O4170" t="s">
        <v>263</v>
      </c>
      <c r="P4170" t="s">
        <v>367</v>
      </c>
      <c r="Q4170" t="s">
        <v>368</v>
      </c>
      <c r="R4170" t="s">
        <v>369</v>
      </c>
      <c r="S4170" t="s">
        <v>370</v>
      </c>
      <c r="T4170" t="s">
        <v>368</v>
      </c>
      <c r="U4170" s="61" t="s">
        <v>371</v>
      </c>
      <c r="V4170" t="s">
        <v>1390</v>
      </c>
      <c r="W4170" t="s">
        <v>263</v>
      </c>
      <c r="X4170" s="59">
        <v>10000</v>
      </c>
      <c r="Y4170" s="59">
        <v>10000</v>
      </c>
      <c r="AA4170" s="146" t="str">
        <f t="shared" si="801"/>
        <v>EX</v>
      </c>
      <c r="AB4170" s="146">
        <f t="shared" si="803"/>
        <v>0</v>
      </c>
      <c r="AC4170" t="str">
        <f t="shared" si="794"/>
        <v>EX</v>
      </c>
      <c r="AD4170" s="74">
        <f t="shared" si="795"/>
        <v>10000</v>
      </c>
      <c r="AE4170" s="74">
        <f t="shared" si="800"/>
        <v>10000</v>
      </c>
      <c r="AF4170">
        <v>1</v>
      </c>
      <c r="AG4170">
        <v>0</v>
      </c>
      <c r="AH4170" s="74">
        <v>0</v>
      </c>
      <c r="AJ4170" s="74">
        <f t="shared" si="796"/>
        <v>0</v>
      </c>
      <c r="AK4170" s="74">
        <f t="shared" si="802"/>
        <v>10000</v>
      </c>
      <c r="AL4170" t="str">
        <f t="shared" si="797"/>
        <v>N</v>
      </c>
      <c r="AN4170" t="s">
        <v>89</v>
      </c>
      <c r="AO4170" t="s">
        <v>88</v>
      </c>
      <c r="AP4170" t="str">
        <f t="shared" si="798"/>
        <v>95</v>
      </c>
      <c r="AQ4170" s="145" t="s">
        <v>1826</v>
      </c>
      <c r="AR4170" t="str">
        <f t="shared" si="799"/>
        <v>1-Adjusted Base Budget</v>
      </c>
      <c r="AS4170" s="145" t="s">
        <v>1827</v>
      </c>
      <c r="AT4170" t="s">
        <v>213</v>
      </c>
      <c r="AV4170" t="str">
        <f t="shared" si="793"/>
        <v>UAVP</v>
      </c>
      <c r="AW4170" t="str">
        <f t="shared" si="804"/>
        <v>VP UNIVERSITY ACADEMIC AFFAIRS</v>
      </c>
    </row>
    <row r="4171" spans="1:49">
      <c r="A4171" s="59">
        <v>2018</v>
      </c>
      <c r="B4171" t="s">
        <v>137</v>
      </c>
      <c r="C4171" t="s">
        <v>1429</v>
      </c>
      <c r="D4171" t="s">
        <v>1430</v>
      </c>
      <c r="E4171" t="s">
        <v>1434</v>
      </c>
      <c r="F4171" t="s">
        <v>228</v>
      </c>
      <c r="H4171" t="s">
        <v>1781</v>
      </c>
      <c r="I4171" s="170" t="s">
        <v>87</v>
      </c>
      <c r="J4171" t="s">
        <v>88</v>
      </c>
      <c r="K4171" t="s">
        <v>214</v>
      </c>
      <c r="L4171" t="s">
        <v>425</v>
      </c>
      <c r="M4171" t="s">
        <v>426</v>
      </c>
      <c r="N4171" t="s">
        <v>217</v>
      </c>
      <c r="O4171" t="s">
        <v>263</v>
      </c>
      <c r="P4171" t="s">
        <v>367</v>
      </c>
      <c r="Q4171" t="s">
        <v>368</v>
      </c>
      <c r="R4171" t="s">
        <v>369</v>
      </c>
      <c r="S4171" t="s">
        <v>370</v>
      </c>
      <c r="T4171" t="s">
        <v>368</v>
      </c>
      <c r="U4171" s="61" t="s">
        <v>371</v>
      </c>
      <c r="V4171" t="s">
        <v>1390</v>
      </c>
      <c r="W4171" t="s">
        <v>263</v>
      </c>
      <c r="X4171" s="59">
        <v>6000</v>
      </c>
      <c r="Y4171" s="59">
        <v>6000</v>
      </c>
      <c r="AA4171" s="146" t="str">
        <f t="shared" si="801"/>
        <v>EX</v>
      </c>
      <c r="AB4171" s="146">
        <f t="shared" si="803"/>
        <v>0</v>
      </c>
      <c r="AC4171" t="str">
        <f t="shared" si="794"/>
        <v>EX</v>
      </c>
      <c r="AD4171" s="74">
        <f t="shared" si="795"/>
        <v>6000</v>
      </c>
      <c r="AE4171" s="74">
        <f t="shared" si="800"/>
        <v>6000</v>
      </c>
      <c r="AF4171">
        <v>1</v>
      </c>
      <c r="AG4171">
        <v>0</v>
      </c>
      <c r="AH4171" s="74">
        <v>0</v>
      </c>
      <c r="AJ4171" s="74">
        <f t="shared" si="796"/>
        <v>0</v>
      </c>
      <c r="AK4171" s="74">
        <f t="shared" si="802"/>
        <v>6000</v>
      </c>
      <c r="AL4171" t="str">
        <f t="shared" si="797"/>
        <v>N</v>
      </c>
      <c r="AN4171" t="s">
        <v>89</v>
      </c>
      <c r="AO4171" t="s">
        <v>88</v>
      </c>
      <c r="AP4171" t="str">
        <f t="shared" si="798"/>
        <v>95</v>
      </c>
      <c r="AQ4171" s="145" t="s">
        <v>1826</v>
      </c>
      <c r="AR4171" t="str">
        <f t="shared" si="799"/>
        <v>1-Adjusted Base Budget</v>
      </c>
      <c r="AS4171" s="145" t="s">
        <v>1827</v>
      </c>
      <c r="AT4171" t="s">
        <v>213</v>
      </c>
      <c r="AV4171" t="str">
        <f t="shared" si="793"/>
        <v>UAVP</v>
      </c>
      <c r="AW4171" t="str">
        <f t="shared" si="804"/>
        <v>VP UNIVERSITY ACADEMIC AFFAIRS</v>
      </c>
    </row>
    <row r="4172" spans="1:49">
      <c r="A4172" s="59">
        <v>2018</v>
      </c>
      <c r="B4172" t="s">
        <v>137</v>
      </c>
      <c r="C4172" t="s">
        <v>1429</v>
      </c>
      <c r="D4172" t="s">
        <v>1430</v>
      </c>
      <c r="E4172" t="s">
        <v>1435</v>
      </c>
      <c r="F4172" t="s">
        <v>228</v>
      </c>
      <c r="H4172" t="s">
        <v>1436</v>
      </c>
      <c r="I4172" s="170" t="s">
        <v>87</v>
      </c>
      <c r="J4172" t="s">
        <v>88</v>
      </c>
      <c r="K4172" t="s">
        <v>214</v>
      </c>
      <c r="L4172" t="s">
        <v>425</v>
      </c>
      <c r="M4172" t="s">
        <v>426</v>
      </c>
      <c r="N4172" t="s">
        <v>217</v>
      </c>
      <c r="O4172" t="s">
        <v>263</v>
      </c>
      <c r="P4172" t="s">
        <v>367</v>
      </c>
      <c r="Q4172" t="s">
        <v>368</v>
      </c>
      <c r="R4172" t="s">
        <v>369</v>
      </c>
      <c r="S4172" t="s">
        <v>370</v>
      </c>
      <c r="T4172" t="s">
        <v>368</v>
      </c>
      <c r="U4172" s="61" t="s">
        <v>371</v>
      </c>
      <c r="V4172" t="s">
        <v>22</v>
      </c>
      <c r="W4172" t="s">
        <v>263</v>
      </c>
      <c r="X4172" s="59">
        <v>6000</v>
      </c>
      <c r="Y4172" s="59">
        <v>6000</v>
      </c>
      <c r="AA4172" s="146" t="str">
        <f t="shared" si="801"/>
        <v>EX</v>
      </c>
      <c r="AB4172" s="146">
        <f t="shared" si="803"/>
        <v>0</v>
      </c>
      <c r="AC4172" t="str">
        <f t="shared" si="794"/>
        <v>EX</v>
      </c>
      <c r="AD4172" s="74">
        <f t="shared" si="795"/>
        <v>6000</v>
      </c>
      <c r="AE4172" s="74">
        <f t="shared" si="800"/>
        <v>6000</v>
      </c>
      <c r="AF4172">
        <v>1</v>
      </c>
      <c r="AG4172">
        <v>0</v>
      </c>
      <c r="AH4172" s="74">
        <v>0</v>
      </c>
      <c r="AJ4172" s="74">
        <f t="shared" si="796"/>
        <v>0</v>
      </c>
      <c r="AK4172" s="74">
        <f t="shared" si="802"/>
        <v>6000</v>
      </c>
      <c r="AL4172" t="str">
        <f t="shared" si="797"/>
        <v>N</v>
      </c>
      <c r="AN4172" t="s">
        <v>89</v>
      </c>
      <c r="AO4172" t="s">
        <v>88</v>
      </c>
      <c r="AP4172" t="str">
        <f t="shared" si="798"/>
        <v>95</v>
      </c>
      <c r="AQ4172" s="145" t="s">
        <v>1826</v>
      </c>
      <c r="AR4172" t="str">
        <f t="shared" si="799"/>
        <v>1-Adjusted Base Budget</v>
      </c>
      <c r="AS4172" s="145" t="s">
        <v>1827</v>
      </c>
      <c r="AT4172" t="s">
        <v>213</v>
      </c>
      <c r="AV4172" t="str">
        <f t="shared" ref="AV4172:AV4235" si="805">IF(AND($AN4172="UAVP",$Z4172="OE"),$AN4172 &amp; "-OE",IF(AND($AN4172="VPIT",OR($Z4172="SS",$Z4172="IT")),$AN4172 &amp; "-SS",$AN4172))</f>
        <v>UAVP</v>
      </c>
      <c r="AW4172" t="str">
        <f t="shared" si="804"/>
        <v>VP UNIVERSITY ACADEMIC AFFAIRS</v>
      </c>
    </row>
    <row r="4173" spans="1:49">
      <c r="A4173" s="59">
        <v>2018</v>
      </c>
      <c r="B4173" t="s">
        <v>137</v>
      </c>
      <c r="C4173" t="s">
        <v>1429</v>
      </c>
      <c r="D4173" t="s">
        <v>1430</v>
      </c>
      <c r="E4173" t="s">
        <v>1435</v>
      </c>
      <c r="F4173" t="s">
        <v>228</v>
      </c>
      <c r="H4173" t="s">
        <v>1436</v>
      </c>
      <c r="I4173" s="170" t="s">
        <v>87</v>
      </c>
      <c r="J4173" t="s">
        <v>88</v>
      </c>
      <c r="K4173" t="s">
        <v>214</v>
      </c>
      <c r="L4173" t="s">
        <v>427</v>
      </c>
      <c r="M4173" t="s">
        <v>428</v>
      </c>
      <c r="N4173" t="s">
        <v>217</v>
      </c>
      <c r="O4173" t="s">
        <v>263</v>
      </c>
      <c r="P4173" t="s">
        <v>367</v>
      </c>
      <c r="Q4173" t="s">
        <v>368</v>
      </c>
      <c r="R4173" t="s">
        <v>369</v>
      </c>
      <c r="S4173" t="s">
        <v>370</v>
      </c>
      <c r="T4173" t="s">
        <v>368</v>
      </c>
      <c r="U4173" s="61" t="s">
        <v>371</v>
      </c>
      <c r="V4173" t="s">
        <v>22</v>
      </c>
      <c r="W4173" t="s">
        <v>263</v>
      </c>
      <c r="X4173" s="59">
        <v>2000</v>
      </c>
      <c r="Y4173" s="59">
        <v>2000</v>
      </c>
      <c r="AA4173" s="146" t="str">
        <f t="shared" si="801"/>
        <v>EX</v>
      </c>
      <c r="AB4173" s="146">
        <f t="shared" si="803"/>
        <v>0</v>
      </c>
      <c r="AC4173" t="str">
        <f t="shared" si="794"/>
        <v>EX</v>
      </c>
      <c r="AD4173" s="74">
        <f t="shared" si="795"/>
        <v>2000</v>
      </c>
      <c r="AE4173" s="74">
        <f t="shared" si="800"/>
        <v>2000</v>
      </c>
      <c r="AF4173">
        <v>1</v>
      </c>
      <c r="AG4173">
        <v>0</v>
      </c>
      <c r="AH4173" s="74">
        <v>0</v>
      </c>
      <c r="AJ4173" s="74">
        <f t="shared" si="796"/>
        <v>0</v>
      </c>
      <c r="AK4173" s="74">
        <f t="shared" si="802"/>
        <v>2000</v>
      </c>
      <c r="AL4173" t="str">
        <f t="shared" si="797"/>
        <v>N</v>
      </c>
      <c r="AN4173" t="s">
        <v>89</v>
      </c>
      <c r="AO4173" t="s">
        <v>88</v>
      </c>
      <c r="AP4173" t="str">
        <f t="shared" si="798"/>
        <v>95</v>
      </c>
      <c r="AQ4173" s="145" t="s">
        <v>1826</v>
      </c>
      <c r="AR4173" t="str">
        <f t="shared" si="799"/>
        <v>1-Adjusted Base Budget</v>
      </c>
      <c r="AS4173" s="145" t="s">
        <v>1827</v>
      </c>
      <c r="AT4173" t="s">
        <v>213</v>
      </c>
      <c r="AV4173" t="str">
        <f t="shared" si="805"/>
        <v>UAVP</v>
      </c>
      <c r="AW4173" t="str">
        <f t="shared" si="804"/>
        <v>VP UNIVERSITY ACADEMIC AFFAIRS</v>
      </c>
    </row>
    <row r="4174" spans="1:49">
      <c r="A4174" s="59">
        <v>2018</v>
      </c>
      <c r="B4174" t="s">
        <v>137</v>
      </c>
      <c r="C4174" t="s">
        <v>1429</v>
      </c>
      <c r="D4174" t="s">
        <v>1430</v>
      </c>
      <c r="E4174" t="s">
        <v>1431</v>
      </c>
      <c r="F4174" t="s">
        <v>228</v>
      </c>
      <c r="H4174" t="s">
        <v>1432</v>
      </c>
      <c r="I4174" s="170" t="s">
        <v>87</v>
      </c>
      <c r="J4174" t="s">
        <v>88</v>
      </c>
      <c r="K4174" t="s">
        <v>214</v>
      </c>
      <c r="L4174" t="s">
        <v>909</v>
      </c>
      <c r="M4174" t="s">
        <v>910</v>
      </c>
      <c r="N4174" t="s">
        <v>217</v>
      </c>
      <c r="O4174" t="s">
        <v>662</v>
      </c>
      <c r="P4174" t="s">
        <v>795</v>
      </c>
      <c r="Q4174" t="s">
        <v>853</v>
      </c>
      <c r="R4174" t="s">
        <v>854</v>
      </c>
      <c r="S4174" t="s">
        <v>855</v>
      </c>
      <c r="T4174" t="s">
        <v>856</v>
      </c>
      <c r="U4174" s="61" t="s">
        <v>857</v>
      </c>
      <c r="V4174" t="s">
        <v>1390</v>
      </c>
      <c r="W4174" t="s">
        <v>263</v>
      </c>
      <c r="X4174" s="59">
        <v>3000</v>
      </c>
      <c r="Y4174" s="59">
        <v>3000</v>
      </c>
      <c r="AA4174" s="146" t="str">
        <f t="shared" si="801"/>
        <v>EE</v>
      </c>
      <c r="AB4174" s="146">
        <f t="shared" si="803"/>
        <v>0</v>
      </c>
      <c r="AC4174" t="str">
        <f t="shared" si="794"/>
        <v>EX</v>
      </c>
      <c r="AD4174" s="74">
        <f t="shared" si="795"/>
        <v>3000</v>
      </c>
      <c r="AE4174" s="74">
        <f t="shared" si="800"/>
        <v>3000</v>
      </c>
      <c r="AF4174">
        <v>1</v>
      </c>
      <c r="AG4174">
        <v>0</v>
      </c>
      <c r="AH4174" s="74">
        <v>0</v>
      </c>
      <c r="AJ4174" s="74">
        <f t="shared" si="796"/>
        <v>0</v>
      </c>
      <c r="AK4174" s="74">
        <f t="shared" si="802"/>
        <v>3000</v>
      </c>
      <c r="AL4174" t="str">
        <f t="shared" si="797"/>
        <v>N</v>
      </c>
      <c r="AN4174" t="s">
        <v>89</v>
      </c>
      <c r="AO4174" t="s">
        <v>88</v>
      </c>
      <c r="AP4174" t="str">
        <f t="shared" si="798"/>
        <v>95</v>
      </c>
      <c r="AQ4174" s="145" t="s">
        <v>1826</v>
      </c>
      <c r="AR4174" t="str">
        <f t="shared" si="799"/>
        <v>1-Adjusted Base Budget</v>
      </c>
      <c r="AS4174" s="145" t="s">
        <v>1827</v>
      </c>
      <c r="AT4174" t="s">
        <v>213</v>
      </c>
      <c r="AV4174" t="str">
        <f t="shared" si="805"/>
        <v>UAVP</v>
      </c>
      <c r="AW4174" t="str">
        <f t="shared" si="804"/>
        <v>VP UNIVERSITY ACADEMIC AFFAIRS</v>
      </c>
    </row>
    <row r="4175" spans="1:49">
      <c r="A4175" s="59">
        <v>2018</v>
      </c>
      <c r="B4175" t="s">
        <v>137</v>
      </c>
      <c r="C4175" t="s">
        <v>1429</v>
      </c>
      <c r="D4175" t="s">
        <v>1430</v>
      </c>
      <c r="E4175" t="s">
        <v>1434</v>
      </c>
      <c r="F4175" t="s">
        <v>228</v>
      </c>
      <c r="H4175" t="s">
        <v>1781</v>
      </c>
      <c r="I4175" s="170" t="s">
        <v>87</v>
      </c>
      <c r="J4175" t="s">
        <v>88</v>
      </c>
      <c r="K4175" t="s">
        <v>214</v>
      </c>
      <c r="L4175" t="s">
        <v>909</v>
      </c>
      <c r="M4175" t="s">
        <v>910</v>
      </c>
      <c r="N4175" t="s">
        <v>217</v>
      </c>
      <c r="O4175" t="s">
        <v>662</v>
      </c>
      <c r="P4175" t="s">
        <v>795</v>
      </c>
      <c r="Q4175" t="s">
        <v>853</v>
      </c>
      <c r="R4175" t="s">
        <v>854</v>
      </c>
      <c r="S4175" t="s">
        <v>855</v>
      </c>
      <c r="T4175" t="s">
        <v>856</v>
      </c>
      <c r="U4175" s="61" t="s">
        <v>857</v>
      </c>
      <c r="V4175" t="s">
        <v>1390</v>
      </c>
      <c r="W4175" t="s">
        <v>263</v>
      </c>
      <c r="X4175" s="59">
        <v>0</v>
      </c>
      <c r="Y4175" s="59">
        <v>37000</v>
      </c>
      <c r="AA4175" s="146" t="str">
        <f t="shared" si="801"/>
        <v>EE</v>
      </c>
      <c r="AB4175" s="146">
        <f t="shared" si="803"/>
        <v>0</v>
      </c>
      <c r="AC4175" t="str">
        <f t="shared" si="794"/>
        <v>EX</v>
      </c>
      <c r="AD4175" s="74">
        <f t="shared" si="795"/>
        <v>37000</v>
      </c>
      <c r="AE4175" s="74">
        <f t="shared" si="800"/>
        <v>37000</v>
      </c>
      <c r="AF4175">
        <v>1</v>
      </c>
      <c r="AG4175">
        <v>0</v>
      </c>
      <c r="AH4175" s="74">
        <v>0</v>
      </c>
      <c r="AJ4175" s="74">
        <f t="shared" si="796"/>
        <v>0</v>
      </c>
      <c r="AK4175" s="74">
        <f t="shared" si="802"/>
        <v>37000</v>
      </c>
      <c r="AL4175" t="str">
        <f t="shared" si="797"/>
        <v>N</v>
      </c>
      <c r="AN4175" t="s">
        <v>89</v>
      </c>
      <c r="AO4175" t="s">
        <v>88</v>
      </c>
      <c r="AP4175" t="str">
        <f t="shared" si="798"/>
        <v>95</v>
      </c>
      <c r="AQ4175" s="145" t="s">
        <v>1826</v>
      </c>
      <c r="AR4175" t="str">
        <f t="shared" si="799"/>
        <v>1-Adjusted Base Budget</v>
      </c>
      <c r="AS4175" s="145" t="s">
        <v>1827</v>
      </c>
      <c r="AT4175" t="s">
        <v>213</v>
      </c>
      <c r="AV4175" t="str">
        <f t="shared" si="805"/>
        <v>UAVP</v>
      </c>
      <c r="AW4175" t="str">
        <f t="shared" si="804"/>
        <v>VP UNIVERSITY ACADEMIC AFFAIRS</v>
      </c>
    </row>
    <row r="4176" spans="1:49">
      <c r="A4176" s="59">
        <v>2018</v>
      </c>
      <c r="B4176" t="s">
        <v>137</v>
      </c>
      <c r="C4176" t="s">
        <v>1429</v>
      </c>
      <c r="D4176" t="s">
        <v>1430</v>
      </c>
      <c r="E4176" t="s">
        <v>1434</v>
      </c>
      <c r="F4176" t="s">
        <v>228</v>
      </c>
      <c r="H4176" t="s">
        <v>1781</v>
      </c>
      <c r="I4176" s="170" t="s">
        <v>87</v>
      </c>
      <c r="J4176" t="s">
        <v>88</v>
      </c>
      <c r="K4176" t="s">
        <v>214</v>
      </c>
      <c r="L4176" t="s">
        <v>267</v>
      </c>
      <c r="M4176" t="s">
        <v>268</v>
      </c>
      <c r="N4176" t="s">
        <v>217</v>
      </c>
      <c r="O4176" t="s">
        <v>263</v>
      </c>
      <c r="P4176" t="s">
        <v>269</v>
      </c>
      <c r="Q4176" t="s">
        <v>270</v>
      </c>
      <c r="R4176" t="s">
        <v>271</v>
      </c>
      <c r="S4176" t="s">
        <v>272</v>
      </c>
      <c r="T4176" t="s">
        <v>270</v>
      </c>
      <c r="U4176" s="61" t="s">
        <v>273</v>
      </c>
      <c r="V4176" t="s">
        <v>1390</v>
      </c>
      <c r="W4176" t="s">
        <v>263</v>
      </c>
      <c r="X4176" s="59">
        <v>45000</v>
      </c>
      <c r="Y4176" s="59">
        <v>45000</v>
      </c>
      <c r="AA4176" s="146" t="str">
        <f t="shared" si="801"/>
        <v>EX</v>
      </c>
      <c r="AB4176" s="146">
        <f t="shared" si="803"/>
        <v>0</v>
      </c>
      <c r="AC4176" t="str">
        <f t="shared" si="794"/>
        <v>EX</v>
      </c>
      <c r="AD4176" s="74">
        <f t="shared" si="795"/>
        <v>45000</v>
      </c>
      <c r="AE4176" s="74">
        <f t="shared" si="800"/>
        <v>45000</v>
      </c>
      <c r="AF4176">
        <v>1</v>
      </c>
      <c r="AG4176">
        <v>0</v>
      </c>
      <c r="AH4176" s="74">
        <v>0</v>
      </c>
      <c r="AJ4176" s="74">
        <f t="shared" si="796"/>
        <v>0</v>
      </c>
      <c r="AK4176" s="74">
        <f t="shared" si="802"/>
        <v>45000</v>
      </c>
      <c r="AL4176" t="str">
        <f t="shared" si="797"/>
        <v>N</v>
      </c>
      <c r="AN4176" t="s">
        <v>89</v>
      </c>
      <c r="AO4176" t="s">
        <v>88</v>
      </c>
      <c r="AP4176" t="str">
        <f t="shared" si="798"/>
        <v>95</v>
      </c>
      <c r="AQ4176" s="145" t="s">
        <v>1826</v>
      </c>
      <c r="AR4176" t="str">
        <f t="shared" si="799"/>
        <v>1-Adjusted Base Budget</v>
      </c>
      <c r="AS4176" s="145" t="s">
        <v>1827</v>
      </c>
      <c r="AT4176" t="s">
        <v>213</v>
      </c>
      <c r="AV4176" t="str">
        <f t="shared" si="805"/>
        <v>UAVP</v>
      </c>
      <c r="AW4176" t="str">
        <f t="shared" si="804"/>
        <v>VP UNIVERSITY ACADEMIC AFFAIRS</v>
      </c>
    </row>
    <row r="4177" spans="1:49">
      <c r="A4177" s="59">
        <v>2018</v>
      </c>
      <c r="B4177" t="s">
        <v>137</v>
      </c>
      <c r="C4177" t="s">
        <v>1429</v>
      </c>
      <c r="D4177" t="s">
        <v>1430</v>
      </c>
      <c r="E4177" t="s">
        <v>1434</v>
      </c>
      <c r="F4177" t="s">
        <v>228</v>
      </c>
      <c r="H4177" t="s">
        <v>1781</v>
      </c>
      <c r="I4177" s="170" t="s">
        <v>87</v>
      </c>
      <c r="J4177" t="s">
        <v>88</v>
      </c>
      <c r="K4177" t="s">
        <v>214</v>
      </c>
      <c r="L4177" t="s">
        <v>276</v>
      </c>
      <c r="M4177" t="s">
        <v>277</v>
      </c>
      <c r="N4177" t="s">
        <v>217</v>
      </c>
      <c r="O4177" t="s">
        <v>263</v>
      </c>
      <c r="P4177" t="s">
        <v>278</v>
      </c>
      <c r="Q4177" t="s">
        <v>279</v>
      </c>
      <c r="R4177" t="s">
        <v>280</v>
      </c>
      <c r="S4177" t="s">
        <v>281</v>
      </c>
      <c r="T4177" t="s">
        <v>282</v>
      </c>
      <c r="U4177" s="61" t="s">
        <v>283</v>
      </c>
      <c r="V4177" t="s">
        <v>1390</v>
      </c>
      <c r="W4177" t="s">
        <v>263</v>
      </c>
      <c r="X4177" s="59">
        <v>125000</v>
      </c>
      <c r="Y4177" s="59">
        <v>125000</v>
      </c>
      <c r="AA4177" s="146" t="str">
        <f t="shared" si="801"/>
        <v>EX</v>
      </c>
      <c r="AB4177" s="146">
        <f t="shared" si="803"/>
        <v>0</v>
      </c>
      <c r="AC4177" t="str">
        <f t="shared" si="794"/>
        <v>EX</v>
      </c>
      <c r="AD4177" s="74">
        <f t="shared" si="795"/>
        <v>125000</v>
      </c>
      <c r="AE4177" s="74">
        <f t="shared" si="800"/>
        <v>125000</v>
      </c>
      <c r="AF4177">
        <v>1</v>
      </c>
      <c r="AG4177">
        <v>0</v>
      </c>
      <c r="AH4177" s="74">
        <v>0</v>
      </c>
      <c r="AJ4177" s="74">
        <f t="shared" si="796"/>
        <v>0</v>
      </c>
      <c r="AK4177" s="74">
        <f t="shared" si="802"/>
        <v>125000</v>
      </c>
      <c r="AL4177" t="str">
        <f t="shared" si="797"/>
        <v>N</v>
      </c>
      <c r="AN4177" t="s">
        <v>89</v>
      </c>
      <c r="AO4177" t="s">
        <v>88</v>
      </c>
      <c r="AP4177" t="str">
        <f t="shared" si="798"/>
        <v>95</v>
      </c>
      <c r="AQ4177" s="145" t="s">
        <v>1826</v>
      </c>
      <c r="AR4177" t="str">
        <f t="shared" si="799"/>
        <v>1-Adjusted Base Budget</v>
      </c>
      <c r="AS4177" s="145" t="s">
        <v>1827</v>
      </c>
      <c r="AT4177" t="s">
        <v>213</v>
      </c>
      <c r="AV4177" t="str">
        <f t="shared" si="805"/>
        <v>UAVP</v>
      </c>
      <c r="AW4177" t="str">
        <f t="shared" si="804"/>
        <v>VP UNIVERSITY ACADEMIC AFFAIRS</v>
      </c>
    </row>
    <row r="4178" spans="1:49">
      <c r="A4178" s="59">
        <v>2018</v>
      </c>
      <c r="B4178" t="s">
        <v>137</v>
      </c>
      <c r="C4178" t="s">
        <v>1429</v>
      </c>
      <c r="D4178" t="s">
        <v>1430</v>
      </c>
      <c r="E4178" t="s">
        <v>1434</v>
      </c>
      <c r="F4178" t="s">
        <v>228</v>
      </c>
      <c r="H4178" t="s">
        <v>1781</v>
      </c>
      <c r="I4178" s="170" t="s">
        <v>87</v>
      </c>
      <c r="J4178" t="s">
        <v>88</v>
      </c>
      <c r="K4178" t="s">
        <v>214</v>
      </c>
      <c r="L4178" t="s">
        <v>320</v>
      </c>
      <c r="M4178" t="s">
        <v>321</v>
      </c>
      <c r="N4178" t="s">
        <v>1229</v>
      </c>
      <c r="O4178" t="s">
        <v>263</v>
      </c>
      <c r="P4178" t="s">
        <v>287</v>
      </c>
      <c r="Q4178" t="s">
        <v>288</v>
      </c>
      <c r="R4178" t="s">
        <v>289</v>
      </c>
      <c r="S4178" t="s">
        <v>281</v>
      </c>
      <c r="T4178" t="s">
        <v>282</v>
      </c>
      <c r="U4178" s="61" t="s">
        <v>283</v>
      </c>
      <c r="V4178" t="s">
        <v>1390</v>
      </c>
      <c r="W4178" t="s">
        <v>219</v>
      </c>
      <c r="X4178" s="59">
        <v>0</v>
      </c>
      <c r="Y4178" s="59">
        <v>37000</v>
      </c>
      <c r="AA4178" s="146" t="str">
        <f t="shared" si="801"/>
        <v>IN</v>
      </c>
      <c r="AB4178" s="146" t="str">
        <f t="shared" si="803"/>
        <v>10cr</v>
      </c>
      <c r="AC4178" t="str">
        <f t="shared" si="794"/>
        <v>Allot/Xfer IN</v>
      </c>
      <c r="AD4178" s="74">
        <f t="shared" si="795"/>
        <v>-37000</v>
      </c>
      <c r="AE4178" s="74">
        <f t="shared" si="800"/>
        <v>37000</v>
      </c>
      <c r="AF4178">
        <v>1</v>
      </c>
      <c r="AG4178">
        <v>0</v>
      </c>
      <c r="AH4178" s="74">
        <v>0</v>
      </c>
      <c r="AJ4178" s="74">
        <f t="shared" si="796"/>
        <v>0</v>
      </c>
      <c r="AK4178" s="74">
        <f t="shared" si="802"/>
        <v>37000</v>
      </c>
      <c r="AL4178" t="str">
        <f t="shared" si="797"/>
        <v>N</v>
      </c>
      <c r="AN4178" t="s">
        <v>89</v>
      </c>
      <c r="AO4178" t="s">
        <v>88</v>
      </c>
      <c r="AP4178" t="str">
        <f t="shared" si="798"/>
        <v>95</v>
      </c>
      <c r="AQ4178" s="145" t="s">
        <v>1826</v>
      </c>
      <c r="AR4178" t="str">
        <f t="shared" si="799"/>
        <v>1-Adjusted Base Budget</v>
      </c>
      <c r="AS4178" s="145" t="s">
        <v>1827</v>
      </c>
      <c r="AT4178" t="s">
        <v>213</v>
      </c>
      <c r="AV4178" t="str">
        <f t="shared" si="805"/>
        <v>UAVP</v>
      </c>
      <c r="AW4178" t="str">
        <f t="shared" si="804"/>
        <v>VP UNIVERSITY ACADEMIC AFFAIRS</v>
      </c>
    </row>
    <row r="4179" spans="1:49">
      <c r="A4179" s="59">
        <v>2018</v>
      </c>
      <c r="B4179" t="s">
        <v>137</v>
      </c>
      <c r="C4179" t="s">
        <v>305</v>
      </c>
      <c r="D4179" t="s">
        <v>1438</v>
      </c>
      <c r="E4179" t="s">
        <v>1439</v>
      </c>
      <c r="F4179" t="s">
        <v>228</v>
      </c>
      <c r="H4179" t="s">
        <v>1440</v>
      </c>
      <c r="I4179" s="170" t="s">
        <v>87</v>
      </c>
      <c r="J4179" t="s">
        <v>88</v>
      </c>
      <c r="K4179" t="s">
        <v>214</v>
      </c>
      <c r="L4179" t="s">
        <v>126</v>
      </c>
      <c r="M4179" t="s">
        <v>345</v>
      </c>
      <c r="N4179" t="s">
        <v>217</v>
      </c>
      <c r="O4179" t="s">
        <v>263</v>
      </c>
      <c r="P4179" t="s">
        <v>346</v>
      </c>
      <c r="Q4179" t="s">
        <v>345</v>
      </c>
      <c r="R4179" t="s">
        <v>347</v>
      </c>
      <c r="S4179" t="s">
        <v>338</v>
      </c>
      <c r="T4179" t="s">
        <v>339</v>
      </c>
      <c r="U4179" s="61" t="s">
        <v>340</v>
      </c>
      <c r="V4179" t="s">
        <v>139</v>
      </c>
      <c r="W4179" t="s">
        <v>263</v>
      </c>
      <c r="X4179" s="59">
        <v>2626276</v>
      </c>
      <c r="Y4179" s="59">
        <v>2524220</v>
      </c>
      <c r="AA4179" s="146" t="str">
        <f t="shared" si="801"/>
        <v>EX</v>
      </c>
      <c r="AB4179" s="146">
        <f t="shared" si="803"/>
        <v>0</v>
      </c>
      <c r="AC4179" t="str">
        <f t="shared" ref="AC4179:AC4242" si="806">IF(O4179 =AA4179,W4179,"Allot/Xfer IN")</f>
        <v>EX</v>
      </c>
      <c r="AD4179" s="74">
        <f t="shared" ref="AD4179:AD4242" si="807">IF(O4179 =AA4179,Y4179,-Y4179)</f>
        <v>2524220</v>
      </c>
      <c r="AE4179" s="74">
        <f t="shared" si="800"/>
        <v>2524220</v>
      </c>
      <c r="AF4179">
        <v>1.3809</v>
      </c>
      <c r="AG4179">
        <v>69714</v>
      </c>
      <c r="AH4179" s="74">
        <v>-54018.308000000216</v>
      </c>
      <c r="AJ4179" s="74">
        <f t="shared" ref="AJ4179:AJ4242" si="808">SUM(AG4179:AI4179)</f>
        <v>15695.691999999784</v>
      </c>
      <c r="AK4179" s="74">
        <f t="shared" si="802"/>
        <v>2539915.6919999998</v>
      </c>
      <c r="AL4179" t="str">
        <f t="shared" ref="AL4179:AL4242" si="809">IF(AF4179&lt;&gt;1,"Y","N")</f>
        <v>Y</v>
      </c>
      <c r="AN4179" t="s">
        <v>89</v>
      </c>
      <c r="AO4179" t="s">
        <v>88</v>
      </c>
      <c r="AP4179" t="str">
        <f t="shared" ref="AP4179:AP4242" si="810">IF(AL4179 ="Y","99",I4179)</f>
        <v>99</v>
      </c>
      <c r="AQ4179" s="145" t="s">
        <v>1826</v>
      </c>
      <c r="AR4179" t="str">
        <f t="shared" ref="AR4179:AR4242" si="811">IF(AM4179 ="y",AQ4179,IF(AG4179 &lt;&gt;0,"2-Provision for Compensation Incr","1-Adjusted Base Budget"))</f>
        <v>2-Provision for Compensation Incr</v>
      </c>
      <c r="AS4179" s="145" t="s">
        <v>1827</v>
      </c>
      <c r="AT4179" t="s">
        <v>213</v>
      </c>
      <c r="AV4179" t="str">
        <f t="shared" si="805"/>
        <v>UAVP</v>
      </c>
      <c r="AW4179" t="str">
        <f t="shared" si="804"/>
        <v>VP UNIVERSITY ACADEMIC AFFAIRS</v>
      </c>
    </row>
    <row r="4180" spans="1:49">
      <c r="A4180" s="59">
        <v>2018</v>
      </c>
      <c r="B4180" t="s">
        <v>137</v>
      </c>
      <c r="C4180" t="s">
        <v>305</v>
      </c>
      <c r="D4180" t="s">
        <v>1438</v>
      </c>
      <c r="E4180" t="s">
        <v>1441</v>
      </c>
      <c r="F4180" t="s">
        <v>228</v>
      </c>
      <c r="H4180" t="s">
        <v>138</v>
      </c>
      <c r="I4180" s="170" t="s">
        <v>87</v>
      </c>
      <c r="J4180" t="s">
        <v>88</v>
      </c>
      <c r="K4180" t="s">
        <v>214</v>
      </c>
      <c r="L4180" t="s">
        <v>126</v>
      </c>
      <c r="M4180" t="s">
        <v>345</v>
      </c>
      <c r="N4180" t="s">
        <v>217</v>
      </c>
      <c r="O4180" t="s">
        <v>263</v>
      </c>
      <c r="P4180" t="s">
        <v>346</v>
      </c>
      <c r="Q4180" t="s">
        <v>345</v>
      </c>
      <c r="R4180" t="s">
        <v>347</v>
      </c>
      <c r="S4180" t="s">
        <v>338</v>
      </c>
      <c r="T4180" t="s">
        <v>339</v>
      </c>
      <c r="U4180" s="61" t="s">
        <v>340</v>
      </c>
      <c r="V4180" t="s">
        <v>139</v>
      </c>
      <c r="W4180" t="s">
        <v>263</v>
      </c>
      <c r="X4180" s="59">
        <v>559911</v>
      </c>
      <c r="Y4180" s="59">
        <v>570033</v>
      </c>
      <c r="Z4180" t="s">
        <v>139</v>
      </c>
      <c r="AA4180" s="146" t="str">
        <f t="shared" si="801"/>
        <v>EX</v>
      </c>
      <c r="AB4180" s="146" t="str">
        <f t="shared" si="803"/>
        <v>SS</v>
      </c>
      <c r="AC4180" t="str">
        <f t="shared" si="806"/>
        <v>EX</v>
      </c>
      <c r="AD4180" s="74">
        <f t="shared" si="807"/>
        <v>570033</v>
      </c>
      <c r="AE4180" s="74">
        <f t="shared" ref="AE4180:AE4243" si="812">Y4180</f>
        <v>570033</v>
      </c>
      <c r="AF4180">
        <v>1.3809</v>
      </c>
      <c r="AG4180">
        <v>15743</v>
      </c>
      <c r="AH4180" s="74">
        <v>-12198.70620000005</v>
      </c>
      <c r="AJ4180" s="74">
        <f t="shared" si="808"/>
        <v>3544.2937999999504</v>
      </c>
      <c r="AK4180" s="74">
        <f t="shared" si="802"/>
        <v>573577.29379999998</v>
      </c>
      <c r="AL4180" t="str">
        <f t="shared" si="809"/>
        <v>Y</v>
      </c>
      <c r="AN4180" t="s">
        <v>89</v>
      </c>
      <c r="AO4180" t="s">
        <v>88</v>
      </c>
      <c r="AP4180" t="str">
        <f t="shared" si="810"/>
        <v>99</v>
      </c>
      <c r="AQ4180" s="145" t="s">
        <v>1826</v>
      </c>
      <c r="AR4180" t="str">
        <f t="shared" si="811"/>
        <v>2-Provision for Compensation Incr</v>
      </c>
      <c r="AS4180" s="145" t="s">
        <v>1827</v>
      </c>
      <c r="AT4180" t="s">
        <v>213</v>
      </c>
      <c r="AV4180" t="str">
        <f t="shared" si="805"/>
        <v>UAVP</v>
      </c>
      <c r="AW4180" t="str">
        <f t="shared" si="804"/>
        <v>VP UNIVERSITY ACADEMIC AFFAIRS</v>
      </c>
    </row>
    <row r="4181" spans="1:49">
      <c r="A4181" s="59">
        <v>2018</v>
      </c>
      <c r="B4181" t="s">
        <v>137</v>
      </c>
      <c r="C4181" t="s">
        <v>305</v>
      </c>
      <c r="D4181" t="s">
        <v>1438</v>
      </c>
      <c r="E4181" t="s">
        <v>1439</v>
      </c>
      <c r="F4181" t="s">
        <v>228</v>
      </c>
      <c r="H4181" t="s">
        <v>1440</v>
      </c>
      <c r="I4181" s="170" t="s">
        <v>87</v>
      </c>
      <c r="J4181" t="s">
        <v>88</v>
      </c>
      <c r="K4181" t="s">
        <v>214</v>
      </c>
      <c r="L4181" t="s">
        <v>614</v>
      </c>
      <c r="M4181" t="s">
        <v>615</v>
      </c>
      <c r="N4181" t="s">
        <v>217</v>
      </c>
      <c r="O4181" t="s">
        <v>263</v>
      </c>
      <c r="P4181" t="s">
        <v>346</v>
      </c>
      <c r="Q4181" t="s">
        <v>345</v>
      </c>
      <c r="R4181" t="s">
        <v>347</v>
      </c>
      <c r="S4181" t="s">
        <v>338</v>
      </c>
      <c r="T4181" t="s">
        <v>339</v>
      </c>
      <c r="U4181" s="61" t="s">
        <v>340</v>
      </c>
      <c r="V4181" t="s">
        <v>139</v>
      </c>
      <c r="W4181" t="s">
        <v>263</v>
      </c>
      <c r="X4181" s="59">
        <v>-52577</v>
      </c>
      <c r="Y4181" s="59">
        <v>3386</v>
      </c>
      <c r="AA4181" s="146" t="str">
        <f t="shared" si="801"/>
        <v>EX</v>
      </c>
      <c r="AB4181" s="146">
        <f t="shared" si="803"/>
        <v>0</v>
      </c>
      <c r="AC4181" t="str">
        <f t="shared" si="806"/>
        <v>EX</v>
      </c>
      <c r="AD4181" s="74">
        <f t="shared" si="807"/>
        <v>3386</v>
      </c>
      <c r="AE4181" s="74">
        <f t="shared" si="812"/>
        <v>3386</v>
      </c>
      <c r="AF4181">
        <v>1</v>
      </c>
      <c r="AG4181">
        <v>0</v>
      </c>
      <c r="AH4181" s="74">
        <v>0</v>
      </c>
      <c r="AJ4181" s="74">
        <f t="shared" si="808"/>
        <v>0</v>
      </c>
      <c r="AK4181" s="74">
        <f t="shared" si="802"/>
        <v>3386</v>
      </c>
      <c r="AL4181" t="str">
        <f t="shared" si="809"/>
        <v>N</v>
      </c>
      <c r="AN4181" t="s">
        <v>89</v>
      </c>
      <c r="AO4181" t="s">
        <v>88</v>
      </c>
      <c r="AP4181" t="str">
        <f t="shared" si="810"/>
        <v>95</v>
      </c>
      <c r="AQ4181" s="145" t="s">
        <v>1826</v>
      </c>
      <c r="AR4181" t="str">
        <f t="shared" si="811"/>
        <v>1-Adjusted Base Budget</v>
      </c>
      <c r="AS4181" s="145" t="s">
        <v>1827</v>
      </c>
      <c r="AT4181" t="s">
        <v>213</v>
      </c>
      <c r="AV4181" t="str">
        <f t="shared" si="805"/>
        <v>UAVP</v>
      </c>
      <c r="AW4181" t="str">
        <f t="shared" si="804"/>
        <v>VP UNIVERSITY ACADEMIC AFFAIRS</v>
      </c>
    </row>
    <row r="4182" spans="1:49">
      <c r="A4182" s="59">
        <v>2018</v>
      </c>
      <c r="B4182" t="s">
        <v>137</v>
      </c>
      <c r="C4182" t="s">
        <v>305</v>
      </c>
      <c r="D4182" t="s">
        <v>1438</v>
      </c>
      <c r="E4182" t="s">
        <v>1439</v>
      </c>
      <c r="F4182" t="s">
        <v>228</v>
      </c>
      <c r="H4182" t="s">
        <v>1440</v>
      </c>
      <c r="I4182" s="170" t="s">
        <v>87</v>
      </c>
      <c r="J4182" t="s">
        <v>88</v>
      </c>
      <c r="K4182" t="s">
        <v>214</v>
      </c>
      <c r="L4182" t="s">
        <v>127</v>
      </c>
      <c r="M4182" t="s">
        <v>455</v>
      </c>
      <c r="N4182" t="s">
        <v>217</v>
      </c>
      <c r="O4182" t="s">
        <v>263</v>
      </c>
      <c r="P4182" t="s">
        <v>346</v>
      </c>
      <c r="Q4182" t="s">
        <v>345</v>
      </c>
      <c r="R4182" t="s">
        <v>347</v>
      </c>
      <c r="S4182" t="s">
        <v>338</v>
      </c>
      <c r="T4182" t="s">
        <v>339</v>
      </c>
      <c r="U4182" s="61" t="s">
        <v>340</v>
      </c>
      <c r="V4182" t="s">
        <v>139</v>
      </c>
      <c r="W4182" t="s">
        <v>263</v>
      </c>
      <c r="X4182" s="59">
        <v>94432</v>
      </c>
      <c r="Y4182" s="59">
        <v>140525</v>
      </c>
      <c r="AA4182" s="146" t="str">
        <f t="shared" si="801"/>
        <v>EX</v>
      </c>
      <c r="AB4182" s="146">
        <f t="shared" si="803"/>
        <v>0</v>
      </c>
      <c r="AC4182" t="str">
        <f t="shared" si="806"/>
        <v>EX</v>
      </c>
      <c r="AD4182" s="74">
        <f t="shared" si="807"/>
        <v>140525</v>
      </c>
      <c r="AE4182" s="74">
        <f t="shared" si="812"/>
        <v>140525</v>
      </c>
      <c r="AF4182">
        <v>1.3809</v>
      </c>
      <c r="AG4182">
        <v>3881</v>
      </c>
      <c r="AH4182" s="74">
        <v>-3007.235000000012</v>
      </c>
      <c r="AJ4182" s="74">
        <f t="shared" si="808"/>
        <v>873.76499999998805</v>
      </c>
      <c r="AK4182" s="74">
        <f t="shared" si="802"/>
        <v>141398.76499999998</v>
      </c>
      <c r="AL4182" t="str">
        <f t="shared" si="809"/>
        <v>Y</v>
      </c>
      <c r="AN4182" t="s">
        <v>89</v>
      </c>
      <c r="AO4182" t="s">
        <v>88</v>
      </c>
      <c r="AP4182" t="str">
        <f t="shared" si="810"/>
        <v>99</v>
      </c>
      <c r="AQ4182" s="145" t="s">
        <v>1826</v>
      </c>
      <c r="AR4182" t="str">
        <f t="shared" si="811"/>
        <v>2-Provision for Compensation Incr</v>
      </c>
      <c r="AS4182" s="145" t="s">
        <v>1827</v>
      </c>
      <c r="AT4182" t="s">
        <v>213</v>
      </c>
      <c r="AV4182" t="str">
        <f t="shared" si="805"/>
        <v>UAVP</v>
      </c>
      <c r="AW4182" t="str">
        <f t="shared" si="804"/>
        <v>VP UNIVERSITY ACADEMIC AFFAIRS</v>
      </c>
    </row>
    <row r="4183" spans="1:49">
      <c r="A4183" s="59">
        <v>2018</v>
      </c>
      <c r="B4183" t="s">
        <v>137</v>
      </c>
      <c r="C4183" t="s">
        <v>305</v>
      </c>
      <c r="D4183" t="s">
        <v>1438</v>
      </c>
      <c r="E4183" t="s">
        <v>1441</v>
      </c>
      <c r="F4183" t="s">
        <v>228</v>
      </c>
      <c r="H4183" t="s">
        <v>138</v>
      </c>
      <c r="I4183" s="170" t="s">
        <v>87</v>
      </c>
      <c r="J4183" t="s">
        <v>88</v>
      </c>
      <c r="K4183" t="s">
        <v>214</v>
      </c>
      <c r="L4183" t="s">
        <v>127</v>
      </c>
      <c r="M4183" t="s">
        <v>455</v>
      </c>
      <c r="N4183" t="s">
        <v>217</v>
      </c>
      <c r="O4183" t="s">
        <v>263</v>
      </c>
      <c r="P4183" t="s">
        <v>346</v>
      </c>
      <c r="Q4183" t="s">
        <v>345</v>
      </c>
      <c r="R4183" t="s">
        <v>347</v>
      </c>
      <c r="S4183" t="s">
        <v>338</v>
      </c>
      <c r="T4183" t="s">
        <v>339</v>
      </c>
      <c r="U4183" s="61" t="s">
        <v>340</v>
      </c>
      <c r="V4183" t="s">
        <v>139</v>
      </c>
      <c r="W4183" t="s">
        <v>263</v>
      </c>
      <c r="X4183" s="59">
        <v>134514</v>
      </c>
      <c r="Y4183" s="59">
        <v>134514</v>
      </c>
      <c r="Z4183" t="s">
        <v>139</v>
      </c>
      <c r="AA4183" s="146" t="str">
        <f t="shared" si="801"/>
        <v>EX</v>
      </c>
      <c r="AB4183" s="146" t="str">
        <f t="shared" si="803"/>
        <v>SS</v>
      </c>
      <c r="AC4183" t="str">
        <f t="shared" si="806"/>
        <v>EX</v>
      </c>
      <c r="AD4183" s="74">
        <f t="shared" si="807"/>
        <v>134514</v>
      </c>
      <c r="AE4183" s="74">
        <f t="shared" si="812"/>
        <v>134514</v>
      </c>
      <c r="AF4183">
        <v>1.3809</v>
      </c>
      <c r="AG4183">
        <v>3715</v>
      </c>
      <c r="AH4183" s="74">
        <v>-2878.5996000000114</v>
      </c>
      <c r="AJ4183" s="74">
        <f t="shared" si="808"/>
        <v>836.40039999998862</v>
      </c>
      <c r="AK4183" s="74">
        <f t="shared" si="802"/>
        <v>135350.40039999998</v>
      </c>
      <c r="AL4183" t="str">
        <f t="shared" si="809"/>
        <v>Y</v>
      </c>
      <c r="AN4183" t="s">
        <v>89</v>
      </c>
      <c r="AO4183" t="s">
        <v>88</v>
      </c>
      <c r="AP4183" t="str">
        <f t="shared" si="810"/>
        <v>99</v>
      </c>
      <c r="AQ4183" s="145" t="s">
        <v>1826</v>
      </c>
      <c r="AR4183" t="str">
        <f t="shared" si="811"/>
        <v>2-Provision for Compensation Incr</v>
      </c>
      <c r="AS4183" s="145" t="s">
        <v>1827</v>
      </c>
      <c r="AT4183" t="s">
        <v>213</v>
      </c>
      <c r="AV4183" t="str">
        <f t="shared" si="805"/>
        <v>UAVP</v>
      </c>
      <c r="AW4183" t="str">
        <f t="shared" si="804"/>
        <v>VP UNIVERSITY ACADEMIC AFFAIRS</v>
      </c>
    </row>
    <row r="4184" spans="1:49">
      <c r="A4184" s="59">
        <v>2018</v>
      </c>
      <c r="B4184" t="s">
        <v>137</v>
      </c>
      <c r="C4184" t="s">
        <v>305</v>
      </c>
      <c r="D4184" t="s">
        <v>1438</v>
      </c>
      <c r="E4184" t="s">
        <v>1439</v>
      </c>
      <c r="F4184" t="s">
        <v>228</v>
      </c>
      <c r="H4184" t="s">
        <v>1440</v>
      </c>
      <c r="I4184" s="170" t="s">
        <v>87</v>
      </c>
      <c r="J4184" t="s">
        <v>88</v>
      </c>
      <c r="K4184" t="s">
        <v>214</v>
      </c>
      <c r="L4184" t="s">
        <v>128</v>
      </c>
      <c r="M4184" t="s">
        <v>457</v>
      </c>
      <c r="N4184" t="s">
        <v>217</v>
      </c>
      <c r="O4184" t="s">
        <v>263</v>
      </c>
      <c r="P4184" t="s">
        <v>458</v>
      </c>
      <c r="Q4184" t="s">
        <v>459</v>
      </c>
      <c r="R4184" t="s">
        <v>460</v>
      </c>
      <c r="S4184" t="s">
        <v>338</v>
      </c>
      <c r="T4184" t="s">
        <v>339</v>
      </c>
      <c r="U4184" s="61" t="s">
        <v>340</v>
      </c>
      <c r="V4184" t="s">
        <v>139</v>
      </c>
      <c r="W4184" t="s">
        <v>263</v>
      </c>
      <c r="X4184" s="59">
        <v>100341</v>
      </c>
      <c r="Y4184" s="59">
        <v>100341</v>
      </c>
      <c r="AA4184" s="146" t="str">
        <f t="shared" si="801"/>
        <v>EX</v>
      </c>
      <c r="AB4184" s="146">
        <f t="shared" si="803"/>
        <v>0</v>
      </c>
      <c r="AC4184" t="str">
        <f t="shared" si="806"/>
        <v>EX</v>
      </c>
      <c r="AD4184" s="74">
        <f t="shared" si="807"/>
        <v>100341</v>
      </c>
      <c r="AE4184" s="74">
        <f t="shared" si="812"/>
        <v>100341</v>
      </c>
      <c r="AF4184">
        <v>1.3859999999999999</v>
      </c>
      <c r="AG4184">
        <v>2781</v>
      </c>
      <c r="AH4184" s="74">
        <v>-391.32990000000149</v>
      </c>
      <c r="AJ4184" s="74">
        <f t="shared" si="808"/>
        <v>2389.6700999999985</v>
      </c>
      <c r="AK4184" s="74">
        <f t="shared" si="802"/>
        <v>102730.6701</v>
      </c>
      <c r="AL4184" t="str">
        <f t="shared" si="809"/>
        <v>Y</v>
      </c>
      <c r="AN4184" t="s">
        <v>89</v>
      </c>
      <c r="AO4184" t="s">
        <v>88</v>
      </c>
      <c r="AP4184" t="str">
        <f t="shared" si="810"/>
        <v>99</v>
      </c>
      <c r="AQ4184" s="145" t="s">
        <v>1826</v>
      </c>
      <c r="AR4184" t="str">
        <f t="shared" si="811"/>
        <v>2-Provision for Compensation Incr</v>
      </c>
      <c r="AS4184" s="145" t="s">
        <v>1827</v>
      </c>
      <c r="AT4184" t="s">
        <v>213</v>
      </c>
      <c r="AV4184" t="str">
        <f t="shared" si="805"/>
        <v>UAVP</v>
      </c>
      <c r="AW4184" t="str">
        <f t="shared" si="804"/>
        <v>VP UNIVERSITY ACADEMIC AFFAIRS</v>
      </c>
    </row>
    <row r="4185" spans="1:49">
      <c r="A4185" s="59">
        <v>2018</v>
      </c>
      <c r="B4185" t="s">
        <v>137</v>
      </c>
      <c r="C4185" t="s">
        <v>305</v>
      </c>
      <c r="D4185" t="s">
        <v>1438</v>
      </c>
      <c r="E4185" t="s">
        <v>1441</v>
      </c>
      <c r="F4185" t="s">
        <v>228</v>
      </c>
      <c r="H4185" t="s">
        <v>138</v>
      </c>
      <c r="I4185" s="170" t="s">
        <v>87</v>
      </c>
      <c r="J4185" t="s">
        <v>88</v>
      </c>
      <c r="K4185" t="s">
        <v>214</v>
      </c>
      <c r="L4185" t="s">
        <v>128</v>
      </c>
      <c r="M4185" t="s">
        <v>457</v>
      </c>
      <c r="N4185" t="s">
        <v>217</v>
      </c>
      <c r="O4185" t="s">
        <v>263</v>
      </c>
      <c r="P4185" t="s">
        <v>458</v>
      </c>
      <c r="Q4185" t="s">
        <v>459</v>
      </c>
      <c r="R4185" t="s">
        <v>460</v>
      </c>
      <c r="S4185" t="s">
        <v>338</v>
      </c>
      <c r="T4185" t="s">
        <v>339</v>
      </c>
      <c r="U4185" s="61" t="s">
        <v>340</v>
      </c>
      <c r="V4185" t="s">
        <v>139</v>
      </c>
      <c r="W4185" t="s">
        <v>263</v>
      </c>
      <c r="X4185" s="59">
        <v>958920</v>
      </c>
      <c r="Y4185" s="59">
        <v>943507</v>
      </c>
      <c r="Z4185" t="s">
        <v>139</v>
      </c>
      <c r="AA4185" s="146" t="str">
        <f t="shared" si="801"/>
        <v>EX</v>
      </c>
      <c r="AB4185" s="146" t="str">
        <f t="shared" si="803"/>
        <v>SS</v>
      </c>
      <c r="AC4185" t="str">
        <f t="shared" si="806"/>
        <v>EX</v>
      </c>
      <c r="AD4185" s="74">
        <f t="shared" si="807"/>
        <v>943507</v>
      </c>
      <c r="AE4185" s="74">
        <f t="shared" si="812"/>
        <v>943507</v>
      </c>
      <c r="AF4185">
        <v>1.3859999999999999</v>
      </c>
      <c r="AG4185">
        <v>26154</v>
      </c>
      <c r="AH4185" s="74">
        <v>-3679.6773000000139</v>
      </c>
      <c r="AJ4185" s="74">
        <f t="shared" si="808"/>
        <v>22474.322699999986</v>
      </c>
      <c r="AK4185" s="74">
        <f t="shared" si="802"/>
        <v>965981.32270000002</v>
      </c>
      <c r="AL4185" t="str">
        <f t="shared" si="809"/>
        <v>Y</v>
      </c>
      <c r="AN4185" t="s">
        <v>89</v>
      </c>
      <c r="AO4185" t="s">
        <v>88</v>
      </c>
      <c r="AP4185" t="str">
        <f t="shared" si="810"/>
        <v>99</v>
      </c>
      <c r="AQ4185" s="145" t="s">
        <v>1826</v>
      </c>
      <c r="AR4185" t="str">
        <f t="shared" si="811"/>
        <v>2-Provision for Compensation Incr</v>
      </c>
      <c r="AS4185" s="145" t="s">
        <v>1827</v>
      </c>
      <c r="AT4185" t="s">
        <v>213</v>
      </c>
      <c r="AV4185" t="str">
        <f t="shared" si="805"/>
        <v>UAVP</v>
      </c>
      <c r="AW4185" t="str">
        <f t="shared" si="804"/>
        <v>VP UNIVERSITY ACADEMIC AFFAIRS</v>
      </c>
    </row>
    <row r="4186" spans="1:49">
      <c r="A4186" s="59">
        <v>2018</v>
      </c>
      <c r="B4186" t="s">
        <v>137</v>
      </c>
      <c r="C4186" t="s">
        <v>305</v>
      </c>
      <c r="D4186" t="s">
        <v>1438</v>
      </c>
      <c r="E4186" t="s">
        <v>1439</v>
      </c>
      <c r="F4186" t="s">
        <v>228</v>
      </c>
      <c r="H4186" t="s">
        <v>1440</v>
      </c>
      <c r="I4186" s="170" t="s">
        <v>87</v>
      </c>
      <c r="J4186" t="s">
        <v>88</v>
      </c>
      <c r="K4186" t="s">
        <v>214</v>
      </c>
      <c r="L4186" t="s">
        <v>461</v>
      </c>
      <c r="M4186" t="s">
        <v>462</v>
      </c>
      <c r="N4186" t="s">
        <v>217</v>
      </c>
      <c r="O4186" t="s">
        <v>263</v>
      </c>
      <c r="P4186" t="s">
        <v>458</v>
      </c>
      <c r="Q4186" t="s">
        <v>459</v>
      </c>
      <c r="R4186" t="s">
        <v>460</v>
      </c>
      <c r="S4186" t="s">
        <v>338</v>
      </c>
      <c r="T4186" t="s">
        <v>339</v>
      </c>
      <c r="U4186" s="61" t="s">
        <v>340</v>
      </c>
      <c r="V4186" t="s">
        <v>139</v>
      </c>
      <c r="W4186" t="s">
        <v>263</v>
      </c>
      <c r="X4186" s="59">
        <v>201</v>
      </c>
      <c r="Y4186" s="59">
        <v>201</v>
      </c>
      <c r="AA4186" s="146" t="str">
        <f t="shared" si="801"/>
        <v>EX</v>
      </c>
      <c r="AB4186" s="146">
        <f t="shared" si="803"/>
        <v>0</v>
      </c>
      <c r="AC4186" t="str">
        <f t="shared" si="806"/>
        <v>EX</v>
      </c>
      <c r="AD4186" s="74">
        <f t="shared" si="807"/>
        <v>201</v>
      </c>
      <c r="AE4186" s="74">
        <f t="shared" si="812"/>
        <v>201</v>
      </c>
      <c r="AF4186">
        <v>1</v>
      </c>
      <c r="AG4186">
        <v>0</v>
      </c>
      <c r="AH4186" s="74">
        <v>0</v>
      </c>
      <c r="AJ4186" s="74">
        <f t="shared" si="808"/>
        <v>0</v>
      </c>
      <c r="AK4186" s="74">
        <f t="shared" si="802"/>
        <v>201</v>
      </c>
      <c r="AL4186" t="str">
        <f t="shared" si="809"/>
        <v>N</v>
      </c>
      <c r="AN4186" t="s">
        <v>89</v>
      </c>
      <c r="AO4186" t="s">
        <v>88</v>
      </c>
      <c r="AP4186" t="str">
        <f t="shared" si="810"/>
        <v>95</v>
      </c>
      <c r="AQ4186" s="145" t="s">
        <v>1826</v>
      </c>
      <c r="AR4186" t="str">
        <f t="shared" si="811"/>
        <v>1-Adjusted Base Budget</v>
      </c>
      <c r="AS4186" s="145" t="s">
        <v>1827</v>
      </c>
      <c r="AT4186" t="s">
        <v>213</v>
      </c>
      <c r="AV4186" t="str">
        <f t="shared" si="805"/>
        <v>UAVP</v>
      </c>
      <c r="AW4186" t="str">
        <f t="shared" si="804"/>
        <v>VP UNIVERSITY ACADEMIC AFFAIRS</v>
      </c>
    </row>
    <row r="4187" spans="1:49">
      <c r="A4187" s="59">
        <v>2018</v>
      </c>
      <c r="B4187" t="s">
        <v>137</v>
      </c>
      <c r="C4187" t="s">
        <v>305</v>
      </c>
      <c r="D4187" t="s">
        <v>1438</v>
      </c>
      <c r="E4187" t="s">
        <v>1441</v>
      </c>
      <c r="F4187" t="s">
        <v>228</v>
      </c>
      <c r="H4187" t="s">
        <v>138</v>
      </c>
      <c r="I4187" s="170" t="s">
        <v>87</v>
      </c>
      <c r="J4187" t="s">
        <v>88</v>
      </c>
      <c r="K4187" t="s">
        <v>214</v>
      </c>
      <c r="L4187" t="s">
        <v>461</v>
      </c>
      <c r="M4187" t="s">
        <v>462</v>
      </c>
      <c r="N4187" t="s">
        <v>217</v>
      </c>
      <c r="O4187" t="s">
        <v>263</v>
      </c>
      <c r="P4187" t="s">
        <v>458</v>
      </c>
      <c r="Q4187" t="s">
        <v>459</v>
      </c>
      <c r="R4187" t="s">
        <v>460</v>
      </c>
      <c r="S4187" t="s">
        <v>338</v>
      </c>
      <c r="T4187" t="s">
        <v>339</v>
      </c>
      <c r="U4187" s="61" t="s">
        <v>340</v>
      </c>
      <c r="V4187" t="s">
        <v>139</v>
      </c>
      <c r="W4187" t="s">
        <v>263</v>
      </c>
      <c r="X4187" s="59">
        <v>9014</v>
      </c>
      <c r="Y4187" s="59">
        <v>0</v>
      </c>
      <c r="Z4187" t="s">
        <v>139</v>
      </c>
      <c r="AA4187" s="146" t="str">
        <f t="shared" si="801"/>
        <v>EX</v>
      </c>
      <c r="AB4187" s="146" t="str">
        <f t="shared" si="803"/>
        <v>SS</v>
      </c>
      <c r="AC4187" t="str">
        <f t="shared" si="806"/>
        <v>EX</v>
      </c>
      <c r="AD4187" s="74">
        <f t="shared" si="807"/>
        <v>0</v>
      </c>
      <c r="AE4187" s="74">
        <f t="shared" si="812"/>
        <v>0</v>
      </c>
      <c r="AF4187">
        <v>1</v>
      </c>
      <c r="AG4187">
        <v>0</v>
      </c>
      <c r="AH4187" s="74">
        <v>0</v>
      </c>
      <c r="AJ4187" s="74">
        <f t="shared" si="808"/>
        <v>0</v>
      </c>
      <c r="AK4187" s="74">
        <f t="shared" si="802"/>
        <v>0</v>
      </c>
      <c r="AL4187" t="str">
        <f t="shared" si="809"/>
        <v>N</v>
      </c>
      <c r="AN4187" t="s">
        <v>89</v>
      </c>
      <c r="AO4187" t="s">
        <v>88</v>
      </c>
      <c r="AP4187" t="str">
        <f t="shared" si="810"/>
        <v>95</v>
      </c>
      <c r="AQ4187" s="145" t="s">
        <v>1826</v>
      </c>
      <c r="AR4187" t="str">
        <f t="shared" si="811"/>
        <v>1-Adjusted Base Budget</v>
      </c>
      <c r="AS4187" s="145" t="s">
        <v>1827</v>
      </c>
      <c r="AT4187" t="s">
        <v>213</v>
      </c>
      <c r="AV4187" t="str">
        <f t="shared" si="805"/>
        <v>UAVP</v>
      </c>
      <c r="AW4187" t="str">
        <f t="shared" si="804"/>
        <v>VP UNIVERSITY ACADEMIC AFFAIRS</v>
      </c>
    </row>
    <row r="4188" spans="1:49">
      <c r="A4188" s="59">
        <v>2018</v>
      </c>
      <c r="B4188" t="s">
        <v>137</v>
      </c>
      <c r="C4188" t="s">
        <v>305</v>
      </c>
      <c r="D4188" t="s">
        <v>1438</v>
      </c>
      <c r="E4188" t="s">
        <v>1439</v>
      </c>
      <c r="F4188" t="s">
        <v>228</v>
      </c>
      <c r="H4188" t="s">
        <v>1440</v>
      </c>
      <c r="I4188" s="170" t="s">
        <v>87</v>
      </c>
      <c r="J4188" t="s">
        <v>88</v>
      </c>
      <c r="K4188" t="s">
        <v>214</v>
      </c>
      <c r="L4188" t="s">
        <v>463</v>
      </c>
      <c r="M4188" t="s">
        <v>464</v>
      </c>
      <c r="N4188" t="s">
        <v>217</v>
      </c>
      <c r="O4188" t="s">
        <v>263</v>
      </c>
      <c r="P4188" t="s">
        <v>465</v>
      </c>
      <c r="Q4188" t="s">
        <v>466</v>
      </c>
      <c r="R4188" t="s">
        <v>467</v>
      </c>
      <c r="S4188" t="s">
        <v>338</v>
      </c>
      <c r="T4188" t="s">
        <v>339</v>
      </c>
      <c r="U4188" s="61" t="s">
        <v>340</v>
      </c>
      <c r="V4188" t="s">
        <v>139</v>
      </c>
      <c r="W4188" t="s">
        <v>263</v>
      </c>
      <c r="X4188" s="59">
        <v>20000</v>
      </c>
      <c r="Y4188" s="59">
        <v>20000</v>
      </c>
      <c r="AA4188" s="146" t="str">
        <f t="shared" si="801"/>
        <v>EX</v>
      </c>
      <c r="AB4188" s="146">
        <f t="shared" si="803"/>
        <v>0</v>
      </c>
      <c r="AC4188" t="str">
        <f t="shared" si="806"/>
        <v>EX</v>
      </c>
      <c r="AD4188" s="74">
        <f t="shared" si="807"/>
        <v>20000</v>
      </c>
      <c r="AE4188" s="74">
        <f t="shared" si="812"/>
        <v>20000</v>
      </c>
      <c r="AF4188">
        <v>1</v>
      </c>
      <c r="AG4188">
        <v>0</v>
      </c>
      <c r="AH4188" s="74">
        <v>0</v>
      </c>
      <c r="AJ4188" s="74">
        <f t="shared" si="808"/>
        <v>0</v>
      </c>
      <c r="AK4188" s="74">
        <f t="shared" si="802"/>
        <v>20000</v>
      </c>
      <c r="AL4188" t="str">
        <f t="shared" si="809"/>
        <v>N</v>
      </c>
      <c r="AN4188" t="s">
        <v>89</v>
      </c>
      <c r="AO4188" t="s">
        <v>88</v>
      </c>
      <c r="AP4188" t="str">
        <f t="shared" si="810"/>
        <v>95</v>
      </c>
      <c r="AQ4188" s="145" t="s">
        <v>1826</v>
      </c>
      <c r="AR4188" t="str">
        <f t="shared" si="811"/>
        <v>1-Adjusted Base Budget</v>
      </c>
      <c r="AS4188" s="145" t="s">
        <v>1827</v>
      </c>
      <c r="AT4188" t="s">
        <v>213</v>
      </c>
      <c r="AV4188" t="str">
        <f t="shared" si="805"/>
        <v>UAVP</v>
      </c>
      <c r="AW4188" t="str">
        <f t="shared" si="804"/>
        <v>VP UNIVERSITY ACADEMIC AFFAIRS</v>
      </c>
    </row>
    <row r="4189" spans="1:49">
      <c r="A4189" s="59">
        <v>2018</v>
      </c>
      <c r="B4189" t="s">
        <v>137</v>
      </c>
      <c r="C4189" t="s">
        <v>305</v>
      </c>
      <c r="D4189" t="s">
        <v>1438</v>
      </c>
      <c r="E4189" t="s">
        <v>1441</v>
      </c>
      <c r="F4189" t="s">
        <v>228</v>
      </c>
      <c r="H4189" t="s">
        <v>138</v>
      </c>
      <c r="I4189" s="170" t="s">
        <v>87</v>
      </c>
      <c r="J4189" t="s">
        <v>88</v>
      </c>
      <c r="K4189" t="s">
        <v>214</v>
      </c>
      <c r="L4189" t="s">
        <v>463</v>
      </c>
      <c r="M4189" t="s">
        <v>464</v>
      </c>
      <c r="N4189" t="s">
        <v>217</v>
      </c>
      <c r="O4189" t="s">
        <v>263</v>
      </c>
      <c r="P4189" t="s">
        <v>465</v>
      </c>
      <c r="Q4189" t="s">
        <v>466</v>
      </c>
      <c r="R4189" t="s">
        <v>467</v>
      </c>
      <c r="S4189" t="s">
        <v>338</v>
      </c>
      <c r="T4189" t="s">
        <v>339</v>
      </c>
      <c r="U4189" s="61" t="s">
        <v>340</v>
      </c>
      <c r="V4189" t="s">
        <v>139</v>
      </c>
      <c r="W4189" t="s">
        <v>263</v>
      </c>
      <c r="X4189" s="59">
        <v>15000</v>
      </c>
      <c r="Y4189" s="59">
        <v>15000</v>
      </c>
      <c r="Z4189" t="s">
        <v>139</v>
      </c>
      <c r="AA4189" s="146" t="str">
        <f t="shared" si="801"/>
        <v>EX</v>
      </c>
      <c r="AB4189" s="146" t="str">
        <f t="shared" si="803"/>
        <v>SS</v>
      </c>
      <c r="AC4189" t="str">
        <f t="shared" si="806"/>
        <v>EX</v>
      </c>
      <c r="AD4189" s="74">
        <f t="shared" si="807"/>
        <v>15000</v>
      </c>
      <c r="AE4189" s="74">
        <f t="shared" si="812"/>
        <v>15000</v>
      </c>
      <c r="AF4189">
        <v>1</v>
      </c>
      <c r="AG4189">
        <v>0</v>
      </c>
      <c r="AH4189" s="74">
        <v>0</v>
      </c>
      <c r="AJ4189" s="74">
        <f t="shared" si="808"/>
        <v>0</v>
      </c>
      <c r="AK4189" s="74">
        <f t="shared" si="802"/>
        <v>15000</v>
      </c>
      <c r="AL4189" t="str">
        <f t="shared" si="809"/>
        <v>N</v>
      </c>
      <c r="AN4189" t="s">
        <v>89</v>
      </c>
      <c r="AO4189" t="s">
        <v>88</v>
      </c>
      <c r="AP4189" t="str">
        <f t="shared" si="810"/>
        <v>95</v>
      </c>
      <c r="AQ4189" s="145" t="s">
        <v>1826</v>
      </c>
      <c r="AR4189" t="str">
        <f t="shared" si="811"/>
        <v>1-Adjusted Base Budget</v>
      </c>
      <c r="AS4189" s="145" t="s">
        <v>1827</v>
      </c>
      <c r="AT4189" t="s">
        <v>213</v>
      </c>
      <c r="AV4189" t="str">
        <f t="shared" si="805"/>
        <v>UAVP</v>
      </c>
      <c r="AW4189" t="str">
        <f t="shared" si="804"/>
        <v>VP UNIVERSITY ACADEMIC AFFAIRS</v>
      </c>
    </row>
    <row r="4190" spans="1:49">
      <c r="A4190" s="59">
        <v>2018</v>
      </c>
      <c r="B4190" t="s">
        <v>137</v>
      </c>
      <c r="C4190" t="s">
        <v>305</v>
      </c>
      <c r="D4190" t="s">
        <v>1438</v>
      </c>
      <c r="E4190" t="s">
        <v>1439</v>
      </c>
      <c r="F4190" t="s">
        <v>228</v>
      </c>
      <c r="H4190" t="s">
        <v>1440</v>
      </c>
      <c r="I4190" s="170" t="s">
        <v>87</v>
      </c>
      <c r="J4190" t="s">
        <v>88</v>
      </c>
      <c r="K4190" t="s">
        <v>214</v>
      </c>
      <c r="L4190" t="s">
        <v>468</v>
      </c>
      <c r="M4190" t="s">
        <v>469</v>
      </c>
      <c r="N4190" t="s">
        <v>217</v>
      </c>
      <c r="O4190" t="s">
        <v>263</v>
      </c>
      <c r="P4190" t="s">
        <v>465</v>
      </c>
      <c r="Q4190" t="s">
        <v>466</v>
      </c>
      <c r="R4190" t="s">
        <v>467</v>
      </c>
      <c r="S4190" t="s">
        <v>338</v>
      </c>
      <c r="T4190" t="s">
        <v>339</v>
      </c>
      <c r="U4190" s="61" t="s">
        <v>340</v>
      </c>
      <c r="V4190" t="s">
        <v>139</v>
      </c>
      <c r="W4190" t="s">
        <v>263</v>
      </c>
      <c r="X4190" s="59">
        <v>10000</v>
      </c>
      <c r="Y4190" s="59">
        <v>10000</v>
      </c>
      <c r="AA4190" s="146" t="str">
        <f t="shared" si="801"/>
        <v>EX</v>
      </c>
      <c r="AB4190" s="146">
        <f t="shared" si="803"/>
        <v>0</v>
      </c>
      <c r="AC4190" t="str">
        <f t="shared" si="806"/>
        <v>EX</v>
      </c>
      <c r="AD4190" s="74">
        <f t="shared" si="807"/>
        <v>10000</v>
      </c>
      <c r="AE4190" s="74">
        <f t="shared" si="812"/>
        <v>10000</v>
      </c>
      <c r="AF4190">
        <v>1</v>
      </c>
      <c r="AG4190">
        <v>0</v>
      </c>
      <c r="AH4190" s="74">
        <v>0</v>
      </c>
      <c r="AJ4190" s="74">
        <f t="shared" si="808"/>
        <v>0</v>
      </c>
      <c r="AK4190" s="74">
        <f t="shared" si="802"/>
        <v>10000</v>
      </c>
      <c r="AL4190" t="str">
        <f t="shared" si="809"/>
        <v>N</v>
      </c>
      <c r="AN4190" t="s">
        <v>89</v>
      </c>
      <c r="AO4190" t="s">
        <v>88</v>
      </c>
      <c r="AP4190" t="str">
        <f t="shared" si="810"/>
        <v>95</v>
      </c>
      <c r="AQ4190" s="145" t="s">
        <v>1826</v>
      </c>
      <c r="AR4190" t="str">
        <f t="shared" si="811"/>
        <v>1-Adjusted Base Budget</v>
      </c>
      <c r="AS4190" s="145" t="s">
        <v>1827</v>
      </c>
      <c r="AT4190" t="s">
        <v>213</v>
      </c>
      <c r="AV4190" t="str">
        <f t="shared" si="805"/>
        <v>UAVP</v>
      </c>
      <c r="AW4190" t="str">
        <f t="shared" si="804"/>
        <v>VP UNIVERSITY ACADEMIC AFFAIRS</v>
      </c>
    </row>
    <row r="4191" spans="1:49">
      <c r="A4191" s="59">
        <v>2018</v>
      </c>
      <c r="B4191" t="s">
        <v>137</v>
      </c>
      <c r="C4191" t="s">
        <v>305</v>
      </c>
      <c r="D4191" t="s">
        <v>1438</v>
      </c>
      <c r="E4191" t="s">
        <v>1439</v>
      </c>
      <c r="F4191" t="s">
        <v>228</v>
      </c>
      <c r="H4191" t="s">
        <v>1440</v>
      </c>
      <c r="I4191" s="170" t="s">
        <v>87</v>
      </c>
      <c r="J4191" t="s">
        <v>88</v>
      </c>
      <c r="K4191" t="s">
        <v>214</v>
      </c>
      <c r="L4191" t="s">
        <v>350</v>
      </c>
      <c r="M4191" t="s">
        <v>351</v>
      </c>
      <c r="N4191" t="s">
        <v>217</v>
      </c>
      <c r="O4191" t="s">
        <v>263</v>
      </c>
      <c r="P4191" t="s">
        <v>352</v>
      </c>
      <c r="Q4191" t="s">
        <v>353</v>
      </c>
      <c r="R4191" t="s">
        <v>354</v>
      </c>
      <c r="S4191" t="s">
        <v>264</v>
      </c>
      <c r="T4191" t="s">
        <v>265</v>
      </c>
      <c r="U4191" s="61" t="s">
        <v>266</v>
      </c>
      <c r="V4191" t="s">
        <v>139</v>
      </c>
      <c r="W4191" t="s">
        <v>263</v>
      </c>
      <c r="X4191" s="59">
        <v>10000</v>
      </c>
      <c r="Y4191" s="59">
        <v>10000</v>
      </c>
      <c r="AA4191" s="146" t="str">
        <f t="shared" si="801"/>
        <v>EX</v>
      </c>
      <c r="AB4191" s="146">
        <f t="shared" si="803"/>
        <v>0</v>
      </c>
      <c r="AC4191" t="str">
        <f t="shared" si="806"/>
        <v>EX</v>
      </c>
      <c r="AD4191" s="74">
        <f t="shared" si="807"/>
        <v>10000</v>
      </c>
      <c r="AE4191" s="74">
        <f t="shared" si="812"/>
        <v>10000</v>
      </c>
      <c r="AF4191">
        <v>1</v>
      </c>
      <c r="AG4191">
        <v>0</v>
      </c>
      <c r="AH4191" s="74">
        <v>0</v>
      </c>
      <c r="AJ4191" s="74">
        <f t="shared" si="808"/>
        <v>0</v>
      </c>
      <c r="AK4191" s="74">
        <f t="shared" si="802"/>
        <v>10000</v>
      </c>
      <c r="AL4191" t="str">
        <f t="shared" si="809"/>
        <v>N</v>
      </c>
      <c r="AN4191" t="s">
        <v>89</v>
      </c>
      <c r="AO4191" t="s">
        <v>88</v>
      </c>
      <c r="AP4191" t="str">
        <f t="shared" si="810"/>
        <v>95</v>
      </c>
      <c r="AQ4191" s="145" t="s">
        <v>1826</v>
      </c>
      <c r="AR4191" t="str">
        <f t="shared" si="811"/>
        <v>1-Adjusted Base Budget</v>
      </c>
      <c r="AS4191" s="145" t="s">
        <v>1827</v>
      </c>
      <c r="AT4191" t="s">
        <v>213</v>
      </c>
      <c r="AV4191" t="str">
        <f t="shared" si="805"/>
        <v>UAVP</v>
      </c>
      <c r="AW4191" t="str">
        <f t="shared" si="804"/>
        <v>VP UNIVERSITY ACADEMIC AFFAIRS</v>
      </c>
    </row>
    <row r="4192" spans="1:49">
      <c r="A4192" s="59">
        <v>2018</v>
      </c>
      <c r="B4192" t="s">
        <v>137</v>
      </c>
      <c r="C4192" t="s">
        <v>305</v>
      </c>
      <c r="D4192" t="s">
        <v>1438</v>
      </c>
      <c r="E4192" t="s">
        <v>1441</v>
      </c>
      <c r="F4192" t="s">
        <v>228</v>
      </c>
      <c r="H4192" t="s">
        <v>138</v>
      </c>
      <c r="I4192" s="170" t="s">
        <v>87</v>
      </c>
      <c r="J4192" t="s">
        <v>88</v>
      </c>
      <c r="K4192" t="s">
        <v>214</v>
      </c>
      <c r="L4192" t="s">
        <v>350</v>
      </c>
      <c r="M4192" t="s">
        <v>351</v>
      </c>
      <c r="N4192" t="s">
        <v>217</v>
      </c>
      <c r="O4192" t="s">
        <v>263</v>
      </c>
      <c r="P4192" t="s">
        <v>352</v>
      </c>
      <c r="Q4192" t="s">
        <v>353</v>
      </c>
      <c r="R4192" t="s">
        <v>354</v>
      </c>
      <c r="S4192" t="s">
        <v>264</v>
      </c>
      <c r="T4192" t="s">
        <v>265</v>
      </c>
      <c r="U4192" s="61" t="s">
        <v>266</v>
      </c>
      <c r="V4192" t="s">
        <v>139</v>
      </c>
      <c r="W4192" t="s">
        <v>263</v>
      </c>
      <c r="X4192" s="59">
        <v>407</v>
      </c>
      <c r="Y4192" s="59">
        <v>407</v>
      </c>
      <c r="Z4192" t="s">
        <v>139</v>
      </c>
      <c r="AA4192" s="146" t="str">
        <f t="shared" si="801"/>
        <v>EX</v>
      </c>
      <c r="AB4192" s="146" t="str">
        <f t="shared" si="803"/>
        <v>SS</v>
      </c>
      <c r="AC4192" t="str">
        <f t="shared" si="806"/>
        <v>EX</v>
      </c>
      <c r="AD4192" s="74">
        <f t="shared" si="807"/>
        <v>407</v>
      </c>
      <c r="AE4192" s="74">
        <f t="shared" si="812"/>
        <v>407</v>
      </c>
      <c r="AF4192">
        <v>1</v>
      </c>
      <c r="AG4192">
        <v>0</v>
      </c>
      <c r="AH4192" s="74">
        <v>0</v>
      </c>
      <c r="AJ4192" s="74">
        <f t="shared" si="808"/>
        <v>0</v>
      </c>
      <c r="AK4192" s="74">
        <f t="shared" si="802"/>
        <v>407</v>
      </c>
      <c r="AL4192" t="str">
        <f t="shared" si="809"/>
        <v>N</v>
      </c>
      <c r="AN4192" t="s">
        <v>89</v>
      </c>
      <c r="AO4192" t="s">
        <v>88</v>
      </c>
      <c r="AP4192" t="str">
        <f t="shared" si="810"/>
        <v>95</v>
      </c>
      <c r="AQ4192" s="145" t="s">
        <v>1826</v>
      </c>
      <c r="AR4192" t="str">
        <f t="shared" si="811"/>
        <v>1-Adjusted Base Budget</v>
      </c>
      <c r="AS4192" s="145" t="s">
        <v>1827</v>
      </c>
      <c r="AT4192" t="s">
        <v>213</v>
      </c>
      <c r="AV4192" t="str">
        <f t="shared" si="805"/>
        <v>UAVP</v>
      </c>
      <c r="AW4192" t="str">
        <f t="shared" si="804"/>
        <v>VP UNIVERSITY ACADEMIC AFFAIRS</v>
      </c>
    </row>
    <row r="4193" spans="1:49">
      <c r="A4193" s="59">
        <v>2018</v>
      </c>
      <c r="B4193" t="s">
        <v>137</v>
      </c>
      <c r="C4193" t="s">
        <v>305</v>
      </c>
      <c r="D4193" t="s">
        <v>1438</v>
      </c>
      <c r="E4193" t="s">
        <v>1439</v>
      </c>
      <c r="F4193" t="s">
        <v>228</v>
      </c>
      <c r="H4193" t="s">
        <v>1440</v>
      </c>
      <c r="I4193" s="170" t="s">
        <v>87</v>
      </c>
      <c r="J4193" t="s">
        <v>88</v>
      </c>
      <c r="K4193" t="s">
        <v>214</v>
      </c>
      <c r="L4193" t="s">
        <v>697</v>
      </c>
      <c r="M4193" t="s">
        <v>698</v>
      </c>
      <c r="N4193" t="s">
        <v>1309</v>
      </c>
      <c r="O4193" t="s">
        <v>263</v>
      </c>
      <c r="P4193" t="s">
        <v>699</v>
      </c>
      <c r="Q4193" t="s">
        <v>700</v>
      </c>
      <c r="R4193" t="s">
        <v>701</v>
      </c>
      <c r="S4193" t="s">
        <v>264</v>
      </c>
      <c r="T4193" t="s">
        <v>265</v>
      </c>
      <c r="U4193" s="61" t="s">
        <v>266</v>
      </c>
      <c r="V4193" t="s">
        <v>139</v>
      </c>
      <c r="W4193" t="s">
        <v>263</v>
      </c>
      <c r="X4193" s="59">
        <v>20000</v>
      </c>
      <c r="Y4193" s="59">
        <v>20000</v>
      </c>
      <c r="AA4193" s="146" t="str">
        <f t="shared" si="801"/>
        <v>EX</v>
      </c>
      <c r="AB4193" s="146">
        <f t="shared" si="803"/>
        <v>0</v>
      </c>
      <c r="AC4193" t="str">
        <f t="shared" si="806"/>
        <v>EX</v>
      </c>
      <c r="AD4193" s="74">
        <f t="shared" si="807"/>
        <v>20000</v>
      </c>
      <c r="AE4193" s="74">
        <f t="shared" si="812"/>
        <v>20000</v>
      </c>
      <c r="AF4193">
        <v>1</v>
      </c>
      <c r="AG4193">
        <v>0</v>
      </c>
      <c r="AH4193" s="74">
        <v>0</v>
      </c>
      <c r="AJ4193" s="74">
        <f t="shared" si="808"/>
        <v>0</v>
      </c>
      <c r="AK4193" s="74">
        <f t="shared" si="802"/>
        <v>20000</v>
      </c>
      <c r="AL4193" t="str">
        <f t="shared" si="809"/>
        <v>N</v>
      </c>
      <c r="AN4193" t="s">
        <v>89</v>
      </c>
      <c r="AO4193" t="s">
        <v>88</v>
      </c>
      <c r="AP4193" t="str">
        <f t="shared" si="810"/>
        <v>95</v>
      </c>
      <c r="AQ4193" s="145" t="s">
        <v>1826</v>
      </c>
      <c r="AR4193" t="str">
        <f t="shared" si="811"/>
        <v>1-Adjusted Base Budget</v>
      </c>
      <c r="AS4193" s="145" t="s">
        <v>1827</v>
      </c>
      <c r="AT4193" t="s">
        <v>213</v>
      </c>
      <c r="AV4193" t="str">
        <f t="shared" si="805"/>
        <v>UAVP</v>
      </c>
      <c r="AW4193" t="str">
        <f t="shared" si="804"/>
        <v>VP UNIVERSITY ACADEMIC AFFAIRS</v>
      </c>
    </row>
    <row r="4194" spans="1:49">
      <c r="A4194" s="59">
        <v>2018</v>
      </c>
      <c r="B4194" t="s">
        <v>137</v>
      </c>
      <c r="C4194" t="s">
        <v>305</v>
      </c>
      <c r="D4194" t="s">
        <v>1438</v>
      </c>
      <c r="E4194" t="s">
        <v>1439</v>
      </c>
      <c r="F4194" t="s">
        <v>228</v>
      </c>
      <c r="H4194" t="s">
        <v>1440</v>
      </c>
      <c r="I4194" s="170" t="s">
        <v>87</v>
      </c>
      <c r="J4194" t="s">
        <v>88</v>
      </c>
      <c r="K4194" t="s">
        <v>214</v>
      </c>
      <c r="L4194" t="s">
        <v>355</v>
      </c>
      <c r="M4194" t="s">
        <v>356</v>
      </c>
      <c r="N4194" t="s">
        <v>217</v>
      </c>
      <c r="O4194" t="s">
        <v>263</v>
      </c>
      <c r="P4194" t="s">
        <v>357</v>
      </c>
      <c r="Q4194" t="s">
        <v>358</v>
      </c>
      <c r="R4194" t="s">
        <v>359</v>
      </c>
      <c r="S4194" t="s">
        <v>264</v>
      </c>
      <c r="T4194" t="s">
        <v>265</v>
      </c>
      <c r="U4194" s="61" t="s">
        <v>266</v>
      </c>
      <c r="V4194" t="s">
        <v>139</v>
      </c>
      <c r="W4194" t="s">
        <v>263</v>
      </c>
      <c r="X4194" s="59">
        <v>440</v>
      </c>
      <c r="Y4194" s="59">
        <v>440</v>
      </c>
      <c r="AA4194" s="146" t="str">
        <f t="shared" si="801"/>
        <v>EX</v>
      </c>
      <c r="AB4194" s="146">
        <f t="shared" si="803"/>
        <v>0</v>
      </c>
      <c r="AC4194" t="str">
        <f t="shared" si="806"/>
        <v>EX</v>
      </c>
      <c r="AD4194" s="74">
        <f t="shared" si="807"/>
        <v>440</v>
      </c>
      <c r="AE4194" s="74">
        <f t="shared" si="812"/>
        <v>440</v>
      </c>
      <c r="AF4194">
        <v>1</v>
      </c>
      <c r="AG4194">
        <v>0</v>
      </c>
      <c r="AH4194" s="74">
        <v>0</v>
      </c>
      <c r="AJ4194" s="74">
        <f t="shared" si="808"/>
        <v>0</v>
      </c>
      <c r="AK4194" s="74">
        <f t="shared" si="802"/>
        <v>440</v>
      </c>
      <c r="AL4194" t="str">
        <f t="shared" si="809"/>
        <v>N</v>
      </c>
      <c r="AN4194" t="s">
        <v>89</v>
      </c>
      <c r="AO4194" t="s">
        <v>88</v>
      </c>
      <c r="AP4194" t="str">
        <f t="shared" si="810"/>
        <v>95</v>
      </c>
      <c r="AQ4194" s="145" t="s">
        <v>1826</v>
      </c>
      <c r="AR4194" t="str">
        <f t="shared" si="811"/>
        <v>1-Adjusted Base Budget</v>
      </c>
      <c r="AS4194" s="145" t="s">
        <v>1827</v>
      </c>
      <c r="AT4194" t="s">
        <v>213</v>
      </c>
      <c r="AV4194" t="str">
        <f t="shared" si="805"/>
        <v>UAVP</v>
      </c>
      <c r="AW4194" t="str">
        <f t="shared" si="804"/>
        <v>VP UNIVERSITY ACADEMIC AFFAIRS</v>
      </c>
    </row>
    <row r="4195" spans="1:49">
      <c r="A4195" s="59">
        <v>2018</v>
      </c>
      <c r="B4195" t="s">
        <v>137</v>
      </c>
      <c r="C4195" t="s">
        <v>305</v>
      </c>
      <c r="D4195" t="s">
        <v>1438</v>
      </c>
      <c r="E4195" t="s">
        <v>1439</v>
      </c>
      <c r="F4195" t="s">
        <v>228</v>
      </c>
      <c r="H4195" t="s">
        <v>1440</v>
      </c>
      <c r="I4195" s="170" t="s">
        <v>87</v>
      </c>
      <c r="J4195" t="s">
        <v>88</v>
      </c>
      <c r="K4195" t="s">
        <v>214</v>
      </c>
      <c r="L4195" t="s">
        <v>484</v>
      </c>
      <c r="M4195" t="s">
        <v>485</v>
      </c>
      <c r="N4195" t="s">
        <v>217</v>
      </c>
      <c r="O4195" t="s">
        <v>263</v>
      </c>
      <c r="P4195" t="s">
        <v>362</v>
      </c>
      <c r="Q4195" t="s">
        <v>363</v>
      </c>
      <c r="R4195" t="s">
        <v>364</v>
      </c>
      <c r="S4195" t="s">
        <v>264</v>
      </c>
      <c r="T4195" t="s">
        <v>265</v>
      </c>
      <c r="U4195" s="61" t="s">
        <v>266</v>
      </c>
      <c r="V4195" t="s">
        <v>139</v>
      </c>
      <c r="W4195" t="s">
        <v>263</v>
      </c>
      <c r="X4195" s="59">
        <v>300</v>
      </c>
      <c r="Y4195" s="59">
        <v>300</v>
      </c>
      <c r="AA4195" s="146" t="str">
        <f t="shared" si="801"/>
        <v>EX</v>
      </c>
      <c r="AB4195" s="146">
        <f t="shared" si="803"/>
        <v>0</v>
      </c>
      <c r="AC4195" t="str">
        <f t="shared" si="806"/>
        <v>EX</v>
      </c>
      <c r="AD4195" s="74">
        <f t="shared" si="807"/>
        <v>300</v>
      </c>
      <c r="AE4195" s="74">
        <f t="shared" si="812"/>
        <v>300</v>
      </c>
      <c r="AF4195">
        <v>1</v>
      </c>
      <c r="AG4195">
        <v>0</v>
      </c>
      <c r="AH4195" s="74">
        <v>0</v>
      </c>
      <c r="AJ4195" s="74">
        <f t="shared" si="808"/>
        <v>0</v>
      </c>
      <c r="AK4195" s="74">
        <f t="shared" si="802"/>
        <v>300</v>
      </c>
      <c r="AL4195" t="str">
        <f t="shared" si="809"/>
        <v>N</v>
      </c>
      <c r="AN4195" t="s">
        <v>89</v>
      </c>
      <c r="AO4195" t="s">
        <v>88</v>
      </c>
      <c r="AP4195" t="str">
        <f t="shared" si="810"/>
        <v>95</v>
      </c>
      <c r="AQ4195" s="145" t="s">
        <v>1826</v>
      </c>
      <c r="AR4195" t="str">
        <f t="shared" si="811"/>
        <v>1-Adjusted Base Budget</v>
      </c>
      <c r="AS4195" s="145" t="s">
        <v>1827</v>
      </c>
      <c r="AT4195" t="s">
        <v>213</v>
      </c>
      <c r="AV4195" t="str">
        <f t="shared" si="805"/>
        <v>UAVP</v>
      </c>
      <c r="AW4195" t="str">
        <f t="shared" si="804"/>
        <v>VP UNIVERSITY ACADEMIC AFFAIRS</v>
      </c>
    </row>
    <row r="4196" spans="1:49">
      <c r="A4196" s="59">
        <v>2018</v>
      </c>
      <c r="B4196" t="s">
        <v>137</v>
      </c>
      <c r="C4196" t="s">
        <v>305</v>
      </c>
      <c r="D4196" t="s">
        <v>1438</v>
      </c>
      <c r="E4196" t="s">
        <v>1439</v>
      </c>
      <c r="F4196" t="s">
        <v>228</v>
      </c>
      <c r="H4196" t="s">
        <v>1440</v>
      </c>
      <c r="I4196" s="170" t="s">
        <v>87</v>
      </c>
      <c r="J4196" t="s">
        <v>88</v>
      </c>
      <c r="K4196" t="s">
        <v>214</v>
      </c>
      <c r="L4196" t="s">
        <v>785</v>
      </c>
      <c r="M4196" t="s">
        <v>351</v>
      </c>
      <c r="N4196" t="s">
        <v>217</v>
      </c>
      <c r="O4196" t="s">
        <v>263</v>
      </c>
      <c r="P4196" t="s">
        <v>352</v>
      </c>
      <c r="Q4196" t="s">
        <v>353</v>
      </c>
      <c r="R4196" t="s">
        <v>354</v>
      </c>
      <c r="S4196" t="s">
        <v>264</v>
      </c>
      <c r="T4196" t="s">
        <v>265</v>
      </c>
      <c r="U4196" s="61" t="s">
        <v>266</v>
      </c>
      <c r="V4196" t="s">
        <v>139</v>
      </c>
      <c r="W4196" t="s">
        <v>263</v>
      </c>
      <c r="X4196" s="59">
        <v>300</v>
      </c>
      <c r="Y4196" s="59">
        <v>300</v>
      </c>
      <c r="AA4196" s="146" t="str">
        <f t="shared" si="801"/>
        <v>EX</v>
      </c>
      <c r="AB4196" s="146">
        <f t="shared" si="803"/>
        <v>0</v>
      </c>
      <c r="AC4196" t="str">
        <f t="shared" si="806"/>
        <v>EX</v>
      </c>
      <c r="AD4196" s="74">
        <f t="shared" si="807"/>
        <v>300</v>
      </c>
      <c r="AE4196" s="74">
        <f t="shared" si="812"/>
        <v>300</v>
      </c>
      <c r="AF4196">
        <v>1</v>
      </c>
      <c r="AG4196">
        <v>0</v>
      </c>
      <c r="AH4196" s="74">
        <v>0</v>
      </c>
      <c r="AJ4196" s="74">
        <f t="shared" si="808"/>
        <v>0</v>
      </c>
      <c r="AK4196" s="74">
        <f t="shared" si="802"/>
        <v>300</v>
      </c>
      <c r="AL4196" t="str">
        <f t="shared" si="809"/>
        <v>N</v>
      </c>
      <c r="AN4196" t="s">
        <v>89</v>
      </c>
      <c r="AO4196" t="s">
        <v>88</v>
      </c>
      <c r="AP4196" t="str">
        <f t="shared" si="810"/>
        <v>95</v>
      </c>
      <c r="AQ4196" s="145" t="s">
        <v>1826</v>
      </c>
      <c r="AR4196" t="str">
        <f t="shared" si="811"/>
        <v>1-Adjusted Base Budget</v>
      </c>
      <c r="AS4196" s="145" t="s">
        <v>1827</v>
      </c>
      <c r="AT4196" t="s">
        <v>213</v>
      </c>
      <c r="AV4196" t="str">
        <f t="shared" si="805"/>
        <v>UAVP</v>
      </c>
      <c r="AW4196" t="str">
        <f t="shared" si="804"/>
        <v>VP UNIVERSITY ACADEMIC AFFAIRS</v>
      </c>
    </row>
    <row r="4197" spans="1:49">
      <c r="A4197" s="59">
        <v>2018</v>
      </c>
      <c r="B4197" t="s">
        <v>137</v>
      </c>
      <c r="C4197" t="s">
        <v>305</v>
      </c>
      <c r="D4197" t="s">
        <v>1438</v>
      </c>
      <c r="E4197" t="s">
        <v>1441</v>
      </c>
      <c r="F4197" t="s">
        <v>228</v>
      </c>
      <c r="H4197" t="s">
        <v>138</v>
      </c>
      <c r="I4197" s="170" t="s">
        <v>87</v>
      </c>
      <c r="J4197" t="s">
        <v>88</v>
      </c>
      <c r="K4197" t="s">
        <v>214</v>
      </c>
      <c r="L4197" t="s">
        <v>491</v>
      </c>
      <c r="M4197" t="s">
        <v>492</v>
      </c>
      <c r="N4197" t="s">
        <v>217</v>
      </c>
      <c r="O4197" t="s">
        <v>263</v>
      </c>
      <c r="P4197" t="s">
        <v>488</v>
      </c>
      <c r="Q4197" t="s">
        <v>489</v>
      </c>
      <c r="R4197" t="s">
        <v>490</v>
      </c>
      <c r="S4197" t="s">
        <v>264</v>
      </c>
      <c r="T4197" t="s">
        <v>265</v>
      </c>
      <c r="U4197" s="61" t="s">
        <v>266</v>
      </c>
      <c r="V4197" t="s">
        <v>139</v>
      </c>
      <c r="W4197" t="s">
        <v>263</v>
      </c>
      <c r="X4197" s="59">
        <v>200</v>
      </c>
      <c r="Y4197" s="59">
        <v>200</v>
      </c>
      <c r="Z4197" t="s">
        <v>139</v>
      </c>
      <c r="AA4197" s="146" t="str">
        <f t="shared" si="801"/>
        <v>EX</v>
      </c>
      <c r="AB4197" s="146" t="str">
        <f t="shared" si="803"/>
        <v>SS</v>
      </c>
      <c r="AC4197" t="str">
        <f t="shared" si="806"/>
        <v>EX</v>
      </c>
      <c r="AD4197" s="74">
        <f t="shared" si="807"/>
        <v>200</v>
      </c>
      <c r="AE4197" s="74">
        <f t="shared" si="812"/>
        <v>200</v>
      </c>
      <c r="AF4197">
        <v>1</v>
      </c>
      <c r="AG4197">
        <v>0</v>
      </c>
      <c r="AH4197" s="74">
        <v>0</v>
      </c>
      <c r="AJ4197" s="74">
        <f t="shared" si="808"/>
        <v>0</v>
      </c>
      <c r="AK4197" s="74">
        <f t="shared" si="802"/>
        <v>200</v>
      </c>
      <c r="AL4197" t="str">
        <f t="shared" si="809"/>
        <v>N</v>
      </c>
      <c r="AN4197" t="s">
        <v>89</v>
      </c>
      <c r="AO4197" t="s">
        <v>88</v>
      </c>
      <c r="AP4197" t="str">
        <f t="shared" si="810"/>
        <v>95</v>
      </c>
      <c r="AQ4197" s="145" t="s">
        <v>1826</v>
      </c>
      <c r="AR4197" t="str">
        <f t="shared" si="811"/>
        <v>1-Adjusted Base Budget</v>
      </c>
      <c r="AS4197" s="145" t="s">
        <v>1827</v>
      </c>
      <c r="AT4197" t="s">
        <v>213</v>
      </c>
      <c r="AV4197" t="str">
        <f t="shared" si="805"/>
        <v>UAVP</v>
      </c>
      <c r="AW4197" t="str">
        <f t="shared" si="804"/>
        <v>VP UNIVERSITY ACADEMIC AFFAIRS</v>
      </c>
    </row>
    <row r="4198" spans="1:49">
      <c r="A4198" s="59">
        <v>2018</v>
      </c>
      <c r="B4198" t="s">
        <v>137</v>
      </c>
      <c r="C4198" t="s">
        <v>305</v>
      </c>
      <c r="D4198" t="s">
        <v>1438</v>
      </c>
      <c r="E4198" t="s">
        <v>1439</v>
      </c>
      <c r="F4198" t="s">
        <v>228</v>
      </c>
      <c r="H4198" t="s">
        <v>1440</v>
      </c>
      <c r="I4198" s="170" t="s">
        <v>87</v>
      </c>
      <c r="J4198" t="s">
        <v>88</v>
      </c>
      <c r="K4198" t="s">
        <v>214</v>
      </c>
      <c r="L4198" t="s">
        <v>493</v>
      </c>
      <c r="M4198" t="s">
        <v>494</v>
      </c>
      <c r="N4198" t="s">
        <v>217</v>
      </c>
      <c r="O4198" t="s">
        <v>263</v>
      </c>
      <c r="P4198" t="s">
        <v>488</v>
      </c>
      <c r="Q4198" t="s">
        <v>489</v>
      </c>
      <c r="R4198" t="s">
        <v>490</v>
      </c>
      <c r="S4198" t="s">
        <v>264</v>
      </c>
      <c r="T4198" t="s">
        <v>265</v>
      </c>
      <c r="U4198" s="61" t="s">
        <v>266</v>
      </c>
      <c r="V4198" t="s">
        <v>139</v>
      </c>
      <c r="W4198" t="s">
        <v>263</v>
      </c>
      <c r="X4198" s="59">
        <v>2500</v>
      </c>
      <c r="Y4198" s="59">
        <v>2500</v>
      </c>
      <c r="AA4198" s="146" t="str">
        <f t="shared" si="801"/>
        <v>EX</v>
      </c>
      <c r="AB4198" s="146">
        <f t="shared" si="803"/>
        <v>0</v>
      </c>
      <c r="AC4198" t="str">
        <f t="shared" si="806"/>
        <v>EX</v>
      </c>
      <c r="AD4198" s="74">
        <f t="shared" si="807"/>
        <v>2500</v>
      </c>
      <c r="AE4198" s="74">
        <f t="shared" si="812"/>
        <v>2500</v>
      </c>
      <c r="AF4198">
        <v>1</v>
      </c>
      <c r="AG4198">
        <v>0</v>
      </c>
      <c r="AH4198" s="74">
        <v>0</v>
      </c>
      <c r="AJ4198" s="74">
        <f t="shared" si="808"/>
        <v>0</v>
      </c>
      <c r="AK4198" s="74">
        <f t="shared" si="802"/>
        <v>2500</v>
      </c>
      <c r="AL4198" t="str">
        <f t="shared" si="809"/>
        <v>N</v>
      </c>
      <c r="AN4198" t="s">
        <v>89</v>
      </c>
      <c r="AO4198" t="s">
        <v>88</v>
      </c>
      <c r="AP4198" t="str">
        <f t="shared" si="810"/>
        <v>95</v>
      </c>
      <c r="AQ4198" s="145" t="s">
        <v>1826</v>
      </c>
      <c r="AR4198" t="str">
        <f t="shared" si="811"/>
        <v>1-Adjusted Base Budget</v>
      </c>
      <c r="AS4198" s="145" t="s">
        <v>1827</v>
      </c>
      <c r="AT4198" t="s">
        <v>213</v>
      </c>
      <c r="AV4198" t="str">
        <f t="shared" si="805"/>
        <v>UAVP</v>
      </c>
      <c r="AW4198" t="str">
        <f t="shared" si="804"/>
        <v>VP UNIVERSITY ACADEMIC AFFAIRS</v>
      </c>
    </row>
    <row r="4199" spans="1:49">
      <c r="A4199" s="59">
        <v>2018</v>
      </c>
      <c r="B4199" t="s">
        <v>137</v>
      </c>
      <c r="C4199" t="s">
        <v>305</v>
      </c>
      <c r="D4199" t="s">
        <v>1438</v>
      </c>
      <c r="E4199" t="s">
        <v>1441</v>
      </c>
      <c r="F4199" t="s">
        <v>228</v>
      </c>
      <c r="H4199" t="s">
        <v>138</v>
      </c>
      <c r="I4199" s="170" t="s">
        <v>87</v>
      </c>
      <c r="J4199" t="s">
        <v>88</v>
      </c>
      <c r="K4199" t="s">
        <v>214</v>
      </c>
      <c r="L4199" t="s">
        <v>493</v>
      </c>
      <c r="M4199" t="s">
        <v>494</v>
      </c>
      <c r="N4199" t="s">
        <v>217</v>
      </c>
      <c r="O4199" t="s">
        <v>263</v>
      </c>
      <c r="P4199" t="s">
        <v>488</v>
      </c>
      <c r="Q4199" t="s">
        <v>489</v>
      </c>
      <c r="R4199" t="s">
        <v>490</v>
      </c>
      <c r="S4199" t="s">
        <v>264</v>
      </c>
      <c r="T4199" t="s">
        <v>265</v>
      </c>
      <c r="U4199" s="61" t="s">
        <v>266</v>
      </c>
      <c r="V4199" t="s">
        <v>139</v>
      </c>
      <c r="W4199" t="s">
        <v>263</v>
      </c>
      <c r="X4199" s="59">
        <v>1057</v>
      </c>
      <c r="Y4199" s="59">
        <v>1057</v>
      </c>
      <c r="Z4199" t="s">
        <v>139</v>
      </c>
      <c r="AA4199" s="146" t="str">
        <f t="shared" si="801"/>
        <v>EX</v>
      </c>
      <c r="AB4199" s="146" t="str">
        <f t="shared" si="803"/>
        <v>SS</v>
      </c>
      <c r="AC4199" t="str">
        <f t="shared" si="806"/>
        <v>EX</v>
      </c>
      <c r="AD4199" s="74">
        <f t="shared" si="807"/>
        <v>1057</v>
      </c>
      <c r="AE4199" s="74">
        <f t="shared" si="812"/>
        <v>1057</v>
      </c>
      <c r="AF4199">
        <v>1</v>
      </c>
      <c r="AG4199">
        <v>0</v>
      </c>
      <c r="AH4199" s="74">
        <v>0</v>
      </c>
      <c r="AJ4199" s="74">
        <f t="shared" si="808"/>
        <v>0</v>
      </c>
      <c r="AK4199" s="74">
        <f t="shared" si="802"/>
        <v>1057</v>
      </c>
      <c r="AL4199" t="str">
        <f t="shared" si="809"/>
        <v>N</v>
      </c>
      <c r="AN4199" t="s">
        <v>89</v>
      </c>
      <c r="AO4199" t="s">
        <v>88</v>
      </c>
      <c r="AP4199" t="str">
        <f t="shared" si="810"/>
        <v>95</v>
      </c>
      <c r="AQ4199" s="145" t="s">
        <v>1826</v>
      </c>
      <c r="AR4199" t="str">
        <f t="shared" si="811"/>
        <v>1-Adjusted Base Budget</v>
      </c>
      <c r="AS4199" s="145" t="s">
        <v>1827</v>
      </c>
      <c r="AT4199" t="s">
        <v>213</v>
      </c>
      <c r="AV4199" t="str">
        <f t="shared" si="805"/>
        <v>UAVP</v>
      </c>
      <c r="AW4199" t="str">
        <f t="shared" si="804"/>
        <v>VP UNIVERSITY ACADEMIC AFFAIRS</v>
      </c>
    </row>
    <row r="4200" spans="1:49">
      <c r="A4200" s="59">
        <v>2018</v>
      </c>
      <c r="B4200" t="s">
        <v>137</v>
      </c>
      <c r="C4200" t="s">
        <v>305</v>
      </c>
      <c r="D4200" t="s">
        <v>1438</v>
      </c>
      <c r="E4200" t="s">
        <v>1439</v>
      </c>
      <c r="F4200" t="s">
        <v>228</v>
      </c>
      <c r="H4200" t="s">
        <v>1440</v>
      </c>
      <c r="I4200" s="170" t="s">
        <v>87</v>
      </c>
      <c r="J4200" t="s">
        <v>88</v>
      </c>
      <c r="K4200" t="s">
        <v>214</v>
      </c>
      <c r="L4200" t="s">
        <v>377</v>
      </c>
      <c r="M4200" t="s">
        <v>378</v>
      </c>
      <c r="N4200" t="s">
        <v>217</v>
      </c>
      <c r="O4200" t="s">
        <v>263</v>
      </c>
      <c r="P4200" t="s">
        <v>379</v>
      </c>
      <c r="Q4200" t="s">
        <v>379</v>
      </c>
      <c r="R4200" t="s">
        <v>380</v>
      </c>
      <c r="S4200" t="s">
        <v>264</v>
      </c>
      <c r="T4200" t="s">
        <v>265</v>
      </c>
      <c r="U4200" s="61" t="s">
        <v>266</v>
      </c>
      <c r="V4200" t="s">
        <v>139</v>
      </c>
      <c r="W4200" t="s">
        <v>263</v>
      </c>
      <c r="X4200" s="59">
        <v>2000</v>
      </c>
      <c r="Y4200" s="59">
        <v>2000</v>
      </c>
      <c r="AA4200" s="146" t="str">
        <f t="shared" si="801"/>
        <v>EX</v>
      </c>
      <c r="AB4200" s="146">
        <f t="shared" si="803"/>
        <v>0</v>
      </c>
      <c r="AC4200" t="str">
        <f t="shared" si="806"/>
        <v>EX</v>
      </c>
      <c r="AD4200" s="74">
        <f t="shared" si="807"/>
        <v>2000</v>
      </c>
      <c r="AE4200" s="74">
        <f t="shared" si="812"/>
        <v>2000</v>
      </c>
      <c r="AF4200">
        <v>1</v>
      </c>
      <c r="AG4200">
        <v>0</v>
      </c>
      <c r="AH4200" s="74">
        <v>0</v>
      </c>
      <c r="AJ4200" s="74">
        <f t="shared" si="808"/>
        <v>0</v>
      </c>
      <c r="AK4200" s="74">
        <f t="shared" si="802"/>
        <v>2000</v>
      </c>
      <c r="AL4200" t="str">
        <f t="shared" si="809"/>
        <v>N</v>
      </c>
      <c r="AN4200" t="s">
        <v>89</v>
      </c>
      <c r="AO4200" t="s">
        <v>88</v>
      </c>
      <c r="AP4200" t="str">
        <f t="shared" si="810"/>
        <v>95</v>
      </c>
      <c r="AQ4200" s="145" t="s">
        <v>1826</v>
      </c>
      <c r="AR4200" t="str">
        <f t="shared" si="811"/>
        <v>1-Adjusted Base Budget</v>
      </c>
      <c r="AS4200" s="145" t="s">
        <v>1827</v>
      </c>
      <c r="AT4200" t="s">
        <v>213</v>
      </c>
      <c r="AV4200" t="str">
        <f t="shared" si="805"/>
        <v>UAVP</v>
      </c>
      <c r="AW4200" t="str">
        <f t="shared" si="804"/>
        <v>VP UNIVERSITY ACADEMIC AFFAIRS</v>
      </c>
    </row>
    <row r="4201" spans="1:49">
      <c r="A4201" s="59">
        <v>2018</v>
      </c>
      <c r="B4201" t="s">
        <v>137</v>
      </c>
      <c r="C4201" t="s">
        <v>305</v>
      </c>
      <c r="D4201" t="s">
        <v>1438</v>
      </c>
      <c r="E4201" t="s">
        <v>1441</v>
      </c>
      <c r="F4201" t="s">
        <v>228</v>
      </c>
      <c r="H4201" t="s">
        <v>138</v>
      </c>
      <c r="I4201" s="170" t="s">
        <v>87</v>
      </c>
      <c r="J4201" t="s">
        <v>88</v>
      </c>
      <c r="K4201" t="s">
        <v>214</v>
      </c>
      <c r="L4201" t="s">
        <v>377</v>
      </c>
      <c r="M4201" t="s">
        <v>378</v>
      </c>
      <c r="N4201" t="s">
        <v>217</v>
      </c>
      <c r="O4201" t="s">
        <v>263</v>
      </c>
      <c r="P4201" t="s">
        <v>379</v>
      </c>
      <c r="Q4201" t="s">
        <v>379</v>
      </c>
      <c r="R4201" t="s">
        <v>380</v>
      </c>
      <c r="S4201" t="s">
        <v>264</v>
      </c>
      <c r="T4201" t="s">
        <v>265</v>
      </c>
      <c r="U4201" s="61" t="s">
        <v>266</v>
      </c>
      <c r="V4201" t="s">
        <v>139</v>
      </c>
      <c r="W4201" t="s">
        <v>263</v>
      </c>
      <c r="X4201" s="59">
        <v>2000</v>
      </c>
      <c r="Y4201" s="59">
        <v>2000</v>
      </c>
      <c r="Z4201" t="s">
        <v>139</v>
      </c>
      <c r="AA4201" s="146" t="str">
        <f t="shared" ref="AA4201:AA4264" si="813">IF(P4201 ="CORI","IN",IF(P4201 ="TRIN","IN",O4201))</f>
        <v>EX</v>
      </c>
      <c r="AB4201" s="146" t="str">
        <f t="shared" si="803"/>
        <v>SS</v>
      </c>
      <c r="AC4201" t="str">
        <f t="shared" si="806"/>
        <v>EX</v>
      </c>
      <c r="AD4201" s="74">
        <f t="shared" si="807"/>
        <v>2000</v>
      </c>
      <c r="AE4201" s="74">
        <f t="shared" si="812"/>
        <v>2000</v>
      </c>
      <c r="AF4201">
        <v>1</v>
      </c>
      <c r="AG4201">
        <v>0</v>
      </c>
      <c r="AH4201" s="74">
        <v>0</v>
      </c>
      <c r="AJ4201" s="74">
        <f t="shared" si="808"/>
        <v>0</v>
      </c>
      <c r="AK4201" s="74">
        <f t="shared" si="802"/>
        <v>2000</v>
      </c>
      <c r="AL4201" t="str">
        <f t="shared" si="809"/>
        <v>N</v>
      </c>
      <c r="AN4201" t="s">
        <v>89</v>
      </c>
      <c r="AO4201" t="s">
        <v>88</v>
      </c>
      <c r="AP4201" t="str">
        <f t="shared" si="810"/>
        <v>95</v>
      </c>
      <c r="AQ4201" s="145" t="s">
        <v>1826</v>
      </c>
      <c r="AR4201" t="str">
        <f t="shared" si="811"/>
        <v>1-Adjusted Base Budget</v>
      </c>
      <c r="AS4201" s="145" t="s">
        <v>1827</v>
      </c>
      <c r="AT4201" t="s">
        <v>213</v>
      </c>
      <c r="AV4201" t="str">
        <f t="shared" si="805"/>
        <v>UAVP</v>
      </c>
      <c r="AW4201" t="str">
        <f t="shared" si="804"/>
        <v>VP UNIVERSITY ACADEMIC AFFAIRS</v>
      </c>
    </row>
    <row r="4202" spans="1:49">
      <c r="A4202" s="59">
        <v>2018</v>
      </c>
      <c r="B4202" t="s">
        <v>137</v>
      </c>
      <c r="C4202" t="s">
        <v>305</v>
      </c>
      <c r="D4202" t="s">
        <v>1438</v>
      </c>
      <c r="E4202" t="s">
        <v>1439</v>
      </c>
      <c r="F4202" t="s">
        <v>228</v>
      </c>
      <c r="H4202" t="s">
        <v>1440</v>
      </c>
      <c r="I4202" s="170" t="s">
        <v>87</v>
      </c>
      <c r="J4202" t="s">
        <v>88</v>
      </c>
      <c r="K4202" t="s">
        <v>214</v>
      </c>
      <c r="L4202" t="s">
        <v>497</v>
      </c>
      <c r="M4202" t="s">
        <v>498</v>
      </c>
      <c r="N4202" t="s">
        <v>217</v>
      </c>
      <c r="O4202" t="s">
        <v>263</v>
      </c>
      <c r="P4202" t="s">
        <v>362</v>
      </c>
      <c r="Q4202" t="s">
        <v>363</v>
      </c>
      <c r="R4202" t="s">
        <v>364</v>
      </c>
      <c r="S4202" t="s">
        <v>264</v>
      </c>
      <c r="T4202" t="s">
        <v>265</v>
      </c>
      <c r="U4202" s="61" t="s">
        <v>266</v>
      </c>
      <c r="V4202" t="s">
        <v>139</v>
      </c>
      <c r="W4202" t="s">
        <v>263</v>
      </c>
      <c r="X4202" s="59">
        <v>500</v>
      </c>
      <c r="Y4202" s="59">
        <v>500</v>
      </c>
      <c r="AA4202" s="146" t="str">
        <f t="shared" si="813"/>
        <v>EX</v>
      </c>
      <c r="AB4202" s="146">
        <f t="shared" si="803"/>
        <v>0</v>
      </c>
      <c r="AC4202" t="str">
        <f t="shared" si="806"/>
        <v>EX</v>
      </c>
      <c r="AD4202" s="74">
        <f t="shared" si="807"/>
        <v>500</v>
      </c>
      <c r="AE4202" s="74">
        <f t="shared" si="812"/>
        <v>500</v>
      </c>
      <c r="AF4202">
        <v>1</v>
      </c>
      <c r="AG4202">
        <v>0</v>
      </c>
      <c r="AH4202" s="74">
        <v>0</v>
      </c>
      <c r="AJ4202" s="74">
        <f t="shared" si="808"/>
        <v>0</v>
      </c>
      <c r="AK4202" s="74">
        <f t="shared" si="802"/>
        <v>500</v>
      </c>
      <c r="AL4202" t="str">
        <f t="shared" si="809"/>
        <v>N</v>
      </c>
      <c r="AN4202" t="s">
        <v>89</v>
      </c>
      <c r="AO4202" t="s">
        <v>88</v>
      </c>
      <c r="AP4202" t="str">
        <f t="shared" si="810"/>
        <v>95</v>
      </c>
      <c r="AQ4202" s="145" t="s">
        <v>1826</v>
      </c>
      <c r="AR4202" t="str">
        <f t="shared" si="811"/>
        <v>1-Adjusted Base Budget</v>
      </c>
      <c r="AS4202" s="145" t="s">
        <v>1827</v>
      </c>
      <c r="AT4202" t="s">
        <v>213</v>
      </c>
      <c r="AV4202" t="str">
        <f t="shared" si="805"/>
        <v>UAVP</v>
      </c>
      <c r="AW4202" t="str">
        <f t="shared" si="804"/>
        <v>VP UNIVERSITY ACADEMIC AFFAIRS</v>
      </c>
    </row>
    <row r="4203" spans="1:49">
      <c r="A4203" s="59">
        <v>2018</v>
      </c>
      <c r="B4203" t="s">
        <v>137</v>
      </c>
      <c r="C4203" t="s">
        <v>305</v>
      </c>
      <c r="D4203" t="s">
        <v>1438</v>
      </c>
      <c r="E4203" t="s">
        <v>1439</v>
      </c>
      <c r="F4203" t="s">
        <v>228</v>
      </c>
      <c r="H4203" t="s">
        <v>1440</v>
      </c>
      <c r="I4203" s="170" t="s">
        <v>87</v>
      </c>
      <c r="J4203" t="s">
        <v>88</v>
      </c>
      <c r="K4203" t="s">
        <v>214</v>
      </c>
      <c r="L4203" t="s">
        <v>381</v>
      </c>
      <c r="M4203" t="s">
        <v>382</v>
      </c>
      <c r="N4203" t="s">
        <v>217</v>
      </c>
      <c r="O4203" t="s">
        <v>263</v>
      </c>
      <c r="P4203" t="s">
        <v>362</v>
      </c>
      <c r="Q4203" t="s">
        <v>363</v>
      </c>
      <c r="R4203" t="s">
        <v>364</v>
      </c>
      <c r="S4203" t="s">
        <v>264</v>
      </c>
      <c r="T4203" t="s">
        <v>265</v>
      </c>
      <c r="U4203" s="61" t="s">
        <v>266</v>
      </c>
      <c r="V4203" t="s">
        <v>139</v>
      </c>
      <c r="W4203" t="s">
        <v>263</v>
      </c>
      <c r="X4203" s="59">
        <v>200</v>
      </c>
      <c r="Y4203" s="59">
        <v>200</v>
      </c>
      <c r="AA4203" s="146" t="str">
        <f t="shared" si="813"/>
        <v>EX</v>
      </c>
      <c r="AB4203" s="146">
        <f t="shared" si="803"/>
        <v>0</v>
      </c>
      <c r="AC4203" t="str">
        <f t="shared" si="806"/>
        <v>EX</v>
      </c>
      <c r="AD4203" s="74">
        <f t="shared" si="807"/>
        <v>200</v>
      </c>
      <c r="AE4203" s="74">
        <f t="shared" si="812"/>
        <v>200</v>
      </c>
      <c r="AF4203">
        <v>1</v>
      </c>
      <c r="AG4203">
        <v>0</v>
      </c>
      <c r="AH4203" s="74">
        <v>0</v>
      </c>
      <c r="AJ4203" s="74">
        <f t="shared" si="808"/>
        <v>0</v>
      </c>
      <c r="AK4203" s="74">
        <f t="shared" si="802"/>
        <v>200</v>
      </c>
      <c r="AL4203" t="str">
        <f t="shared" si="809"/>
        <v>N</v>
      </c>
      <c r="AN4203" t="s">
        <v>89</v>
      </c>
      <c r="AO4203" t="s">
        <v>88</v>
      </c>
      <c r="AP4203" t="str">
        <f t="shared" si="810"/>
        <v>95</v>
      </c>
      <c r="AQ4203" s="145" t="s">
        <v>1826</v>
      </c>
      <c r="AR4203" t="str">
        <f t="shared" si="811"/>
        <v>1-Adjusted Base Budget</v>
      </c>
      <c r="AS4203" s="145" t="s">
        <v>1827</v>
      </c>
      <c r="AT4203" t="s">
        <v>213</v>
      </c>
      <c r="AV4203" t="str">
        <f t="shared" si="805"/>
        <v>UAVP</v>
      </c>
      <c r="AW4203" t="str">
        <f t="shared" si="804"/>
        <v>VP UNIVERSITY ACADEMIC AFFAIRS</v>
      </c>
    </row>
    <row r="4204" spans="1:49">
      <c r="A4204" s="59">
        <v>2018</v>
      </c>
      <c r="B4204" t="s">
        <v>137</v>
      </c>
      <c r="C4204" t="s">
        <v>305</v>
      </c>
      <c r="D4204" t="s">
        <v>1438</v>
      </c>
      <c r="E4204" t="s">
        <v>1439</v>
      </c>
      <c r="F4204" t="s">
        <v>228</v>
      </c>
      <c r="H4204" t="s">
        <v>1440</v>
      </c>
      <c r="I4204" s="170" t="s">
        <v>87</v>
      </c>
      <c r="J4204" t="s">
        <v>88</v>
      </c>
      <c r="K4204" t="s">
        <v>214</v>
      </c>
      <c r="L4204" t="s">
        <v>509</v>
      </c>
      <c r="M4204" t="s">
        <v>510</v>
      </c>
      <c r="N4204" t="s">
        <v>217</v>
      </c>
      <c r="O4204" t="s">
        <v>263</v>
      </c>
      <c r="P4204" t="s">
        <v>488</v>
      </c>
      <c r="Q4204" t="s">
        <v>489</v>
      </c>
      <c r="R4204" t="s">
        <v>490</v>
      </c>
      <c r="S4204" t="s">
        <v>264</v>
      </c>
      <c r="T4204" t="s">
        <v>265</v>
      </c>
      <c r="U4204" s="61" t="s">
        <v>266</v>
      </c>
      <c r="V4204" t="s">
        <v>139</v>
      </c>
      <c r="W4204" t="s">
        <v>263</v>
      </c>
      <c r="X4204" s="59">
        <v>1500</v>
      </c>
      <c r="Y4204" s="59">
        <v>1500</v>
      </c>
      <c r="AA4204" s="146" t="str">
        <f t="shared" si="813"/>
        <v>EX</v>
      </c>
      <c r="AB4204" s="146">
        <f t="shared" si="803"/>
        <v>0</v>
      </c>
      <c r="AC4204" t="str">
        <f t="shared" si="806"/>
        <v>EX</v>
      </c>
      <c r="AD4204" s="74">
        <f t="shared" si="807"/>
        <v>1500</v>
      </c>
      <c r="AE4204" s="74">
        <f t="shared" si="812"/>
        <v>1500</v>
      </c>
      <c r="AF4204">
        <v>1</v>
      </c>
      <c r="AG4204">
        <v>0</v>
      </c>
      <c r="AH4204" s="74">
        <v>0</v>
      </c>
      <c r="AJ4204" s="74">
        <f t="shared" si="808"/>
        <v>0</v>
      </c>
      <c r="AK4204" s="74">
        <f t="shared" si="802"/>
        <v>1500</v>
      </c>
      <c r="AL4204" t="str">
        <f t="shared" si="809"/>
        <v>N</v>
      </c>
      <c r="AN4204" t="s">
        <v>89</v>
      </c>
      <c r="AO4204" t="s">
        <v>88</v>
      </c>
      <c r="AP4204" t="str">
        <f t="shared" si="810"/>
        <v>95</v>
      </c>
      <c r="AQ4204" s="145" t="s">
        <v>1826</v>
      </c>
      <c r="AR4204" t="str">
        <f t="shared" si="811"/>
        <v>1-Adjusted Base Budget</v>
      </c>
      <c r="AS4204" s="145" t="s">
        <v>1827</v>
      </c>
      <c r="AT4204" t="s">
        <v>213</v>
      </c>
      <c r="AV4204" t="str">
        <f t="shared" si="805"/>
        <v>UAVP</v>
      </c>
      <c r="AW4204" t="str">
        <f t="shared" si="804"/>
        <v>VP UNIVERSITY ACADEMIC AFFAIRS</v>
      </c>
    </row>
    <row r="4205" spans="1:49">
      <c r="A4205" s="59">
        <v>2018</v>
      </c>
      <c r="B4205" t="s">
        <v>137</v>
      </c>
      <c r="C4205" t="s">
        <v>305</v>
      </c>
      <c r="D4205" t="s">
        <v>1438</v>
      </c>
      <c r="E4205" t="s">
        <v>1441</v>
      </c>
      <c r="F4205" t="s">
        <v>228</v>
      </c>
      <c r="H4205" t="s">
        <v>138</v>
      </c>
      <c r="I4205" s="170" t="s">
        <v>87</v>
      </c>
      <c r="J4205" t="s">
        <v>88</v>
      </c>
      <c r="K4205" t="s">
        <v>214</v>
      </c>
      <c r="L4205" t="s">
        <v>509</v>
      </c>
      <c r="M4205" t="s">
        <v>510</v>
      </c>
      <c r="N4205" t="s">
        <v>217</v>
      </c>
      <c r="O4205" t="s">
        <v>263</v>
      </c>
      <c r="P4205" t="s">
        <v>488</v>
      </c>
      <c r="Q4205" t="s">
        <v>489</v>
      </c>
      <c r="R4205" t="s">
        <v>490</v>
      </c>
      <c r="S4205" t="s">
        <v>264</v>
      </c>
      <c r="T4205" t="s">
        <v>265</v>
      </c>
      <c r="U4205" s="61" t="s">
        <v>266</v>
      </c>
      <c r="V4205" t="s">
        <v>139</v>
      </c>
      <c r="W4205" t="s">
        <v>263</v>
      </c>
      <c r="X4205" s="59">
        <v>1400</v>
      </c>
      <c r="Y4205" s="59">
        <v>1400</v>
      </c>
      <c r="Z4205" t="s">
        <v>139</v>
      </c>
      <c r="AA4205" s="146" t="str">
        <f t="shared" si="813"/>
        <v>EX</v>
      </c>
      <c r="AB4205" s="146" t="str">
        <f t="shared" si="803"/>
        <v>SS</v>
      </c>
      <c r="AC4205" t="str">
        <f t="shared" si="806"/>
        <v>EX</v>
      </c>
      <c r="AD4205" s="74">
        <f t="shared" si="807"/>
        <v>1400</v>
      </c>
      <c r="AE4205" s="74">
        <f t="shared" si="812"/>
        <v>1400</v>
      </c>
      <c r="AF4205">
        <v>1</v>
      </c>
      <c r="AG4205">
        <v>0</v>
      </c>
      <c r="AH4205" s="74">
        <v>0</v>
      </c>
      <c r="AJ4205" s="74">
        <f t="shared" si="808"/>
        <v>0</v>
      </c>
      <c r="AK4205" s="74">
        <f t="shared" si="802"/>
        <v>1400</v>
      </c>
      <c r="AL4205" t="str">
        <f t="shared" si="809"/>
        <v>N</v>
      </c>
      <c r="AN4205" t="s">
        <v>89</v>
      </c>
      <c r="AO4205" t="s">
        <v>88</v>
      </c>
      <c r="AP4205" t="str">
        <f t="shared" si="810"/>
        <v>95</v>
      </c>
      <c r="AQ4205" s="145" t="s">
        <v>1826</v>
      </c>
      <c r="AR4205" t="str">
        <f t="shared" si="811"/>
        <v>1-Adjusted Base Budget</v>
      </c>
      <c r="AS4205" s="145" t="s">
        <v>1827</v>
      </c>
      <c r="AT4205" t="s">
        <v>213</v>
      </c>
      <c r="AV4205" t="str">
        <f t="shared" si="805"/>
        <v>UAVP</v>
      </c>
      <c r="AW4205" t="str">
        <f t="shared" si="804"/>
        <v>VP UNIVERSITY ACADEMIC AFFAIRS</v>
      </c>
    </row>
    <row r="4206" spans="1:49">
      <c r="A4206" s="59">
        <v>2018</v>
      </c>
      <c r="B4206" t="s">
        <v>137</v>
      </c>
      <c r="C4206" t="s">
        <v>305</v>
      </c>
      <c r="D4206" t="s">
        <v>1438</v>
      </c>
      <c r="E4206" t="s">
        <v>1439</v>
      </c>
      <c r="F4206" t="s">
        <v>228</v>
      </c>
      <c r="H4206" t="s">
        <v>1440</v>
      </c>
      <c r="I4206" s="170" t="s">
        <v>87</v>
      </c>
      <c r="J4206" t="s">
        <v>88</v>
      </c>
      <c r="K4206" t="s">
        <v>214</v>
      </c>
      <c r="L4206" t="s">
        <v>899</v>
      </c>
      <c r="M4206" t="s">
        <v>900</v>
      </c>
      <c r="N4206" t="s">
        <v>217</v>
      </c>
      <c r="O4206" t="s">
        <v>263</v>
      </c>
      <c r="P4206" t="s">
        <v>488</v>
      </c>
      <c r="Q4206" t="s">
        <v>489</v>
      </c>
      <c r="R4206" t="s">
        <v>490</v>
      </c>
      <c r="S4206" t="s">
        <v>264</v>
      </c>
      <c r="T4206" t="s">
        <v>265</v>
      </c>
      <c r="U4206" s="61" t="s">
        <v>266</v>
      </c>
      <c r="V4206" t="s">
        <v>139</v>
      </c>
      <c r="W4206" t="s">
        <v>263</v>
      </c>
      <c r="X4206" s="59">
        <v>1300</v>
      </c>
      <c r="Y4206" s="59">
        <v>1300</v>
      </c>
      <c r="AA4206" s="146" t="str">
        <f t="shared" si="813"/>
        <v>EX</v>
      </c>
      <c r="AB4206" s="146">
        <f t="shared" si="803"/>
        <v>0</v>
      </c>
      <c r="AC4206" t="str">
        <f t="shared" si="806"/>
        <v>EX</v>
      </c>
      <c r="AD4206" s="74">
        <f t="shared" si="807"/>
        <v>1300</v>
      </c>
      <c r="AE4206" s="74">
        <f t="shared" si="812"/>
        <v>1300</v>
      </c>
      <c r="AF4206">
        <v>1</v>
      </c>
      <c r="AG4206">
        <v>0</v>
      </c>
      <c r="AH4206" s="74">
        <v>0</v>
      </c>
      <c r="AJ4206" s="74">
        <f t="shared" si="808"/>
        <v>0</v>
      </c>
      <c r="AK4206" s="74">
        <f t="shared" si="802"/>
        <v>1300</v>
      </c>
      <c r="AL4206" t="str">
        <f t="shared" si="809"/>
        <v>N</v>
      </c>
      <c r="AN4206" t="s">
        <v>89</v>
      </c>
      <c r="AO4206" t="s">
        <v>88</v>
      </c>
      <c r="AP4206" t="str">
        <f t="shared" si="810"/>
        <v>95</v>
      </c>
      <c r="AQ4206" s="145" t="s">
        <v>1826</v>
      </c>
      <c r="AR4206" t="str">
        <f t="shared" si="811"/>
        <v>1-Adjusted Base Budget</v>
      </c>
      <c r="AS4206" s="145" t="s">
        <v>1827</v>
      </c>
      <c r="AT4206" t="s">
        <v>213</v>
      </c>
      <c r="AV4206" t="str">
        <f t="shared" si="805"/>
        <v>UAVP</v>
      </c>
      <c r="AW4206" t="str">
        <f t="shared" si="804"/>
        <v>VP UNIVERSITY ACADEMIC AFFAIRS</v>
      </c>
    </row>
    <row r="4207" spans="1:49">
      <c r="A4207" s="59">
        <v>2018</v>
      </c>
      <c r="B4207" t="s">
        <v>137</v>
      </c>
      <c r="C4207" t="s">
        <v>305</v>
      </c>
      <c r="D4207" t="s">
        <v>1438</v>
      </c>
      <c r="E4207" t="s">
        <v>1439</v>
      </c>
      <c r="F4207" t="s">
        <v>228</v>
      </c>
      <c r="H4207" t="s">
        <v>1440</v>
      </c>
      <c r="I4207" s="170" t="s">
        <v>87</v>
      </c>
      <c r="J4207" t="s">
        <v>88</v>
      </c>
      <c r="K4207" t="s">
        <v>214</v>
      </c>
      <c r="L4207" t="s">
        <v>385</v>
      </c>
      <c r="M4207" t="s">
        <v>386</v>
      </c>
      <c r="N4207" t="s">
        <v>217</v>
      </c>
      <c r="O4207" t="s">
        <v>263</v>
      </c>
      <c r="P4207" t="s">
        <v>387</v>
      </c>
      <c r="Q4207" t="s">
        <v>386</v>
      </c>
      <c r="R4207" t="s">
        <v>388</v>
      </c>
      <c r="S4207" t="s">
        <v>264</v>
      </c>
      <c r="T4207" t="s">
        <v>265</v>
      </c>
      <c r="U4207" s="61" t="s">
        <v>266</v>
      </c>
      <c r="V4207" t="s">
        <v>139</v>
      </c>
      <c r="W4207" t="s">
        <v>263</v>
      </c>
      <c r="X4207" s="59">
        <v>225000</v>
      </c>
      <c r="Y4207" s="59">
        <v>225000</v>
      </c>
      <c r="AA4207" s="146" t="str">
        <f t="shared" si="813"/>
        <v>EX</v>
      </c>
      <c r="AB4207" s="146">
        <f t="shared" si="803"/>
        <v>0</v>
      </c>
      <c r="AC4207" t="str">
        <f t="shared" si="806"/>
        <v>EX</v>
      </c>
      <c r="AD4207" s="74">
        <f t="shared" si="807"/>
        <v>225000</v>
      </c>
      <c r="AE4207" s="74">
        <f t="shared" si="812"/>
        <v>225000</v>
      </c>
      <c r="AF4207">
        <v>1</v>
      </c>
      <c r="AG4207">
        <v>0</v>
      </c>
      <c r="AH4207" s="74">
        <v>0</v>
      </c>
      <c r="AJ4207" s="74">
        <f t="shared" si="808"/>
        <v>0</v>
      </c>
      <c r="AK4207" s="74">
        <f t="shared" si="802"/>
        <v>225000</v>
      </c>
      <c r="AL4207" t="str">
        <f t="shared" si="809"/>
        <v>N</v>
      </c>
      <c r="AN4207" t="s">
        <v>89</v>
      </c>
      <c r="AO4207" t="s">
        <v>88</v>
      </c>
      <c r="AP4207" t="str">
        <f t="shared" si="810"/>
        <v>95</v>
      </c>
      <c r="AQ4207" s="145" t="s">
        <v>1826</v>
      </c>
      <c r="AR4207" t="str">
        <f t="shared" si="811"/>
        <v>1-Adjusted Base Budget</v>
      </c>
      <c r="AS4207" s="145" t="s">
        <v>1827</v>
      </c>
      <c r="AT4207" t="s">
        <v>213</v>
      </c>
      <c r="AV4207" t="str">
        <f t="shared" si="805"/>
        <v>UAVP</v>
      </c>
      <c r="AW4207" t="str">
        <f t="shared" si="804"/>
        <v>VP UNIVERSITY ACADEMIC AFFAIRS</v>
      </c>
    </row>
    <row r="4208" spans="1:49">
      <c r="A4208" s="59">
        <v>2018</v>
      </c>
      <c r="B4208" t="s">
        <v>137</v>
      </c>
      <c r="C4208" t="s">
        <v>305</v>
      </c>
      <c r="D4208" t="s">
        <v>1438</v>
      </c>
      <c r="E4208" t="s">
        <v>1439</v>
      </c>
      <c r="F4208" t="s">
        <v>228</v>
      </c>
      <c r="H4208" t="s">
        <v>1440</v>
      </c>
      <c r="I4208" s="170" t="s">
        <v>87</v>
      </c>
      <c r="J4208" t="s">
        <v>88</v>
      </c>
      <c r="K4208" t="s">
        <v>214</v>
      </c>
      <c r="L4208" t="s">
        <v>520</v>
      </c>
      <c r="M4208" t="s">
        <v>521</v>
      </c>
      <c r="N4208" t="s">
        <v>217</v>
      </c>
      <c r="O4208" t="s">
        <v>263</v>
      </c>
      <c r="P4208" t="s">
        <v>522</v>
      </c>
      <c r="Q4208" t="s">
        <v>523</v>
      </c>
      <c r="R4208" t="s">
        <v>524</v>
      </c>
      <c r="S4208" t="s">
        <v>338</v>
      </c>
      <c r="T4208" t="s">
        <v>339</v>
      </c>
      <c r="U4208" s="61" t="s">
        <v>340</v>
      </c>
      <c r="V4208" t="s">
        <v>139</v>
      </c>
      <c r="W4208" t="s">
        <v>263</v>
      </c>
      <c r="X4208" s="59">
        <v>5000</v>
      </c>
      <c r="Y4208" s="59">
        <v>5000</v>
      </c>
      <c r="AA4208" s="146" t="str">
        <f t="shared" si="813"/>
        <v>EX</v>
      </c>
      <c r="AB4208" s="146">
        <f t="shared" si="803"/>
        <v>0</v>
      </c>
      <c r="AC4208" t="str">
        <f t="shared" si="806"/>
        <v>EX</v>
      </c>
      <c r="AD4208" s="74">
        <f t="shared" si="807"/>
        <v>5000</v>
      </c>
      <c r="AE4208" s="74">
        <f t="shared" si="812"/>
        <v>5000</v>
      </c>
      <c r="AF4208">
        <v>1</v>
      </c>
      <c r="AG4208">
        <v>0</v>
      </c>
      <c r="AH4208" s="74">
        <v>0</v>
      </c>
      <c r="AJ4208" s="74">
        <f t="shared" si="808"/>
        <v>0</v>
      </c>
      <c r="AK4208" s="74">
        <f t="shared" si="802"/>
        <v>5000</v>
      </c>
      <c r="AL4208" t="str">
        <f t="shared" si="809"/>
        <v>N</v>
      </c>
      <c r="AN4208" t="s">
        <v>89</v>
      </c>
      <c r="AO4208" t="s">
        <v>88</v>
      </c>
      <c r="AP4208" t="str">
        <f t="shared" si="810"/>
        <v>95</v>
      </c>
      <c r="AQ4208" s="145" t="s">
        <v>1826</v>
      </c>
      <c r="AR4208" t="str">
        <f t="shared" si="811"/>
        <v>1-Adjusted Base Budget</v>
      </c>
      <c r="AS4208" s="145" t="s">
        <v>1827</v>
      </c>
      <c r="AT4208" t="s">
        <v>213</v>
      </c>
      <c r="AV4208" t="str">
        <f t="shared" si="805"/>
        <v>UAVP</v>
      </c>
      <c r="AW4208" t="str">
        <f t="shared" si="804"/>
        <v>VP UNIVERSITY ACADEMIC AFFAIRS</v>
      </c>
    </row>
    <row r="4209" spans="1:49">
      <c r="A4209" s="59">
        <v>2018</v>
      </c>
      <c r="B4209" t="s">
        <v>137</v>
      </c>
      <c r="C4209" t="s">
        <v>305</v>
      </c>
      <c r="D4209" t="s">
        <v>1438</v>
      </c>
      <c r="E4209" t="s">
        <v>1439</v>
      </c>
      <c r="F4209" t="s">
        <v>228</v>
      </c>
      <c r="H4209" t="s">
        <v>1440</v>
      </c>
      <c r="I4209" s="170" t="s">
        <v>87</v>
      </c>
      <c r="J4209" t="s">
        <v>88</v>
      </c>
      <c r="K4209" t="s">
        <v>214</v>
      </c>
      <c r="L4209" t="s">
        <v>529</v>
      </c>
      <c r="M4209" t="s">
        <v>530</v>
      </c>
      <c r="N4209" t="s">
        <v>217</v>
      </c>
      <c r="O4209" t="s">
        <v>263</v>
      </c>
      <c r="P4209" t="s">
        <v>393</v>
      </c>
      <c r="Q4209" t="s">
        <v>394</v>
      </c>
      <c r="R4209" t="s">
        <v>395</v>
      </c>
      <c r="S4209" t="s">
        <v>264</v>
      </c>
      <c r="T4209" t="s">
        <v>265</v>
      </c>
      <c r="U4209" s="61" t="s">
        <v>266</v>
      </c>
      <c r="V4209" t="s">
        <v>139</v>
      </c>
      <c r="W4209" t="s">
        <v>263</v>
      </c>
      <c r="X4209" s="59">
        <v>75000</v>
      </c>
      <c r="Y4209" s="59">
        <v>75000</v>
      </c>
      <c r="AA4209" s="146" t="str">
        <f t="shared" si="813"/>
        <v>EX</v>
      </c>
      <c r="AB4209" s="146">
        <f t="shared" si="803"/>
        <v>0</v>
      </c>
      <c r="AC4209" t="str">
        <f t="shared" si="806"/>
        <v>EX</v>
      </c>
      <c r="AD4209" s="74">
        <f t="shared" si="807"/>
        <v>75000</v>
      </c>
      <c r="AE4209" s="74">
        <f t="shared" si="812"/>
        <v>75000</v>
      </c>
      <c r="AF4209">
        <v>1</v>
      </c>
      <c r="AG4209">
        <v>0</v>
      </c>
      <c r="AH4209" s="74">
        <v>0</v>
      </c>
      <c r="AJ4209" s="74">
        <f t="shared" si="808"/>
        <v>0</v>
      </c>
      <c r="AK4209" s="74">
        <f t="shared" si="802"/>
        <v>75000</v>
      </c>
      <c r="AL4209" t="str">
        <f t="shared" si="809"/>
        <v>N</v>
      </c>
      <c r="AN4209" t="s">
        <v>89</v>
      </c>
      <c r="AO4209" t="s">
        <v>88</v>
      </c>
      <c r="AP4209" t="str">
        <f t="shared" si="810"/>
        <v>95</v>
      </c>
      <c r="AQ4209" s="145" t="s">
        <v>1826</v>
      </c>
      <c r="AR4209" t="str">
        <f t="shared" si="811"/>
        <v>1-Adjusted Base Budget</v>
      </c>
      <c r="AS4209" s="145" t="s">
        <v>1827</v>
      </c>
      <c r="AT4209" t="s">
        <v>213</v>
      </c>
      <c r="AV4209" t="str">
        <f t="shared" si="805"/>
        <v>UAVP</v>
      </c>
      <c r="AW4209" t="str">
        <f t="shared" si="804"/>
        <v>VP UNIVERSITY ACADEMIC AFFAIRS</v>
      </c>
    </row>
    <row r="4210" spans="1:49">
      <c r="A4210" s="59">
        <v>2018</v>
      </c>
      <c r="B4210" t="s">
        <v>137</v>
      </c>
      <c r="C4210" t="s">
        <v>305</v>
      </c>
      <c r="D4210" t="s">
        <v>1438</v>
      </c>
      <c r="E4210" t="s">
        <v>1439</v>
      </c>
      <c r="F4210" t="s">
        <v>228</v>
      </c>
      <c r="H4210" t="s">
        <v>1440</v>
      </c>
      <c r="I4210" s="170" t="s">
        <v>87</v>
      </c>
      <c r="J4210" t="s">
        <v>88</v>
      </c>
      <c r="K4210" t="s">
        <v>214</v>
      </c>
      <c r="L4210" t="s">
        <v>529</v>
      </c>
      <c r="M4210" t="s">
        <v>530</v>
      </c>
      <c r="N4210" t="s">
        <v>1442</v>
      </c>
      <c r="O4210" t="s">
        <v>263</v>
      </c>
      <c r="P4210" t="s">
        <v>393</v>
      </c>
      <c r="Q4210" t="s">
        <v>394</v>
      </c>
      <c r="R4210" t="s">
        <v>395</v>
      </c>
      <c r="S4210" t="s">
        <v>264</v>
      </c>
      <c r="T4210" t="s">
        <v>265</v>
      </c>
      <c r="U4210" s="61" t="s">
        <v>266</v>
      </c>
      <c r="V4210" t="s">
        <v>139</v>
      </c>
      <c r="W4210" t="s">
        <v>263</v>
      </c>
      <c r="X4210" s="59">
        <v>35000</v>
      </c>
      <c r="Y4210" s="59">
        <v>35000</v>
      </c>
      <c r="AA4210" s="146" t="str">
        <f t="shared" si="813"/>
        <v>EX</v>
      </c>
      <c r="AB4210" s="146">
        <f t="shared" si="803"/>
        <v>0</v>
      </c>
      <c r="AC4210" t="str">
        <f t="shared" si="806"/>
        <v>EX</v>
      </c>
      <c r="AD4210" s="74">
        <f t="shared" si="807"/>
        <v>35000</v>
      </c>
      <c r="AE4210" s="74">
        <f t="shared" si="812"/>
        <v>35000</v>
      </c>
      <c r="AF4210">
        <v>1</v>
      </c>
      <c r="AG4210">
        <v>0</v>
      </c>
      <c r="AH4210" s="74">
        <v>0</v>
      </c>
      <c r="AJ4210" s="74">
        <f t="shared" si="808"/>
        <v>0</v>
      </c>
      <c r="AK4210" s="74">
        <f t="shared" si="802"/>
        <v>35000</v>
      </c>
      <c r="AL4210" t="str">
        <f t="shared" si="809"/>
        <v>N</v>
      </c>
      <c r="AN4210" t="s">
        <v>89</v>
      </c>
      <c r="AO4210" t="s">
        <v>88</v>
      </c>
      <c r="AP4210" t="str">
        <f t="shared" si="810"/>
        <v>95</v>
      </c>
      <c r="AQ4210" s="145" t="s">
        <v>1826</v>
      </c>
      <c r="AR4210" t="str">
        <f t="shared" si="811"/>
        <v>1-Adjusted Base Budget</v>
      </c>
      <c r="AS4210" s="145" t="s">
        <v>1827</v>
      </c>
      <c r="AT4210" t="s">
        <v>213</v>
      </c>
      <c r="AV4210" t="str">
        <f t="shared" si="805"/>
        <v>UAVP</v>
      </c>
      <c r="AW4210" t="str">
        <f t="shared" si="804"/>
        <v>VP UNIVERSITY ACADEMIC AFFAIRS</v>
      </c>
    </row>
    <row r="4211" spans="1:49">
      <c r="A4211" s="59">
        <v>2018</v>
      </c>
      <c r="B4211" t="s">
        <v>137</v>
      </c>
      <c r="C4211" t="s">
        <v>305</v>
      </c>
      <c r="D4211" t="s">
        <v>1438</v>
      </c>
      <c r="E4211" t="s">
        <v>1439</v>
      </c>
      <c r="F4211" t="s">
        <v>228</v>
      </c>
      <c r="H4211" t="s">
        <v>1440</v>
      </c>
      <c r="I4211" s="170" t="s">
        <v>87</v>
      </c>
      <c r="J4211" t="s">
        <v>88</v>
      </c>
      <c r="K4211" t="s">
        <v>214</v>
      </c>
      <c r="L4211" t="s">
        <v>540</v>
      </c>
      <c r="M4211" t="s">
        <v>541</v>
      </c>
      <c r="N4211" t="s">
        <v>217</v>
      </c>
      <c r="O4211" t="s">
        <v>263</v>
      </c>
      <c r="P4211" t="s">
        <v>533</v>
      </c>
      <c r="Q4211" t="s">
        <v>534</v>
      </c>
      <c r="R4211" t="s">
        <v>535</v>
      </c>
      <c r="S4211" t="s">
        <v>264</v>
      </c>
      <c r="T4211" t="s">
        <v>265</v>
      </c>
      <c r="U4211" s="61" t="s">
        <v>266</v>
      </c>
      <c r="V4211" t="s">
        <v>139</v>
      </c>
      <c r="W4211" t="s">
        <v>263</v>
      </c>
      <c r="X4211" s="59">
        <v>1000</v>
      </c>
      <c r="Y4211" s="59">
        <v>1000</v>
      </c>
      <c r="AA4211" s="146" t="str">
        <f t="shared" si="813"/>
        <v>EX</v>
      </c>
      <c r="AB4211" s="146">
        <f t="shared" si="803"/>
        <v>0</v>
      </c>
      <c r="AC4211" t="str">
        <f t="shared" si="806"/>
        <v>EX</v>
      </c>
      <c r="AD4211" s="74">
        <f t="shared" si="807"/>
        <v>1000</v>
      </c>
      <c r="AE4211" s="74">
        <f t="shared" si="812"/>
        <v>1000</v>
      </c>
      <c r="AF4211">
        <v>1</v>
      </c>
      <c r="AG4211">
        <v>0</v>
      </c>
      <c r="AH4211" s="74">
        <v>0</v>
      </c>
      <c r="AJ4211" s="74">
        <f t="shared" si="808"/>
        <v>0</v>
      </c>
      <c r="AK4211" s="74">
        <f t="shared" ref="AK4211:AK4274" si="814">AE4211 +AJ4211</f>
        <v>1000</v>
      </c>
      <c r="AL4211" t="str">
        <f t="shared" si="809"/>
        <v>N</v>
      </c>
      <c r="AN4211" t="s">
        <v>89</v>
      </c>
      <c r="AO4211" t="s">
        <v>88</v>
      </c>
      <c r="AP4211" t="str">
        <f t="shared" si="810"/>
        <v>95</v>
      </c>
      <c r="AQ4211" s="145" t="s">
        <v>1826</v>
      </c>
      <c r="AR4211" t="str">
        <f t="shared" si="811"/>
        <v>1-Adjusted Base Budget</v>
      </c>
      <c r="AS4211" s="145" t="s">
        <v>1827</v>
      </c>
      <c r="AT4211" t="s">
        <v>213</v>
      </c>
      <c r="AV4211" t="str">
        <f t="shared" si="805"/>
        <v>UAVP</v>
      </c>
      <c r="AW4211" t="str">
        <f t="shared" si="804"/>
        <v>VP UNIVERSITY ACADEMIC AFFAIRS</v>
      </c>
    </row>
    <row r="4212" spans="1:49">
      <c r="A4212" s="59">
        <v>2018</v>
      </c>
      <c r="B4212" t="s">
        <v>137</v>
      </c>
      <c r="C4212" t="s">
        <v>305</v>
      </c>
      <c r="D4212" t="s">
        <v>1438</v>
      </c>
      <c r="E4212" t="s">
        <v>1439</v>
      </c>
      <c r="F4212" t="s">
        <v>228</v>
      </c>
      <c r="H4212" t="s">
        <v>1440</v>
      </c>
      <c r="I4212" s="170" t="s">
        <v>87</v>
      </c>
      <c r="J4212" t="s">
        <v>88</v>
      </c>
      <c r="K4212" t="s">
        <v>214</v>
      </c>
      <c r="L4212" t="s">
        <v>546</v>
      </c>
      <c r="M4212" t="s">
        <v>547</v>
      </c>
      <c r="N4212" t="s">
        <v>217</v>
      </c>
      <c r="O4212" t="s">
        <v>263</v>
      </c>
      <c r="P4212" t="s">
        <v>379</v>
      </c>
      <c r="Q4212" t="s">
        <v>379</v>
      </c>
      <c r="R4212" t="s">
        <v>380</v>
      </c>
      <c r="S4212" t="s">
        <v>264</v>
      </c>
      <c r="T4212" t="s">
        <v>265</v>
      </c>
      <c r="U4212" s="61" t="s">
        <v>266</v>
      </c>
      <c r="V4212" t="s">
        <v>139</v>
      </c>
      <c r="W4212" t="s">
        <v>263</v>
      </c>
      <c r="X4212" s="59">
        <v>50</v>
      </c>
      <c r="Y4212" s="59">
        <v>50</v>
      </c>
      <c r="AA4212" s="146" t="str">
        <f t="shared" si="813"/>
        <v>EX</v>
      </c>
      <c r="AB4212" s="146">
        <f t="shared" si="803"/>
        <v>0</v>
      </c>
      <c r="AC4212" t="str">
        <f t="shared" si="806"/>
        <v>EX</v>
      </c>
      <c r="AD4212" s="74">
        <f t="shared" si="807"/>
        <v>50</v>
      </c>
      <c r="AE4212" s="74">
        <f t="shared" si="812"/>
        <v>50</v>
      </c>
      <c r="AF4212">
        <v>1</v>
      </c>
      <c r="AG4212">
        <v>0</v>
      </c>
      <c r="AH4212" s="74">
        <v>0</v>
      </c>
      <c r="AJ4212" s="74">
        <f t="shared" si="808"/>
        <v>0</v>
      </c>
      <c r="AK4212" s="74">
        <f t="shared" si="814"/>
        <v>50</v>
      </c>
      <c r="AL4212" t="str">
        <f t="shared" si="809"/>
        <v>N</v>
      </c>
      <c r="AN4212" t="s">
        <v>89</v>
      </c>
      <c r="AO4212" t="s">
        <v>88</v>
      </c>
      <c r="AP4212" t="str">
        <f t="shared" si="810"/>
        <v>95</v>
      </c>
      <c r="AQ4212" s="145" t="s">
        <v>1826</v>
      </c>
      <c r="AR4212" t="str">
        <f t="shared" si="811"/>
        <v>1-Adjusted Base Budget</v>
      </c>
      <c r="AS4212" s="145" t="s">
        <v>1827</v>
      </c>
      <c r="AT4212" t="s">
        <v>213</v>
      </c>
      <c r="AV4212" t="str">
        <f t="shared" si="805"/>
        <v>UAVP</v>
      </c>
      <c r="AW4212" t="str">
        <f t="shared" si="804"/>
        <v>VP UNIVERSITY ACADEMIC AFFAIRS</v>
      </c>
    </row>
    <row r="4213" spans="1:49">
      <c r="A4213" s="59">
        <v>2018</v>
      </c>
      <c r="B4213" t="s">
        <v>137</v>
      </c>
      <c r="C4213" t="s">
        <v>305</v>
      </c>
      <c r="D4213" t="s">
        <v>1438</v>
      </c>
      <c r="E4213" t="s">
        <v>1441</v>
      </c>
      <c r="F4213" t="s">
        <v>228</v>
      </c>
      <c r="H4213" t="s">
        <v>138</v>
      </c>
      <c r="I4213" s="170" t="s">
        <v>87</v>
      </c>
      <c r="J4213" t="s">
        <v>88</v>
      </c>
      <c r="K4213" t="s">
        <v>214</v>
      </c>
      <c r="L4213" t="s">
        <v>546</v>
      </c>
      <c r="M4213" t="s">
        <v>547</v>
      </c>
      <c r="N4213" t="s">
        <v>217</v>
      </c>
      <c r="O4213" t="s">
        <v>263</v>
      </c>
      <c r="P4213" t="s">
        <v>379</v>
      </c>
      <c r="Q4213" t="s">
        <v>379</v>
      </c>
      <c r="R4213" t="s">
        <v>380</v>
      </c>
      <c r="S4213" t="s">
        <v>264</v>
      </c>
      <c r="T4213" t="s">
        <v>265</v>
      </c>
      <c r="U4213" s="61" t="s">
        <v>266</v>
      </c>
      <c r="V4213" t="s">
        <v>139</v>
      </c>
      <c r="W4213" t="s">
        <v>263</v>
      </c>
      <c r="X4213" s="59">
        <v>450</v>
      </c>
      <c r="Y4213" s="59">
        <v>450</v>
      </c>
      <c r="Z4213" t="s">
        <v>139</v>
      </c>
      <c r="AA4213" s="146" t="str">
        <f t="shared" si="813"/>
        <v>EX</v>
      </c>
      <c r="AB4213" s="146" t="str">
        <f t="shared" ref="AB4213:AB4276" si="815">IF(O4213 =AA4213,Z4213,"10cr")</f>
        <v>SS</v>
      </c>
      <c r="AC4213" t="str">
        <f t="shared" si="806"/>
        <v>EX</v>
      </c>
      <c r="AD4213" s="74">
        <f t="shared" si="807"/>
        <v>450</v>
      </c>
      <c r="AE4213" s="74">
        <f t="shared" si="812"/>
        <v>450</v>
      </c>
      <c r="AF4213">
        <v>1</v>
      </c>
      <c r="AG4213">
        <v>0</v>
      </c>
      <c r="AH4213" s="74">
        <v>0</v>
      </c>
      <c r="AJ4213" s="74">
        <f t="shared" si="808"/>
        <v>0</v>
      </c>
      <c r="AK4213" s="74">
        <f t="shared" si="814"/>
        <v>450</v>
      </c>
      <c r="AL4213" t="str">
        <f t="shared" si="809"/>
        <v>N</v>
      </c>
      <c r="AN4213" t="s">
        <v>89</v>
      </c>
      <c r="AO4213" t="s">
        <v>88</v>
      </c>
      <c r="AP4213" t="str">
        <f t="shared" si="810"/>
        <v>95</v>
      </c>
      <c r="AQ4213" s="145" t="s">
        <v>1826</v>
      </c>
      <c r="AR4213" t="str">
        <f t="shared" si="811"/>
        <v>1-Adjusted Base Budget</v>
      </c>
      <c r="AS4213" s="145" t="s">
        <v>1827</v>
      </c>
      <c r="AT4213" t="s">
        <v>213</v>
      </c>
      <c r="AV4213" t="str">
        <f t="shared" si="805"/>
        <v>UAVP</v>
      </c>
      <c r="AW4213" t="str">
        <f t="shared" si="804"/>
        <v>VP UNIVERSITY ACADEMIC AFFAIRS</v>
      </c>
    </row>
    <row r="4214" spans="1:49">
      <c r="A4214" s="59">
        <v>2018</v>
      </c>
      <c r="B4214" t="s">
        <v>137</v>
      </c>
      <c r="C4214" t="s">
        <v>305</v>
      </c>
      <c r="D4214" t="s">
        <v>1438</v>
      </c>
      <c r="E4214" t="s">
        <v>1439</v>
      </c>
      <c r="F4214" t="s">
        <v>228</v>
      </c>
      <c r="H4214" t="s">
        <v>1440</v>
      </c>
      <c r="I4214" s="170" t="s">
        <v>87</v>
      </c>
      <c r="J4214" t="s">
        <v>88</v>
      </c>
      <c r="K4214" t="s">
        <v>214</v>
      </c>
      <c r="L4214" t="s">
        <v>408</v>
      </c>
      <c r="M4214" t="s">
        <v>409</v>
      </c>
      <c r="N4214" t="s">
        <v>217</v>
      </c>
      <c r="O4214" t="s">
        <v>263</v>
      </c>
      <c r="P4214" t="s">
        <v>352</v>
      </c>
      <c r="Q4214" t="s">
        <v>353</v>
      </c>
      <c r="R4214" t="s">
        <v>354</v>
      </c>
      <c r="S4214" t="s">
        <v>264</v>
      </c>
      <c r="T4214" t="s">
        <v>265</v>
      </c>
      <c r="U4214" s="61" t="s">
        <v>266</v>
      </c>
      <c r="V4214" t="s">
        <v>139</v>
      </c>
      <c r="W4214" t="s">
        <v>263</v>
      </c>
      <c r="X4214" s="59">
        <v>600</v>
      </c>
      <c r="Y4214" s="59">
        <v>600</v>
      </c>
      <c r="AA4214" s="146" t="str">
        <f t="shared" si="813"/>
        <v>EX</v>
      </c>
      <c r="AB4214" s="146">
        <f t="shared" si="815"/>
        <v>0</v>
      </c>
      <c r="AC4214" t="str">
        <f t="shared" si="806"/>
        <v>EX</v>
      </c>
      <c r="AD4214" s="74">
        <f t="shared" si="807"/>
        <v>600</v>
      </c>
      <c r="AE4214" s="74">
        <f t="shared" si="812"/>
        <v>600</v>
      </c>
      <c r="AF4214">
        <v>1</v>
      </c>
      <c r="AG4214">
        <v>0</v>
      </c>
      <c r="AH4214" s="74">
        <v>0</v>
      </c>
      <c r="AJ4214" s="74">
        <f t="shared" si="808"/>
        <v>0</v>
      </c>
      <c r="AK4214" s="74">
        <f t="shared" si="814"/>
        <v>600</v>
      </c>
      <c r="AL4214" t="str">
        <f t="shared" si="809"/>
        <v>N</v>
      </c>
      <c r="AN4214" t="s">
        <v>89</v>
      </c>
      <c r="AO4214" t="s">
        <v>88</v>
      </c>
      <c r="AP4214" t="str">
        <f t="shared" si="810"/>
        <v>95</v>
      </c>
      <c r="AQ4214" s="145" t="s">
        <v>1826</v>
      </c>
      <c r="AR4214" t="str">
        <f t="shared" si="811"/>
        <v>1-Adjusted Base Budget</v>
      </c>
      <c r="AS4214" s="145" t="s">
        <v>1827</v>
      </c>
      <c r="AT4214" t="s">
        <v>213</v>
      </c>
      <c r="AV4214" t="str">
        <f t="shared" si="805"/>
        <v>UAVP</v>
      </c>
      <c r="AW4214" t="str">
        <f t="shared" si="804"/>
        <v>VP UNIVERSITY ACADEMIC AFFAIRS</v>
      </c>
    </row>
    <row r="4215" spans="1:49">
      <c r="A4215" s="59">
        <v>2018</v>
      </c>
      <c r="B4215" t="s">
        <v>137</v>
      </c>
      <c r="C4215" t="s">
        <v>305</v>
      </c>
      <c r="D4215" t="s">
        <v>1438</v>
      </c>
      <c r="E4215" t="s">
        <v>1439</v>
      </c>
      <c r="F4215" t="s">
        <v>228</v>
      </c>
      <c r="H4215" t="s">
        <v>1440</v>
      </c>
      <c r="I4215" s="170" t="s">
        <v>87</v>
      </c>
      <c r="J4215" t="s">
        <v>88</v>
      </c>
      <c r="K4215" t="s">
        <v>214</v>
      </c>
      <c r="L4215" t="s">
        <v>410</v>
      </c>
      <c r="M4215" t="s">
        <v>411</v>
      </c>
      <c r="N4215" t="s">
        <v>217</v>
      </c>
      <c r="O4215" t="s">
        <v>263</v>
      </c>
      <c r="P4215" t="s">
        <v>379</v>
      </c>
      <c r="Q4215" t="s">
        <v>379</v>
      </c>
      <c r="R4215" t="s">
        <v>380</v>
      </c>
      <c r="S4215" t="s">
        <v>264</v>
      </c>
      <c r="T4215" t="s">
        <v>265</v>
      </c>
      <c r="U4215" s="61" t="s">
        <v>266</v>
      </c>
      <c r="V4215" t="s">
        <v>139</v>
      </c>
      <c r="W4215" t="s">
        <v>263</v>
      </c>
      <c r="X4215" s="59">
        <v>15000</v>
      </c>
      <c r="Y4215" s="59">
        <v>15000</v>
      </c>
      <c r="AA4215" s="146" t="str">
        <f t="shared" si="813"/>
        <v>EX</v>
      </c>
      <c r="AB4215" s="146">
        <f t="shared" si="815"/>
        <v>0</v>
      </c>
      <c r="AC4215" t="str">
        <f t="shared" si="806"/>
        <v>EX</v>
      </c>
      <c r="AD4215" s="74">
        <f t="shared" si="807"/>
        <v>15000</v>
      </c>
      <c r="AE4215" s="74">
        <f t="shared" si="812"/>
        <v>15000</v>
      </c>
      <c r="AF4215">
        <v>1</v>
      </c>
      <c r="AG4215">
        <v>0</v>
      </c>
      <c r="AH4215" s="74">
        <v>0</v>
      </c>
      <c r="AJ4215" s="74">
        <f t="shared" si="808"/>
        <v>0</v>
      </c>
      <c r="AK4215" s="74">
        <f t="shared" si="814"/>
        <v>15000</v>
      </c>
      <c r="AL4215" t="str">
        <f t="shared" si="809"/>
        <v>N</v>
      </c>
      <c r="AN4215" t="s">
        <v>89</v>
      </c>
      <c r="AO4215" t="s">
        <v>88</v>
      </c>
      <c r="AP4215" t="str">
        <f t="shared" si="810"/>
        <v>95</v>
      </c>
      <c r="AQ4215" s="145" t="s">
        <v>1826</v>
      </c>
      <c r="AR4215" t="str">
        <f t="shared" si="811"/>
        <v>1-Adjusted Base Budget</v>
      </c>
      <c r="AS4215" s="145" t="s">
        <v>1827</v>
      </c>
      <c r="AT4215" t="s">
        <v>213</v>
      </c>
      <c r="AV4215" t="str">
        <f t="shared" si="805"/>
        <v>UAVP</v>
      </c>
      <c r="AW4215" t="str">
        <f t="shared" si="804"/>
        <v>VP UNIVERSITY ACADEMIC AFFAIRS</v>
      </c>
    </row>
    <row r="4216" spans="1:49">
      <c r="A4216" s="59">
        <v>2018</v>
      </c>
      <c r="B4216" t="s">
        <v>137</v>
      </c>
      <c r="C4216" t="s">
        <v>305</v>
      </c>
      <c r="D4216" t="s">
        <v>1438</v>
      </c>
      <c r="E4216" t="s">
        <v>1441</v>
      </c>
      <c r="F4216" t="s">
        <v>228</v>
      </c>
      <c r="H4216" t="s">
        <v>138</v>
      </c>
      <c r="I4216" s="170" t="s">
        <v>87</v>
      </c>
      <c r="J4216" t="s">
        <v>88</v>
      </c>
      <c r="K4216" t="s">
        <v>214</v>
      </c>
      <c r="L4216" t="s">
        <v>410</v>
      </c>
      <c r="M4216" t="s">
        <v>411</v>
      </c>
      <c r="N4216" t="s">
        <v>217</v>
      </c>
      <c r="O4216" t="s">
        <v>263</v>
      </c>
      <c r="P4216" t="s">
        <v>379</v>
      </c>
      <c r="Q4216" t="s">
        <v>379</v>
      </c>
      <c r="R4216" t="s">
        <v>380</v>
      </c>
      <c r="S4216" t="s">
        <v>264</v>
      </c>
      <c r="T4216" t="s">
        <v>265</v>
      </c>
      <c r="U4216" s="61" t="s">
        <v>266</v>
      </c>
      <c r="V4216" t="s">
        <v>139</v>
      </c>
      <c r="W4216" t="s">
        <v>263</v>
      </c>
      <c r="X4216" s="59">
        <v>3500</v>
      </c>
      <c r="Y4216" s="59">
        <v>3500</v>
      </c>
      <c r="Z4216" t="s">
        <v>139</v>
      </c>
      <c r="AA4216" s="146" t="str">
        <f t="shared" si="813"/>
        <v>EX</v>
      </c>
      <c r="AB4216" s="146" t="str">
        <f t="shared" si="815"/>
        <v>SS</v>
      </c>
      <c r="AC4216" t="str">
        <f t="shared" si="806"/>
        <v>EX</v>
      </c>
      <c r="AD4216" s="74">
        <f t="shared" si="807"/>
        <v>3500</v>
      </c>
      <c r="AE4216" s="74">
        <f t="shared" si="812"/>
        <v>3500</v>
      </c>
      <c r="AF4216">
        <v>1</v>
      </c>
      <c r="AG4216">
        <v>0</v>
      </c>
      <c r="AH4216" s="74">
        <v>0</v>
      </c>
      <c r="AJ4216" s="74">
        <f t="shared" si="808"/>
        <v>0</v>
      </c>
      <c r="AK4216" s="74">
        <f t="shared" si="814"/>
        <v>3500</v>
      </c>
      <c r="AL4216" t="str">
        <f t="shared" si="809"/>
        <v>N</v>
      </c>
      <c r="AN4216" t="s">
        <v>89</v>
      </c>
      <c r="AO4216" t="s">
        <v>88</v>
      </c>
      <c r="AP4216" t="str">
        <f t="shared" si="810"/>
        <v>95</v>
      </c>
      <c r="AQ4216" s="145" t="s">
        <v>1826</v>
      </c>
      <c r="AR4216" t="str">
        <f t="shared" si="811"/>
        <v>1-Adjusted Base Budget</v>
      </c>
      <c r="AS4216" s="145" t="s">
        <v>1827</v>
      </c>
      <c r="AT4216" t="s">
        <v>213</v>
      </c>
      <c r="AV4216" t="str">
        <f t="shared" si="805"/>
        <v>UAVP</v>
      </c>
      <c r="AW4216" t="str">
        <f t="shared" si="804"/>
        <v>VP UNIVERSITY ACADEMIC AFFAIRS</v>
      </c>
    </row>
    <row r="4217" spans="1:49">
      <c r="A4217" s="59">
        <v>2018</v>
      </c>
      <c r="B4217" t="s">
        <v>137</v>
      </c>
      <c r="C4217" t="s">
        <v>305</v>
      </c>
      <c r="D4217" t="s">
        <v>1438</v>
      </c>
      <c r="E4217" t="s">
        <v>1439</v>
      </c>
      <c r="F4217" t="s">
        <v>228</v>
      </c>
      <c r="H4217" t="s">
        <v>1440</v>
      </c>
      <c r="I4217" s="170" t="s">
        <v>87</v>
      </c>
      <c r="J4217" t="s">
        <v>88</v>
      </c>
      <c r="K4217" t="s">
        <v>214</v>
      </c>
      <c r="L4217" t="s">
        <v>412</v>
      </c>
      <c r="M4217" t="s">
        <v>413</v>
      </c>
      <c r="N4217" t="s">
        <v>217</v>
      </c>
      <c r="O4217" t="s">
        <v>263</v>
      </c>
      <c r="P4217" t="s">
        <v>414</v>
      </c>
      <c r="Q4217" t="s">
        <v>415</v>
      </c>
      <c r="R4217" t="s">
        <v>416</v>
      </c>
      <c r="S4217" t="s">
        <v>338</v>
      </c>
      <c r="T4217" t="s">
        <v>339</v>
      </c>
      <c r="U4217" s="61" t="s">
        <v>340</v>
      </c>
      <c r="V4217" t="s">
        <v>139</v>
      </c>
      <c r="W4217" t="s">
        <v>263</v>
      </c>
      <c r="X4217" s="59">
        <v>556503</v>
      </c>
      <c r="Y4217" s="59">
        <v>556503</v>
      </c>
      <c r="AA4217" s="146" t="str">
        <f t="shared" si="813"/>
        <v>EX</v>
      </c>
      <c r="AB4217" s="146">
        <f t="shared" si="815"/>
        <v>0</v>
      </c>
      <c r="AC4217" t="str">
        <f t="shared" si="806"/>
        <v>EX</v>
      </c>
      <c r="AD4217" s="74">
        <f t="shared" si="807"/>
        <v>556503</v>
      </c>
      <c r="AE4217" s="74">
        <f t="shared" si="812"/>
        <v>556503</v>
      </c>
      <c r="AF4217">
        <v>1</v>
      </c>
      <c r="AG4217">
        <v>0</v>
      </c>
      <c r="AH4217" s="74">
        <v>0</v>
      </c>
      <c r="AJ4217" s="74">
        <f t="shared" si="808"/>
        <v>0</v>
      </c>
      <c r="AK4217" s="74">
        <f t="shared" si="814"/>
        <v>556503</v>
      </c>
      <c r="AL4217" t="str">
        <f t="shared" si="809"/>
        <v>N</v>
      </c>
      <c r="AN4217" t="s">
        <v>89</v>
      </c>
      <c r="AO4217" t="s">
        <v>88</v>
      </c>
      <c r="AP4217" t="str">
        <f t="shared" si="810"/>
        <v>95</v>
      </c>
      <c r="AQ4217" s="145" t="s">
        <v>1826</v>
      </c>
      <c r="AR4217" t="str">
        <f t="shared" si="811"/>
        <v>1-Adjusted Base Budget</v>
      </c>
      <c r="AS4217" s="145" t="s">
        <v>1827</v>
      </c>
      <c r="AT4217" t="s">
        <v>213</v>
      </c>
      <c r="AV4217" t="str">
        <f t="shared" si="805"/>
        <v>UAVP</v>
      </c>
      <c r="AW4217" t="str">
        <f t="shared" si="804"/>
        <v>VP UNIVERSITY ACADEMIC AFFAIRS</v>
      </c>
    </row>
    <row r="4218" spans="1:49">
      <c r="A4218" s="59">
        <v>2018</v>
      </c>
      <c r="B4218" t="s">
        <v>137</v>
      </c>
      <c r="C4218" t="s">
        <v>305</v>
      </c>
      <c r="D4218" t="s">
        <v>1438</v>
      </c>
      <c r="E4218" t="s">
        <v>1441</v>
      </c>
      <c r="F4218" t="s">
        <v>228</v>
      </c>
      <c r="H4218" t="s">
        <v>138</v>
      </c>
      <c r="I4218" s="170" t="s">
        <v>87</v>
      </c>
      <c r="J4218" t="s">
        <v>88</v>
      </c>
      <c r="K4218" t="s">
        <v>214</v>
      </c>
      <c r="L4218" t="s">
        <v>412</v>
      </c>
      <c r="M4218" t="s">
        <v>413</v>
      </c>
      <c r="N4218" t="s">
        <v>217</v>
      </c>
      <c r="O4218" t="s">
        <v>263</v>
      </c>
      <c r="P4218" t="s">
        <v>414</v>
      </c>
      <c r="Q4218" t="s">
        <v>415</v>
      </c>
      <c r="R4218" t="s">
        <v>416</v>
      </c>
      <c r="S4218" t="s">
        <v>338</v>
      </c>
      <c r="T4218" t="s">
        <v>339</v>
      </c>
      <c r="U4218" s="61" t="s">
        <v>340</v>
      </c>
      <c r="V4218" t="s">
        <v>139</v>
      </c>
      <c r="W4218" t="s">
        <v>263</v>
      </c>
      <c r="X4218" s="59">
        <v>334134</v>
      </c>
      <c r="Y4218" s="59">
        <v>331259</v>
      </c>
      <c r="Z4218" t="s">
        <v>139</v>
      </c>
      <c r="AA4218" s="146" t="str">
        <f t="shared" si="813"/>
        <v>EX</v>
      </c>
      <c r="AB4218" s="146" t="str">
        <f t="shared" si="815"/>
        <v>SS</v>
      </c>
      <c r="AC4218" t="str">
        <f t="shared" si="806"/>
        <v>EX</v>
      </c>
      <c r="AD4218" s="74">
        <f t="shared" si="807"/>
        <v>331259</v>
      </c>
      <c r="AE4218" s="74">
        <f t="shared" si="812"/>
        <v>331259</v>
      </c>
      <c r="AF4218">
        <v>1</v>
      </c>
      <c r="AG4218">
        <v>0</v>
      </c>
      <c r="AH4218" s="74">
        <v>0</v>
      </c>
      <c r="AJ4218" s="74">
        <f t="shared" si="808"/>
        <v>0</v>
      </c>
      <c r="AK4218" s="74">
        <f t="shared" si="814"/>
        <v>331259</v>
      </c>
      <c r="AL4218" t="str">
        <f t="shared" si="809"/>
        <v>N</v>
      </c>
      <c r="AN4218" t="s">
        <v>89</v>
      </c>
      <c r="AO4218" t="s">
        <v>88</v>
      </c>
      <c r="AP4218" t="str">
        <f t="shared" si="810"/>
        <v>95</v>
      </c>
      <c r="AQ4218" s="145" t="s">
        <v>1826</v>
      </c>
      <c r="AR4218" t="str">
        <f t="shared" si="811"/>
        <v>1-Adjusted Base Budget</v>
      </c>
      <c r="AS4218" s="145" t="s">
        <v>1827</v>
      </c>
      <c r="AT4218" t="s">
        <v>213</v>
      </c>
      <c r="AV4218" t="str">
        <f t="shared" si="805"/>
        <v>UAVP</v>
      </c>
      <c r="AW4218" t="str">
        <f t="shared" si="804"/>
        <v>VP UNIVERSITY ACADEMIC AFFAIRS</v>
      </c>
    </row>
    <row r="4219" spans="1:49">
      <c r="A4219" s="59">
        <v>2018</v>
      </c>
      <c r="B4219" t="s">
        <v>137</v>
      </c>
      <c r="C4219" t="s">
        <v>305</v>
      </c>
      <c r="D4219" t="s">
        <v>1438</v>
      </c>
      <c r="E4219" t="s">
        <v>1439</v>
      </c>
      <c r="F4219" t="s">
        <v>228</v>
      </c>
      <c r="H4219" t="s">
        <v>1440</v>
      </c>
      <c r="I4219" s="170" t="s">
        <v>87</v>
      </c>
      <c r="J4219" t="s">
        <v>88</v>
      </c>
      <c r="K4219" t="s">
        <v>214</v>
      </c>
      <c r="L4219" t="s">
        <v>417</v>
      </c>
      <c r="M4219" t="s">
        <v>418</v>
      </c>
      <c r="N4219" t="s">
        <v>217</v>
      </c>
      <c r="O4219" t="s">
        <v>263</v>
      </c>
      <c r="P4219" t="s">
        <v>414</v>
      </c>
      <c r="Q4219" t="s">
        <v>415</v>
      </c>
      <c r="R4219" t="s">
        <v>416</v>
      </c>
      <c r="S4219" t="s">
        <v>338</v>
      </c>
      <c r="T4219" t="s">
        <v>339</v>
      </c>
      <c r="U4219" s="61" t="s">
        <v>340</v>
      </c>
      <c r="V4219" t="s">
        <v>139</v>
      </c>
      <c r="W4219" t="s">
        <v>263</v>
      </c>
      <c r="X4219" s="59">
        <v>192052</v>
      </c>
      <c r="Y4219" s="59">
        <v>192052</v>
      </c>
      <c r="AA4219" s="146" t="str">
        <f t="shared" si="813"/>
        <v>EX</v>
      </c>
      <c r="AB4219" s="146">
        <f t="shared" si="815"/>
        <v>0</v>
      </c>
      <c r="AC4219" t="str">
        <f t="shared" si="806"/>
        <v>EX</v>
      </c>
      <c r="AD4219" s="74">
        <f t="shared" si="807"/>
        <v>192052</v>
      </c>
      <c r="AE4219" s="74">
        <f t="shared" si="812"/>
        <v>192052</v>
      </c>
      <c r="AF4219">
        <v>1</v>
      </c>
      <c r="AG4219">
        <v>0</v>
      </c>
      <c r="AH4219" s="74">
        <v>0</v>
      </c>
      <c r="AJ4219" s="74">
        <f t="shared" si="808"/>
        <v>0</v>
      </c>
      <c r="AK4219" s="74">
        <f t="shared" si="814"/>
        <v>192052</v>
      </c>
      <c r="AL4219" t="str">
        <f t="shared" si="809"/>
        <v>N</v>
      </c>
      <c r="AN4219" t="s">
        <v>89</v>
      </c>
      <c r="AO4219" t="s">
        <v>88</v>
      </c>
      <c r="AP4219" t="str">
        <f t="shared" si="810"/>
        <v>95</v>
      </c>
      <c r="AQ4219" s="145" t="s">
        <v>1826</v>
      </c>
      <c r="AR4219" t="str">
        <f t="shared" si="811"/>
        <v>1-Adjusted Base Budget</v>
      </c>
      <c r="AS4219" s="145" t="s">
        <v>1827</v>
      </c>
      <c r="AT4219" t="s">
        <v>213</v>
      </c>
      <c r="AV4219" t="str">
        <f t="shared" si="805"/>
        <v>UAVP</v>
      </c>
      <c r="AW4219" t="str">
        <f t="shared" si="804"/>
        <v>VP UNIVERSITY ACADEMIC AFFAIRS</v>
      </c>
    </row>
    <row r="4220" spans="1:49">
      <c r="A4220" s="59">
        <v>2018</v>
      </c>
      <c r="B4220" t="s">
        <v>137</v>
      </c>
      <c r="C4220" t="s">
        <v>305</v>
      </c>
      <c r="D4220" t="s">
        <v>1438</v>
      </c>
      <c r="E4220" t="s">
        <v>1441</v>
      </c>
      <c r="F4220" t="s">
        <v>228</v>
      </c>
      <c r="H4220" t="s">
        <v>138</v>
      </c>
      <c r="I4220" s="170" t="s">
        <v>87</v>
      </c>
      <c r="J4220" t="s">
        <v>88</v>
      </c>
      <c r="K4220" t="s">
        <v>214</v>
      </c>
      <c r="L4220" t="s">
        <v>417</v>
      </c>
      <c r="M4220" t="s">
        <v>418</v>
      </c>
      <c r="N4220" t="s">
        <v>217</v>
      </c>
      <c r="O4220" t="s">
        <v>263</v>
      </c>
      <c r="P4220" t="s">
        <v>414</v>
      </c>
      <c r="Q4220" t="s">
        <v>415</v>
      </c>
      <c r="R4220" t="s">
        <v>416</v>
      </c>
      <c r="S4220" t="s">
        <v>338</v>
      </c>
      <c r="T4220" t="s">
        <v>339</v>
      </c>
      <c r="U4220" s="61" t="s">
        <v>340</v>
      </c>
      <c r="V4220" t="s">
        <v>139</v>
      </c>
      <c r="W4220" t="s">
        <v>263</v>
      </c>
      <c r="X4220" s="59">
        <v>114899</v>
      </c>
      <c r="Y4220" s="59">
        <v>113919</v>
      </c>
      <c r="Z4220" t="s">
        <v>139</v>
      </c>
      <c r="AA4220" s="146" t="str">
        <f t="shared" si="813"/>
        <v>EX</v>
      </c>
      <c r="AB4220" s="146" t="str">
        <f t="shared" si="815"/>
        <v>SS</v>
      </c>
      <c r="AC4220" t="str">
        <f t="shared" si="806"/>
        <v>EX</v>
      </c>
      <c r="AD4220" s="74">
        <f t="shared" si="807"/>
        <v>113919</v>
      </c>
      <c r="AE4220" s="74">
        <f t="shared" si="812"/>
        <v>113919</v>
      </c>
      <c r="AF4220">
        <v>1</v>
      </c>
      <c r="AG4220">
        <v>0</v>
      </c>
      <c r="AH4220" s="74">
        <v>0</v>
      </c>
      <c r="AJ4220" s="74">
        <f t="shared" si="808"/>
        <v>0</v>
      </c>
      <c r="AK4220" s="74">
        <f t="shared" si="814"/>
        <v>113919</v>
      </c>
      <c r="AL4220" t="str">
        <f t="shared" si="809"/>
        <v>N</v>
      </c>
      <c r="AN4220" t="s">
        <v>89</v>
      </c>
      <c r="AO4220" t="s">
        <v>88</v>
      </c>
      <c r="AP4220" t="str">
        <f t="shared" si="810"/>
        <v>95</v>
      </c>
      <c r="AQ4220" s="145" t="s">
        <v>1826</v>
      </c>
      <c r="AR4220" t="str">
        <f t="shared" si="811"/>
        <v>1-Adjusted Base Budget</v>
      </c>
      <c r="AS4220" s="145" t="s">
        <v>1827</v>
      </c>
      <c r="AT4220" t="s">
        <v>213</v>
      </c>
      <c r="AV4220" t="str">
        <f t="shared" si="805"/>
        <v>UAVP</v>
      </c>
      <c r="AW4220" t="str">
        <f t="shared" si="804"/>
        <v>VP UNIVERSITY ACADEMIC AFFAIRS</v>
      </c>
    </row>
    <row r="4221" spans="1:49">
      <c r="A4221" s="59">
        <v>2018</v>
      </c>
      <c r="B4221" t="s">
        <v>137</v>
      </c>
      <c r="C4221" t="s">
        <v>305</v>
      </c>
      <c r="D4221" t="s">
        <v>1438</v>
      </c>
      <c r="E4221" t="s">
        <v>1439</v>
      </c>
      <c r="F4221" t="s">
        <v>228</v>
      </c>
      <c r="H4221" t="s">
        <v>1440</v>
      </c>
      <c r="I4221" s="170" t="s">
        <v>87</v>
      </c>
      <c r="J4221" t="s">
        <v>88</v>
      </c>
      <c r="K4221" t="s">
        <v>214</v>
      </c>
      <c r="L4221" t="s">
        <v>419</v>
      </c>
      <c r="M4221" t="s">
        <v>420</v>
      </c>
      <c r="N4221" t="s">
        <v>217</v>
      </c>
      <c r="O4221" t="s">
        <v>263</v>
      </c>
      <c r="P4221" t="s">
        <v>414</v>
      </c>
      <c r="Q4221" t="s">
        <v>415</v>
      </c>
      <c r="R4221" t="s">
        <v>416</v>
      </c>
      <c r="S4221" t="s">
        <v>338</v>
      </c>
      <c r="T4221" t="s">
        <v>339</v>
      </c>
      <c r="U4221" s="61" t="s">
        <v>340</v>
      </c>
      <c r="V4221" t="s">
        <v>139</v>
      </c>
      <c r="W4221" t="s">
        <v>263</v>
      </c>
      <c r="X4221" s="59">
        <v>354328</v>
      </c>
      <c r="Y4221" s="59">
        <v>354328</v>
      </c>
      <c r="AA4221" s="146" t="str">
        <f t="shared" si="813"/>
        <v>EX</v>
      </c>
      <c r="AB4221" s="146">
        <f t="shared" si="815"/>
        <v>0</v>
      </c>
      <c r="AC4221" t="str">
        <f t="shared" si="806"/>
        <v>EX</v>
      </c>
      <c r="AD4221" s="74">
        <f t="shared" si="807"/>
        <v>354328</v>
      </c>
      <c r="AE4221" s="74">
        <f t="shared" si="812"/>
        <v>354328</v>
      </c>
      <c r="AF4221">
        <v>1</v>
      </c>
      <c r="AG4221">
        <v>0</v>
      </c>
      <c r="AH4221" s="74">
        <v>0</v>
      </c>
      <c r="AJ4221" s="74">
        <f t="shared" si="808"/>
        <v>0</v>
      </c>
      <c r="AK4221" s="74">
        <f t="shared" si="814"/>
        <v>354328</v>
      </c>
      <c r="AL4221" t="str">
        <f t="shared" si="809"/>
        <v>N</v>
      </c>
      <c r="AN4221" t="s">
        <v>89</v>
      </c>
      <c r="AO4221" t="s">
        <v>88</v>
      </c>
      <c r="AP4221" t="str">
        <f t="shared" si="810"/>
        <v>95</v>
      </c>
      <c r="AQ4221" s="145" t="s">
        <v>1826</v>
      </c>
      <c r="AR4221" t="str">
        <f t="shared" si="811"/>
        <v>1-Adjusted Base Budget</v>
      </c>
      <c r="AS4221" s="145" t="s">
        <v>1827</v>
      </c>
      <c r="AT4221" t="s">
        <v>213</v>
      </c>
      <c r="AV4221" t="str">
        <f t="shared" si="805"/>
        <v>UAVP</v>
      </c>
      <c r="AW4221" t="str">
        <f t="shared" si="804"/>
        <v>VP UNIVERSITY ACADEMIC AFFAIRS</v>
      </c>
    </row>
    <row r="4222" spans="1:49">
      <c r="A4222" s="59">
        <v>2018</v>
      </c>
      <c r="B4222" t="s">
        <v>137</v>
      </c>
      <c r="C4222" t="s">
        <v>305</v>
      </c>
      <c r="D4222" t="s">
        <v>1438</v>
      </c>
      <c r="E4222" t="s">
        <v>1441</v>
      </c>
      <c r="F4222" t="s">
        <v>228</v>
      </c>
      <c r="H4222" t="s">
        <v>138</v>
      </c>
      <c r="I4222" s="170" t="s">
        <v>87</v>
      </c>
      <c r="J4222" t="s">
        <v>88</v>
      </c>
      <c r="K4222" t="s">
        <v>214</v>
      </c>
      <c r="L4222" t="s">
        <v>419</v>
      </c>
      <c r="M4222" t="s">
        <v>420</v>
      </c>
      <c r="N4222" t="s">
        <v>217</v>
      </c>
      <c r="O4222" t="s">
        <v>263</v>
      </c>
      <c r="P4222" t="s">
        <v>414</v>
      </c>
      <c r="Q4222" t="s">
        <v>415</v>
      </c>
      <c r="R4222" t="s">
        <v>416</v>
      </c>
      <c r="S4222" t="s">
        <v>338</v>
      </c>
      <c r="T4222" t="s">
        <v>339</v>
      </c>
      <c r="U4222" s="61" t="s">
        <v>340</v>
      </c>
      <c r="V4222" t="s">
        <v>139</v>
      </c>
      <c r="W4222" t="s">
        <v>263</v>
      </c>
      <c r="X4222" s="59">
        <v>92220</v>
      </c>
      <c r="Y4222" s="59">
        <v>93564</v>
      </c>
      <c r="Z4222" t="s">
        <v>139</v>
      </c>
      <c r="AA4222" s="146" t="str">
        <f t="shared" si="813"/>
        <v>EX</v>
      </c>
      <c r="AB4222" s="146" t="str">
        <f t="shared" si="815"/>
        <v>SS</v>
      </c>
      <c r="AC4222" t="str">
        <f t="shared" si="806"/>
        <v>EX</v>
      </c>
      <c r="AD4222" s="74">
        <f t="shared" si="807"/>
        <v>93564</v>
      </c>
      <c r="AE4222" s="74">
        <f t="shared" si="812"/>
        <v>93564</v>
      </c>
      <c r="AF4222">
        <v>1</v>
      </c>
      <c r="AG4222">
        <v>0</v>
      </c>
      <c r="AH4222" s="74">
        <v>0</v>
      </c>
      <c r="AJ4222" s="74">
        <f t="shared" si="808"/>
        <v>0</v>
      </c>
      <c r="AK4222" s="74">
        <f t="shared" si="814"/>
        <v>93564</v>
      </c>
      <c r="AL4222" t="str">
        <f t="shared" si="809"/>
        <v>N</v>
      </c>
      <c r="AN4222" t="s">
        <v>89</v>
      </c>
      <c r="AO4222" t="s">
        <v>88</v>
      </c>
      <c r="AP4222" t="str">
        <f t="shared" si="810"/>
        <v>95</v>
      </c>
      <c r="AQ4222" s="145" t="s">
        <v>1826</v>
      </c>
      <c r="AR4222" t="str">
        <f t="shared" si="811"/>
        <v>1-Adjusted Base Budget</v>
      </c>
      <c r="AS4222" s="145" t="s">
        <v>1827</v>
      </c>
      <c r="AT4222" t="s">
        <v>213</v>
      </c>
      <c r="AV4222" t="str">
        <f t="shared" si="805"/>
        <v>UAVP</v>
      </c>
      <c r="AW4222" t="str">
        <f t="shared" si="804"/>
        <v>VP UNIVERSITY ACADEMIC AFFAIRS</v>
      </c>
    </row>
    <row r="4223" spans="1:49">
      <c r="A4223" s="59">
        <v>2018</v>
      </c>
      <c r="B4223" t="s">
        <v>137</v>
      </c>
      <c r="C4223" t="s">
        <v>305</v>
      </c>
      <c r="D4223" t="s">
        <v>1438</v>
      </c>
      <c r="E4223" t="s">
        <v>1439</v>
      </c>
      <c r="F4223" t="s">
        <v>228</v>
      </c>
      <c r="H4223" t="s">
        <v>1440</v>
      </c>
      <c r="I4223" s="170" t="s">
        <v>87</v>
      </c>
      <c r="J4223" t="s">
        <v>88</v>
      </c>
      <c r="K4223" t="s">
        <v>214</v>
      </c>
      <c r="L4223" t="s">
        <v>568</v>
      </c>
      <c r="M4223" t="s">
        <v>569</v>
      </c>
      <c r="N4223" t="s">
        <v>217</v>
      </c>
      <c r="O4223" t="s">
        <v>263</v>
      </c>
      <c r="P4223" t="s">
        <v>414</v>
      </c>
      <c r="Q4223" t="s">
        <v>415</v>
      </c>
      <c r="R4223" t="s">
        <v>416</v>
      </c>
      <c r="S4223" t="s">
        <v>338</v>
      </c>
      <c r="T4223" t="s">
        <v>339</v>
      </c>
      <c r="U4223" s="61" t="s">
        <v>340</v>
      </c>
      <c r="V4223" t="s">
        <v>139</v>
      </c>
      <c r="W4223" t="s">
        <v>263</v>
      </c>
      <c r="X4223" s="59">
        <v>13309</v>
      </c>
      <c r="Y4223" s="59">
        <v>13309</v>
      </c>
      <c r="AA4223" s="146" t="str">
        <f t="shared" si="813"/>
        <v>EX</v>
      </c>
      <c r="AB4223" s="146">
        <f t="shared" si="815"/>
        <v>0</v>
      </c>
      <c r="AC4223" t="str">
        <f t="shared" si="806"/>
        <v>EX</v>
      </c>
      <c r="AD4223" s="74">
        <f t="shared" si="807"/>
        <v>13309</v>
      </c>
      <c r="AE4223" s="74">
        <f t="shared" si="812"/>
        <v>13309</v>
      </c>
      <c r="AF4223">
        <v>1</v>
      </c>
      <c r="AG4223">
        <v>0</v>
      </c>
      <c r="AH4223" s="74">
        <v>0</v>
      </c>
      <c r="AJ4223" s="74">
        <f t="shared" si="808"/>
        <v>0</v>
      </c>
      <c r="AK4223" s="74">
        <f t="shared" si="814"/>
        <v>13309</v>
      </c>
      <c r="AL4223" t="str">
        <f t="shared" si="809"/>
        <v>N</v>
      </c>
      <c r="AN4223" t="s">
        <v>89</v>
      </c>
      <c r="AO4223" t="s">
        <v>88</v>
      </c>
      <c r="AP4223" t="str">
        <f t="shared" si="810"/>
        <v>95</v>
      </c>
      <c r="AQ4223" s="145" t="s">
        <v>1826</v>
      </c>
      <c r="AR4223" t="str">
        <f t="shared" si="811"/>
        <v>1-Adjusted Base Budget</v>
      </c>
      <c r="AS4223" s="145" t="s">
        <v>1827</v>
      </c>
      <c r="AT4223" t="s">
        <v>213</v>
      </c>
      <c r="AV4223" t="str">
        <f t="shared" si="805"/>
        <v>UAVP</v>
      </c>
      <c r="AW4223" t="str">
        <f t="shared" si="804"/>
        <v>VP UNIVERSITY ACADEMIC AFFAIRS</v>
      </c>
    </row>
    <row r="4224" spans="1:49">
      <c r="A4224" s="59">
        <v>2018</v>
      </c>
      <c r="B4224" t="s">
        <v>137</v>
      </c>
      <c r="C4224" t="s">
        <v>305</v>
      </c>
      <c r="D4224" t="s">
        <v>1438</v>
      </c>
      <c r="E4224" t="s">
        <v>1441</v>
      </c>
      <c r="F4224" t="s">
        <v>228</v>
      </c>
      <c r="H4224" t="s">
        <v>138</v>
      </c>
      <c r="I4224" s="170" t="s">
        <v>87</v>
      </c>
      <c r="J4224" t="s">
        <v>88</v>
      </c>
      <c r="K4224" t="s">
        <v>214</v>
      </c>
      <c r="L4224" t="s">
        <v>568</v>
      </c>
      <c r="M4224" t="s">
        <v>569</v>
      </c>
      <c r="N4224" t="s">
        <v>217</v>
      </c>
      <c r="O4224" t="s">
        <v>263</v>
      </c>
      <c r="P4224" t="s">
        <v>414</v>
      </c>
      <c r="Q4224" t="s">
        <v>415</v>
      </c>
      <c r="R4224" t="s">
        <v>416</v>
      </c>
      <c r="S4224" t="s">
        <v>338</v>
      </c>
      <c r="T4224" t="s">
        <v>339</v>
      </c>
      <c r="U4224" s="61" t="s">
        <v>340</v>
      </c>
      <c r="V4224" t="s">
        <v>139</v>
      </c>
      <c r="W4224" t="s">
        <v>263</v>
      </c>
      <c r="X4224" s="59">
        <v>116539</v>
      </c>
      <c r="Y4224" s="59">
        <v>113598</v>
      </c>
      <c r="Z4224" t="s">
        <v>139</v>
      </c>
      <c r="AA4224" s="146" t="str">
        <f t="shared" si="813"/>
        <v>EX</v>
      </c>
      <c r="AB4224" s="146" t="str">
        <f t="shared" si="815"/>
        <v>SS</v>
      </c>
      <c r="AC4224" t="str">
        <f t="shared" si="806"/>
        <v>EX</v>
      </c>
      <c r="AD4224" s="74">
        <f t="shared" si="807"/>
        <v>113598</v>
      </c>
      <c r="AE4224" s="74">
        <f t="shared" si="812"/>
        <v>113598</v>
      </c>
      <c r="AF4224">
        <v>1</v>
      </c>
      <c r="AG4224">
        <v>0</v>
      </c>
      <c r="AH4224" s="74">
        <v>0</v>
      </c>
      <c r="AJ4224" s="74">
        <f t="shared" si="808"/>
        <v>0</v>
      </c>
      <c r="AK4224" s="74">
        <f t="shared" si="814"/>
        <v>113598</v>
      </c>
      <c r="AL4224" t="str">
        <f t="shared" si="809"/>
        <v>N</v>
      </c>
      <c r="AN4224" t="s">
        <v>89</v>
      </c>
      <c r="AO4224" t="s">
        <v>88</v>
      </c>
      <c r="AP4224" t="str">
        <f t="shared" si="810"/>
        <v>95</v>
      </c>
      <c r="AQ4224" s="145" t="s">
        <v>1826</v>
      </c>
      <c r="AR4224" t="str">
        <f t="shared" si="811"/>
        <v>1-Adjusted Base Budget</v>
      </c>
      <c r="AS4224" s="145" t="s">
        <v>1827</v>
      </c>
      <c r="AT4224" t="s">
        <v>213</v>
      </c>
      <c r="AV4224" t="str">
        <f t="shared" si="805"/>
        <v>UAVP</v>
      </c>
      <c r="AW4224" t="str">
        <f t="shared" si="804"/>
        <v>VP UNIVERSITY ACADEMIC AFFAIRS</v>
      </c>
    </row>
    <row r="4225" spans="1:49">
      <c r="A4225" s="59">
        <v>2018</v>
      </c>
      <c r="B4225" t="s">
        <v>137</v>
      </c>
      <c r="C4225" t="s">
        <v>305</v>
      </c>
      <c r="D4225" t="s">
        <v>1438</v>
      </c>
      <c r="E4225" t="s">
        <v>1439</v>
      </c>
      <c r="F4225" t="s">
        <v>228</v>
      </c>
      <c r="H4225" t="s">
        <v>1440</v>
      </c>
      <c r="I4225" s="170" t="s">
        <v>87</v>
      </c>
      <c r="J4225" t="s">
        <v>88</v>
      </c>
      <c r="K4225" t="s">
        <v>214</v>
      </c>
      <c r="L4225" t="s">
        <v>421</v>
      </c>
      <c r="M4225" t="s">
        <v>422</v>
      </c>
      <c r="N4225" t="s">
        <v>217</v>
      </c>
      <c r="O4225" t="s">
        <v>263</v>
      </c>
      <c r="P4225" t="s">
        <v>367</v>
      </c>
      <c r="Q4225" t="s">
        <v>368</v>
      </c>
      <c r="R4225" t="s">
        <v>369</v>
      </c>
      <c r="S4225" t="s">
        <v>370</v>
      </c>
      <c r="T4225" t="s">
        <v>368</v>
      </c>
      <c r="U4225" s="61" t="s">
        <v>371</v>
      </c>
      <c r="V4225" t="s">
        <v>139</v>
      </c>
      <c r="W4225" t="s">
        <v>263</v>
      </c>
      <c r="X4225" s="59">
        <v>2000</v>
      </c>
      <c r="Y4225" s="59">
        <v>2000</v>
      </c>
      <c r="AA4225" s="146" t="str">
        <f t="shared" si="813"/>
        <v>EX</v>
      </c>
      <c r="AB4225" s="146">
        <f t="shared" si="815"/>
        <v>0</v>
      </c>
      <c r="AC4225" t="str">
        <f t="shared" si="806"/>
        <v>EX</v>
      </c>
      <c r="AD4225" s="74">
        <f t="shared" si="807"/>
        <v>2000</v>
      </c>
      <c r="AE4225" s="74">
        <f t="shared" si="812"/>
        <v>2000</v>
      </c>
      <c r="AF4225">
        <v>1</v>
      </c>
      <c r="AG4225">
        <v>0</v>
      </c>
      <c r="AH4225" s="74">
        <v>0</v>
      </c>
      <c r="AJ4225" s="74">
        <f t="shared" si="808"/>
        <v>0</v>
      </c>
      <c r="AK4225" s="74">
        <f t="shared" si="814"/>
        <v>2000</v>
      </c>
      <c r="AL4225" t="str">
        <f t="shared" si="809"/>
        <v>N</v>
      </c>
      <c r="AN4225" t="s">
        <v>89</v>
      </c>
      <c r="AO4225" t="s">
        <v>88</v>
      </c>
      <c r="AP4225" t="str">
        <f t="shared" si="810"/>
        <v>95</v>
      </c>
      <c r="AQ4225" s="145" t="s">
        <v>1826</v>
      </c>
      <c r="AR4225" t="str">
        <f t="shared" si="811"/>
        <v>1-Adjusted Base Budget</v>
      </c>
      <c r="AS4225" s="145" t="s">
        <v>1827</v>
      </c>
      <c r="AT4225" t="s">
        <v>213</v>
      </c>
      <c r="AV4225" t="str">
        <f t="shared" si="805"/>
        <v>UAVP</v>
      </c>
      <c r="AW4225" t="str">
        <f t="shared" si="804"/>
        <v>VP UNIVERSITY ACADEMIC AFFAIRS</v>
      </c>
    </row>
    <row r="4226" spans="1:49">
      <c r="A4226" s="59">
        <v>2018</v>
      </c>
      <c r="B4226" t="s">
        <v>137</v>
      </c>
      <c r="C4226" t="s">
        <v>305</v>
      </c>
      <c r="D4226" t="s">
        <v>1438</v>
      </c>
      <c r="E4226" t="s">
        <v>1441</v>
      </c>
      <c r="F4226" t="s">
        <v>228</v>
      </c>
      <c r="H4226" t="s">
        <v>138</v>
      </c>
      <c r="I4226" s="170" t="s">
        <v>87</v>
      </c>
      <c r="J4226" t="s">
        <v>88</v>
      </c>
      <c r="K4226" t="s">
        <v>214</v>
      </c>
      <c r="L4226" t="s">
        <v>421</v>
      </c>
      <c r="M4226" t="s">
        <v>422</v>
      </c>
      <c r="N4226" t="s">
        <v>217</v>
      </c>
      <c r="O4226" t="s">
        <v>263</v>
      </c>
      <c r="P4226" t="s">
        <v>367</v>
      </c>
      <c r="Q4226" t="s">
        <v>368</v>
      </c>
      <c r="R4226" t="s">
        <v>369</v>
      </c>
      <c r="S4226" t="s">
        <v>370</v>
      </c>
      <c r="T4226" t="s">
        <v>368</v>
      </c>
      <c r="U4226" s="61" t="s">
        <v>371</v>
      </c>
      <c r="V4226" t="s">
        <v>139</v>
      </c>
      <c r="W4226" t="s">
        <v>263</v>
      </c>
      <c r="X4226" s="59">
        <v>6042</v>
      </c>
      <c r="Y4226" s="59">
        <v>4376</v>
      </c>
      <c r="Z4226" t="s">
        <v>139</v>
      </c>
      <c r="AA4226" s="146" t="str">
        <f t="shared" si="813"/>
        <v>EX</v>
      </c>
      <c r="AB4226" s="146" t="str">
        <f t="shared" si="815"/>
        <v>SS</v>
      </c>
      <c r="AC4226" t="str">
        <f t="shared" si="806"/>
        <v>EX</v>
      </c>
      <c r="AD4226" s="74">
        <f t="shared" si="807"/>
        <v>4376</v>
      </c>
      <c r="AE4226" s="74">
        <f t="shared" si="812"/>
        <v>4376</v>
      </c>
      <c r="AF4226">
        <v>1</v>
      </c>
      <c r="AG4226">
        <v>0</v>
      </c>
      <c r="AH4226" s="74">
        <v>0</v>
      </c>
      <c r="AJ4226" s="74">
        <f t="shared" si="808"/>
        <v>0</v>
      </c>
      <c r="AK4226" s="74">
        <f t="shared" si="814"/>
        <v>4376</v>
      </c>
      <c r="AL4226" t="str">
        <f t="shared" si="809"/>
        <v>N</v>
      </c>
      <c r="AN4226" t="s">
        <v>89</v>
      </c>
      <c r="AO4226" t="s">
        <v>88</v>
      </c>
      <c r="AP4226" t="str">
        <f t="shared" si="810"/>
        <v>95</v>
      </c>
      <c r="AQ4226" s="145" t="s">
        <v>1826</v>
      </c>
      <c r="AR4226" t="str">
        <f t="shared" si="811"/>
        <v>1-Adjusted Base Budget</v>
      </c>
      <c r="AS4226" s="145" t="s">
        <v>1827</v>
      </c>
      <c r="AT4226" t="s">
        <v>213</v>
      </c>
      <c r="AV4226" t="str">
        <f t="shared" si="805"/>
        <v>UAVP</v>
      </c>
      <c r="AW4226" t="str">
        <f t="shared" si="804"/>
        <v>VP UNIVERSITY ACADEMIC AFFAIRS</v>
      </c>
    </row>
    <row r="4227" spans="1:49">
      <c r="A4227" s="59">
        <v>2018</v>
      </c>
      <c r="B4227" t="s">
        <v>137</v>
      </c>
      <c r="C4227" t="s">
        <v>305</v>
      </c>
      <c r="D4227" t="s">
        <v>1438</v>
      </c>
      <c r="E4227" t="s">
        <v>1439</v>
      </c>
      <c r="F4227" t="s">
        <v>228</v>
      </c>
      <c r="H4227" t="s">
        <v>1440</v>
      </c>
      <c r="I4227" s="170" t="s">
        <v>87</v>
      </c>
      <c r="J4227" t="s">
        <v>88</v>
      </c>
      <c r="K4227" t="s">
        <v>214</v>
      </c>
      <c r="L4227" t="s">
        <v>423</v>
      </c>
      <c r="M4227" t="s">
        <v>424</v>
      </c>
      <c r="N4227" t="s">
        <v>217</v>
      </c>
      <c r="O4227" t="s">
        <v>263</v>
      </c>
      <c r="P4227" t="s">
        <v>367</v>
      </c>
      <c r="Q4227" t="s">
        <v>368</v>
      </c>
      <c r="R4227" t="s">
        <v>369</v>
      </c>
      <c r="S4227" t="s">
        <v>370</v>
      </c>
      <c r="T4227" t="s">
        <v>368</v>
      </c>
      <c r="U4227" s="61" t="s">
        <v>371</v>
      </c>
      <c r="V4227" t="s">
        <v>139</v>
      </c>
      <c r="W4227" t="s">
        <v>263</v>
      </c>
      <c r="X4227" s="59">
        <v>1200</v>
      </c>
      <c r="Y4227" s="59">
        <v>1200</v>
      </c>
      <c r="AA4227" s="146" t="str">
        <f t="shared" si="813"/>
        <v>EX</v>
      </c>
      <c r="AB4227" s="146">
        <f t="shared" si="815"/>
        <v>0</v>
      </c>
      <c r="AC4227" t="str">
        <f t="shared" si="806"/>
        <v>EX</v>
      </c>
      <c r="AD4227" s="74">
        <f t="shared" si="807"/>
        <v>1200</v>
      </c>
      <c r="AE4227" s="74">
        <f t="shared" si="812"/>
        <v>1200</v>
      </c>
      <c r="AF4227">
        <v>1</v>
      </c>
      <c r="AG4227">
        <v>0</v>
      </c>
      <c r="AH4227" s="74">
        <v>0</v>
      </c>
      <c r="AJ4227" s="74">
        <f t="shared" si="808"/>
        <v>0</v>
      </c>
      <c r="AK4227" s="74">
        <f t="shared" si="814"/>
        <v>1200</v>
      </c>
      <c r="AL4227" t="str">
        <f t="shared" si="809"/>
        <v>N</v>
      </c>
      <c r="AN4227" t="s">
        <v>89</v>
      </c>
      <c r="AO4227" t="s">
        <v>88</v>
      </c>
      <c r="AP4227" t="str">
        <f t="shared" si="810"/>
        <v>95</v>
      </c>
      <c r="AQ4227" s="145" t="s">
        <v>1826</v>
      </c>
      <c r="AR4227" t="str">
        <f t="shared" si="811"/>
        <v>1-Adjusted Base Budget</v>
      </c>
      <c r="AS4227" s="145" t="s">
        <v>1827</v>
      </c>
      <c r="AT4227" t="s">
        <v>213</v>
      </c>
      <c r="AV4227" t="str">
        <f t="shared" si="805"/>
        <v>UAVP</v>
      </c>
      <c r="AW4227" t="str">
        <f t="shared" si="804"/>
        <v>VP UNIVERSITY ACADEMIC AFFAIRS</v>
      </c>
    </row>
    <row r="4228" spans="1:49">
      <c r="A4228" s="59">
        <v>2018</v>
      </c>
      <c r="B4228" t="s">
        <v>137</v>
      </c>
      <c r="C4228" t="s">
        <v>305</v>
      </c>
      <c r="D4228" t="s">
        <v>1438</v>
      </c>
      <c r="E4228" t="s">
        <v>1439</v>
      </c>
      <c r="F4228" t="s">
        <v>228</v>
      </c>
      <c r="H4228" t="s">
        <v>1440</v>
      </c>
      <c r="I4228" s="170" t="s">
        <v>87</v>
      </c>
      <c r="J4228" t="s">
        <v>88</v>
      </c>
      <c r="K4228" t="s">
        <v>214</v>
      </c>
      <c r="L4228" t="s">
        <v>425</v>
      </c>
      <c r="M4228" t="s">
        <v>426</v>
      </c>
      <c r="N4228" t="s">
        <v>217</v>
      </c>
      <c r="O4228" t="s">
        <v>263</v>
      </c>
      <c r="P4228" t="s">
        <v>367</v>
      </c>
      <c r="Q4228" t="s">
        <v>368</v>
      </c>
      <c r="R4228" t="s">
        <v>369</v>
      </c>
      <c r="S4228" t="s">
        <v>370</v>
      </c>
      <c r="T4228" t="s">
        <v>368</v>
      </c>
      <c r="U4228" s="61" t="s">
        <v>371</v>
      </c>
      <c r="V4228" t="s">
        <v>139</v>
      </c>
      <c r="W4228" t="s">
        <v>263</v>
      </c>
      <c r="X4228" s="59">
        <v>16000</v>
      </c>
      <c r="Y4228" s="59">
        <v>16000</v>
      </c>
      <c r="AA4228" s="146" t="str">
        <f t="shared" si="813"/>
        <v>EX</v>
      </c>
      <c r="AB4228" s="146">
        <f t="shared" si="815"/>
        <v>0</v>
      </c>
      <c r="AC4228" t="str">
        <f t="shared" si="806"/>
        <v>EX</v>
      </c>
      <c r="AD4228" s="74">
        <f t="shared" si="807"/>
        <v>16000</v>
      </c>
      <c r="AE4228" s="74">
        <f t="shared" si="812"/>
        <v>16000</v>
      </c>
      <c r="AF4228">
        <v>1</v>
      </c>
      <c r="AG4228">
        <v>0</v>
      </c>
      <c r="AH4228" s="74">
        <v>0</v>
      </c>
      <c r="AJ4228" s="74">
        <f t="shared" si="808"/>
        <v>0</v>
      </c>
      <c r="AK4228" s="74">
        <f t="shared" si="814"/>
        <v>16000</v>
      </c>
      <c r="AL4228" t="str">
        <f t="shared" si="809"/>
        <v>N</v>
      </c>
      <c r="AN4228" t="s">
        <v>89</v>
      </c>
      <c r="AO4228" t="s">
        <v>88</v>
      </c>
      <c r="AP4228" t="str">
        <f t="shared" si="810"/>
        <v>95</v>
      </c>
      <c r="AQ4228" s="145" t="s">
        <v>1826</v>
      </c>
      <c r="AR4228" t="str">
        <f t="shared" si="811"/>
        <v>1-Adjusted Base Budget</v>
      </c>
      <c r="AS4228" s="145" t="s">
        <v>1827</v>
      </c>
      <c r="AT4228" t="s">
        <v>213</v>
      </c>
      <c r="AV4228" t="str">
        <f t="shared" si="805"/>
        <v>UAVP</v>
      </c>
      <c r="AW4228" t="str">
        <f t="shared" si="804"/>
        <v>VP UNIVERSITY ACADEMIC AFFAIRS</v>
      </c>
    </row>
    <row r="4229" spans="1:49">
      <c r="A4229" s="59">
        <v>2018</v>
      </c>
      <c r="B4229" t="s">
        <v>137</v>
      </c>
      <c r="C4229" t="s">
        <v>305</v>
      </c>
      <c r="D4229" t="s">
        <v>1438</v>
      </c>
      <c r="E4229" t="s">
        <v>1439</v>
      </c>
      <c r="F4229" t="s">
        <v>228</v>
      </c>
      <c r="H4229" t="s">
        <v>1440</v>
      </c>
      <c r="I4229" s="170" t="s">
        <v>87</v>
      </c>
      <c r="J4229" t="s">
        <v>88</v>
      </c>
      <c r="K4229" t="s">
        <v>214</v>
      </c>
      <c r="L4229" t="s">
        <v>267</v>
      </c>
      <c r="M4229" t="s">
        <v>268</v>
      </c>
      <c r="N4229" t="s">
        <v>217</v>
      </c>
      <c r="O4229" t="s">
        <v>263</v>
      </c>
      <c r="P4229" t="s">
        <v>269</v>
      </c>
      <c r="Q4229" t="s">
        <v>270</v>
      </c>
      <c r="R4229" t="s">
        <v>271</v>
      </c>
      <c r="S4229" t="s">
        <v>272</v>
      </c>
      <c r="T4229" t="s">
        <v>270</v>
      </c>
      <c r="U4229" s="61" t="s">
        <v>273</v>
      </c>
      <c r="V4229" t="s">
        <v>139</v>
      </c>
      <c r="W4229" t="s">
        <v>263</v>
      </c>
      <c r="X4229" s="59">
        <v>96000</v>
      </c>
      <c r="Y4229" s="59">
        <v>96000</v>
      </c>
      <c r="AA4229" s="146" t="str">
        <f t="shared" si="813"/>
        <v>EX</v>
      </c>
      <c r="AB4229" s="146">
        <f t="shared" si="815"/>
        <v>0</v>
      </c>
      <c r="AC4229" t="str">
        <f t="shared" si="806"/>
        <v>EX</v>
      </c>
      <c r="AD4229" s="74">
        <f t="shared" si="807"/>
        <v>96000</v>
      </c>
      <c r="AE4229" s="74">
        <f t="shared" si="812"/>
        <v>96000</v>
      </c>
      <c r="AF4229">
        <v>1</v>
      </c>
      <c r="AG4229">
        <v>0</v>
      </c>
      <c r="AH4229" s="74">
        <v>0</v>
      </c>
      <c r="AJ4229" s="74">
        <f t="shared" si="808"/>
        <v>0</v>
      </c>
      <c r="AK4229" s="74">
        <f t="shared" si="814"/>
        <v>96000</v>
      </c>
      <c r="AL4229" t="str">
        <f t="shared" si="809"/>
        <v>N</v>
      </c>
      <c r="AN4229" t="s">
        <v>89</v>
      </c>
      <c r="AO4229" t="s">
        <v>88</v>
      </c>
      <c r="AP4229" t="str">
        <f t="shared" si="810"/>
        <v>95</v>
      </c>
      <c r="AQ4229" s="145" t="s">
        <v>1826</v>
      </c>
      <c r="AR4229" t="str">
        <f t="shared" si="811"/>
        <v>1-Adjusted Base Budget</v>
      </c>
      <c r="AS4229" s="145" t="s">
        <v>1827</v>
      </c>
      <c r="AT4229" t="s">
        <v>213</v>
      </c>
      <c r="AV4229" t="str">
        <f t="shared" si="805"/>
        <v>UAVP</v>
      </c>
      <c r="AW4229" t="str">
        <f t="shared" si="804"/>
        <v>VP UNIVERSITY ACADEMIC AFFAIRS</v>
      </c>
    </row>
    <row r="4230" spans="1:49">
      <c r="A4230" s="59">
        <v>2018</v>
      </c>
      <c r="B4230" t="s">
        <v>137</v>
      </c>
      <c r="C4230" t="s">
        <v>305</v>
      </c>
      <c r="D4230" t="s">
        <v>1438</v>
      </c>
      <c r="E4230" t="s">
        <v>1441</v>
      </c>
      <c r="F4230" t="s">
        <v>228</v>
      </c>
      <c r="H4230" t="s">
        <v>138</v>
      </c>
      <c r="I4230" s="170" t="s">
        <v>87</v>
      </c>
      <c r="J4230" t="s">
        <v>88</v>
      </c>
      <c r="K4230" t="s">
        <v>214</v>
      </c>
      <c r="L4230" t="s">
        <v>267</v>
      </c>
      <c r="M4230" t="s">
        <v>268</v>
      </c>
      <c r="N4230" t="s">
        <v>217</v>
      </c>
      <c r="O4230" t="s">
        <v>263</v>
      </c>
      <c r="P4230" t="s">
        <v>269</v>
      </c>
      <c r="Q4230" t="s">
        <v>270</v>
      </c>
      <c r="R4230" t="s">
        <v>271</v>
      </c>
      <c r="S4230" t="s">
        <v>272</v>
      </c>
      <c r="T4230" t="s">
        <v>270</v>
      </c>
      <c r="U4230" s="61" t="s">
        <v>273</v>
      </c>
      <c r="V4230" t="s">
        <v>139</v>
      </c>
      <c r="W4230" t="s">
        <v>263</v>
      </c>
      <c r="X4230" s="59">
        <v>0</v>
      </c>
      <c r="Y4230" s="59">
        <v>21423</v>
      </c>
      <c r="Z4230" t="s">
        <v>139</v>
      </c>
      <c r="AA4230" s="146" t="str">
        <f t="shared" si="813"/>
        <v>EX</v>
      </c>
      <c r="AB4230" s="146" t="str">
        <f t="shared" si="815"/>
        <v>SS</v>
      </c>
      <c r="AC4230" t="str">
        <f t="shared" si="806"/>
        <v>EX</v>
      </c>
      <c r="AD4230" s="74">
        <f t="shared" si="807"/>
        <v>21423</v>
      </c>
      <c r="AE4230" s="74">
        <f t="shared" si="812"/>
        <v>21423</v>
      </c>
      <c r="AF4230">
        <v>1</v>
      </c>
      <c r="AG4230">
        <v>0</v>
      </c>
      <c r="AH4230" s="74">
        <v>0</v>
      </c>
      <c r="AJ4230" s="74">
        <f t="shared" si="808"/>
        <v>0</v>
      </c>
      <c r="AK4230" s="74">
        <f t="shared" si="814"/>
        <v>21423</v>
      </c>
      <c r="AL4230" t="str">
        <f t="shared" si="809"/>
        <v>N</v>
      </c>
      <c r="AN4230" t="s">
        <v>89</v>
      </c>
      <c r="AO4230" t="s">
        <v>88</v>
      </c>
      <c r="AP4230" t="str">
        <f t="shared" si="810"/>
        <v>95</v>
      </c>
      <c r="AQ4230" s="145" t="s">
        <v>1826</v>
      </c>
      <c r="AR4230" t="str">
        <f t="shared" si="811"/>
        <v>1-Adjusted Base Budget</v>
      </c>
      <c r="AS4230" s="145" t="s">
        <v>1827</v>
      </c>
      <c r="AT4230" t="s">
        <v>213</v>
      </c>
      <c r="AV4230" t="str">
        <f t="shared" si="805"/>
        <v>UAVP</v>
      </c>
      <c r="AW4230" t="str">
        <f t="shared" ref="AW4230:AW4293" si="816" xml:space="preserve"> IF(AND($AN4230="UAVP",$Z4230="OE"),$AO4230 &amp; "-ONLINE EDUCATION",IF(AND($AN4230="VPIT",OR($Z4230="SS",$Z4230="IT")),$AO4230 &amp; "-SHARED SERVICES",$AO4230))</f>
        <v>VP UNIVERSITY ACADEMIC AFFAIRS</v>
      </c>
    </row>
    <row r="4231" spans="1:49">
      <c r="A4231" s="59">
        <v>2018</v>
      </c>
      <c r="B4231" t="s">
        <v>137</v>
      </c>
      <c r="C4231" t="s">
        <v>305</v>
      </c>
      <c r="D4231" t="s">
        <v>1438</v>
      </c>
      <c r="E4231" t="s">
        <v>1439</v>
      </c>
      <c r="F4231" t="s">
        <v>228</v>
      </c>
      <c r="H4231" t="s">
        <v>1440</v>
      </c>
      <c r="I4231" s="170" t="s">
        <v>87</v>
      </c>
      <c r="J4231" t="s">
        <v>88</v>
      </c>
      <c r="K4231" t="s">
        <v>214</v>
      </c>
      <c r="L4231" t="s">
        <v>315</v>
      </c>
      <c r="M4231" t="s">
        <v>316</v>
      </c>
      <c r="N4231" t="s">
        <v>217</v>
      </c>
      <c r="O4231" t="s">
        <v>263</v>
      </c>
      <c r="P4231" t="s">
        <v>317</v>
      </c>
      <c r="Q4231" t="s">
        <v>318</v>
      </c>
      <c r="R4231" t="s">
        <v>319</v>
      </c>
      <c r="S4231" t="s">
        <v>281</v>
      </c>
      <c r="T4231" t="s">
        <v>282</v>
      </c>
      <c r="U4231" s="61" t="s">
        <v>283</v>
      </c>
      <c r="V4231" t="s">
        <v>139</v>
      </c>
      <c r="W4231" t="s">
        <v>219</v>
      </c>
      <c r="X4231" s="59">
        <v>475000</v>
      </c>
      <c r="Y4231" s="59">
        <v>475000</v>
      </c>
      <c r="AA4231" s="146" t="str">
        <f t="shared" si="813"/>
        <v>IN</v>
      </c>
      <c r="AB4231" s="146" t="str">
        <f t="shared" si="815"/>
        <v>10cr</v>
      </c>
      <c r="AC4231" t="str">
        <f t="shared" si="806"/>
        <v>Allot/Xfer IN</v>
      </c>
      <c r="AD4231" s="74">
        <f t="shared" si="807"/>
        <v>-475000</v>
      </c>
      <c r="AE4231" s="74">
        <f t="shared" si="812"/>
        <v>475000</v>
      </c>
      <c r="AF4231">
        <v>1</v>
      </c>
      <c r="AG4231">
        <v>0</v>
      </c>
      <c r="AH4231" s="74">
        <v>0</v>
      </c>
      <c r="AJ4231" s="74">
        <f t="shared" si="808"/>
        <v>0</v>
      </c>
      <c r="AK4231" s="74">
        <f t="shared" si="814"/>
        <v>475000</v>
      </c>
      <c r="AL4231" t="str">
        <f t="shared" si="809"/>
        <v>N</v>
      </c>
      <c r="AN4231" t="s">
        <v>89</v>
      </c>
      <c r="AO4231" t="s">
        <v>88</v>
      </c>
      <c r="AP4231" t="str">
        <f t="shared" si="810"/>
        <v>95</v>
      </c>
      <c r="AQ4231" s="145" t="s">
        <v>1826</v>
      </c>
      <c r="AR4231" t="str">
        <f t="shared" si="811"/>
        <v>1-Adjusted Base Budget</v>
      </c>
      <c r="AS4231" s="145" t="s">
        <v>1827</v>
      </c>
      <c r="AT4231" t="s">
        <v>213</v>
      </c>
      <c r="AV4231" t="str">
        <f t="shared" si="805"/>
        <v>UAVP</v>
      </c>
      <c r="AW4231" t="str">
        <f t="shared" si="816"/>
        <v>VP UNIVERSITY ACADEMIC AFFAIRS</v>
      </c>
    </row>
    <row r="4232" spans="1:49">
      <c r="A4232" s="59">
        <v>2018</v>
      </c>
      <c r="B4232" t="s">
        <v>137</v>
      </c>
      <c r="C4232" t="s">
        <v>305</v>
      </c>
      <c r="D4232" t="s">
        <v>1438</v>
      </c>
      <c r="E4232" t="s">
        <v>1439</v>
      </c>
      <c r="F4232" t="s">
        <v>228</v>
      </c>
      <c r="H4232" t="s">
        <v>1440</v>
      </c>
      <c r="I4232" s="170" t="s">
        <v>87</v>
      </c>
      <c r="J4232" t="s">
        <v>88</v>
      </c>
      <c r="K4232" t="s">
        <v>214</v>
      </c>
      <c r="L4232" t="s">
        <v>574</v>
      </c>
      <c r="M4232" t="s">
        <v>575</v>
      </c>
      <c r="N4232" t="s">
        <v>576</v>
      </c>
      <c r="O4232" t="s">
        <v>263</v>
      </c>
      <c r="P4232" t="s">
        <v>379</v>
      </c>
      <c r="Q4232" t="s">
        <v>379</v>
      </c>
      <c r="R4232" t="s">
        <v>380</v>
      </c>
      <c r="S4232" t="s">
        <v>264</v>
      </c>
      <c r="T4232" t="s">
        <v>265</v>
      </c>
      <c r="U4232" s="61" t="s">
        <v>266</v>
      </c>
      <c r="V4232" t="s">
        <v>139</v>
      </c>
      <c r="W4232" t="s">
        <v>263</v>
      </c>
      <c r="X4232" s="59">
        <v>4822</v>
      </c>
      <c r="Y4232" s="59">
        <v>4822</v>
      </c>
      <c r="AA4232" s="146" t="str">
        <f t="shared" si="813"/>
        <v>EX</v>
      </c>
      <c r="AB4232" s="146">
        <f t="shared" si="815"/>
        <v>0</v>
      </c>
      <c r="AC4232" t="str">
        <f t="shared" si="806"/>
        <v>EX</v>
      </c>
      <c r="AD4232" s="74">
        <f t="shared" si="807"/>
        <v>4822</v>
      </c>
      <c r="AE4232" s="74">
        <f t="shared" si="812"/>
        <v>4822</v>
      </c>
      <c r="AF4232">
        <v>1</v>
      </c>
      <c r="AG4232">
        <v>0</v>
      </c>
      <c r="AH4232" s="74">
        <v>0</v>
      </c>
      <c r="AJ4232" s="74">
        <f t="shared" si="808"/>
        <v>0</v>
      </c>
      <c r="AK4232" s="74">
        <f t="shared" si="814"/>
        <v>4822</v>
      </c>
      <c r="AL4232" t="str">
        <f t="shared" si="809"/>
        <v>N</v>
      </c>
      <c r="AN4232" t="s">
        <v>89</v>
      </c>
      <c r="AO4232" t="s">
        <v>88</v>
      </c>
      <c r="AP4232" t="str">
        <f t="shared" si="810"/>
        <v>95</v>
      </c>
      <c r="AQ4232" s="145" t="s">
        <v>1826</v>
      </c>
      <c r="AR4232" t="str">
        <f t="shared" si="811"/>
        <v>1-Adjusted Base Budget</v>
      </c>
      <c r="AS4232" s="145" t="s">
        <v>1827</v>
      </c>
      <c r="AT4232" t="s">
        <v>213</v>
      </c>
      <c r="AV4232" t="str">
        <f t="shared" si="805"/>
        <v>UAVP</v>
      </c>
      <c r="AW4232" t="str">
        <f t="shared" si="816"/>
        <v>VP UNIVERSITY ACADEMIC AFFAIRS</v>
      </c>
    </row>
    <row r="4233" spans="1:49">
      <c r="A4233" s="59">
        <v>2018</v>
      </c>
      <c r="B4233" t="s">
        <v>137</v>
      </c>
      <c r="C4233" t="s">
        <v>1443</v>
      </c>
      <c r="D4233" t="s">
        <v>1444</v>
      </c>
      <c r="E4233" t="s">
        <v>1445</v>
      </c>
      <c r="F4233" t="s">
        <v>228</v>
      </c>
      <c r="H4233" t="s">
        <v>1446</v>
      </c>
      <c r="I4233" s="170" t="s">
        <v>87</v>
      </c>
      <c r="J4233" t="s">
        <v>88</v>
      </c>
      <c r="K4233" t="s">
        <v>214</v>
      </c>
      <c r="L4233" t="s">
        <v>125</v>
      </c>
      <c r="M4233" t="s">
        <v>334</v>
      </c>
      <c r="N4233" t="s">
        <v>217</v>
      </c>
      <c r="O4233" t="s">
        <v>263</v>
      </c>
      <c r="P4233" t="s">
        <v>335</v>
      </c>
      <c r="Q4233" t="s">
        <v>336</v>
      </c>
      <c r="R4233" t="s">
        <v>337</v>
      </c>
      <c r="S4233" t="s">
        <v>338</v>
      </c>
      <c r="T4233" t="s">
        <v>339</v>
      </c>
      <c r="U4233" s="61" t="s">
        <v>340</v>
      </c>
      <c r="V4233" t="s">
        <v>22</v>
      </c>
      <c r="W4233" t="s">
        <v>263</v>
      </c>
      <c r="X4233" s="59">
        <v>724182</v>
      </c>
      <c r="Y4233" s="59">
        <v>787634</v>
      </c>
      <c r="AA4233" s="146" t="str">
        <f t="shared" si="813"/>
        <v>EX</v>
      </c>
      <c r="AB4233" s="146">
        <f t="shared" si="815"/>
        <v>0</v>
      </c>
      <c r="AC4233" t="str">
        <f t="shared" si="806"/>
        <v>EX</v>
      </c>
      <c r="AD4233" s="74">
        <f t="shared" si="807"/>
        <v>787634</v>
      </c>
      <c r="AE4233" s="74">
        <f t="shared" si="812"/>
        <v>787634</v>
      </c>
      <c r="AF4233">
        <v>1.3809</v>
      </c>
      <c r="AG4233">
        <v>21753</v>
      </c>
      <c r="AH4233" s="74">
        <v>-16855.367600000067</v>
      </c>
      <c r="AJ4233" s="74">
        <f t="shared" si="808"/>
        <v>4897.6323999999331</v>
      </c>
      <c r="AK4233" s="74">
        <f t="shared" si="814"/>
        <v>792531.63239999989</v>
      </c>
      <c r="AL4233" t="str">
        <f t="shared" si="809"/>
        <v>Y</v>
      </c>
      <c r="AN4233" t="s">
        <v>89</v>
      </c>
      <c r="AO4233" t="s">
        <v>88</v>
      </c>
      <c r="AP4233" t="str">
        <f t="shared" si="810"/>
        <v>99</v>
      </c>
      <c r="AQ4233" s="145" t="s">
        <v>1826</v>
      </c>
      <c r="AR4233" t="str">
        <f t="shared" si="811"/>
        <v>2-Provision for Compensation Incr</v>
      </c>
      <c r="AS4233" s="145" t="s">
        <v>1827</v>
      </c>
      <c r="AT4233" t="s">
        <v>213</v>
      </c>
      <c r="AV4233" t="str">
        <f t="shared" si="805"/>
        <v>UAVP</v>
      </c>
      <c r="AW4233" t="str">
        <f t="shared" si="816"/>
        <v>VP UNIVERSITY ACADEMIC AFFAIRS</v>
      </c>
    </row>
    <row r="4234" spans="1:49">
      <c r="A4234" s="59">
        <v>2018</v>
      </c>
      <c r="B4234" t="s">
        <v>137</v>
      </c>
      <c r="C4234" t="s">
        <v>1443</v>
      </c>
      <c r="D4234" t="s">
        <v>1444</v>
      </c>
      <c r="E4234" t="s">
        <v>1445</v>
      </c>
      <c r="F4234" t="s">
        <v>228</v>
      </c>
      <c r="H4234" t="s">
        <v>1446</v>
      </c>
      <c r="I4234" s="170" t="s">
        <v>87</v>
      </c>
      <c r="J4234" t="s">
        <v>88</v>
      </c>
      <c r="K4234" t="s">
        <v>214</v>
      </c>
      <c r="L4234" t="s">
        <v>125</v>
      </c>
      <c r="M4234" t="s">
        <v>334</v>
      </c>
      <c r="N4234" t="s">
        <v>341</v>
      </c>
      <c r="O4234" t="s">
        <v>263</v>
      </c>
      <c r="P4234" t="s">
        <v>335</v>
      </c>
      <c r="Q4234" t="s">
        <v>336</v>
      </c>
      <c r="R4234" t="s">
        <v>337</v>
      </c>
      <c r="S4234" t="s">
        <v>338</v>
      </c>
      <c r="T4234" t="s">
        <v>339</v>
      </c>
      <c r="U4234" s="61" t="s">
        <v>340</v>
      </c>
      <c r="V4234" t="s">
        <v>22</v>
      </c>
      <c r="W4234" t="s">
        <v>263</v>
      </c>
      <c r="X4234" s="59">
        <v>255393</v>
      </c>
      <c r="Y4234" s="59">
        <v>180447</v>
      </c>
      <c r="AA4234" s="146" t="str">
        <f t="shared" si="813"/>
        <v>EX</v>
      </c>
      <c r="AB4234" s="146">
        <f t="shared" si="815"/>
        <v>0</v>
      </c>
      <c r="AC4234" t="str">
        <f t="shared" si="806"/>
        <v>EX</v>
      </c>
      <c r="AD4234" s="74">
        <f t="shared" si="807"/>
        <v>180447</v>
      </c>
      <c r="AE4234" s="74">
        <f t="shared" si="812"/>
        <v>180447</v>
      </c>
      <c r="AF4234">
        <v>1.3809</v>
      </c>
      <c r="AG4234">
        <v>4984</v>
      </c>
      <c r="AH4234" s="74">
        <v>-3861.5658000000153</v>
      </c>
      <c r="AJ4234" s="74">
        <f t="shared" si="808"/>
        <v>1122.4341999999847</v>
      </c>
      <c r="AK4234" s="74">
        <f t="shared" si="814"/>
        <v>181569.43419999999</v>
      </c>
      <c r="AL4234" t="str">
        <f t="shared" si="809"/>
        <v>Y</v>
      </c>
      <c r="AN4234" t="s">
        <v>89</v>
      </c>
      <c r="AO4234" t="s">
        <v>88</v>
      </c>
      <c r="AP4234" t="str">
        <f t="shared" si="810"/>
        <v>99</v>
      </c>
      <c r="AQ4234" s="145" t="s">
        <v>1826</v>
      </c>
      <c r="AR4234" t="str">
        <f t="shared" si="811"/>
        <v>2-Provision for Compensation Incr</v>
      </c>
      <c r="AS4234" s="145" t="s">
        <v>1827</v>
      </c>
      <c r="AT4234" t="s">
        <v>213</v>
      </c>
      <c r="AV4234" t="str">
        <f t="shared" si="805"/>
        <v>UAVP</v>
      </c>
      <c r="AW4234" t="str">
        <f t="shared" si="816"/>
        <v>VP UNIVERSITY ACADEMIC AFFAIRS</v>
      </c>
    </row>
    <row r="4235" spans="1:49">
      <c r="A4235" s="59">
        <v>2018</v>
      </c>
      <c r="B4235" t="s">
        <v>137</v>
      </c>
      <c r="C4235" t="s">
        <v>1443</v>
      </c>
      <c r="D4235" t="s">
        <v>1444</v>
      </c>
      <c r="E4235" t="s">
        <v>1445</v>
      </c>
      <c r="F4235" t="s">
        <v>228</v>
      </c>
      <c r="H4235" t="s">
        <v>1446</v>
      </c>
      <c r="I4235" s="170" t="s">
        <v>87</v>
      </c>
      <c r="J4235" t="s">
        <v>88</v>
      </c>
      <c r="K4235" t="s">
        <v>214</v>
      </c>
      <c r="L4235" t="s">
        <v>342</v>
      </c>
      <c r="M4235" t="s">
        <v>343</v>
      </c>
      <c r="N4235" t="s">
        <v>217</v>
      </c>
      <c r="O4235" t="s">
        <v>263</v>
      </c>
      <c r="P4235" t="s">
        <v>335</v>
      </c>
      <c r="Q4235" t="s">
        <v>336</v>
      </c>
      <c r="R4235" t="s">
        <v>337</v>
      </c>
      <c r="S4235" t="s">
        <v>338</v>
      </c>
      <c r="T4235" t="s">
        <v>339</v>
      </c>
      <c r="U4235" s="61" t="s">
        <v>340</v>
      </c>
      <c r="V4235" t="s">
        <v>22</v>
      </c>
      <c r="W4235" t="s">
        <v>263</v>
      </c>
      <c r="X4235" s="59">
        <v>3000</v>
      </c>
      <c r="Y4235" s="59">
        <v>14494</v>
      </c>
      <c r="AA4235" s="146" t="str">
        <f t="shared" si="813"/>
        <v>EX</v>
      </c>
      <c r="AB4235" s="146">
        <f t="shared" si="815"/>
        <v>0</v>
      </c>
      <c r="AC4235" t="str">
        <f t="shared" si="806"/>
        <v>EX</v>
      </c>
      <c r="AD4235" s="74">
        <f t="shared" si="807"/>
        <v>14494</v>
      </c>
      <c r="AE4235" s="74">
        <f t="shared" si="812"/>
        <v>14494</v>
      </c>
      <c r="AF4235">
        <v>1</v>
      </c>
      <c r="AG4235">
        <v>0</v>
      </c>
      <c r="AH4235" s="74">
        <v>0</v>
      </c>
      <c r="AJ4235" s="74">
        <f t="shared" si="808"/>
        <v>0</v>
      </c>
      <c r="AK4235" s="74">
        <f t="shared" si="814"/>
        <v>14494</v>
      </c>
      <c r="AL4235" t="str">
        <f t="shared" si="809"/>
        <v>N</v>
      </c>
      <c r="AN4235" t="s">
        <v>89</v>
      </c>
      <c r="AO4235" t="s">
        <v>88</v>
      </c>
      <c r="AP4235" t="str">
        <f t="shared" si="810"/>
        <v>95</v>
      </c>
      <c r="AQ4235" s="145" t="s">
        <v>1826</v>
      </c>
      <c r="AR4235" t="str">
        <f t="shared" si="811"/>
        <v>1-Adjusted Base Budget</v>
      </c>
      <c r="AS4235" s="145" t="s">
        <v>1827</v>
      </c>
      <c r="AT4235" t="s">
        <v>213</v>
      </c>
      <c r="AV4235" t="str">
        <f t="shared" si="805"/>
        <v>UAVP</v>
      </c>
      <c r="AW4235" t="str">
        <f t="shared" si="816"/>
        <v>VP UNIVERSITY ACADEMIC AFFAIRS</v>
      </c>
    </row>
    <row r="4236" spans="1:49">
      <c r="A4236" s="59">
        <v>2018</v>
      </c>
      <c r="B4236" t="s">
        <v>137</v>
      </c>
      <c r="C4236" t="s">
        <v>1443</v>
      </c>
      <c r="D4236" t="s">
        <v>1444</v>
      </c>
      <c r="E4236" t="s">
        <v>1445</v>
      </c>
      <c r="F4236" t="s">
        <v>228</v>
      </c>
      <c r="H4236" t="s">
        <v>1446</v>
      </c>
      <c r="I4236" s="170" t="s">
        <v>87</v>
      </c>
      <c r="J4236" t="s">
        <v>88</v>
      </c>
      <c r="K4236" t="s">
        <v>214</v>
      </c>
      <c r="L4236" t="s">
        <v>437</v>
      </c>
      <c r="M4236" t="s">
        <v>438</v>
      </c>
      <c r="N4236" t="s">
        <v>217</v>
      </c>
      <c r="O4236" t="s">
        <v>263</v>
      </c>
      <c r="P4236" t="s">
        <v>439</v>
      </c>
      <c r="Q4236" t="s">
        <v>440</v>
      </c>
      <c r="R4236" t="s">
        <v>441</v>
      </c>
      <c r="S4236" t="s">
        <v>338</v>
      </c>
      <c r="T4236" t="s">
        <v>339</v>
      </c>
      <c r="U4236" s="61" t="s">
        <v>340</v>
      </c>
      <c r="V4236" t="s">
        <v>22</v>
      </c>
      <c r="W4236" t="s">
        <v>263</v>
      </c>
      <c r="X4236" s="59">
        <v>9000</v>
      </c>
      <c r="Y4236" s="59">
        <v>9000</v>
      </c>
      <c r="AA4236" s="146" t="str">
        <f t="shared" si="813"/>
        <v>EX</v>
      </c>
      <c r="AB4236" s="146">
        <f t="shared" si="815"/>
        <v>0</v>
      </c>
      <c r="AC4236" t="str">
        <f t="shared" si="806"/>
        <v>EX</v>
      </c>
      <c r="AD4236" s="74">
        <f t="shared" si="807"/>
        <v>9000</v>
      </c>
      <c r="AE4236" s="74">
        <f t="shared" si="812"/>
        <v>9000</v>
      </c>
      <c r="AF4236">
        <v>1</v>
      </c>
      <c r="AG4236">
        <v>0</v>
      </c>
      <c r="AH4236" s="74">
        <v>0</v>
      </c>
      <c r="AJ4236" s="74">
        <f t="shared" si="808"/>
        <v>0</v>
      </c>
      <c r="AK4236" s="74">
        <f t="shared" si="814"/>
        <v>9000</v>
      </c>
      <c r="AL4236" t="str">
        <f t="shared" si="809"/>
        <v>N</v>
      </c>
      <c r="AN4236" t="s">
        <v>89</v>
      </c>
      <c r="AO4236" t="s">
        <v>88</v>
      </c>
      <c r="AP4236" t="str">
        <f t="shared" si="810"/>
        <v>95</v>
      </c>
      <c r="AQ4236" s="145" t="s">
        <v>1826</v>
      </c>
      <c r="AR4236" t="str">
        <f t="shared" si="811"/>
        <v>1-Adjusted Base Budget</v>
      </c>
      <c r="AS4236" s="145" t="s">
        <v>1827</v>
      </c>
      <c r="AT4236" t="s">
        <v>213</v>
      </c>
      <c r="AV4236" t="str">
        <f t="shared" ref="AV4236:AV4299" si="817">IF(AND($AN4236="UAVP",$Z4236="OE"),$AN4236 &amp; "-OE",IF(AND($AN4236="VPIT",OR($Z4236="SS",$Z4236="IT")),$AN4236 &amp; "-SS",$AN4236))</f>
        <v>UAVP</v>
      </c>
      <c r="AW4236" t="str">
        <f t="shared" si="816"/>
        <v>VP UNIVERSITY ACADEMIC AFFAIRS</v>
      </c>
    </row>
    <row r="4237" spans="1:49">
      <c r="A4237" s="59">
        <v>2018</v>
      </c>
      <c r="B4237" t="s">
        <v>137</v>
      </c>
      <c r="C4237" t="s">
        <v>1443</v>
      </c>
      <c r="D4237" t="s">
        <v>1444</v>
      </c>
      <c r="E4237" t="s">
        <v>1445</v>
      </c>
      <c r="F4237" t="s">
        <v>228</v>
      </c>
      <c r="H4237" t="s">
        <v>1446</v>
      </c>
      <c r="I4237" s="170" t="s">
        <v>87</v>
      </c>
      <c r="J4237" t="s">
        <v>88</v>
      </c>
      <c r="K4237" t="s">
        <v>214</v>
      </c>
      <c r="L4237" t="s">
        <v>444</v>
      </c>
      <c r="M4237" t="s">
        <v>445</v>
      </c>
      <c r="N4237" t="s">
        <v>217</v>
      </c>
      <c r="O4237" t="s">
        <v>263</v>
      </c>
      <c r="P4237" t="s">
        <v>446</v>
      </c>
      <c r="Q4237" t="s">
        <v>447</v>
      </c>
      <c r="R4237" t="s">
        <v>448</v>
      </c>
      <c r="S4237" t="s">
        <v>338</v>
      </c>
      <c r="T4237" t="s">
        <v>339</v>
      </c>
      <c r="U4237" s="61" t="s">
        <v>340</v>
      </c>
      <c r="V4237" t="s">
        <v>22</v>
      </c>
      <c r="W4237" t="s">
        <v>263</v>
      </c>
      <c r="X4237" s="59">
        <v>18000</v>
      </c>
      <c r="Y4237" s="59">
        <v>18000</v>
      </c>
      <c r="AA4237" s="146" t="str">
        <f t="shared" si="813"/>
        <v>EX</v>
      </c>
      <c r="AB4237" s="146">
        <f t="shared" si="815"/>
        <v>0</v>
      </c>
      <c r="AC4237" t="str">
        <f t="shared" si="806"/>
        <v>EX</v>
      </c>
      <c r="AD4237" s="74">
        <f t="shared" si="807"/>
        <v>18000</v>
      </c>
      <c r="AE4237" s="74">
        <f t="shared" si="812"/>
        <v>18000</v>
      </c>
      <c r="AF4237">
        <v>1</v>
      </c>
      <c r="AG4237">
        <v>0</v>
      </c>
      <c r="AH4237" s="74">
        <v>0</v>
      </c>
      <c r="AJ4237" s="74">
        <f t="shared" si="808"/>
        <v>0</v>
      </c>
      <c r="AK4237" s="74">
        <f t="shared" si="814"/>
        <v>18000</v>
      </c>
      <c r="AL4237" t="str">
        <f t="shared" si="809"/>
        <v>N</v>
      </c>
      <c r="AN4237" t="s">
        <v>89</v>
      </c>
      <c r="AO4237" t="s">
        <v>88</v>
      </c>
      <c r="AP4237" t="str">
        <f t="shared" si="810"/>
        <v>95</v>
      </c>
      <c r="AQ4237" s="145" t="s">
        <v>1826</v>
      </c>
      <c r="AR4237" t="str">
        <f t="shared" si="811"/>
        <v>1-Adjusted Base Budget</v>
      </c>
      <c r="AS4237" s="145" t="s">
        <v>1827</v>
      </c>
      <c r="AT4237" t="s">
        <v>213</v>
      </c>
      <c r="AV4237" t="str">
        <f t="shared" si="817"/>
        <v>UAVP</v>
      </c>
      <c r="AW4237" t="str">
        <f t="shared" si="816"/>
        <v>VP UNIVERSITY ACADEMIC AFFAIRS</v>
      </c>
    </row>
    <row r="4238" spans="1:49">
      <c r="A4238" s="59">
        <v>2018</v>
      </c>
      <c r="B4238" t="s">
        <v>137</v>
      </c>
      <c r="C4238" t="s">
        <v>1443</v>
      </c>
      <c r="D4238" t="s">
        <v>1444</v>
      </c>
      <c r="E4238" t="s">
        <v>1445</v>
      </c>
      <c r="F4238" t="s">
        <v>228</v>
      </c>
      <c r="H4238" t="s">
        <v>1446</v>
      </c>
      <c r="I4238" s="170" t="s">
        <v>87</v>
      </c>
      <c r="J4238" t="s">
        <v>88</v>
      </c>
      <c r="K4238" t="s">
        <v>214</v>
      </c>
      <c r="L4238" t="s">
        <v>126</v>
      </c>
      <c r="M4238" t="s">
        <v>345</v>
      </c>
      <c r="N4238" t="s">
        <v>217</v>
      </c>
      <c r="O4238" t="s">
        <v>263</v>
      </c>
      <c r="P4238" t="s">
        <v>346</v>
      </c>
      <c r="Q4238" t="s">
        <v>345</v>
      </c>
      <c r="R4238" t="s">
        <v>347</v>
      </c>
      <c r="S4238" t="s">
        <v>338</v>
      </c>
      <c r="T4238" t="s">
        <v>339</v>
      </c>
      <c r="U4238" s="61" t="s">
        <v>340</v>
      </c>
      <c r="V4238" t="s">
        <v>22</v>
      </c>
      <c r="W4238" t="s">
        <v>263</v>
      </c>
      <c r="X4238" s="59">
        <v>944848</v>
      </c>
      <c r="Y4238" s="59">
        <v>924961</v>
      </c>
      <c r="AA4238" s="146" t="str">
        <f t="shared" si="813"/>
        <v>EX</v>
      </c>
      <c r="AB4238" s="146">
        <f t="shared" si="815"/>
        <v>0</v>
      </c>
      <c r="AC4238" t="str">
        <f t="shared" si="806"/>
        <v>EX</v>
      </c>
      <c r="AD4238" s="74">
        <f t="shared" si="807"/>
        <v>924961</v>
      </c>
      <c r="AE4238" s="74">
        <f t="shared" si="812"/>
        <v>924961</v>
      </c>
      <c r="AF4238">
        <v>1.3809</v>
      </c>
      <c r="AG4238">
        <v>25546</v>
      </c>
      <c r="AH4238" s="74">
        <v>-19794.165400000078</v>
      </c>
      <c r="AJ4238" s="74">
        <f t="shared" si="808"/>
        <v>5751.8345999999219</v>
      </c>
      <c r="AK4238" s="74">
        <f t="shared" si="814"/>
        <v>930712.83459999994</v>
      </c>
      <c r="AL4238" t="str">
        <f t="shared" si="809"/>
        <v>Y</v>
      </c>
      <c r="AN4238" t="s">
        <v>89</v>
      </c>
      <c r="AO4238" t="s">
        <v>88</v>
      </c>
      <c r="AP4238" t="str">
        <f t="shared" si="810"/>
        <v>99</v>
      </c>
      <c r="AQ4238" s="145" t="s">
        <v>1826</v>
      </c>
      <c r="AR4238" t="str">
        <f t="shared" si="811"/>
        <v>2-Provision for Compensation Incr</v>
      </c>
      <c r="AS4238" s="145" t="s">
        <v>1827</v>
      </c>
      <c r="AT4238" t="s">
        <v>213</v>
      </c>
      <c r="AV4238" t="str">
        <f t="shared" si="817"/>
        <v>UAVP</v>
      </c>
      <c r="AW4238" t="str">
        <f t="shared" si="816"/>
        <v>VP UNIVERSITY ACADEMIC AFFAIRS</v>
      </c>
    </row>
    <row r="4239" spans="1:49">
      <c r="A4239" s="59">
        <v>2018</v>
      </c>
      <c r="B4239" t="s">
        <v>137</v>
      </c>
      <c r="C4239" t="s">
        <v>1443</v>
      </c>
      <c r="D4239" t="s">
        <v>1444</v>
      </c>
      <c r="E4239" t="s">
        <v>1445</v>
      </c>
      <c r="F4239" t="s">
        <v>228</v>
      </c>
      <c r="H4239" t="s">
        <v>1446</v>
      </c>
      <c r="I4239" s="170" t="s">
        <v>87</v>
      </c>
      <c r="J4239" t="s">
        <v>88</v>
      </c>
      <c r="K4239" t="s">
        <v>214</v>
      </c>
      <c r="L4239" t="s">
        <v>453</v>
      </c>
      <c r="M4239" t="s">
        <v>454</v>
      </c>
      <c r="N4239" t="s">
        <v>217</v>
      </c>
      <c r="O4239" t="s">
        <v>263</v>
      </c>
      <c r="P4239" t="s">
        <v>346</v>
      </c>
      <c r="Q4239" t="s">
        <v>345</v>
      </c>
      <c r="R4239" t="s">
        <v>347</v>
      </c>
      <c r="S4239" t="s">
        <v>338</v>
      </c>
      <c r="T4239" t="s">
        <v>339</v>
      </c>
      <c r="U4239" s="61" t="s">
        <v>340</v>
      </c>
      <c r="V4239" t="s">
        <v>22</v>
      </c>
      <c r="W4239" t="s">
        <v>263</v>
      </c>
      <c r="X4239" s="59">
        <v>50000</v>
      </c>
      <c r="Y4239" s="59">
        <v>22549</v>
      </c>
      <c r="AA4239" s="146" t="str">
        <f t="shared" si="813"/>
        <v>EX</v>
      </c>
      <c r="AB4239" s="146">
        <f t="shared" si="815"/>
        <v>0</v>
      </c>
      <c r="AC4239" t="str">
        <f t="shared" si="806"/>
        <v>EX</v>
      </c>
      <c r="AD4239" s="74">
        <f t="shared" si="807"/>
        <v>22549</v>
      </c>
      <c r="AE4239" s="74">
        <f t="shared" si="812"/>
        <v>22549</v>
      </c>
      <c r="AF4239">
        <v>1</v>
      </c>
      <c r="AG4239">
        <v>0</v>
      </c>
      <c r="AH4239" s="74">
        <v>0</v>
      </c>
      <c r="AJ4239" s="74">
        <f t="shared" si="808"/>
        <v>0</v>
      </c>
      <c r="AK4239" s="74">
        <f t="shared" si="814"/>
        <v>22549</v>
      </c>
      <c r="AL4239" t="str">
        <f t="shared" si="809"/>
        <v>N</v>
      </c>
      <c r="AN4239" t="s">
        <v>89</v>
      </c>
      <c r="AO4239" t="s">
        <v>88</v>
      </c>
      <c r="AP4239" t="str">
        <f t="shared" si="810"/>
        <v>95</v>
      </c>
      <c r="AQ4239" s="145" t="s">
        <v>1826</v>
      </c>
      <c r="AR4239" t="str">
        <f t="shared" si="811"/>
        <v>1-Adjusted Base Budget</v>
      </c>
      <c r="AS4239" s="145" t="s">
        <v>1827</v>
      </c>
      <c r="AT4239" t="s">
        <v>213</v>
      </c>
      <c r="AV4239" t="str">
        <f t="shared" si="817"/>
        <v>UAVP</v>
      </c>
      <c r="AW4239" t="str">
        <f t="shared" si="816"/>
        <v>VP UNIVERSITY ACADEMIC AFFAIRS</v>
      </c>
    </row>
    <row r="4240" spans="1:49">
      <c r="A4240" s="59">
        <v>2018</v>
      </c>
      <c r="B4240" t="s">
        <v>137</v>
      </c>
      <c r="C4240" t="s">
        <v>1443</v>
      </c>
      <c r="D4240" t="s">
        <v>1444</v>
      </c>
      <c r="E4240" t="s">
        <v>1445</v>
      </c>
      <c r="F4240" t="s">
        <v>228</v>
      </c>
      <c r="H4240" t="s">
        <v>1446</v>
      </c>
      <c r="I4240" s="170" t="s">
        <v>87</v>
      </c>
      <c r="J4240" t="s">
        <v>88</v>
      </c>
      <c r="K4240" t="s">
        <v>214</v>
      </c>
      <c r="L4240" t="s">
        <v>127</v>
      </c>
      <c r="M4240" t="s">
        <v>455</v>
      </c>
      <c r="N4240" t="s">
        <v>217</v>
      </c>
      <c r="O4240" t="s">
        <v>263</v>
      </c>
      <c r="P4240" t="s">
        <v>346</v>
      </c>
      <c r="Q4240" t="s">
        <v>345</v>
      </c>
      <c r="R4240" t="s">
        <v>347</v>
      </c>
      <c r="S4240" t="s">
        <v>338</v>
      </c>
      <c r="T4240" t="s">
        <v>339</v>
      </c>
      <c r="U4240" s="61" t="s">
        <v>340</v>
      </c>
      <c r="V4240" t="s">
        <v>22</v>
      </c>
      <c r="W4240" t="s">
        <v>263</v>
      </c>
      <c r="X4240" s="59">
        <v>179931</v>
      </c>
      <c r="Y4240" s="59">
        <v>179931</v>
      </c>
      <c r="AA4240" s="146" t="str">
        <f t="shared" si="813"/>
        <v>EX</v>
      </c>
      <c r="AB4240" s="146">
        <f t="shared" si="815"/>
        <v>0</v>
      </c>
      <c r="AC4240" t="str">
        <f t="shared" si="806"/>
        <v>EX</v>
      </c>
      <c r="AD4240" s="74">
        <f t="shared" si="807"/>
        <v>179931</v>
      </c>
      <c r="AE4240" s="74">
        <f t="shared" si="812"/>
        <v>179931</v>
      </c>
      <c r="AF4240">
        <v>1.3809</v>
      </c>
      <c r="AG4240">
        <v>4969</v>
      </c>
      <c r="AH4240" s="74">
        <v>-3850.5234000000155</v>
      </c>
      <c r="AJ4240" s="74">
        <f t="shared" si="808"/>
        <v>1118.4765999999845</v>
      </c>
      <c r="AK4240" s="74">
        <f t="shared" si="814"/>
        <v>181049.47659999999</v>
      </c>
      <c r="AL4240" t="str">
        <f t="shared" si="809"/>
        <v>Y</v>
      </c>
      <c r="AN4240" t="s">
        <v>89</v>
      </c>
      <c r="AO4240" t="s">
        <v>88</v>
      </c>
      <c r="AP4240" t="str">
        <f t="shared" si="810"/>
        <v>99</v>
      </c>
      <c r="AQ4240" s="145" t="s">
        <v>1826</v>
      </c>
      <c r="AR4240" t="str">
        <f t="shared" si="811"/>
        <v>2-Provision for Compensation Incr</v>
      </c>
      <c r="AS4240" s="145" t="s">
        <v>1827</v>
      </c>
      <c r="AT4240" t="s">
        <v>213</v>
      </c>
      <c r="AV4240" t="str">
        <f t="shared" si="817"/>
        <v>UAVP</v>
      </c>
      <c r="AW4240" t="str">
        <f t="shared" si="816"/>
        <v>VP UNIVERSITY ACADEMIC AFFAIRS</v>
      </c>
    </row>
    <row r="4241" spans="1:49">
      <c r="A4241" s="59">
        <v>2018</v>
      </c>
      <c r="B4241" t="s">
        <v>137</v>
      </c>
      <c r="C4241" t="s">
        <v>1443</v>
      </c>
      <c r="D4241" t="s">
        <v>1444</v>
      </c>
      <c r="E4241" t="s">
        <v>1445</v>
      </c>
      <c r="F4241" t="s">
        <v>228</v>
      </c>
      <c r="H4241" t="s">
        <v>1446</v>
      </c>
      <c r="I4241" s="170" t="s">
        <v>87</v>
      </c>
      <c r="J4241" t="s">
        <v>88</v>
      </c>
      <c r="K4241" t="s">
        <v>214</v>
      </c>
      <c r="L4241" t="s">
        <v>128</v>
      </c>
      <c r="M4241" t="s">
        <v>457</v>
      </c>
      <c r="N4241" t="s">
        <v>217</v>
      </c>
      <c r="O4241" t="s">
        <v>263</v>
      </c>
      <c r="P4241" t="s">
        <v>458</v>
      </c>
      <c r="Q4241" t="s">
        <v>459</v>
      </c>
      <c r="R4241" t="s">
        <v>460</v>
      </c>
      <c r="S4241" t="s">
        <v>338</v>
      </c>
      <c r="T4241" t="s">
        <v>339</v>
      </c>
      <c r="U4241" s="61" t="s">
        <v>340</v>
      </c>
      <c r="V4241" t="s">
        <v>22</v>
      </c>
      <c r="W4241" t="s">
        <v>263</v>
      </c>
      <c r="X4241" s="59">
        <v>42328</v>
      </c>
      <c r="Y4241" s="59">
        <v>42328</v>
      </c>
      <c r="AA4241" s="146" t="str">
        <f t="shared" si="813"/>
        <v>EX</v>
      </c>
      <c r="AB4241" s="146">
        <f t="shared" si="815"/>
        <v>0</v>
      </c>
      <c r="AC4241" t="str">
        <f t="shared" si="806"/>
        <v>EX</v>
      </c>
      <c r="AD4241" s="74">
        <f t="shared" si="807"/>
        <v>42328</v>
      </c>
      <c r="AE4241" s="74">
        <f t="shared" si="812"/>
        <v>42328</v>
      </c>
      <c r="AF4241">
        <v>1.3859999999999999</v>
      </c>
      <c r="AG4241">
        <v>1173</v>
      </c>
      <c r="AH4241" s="74">
        <v>-165.07920000000061</v>
      </c>
      <c r="AJ4241" s="74">
        <f t="shared" si="808"/>
        <v>1007.9207999999994</v>
      </c>
      <c r="AK4241" s="74">
        <f t="shared" si="814"/>
        <v>43335.9208</v>
      </c>
      <c r="AL4241" t="str">
        <f t="shared" si="809"/>
        <v>Y</v>
      </c>
      <c r="AN4241" t="s">
        <v>89</v>
      </c>
      <c r="AO4241" t="s">
        <v>88</v>
      </c>
      <c r="AP4241" t="str">
        <f t="shared" si="810"/>
        <v>99</v>
      </c>
      <c r="AQ4241" s="145" t="s">
        <v>1826</v>
      </c>
      <c r="AR4241" t="str">
        <f t="shared" si="811"/>
        <v>2-Provision for Compensation Incr</v>
      </c>
      <c r="AS4241" s="145" t="s">
        <v>1827</v>
      </c>
      <c r="AT4241" t="s">
        <v>213</v>
      </c>
      <c r="AV4241" t="str">
        <f t="shared" si="817"/>
        <v>UAVP</v>
      </c>
      <c r="AW4241" t="str">
        <f t="shared" si="816"/>
        <v>VP UNIVERSITY ACADEMIC AFFAIRS</v>
      </c>
    </row>
    <row r="4242" spans="1:49">
      <c r="A4242" s="59">
        <v>2018</v>
      </c>
      <c r="B4242" t="s">
        <v>137</v>
      </c>
      <c r="C4242" t="s">
        <v>1443</v>
      </c>
      <c r="D4242" t="s">
        <v>1444</v>
      </c>
      <c r="E4242" t="s">
        <v>1445</v>
      </c>
      <c r="F4242" t="s">
        <v>228</v>
      </c>
      <c r="H4242" t="s">
        <v>1446</v>
      </c>
      <c r="I4242" s="170" t="s">
        <v>87</v>
      </c>
      <c r="J4242" t="s">
        <v>88</v>
      </c>
      <c r="K4242" t="s">
        <v>214</v>
      </c>
      <c r="L4242" t="s">
        <v>461</v>
      </c>
      <c r="M4242" t="s">
        <v>462</v>
      </c>
      <c r="N4242" t="s">
        <v>217</v>
      </c>
      <c r="O4242" t="s">
        <v>263</v>
      </c>
      <c r="P4242" t="s">
        <v>458</v>
      </c>
      <c r="Q4242" t="s">
        <v>459</v>
      </c>
      <c r="R4242" t="s">
        <v>460</v>
      </c>
      <c r="S4242" t="s">
        <v>338</v>
      </c>
      <c r="T4242" t="s">
        <v>339</v>
      </c>
      <c r="U4242" s="61" t="s">
        <v>340</v>
      </c>
      <c r="V4242" t="s">
        <v>22</v>
      </c>
      <c r="W4242" t="s">
        <v>263</v>
      </c>
      <c r="X4242" s="59">
        <v>272</v>
      </c>
      <c r="Y4242" s="59">
        <v>272</v>
      </c>
      <c r="AA4242" s="146" t="str">
        <f t="shared" si="813"/>
        <v>EX</v>
      </c>
      <c r="AB4242" s="146">
        <f t="shared" si="815"/>
        <v>0</v>
      </c>
      <c r="AC4242" t="str">
        <f t="shared" si="806"/>
        <v>EX</v>
      </c>
      <c r="AD4242" s="74">
        <f t="shared" si="807"/>
        <v>272</v>
      </c>
      <c r="AE4242" s="74">
        <f t="shared" si="812"/>
        <v>272</v>
      </c>
      <c r="AF4242">
        <v>1</v>
      </c>
      <c r="AG4242">
        <v>0</v>
      </c>
      <c r="AH4242" s="74">
        <v>0</v>
      </c>
      <c r="AJ4242" s="74">
        <f t="shared" si="808"/>
        <v>0</v>
      </c>
      <c r="AK4242" s="74">
        <f t="shared" si="814"/>
        <v>272</v>
      </c>
      <c r="AL4242" t="str">
        <f t="shared" si="809"/>
        <v>N</v>
      </c>
      <c r="AN4242" t="s">
        <v>89</v>
      </c>
      <c r="AO4242" t="s">
        <v>88</v>
      </c>
      <c r="AP4242" t="str">
        <f t="shared" si="810"/>
        <v>95</v>
      </c>
      <c r="AQ4242" s="145" t="s">
        <v>1826</v>
      </c>
      <c r="AR4242" t="str">
        <f t="shared" si="811"/>
        <v>1-Adjusted Base Budget</v>
      </c>
      <c r="AS4242" s="145" t="s">
        <v>1827</v>
      </c>
      <c r="AT4242" t="s">
        <v>213</v>
      </c>
      <c r="AV4242" t="str">
        <f t="shared" si="817"/>
        <v>UAVP</v>
      </c>
      <c r="AW4242" t="str">
        <f t="shared" si="816"/>
        <v>VP UNIVERSITY ACADEMIC AFFAIRS</v>
      </c>
    </row>
    <row r="4243" spans="1:49">
      <c r="A4243" s="59">
        <v>2018</v>
      </c>
      <c r="B4243" t="s">
        <v>137</v>
      </c>
      <c r="C4243" t="s">
        <v>1443</v>
      </c>
      <c r="D4243" t="s">
        <v>1444</v>
      </c>
      <c r="E4243" t="s">
        <v>1445</v>
      </c>
      <c r="F4243" t="s">
        <v>228</v>
      </c>
      <c r="H4243" t="s">
        <v>1446</v>
      </c>
      <c r="I4243" s="170" t="s">
        <v>87</v>
      </c>
      <c r="J4243" t="s">
        <v>88</v>
      </c>
      <c r="K4243" t="s">
        <v>214</v>
      </c>
      <c r="L4243" t="s">
        <v>463</v>
      </c>
      <c r="M4243" t="s">
        <v>464</v>
      </c>
      <c r="N4243" t="s">
        <v>217</v>
      </c>
      <c r="O4243" t="s">
        <v>263</v>
      </c>
      <c r="P4243" t="s">
        <v>465</v>
      </c>
      <c r="Q4243" t="s">
        <v>466</v>
      </c>
      <c r="R4243" t="s">
        <v>467</v>
      </c>
      <c r="S4243" t="s">
        <v>338</v>
      </c>
      <c r="T4243" t="s">
        <v>339</v>
      </c>
      <c r="U4243" s="61" t="s">
        <v>340</v>
      </c>
      <c r="V4243" t="s">
        <v>22</v>
      </c>
      <c r="W4243" t="s">
        <v>263</v>
      </c>
      <c r="X4243" s="59">
        <v>42000</v>
      </c>
      <c r="Y4243" s="59">
        <v>42000</v>
      </c>
      <c r="AA4243" s="146" t="str">
        <f t="shared" si="813"/>
        <v>EX</v>
      </c>
      <c r="AB4243" s="146">
        <f t="shared" si="815"/>
        <v>0</v>
      </c>
      <c r="AC4243" t="str">
        <f t="shared" ref="AC4243:AC4306" si="818">IF(O4243 =AA4243,W4243,"Allot/Xfer IN")</f>
        <v>EX</v>
      </c>
      <c r="AD4243" s="74">
        <f t="shared" ref="AD4243:AD4306" si="819">IF(O4243 =AA4243,Y4243,-Y4243)</f>
        <v>42000</v>
      </c>
      <c r="AE4243" s="74">
        <f t="shared" si="812"/>
        <v>42000</v>
      </c>
      <c r="AF4243">
        <v>1</v>
      </c>
      <c r="AG4243">
        <v>0</v>
      </c>
      <c r="AH4243" s="74">
        <v>0</v>
      </c>
      <c r="AJ4243" s="74">
        <f t="shared" ref="AJ4243:AJ4306" si="820">SUM(AG4243:AI4243)</f>
        <v>0</v>
      </c>
      <c r="AK4243" s="74">
        <f t="shared" si="814"/>
        <v>42000</v>
      </c>
      <c r="AL4243" t="str">
        <f t="shared" ref="AL4243:AL4306" si="821">IF(AF4243&lt;&gt;1,"Y","N")</f>
        <v>N</v>
      </c>
      <c r="AN4243" t="s">
        <v>89</v>
      </c>
      <c r="AO4243" t="s">
        <v>88</v>
      </c>
      <c r="AP4243" t="str">
        <f t="shared" ref="AP4243:AP4306" si="822">IF(AL4243 ="Y","99",I4243)</f>
        <v>95</v>
      </c>
      <c r="AQ4243" s="145" t="s">
        <v>1826</v>
      </c>
      <c r="AR4243" t="str">
        <f t="shared" ref="AR4243:AR4306" si="823">IF(AM4243 ="y",AQ4243,IF(AG4243 &lt;&gt;0,"2-Provision for Compensation Incr","1-Adjusted Base Budget"))</f>
        <v>1-Adjusted Base Budget</v>
      </c>
      <c r="AS4243" s="145" t="s">
        <v>1827</v>
      </c>
      <c r="AT4243" t="s">
        <v>213</v>
      </c>
      <c r="AV4243" t="str">
        <f t="shared" si="817"/>
        <v>UAVP</v>
      </c>
      <c r="AW4243" t="str">
        <f t="shared" si="816"/>
        <v>VP UNIVERSITY ACADEMIC AFFAIRS</v>
      </c>
    </row>
    <row r="4244" spans="1:49">
      <c r="A4244" s="59">
        <v>2018</v>
      </c>
      <c r="B4244" t="s">
        <v>137</v>
      </c>
      <c r="C4244" t="s">
        <v>1443</v>
      </c>
      <c r="D4244" t="s">
        <v>1444</v>
      </c>
      <c r="E4244" t="s">
        <v>1445</v>
      </c>
      <c r="F4244" t="s">
        <v>228</v>
      </c>
      <c r="H4244" t="s">
        <v>1446</v>
      </c>
      <c r="I4244" s="170" t="s">
        <v>87</v>
      </c>
      <c r="J4244" t="s">
        <v>88</v>
      </c>
      <c r="K4244" t="s">
        <v>214</v>
      </c>
      <c r="L4244" t="s">
        <v>472</v>
      </c>
      <c r="M4244" t="s">
        <v>473</v>
      </c>
      <c r="N4244" t="s">
        <v>217</v>
      </c>
      <c r="O4244" t="s">
        <v>263</v>
      </c>
      <c r="P4244" t="s">
        <v>465</v>
      </c>
      <c r="Q4244" t="s">
        <v>466</v>
      </c>
      <c r="R4244" t="s">
        <v>467</v>
      </c>
      <c r="S4244" t="s">
        <v>338</v>
      </c>
      <c r="T4244" t="s">
        <v>339</v>
      </c>
      <c r="U4244" s="61" t="s">
        <v>340</v>
      </c>
      <c r="V4244" t="s">
        <v>22</v>
      </c>
      <c r="W4244" t="s">
        <v>263</v>
      </c>
      <c r="X4244" s="59">
        <v>1000</v>
      </c>
      <c r="Y4244" s="59">
        <v>1000</v>
      </c>
      <c r="AA4244" s="146" t="str">
        <f t="shared" si="813"/>
        <v>EX</v>
      </c>
      <c r="AB4244" s="146">
        <f t="shared" si="815"/>
        <v>0</v>
      </c>
      <c r="AC4244" t="str">
        <f t="shared" si="818"/>
        <v>EX</v>
      </c>
      <c r="AD4244" s="74">
        <f t="shared" si="819"/>
        <v>1000</v>
      </c>
      <c r="AE4244" s="74">
        <f t="shared" ref="AE4244:AE4307" si="824">Y4244</f>
        <v>1000</v>
      </c>
      <c r="AF4244">
        <v>1</v>
      </c>
      <c r="AG4244">
        <v>0</v>
      </c>
      <c r="AH4244" s="74">
        <v>0</v>
      </c>
      <c r="AJ4244" s="74">
        <f t="shared" si="820"/>
        <v>0</v>
      </c>
      <c r="AK4244" s="74">
        <f t="shared" si="814"/>
        <v>1000</v>
      </c>
      <c r="AL4244" t="str">
        <f t="shared" si="821"/>
        <v>N</v>
      </c>
      <c r="AN4244" t="s">
        <v>89</v>
      </c>
      <c r="AO4244" t="s">
        <v>88</v>
      </c>
      <c r="AP4244" t="str">
        <f t="shared" si="822"/>
        <v>95</v>
      </c>
      <c r="AQ4244" s="145" t="s">
        <v>1826</v>
      </c>
      <c r="AR4244" t="str">
        <f t="shared" si="823"/>
        <v>1-Adjusted Base Budget</v>
      </c>
      <c r="AS4244" s="145" t="s">
        <v>1827</v>
      </c>
      <c r="AT4244" t="s">
        <v>213</v>
      </c>
      <c r="AV4244" t="str">
        <f t="shared" si="817"/>
        <v>UAVP</v>
      </c>
      <c r="AW4244" t="str">
        <f t="shared" si="816"/>
        <v>VP UNIVERSITY ACADEMIC AFFAIRS</v>
      </c>
    </row>
    <row r="4245" spans="1:49">
      <c r="A4245" s="59">
        <v>2018</v>
      </c>
      <c r="B4245" t="s">
        <v>137</v>
      </c>
      <c r="C4245" t="s">
        <v>1443</v>
      </c>
      <c r="D4245" t="s">
        <v>1444</v>
      </c>
      <c r="E4245" t="s">
        <v>1445</v>
      </c>
      <c r="F4245" t="s">
        <v>228</v>
      </c>
      <c r="H4245" t="s">
        <v>1446</v>
      </c>
      <c r="I4245" s="170" t="s">
        <v>87</v>
      </c>
      <c r="J4245" t="s">
        <v>88</v>
      </c>
      <c r="K4245" t="s">
        <v>214</v>
      </c>
      <c r="L4245" t="s">
        <v>476</v>
      </c>
      <c r="M4245" t="s">
        <v>477</v>
      </c>
      <c r="N4245" t="s">
        <v>217</v>
      </c>
      <c r="O4245" t="s">
        <v>263</v>
      </c>
      <c r="P4245" t="s">
        <v>465</v>
      </c>
      <c r="Q4245" t="s">
        <v>466</v>
      </c>
      <c r="R4245" t="s">
        <v>467</v>
      </c>
      <c r="S4245" t="s">
        <v>338</v>
      </c>
      <c r="T4245" t="s">
        <v>339</v>
      </c>
      <c r="U4245" s="61" t="s">
        <v>340</v>
      </c>
      <c r="V4245" t="s">
        <v>22</v>
      </c>
      <c r="W4245" t="s">
        <v>263</v>
      </c>
      <c r="X4245" s="59">
        <v>16000</v>
      </c>
      <c r="Y4245" s="59">
        <v>16000</v>
      </c>
      <c r="AA4245" s="146" t="str">
        <f t="shared" si="813"/>
        <v>EX</v>
      </c>
      <c r="AB4245" s="146">
        <f t="shared" si="815"/>
        <v>0</v>
      </c>
      <c r="AC4245" t="str">
        <f t="shared" si="818"/>
        <v>EX</v>
      </c>
      <c r="AD4245" s="74">
        <f t="shared" si="819"/>
        <v>16000</v>
      </c>
      <c r="AE4245" s="74">
        <f t="shared" si="824"/>
        <v>16000</v>
      </c>
      <c r="AF4245">
        <v>1</v>
      </c>
      <c r="AG4245">
        <v>0</v>
      </c>
      <c r="AH4245" s="74">
        <v>0</v>
      </c>
      <c r="AJ4245" s="74">
        <f t="shared" si="820"/>
        <v>0</v>
      </c>
      <c r="AK4245" s="74">
        <f t="shared" si="814"/>
        <v>16000</v>
      </c>
      <c r="AL4245" t="str">
        <f t="shared" si="821"/>
        <v>N</v>
      </c>
      <c r="AN4245" t="s">
        <v>89</v>
      </c>
      <c r="AO4245" t="s">
        <v>88</v>
      </c>
      <c r="AP4245" t="str">
        <f t="shared" si="822"/>
        <v>95</v>
      </c>
      <c r="AQ4245" s="145" t="s">
        <v>1826</v>
      </c>
      <c r="AR4245" t="str">
        <f t="shared" si="823"/>
        <v>1-Adjusted Base Budget</v>
      </c>
      <c r="AS4245" s="145" t="s">
        <v>1827</v>
      </c>
      <c r="AT4245" t="s">
        <v>213</v>
      </c>
      <c r="AV4245" t="str">
        <f t="shared" si="817"/>
        <v>UAVP</v>
      </c>
      <c r="AW4245" t="str">
        <f t="shared" si="816"/>
        <v>VP UNIVERSITY ACADEMIC AFFAIRS</v>
      </c>
    </row>
    <row r="4246" spans="1:49">
      <c r="A4246" s="59">
        <v>2018</v>
      </c>
      <c r="B4246" t="s">
        <v>137</v>
      </c>
      <c r="C4246" t="s">
        <v>1443</v>
      </c>
      <c r="D4246" t="s">
        <v>1444</v>
      </c>
      <c r="E4246" t="s">
        <v>1445</v>
      </c>
      <c r="F4246" t="s">
        <v>228</v>
      </c>
      <c r="H4246" t="s">
        <v>1446</v>
      </c>
      <c r="I4246" s="170" t="s">
        <v>87</v>
      </c>
      <c r="J4246" t="s">
        <v>88</v>
      </c>
      <c r="K4246" t="s">
        <v>214</v>
      </c>
      <c r="L4246" t="s">
        <v>350</v>
      </c>
      <c r="M4246" t="s">
        <v>351</v>
      </c>
      <c r="N4246" t="s">
        <v>217</v>
      </c>
      <c r="O4246" t="s">
        <v>263</v>
      </c>
      <c r="P4246" t="s">
        <v>352</v>
      </c>
      <c r="Q4246" t="s">
        <v>353</v>
      </c>
      <c r="R4246" t="s">
        <v>354</v>
      </c>
      <c r="S4246" t="s">
        <v>264</v>
      </c>
      <c r="T4246" t="s">
        <v>265</v>
      </c>
      <c r="U4246" s="61" t="s">
        <v>266</v>
      </c>
      <c r="V4246" t="s">
        <v>22</v>
      </c>
      <c r="W4246" t="s">
        <v>263</v>
      </c>
      <c r="X4246" s="59">
        <v>20000</v>
      </c>
      <c r="Y4246" s="59">
        <v>20000</v>
      </c>
      <c r="AA4246" s="146" t="str">
        <f t="shared" si="813"/>
        <v>EX</v>
      </c>
      <c r="AB4246" s="146">
        <f t="shared" si="815"/>
        <v>0</v>
      </c>
      <c r="AC4246" t="str">
        <f t="shared" si="818"/>
        <v>EX</v>
      </c>
      <c r="AD4246" s="74">
        <f t="shared" si="819"/>
        <v>20000</v>
      </c>
      <c r="AE4246" s="74">
        <f t="shared" si="824"/>
        <v>20000</v>
      </c>
      <c r="AF4246">
        <v>1</v>
      </c>
      <c r="AG4246">
        <v>0</v>
      </c>
      <c r="AH4246" s="74">
        <v>0</v>
      </c>
      <c r="AJ4246" s="74">
        <f t="shared" si="820"/>
        <v>0</v>
      </c>
      <c r="AK4246" s="74">
        <f t="shared" si="814"/>
        <v>20000</v>
      </c>
      <c r="AL4246" t="str">
        <f t="shared" si="821"/>
        <v>N</v>
      </c>
      <c r="AN4246" t="s">
        <v>89</v>
      </c>
      <c r="AO4246" t="s">
        <v>88</v>
      </c>
      <c r="AP4246" t="str">
        <f t="shared" si="822"/>
        <v>95</v>
      </c>
      <c r="AQ4246" s="145" t="s">
        <v>1826</v>
      </c>
      <c r="AR4246" t="str">
        <f t="shared" si="823"/>
        <v>1-Adjusted Base Budget</v>
      </c>
      <c r="AS4246" s="145" t="s">
        <v>1827</v>
      </c>
      <c r="AT4246" t="s">
        <v>213</v>
      </c>
      <c r="AV4246" t="str">
        <f t="shared" si="817"/>
        <v>UAVP</v>
      </c>
      <c r="AW4246" t="str">
        <f t="shared" si="816"/>
        <v>VP UNIVERSITY ACADEMIC AFFAIRS</v>
      </c>
    </row>
    <row r="4247" spans="1:49">
      <c r="A4247" s="59">
        <v>2018</v>
      </c>
      <c r="B4247" t="s">
        <v>137</v>
      </c>
      <c r="C4247" t="s">
        <v>1443</v>
      </c>
      <c r="D4247" t="s">
        <v>1444</v>
      </c>
      <c r="E4247" t="s">
        <v>1445</v>
      </c>
      <c r="F4247" t="s">
        <v>228</v>
      </c>
      <c r="H4247" t="s">
        <v>1446</v>
      </c>
      <c r="I4247" s="170" t="s">
        <v>87</v>
      </c>
      <c r="J4247" t="s">
        <v>88</v>
      </c>
      <c r="K4247" t="s">
        <v>214</v>
      </c>
      <c r="L4247" t="s">
        <v>355</v>
      </c>
      <c r="M4247" t="s">
        <v>356</v>
      </c>
      <c r="N4247" t="s">
        <v>217</v>
      </c>
      <c r="O4247" t="s">
        <v>263</v>
      </c>
      <c r="P4247" t="s">
        <v>357</v>
      </c>
      <c r="Q4247" t="s">
        <v>358</v>
      </c>
      <c r="R4247" t="s">
        <v>359</v>
      </c>
      <c r="S4247" t="s">
        <v>264</v>
      </c>
      <c r="T4247" t="s">
        <v>265</v>
      </c>
      <c r="U4247" s="61" t="s">
        <v>266</v>
      </c>
      <c r="V4247" t="s">
        <v>22</v>
      </c>
      <c r="W4247" t="s">
        <v>263</v>
      </c>
      <c r="X4247" s="59">
        <v>6000</v>
      </c>
      <c r="Y4247" s="59">
        <v>6000</v>
      </c>
      <c r="AA4247" s="146" t="str">
        <f t="shared" si="813"/>
        <v>EX</v>
      </c>
      <c r="AB4247" s="146">
        <f t="shared" si="815"/>
        <v>0</v>
      </c>
      <c r="AC4247" t="str">
        <f t="shared" si="818"/>
        <v>EX</v>
      </c>
      <c r="AD4247" s="74">
        <f t="shared" si="819"/>
        <v>6000</v>
      </c>
      <c r="AE4247" s="74">
        <f t="shared" si="824"/>
        <v>6000</v>
      </c>
      <c r="AF4247">
        <v>1</v>
      </c>
      <c r="AG4247">
        <v>0</v>
      </c>
      <c r="AH4247" s="74">
        <v>0</v>
      </c>
      <c r="AJ4247" s="74">
        <f t="shared" si="820"/>
        <v>0</v>
      </c>
      <c r="AK4247" s="74">
        <f t="shared" si="814"/>
        <v>6000</v>
      </c>
      <c r="AL4247" t="str">
        <f t="shared" si="821"/>
        <v>N</v>
      </c>
      <c r="AN4247" t="s">
        <v>89</v>
      </c>
      <c r="AO4247" t="s">
        <v>88</v>
      </c>
      <c r="AP4247" t="str">
        <f t="shared" si="822"/>
        <v>95</v>
      </c>
      <c r="AQ4247" s="145" t="s">
        <v>1826</v>
      </c>
      <c r="AR4247" t="str">
        <f t="shared" si="823"/>
        <v>1-Adjusted Base Budget</v>
      </c>
      <c r="AS4247" s="145" t="s">
        <v>1827</v>
      </c>
      <c r="AT4247" t="s">
        <v>213</v>
      </c>
      <c r="AV4247" t="str">
        <f t="shared" si="817"/>
        <v>UAVP</v>
      </c>
      <c r="AW4247" t="str">
        <f t="shared" si="816"/>
        <v>VP UNIVERSITY ACADEMIC AFFAIRS</v>
      </c>
    </row>
    <row r="4248" spans="1:49">
      <c r="A4248" s="59">
        <v>2018</v>
      </c>
      <c r="B4248" t="s">
        <v>137</v>
      </c>
      <c r="C4248" t="s">
        <v>1443</v>
      </c>
      <c r="D4248" t="s">
        <v>1444</v>
      </c>
      <c r="E4248" t="s">
        <v>1445</v>
      </c>
      <c r="F4248" t="s">
        <v>228</v>
      </c>
      <c r="H4248" t="s">
        <v>1446</v>
      </c>
      <c r="I4248" s="170" t="s">
        <v>87</v>
      </c>
      <c r="J4248" t="s">
        <v>88</v>
      </c>
      <c r="K4248" t="s">
        <v>214</v>
      </c>
      <c r="L4248" t="s">
        <v>482</v>
      </c>
      <c r="M4248" t="s">
        <v>483</v>
      </c>
      <c r="N4248" t="s">
        <v>217</v>
      </c>
      <c r="O4248" t="s">
        <v>263</v>
      </c>
      <c r="P4248" t="s">
        <v>379</v>
      </c>
      <c r="Q4248" t="s">
        <v>379</v>
      </c>
      <c r="R4248" t="s">
        <v>380</v>
      </c>
      <c r="S4248" t="s">
        <v>264</v>
      </c>
      <c r="T4248" t="s">
        <v>265</v>
      </c>
      <c r="U4248" s="61" t="s">
        <v>266</v>
      </c>
      <c r="V4248" t="s">
        <v>22</v>
      </c>
      <c r="W4248" t="s">
        <v>263</v>
      </c>
      <c r="X4248" s="59">
        <v>650</v>
      </c>
      <c r="Y4248" s="59">
        <v>650</v>
      </c>
      <c r="AA4248" s="146" t="str">
        <f t="shared" si="813"/>
        <v>EX</v>
      </c>
      <c r="AB4248" s="146">
        <f t="shared" si="815"/>
        <v>0</v>
      </c>
      <c r="AC4248" t="str">
        <f t="shared" si="818"/>
        <v>EX</v>
      </c>
      <c r="AD4248" s="74">
        <f t="shared" si="819"/>
        <v>650</v>
      </c>
      <c r="AE4248" s="74">
        <f t="shared" si="824"/>
        <v>650</v>
      </c>
      <c r="AF4248">
        <v>1</v>
      </c>
      <c r="AG4248">
        <v>0</v>
      </c>
      <c r="AH4248" s="74">
        <v>0</v>
      </c>
      <c r="AJ4248" s="74">
        <f t="shared" si="820"/>
        <v>0</v>
      </c>
      <c r="AK4248" s="74">
        <f t="shared" si="814"/>
        <v>650</v>
      </c>
      <c r="AL4248" t="str">
        <f t="shared" si="821"/>
        <v>N</v>
      </c>
      <c r="AN4248" t="s">
        <v>89</v>
      </c>
      <c r="AO4248" t="s">
        <v>88</v>
      </c>
      <c r="AP4248" t="str">
        <f t="shared" si="822"/>
        <v>95</v>
      </c>
      <c r="AQ4248" s="145" t="s">
        <v>1826</v>
      </c>
      <c r="AR4248" t="str">
        <f t="shared" si="823"/>
        <v>1-Adjusted Base Budget</v>
      </c>
      <c r="AS4248" s="145" t="s">
        <v>1827</v>
      </c>
      <c r="AT4248" t="s">
        <v>213</v>
      </c>
      <c r="AV4248" t="str">
        <f t="shared" si="817"/>
        <v>UAVP</v>
      </c>
      <c r="AW4248" t="str">
        <f t="shared" si="816"/>
        <v>VP UNIVERSITY ACADEMIC AFFAIRS</v>
      </c>
    </row>
    <row r="4249" spans="1:49">
      <c r="A4249" s="59">
        <v>2018</v>
      </c>
      <c r="B4249" t="s">
        <v>137</v>
      </c>
      <c r="C4249" t="s">
        <v>1443</v>
      </c>
      <c r="D4249" t="s">
        <v>1444</v>
      </c>
      <c r="E4249" t="s">
        <v>1445</v>
      </c>
      <c r="F4249" t="s">
        <v>228</v>
      </c>
      <c r="H4249" t="s">
        <v>1446</v>
      </c>
      <c r="I4249" s="170" t="s">
        <v>87</v>
      </c>
      <c r="J4249" t="s">
        <v>88</v>
      </c>
      <c r="K4249" t="s">
        <v>214</v>
      </c>
      <c r="L4249" t="s">
        <v>360</v>
      </c>
      <c r="M4249" t="s">
        <v>361</v>
      </c>
      <c r="N4249" t="s">
        <v>217</v>
      </c>
      <c r="O4249" t="s">
        <v>263</v>
      </c>
      <c r="P4249" t="s">
        <v>362</v>
      </c>
      <c r="Q4249" t="s">
        <v>363</v>
      </c>
      <c r="R4249" t="s">
        <v>364</v>
      </c>
      <c r="S4249" t="s">
        <v>264</v>
      </c>
      <c r="T4249" t="s">
        <v>265</v>
      </c>
      <c r="U4249" s="61" t="s">
        <v>266</v>
      </c>
      <c r="V4249" t="s">
        <v>22</v>
      </c>
      <c r="W4249" t="s">
        <v>263</v>
      </c>
      <c r="X4249" s="59">
        <v>50000</v>
      </c>
      <c r="Y4249" s="59">
        <v>50000</v>
      </c>
      <c r="AA4249" s="146" t="str">
        <f t="shared" si="813"/>
        <v>EX</v>
      </c>
      <c r="AB4249" s="146">
        <f t="shared" si="815"/>
        <v>0</v>
      </c>
      <c r="AC4249" t="str">
        <f t="shared" si="818"/>
        <v>EX</v>
      </c>
      <c r="AD4249" s="74">
        <f t="shared" si="819"/>
        <v>50000</v>
      </c>
      <c r="AE4249" s="74">
        <f t="shared" si="824"/>
        <v>50000</v>
      </c>
      <c r="AF4249">
        <v>1</v>
      </c>
      <c r="AG4249">
        <v>0</v>
      </c>
      <c r="AH4249" s="74">
        <v>0</v>
      </c>
      <c r="AJ4249" s="74">
        <f t="shared" si="820"/>
        <v>0</v>
      </c>
      <c r="AK4249" s="74">
        <f t="shared" si="814"/>
        <v>50000</v>
      </c>
      <c r="AL4249" t="str">
        <f t="shared" si="821"/>
        <v>N</v>
      </c>
      <c r="AN4249" t="s">
        <v>89</v>
      </c>
      <c r="AO4249" t="s">
        <v>88</v>
      </c>
      <c r="AP4249" t="str">
        <f t="shared" si="822"/>
        <v>95</v>
      </c>
      <c r="AQ4249" s="145" t="s">
        <v>1826</v>
      </c>
      <c r="AR4249" t="str">
        <f t="shared" si="823"/>
        <v>1-Adjusted Base Budget</v>
      </c>
      <c r="AS4249" s="145" t="s">
        <v>1827</v>
      </c>
      <c r="AT4249" t="s">
        <v>213</v>
      </c>
      <c r="AV4249" t="str">
        <f t="shared" si="817"/>
        <v>UAVP</v>
      </c>
      <c r="AW4249" t="str">
        <f t="shared" si="816"/>
        <v>VP UNIVERSITY ACADEMIC AFFAIRS</v>
      </c>
    </row>
    <row r="4250" spans="1:49">
      <c r="A4250" s="59">
        <v>2018</v>
      </c>
      <c r="B4250" t="s">
        <v>137</v>
      </c>
      <c r="C4250" t="s">
        <v>1443</v>
      </c>
      <c r="D4250" t="s">
        <v>1444</v>
      </c>
      <c r="E4250" t="s">
        <v>1445</v>
      </c>
      <c r="F4250" t="s">
        <v>228</v>
      </c>
      <c r="H4250" t="s">
        <v>1446</v>
      </c>
      <c r="I4250" s="170" t="s">
        <v>87</v>
      </c>
      <c r="J4250" t="s">
        <v>88</v>
      </c>
      <c r="K4250" t="s">
        <v>214</v>
      </c>
      <c r="L4250" t="s">
        <v>484</v>
      </c>
      <c r="M4250" t="s">
        <v>485</v>
      </c>
      <c r="N4250" t="s">
        <v>217</v>
      </c>
      <c r="O4250" t="s">
        <v>263</v>
      </c>
      <c r="P4250" t="s">
        <v>362</v>
      </c>
      <c r="Q4250" t="s">
        <v>363</v>
      </c>
      <c r="R4250" t="s">
        <v>364</v>
      </c>
      <c r="S4250" t="s">
        <v>264</v>
      </c>
      <c r="T4250" t="s">
        <v>265</v>
      </c>
      <c r="U4250" s="61" t="s">
        <v>266</v>
      </c>
      <c r="V4250" t="s">
        <v>22</v>
      </c>
      <c r="W4250" t="s">
        <v>263</v>
      </c>
      <c r="X4250" s="59">
        <v>4000</v>
      </c>
      <c r="Y4250" s="59">
        <v>4000</v>
      </c>
      <c r="AA4250" s="146" t="str">
        <f t="shared" si="813"/>
        <v>EX</v>
      </c>
      <c r="AB4250" s="146">
        <f t="shared" si="815"/>
        <v>0</v>
      </c>
      <c r="AC4250" t="str">
        <f t="shared" si="818"/>
        <v>EX</v>
      </c>
      <c r="AD4250" s="74">
        <f t="shared" si="819"/>
        <v>4000</v>
      </c>
      <c r="AE4250" s="74">
        <f t="shared" si="824"/>
        <v>4000</v>
      </c>
      <c r="AF4250">
        <v>1</v>
      </c>
      <c r="AG4250">
        <v>0</v>
      </c>
      <c r="AH4250" s="74">
        <v>0</v>
      </c>
      <c r="AJ4250" s="74">
        <f t="shared" si="820"/>
        <v>0</v>
      </c>
      <c r="AK4250" s="74">
        <f t="shared" si="814"/>
        <v>4000</v>
      </c>
      <c r="AL4250" t="str">
        <f t="shared" si="821"/>
        <v>N</v>
      </c>
      <c r="AN4250" t="s">
        <v>89</v>
      </c>
      <c r="AO4250" t="s">
        <v>88</v>
      </c>
      <c r="AP4250" t="str">
        <f t="shared" si="822"/>
        <v>95</v>
      </c>
      <c r="AQ4250" s="145" t="s">
        <v>1826</v>
      </c>
      <c r="AR4250" t="str">
        <f t="shared" si="823"/>
        <v>1-Adjusted Base Budget</v>
      </c>
      <c r="AS4250" s="145" t="s">
        <v>1827</v>
      </c>
      <c r="AT4250" t="s">
        <v>213</v>
      </c>
      <c r="AV4250" t="str">
        <f t="shared" si="817"/>
        <v>UAVP</v>
      </c>
      <c r="AW4250" t="str">
        <f t="shared" si="816"/>
        <v>VP UNIVERSITY ACADEMIC AFFAIRS</v>
      </c>
    </row>
    <row r="4251" spans="1:49">
      <c r="A4251" s="59">
        <v>2018</v>
      </c>
      <c r="B4251" t="s">
        <v>137</v>
      </c>
      <c r="C4251" t="s">
        <v>1443</v>
      </c>
      <c r="D4251" t="s">
        <v>1444</v>
      </c>
      <c r="E4251" t="s">
        <v>1445</v>
      </c>
      <c r="F4251" t="s">
        <v>228</v>
      </c>
      <c r="H4251" t="s">
        <v>1446</v>
      </c>
      <c r="I4251" s="170" t="s">
        <v>87</v>
      </c>
      <c r="J4251" t="s">
        <v>88</v>
      </c>
      <c r="K4251" t="s">
        <v>214</v>
      </c>
      <c r="L4251" t="s">
        <v>493</v>
      </c>
      <c r="M4251" t="s">
        <v>494</v>
      </c>
      <c r="N4251" t="s">
        <v>217</v>
      </c>
      <c r="O4251" t="s">
        <v>263</v>
      </c>
      <c r="P4251" t="s">
        <v>488</v>
      </c>
      <c r="Q4251" t="s">
        <v>489</v>
      </c>
      <c r="R4251" t="s">
        <v>490</v>
      </c>
      <c r="S4251" t="s">
        <v>264</v>
      </c>
      <c r="T4251" t="s">
        <v>265</v>
      </c>
      <c r="U4251" s="61" t="s">
        <v>266</v>
      </c>
      <c r="V4251" t="s">
        <v>22</v>
      </c>
      <c r="W4251" t="s">
        <v>263</v>
      </c>
      <c r="X4251" s="59">
        <v>500</v>
      </c>
      <c r="Y4251" s="59">
        <v>500</v>
      </c>
      <c r="AA4251" s="146" t="str">
        <f t="shared" si="813"/>
        <v>EX</v>
      </c>
      <c r="AB4251" s="146">
        <f t="shared" si="815"/>
        <v>0</v>
      </c>
      <c r="AC4251" t="str">
        <f t="shared" si="818"/>
        <v>EX</v>
      </c>
      <c r="AD4251" s="74">
        <f t="shared" si="819"/>
        <v>500</v>
      </c>
      <c r="AE4251" s="74">
        <f t="shared" si="824"/>
        <v>500</v>
      </c>
      <c r="AF4251">
        <v>1</v>
      </c>
      <c r="AG4251">
        <v>0</v>
      </c>
      <c r="AH4251" s="74">
        <v>0</v>
      </c>
      <c r="AJ4251" s="74">
        <f t="shared" si="820"/>
        <v>0</v>
      </c>
      <c r="AK4251" s="74">
        <f t="shared" si="814"/>
        <v>500</v>
      </c>
      <c r="AL4251" t="str">
        <f t="shared" si="821"/>
        <v>N</v>
      </c>
      <c r="AN4251" t="s">
        <v>89</v>
      </c>
      <c r="AO4251" t="s">
        <v>88</v>
      </c>
      <c r="AP4251" t="str">
        <f t="shared" si="822"/>
        <v>95</v>
      </c>
      <c r="AQ4251" s="145" t="s">
        <v>1826</v>
      </c>
      <c r="AR4251" t="str">
        <f t="shared" si="823"/>
        <v>1-Adjusted Base Budget</v>
      </c>
      <c r="AS4251" s="145" t="s">
        <v>1827</v>
      </c>
      <c r="AT4251" t="s">
        <v>213</v>
      </c>
      <c r="AV4251" t="str">
        <f t="shared" si="817"/>
        <v>UAVP</v>
      </c>
      <c r="AW4251" t="str">
        <f t="shared" si="816"/>
        <v>VP UNIVERSITY ACADEMIC AFFAIRS</v>
      </c>
    </row>
    <row r="4252" spans="1:49">
      <c r="A4252" s="59">
        <v>2018</v>
      </c>
      <c r="B4252" t="s">
        <v>137</v>
      </c>
      <c r="C4252" t="s">
        <v>1443</v>
      </c>
      <c r="D4252" t="s">
        <v>1444</v>
      </c>
      <c r="E4252" t="s">
        <v>1445</v>
      </c>
      <c r="F4252" t="s">
        <v>228</v>
      </c>
      <c r="H4252" t="s">
        <v>1446</v>
      </c>
      <c r="I4252" s="170" t="s">
        <v>87</v>
      </c>
      <c r="J4252" t="s">
        <v>88</v>
      </c>
      <c r="K4252" t="s">
        <v>214</v>
      </c>
      <c r="L4252" t="s">
        <v>377</v>
      </c>
      <c r="M4252" t="s">
        <v>378</v>
      </c>
      <c r="N4252" t="s">
        <v>217</v>
      </c>
      <c r="O4252" t="s">
        <v>263</v>
      </c>
      <c r="P4252" t="s">
        <v>379</v>
      </c>
      <c r="Q4252" t="s">
        <v>379</v>
      </c>
      <c r="R4252" t="s">
        <v>380</v>
      </c>
      <c r="S4252" t="s">
        <v>264</v>
      </c>
      <c r="T4252" t="s">
        <v>265</v>
      </c>
      <c r="U4252" s="61" t="s">
        <v>266</v>
      </c>
      <c r="V4252" t="s">
        <v>22</v>
      </c>
      <c r="W4252" t="s">
        <v>263</v>
      </c>
      <c r="X4252" s="59">
        <v>1227</v>
      </c>
      <c r="Y4252" s="59">
        <v>1227</v>
      </c>
      <c r="AA4252" s="146" t="str">
        <f t="shared" si="813"/>
        <v>EX</v>
      </c>
      <c r="AB4252" s="146">
        <f t="shared" si="815"/>
        <v>0</v>
      </c>
      <c r="AC4252" t="str">
        <f t="shared" si="818"/>
        <v>EX</v>
      </c>
      <c r="AD4252" s="74">
        <f t="shared" si="819"/>
        <v>1227</v>
      </c>
      <c r="AE4252" s="74">
        <f t="shared" si="824"/>
        <v>1227</v>
      </c>
      <c r="AF4252">
        <v>1</v>
      </c>
      <c r="AG4252">
        <v>0</v>
      </c>
      <c r="AH4252" s="74">
        <v>0</v>
      </c>
      <c r="AJ4252" s="74">
        <f t="shared" si="820"/>
        <v>0</v>
      </c>
      <c r="AK4252" s="74">
        <f t="shared" si="814"/>
        <v>1227</v>
      </c>
      <c r="AL4252" t="str">
        <f t="shared" si="821"/>
        <v>N</v>
      </c>
      <c r="AN4252" t="s">
        <v>89</v>
      </c>
      <c r="AO4252" t="s">
        <v>88</v>
      </c>
      <c r="AP4252" t="str">
        <f t="shared" si="822"/>
        <v>95</v>
      </c>
      <c r="AQ4252" s="145" t="s">
        <v>1826</v>
      </c>
      <c r="AR4252" t="str">
        <f t="shared" si="823"/>
        <v>1-Adjusted Base Budget</v>
      </c>
      <c r="AS4252" s="145" t="s">
        <v>1827</v>
      </c>
      <c r="AT4252" t="s">
        <v>213</v>
      </c>
      <c r="AV4252" t="str">
        <f t="shared" si="817"/>
        <v>UAVP</v>
      </c>
      <c r="AW4252" t="str">
        <f t="shared" si="816"/>
        <v>VP UNIVERSITY ACADEMIC AFFAIRS</v>
      </c>
    </row>
    <row r="4253" spans="1:49">
      <c r="A4253" s="59">
        <v>2018</v>
      </c>
      <c r="B4253" t="s">
        <v>137</v>
      </c>
      <c r="C4253" t="s">
        <v>1443</v>
      </c>
      <c r="D4253" t="s">
        <v>1444</v>
      </c>
      <c r="E4253" t="s">
        <v>1445</v>
      </c>
      <c r="F4253" t="s">
        <v>228</v>
      </c>
      <c r="H4253" t="s">
        <v>1446</v>
      </c>
      <c r="I4253" s="170" t="s">
        <v>87</v>
      </c>
      <c r="J4253" t="s">
        <v>88</v>
      </c>
      <c r="K4253" t="s">
        <v>214</v>
      </c>
      <c r="L4253" t="s">
        <v>381</v>
      </c>
      <c r="M4253" t="s">
        <v>382</v>
      </c>
      <c r="N4253" t="s">
        <v>217</v>
      </c>
      <c r="O4253" t="s">
        <v>263</v>
      </c>
      <c r="P4253" t="s">
        <v>362</v>
      </c>
      <c r="Q4253" t="s">
        <v>363</v>
      </c>
      <c r="R4253" t="s">
        <v>364</v>
      </c>
      <c r="S4253" t="s">
        <v>264</v>
      </c>
      <c r="T4253" t="s">
        <v>265</v>
      </c>
      <c r="U4253" s="61" t="s">
        <v>266</v>
      </c>
      <c r="V4253" t="s">
        <v>22</v>
      </c>
      <c r="W4253" t="s">
        <v>263</v>
      </c>
      <c r="X4253" s="59">
        <v>500</v>
      </c>
      <c r="Y4253" s="59">
        <v>500</v>
      </c>
      <c r="AA4253" s="146" t="str">
        <f t="shared" si="813"/>
        <v>EX</v>
      </c>
      <c r="AB4253" s="146">
        <f t="shared" si="815"/>
        <v>0</v>
      </c>
      <c r="AC4253" t="str">
        <f t="shared" si="818"/>
        <v>EX</v>
      </c>
      <c r="AD4253" s="74">
        <f t="shared" si="819"/>
        <v>500</v>
      </c>
      <c r="AE4253" s="74">
        <f t="shared" si="824"/>
        <v>500</v>
      </c>
      <c r="AF4253">
        <v>1</v>
      </c>
      <c r="AG4253">
        <v>0</v>
      </c>
      <c r="AH4253" s="74">
        <v>0</v>
      </c>
      <c r="AJ4253" s="74">
        <f t="shared" si="820"/>
        <v>0</v>
      </c>
      <c r="AK4253" s="74">
        <f t="shared" si="814"/>
        <v>500</v>
      </c>
      <c r="AL4253" t="str">
        <f t="shared" si="821"/>
        <v>N</v>
      </c>
      <c r="AN4253" t="s">
        <v>89</v>
      </c>
      <c r="AO4253" t="s">
        <v>88</v>
      </c>
      <c r="AP4253" t="str">
        <f t="shared" si="822"/>
        <v>95</v>
      </c>
      <c r="AQ4253" s="145" t="s">
        <v>1826</v>
      </c>
      <c r="AR4253" t="str">
        <f t="shared" si="823"/>
        <v>1-Adjusted Base Budget</v>
      </c>
      <c r="AS4253" s="145" t="s">
        <v>1827</v>
      </c>
      <c r="AT4253" t="s">
        <v>213</v>
      </c>
      <c r="AV4253" t="str">
        <f t="shared" si="817"/>
        <v>UAVP</v>
      </c>
      <c r="AW4253" t="str">
        <f t="shared" si="816"/>
        <v>VP UNIVERSITY ACADEMIC AFFAIRS</v>
      </c>
    </row>
    <row r="4254" spans="1:49">
      <c r="A4254" s="59">
        <v>2018</v>
      </c>
      <c r="B4254" t="s">
        <v>137</v>
      </c>
      <c r="C4254" t="s">
        <v>1443</v>
      </c>
      <c r="D4254" t="s">
        <v>1444</v>
      </c>
      <c r="E4254" t="s">
        <v>1445</v>
      </c>
      <c r="F4254" t="s">
        <v>228</v>
      </c>
      <c r="H4254" t="s">
        <v>1446</v>
      </c>
      <c r="I4254" s="170" t="s">
        <v>87</v>
      </c>
      <c r="J4254" t="s">
        <v>88</v>
      </c>
      <c r="K4254" t="s">
        <v>214</v>
      </c>
      <c r="L4254" t="s">
        <v>499</v>
      </c>
      <c r="M4254" t="s">
        <v>500</v>
      </c>
      <c r="N4254" t="s">
        <v>217</v>
      </c>
      <c r="O4254" t="s">
        <v>263</v>
      </c>
      <c r="P4254" t="s">
        <v>379</v>
      </c>
      <c r="Q4254" t="s">
        <v>379</v>
      </c>
      <c r="R4254" t="s">
        <v>380</v>
      </c>
      <c r="S4254" t="s">
        <v>264</v>
      </c>
      <c r="T4254" t="s">
        <v>265</v>
      </c>
      <c r="U4254" s="61" t="s">
        <v>266</v>
      </c>
      <c r="V4254" t="s">
        <v>22</v>
      </c>
      <c r="W4254" t="s">
        <v>263</v>
      </c>
      <c r="X4254" s="59">
        <v>200</v>
      </c>
      <c r="Y4254" s="59">
        <v>200</v>
      </c>
      <c r="AA4254" s="146" t="str">
        <f t="shared" si="813"/>
        <v>EX</v>
      </c>
      <c r="AB4254" s="146">
        <f t="shared" si="815"/>
        <v>0</v>
      </c>
      <c r="AC4254" t="str">
        <f t="shared" si="818"/>
        <v>EX</v>
      </c>
      <c r="AD4254" s="74">
        <f t="shared" si="819"/>
        <v>200</v>
      </c>
      <c r="AE4254" s="74">
        <f t="shared" si="824"/>
        <v>200</v>
      </c>
      <c r="AF4254">
        <v>1</v>
      </c>
      <c r="AG4254">
        <v>0</v>
      </c>
      <c r="AH4254" s="74">
        <v>0</v>
      </c>
      <c r="AJ4254" s="74">
        <f t="shared" si="820"/>
        <v>0</v>
      </c>
      <c r="AK4254" s="74">
        <f t="shared" si="814"/>
        <v>200</v>
      </c>
      <c r="AL4254" t="str">
        <f t="shared" si="821"/>
        <v>N</v>
      </c>
      <c r="AN4254" t="s">
        <v>89</v>
      </c>
      <c r="AO4254" t="s">
        <v>88</v>
      </c>
      <c r="AP4254" t="str">
        <f t="shared" si="822"/>
        <v>95</v>
      </c>
      <c r="AQ4254" s="145" t="s">
        <v>1826</v>
      </c>
      <c r="AR4254" t="str">
        <f t="shared" si="823"/>
        <v>1-Adjusted Base Budget</v>
      </c>
      <c r="AS4254" s="145" t="s">
        <v>1827</v>
      </c>
      <c r="AT4254" t="s">
        <v>213</v>
      </c>
      <c r="AV4254" t="str">
        <f t="shared" si="817"/>
        <v>UAVP</v>
      </c>
      <c r="AW4254" t="str">
        <f t="shared" si="816"/>
        <v>VP UNIVERSITY ACADEMIC AFFAIRS</v>
      </c>
    </row>
    <row r="4255" spans="1:49">
      <c r="A4255" s="59">
        <v>2018</v>
      </c>
      <c r="B4255" t="s">
        <v>137</v>
      </c>
      <c r="C4255" t="s">
        <v>1443</v>
      </c>
      <c r="D4255" t="s">
        <v>1444</v>
      </c>
      <c r="E4255" t="s">
        <v>1445</v>
      </c>
      <c r="F4255" t="s">
        <v>228</v>
      </c>
      <c r="H4255" t="s">
        <v>1446</v>
      </c>
      <c r="I4255" s="170" t="s">
        <v>87</v>
      </c>
      <c r="J4255" t="s">
        <v>88</v>
      </c>
      <c r="K4255" t="s">
        <v>214</v>
      </c>
      <c r="L4255" t="s">
        <v>509</v>
      </c>
      <c r="M4255" t="s">
        <v>510</v>
      </c>
      <c r="N4255" t="s">
        <v>217</v>
      </c>
      <c r="O4255" t="s">
        <v>263</v>
      </c>
      <c r="P4255" t="s">
        <v>488</v>
      </c>
      <c r="Q4255" t="s">
        <v>489</v>
      </c>
      <c r="R4255" t="s">
        <v>490</v>
      </c>
      <c r="S4255" t="s">
        <v>264</v>
      </c>
      <c r="T4255" t="s">
        <v>265</v>
      </c>
      <c r="U4255" s="61" t="s">
        <v>266</v>
      </c>
      <c r="V4255" t="s">
        <v>22</v>
      </c>
      <c r="W4255" t="s">
        <v>263</v>
      </c>
      <c r="X4255" s="59">
        <v>100</v>
      </c>
      <c r="Y4255" s="59">
        <v>100</v>
      </c>
      <c r="AA4255" s="146" t="str">
        <f t="shared" si="813"/>
        <v>EX</v>
      </c>
      <c r="AB4255" s="146">
        <f t="shared" si="815"/>
        <v>0</v>
      </c>
      <c r="AC4255" t="str">
        <f t="shared" si="818"/>
        <v>EX</v>
      </c>
      <c r="AD4255" s="74">
        <f t="shared" si="819"/>
        <v>100</v>
      </c>
      <c r="AE4255" s="74">
        <f t="shared" si="824"/>
        <v>100</v>
      </c>
      <c r="AF4255">
        <v>1</v>
      </c>
      <c r="AG4255">
        <v>0</v>
      </c>
      <c r="AH4255" s="74">
        <v>0</v>
      </c>
      <c r="AJ4255" s="74">
        <f t="shared" si="820"/>
        <v>0</v>
      </c>
      <c r="AK4255" s="74">
        <f t="shared" si="814"/>
        <v>100</v>
      </c>
      <c r="AL4255" t="str">
        <f t="shared" si="821"/>
        <v>N</v>
      </c>
      <c r="AN4255" t="s">
        <v>89</v>
      </c>
      <c r="AO4255" t="s">
        <v>88</v>
      </c>
      <c r="AP4255" t="str">
        <f t="shared" si="822"/>
        <v>95</v>
      </c>
      <c r="AQ4255" s="145" t="s">
        <v>1826</v>
      </c>
      <c r="AR4255" t="str">
        <f t="shared" si="823"/>
        <v>1-Adjusted Base Budget</v>
      </c>
      <c r="AS4255" s="145" t="s">
        <v>1827</v>
      </c>
      <c r="AT4255" t="s">
        <v>213</v>
      </c>
      <c r="AV4255" t="str">
        <f t="shared" si="817"/>
        <v>UAVP</v>
      </c>
      <c r="AW4255" t="str">
        <f t="shared" si="816"/>
        <v>VP UNIVERSITY ACADEMIC AFFAIRS</v>
      </c>
    </row>
    <row r="4256" spans="1:49">
      <c r="A4256" s="59">
        <v>2018</v>
      </c>
      <c r="B4256" t="s">
        <v>137</v>
      </c>
      <c r="C4256" t="s">
        <v>1443</v>
      </c>
      <c r="D4256" t="s">
        <v>1444</v>
      </c>
      <c r="E4256" t="s">
        <v>1445</v>
      </c>
      <c r="F4256" t="s">
        <v>228</v>
      </c>
      <c r="H4256" t="s">
        <v>1446</v>
      </c>
      <c r="I4256" s="170" t="s">
        <v>87</v>
      </c>
      <c r="J4256" t="s">
        <v>88</v>
      </c>
      <c r="K4256" t="s">
        <v>214</v>
      </c>
      <c r="L4256" t="s">
        <v>511</v>
      </c>
      <c r="M4256" t="s">
        <v>512</v>
      </c>
      <c r="N4256" t="s">
        <v>217</v>
      </c>
      <c r="O4256" t="s">
        <v>263</v>
      </c>
      <c r="P4256" t="s">
        <v>387</v>
      </c>
      <c r="Q4256" t="s">
        <v>386</v>
      </c>
      <c r="R4256" t="s">
        <v>388</v>
      </c>
      <c r="S4256" t="s">
        <v>264</v>
      </c>
      <c r="T4256" t="s">
        <v>265</v>
      </c>
      <c r="U4256" s="61" t="s">
        <v>266</v>
      </c>
      <c r="V4256" t="s">
        <v>22</v>
      </c>
      <c r="W4256" t="s">
        <v>263</v>
      </c>
      <c r="X4256" s="59">
        <v>50000</v>
      </c>
      <c r="Y4256" s="59">
        <v>50000</v>
      </c>
      <c r="AA4256" s="146" t="str">
        <f t="shared" si="813"/>
        <v>EX</v>
      </c>
      <c r="AB4256" s="146">
        <f t="shared" si="815"/>
        <v>0</v>
      </c>
      <c r="AC4256" t="str">
        <f t="shared" si="818"/>
        <v>EX</v>
      </c>
      <c r="AD4256" s="74">
        <f t="shared" si="819"/>
        <v>50000</v>
      </c>
      <c r="AE4256" s="74">
        <f t="shared" si="824"/>
        <v>50000</v>
      </c>
      <c r="AF4256">
        <v>1</v>
      </c>
      <c r="AG4256">
        <v>0</v>
      </c>
      <c r="AH4256" s="74">
        <v>0</v>
      </c>
      <c r="AJ4256" s="74">
        <f t="shared" si="820"/>
        <v>0</v>
      </c>
      <c r="AK4256" s="74">
        <f t="shared" si="814"/>
        <v>50000</v>
      </c>
      <c r="AL4256" t="str">
        <f t="shared" si="821"/>
        <v>N</v>
      </c>
      <c r="AN4256" t="s">
        <v>89</v>
      </c>
      <c r="AO4256" t="s">
        <v>88</v>
      </c>
      <c r="AP4256" t="str">
        <f t="shared" si="822"/>
        <v>95</v>
      </c>
      <c r="AQ4256" s="145" t="s">
        <v>1826</v>
      </c>
      <c r="AR4256" t="str">
        <f t="shared" si="823"/>
        <v>1-Adjusted Base Budget</v>
      </c>
      <c r="AS4256" s="145" t="s">
        <v>1827</v>
      </c>
      <c r="AT4256" t="s">
        <v>213</v>
      </c>
      <c r="AV4256" t="str">
        <f t="shared" si="817"/>
        <v>UAVP</v>
      </c>
      <c r="AW4256" t="str">
        <f t="shared" si="816"/>
        <v>VP UNIVERSITY ACADEMIC AFFAIRS</v>
      </c>
    </row>
    <row r="4257" spans="1:49">
      <c r="A4257" s="59">
        <v>2018</v>
      </c>
      <c r="B4257" t="s">
        <v>137</v>
      </c>
      <c r="C4257" t="s">
        <v>1443</v>
      </c>
      <c r="D4257" t="s">
        <v>1444</v>
      </c>
      <c r="E4257" t="s">
        <v>1445</v>
      </c>
      <c r="F4257" t="s">
        <v>228</v>
      </c>
      <c r="H4257" t="s">
        <v>1446</v>
      </c>
      <c r="I4257" s="170" t="s">
        <v>87</v>
      </c>
      <c r="J4257" t="s">
        <v>88</v>
      </c>
      <c r="K4257" t="s">
        <v>214</v>
      </c>
      <c r="L4257" t="s">
        <v>385</v>
      </c>
      <c r="M4257" t="s">
        <v>386</v>
      </c>
      <c r="N4257" t="s">
        <v>217</v>
      </c>
      <c r="O4257" t="s">
        <v>263</v>
      </c>
      <c r="P4257" t="s">
        <v>387</v>
      </c>
      <c r="Q4257" t="s">
        <v>386</v>
      </c>
      <c r="R4257" t="s">
        <v>388</v>
      </c>
      <c r="S4257" t="s">
        <v>264</v>
      </c>
      <c r="T4257" t="s">
        <v>265</v>
      </c>
      <c r="U4257" s="61" t="s">
        <v>266</v>
      </c>
      <c r="V4257" t="s">
        <v>22</v>
      </c>
      <c r="W4257" t="s">
        <v>263</v>
      </c>
      <c r="X4257" s="59">
        <v>50000</v>
      </c>
      <c r="Y4257" s="59">
        <v>50000</v>
      </c>
      <c r="AA4257" s="146" t="str">
        <f t="shared" si="813"/>
        <v>EX</v>
      </c>
      <c r="AB4257" s="146">
        <f t="shared" si="815"/>
        <v>0</v>
      </c>
      <c r="AC4257" t="str">
        <f t="shared" si="818"/>
        <v>EX</v>
      </c>
      <c r="AD4257" s="74">
        <f t="shared" si="819"/>
        <v>50000</v>
      </c>
      <c r="AE4257" s="74">
        <f t="shared" si="824"/>
        <v>50000</v>
      </c>
      <c r="AF4257">
        <v>1</v>
      </c>
      <c r="AG4257">
        <v>0</v>
      </c>
      <c r="AH4257" s="74">
        <v>0</v>
      </c>
      <c r="AJ4257" s="74">
        <f t="shared" si="820"/>
        <v>0</v>
      </c>
      <c r="AK4257" s="74">
        <f t="shared" si="814"/>
        <v>50000</v>
      </c>
      <c r="AL4257" t="str">
        <f t="shared" si="821"/>
        <v>N</v>
      </c>
      <c r="AN4257" t="s">
        <v>89</v>
      </c>
      <c r="AO4257" t="s">
        <v>88</v>
      </c>
      <c r="AP4257" t="str">
        <f t="shared" si="822"/>
        <v>95</v>
      </c>
      <c r="AQ4257" s="145" t="s">
        <v>1826</v>
      </c>
      <c r="AR4257" t="str">
        <f t="shared" si="823"/>
        <v>1-Adjusted Base Budget</v>
      </c>
      <c r="AS4257" s="145" t="s">
        <v>1827</v>
      </c>
      <c r="AT4257" t="s">
        <v>213</v>
      </c>
      <c r="AV4257" t="str">
        <f t="shared" si="817"/>
        <v>UAVP</v>
      </c>
      <c r="AW4257" t="str">
        <f t="shared" si="816"/>
        <v>VP UNIVERSITY ACADEMIC AFFAIRS</v>
      </c>
    </row>
    <row r="4258" spans="1:49">
      <c r="A4258" s="59">
        <v>2018</v>
      </c>
      <c r="B4258" t="s">
        <v>137</v>
      </c>
      <c r="C4258" t="s">
        <v>1443</v>
      </c>
      <c r="D4258" t="s">
        <v>1444</v>
      </c>
      <c r="E4258" t="s">
        <v>1445</v>
      </c>
      <c r="F4258" t="s">
        <v>228</v>
      </c>
      <c r="H4258" t="s">
        <v>1446</v>
      </c>
      <c r="I4258" s="170" t="s">
        <v>87</v>
      </c>
      <c r="J4258" t="s">
        <v>88</v>
      </c>
      <c r="K4258" t="s">
        <v>214</v>
      </c>
      <c r="L4258" t="s">
        <v>520</v>
      </c>
      <c r="M4258" t="s">
        <v>521</v>
      </c>
      <c r="N4258" t="s">
        <v>217</v>
      </c>
      <c r="O4258" t="s">
        <v>263</v>
      </c>
      <c r="P4258" t="s">
        <v>522</v>
      </c>
      <c r="Q4258" t="s">
        <v>523</v>
      </c>
      <c r="R4258" t="s">
        <v>524</v>
      </c>
      <c r="S4258" t="s">
        <v>338</v>
      </c>
      <c r="T4258" t="s">
        <v>339</v>
      </c>
      <c r="U4258" s="61" t="s">
        <v>340</v>
      </c>
      <c r="V4258" t="s">
        <v>22</v>
      </c>
      <c r="W4258" t="s">
        <v>263</v>
      </c>
      <c r="X4258" s="59">
        <v>10000</v>
      </c>
      <c r="Y4258" s="59">
        <v>10000</v>
      </c>
      <c r="AA4258" s="146" t="str">
        <f t="shared" si="813"/>
        <v>EX</v>
      </c>
      <c r="AB4258" s="146">
        <f t="shared" si="815"/>
        <v>0</v>
      </c>
      <c r="AC4258" t="str">
        <f t="shared" si="818"/>
        <v>EX</v>
      </c>
      <c r="AD4258" s="74">
        <f t="shared" si="819"/>
        <v>10000</v>
      </c>
      <c r="AE4258" s="74">
        <f t="shared" si="824"/>
        <v>10000</v>
      </c>
      <c r="AF4258">
        <v>1</v>
      </c>
      <c r="AG4258">
        <v>0</v>
      </c>
      <c r="AH4258" s="74">
        <v>0</v>
      </c>
      <c r="AJ4258" s="74">
        <f t="shared" si="820"/>
        <v>0</v>
      </c>
      <c r="AK4258" s="74">
        <f t="shared" si="814"/>
        <v>10000</v>
      </c>
      <c r="AL4258" t="str">
        <f t="shared" si="821"/>
        <v>N</v>
      </c>
      <c r="AN4258" t="s">
        <v>89</v>
      </c>
      <c r="AO4258" t="s">
        <v>88</v>
      </c>
      <c r="AP4258" t="str">
        <f t="shared" si="822"/>
        <v>95</v>
      </c>
      <c r="AQ4258" s="145" t="s">
        <v>1826</v>
      </c>
      <c r="AR4258" t="str">
        <f t="shared" si="823"/>
        <v>1-Adjusted Base Budget</v>
      </c>
      <c r="AS4258" s="145" t="s">
        <v>1827</v>
      </c>
      <c r="AT4258" t="s">
        <v>213</v>
      </c>
      <c r="AV4258" t="str">
        <f t="shared" si="817"/>
        <v>UAVP</v>
      </c>
      <c r="AW4258" t="str">
        <f t="shared" si="816"/>
        <v>VP UNIVERSITY ACADEMIC AFFAIRS</v>
      </c>
    </row>
    <row r="4259" spans="1:49">
      <c r="A4259" s="59">
        <v>2018</v>
      </c>
      <c r="B4259" t="s">
        <v>137</v>
      </c>
      <c r="C4259" t="s">
        <v>1443</v>
      </c>
      <c r="D4259" t="s">
        <v>1444</v>
      </c>
      <c r="E4259" t="s">
        <v>1445</v>
      </c>
      <c r="F4259" t="s">
        <v>228</v>
      </c>
      <c r="H4259" t="s">
        <v>1446</v>
      </c>
      <c r="I4259" s="170" t="s">
        <v>87</v>
      </c>
      <c r="J4259" t="s">
        <v>88</v>
      </c>
      <c r="K4259" t="s">
        <v>214</v>
      </c>
      <c r="L4259" t="s">
        <v>525</v>
      </c>
      <c r="M4259" t="s">
        <v>526</v>
      </c>
      <c r="N4259" t="s">
        <v>217</v>
      </c>
      <c r="O4259" t="s">
        <v>263</v>
      </c>
      <c r="P4259" t="s">
        <v>379</v>
      </c>
      <c r="Q4259" t="s">
        <v>379</v>
      </c>
      <c r="R4259" t="s">
        <v>380</v>
      </c>
      <c r="S4259" t="s">
        <v>264</v>
      </c>
      <c r="T4259" t="s">
        <v>265</v>
      </c>
      <c r="U4259" s="61" t="s">
        <v>266</v>
      </c>
      <c r="V4259" t="s">
        <v>22</v>
      </c>
      <c r="W4259" t="s">
        <v>263</v>
      </c>
      <c r="X4259" s="59">
        <v>10000</v>
      </c>
      <c r="Y4259" s="59">
        <v>10000</v>
      </c>
      <c r="AA4259" s="146" t="str">
        <f t="shared" si="813"/>
        <v>EX</v>
      </c>
      <c r="AB4259" s="146">
        <f t="shared" si="815"/>
        <v>0</v>
      </c>
      <c r="AC4259" t="str">
        <f t="shared" si="818"/>
        <v>EX</v>
      </c>
      <c r="AD4259" s="74">
        <f t="shared" si="819"/>
        <v>10000</v>
      </c>
      <c r="AE4259" s="74">
        <f t="shared" si="824"/>
        <v>10000</v>
      </c>
      <c r="AF4259">
        <v>1</v>
      </c>
      <c r="AG4259">
        <v>0</v>
      </c>
      <c r="AH4259" s="74">
        <v>0</v>
      </c>
      <c r="AJ4259" s="74">
        <f t="shared" si="820"/>
        <v>0</v>
      </c>
      <c r="AK4259" s="74">
        <f t="shared" si="814"/>
        <v>10000</v>
      </c>
      <c r="AL4259" t="str">
        <f t="shared" si="821"/>
        <v>N</v>
      </c>
      <c r="AN4259" t="s">
        <v>89</v>
      </c>
      <c r="AO4259" t="s">
        <v>88</v>
      </c>
      <c r="AP4259" t="str">
        <f t="shared" si="822"/>
        <v>95</v>
      </c>
      <c r="AQ4259" s="145" t="s">
        <v>1826</v>
      </c>
      <c r="AR4259" t="str">
        <f t="shared" si="823"/>
        <v>1-Adjusted Base Budget</v>
      </c>
      <c r="AS4259" s="145" t="s">
        <v>1827</v>
      </c>
      <c r="AT4259" t="s">
        <v>213</v>
      </c>
      <c r="AV4259" t="str">
        <f t="shared" si="817"/>
        <v>UAVP</v>
      </c>
      <c r="AW4259" t="str">
        <f t="shared" si="816"/>
        <v>VP UNIVERSITY ACADEMIC AFFAIRS</v>
      </c>
    </row>
    <row r="4260" spans="1:49">
      <c r="A4260" s="59">
        <v>2018</v>
      </c>
      <c r="B4260" t="s">
        <v>137</v>
      </c>
      <c r="C4260" t="s">
        <v>1443</v>
      </c>
      <c r="D4260" t="s">
        <v>1444</v>
      </c>
      <c r="E4260" t="s">
        <v>1445</v>
      </c>
      <c r="F4260" t="s">
        <v>228</v>
      </c>
      <c r="H4260" t="s">
        <v>1446</v>
      </c>
      <c r="I4260" s="170" t="s">
        <v>87</v>
      </c>
      <c r="J4260" t="s">
        <v>88</v>
      </c>
      <c r="K4260" t="s">
        <v>214</v>
      </c>
      <c r="L4260" t="s">
        <v>527</v>
      </c>
      <c r="M4260" t="s">
        <v>528</v>
      </c>
      <c r="N4260" t="s">
        <v>217</v>
      </c>
      <c r="O4260" t="s">
        <v>263</v>
      </c>
      <c r="P4260" t="s">
        <v>357</v>
      </c>
      <c r="Q4260" t="s">
        <v>358</v>
      </c>
      <c r="R4260" t="s">
        <v>359</v>
      </c>
      <c r="S4260" t="s">
        <v>264</v>
      </c>
      <c r="T4260" t="s">
        <v>265</v>
      </c>
      <c r="U4260" s="61" t="s">
        <v>266</v>
      </c>
      <c r="V4260" t="s">
        <v>22</v>
      </c>
      <c r="W4260" t="s">
        <v>263</v>
      </c>
      <c r="X4260" s="59">
        <v>100</v>
      </c>
      <c r="Y4260" s="59">
        <v>100</v>
      </c>
      <c r="AA4260" s="146" t="str">
        <f t="shared" si="813"/>
        <v>EX</v>
      </c>
      <c r="AB4260" s="146">
        <f t="shared" si="815"/>
        <v>0</v>
      </c>
      <c r="AC4260" t="str">
        <f t="shared" si="818"/>
        <v>EX</v>
      </c>
      <c r="AD4260" s="74">
        <f t="shared" si="819"/>
        <v>100</v>
      </c>
      <c r="AE4260" s="74">
        <f t="shared" si="824"/>
        <v>100</v>
      </c>
      <c r="AF4260">
        <v>1</v>
      </c>
      <c r="AG4260">
        <v>0</v>
      </c>
      <c r="AH4260" s="74">
        <v>0</v>
      </c>
      <c r="AJ4260" s="74">
        <f t="shared" si="820"/>
        <v>0</v>
      </c>
      <c r="AK4260" s="74">
        <f t="shared" si="814"/>
        <v>100</v>
      </c>
      <c r="AL4260" t="str">
        <f t="shared" si="821"/>
        <v>N</v>
      </c>
      <c r="AN4260" t="s">
        <v>89</v>
      </c>
      <c r="AO4260" t="s">
        <v>88</v>
      </c>
      <c r="AP4260" t="str">
        <f t="shared" si="822"/>
        <v>95</v>
      </c>
      <c r="AQ4260" s="145" t="s">
        <v>1826</v>
      </c>
      <c r="AR4260" t="str">
        <f t="shared" si="823"/>
        <v>1-Adjusted Base Budget</v>
      </c>
      <c r="AS4260" s="145" t="s">
        <v>1827</v>
      </c>
      <c r="AT4260" t="s">
        <v>213</v>
      </c>
      <c r="AV4260" t="str">
        <f t="shared" si="817"/>
        <v>UAVP</v>
      </c>
      <c r="AW4260" t="str">
        <f t="shared" si="816"/>
        <v>VP UNIVERSITY ACADEMIC AFFAIRS</v>
      </c>
    </row>
    <row r="4261" spans="1:49">
      <c r="A4261" s="59">
        <v>2018</v>
      </c>
      <c r="B4261" t="s">
        <v>137</v>
      </c>
      <c r="C4261" t="s">
        <v>1443</v>
      </c>
      <c r="D4261" t="s">
        <v>1444</v>
      </c>
      <c r="E4261" t="s">
        <v>1445</v>
      </c>
      <c r="F4261" t="s">
        <v>228</v>
      </c>
      <c r="H4261" t="s">
        <v>1446</v>
      </c>
      <c r="I4261" s="170" t="s">
        <v>87</v>
      </c>
      <c r="J4261" t="s">
        <v>88</v>
      </c>
      <c r="K4261" t="s">
        <v>214</v>
      </c>
      <c r="L4261" t="s">
        <v>389</v>
      </c>
      <c r="M4261" t="s">
        <v>390</v>
      </c>
      <c r="N4261" t="s">
        <v>217</v>
      </c>
      <c r="O4261" t="s">
        <v>263</v>
      </c>
      <c r="P4261" t="s">
        <v>379</v>
      </c>
      <c r="Q4261" t="s">
        <v>379</v>
      </c>
      <c r="R4261" t="s">
        <v>380</v>
      </c>
      <c r="S4261" t="s">
        <v>264</v>
      </c>
      <c r="T4261" t="s">
        <v>265</v>
      </c>
      <c r="U4261" s="61" t="s">
        <v>266</v>
      </c>
      <c r="V4261" t="s">
        <v>22</v>
      </c>
      <c r="W4261" t="s">
        <v>263</v>
      </c>
      <c r="X4261" s="59">
        <v>4950</v>
      </c>
      <c r="Y4261" s="59">
        <v>4950</v>
      </c>
      <c r="AA4261" s="146" t="str">
        <f t="shared" si="813"/>
        <v>EX</v>
      </c>
      <c r="AB4261" s="146">
        <f t="shared" si="815"/>
        <v>0</v>
      </c>
      <c r="AC4261" t="str">
        <f t="shared" si="818"/>
        <v>EX</v>
      </c>
      <c r="AD4261" s="74">
        <f t="shared" si="819"/>
        <v>4950</v>
      </c>
      <c r="AE4261" s="74">
        <f t="shared" si="824"/>
        <v>4950</v>
      </c>
      <c r="AF4261">
        <v>1</v>
      </c>
      <c r="AG4261">
        <v>0</v>
      </c>
      <c r="AH4261" s="74">
        <v>0</v>
      </c>
      <c r="AJ4261" s="74">
        <f t="shared" si="820"/>
        <v>0</v>
      </c>
      <c r="AK4261" s="74">
        <f t="shared" si="814"/>
        <v>4950</v>
      </c>
      <c r="AL4261" t="str">
        <f t="shared" si="821"/>
        <v>N</v>
      </c>
      <c r="AN4261" t="s">
        <v>89</v>
      </c>
      <c r="AO4261" t="s">
        <v>88</v>
      </c>
      <c r="AP4261" t="str">
        <f t="shared" si="822"/>
        <v>95</v>
      </c>
      <c r="AQ4261" s="145" t="s">
        <v>1826</v>
      </c>
      <c r="AR4261" t="str">
        <f t="shared" si="823"/>
        <v>1-Adjusted Base Budget</v>
      </c>
      <c r="AS4261" s="145" t="s">
        <v>1827</v>
      </c>
      <c r="AT4261" t="s">
        <v>213</v>
      </c>
      <c r="AV4261" t="str">
        <f t="shared" si="817"/>
        <v>UAVP</v>
      </c>
      <c r="AW4261" t="str">
        <f t="shared" si="816"/>
        <v>VP UNIVERSITY ACADEMIC AFFAIRS</v>
      </c>
    </row>
    <row r="4262" spans="1:49">
      <c r="A4262" s="59">
        <v>2018</v>
      </c>
      <c r="B4262" t="s">
        <v>137</v>
      </c>
      <c r="C4262" t="s">
        <v>1443</v>
      </c>
      <c r="D4262" t="s">
        <v>1444</v>
      </c>
      <c r="E4262" t="s">
        <v>1445</v>
      </c>
      <c r="F4262" t="s">
        <v>228</v>
      </c>
      <c r="H4262" t="s">
        <v>1446</v>
      </c>
      <c r="I4262" s="170" t="s">
        <v>87</v>
      </c>
      <c r="J4262" t="s">
        <v>88</v>
      </c>
      <c r="K4262" t="s">
        <v>214</v>
      </c>
      <c r="L4262" t="s">
        <v>786</v>
      </c>
      <c r="M4262" t="s">
        <v>787</v>
      </c>
      <c r="N4262" t="s">
        <v>217</v>
      </c>
      <c r="O4262" t="s">
        <v>263</v>
      </c>
      <c r="P4262" t="s">
        <v>533</v>
      </c>
      <c r="Q4262" t="s">
        <v>534</v>
      </c>
      <c r="R4262" t="s">
        <v>535</v>
      </c>
      <c r="S4262" t="s">
        <v>264</v>
      </c>
      <c r="T4262" t="s">
        <v>265</v>
      </c>
      <c r="U4262" s="61" t="s">
        <v>266</v>
      </c>
      <c r="V4262" t="s">
        <v>22</v>
      </c>
      <c r="W4262" t="s">
        <v>263</v>
      </c>
      <c r="X4262" s="59">
        <v>1200</v>
      </c>
      <c r="Y4262" s="59">
        <v>1200</v>
      </c>
      <c r="AA4262" s="146" t="str">
        <f t="shared" si="813"/>
        <v>EX</v>
      </c>
      <c r="AB4262" s="146">
        <f t="shared" si="815"/>
        <v>0</v>
      </c>
      <c r="AC4262" t="str">
        <f t="shared" si="818"/>
        <v>EX</v>
      </c>
      <c r="AD4262" s="74">
        <f t="shared" si="819"/>
        <v>1200</v>
      </c>
      <c r="AE4262" s="74">
        <f t="shared" si="824"/>
        <v>1200</v>
      </c>
      <c r="AF4262">
        <v>1</v>
      </c>
      <c r="AG4262">
        <v>0</v>
      </c>
      <c r="AH4262" s="74">
        <v>0</v>
      </c>
      <c r="AJ4262" s="74">
        <f t="shared" si="820"/>
        <v>0</v>
      </c>
      <c r="AK4262" s="74">
        <f t="shared" si="814"/>
        <v>1200</v>
      </c>
      <c r="AL4262" t="str">
        <f t="shared" si="821"/>
        <v>N</v>
      </c>
      <c r="AN4262" t="s">
        <v>89</v>
      </c>
      <c r="AO4262" t="s">
        <v>88</v>
      </c>
      <c r="AP4262" t="str">
        <f t="shared" si="822"/>
        <v>95</v>
      </c>
      <c r="AQ4262" s="145" t="s">
        <v>1826</v>
      </c>
      <c r="AR4262" t="str">
        <f t="shared" si="823"/>
        <v>1-Adjusted Base Budget</v>
      </c>
      <c r="AS4262" s="145" t="s">
        <v>1827</v>
      </c>
      <c r="AT4262" t="s">
        <v>213</v>
      </c>
      <c r="AV4262" t="str">
        <f t="shared" si="817"/>
        <v>UAVP</v>
      </c>
      <c r="AW4262" t="str">
        <f t="shared" si="816"/>
        <v>VP UNIVERSITY ACADEMIC AFFAIRS</v>
      </c>
    </row>
    <row r="4263" spans="1:49">
      <c r="A4263" s="59">
        <v>2018</v>
      </c>
      <c r="B4263" t="s">
        <v>137</v>
      </c>
      <c r="C4263" t="s">
        <v>1443</v>
      </c>
      <c r="D4263" t="s">
        <v>1444</v>
      </c>
      <c r="E4263" t="s">
        <v>1445</v>
      </c>
      <c r="F4263" t="s">
        <v>228</v>
      </c>
      <c r="H4263" t="s">
        <v>1446</v>
      </c>
      <c r="I4263" s="170" t="s">
        <v>87</v>
      </c>
      <c r="J4263" t="s">
        <v>88</v>
      </c>
      <c r="K4263" t="s">
        <v>214</v>
      </c>
      <c r="L4263" t="s">
        <v>529</v>
      </c>
      <c r="M4263" t="s">
        <v>530</v>
      </c>
      <c r="N4263" t="s">
        <v>217</v>
      </c>
      <c r="O4263" t="s">
        <v>263</v>
      </c>
      <c r="P4263" t="s">
        <v>393</v>
      </c>
      <c r="Q4263" t="s">
        <v>394</v>
      </c>
      <c r="R4263" t="s">
        <v>395</v>
      </c>
      <c r="S4263" t="s">
        <v>264</v>
      </c>
      <c r="T4263" t="s">
        <v>265</v>
      </c>
      <c r="U4263" s="61" t="s">
        <v>266</v>
      </c>
      <c r="V4263" t="s">
        <v>22</v>
      </c>
      <c r="W4263" t="s">
        <v>263</v>
      </c>
      <c r="X4263" s="59">
        <v>5000</v>
      </c>
      <c r="Y4263" s="59">
        <v>5000</v>
      </c>
      <c r="AA4263" s="146" t="str">
        <f t="shared" si="813"/>
        <v>EX</v>
      </c>
      <c r="AB4263" s="146">
        <f t="shared" si="815"/>
        <v>0</v>
      </c>
      <c r="AC4263" t="str">
        <f t="shared" si="818"/>
        <v>EX</v>
      </c>
      <c r="AD4263" s="74">
        <f t="shared" si="819"/>
        <v>5000</v>
      </c>
      <c r="AE4263" s="74">
        <f t="shared" si="824"/>
        <v>5000</v>
      </c>
      <c r="AF4263">
        <v>1</v>
      </c>
      <c r="AG4263">
        <v>0</v>
      </c>
      <c r="AH4263" s="74">
        <v>0</v>
      </c>
      <c r="AJ4263" s="74">
        <f t="shared" si="820"/>
        <v>0</v>
      </c>
      <c r="AK4263" s="74">
        <f t="shared" si="814"/>
        <v>5000</v>
      </c>
      <c r="AL4263" t="str">
        <f t="shared" si="821"/>
        <v>N</v>
      </c>
      <c r="AN4263" t="s">
        <v>89</v>
      </c>
      <c r="AO4263" t="s">
        <v>88</v>
      </c>
      <c r="AP4263" t="str">
        <f t="shared" si="822"/>
        <v>95</v>
      </c>
      <c r="AQ4263" s="145" t="s">
        <v>1826</v>
      </c>
      <c r="AR4263" t="str">
        <f t="shared" si="823"/>
        <v>1-Adjusted Base Budget</v>
      </c>
      <c r="AS4263" s="145" t="s">
        <v>1827</v>
      </c>
      <c r="AT4263" t="s">
        <v>213</v>
      </c>
      <c r="AV4263" t="str">
        <f t="shared" si="817"/>
        <v>UAVP</v>
      </c>
      <c r="AW4263" t="str">
        <f t="shared" si="816"/>
        <v>VP UNIVERSITY ACADEMIC AFFAIRS</v>
      </c>
    </row>
    <row r="4264" spans="1:49">
      <c r="A4264" s="59">
        <v>2018</v>
      </c>
      <c r="B4264" t="s">
        <v>137</v>
      </c>
      <c r="C4264" t="s">
        <v>1443</v>
      </c>
      <c r="D4264" t="s">
        <v>1444</v>
      </c>
      <c r="E4264" t="s">
        <v>1445</v>
      </c>
      <c r="F4264" t="s">
        <v>228</v>
      </c>
      <c r="H4264" t="s">
        <v>1446</v>
      </c>
      <c r="I4264" s="170" t="s">
        <v>87</v>
      </c>
      <c r="J4264" t="s">
        <v>88</v>
      </c>
      <c r="K4264" t="s">
        <v>214</v>
      </c>
      <c r="L4264" t="s">
        <v>540</v>
      </c>
      <c r="M4264" t="s">
        <v>541</v>
      </c>
      <c r="N4264" t="s">
        <v>217</v>
      </c>
      <c r="O4264" t="s">
        <v>263</v>
      </c>
      <c r="P4264" t="s">
        <v>533</v>
      </c>
      <c r="Q4264" t="s">
        <v>534</v>
      </c>
      <c r="R4264" t="s">
        <v>535</v>
      </c>
      <c r="S4264" t="s">
        <v>264</v>
      </c>
      <c r="T4264" t="s">
        <v>265</v>
      </c>
      <c r="U4264" s="61" t="s">
        <v>266</v>
      </c>
      <c r="V4264" t="s">
        <v>22</v>
      </c>
      <c r="W4264" t="s">
        <v>263</v>
      </c>
      <c r="X4264" s="59">
        <v>1000</v>
      </c>
      <c r="Y4264" s="59">
        <v>1000</v>
      </c>
      <c r="AA4264" s="146" t="str">
        <f t="shared" si="813"/>
        <v>EX</v>
      </c>
      <c r="AB4264" s="146">
        <f t="shared" si="815"/>
        <v>0</v>
      </c>
      <c r="AC4264" t="str">
        <f t="shared" si="818"/>
        <v>EX</v>
      </c>
      <c r="AD4264" s="74">
        <f t="shared" si="819"/>
        <v>1000</v>
      </c>
      <c r="AE4264" s="74">
        <f t="shared" si="824"/>
        <v>1000</v>
      </c>
      <c r="AF4264">
        <v>1</v>
      </c>
      <c r="AG4264">
        <v>0</v>
      </c>
      <c r="AH4264" s="74">
        <v>0</v>
      </c>
      <c r="AJ4264" s="74">
        <f t="shared" si="820"/>
        <v>0</v>
      </c>
      <c r="AK4264" s="74">
        <f t="shared" si="814"/>
        <v>1000</v>
      </c>
      <c r="AL4264" t="str">
        <f t="shared" si="821"/>
        <v>N</v>
      </c>
      <c r="AN4264" t="s">
        <v>89</v>
      </c>
      <c r="AO4264" t="s">
        <v>88</v>
      </c>
      <c r="AP4264" t="str">
        <f t="shared" si="822"/>
        <v>95</v>
      </c>
      <c r="AQ4264" s="145" t="s">
        <v>1826</v>
      </c>
      <c r="AR4264" t="str">
        <f t="shared" si="823"/>
        <v>1-Adjusted Base Budget</v>
      </c>
      <c r="AS4264" s="145" t="s">
        <v>1827</v>
      </c>
      <c r="AT4264" t="s">
        <v>213</v>
      </c>
      <c r="AV4264" t="str">
        <f t="shared" si="817"/>
        <v>UAVP</v>
      </c>
      <c r="AW4264" t="str">
        <f t="shared" si="816"/>
        <v>VP UNIVERSITY ACADEMIC AFFAIRS</v>
      </c>
    </row>
    <row r="4265" spans="1:49">
      <c r="A4265" s="59">
        <v>2018</v>
      </c>
      <c r="B4265" t="s">
        <v>137</v>
      </c>
      <c r="C4265" t="s">
        <v>1443</v>
      </c>
      <c r="D4265" t="s">
        <v>1444</v>
      </c>
      <c r="E4265" t="s">
        <v>1445</v>
      </c>
      <c r="F4265" t="s">
        <v>228</v>
      </c>
      <c r="H4265" t="s">
        <v>1446</v>
      </c>
      <c r="I4265" s="170" t="s">
        <v>87</v>
      </c>
      <c r="J4265" t="s">
        <v>88</v>
      </c>
      <c r="K4265" t="s">
        <v>214</v>
      </c>
      <c r="L4265" t="s">
        <v>556</v>
      </c>
      <c r="M4265" t="s">
        <v>557</v>
      </c>
      <c r="N4265" t="s">
        <v>217</v>
      </c>
      <c r="O4265" t="s">
        <v>263</v>
      </c>
      <c r="P4265" t="s">
        <v>374</v>
      </c>
      <c r="Q4265" t="s">
        <v>375</v>
      </c>
      <c r="R4265" t="s">
        <v>376</v>
      </c>
      <c r="S4265" t="s">
        <v>264</v>
      </c>
      <c r="T4265" t="s">
        <v>265</v>
      </c>
      <c r="U4265" s="61" t="s">
        <v>266</v>
      </c>
      <c r="V4265" t="s">
        <v>22</v>
      </c>
      <c r="W4265" t="s">
        <v>263</v>
      </c>
      <c r="X4265" s="59">
        <v>2000</v>
      </c>
      <c r="Y4265" s="59">
        <v>2000</v>
      </c>
      <c r="AA4265" s="146" t="str">
        <f t="shared" ref="AA4265:AA4328" si="825">IF(P4265 ="CORI","IN",IF(P4265 ="TRIN","IN",O4265))</f>
        <v>EX</v>
      </c>
      <c r="AB4265" s="146">
        <f t="shared" si="815"/>
        <v>0</v>
      </c>
      <c r="AC4265" t="str">
        <f t="shared" si="818"/>
        <v>EX</v>
      </c>
      <c r="AD4265" s="74">
        <f t="shared" si="819"/>
        <v>2000</v>
      </c>
      <c r="AE4265" s="74">
        <f t="shared" si="824"/>
        <v>2000</v>
      </c>
      <c r="AF4265">
        <v>1</v>
      </c>
      <c r="AG4265">
        <v>0</v>
      </c>
      <c r="AH4265" s="74">
        <v>0</v>
      </c>
      <c r="AJ4265" s="74">
        <f t="shared" si="820"/>
        <v>0</v>
      </c>
      <c r="AK4265" s="74">
        <f t="shared" si="814"/>
        <v>2000</v>
      </c>
      <c r="AL4265" t="str">
        <f t="shared" si="821"/>
        <v>N</v>
      </c>
      <c r="AN4265" t="s">
        <v>89</v>
      </c>
      <c r="AO4265" t="s">
        <v>88</v>
      </c>
      <c r="AP4265" t="str">
        <f t="shared" si="822"/>
        <v>95</v>
      </c>
      <c r="AQ4265" s="145" t="s">
        <v>1826</v>
      </c>
      <c r="AR4265" t="str">
        <f t="shared" si="823"/>
        <v>1-Adjusted Base Budget</v>
      </c>
      <c r="AS4265" s="145" t="s">
        <v>1827</v>
      </c>
      <c r="AT4265" t="s">
        <v>213</v>
      </c>
      <c r="AV4265" t="str">
        <f t="shared" si="817"/>
        <v>UAVP</v>
      </c>
      <c r="AW4265" t="str">
        <f t="shared" si="816"/>
        <v>VP UNIVERSITY ACADEMIC AFFAIRS</v>
      </c>
    </row>
    <row r="4266" spans="1:49">
      <c r="A4266" s="59">
        <v>2018</v>
      </c>
      <c r="B4266" t="s">
        <v>137</v>
      </c>
      <c r="C4266" t="s">
        <v>1443</v>
      </c>
      <c r="D4266" t="s">
        <v>1444</v>
      </c>
      <c r="E4266" t="s">
        <v>1445</v>
      </c>
      <c r="F4266" t="s">
        <v>228</v>
      </c>
      <c r="H4266" t="s">
        <v>1446</v>
      </c>
      <c r="I4266" s="170" t="s">
        <v>87</v>
      </c>
      <c r="J4266" t="s">
        <v>88</v>
      </c>
      <c r="K4266" t="s">
        <v>214</v>
      </c>
      <c r="L4266" t="s">
        <v>410</v>
      </c>
      <c r="M4266" t="s">
        <v>411</v>
      </c>
      <c r="N4266" t="s">
        <v>217</v>
      </c>
      <c r="O4266" t="s">
        <v>263</v>
      </c>
      <c r="P4266" t="s">
        <v>379</v>
      </c>
      <c r="Q4266" t="s">
        <v>379</v>
      </c>
      <c r="R4266" t="s">
        <v>380</v>
      </c>
      <c r="S4266" t="s">
        <v>264</v>
      </c>
      <c r="T4266" t="s">
        <v>265</v>
      </c>
      <c r="U4266" s="61" t="s">
        <v>266</v>
      </c>
      <c r="V4266" t="s">
        <v>22</v>
      </c>
      <c r="W4266" t="s">
        <v>263</v>
      </c>
      <c r="X4266" s="59">
        <v>22000</v>
      </c>
      <c r="Y4266" s="59">
        <v>22000</v>
      </c>
      <c r="AA4266" s="146" t="str">
        <f t="shared" si="825"/>
        <v>EX</v>
      </c>
      <c r="AB4266" s="146">
        <f t="shared" si="815"/>
        <v>0</v>
      </c>
      <c r="AC4266" t="str">
        <f t="shared" si="818"/>
        <v>EX</v>
      </c>
      <c r="AD4266" s="74">
        <f t="shared" si="819"/>
        <v>22000</v>
      </c>
      <c r="AE4266" s="74">
        <f t="shared" si="824"/>
        <v>22000</v>
      </c>
      <c r="AF4266">
        <v>1</v>
      </c>
      <c r="AG4266">
        <v>0</v>
      </c>
      <c r="AH4266" s="74">
        <v>0</v>
      </c>
      <c r="AJ4266" s="74">
        <f t="shared" si="820"/>
        <v>0</v>
      </c>
      <c r="AK4266" s="74">
        <f t="shared" si="814"/>
        <v>22000</v>
      </c>
      <c r="AL4266" t="str">
        <f t="shared" si="821"/>
        <v>N</v>
      </c>
      <c r="AN4266" t="s">
        <v>89</v>
      </c>
      <c r="AO4266" t="s">
        <v>88</v>
      </c>
      <c r="AP4266" t="str">
        <f t="shared" si="822"/>
        <v>95</v>
      </c>
      <c r="AQ4266" s="145" t="s">
        <v>1826</v>
      </c>
      <c r="AR4266" t="str">
        <f t="shared" si="823"/>
        <v>1-Adjusted Base Budget</v>
      </c>
      <c r="AS4266" s="145" t="s">
        <v>1827</v>
      </c>
      <c r="AT4266" t="s">
        <v>213</v>
      </c>
      <c r="AV4266" t="str">
        <f t="shared" si="817"/>
        <v>UAVP</v>
      </c>
      <c r="AW4266" t="str">
        <f t="shared" si="816"/>
        <v>VP UNIVERSITY ACADEMIC AFFAIRS</v>
      </c>
    </row>
    <row r="4267" spans="1:49">
      <c r="A4267" s="59">
        <v>2018</v>
      </c>
      <c r="B4267" t="s">
        <v>137</v>
      </c>
      <c r="C4267" t="s">
        <v>1443</v>
      </c>
      <c r="D4267" t="s">
        <v>1444</v>
      </c>
      <c r="E4267" t="s">
        <v>1445</v>
      </c>
      <c r="F4267" t="s">
        <v>228</v>
      </c>
      <c r="H4267" t="s">
        <v>1446</v>
      </c>
      <c r="I4267" s="170" t="s">
        <v>87</v>
      </c>
      <c r="J4267" t="s">
        <v>88</v>
      </c>
      <c r="K4267" t="s">
        <v>214</v>
      </c>
      <c r="L4267" t="s">
        <v>566</v>
      </c>
      <c r="M4267" t="s">
        <v>567</v>
      </c>
      <c r="N4267" t="s">
        <v>217</v>
      </c>
      <c r="O4267" t="s">
        <v>263</v>
      </c>
      <c r="P4267" t="s">
        <v>414</v>
      </c>
      <c r="Q4267" t="s">
        <v>415</v>
      </c>
      <c r="R4267" t="s">
        <v>416</v>
      </c>
      <c r="S4267" t="s">
        <v>338</v>
      </c>
      <c r="T4267" t="s">
        <v>339</v>
      </c>
      <c r="U4267" s="61" t="s">
        <v>340</v>
      </c>
      <c r="V4267" t="s">
        <v>22</v>
      </c>
      <c r="W4267" t="s">
        <v>263</v>
      </c>
      <c r="X4267" s="59">
        <v>3500</v>
      </c>
      <c r="Y4267" s="59">
        <v>3500</v>
      </c>
      <c r="AA4267" s="146" t="str">
        <f t="shared" si="825"/>
        <v>EX</v>
      </c>
      <c r="AB4267" s="146">
        <f t="shared" si="815"/>
        <v>0</v>
      </c>
      <c r="AC4267" t="str">
        <f t="shared" si="818"/>
        <v>EX</v>
      </c>
      <c r="AD4267" s="74">
        <f t="shared" si="819"/>
        <v>3500</v>
      </c>
      <c r="AE4267" s="74">
        <f t="shared" si="824"/>
        <v>3500</v>
      </c>
      <c r="AF4267">
        <v>1</v>
      </c>
      <c r="AG4267">
        <v>0</v>
      </c>
      <c r="AH4267" s="74">
        <v>0</v>
      </c>
      <c r="AJ4267" s="74">
        <f t="shared" si="820"/>
        <v>0</v>
      </c>
      <c r="AK4267" s="74">
        <f t="shared" si="814"/>
        <v>3500</v>
      </c>
      <c r="AL4267" t="str">
        <f t="shared" si="821"/>
        <v>N</v>
      </c>
      <c r="AN4267" t="s">
        <v>89</v>
      </c>
      <c r="AO4267" t="s">
        <v>88</v>
      </c>
      <c r="AP4267" t="str">
        <f t="shared" si="822"/>
        <v>95</v>
      </c>
      <c r="AQ4267" s="145" t="s">
        <v>1826</v>
      </c>
      <c r="AR4267" t="str">
        <f t="shared" si="823"/>
        <v>1-Adjusted Base Budget</v>
      </c>
      <c r="AS4267" s="145" t="s">
        <v>1827</v>
      </c>
      <c r="AT4267" t="s">
        <v>213</v>
      </c>
      <c r="AV4267" t="str">
        <f t="shared" si="817"/>
        <v>UAVP</v>
      </c>
      <c r="AW4267" t="str">
        <f t="shared" si="816"/>
        <v>VP UNIVERSITY ACADEMIC AFFAIRS</v>
      </c>
    </row>
    <row r="4268" spans="1:49">
      <c r="A4268" s="59">
        <v>2018</v>
      </c>
      <c r="B4268" t="s">
        <v>137</v>
      </c>
      <c r="C4268" t="s">
        <v>1443</v>
      </c>
      <c r="D4268" t="s">
        <v>1444</v>
      </c>
      <c r="E4268" t="s">
        <v>1445</v>
      </c>
      <c r="F4268" t="s">
        <v>228</v>
      </c>
      <c r="H4268" t="s">
        <v>1446</v>
      </c>
      <c r="I4268" s="170" t="s">
        <v>87</v>
      </c>
      <c r="J4268" t="s">
        <v>88</v>
      </c>
      <c r="K4268" t="s">
        <v>214</v>
      </c>
      <c r="L4268" t="s">
        <v>412</v>
      </c>
      <c r="M4268" t="s">
        <v>413</v>
      </c>
      <c r="N4268" t="s">
        <v>217</v>
      </c>
      <c r="O4268" t="s">
        <v>263</v>
      </c>
      <c r="P4268" t="s">
        <v>414</v>
      </c>
      <c r="Q4268" t="s">
        <v>415</v>
      </c>
      <c r="R4268" t="s">
        <v>416</v>
      </c>
      <c r="S4268" t="s">
        <v>338</v>
      </c>
      <c r="T4268" t="s">
        <v>339</v>
      </c>
      <c r="U4268" s="61" t="s">
        <v>340</v>
      </c>
      <c r="V4268" t="s">
        <v>22</v>
      </c>
      <c r="W4268" t="s">
        <v>263</v>
      </c>
      <c r="X4268" s="59">
        <v>432141</v>
      </c>
      <c r="Y4268" s="59">
        <v>423431</v>
      </c>
      <c r="AA4268" s="146" t="str">
        <f t="shared" si="825"/>
        <v>EX</v>
      </c>
      <c r="AB4268" s="146">
        <f t="shared" si="815"/>
        <v>0</v>
      </c>
      <c r="AC4268" t="str">
        <f t="shared" si="818"/>
        <v>EX</v>
      </c>
      <c r="AD4268" s="74">
        <f t="shared" si="819"/>
        <v>423431</v>
      </c>
      <c r="AE4268" s="74">
        <f t="shared" si="824"/>
        <v>423431</v>
      </c>
      <c r="AF4268">
        <v>1</v>
      </c>
      <c r="AG4268">
        <v>0</v>
      </c>
      <c r="AH4268" s="74">
        <v>0</v>
      </c>
      <c r="AJ4268" s="74">
        <f t="shared" si="820"/>
        <v>0</v>
      </c>
      <c r="AK4268" s="74">
        <f t="shared" si="814"/>
        <v>423431</v>
      </c>
      <c r="AL4268" t="str">
        <f t="shared" si="821"/>
        <v>N</v>
      </c>
      <c r="AN4268" t="s">
        <v>89</v>
      </c>
      <c r="AO4268" t="s">
        <v>88</v>
      </c>
      <c r="AP4268" t="str">
        <f t="shared" si="822"/>
        <v>95</v>
      </c>
      <c r="AQ4268" s="145" t="s">
        <v>1826</v>
      </c>
      <c r="AR4268" t="str">
        <f t="shared" si="823"/>
        <v>1-Adjusted Base Budget</v>
      </c>
      <c r="AS4268" s="145" t="s">
        <v>1827</v>
      </c>
      <c r="AT4268" t="s">
        <v>213</v>
      </c>
      <c r="AV4268" t="str">
        <f t="shared" si="817"/>
        <v>UAVP</v>
      </c>
      <c r="AW4268" t="str">
        <f t="shared" si="816"/>
        <v>VP UNIVERSITY ACADEMIC AFFAIRS</v>
      </c>
    </row>
    <row r="4269" spans="1:49">
      <c r="A4269" s="59">
        <v>2018</v>
      </c>
      <c r="B4269" t="s">
        <v>137</v>
      </c>
      <c r="C4269" t="s">
        <v>1443</v>
      </c>
      <c r="D4269" t="s">
        <v>1444</v>
      </c>
      <c r="E4269" t="s">
        <v>1445</v>
      </c>
      <c r="F4269" t="s">
        <v>228</v>
      </c>
      <c r="H4269" t="s">
        <v>1446</v>
      </c>
      <c r="I4269" s="170" t="s">
        <v>87</v>
      </c>
      <c r="J4269" t="s">
        <v>88</v>
      </c>
      <c r="K4269" t="s">
        <v>214</v>
      </c>
      <c r="L4269" t="s">
        <v>417</v>
      </c>
      <c r="M4269" t="s">
        <v>418</v>
      </c>
      <c r="N4269" t="s">
        <v>217</v>
      </c>
      <c r="O4269" t="s">
        <v>263</v>
      </c>
      <c r="P4269" t="s">
        <v>414</v>
      </c>
      <c r="Q4269" t="s">
        <v>415</v>
      </c>
      <c r="R4269" t="s">
        <v>416</v>
      </c>
      <c r="S4269" t="s">
        <v>338</v>
      </c>
      <c r="T4269" t="s">
        <v>339</v>
      </c>
      <c r="U4269" s="61" t="s">
        <v>340</v>
      </c>
      <c r="V4269" t="s">
        <v>22</v>
      </c>
      <c r="W4269" t="s">
        <v>263</v>
      </c>
      <c r="X4269" s="59">
        <v>154944</v>
      </c>
      <c r="Y4269" s="59">
        <v>151673</v>
      </c>
      <c r="AA4269" s="146" t="str">
        <f t="shared" si="825"/>
        <v>EX</v>
      </c>
      <c r="AB4269" s="146">
        <f t="shared" si="815"/>
        <v>0</v>
      </c>
      <c r="AC4269" t="str">
        <f t="shared" si="818"/>
        <v>EX</v>
      </c>
      <c r="AD4269" s="74">
        <f t="shared" si="819"/>
        <v>151673</v>
      </c>
      <c r="AE4269" s="74">
        <f t="shared" si="824"/>
        <v>151673</v>
      </c>
      <c r="AF4269">
        <v>1</v>
      </c>
      <c r="AG4269">
        <v>0</v>
      </c>
      <c r="AH4269" s="74">
        <v>0</v>
      </c>
      <c r="AJ4269" s="74">
        <f t="shared" si="820"/>
        <v>0</v>
      </c>
      <c r="AK4269" s="74">
        <f t="shared" si="814"/>
        <v>151673</v>
      </c>
      <c r="AL4269" t="str">
        <f t="shared" si="821"/>
        <v>N</v>
      </c>
      <c r="AN4269" t="s">
        <v>89</v>
      </c>
      <c r="AO4269" t="s">
        <v>88</v>
      </c>
      <c r="AP4269" t="str">
        <f t="shared" si="822"/>
        <v>95</v>
      </c>
      <c r="AQ4269" s="145" t="s">
        <v>1826</v>
      </c>
      <c r="AR4269" t="str">
        <f t="shared" si="823"/>
        <v>1-Adjusted Base Budget</v>
      </c>
      <c r="AS4269" s="145" t="s">
        <v>1827</v>
      </c>
      <c r="AT4269" t="s">
        <v>213</v>
      </c>
      <c r="AV4269" t="str">
        <f t="shared" si="817"/>
        <v>UAVP</v>
      </c>
      <c r="AW4269" t="str">
        <f t="shared" si="816"/>
        <v>VP UNIVERSITY ACADEMIC AFFAIRS</v>
      </c>
    </row>
    <row r="4270" spans="1:49">
      <c r="A4270" s="59">
        <v>2018</v>
      </c>
      <c r="B4270" t="s">
        <v>137</v>
      </c>
      <c r="C4270" t="s">
        <v>1443</v>
      </c>
      <c r="D4270" t="s">
        <v>1444</v>
      </c>
      <c r="E4270" t="s">
        <v>1445</v>
      </c>
      <c r="F4270" t="s">
        <v>228</v>
      </c>
      <c r="H4270" t="s">
        <v>1446</v>
      </c>
      <c r="I4270" s="170" t="s">
        <v>87</v>
      </c>
      <c r="J4270" t="s">
        <v>88</v>
      </c>
      <c r="K4270" t="s">
        <v>214</v>
      </c>
      <c r="L4270" t="s">
        <v>419</v>
      </c>
      <c r="M4270" t="s">
        <v>420</v>
      </c>
      <c r="N4270" t="s">
        <v>217</v>
      </c>
      <c r="O4270" t="s">
        <v>263</v>
      </c>
      <c r="P4270" t="s">
        <v>414</v>
      </c>
      <c r="Q4270" t="s">
        <v>415</v>
      </c>
      <c r="R4270" t="s">
        <v>416</v>
      </c>
      <c r="S4270" t="s">
        <v>338</v>
      </c>
      <c r="T4270" t="s">
        <v>339</v>
      </c>
      <c r="U4270" s="61" t="s">
        <v>340</v>
      </c>
      <c r="V4270" t="s">
        <v>22</v>
      </c>
      <c r="W4270" t="s">
        <v>263</v>
      </c>
      <c r="X4270" s="59">
        <v>279857</v>
      </c>
      <c r="Y4270" s="59">
        <v>273016</v>
      </c>
      <c r="AA4270" s="146" t="str">
        <f t="shared" si="825"/>
        <v>EX</v>
      </c>
      <c r="AB4270" s="146">
        <f t="shared" si="815"/>
        <v>0</v>
      </c>
      <c r="AC4270" t="str">
        <f t="shared" si="818"/>
        <v>EX</v>
      </c>
      <c r="AD4270" s="74">
        <f t="shared" si="819"/>
        <v>273016</v>
      </c>
      <c r="AE4270" s="74">
        <f t="shared" si="824"/>
        <v>273016</v>
      </c>
      <c r="AF4270">
        <v>1</v>
      </c>
      <c r="AG4270">
        <v>0</v>
      </c>
      <c r="AH4270" s="74">
        <v>0</v>
      </c>
      <c r="AJ4270" s="74">
        <f t="shared" si="820"/>
        <v>0</v>
      </c>
      <c r="AK4270" s="74">
        <f t="shared" si="814"/>
        <v>273016</v>
      </c>
      <c r="AL4270" t="str">
        <f t="shared" si="821"/>
        <v>N</v>
      </c>
      <c r="AN4270" t="s">
        <v>89</v>
      </c>
      <c r="AO4270" t="s">
        <v>88</v>
      </c>
      <c r="AP4270" t="str">
        <f t="shared" si="822"/>
        <v>95</v>
      </c>
      <c r="AQ4270" s="145" t="s">
        <v>1826</v>
      </c>
      <c r="AR4270" t="str">
        <f t="shared" si="823"/>
        <v>1-Adjusted Base Budget</v>
      </c>
      <c r="AS4270" s="145" t="s">
        <v>1827</v>
      </c>
      <c r="AT4270" t="s">
        <v>213</v>
      </c>
      <c r="AV4270" t="str">
        <f t="shared" si="817"/>
        <v>UAVP</v>
      </c>
      <c r="AW4270" t="str">
        <f t="shared" si="816"/>
        <v>VP UNIVERSITY ACADEMIC AFFAIRS</v>
      </c>
    </row>
    <row r="4271" spans="1:49">
      <c r="A4271" s="59">
        <v>2018</v>
      </c>
      <c r="B4271" t="s">
        <v>137</v>
      </c>
      <c r="C4271" t="s">
        <v>1443</v>
      </c>
      <c r="D4271" t="s">
        <v>1444</v>
      </c>
      <c r="E4271" t="s">
        <v>1445</v>
      </c>
      <c r="F4271" t="s">
        <v>228</v>
      </c>
      <c r="H4271" t="s">
        <v>1446</v>
      </c>
      <c r="I4271" s="170" t="s">
        <v>87</v>
      </c>
      <c r="J4271" t="s">
        <v>88</v>
      </c>
      <c r="K4271" t="s">
        <v>214</v>
      </c>
      <c r="L4271" t="s">
        <v>568</v>
      </c>
      <c r="M4271" t="s">
        <v>569</v>
      </c>
      <c r="N4271" t="s">
        <v>217</v>
      </c>
      <c r="O4271" t="s">
        <v>263</v>
      </c>
      <c r="P4271" t="s">
        <v>414</v>
      </c>
      <c r="Q4271" t="s">
        <v>415</v>
      </c>
      <c r="R4271" t="s">
        <v>416</v>
      </c>
      <c r="S4271" t="s">
        <v>338</v>
      </c>
      <c r="T4271" t="s">
        <v>339</v>
      </c>
      <c r="U4271" s="61" t="s">
        <v>340</v>
      </c>
      <c r="V4271" t="s">
        <v>22</v>
      </c>
      <c r="W4271" t="s">
        <v>263</v>
      </c>
      <c r="X4271" s="59">
        <v>5249</v>
      </c>
      <c r="Y4271" s="59">
        <v>5249</v>
      </c>
      <c r="AA4271" s="146" t="str">
        <f t="shared" si="825"/>
        <v>EX</v>
      </c>
      <c r="AB4271" s="146">
        <f t="shared" si="815"/>
        <v>0</v>
      </c>
      <c r="AC4271" t="str">
        <f t="shared" si="818"/>
        <v>EX</v>
      </c>
      <c r="AD4271" s="74">
        <f t="shared" si="819"/>
        <v>5249</v>
      </c>
      <c r="AE4271" s="74">
        <f t="shared" si="824"/>
        <v>5249</v>
      </c>
      <c r="AF4271">
        <v>1</v>
      </c>
      <c r="AG4271">
        <v>0</v>
      </c>
      <c r="AH4271" s="74">
        <v>0</v>
      </c>
      <c r="AJ4271" s="74">
        <f t="shared" si="820"/>
        <v>0</v>
      </c>
      <c r="AK4271" s="74">
        <f t="shared" si="814"/>
        <v>5249</v>
      </c>
      <c r="AL4271" t="str">
        <f t="shared" si="821"/>
        <v>N</v>
      </c>
      <c r="AN4271" t="s">
        <v>89</v>
      </c>
      <c r="AO4271" t="s">
        <v>88</v>
      </c>
      <c r="AP4271" t="str">
        <f t="shared" si="822"/>
        <v>95</v>
      </c>
      <c r="AQ4271" s="145" t="s">
        <v>1826</v>
      </c>
      <c r="AR4271" t="str">
        <f t="shared" si="823"/>
        <v>1-Adjusted Base Budget</v>
      </c>
      <c r="AS4271" s="145" t="s">
        <v>1827</v>
      </c>
      <c r="AT4271" t="s">
        <v>213</v>
      </c>
      <c r="AV4271" t="str">
        <f t="shared" si="817"/>
        <v>UAVP</v>
      </c>
      <c r="AW4271" t="str">
        <f t="shared" si="816"/>
        <v>VP UNIVERSITY ACADEMIC AFFAIRS</v>
      </c>
    </row>
    <row r="4272" spans="1:49">
      <c r="A4272" s="59">
        <v>2018</v>
      </c>
      <c r="B4272" t="s">
        <v>137</v>
      </c>
      <c r="C4272" t="s">
        <v>1443</v>
      </c>
      <c r="D4272" t="s">
        <v>1444</v>
      </c>
      <c r="E4272" t="s">
        <v>1445</v>
      </c>
      <c r="F4272" t="s">
        <v>228</v>
      </c>
      <c r="H4272" t="s">
        <v>1446</v>
      </c>
      <c r="I4272" s="170" t="s">
        <v>87</v>
      </c>
      <c r="J4272" t="s">
        <v>88</v>
      </c>
      <c r="K4272" t="s">
        <v>214</v>
      </c>
      <c r="L4272" t="s">
        <v>421</v>
      </c>
      <c r="M4272" t="s">
        <v>422</v>
      </c>
      <c r="N4272" t="s">
        <v>217</v>
      </c>
      <c r="O4272" t="s">
        <v>263</v>
      </c>
      <c r="P4272" t="s">
        <v>367</v>
      </c>
      <c r="Q4272" t="s">
        <v>368</v>
      </c>
      <c r="R4272" t="s">
        <v>369</v>
      </c>
      <c r="S4272" t="s">
        <v>370</v>
      </c>
      <c r="T4272" t="s">
        <v>368</v>
      </c>
      <c r="U4272" s="61" t="s">
        <v>371</v>
      </c>
      <c r="V4272" t="s">
        <v>22</v>
      </c>
      <c r="W4272" t="s">
        <v>263</v>
      </c>
      <c r="X4272" s="59">
        <v>24000</v>
      </c>
      <c r="Y4272" s="59">
        <v>24000</v>
      </c>
      <c r="AA4272" s="146" t="str">
        <f t="shared" si="825"/>
        <v>EX</v>
      </c>
      <c r="AB4272" s="146">
        <f t="shared" si="815"/>
        <v>0</v>
      </c>
      <c r="AC4272" t="str">
        <f t="shared" si="818"/>
        <v>EX</v>
      </c>
      <c r="AD4272" s="74">
        <f t="shared" si="819"/>
        <v>24000</v>
      </c>
      <c r="AE4272" s="74">
        <f t="shared" si="824"/>
        <v>24000</v>
      </c>
      <c r="AF4272">
        <v>1</v>
      </c>
      <c r="AG4272">
        <v>0</v>
      </c>
      <c r="AH4272" s="74">
        <v>0</v>
      </c>
      <c r="AJ4272" s="74">
        <f t="shared" si="820"/>
        <v>0</v>
      </c>
      <c r="AK4272" s="74">
        <f t="shared" si="814"/>
        <v>24000</v>
      </c>
      <c r="AL4272" t="str">
        <f t="shared" si="821"/>
        <v>N</v>
      </c>
      <c r="AN4272" t="s">
        <v>89</v>
      </c>
      <c r="AO4272" t="s">
        <v>88</v>
      </c>
      <c r="AP4272" t="str">
        <f t="shared" si="822"/>
        <v>95</v>
      </c>
      <c r="AQ4272" s="145" t="s">
        <v>1826</v>
      </c>
      <c r="AR4272" t="str">
        <f t="shared" si="823"/>
        <v>1-Adjusted Base Budget</v>
      </c>
      <c r="AS4272" s="145" t="s">
        <v>1827</v>
      </c>
      <c r="AT4272" t="s">
        <v>213</v>
      </c>
      <c r="AV4272" t="str">
        <f t="shared" si="817"/>
        <v>UAVP</v>
      </c>
      <c r="AW4272" t="str">
        <f t="shared" si="816"/>
        <v>VP UNIVERSITY ACADEMIC AFFAIRS</v>
      </c>
    </row>
    <row r="4273" spans="1:49">
      <c r="A4273" s="59">
        <v>2018</v>
      </c>
      <c r="B4273" t="s">
        <v>137</v>
      </c>
      <c r="C4273" t="s">
        <v>1443</v>
      </c>
      <c r="D4273" t="s">
        <v>1444</v>
      </c>
      <c r="E4273" t="s">
        <v>1445</v>
      </c>
      <c r="F4273" t="s">
        <v>228</v>
      </c>
      <c r="H4273" t="s">
        <v>1446</v>
      </c>
      <c r="I4273" s="170" t="s">
        <v>87</v>
      </c>
      <c r="J4273" t="s">
        <v>88</v>
      </c>
      <c r="K4273" t="s">
        <v>214</v>
      </c>
      <c r="L4273" t="s">
        <v>423</v>
      </c>
      <c r="M4273" t="s">
        <v>424</v>
      </c>
      <c r="N4273" t="s">
        <v>217</v>
      </c>
      <c r="O4273" t="s">
        <v>263</v>
      </c>
      <c r="P4273" t="s">
        <v>367</v>
      </c>
      <c r="Q4273" t="s">
        <v>368</v>
      </c>
      <c r="R4273" t="s">
        <v>369</v>
      </c>
      <c r="S4273" t="s">
        <v>370</v>
      </c>
      <c r="T4273" t="s">
        <v>368</v>
      </c>
      <c r="U4273" s="61" t="s">
        <v>371</v>
      </c>
      <c r="V4273" t="s">
        <v>22</v>
      </c>
      <c r="W4273" t="s">
        <v>263</v>
      </c>
      <c r="X4273" s="59">
        <v>1063</v>
      </c>
      <c r="Y4273" s="59">
        <v>1063</v>
      </c>
      <c r="AA4273" s="146" t="str">
        <f t="shared" si="825"/>
        <v>EX</v>
      </c>
      <c r="AB4273" s="146">
        <f t="shared" si="815"/>
        <v>0</v>
      </c>
      <c r="AC4273" t="str">
        <f t="shared" si="818"/>
        <v>EX</v>
      </c>
      <c r="AD4273" s="74">
        <f t="shared" si="819"/>
        <v>1063</v>
      </c>
      <c r="AE4273" s="74">
        <f t="shared" si="824"/>
        <v>1063</v>
      </c>
      <c r="AF4273">
        <v>1</v>
      </c>
      <c r="AG4273">
        <v>0</v>
      </c>
      <c r="AH4273" s="74">
        <v>0</v>
      </c>
      <c r="AJ4273" s="74">
        <f t="shared" si="820"/>
        <v>0</v>
      </c>
      <c r="AK4273" s="74">
        <f t="shared" si="814"/>
        <v>1063</v>
      </c>
      <c r="AL4273" t="str">
        <f t="shared" si="821"/>
        <v>N</v>
      </c>
      <c r="AN4273" t="s">
        <v>89</v>
      </c>
      <c r="AO4273" t="s">
        <v>88</v>
      </c>
      <c r="AP4273" t="str">
        <f t="shared" si="822"/>
        <v>95</v>
      </c>
      <c r="AQ4273" s="145" t="s">
        <v>1826</v>
      </c>
      <c r="AR4273" t="str">
        <f t="shared" si="823"/>
        <v>1-Adjusted Base Budget</v>
      </c>
      <c r="AS4273" s="145" t="s">
        <v>1827</v>
      </c>
      <c r="AT4273" t="s">
        <v>213</v>
      </c>
      <c r="AV4273" t="str">
        <f t="shared" si="817"/>
        <v>UAVP</v>
      </c>
      <c r="AW4273" t="str">
        <f t="shared" si="816"/>
        <v>VP UNIVERSITY ACADEMIC AFFAIRS</v>
      </c>
    </row>
    <row r="4274" spans="1:49">
      <c r="A4274" s="59">
        <v>2018</v>
      </c>
      <c r="B4274" t="s">
        <v>137</v>
      </c>
      <c r="C4274" t="s">
        <v>1443</v>
      </c>
      <c r="D4274" t="s">
        <v>1444</v>
      </c>
      <c r="E4274" t="s">
        <v>1445</v>
      </c>
      <c r="F4274" t="s">
        <v>228</v>
      </c>
      <c r="H4274" t="s">
        <v>1446</v>
      </c>
      <c r="I4274" s="170" t="s">
        <v>87</v>
      </c>
      <c r="J4274" t="s">
        <v>88</v>
      </c>
      <c r="K4274" t="s">
        <v>214</v>
      </c>
      <c r="L4274" t="s">
        <v>425</v>
      </c>
      <c r="M4274" t="s">
        <v>426</v>
      </c>
      <c r="N4274" t="s">
        <v>217</v>
      </c>
      <c r="O4274" t="s">
        <v>263</v>
      </c>
      <c r="P4274" t="s">
        <v>367</v>
      </c>
      <c r="Q4274" t="s">
        <v>368</v>
      </c>
      <c r="R4274" t="s">
        <v>369</v>
      </c>
      <c r="S4274" t="s">
        <v>370</v>
      </c>
      <c r="T4274" t="s">
        <v>368</v>
      </c>
      <c r="U4274" s="61" t="s">
        <v>371</v>
      </c>
      <c r="V4274" t="s">
        <v>22</v>
      </c>
      <c r="W4274" t="s">
        <v>263</v>
      </c>
      <c r="X4274" s="59">
        <v>16000</v>
      </c>
      <c r="Y4274" s="59">
        <v>16000</v>
      </c>
      <c r="AA4274" s="146" t="str">
        <f t="shared" si="825"/>
        <v>EX</v>
      </c>
      <c r="AB4274" s="146">
        <f t="shared" si="815"/>
        <v>0</v>
      </c>
      <c r="AC4274" t="str">
        <f t="shared" si="818"/>
        <v>EX</v>
      </c>
      <c r="AD4274" s="74">
        <f t="shared" si="819"/>
        <v>16000</v>
      </c>
      <c r="AE4274" s="74">
        <f t="shared" si="824"/>
        <v>16000</v>
      </c>
      <c r="AF4274">
        <v>1</v>
      </c>
      <c r="AG4274">
        <v>0</v>
      </c>
      <c r="AH4274" s="74">
        <v>0</v>
      </c>
      <c r="AJ4274" s="74">
        <f t="shared" si="820"/>
        <v>0</v>
      </c>
      <c r="AK4274" s="74">
        <f t="shared" si="814"/>
        <v>16000</v>
      </c>
      <c r="AL4274" t="str">
        <f t="shared" si="821"/>
        <v>N</v>
      </c>
      <c r="AN4274" t="s">
        <v>89</v>
      </c>
      <c r="AO4274" t="s">
        <v>88</v>
      </c>
      <c r="AP4274" t="str">
        <f t="shared" si="822"/>
        <v>95</v>
      </c>
      <c r="AQ4274" s="145" t="s">
        <v>1826</v>
      </c>
      <c r="AR4274" t="str">
        <f t="shared" si="823"/>
        <v>1-Adjusted Base Budget</v>
      </c>
      <c r="AS4274" s="145" t="s">
        <v>1827</v>
      </c>
      <c r="AT4274" t="s">
        <v>213</v>
      </c>
      <c r="AV4274" t="str">
        <f t="shared" si="817"/>
        <v>UAVP</v>
      </c>
      <c r="AW4274" t="str">
        <f t="shared" si="816"/>
        <v>VP UNIVERSITY ACADEMIC AFFAIRS</v>
      </c>
    </row>
    <row r="4275" spans="1:49">
      <c r="A4275" s="59">
        <v>2018</v>
      </c>
      <c r="B4275" t="s">
        <v>137</v>
      </c>
      <c r="C4275" t="s">
        <v>1443</v>
      </c>
      <c r="D4275" t="s">
        <v>1444</v>
      </c>
      <c r="E4275" t="s">
        <v>1445</v>
      </c>
      <c r="F4275" t="s">
        <v>228</v>
      </c>
      <c r="H4275" t="s">
        <v>1446</v>
      </c>
      <c r="I4275" s="170" t="s">
        <v>87</v>
      </c>
      <c r="J4275" t="s">
        <v>88</v>
      </c>
      <c r="K4275" t="s">
        <v>214</v>
      </c>
      <c r="L4275" t="s">
        <v>570</v>
      </c>
      <c r="M4275" t="s">
        <v>571</v>
      </c>
      <c r="N4275" t="s">
        <v>217</v>
      </c>
      <c r="O4275" t="s">
        <v>263</v>
      </c>
      <c r="P4275" t="s">
        <v>367</v>
      </c>
      <c r="Q4275" t="s">
        <v>368</v>
      </c>
      <c r="R4275" t="s">
        <v>369</v>
      </c>
      <c r="S4275" t="s">
        <v>370</v>
      </c>
      <c r="T4275" t="s">
        <v>368</v>
      </c>
      <c r="U4275" s="61" t="s">
        <v>371</v>
      </c>
      <c r="V4275" t="s">
        <v>22</v>
      </c>
      <c r="W4275" t="s">
        <v>263</v>
      </c>
      <c r="X4275" s="59">
        <v>20824</v>
      </c>
      <c r="Y4275" s="59">
        <v>20824</v>
      </c>
      <c r="AA4275" s="146" t="str">
        <f t="shared" si="825"/>
        <v>EX</v>
      </c>
      <c r="AB4275" s="146">
        <f t="shared" si="815"/>
        <v>0</v>
      </c>
      <c r="AC4275" t="str">
        <f t="shared" si="818"/>
        <v>EX</v>
      </c>
      <c r="AD4275" s="74">
        <f t="shared" si="819"/>
        <v>20824</v>
      </c>
      <c r="AE4275" s="74">
        <f t="shared" si="824"/>
        <v>20824</v>
      </c>
      <c r="AF4275">
        <v>1</v>
      </c>
      <c r="AG4275">
        <v>0</v>
      </c>
      <c r="AH4275" s="74">
        <v>0</v>
      </c>
      <c r="AJ4275" s="74">
        <f t="shared" si="820"/>
        <v>0</v>
      </c>
      <c r="AK4275" s="74">
        <f t="shared" ref="AK4275:AK4338" si="826">AE4275 +AJ4275</f>
        <v>20824</v>
      </c>
      <c r="AL4275" t="str">
        <f t="shared" si="821"/>
        <v>N</v>
      </c>
      <c r="AN4275" t="s">
        <v>89</v>
      </c>
      <c r="AO4275" t="s">
        <v>88</v>
      </c>
      <c r="AP4275" t="str">
        <f t="shared" si="822"/>
        <v>95</v>
      </c>
      <c r="AQ4275" s="145" t="s">
        <v>1826</v>
      </c>
      <c r="AR4275" t="str">
        <f t="shared" si="823"/>
        <v>1-Adjusted Base Budget</v>
      </c>
      <c r="AS4275" s="145" t="s">
        <v>1827</v>
      </c>
      <c r="AT4275" t="s">
        <v>213</v>
      </c>
      <c r="AV4275" t="str">
        <f t="shared" si="817"/>
        <v>UAVP</v>
      </c>
      <c r="AW4275" t="str">
        <f t="shared" si="816"/>
        <v>VP UNIVERSITY ACADEMIC AFFAIRS</v>
      </c>
    </row>
    <row r="4276" spans="1:49">
      <c r="A4276" s="59">
        <v>2018</v>
      </c>
      <c r="B4276" t="s">
        <v>137</v>
      </c>
      <c r="C4276" t="s">
        <v>1443</v>
      </c>
      <c r="D4276" t="s">
        <v>1444</v>
      </c>
      <c r="E4276" t="s">
        <v>1445</v>
      </c>
      <c r="F4276" t="s">
        <v>228</v>
      </c>
      <c r="H4276" t="s">
        <v>1446</v>
      </c>
      <c r="I4276" s="170" t="s">
        <v>87</v>
      </c>
      <c r="J4276" t="s">
        <v>88</v>
      </c>
      <c r="K4276" t="s">
        <v>214</v>
      </c>
      <c r="L4276" t="s">
        <v>267</v>
      </c>
      <c r="M4276" t="s">
        <v>268</v>
      </c>
      <c r="N4276" t="s">
        <v>217</v>
      </c>
      <c r="O4276" t="s">
        <v>263</v>
      </c>
      <c r="P4276" t="s">
        <v>269</v>
      </c>
      <c r="Q4276" t="s">
        <v>270</v>
      </c>
      <c r="R4276" t="s">
        <v>271</v>
      </c>
      <c r="S4276" t="s">
        <v>272</v>
      </c>
      <c r="T4276" t="s">
        <v>270</v>
      </c>
      <c r="U4276" s="61" t="s">
        <v>273</v>
      </c>
      <c r="V4276" t="s">
        <v>22</v>
      </c>
      <c r="W4276" t="s">
        <v>263</v>
      </c>
      <c r="X4276" s="59">
        <v>113747</v>
      </c>
      <c r="Y4276" s="59">
        <v>113747</v>
      </c>
      <c r="AA4276" s="146" t="str">
        <f t="shared" si="825"/>
        <v>EX</v>
      </c>
      <c r="AB4276" s="146">
        <f t="shared" si="815"/>
        <v>0</v>
      </c>
      <c r="AC4276" t="str">
        <f t="shared" si="818"/>
        <v>EX</v>
      </c>
      <c r="AD4276" s="74">
        <f t="shared" si="819"/>
        <v>113747</v>
      </c>
      <c r="AE4276" s="74">
        <f t="shared" si="824"/>
        <v>113747</v>
      </c>
      <c r="AF4276">
        <v>1</v>
      </c>
      <c r="AG4276">
        <v>0</v>
      </c>
      <c r="AH4276" s="74">
        <v>0</v>
      </c>
      <c r="AJ4276" s="74">
        <f t="shared" si="820"/>
        <v>0</v>
      </c>
      <c r="AK4276" s="74">
        <f t="shared" si="826"/>
        <v>113747</v>
      </c>
      <c r="AL4276" t="str">
        <f t="shared" si="821"/>
        <v>N</v>
      </c>
      <c r="AN4276" t="s">
        <v>89</v>
      </c>
      <c r="AO4276" t="s">
        <v>88</v>
      </c>
      <c r="AP4276" t="str">
        <f t="shared" si="822"/>
        <v>95</v>
      </c>
      <c r="AQ4276" s="145" t="s">
        <v>1826</v>
      </c>
      <c r="AR4276" t="str">
        <f t="shared" si="823"/>
        <v>1-Adjusted Base Budget</v>
      </c>
      <c r="AS4276" s="145" t="s">
        <v>1827</v>
      </c>
      <c r="AT4276" t="s">
        <v>213</v>
      </c>
      <c r="AV4276" t="str">
        <f t="shared" si="817"/>
        <v>UAVP</v>
      </c>
      <c r="AW4276" t="str">
        <f t="shared" si="816"/>
        <v>VP UNIVERSITY ACADEMIC AFFAIRS</v>
      </c>
    </row>
    <row r="4277" spans="1:49">
      <c r="A4277" s="59">
        <v>2018</v>
      </c>
      <c r="B4277" t="s">
        <v>137</v>
      </c>
      <c r="C4277" t="s">
        <v>1443</v>
      </c>
      <c r="D4277" t="s">
        <v>1444</v>
      </c>
      <c r="E4277" t="s">
        <v>1445</v>
      </c>
      <c r="F4277" t="s">
        <v>228</v>
      </c>
      <c r="H4277" t="s">
        <v>1446</v>
      </c>
      <c r="I4277" s="170" t="s">
        <v>87</v>
      </c>
      <c r="J4277" t="s">
        <v>88</v>
      </c>
      <c r="K4277" t="s">
        <v>214</v>
      </c>
      <c r="L4277" t="s">
        <v>276</v>
      </c>
      <c r="M4277" t="s">
        <v>277</v>
      </c>
      <c r="N4277" t="s">
        <v>217</v>
      </c>
      <c r="O4277" t="s">
        <v>263</v>
      </c>
      <c r="P4277" t="s">
        <v>278</v>
      </c>
      <c r="Q4277" t="s">
        <v>279</v>
      </c>
      <c r="R4277" t="s">
        <v>280</v>
      </c>
      <c r="S4277" t="s">
        <v>281</v>
      </c>
      <c r="T4277" t="s">
        <v>282</v>
      </c>
      <c r="U4277" s="61" t="s">
        <v>283</v>
      </c>
      <c r="V4277" t="s">
        <v>22</v>
      </c>
      <c r="W4277" t="s">
        <v>263</v>
      </c>
      <c r="X4277" s="59">
        <v>91000</v>
      </c>
      <c r="Y4277" s="59">
        <v>91000</v>
      </c>
      <c r="AA4277" s="146" t="str">
        <f t="shared" si="825"/>
        <v>EX</v>
      </c>
      <c r="AB4277" s="146">
        <f t="shared" ref="AB4277:AB4340" si="827">IF(O4277 =AA4277,Z4277,"10cr")</f>
        <v>0</v>
      </c>
      <c r="AC4277" t="str">
        <f t="shared" si="818"/>
        <v>EX</v>
      </c>
      <c r="AD4277" s="74">
        <f t="shared" si="819"/>
        <v>91000</v>
      </c>
      <c r="AE4277" s="74">
        <f t="shared" si="824"/>
        <v>91000</v>
      </c>
      <c r="AF4277">
        <v>1</v>
      </c>
      <c r="AG4277">
        <v>0</v>
      </c>
      <c r="AH4277" s="74">
        <v>0</v>
      </c>
      <c r="AJ4277" s="74">
        <f t="shared" si="820"/>
        <v>0</v>
      </c>
      <c r="AK4277" s="74">
        <f t="shared" si="826"/>
        <v>91000</v>
      </c>
      <c r="AL4277" t="str">
        <f t="shared" si="821"/>
        <v>N</v>
      </c>
      <c r="AN4277" t="s">
        <v>89</v>
      </c>
      <c r="AO4277" t="s">
        <v>88</v>
      </c>
      <c r="AP4277" t="str">
        <f t="shared" si="822"/>
        <v>95</v>
      </c>
      <c r="AQ4277" s="145" t="s">
        <v>1826</v>
      </c>
      <c r="AR4277" t="str">
        <f t="shared" si="823"/>
        <v>1-Adjusted Base Budget</v>
      </c>
      <c r="AS4277" s="145" t="s">
        <v>1827</v>
      </c>
      <c r="AT4277" t="s">
        <v>213</v>
      </c>
      <c r="AV4277" t="str">
        <f t="shared" si="817"/>
        <v>UAVP</v>
      </c>
      <c r="AW4277" t="str">
        <f t="shared" si="816"/>
        <v>VP UNIVERSITY ACADEMIC AFFAIRS</v>
      </c>
    </row>
    <row r="4278" spans="1:49">
      <c r="A4278" s="59">
        <v>2018</v>
      </c>
      <c r="B4278" t="s">
        <v>137</v>
      </c>
      <c r="C4278" t="s">
        <v>1443</v>
      </c>
      <c r="D4278" t="s">
        <v>1444</v>
      </c>
      <c r="E4278" t="s">
        <v>1445</v>
      </c>
      <c r="F4278" t="s">
        <v>228</v>
      </c>
      <c r="H4278" t="s">
        <v>1446</v>
      </c>
      <c r="I4278" s="170" t="s">
        <v>87</v>
      </c>
      <c r="J4278" t="s">
        <v>88</v>
      </c>
      <c r="K4278" t="s">
        <v>214</v>
      </c>
      <c r="L4278" t="s">
        <v>315</v>
      </c>
      <c r="M4278" t="s">
        <v>316</v>
      </c>
      <c r="N4278" t="s">
        <v>217</v>
      </c>
      <c r="O4278" t="s">
        <v>263</v>
      </c>
      <c r="P4278" t="s">
        <v>317</v>
      </c>
      <c r="Q4278" t="s">
        <v>318</v>
      </c>
      <c r="R4278" t="s">
        <v>319</v>
      </c>
      <c r="S4278" t="s">
        <v>281</v>
      </c>
      <c r="T4278" t="s">
        <v>282</v>
      </c>
      <c r="U4278" s="61" t="s">
        <v>283</v>
      </c>
      <c r="V4278" t="s">
        <v>22</v>
      </c>
      <c r="W4278" t="s">
        <v>219</v>
      </c>
      <c r="X4278" s="59">
        <v>255000</v>
      </c>
      <c r="Y4278" s="59">
        <v>255000</v>
      </c>
      <c r="AA4278" s="146" t="str">
        <f t="shared" si="825"/>
        <v>IN</v>
      </c>
      <c r="AB4278" s="146" t="str">
        <f t="shared" si="827"/>
        <v>10cr</v>
      </c>
      <c r="AC4278" t="str">
        <f t="shared" si="818"/>
        <v>Allot/Xfer IN</v>
      </c>
      <c r="AD4278" s="74">
        <f t="shared" si="819"/>
        <v>-255000</v>
      </c>
      <c r="AE4278" s="74">
        <f t="shared" si="824"/>
        <v>255000</v>
      </c>
      <c r="AF4278">
        <v>1</v>
      </c>
      <c r="AG4278">
        <v>0</v>
      </c>
      <c r="AH4278" s="74">
        <v>0</v>
      </c>
      <c r="AJ4278" s="74">
        <f t="shared" si="820"/>
        <v>0</v>
      </c>
      <c r="AK4278" s="74">
        <f t="shared" si="826"/>
        <v>255000</v>
      </c>
      <c r="AL4278" t="str">
        <f t="shared" si="821"/>
        <v>N</v>
      </c>
      <c r="AN4278" t="s">
        <v>89</v>
      </c>
      <c r="AO4278" t="s">
        <v>88</v>
      </c>
      <c r="AP4278" t="str">
        <f t="shared" si="822"/>
        <v>95</v>
      </c>
      <c r="AQ4278" s="145" t="s">
        <v>1826</v>
      </c>
      <c r="AR4278" t="str">
        <f t="shared" si="823"/>
        <v>1-Adjusted Base Budget</v>
      </c>
      <c r="AS4278" s="145" t="s">
        <v>1827</v>
      </c>
      <c r="AT4278" t="s">
        <v>213</v>
      </c>
      <c r="AV4278" t="str">
        <f t="shared" si="817"/>
        <v>UAVP</v>
      </c>
      <c r="AW4278" t="str">
        <f t="shared" si="816"/>
        <v>VP UNIVERSITY ACADEMIC AFFAIRS</v>
      </c>
    </row>
    <row r="4279" spans="1:49">
      <c r="A4279" s="59">
        <v>2018</v>
      </c>
      <c r="B4279" t="s">
        <v>137</v>
      </c>
      <c r="C4279" t="s">
        <v>1443</v>
      </c>
      <c r="D4279" t="s">
        <v>1444</v>
      </c>
      <c r="E4279" t="s">
        <v>1445</v>
      </c>
      <c r="F4279" t="s">
        <v>228</v>
      </c>
      <c r="H4279" t="s">
        <v>1446</v>
      </c>
      <c r="I4279" s="170" t="s">
        <v>87</v>
      </c>
      <c r="J4279" t="s">
        <v>88</v>
      </c>
      <c r="K4279" t="s">
        <v>214</v>
      </c>
      <c r="L4279" t="s">
        <v>320</v>
      </c>
      <c r="M4279" t="s">
        <v>321</v>
      </c>
      <c r="N4279" t="s">
        <v>217</v>
      </c>
      <c r="O4279" t="s">
        <v>263</v>
      </c>
      <c r="P4279" t="s">
        <v>287</v>
      </c>
      <c r="Q4279" t="s">
        <v>288</v>
      </c>
      <c r="R4279" t="s">
        <v>289</v>
      </c>
      <c r="S4279" t="s">
        <v>281</v>
      </c>
      <c r="T4279" t="s">
        <v>282</v>
      </c>
      <c r="U4279" s="61" t="s">
        <v>283</v>
      </c>
      <c r="V4279" t="s">
        <v>22</v>
      </c>
      <c r="W4279" t="s">
        <v>219</v>
      </c>
      <c r="X4279" s="59">
        <v>60000</v>
      </c>
      <c r="Y4279" s="59">
        <v>60000</v>
      </c>
      <c r="AA4279" s="146" t="str">
        <f t="shared" si="825"/>
        <v>IN</v>
      </c>
      <c r="AB4279" s="146" t="str">
        <f t="shared" si="827"/>
        <v>10cr</v>
      </c>
      <c r="AC4279" t="str">
        <f t="shared" si="818"/>
        <v>Allot/Xfer IN</v>
      </c>
      <c r="AD4279" s="74">
        <f t="shared" si="819"/>
        <v>-60000</v>
      </c>
      <c r="AE4279" s="74">
        <f t="shared" si="824"/>
        <v>60000</v>
      </c>
      <c r="AF4279">
        <v>1</v>
      </c>
      <c r="AG4279">
        <v>0</v>
      </c>
      <c r="AH4279" s="74">
        <v>0</v>
      </c>
      <c r="AJ4279" s="74">
        <f t="shared" si="820"/>
        <v>0</v>
      </c>
      <c r="AK4279" s="74">
        <f t="shared" si="826"/>
        <v>60000</v>
      </c>
      <c r="AL4279" t="str">
        <f t="shared" si="821"/>
        <v>N</v>
      </c>
      <c r="AN4279" t="s">
        <v>89</v>
      </c>
      <c r="AO4279" t="s">
        <v>88</v>
      </c>
      <c r="AP4279" t="str">
        <f t="shared" si="822"/>
        <v>95</v>
      </c>
      <c r="AQ4279" s="145" t="s">
        <v>1826</v>
      </c>
      <c r="AR4279" t="str">
        <f t="shared" si="823"/>
        <v>1-Adjusted Base Budget</v>
      </c>
      <c r="AS4279" s="145" t="s">
        <v>1827</v>
      </c>
      <c r="AT4279" t="s">
        <v>213</v>
      </c>
      <c r="AV4279" t="str">
        <f t="shared" si="817"/>
        <v>UAVP</v>
      </c>
      <c r="AW4279" t="str">
        <f t="shared" si="816"/>
        <v>VP UNIVERSITY ACADEMIC AFFAIRS</v>
      </c>
    </row>
    <row r="4280" spans="1:49">
      <c r="A4280" s="59">
        <v>2018</v>
      </c>
      <c r="B4280" t="s">
        <v>137</v>
      </c>
      <c r="C4280" t="s">
        <v>1443</v>
      </c>
      <c r="D4280" t="s">
        <v>1444</v>
      </c>
      <c r="E4280" t="s">
        <v>1445</v>
      </c>
      <c r="F4280" t="s">
        <v>228</v>
      </c>
      <c r="H4280" t="s">
        <v>1446</v>
      </c>
      <c r="I4280" s="170" t="s">
        <v>87</v>
      </c>
      <c r="J4280" t="s">
        <v>88</v>
      </c>
      <c r="K4280" t="s">
        <v>214</v>
      </c>
      <c r="L4280" t="s">
        <v>678</v>
      </c>
      <c r="M4280" t="s">
        <v>334</v>
      </c>
      <c r="N4280" t="s">
        <v>217</v>
      </c>
      <c r="O4280" t="s">
        <v>263</v>
      </c>
      <c r="P4280" t="s">
        <v>335</v>
      </c>
      <c r="Q4280" t="s">
        <v>336</v>
      </c>
      <c r="R4280" t="s">
        <v>337</v>
      </c>
      <c r="S4280" t="s">
        <v>338</v>
      </c>
      <c r="T4280" t="s">
        <v>339</v>
      </c>
      <c r="U4280" s="61" t="s">
        <v>340</v>
      </c>
      <c r="V4280" t="s">
        <v>22</v>
      </c>
      <c r="W4280" t="s">
        <v>263</v>
      </c>
      <c r="X4280" s="59">
        <v>60000</v>
      </c>
      <c r="Y4280" s="59">
        <v>60000</v>
      </c>
      <c r="AA4280" s="146" t="str">
        <f t="shared" si="825"/>
        <v>EX</v>
      </c>
      <c r="AB4280" s="146">
        <f t="shared" si="827"/>
        <v>0</v>
      </c>
      <c r="AC4280" t="str">
        <f t="shared" si="818"/>
        <v>EX</v>
      </c>
      <c r="AD4280" s="74">
        <f t="shared" si="819"/>
        <v>60000</v>
      </c>
      <c r="AE4280" s="74">
        <f t="shared" si="824"/>
        <v>60000</v>
      </c>
      <c r="AF4280">
        <v>1</v>
      </c>
      <c r="AG4280">
        <v>0</v>
      </c>
      <c r="AH4280" s="74">
        <v>0</v>
      </c>
      <c r="AJ4280" s="74">
        <f t="shared" si="820"/>
        <v>0</v>
      </c>
      <c r="AK4280" s="74">
        <f t="shared" si="826"/>
        <v>60000</v>
      </c>
      <c r="AL4280" t="str">
        <f t="shared" si="821"/>
        <v>N</v>
      </c>
      <c r="AN4280" t="s">
        <v>89</v>
      </c>
      <c r="AO4280" t="s">
        <v>88</v>
      </c>
      <c r="AP4280" t="str">
        <f t="shared" si="822"/>
        <v>95</v>
      </c>
      <c r="AQ4280" s="145" t="s">
        <v>1826</v>
      </c>
      <c r="AR4280" t="str">
        <f t="shared" si="823"/>
        <v>1-Adjusted Base Budget</v>
      </c>
      <c r="AS4280" s="145" t="s">
        <v>1827</v>
      </c>
      <c r="AT4280" t="s">
        <v>213</v>
      </c>
      <c r="AV4280" t="str">
        <f t="shared" si="817"/>
        <v>UAVP</v>
      </c>
      <c r="AW4280" t="str">
        <f t="shared" si="816"/>
        <v>VP UNIVERSITY ACADEMIC AFFAIRS</v>
      </c>
    </row>
    <row r="4281" spans="1:49">
      <c r="A4281" s="59">
        <v>2018</v>
      </c>
      <c r="B4281" t="s">
        <v>137</v>
      </c>
      <c r="C4281" t="s">
        <v>92</v>
      </c>
      <c r="D4281" t="s">
        <v>1447</v>
      </c>
      <c r="E4281">
        <v>1913010</v>
      </c>
      <c r="F4281" t="s">
        <v>228</v>
      </c>
      <c r="H4281" t="s">
        <v>1449</v>
      </c>
      <c r="I4281" s="170" t="s">
        <v>90</v>
      </c>
      <c r="J4281" t="s">
        <v>91</v>
      </c>
      <c r="K4281" t="s">
        <v>214</v>
      </c>
      <c r="L4281" t="s">
        <v>126</v>
      </c>
      <c r="M4281" t="s">
        <v>345</v>
      </c>
      <c r="N4281" t="s">
        <v>217</v>
      </c>
      <c r="O4281" t="s">
        <v>263</v>
      </c>
      <c r="P4281" t="s">
        <v>346</v>
      </c>
      <c r="Q4281" t="s">
        <v>345</v>
      </c>
      <c r="R4281" t="s">
        <v>347</v>
      </c>
      <c r="S4281" t="s">
        <v>338</v>
      </c>
      <c r="T4281" t="s">
        <v>339</v>
      </c>
      <c r="U4281" s="61" t="s">
        <v>340</v>
      </c>
      <c r="V4281" t="s">
        <v>585</v>
      </c>
      <c r="W4281" t="s">
        <v>263</v>
      </c>
      <c r="X4281" s="59">
        <v>1368607</v>
      </c>
      <c r="Y4281" s="59">
        <v>1368607</v>
      </c>
      <c r="AA4281" s="146" t="str">
        <f t="shared" si="825"/>
        <v>EX</v>
      </c>
      <c r="AB4281" s="146">
        <f t="shared" si="827"/>
        <v>0</v>
      </c>
      <c r="AC4281" t="str">
        <f t="shared" si="818"/>
        <v>EX</v>
      </c>
      <c r="AD4281" s="74">
        <f t="shared" si="819"/>
        <v>1368607</v>
      </c>
      <c r="AE4281" s="74">
        <f t="shared" si="824"/>
        <v>1368607</v>
      </c>
      <c r="AF4281">
        <v>1.3809</v>
      </c>
      <c r="AG4281">
        <v>37798</v>
      </c>
      <c r="AH4281" s="74">
        <v>-29288.189800000117</v>
      </c>
      <c r="AJ4281" s="74">
        <f t="shared" si="820"/>
        <v>8509.8101999998835</v>
      </c>
      <c r="AK4281" s="74">
        <f t="shared" si="826"/>
        <v>1377116.8101999999</v>
      </c>
      <c r="AL4281" t="str">
        <f t="shared" si="821"/>
        <v>Y</v>
      </c>
      <c r="AN4281" t="s">
        <v>92</v>
      </c>
      <c r="AO4281" t="s">
        <v>91</v>
      </c>
      <c r="AP4281" t="str">
        <f t="shared" si="822"/>
        <v>99</v>
      </c>
      <c r="AQ4281" s="145" t="s">
        <v>1826</v>
      </c>
      <c r="AR4281" t="str">
        <f t="shared" si="823"/>
        <v>2-Provision for Compensation Incr</v>
      </c>
      <c r="AS4281" s="145" t="s">
        <v>1827</v>
      </c>
      <c r="AT4281" t="s">
        <v>213</v>
      </c>
      <c r="AV4281" t="str">
        <f t="shared" si="817"/>
        <v>VPUR</v>
      </c>
      <c r="AW4281" t="str">
        <f t="shared" si="816"/>
        <v>VP FOR PUBLIC AFFAIRS &amp; GOV'T RELATIONS</v>
      </c>
    </row>
    <row r="4282" spans="1:49">
      <c r="A4282" s="59">
        <v>2018</v>
      </c>
      <c r="B4282" t="s">
        <v>137</v>
      </c>
      <c r="C4282" t="s">
        <v>92</v>
      </c>
      <c r="D4282" t="s">
        <v>1447</v>
      </c>
      <c r="E4282" t="s">
        <v>1448</v>
      </c>
      <c r="F4282" t="s">
        <v>228</v>
      </c>
      <c r="H4282" t="s">
        <v>1449</v>
      </c>
      <c r="I4282" s="170" t="s">
        <v>90</v>
      </c>
      <c r="J4282" t="s">
        <v>91</v>
      </c>
      <c r="K4282" t="s">
        <v>214</v>
      </c>
      <c r="L4282" t="s">
        <v>127</v>
      </c>
      <c r="M4282" t="s">
        <v>455</v>
      </c>
      <c r="N4282" t="s">
        <v>217</v>
      </c>
      <c r="O4282" t="s">
        <v>263</v>
      </c>
      <c r="P4282" t="s">
        <v>346</v>
      </c>
      <c r="Q4282" t="s">
        <v>345</v>
      </c>
      <c r="R4282" t="s">
        <v>347</v>
      </c>
      <c r="S4282" t="s">
        <v>338</v>
      </c>
      <c r="T4282" t="s">
        <v>339</v>
      </c>
      <c r="U4282" s="61" t="s">
        <v>340</v>
      </c>
      <c r="V4282" t="s">
        <v>585</v>
      </c>
      <c r="W4282" t="s">
        <v>263</v>
      </c>
      <c r="X4282" s="59">
        <v>96512</v>
      </c>
      <c r="Y4282" s="59">
        <v>96512</v>
      </c>
      <c r="AA4282" s="146" t="str">
        <f t="shared" si="825"/>
        <v>EX</v>
      </c>
      <c r="AB4282" s="146">
        <f t="shared" si="827"/>
        <v>0</v>
      </c>
      <c r="AC4282" t="str">
        <f t="shared" si="818"/>
        <v>EX</v>
      </c>
      <c r="AD4282" s="74">
        <f t="shared" si="819"/>
        <v>96512</v>
      </c>
      <c r="AE4282" s="74">
        <f t="shared" si="824"/>
        <v>96512</v>
      </c>
      <c r="AF4282">
        <v>1.3809</v>
      </c>
      <c r="AG4282">
        <v>2665</v>
      </c>
      <c r="AH4282" s="74">
        <v>-2065.3568000000082</v>
      </c>
      <c r="AJ4282" s="74">
        <f t="shared" si="820"/>
        <v>599.64319999999179</v>
      </c>
      <c r="AK4282" s="74">
        <f t="shared" si="826"/>
        <v>97111.643199999991</v>
      </c>
      <c r="AL4282" t="str">
        <f t="shared" si="821"/>
        <v>Y</v>
      </c>
      <c r="AN4282" t="s">
        <v>92</v>
      </c>
      <c r="AO4282" t="s">
        <v>91</v>
      </c>
      <c r="AP4282" t="str">
        <f t="shared" si="822"/>
        <v>99</v>
      </c>
      <c r="AQ4282" s="145" t="s">
        <v>1826</v>
      </c>
      <c r="AR4282" t="str">
        <f t="shared" si="823"/>
        <v>2-Provision for Compensation Incr</v>
      </c>
      <c r="AS4282" s="145" t="s">
        <v>1827</v>
      </c>
      <c r="AT4282" t="s">
        <v>213</v>
      </c>
      <c r="AV4282" t="str">
        <f t="shared" si="817"/>
        <v>VPUR</v>
      </c>
      <c r="AW4282" t="str">
        <f t="shared" si="816"/>
        <v>VP FOR PUBLIC AFFAIRS &amp; GOV'T RELATIONS</v>
      </c>
    </row>
    <row r="4283" spans="1:49">
      <c r="A4283" s="59">
        <v>2018</v>
      </c>
      <c r="B4283" t="s">
        <v>137</v>
      </c>
      <c r="C4283" t="s">
        <v>92</v>
      </c>
      <c r="D4283" t="s">
        <v>1447</v>
      </c>
      <c r="E4283" t="s">
        <v>1448</v>
      </c>
      <c r="F4283" t="s">
        <v>228</v>
      </c>
      <c r="H4283" t="s">
        <v>1449</v>
      </c>
      <c r="I4283" s="170" t="s">
        <v>90</v>
      </c>
      <c r="J4283" t="s">
        <v>91</v>
      </c>
      <c r="K4283" t="s">
        <v>214</v>
      </c>
      <c r="L4283" t="s">
        <v>128</v>
      </c>
      <c r="M4283" t="s">
        <v>457</v>
      </c>
      <c r="N4283" t="s">
        <v>217</v>
      </c>
      <c r="O4283" t="s">
        <v>263</v>
      </c>
      <c r="P4283" t="s">
        <v>458</v>
      </c>
      <c r="Q4283" t="s">
        <v>459</v>
      </c>
      <c r="R4283" t="s">
        <v>460</v>
      </c>
      <c r="S4283" t="s">
        <v>338</v>
      </c>
      <c r="T4283" t="s">
        <v>339</v>
      </c>
      <c r="U4283" s="61" t="s">
        <v>340</v>
      </c>
      <c r="V4283" t="s">
        <v>585</v>
      </c>
      <c r="W4283" t="s">
        <v>263</v>
      </c>
      <c r="X4283" s="59">
        <v>63565</v>
      </c>
      <c r="Y4283" s="59">
        <v>63565</v>
      </c>
      <c r="AA4283" s="146" t="str">
        <f t="shared" si="825"/>
        <v>EX</v>
      </c>
      <c r="AB4283" s="146">
        <f t="shared" si="827"/>
        <v>0</v>
      </c>
      <c r="AC4283" t="str">
        <f t="shared" si="818"/>
        <v>EX</v>
      </c>
      <c r="AD4283" s="74">
        <f t="shared" si="819"/>
        <v>63565</v>
      </c>
      <c r="AE4283" s="74">
        <f t="shared" si="824"/>
        <v>63565</v>
      </c>
      <c r="AF4283">
        <v>1.3859999999999999</v>
      </c>
      <c r="AG4283">
        <v>1762</v>
      </c>
      <c r="AH4283" s="74">
        <v>-247.90350000000092</v>
      </c>
      <c r="AJ4283" s="74">
        <f t="shared" si="820"/>
        <v>1514.0964999999992</v>
      </c>
      <c r="AK4283" s="74">
        <f t="shared" si="826"/>
        <v>65079.0965</v>
      </c>
      <c r="AL4283" t="str">
        <f t="shared" si="821"/>
        <v>Y</v>
      </c>
      <c r="AN4283" t="s">
        <v>92</v>
      </c>
      <c r="AO4283" t="s">
        <v>91</v>
      </c>
      <c r="AP4283" t="str">
        <f t="shared" si="822"/>
        <v>99</v>
      </c>
      <c r="AQ4283" s="145" t="s">
        <v>1826</v>
      </c>
      <c r="AR4283" t="str">
        <f t="shared" si="823"/>
        <v>2-Provision for Compensation Incr</v>
      </c>
      <c r="AS4283" s="145" t="s">
        <v>1827</v>
      </c>
      <c r="AT4283" t="s">
        <v>213</v>
      </c>
      <c r="AV4283" t="str">
        <f t="shared" si="817"/>
        <v>VPUR</v>
      </c>
      <c r="AW4283" t="str">
        <f t="shared" si="816"/>
        <v>VP FOR PUBLIC AFFAIRS &amp; GOV'T RELATIONS</v>
      </c>
    </row>
    <row r="4284" spans="1:49">
      <c r="A4284" s="59">
        <v>2018</v>
      </c>
      <c r="B4284" t="s">
        <v>137</v>
      </c>
      <c r="C4284" t="s">
        <v>92</v>
      </c>
      <c r="D4284" t="s">
        <v>1447</v>
      </c>
      <c r="E4284" t="s">
        <v>1448</v>
      </c>
      <c r="F4284" t="s">
        <v>228</v>
      </c>
      <c r="H4284" t="s">
        <v>1449</v>
      </c>
      <c r="I4284" s="170" t="s">
        <v>90</v>
      </c>
      <c r="J4284" t="s">
        <v>91</v>
      </c>
      <c r="K4284" t="s">
        <v>214</v>
      </c>
      <c r="L4284" t="s">
        <v>463</v>
      </c>
      <c r="M4284" t="s">
        <v>464</v>
      </c>
      <c r="N4284" t="s">
        <v>217</v>
      </c>
      <c r="O4284" t="s">
        <v>263</v>
      </c>
      <c r="P4284" t="s">
        <v>465</v>
      </c>
      <c r="Q4284" t="s">
        <v>466</v>
      </c>
      <c r="R4284" t="s">
        <v>467</v>
      </c>
      <c r="S4284" t="s">
        <v>338</v>
      </c>
      <c r="T4284" t="s">
        <v>339</v>
      </c>
      <c r="U4284" s="61" t="s">
        <v>340</v>
      </c>
      <c r="V4284" t="s">
        <v>585</v>
      </c>
      <c r="W4284" t="s">
        <v>263</v>
      </c>
      <c r="X4284" s="59">
        <v>15800</v>
      </c>
      <c r="Y4284" s="59">
        <v>15800</v>
      </c>
      <c r="AA4284" s="146" t="str">
        <f t="shared" si="825"/>
        <v>EX</v>
      </c>
      <c r="AB4284" s="146">
        <f t="shared" si="827"/>
        <v>0</v>
      </c>
      <c r="AC4284" t="str">
        <f t="shared" si="818"/>
        <v>EX</v>
      </c>
      <c r="AD4284" s="74">
        <f t="shared" si="819"/>
        <v>15800</v>
      </c>
      <c r="AE4284" s="74">
        <f t="shared" si="824"/>
        <v>15800</v>
      </c>
      <c r="AF4284">
        <v>1</v>
      </c>
      <c r="AG4284">
        <v>0</v>
      </c>
      <c r="AH4284" s="74">
        <v>0</v>
      </c>
      <c r="AJ4284" s="74">
        <f t="shared" si="820"/>
        <v>0</v>
      </c>
      <c r="AK4284" s="74">
        <f t="shared" si="826"/>
        <v>15800</v>
      </c>
      <c r="AL4284" t="str">
        <f t="shared" si="821"/>
        <v>N</v>
      </c>
      <c r="AN4284" t="s">
        <v>92</v>
      </c>
      <c r="AO4284" t="s">
        <v>91</v>
      </c>
      <c r="AP4284" t="str">
        <f t="shared" si="822"/>
        <v>96</v>
      </c>
      <c r="AQ4284" s="145" t="s">
        <v>1826</v>
      </c>
      <c r="AR4284" t="str">
        <f t="shared" si="823"/>
        <v>1-Adjusted Base Budget</v>
      </c>
      <c r="AS4284" s="145" t="s">
        <v>1827</v>
      </c>
      <c r="AT4284" t="s">
        <v>213</v>
      </c>
      <c r="AV4284" t="str">
        <f t="shared" si="817"/>
        <v>VPUR</v>
      </c>
      <c r="AW4284" t="str">
        <f t="shared" si="816"/>
        <v>VP FOR PUBLIC AFFAIRS &amp; GOV'T RELATIONS</v>
      </c>
    </row>
    <row r="4285" spans="1:49">
      <c r="A4285" s="59">
        <v>2018</v>
      </c>
      <c r="B4285" t="s">
        <v>137</v>
      </c>
      <c r="C4285" t="s">
        <v>92</v>
      </c>
      <c r="D4285" t="s">
        <v>1447</v>
      </c>
      <c r="E4285" t="s">
        <v>1450</v>
      </c>
      <c r="F4285" t="s">
        <v>228</v>
      </c>
      <c r="H4285" t="s">
        <v>1451</v>
      </c>
      <c r="I4285" s="170" t="s">
        <v>90</v>
      </c>
      <c r="J4285" t="s">
        <v>91</v>
      </c>
      <c r="K4285" t="s">
        <v>214</v>
      </c>
      <c r="L4285" t="s">
        <v>463</v>
      </c>
      <c r="M4285" t="s">
        <v>464</v>
      </c>
      <c r="N4285" t="s">
        <v>217</v>
      </c>
      <c r="O4285" t="s">
        <v>263</v>
      </c>
      <c r="P4285" t="s">
        <v>465</v>
      </c>
      <c r="Q4285" t="s">
        <v>466</v>
      </c>
      <c r="R4285" t="s">
        <v>467</v>
      </c>
      <c r="S4285" t="s">
        <v>338</v>
      </c>
      <c r="T4285" t="s">
        <v>339</v>
      </c>
      <c r="U4285" s="61" t="s">
        <v>340</v>
      </c>
      <c r="V4285" t="s">
        <v>585</v>
      </c>
      <c r="W4285" t="s">
        <v>263</v>
      </c>
      <c r="X4285" s="59">
        <v>5000</v>
      </c>
      <c r="Y4285" s="59">
        <v>5000</v>
      </c>
      <c r="AA4285" s="146" t="str">
        <f t="shared" si="825"/>
        <v>EX</v>
      </c>
      <c r="AB4285" s="146">
        <f t="shared" si="827"/>
        <v>0</v>
      </c>
      <c r="AC4285" t="str">
        <f t="shared" si="818"/>
        <v>EX</v>
      </c>
      <c r="AD4285" s="74">
        <f t="shared" si="819"/>
        <v>5000</v>
      </c>
      <c r="AE4285" s="74">
        <f t="shared" si="824"/>
        <v>5000</v>
      </c>
      <c r="AF4285">
        <v>1</v>
      </c>
      <c r="AG4285">
        <v>0</v>
      </c>
      <c r="AH4285" s="74">
        <v>0</v>
      </c>
      <c r="AJ4285" s="74">
        <f t="shared" si="820"/>
        <v>0</v>
      </c>
      <c r="AK4285" s="74">
        <f t="shared" si="826"/>
        <v>5000</v>
      </c>
      <c r="AL4285" t="str">
        <f t="shared" si="821"/>
        <v>N</v>
      </c>
      <c r="AN4285" t="s">
        <v>92</v>
      </c>
      <c r="AO4285" t="s">
        <v>91</v>
      </c>
      <c r="AP4285" t="str">
        <f t="shared" si="822"/>
        <v>96</v>
      </c>
      <c r="AQ4285" s="145" t="s">
        <v>1826</v>
      </c>
      <c r="AR4285" t="str">
        <f t="shared" si="823"/>
        <v>1-Adjusted Base Budget</v>
      </c>
      <c r="AS4285" s="145" t="s">
        <v>1827</v>
      </c>
      <c r="AT4285" t="s">
        <v>213</v>
      </c>
      <c r="AV4285" t="str">
        <f t="shared" si="817"/>
        <v>VPUR</v>
      </c>
      <c r="AW4285" t="str">
        <f t="shared" si="816"/>
        <v>VP FOR PUBLIC AFFAIRS &amp; GOV'T RELATIONS</v>
      </c>
    </row>
    <row r="4286" spans="1:49">
      <c r="A4286" s="59">
        <v>2018</v>
      </c>
      <c r="B4286" t="s">
        <v>137</v>
      </c>
      <c r="C4286" t="s">
        <v>92</v>
      </c>
      <c r="D4286" t="s">
        <v>1447</v>
      </c>
      <c r="E4286" t="s">
        <v>1450</v>
      </c>
      <c r="F4286" t="s">
        <v>228</v>
      </c>
      <c r="H4286" t="s">
        <v>1451</v>
      </c>
      <c r="I4286" s="170" t="s">
        <v>90</v>
      </c>
      <c r="J4286" t="s">
        <v>91</v>
      </c>
      <c r="K4286" t="s">
        <v>214</v>
      </c>
      <c r="L4286" t="s">
        <v>476</v>
      </c>
      <c r="M4286" t="s">
        <v>477</v>
      </c>
      <c r="N4286" t="s">
        <v>217</v>
      </c>
      <c r="O4286" t="s">
        <v>263</v>
      </c>
      <c r="P4286" t="s">
        <v>465</v>
      </c>
      <c r="Q4286" t="s">
        <v>466</v>
      </c>
      <c r="R4286" t="s">
        <v>467</v>
      </c>
      <c r="S4286" t="s">
        <v>338</v>
      </c>
      <c r="T4286" t="s">
        <v>339</v>
      </c>
      <c r="U4286" s="61" t="s">
        <v>340</v>
      </c>
      <c r="V4286" t="s">
        <v>585</v>
      </c>
      <c r="W4286" t="s">
        <v>263</v>
      </c>
      <c r="X4286" s="59">
        <v>2500</v>
      </c>
      <c r="Y4286" s="59">
        <v>2500</v>
      </c>
      <c r="AA4286" s="146" t="str">
        <f t="shared" si="825"/>
        <v>EX</v>
      </c>
      <c r="AB4286" s="146">
        <f t="shared" si="827"/>
        <v>0</v>
      </c>
      <c r="AC4286" t="str">
        <f t="shared" si="818"/>
        <v>EX</v>
      </c>
      <c r="AD4286" s="74">
        <f t="shared" si="819"/>
        <v>2500</v>
      </c>
      <c r="AE4286" s="74">
        <f t="shared" si="824"/>
        <v>2500</v>
      </c>
      <c r="AF4286">
        <v>1</v>
      </c>
      <c r="AG4286">
        <v>0</v>
      </c>
      <c r="AH4286" s="74">
        <v>0</v>
      </c>
      <c r="AJ4286" s="74">
        <f t="shared" si="820"/>
        <v>0</v>
      </c>
      <c r="AK4286" s="74">
        <f t="shared" si="826"/>
        <v>2500</v>
      </c>
      <c r="AL4286" t="str">
        <f t="shared" si="821"/>
        <v>N</v>
      </c>
      <c r="AN4286" t="s">
        <v>92</v>
      </c>
      <c r="AO4286" t="s">
        <v>91</v>
      </c>
      <c r="AP4286" t="str">
        <f t="shared" si="822"/>
        <v>96</v>
      </c>
      <c r="AQ4286" s="145" t="s">
        <v>1826</v>
      </c>
      <c r="AR4286" t="str">
        <f t="shared" si="823"/>
        <v>1-Adjusted Base Budget</v>
      </c>
      <c r="AS4286" s="145" t="s">
        <v>1827</v>
      </c>
      <c r="AT4286" t="s">
        <v>213</v>
      </c>
      <c r="AV4286" t="str">
        <f t="shared" si="817"/>
        <v>VPUR</v>
      </c>
      <c r="AW4286" t="str">
        <f t="shared" si="816"/>
        <v>VP FOR PUBLIC AFFAIRS &amp; GOV'T RELATIONS</v>
      </c>
    </row>
    <row r="4287" spans="1:49">
      <c r="A4287" s="59">
        <v>2018</v>
      </c>
      <c r="B4287" t="s">
        <v>137</v>
      </c>
      <c r="C4287" t="s">
        <v>92</v>
      </c>
      <c r="D4287" t="s">
        <v>1447</v>
      </c>
      <c r="E4287" t="s">
        <v>1450</v>
      </c>
      <c r="F4287" t="s">
        <v>228</v>
      </c>
      <c r="H4287" t="s">
        <v>1451</v>
      </c>
      <c r="I4287" s="170" t="s">
        <v>90</v>
      </c>
      <c r="J4287" t="s">
        <v>91</v>
      </c>
      <c r="K4287" t="s">
        <v>214</v>
      </c>
      <c r="L4287" t="s">
        <v>350</v>
      </c>
      <c r="M4287" t="s">
        <v>351</v>
      </c>
      <c r="N4287" t="s">
        <v>217</v>
      </c>
      <c r="O4287" t="s">
        <v>263</v>
      </c>
      <c r="P4287" t="s">
        <v>352</v>
      </c>
      <c r="Q4287" t="s">
        <v>353</v>
      </c>
      <c r="R4287" t="s">
        <v>354</v>
      </c>
      <c r="S4287" t="s">
        <v>264</v>
      </c>
      <c r="T4287" t="s">
        <v>265</v>
      </c>
      <c r="U4287" s="61" t="s">
        <v>266</v>
      </c>
      <c r="V4287" t="s">
        <v>585</v>
      </c>
      <c r="W4287" t="s">
        <v>263</v>
      </c>
      <c r="X4287" s="59">
        <v>15250</v>
      </c>
      <c r="Y4287" s="59">
        <v>15250</v>
      </c>
      <c r="AA4287" s="146" t="str">
        <f t="shared" si="825"/>
        <v>EX</v>
      </c>
      <c r="AB4287" s="146">
        <f t="shared" si="827"/>
        <v>0</v>
      </c>
      <c r="AC4287" t="str">
        <f t="shared" si="818"/>
        <v>EX</v>
      </c>
      <c r="AD4287" s="74">
        <f t="shared" si="819"/>
        <v>15250</v>
      </c>
      <c r="AE4287" s="74">
        <f t="shared" si="824"/>
        <v>15250</v>
      </c>
      <c r="AF4287">
        <v>1</v>
      </c>
      <c r="AG4287">
        <v>0</v>
      </c>
      <c r="AH4287" s="74">
        <v>0</v>
      </c>
      <c r="AJ4287" s="74">
        <f t="shared" si="820"/>
        <v>0</v>
      </c>
      <c r="AK4287" s="74">
        <f t="shared" si="826"/>
        <v>15250</v>
      </c>
      <c r="AL4287" t="str">
        <f t="shared" si="821"/>
        <v>N</v>
      </c>
      <c r="AN4287" t="s">
        <v>92</v>
      </c>
      <c r="AO4287" t="s">
        <v>91</v>
      </c>
      <c r="AP4287" t="str">
        <f t="shared" si="822"/>
        <v>96</v>
      </c>
      <c r="AQ4287" s="145" t="s">
        <v>1826</v>
      </c>
      <c r="AR4287" t="str">
        <f t="shared" si="823"/>
        <v>1-Adjusted Base Budget</v>
      </c>
      <c r="AS4287" s="145" t="s">
        <v>1827</v>
      </c>
      <c r="AT4287" t="s">
        <v>213</v>
      </c>
      <c r="AV4287" t="str">
        <f t="shared" si="817"/>
        <v>VPUR</v>
      </c>
      <c r="AW4287" t="str">
        <f t="shared" si="816"/>
        <v>VP FOR PUBLIC AFFAIRS &amp; GOV'T RELATIONS</v>
      </c>
    </row>
    <row r="4288" spans="1:49">
      <c r="A4288" s="59">
        <v>2018</v>
      </c>
      <c r="B4288" t="s">
        <v>137</v>
      </c>
      <c r="C4288" t="s">
        <v>92</v>
      </c>
      <c r="D4288" t="s">
        <v>1447</v>
      </c>
      <c r="E4288" t="s">
        <v>1450</v>
      </c>
      <c r="F4288" t="s">
        <v>228</v>
      </c>
      <c r="H4288" t="s">
        <v>1451</v>
      </c>
      <c r="I4288" s="170" t="s">
        <v>90</v>
      </c>
      <c r="J4288" t="s">
        <v>91</v>
      </c>
      <c r="K4288" t="s">
        <v>214</v>
      </c>
      <c r="L4288" t="s">
        <v>478</v>
      </c>
      <c r="M4288" t="s">
        <v>479</v>
      </c>
      <c r="N4288" t="s">
        <v>217</v>
      </c>
      <c r="O4288" t="s">
        <v>263</v>
      </c>
      <c r="P4288" t="s">
        <v>379</v>
      </c>
      <c r="Q4288" t="s">
        <v>379</v>
      </c>
      <c r="R4288" t="s">
        <v>380</v>
      </c>
      <c r="S4288" t="s">
        <v>264</v>
      </c>
      <c r="T4288" t="s">
        <v>265</v>
      </c>
      <c r="U4288" s="61" t="s">
        <v>266</v>
      </c>
      <c r="V4288" t="s">
        <v>585</v>
      </c>
      <c r="W4288" t="s">
        <v>263</v>
      </c>
      <c r="X4288" s="59">
        <v>15700</v>
      </c>
      <c r="Y4288" s="59">
        <v>15700</v>
      </c>
      <c r="AA4288" s="146" t="str">
        <f t="shared" si="825"/>
        <v>EX</v>
      </c>
      <c r="AB4288" s="146">
        <f t="shared" si="827"/>
        <v>0</v>
      </c>
      <c r="AC4288" t="str">
        <f t="shared" si="818"/>
        <v>EX</v>
      </c>
      <c r="AD4288" s="74">
        <f t="shared" si="819"/>
        <v>15700</v>
      </c>
      <c r="AE4288" s="74">
        <f t="shared" si="824"/>
        <v>15700</v>
      </c>
      <c r="AF4288">
        <v>1</v>
      </c>
      <c r="AG4288">
        <v>0</v>
      </c>
      <c r="AH4288" s="74">
        <v>0</v>
      </c>
      <c r="AJ4288" s="74">
        <f t="shared" si="820"/>
        <v>0</v>
      </c>
      <c r="AK4288" s="74">
        <f t="shared" si="826"/>
        <v>15700</v>
      </c>
      <c r="AL4288" t="str">
        <f t="shared" si="821"/>
        <v>N</v>
      </c>
      <c r="AN4288" t="s">
        <v>92</v>
      </c>
      <c r="AO4288" t="s">
        <v>91</v>
      </c>
      <c r="AP4288" t="str">
        <f t="shared" si="822"/>
        <v>96</v>
      </c>
      <c r="AQ4288" s="145" t="s">
        <v>1826</v>
      </c>
      <c r="AR4288" t="str">
        <f t="shared" si="823"/>
        <v>1-Adjusted Base Budget</v>
      </c>
      <c r="AS4288" s="145" t="s">
        <v>1827</v>
      </c>
      <c r="AT4288" t="s">
        <v>213</v>
      </c>
      <c r="AV4288" t="str">
        <f t="shared" si="817"/>
        <v>VPUR</v>
      </c>
      <c r="AW4288" t="str">
        <f t="shared" si="816"/>
        <v>VP FOR PUBLIC AFFAIRS &amp; GOV'T RELATIONS</v>
      </c>
    </row>
    <row r="4289" spans="1:49">
      <c r="A4289" s="59">
        <v>2018</v>
      </c>
      <c r="B4289" t="s">
        <v>137</v>
      </c>
      <c r="C4289" t="s">
        <v>92</v>
      </c>
      <c r="D4289" t="s">
        <v>1447</v>
      </c>
      <c r="E4289" t="s">
        <v>1450</v>
      </c>
      <c r="F4289" t="s">
        <v>228</v>
      </c>
      <c r="H4289" t="s">
        <v>1451</v>
      </c>
      <c r="I4289" s="170" t="s">
        <v>90</v>
      </c>
      <c r="J4289" t="s">
        <v>91</v>
      </c>
      <c r="K4289" t="s">
        <v>214</v>
      </c>
      <c r="L4289" t="s">
        <v>355</v>
      </c>
      <c r="M4289" t="s">
        <v>356</v>
      </c>
      <c r="N4289" t="s">
        <v>217</v>
      </c>
      <c r="O4289" t="s">
        <v>263</v>
      </c>
      <c r="P4289" t="s">
        <v>357</v>
      </c>
      <c r="Q4289" t="s">
        <v>358</v>
      </c>
      <c r="R4289" t="s">
        <v>359</v>
      </c>
      <c r="S4289" t="s">
        <v>264</v>
      </c>
      <c r="T4289" t="s">
        <v>265</v>
      </c>
      <c r="U4289" s="61" t="s">
        <v>266</v>
      </c>
      <c r="V4289" t="s">
        <v>585</v>
      </c>
      <c r="W4289" t="s">
        <v>263</v>
      </c>
      <c r="X4289" s="59">
        <v>2500</v>
      </c>
      <c r="Y4289" s="59">
        <v>2500</v>
      </c>
      <c r="AA4289" s="146" t="str">
        <f t="shared" si="825"/>
        <v>EX</v>
      </c>
      <c r="AB4289" s="146">
        <f t="shared" si="827"/>
        <v>0</v>
      </c>
      <c r="AC4289" t="str">
        <f t="shared" si="818"/>
        <v>EX</v>
      </c>
      <c r="AD4289" s="74">
        <f t="shared" si="819"/>
        <v>2500</v>
      </c>
      <c r="AE4289" s="74">
        <f t="shared" si="824"/>
        <v>2500</v>
      </c>
      <c r="AF4289">
        <v>1</v>
      </c>
      <c r="AG4289">
        <v>0</v>
      </c>
      <c r="AH4289" s="74">
        <v>0</v>
      </c>
      <c r="AJ4289" s="74">
        <f t="shared" si="820"/>
        <v>0</v>
      </c>
      <c r="AK4289" s="74">
        <f t="shared" si="826"/>
        <v>2500</v>
      </c>
      <c r="AL4289" t="str">
        <f t="shared" si="821"/>
        <v>N</v>
      </c>
      <c r="AN4289" t="s">
        <v>92</v>
      </c>
      <c r="AO4289" t="s">
        <v>91</v>
      </c>
      <c r="AP4289" t="str">
        <f t="shared" si="822"/>
        <v>96</v>
      </c>
      <c r="AQ4289" s="145" t="s">
        <v>1826</v>
      </c>
      <c r="AR4289" t="str">
        <f t="shared" si="823"/>
        <v>1-Adjusted Base Budget</v>
      </c>
      <c r="AS4289" s="145" t="s">
        <v>1827</v>
      </c>
      <c r="AT4289" t="s">
        <v>213</v>
      </c>
      <c r="AV4289" t="str">
        <f t="shared" si="817"/>
        <v>VPUR</v>
      </c>
      <c r="AW4289" t="str">
        <f t="shared" si="816"/>
        <v>VP FOR PUBLIC AFFAIRS &amp; GOV'T RELATIONS</v>
      </c>
    </row>
    <row r="4290" spans="1:49">
      <c r="A4290" s="59">
        <v>2018</v>
      </c>
      <c r="B4290" t="s">
        <v>137</v>
      </c>
      <c r="C4290" t="s">
        <v>92</v>
      </c>
      <c r="D4290" t="s">
        <v>1447</v>
      </c>
      <c r="E4290" t="s">
        <v>1452</v>
      </c>
      <c r="F4290" t="s">
        <v>228</v>
      </c>
      <c r="H4290" t="s">
        <v>1453</v>
      </c>
      <c r="I4290" s="170" t="s">
        <v>90</v>
      </c>
      <c r="J4290" t="s">
        <v>91</v>
      </c>
      <c r="K4290" t="s">
        <v>214</v>
      </c>
      <c r="L4290" t="s">
        <v>360</v>
      </c>
      <c r="M4290" t="s">
        <v>361</v>
      </c>
      <c r="N4290" t="s">
        <v>217</v>
      </c>
      <c r="O4290" t="s">
        <v>263</v>
      </c>
      <c r="P4290" t="s">
        <v>362</v>
      </c>
      <c r="Q4290" t="s">
        <v>363</v>
      </c>
      <c r="R4290" t="s">
        <v>364</v>
      </c>
      <c r="S4290" t="s">
        <v>264</v>
      </c>
      <c r="T4290" t="s">
        <v>265</v>
      </c>
      <c r="U4290" s="61" t="s">
        <v>266</v>
      </c>
      <c r="V4290" t="s">
        <v>585</v>
      </c>
      <c r="W4290" t="s">
        <v>263</v>
      </c>
      <c r="X4290" s="59">
        <v>2414</v>
      </c>
      <c r="Y4290" s="59">
        <v>2414</v>
      </c>
      <c r="AA4290" s="146" t="str">
        <f t="shared" si="825"/>
        <v>EX</v>
      </c>
      <c r="AB4290" s="146">
        <f t="shared" si="827"/>
        <v>0</v>
      </c>
      <c r="AC4290" t="str">
        <f t="shared" si="818"/>
        <v>EX</v>
      </c>
      <c r="AD4290" s="74">
        <f t="shared" si="819"/>
        <v>2414</v>
      </c>
      <c r="AE4290" s="74">
        <f t="shared" si="824"/>
        <v>2414</v>
      </c>
      <c r="AF4290">
        <v>1</v>
      </c>
      <c r="AG4290">
        <v>0</v>
      </c>
      <c r="AH4290" s="74">
        <v>0</v>
      </c>
      <c r="AJ4290" s="74">
        <f t="shared" si="820"/>
        <v>0</v>
      </c>
      <c r="AK4290" s="74">
        <f t="shared" si="826"/>
        <v>2414</v>
      </c>
      <c r="AL4290" t="str">
        <f t="shared" si="821"/>
        <v>N</v>
      </c>
      <c r="AN4290" t="s">
        <v>92</v>
      </c>
      <c r="AO4290" t="s">
        <v>91</v>
      </c>
      <c r="AP4290" t="str">
        <f t="shared" si="822"/>
        <v>96</v>
      </c>
      <c r="AQ4290" s="145" t="s">
        <v>1826</v>
      </c>
      <c r="AR4290" t="str">
        <f t="shared" si="823"/>
        <v>1-Adjusted Base Budget</v>
      </c>
      <c r="AS4290" s="145" t="s">
        <v>1827</v>
      </c>
      <c r="AT4290" t="s">
        <v>213</v>
      </c>
      <c r="AV4290" t="str">
        <f t="shared" si="817"/>
        <v>VPUR</v>
      </c>
      <c r="AW4290" t="str">
        <f t="shared" si="816"/>
        <v>VP FOR PUBLIC AFFAIRS &amp; GOV'T RELATIONS</v>
      </c>
    </row>
    <row r="4291" spans="1:49">
      <c r="A4291" s="59">
        <v>2018</v>
      </c>
      <c r="B4291" t="s">
        <v>137</v>
      </c>
      <c r="C4291" t="s">
        <v>92</v>
      </c>
      <c r="D4291" t="s">
        <v>1447</v>
      </c>
      <c r="E4291" t="s">
        <v>1450</v>
      </c>
      <c r="F4291" t="s">
        <v>228</v>
      </c>
      <c r="H4291" t="s">
        <v>1451</v>
      </c>
      <c r="I4291" s="170" t="s">
        <v>90</v>
      </c>
      <c r="J4291" t="s">
        <v>91</v>
      </c>
      <c r="K4291" t="s">
        <v>214</v>
      </c>
      <c r="L4291" t="s">
        <v>360</v>
      </c>
      <c r="M4291" t="s">
        <v>361</v>
      </c>
      <c r="N4291" t="s">
        <v>217</v>
      </c>
      <c r="O4291" t="s">
        <v>263</v>
      </c>
      <c r="P4291" t="s">
        <v>362</v>
      </c>
      <c r="Q4291" t="s">
        <v>363</v>
      </c>
      <c r="R4291" t="s">
        <v>364</v>
      </c>
      <c r="S4291" t="s">
        <v>264</v>
      </c>
      <c r="T4291" t="s">
        <v>265</v>
      </c>
      <c r="U4291" s="61" t="s">
        <v>266</v>
      </c>
      <c r="V4291" t="s">
        <v>585</v>
      </c>
      <c r="W4291" t="s">
        <v>263</v>
      </c>
      <c r="X4291" s="59">
        <v>2000</v>
      </c>
      <c r="Y4291" s="59">
        <v>2000</v>
      </c>
      <c r="AA4291" s="146" t="str">
        <f t="shared" si="825"/>
        <v>EX</v>
      </c>
      <c r="AB4291" s="146">
        <f t="shared" si="827"/>
        <v>0</v>
      </c>
      <c r="AC4291" t="str">
        <f t="shared" si="818"/>
        <v>EX</v>
      </c>
      <c r="AD4291" s="74">
        <f t="shared" si="819"/>
        <v>2000</v>
      </c>
      <c r="AE4291" s="74">
        <f t="shared" si="824"/>
        <v>2000</v>
      </c>
      <c r="AF4291">
        <v>1</v>
      </c>
      <c r="AG4291">
        <v>0</v>
      </c>
      <c r="AH4291" s="74">
        <v>0</v>
      </c>
      <c r="AJ4291" s="74">
        <f t="shared" si="820"/>
        <v>0</v>
      </c>
      <c r="AK4291" s="74">
        <f t="shared" si="826"/>
        <v>2000</v>
      </c>
      <c r="AL4291" t="str">
        <f t="shared" si="821"/>
        <v>N</v>
      </c>
      <c r="AN4291" t="s">
        <v>92</v>
      </c>
      <c r="AO4291" t="s">
        <v>91</v>
      </c>
      <c r="AP4291" t="str">
        <f t="shared" si="822"/>
        <v>96</v>
      </c>
      <c r="AQ4291" s="145" t="s">
        <v>1826</v>
      </c>
      <c r="AR4291" t="str">
        <f t="shared" si="823"/>
        <v>1-Adjusted Base Budget</v>
      </c>
      <c r="AS4291" s="145" t="s">
        <v>1827</v>
      </c>
      <c r="AT4291" t="s">
        <v>213</v>
      </c>
      <c r="AV4291" t="str">
        <f t="shared" si="817"/>
        <v>VPUR</v>
      </c>
      <c r="AW4291" t="str">
        <f t="shared" si="816"/>
        <v>VP FOR PUBLIC AFFAIRS &amp; GOV'T RELATIONS</v>
      </c>
    </row>
    <row r="4292" spans="1:49">
      <c r="A4292" s="59">
        <v>2018</v>
      </c>
      <c r="B4292" t="s">
        <v>137</v>
      </c>
      <c r="C4292" t="s">
        <v>92</v>
      </c>
      <c r="D4292" t="s">
        <v>1447</v>
      </c>
      <c r="E4292" t="s">
        <v>1450</v>
      </c>
      <c r="F4292" t="s">
        <v>228</v>
      </c>
      <c r="H4292" t="s">
        <v>1451</v>
      </c>
      <c r="I4292" s="170" t="s">
        <v>90</v>
      </c>
      <c r="J4292" t="s">
        <v>91</v>
      </c>
      <c r="K4292" t="s">
        <v>214</v>
      </c>
      <c r="L4292" t="s">
        <v>484</v>
      </c>
      <c r="M4292" t="s">
        <v>485</v>
      </c>
      <c r="N4292" t="s">
        <v>217</v>
      </c>
      <c r="O4292" t="s">
        <v>263</v>
      </c>
      <c r="P4292" t="s">
        <v>362</v>
      </c>
      <c r="Q4292" t="s">
        <v>363</v>
      </c>
      <c r="R4292" t="s">
        <v>364</v>
      </c>
      <c r="S4292" t="s">
        <v>264</v>
      </c>
      <c r="T4292" t="s">
        <v>265</v>
      </c>
      <c r="U4292" s="61" t="s">
        <v>266</v>
      </c>
      <c r="V4292" t="s">
        <v>585</v>
      </c>
      <c r="W4292" t="s">
        <v>263</v>
      </c>
      <c r="X4292" s="59">
        <v>4500</v>
      </c>
      <c r="Y4292" s="59">
        <v>4500</v>
      </c>
      <c r="AA4292" s="146" t="str">
        <f t="shared" si="825"/>
        <v>EX</v>
      </c>
      <c r="AB4292" s="146">
        <f t="shared" si="827"/>
        <v>0</v>
      </c>
      <c r="AC4292" t="str">
        <f t="shared" si="818"/>
        <v>EX</v>
      </c>
      <c r="AD4292" s="74">
        <f t="shared" si="819"/>
        <v>4500</v>
      </c>
      <c r="AE4292" s="74">
        <f t="shared" si="824"/>
        <v>4500</v>
      </c>
      <c r="AF4292">
        <v>1</v>
      </c>
      <c r="AG4292">
        <v>0</v>
      </c>
      <c r="AH4292" s="74">
        <v>0</v>
      </c>
      <c r="AJ4292" s="74">
        <f t="shared" si="820"/>
        <v>0</v>
      </c>
      <c r="AK4292" s="74">
        <f t="shared" si="826"/>
        <v>4500</v>
      </c>
      <c r="AL4292" t="str">
        <f t="shared" si="821"/>
        <v>N</v>
      </c>
      <c r="AN4292" t="s">
        <v>92</v>
      </c>
      <c r="AO4292" t="s">
        <v>91</v>
      </c>
      <c r="AP4292" t="str">
        <f t="shared" si="822"/>
        <v>96</v>
      </c>
      <c r="AQ4292" s="145" t="s">
        <v>1826</v>
      </c>
      <c r="AR4292" t="str">
        <f t="shared" si="823"/>
        <v>1-Adjusted Base Budget</v>
      </c>
      <c r="AS4292" s="145" t="s">
        <v>1827</v>
      </c>
      <c r="AT4292" t="s">
        <v>213</v>
      </c>
      <c r="AV4292" t="str">
        <f t="shared" si="817"/>
        <v>VPUR</v>
      </c>
      <c r="AW4292" t="str">
        <f t="shared" si="816"/>
        <v>VP FOR PUBLIC AFFAIRS &amp; GOV'T RELATIONS</v>
      </c>
    </row>
    <row r="4293" spans="1:49">
      <c r="A4293" s="59">
        <v>2018</v>
      </c>
      <c r="B4293" t="s">
        <v>137</v>
      </c>
      <c r="C4293" t="s">
        <v>92</v>
      </c>
      <c r="D4293" t="s">
        <v>1447</v>
      </c>
      <c r="E4293" t="s">
        <v>1450</v>
      </c>
      <c r="F4293" t="s">
        <v>228</v>
      </c>
      <c r="H4293" t="s">
        <v>1451</v>
      </c>
      <c r="I4293" s="170" t="s">
        <v>90</v>
      </c>
      <c r="J4293" t="s">
        <v>91</v>
      </c>
      <c r="K4293" t="s">
        <v>214</v>
      </c>
      <c r="L4293" t="s">
        <v>493</v>
      </c>
      <c r="M4293" t="s">
        <v>494</v>
      </c>
      <c r="N4293" t="s">
        <v>217</v>
      </c>
      <c r="O4293" t="s">
        <v>263</v>
      </c>
      <c r="P4293" t="s">
        <v>488</v>
      </c>
      <c r="Q4293" t="s">
        <v>489</v>
      </c>
      <c r="R4293" t="s">
        <v>490</v>
      </c>
      <c r="S4293" t="s">
        <v>264</v>
      </c>
      <c r="T4293" t="s">
        <v>265</v>
      </c>
      <c r="U4293" s="61" t="s">
        <v>266</v>
      </c>
      <c r="V4293" t="s">
        <v>585</v>
      </c>
      <c r="W4293" t="s">
        <v>263</v>
      </c>
      <c r="X4293" s="59">
        <v>6000</v>
      </c>
      <c r="Y4293" s="59">
        <v>6000</v>
      </c>
      <c r="AA4293" s="146" t="str">
        <f t="shared" si="825"/>
        <v>EX</v>
      </c>
      <c r="AB4293" s="146">
        <f t="shared" si="827"/>
        <v>0</v>
      </c>
      <c r="AC4293" t="str">
        <f t="shared" si="818"/>
        <v>EX</v>
      </c>
      <c r="AD4293" s="74">
        <f t="shared" si="819"/>
        <v>6000</v>
      </c>
      <c r="AE4293" s="74">
        <f t="shared" si="824"/>
        <v>6000</v>
      </c>
      <c r="AF4293">
        <v>1</v>
      </c>
      <c r="AG4293">
        <v>0</v>
      </c>
      <c r="AH4293" s="74">
        <v>0</v>
      </c>
      <c r="AJ4293" s="74">
        <f t="shared" si="820"/>
        <v>0</v>
      </c>
      <c r="AK4293" s="74">
        <f t="shared" si="826"/>
        <v>6000</v>
      </c>
      <c r="AL4293" t="str">
        <f t="shared" si="821"/>
        <v>N</v>
      </c>
      <c r="AN4293" t="s">
        <v>92</v>
      </c>
      <c r="AO4293" t="s">
        <v>91</v>
      </c>
      <c r="AP4293" t="str">
        <f t="shared" si="822"/>
        <v>96</v>
      </c>
      <c r="AQ4293" s="145" t="s">
        <v>1826</v>
      </c>
      <c r="AR4293" t="str">
        <f t="shared" si="823"/>
        <v>1-Adjusted Base Budget</v>
      </c>
      <c r="AS4293" s="145" t="s">
        <v>1827</v>
      </c>
      <c r="AT4293" t="s">
        <v>213</v>
      </c>
      <c r="AV4293" t="str">
        <f t="shared" si="817"/>
        <v>VPUR</v>
      </c>
      <c r="AW4293" t="str">
        <f t="shared" si="816"/>
        <v>VP FOR PUBLIC AFFAIRS &amp; GOV'T RELATIONS</v>
      </c>
    </row>
    <row r="4294" spans="1:49">
      <c r="A4294" s="59">
        <v>2018</v>
      </c>
      <c r="B4294" t="s">
        <v>137</v>
      </c>
      <c r="C4294" t="s">
        <v>92</v>
      </c>
      <c r="D4294" t="s">
        <v>1447</v>
      </c>
      <c r="E4294" t="s">
        <v>1450</v>
      </c>
      <c r="F4294" t="s">
        <v>228</v>
      </c>
      <c r="H4294" t="s">
        <v>1451</v>
      </c>
      <c r="I4294" s="170" t="s">
        <v>90</v>
      </c>
      <c r="J4294" t="s">
        <v>91</v>
      </c>
      <c r="K4294" t="s">
        <v>214</v>
      </c>
      <c r="L4294" t="s">
        <v>377</v>
      </c>
      <c r="M4294" t="s">
        <v>378</v>
      </c>
      <c r="N4294" t="s">
        <v>217</v>
      </c>
      <c r="O4294" t="s">
        <v>263</v>
      </c>
      <c r="P4294" t="s">
        <v>379</v>
      </c>
      <c r="Q4294" t="s">
        <v>379</v>
      </c>
      <c r="R4294" t="s">
        <v>380</v>
      </c>
      <c r="S4294" t="s">
        <v>264</v>
      </c>
      <c r="T4294" t="s">
        <v>265</v>
      </c>
      <c r="U4294" s="61" t="s">
        <v>266</v>
      </c>
      <c r="V4294" t="s">
        <v>585</v>
      </c>
      <c r="W4294" t="s">
        <v>263</v>
      </c>
      <c r="X4294" s="59">
        <v>8000</v>
      </c>
      <c r="Y4294" s="59">
        <v>8000</v>
      </c>
      <c r="AA4294" s="146" t="str">
        <f t="shared" si="825"/>
        <v>EX</v>
      </c>
      <c r="AB4294" s="146">
        <f t="shared" si="827"/>
        <v>0</v>
      </c>
      <c r="AC4294" t="str">
        <f t="shared" si="818"/>
        <v>EX</v>
      </c>
      <c r="AD4294" s="74">
        <f t="shared" si="819"/>
        <v>8000</v>
      </c>
      <c r="AE4294" s="74">
        <f t="shared" si="824"/>
        <v>8000</v>
      </c>
      <c r="AF4294">
        <v>1</v>
      </c>
      <c r="AG4294">
        <v>0</v>
      </c>
      <c r="AH4294" s="74">
        <v>0</v>
      </c>
      <c r="AJ4294" s="74">
        <f t="shared" si="820"/>
        <v>0</v>
      </c>
      <c r="AK4294" s="74">
        <f t="shared" si="826"/>
        <v>8000</v>
      </c>
      <c r="AL4294" t="str">
        <f t="shared" si="821"/>
        <v>N</v>
      </c>
      <c r="AN4294" t="s">
        <v>92</v>
      </c>
      <c r="AO4294" t="s">
        <v>91</v>
      </c>
      <c r="AP4294" t="str">
        <f t="shared" si="822"/>
        <v>96</v>
      </c>
      <c r="AQ4294" s="145" t="s">
        <v>1826</v>
      </c>
      <c r="AR4294" t="str">
        <f t="shared" si="823"/>
        <v>1-Adjusted Base Budget</v>
      </c>
      <c r="AS4294" s="145" t="s">
        <v>1827</v>
      </c>
      <c r="AT4294" t="s">
        <v>213</v>
      </c>
      <c r="AV4294" t="str">
        <f t="shared" si="817"/>
        <v>VPUR</v>
      </c>
      <c r="AW4294" t="str">
        <f t="shared" ref="AW4294:AW4357" si="828" xml:space="preserve"> IF(AND($AN4294="UAVP",$Z4294="OE"),$AO4294 &amp; "-ONLINE EDUCATION",IF(AND($AN4294="VPIT",OR($Z4294="SS",$Z4294="IT")),$AO4294 &amp; "-SHARED SERVICES",$AO4294))</f>
        <v>VP FOR PUBLIC AFFAIRS &amp; GOV'T RELATIONS</v>
      </c>
    </row>
    <row r="4295" spans="1:49">
      <c r="A4295" s="59">
        <v>2018</v>
      </c>
      <c r="B4295" t="s">
        <v>137</v>
      </c>
      <c r="C4295" t="s">
        <v>92</v>
      </c>
      <c r="D4295" t="s">
        <v>1447</v>
      </c>
      <c r="E4295" t="s">
        <v>1450</v>
      </c>
      <c r="F4295" t="s">
        <v>228</v>
      </c>
      <c r="H4295" t="s">
        <v>1451</v>
      </c>
      <c r="I4295" s="170" t="s">
        <v>90</v>
      </c>
      <c r="J4295" t="s">
        <v>91</v>
      </c>
      <c r="K4295" t="s">
        <v>214</v>
      </c>
      <c r="L4295" t="s">
        <v>497</v>
      </c>
      <c r="M4295" t="s">
        <v>498</v>
      </c>
      <c r="N4295" t="s">
        <v>217</v>
      </c>
      <c r="O4295" t="s">
        <v>263</v>
      </c>
      <c r="P4295" t="s">
        <v>362</v>
      </c>
      <c r="Q4295" t="s">
        <v>363</v>
      </c>
      <c r="R4295" t="s">
        <v>364</v>
      </c>
      <c r="S4295" t="s">
        <v>264</v>
      </c>
      <c r="T4295" t="s">
        <v>265</v>
      </c>
      <c r="U4295" s="61" t="s">
        <v>266</v>
      </c>
      <c r="V4295" t="s">
        <v>585</v>
      </c>
      <c r="W4295" t="s">
        <v>263</v>
      </c>
      <c r="X4295" s="59">
        <v>3500</v>
      </c>
      <c r="Y4295" s="59">
        <v>3500</v>
      </c>
      <c r="AA4295" s="146" t="str">
        <f t="shared" si="825"/>
        <v>EX</v>
      </c>
      <c r="AB4295" s="146">
        <f t="shared" si="827"/>
        <v>0</v>
      </c>
      <c r="AC4295" t="str">
        <f t="shared" si="818"/>
        <v>EX</v>
      </c>
      <c r="AD4295" s="74">
        <f t="shared" si="819"/>
        <v>3500</v>
      </c>
      <c r="AE4295" s="74">
        <f t="shared" si="824"/>
        <v>3500</v>
      </c>
      <c r="AF4295">
        <v>1</v>
      </c>
      <c r="AG4295">
        <v>0</v>
      </c>
      <c r="AH4295" s="74">
        <v>0</v>
      </c>
      <c r="AJ4295" s="74">
        <f t="shared" si="820"/>
        <v>0</v>
      </c>
      <c r="AK4295" s="74">
        <f t="shared" si="826"/>
        <v>3500</v>
      </c>
      <c r="AL4295" t="str">
        <f t="shared" si="821"/>
        <v>N</v>
      </c>
      <c r="AN4295" t="s">
        <v>92</v>
      </c>
      <c r="AO4295" t="s">
        <v>91</v>
      </c>
      <c r="AP4295" t="str">
        <f t="shared" si="822"/>
        <v>96</v>
      </c>
      <c r="AQ4295" s="145" t="s">
        <v>1826</v>
      </c>
      <c r="AR4295" t="str">
        <f t="shared" si="823"/>
        <v>1-Adjusted Base Budget</v>
      </c>
      <c r="AS4295" s="145" t="s">
        <v>1827</v>
      </c>
      <c r="AT4295" t="s">
        <v>213</v>
      </c>
      <c r="AV4295" t="str">
        <f t="shared" si="817"/>
        <v>VPUR</v>
      </c>
      <c r="AW4295" t="str">
        <f t="shared" si="828"/>
        <v>VP FOR PUBLIC AFFAIRS &amp; GOV'T RELATIONS</v>
      </c>
    </row>
    <row r="4296" spans="1:49">
      <c r="A4296" s="59">
        <v>2018</v>
      </c>
      <c r="B4296" t="s">
        <v>137</v>
      </c>
      <c r="C4296" t="s">
        <v>92</v>
      </c>
      <c r="D4296" t="s">
        <v>1447</v>
      </c>
      <c r="E4296" t="s">
        <v>1452</v>
      </c>
      <c r="F4296" t="s">
        <v>228</v>
      </c>
      <c r="H4296" t="s">
        <v>1453</v>
      </c>
      <c r="I4296" s="170" t="s">
        <v>90</v>
      </c>
      <c r="J4296" t="s">
        <v>91</v>
      </c>
      <c r="K4296" t="s">
        <v>214</v>
      </c>
      <c r="L4296" t="s">
        <v>381</v>
      </c>
      <c r="M4296" t="s">
        <v>382</v>
      </c>
      <c r="N4296" t="s">
        <v>217</v>
      </c>
      <c r="O4296" t="s">
        <v>263</v>
      </c>
      <c r="P4296" t="s">
        <v>362</v>
      </c>
      <c r="Q4296" t="s">
        <v>363</v>
      </c>
      <c r="R4296" t="s">
        <v>364</v>
      </c>
      <c r="S4296" t="s">
        <v>264</v>
      </c>
      <c r="T4296" t="s">
        <v>265</v>
      </c>
      <c r="U4296" s="61" t="s">
        <v>266</v>
      </c>
      <c r="V4296" t="s">
        <v>585</v>
      </c>
      <c r="W4296" t="s">
        <v>263</v>
      </c>
      <c r="X4296" s="59">
        <v>5000</v>
      </c>
      <c r="Y4296" s="59">
        <v>5000</v>
      </c>
      <c r="AA4296" s="146" t="str">
        <f t="shared" si="825"/>
        <v>EX</v>
      </c>
      <c r="AB4296" s="146">
        <f t="shared" si="827"/>
        <v>0</v>
      </c>
      <c r="AC4296" t="str">
        <f t="shared" si="818"/>
        <v>EX</v>
      </c>
      <c r="AD4296" s="74">
        <f t="shared" si="819"/>
        <v>5000</v>
      </c>
      <c r="AE4296" s="74">
        <f t="shared" si="824"/>
        <v>5000</v>
      </c>
      <c r="AF4296">
        <v>1</v>
      </c>
      <c r="AG4296">
        <v>0</v>
      </c>
      <c r="AH4296" s="74">
        <v>0</v>
      </c>
      <c r="AJ4296" s="74">
        <f t="shared" si="820"/>
        <v>0</v>
      </c>
      <c r="AK4296" s="74">
        <f t="shared" si="826"/>
        <v>5000</v>
      </c>
      <c r="AL4296" t="str">
        <f t="shared" si="821"/>
        <v>N</v>
      </c>
      <c r="AN4296" t="s">
        <v>92</v>
      </c>
      <c r="AO4296" t="s">
        <v>91</v>
      </c>
      <c r="AP4296" t="str">
        <f t="shared" si="822"/>
        <v>96</v>
      </c>
      <c r="AQ4296" s="145" t="s">
        <v>1826</v>
      </c>
      <c r="AR4296" t="str">
        <f t="shared" si="823"/>
        <v>1-Adjusted Base Budget</v>
      </c>
      <c r="AS4296" s="145" t="s">
        <v>1827</v>
      </c>
      <c r="AT4296" t="s">
        <v>213</v>
      </c>
      <c r="AV4296" t="str">
        <f t="shared" si="817"/>
        <v>VPUR</v>
      </c>
      <c r="AW4296" t="str">
        <f t="shared" si="828"/>
        <v>VP FOR PUBLIC AFFAIRS &amp; GOV'T RELATIONS</v>
      </c>
    </row>
    <row r="4297" spans="1:49">
      <c r="A4297" s="59">
        <v>2018</v>
      </c>
      <c r="B4297" t="s">
        <v>137</v>
      </c>
      <c r="C4297" t="s">
        <v>92</v>
      </c>
      <c r="D4297" t="s">
        <v>1447</v>
      </c>
      <c r="E4297" t="s">
        <v>1450</v>
      </c>
      <c r="F4297" t="s">
        <v>228</v>
      </c>
      <c r="H4297" t="s">
        <v>1451</v>
      </c>
      <c r="I4297" s="170" t="s">
        <v>90</v>
      </c>
      <c r="J4297" t="s">
        <v>91</v>
      </c>
      <c r="K4297" t="s">
        <v>214</v>
      </c>
      <c r="L4297" t="s">
        <v>381</v>
      </c>
      <c r="M4297" t="s">
        <v>382</v>
      </c>
      <c r="N4297" t="s">
        <v>217</v>
      </c>
      <c r="O4297" t="s">
        <v>263</v>
      </c>
      <c r="P4297" t="s">
        <v>362</v>
      </c>
      <c r="Q4297" t="s">
        <v>363</v>
      </c>
      <c r="R4297" t="s">
        <v>364</v>
      </c>
      <c r="S4297" t="s">
        <v>264</v>
      </c>
      <c r="T4297" t="s">
        <v>265</v>
      </c>
      <c r="U4297" s="61" t="s">
        <v>266</v>
      </c>
      <c r="V4297" t="s">
        <v>585</v>
      </c>
      <c r="W4297" t="s">
        <v>263</v>
      </c>
      <c r="X4297" s="59">
        <v>2000</v>
      </c>
      <c r="Y4297" s="59">
        <v>2000</v>
      </c>
      <c r="AA4297" s="146" t="str">
        <f t="shared" si="825"/>
        <v>EX</v>
      </c>
      <c r="AB4297" s="146">
        <f t="shared" si="827"/>
        <v>0</v>
      </c>
      <c r="AC4297" t="str">
        <f t="shared" si="818"/>
        <v>EX</v>
      </c>
      <c r="AD4297" s="74">
        <f t="shared" si="819"/>
        <v>2000</v>
      </c>
      <c r="AE4297" s="74">
        <f t="shared" si="824"/>
        <v>2000</v>
      </c>
      <c r="AF4297">
        <v>1</v>
      </c>
      <c r="AG4297">
        <v>0</v>
      </c>
      <c r="AH4297" s="74">
        <v>0</v>
      </c>
      <c r="AJ4297" s="74">
        <f t="shared" si="820"/>
        <v>0</v>
      </c>
      <c r="AK4297" s="74">
        <f t="shared" si="826"/>
        <v>2000</v>
      </c>
      <c r="AL4297" t="str">
        <f t="shared" si="821"/>
        <v>N</v>
      </c>
      <c r="AN4297" t="s">
        <v>92</v>
      </c>
      <c r="AO4297" t="s">
        <v>91</v>
      </c>
      <c r="AP4297" t="str">
        <f t="shared" si="822"/>
        <v>96</v>
      </c>
      <c r="AQ4297" s="145" t="s">
        <v>1826</v>
      </c>
      <c r="AR4297" t="str">
        <f t="shared" si="823"/>
        <v>1-Adjusted Base Budget</v>
      </c>
      <c r="AS4297" s="145" t="s">
        <v>1827</v>
      </c>
      <c r="AT4297" t="s">
        <v>213</v>
      </c>
      <c r="AV4297" t="str">
        <f t="shared" si="817"/>
        <v>VPUR</v>
      </c>
      <c r="AW4297" t="str">
        <f t="shared" si="828"/>
        <v>VP FOR PUBLIC AFFAIRS &amp; GOV'T RELATIONS</v>
      </c>
    </row>
    <row r="4298" spans="1:49">
      <c r="A4298" s="59">
        <v>2018</v>
      </c>
      <c r="B4298" t="s">
        <v>137</v>
      </c>
      <c r="C4298" t="s">
        <v>92</v>
      </c>
      <c r="D4298" t="s">
        <v>1447</v>
      </c>
      <c r="E4298" t="s">
        <v>1448</v>
      </c>
      <c r="F4298" t="s">
        <v>228</v>
      </c>
      <c r="H4298" t="s">
        <v>1449</v>
      </c>
      <c r="I4298" s="170" t="s">
        <v>90</v>
      </c>
      <c r="J4298" t="s">
        <v>91</v>
      </c>
      <c r="K4298" t="s">
        <v>214</v>
      </c>
      <c r="L4298" t="s">
        <v>1175</v>
      </c>
      <c r="M4298" t="s">
        <v>1176</v>
      </c>
      <c r="N4298" t="s">
        <v>217</v>
      </c>
      <c r="O4298" t="s">
        <v>263</v>
      </c>
      <c r="P4298" t="s">
        <v>379</v>
      </c>
      <c r="Q4298" t="s">
        <v>379</v>
      </c>
      <c r="R4298" t="s">
        <v>380</v>
      </c>
      <c r="S4298" t="s">
        <v>264</v>
      </c>
      <c r="T4298" t="s">
        <v>265</v>
      </c>
      <c r="U4298" s="61" t="s">
        <v>266</v>
      </c>
      <c r="V4298" t="s">
        <v>585</v>
      </c>
      <c r="W4298" t="s">
        <v>263</v>
      </c>
      <c r="X4298" s="59">
        <v>45000</v>
      </c>
      <c r="Y4298" s="59">
        <v>45000</v>
      </c>
      <c r="AA4298" s="146" t="str">
        <f t="shared" si="825"/>
        <v>EX</v>
      </c>
      <c r="AB4298" s="146">
        <f t="shared" si="827"/>
        <v>0</v>
      </c>
      <c r="AC4298" t="str">
        <f t="shared" si="818"/>
        <v>EX</v>
      </c>
      <c r="AD4298" s="74">
        <f t="shared" si="819"/>
        <v>45000</v>
      </c>
      <c r="AE4298" s="74">
        <f t="shared" si="824"/>
        <v>45000</v>
      </c>
      <c r="AF4298">
        <v>1</v>
      </c>
      <c r="AG4298">
        <v>0</v>
      </c>
      <c r="AH4298" s="74">
        <v>0</v>
      </c>
      <c r="AJ4298" s="74">
        <f t="shared" si="820"/>
        <v>0</v>
      </c>
      <c r="AK4298" s="74">
        <f t="shared" si="826"/>
        <v>45000</v>
      </c>
      <c r="AL4298" t="str">
        <f t="shared" si="821"/>
        <v>N</v>
      </c>
      <c r="AN4298" t="s">
        <v>92</v>
      </c>
      <c r="AO4298" t="s">
        <v>91</v>
      </c>
      <c r="AP4298" t="str">
        <f t="shared" si="822"/>
        <v>96</v>
      </c>
      <c r="AQ4298" s="145" t="s">
        <v>1826</v>
      </c>
      <c r="AR4298" t="str">
        <f t="shared" si="823"/>
        <v>1-Adjusted Base Budget</v>
      </c>
      <c r="AS4298" s="145" t="s">
        <v>1827</v>
      </c>
      <c r="AT4298" t="s">
        <v>213</v>
      </c>
      <c r="AV4298" t="str">
        <f t="shared" si="817"/>
        <v>VPUR</v>
      </c>
      <c r="AW4298" t="str">
        <f t="shared" si="828"/>
        <v>VP FOR PUBLIC AFFAIRS &amp; GOV'T RELATIONS</v>
      </c>
    </row>
    <row r="4299" spans="1:49">
      <c r="A4299" s="59">
        <v>2018</v>
      </c>
      <c r="B4299" t="s">
        <v>137</v>
      </c>
      <c r="C4299" t="s">
        <v>92</v>
      </c>
      <c r="D4299" t="s">
        <v>1447</v>
      </c>
      <c r="E4299" t="s">
        <v>1450</v>
      </c>
      <c r="F4299" t="s">
        <v>228</v>
      </c>
      <c r="H4299" t="s">
        <v>1451</v>
      </c>
      <c r="I4299" s="170" t="s">
        <v>90</v>
      </c>
      <c r="J4299" t="s">
        <v>91</v>
      </c>
      <c r="K4299" t="s">
        <v>214</v>
      </c>
      <c r="L4299" t="s">
        <v>1175</v>
      </c>
      <c r="M4299" t="s">
        <v>1176</v>
      </c>
      <c r="N4299" t="s">
        <v>217</v>
      </c>
      <c r="O4299" t="s">
        <v>263</v>
      </c>
      <c r="P4299" t="s">
        <v>379</v>
      </c>
      <c r="Q4299" t="s">
        <v>379</v>
      </c>
      <c r="R4299" t="s">
        <v>380</v>
      </c>
      <c r="S4299" t="s">
        <v>264</v>
      </c>
      <c r="T4299" t="s">
        <v>265</v>
      </c>
      <c r="U4299" s="61" t="s">
        <v>266</v>
      </c>
      <c r="V4299" t="s">
        <v>585</v>
      </c>
      <c r="W4299" t="s">
        <v>263</v>
      </c>
      <c r="X4299" s="59">
        <v>3000</v>
      </c>
      <c r="Y4299" s="59">
        <v>3000</v>
      </c>
      <c r="AA4299" s="146" t="str">
        <f t="shared" si="825"/>
        <v>EX</v>
      </c>
      <c r="AB4299" s="146">
        <f t="shared" si="827"/>
        <v>0</v>
      </c>
      <c r="AC4299" t="str">
        <f t="shared" si="818"/>
        <v>EX</v>
      </c>
      <c r="AD4299" s="74">
        <f t="shared" si="819"/>
        <v>3000</v>
      </c>
      <c r="AE4299" s="74">
        <f t="shared" si="824"/>
        <v>3000</v>
      </c>
      <c r="AF4299">
        <v>1</v>
      </c>
      <c r="AG4299">
        <v>0</v>
      </c>
      <c r="AH4299" s="74">
        <v>0</v>
      </c>
      <c r="AJ4299" s="74">
        <f t="shared" si="820"/>
        <v>0</v>
      </c>
      <c r="AK4299" s="74">
        <f t="shared" si="826"/>
        <v>3000</v>
      </c>
      <c r="AL4299" t="str">
        <f t="shared" si="821"/>
        <v>N</v>
      </c>
      <c r="AN4299" t="s">
        <v>92</v>
      </c>
      <c r="AO4299" t="s">
        <v>91</v>
      </c>
      <c r="AP4299" t="str">
        <f t="shared" si="822"/>
        <v>96</v>
      </c>
      <c r="AQ4299" s="145" t="s">
        <v>1826</v>
      </c>
      <c r="AR4299" t="str">
        <f t="shared" si="823"/>
        <v>1-Adjusted Base Budget</v>
      </c>
      <c r="AS4299" s="145" t="s">
        <v>1827</v>
      </c>
      <c r="AT4299" t="s">
        <v>213</v>
      </c>
      <c r="AV4299" t="str">
        <f t="shared" si="817"/>
        <v>VPUR</v>
      </c>
      <c r="AW4299" t="str">
        <f t="shared" si="828"/>
        <v>VP FOR PUBLIC AFFAIRS &amp; GOV'T RELATIONS</v>
      </c>
    </row>
    <row r="4300" spans="1:49">
      <c r="A4300" s="59">
        <v>2018</v>
      </c>
      <c r="B4300" t="s">
        <v>137</v>
      </c>
      <c r="C4300" t="s">
        <v>92</v>
      </c>
      <c r="D4300" t="s">
        <v>1447</v>
      </c>
      <c r="E4300" t="s">
        <v>1450</v>
      </c>
      <c r="F4300" t="s">
        <v>228</v>
      </c>
      <c r="H4300" t="s">
        <v>1451</v>
      </c>
      <c r="I4300" s="170" t="s">
        <v>90</v>
      </c>
      <c r="J4300" t="s">
        <v>91</v>
      </c>
      <c r="K4300" t="s">
        <v>214</v>
      </c>
      <c r="L4300" t="s">
        <v>503</v>
      </c>
      <c r="M4300" t="s">
        <v>504</v>
      </c>
      <c r="N4300" t="s">
        <v>217</v>
      </c>
      <c r="O4300" t="s">
        <v>263</v>
      </c>
      <c r="P4300" t="s">
        <v>379</v>
      </c>
      <c r="Q4300" t="s">
        <v>379</v>
      </c>
      <c r="R4300" t="s">
        <v>380</v>
      </c>
      <c r="S4300" t="s">
        <v>264</v>
      </c>
      <c r="T4300" t="s">
        <v>265</v>
      </c>
      <c r="U4300" s="61" t="s">
        <v>266</v>
      </c>
      <c r="V4300" t="s">
        <v>585</v>
      </c>
      <c r="W4300" t="s">
        <v>263</v>
      </c>
      <c r="X4300" s="59">
        <v>4200</v>
      </c>
      <c r="Y4300" s="59">
        <v>4200</v>
      </c>
      <c r="AA4300" s="146" t="str">
        <f t="shared" si="825"/>
        <v>EX</v>
      </c>
      <c r="AB4300" s="146">
        <f t="shared" si="827"/>
        <v>0</v>
      </c>
      <c r="AC4300" t="str">
        <f t="shared" si="818"/>
        <v>EX</v>
      </c>
      <c r="AD4300" s="74">
        <f t="shared" si="819"/>
        <v>4200</v>
      </c>
      <c r="AE4300" s="74">
        <f t="shared" si="824"/>
        <v>4200</v>
      </c>
      <c r="AF4300">
        <v>1</v>
      </c>
      <c r="AG4300">
        <v>0</v>
      </c>
      <c r="AH4300" s="74">
        <v>0</v>
      </c>
      <c r="AJ4300" s="74">
        <f t="shared" si="820"/>
        <v>0</v>
      </c>
      <c r="AK4300" s="74">
        <f t="shared" si="826"/>
        <v>4200</v>
      </c>
      <c r="AL4300" t="str">
        <f t="shared" si="821"/>
        <v>N</v>
      </c>
      <c r="AN4300" t="s">
        <v>92</v>
      </c>
      <c r="AO4300" t="s">
        <v>91</v>
      </c>
      <c r="AP4300" t="str">
        <f t="shared" si="822"/>
        <v>96</v>
      </c>
      <c r="AQ4300" s="145" t="s">
        <v>1826</v>
      </c>
      <c r="AR4300" t="str">
        <f t="shared" si="823"/>
        <v>1-Adjusted Base Budget</v>
      </c>
      <c r="AS4300" s="145" t="s">
        <v>1827</v>
      </c>
      <c r="AT4300" t="s">
        <v>213</v>
      </c>
      <c r="AV4300" t="str">
        <f t="shared" ref="AV4300:AV4363" si="829">IF(AND($AN4300="UAVP",$Z4300="OE"),$AN4300 &amp; "-OE",IF(AND($AN4300="VPIT",OR($Z4300="SS",$Z4300="IT")),$AN4300 &amp; "-SS",$AN4300))</f>
        <v>VPUR</v>
      </c>
      <c r="AW4300" t="str">
        <f t="shared" si="828"/>
        <v>VP FOR PUBLIC AFFAIRS &amp; GOV'T RELATIONS</v>
      </c>
    </row>
    <row r="4301" spans="1:49">
      <c r="A4301" s="59">
        <v>2018</v>
      </c>
      <c r="B4301" t="s">
        <v>137</v>
      </c>
      <c r="C4301" t="s">
        <v>92</v>
      </c>
      <c r="D4301" t="s">
        <v>1447</v>
      </c>
      <c r="E4301" t="s">
        <v>1450</v>
      </c>
      <c r="F4301" t="s">
        <v>228</v>
      </c>
      <c r="H4301" t="s">
        <v>1451</v>
      </c>
      <c r="I4301" s="170" t="s">
        <v>90</v>
      </c>
      <c r="J4301" t="s">
        <v>91</v>
      </c>
      <c r="K4301" t="s">
        <v>214</v>
      </c>
      <c r="L4301" t="s">
        <v>505</v>
      </c>
      <c r="M4301" t="s">
        <v>506</v>
      </c>
      <c r="N4301" t="s">
        <v>217</v>
      </c>
      <c r="O4301" t="s">
        <v>263</v>
      </c>
      <c r="P4301" t="s">
        <v>379</v>
      </c>
      <c r="Q4301" t="s">
        <v>379</v>
      </c>
      <c r="R4301" t="s">
        <v>380</v>
      </c>
      <c r="S4301" t="s">
        <v>264</v>
      </c>
      <c r="T4301" t="s">
        <v>265</v>
      </c>
      <c r="U4301" s="61" t="s">
        <v>266</v>
      </c>
      <c r="V4301" t="s">
        <v>585</v>
      </c>
      <c r="W4301" t="s">
        <v>263</v>
      </c>
      <c r="X4301" s="59">
        <v>2500</v>
      </c>
      <c r="Y4301" s="59">
        <v>2500</v>
      </c>
      <c r="AA4301" s="146" t="str">
        <f t="shared" si="825"/>
        <v>EX</v>
      </c>
      <c r="AB4301" s="146">
        <f t="shared" si="827"/>
        <v>0</v>
      </c>
      <c r="AC4301" t="str">
        <f t="shared" si="818"/>
        <v>EX</v>
      </c>
      <c r="AD4301" s="74">
        <f t="shared" si="819"/>
        <v>2500</v>
      </c>
      <c r="AE4301" s="74">
        <f t="shared" si="824"/>
        <v>2500</v>
      </c>
      <c r="AF4301">
        <v>1</v>
      </c>
      <c r="AG4301">
        <v>0</v>
      </c>
      <c r="AH4301" s="74">
        <v>0</v>
      </c>
      <c r="AJ4301" s="74">
        <f t="shared" si="820"/>
        <v>0</v>
      </c>
      <c r="AK4301" s="74">
        <f t="shared" si="826"/>
        <v>2500</v>
      </c>
      <c r="AL4301" t="str">
        <f t="shared" si="821"/>
        <v>N</v>
      </c>
      <c r="AN4301" t="s">
        <v>92</v>
      </c>
      <c r="AO4301" t="s">
        <v>91</v>
      </c>
      <c r="AP4301" t="str">
        <f t="shared" si="822"/>
        <v>96</v>
      </c>
      <c r="AQ4301" s="145" t="s">
        <v>1826</v>
      </c>
      <c r="AR4301" t="str">
        <f t="shared" si="823"/>
        <v>1-Adjusted Base Budget</v>
      </c>
      <c r="AS4301" s="145" t="s">
        <v>1827</v>
      </c>
      <c r="AT4301" t="s">
        <v>213</v>
      </c>
      <c r="AV4301" t="str">
        <f t="shared" si="829"/>
        <v>VPUR</v>
      </c>
      <c r="AW4301" t="str">
        <f t="shared" si="828"/>
        <v>VP FOR PUBLIC AFFAIRS &amp; GOV'T RELATIONS</v>
      </c>
    </row>
    <row r="4302" spans="1:49">
      <c r="A4302" s="59">
        <v>2018</v>
      </c>
      <c r="B4302" t="s">
        <v>137</v>
      </c>
      <c r="C4302" t="s">
        <v>92</v>
      </c>
      <c r="D4302" t="s">
        <v>1447</v>
      </c>
      <c r="E4302" t="s">
        <v>1450</v>
      </c>
      <c r="F4302" t="s">
        <v>228</v>
      </c>
      <c r="H4302" t="s">
        <v>1451</v>
      </c>
      <c r="I4302" s="170" t="s">
        <v>90</v>
      </c>
      <c r="J4302" t="s">
        <v>91</v>
      </c>
      <c r="K4302" t="s">
        <v>214</v>
      </c>
      <c r="L4302" t="s">
        <v>509</v>
      </c>
      <c r="M4302" t="s">
        <v>510</v>
      </c>
      <c r="N4302" t="s">
        <v>217</v>
      </c>
      <c r="O4302" t="s">
        <v>263</v>
      </c>
      <c r="P4302" t="s">
        <v>488</v>
      </c>
      <c r="Q4302" t="s">
        <v>489</v>
      </c>
      <c r="R4302" t="s">
        <v>490</v>
      </c>
      <c r="S4302" t="s">
        <v>264</v>
      </c>
      <c r="T4302" t="s">
        <v>265</v>
      </c>
      <c r="U4302" s="61" t="s">
        <v>266</v>
      </c>
      <c r="V4302" t="s">
        <v>585</v>
      </c>
      <c r="W4302" t="s">
        <v>263</v>
      </c>
      <c r="X4302" s="59">
        <v>1000</v>
      </c>
      <c r="Y4302" s="59">
        <v>1000</v>
      </c>
      <c r="AA4302" s="146" t="str">
        <f t="shared" si="825"/>
        <v>EX</v>
      </c>
      <c r="AB4302" s="146">
        <f t="shared" si="827"/>
        <v>0</v>
      </c>
      <c r="AC4302" t="str">
        <f t="shared" si="818"/>
        <v>EX</v>
      </c>
      <c r="AD4302" s="74">
        <f t="shared" si="819"/>
        <v>1000</v>
      </c>
      <c r="AE4302" s="74">
        <f t="shared" si="824"/>
        <v>1000</v>
      </c>
      <c r="AF4302">
        <v>1</v>
      </c>
      <c r="AG4302">
        <v>0</v>
      </c>
      <c r="AH4302" s="74">
        <v>0</v>
      </c>
      <c r="AJ4302" s="74">
        <f t="shared" si="820"/>
        <v>0</v>
      </c>
      <c r="AK4302" s="74">
        <f t="shared" si="826"/>
        <v>1000</v>
      </c>
      <c r="AL4302" t="str">
        <f t="shared" si="821"/>
        <v>N</v>
      </c>
      <c r="AN4302" t="s">
        <v>92</v>
      </c>
      <c r="AO4302" t="s">
        <v>91</v>
      </c>
      <c r="AP4302" t="str">
        <f t="shared" si="822"/>
        <v>96</v>
      </c>
      <c r="AQ4302" s="145" t="s">
        <v>1826</v>
      </c>
      <c r="AR4302" t="str">
        <f t="shared" si="823"/>
        <v>1-Adjusted Base Budget</v>
      </c>
      <c r="AS4302" s="145" t="s">
        <v>1827</v>
      </c>
      <c r="AT4302" t="s">
        <v>213</v>
      </c>
      <c r="AV4302" t="str">
        <f t="shared" si="829"/>
        <v>VPUR</v>
      </c>
      <c r="AW4302" t="str">
        <f t="shared" si="828"/>
        <v>VP FOR PUBLIC AFFAIRS &amp; GOV'T RELATIONS</v>
      </c>
    </row>
    <row r="4303" spans="1:49">
      <c r="A4303" s="59">
        <v>2018</v>
      </c>
      <c r="B4303" t="s">
        <v>137</v>
      </c>
      <c r="C4303" t="s">
        <v>92</v>
      </c>
      <c r="D4303" t="s">
        <v>1447</v>
      </c>
      <c r="E4303" t="s">
        <v>1452</v>
      </c>
      <c r="F4303" t="s">
        <v>228</v>
      </c>
      <c r="H4303" t="s">
        <v>1453</v>
      </c>
      <c r="I4303" s="170" t="s">
        <v>90</v>
      </c>
      <c r="J4303" t="s">
        <v>91</v>
      </c>
      <c r="K4303" t="s">
        <v>214</v>
      </c>
      <c r="L4303" t="s">
        <v>385</v>
      </c>
      <c r="M4303" t="s">
        <v>386</v>
      </c>
      <c r="N4303" t="s">
        <v>217</v>
      </c>
      <c r="O4303" t="s">
        <v>263</v>
      </c>
      <c r="P4303" t="s">
        <v>387</v>
      </c>
      <c r="Q4303" t="s">
        <v>386</v>
      </c>
      <c r="R4303" t="s">
        <v>388</v>
      </c>
      <c r="S4303" t="s">
        <v>264</v>
      </c>
      <c r="T4303" t="s">
        <v>265</v>
      </c>
      <c r="U4303" s="61" t="s">
        <v>266</v>
      </c>
      <c r="V4303" t="s">
        <v>585</v>
      </c>
      <c r="W4303" t="s">
        <v>263</v>
      </c>
      <c r="X4303" s="59">
        <v>29363</v>
      </c>
      <c r="Y4303" s="59">
        <v>29363</v>
      </c>
      <c r="AA4303" s="146" t="str">
        <f t="shared" si="825"/>
        <v>EX</v>
      </c>
      <c r="AB4303" s="146">
        <f t="shared" si="827"/>
        <v>0</v>
      </c>
      <c r="AC4303" t="str">
        <f t="shared" si="818"/>
        <v>EX</v>
      </c>
      <c r="AD4303" s="74">
        <f t="shared" si="819"/>
        <v>29363</v>
      </c>
      <c r="AE4303" s="74">
        <f t="shared" si="824"/>
        <v>29363</v>
      </c>
      <c r="AF4303">
        <v>1</v>
      </c>
      <c r="AG4303">
        <v>0</v>
      </c>
      <c r="AH4303" s="74">
        <v>0</v>
      </c>
      <c r="AJ4303" s="74">
        <f t="shared" si="820"/>
        <v>0</v>
      </c>
      <c r="AK4303" s="74">
        <f t="shared" si="826"/>
        <v>29363</v>
      </c>
      <c r="AL4303" t="str">
        <f t="shared" si="821"/>
        <v>N</v>
      </c>
      <c r="AN4303" t="s">
        <v>92</v>
      </c>
      <c r="AO4303" t="s">
        <v>91</v>
      </c>
      <c r="AP4303" t="str">
        <f t="shared" si="822"/>
        <v>96</v>
      </c>
      <c r="AQ4303" s="145" t="s">
        <v>1826</v>
      </c>
      <c r="AR4303" t="str">
        <f t="shared" si="823"/>
        <v>1-Adjusted Base Budget</v>
      </c>
      <c r="AS4303" s="145" t="s">
        <v>1827</v>
      </c>
      <c r="AT4303" t="s">
        <v>213</v>
      </c>
      <c r="AV4303" t="str">
        <f t="shared" si="829"/>
        <v>VPUR</v>
      </c>
      <c r="AW4303" t="str">
        <f t="shared" si="828"/>
        <v>VP FOR PUBLIC AFFAIRS &amp; GOV'T RELATIONS</v>
      </c>
    </row>
    <row r="4304" spans="1:49">
      <c r="A4304" s="59">
        <v>2018</v>
      </c>
      <c r="B4304" t="s">
        <v>137</v>
      </c>
      <c r="C4304" t="s">
        <v>92</v>
      </c>
      <c r="D4304" t="s">
        <v>1447</v>
      </c>
      <c r="E4304" t="s">
        <v>1450</v>
      </c>
      <c r="F4304" t="s">
        <v>228</v>
      </c>
      <c r="H4304" t="s">
        <v>1451</v>
      </c>
      <c r="I4304" s="170" t="s">
        <v>90</v>
      </c>
      <c r="J4304" t="s">
        <v>91</v>
      </c>
      <c r="K4304" t="s">
        <v>214</v>
      </c>
      <c r="L4304" t="s">
        <v>385</v>
      </c>
      <c r="M4304" t="s">
        <v>386</v>
      </c>
      <c r="N4304" t="s">
        <v>217</v>
      </c>
      <c r="O4304" t="s">
        <v>263</v>
      </c>
      <c r="P4304" t="s">
        <v>387</v>
      </c>
      <c r="Q4304" t="s">
        <v>386</v>
      </c>
      <c r="R4304" t="s">
        <v>388</v>
      </c>
      <c r="S4304" t="s">
        <v>264</v>
      </c>
      <c r="T4304" t="s">
        <v>265</v>
      </c>
      <c r="U4304" s="61" t="s">
        <v>266</v>
      </c>
      <c r="V4304" t="s">
        <v>585</v>
      </c>
      <c r="W4304" t="s">
        <v>263</v>
      </c>
      <c r="X4304" s="59">
        <v>24613</v>
      </c>
      <c r="Y4304" s="59">
        <v>24613</v>
      </c>
      <c r="AA4304" s="146" t="str">
        <f t="shared" si="825"/>
        <v>EX</v>
      </c>
      <c r="AB4304" s="146">
        <f t="shared" si="827"/>
        <v>0</v>
      </c>
      <c r="AC4304" t="str">
        <f t="shared" si="818"/>
        <v>EX</v>
      </c>
      <c r="AD4304" s="74">
        <f t="shared" si="819"/>
        <v>24613</v>
      </c>
      <c r="AE4304" s="74">
        <f t="shared" si="824"/>
        <v>24613</v>
      </c>
      <c r="AF4304">
        <v>1</v>
      </c>
      <c r="AG4304">
        <v>0</v>
      </c>
      <c r="AH4304" s="74">
        <v>0</v>
      </c>
      <c r="AJ4304" s="74">
        <f t="shared" si="820"/>
        <v>0</v>
      </c>
      <c r="AK4304" s="74">
        <f t="shared" si="826"/>
        <v>24613</v>
      </c>
      <c r="AL4304" t="str">
        <f t="shared" si="821"/>
        <v>N</v>
      </c>
      <c r="AN4304" t="s">
        <v>92</v>
      </c>
      <c r="AO4304" t="s">
        <v>91</v>
      </c>
      <c r="AP4304" t="str">
        <f t="shared" si="822"/>
        <v>96</v>
      </c>
      <c r="AQ4304" s="145" t="s">
        <v>1826</v>
      </c>
      <c r="AR4304" t="str">
        <f t="shared" si="823"/>
        <v>1-Adjusted Base Budget</v>
      </c>
      <c r="AS4304" s="145" t="s">
        <v>1827</v>
      </c>
      <c r="AT4304" t="s">
        <v>213</v>
      </c>
      <c r="AV4304" t="str">
        <f t="shared" si="829"/>
        <v>VPUR</v>
      </c>
      <c r="AW4304" t="str">
        <f t="shared" si="828"/>
        <v>VP FOR PUBLIC AFFAIRS &amp; GOV'T RELATIONS</v>
      </c>
    </row>
    <row r="4305" spans="1:49">
      <c r="A4305" s="59">
        <v>2018</v>
      </c>
      <c r="B4305" t="s">
        <v>137</v>
      </c>
      <c r="C4305" t="s">
        <v>92</v>
      </c>
      <c r="D4305" t="s">
        <v>1447</v>
      </c>
      <c r="E4305" t="s">
        <v>1448</v>
      </c>
      <c r="F4305" t="s">
        <v>228</v>
      </c>
      <c r="H4305" t="s">
        <v>1449</v>
      </c>
      <c r="I4305" s="170" t="s">
        <v>90</v>
      </c>
      <c r="J4305" t="s">
        <v>91</v>
      </c>
      <c r="K4305" t="s">
        <v>214</v>
      </c>
      <c r="L4305" t="s">
        <v>525</v>
      </c>
      <c r="M4305" t="s">
        <v>526</v>
      </c>
      <c r="N4305" t="s">
        <v>217</v>
      </c>
      <c r="O4305" t="s">
        <v>263</v>
      </c>
      <c r="P4305" t="s">
        <v>379</v>
      </c>
      <c r="Q4305" t="s">
        <v>379</v>
      </c>
      <c r="R4305" t="s">
        <v>380</v>
      </c>
      <c r="S4305" t="s">
        <v>264</v>
      </c>
      <c r="T4305" t="s">
        <v>265</v>
      </c>
      <c r="U4305" s="61" t="s">
        <v>266</v>
      </c>
      <c r="V4305" t="s">
        <v>585</v>
      </c>
      <c r="W4305" t="s">
        <v>263</v>
      </c>
      <c r="X4305" s="59">
        <v>64099</v>
      </c>
      <c r="Y4305" s="59">
        <v>64099</v>
      </c>
      <c r="AA4305" s="146" t="str">
        <f t="shared" si="825"/>
        <v>EX</v>
      </c>
      <c r="AB4305" s="146">
        <f t="shared" si="827"/>
        <v>0</v>
      </c>
      <c r="AC4305" t="str">
        <f t="shared" si="818"/>
        <v>EX</v>
      </c>
      <c r="AD4305" s="74">
        <f t="shared" si="819"/>
        <v>64099</v>
      </c>
      <c r="AE4305" s="74">
        <f t="shared" si="824"/>
        <v>64099</v>
      </c>
      <c r="AF4305">
        <v>1</v>
      </c>
      <c r="AG4305">
        <v>0</v>
      </c>
      <c r="AH4305" s="74">
        <v>0</v>
      </c>
      <c r="AJ4305" s="74">
        <f t="shared" si="820"/>
        <v>0</v>
      </c>
      <c r="AK4305" s="74">
        <f t="shared" si="826"/>
        <v>64099</v>
      </c>
      <c r="AL4305" t="str">
        <f t="shared" si="821"/>
        <v>N</v>
      </c>
      <c r="AN4305" t="s">
        <v>92</v>
      </c>
      <c r="AO4305" t="s">
        <v>91</v>
      </c>
      <c r="AP4305" t="str">
        <f t="shared" si="822"/>
        <v>96</v>
      </c>
      <c r="AQ4305" s="145" t="s">
        <v>1826</v>
      </c>
      <c r="AR4305" t="str">
        <f t="shared" si="823"/>
        <v>1-Adjusted Base Budget</v>
      </c>
      <c r="AS4305" s="145" t="s">
        <v>1827</v>
      </c>
      <c r="AT4305" t="s">
        <v>213</v>
      </c>
      <c r="AV4305" t="str">
        <f t="shared" si="829"/>
        <v>VPUR</v>
      </c>
      <c r="AW4305" t="str">
        <f t="shared" si="828"/>
        <v>VP FOR PUBLIC AFFAIRS &amp; GOV'T RELATIONS</v>
      </c>
    </row>
    <row r="4306" spans="1:49">
      <c r="A4306" s="59">
        <v>2018</v>
      </c>
      <c r="B4306" t="s">
        <v>137</v>
      </c>
      <c r="C4306" t="s">
        <v>92</v>
      </c>
      <c r="D4306" t="s">
        <v>1447</v>
      </c>
      <c r="E4306" t="s">
        <v>1450</v>
      </c>
      <c r="F4306" t="s">
        <v>228</v>
      </c>
      <c r="H4306" t="s">
        <v>1451</v>
      </c>
      <c r="I4306" s="170" t="s">
        <v>90</v>
      </c>
      <c r="J4306" t="s">
        <v>91</v>
      </c>
      <c r="K4306" t="s">
        <v>214</v>
      </c>
      <c r="L4306" t="s">
        <v>525</v>
      </c>
      <c r="M4306" t="s">
        <v>526</v>
      </c>
      <c r="N4306" t="s">
        <v>217</v>
      </c>
      <c r="O4306" t="s">
        <v>263</v>
      </c>
      <c r="P4306" t="s">
        <v>379</v>
      </c>
      <c r="Q4306" t="s">
        <v>379</v>
      </c>
      <c r="R4306" t="s">
        <v>380</v>
      </c>
      <c r="S4306" t="s">
        <v>264</v>
      </c>
      <c r="T4306" t="s">
        <v>265</v>
      </c>
      <c r="U4306" s="61" t="s">
        <v>266</v>
      </c>
      <c r="V4306" t="s">
        <v>585</v>
      </c>
      <c r="W4306" t="s">
        <v>263</v>
      </c>
      <c r="X4306" s="59">
        <v>2500</v>
      </c>
      <c r="Y4306" s="59">
        <v>2500</v>
      </c>
      <c r="AA4306" s="146" t="str">
        <f t="shared" si="825"/>
        <v>EX</v>
      </c>
      <c r="AB4306" s="146">
        <f t="shared" si="827"/>
        <v>0</v>
      </c>
      <c r="AC4306" t="str">
        <f t="shared" si="818"/>
        <v>EX</v>
      </c>
      <c r="AD4306" s="74">
        <f t="shared" si="819"/>
        <v>2500</v>
      </c>
      <c r="AE4306" s="74">
        <f t="shared" si="824"/>
        <v>2500</v>
      </c>
      <c r="AF4306">
        <v>1</v>
      </c>
      <c r="AG4306">
        <v>0</v>
      </c>
      <c r="AH4306" s="74">
        <v>0</v>
      </c>
      <c r="AJ4306" s="74">
        <f t="shared" si="820"/>
        <v>0</v>
      </c>
      <c r="AK4306" s="74">
        <f t="shared" si="826"/>
        <v>2500</v>
      </c>
      <c r="AL4306" t="str">
        <f t="shared" si="821"/>
        <v>N</v>
      </c>
      <c r="AN4306" t="s">
        <v>92</v>
      </c>
      <c r="AO4306" t="s">
        <v>91</v>
      </c>
      <c r="AP4306" t="str">
        <f t="shared" si="822"/>
        <v>96</v>
      </c>
      <c r="AQ4306" s="145" t="s">
        <v>1826</v>
      </c>
      <c r="AR4306" t="str">
        <f t="shared" si="823"/>
        <v>1-Adjusted Base Budget</v>
      </c>
      <c r="AS4306" s="145" t="s">
        <v>1827</v>
      </c>
      <c r="AT4306" t="s">
        <v>213</v>
      </c>
      <c r="AV4306" t="str">
        <f t="shared" si="829"/>
        <v>VPUR</v>
      </c>
      <c r="AW4306" t="str">
        <f t="shared" si="828"/>
        <v>VP FOR PUBLIC AFFAIRS &amp; GOV'T RELATIONS</v>
      </c>
    </row>
    <row r="4307" spans="1:49">
      <c r="A4307" s="59">
        <v>2018</v>
      </c>
      <c r="B4307" t="s">
        <v>137</v>
      </c>
      <c r="C4307" t="s">
        <v>92</v>
      </c>
      <c r="D4307" t="s">
        <v>1447</v>
      </c>
      <c r="E4307" t="s">
        <v>1450</v>
      </c>
      <c r="F4307" t="s">
        <v>228</v>
      </c>
      <c r="H4307" t="s">
        <v>1451</v>
      </c>
      <c r="I4307" s="170" t="s">
        <v>90</v>
      </c>
      <c r="J4307" t="s">
        <v>91</v>
      </c>
      <c r="K4307" t="s">
        <v>214</v>
      </c>
      <c r="L4307" t="s">
        <v>529</v>
      </c>
      <c r="M4307" t="s">
        <v>530</v>
      </c>
      <c r="N4307" t="s">
        <v>217</v>
      </c>
      <c r="O4307" t="s">
        <v>263</v>
      </c>
      <c r="P4307" t="s">
        <v>393</v>
      </c>
      <c r="Q4307" t="s">
        <v>394</v>
      </c>
      <c r="R4307" t="s">
        <v>395</v>
      </c>
      <c r="S4307" t="s">
        <v>264</v>
      </c>
      <c r="T4307" t="s">
        <v>265</v>
      </c>
      <c r="U4307" s="61" t="s">
        <v>266</v>
      </c>
      <c r="V4307" t="s">
        <v>585</v>
      </c>
      <c r="W4307" t="s">
        <v>263</v>
      </c>
      <c r="X4307" s="59">
        <v>85000</v>
      </c>
      <c r="Y4307" s="59">
        <v>85000</v>
      </c>
      <c r="AA4307" s="146" t="str">
        <f t="shared" si="825"/>
        <v>EX</v>
      </c>
      <c r="AB4307" s="146">
        <f t="shared" si="827"/>
        <v>0</v>
      </c>
      <c r="AC4307" t="str">
        <f t="shared" ref="AC4307:AC4370" si="830">IF(O4307 =AA4307,W4307,"Allot/Xfer IN")</f>
        <v>EX</v>
      </c>
      <c r="AD4307" s="74">
        <f t="shared" ref="AD4307:AD4370" si="831">IF(O4307 =AA4307,Y4307,-Y4307)</f>
        <v>85000</v>
      </c>
      <c r="AE4307" s="74">
        <f t="shared" si="824"/>
        <v>85000</v>
      </c>
      <c r="AF4307">
        <v>1</v>
      </c>
      <c r="AG4307">
        <v>0</v>
      </c>
      <c r="AH4307" s="74">
        <v>0</v>
      </c>
      <c r="AJ4307" s="74">
        <f t="shared" ref="AJ4307:AJ4370" si="832">SUM(AG4307:AI4307)</f>
        <v>0</v>
      </c>
      <c r="AK4307" s="74">
        <f t="shared" si="826"/>
        <v>85000</v>
      </c>
      <c r="AL4307" t="str">
        <f t="shared" ref="AL4307:AL4370" si="833">IF(AF4307&lt;&gt;1,"Y","N")</f>
        <v>N</v>
      </c>
      <c r="AN4307" t="s">
        <v>92</v>
      </c>
      <c r="AO4307" t="s">
        <v>91</v>
      </c>
      <c r="AP4307" t="str">
        <f t="shared" ref="AP4307:AP4370" si="834">IF(AL4307 ="Y","99",I4307)</f>
        <v>96</v>
      </c>
      <c r="AQ4307" s="145" t="s">
        <v>1826</v>
      </c>
      <c r="AR4307" t="str">
        <f t="shared" ref="AR4307:AR4370" si="835">IF(AM4307 ="y",AQ4307,IF(AG4307 &lt;&gt;0,"2-Provision for Compensation Incr","1-Adjusted Base Budget"))</f>
        <v>1-Adjusted Base Budget</v>
      </c>
      <c r="AS4307" s="145" t="s">
        <v>1827</v>
      </c>
      <c r="AT4307" t="s">
        <v>213</v>
      </c>
      <c r="AV4307" t="str">
        <f t="shared" si="829"/>
        <v>VPUR</v>
      </c>
      <c r="AW4307" t="str">
        <f t="shared" si="828"/>
        <v>VP FOR PUBLIC AFFAIRS &amp; GOV'T RELATIONS</v>
      </c>
    </row>
    <row r="4308" spans="1:49">
      <c r="A4308" s="59">
        <v>2018</v>
      </c>
      <c r="B4308" t="s">
        <v>137</v>
      </c>
      <c r="C4308" t="s">
        <v>92</v>
      </c>
      <c r="D4308" t="s">
        <v>1447</v>
      </c>
      <c r="E4308" t="s">
        <v>1450</v>
      </c>
      <c r="F4308" t="s">
        <v>228</v>
      </c>
      <c r="H4308" t="s">
        <v>1451</v>
      </c>
      <c r="I4308" s="170" t="s">
        <v>90</v>
      </c>
      <c r="J4308" t="s">
        <v>91</v>
      </c>
      <c r="K4308" t="s">
        <v>214</v>
      </c>
      <c r="L4308" t="s">
        <v>540</v>
      </c>
      <c r="M4308" t="s">
        <v>541</v>
      </c>
      <c r="N4308" t="s">
        <v>217</v>
      </c>
      <c r="O4308" t="s">
        <v>263</v>
      </c>
      <c r="P4308" t="s">
        <v>533</v>
      </c>
      <c r="Q4308" t="s">
        <v>534</v>
      </c>
      <c r="R4308" t="s">
        <v>535</v>
      </c>
      <c r="S4308" t="s">
        <v>264</v>
      </c>
      <c r="T4308" t="s">
        <v>265</v>
      </c>
      <c r="U4308" s="61" t="s">
        <v>266</v>
      </c>
      <c r="V4308" t="s">
        <v>585</v>
      </c>
      <c r="W4308" t="s">
        <v>263</v>
      </c>
      <c r="X4308" s="59">
        <v>1000</v>
      </c>
      <c r="Y4308" s="59">
        <v>1000</v>
      </c>
      <c r="AA4308" s="146" t="str">
        <f t="shared" si="825"/>
        <v>EX</v>
      </c>
      <c r="AB4308" s="146">
        <f t="shared" si="827"/>
        <v>0</v>
      </c>
      <c r="AC4308" t="str">
        <f t="shared" si="830"/>
        <v>EX</v>
      </c>
      <c r="AD4308" s="74">
        <f t="shared" si="831"/>
        <v>1000</v>
      </c>
      <c r="AE4308" s="74">
        <f t="shared" ref="AE4308:AE4371" si="836">Y4308</f>
        <v>1000</v>
      </c>
      <c r="AF4308">
        <v>1</v>
      </c>
      <c r="AG4308">
        <v>0</v>
      </c>
      <c r="AH4308" s="74">
        <v>0</v>
      </c>
      <c r="AJ4308" s="74">
        <f t="shared" si="832"/>
        <v>0</v>
      </c>
      <c r="AK4308" s="74">
        <f t="shared" si="826"/>
        <v>1000</v>
      </c>
      <c r="AL4308" t="str">
        <f t="shared" si="833"/>
        <v>N</v>
      </c>
      <c r="AN4308" t="s">
        <v>92</v>
      </c>
      <c r="AO4308" t="s">
        <v>91</v>
      </c>
      <c r="AP4308" t="str">
        <f t="shared" si="834"/>
        <v>96</v>
      </c>
      <c r="AQ4308" s="145" t="s">
        <v>1826</v>
      </c>
      <c r="AR4308" t="str">
        <f t="shared" si="835"/>
        <v>1-Adjusted Base Budget</v>
      </c>
      <c r="AS4308" s="145" t="s">
        <v>1827</v>
      </c>
      <c r="AT4308" t="s">
        <v>213</v>
      </c>
      <c r="AV4308" t="str">
        <f t="shared" si="829"/>
        <v>VPUR</v>
      </c>
      <c r="AW4308" t="str">
        <f t="shared" si="828"/>
        <v>VP FOR PUBLIC AFFAIRS &amp; GOV'T RELATIONS</v>
      </c>
    </row>
    <row r="4309" spans="1:49">
      <c r="A4309" s="59">
        <v>2018</v>
      </c>
      <c r="B4309" t="s">
        <v>137</v>
      </c>
      <c r="C4309" t="s">
        <v>92</v>
      </c>
      <c r="D4309" t="s">
        <v>1447</v>
      </c>
      <c r="E4309" t="s">
        <v>1452</v>
      </c>
      <c r="F4309" t="s">
        <v>228</v>
      </c>
      <c r="H4309" t="s">
        <v>1453</v>
      </c>
      <c r="I4309" s="170" t="s">
        <v>90</v>
      </c>
      <c r="J4309" t="s">
        <v>91</v>
      </c>
      <c r="K4309" t="s">
        <v>214</v>
      </c>
      <c r="L4309" t="s">
        <v>747</v>
      </c>
      <c r="M4309" t="s">
        <v>748</v>
      </c>
      <c r="N4309" t="s">
        <v>217</v>
      </c>
      <c r="O4309" t="s">
        <v>263</v>
      </c>
      <c r="P4309" t="s">
        <v>357</v>
      </c>
      <c r="Q4309" t="s">
        <v>358</v>
      </c>
      <c r="R4309" t="s">
        <v>359</v>
      </c>
      <c r="S4309" t="s">
        <v>264</v>
      </c>
      <c r="T4309" t="s">
        <v>265</v>
      </c>
      <c r="U4309" s="61" t="s">
        <v>266</v>
      </c>
      <c r="V4309" t="s">
        <v>585</v>
      </c>
      <c r="W4309" t="s">
        <v>263</v>
      </c>
      <c r="X4309" s="59">
        <v>4820</v>
      </c>
      <c r="Y4309" s="59">
        <v>4820</v>
      </c>
      <c r="AA4309" s="146" t="str">
        <f t="shared" si="825"/>
        <v>EX</v>
      </c>
      <c r="AB4309" s="146">
        <f t="shared" si="827"/>
        <v>0</v>
      </c>
      <c r="AC4309" t="str">
        <f t="shared" si="830"/>
        <v>EX</v>
      </c>
      <c r="AD4309" s="74">
        <f t="shared" si="831"/>
        <v>4820</v>
      </c>
      <c r="AE4309" s="74">
        <f t="shared" si="836"/>
        <v>4820</v>
      </c>
      <c r="AF4309">
        <v>1</v>
      </c>
      <c r="AG4309">
        <v>0</v>
      </c>
      <c r="AH4309" s="74">
        <v>0</v>
      </c>
      <c r="AJ4309" s="74">
        <f t="shared" si="832"/>
        <v>0</v>
      </c>
      <c r="AK4309" s="74">
        <f t="shared" si="826"/>
        <v>4820</v>
      </c>
      <c r="AL4309" t="str">
        <f t="shared" si="833"/>
        <v>N</v>
      </c>
      <c r="AN4309" t="s">
        <v>92</v>
      </c>
      <c r="AO4309" t="s">
        <v>91</v>
      </c>
      <c r="AP4309" t="str">
        <f t="shared" si="834"/>
        <v>96</v>
      </c>
      <c r="AQ4309" s="145" t="s">
        <v>1826</v>
      </c>
      <c r="AR4309" t="str">
        <f t="shared" si="835"/>
        <v>1-Adjusted Base Budget</v>
      </c>
      <c r="AS4309" s="145" t="s">
        <v>1827</v>
      </c>
      <c r="AT4309" t="s">
        <v>213</v>
      </c>
      <c r="AV4309" t="str">
        <f t="shared" si="829"/>
        <v>VPUR</v>
      </c>
      <c r="AW4309" t="str">
        <f t="shared" si="828"/>
        <v>VP FOR PUBLIC AFFAIRS &amp; GOV'T RELATIONS</v>
      </c>
    </row>
    <row r="4310" spans="1:49">
      <c r="A4310" s="59">
        <v>2018</v>
      </c>
      <c r="B4310" t="s">
        <v>137</v>
      </c>
      <c r="C4310" t="s">
        <v>92</v>
      </c>
      <c r="D4310" t="s">
        <v>1447</v>
      </c>
      <c r="E4310" t="s">
        <v>1450</v>
      </c>
      <c r="F4310" t="s">
        <v>228</v>
      </c>
      <c r="H4310" t="s">
        <v>1451</v>
      </c>
      <c r="I4310" s="170" t="s">
        <v>90</v>
      </c>
      <c r="J4310" t="s">
        <v>91</v>
      </c>
      <c r="K4310" t="s">
        <v>214</v>
      </c>
      <c r="L4310" t="s">
        <v>546</v>
      </c>
      <c r="M4310" t="s">
        <v>547</v>
      </c>
      <c r="N4310" t="s">
        <v>217</v>
      </c>
      <c r="O4310" t="s">
        <v>263</v>
      </c>
      <c r="P4310" t="s">
        <v>379</v>
      </c>
      <c r="Q4310" t="s">
        <v>379</v>
      </c>
      <c r="R4310" t="s">
        <v>380</v>
      </c>
      <c r="S4310" t="s">
        <v>264</v>
      </c>
      <c r="T4310" t="s">
        <v>265</v>
      </c>
      <c r="U4310" s="61" t="s">
        <v>266</v>
      </c>
      <c r="V4310" t="s">
        <v>585</v>
      </c>
      <c r="W4310" t="s">
        <v>263</v>
      </c>
      <c r="X4310" s="59">
        <v>200</v>
      </c>
      <c r="Y4310" s="59">
        <v>200</v>
      </c>
      <c r="AA4310" s="146" t="str">
        <f t="shared" si="825"/>
        <v>EX</v>
      </c>
      <c r="AB4310" s="146">
        <f t="shared" si="827"/>
        <v>0</v>
      </c>
      <c r="AC4310" t="str">
        <f t="shared" si="830"/>
        <v>EX</v>
      </c>
      <c r="AD4310" s="74">
        <f t="shared" si="831"/>
        <v>200</v>
      </c>
      <c r="AE4310" s="74">
        <f t="shared" si="836"/>
        <v>200</v>
      </c>
      <c r="AF4310">
        <v>1</v>
      </c>
      <c r="AG4310">
        <v>0</v>
      </c>
      <c r="AH4310" s="74">
        <v>0</v>
      </c>
      <c r="AJ4310" s="74">
        <f t="shared" si="832"/>
        <v>0</v>
      </c>
      <c r="AK4310" s="74">
        <f t="shared" si="826"/>
        <v>200</v>
      </c>
      <c r="AL4310" t="str">
        <f t="shared" si="833"/>
        <v>N</v>
      </c>
      <c r="AN4310" t="s">
        <v>92</v>
      </c>
      <c r="AO4310" t="s">
        <v>91</v>
      </c>
      <c r="AP4310" t="str">
        <f t="shared" si="834"/>
        <v>96</v>
      </c>
      <c r="AQ4310" s="145" t="s">
        <v>1826</v>
      </c>
      <c r="AR4310" t="str">
        <f t="shared" si="835"/>
        <v>1-Adjusted Base Budget</v>
      </c>
      <c r="AS4310" s="145" t="s">
        <v>1827</v>
      </c>
      <c r="AT4310" t="s">
        <v>213</v>
      </c>
      <c r="AV4310" t="str">
        <f t="shared" si="829"/>
        <v>VPUR</v>
      </c>
      <c r="AW4310" t="str">
        <f t="shared" si="828"/>
        <v>VP FOR PUBLIC AFFAIRS &amp; GOV'T RELATIONS</v>
      </c>
    </row>
    <row r="4311" spans="1:49">
      <c r="A4311" s="59">
        <v>2018</v>
      </c>
      <c r="B4311" t="s">
        <v>137</v>
      </c>
      <c r="C4311" t="s">
        <v>92</v>
      </c>
      <c r="D4311" t="s">
        <v>1447</v>
      </c>
      <c r="E4311" t="s">
        <v>1450</v>
      </c>
      <c r="F4311" t="s">
        <v>228</v>
      </c>
      <c r="H4311" t="s">
        <v>1451</v>
      </c>
      <c r="I4311" s="170" t="s">
        <v>90</v>
      </c>
      <c r="J4311" t="s">
        <v>91</v>
      </c>
      <c r="K4311" t="s">
        <v>214</v>
      </c>
      <c r="L4311" t="s">
        <v>402</v>
      </c>
      <c r="M4311" t="s">
        <v>403</v>
      </c>
      <c r="N4311" t="s">
        <v>217</v>
      </c>
      <c r="O4311" t="s">
        <v>263</v>
      </c>
      <c r="P4311" t="s">
        <v>357</v>
      </c>
      <c r="Q4311" t="s">
        <v>358</v>
      </c>
      <c r="R4311" t="s">
        <v>359</v>
      </c>
      <c r="S4311" t="s">
        <v>264</v>
      </c>
      <c r="T4311" t="s">
        <v>265</v>
      </c>
      <c r="U4311" s="61" t="s">
        <v>266</v>
      </c>
      <c r="V4311" t="s">
        <v>585</v>
      </c>
      <c r="W4311" t="s">
        <v>263</v>
      </c>
      <c r="X4311" s="59">
        <v>1500</v>
      </c>
      <c r="Y4311" s="59">
        <v>1500</v>
      </c>
      <c r="AA4311" s="146" t="str">
        <f t="shared" si="825"/>
        <v>EX</v>
      </c>
      <c r="AB4311" s="146">
        <f t="shared" si="827"/>
        <v>0</v>
      </c>
      <c r="AC4311" t="str">
        <f t="shared" si="830"/>
        <v>EX</v>
      </c>
      <c r="AD4311" s="74">
        <f t="shared" si="831"/>
        <v>1500</v>
      </c>
      <c r="AE4311" s="74">
        <f t="shared" si="836"/>
        <v>1500</v>
      </c>
      <c r="AF4311">
        <v>1</v>
      </c>
      <c r="AG4311">
        <v>0</v>
      </c>
      <c r="AH4311" s="74">
        <v>0</v>
      </c>
      <c r="AJ4311" s="74">
        <f t="shared" si="832"/>
        <v>0</v>
      </c>
      <c r="AK4311" s="74">
        <f t="shared" si="826"/>
        <v>1500</v>
      </c>
      <c r="AL4311" t="str">
        <f t="shared" si="833"/>
        <v>N</v>
      </c>
      <c r="AN4311" t="s">
        <v>92</v>
      </c>
      <c r="AO4311" t="s">
        <v>91</v>
      </c>
      <c r="AP4311" t="str">
        <f t="shared" si="834"/>
        <v>96</v>
      </c>
      <c r="AQ4311" s="145" t="s">
        <v>1826</v>
      </c>
      <c r="AR4311" t="str">
        <f t="shared" si="835"/>
        <v>1-Adjusted Base Budget</v>
      </c>
      <c r="AS4311" s="145" t="s">
        <v>1827</v>
      </c>
      <c r="AT4311" t="s">
        <v>213</v>
      </c>
      <c r="AV4311" t="str">
        <f t="shared" si="829"/>
        <v>VPUR</v>
      </c>
      <c r="AW4311" t="str">
        <f t="shared" si="828"/>
        <v>VP FOR PUBLIC AFFAIRS &amp; GOV'T RELATIONS</v>
      </c>
    </row>
    <row r="4312" spans="1:49">
      <c r="A4312" s="59">
        <v>2018</v>
      </c>
      <c r="B4312" t="s">
        <v>137</v>
      </c>
      <c r="C4312" t="s">
        <v>92</v>
      </c>
      <c r="D4312" t="s">
        <v>1447</v>
      </c>
      <c r="E4312" t="s">
        <v>1448</v>
      </c>
      <c r="F4312" t="s">
        <v>228</v>
      </c>
      <c r="H4312" t="s">
        <v>1449</v>
      </c>
      <c r="I4312" s="170" t="s">
        <v>90</v>
      </c>
      <c r="J4312" t="s">
        <v>91</v>
      </c>
      <c r="K4312" t="s">
        <v>214</v>
      </c>
      <c r="L4312" t="s">
        <v>704</v>
      </c>
      <c r="M4312" t="s">
        <v>705</v>
      </c>
      <c r="N4312" t="s">
        <v>217</v>
      </c>
      <c r="O4312" t="s">
        <v>263</v>
      </c>
      <c r="P4312" t="s">
        <v>379</v>
      </c>
      <c r="Q4312" t="s">
        <v>379</v>
      </c>
      <c r="R4312" t="s">
        <v>380</v>
      </c>
      <c r="S4312" t="s">
        <v>264</v>
      </c>
      <c r="T4312" t="s">
        <v>265</v>
      </c>
      <c r="U4312" s="61" t="s">
        <v>266</v>
      </c>
      <c r="V4312" t="s">
        <v>585</v>
      </c>
      <c r="W4312" t="s">
        <v>263</v>
      </c>
      <c r="X4312" s="59">
        <v>36000</v>
      </c>
      <c r="Y4312" s="59">
        <v>36000</v>
      </c>
      <c r="AA4312" s="146" t="str">
        <f t="shared" si="825"/>
        <v>EX</v>
      </c>
      <c r="AB4312" s="146">
        <f t="shared" si="827"/>
        <v>0</v>
      </c>
      <c r="AC4312" t="str">
        <f t="shared" si="830"/>
        <v>EX</v>
      </c>
      <c r="AD4312" s="74">
        <f t="shared" si="831"/>
        <v>36000</v>
      </c>
      <c r="AE4312" s="74">
        <f t="shared" si="836"/>
        <v>36000</v>
      </c>
      <c r="AF4312">
        <v>1</v>
      </c>
      <c r="AG4312">
        <v>0</v>
      </c>
      <c r="AH4312" s="74">
        <v>0</v>
      </c>
      <c r="AJ4312" s="74">
        <f t="shared" si="832"/>
        <v>0</v>
      </c>
      <c r="AK4312" s="74">
        <f t="shared" si="826"/>
        <v>36000</v>
      </c>
      <c r="AL4312" t="str">
        <f t="shared" si="833"/>
        <v>N</v>
      </c>
      <c r="AN4312" t="s">
        <v>92</v>
      </c>
      <c r="AO4312" t="s">
        <v>91</v>
      </c>
      <c r="AP4312" t="str">
        <f t="shared" si="834"/>
        <v>96</v>
      </c>
      <c r="AQ4312" s="145" t="s">
        <v>1826</v>
      </c>
      <c r="AR4312" t="str">
        <f t="shared" si="835"/>
        <v>1-Adjusted Base Budget</v>
      </c>
      <c r="AS4312" s="145" t="s">
        <v>1827</v>
      </c>
      <c r="AT4312" t="s">
        <v>213</v>
      </c>
      <c r="AV4312" t="str">
        <f t="shared" si="829"/>
        <v>VPUR</v>
      </c>
      <c r="AW4312" t="str">
        <f t="shared" si="828"/>
        <v>VP FOR PUBLIC AFFAIRS &amp; GOV'T RELATIONS</v>
      </c>
    </row>
    <row r="4313" spans="1:49">
      <c r="A4313" s="59">
        <v>2018</v>
      </c>
      <c r="B4313" t="s">
        <v>137</v>
      </c>
      <c r="C4313" t="s">
        <v>92</v>
      </c>
      <c r="D4313" t="s">
        <v>1447</v>
      </c>
      <c r="E4313" t="s">
        <v>1450</v>
      </c>
      <c r="F4313" t="s">
        <v>228</v>
      </c>
      <c r="H4313" t="s">
        <v>1451</v>
      </c>
      <c r="I4313" s="170" t="s">
        <v>90</v>
      </c>
      <c r="J4313" t="s">
        <v>91</v>
      </c>
      <c r="K4313" t="s">
        <v>214</v>
      </c>
      <c r="L4313" t="s">
        <v>406</v>
      </c>
      <c r="M4313" t="s">
        <v>407</v>
      </c>
      <c r="N4313" t="s">
        <v>217</v>
      </c>
      <c r="O4313" t="s">
        <v>263</v>
      </c>
      <c r="P4313" t="s">
        <v>379</v>
      </c>
      <c r="Q4313" t="s">
        <v>379</v>
      </c>
      <c r="R4313" t="s">
        <v>380</v>
      </c>
      <c r="S4313" t="s">
        <v>264</v>
      </c>
      <c r="T4313" t="s">
        <v>265</v>
      </c>
      <c r="U4313" s="61" t="s">
        <v>266</v>
      </c>
      <c r="V4313" t="s">
        <v>585</v>
      </c>
      <c r="W4313" t="s">
        <v>263</v>
      </c>
      <c r="X4313" s="59">
        <v>1200</v>
      </c>
      <c r="Y4313" s="59">
        <v>1200</v>
      </c>
      <c r="AA4313" s="146" t="str">
        <f t="shared" si="825"/>
        <v>EX</v>
      </c>
      <c r="AB4313" s="146">
        <f t="shared" si="827"/>
        <v>0</v>
      </c>
      <c r="AC4313" t="str">
        <f t="shared" si="830"/>
        <v>EX</v>
      </c>
      <c r="AD4313" s="74">
        <f t="shared" si="831"/>
        <v>1200</v>
      </c>
      <c r="AE4313" s="74">
        <f t="shared" si="836"/>
        <v>1200</v>
      </c>
      <c r="AF4313">
        <v>1</v>
      </c>
      <c r="AG4313">
        <v>0</v>
      </c>
      <c r="AH4313" s="74">
        <v>0</v>
      </c>
      <c r="AJ4313" s="74">
        <f t="shared" si="832"/>
        <v>0</v>
      </c>
      <c r="AK4313" s="74">
        <f t="shared" si="826"/>
        <v>1200</v>
      </c>
      <c r="AL4313" t="str">
        <f t="shared" si="833"/>
        <v>N</v>
      </c>
      <c r="AN4313" t="s">
        <v>92</v>
      </c>
      <c r="AO4313" t="s">
        <v>91</v>
      </c>
      <c r="AP4313" t="str">
        <f t="shared" si="834"/>
        <v>96</v>
      </c>
      <c r="AQ4313" s="145" t="s">
        <v>1826</v>
      </c>
      <c r="AR4313" t="str">
        <f t="shared" si="835"/>
        <v>1-Adjusted Base Budget</v>
      </c>
      <c r="AS4313" s="145" t="s">
        <v>1827</v>
      </c>
      <c r="AT4313" t="s">
        <v>213</v>
      </c>
      <c r="AV4313" t="str">
        <f t="shared" si="829"/>
        <v>VPUR</v>
      </c>
      <c r="AW4313" t="str">
        <f t="shared" si="828"/>
        <v>VP FOR PUBLIC AFFAIRS &amp; GOV'T RELATIONS</v>
      </c>
    </row>
    <row r="4314" spans="1:49">
      <c r="A4314" s="59">
        <v>2018</v>
      </c>
      <c r="B4314" t="s">
        <v>137</v>
      </c>
      <c r="C4314" t="s">
        <v>92</v>
      </c>
      <c r="D4314" t="s">
        <v>1447</v>
      </c>
      <c r="E4314" t="s">
        <v>1448</v>
      </c>
      <c r="F4314" t="s">
        <v>228</v>
      </c>
      <c r="H4314" t="s">
        <v>1449</v>
      </c>
      <c r="I4314" s="170" t="s">
        <v>90</v>
      </c>
      <c r="J4314" t="s">
        <v>91</v>
      </c>
      <c r="K4314" t="s">
        <v>214</v>
      </c>
      <c r="L4314" t="s">
        <v>558</v>
      </c>
      <c r="M4314" t="s">
        <v>559</v>
      </c>
      <c r="N4314" t="s">
        <v>217</v>
      </c>
      <c r="O4314" t="s">
        <v>263</v>
      </c>
      <c r="P4314" t="s">
        <v>379</v>
      </c>
      <c r="Q4314" t="s">
        <v>379</v>
      </c>
      <c r="R4314" t="s">
        <v>380</v>
      </c>
      <c r="S4314" t="s">
        <v>264</v>
      </c>
      <c r="T4314" t="s">
        <v>265</v>
      </c>
      <c r="U4314" s="61" t="s">
        <v>266</v>
      </c>
      <c r="V4314" t="s">
        <v>585</v>
      </c>
      <c r="W4314" t="s">
        <v>263</v>
      </c>
      <c r="X4314" s="59">
        <v>200</v>
      </c>
      <c r="Y4314" s="59">
        <v>200</v>
      </c>
      <c r="AA4314" s="146" t="str">
        <f t="shared" si="825"/>
        <v>EX</v>
      </c>
      <c r="AB4314" s="146">
        <f t="shared" si="827"/>
        <v>0</v>
      </c>
      <c r="AC4314" t="str">
        <f t="shared" si="830"/>
        <v>EX</v>
      </c>
      <c r="AD4314" s="74">
        <f t="shared" si="831"/>
        <v>200</v>
      </c>
      <c r="AE4314" s="74">
        <f t="shared" si="836"/>
        <v>200</v>
      </c>
      <c r="AF4314">
        <v>1</v>
      </c>
      <c r="AG4314">
        <v>0</v>
      </c>
      <c r="AH4314" s="74">
        <v>0</v>
      </c>
      <c r="AJ4314" s="74">
        <f t="shared" si="832"/>
        <v>0</v>
      </c>
      <c r="AK4314" s="74">
        <f t="shared" si="826"/>
        <v>200</v>
      </c>
      <c r="AL4314" t="str">
        <f t="shared" si="833"/>
        <v>N</v>
      </c>
      <c r="AN4314" t="s">
        <v>92</v>
      </c>
      <c r="AO4314" t="s">
        <v>91</v>
      </c>
      <c r="AP4314" t="str">
        <f t="shared" si="834"/>
        <v>96</v>
      </c>
      <c r="AQ4314" s="145" t="s">
        <v>1826</v>
      </c>
      <c r="AR4314" t="str">
        <f t="shared" si="835"/>
        <v>1-Adjusted Base Budget</v>
      </c>
      <c r="AS4314" s="145" t="s">
        <v>1827</v>
      </c>
      <c r="AT4314" t="s">
        <v>213</v>
      </c>
      <c r="AV4314" t="str">
        <f t="shared" si="829"/>
        <v>VPUR</v>
      </c>
      <c r="AW4314" t="str">
        <f t="shared" si="828"/>
        <v>VP FOR PUBLIC AFFAIRS &amp; GOV'T RELATIONS</v>
      </c>
    </row>
    <row r="4315" spans="1:49">
      <c r="A4315" s="59">
        <v>2018</v>
      </c>
      <c r="B4315" t="s">
        <v>137</v>
      </c>
      <c r="C4315" t="s">
        <v>92</v>
      </c>
      <c r="D4315" t="s">
        <v>1447</v>
      </c>
      <c r="E4315" t="s">
        <v>1450</v>
      </c>
      <c r="F4315" t="s">
        <v>228</v>
      </c>
      <c r="H4315" t="s">
        <v>1451</v>
      </c>
      <c r="I4315" s="170" t="s">
        <v>90</v>
      </c>
      <c r="J4315" t="s">
        <v>91</v>
      </c>
      <c r="K4315" t="s">
        <v>214</v>
      </c>
      <c r="L4315" t="s">
        <v>558</v>
      </c>
      <c r="M4315" t="s">
        <v>559</v>
      </c>
      <c r="N4315" t="s">
        <v>217</v>
      </c>
      <c r="O4315" t="s">
        <v>263</v>
      </c>
      <c r="P4315" t="s">
        <v>379</v>
      </c>
      <c r="Q4315" t="s">
        <v>379</v>
      </c>
      <c r="R4315" t="s">
        <v>380</v>
      </c>
      <c r="S4315" t="s">
        <v>264</v>
      </c>
      <c r="T4315" t="s">
        <v>265</v>
      </c>
      <c r="U4315" s="61" t="s">
        <v>266</v>
      </c>
      <c r="V4315" t="s">
        <v>585</v>
      </c>
      <c r="W4315" t="s">
        <v>263</v>
      </c>
      <c r="X4315" s="59">
        <v>250</v>
      </c>
      <c r="Y4315" s="59">
        <v>250</v>
      </c>
      <c r="AA4315" s="146" t="str">
        <f t="shared" si="825"/>
        <v>EX</v>
      </c>
      <c r="AB4315" s="146">
        <f t="shared" si="827"/>
        <v>0</v>
      </c>
      <c r="AC4315" t="str">
        <f t="shared" si="830"/>
        <v>EX</v>
      </c>
      <c r="AD4315" s="74">
        <f t="shared" si="831"/>
        <v>250</v>
      </c>
      <c r="AE4315" s="74">
        <f t="shared" si="836"/>
        <v>250</v>
      </c>
      <c r="AF4315">
        <v>1</v>
      </c>
      <c r="AG4315">
        <v>0</v>
      </c>
      <c r="AH4315" s="74">
        <v>0</v>
      </c>
      <c r="AJ4315" s="74">
        <f t="shared" si="832"/>
        <v>0</v>
      </c>
      <c r="AK4315" s="74">
        <f t="shared" si="826"/>
        <v>250</v>
      </c>
      <c r="AL4315" t="str">
        <f t="shared" si="833"/>
        <v>N</v>
      </c>
      <c r="AN4315" t="s">
        <v>92</v>
      </c>
      <c r="AO4315" t="s">
        <v>91</v>
      </c>
      <c r="AP4315" t="str">
        <f t="shared" si="834"/>
        <v>96</v>
      </c>
      <c r="AQ4315" s="145" t="s">
        <v>1826</v>
      </c>
      <c r="AR4315" t="str">
        <f t="shared" si="835"/>
        <v>1-Adjusted Base Budget</v>
      </c>
      <c r="AS4315" s="145" t="s">
        <v>1827</v>
      </c>
      <c r="AT4315" t="s">
        <v>213</v>
      </c>
      <c r="AV4315" t="str">
        <f t="shared" si="829"/>
        <v>VPUR</v>
      </c>
      <c r="AW4315" t="str">
        <f t="shared" si="828"/>
        <v>VP FOR PUBLIC AFFAIRS &amp; GOV'T RELATIONS</v>
      </c>
    </row>
    <row r="4316" spans="1:49">
      <c r="A4316" s="59">
        <v>2018</v>
      </c>
      <c r="B4316" t="s">
        <v>137</v>
      </c>
      <c r="C4316" t="s">
        <v>92</v>
      </c>
      <c r="D4316" t="s">
        <v>1447</v>
      </c>
      <c r="E4316" t="s">
        <v>1450</v>
      </c>
      <c r="F4316" t="s">
        <v>228</v>
      </c>
      <c r="H4316" t="s">
        <v>1451</v>
      </c>
      <c r="I4316" s="170" t="s">
        <v>90</v>
      </c>
      <c r="J4316" t="s">
        <v>91</v>
      </c>
      <c r="K4316" t="s">
        <v>214</v>
      </c>
      <c r="L4316" t="s">
        <v>408</v>
      </c>
      <c r="M4316" t="s">
        <v>409</v>
      </c>
      <c r="N4316" t="s">
        <v>217</v>
      </c>
      <c r="O4316" t="s">
        <v>263</v>
      </c>
      <c r="P4316" t="s">
        <v>352</v>
      </c>
      <c r="Q4316" t="s">
        <v>353</v>
      </c>
      <c r="R4316" t="s">
        <v>354</v>
      </c>
      <c r="S4316" t="s">
        <v>264</v>
      </c>
      <c r="T4316" t="s">
        <v>265</v>
      </c>
      <c r="U4316" s="61" t="s">
        <v>266</v>
      </c>
      <c r="V4316" t="s">
        <v>585</v>
      </c>
      <c r="W4316" t="s">
        <v>263</v>
      </c>
      <c r="X4316" s="59">
        <v>1500</v>
      </c>
      <c r="Y4316" s="59">
        <v>1500</v>
      </c>
      <c r="AA4316" s="146" t="str">
        <f t="shared" si="825"/>
        <v>EX</v>
      </c>
      <c r="AB4316" s="146">
        <f t="shared" si="827"/>
        <v>0</v>
      </c>
      <c r="AC4316" t="str">
        <f t="shared" si="830"/>
        <v>EX</v>
      </c>
      <c r="AD4316" s="74">
        <f t="shared" si="831"/>
        <v>1500</v>
      </c>
      <c r="AE4316" s="74">
        <f t="shared" si="836"/>
        <v>1500</v>
      </c>
      <c r="AF4316">
        <v>1</v>
      </c>
      <c r="AG4316">
        <v>0</v>
      </c>
      <c r="AH4316" s="74">
        <v>0</v>
      </c>
      <c r="AJ4316" s="74">
        <f t="shared" si="832"/>
        <v>0</v>
      </c>
      <c r="AK4316" s="74">
        <f t="shared" si="826"/>
        <v>1500</v>
      </c>
      <c r="AL4316" t="str">
        <f t="shared" si="833"/>
        <v>N</v>
      </c>
      <c r="AN4316" t="s">
        <v>92</v>
      </c>
      <c r="AO4316" t="s">
        <v>91</v>
      </c>
      <c r="AP4316" t="str">
        <f t="shared" si="834"/>
        <v>96</v>
      </c>
      <c r="AQ4316" s="145" t="s">
        <v>1826</v>
      </c>
      <c r="AR4316" t="str">
        <f t="shared" si="835"/>
        <v>1-Adjusted Base Budget</v>
      </c>
      <c r="AS4316" s="145" t="s">
        <v>1827</v>
      </c>
      <c r="AT4316" t="s">
        <v>213</v>
      </c>
      <c r="AV4316" t="str">
        <f t="shared" si="829"/>
        <v>VPUR</v>
      </c>
      <c r="AW4316" t="str">
        <f t="shared" si="828"/>
        <v>VP FOR PUBLIC AFFAIRS &amp; GOV'T RELATIONS</v>
      </c>
    </row>
    <row r="4317" spans="1:49">
      <c r="A4317" s="59">
        <v>2018</v>
      </c>
      <c r="B4317" t="s">
        <v>137</v>
      </c>
      <c r="C4317" t="s">
        <v>92</v>
      </c>
      <c r="D4317" t="s">
        <v>1447</v>
      </c>
      <c r="E4317" t="s">
        <v>1450</v>
      </c>
      <c r="F4317" t="s">
        <v>228</v>
      </c>
      <c r="H4317" t="s">
        <v>1451</v>
      </c>
      <c r="I4317" s="170" t="s">
        <v>90</v>
      </c>
      <c r="J4317" t="s">
        <v>91</v>
      </c>
      <c r="K4317" t="s">
        <v>214</v>
      </c>
      <c r="L4317" t="s">
        <v>410</v>
      </c>
      <c r="M4317" t="s">
        <v>411</v>
      </c>
      <c r="N4317" t="s">
        <v>217</v>
      </c>
      <c r="O4317" t="s">
        <v>263</v>
      </c>
      <c r="P4317" t="s">
        <v>379</v>
      </c>
      <c r="Q4317" t="s">
        <v>379</v>
      </c>
      <c r="R4317" t="s">
        <v>380</v>
      </c>
      <c r="S4317" t="s">
        <v>264</v>
      </c>
      <c r="T4317" t="s">
        <v>265</v>
      </c>
      <c r="U4317" s="61" t="s">
        <v>266</v>
      </c>
      <c r="V4317" t="s">
        <v>585</v>
      </c>
      <c r="W4317" t="s">
        <v>263</v>
      </c>
      <c r="X4317" s="59">
        <v>15000</v>
      </c>
      <c r="Y4317" s="59">
        <v>15000</v>
      </c>
      <c r="AA4317" s="146" t="str">
        <f t="shared" si="825"/>
        <v>EX</v>
      </c>
      <c r="AB4317" s="146">
        <f t="shared" si="827"/>
        <v>0</v>
      </c>
      <c r="AC4317" t="str">
        <f t="shared" si="830"/>
        <v>EX</v>
      </c>
      <c r="AD4317" s="74">
        <f t="shared" si="831"/>
        <v>15000</v>
      </c>
      <c r="AE4317" s="74">
        <f t="shared" si="836"/>
        <v>15000</v>
      </c>
      <c r="AF4317">
        <v>1</v>
      </c>
      <c r="AG4317">
        <v>0</v>
      </c>
      <c r="AH4317" s="74">
        <v>0</v>
      </c>
      <c r="AJ4317" s="74">
        <f t="shared" si="832"/>
        <v>0</v>
      </c>
      <c r="AK4317" s="74">
        <f t="shared" si="826"/>
        <v>15000</v>
      </c>
      <c r="AL4317" t="str">
        <f t="shared" si="833"/>
        <v>N</v>
      </c>
      <c r="AN4317" t="s">
        <v>92</v>
      </c>
      <c r="AO4317" t="s">
        <v>91</v>
      </c>
      <c r="AP4317" t="str">
        <f t="shared" si="834"/>
        <v>96</v>
      </c>
      <c r="AQ4317" s="145" t="s">
        <v>1826</v>
      </c>
      <c r="AR4317" t="str">
        <f t="shared" si="835"/>
        <v>1-Adjusted Base Budget</v>
      </c>
      <c r="AS4317" s="145" t="s">
        <v>1827</v>
      </c>
      <c r="AT4317" t="s">
        <v>213</v>
      </c>
      <c r="AV4317" t="str">
        <f t="shared" si="829"/>
        <v>VPUR</v>
      </c>
      <c r="AW4317" t="str">
        <f t="shared" si="828"/>
        <v>VP FOR PUBLIC AFFAIRS &amp; GOV'T RELATIONS</v>
      </c>
    </row>
    <row r="4318" spans="1:49">
      <c r="A4318" s="59">
        <v>2018</v>
      </c>
      <c r="B4318" t="s">
        <v>137</v>
      </c>
      <c r="C4318" t="s">
        <v>92</v>
      </c>
      <c r="D4318" t="s">
        <v>1447</v>
      </c>
      <c r="E4318" t="s">
        <v>1448</v>
      </c>
      <c r="F4318" t="s">
        <v>228</v>
      </c>
      <c r="H4318" t="s">
        <v>1449</v>
      </c>
      <c r="I4318" s="170" t="s">
        <v>90</v>
      </c>
      <c r="J4318" t="s">
        <v>91</v>
      </c>
      <c r="K4318" t="s">
        <v>214</v>
      </c>
      <c r="L4318" t="s">
        <v>412</v>
      </c>
      <c r="M4318" t="s">
        <v>413</v>
      </c>
      <c r="N4318" t="s">
        <v>217</v>
      </c>
      <c r="O4318" t="s">
        <v>263</v>
      </c>
      <c r="P4318" t="s">
        <v>414</v>
      </c>
      <c r="Q4318" t="s">
        <v>415</v>
      </c>
      <c r="R4318" t="s">
        <v>416</v>
      </c>
      <c r="S4318" t="s">
        <v>338</v>
      </c>
      <c r="T4318" t="s">
        <v>339</v>
      </c>
      <c r="U4318" s="61" t="s">
        <v>340</v>
      </c>
      <c r="V4318" t="s">
        <v>585</v>
      </c>
      <c r="W4318" t="s">
        <v>263</v>
      </c>
      <c r="X4318" s="59">
        <v>307265</v>
      </c>
      <c r="Y4318" s="59">
        <v>307265</v>
      </c>
      <c r="AA4318" s="146" t="str">
        <f t="shared" si="825"/>
        <v>EX</v>
      </c>
      <c r="AB4318" s="146">
        <f t="shared" si="827"/>
        <v>0</v>
      </c>
      <c r="AC4318" t="str">
        <f t="shared" si="830"/>
        <v>EX</v>
      </c>
      <c r="AD4318" s="74">
        <f t="shared" si="831"/>
        <v>307265</v>
      </c>
      <c r="AE4318" s="74">
        <f t="shared" si="836"/>
        <v>307265</v>
      </c>
      <c r="AF4318">
        <v>1</v>
      </c>
      <c r="AG4318">
        <v>0</v>
      </c>
      <c r="AH4318" s="74">
        <v>0</v>
      </c>
      <c r="AJ4318" s="74">
        <f t="shared" si="832"/>
        <v>0</v>
      </c>
      <c r="AK4318" s="74">
        <f t="shared" si="826"/>
        <v>307265</v>
      </c>
      <c r="AL4318" t="str">
        <f t="shared" si="833"/>
        <v>N</v>
      </c>
      <c r="AN4318" t="s">
        <v>92</v>
      </c>
      <c r="AO4318" t="s">
        <v>91</v>
      </c>
      <c r="AP4318" t="str">
        <f t="shared" si="834"/>
        <v>96</v>
      </c>
      <c r="AQ4318" s="145" t="s">
        <v>1826</v>
      </c>
      <c r="AR4318" t="str">
        <f t="shared" si="835"/>
        <v>1-Adjusted Base Budget</v>
      </c>
      <c r="AS4318" s="145" t="s">
        <v>1827</v>
      </c>
      <c r="AT4318" t="s">
        <v>213</v>
      </c>
      <c r="AV4318" t="str">
        <f t="shared" si="829"/>
        <v>VPUR</v>
      </c>
      <c r="AW4318" t="str">
        <f t="shared" si="828"/>
        <v>VP FOR PUBLIC AFFAIRS &amp; GOV'T RELATIONS</v>
      </c>
    </row>
    <row r="4319" spans="1:49">
      <c r="A4319" s="59">
        <v>2018</v>
      </c>
      <c r="B4319" t="s">
        <v>137</v>
      </c>
      <c r="C4319" t="s">
        <v>92</v>
      </c>
      <c r="D4319" t="s">
        <v>1447</v>
      </c>
      <c r="E4319" t="s">
        <v>1448</v>
      </c>
      <c r="F4319" t="s">
        <v>228</v>
      </c>
      <c r="H4319" t="s">
        <v>1449</v>
      </c>
      <c r="I4319" s="170" t="s">
        <v>90</v>
      </c>
      <c r="J4319" t="s">
        <v>91</v>
      </c>
      <c r="K4319" t="s">
        <v>214</v>
      </c>
      <c r="L4319" t="s">
        <v>417</v>
      </c>
      <c r="M4319" t="s">
        <v>418</v>
      </c>
      <c r="N4319" t="s">
        <v>217</v>
      </c>
      <c r="O4319" t="s">
        <v>263</v>
      </c>
      <c r="P4319" t="s">
        <v>414</v>
      </c>
      <c r="Q4319" t="s">
        <v>415</v>
      </c>
      <c r="R4319" t="s">
        <v>416</v>
      </c>
      <c r="S4319" t="s">
        <v>338</v>
      </c>
      <c r="T4319" t="s">
        <v>339</v>
      </c>
      <c r="U4319" s="61" t="s">
        <v>340</v>
      </c>
      <c r="V4319" t="s">
        <v>585</v>
      </c>
      <c r="W4319" t="s">
        <v>263</v>
      </c>
      <c r="X4319" s="59">
        <v>105797</v>
      </c>
      <c r="Y4319" s="59">
        <v>105797</v>
      </c>
      <c r="AA4319" s="146" t="str">
        <f t="shared" si="825"/>
        <v>EX</v>
      </c>
      <c r="AB4319" s="146">
        <f t="shared" si="827"/>
        <v>0</v>
      </c>
      <c r="AC4319" t="str">
        <f t="shared" si="830"/>
        <v>EX</v>
      </c>
      <c r="AD4319" s="74">
        <f t="shared" si="831"/>
        <v>105797</v>
      </c>
      <c r="AE4319" s="74">
        <f t="shared" si="836"/>
        <v>105797</v>
      </c>
      <c r="AF4319">
        <v>1</v>
      </c>
      <c r="AG4319">
        <v>0</v>
      </c>
      <c r="AH4319" s="74">
        <v>0</v>
      </c>
      <c r="AJ4319" s="74">
        <f t="shared" si="832"/>
        <v>0</v>
      </c>
      <c r="AK4319" s="74">
        <f t="shared" si="826"/>
        <v>105797</v>
      </c>
      <c r="AL4319" t="str">
        <f t="shared" si="833"/>
        <v>N</v>
      </c>
      <c r="AN4319" t="s">
        <v>92</v>
      </c>
      <c r="AO4319" t="s">
        <v>91</v>
      </c>
      <c r="AP4319" t="str">
        <f t="shared" si="834"/>
        <v>96</v>
      </c>
      <c r="AQ4319" s="145" t="s">
        <v>1826</v>
      </c>
      <c r="AR4319" t="str">
        <f t="shared" si="835"/>
        <v>1-Adjusted Base Budget</v>
      </c>
      <c r="AS4319" s="145" t="s">
        <v>1827</v>
      </c>
      <c r="AT4319" t="s">
        <v>213</v>
      </c>
      <c r="AV4319" t="str">
        <f t="shared" si="829"/>
        <v>VPUR</v>
      </c>
      <c r="AW4319" t="str">
        <f t="shared" si="828"/>
        <v>VP FOR PUBLIC AFFAIRS &amp; GOV'T RELATIONS</v>
      </c>
    </row>
    <row r="4320" spans="1:49">
      <c r="A4320" s="59">
        <v>2018</v>
      </c>
      <c r="B4320" t="s">
        <v>137</v>
      </c>
      <c r="C4320" t="s">
        <v>92</v>
      </c>
      <c r="D4320" t="s">
        <v>1447</v>
      </c>
      <c r="E4320" t="s">
        <v>1450</v>
      </c>
      <c r="F4320" t="s">
        <v>228</v>
      </c>
      <c r="H4320" t="s">
        <v>1451</v>
      </c>
      <c r="I4320" s="170" t="s">
        <v>90</v>
      </c>
      <c r="J4320" t="s">
        <v>91</v>
      </c>
      <c r="K4320" t="s">
        <v>214</v>
      </c>
      <c r="L4320" t="s">
        <v>417</v>
      </c>
      <c r="M4320" t="s">
        <v>418</v>
      </c>
      <c r="N4320" t="s">
        <v>217</v>
      </c>
      <c r="O4320" t="s">
        <v>263</v>
      </c>
      <c r="P4320" t="s">
        <v>414</v>
      </c>
      <c r="Q4320" t="s">
        <v>415</v>
      </c>
      <c r="R4320" t="s">
        <v>416</v>
      </c>
      <c r="S4320" t="s">
        <v>338</v>
      </c>
      <c r="T4320" t="s">
        <v>339</v>
      </c>
      <c r="U4320" s="61" t="s">
        <v>340</v>
      </c>
      <c r="V4320" t="s">
        <v>585</v>
      </c>
      <c r="W4320" t="s">
        <v>263</v>
      </c>
      <c r="X4320" s="59">
        <v>343</v>
      </c>
      <c r="Y4320" s="59">
        <v>343</v>
      </c>
      <c r="AA4320" s="146" t="str">
        <f t="shared" si="825"/>
        <v>EX</v>
      </c>
      <c r="AB4320" s="146">
        <f t="shared" si="827"/>
        <v>0</v>
      </c>
      <c r="AC4320" t="str">
        <f t="shared" si="830"/>
        <v>EX</v>
      </c>
      <c r="AD4320" s="74">
        <f t="shared" si="831"/>
        <v>343</v>
      </c>
      <c r="AE4320" s="74">
        <f t="shared" si="836"/>
        <v>343</v>
      </c>
      <c r="AF4320">
        <v>1</v>
      </c>
      <c r="AG4320">
        <v>0</v>
      </c>
      <c r="AH4320" s="74">
        <v>0</v>
      </c>
      <c r="AJ4320" s="74">
        <f t="shared" si="832"/>
        <v>0</v>
      </c>
      <c r="AK4320" s="74">
        <f t="shared" si="826"/>
        <v>343</v>
      </c>
      <c r="AL4320" t="str">
        <f t="shared" si="833"/>
        <v>N</v>
      </c>
      <c r="AN4320" t="s">
        <v>92</v>
      </c>
      <c r="AO4320" t="s">
        <v>91</v>
      </c>
      <c r="AP4320" t="str">
        <f t="shared" si="834"/>
        <v>96</v>
      </c>
      <c r="AQ4320" s="145" t="s">
        <v>1826</v>
      </c>
      <c r="AR4320" t="str">
        <f t="shared" si="835"/>
        <v>1-Adjusted Base Budget</v>
      </c>
      <c r="AS4320" s="145" t="s">
        <v>1827</v>
      </c>
      <c r="AT4320" t="s">
        <v>213</v>
      </c>
      <c r="AV4320" t="str">
        <f t="shared" si="829"/>
        <v>VPUR</v>
      </c>
      <c r="AW4320" t="str">
        <f t="shared" si="828"/>
        <v>VP FOR PUBLIC AFFAIRS &amp; GOV'T RELATIONS</v>
      </c>
    </row>
    <row r="4321" spans="1:49">
      <c r="A4321" s="59">
        <v>2018</v>
      </c>
      <c r="B4321" t="s">
        <v>137</v>
      </c>
      <c r="C4321" t="s">
        <v>92</v>
      </c>
      <c r="D4321" t="s">
        <v>1447</v>
      </c>
      <c r="E4321" t="s">
        <v>1448</v>
      </c>
      <c r="F4321" t="s">
        <v>228</v>
      </c>
      <c r="H4321" t="s">
        <v>1449</v>
      </c>
      <c r="I4321" s="170" t="s">
        <v>90</v>
      </c>
      <c r="J4321" t="s">
        <v>91</v>
      </c>
      <c r="K4321" t="s">
        <v>214</v>
      </c>
      <c r="L4321" t="s">
        <v>419</v>
      </c>
      <c r="M4321" t="s">
        <v>420</v>
      </c>
      <c r="N4321" t="s">
        <v>217</v>
      </c>
      <c r="O4321" t="s">
        <v>263</v>
      </c>
      <c r="P4321" t="s">
        <v>414</v>
      </c>
      <c r="Q4321" t="s">
        <v>415</v>
      </c>
      <c r="R4321" t="s">
        <v>416</v>
      </c>
      <c r="S4321" t="s">
        <v>338</v>
      </c>
      <c r="T4321" t="s">
        <v>339</v>
      </c>
      <c r="U4321" s="61" t="s">
        <v>340</v>
      </c>
      <c r="V4321" t="s">
        <v>585</v>
      </c>
      <c r="W4321" t="s">
        <v>263</v>
      </c>
      <c r="X4321" s="59">
        <v>194568</v>
      </c>
      <c r="Y4321" s="59">
        <v>194568</v>
      </c>
      <c r="AA4321" s="146" t="str">
        <f t="shared" si="825"/>
        <v>EX</v>
      </c>
      <c r="AB4321" s="146">
        <f t="shared" si="827"/>
        <v>0</v>
      </c>
      <c r="AC4321" t="str">
        <f t="shared" si="830"/>
        <v>EX</v>
      </c>
      <c r="AD4321" s="74">
        <f t="shared" si="831"/>
        <v>194568</v>
      </c>
      <c r="AE4321" s="74">
        <f t="shared" si="836"/>
        <v>194568</v>
      </c>
      <c r="AF4321">
        <v>1</v>
      </c>
      <c r="AG4321">
        <v>0</v>
      </c>
      <c r="AH4321" s="74">
        <v>0</v>
      </c>
      <c r="AJ4321" s="74">
        <f t="shared" si="832"/>
        <v>0</v>
      </c>
      <c r="AK4321" s="74">
        <f t="shared" si="826"/>
        <v>194568</v>
      </c>
      <c r="AL4321" t="str">
        <f t="shared" si="833"/>
        <v>N</v>
      </c>
      <c r="AN4321" t="s">
        <v>92</v>
      </c>
      <c r="AO4321" t="s">
        <v>91</v>
      </c>
      <c r="AP4321" t="str">
        <f t="shared" si="834"/>
        <v>96</v>
      </c>
      <c r="AQ4321" s="145" t="s">
        <v>1826</v>
      </c>
      <c r="AR4321" t="str">
        <f t="shared" si="835"/>
        <v>1-Adjusted Base Budget</v>
      </c>
      <c r="AS4321" s="145" t="s">
        <v>1827</v>
      </c>
      <c r="AT4321" t="s">
        <v>213</v>
      </c>
      <c r="AV4321" t="str">
        <f t="shared" si="829"/>
        <v>VPUR</v>
      </c>
      <c r="AW4321" t="str">
        <f t="shared" si="828"/>
        <v>VP FOR PUBLIC AFFAIRS &amp; GOV'T RELATIONS</v>
      </c>
    </row>
    <row r="4322" spans="1:49">
      <c r="A4322" s="59">
        <v>2018</v>
      </c>
      <c r="B4322" t="s">
        <v>137</v>
      </c>
      <c r="C4322" t="s">
        <v>92</v>
      </c>
      <c r="D4322" t="s">
        <v>1447</v>
      </c>
      <c r="E4322" t="s">
        <v>1448</v>
      </c>
      <c r="F4322" t="s">
        <v>228</v>
      </c>
      <c r="H4322" t="s">
        <v>1449</v>
      </c>
      <c r="I4322" s="170" t="s">
        <v>90</v>
      </c>
      <c r="J4322" t="s">
        <v>91</v>
      </c>
      <c r="K4322" t="s">
        <v>214</v>
      </c>
      <c r="L4322" t="s">
        <v>568</v>
      </c>
      <c r="M4322" t="s">
        <v>569</v>
      </c>
      <c r="N4322" t="s">
        <v>217</v>
      </c>
      <c r="O4322" t="s">
        <v>263</v>
      </c>
      <c r="P4322" t="s">
        <v>414</v>
      </c>
      <c r="Q4322" t="s">
        <v>415</v>
      </c>
      <c r="R4322" t="s">
        <v>416</v>
      </c>
      <c r="S4322" t="s">
        <v>338</v>
      </c>
      <c r="T4322" t="s">
        <v>339</v>
      </c>
      <c r="U4322" s="61" t="s">
        <v>340</v>
      </c>
      <c r="V4322" t="s">
        <v>585</v>
      </c>
      <c r="W4322" t="s">
        <v>263</v>
      </c>
      <c r="X4322" s="59">
        <v>7653</v>
      </c>
      <c r="Y4322" s="59">
        <v>7653</v>
      </c>
      <c r="AA4322" s="146" t="str">
        <f t="shared" si="825"/>
        <v>EX</v>
      </c>
      <c r="AB4322" s="146">
        <f t="shared" si="827"/>
        <v>0</v>
      </c>
      <c r="AC4322" t="str">
        <f t="shared" si="830"/>
        <v>EX</v>
      </c>
      <c r="AD4322" s="74">
        <f t="shared" si="831"/>
        <v>7653</v>
      </c>
      <c r="AE4322" s="74">
        <f t="shared" si="836"/>
        <v>7653</v>
      </c>
      <c r="AF4322">
        <v>1</v>
      </c>
      <c r="AG4322">
        <v>0</v>
      </c>
      <c r="AH4322" s="74">
        <v>0</v>
      </c>
      <c r="AJ4322" s="74">
        <f t="shared" si="832"/>
        <v>0</v>
      </c>
      <c r="AK4322" s="74">
        <f t="shared" si="826"/>
        <v>7653</v>
      </c>
      <c r="AL4322" t="str">
        <f t="shared" si="833"/>
        <v>N</v>
      </c>
      <c r="AN4322" t="s">
        <v>92</v>
      </c>
      <c r="AO4322" t="s">
        <v>91</v>
      </c>
      <c r="AP4322" t="str">
        <f t="shared" si="834"/>
        <v>96</v>
      </c>
      <c r="AQ4322" s="145" t="s">
        <v>1826</v>
      </c>
      <c r="AR4322" t="str">
        <f t="shared" si="835"/>
        <v>1-Adjusted Base Budget</v>
      </c>
      <c r="AS4322" s="145" t="s">
        <v>1827</v>
      </c>
      <c r="AT4322" t="s">
        <v>213</v>
      </c>
      <c r="AV4322" t="str">
        <f t="shared" si="829"/>
        <v>VPUR</v>
      </c>
      <c r="AW4322" t="str">
        <f t="shared" si="828"/>
        <v>VP FOR PUBLIC AFFAIRS &amp; GOV'T RELATIONS</v>
      </c>
    </row>
    <row r="4323" spans="1:49">
      <c r="A4323" s="59">
        <v>2018</v>
      </c>
      <c r="B4323" t="s">
        <v>137</v>
      </c>
      <c r="C4323" t="s">
        <v>92</v>
      </c>
      <c r="D4323" t="s">
        <v>1447</v>
      </c>
      <c r="E4323" t="s">
        <v>1450</v>
      </c>
      <c r="F4323" t="s">
        <v>228</v>
      </c>
      <c r="H4323" t="s">
        <v>1451</v>
      </c>
      <c r="I4323" s="170" t="s">
        <v>90</v>
      </c>
      <c r="J4323" t="s">
        <v>91</v>
      </c>
      <c r="K4323" t="s">
        <v>214</v>
      </c>
      <c r="L4323" t="s">
        <v>421</v>
      </c>
      <c r="M4323" t="s">
        <v>422</v>
      </c>
      <c r="N4323" t="s">
        <v>217</v>
      </c>
      <c r="O4323" t="s">
        <v>263</v>
      </c>
      <c r="P4323" t="s">
        <v>367</v>
      </c>
      <c r="Q4323" t="s">
        <v>368</v>
      </c>
      <c r="R4323" t="s">
        <v>369</v>
      </c>
      <c r="S4323" t="s">
        <v>370</v>
      </c>
      <c r="T4323" t="s">
        <v>368</v>
      </c>
      <c r="U4323" s="61" t="s">
        <v>371</v>
      </c>
      <c r="V4323" t="s">
        <v>585</v>
      </c>
      <c r="W4323" t="s">
        <v>263</v>
      </c>
      <c r="X4323" s="59">
        <v>30000</v>
      </c>
      <c r="Y4323" s="59">
        <v>30000</v>
      </c>
      <c r="AA4323" s="146" t="str">
        <f t="shared" si="825"/>
        <v>EX</v>
      </c>
      <c r="AB4323" s="146">
        <f t="shared" si="827"/>
        <v>0</v>
      </c>
      <c r="AC4323" t="str">
        <f t="shared" si="830"/>
        <v>EX</v>
      </c>
      <c r="AD4323" s="74">
        <f t="shared" si="831"/>
        <v>30000</v>
      </c>
      <c r="AE4323" s="74">
        <f t="shared" si="836"/>
        <v>30000</v>
      </c>
      <c r="AF4323">
        <v>1</v>
      </c>
      <c r="AG4323">
        <v>0</v>
      </c>
      <c r="AH4323" s="74">
        <v>0</v>
      </c>
      <c r="AJ4323" s="74">
        <f t="shared" si="832"/>
        <v>0</v>
      </c>
      <c r="AK4323" s="74">
        <f t="shared" si="826"/>
        <v>30000</v>
      </c>
      <c r="AL4323" t="str">
        <f t="shared" si="833"/>
        <v>N</v>
      </c>
      <c r="AN4323" t="s">
        <v>92</v>
      </c>
      <c r="AO4323" t="s">
        <v>91</v>
      </c>
      <c r="AP4323" t="str">
        <f t="shared" si="834"/>
        <v>96</v>
      </c>
      <c r="AQ4323" s="145" t="s">
        <v>1826</v>
      </c>
      <c r="AR4323" t="str">
        <f t="shared" si="835"/>
        <v>1-Adjusted Base Budget</v>
      </c>
      <c r="AS4323" s="145" t="s">
        <v>1827</v>
      </c>
      <c r="AT4323" t="s">
        <v>213</v>
      </c>
      <c r="AV4323" t="str">
        <f t="shared" si="829"/>
        <v>VPUR</v>
      </c>
      <c r="AW4323" t="str">
        <f t="shared" si="828"/>
        <v>VP FOR PUBLIC AFFAIRS &amp; GOV'T RELATIONS</v>
      </c>
    </row>
    <row r="4324" spans="1:49">
      <c r="A4324" s="59">
        <v>2018</v>
      </c>
      <c r="B4324" t="s">
        <v>137</v>
      </c>
      <c r="C4324" t="s">
        <v>92</v>
      </c>
      <c r="D4324" t="s">
        <v>1447</v>
      </c>
      <c r="E4324" t="s">
        <v>1450</v>
      </c>
      <c r="F4324" t="s">
        <v>228</v>
      </c>
      <c r="H4324" t="s">
        <v>1451</v>
      </c>
      <c r="I4324" s="170" t="s">
        <v>90</v>
      </c>
      <c r="J4324" t="s">
        <v>91</v>
      </c>
      <c r="K4324" t="s">
        <v>214</v>
      </c>
      <c r="L4324" t="s">
        <v>425</v>
      </c>
      <c r="M4324" t="s">
        <v>426</v>
      </c>
      <c r="N4324" t="s">
        <v>217</v>
      </c>
      <c r="O4324" t="s">
        <v>263</v>
      </c>
      <c r="P4324" t="s">
        <v>367</v>
      </c>
      <c r="Q4324" t="s">
        <v>368</v>
      </c>
      <c r="R4324" t="s">
        <v>369</v>
      </c>
      <c r="S4324" t="s">
        <v>370</v>
      </c>
      <c r="T4324" t="s">
        <v>368</v>
      </c>
      <c r="U4324" s="61" t="s">
        <v>371</v>
      </c>
      <c r="V4324" t="s">
        <v>585</v>
      </c>
      <c r="W4324" t="s">
        <v>263</v>
      </c>
      <c r="X4324" s="59">
        <v>50000</v>
      </c>
      <c r="Y4324" s="59">
        <v>50000</v>
      </c>
      <c r="AA4324" s="146" t="str">
        <f t="shared" si="825"/>
        <v>EX</v>
      </c>
      <c r="AB4324" s="146">
        <f t="shared" si="827"/>
        <v>0</v>
      </c>
      <c r="AC4324" t="str">
        <f t="shared" si="830"/>
        <v>EX</v>
      </c>
      <c r="AD4324" s="74">
        <f t="shared" si="831"/>
        <v>50000</v>
      </c>
      <c r="AE4324" s="74">
        <f t="shared" si="836"/>
        <v>50000</v>
      </c>
      <c r="AF4324">
        <v>1</v>
      </c>
      <c r="AG4324">
        <v>0</v>
      </c>
      <c r="AH4324" s="74">
        <v>0</v>
      </c>
      <c r="AJ4324" s="74">
        <f t="shared" si="832"/>
        <v>0</v>
      </c>
      <c r="AK4324" s="74">
        <f t="shared" si="826"/>
        <v>50000</v>
      </c>
      <c r="AL4324" t="str">
        <f t="shared" si="833"/>
        <v>N</v>
      </c>
      <c r="AN4324" t="s">
        <v>92</v>
      </c>
      <c r="AO4324" t="s">
        <v>91</v>
      </c>
      <c r="AP4324" t="str">
        <f t="shared" si="834"/>
        <v>96</v>
      </c>
      <c r="AQ4324" s="145" t="s">
        <v>1826</v>
      </c>
      <c r="AR4324" t="str">
        <f t="shared" si="835"/>
        <v>1-Adjusted Base Budget</v>
      </c>
      <c r="AS4324" s="145" t="s">
        <v>1827</v>
      </c>
      <c r="AT4324" t="s">
        <v>213</v>
      </c>
      <c r="AV4324" t="str">
        <f t="shared" si="829"/>
        <v>VPUR</v>
      </c>
      <c r="AW4324" t="str">
        <f t="shared" si="828"/>
        <v>VP FOR PUBLIC AFFAIRS &amp; GOV'T RELATIONS</v>
      </c>
    </row>
    <row r="4325" spans="1:49">
      <c r="A4325" s="59">
        <v>2018</v>
      </c>
      <c r="B4325" t="s">
        <v>137</v>
      </c>
      <c r="C4325" t="s">
        <v>92</v>
      </c>
      <c r="D4325" t="s">
        <v>1447</v>
      </c>
      <c r="E4325" t="s">
        <v>1450</v>
      </c>
      <c r="F4325" t="s">
        <v>228</v>
      </c>
      <c r="H4325" t="s">
        <v>1451</v>
      </c>
      <c r="I4325" s="170" t="s">
        <v>90</v>
      </c>
      <c r="J4325" t="s">
        <v>91</v>
      </c>
      <c r="K4325" t="s">
        <v>214</v>
      </c>
      <c r="L4325" t="s">
        <v>427</v>
      </c>
      <c r="M4325" t="s">
        <v>428</v>
      </c>
      <c r="N4325" t="s">
        <v>217</v>
      </c>
      <c r="O4325" t="s">
        <v>263</v>
      </c>
      <c r="P4325" t="s">
        <v>367</v>
      </c>
      <c r="Q4325" t="s">
        <v>368</v>
      </c>
      <c r="R4325" t="s">
        <v>369</v>
      </c>
      <c r="S4325" t="s">
        <v>370</v>
      </c>
      <c r="T4325" t="s">
        <v>368</v>
      </c>
      <c r="U4325" s="61" t="s">
        <v>371</v>
      </c>
      <c r="V4325" t="s">
        <v>585</v>
      </c>
      <c r="W4325" t="s">
        <v>263</v>
      </c>
      <c r="X4325" s="59">
        <v>1500</v>
      </c>
      <c r="Y4325" s="59">
        <v>1500</v>
      </c>
      <c r="AA4325" s="146" t="str">
        <f t="shared" si="825"/>
        <v>EX</v>
      </c>
      <c r="AB4325" s="146">
        <f t="shared" si="827"/>
        <v>0</v>
      </c>
      <c r="AC4325" t="str">
        <f t="shared" si="830"/>
        <v>EX</v>
      </c>
      <c r="AD4325" s="74">
        <f t="shared" si="831"/>
        <v>1500</v>
      </c>
      <c r="AE4325" s="74">
        <f t="shared" si="836"/>
        <v>1500</v>
      </c>
      <c r="AF4325">
        <v>1</v>
      </c>
      <c r="AG4325">
        <v>0</v>
      </c>
      <c r="AH4325" s="74">
        <v>0</v>
      </c>
      <c r="AJ4325" s="74">
        <f t="shared" si="832"/>
        <v>0</v>
      </c>
      <c r="AK4325" s="74">
        <f t="shared" si="826"/>
        <v>1500</v>
      </c>
      <c r="AL4325" t="str">
        <f t="shared" si="833"/>
        <v>N</v>
      </c>
      <c r="AN4325" t="s">
        <v>92</v>
      </c>
      <c r="AO4325" t="s">
        <v>91</v>
      </c>
      <c r="AP4325" t="str">
        <f t="shared" si="834"/>
        <v>96</v>
      </c>
      <c r="AQ4325" s="145" t="s">
        <v>1826</v>
      </c>
      <c r="AR4325" t="str">
        <f t="shared" si="835"/>
        <v>1-Adjusted Base Budget</v>
      </c>
      <c r="AS4325" s="145" t="s">
        <v>1827</v>
      </c>
      <c r="AT4325" t="s">
        <v>213</v>
      </c>
      <c r="AV4325" t="str">
        <f t="shared" si="829"/>
        <v>VPUR</v>
      </c>
      <c r="AW4325" t="str">
        <f t="shared" si="828"/>
        <v>VP FOR PUBLIC AFFAIRS &amp; GOV'T RELATIONS</v>
      </c>
    </row>
    <row r="4326" spans="1:49">
      <c r="A4326" s="59">
        <v>2018</v>
      </c>
      <c r="B4326" t="s">
        <v>137</v>
      </c>
      <c r="C4326" t="s">
        <v>92</v>
      </c>
      <c r="D4326" t="s">
        <v>1447</v>
      </c>
      <c r="E4326" t="s">
        <v>1450</v>
      </c>
      <c r="F4326" t="s">
        <v>228</v>
      </c>
      <c r="H4326" t="s">
        <v>1451</v>
      </c>
      <c r="I4326" s="170" t="s">
        <v>90</v>
      </c>
      <c r="J4326" t="s">
        <v>91</v>
      </c>
      <c r="K4326" t="s">
        <v>214</v>
      </c>
      <c r="L4326" t="s">
        <v>570</v>
      </c>
      <c r="M4326" t="s">
        <v>571</v>
      </c>
      <c r="N4326" t="s">
        <v>217</v>
      </c>
      <c r="O4326" t="s">
        <v>263</v>
      </c>
      <c r="P4326" t="s">
        <v>367</v>
      </c>
      <c r="Q4326" t="s">
        <v>368</v>
      </c>
      <c r="R4326" t="s">
        <v>369</v>
      </c>
      <c r="S4326" t="s">
        <v>370</v>
      </c>
      <c r="T4326" t="s">
        <v>368</v>
      </c>
      <c r="U4326" s="61" t="s">
        <v>371</v>
      </c>
      <c r="V4326" t="s">
        <v>585</v>
      </c>
      <c r="W4326" t="s">
        <v>263</v>
      </c>
      <c r="X4326" s="59">
        <v>10000</v>
      </c>
      <c r="Y4326" s="59">
        <v>10000</v>
      </c>
      <c r="AA4326" s="146" t="str">
        <f t="shared" si="825"/>
        <v>EX</v>
      </c>
      <c r="AB4326" s="146">
        <f t="shared" si="827"/>
        <v>0</v>
      </c>
      <c r="AC4326" t="str">
        <f t="shared" si="830"/>
        <v>EX</v>
      </c>
      <c r="AD4326" s="74">
        <f t="shared" si="831"/>
        <v>10000</v>
      </c>
      <c r="AE4326" s="74">
        <f t="shared" si="836"/>
        <v>10000</v>
      </c>
      <c r="AF4326">
        <v>1</v>
      </c>
      <c r="AG4326">
        <v>0</v>
      </c>
      <c r="AH4326" s="74">
        <v>0</v>
      </c>
      <c r="AJ4326" s="74">
        <f t="shared" si="832"/>
        <v>0</v>
      </c>
      <c r="AK4326" s="74">
        <f t="shared" si="826"/>
        <v>10000</v>
      </c>
      <c r="AL4326" t="str">
        <f t="shared" si="833"/>
        <v>N</v>
      </c>
      <c r="AN4326" t="s">
        <v>92</v>
      </c>
      <c r="AO4326" t="s">
        <v>91</v>
      </c>
      <c r="AP4326" t="str">
        <f t="shared" si="834"/>
        <v>96</v>
      </c>
      <c r="AQ4326" s="145" t="s">
        <v>1826</v>
      </c>
      <c r="AR4326" t="str">
        <f t="shared" si="835"/>
        <v>1-Adjusted Base Budget</v>
      </c>
      <c r="AS4326" s="145" t="s">
        <v>1827</v>
      </c>
      <c r="AT4326" t="s">
        <v>213</v>
      </c>
      <c r="AV4326" t="str">
        <f t="shared" si="829"/>
        <v>VPUR</v>
      </c>
      <c r="AW4326" t="str">
        <f t="shared" si="828"/>
        <v>VP FOR PUBLIC AFFAIRS &amp; GOV'T RELATIONS</v>
      </c>
    </row>
    <row r="4327" spans="1:49">
      <c r="A4327" s="59">
        <v>2018</v>
      </c>
      <c r="B4327" t="s">
        <v>137</v>
      </c>
      <c r="C4327" t="s">
        <v>92</v>
      </c>
      <c r="D4327" t="s">
        <v>1447</v>
      </c>
      <c r="E4327" t="s">
        <v>1448</v>
      </c>
      <c r="F4327" t="s">
        <v>228</v>
      </c>
      <c r="H4327" t="s">
        <v>1449</v>
      </c>
      <c r="I4327" s="170" t="s">
        <v>90</v>
      </c>
      <c r="J4327" t="s">
        <v>91</v>
      </c>
      <c r="K4327" t="s">
        <v>214</v>
      </c>
      <c r="L4327" t="s">
        <v>315</v>
      </c>
      <c r="M4327" t="s">
        <v>316</v>
      </c>
      <c r="N4327" t="s">
        <v>217</v>
      </c>
      <c r="O4327" t="s">
        <v>263</v>
      </c>
      <c r="P4327" t="s">
        <v>317</v>
      </c>
      <c r="Q4327" t="s">
        <v>318</v>
      </c>
      <c r="R4327" t="s">
        <v>319</v>
      </c>
      <c r="S4327" t="s">
        <v>281</v>
      </c>
      <c r="T4327" t="s">
        <v>282</v>
      </c>
      <c r="U4327" s="61" t="s">
        <v>283</v>
      </c>
      <c r="V4327" t="s">
        <v>585</v>
      </c>
      <c r="W4327" t="s">
        <v>219</v>
      </c>
      <c r="X4327" s="59">
        <v>181844</v>
      </c>
      <c r="Y4327" s="59">
        <v>181844</v>
      </c>
      <c r="AA4327" s="146" t="str">
        <f t="shared" si="825"/>
        <v>IN</v>
      </c>
      <c r="AB4327" s="146" t="str">
        <f t="shared" si="827"/>
        <v>10cr</v>
      </c>
      <c r="AC4327" t="str">
        <f t="shared" si="830"/>
        <v>Allot/Xfer IN</v>
      </c>
      <c r="AD4327" s="74">
        <f t="shared" si="831"/>
        <v>-181844</v>
      </c>
      <c r="AE4327" s="74">
        <f t="shared" si="836"/>
        <v>181844</v>
      </c>
      <c r="AF4327">
        <v>1</v>
      </c>
      <c r="AG4327">
        <v>0</v>
      </c>
      <c r="AH4327" s="74">
        <v>0</v>
      </c>
      <c r="AJ4327" s="74">
        <f t="shared" si="832"/>
        <v>0</v>
      </c>
      <c r="AK4327" s="74">
        <f t="shared" si="826"/>
        <v>181844</v>
      </c>
      <c r="AL4327" t="str">
        <f t="shared" si="833"/>
        <v>N</v>
      </c>
      <c r="AN4327" t="s">
        <v>92</v>
      </c>
      <c r="AO4327" t="s">
        <v>91</v>
      </c>
      <c r="AP4327" t="str">
        <f t="shared" si="834"/>
        <v>96</v>
      </c>
      <c r="AQ4327" s="145" t="s">
        <v>1826</v>
      </c>
      <c r="AR4327" t="str">
        <f t="shared" si="835"/>
        <v>1-Adjusted Base Budget</v>
      </c>
      <c r="AS4327" s="145" t="s">
        <v>1827</v>
      </c>
      <c r="AT4327" t="s">
        <v>213</v>
      </c>
      <c r="AV4327" t="str">
        <f t="shared" si="829"/>
        <v>VPUR</v>
      </c>
      <c r="AW4327" t="str">
        <f t="shared" si="828"/>
        <v>VP FOR PUBLIC AFFAIRS &amp; GOV'T RELATIONS</v>
      </c>
    </row>
    <row r="4328" spans="1:49">
      <c r="A4328" s="59">
        <v>2018</v>
      </c>
      <c r="B4328" t="s">
        <v>137</v>
      </c>
      <c r="C4328" t="s">
        <v>92</v>
      </c>
      <c r="D4328" t="s">
        <v>1447</v>
      </c>
      <c r="E4328" t="s">
        <v>1450</v>
      </c>
      <c r="F4328" t="s">
        <v>228</v>
      </c>
      <c r="H4328" t="s">
        <v>1451</v>
      </c>
      <c r="I4328" s="170" t="s">
        <v>90</v>
      </c>
      <c r="J4328" t="s">
        <v>91</v>
      </c>
      <c r="K4328" t="s">
        <v>214</v>
      </c>
      <c r="L4328" t="s">
        <v>574</v>
      </c>
      <c r="M4328" t="s">
        <v>575</v>
      </c>
      <c r="N4328" t="s">
        <v>576</v>
      </c>
      <c r="O4328" t="s">
        <v>263</v>
      </c>
      <c r="P4328" t="s">
        <v>379</v>
      </c>
      <c r="Q4328" t="s">
        <v>379</v>
      </c>
      <c r="R4328" t="s">
        <v>380</v>
      </c>
      <c r="S4328" t="s">
        <v>264</v>
      </c>
      <c r="T4328" t="s">
        <v>265</v>
      </c>
      <c r="U4328" s="61" t="s">
        <v>266</v>
      </c>
      <c r="V4328" t="s">
        <v>585</v>
      </c>
      <c r="W4328" t="s">
        <v>263</v>
      </c>
      <c r="X4328" s="59">
        <v>13500</v>
      </c>
      <c r="Y4328" s="59">
        <v>13500</v>
      </c>
      <c r="AA4328" s="146" t="str">
        <f t="shared" si="825"/>
        <v>EX</v>
      </c>
      <c r="AB4328" s="146">
        <f t="shared" si="827"/>
        <v>0</v>
      </c>
      <c r="AC4328" t="str">
        <f t="shared" si="830"/>
        <v>EX</v>
      </c>
      <c r="AD4328" s="74">
        <f t="shared" si="831"/>
        <v>13500</v>
      </c>
      <c r="AE4328" s="74">
        <f t="shared" si="836"/>
        <v>13500</v>
      </c>
      <c r="AF4328">
        <v>1</v>
      </c>
      <c r="AG4328">
        <v>0</v>
      </c>
      <c r="AH4328" s="74">
        <v>0</v>
      </c>
      <c r="AJ4328" s="74">
        <f t="shared" si="832"/>
        <v>0</v>
      </c>
      <c r="AK4328" s="74">
        <f t="shared" si="826"/>
        <v>13500</v>
      </c>
      <c r="AL4328" t="str">
        <f t="shared" si="833"/>
        <v>N</v>
      </c>
      <c r="AN4328" t="s">
        <v>92</v>
      </c>
      <c r="AO4328" t="s">
        <v>91</v>
      </c>
      <c r="AP4328" t="str">
        <f t="shared" si="834"/>
        <v>96</v>
      </c>
      <c r="AQ4328" s="145" t="s">
        <v>1826</v>
      </c>
      <c r="AR4328" t="str">
        <f t="shared" si="835"/>
        <v>1-Adjusted Base Budget</v>
      </c>
      <c r="AS4328" s="145" t="s">
        <v>1827</v>
      </c>
      <c r="AT4328" t="s">
        <v>213</v>
      </c>
      <c r="AV4328" t="str">
        <f t="shared" si="829"/>
        <v>VPUR</v>
      </c>
      <c r="AW4328" t="str">
        <f t="shared" si="828"/>
        <v>VP FOR PUBLIC AFFAIRS &amp; GOV'T RELATIONS</v>
      </c>
    </row>
    <row r="4329" spans="1:49">
      <c r="A4329" s="59">
        <v>2018</v>
      </c>
      <c r="B4329" t="s">
        <v>137</v>
      </c>
      <c r="C4329" t="s">
        <v>1454</v>
      </c>
      <c r="D4329" t="s">
        <v>1455</v>
      </c>
      <c r="E4329" t="s">
        <v>1456</v>
      </c>
      <c r="F4329" t="s">
        <v>228</v>
      </c>
      <c r="H4329" t="s">
        <v>1457</v>
      </c>
      <c r="I4329" s="170" t="s">
        <v>93</v>
      </c>
      <c r="J4329" t="s">
        <v>94</v>
      </c>
      <c r="K4329" t="s">
        <v>214</v>
      </c>
      <c r="L4329" t="s">
        <v>126</v>
      </c>
      <c r="M4329" t="s">
        <v>345</v>
      </c>
      <c r="N4329" t="s">
        <v>217</v>
      </c>
      <c r="O4329" t="s">
        <v>263</v>
      </c>
      <c r="P4329" t="s">
        <v>346</v>
      </c>
      <c r="Q4329" t="s">
        <v>345</v>
      </c>
      <c r="R4329" t="s">
        <v>347</v>
      </c>
      <c r="S4329" t="s">
        <v>338</v>
      </c>
      <c r="T4329" t="s">
        <v>339</v>
      </c>
      <c r="U4329" s="61" t="s">
        <v>340</v>
      </c>
      <c r="V4329" t="s">
        <v>1390</v>
      </c>
      <c r="W4329" t="s">
        <v>263</v>
      </c>
      <c r="X4329" s="59">
        <v>642156</v>
      </c>
      <c r="Y4329" s="59">
        <v>642156</v>
      </c>
      <c r="AA4329" s="146" t="str">
        <f t="shared" ref="AA4329:AA4392" si="837">IF(P4329 ="CORI","IN",IF(P4329 ="TRIN","IN",O4329))</f>
        <v>EX</v>
      </c>
      <c r="AB4329" s="146">
        <f t="shared" si="827"/>
        <v>0</v>
      </c>
      <c r="AC4329" t="str">
        <f t="shared" si="830"/>
        <v>EX</v>
      </c>
      <c r="AD4329" s="74">
        <f t="shared" si="831"/>
        <v>642156</v>
      </c>
      <c r="AE4329" s="74">
        <f t="shared" si="836"/>
        <v>642156</v>
      </c>
      <c r="AF4329">
        <v>1.3809</v>
      </c>
      <c r="AG4329">
        <v>17735</v>
      </c>
      <c r="AH4329" s="74">
        <v>-13742.138400000054</v>
      </c>
      <c r="AJ4329" s="74">
        <f t="shared" si="832"/>
        <v>3992.8615999999456</v>
      </c>
      <c r="AK4329" s="74">
        <f t="shared" si="826"/>
        <v>646148.86159999995</v>
      </c>
      <c r="AL4329" t="str">
        <f t="shared" si="833"/>
        <v>Y</v>
      </c>
      <c r="AN4329" t="s">
        <v>95</v>
      </c>
      <c r="AO4329" t="s">
        <v>94</v>
      </c>
      <c r="AP4329" t="str">
        <f t="shared" si="834"/>
        <v>99</v>
      </c>
      <c r="AQ4329" s="145" t="s">
        <v>1826</v>
      </c>
      <c r="AR4329" t="str">
        <f t="shared" si="835"/>
        <v>2-Provision for Compensation Incr</v>
      </c>
      <c r="AS4329" s="145" t="s">
        <v>1827</v>
      </c>
      <c r="AT4329" t="s">
        <v>213</v>
      </c>
      <c r="AV4329" t="str">
        <f t="shared" si="829"/>
        <v>VPAD</v>
      </c>
      <c r="AW4329" t="str">
        <f t="shared" si="828"/>
        <v>VP CAPITAL PROJECTS &amp; FACILITIES</v>
      </c>
    </row>
    <row r="4330" spans="1:49">
      <c r="A4330" s="59">
        <v>2018</v>
      </c>
      <c r="B4330" t="s">
        <v>137</v>
      </c>
      <c r="C4330" t="s">
        <v>1454</v>
      </c>
      <c r="D4330" t="s">
        <v>1455</v>
      </c>
      <c r="E4330" t="s">
        <v>1456</v>
      </c>
      <c r="F4330" t="s">
        <v>228</v>
      </c>
      <c r="H4330" t="s">
        <v>1457</v>
      </c>
      <c r="I4330" s="170" t="s">
        <v>93</v>
      </c>
      <c r="J4330" t="s">
        <v>94</v>
      </c>
      <c r="K4330" t="s">
        <v>214</v>
      </c>
      <c r="L4330" t="s">
        <v>355</v>
      </c>
      <c r="M4330" t="s">
        <v>356</v>
      </c>
      <c r="N4330" t="s">
        <v>217</v>
      </c>
      <c r="O4330" t="s">
        <v>263</v>
      </c>
      <c r="P4330" t="s">
        <v>357</v>
      </c>
      <c r="Q4330" t="s">
        <v>358</v>
      </c>
      <c r="R4330" t="s">
        <v>359</v>
      </c>
      <c r="S4330" t="s">
        <v>264</v>
      </c>
      <c r="T4330" t="s">
        <v>265</v>
      </c>
      <c r="U4330" s="61" t="s">
        <v>266</v>
      </c>
      <c r="V4330" t="s">
        <v>1390</v>
      </c>
      <c r="W4330" t="s">
        <v>263</v>
      </c>
      <c r="X4330" s="59">
        <v>2000</v>
      </c>
      <c r="Y4330" s="59">
        <v>2000</v>
      </c>
      <c r="AA4330" s="146" t="str">
        <f t="shared" si="837"/>
        <v>EX</v>
      </c>
      <c r="AB4330" s="146">
        <f t="shared" si="827"/>
        <v>0</v>
      </c>
      <c r="AC4330" t="str">
        <f t="shared" si="830"/>
        <v>EX</v>
      </c>
      <c r="AD4330" s="74">
        <f t="shared" si="831"/>
        <v>2000</v>
      </c>
      <c r="AE4330" s="74">
        <f t="shared" si="836"/>
        <v>2000</v>
      </c>
      <c r="AF4330">
        <v>1</v>
      </c>
      <c r="AG4330">
        <v>0</v>
      </c>
      <c r="AH4330" s="74">
        <v>0</v>
      </c>
      <c r="AJ4330" s="74">
        <f t="shared" si="832"/>
        <v>0</v>
      </c>
      <c r="AK4330" s="74">
        <f t="shared" si="826"/>
        <v>2000</v>
      </c>
      <c r="AL4330" t="str">
        <f t="shared" si="833"/>
        <v>N</v>
      </c>
      <c r="AN4330" t="s">
        <v>95</v>
      </c>
      <c r="AO4330" t="s">
        <v>94</v>
      </c>
      <c r="AP4330" t="str">
        <f t="shared" si="834"/>
        <v>98</v>
      </c>
      <c r="AQ4330" s="145" t="s">
        <v>1826</v>
      </c>
      <c r="AR4330" t="str">
        <f t="shared" si="835"/>
        <v>1-Adjusted Base Budget</v>
      </c>
      <c r="AS4330" s="145" t="s">
        <v>1827</v>
      </c>
      <c r="AT4330" t="s">
        <v>213</v>
      </c>
      <c r="AV4330" t="str">
        <f t="shared" si="829"/>
        <v>VPAD</v>
      </c>
      <c r="AW4330" t="str">
        <f t="shared" si="828"/>
        <v>VP CAPITAL PROJECTS &amp; FACILITIES</v>
      </c>
    </row>
    <row r="4331" spans="1:49">
      <c r="A4331" s="59">
        <v>2018</v>
      </c>
      <c r="B4331" t="s">
        <v>137</v>
      </c>
      <c r="C4331" t="s">
        <v>1454</v>
      </c>
      <c r="D4331" t="s">
        <v>1455</v>
      </c>
      <c r="E4331" t="s">
        <v>1456</v>
      </c>
      <c r="F4331" t="s">
        <v>228</v>
      </c>
      <c r="H4331" t="s">
        <v>1457</v>
      </c>
      <c r="I4331" s="170" t="s">
        <v>93</v>
      </c>
      <c r="J4331" t="s">
        <v>94</v>
      </c>
      <c r="K4331" t="s">
        <v>214</v>
      </c>
      <c r="L4331" t="s">
        <v>493</v>
      </c>
      <c r="M4331" t="s">
        <v>494</v>
      </c>
      <c r="N4331" t="s">
        <v>217</v>
      </c>
      <c r="O4331" t="s">
        <v>263</v>
      </c>
      <c r="P4331" t="s">
        <v>488</v>
      </c>
      <c r="Q4331" t="s">
        <v>489</v>
      </c>
      <c r="R4331" t="s">
        <v>490</v>
      </c>
      <c r="S4331" t="s">
        <v>264</v>
      </c>
      <c r="T4331" t="s">
        <v>265</v>
      </c>
      <c r="U4331" s="61" t="s">
        <v>266</v>
      </c>
      <c r="V4331" t="s">
        <v>1390</v>
      </c>
      <c r="W4331" t="s">
        <v>263</v>
      </c>
      <c r="X4331" s="59">
        <v>500</v>
      </c>
      <c r="Y4331" s="59">
        <v>500</v>
      </c>
      <c r="AA4331" s="146" t="str">
        <f t="shared" si="837"/>
        <v>EX</v>
      </c>
      <c r="AB4331" s="146">
        <f t="shared" si="827"/>
        <v>0</v>
      </c>
      <c r="AC4331" t="str">
        <f t="shared" si="830"/>
        <v>EX</v>
      </c>
      <c r="AD4331" s="74">
        <f t="shared" si="831"/>
        <v>500</v>
      </c>
      <c r="AE4331" s="74">
        <f t="shared" si="836"/>
        <v>500</v>
      </c>
      <c r="AF4331">
        <v>1</v>
      </c>
      <c r="AG4331">
        <v>0</v>
      </c>
      <c r="AH4331" s="74">
        <v>0</v>
      </c>
      <c r="AJ4331" s="74">
        <f t="shared" si="832"/>
        <v>0</v>
      </c>
      <c r="AK4331" s="74">
        <f t="shared" si="826"/>
        <v>500</v>
      </c>
      <c r="AL4331" t="str">
        <f t="shared" si="833"/>
        <v>N</v>
      </c>
      <c r="AN4331" t="s">
        <v>95</v>
      </c>
      <c r="AO4331" t="s">
        <v>94</v>
      </c>
      <c r="AP4331" t="str">
        <f t="shared" si="834"/>
        <v>98</v>
      </c>
      <c r="AQ4331" s="145" t="s">
        <v>1826</v>
      </c>
      <c r="AR4331" t="str">
        <f t="shared" si="835"/>
        <v>1-Adjusted Base Budget</v>
      </c>
      <c r="AS4331" s="145" t="s">
        <v>1827</v>
      </c>
      <c r="AT4331" t="s">
        <v>213</v>
      </c>
      <c r="AV4331" t="str">
        <f t="shared" si="829"/>
        <v>VPAD</v>
      </c>
      <c r="AW4331" t="str">
        <f t="shared" si="828"/>
        <v>VP CAPITAL PROJECTS &amp; FACILITIES</v>
      </c>
    </row>
    <row r="4332" spans="1:49">
      <c r="A4332" s="59">
        <v>2018</v>
      </c>
      <c r="B4332" t="s">
        <v>137</v>
      </c>
      <c r="C4332" t="s">
        <v>1454</v>
      </c>
      <c r="D4332" t="s">
        <v>1455</v>
      </c>
      <c r="E4332" t="s">
        <v>1456</v>
      </c>
      <c r="F4332" t="s">
        <v>228</v>
      </c>
      <c r="H4332" t="s">
        <v>1457</v>
      </c>
      <c r="I4332" s="170" t="s">
        <v>93</v>
      </c>
      <c r="J4332" t="s">
        <v>94</v>
      </c>
      <c r="K4332" t="s">
        <v>214</v>
      </c>
      <c r="L4332" t="s">
        <v>377</v>
      </c>
      <c r="M4332" t="s">
        <v>378</v>
      </c>
      <c r="N4332" t="s">
        <v>217</v>
      </c>
      <c r="O4332" t="s">
        <v>263</v>
      </c>
      <c r="P4332" t="s">
        <v>379</v>
      </c>
      <c r="Q4332" t="s">
        <v>379</v>
      </c>
      <c r="R4332" t="s">
        <v>380</v>
      </c>
      <c r="S4332" t="s">
        <v>264</v>
      </c>
      <c r="T4332" t="s">
        <v>265</v>
      </c>
      <c r="U4332" s="61" t="s">
        <v>266</v>
      </c>
      <c r="V4332" t="s">
        <v>1390</v>
      </c>
      <c r="W4332" t="s">
        <v>263</v>
      </c>
      <c r="X4332" s="59">
        <v>6050</v>
      </c>
      <c r="Y4332" s="59">
        <v>6050</v>
      </c>
      <c r="AA4332" s="146" t="str">
        <f t="shared" si="837"/>
        <v>EX</v>
      </c>
      <c r="AB4332" s="146">
        <f t="shared" si="827"/>
        <v>0</v>
      </c>
      <c r="AC4332" t="str">
        <f t="shared" si="830"/>
        <v>EX</v>
      </c>
      <c r="AD4332" s="74">
        <f t="shared" si="831"/>
        <v>6050</v>
      </c>
      <c r="AE4332" s="74">
        <f t="shared" si="836"/>
        <v>6050</v>
      </c>
      <c r="AF4332">
        <v>1</v>
      </c>
      <c r="AG4332">
        <v>0</v>
      </c>
      <c r="AH4332" s="74">
        <v>0</v>
      </c>
      <c r="AJ4332" s="74">
        <f t="shared" si="832"/>
        <v>0</v>
      </c>
      <c r="AK4332" s="74">
        <f t="shared" si="826"/>
        <v>6050</v>
      </c>
      <c r="AL4332" t="str">
        <f t="shared" si="833"/>
        <v>N</v>
      </c>
      <c r="AN4332" t="s">
        <v>95</v>
      </c>
      <c r="AO4332" t="s">
        <v>94</v>
      </c>
      <c r="AP4332" t="str">
        <f t="shared" si="834"/>
        <v>98</v>
      </c>
      <c r="AQ4332" s="145" t="s">
        <v>1826</v>
      </c>
      <c r="AR4332" t="str">
        <f t="shared" si="835"/>
        <v>1-Adjusted Base Budget</v>
      </c>
      <c r="AS4332" s="145" t="s">
        <v>1827</v>
      </c>
      <c r="AT4332" t="s">
        <v>213</v>
      </c>
      <c r="AV4332" t="str">
        <f t="shared" si="829"/>
        <v>VPAD</v>
      </c>
      <c r="AW4332" t="str">
        <f t="shared" si="828"/>
        <v>VP CAPITAL PROJECTS &amp; FACILITIES</v>
      </c>
    </row>
    <row r="4333" spans="1:49">
      <c r="A4333" s="59">
        <v>2018</v>
      </c>
      <c r="B4333" t="s">
        <v>137</v>
      </c>
      <c r="C4333" t="s">
        <v>1454</v>
      </c>
      <c r="D4333" t="s">
        <v>1455</v>
      </c>
      <c r="E4333" t="s">
        <v>1456</v>
      </c>
      <c r="F4333" t="s">
        <v>228</v>
      </c>
      <c r="H4333" t="s">
        <v>1457</v>
      </c>
      <c r="I4333" s="170" t="s">
        <v>93</v>
      </c>
      <c r="J4333" t="s">
        <v>94</v>
      </c>
      <c r="K4333" t="s">
        <v>214</v>
      </c>
      <c r="L4333" t="s">
        <v>497</v>
      </c>
      <c r="M4333" t="s">
        <v>498</v>
      </c>
      <c r="N4333" t="s">
        <v>217</v>
      </c>
      <c r="O4333" t="s">
        <v>263</v>
      </c>
      <c r="P4333" t="s">
        <v>362</v>
      </c>
      <c r="Q4333" t="s">
        <v>363</v>
      </c>
      <c r="R4333" t="s">
        <v>364</v>
      </c>
      <c r="S4333" t="s">
        <v>264</v>
      </c>
      <c r="T4333" t="s">
        <v>265</v>
      </c>
      <c r="U4333" s="61" t="s">
        <v>266</v>
      </c>
      <c r="V4333" t="s">
        <v>1390</v>
      </c>
      <c r="W4333" t="s">
        <v>263</v>
      </c>
      <c r="X4333" s="59">
        <v>2500</v>
      </c>
      <c r="Y4333" s="59">
        <v>2500</v>
      </c>
      <c r="AA4333" s="146" t="str">
        <f t="shared" si="837"/>
        <v>EX</v>
      </c>
      <c r="AB4333" s="146">
        <f t="shared" si="827"/>
        <v>0</v>
      </c>
      <c r="AC4333" t="str">
        <f t="shared" si="830"/>
        <v>EX</v>
      </c>
      <c r="AD4333" s="74">
        <f t="shared" si="831"/>
        <v>2500</v>
      </c>
      <c r="AE4333" s="74">
        <f t="shared" si="836"/>
        <v>2500</v>
      </c>
      <c r="AF4333">
        <v>1</v>
      </c>
      <c r="AG4333">
        <v>0</v>
      </c>
      <c r="AH4333" s="74">
        <v>0</v>
      </c>
      <c r="AJ4333" s="74">
        <f t="shared" si="832"/>
        <v>0</v>
      </c>
      <c r="AK4333" s="74">
        <f t="shared" si="826"/>
        <v>2500</v>
      </c>
      <c r="AL4333" t="str">
        <f t="shared" si="833"/>
        <v>N</v>
      </c>
      <c r="AN4333" t="s">
        <v>95</v>
      </c>
      <c r="AO4333" t="s">
        <v>94</v>
      </c>
      <c r="AP4333" t="str">
        <f t="shared" si="834"/>
        <v>98</v>
      </c>
      <c r="AQ4333" s="145" t="s">
        <v>1826</v>
      </c>
      <c r="AR4333" t="str">
        <f t="shared" si="835"/>
        <v>1-Adjusted Base Budget</v>
      </c>
      <c r="AS4333" s="145" t="s">
        <v>1827</v>
      </c>
      <c r="AT4333" t="s">
        <v>213</v>
      </c>
      <c r="AV4333" t="str">
        <f t="shared" si="829"/>
        <v>VPAD</v>
      </c>
      <c r="AW4333" t="str">
        <f t="shared" si="828"/>
        <v>VP CAPITAL PROJECTS &amp; FACILITIES</v>
      </c>
    </row>
    <row r="4334" spans="1:49">
      <c r="A4334" s="59">
        <v>2018</v>
      </c>
      <c r="B4334" t="s">
        <v>137</v>
      </c>
      <c r="C4334" t="s">
        <v>1454</v>
      </c>
      <c r="D4334" t="s">
        <v>1455</v>
      </c>
      <c r="E4334" t="s">
        <v>1456</v>
      </c>
      <c r="F4334" t="s">
        <v>228</v>
      </c>
      <c r="H4334" t="s">
        <v>1457</v>
      </c>
      <c r="I4334" s="170" t="s">
        <v>93</v>
      </c>
      <c r="J4334" t="s">
        <v>94</v>
      </c>
      <c r="K4334" t="s">
        <v>214</v>
      </c>
      <c r="L4334" t="s">
        <v>381</v>
      </c>
      <c r="M4334" t="s">
        <v>382</v>
      </c>
      <c r="N4334" t="s">
        <v>217</v>
      </c>
      <c r="O4334" t="s">
        <v>263</v>
      </c>
      <c r="P4334" t="s">
        <v>362</v>
      </c>
      <c r="Q4334" t="s">
        <v>363</v>
      </c>
      <c r="R4334" t="s">
        <v>364</v>
      </c>
      <c r="S4334" t="s">
        <v>264</v>
      </c>
      <c r="T4334" t="s">
        <v>265</v>
      </c>
      <c r="U4334" s="61" t="s">
        <v>266</v>
      </c>
      <c r="V4334" t="s">
        <v>1390</v>
      </c>
      <c r="W4334" t="s">
        <v>263</v>
      </c>
      <c r="X4334" s="59">
        <v>1200</v>
      </c>
      <c r="Y4334" s="59">
        <v>1200</v>
      </c>
      <c r="AA4334" s="146" t="str">
        <f t="shared" si="837"/>
        <v>EX</v>
      </c>
      <c r="AB4334" s="146">
        <f t="shared" si="827"/>
        <v>0</v>
      </c>
      <c r="AC4334" t="str">
        <f t="shared" si="830"/>
        <v>EX</v>
      </c>
      <c r="AD4334" s="74">
        <f t="shared" si="831"/>
        <v>1200</v>
      </c>
      <c r="AE4334" s="74">
        <f t="shared" si="836"/>
        <v>1200</v>
      </c>
      <c r="AF4334">
        <v>1</v>
      </c>
      <c r="AG4334">
        <v>0</v>
      </c>
      <c r="AH4334" s="74">
        <v>0</v>
      </c>
      <c r="AJ4334" s="74">
        <f t="shared" si="832"/>
        <v>0</v>
      </c>
      <c r="AK4334" s="74">
        <f t="shared" si="826"/>
        <v>1200</v>
      </c>
      <c r="AL4334" t="str">
        <f t="shared" si="833"/>
        <v>N</v>
      </c>
      <c r="AN4334" t="s">
        <v>95</v>
      </c>
      <c r="AO4334" t="s">
        <v>94</v>
      </c>
      <c r="AP4334" t="str">
        <f t="shared" si="834"/>
        <v>98</v>
      </c>
      <c r="AQ4334" s="145" t="s">
        <v>1826</v>
      </c>
      <c r="AR4334" t="str">
        <f t="shared" si="835"/>
        <v>1-Adjusted Base Budget</v>
      </c>
      <c r="AS4334" s="145" t="s">
        <v>1827</v>
      </c>
      <c r="AT4334" t="s">
        <v>213</v>
      </c>
      <c r="AV4334" t="str">
        <f t="shared" si="829"/>
        <v>VPAD</v>
      </c>
      <c r="AW4334" t="str">
        <f t="shared" si="828"/>
        <v>VP CAPITAL PROJECTS &amp; FACILITIES</v>
      </c>
    </row>
    <row r="4335" spans="1:49">
      <c r="A4335" s="59">
        <v>2018</v>
      </c>
      <c r="B4335" t="s">
        <v>137</v>
      </c>
      <c r="C4335" t="s">
        <v>1454</v>
      </c>
      <c r="D4335" t="s">
        <v>1455</v>
      </c>
      <c r="E4335" t="s">
        <v>1456</v>
      </c>
      <c r="F4335" t="s">
        <v>228</v>
      </c>
      <c r="H4335" t="s">
        <v>1457</v>
      </c>
      <c r="I4335" s="170" t="s">
        <v>93</v>
      </c>
      <c r="J4335" t="s">
        <v>94</v>
      </c>
      <c r="K4335" t="s">
        <v>214</v>
      </c>
      <c r="L4335" t="s">
        <v>509</v>
      </c>
      <c r="M4335" t="s">
        <v>510</v>
      </c>
      <c r="N4335" t="s">
        <v>217</v>
      </c>
      <c r="O4335" t="s">
        <v>263</v>
      </c>
      <c r="P4335" t="s">
        <v>488</v>
      </c>
      <c r="Q4335" t="s">
        <v>489</v>
      </c>
      <c r="R4335" t="s">
        <v>490</v>
      </c>
      <c r="S4335" t="s">
        <v>264</v>
      </c>
      <c r="T4335" t="s">
        <v>265</v>
      </c>
      <c r="U4335" s="61" t="s">
        <v>266</v>
      </c>
      <c r="V4335" t="s">
        <v>1390</v>
      </c>
      <c r="W4335" t="s">
        <v>263</v>
      </c>
      <c r="X4335" s="59">
        <v>300</v>
      </c>
      <c r="Y4335" s="59">
        <v>300</v>
      </c>
      <c r="AA4335" s="146" t="str">
        <f t="shared" si="837"/>
        <v>EX</v>
      </c>
      <c r="AB4335" s="146">
        <f t="shared" si="827"/>
        <v>0</v>
      </c>
      <c r="AC4335" t="str">
        <f t="shared" si="830"/>
        <v>EX</v>
      </c>
      <c r="AD4335" s="74">
        <f t="shared" si="831"/>
        <v>300</v>
      </c>
      <c r="AE4335" s="74">
        <f t="shared" si="836"/>
        <v>300</v>
      </c>
      <c r="AF4335">
        <v>1</v>
      </c>
      <c r="AG4335">
        <v>0</v>
      </c>
      <c r="AH4335" s="74">
        <v>0</v>
      </c>
      <c r="AJ4335" s="74">
        <f t="shared" si="832"/>
        <v>0</v>
      </c>
      <c r="AK4335" s="74">
        <f t="shared" si="826"/>
        <v>300</v>
      </c>
      <c r="AL4335" t="str">
        <f t="shared" si="833"/>
        <v>N</v>
      </c>
      <c r="AN4335" t="s">
        <v>95</v>
      </c>
      <c r="AO4335" t="s">
        <v>94</v>
      </c>
      <c r="AP4335" t="str">
        <f t="shared" si="834"/>
        <v>98</v>
      </c>
      <c r="AQ4335" s="145" t="s">
        <v>1826</v>
      </c>
      <c r="AR4335" t="str">
        <f t="shared" si="835"/>
        <v>1-Adjusted Base Budget</v>
      </c>
      <c r="AS4335" s="145" t="s">
        <v>1827</v>
      </c>
      <c r="AT4335" t="s">
        <v>213</v>
      </c>
      <c r="AV4335" t="str">
        <f t="shared" si="829"/>
        <v>VPAD</v>
      </c>
      <c r="AW4335" t="str">
        <f t="shared" si="828"/>
        <v>VP CAPITAL PROJECTS &amp; FACILITIES</v>
      </c>
    </row>
    <row r="4336" spans="1:49">
      <c r="A4336" s="59">
        <v>2018</v>
      </c>
      <c r="B4336" t="s">
        <v>137</v>
      </c>
      <c r="C4336" t="s">
        <v>1454</v>
      </c>
      <c r="D4336" t="s">
        <v>1455</v>
      </c>
      <c r="E4336" t="s">
        <v>1456</v>
      </c>
      <c r="F4336" t="s">
        <v>228</v>
      </c>
      <c r="H4336" t="s">
        <v>1457</v>
      </c>
      <c r="I4336" s="170" t="s">
        <v>93</v>
      </c>
      <c r="J4336" t="s">
        <v>94</v>
      </c>
      <c r="K4336" t="s">
        <v>214</v>
      </c>
      <c r="L4336" t="s">
        <v>525</v>
      </c>
      <c r="M4336" t="s">
        <v>526</v>
      </c>
      <c r="N4336" t="s">
        <v>217</v>
      </c>
      <c r="O4336" t="s">
        <v>263</v>
      </c>
      <c r="P4336" t="s">
        <v>379</v>
      </c>
      <c r="Q4336" t="s">
        <v>379</v>
      </c>
      <c r="R4336" t="s">
        <v>380</v>
      </c>
      <c r="S4336" t="s">
        <v>264</v>
      </c>
      <c r="T4336" t="s">
        <v>265</v>
      </c>
      <c r="U4336" s="61" t="s">
        <v>266</v>
      </c>
      <c r="V4336" t="s">
        <v>1390</v>
      </c>
      <c r="W4336" t="s">
        <v>263</v>
      </c>
      <c r="X4336" s="59">
        <v>13100</v>
      </c>
      <c r="Y4336" s="59">
        <v>13100</v>
      </c>
      <c r="AA4336" s="146" t="str">
        <f t="shared" si="837"/>
        <v>EX</v>
      </c>
      <c r="AB4336" s="146">
        <f t="shared" si="827"/>
        <v>0</v>
      </c>
      <c r="AC4336" t="str">
        <f t="shared" si="830"/>
        <v>EX</v>
      </c>
      <c r="AD4336" s="74">
        <f t="shared" si="831"/>
        <v>13100</v>
      </c>
      <c r="AE4336" s="74">
        <f t="shared" si="836"/>
        <v>13100</v>
      </c>
      <c r="AF4336">
        <v>1</v>
      </c>
      <c r="AG4336">
        <v>0</v>
      </c>
      <c r="AH4336" s="74">
        <v>0</v>
      </c>
      <c r="AJ4336" s="74">
        <f t="shared" si="832"/>
        <v>0</v>
      </c>
      <c r="AK4336" s="74">
        <f t="shared" si="826"/>
        <v>13100</v>
      </c>
      <c r="AL4336" t="str">
        <f t="shared" si="833"/>
        <v>N</v>
      </c>
      <c r="AN4336" t="s">
        <v>95</v>
      </c>
      <c r="AO4336" t="s">
        <v>94</v>
      </c>
      <c r="AP4336" t="str">
        <f t="shared" si="834"/>
        <v>98</v>
      </c>
      <c r="AQ4336" s="145" t="s">
        <v>1826</v>
      </c>
      <c r="AR4336" t="str">
        <f t="shared" si="835"/>
        <v>1-Adjusted Base Budget</v>
      </c>
      <c r="AS4336" s="145" t="s">
        <v>1827</v>
      </c>
      <c r="AT4336" t="s">
        <v>213</v>
      </c>
      <c r="AV4336" t="str">
        <f t="shared" si="829"/>
        <v>VPAD</v>
      </c>
      <c r="AW4336" t="str">
        <f t="shared" si="828"/>
        <v>VP CAPITAL PROJECTS &amp; FACILITIES</v>
      </c>
    </row>
    <row r="4337" spans="1:49">
      <c r="A4337" s="59">
        <v>2018</v>
      </c>
      <c r="B4337" t="s">
        <v>137</v>
      </c>
      <c r="C4337" t="s">
        <v>1454</v>
      </c>
      <c r="D4337" t="s">
        <v>1455</v>
      </c>
      <c r="E4337" t="s">
        <v>1456</v>
      </c>
      <c r="F4337" t="s">
        <v>228</v>
      </c>
      <c r="H4337" t="s">
        <v>1457</v>
      </c>
      <c r="I4337" s="170" t="s">
        <v>93</v>
      </c>
      <c r="J4337" t="s">
        <v>94</v>
      </c>
      <c r="K4337" t="s">
        <v>214</v>
      </c>
      <c r="L4337" t="s">
        <v>529</v>
      </c>
      <c r="M4337" t="s">
        <v>530</v>
      </c>
      <c r="N4337" t="s">
        <v>217</v>
      </c>
      <c r="O4337" t="s">
        <v>263</v>
      </c>
      <c r="P4337" t="s">
        <v>393</v>
      </c>
      <c r="Q4337" t="s">
        <v>394</v>
      </c>
      <c r="R4337" t="s">
        <v>395</v>
      </c>
      <c r="S4337" t="s">
        <v>264</v>
      </c>
      <c r="T4337" t="s">
        <v>265</v>
      </c>
      <c r="U4337" s="61" t="s">
        <v>266</v>
      </c>
      <c r="V4337" t="s">
        <v>1390</v>
      </c>
      <c r="W4337" t="s">
        <v>263</v>
      </c>
      <c r="X4337" s="59">
        <v>1000</v>
      </c>
      <c r="Y4337" s="59">
        <v>1000</v>
      </c>
      <c r="AA4337" s="146" t="str">
        <f t="shared" si="837"/>
        <v>EX</v>
      </c>
      <c r="AB4337" s="146">
        <f t="shared" si="827"/>
        <v>0</v>
      </c>
      <c r="AC4337" t="str">
        <f t="shared" si="830"/>
        <v>EX</v>
      </c>
      <c r="AD4337" s="74">
        <f t="shared" si="831"/>
        <v>1000</v>
      </c>
      <c r="AE4337" s="74">
        <f t="shared" si="836"/>
        <v>1000</v>
      </c>
      <c r="AF4337">
        <v>1</v>
      </c>
      <c r="AG4337">
        <v>0</v>
      </c>
      <c r="AH4337" s="74">
        <v>0</v>
      </c>
      <c r="AJ4337" s="74">
        <f t="shared" si="832"/>
        <v>0</v>
      </c>
      <c r="AK4337" s="74">
        <f t="shared" si="826"/>
        <v>1000</v>
      </c>
      <c r="AL4337" t="str">
        <f t="shared" si="833"/>
        <v>N</v>
      </c>
      <c r="AN4337" t="s">
        <v>95</v>
      </c>
      <c r="AO4337" t="s">
        <v>94</v>
      </c>
      <c r="AP4337" t="str">
        <f t="shared" si="834"/>
        <v>98</v>
      </c>
      <c r="AQ4337" s="145" t="s">
        <v>1826</v>
      </c>
      <c r="AR4337" t="str">
        <f t="shared" si="835"/>
        <v>1-Adjusted Base Budget</v>
      </c>
      <c r="AS4337" s="145" t="s">
        <v>1827</v>
      </c>
      <c r="AT4337" t="s">
        <v>213</v>
      </c>
      <c r="AV4337" t="str">
        <f t="shared" si="829"/>
        <v>VPAD</v>
      </c>
      <c r="AW4337" t="str">
        <f t="shared" si="828"/>
        <v>VP CAPITAL PROJECTS &amp; FACILITIES</v>
      </c>
    </row>
    <row r="4338" spans="1:49">
      <c r="A4338" s="59">
        <v>2018</v>
      </c>
      <c r="B4338" t="s">
        <v>137</v>
      </c>
      <c r="C4338" t="s">
        <v>1454</v>
      </c>
      <c r="D4338" t="s">
        <v>1455</v>
      </c>
      <c r="E4338" t="s">
        <v>1456</v>
      </c>
      <c r="F4338" t="s">
        <v>228</v>
      </c>
      <c r="H4338" t="s">
        <v>1457</v>
      </c>
      <c r="I4338" s="170" t="s">
        <v>93</v>
      </c>
      <c r="J4338" t="s">
        <v>94</v>
      </c>
      <c r="K4338" t="s">
        <v>214</v>
      </c>
      <c r="L4338" t="s">
        <v>542</v>
      </c>
      <c r="M4338" t="s">
        <v>543</v>
      </c>
      <c r="N4338" t="s">
        <v>217</v>
      </c>
      <c r="O4338" t="s">
        <v>263</v>
      </c>
      <c r="P4338" t="s">
        <v>387</v>
      </c>
      <c r="Q4338" t="s">
        <v>386</v>
      </c>
      <c r="R4338" t="s">
        <v>388</v>
      </c>
      <c r="S4338" t="s">
        <v>264</v>
      </c>
      <c r="T4338" t="s">
        <v>265</v>
      </c>
      <c r="U4338" s="61" t="s">
        <v>266</v>
      </c>
      <c r="V4338" t="s">
        <v>1390</v>
      </c>
      <c r="W4338" t="s">
        <v>263</v>
      </c>
      <c r="X4338" s="59">
        <v>500</v>
      </c>
      <c r="Y4338" s="59">
        <v>500</v>
      </c>
      <c r="AA4338" s="146" t="str">
        <f t="shared" si="837"/>
        <v>EX</v>
      </c>
      <c r="AB4338" s="146">
        <f t="shared" si="827"/>
        <v>0</v>
      </c>
      <c r="AC4338" t="str">
        <f t="shared" si="830"/>
        <v>EX</v>
      </c>
      <c r="AD4338" s="74">
        <f t="shared" si="831"/>
        <v>500</v>
      </c>
      <c r="AE4338" s="74">
        <f t="shared" si="836"/>
        <v>500</v>
      </c>
      <c r="AF4338">
        <v>1</v>
      </c>
      <c r="AG4338">
        <v>0</v>
      </c>
      <c r="AH4338" s="74">
        <v>0</v>
      </c>
      <c r="AJ4338" s="74">
        <f t="shared" si="832"/>
        <v>0</v>
      </c>
      <c r="AK4338" s="74">
        <f t="shared" si="826"/>
        <v>500</v>
      </c>
      <c r="AL4338" t="str">
        <f t="shared" si="833"/>
        <v>N</v>
      </c>
      <c r="AN4338" t="s">
        <v>95</v>
      </c>
      <c r="AO4338" t="s">
        <v>94</v>
      </c>
      <c r="AP4338" t="str">
        <f t="shared" si="834"/>
        <v>98</v>
      </c>
      <c r="AQ4338" s="145" t="s">
        <v>1826</v>
      </c>
      <c r="AR4338" t="str">
        <f t="shared" si="835"/>
        <v>1-Adjusted Base Budget</v>
      </c>
      <c r="AS4338" s="145" t="s">
        <v>1827</v>
      </c>
      <c r="AT4338" t="s">
        <v>213</v>
      </c>
      <c r="AV4338" t="str">
        <f t="shared" si="829"/>
        <v>VPAD</v>
      </c>
      <c r="AW4338" t="str">
        <f t="shared" si="828"/>
        <v>VP CAPITAL PROJECTS &amp; FACILITIES</v>
      </c>
    </row>
    <row r="4339" spans="1:49">
      <c r="A4339" s="59">
        <v>2018</v>
      </c>
      <c r="B4339" t="s">
        <v>137</v>
      </c>
      <c r="C4339" t="s">
        <v>1454</v>
      </c>
      <c r="D4339" t="s">
        <v>1455</v>
      </c>
      <c r="E4339" t="s">
        <v>1456</v>
      </c>
      <c r="F4339" t="s">
        <v>228</v>
      </c>
      <c r="H4339" t="s">
        <v>1457</v>
      </c>
      <c r="I4339" s="170" t="s">
        <v>93</v>
      </c>
      <c r="J4339" t="s">
        <v>94</v>
      </c>
      <c r="K4339" t="s">
        <v>214</v>
      </c>
      <c r="L4339" t="s">
        <v>402</v>
      </c>
      <c r="M4339" t="s">
        <v>403</v>
      </c>
      <c r="N4339" t="s">
        <v>217</v>
      </c>
      <c r="O4339" t="s">
        <v>263</v>
      </c>
      <c r="P4339" t="s">
        <v>357</v>
      </c>
      <c r="Q4339" t="s">
        <v>358</v>
      </c>
      <c r="R4339" t="s">
        <v>359</v>
      </c>
      <c r="S4339" t="s">
        <v>264</v>
      </c>
      <c r="T4339" t="s">
        <v>265</v>
      </c>
      <c r="U4339" s="61" t="s">
        <v>266</v>
      </c>
      <c r="V4339" t="s">
        <v>1390</v>
      </c>
      <c r="W4339" t="s">
        <v>263</v>
      </c>
      <c r="X4339" s="59">
        <v>3500</v>
      </c>
      <c r="Y4339" s="59">
        <v>3500</v>
      </c>
      <c r="AA4339" s="146" t="str">
        <f t="shared" si="837"/>
        <v>EX</v>
      </c>
      <c r="AB4339" s="146">
        <f t="shared" si="827"/>
        <v>0</v>
      </c>
      <c r="AC4339" t="str">
        <f t="shared" si="830"/>
        <v>EX</v>
      </c>
      <c r="AD4339" s="74">
        <f t="shared" si="831"/>
        <v>3500</v>
      </c>
      <c r="AE4339" s="74">
        <f t="shared" si="836"/>
        <v>3500</v>
      </c>
      <c r="AF4339">
        <v>1</v>
      </c>
      <c r="AG4339">
        <v>0</v>
      </c>
      <c r="AH4339" s="74">
        <v>0</v>
      </c>
      <c r="AJ4339" s="74">
        <f t="shared" si="832"/>
        <v>0</v>
      </c>
      <c r="AK4339" s="74">
        <f t="shared" ref="AK4339:AK4402" si="838">AE4339 +AJ4339</f>
        <v>3500</v>
      </c>
      <c r="AL4339" t="str">
        <f t="shared" si="833"/>
        <v>N</v>
      </c>
      <c r="AN4339" t="s">
        <v>95</v>
      </c>
      <c r="AO4339" t="s">
        <v>94</v>
      </c>
      <c r="AP4339" t="str">
        <f t="shared" si="834"/>
        <v>98</v>
      </c>
      <c r="AQ4339" s="145" t="s">
        <v>1826</v>
      </c>
      <c r="AR4339" t="str">
        <f t="shared" si="835"/>
        <v>1-Adjusted Base Budget</v>
      </c>
      <c r="AS4339" s="145" t="s">
        <v>1827</v>
      </c>
      <c r="AT4339" t="s">
        <v>213</v>
      </c>
      <c r="AV4339" t="str">
        <f t="shared" si="829"/>
        <v>VPAD</v>
      </c>
      <c r="AW4339" t="str">
        <f t="shared" si="828"/>
        <v>VP CAPITAL PROJECTS &amp; FACILITIES</v>
      </c>
    </row>
    <row r="4340" spans="1:49">
      <c r="A4340" s="59">
        <v>2018</v>
      </c>
      <c r="B4340" t="s">
        <v>137</v>
      </c>
      <c r="C4340" t="s">
        <v>1454</v>
      </c>
      <c r="D4340" t="s">
        <v>1455</v>
      </c>
      <c r="E4340" t="s">
        <v>1456</v>
      </c>
      <c r="F4340" t="s">
        <v>228</v>
      </c>
      <c r="H4340" t="s">
        <v>1457</v>
      </c>
      <c r="I4340" s="170" t="s">
        <v>93</v>
      </c>
      <c r="J4340" t="s">
        <v>94</v>
      </c>
      <c r="K4340" t="s">
        <v>214</v>
      </c>
      <c r="L4340" t="s">
        <v>406</v>
      </c>
      <c r="M4340" t="s">
        <v>407</v>
      </c>
      <c r="N4340" t="s">
        <v>217</v>
      </c>
      <c r="O4340" t="s">
        <v>263</v>
      </c>
      <c r="P4340" t="s">
        <v>379</v>
      </c>
      <c r="Q4340" t="s">
        <v>379</v>
      </c>
      <c r="R4340" t="s">
        <v>380</v>
      </c>
      <c r="S4340" t="s">
        <v>264</v>
      </c>
      <c r="T4340" t="s">
        <v>265</v>
      </c>
      <c r="U4340" s="61" t="s">
        <v>266</v>
      </c>
      <c r="V4340" t="s">
        <v>1390</v>
      </c>
      <c r="W4340" t="s">
        <v>263</v>
      </c>
      <c r="X4340" s="59">
        <v>2000</v>
      </c>
      <c r="Y4340" s="59">
        <v>2000</v>
      </c>
      <c r="AA4340" s="146" t="str">
        <f t="shared" si="837"/>
        <v>EX</v>
      </c>
      <c r="AB4340" s="146">
        <f t="shared" si="827"/>
        <v>0</v>
      </c>
      <c r="AC4340" t="str">
        <f t="shared" si="830"/>
        <v>EX</v>
      </c>
      <c r="AD4340" s="74">
        <f t="shared" si="831"/>
        <v>2000</v>
      </c>
      <c r="AE4340" s="74">
        <f t="shared" si="836"/>
        <v>2000</v>
      </c>
      <c r="AF4340">
        <v>1</v>
      </c>
      <c r="AG4340">
        <v>0</v>
      </c>
      <c r="AH4340" s="74">
        <v>0</v>
      </c>
      <c r="AJ4340" s="74">
        <f t="shared" si="832"/>
        <v>0</v>
      </c>
      <c r="AK4340" s="74">
        <f t="shared" si="838"/>
        <v>2000</v>
      </c>
      <c r="AL4340" t="str">
        <f t="shared" si="833"/>
        <v>N</v>
      </c>
      <c r="AN4340" t="s">
        <v>95</v>
      </c>
      <c r="AO4340" t="s">
        <v>94</v>
      </c>
      <c r="AP4340" t="str">
        <f t="shared" si="834"/>
        <v>98</v>
      </c>
      <c r="AQ4340" s="145" t="s">
        <v>1826</v>
      </c>
      <c r="AR4340" t="str">
        <f t="shared" si="835"/>
        <v>1-Adjusted Base Budget</v>
      </c>
      <c r="AS4340" s="145" t="s">
        <v>1827</v>
      </c>
      <c r="AT4340" t="s">
        <v>213</v>
      </c>
      <c r="AV4340" t="str">
        <f t="shared" si="829"/>
        <v>VPAD</v>
      </c>
      <c r="AW4340" t="str">
        <f t="shared" si="828"/>
        <v>VP CAPITAL PROJECTS &amp; FACILITIES</v>
      </c>
    </row>
    <row r="4341" spans="1:49">
      <c r="A4341" s="59">
        <v>2018</v>
      </c>
      <c r="B4341" t="s">
        <v>137</v>
      </c>
      <c r="C4341" t="s">
        <v>1454</v>
      </c>
      <c r="D4341" t="s">
        <v>1455</v>
      </c>
      <c r="E4341" t="s">
        <v>1456</v>
      </c>
      <c r="F4341" t="s">
        <v>228</v>
      </c>
      <c r="H4341" t="s">
        <v>1457</v>
      </c>
      <c r="I4341" s="170" t="s">
        <v>93</v>
      </c>
      <c r="J4341" t="s">
        <v>94</v>
      </c>
      <c r="K4341" t="s">
        <v>214</v>
      </c>
      <c r="L4341" t="s">
        <v>408</v>
      </c>
      <c r="M4341" t="s">
        <v>409</v>
      </c>
      <c r="N4341" t="s">
        <v>217</v>
      </c>
      <c r="O4341" t="s">
        <v>263</v>
      </c>
      <c r="P4341" t="s">
        <v>352</v>
      </c>
      <c r="Q4341" t="s">
        <v>353</v>
      </c>
      <c r="R4341" t="s">
        <v>354</v>
      </c>
      <c r="S4341" t="s">
        <v>264</v>
      </c>
      <c r="T4341" t="s">
        <v>265</v>
      </c>
      <c r="U4341" s="61" t="s">
        <v>266</v>
      </c>
      <c r="V4341" t="s">
        <v>1390</v>
      </c>
      <c r="W4341" t="s">
        <v>263</v>
      </c>
      <c r="X4341" s="59">
        <v>750</v>
      </c>
      <c r="Y4341" s="59">
        <v>750</v>
      </c>
      <c r="AA4341" s="146" t="str">
        <f t="shared" si="837"/>
        <v>EX</v>
      </c>
      <c r="AB4341" s="146">
        <f t="shared" ref="AB4341:AB4404" si="839">IF(O4341 =AA4341,Z4341,"10cr")</f>
        <v>0</v>
      </c>
      <c r="AC4341" t="str">
        <f t="shared" si="830"/>
        <v>EX</v>
      </c>
      <c r="AD4341" s="74">
        <f t="shared" si="831"/>
        <v>750</v>
      </c>
      <c r="AE4341" s="74">
        <f t="shared" si="836"/>
        <v>750</v>
      </c>
      <c r="AF4341">
        <v>1</v>
      </c>
      <c r="AG4341">
        <v>0</v>
      </c>
      <c r="AH4341" s="74">
        <v>0</v>
      </c>
      <c r="AJ4341" s="74">
        <f t="shared" si="832"/>
        <v>0</v>
      </c>
      <c r="AK4341" s="74">
        <f t="shared" si="838"/>
        <v>750</v>
      </c>
      <c r="AL4341" t="str">
        <f t="shared" si="833"/>
        <v>N</v>
      </c>
      <c r="AN4341" t="s">
        <v>95</v>
      </c>
      <c r="AO4341" t="s">
        <v>94</v>
      </c>
      <c r="AP4341" t="str">
        <f t="shared" si="834"/>
        <v>98</v>
      </c>
      <c r="AQ4341" s="145" t="s">
        <v>1826</v>
      </c>
      <c r="AR4341" t="str">
        <f t="shared" si="835"/>
        <v>1-Adjusted Base Budget</v>
      </c>
      <c r="AS4341" s="145" t="s">
        <v>1827</v>
      </c>
      <c r="AT4341" t="s">
        <v>213</v>
      </c>
      <c r="AV4341" t="str">
        <f t="shared" si="829"/>
        <v>VPAD</v>
      </c>
      <c r="AW4341" t="str">
        <f t="shared" si="828"/>
        <v>VP CAPITAL PROJECTS &amp; FACILITIES</v>
      </c>
    </row>
    <row r="4342" spans="1:49">
      <c r="A4342" s="59">
        <v>2018</v>
      </c>
      <c r="B4342" t="s">
        <v>137</v>
      </c>
      <c r="C4342" t="s">
        <v>1454</v>
      </c>
      <c r="D4342" t="s">
        <v>1455</v>
      </c>
      <c r="E4342" t="s">
        <v>1456</v>
      </c>
      <c r="F4342" t="s">
        <v>228</v>
      </c>
      <c r="H4342" t="s">
        <v>1457</v>
      </c>
      <c r="I4342" s="170" t="s">
        <v>93</v>
      </c>
      <c r="J4342" t="s">
        <v>94</v>
      </c>
      <c r="K4342" t="s">
        <v>214</v>
      </c>
      <c r="L4342" t="s">
        <v>412</v>
      </c>
      <c r="M4342" t="s">
        <v>413</v>
      </c>
      <c r="N4342" t="s">
        <v>217</v>
      </c>
      <c r="O4342" t="s">
        <v>263</v>
      </c>
      <c r="P4342" t="s">
        <v>414</v>
      </c>
      <c r="Q4342" t="s">
        <v>415</v>
      </c>
      <c r="R4342" t="s">
        <v>416</v>
      </c>
      <c r="S4342" t="s">
        <v>338</v>
      </c>
      <c r="T4342" t="s">
        <v>339</v>
      </c>
      <c r="U4342" s="61" t="s">
        <v>340</v>
      </c>
      <c r="V4342" t="s">
        <v>1390</v>
      </c>
      <c r="W4342" t="s">
        <v>263</v>
      </c>
      <c r="X4342" s="59">
        <v>129073</v>
      </c>
      <c r="Y4342" s="59">
        <v>129073</v>
      </c>
      <c r="AA4342" s="146" t="str">
        <f t="shared" si="837"/>
        <v>EX</v>
      </c>
      <c r="AB4342" s="146">
        <f t="shared" si="839"/>
        <v>0</v>
      </c>
      <c r="AC4342" t="str">
        <f t="shared" si="830"/>
        <v>EX</v>
      </c>
      <c r="AD4342" s="74">
        <f t="shared" si="831"/>
        <v>129073</v>
      </c>
      <c r="AE4342" s="74">
        <f t="shared" si="836"/>
        <v>129073</v>
      </c>
      <c r="AF4342">
        <v>1</v>
      </c>
      <c r="AG4342">
        <v>0</v>
      </c>
      <c r="AH4342" s="74">
        <v>0</v>
      </c>
      <c r="AJ4342" s="74">
        <f t="shared" si="832"/>
        <v>0</v>
      </c>
      <c r="AK4342" s="74">
        <f t="shared" si="838"/>
        <v>129073</v>
      </c>
      <c r="AL4342" t="str">
        <f t="shared" si="833"/>
        <v>N</v>
      </c>
      <c r="AN4342" t="s">
        <v>95</v>
      </c>
      <c r="AO4342" t="s">
        <v>94</v>
      </c>
      <c r="AP4342" t="str">
        <f t="shared" si="834"/>
        <v>98</v>
      </c>
      <c r="AQ4342" s="145" t="s">
        <v>1826</v>
      </c>
      <c r="AR4342" t="str">
        <f t="shared" si="835"/>
        <v>1-Adjusted Base Budget</v>
      </c>
      <c r="AS4342" s="145" t="s">
        <v>1827</v>
      </c>
      <c r="AT4342" t="s">
        <v>213</v>
      </c>
      <c r="AV4342" t="str">
        <f t="shared" si="829"/>
        <v>VPAD</v>
      </c>
      <c r="AW4342" t="str">
        <f t="shared" si="828"/>
        <v>VP CAPITAL PROJECTS &amp; FACILITIES</v>
      </c>
    </row>
    <row r="4343" spans="1:49">
      <c r="A4343" s="59">
        <v>2018</v>
      </c>
      <c r="B4343" t="s">
        <v>137</v>
      </c>
      <c r="C4343" t="s">
        <v>1454</v>
      </c>
      <c r="D4343" t="s">
        <v>1455</v>
      </c>
      <c r="E4343" t="s">
        <v>1456</v>
      </c>
      <c r="F4343" t="s">
        <v>228</v>
      </c>
      <c r="H4343" t="s">
        <v>1457</v>
      </c>
      <c r="I4343" s="170" t="s">
        <v>93</v>
      </c>
      <c r="J4343" t="s">
        <v>94</v>
      </c>
      <c r="K4343" t="s">
        <v>214</v>
      </c>
      <c r="L4343" t="s">
        <v>417</v>
      </c>
      <c r="M4343" t="s">
        <v>418</v>
      </c>
      <c r="N4343" t="s">
        <v>217</v>
      </c>
      <c r="O4343" t="s">
        <v>263</v>
      </c>
      <c r="P4343" t="s">
        <v>414</v>
      </c>
      <c r="Q4343" t="s">
        <v>415</v>
      </c>
      <c r="R4343" t="s">
        <v>416</v>
      </c>
      <c r="S4343" t="s">
        <v>338</v>
      </c>
      <c r="T4343" t="s">
        <v>339</v>
      </c>
      <c r="U4343" s="61" t="s">
        <v>340</v>
      </c>
      <c r="V4343" t="s">
        <v>1390</v>
      </c>
      <c r="W4343" t="s">
        <v>263</v>
      </c>
      <c r="X4343" s="59">
        <v>43988</v>
      </c>
      <c r="Y4343" s="59">
        <v>43988</v>
      </c>
      <c r="AA4343" s="146" t="str">
        <f t="shared" si="837"/>
        <v>EX</v>
      </c>
      <c r="AB4343" s="146">
        <f t="shared" si="839"/>
        <v>0</v>
      </c>
      <c r="AC4343" t="str">
        <f t="shared" si="830"/>
        <v>EX</v>
      </c>
      <c r="AD4343" s="74">
        <f t="shared" si="831"/>
        <v>43988</v>
      </c>
      <c r="AE4343" s="74">
        <f t="shared" si="836"/>
        <v>43988</v>
      </c>
      <c r="AF4343">
        <v>1</v>
      </c>
      <c r="AG4343">
        <v>0</v>
      </c>
      <c r="AH4343" s="74">
        <v>0</v>
      </c>
      <c r="AJ4343" s="74">
        <f t="shared" si="832"/>
        <v>0</v>
      </c>
      <c r="AK4343" s="74">
        <f t="shared" si="838"/>
        <v>43988</v>
      </c>
      <c r="AL4343" t="str">
        <f t="shared" si="833"/>
        <v>N</v>
      </c>
      <c r="AN4343" t="s">
        <v>95</v>
      </c>
      <c r="AO4343" t="s">
        <v>94</v>
      </c>
      <c r="AP4343" t="str">
        <f t="shared" si="834"/>
        <v>98</v>
      </c>
      <c r="AQ4343" s="145" t="s">
        <v>1826</v>
      </c>
      <c r="AR4343" t="str">
        <f t="shared" si="835"/>
        <v>1-Adjusted Base Budget</v>
      </c>
      <c r="AS4343" s="145" t="s">
        <v>1827</v>
      </c>
      <c r="AT4343" t="s">
        <v>213</v>
      </c>
      <c r="AV4343" t="str">
        <f t="shared" si="829"/>
        <v>VPAD</v>
      </c>
      <c r="AW4343" t="str">
        <f t="shared" si="828"/>
        <v>VP CAPITAL PROJECTS &amp; FACILITIES</v>
      </c>
    </row>
    <row r="4344" spans="1:49">
      <c r="A4344" s="59">
        <v>2018</v>
      </c>
      <c r="B4344" t="s">
        <v>137</v>
      </c>
      <c r="C4344" t="s">
        <v>1454</v>
      </c>
      <c r="D4344" t="s">
        <v>1455</v>
      </c>
      <c r="E4344" t="s">
        <v>1456</v>
      </c>
      <c r="F4344" t="s">
        <v>228</v>
      </c>
      <c r="H4344" t="s">
        <v>1457</v>
      </c>
      <c r="I4344" s="170" t="s">
        <v>93</v>
      </c>
      <c r="J4344" t="s">
        <v>94</v>
      </c>
      <c r="K4344" t="s">
        <v>214</v>
      </c>
      <c r="L4344" t="s">
        <v>419</v>
      </c>
      <c r="M4344" t="s">
        <v>420</v>
      </c>
      <c r="N4344" t="s">
        <v>217</v>
      </c>
      <c r="O4344" t="s">
        <v>263</v>
      </c>
      <c r="P4344" t="s">
        <v>414</v>
      </c>
      <c r="Q4344" t="s">
        <v>415</v>
      </c>
      <c r="R4344" t="s">
        <v>416</v>
      </c>
      <c r="S4344" t="s">
        <v>338</v>
      </c>
      <c r="T4344" t="s">
        <v>339</v>
      </c>
      <c r="U4344" s="61" t="s">
        <v>340</v>
      </c>
      <c r="V4344" t="s">
        <v>1390</v>
      </c>
      <c r="W4344" t="s">
        <v>263</v>
      </c>
      <c r="X4344" s="59">
        <v>85278</v>
      </c>
      <c r="Y4344" s="59">
        <v>85278</v>
      </c>
      <c r="AA4344" s="146" t="str">
        <f t="shared" si="837"/>
        <v>EX</v>
      </c>
      <c r="AB4344" s="146">
        <f t="shared" si="839"/>
        <v>0</v>
      </c>
      <c r="AC4344" t="str">
        <f t="shared" si="830"/>
        <v>EX</v>
      </c>
      <c r="AD4344" s="74">
        <f t="shared" si="831"/>
        <v>85278</v>
      </c>
      <c r="AE4344" s="74">
        <f t="shared" si="836"/>
        <v>85278</v>
      </c>
      <c r="AF4344">
        <v>1</v>
      </c>
      <c r="AG4344">
        <v>0</v>
      </c>
      <c r="AH4344" s="74">
        <v>0</v>
      </c>
      <c r="AJ4344" s="74">
        <f t="shared" si="832"/>
        <v>0</v>
      </c>
      <c r="AK4344" s="74">
        <f t="shared" si="838"/>
        <v>85278</v>
      </c>
      <c r="AL4344" t="str">
        <f t="shared" si="833"/>
        <v>N</v>
      </c>
      <c r="AN4344" t="s">
        <v>95</v>
      </c>
      <c r="AO4344" t="s">
        <v>94</v>
      </c>
      <c r="AP4344" t="str">
        <f t="shared" si="834"/>
        <v>98</v>
      </c>
      <c r="AQ4344" s="145" t="s">
        <v>1826</v>
      </c>
      <c r="AR4344" t="str">
        <f t="shared" si="835"/>
        <v>1-Adjusted Base Budget</v>
      </c>
      <c r="AS4344" s="145" t="s">
        <v>1827</v>
      </c>
      <c r="AT4344" t="s">
        <v>213</v>
      </c>
      <c r="AV4344" t="str">
        <f t="shared" si="829"/>
        <v>VPAD</v>
      </c>
      <c r="AW4344" t="str">
        <f t="shared" si="828"/>
        <v>VP CAPITAL PROJECTS &amp; FACILITIES</v>
      </c>
    </row>
    <row r="4345" spans="1:49">
      <c r="A4345" s="59">
        <v>2018</v>
      </c>
      <c r="B4345" t="s">
        <v>137</v>
      </c>
      <c r="C4345" t="s">
        <v>1454</v>
      </c>
      <c r="D4345" t="s">
        <v>1455</v>
      </c>
      <c r="E4345" t="s">
        <v>1456</v>
      </c>
      <c r="F4345" t="s">
        <v>228</v>
      </c>
      <c r="H4345" t="s">
        <v>1457</v>
      </c>
      <c r="I4345" s="170" t="s">
        <v>93</v>
      </c>
      <c r="J4345" t="s">
        <v>94</v>
      </c>
      <c r="K4345" t="s">
        <v>214</v>
      </c>
      <c r="L4345" t="s">
        <v>421</v>
      </c>
      <c r="M4345" t="s">
        <v>422</v>
      </c>
      <c r="N4345" t="s">
        <v>217</v>
      </c>
      <c r="O4345" t="s">
        <v>263</v>
      </c>
      <c r="P4345" t="s">
        <v>367</v>
      </c>
      <c r="Q4345" t="s">
        <v>368</v>
      </c>
      <c r="R4345" t="s">
        <v>369</v>
      </c>
      <c r="S4345" t="s">
        <v>370</v>
      </c>
      <c r="T4345" t="s">
        <v>368</v>
      </c>
      <c r="U4345" s="61" t="s">
        <v>371</v>
      </c>
      <c r="V4345" t="s">
        <v>1390</v>
      </c>
      <c r="W4345" t="s">
        <v>263</v>
      </c>
      <c r="X4345" s="59">
        <v>3000</v>
      </c>
      <c r="Y4345" s="59">
        <v>3000</v>
      </c>
      <c r="AA4345" s="146" t="str">
        <f t="shared" si="837"/>
        <v>EX</v>
      </c>
      <c r="AB4345" s="146">
        <f t="shared" si="839"/>
        <v>0</v>
      </c>
      <c r="AC4345" t="str">
        <f t="shared" si="830"/>
        <v>EX</v>
      </c>
      <c r="AD4345" s="74">
        <f t="shared" si="831"/>
        <v>3000</v>
      </c>
      <c r="AE4345" s="74">
        <f t="shared" si="836"/>
        <v>3000</v>
      </c>
      <c r="AF4345">
        <v>1</v>
      </c>
      <c r="AG4345">
        <v>0</v>
      </c>
      <c r="AH4345" s="74">
        <v>0</v>
      </c>
      <c r="AJ4345" s="74">
        <f t="shared" si="832"/>
        <v>0</v>
      </c>
      <c r="AK4345" s="74">
        <f t="shared" si="838"/>
        <v>3000</v>
      </c>
      <c r="AL4345" t="str">
        <f t="shared" si="833"/>
        <v>N</v>
      </c>
      <c r="AN4345" t="s">
        <v>95</v>
      </c>
      <c r="AO4345" t="s">
        <v>94</v>
      </c>
      <c r="AP4345" t="str">
        <f t="shared" si="834"/>
        <v>98</v>
      </c>
      <c r="AQ4345" s="145" t="s">
        <v>1826</v>
      </c>
      <c r="AR4345" t="str">
        <f t="shared" si="835"/>
        <v>1-Adjusted Base Budget</v>
      </c>
      <c r="AS4345" s="145" t="s">
        <v>1827</v>
      </c>
      <c r="AT4345" t="s">
        <v>213</v>
      </c>
      <c r="AV4345" t="str">
        <f t="shared" si="829"/>
        <v>VPAD</v>
      </c>
      <c r="AW4345" t="str">
        <f t="shared" si="828"/>
        <v>VP CAPITAL PROJECTS &amp; FACILITIES</v>
      </c>
    </row>
    <row r="4346" spans="1:49">
      <c r="A4346" s="59">
        <v>2018</v>
      </c>
      <c r="B4346" t="s">
        <v>137</v>
      </c>
      <c r="C4346" t="s">
        <v>1458</v>
      </c>
      <c r="D4346" t="s">
        <v>1459</v>
      </c>
      <c r="E4346" t="s">
        <v>1460</v>
      </c>
      <c r="F4346" t="s">
        <v>228</v>
      </c>
      <c r="H4346" t="s">
        <v>1461</v>
      </c>
      <c r="I4346" s="170" t="s">
        <v>93</v>
      </c>
      <c r="J4346" t="s">
        <v>94</v>
      </c>
      <c r="K4346" t="s">
        <v>214</v>
      </c>
      <c r="L4346" t="s">
        <v>126</v>
      </c>
      <c r="M4346" t="s">
        <v>345</v>
      </c>
      <c r="N4346" t="s">
        <v>217</v>
      </c>
      <c r="O4346" t="s">
        <v>263</v>
      </c>
      <c r="P4346" t="s">
        <v>346</v>
      </c>
      <c r="Q4346" t="s">
        <v>345</v>
      </c>
      <c r="R4346" t="s">
        <v>347</v>
      </c>
      <c r="S4346" t="s">
        <v>338</v>
      </c>
      <c r="T4346" t="s">
        <v>339</v>
      </c>
      <c r="U4346" s="61" t="s">
        <v>340</v>
      </c>
      <c r="V4346" t="s">
        <v>249</v>
      </c>
      <c r="W4346" t="s">
        <v>263</v>
      </c>
      <c r="X4346" s="59">
        <v>216677</v>
      </c>
      <c r="Y4346" s="59">
        <v>216677</v>
      </c>
      <c r="AA4346" s="146" t="str">
        <f t="shared" si="837"/>
        <v>EX</v>
      </c>
      <c r="AB4346" s="146">
        <f t="shared" si="839"/>
        <v>0</v>
      </c>
      <c r="AC4346" t="str">
        <f t="shared" si="830"/>
        <v>EX</v>
      </c>
      <c r="AD4346" s="74">
        <f t="shared" si="831"/>
        <v>216677</v>
      </c>
      <c r="AE4346" s="74">
        <f t="shared" si="836"/>
        <v>216677</v>
      </c>
      <c r="AF4346">
        <v>1.3809</v>
      </c>
      <c r="AG4346">
        <v>5984</v>
      </c>
      <c r="AH4346" s="74">
        <v>-4636.8878000000186</v>
      </c>
      <c r="AJ4346" s="74">
        <f t="shared" si="832"/>
        <v>1347.1121999999814</v>
      </c>
      <c r="AK4346" s="74">
        <f t="shared" si="838"/>
        <v>218024.11219999997</v>
      </c>
      <c r="AL4346" t="str">
        <f t="shared" si="833"/>
        <v>Y</v>
      </c>
      <c r="AN4346" t="s">
        <v>95</v>
      </c>
      <c r="AO4346" t="s">
        <v>94</v>
      </c>
      <c r="AP4346" t="str">
        <f t="shared" si="834"/>
        <v>99</v>
      </c>
      <c r="AQ4346" s="145" t="s">
        <v>1826</v>
      </c>
      <c r="AR4346" t="str">
        <f t="shared" si="835"/>
        <v>2-Provision for Compensation Incr</v>
      </c>
      <c r="AS4346" s="145" t="s">
        <v>1827</v>
      </c>
      <c r="AT4346" t="s">
        <v>213</v>
      </c>
      <c r="AV4346" t="str">
        <f t="shared" si="829"/>
        <v>VPAD</v>
      </c>
      <c r="AW4346" t="str">
        <f t="shared" si="828"/>
        <v>VP CAPITAL PROJECTS &amp; FACILITIES</v>
      </c>
    </row>
    <row r="4347" spans="1:49">
      <c r="A4347" s="59">
        <v>2018</v>
      </c>
      <c r="B4347" t="s">
        <v>137</v>
      </c>
      <c r="C4347" t="s">
        <v>1458</v>
      </c>
      <c r="D4347" t="s">
        <v>1459</v>
      </c>
      <c r="E4347" t="s">
        <v>1460</v>
      </c>
      <c r="F4347" t="s">
        <v>228</v>
      </c>
      <c r="H4347" t="s">
        <v>1461</v>
      </c>
      <c r="I4347" s="170" t="s">
        <v>93</v>
      </c>
      <c r="J4347" t="s">
        <v>94</v>
      </c>
      <c r="K4347" t="s">
        <v>214</v>
      </c>
      <c r="L4347" t="s">
        <v>412</v>
      </c>
      <c r="M4347" t="s">
        <v>413</v>
      </c>
      <c r="N4347" t="s">
        <v>217</v>
      </c>
      <c r="O4347" t="s">
        <v>263</v>
      </c>
      <c r="P4347" t="s">
        <v>414</v>
      </c>
      <c r="Q4347" t="s">
        <v>415</v>
      </c>
      <c r="R4347" t="s">
        <v>416</v>
      </c>
      <c r="S4347" t="s">
        <v>338</v>
      </c>
      <c r="T4347" t="s">
        <v>339</v>
      </c>
      <c r="U4347" s="61" t="s">
        <v>340</v>
      </c>
      <c r="V4347" t="s">
        <v>249</v>
      </c>
      <c r="W4347" t="s">
        <v>263</v>
      </c>
      <c r="X4347" s="59">
        <v>43552</v>
      </c>
      <c r="Y4347" s="59">
        <v>43552</v>
      </c>
      <c r="AA4347" s="146" t="str">
        <f t="shared" si="837"/>
        <v>EX</v>
      </c>
      <c r="AB4347" s="146">
        <f t="shared" si="839"/>
        <v>0</v>
      </c>
      <c r="AC4347" t="str">
        <f t="shared" si="830"/>
        <v>EX</v>
      </c>
      <c r="AD4347" s="74">
        <f t="shared" si="831"/>
        <v>43552</v>
      </c>
      <c r="AE4347" s="74">
        <f t="shared" si="836"/>
        <v>43552</v>
      </c>
      <c r="AF4347">
        <v>1</v>
      </c>
      <c r="AG4347">
        <v>0</v>
      </c>
      <c r="AH4347" s="74">
        <v>0</v>
      </c>
      <c r="AJ4347" s="74">
        <f t="shared" si="832"/>
        <v>0</v>
      </c>
      <c r="AK4347" s="74">
        <f t="shared" si="838"/>
        <v>43552</v>
      </c>
      <c r="AL4347" t="str">
        <f t="shared" si="833"/>
        <v>N</v>
      </c>
      <c r="AN4347" t="s">
        <v>95</v>
      </c>
      <c r="AO4347" t="s">
        <v>94</v>
      </c>
      <c r="AP4347" t="str">
        <f t="shared" si="834"/>
        <v>98</v>
      </c>
      <c r="AQ4347" s="145" t="s">
        <v>1826</v>
      </c>
      <c r="AR4347" t="str">
        <f t="shared" si="835"/>
        <v>1-Adjusted Base Budget</v>
      </c>
      <c r="AS4347" s="145" t="s">
        <v>1827</v>
      </c>
      <c r="AT4347" t="s">
        <v>213</v>
      </c>
      <c r="AV4347" t="str">
        <f t="shared" si="829"/>
        <v>VPAD</v>
      </c>
      <c r="AW4347" t="str">
        <f t="shared" si="828"/>
        <v>VP CAPITAL PROJECTS &amp; FACILITIES</v>
      </c>
    </row>
    <row r="4348" spans="1:49">
      <c r="A4348" s="59">
        <v>2018</v>
      </c>
      <c r="B4348" t="s">
        <v>137</v>
      </c>
      <c r="C4348" t="s">
        <v>1458</v>
      </c>
      <c r="D4348" t="s">
        <v>1459</v>
      </c>
      <c r="E4348" t="s">
        <v>1460</v>
      </c>
      <c r="F4348" t="s">
        <v>228</v>
      </c>
      <c r="H4348" t="s">
        <v>1461</v>
      </c>
      <c r="I4348" s="170" t="s">
        <v>93</v>
      </c>
      <c r="J4348" t="s">
        <v>94</v>
      </c>
      <c r="K4348" t="s">
        <v>214</v>
      </c>
      <c r="L4348" t="s">
        <v>417</v>
      </c>
      <c r="M4348" t="s">
        <v>418</v>
      </c>
      <c r="N4348" t="s">
        <v>217</v>
      </c>
      <c r="O4348" t="s">
        <v>263</v>
      </c>
      <c r="P4348" t="s">
        <v>414</v>
      </c>
      <c r="Q4348" t="s">
        <v>415</v>
      </c>
      <c r="R4348" t="s">
        <v>416</v>
      </c>
      <c r="S4348" t="s">
        <v>338</v>
      </c>
      <c r="T4348" t="s">
        <v>339</v>
      </c>
      <c r="U4348" s="61" t="s">
        <v>340</v>
      </c>
      <c r="V4348" t="s">
        <v>249</v>
      </c>
      <c r="W4348" t="s">
        <v>263</v>
      </c>
      <c r="X4348" s="59">
        <v>14842</v>
      </c>
      <c r="Y4348" s="59">
        <v>14842</v>
      </c>
      <c r="AA4348" s="146" t="str">
        <f t="shared" si="837"/>
        <v>EX</v>
      </c>
      <c r="AB4348" s="146">
        <f t="shared" si="839"/>
        <v>0</v>
      </c>
      <c r="AC4348" t="str">
        <f t="shared" si="830"/>
        <v>EX</v>
      </c>
      <c r="AD4348" s="74">
        <f t="shared" si="831"/>
        <v>14842</v>
      </c>
      <c r="AE4348" s="74">
        <f t="shared" si="836"/>
        <v>14842</v>
      </c>
      <c r="AF4348">
        <v>1</v>
      </c>
      <c r="AG4348">
        <v>0</v>
      </c>
      <c r="AH4348" s="74">
        <v>0</v>
      </c>
      <c r="AJ4348" s="74">
        <f t="shared" si="832"/>
        <v>0</v>
      </c>
      <c r="AK4348" s="74">
        <f t="shared" si="838"/>
        <v>14842</v>
      </c>
      <c r="AL4348" t="str">
        <f t="shared" si="833"/>
        <v>N</v>
      </c>
      <c r="AN4348" t="s">
        <v>95</v>
      </c>
      <c r="AO4348" t="s">
        <v>94</v>
      </c>
      <c r="AP4348" t="str">
        <f t="shared" si="834"/>
        <v>98</v>
      </c>
      <c r="AQ4348" s="145" t="s">
        <v>1826</v>
      </c>
      <c r="AR4348" t="str">
        <f t="shared" si="835"/>
        <v>1-Adjusted Base Budget</v>
      </c>
      <c r="AS4348" s="145" t="s">
        <v>1827</v>
      </c>
      <c r="AT4348" t="s">
        <v>213</v>
      </c>
      <c r="AV4348" t="str">
        <f t="shared" si="829"/>
        <v>VPAD</v>
      </c>
      <c r="AW4348" t="str">
        <f t="shared" si="828"/>
        <v>VP CAPITAL PROJECTS &amp; FACILITIES</v>
      </c>
    </row>
    <row r="4349" spans="1:49">
      <c r="A4349" s="59">
        <v>2018</v>
      </c>
      <c r="B4349" t="s">
        <v>137</v>
      </c>
      <c r="C4349" t="s">
        <v>1458</v>
      </c>
      <c r="D4349" t="s">
        <v>1459</v>
      </c>
      <c r="E4349" t="s">
        <v>1460</v>
      </c>
      <c r="F4349" t="s">
        <v>228</v>
      </c>
      <c r="H4349" t="s">
        <v>1461</v>
      </c>
      <c r="I4349" s="170" t="s">
        <v>93</v>
      </c>
      <c r="J4349" t="s">
        <v>94</v>
      </c>
      <c r="K4349" t="s">
        <v>214</v>
      </c>
      <c r="L4349" t="s">
        <v>419</v>
      </c>
      <c r="M4349" t="s">
        <v>420</v>
      </c>
      <c r="N4349" t="s">
        <v>217</v>
      </c>
      <c r="O4349" t="s">
        <v>263</v>
      </c>
      <c r="P4349" t="s">
        <v>414</v>
      </c>
      <c r="Q4349" t="s">
        <v>415</v>
      </c>
      <c r="R4349" t="s">
        <v>416</v>
      </c>
      <c r="S4349" t="s">
        <v>338</v>
      </c>
      <c r="T4349" t="s">
        <v>339</v>
      </c>
      <c r="U4349" s="61" t="s">
        <v>340</v>
      </c>
      <c r="V4349" t="s">
        <v>249</v>
      </c>
      <c r="W4349" t="s">
        <v>263</v>
      </c>
      <c r="X4349" s="59">
        <v>28775</v>
      </c>
      <c r="Y4349" s="59">
        <v>28775</v>
      </c>
      <c r="AA4349" s="146" t="str">
        <f t="shared" si="837"/>
        <v>EX</v>
      </c>
      <c r="AB4349" s="146">
        <f t="shared" si="839"/>
        <v>0</v>
      </c>
      <c r="AC4349" t="str">
        <f t="shared" si="830"/>
        <v>EX</v>
      </c>
      <c r="AD4349" s="74">
        <f t="shared" si="831"/>
        <v>28775</v>
      </c>
      <c r="AE4349" s="74">
        <f t="shared" si="836"/>
        <v>28775</v>
      </c>
      <c r="AF4349">
        <v>1</v>
      </c>
      <c r="AG4349">
        <v>0</v>
      </c>
      <c r="AH4349" s="74">
        <v>0</v>
      </c>
      <c r="AJ4349" s="74">
        <f t="shared" si="832"/>
        <v>0</v>
      </c>
      <c r="AK4349" s="74">
        <f t="shared" si="838"/>
        <v>28775</v>
      </c>
      <c r="AL4349" t="str">
        <f t="shared" si="833"/>
        <v>N</v>
      </c>
      <c r="AN4349" t="s">
        <v>95</v>
      </c>
      <c r="AO4349" t="s">
        <v>94</v>
      </c>
      <c r="AP4349" t="str">
        <f t="shared" si="834"/>
        <v>98</v>
      </c>
      <c r="AQ4349" s="145" t="s">
        <v>1826</v>
      </c>
      <c r="AR4349" t="str">
        <f t="shared" si="835"/>
        <v>1-Adjusted Base Budget</v>
      </c>
      <c r="AS4349" s="145" t="s">
        <v>1827</v>
      </c>
      <c r="AT4349" t="s">
        <v>213</v>
      </c>
      <c r="AV4349" t="str">
        <f t="shared" si="829"/>
        <v>VPAD</v>
      </c>
      <c r="AW4349" t="str">
        <f t="shared" si="828"/>
        <v>VP CAPITAL PROJECTS &amp; FACILITIES</v>
      </c>
    </row>
    <row r="4350" spans="1:49">
      <c r="A4350" s="59">
        <v>2018</v>
      </c>
      <c r="B4350" t="s">
        <v>137</v>
      </c>
      <c r="C4350" t="s">
        <v>95</v>
      </c>
      <c r="D4350" t="s">
        <v>1462</v>
      </c>
      <c r="E4350" t="s">
        <v>1463</v>
      </c>
      <c r="F4350" t="s">
        <v>228</v>
      </c>
      <c r="H4350" t="s">
        <v>1464</v>
      </c>
      <c r="I4350" s="170" t="s">
        <v>93</v>
      </c>
      <c r="J4350" t="s">
        <v>94</v>
      </c>
      <c r="K4350" t="s">
        <v>214</v>
      </c>
      <c r="L4350" t="s">
        <v>431</v>
      </c>
      <c r="M4350" t="s">
        <v>432</v>
      </c>
      <c r="N4350" t="s">
        <v>217</v>
      </c>
      <c r="O4350" t="s">
        <v>219</v>
      </c>
      <c r="P4350" t="s">
        <v>433</v>
      </c>
      <c r="Q4350" t="s">
        <v>434</v>
      </c>
      <c r="R4350" t="s">
        <v>435</v>
      </c>
      <c r="S4350" t="s">
        <v>223</v>
      </c>
      <c r="T4350" t="s">
        <v>224</v>
      </c>
      <c r="U4350" s="61" t="s">
        <v>225</v>
      </c>
      <c r="V4350" t="s">
        <v>1390</v>
      </c>
      <c r="W4350" t="s">
        <v>219</v>
      </c>
      <c r="X4350" s="59">
        <v>963</v>
      </c>
      <c r="Y4350" s="59">
        <v>963</v>
      </c>
      <c r="AA4350" s="146" t="str">
        <f t="shared" si="837"/>
        <v>IN</v>
      </c>
      <c r="AB4350" s="146">
        <f t="shared" si="839"/>
        <v>0</v>
      </c>
      <c r="AC4350" t="str">
        <f t="shared" si="830"/>
        <v>IN</v>
      </c>
      <c r="AD4350" s="74">
        <f t="shared" si="831"/>
        <v>963</v>
      </c>
      <c r="AE4350" s="74">
        <f t="shared" si="836"/>
        <v>963</v>
      </c>
      <c r="AF4350">
        <v>1</v>
      </c>
      <c r="AG4350">
        <v>0</v>
      </c>
      <c r="AH4350" s="74">
        <v>0</v>
      </c>
      <c r="AJ4350" s="74">
        <f t="shared" si="832"/>
        <v>0</v>
      </c>
      <c r="AK4350" s="74">
        <f t="shared" si="838"/>
        <v>963</v>
      </c>
      <c r="AL4350" t="str">
        <f t="shared" si="833"/>
        <v>N</v>
      </c>
      <c r="AN4350" t="s">
        <v>95</v>
      </c>
      <c r="AO4350" t="s">
        <v>94</v>
      </c>
      <c r="AP4350" t="str">
        <f t="shared" si="834"/>
        <v>98</v>
      </c>
      <c r="AQ4350" s="145" t="s">
        <v>1826</v>
      </c>
      <c r="AR4350" t="str">
        <f t="shared" si="835"/>
        <v>1-Adjusted Base Budget</v>
      </c>
      <c r="AS4350" s="145" t="s">
        <v>1827</v>
      </c>
      <c r="AT4350" t="s">
        <v>213</v>
      </c>
      <c r="AV4350" t="str">
        <f t="shared" si="829"/>
        <v>VPAD</v>
      </c>
      <c r="AW4350" t="str">
        <f t="shared" si="828"/>
        <v>VP CAPITAL PROJECTS &amp; FACILITIES</v>
      </c>
    </row>
    <row r="4351" spans="1:49">
      <c r="A4351" s="59">
        <v>2018</v>
      </c>
      <c r="B4351" t="s">
        <v>137</v>
      </c>
      <c r="C4351" t="s">
        <v>95</v>
      </c>
      <c r="D4351" t="s">
        <v>1462</v>
      </c>
      <c r="E4351" t="s">
        <v>1463</v>
      </c>
      <c r="F4351" t="s">
        <v>228</v>
      </c>
      <c r="H4351" t="s">
        <v>1464</v>
      </c>
      <c r="I4351" s="170" t="s">
        <v>93</v>
      </c>
      <c r="J4351" t="s">
        <v>94</v>
      </c>
      <c r="K4351" t="s">
        <v>214</v>
      </c>
      <c r="L4351" t="s">
        <v>126</v>
      </c>
      <c r="M4351" t="s">
        <v>345</v>
      </c>
      <c r="N4351" t="s">
        <v>217</v>
      </c>
      <c r="O4351" t="s">
        <v>263</v>
      </c>
      <c r="P4351" t="s">
        <v>346</v>
      </c>
      <c r="Q4351" t="s">
        <v>345</v>
      </c>
      <c r="R4351" t="s">
        <v>347</v>
      </c>
      <c r="S4351" t="s">
        <v>338</v>
      </c>
      <c r="T4351" t="s">
        <v>339</v>
      </c>
      <c r="U4351" s="61" t="s">
        <v>340</v>
      </c>
      <c r="V4351" t="s">
        <v>1390</v>
      </c>
      <c r="W4351" t="s">
        <v>263</v>
      </c>
      <c r="X4351" s="59">
        <v>1122358</v>
      </c>
      <c r="Y4351" s="59">
        <v>1122358</v>
      </c>
      <c r="AA4351" s="146" t="str">
        <f t="shared" si="837"/>
        <v>EX</v>
      </c>
      <c r="AB4351" s="146">
        <f t="shared" si="839"/>
        <v>0</v>
      </c>
      <c r="AC4351" t="str">
        <f t="shared" si="830"/>
        <v>EX</v>
      </c>
      <c r="AD4351" s="74">
        <f t="shared" si="831"/>
        <v>1122358</v>
      </c>
      <c r="AE4351" s="74">
        <f t="shared" si="836"/>
        <v>1122358</v>
      </c>
      <c r="AF4351">
        <v>1.3809</v>
      </c>
      <c r="AG4351">
        <v>30997</v>
      </c>
      <c r="AH4351" s="74">
        <v>-24018.461200000096</v>
      </c>
      <c r="AJ4351" s="74">
        <f t="shared" si="832"/>
        <v>6978.5387999999039</v>
      </c>
      <c r="AK4351" s="74">
        <f t="shared" si="838"/>
        <v>1129336.5388</v>
      </c>
      <c r="AL4351" t="str">
        <f t="shared" si="833"/>
        <v>Y</v>
      </c>
      <c r="AN4351" t="s">
        <v>95</v>
      </c>
      <c r="AO4351" t="s">
        <v>94</v>
      </c>
      <c r="AP4351" t="str">
        <f t="shared" si="834"/>
        <v>99</v>
      </c>
      <c r="AQ4351" s="145" t="s">
        <v>1826</v>
      </c>
      <c r="AR4351" t="str">
        <f t="shared" si="835"/>
        <v>2-Provision for Compensation Incr</v>
      </c>
      <c r="AS4351" s="145" t="s">
        <v>1827</v>
      </c>
      <c r="AT4351" t="s">
        <v>213</v>
      </c>
      <c r="AV4351" t="str">
        <f t="shared" si="829"/>
        <v>VPAD</v>
      </c>
      <c r="AW4351" t="str">
        <f t="shared" si="828"/>
        <v>VP CAPITAL PROJECTS &amp; FACILITIES</v>
      </c>
    </row>
    <row r="4352" spans="1:49">
      <c r="A4352" s="59">
        <v>2018</v>
      </c>
      <c r="B4352" t="s">
        <v>137</v>
      </c>
      <c r="C4352" t="s">
        <v>95</v>
      </c>
      <c r="D4352" t="s">
        <v>1462</v>
      </c>
      <c r="E4352" t="s">
        <v>1465</v>
      </c>
      <c r="F4352" t="s">
        <v>228</v>
      </c>
      <c r="H4352" t="s">
        <v>1466</v>
      </c>
      <c r="I4352" s="170" t="s">
        <v>93</v>
      </c>
      <c r="J4352" t="s">
        <v>94</v>
      </c>
      <c r="K4352" t="s">
        <v>214</v>
      </c>
      <c r="L4352" t="s">
        <v>126</v>
      </c>
      <c r="M4352" t="s">
        <v>345</v>
      </c>
      <c r="N4352" t="s">
        <v>217</v>
      </c>
      <c r="O4352" t="s">
        <v>263</v>
      </c>
      <c r="P4352" t="s">
        <v>346</v>
      </c>
      <c r="Q4352" t="s">
        <v>345</v>
      </c>
      <c r="R4352" t="s">
        <v>347</v>
      </c>
      <c r="S4352" t="s">
        <v>338</v>
      </c>
      <c r="T4352" t="s">
        <v>339</v>
      </c>
      <c r="U4352" s="61" t="s">
        <v>340</v>
      </c>
      <c r="V4352" t="s">
        <v>1390</v>
      </c>
      <c r="W4352" t="s">
        <v>263</v>
      </c>
      <c r="X4352" s="59">
        <v>179253</v>
      </c>
      <c r="Y4352" s="59">
        <v>179253</v>
      </c>
      <c r="AA4352" s="146" t="str">
        <f t="shared" si="837"/>
        <v>EX</v>
      </c>
      <c r="AB4352" s="146">
        <f t="shared" si="839"/>
        <v>0</v>
      </c>
      <c r="AC4352" t="str">
        <f t="shared" si="830"/>
        <v>EX</v>
      </c>
      <c r="AD4352" s="74">
        <f t="shared" si="831"/>
        <v>179253</v>
      </c>
      <c r="AE4352" s="74">
        <f t="shared" si="836"/>
        <v>179253</v>
      </c>
      <c r="AF4352">
        <v>1.3809</v>
      </c>
      <c r="AG4352">
        <v>4951</v>
      </c>
      <c r="AH4352" s="74">
        <v>-3836.0142000000155</v>
      </c>
      <c r="AJ4352" s="74">
        <f t="shared" si="832"/>
        <v>1114.9857999999845</v>
      </c>
      <c r="AK4352" s="74">
        <f t="shared" si="838"/>
        <v>180367.98579999999</v>
      </c>
      <c r="AL4352" t="str">
        <f t="shared" si="833"/>
        <v>Y</v>
      </c>
      <c r="AN4352" t="s">
        <v>95</v>
      </c>
      <c r="AO4352" t="s">
        <v>94</v>
      </c>
      <c r="AP4352" t="str">
        <f t="shared" si="834"/>
        <v>99</v>
      </c>
      <c r="AQ4352" s="145" t="s">
        <v>1826</v>
      </c>
      <c r="AR4352" t="str">
        <f t="shared" si="835"/>
        <v>2-Provision for Compensation Incr</v>
      </c>
      <c r="AS4352" s="145" t="s">
        <v>1827</v>
      </c>
      <c r="AT4352" t="s">
        <v>213</v>
      </c>
      <c r="AV4352" t="str">
        <f t="shared" si="829"/>
        <v>VPAD</v>
      </c>
      <c r="AW4352" t="str">
        <f t="shared" si="828"/>
        <v>VP CAPITAL PROJECTS &amp; FACILITIES</v>
      </c>
    </row>
    <row r="4353" spans="1:49">
      <c r="A4353" s="59">
        <v>2018</v>
      </c>
      <c r="B4353" t="s">
        <v>137</v>
      </c>
      <c r="C4353" t="s">
        <v>95</v>
      </c>
      <c r="D4353" t="s">
        <v>1462</v>
      </c>
      <c r="E4353" t="s">
        <v>1463</v>
      </c>
      <c r="F4353" t="s">
        <v>228</v>
      </c>
      <c r="H4353" t="s">
        <v>1464</v>
      </c>
      <c r="I4353" s="170" t="s">
        <v>93</v>
      </c>
      <c r="J4353" t="s">
        <v>94</v>
      </c>
      <c r="K4353" t="s">
        <v>214</v>
      </c>
      <c r="L4353" t="s">
        <v>127</v>
      </c>
      <c r="M4353" t="s">
        <v>455</v>
      </c>
      <c r="N4353" t="s">
        <v>217</v>
      </c>
      <c r="O4353" t="s">
        <v>263</v>
      </c>
      <c r="P4353" t="s">
        <v>346</v>
      </c>
      <c r="Q4353" t="s">
        <v>345</v>
      </c>
      <c r="R4353" t="s">
        <v>347</v>
      </c>
      <c r="S4353" t="s">
        <v>338</v>
      </c>
      <c r="T4353" t="s">
        <v>339</v>
      </c>
      <c r="U4353" s="61" t="s">
        <v>340</v>
      </c>
      <c r="V4353" t="s">
        <v>1390</v>
      </c>
      <c r="W4353" t="s">
        <v>263</v>
      </c>
      <c r="X4353" s="59">
        <v>48859</v>
      </c>
      <c r="Y4353" s="59">
        <v>48859</v>
      </c>
      <c r="AA4353" s="146" t="str">
        <f t="shared" si="837"/>
        <v>EX</v>
      </c>
      <c r="AB4353" s="146">
        <f t="shared" si="839"/>
        <v>0</v>
      </c>
      <c r="AC4353" t="str">
        <f t="shared" si="830"/>
        <v>EX</v>
      </c>
      <c r="AD4353" s="74">
        <f t="shared" si="831"/>
        <v>48859</v>
      </c>
      <c r="AE4353" s="74">
        <f t="shared" si="836"/>
        <v>48859</v>
      </c>
      <c r="AF4353">
        <v>1.3809</v>
      </c>
      <c r="AG4353">
        <v>1349</v>
      </c>
      <c r="AH4353" s="74">
        <v>-1045.5826000000043</v>
      </c>
      <c r="AJ4353" s="74">
        <f t="shared" si="832"/>
        <v>303.41739999999572</v>
      </c>
      <c r="AK4353" s="74">
        <f t="shared" si="838"/>
        <v>49162.417399999998</v>
      </c>
      <c r="AL4353" t="str">
        <f t="shared" si="833"/>
        <v>Y</v>
      </c>
      <c r="AN4353" t="s">
        <v>95</v>
      </c>
      <c r="AO4353" t="s">
        <v>94</v>
      </c>
      <c r="AP4353" t="str">
        <f t="shared" si="834"/>
        <v>99</v>
      </c>
      <c r="AQ4353" s="145" t="s">
        <v>1826</v>
      </c>
      <c r="AR4353" t="str">
        <f t="shared" si="835"/>
        <v>2-Provision for Compensation Incr</v>
      </c>
      <c r="AS4353" s="145" t="s">
        <v>1827</v>
      </c>
      <c r="AT4353" t="s">
        <v>213</v>
      </c>
      <c r="AV4353" t="str">
        <f t="shared" si="829"/>
        <v>VPAD</v>
      </c>
      <c r="AW4353" t="str">
        <f t="shared" si="828"/>
        <v>VP CAPITAL PROJECTS &amp; FACILITIES</v>
      </c>
    </row>
    <row r="4354" spans="1:49">
      <c r="A4354" s="59">
        <v>2018</v>
      </c>
      <c r="B4354" t="s">
        <v>137</v>
      </c>
      <c r="C4354" t="s">
        <v>95</v>
      </c>
      <c r="D4354" t="s">
        <v>1462</v>
      </c>
      <c r="E4354" t="s">
        <v>1465</v>
      </c>
      <c r="F4354" t="s">
        <v>228</v>
      </c>
      <c r="H4354" t="s">
        <v>1466</v>
      </c>
      <c r="I4354" s="170" t="s">
        <v>93</v>
      </c>
      <c r="J4354" t="s">
        <v>94</v>
      </c>
      <c r="K4354" t="s">
        <v>214</v>
      </c>
      <c r="L4354" t="s">
        <v>127</v>
      </c>
      <c r="M4354" t="s">
        <v>455</v>
      </c>
      <c r="N4354" t="s">
        <v>217</v>
      </c>
      <c r="O4354" t="s">
        <v>263</v>
      </c>
      <c r="P4354" t="s">
        <v>346</v>
      </c>
      <c r="Q4354" t="s">
        <v>345</v>
      </c>
      <c r="R4354" t="s">
        <v>347</v>
      </c>
      <c r="S4354" t="s">
        <v>338</v>
      </c>
      <c r="T4354" t="s">
        <v>339</v>
      </c>
      <c r="U4354" s="61" t="s">
        <v>340</v>
      </c>
      <c r="V4354" t="s">
        <v>1390</v>
      </c>
      <c r="W4354" t="s">
        <v>263</v>
      </c>
      <c r="X4354" s="59">
        <v>61335</v>
      </c>
      <c r="Y4354" s="59">
        <v>61335</v>
      </c>
      <c r="AA4354" s="146" t="str">
        <f t="shared" si="837"/>
        <v>EX</v>
      </c>
      <c r="AB4354" s="146">
        <f t="shared" si="839"/>
        <v>0</v>
      </c>
      <c r="AC4354" t="str">
        <f t="shared" si="830"/>
        <v>EX</v>
      </c>
      <c r="AD4354" s="74">
        <f t="shared" si="831"/>
        <v>61335</v>
      </c>
      <c r="AE4354" s="74">
        <f t="shared" si="836"/>
        <v>61335</v>
      </c>
      <c r="AF4354">
        <v>1.3809</v>
      </c>
      <c r="AG4354">
        <v>1694</v>
      </c>
      <c r="AH4354" s="74">
        <v>-1312.5690000000052</v>
      </c>
      <c r="AJ4354" s="74">
        <f t="shared" si="832"/>
        <v>381.43099999999481</v>
      </c>
      <c r="AK4354" s="74">
        <f t="shared" si="838"/>
        <v>61716.430999999997</v>
      </c>
      <c r="AL4354" t="str">
        <f t="shared" si="833"/>
        <v>Y</v>
      </c>
      <c r="AN4354" t="s">
        <v>95</v>
      </c>
      <c r="AO4354" t="s">
        <v>94</v>
      </c>
      <c r="AP4354" t="str">
        <f t="shared" si="834"/>
        <v>99</v>
      </c>
      <c r="AQ4354" s="145" t="s">
        <v>1826</v>
      </c>
      <c r="AR4354" t="str">
        <f t="shared" si="835"/>
        <v>2-Provision for Compensation Incr</v>
      </c>
      <c r="AS4354" s="145" t="s">
        <v>1827</v>
      </c>
      <c r="AT4354" t="s">
        <v>213</v>
      </c>
      <c r="AV4354" t="str">
        <f t="shared" si="829"/>
        <v>VPAD</v>
      </c>
      <c r="AW4354" t="str">
        <f t="shared" si="828"/>
        <v>VP CAPITAL PROJECTS &amp; FACILITIES</v>
      </c>
    </row>
    <row r="4355" spans="1:49">
      <c r="A4355" s="59">
        <v>2018</v>
      </c>
      <c r="B4355" t="s">
        <v>137</v>
      </c>
      <c r="C4355" t="s">
        <v>95</v>
      </c>
      <c r="D4355" t="s">
        <v>1462</v>
      </c>
      <c r="E4355" t="s">
        <v>1465</v>
      </c>
      <c r="F4355" t="s">
        <v>228</v>
      </c>
      <c r="H4355" t="s">
        <v>1466</v>
      </c>
      <c r="I4355" s="170" t="s">
        <v>93</v>
      </c>
      <c r="J4355" t="s">
        <v>94</v>
      </c>
      <c r="K4355" t="s">
        <v>214</v>
      </c>
      <c r="L4355" t="s">
        <v>128</v>
      </c>
      <c r="M4355" t="s">
        <v>457</v>
      </c>
      <c r="N4355" t="s">
        <v>217</v>
      </c>
      <c r="O4355" t="s">
        <v>263</v>
      </c>
      <c r="P4355" t="s">
        <v>458</v>
      </c>
      <c r="Q4355" t="s">
        <v>459</v>
      </c>
      <c r="R4355" t="s">
        <v>460</v>
      </c>
      <c r="S4355" t="s">
        <v>338</v>
      </c>
      <c r="T4355" t="s">
        <v>339</v>
      </c>
      <c r="U4355" s="61" t="s">
        <v>340</v>
      </c>
      <c r="V4355" t="s">
        <v>1390</v>
      </c>
      <c r="W4355" t="s">
        <v>263</v>
      </c>
      <c r="X4355" s="59">
        <v>42869</v>
      </c>
      <c r="Y4355" s="59">
        <v>42869</v>
      </c>
      <c r="AA4355" s="146" t="str">
        <f t="shared" si="837"/>
        <v>EX</v>
      </c>
      <c r="AB4355" s="146">
        <f t="shared" si="839"/>
        <v>0</v>
      </c>
      <c r="AC4355" t="str">
        <f t="shared" si="830"/>
        <v>EX</v>
      </c>
      <c r="AD4355" s="74">
        <f t="shared" si="831"/>
        <v>42869</v>
      </c>
      <c r="AE4355" s="74">
        <f t="shared" si="836"/>
        <v>42869</v>
      </c>
      <c r="AF4355">
        <v>1.3859999999999999</v>
      </c>
      <c r="AG4355">
        <v>1188</v>
      </c>
      <c r="AH4355" s="74">
        <v>-167.18910000000062</v>
      </c>
      <c r="AJ4355" s="74">
        <f t="shared" si="832"/>
        <v>1020.8108999999994</v>
      </c>
      <c r="AK4355" s="74">
        <f t="shared" si="838"/>
        <v>43889.810899999997</v>
      </c>
      <c r="AL4355" t="str">
        <f t="shared" si="833"/>
        <v>Y</v>
      </c>
      <c r="AN4355" t="s">
        <v>95</v>
      </c>
      <c r="AO4355" t="s">
        <v>94</v>
      </c>
      <c r="AP4355" t="str">
        <f t="shared" si="834"/>
        <v>99</v>
      </c>
      <c r="AQ4355" s="145" t="s">
        <v>1826</v>
      </c>
      <c r="AR4355" t="str">
        <f t="shared" si="835"/>
        <v>2-Provision for Compensation Incr</v>
      </c>
      <c r="AS4355" s="145" t="s">
        <v>1827</v>
      </c>
      <c r="AT4355" t="s">
        <v>213</v>
      </c>
      <c r="AV4355" t="str">
        <f t="shared" si="829"/>
        <v>VPAD</v>
      </c>
      <c r="AW4355" t="str">
        <f t="shared" si="828"/>
        <v>VP CAPITAL PROJECTS &amp; FACILITIES</v>
      </c>
    </row>
    <row r="4356" spans="1:49">
      <c r="A4356" s="59">
        <v>2018</v>
      </c>
      <c r="B4356" t="s">
        <v>137</v>
      </c>
      <c r="C4356" t="s">
        <v>95</v>
      </c>
      <c r="D4356" t="s">
        <v>1462</v>
      </c>
      <c r="E4356" t="s">
        <v>1465</v>
      </c>
      <c r="F4356" t="s">
        <v>228</v>
      </c>
      <c r="H4356" t="s">
        <v>1466</v>
      </c>
      <c r="I4356" s="170" t="s">
        <v>93</v>
      </c>
      <c r="J4356" t="s">
        <v>94</v>
      </c>
      <c r="K4356" t="s">
        <v>214</v>
      </c>
      <c r="L4356" t="s">
        <v>461</v>
      </c>
      <c r="M4356" t="s">
        <v>462</v>
      </c>
      <c r="N4356" t="s">
        <v>217</v>
      </c>
      <c r="O4356" t="s">
        <v>263</v>
      </c>
      <c r="P4356" t="s">
        <v>458</v>
      </c>
      <c r="Q4356" t="s">
        <v>459</v>
      </c>
      <c r="R4356" t="s">
        <v>460</v>
      </c>
      <c r="S4356" t="s">
        <v>338</v>
      </c>
      <c r="T4356" t="s">
        <v>339</v>
      </c>
      <c r="U4356" s="61" t="s">
        <v>340</v>
      </c>
      <c r="V4356" t="s">
        <v>1390</v>
      </c>
      <c r="W4356" t="s">
        <v>263</v>
      </c>
      <c r="X4356" s="59">
        <v>9</v>
      </c>
      <c r="Y4356" s="59">
        <v>9</v>
      </c>
      <c r="AA4356" s="146" t="str">
        <f t="shared" si="837"/>
        <v>EX</v>
      </c>
      <c r="AB4356" s="146">
        <f t="shared" si="839"/>
        <v>0</v>
      </c>
      <c r="AC4356" t="str">
        <f t="shared" si="830"/>
        <v>EX</v>
      </c>
      <c r="AD4356" s="74">
        <f t="shared" si="831"/>
        <v>9</v>
      </c>
      <c r="AE4356" s="74">
        <f t="shared" si="836"/>
        <v>9</v>
      </c>
      <c r="AF4356">
        <v>1</v>
      </c>
      <c r="AG4356">
        <v>0</v>
      </c>
      <c r="AH4356" s="74">
        <v>0</v>
      </c>
      <c r="AJ4356" s="74">
        <f t="shared" si="832"/>
        <v>0</v>
      </c>
      <c r="AK4356" s="74">
        <f t="shared" si="838"/>
        <v>9</v>
      </c>
      <c r="AL4356" t="str">
        <f t="shared" si="833"/>
        <v>N</v>
      </c>
      <c r="AN4356" t="s">
        <v>95</v>
      </c>
      <c r="AO4356" t="s">
        <v>94</v>
      </c>
      <c r="AP4356" t="str">
        <f t="shared" si="834"/>
        <v>98</v>
      </c>
      <c r="AQ4356" s="145" t="s">
        <v>1826</v>
      </c>
      <c r="AR4356" t="str">
        <f t="shared" si="835"/>
        <v>1-Adjusted Base Budget</v>
      </c>
      <c r="AS4356" s="145" t="s">
        <v>1827</v>
      </c>
      <c r="AT4356" t="s">
        <v>213</v>
      </c>
      <c r="AV4356" t="str">
        <f t="shared" si="829"/>
        <v>VPAD</v>
      </c>
      <c r="AW4356" t="str">
        <f t="shared" si="828"/>
        <v>VP CAPITAL PROJECTS &amp; FACILITIES</v>
      </c>
    </row>
    <row r="4357" spans="1:49">
      <c r="A4357" s="59">
        <v>2018</v>
      </c>
      <c r="B4357" t="s">
        <v>137</v>
      </c>
      <c r="C4357" t="s">
        <v>95</v>
      </c>
      <c r="D4357" t="s">
        <v>1462</v>
      </c>
      <c r="E4357" t="s">
        <v>1463</v>
      </c>
      <c r="F4357" t="s">
        <v>228</v>
      </c>
      <c r="H4357" t="s">
        <v>1464</v>
      </c>
      <c r="I4357" s="170" t="s">
        <v>93</v>
      </c>
      <c r="J4357" t="s">
        <v>94</v>
      </c>
      <c r="K4357" t="s">
        <v>214</v>
      </c>
      <c r="L4357" t="s">
        <v>350</v>
      </c>
      <c r="M4357" t="s">
        <v>351</v>
      </c>
      <c r="N4357" t="s">
        <v>217</v>
      </c>
      <c r="O4357" t="s">
        <v>263</v>
      </c>
      <c r="P4357" t="s">
        <v>352</v>
      </c>
      <c r="Q4357" t="s">
        <v>353</v>
      </c>
      <c r="R4357" t="s">
        <v>354</v>
      </c>
      <c r="S4357" t="s">
        <v>264</v>
      </c>
      <c r="T4357" t="s">
        <v>265</v>
      </c>
      <c r="U4357" s="61" t="s">
        <v>266</v>
      </c>
      <c r="V4357" t="s">
        <v>1390</v>
      </c>
      <c r="W4357" t="s">
        <v>263</v>
      </c>
      <c r="X4357" s="59">
        <v>2000</v>
      </c>
      <c r="Y4357" s="59">
        <v>2000</v>
      </c>
      <c r="AA4357" s="146" t="str">
        <f t="shared" si="837"/>
        <v>EX</v>
      </c>
      <c r="AB4357" s="146">
        <f t="shared" si="839"/>
        <v>0</v>
      </c>
      <c r="AC4357" t="str">
        <f t="shared" si="830"/>
        <v>EX</v>
      </c>
      <c r="AD4357" s="74">
        <f t="shared" si="831"/>
        <v>2000</v>
      </c>
      <c r="AE4357" s="74">
        <f t="shared" si="836"/>
        <v>2000</v>
      </c>
      <c r="AF4357">
        <v>1</v>
      </c>
      <c r="AG4357">
        <v>0</v>
      </c>
      <c r="AH4357" s="74">
        <v>0</v>
      </c>
      <c r="AJ4357" s="74">
        <f t="shared" si="832"/>
        <v>0</v>
      </c>
      <c r="AK4357" s="74">
        <f t="shared" si="838"/>
        <v>2000</v>
      </c>
      <c r="AL4357" t="str">
        <f t="shared" si="833"/>
        <v>N</v>
      </c>
      <c r="AN4357" t="s">
        <v>95</v>
      </c>
      <c r="AO4357" t="s">
        <v>94</v>
      </c>
      <c r="AP4357" t="str">
        <f t="shared" si="834"/>
        <v>98</v>
      </c>
      <c r="AQ4357" s="145" t="s">
        <v>1826</v>
      </c>
      <c r="AR4357" t="str">
        <f t="shared" si="835"/>
        <v>1-Adjusted Base Budget</v>
      </c>
      <c r="AS4357" s="145" t="s">
        <v>1827</v>
      </c>
      <c r="AT4357" t="s">
        <v>213</v>
      </c>
      <c r="AV4357" t="str">
        <f t="shared" si="829"/>
        <v>VPAD</v>
      </c>
      <c r="AW4357" t="str">
        <f t="shared" si="828"/>
        <v>VP CAPITAL PROJECTS &amp; FACILITIES</v>
      </c>
    </row>
    <row r="4358" spans="1:49">
      <c r="A4358" s="59">
        <v>2018</v>
      </c>
      <c r="B4358" t="s">
        <v>137</v>
      </c>
      <c r="C4358" t="s">
        <v>95</v>
      </c>
      <c r="D4358" t="s">
        <v>1462</v>
      </c>
      <c r="E4358" t="s">
        <v>1465</v>
      </c>
      <c r="F4358" t="s">
        <v>228</v>
      </c>
      <c r="H4358" t="s">
        <v>1466</v>
      </c>
      <c r="I4358" s="170" t="s">
        <v>93</v>
      </c>
      <c r="J4358" t="s">
        <v>94</v>
      </c>
      <c r="K4358" t="s">
        <v>214</v>
      </c>
      <c r="L4358" t="s">
        <v>350</v>
      </c>
      <c r="M4358" t="s">
        <v>351</v>
      </c>
      <c r="N4358" t="s">
        <v>217</v>
      </c>
      <c r="O4358" t="s">
        <v>263</v>
      </c>
      <c r="P4358" t="s">
        <v>352</v>
      </c>
      <c r="Q4358" t="s">
        <v>353</v>
      </c>
      <c r="R4358" t="s">
        <v>354</v>
      </c>
      <c r="S4358" t="s">
        <v>264</v>
      </c>
      <c r="T4358" t="s">
        <v>265</v>
      </c>
      <c r="U4358" s="61" t="s">
        <v>266</v>
      </c>
      <c r="V4358" t="s">
        <v>1390</v>
      </c>
      <c r="W4358" t="s">
        <v>263</v>
      </c>
      <c r="X4358" s="59">
        <v>1500</v>
      </c>
      <c r="Y4358" s="59">
        <v>1500</v>
      </c>
      <c r="AA4358" s="146" t="str">
        <f t="shared" si="837"/>
        <v>EX</v>
      </c>
      <c r="AB4358" s="146">
        <f t="shared" si="839"/>
        <v>0</v>
      </c>
      <c r="AC4358" t="str">
        <f t="shared" si="830"/>
        <v>EX</v>
      </c>
      <c r="AD4358" s="74">
        <f t="shared" si="831"/>
        <v>1500</v>
      </c>
      <c r="AE4358" s="74">
        <f t="shared" si="836"/>
        <v>1500</v>
      </c>
      <c r="AF4358">
        <v>1</v>
      </c>
      <c r="AG4358">
        <v>0</v>
      </c>
      <c r="AH4358" s="74">
        <v>0</v>
      </c>
      <c r="AJ4358" s="74">
        <f t="shared" si="832"/>
        <v>0</v>
      </c>
      <c r="AK4358" s="74">
        <f t="shared" si="838"/>
        <v>1500</v>
      </c>
      <c r="AL4358" t="str">
        <f t="shared" si="833"/>
        <v>N</v>
      </c>
      <c r="AN4358" t="s">
        <v>95</v>
      </c>
      <c r="AO4358" t="s">
        <v>94</v>
      </c>
      <c r="AP4358" t="str">
        <f t="shared" si="834"/>
        <v>98</v>
      </c>
      <c r="AQ4358" s="145" t="s">
        <v>1826</v>
      </c>
      <c r="AR4358" t="str">
        <f t="shared" si="835"/>
        <v>1-Adjusted Base Budget</v>
      </c>
      <c r="AS4358" s="145" t="s">
        <v>1827</v>
      </c>
      <c r="AT4358" t="s">
        <v>213</v>
      </c>
      <c r="AV4358" t="str">
        <f t="shared" si="829"/>
        <v>VPAD</v>
      </c>
      <c r="AW4358" t="str">
        <f t="shared" ref="AW4358:AW4421" si="840" xml:space="preserve"> IF(AND($AN4358="UAVP",$Z4358="OE"),$AO4358 &amp; "-ONLINE EDUCATION",IF(AND($AN4358="VPIT",OR($Z4358="SS",$Z4358="IT")),$AO4358 &amp; "-SHARED SERVICES",$AO4358))</f>
        <v>VP CAPITAL PROJECTS &amp; FACILITIES</v>
      </c>
    </row>
    <row r="4359" spans="1:49">
      <c r="A4359" s="59">
        <v>2018</v>
      </c>
      <c r="B4359" t="s">
        <v>137</v>
      </c>
      <c r="C4359" t="s">
        <v>95</v>
      </c>
      <c r="D4359" t="s">
        <v>1462</v>
      </c>
      <c r="E4359" t="s">
        <v>1463</v>
      </c>
      <c r="F4359" t="s">
        <v>228</v>
      </c>
      <c r="H4359" t="s">
        <v>1464</v>
      </c>
      <c r="I4359" s="170" t="s">
        <v>93</v>
      </c>
      <c r="J4359" t="s">
        <v>94</v>
      </c>
      <c r="K4359" t="s">
        <v>214</v>
      </c>
      <c r="L4359" t="s">
        <v>355</v>
      </c>
      <c r="M4359" t="s">
        <v>356</v>
      </c>
      <c r="N4359" t="s">
        <v>217</v>
      </c>
      <c r="O4359" t="s">
        <v>263</v>
      </c>
      <c r="P4359" t="s">
        <v>357</v>
      </c>
      <c r="Q4359" t="s">
        <v>358</v>
      </c>
      <c r="R4359" t="s">
        <v>359</v>
      </c>
      <c r="S4359" t="s">
        <v>264</v>
      </c>
      <c r="T4359" t="s">
        <v>265</v>
      </c>
      <c r="U4359" s="61" t="s">
        <v>266</v>
      </c>
      <c r="V4359" t="s">
        <v>1390</v>
      </c>
      <c r="W4359" t="s">
        <v>263</v>
      </c>
      <c r="X4359" s="59">
        <v>10000</v>
      </c>
      <c r="Y4359" s="59">
        <v>10000</v>
      </c>
      <c r="AA4359" s="146" t="str">
        <f t="shared" si="837"/>
        <v>EX</v>
      </c>
      <c r="AB4359" s="146">
        <f t="shared" si="839"/>
        <v>0</v>
      </c>
      <c r="AC4359" t="str">
        <f t="shared" si="830"/>
        <v>EX</v>
      </c>
      <c r="AD4359" s="74">
        <f t="shared" si="831"/>
        <v>10000</v>
      </c>
      <c r="AE4359" s="74">
        <f t="shared" si="836"/>
        <v>10000</v>
      </c>
      <c r="AF4359">
        <v>1</v>
      </c>
      <c r="AG4359">
        <v>0</v>
      </c>
      <c r="AH4359" s="74">
        <v>0</v>
      </c>
      <c r="AJ4359" s="74">
        <f t="shared" si="832"/>
        <v>0</v>
      </c>
      <c r="AK4359" s="74">
        <f t="shared" si="838"/>
        <v>10000</v>
      </c>
      <c r="AL4359" t="str">
        <f t="shared" si="833"/>
        <v>N</v>
      </c>
      <c r="AN4359" t="s">
        <v>95</v>
      </c>
      <c r="AO4359" t="s">
        <v>94</v>
      </c>
      <c r="AP4359" t="str">
        <f t="shared" si="834"/>
        <v>98</v>
      </c>
      <c r="AQ4359" s="145" t="s">
        <v>1826</v>
      </c>
      <c r="AR4359" t="str">
        <f t="shared" si="835"/>
        <v>1-Adjusted Base Budget</v>
      </c>
      <c r="AS4359" s="145" t="s">
        <v>1827</v>
      </c>
      <c r="AT4359" t="s">
        <v>213</v>
      </c>
      <c r="AV4359" t="str">
        <f t="shared" si="829"/>
        <v>VPAD</v>
      </c>
      <c r="AW4359" t="str">
        <f t="shared" si="840"/>
        <v>VP CAPITAL PROJECTS &amp; FACILITIES</v>
      </c>
    </row>
    <row r="4360" spans="1:49">
      <c r="A4360" s="59">
        <v>2018</v>
      </c>
      <c r="B4360" t="s">
        <v>137</v>
      </c>
      <c r="C4360" t="s">
        <v>95</v>
      </c>
      <c r="D4360" t="s">
        <v>1462</v>
      </c>
      <c r="E4360" t="s">
        <v>1463</v>
      </c>
      <c r="F4360" t="s">
        <v>228</v>
      </c>
      <c r="H4360" t="s">
        <v>1464</v>
      </c>
      <c r="I4360" s="170" t="s">
        <v>93</v>
      </c>
      <c r="J4360" t="s">
        <v>94</v>
      </c>
      <c r="K4360" t="s">
        <v>214</v>
      </c>
      <c r="L4360" t="s">
        <v>360</v>
      </c>
      <c r="M4360" t="s">
        <v>361</v>
      </c>
      <c r="N4360" t="s">
        <v>217</v>
      </c>
      <c r="O4360" t="s">
        <v>263</v>
      </c>
      <c r="P4360" t="s">
        <v>362</v>
      </c>
      <c r="Q4360" t="s">
        <v>363</v>
      </c>
      <c r="R4360" t="s">
        <v>364</v>
      </c>
      <c r="S4360" t="s">
        <v>264</v>
      </c>
      <c r="T4360" t="s">
        <v>265</v>
      </c>
      <c r="U4360" s="61" t="s">
        <v>266</v>
      </c>
      <c r="V4360" t="s">
        <v>1390</v>
      </c>
      <c r="W4360" t="s">
        <v>263</v>
      </c>
      <c r="X4360" s="59">
        <v>20000</v>
      </c>
      <c r="Y4360" s="59">
        <v>20000</v>
      </c>
      <c r="AA4360" s="146" t="str">
        <f t="shared" si="837"/>
        <v>EX</v>
      </c>
      <c r="AB4360" s="146">
        <f t="shared" si="839"/>
        <v>0</v>
      </c>
      <c r="AC4360" t="str">
        <f t="shared" si="830"/>
        <v>EX</v>
      </c>
      <c r="AD4360" s="74">
        <f t="shared" si="831"/>
        <v>20000</v>
      </c>
      <c r="AE4360" s="74">
        <f t="shared" si="836"/>
        <v>20000</v>
      </c>
      <c r="AF4360">
        <v>1</v>
      </c>
      <c r="AG4360">
        <v>0</v>
      </c>
      <c r="AH4360" s="74">
        <v>0</v>
      </c>
      <c r="AJ4360" s="74">
        <f t="shared" si="832"/>
        <v>0</v>
      </c>
      <c r="AK4360" s="74">
        <f t="shared" si="838"/>
        <v>20000</v>
      </c>
      <c r="AL4360" t="str">
        <f t="shared" si="833"/>
        <v>N</v>
      </c>
      <c r="AN4360" t="s">
        <v>95</v>
      </c>
      <c r="AO4360" t="s">
        <v>94</v>
      </c>
      <c r="AP4360" t="str">
        <f t="shared" si="834"/>
        <v>98</v>
      </c>
      <c r="AQ4360" s="145" t="s">
        <v>1826</v>
      </c>
      <c r="AR4360" t="str">
        <f t="shared" si="835"/>
        <v>1-Adjusted Base Budget</v>
      </c>
      <c r="AS4360" s="145" t="s">
        <v>1827</v>
      </c>
      <c r="AT4360" t="s">
        <v>213</v>
      </c>
      <c r="AV4360" t="str">
        <f t="shared" si="829"/>
        <v>VPAD</v>
      </c>
      <c r="AW4360" t="str">
        <f t="shared" si="840"/>
        <v>VP CAPITAL PROJECTS &amp; FACILITIES</v>
      </c>
    </row>
    <row r="4361" spans="1:49">
      <c r="A4361" s="59">
        <v>2018</v>
      </c>
      <c r="B4361" t="s">
        <v>137</v>
      </c>
      <c r="C4361" t="s">
        <v>95</v>
      </c>
      <c r="D4361" t="s">
        <v>1462</v>
      </c>
      <c r="E4361" t="s">
        <v>1463</v>
      </c>
      <c r="F4361" t="s">
        <v>228</v>
      </c>
      <c r="H4361" t="s">
        <v>1464</v>
      </c>
      <c r="I4361" s="170" t="s">
        <v>93</v>
      </c>
      <c r="J4361" t="s">
        <v>94</v>
      </c>
      <c r="K4361" t="s">
        <v>214</v>
      </c>
      <c r="L4361" t="s">
        <v>493</v>
      </c>
      <c r="M4361" t="s">
        <v>494</v>
      </c>
      <c r="N4361" t="s">
        <v>217</v>
      </c>
      <c r="O4361" t="s">
        <v>263</v>
      </c>
      <c r="P4361" t="s">
        <v>488</v>
      </c>
      <c r="Q4361" t="s">
        <v>489</v>
      </c>
      <c r="R4361" t="s">
        <v>490</v>
      </c>
      <c r="S4361" t="s">
        <v>264</v>
      </c>
      <c r="T4361" t="s">
        <v>265</v>
      </c>
      <c r="U4361" s="61" t="s">
        <v>266</v>
      </c>
      <c r="V4361" t="s">
        <v>1390</v>
      </c>
      <c r="W4361" t="s">
        <v>263</v>
      </c>
      <c r="X4361" s="59">
        <v>2000</v>
      </c>
      <c r="Y4361" s="59">
        <v>2000</v>
      </c>
      <c r="AA4361" s="146" t="str">
        <f t="shared" si="837"/>
        <v>EX</v>
      </c>
      <c r="AB4361" s="146">
        <f t="shared" si="839"/>
        <v>0</v>
      </c>
      <c r="AC4361" t="str">
        <f t="shared" si="830"/>
        <v>EX</v>
      </c>
      <c r="AD4361" s="74">
        <f t="shared" si="831"/>
        <v>2000</v>
      </c>
      <c r="AE4361" s="74">
        <f t="shared" si="836"/>
        <v>2000</v>
      </c>
      <c r="AF4361">
        <v>1</v>
      </c>
      <c r="AG4361">
        <v>0</v>
      </c>
      <c r="AH4361" s="74">
        <v>0</v>
      </c>
      <c r="AJ4361" s="74">
        <f t="shared" si="832"/>
        <v>0</v>
      </c>
      <c r="AK4361" s="74">
        <f t="shared" si="838"/>
        <v>2000</v>
      </c>
      <c r="AL4361" t="str">
        <f t="shared" si="833"/>
        <v>N</v>
      </c>
      <c r="AN4361" t="s">
        <v>95</v>
      </c>
      <c r="AO4361" t="s">
        <v>94</v>
      </c>
      <c r="AP4361" t="str">
        <f t="shared" si="834"/>
        <v>98</v>
      </c>
      <c r="AQ4361" s="145" t="s">
        <v>1826</v>
      </c>
      <c r="AR4361" t="str">
        <f t="shared" si="835"/>
        <v>1-Adjusted Base Budget</v>
      </c>
      <c r="AS4361" s="145" t="s">
        <v>1827</v>
      </c>
      <c r="AT4361" t="s">
        <v>213</v>
      </c>
      <c r="AV4361" t="str">
        <f t="shared" si="829"/>
        <v>VPAD</v>
      </c>
      <c r="AW4361" t="str">
        <f t="shared" si="840"/>
        <v>VP CAPITAL PROJECTS &amp; FACILITIES</v>
      </c>
    </row>
    <row r="4362" spans="1:49">
      <c r="A4362" s="59">
        <v>2018</v>
      </c>
      <c r="B4362" t="s">
        <v>137</v>
      </c>
      <c r="C4362" t="s">
        <v>95</v>
      </c>
      <c r="D4362" t="s">
        <v>1462</v>
      </c>
      <c r="E4362" t="s">
        <v>1463</v>
      </c>
      <c r="F4362" t="s">
        <v>228</v>
      </c>
      <c r="H4362" t="s">
        <v>1464</v>
      </c>
      <c r="I4362" s="170" t="s">
        <v>93</v>
      </c>
      <c r="J4362" t="s">
        <v>94</v>
      </c>
      <c r="K4362" t="s">
        <v>214</v>
      </c>
      <c r="L4362" t="s">
        <v>377</v>
      </c>
      <c r="M4362" t="s">
        <v>378</v>
      </c>
      <c r="N4362" t="s">
        <v>217</v>
      </c>
      <c r="O4362" t="s">
        <v>263</v>
      </c>
      <c r="P4362" t="s">
        <v>379</v>
      </c>
      <c r="Q4362" t="s">
        <v>379</v>
      </c>
      <c r="R4362" t="s">
        <v>380</v>
      </c>
      <c r="S4362" t="s">
        <v>264</v>
      </c>
      <c r="T4362" t="s">
        <v>265</v>
      </c>
      <c r="U4362" s="61" t="s">
        <v>266</v>
      </c>
      <c r="V4362" t="s">
        <v>1390</v>
      </c>
      <c r="W4362" t="s">
        <v>263</v>
      </c>
      <c r="X4362" s="59">
        <v>5000</v>
      </c>
      <c r="Y4362" s="59">
        <v>5000</v>
      </c>
      <c r="AA4362" s="146" t="str">
        <f t="shared" si="837"/>
        <v>EX</v>
      </c>
      <c r="AB4362" s="146">
        <f t="shared" si="839"/>
        <v>0</v>
      </c>
      <c r="AC4362" t="str">
        <f t="shared" si="830"/>
        <v>EX</v>
      </c>
      <c r="AD4362" s="74">
        <f t="shared" si="831"/>
        <v>5000</v>
      </c>
      <c r="AE4362" s="74">
        <f t="shared" si="836"/>
        <v>5000</v>
      </c>
      <c r="AF4362">
        <v>1</v>
      </c>
      <c r="AG4362">
        <v>0</v>
      </c>
      <c r="AH4362" s="74">
        <v>0</v>
      </c>
      <c r="AJ4362" s="74">
        <f t="shared" si="832"/>
        <v>0</v>
      </c>
      <c r="AK4362" s="74">
        <f t="shared" si="838"/>
        <v>5000</v>
      </c>
      <c r="AL4362" t="str">
        <f t="shared" si="833"/>
        <v>N</v>
      </c>
      <c r="AN4362" t="s">
        <v>95</v>
      </c>
      <c r="AO4362" t="s">
        <v>94</v>
      </c>
      <c r="AP4362" t="str">
        <f t="shared" si="834"/>
        <v>98</v>
      </c>
      <c r="AQ4362" s="145" t="s">
        <v>1826</v>
      </c>
      <c r="AR4362" t="str">
        <f t="shared" si="835"/>
        <v>1-Adjusted Base Budget</v>
      </c>
      <c r="AS4362" s="145" t="s">
        <v>1827</v>
      </c>
      <c r="AT4362" t="s">
        <v>213</v>
      </c>
      <c r="AV4362" t="str">
        <f t="shared" si="829"/>
        <v>VPAD</v>
      </c>
      <c r="AW4362" t="str">
        <f t="shared" si="840"/>
        <v>VP CAPITAL PROJECTS &amp; FACILITIES</v>
      </c>
    </row>
    <row r="4363" spans="1:49">
      <c r="A4363" s="59">
        <v>2018</v>
      </c>
      <c r="B4363" t="s">
        <v>137</v>
      </c>
      <c r="C4363" t="s">
        <v>95</v>
      </c>
      <c r="D4363" t="s">
        <v>1462</v>
      </c>
      <c r="E4363" t="s">
        <v>1463</v>
      </c>
      <c r="F4363" t="s">
        <v>228</v>
      </c>
      <c r="H4363" t="s">
        <v>1464</v>
      </c>
      <c r="I4363" s="170" t="s">
        <v>93</v>
      </c>
      <c r="J4363" t="s">
        <v>94</v>
      </c>
      <c r="K4363" t="s">
        <v>214</v>
      </c>
      <c r="L4363" t="s">
        <v>497</v>
      </c>
      <c r="M4363" t="s">
        <v>498</v>
      </c>
      <c r="N4363" t="s">
        <v>217</v>
      </c>
      <c r="O4363" t="s">
        <v>263</v>
      </c>
      <c r="P4363" t="s">
        <v>362</v>
      </c>
      <c r="Q4363" t="s">
        <v>363</v>
      </c>
      <c r="R4363" t="s">
        <v>364</v>
      </c>
      <c r="S4363" t="s">
        <v>264</v>
      </c>
      <c r="T4363" t="s">
        <v>265</v>
      </c>
      <c r="U4363" s="61" t="s">
        <v>266</v>
      </c>
      <c r="V4363" t="s">
        <v>1390</v>
      </c>
      <c r="W4363" t="s">
        <v>263</v>
      </c>
      <c r="X4363" s="59">
        <v>4000</v>
      </c>
      <c r="Y4363" s="59">
        <v>4000</v>
      </c>
      <c r="AA4363" s="146" t="str">
        <f t="shared" si="837"/>
        <v>EX</v>
      </c>
      <c r="AB4363" s="146">
        <f t="shared" si="839"/>
        <v>0</v>
      </c>
      <c r="AC4363" t="str">
        <f t="shared" si="830"/>
        <v>EX</v>
      </c>
      <c r="AD4363" s="74">
        <f t="shared" si="831"/>
        <v>4000</v>
      </c>
      <c r="AE4363" s="74">
        <f t="shared" si="836"/>
        <v>4000</v>
      </c>
      <c r="AF4363">
        <v>1</v>
      </c>
      <c r="AG4363">
        <v>0</v>
      </c>
      <c r="AH4363" s="74">
        <v>0</v>
      </c>
      <c r="AJ4363" s="74">
        <f t="shared" si="832"/>
        <v>0</v>
      </c>
      <c r="AK4363" s="74">
        <f t="shared" si="838"/>
        <v>4000</v>
      </c>
      <c r="AL4363" t="str">
        <f t="shared" si="833"/>
        <v>N</v>
      </c>
      <c r="AN4363" t="s">
        <v>95</v>
      </c>
      <c r="AO4363" t="s">
        <v>94</v>
      </c>
      <c r="AP4363" t="str">
        <f t="shared" si="834"/>
        <v>98</v>
      </c>
      <c r="AQ4363" s="145" t="s">
        <v>1826</v>
      </c>
      <c r="AR4363" t="str">
        <f t="shared" si="835"/>
        <v>1-Adjusted Base Budget</v>
      </c>
      <c r="AS4363" s="145" t="s">
        <v>1827</v>
      </c>
      <c r="AT4363" t="s">
        <v>213</v>
      </c>
      <c r="AV4363" t="str">
        <f t="shared" si="829"/>
        <v>VPAD</v>
      </c>
      <c r="AW4363" t="str">
        <f t="shared" si="840"/>
        <v>VP CAPITAL PROJECTS &amp; FACILITIES</v>
      </c>
    </row>
    <row r="4364" spans="1:49">
      <c r="A4364" s="59">
        <v>2018</v>
      </c>
      <c r="B4364" t="s">
        <v>137</v>
      </c>
      <c r="C4364" t="s">
        <v>95</v>
      </c>
      <c r="D4364" t="s">
        <v>1462</v>
      </c>
      <c r="E4364" t="s">
        <v>1465</v>
      </c>
      <c r="F4364" t="s">
        <v>228</v>
      </c>
      <c r="H4364" t="s">
        <v>1466</v>
      </c>
      <c r="I4364" s="170" t="s">
        <v>93</v>
      </c>
      <c r="J4364" t="s">
        <v>94</v>
      </c>
      <c r="K4364" t="s">
        <v>214</v>
      </c>
      <c r="L4364" t="s">
        <v>497</v>
      </c>
      <c r="M4364" t="s">
        <v>498</v>
      </c>
      <c r="N4364" t="s">
        <v>217</v>
      </c>
      <c r="O4364" t="s">
        <v>263</v>
      </c>
      <c r="P4364" t="s">
        <v>362</v>
      </c>
      <c r="Q4364" t="s">
        <v>363</v>
      </c>
      <c r="R4364" t="s">
        <v>364</v>
      </c>
      <c r="S4364" t="s">
        <v>264</v>
      </c>
      <c r="T4364" t="s">
        <v>265</v>
      </c>
      <c r="U4364" s="61" t="s">
        <v>266</v>
      </c>
      <c r="V4364" t="s">
        <v>1390</v>
      </c>
      <c r="W4364" t="s">
        <v>263</v>
      </c>
      <c r="X4364" s="59">
        <v>1000</v>
      </c>
      <c r="Y4364" s="59">
        <v>1000</v>
      </c>
      <c r="AA4364" s="146" t="str">
        <f t="shared" si="837"/>
        <v>EX</v>
      </c>
      <c r="AB4364" s="146">
        <f t="shared" si="839"/>
        <v>0</v>
      </c>
      <c r="AC4364" t="str">
        <f t="shared" si="830"/>
        <v>EX</v>
      </c>
      <c r="AD4364" s="74">
        <f t="shared" si="831"/>
        <v>1000</v>
      </c>
      <c r="AE4364" s="74">
        <f t="shared" si="836"/>
        <v>1000</v>
      </c>
      <c r="AF4364">
        <v>1</v>
      </c>
      <c r="AG4364">
        <v>0</v>
      </c>
      <c r="AH4364" s="74">
        <v>0</v>
      </c>
      <c r="AJ4364" s="74">
        <f t="shared" si="832"/>
        <v>0</v>
      </c>
      <c r="AK4364" s="74">
        <f t="shared" si="838"/>
        <v>1000</v>
      </c>
      <c r="AL4364" t="str">
        <f t="shared" si="833"/>
        <v>N</v>
      </c>
      <c r="AN4364" t="s">
        <v>95</v>
      </c>
      <c r="AO4364" t="s">
        <v>94</v>
      </c>
      <c r="AP4364" t="str">
        <f t="shared" si="834"/>
        <v>98</v>
      </c>
      <c r="AQ4364" s="145" t="s">
        <v>1826</v>
      </c>
      <c r="AR4364" t="str">
        <f t="shared" si="835"/>
        <v>1-Adjusted Base Budget</v>
      </c>
      <c r="AS4364" s="145" t="s">
        <v>1827</v>
      </c>
      <c r="AT4364" t="s">
        <v>213</v>
      </c>
      <c r="AV4364" t="str">
        <f t="shared" ref="AV4364:AV4427" si="841">IF(AND($AN4364="UAVP",$Z4364="OE"),$AN4364 &amp; "-OE",IF(AND($AN4364="VPIT",OR($Z4364="SS",$Z4364="IT")),$AN4364 &amp; "-SS",$AN4364))</f>
        <v>VPAD</v>
      </c>
      <c r="AW4364" t="str">
        <f t="shared" si="840"/>
        <v>VP CAPITAL PROJECTS &amp; FACILITIES</v>
      </c>
    </row>
    <row r="4365" spans="1:49">
      <c r="A4365" s="59">
        <v>2018</v>
      </c>
      <c r="B4365" t="s">
        <v>137</v>
      </c>
      <c r="C4365" t="s">
        <v>95</v>
      </c>
      <c r="D4365" t="s">
        <v>1462</v>
      </c>
      <c r="E4365" t="s">
        <v>1463</v>
      </c>
      <c r="F4365" t="s">
        <v>228</v>
      </c>
      <c r="H4365" t="s">
        <v>1464</v>
      </c>
      <c r="I4365" s="170" t="s">
        <v>93</v>
      </c>
      <c r="J4365" t="s">
        <v>94</v>
      </c>
      <c r="K4365" t="s">
        <v>214</v>
      </c>
      <c r="L4365" t="s">
        <v>520</v>
      </c>
      <c r="M4365" t="s">
        <v>521</v>
      </c>
      <c r="N4365" t="s">
        <v>217</v>
      </c>
      <c r="O4365" t="s">
        <v>263</v>
      </c>
      <c r="P4365" t="s">
        <v>522</v>
      </c>
      <c r="Q4365" t="s">
        <v>523</v>
      </c>
      <c r="R4365" t="s">
        <v>524</v>
      </c>
      <c r="S4365" t="s">
        <v>338</v>
      </c>
      <c r="T4365" t="s">
        <v>339</v>
      </c>
      <c r="U4365" s="61" t="s">
        <v>340</v>
      </c>
      <c r="V4365" t="s">
        <v>1390</v>
      </c>
      <c r="W4365" t="s">
        <v>263</v>
      </c>
      <c r="X4365" s="59">
        <v>14000</v>
      </c>
      <c r="Y4365" s="59">
        <v>14000</v>
      </c>
      <c r="AA4365" s="146" t="str">
        <f t="shared" si="837"/>
        <v>EX</v>
      </c>
      <c r="AB4365" s="146">
        <f t="shared" si="839"/>
        <v>0</v>
      </c>
      <c r="AC4365" t="str">
        <f t="shared" si="830"/>
        <v>EX</v>
      </c>
      <c r="AD4365" s="74">
        <f t="shared" si="831"/>
        <v>14000</v>
      </c>
      <c r="AE4365" s="74">
        <f t="shared" si="836"/>
        <v>14000</v>
      </c>
      <c r="AF4365">
        <v>1</v>
      </c>
      <c r="AG4365">
        <v>0</v>
      </c>
      <c r="AH4365" s="74">
        <v>0</v>
      </c>
      <c r="AJ4365" s="74">
        <f t="shared" si="832"/>
        <v>0</v>
      </c>
      <c r="AK4365" s="74">
        <f t="shared" si="838"/>
        <v>14000</v>
      </c>
      <c r="AL4365" t="str">
        <f t="shared" si="833"/>
        <v>N</v>
      </c>
      <c r="AN4365" t="s">
        <v>95</v>
      </c>
      <c r="AO4365" t="s">
        <v>94</v>
      </c>
      <c r="AP4365" t="str">
        <f t="shared" si="834"/>
        <v>98</v>
      </c>
      <c r="AQ4365" s="145" t="s">
        <v>1826</v>
      </c>
      <c r="AR4365" t="str">
        <f t="shared" si="835"/>
        <v>1-Adjusted Base Budget</v>
      </c>
      <c r="AS4365" s="145" t="s">
        <v>1827</v>
      </c>
      <c r="AT4365" t="s">
        <v>213</v>
      </c>
      <c r="AV4365" t="str">
        <f t="shared" si="841"/>
        <v>VPAD</v>
      </c>
      <c r="AW4365" t="str">
        <f t="shared" si="840"/>
        <v>VP CAPITAL PROJECTS &amp; FACILITIES</v>
      </c>
    </row>
    <row r="4366" spans="1:49">
      <c r="A4366" s="59">
        <v>2018</v>
      </c>
      <c r="B4366" t="s">
        <v>137</v>
      </c>
      <c r="C4366" t="s">
        <v>95</v>
      </c>
      <c r="D4366" t="s">
        <v>1462</v>
      </c>
      <c r="E4366" t="s">
        <v>1465</v>
      </c>
      <c r="F4366" t="s">
        <v>228</v>
      </c>
      <c r="H4366" t="s">
        <v>1466</v>
      </c>
      <c r="I4366" s="170" t="s">
        <v>93</v>
      </c>
      <c r="J4366" t="s">
        <v>94</v>
      </c>
      <c r="K4366" t="s">
        <v>214</v>
      </c>
      <c r="L4366" t="s">
        <v>520</v>
      </c>
      <c r="M4366" t="s">
        <v>521</v>
      </c>
      <c r="N4366" t="s">
        <v>217</v>
      </c>
      <c r="O4366" t="s">
        <v>263</v>
      </c>
      <c r="P4366" t="s">
        <v>522</v>
      </c>
      <c r="Q4366" t="s">
        <v>523</v>
      </c>
      <c r="R4366" t="s">
        <v>524</v>
      </c>
      <c r="S4366" t="s">
        <v>338</v>
      </c>
      <c r="T4366" t="s">
        <v>339</v>
      </c>
      <c r="U4366" s="61" t="s">
        <v>340</v>
      </c>
      <c r="V4366" t="s">
        <v>1390</v>
      </c>
      <c r="W4366" t="s">
        <v>263</v>
      </c>
      <c r="X4366" s="59">
        <v>2700</v>
      </c>
      <c r="Y4366" s="59">
        <v>2700</v>
      </c>
      <c r="AA4366" s="146" t="str">
        <f t="shared" si="837"/>
        <v>EX</v>
      </c>
      <c r="AB4366" s="146">
        <f t="shared" si="839"/>
        <v>0</v>
      </c>
      <c r="AC4366" t="str">
        <f t="shared" si="830"/>
        <v>EX</v>
      </c>
      <c r="AD4366" s="74">
        <f t="shared" si="831"/>
        <v>2700</v>
      </c>
      <c r="AE4366" s="74">
        <f t="shared" si="836"/>
        <v>2700</v>
      </c>
      <c r="AF4366">
        <v>1</v>
      </c>
      <c r="AG4366">
        <v>0</v>
      </c>
      <c r="AH4366" s="74">
        <v>0</v>
      </c>
      <c r="AJ4366" s="74">
        <f t="shared" si="832"/>
        <v>0</v>
      </c>
      <c r="AK4366" s="74">
        <f t="shared" si="838"/>
        <v>2700</v>
      </c>
      <c r="AL4366" t="str">
        <f t="shared" si="833"/>
        <v>N</v>
      </c>
      <c r="AN4366" t="s">
        <v>95</v>
      </c>
      <c r="AO4366" t="s">
        <v>94</v>
      </c>
      <c r="AP4366" t="str">
        <f t="shared" si="834"/>
        <v>98</v>
      </c>
      <c r="AQ4366" s="145" t="s">
        <v>1826</v>
      </c>
      <c r="AR4366" t="str">
        <f t="shared" si="835"/>
        <v>1-Adjusted Base Budget</v>
      </c>
      <c r="AS4366" s="145" t="s">
        <v>1827</v>
      </c>
      <c r="AT4366" t="s">
        <v>213</v>
      </c>
      <c r="AV4366" t="str">
        <f t="shared" si="841"/>
        <v>VPAD</v>
      </c>
      <c r="AW4366" t="str">
        <f t="shared" si="840"/>
        <v>VP CAPITAL PROJECTS &amp; FACILITIES</v>
      </c>
    </row>
    <row r="4367" spans="1:49">
      <c r="A4367" s="59">
        <v>2018</v>
      </c>
      <c r="B4367" t="s">
        <v>137</v>
      </c>
      <c r="C4367" t="s">
        <v>95</v>
      </c>
      <c r="D4367" t="s">
        <v>1462</v>
      </c>
      <c r="E4367" t="s">
        <v>1465</v>
      </c>
      <c r="F4367" t="s">
        <v>228</v>
      </c>
      <c r="H4367" t="s">
        <v>1466</v>
      </c>
      <c r="I4367" s="170" t="s">
        <v>93</v>
      </c>
      <c r="J4367" t="s">
        <v>94</v>
      </c>
      <c r="K4367" t="s">
        <v>214</v>
      </c>
      <c r="L4367" t="s">
        <v>389</v>
      </c>
      <c r="M4367" t="s">
        <v>390</v>
      </c>
      <c r="N4367" t="s">
        <v>217</v>
      </c>
      <c r="O4367" t="s">
        <v>263</v>
      </c>
      <c r="P4367" t="s">
        <v>379</v>
      </c>
      <c r="Q4367" t="s">
        <v>379</v>
      </c>
      <c r="R4367" t="s">
        <v>380</v>
      </c>
      <c r="S4367" t="s">
        <v>264</v>
      </c>
      <c r="T4367" t="s">
        <v>265</v>
      </c>
      <c r="U4367" s="61" t="s">
        <v>266</v>
      </c>
      <c r="V4367" t="s">
        <v>1390</v>
      </c>
      <c r="W4367" t="s">
        <v>263</v>
      </c>
      <c r="X4367" s="59">
        <v>1000</v>
      </c>
      <c r="Y4367" s="59">
        <v>1000</v>
      </c>
      <c r="AA4367" s="146" t="str">
        <f t="shared" si="837"/>
        <v>EX</v>
      </c>
      <c r="AB4367" s="146">
        <f t="shared" si="839"/>
        <v>0</v>
      </c>
      <c r="AC4367" t="str">
        <f t="shared" si="830"/>
        <v>EX</v>
      </c>
      <c r="AD4367" s="74">
        <f t="shared" si="831"/>
        <v>1000</v>
      </c>
      <c r="AE4367" s="74">
        <f t="shared" si="836"/>
        <v>1000</v>
      </c>
      <c r="AF4367">
        <v>1</v>
      </c>
      <c r="AG4367">
        <v>0</v>
      </c>
      <c r="AH4367" s="74">
        <v>0</v>
      </c>
      <c r="AJ4367" s="74">
        <f t="shared" si="832"/>
        <v>0</v>
      </c>
      <c r="AK4367" s="74">
        <f t="shared" si="838"/>
        <v>1000</v>
      </c>
      <c r="AL4367" t="str">
        <f t="shared" si="833"/>
        <v>N</v>
      </c>
      <c r="AN4367" t="s">
        <v>95</v>
      </c>
      <c r="AO4367" t="s">
        <v>94</v>
      </c>
      <c r="AP4367" t="str">
        <f t="shared" si="834"/>
        <v>98</v>
      </c>
      <c r="AQ4367" s="145" t="s">
        <v>1826</v>
      </c>
      <c r="AR4367" t="str">
        <f t="shared" si="835"/>
        <v>1-Adjusted Base Budget</v>
      </c>
      <c r="AS4367" s="145" t="s">
        <v>1827</v>
      </c>
      <c r="AT4367" t="s">
        <v>213</v>
      </c>
      <c r="AV4367" t="str">
        <f t="shared" si="841"/>
        <v>VPAD</v>
      </c>
      <c r="AW4367" t="str">
        <f t="shared" si="840"/>
        <v>VP CAPITAL PROJECTS &amp; FACILITIES</v>
      </c>
    </row>
    <row r="4368" spans="1:49">
      <c r="A4368" s="59">
        <v>2018</v>
      </c>
      <c r="B4368" t="s">
        <v>137</v>
      </c>
      <c r="C4368" t="s">
        <v>95</v>
      </c>
      <c r="D4368" t="s">
        <v>1462</v>
      </c>
      <c r="E4368" t="s">
        <v>1463</v>
      </c>
      <c r="F4368" t="s">
        <v>228</v>
      </c>
      <c r="H4368" t="s">
        <v>1464</v>
      </c>
      <c r="I4368" s="170" t="s">
        <v>93</v>
      </c>
      <c r="J4368" t="s">
        <v>94</v>
      </c>
      <c r="K4368" t="s">
        <v>214</v>
      </c>
      <c r="L4368" t="s">
        <v>638</v>
      </c>
      <c r="M4368" t="s">
        <v>639</v>
      </c>
      <c r="N4368" t="s">
        <v>217</v>
      </c>
      <c r="O4368" t="s">
        <v>263</v>
      </c>
      <c r="P4368" t="s">
        <v>379</v>
      </c>
      <c r="Q4368" t="s">
        <v>379</v>
      </c>
      <c r="R4368" t="s">
        <v>380</v>
      </c>
      <c r="S4368" t="s">
        <v>264</v>
      </c>
      <c r="T4368" t="s">
        <v>265</v>
      </c>
      <c r="U4368" s="61" t="s">
        <v>266</v>
      </c>
      <c r="V4368" t="s">
        <v>1390</v>
      </c>
      <c r="W4368" t="s">
        <v>263</v>
      </c>
      <c r="X4368" s="59">
        <v>34000</v>
      </c>
      <c r="Y4368" s="59">
        <v>34000</v>
      </c>
      <c r="AA4368" s="146" t="str">
        <f t="shared" si="837"/>
        <v>EX</v>
      </c>
      <c r="AB4368" s="146">
        <f t="shared" si="839"/>
        <v>0</v>
      </c>
      <c r="AC4368" t="str">
        <f t="shared" si="830"/>
        <v>EX</v>
      </c>
      <c r="AD4368" s="74">
        <f t="shared" si="831"/>
        <v>34000</v>
      </c>
      <c r="AE4368" s="74">
        <f t="shared" si="836"/>
        <v>34000</v>
      </c>
      <c r="AF4368">
        <v>1</v>
      </c>
      <c r="AG4368">
        <v>0</v>
      </c>
      <c r="AH4368" s="74">
        <v>0</v>
      </c>
      <c r="AJ4368" s="74">
        <f t="shared" si="832"/>
        <v>0</v>
      </c>
      <c r="AK4368" s="74">
        <f t="shared" si="838"/>
        <v>34000</v>
      </c>
      <c r="AL4368" t="str">
        <f t="shared" si="833"/>
        <v>N</v>
      </c>
      <c r="AN4368" t="s">
        <v>95</v>
      </c>
      <c r="AO4368" t="s">
        <v>94</v>
      </c>
      <c r="AP4368" t="str">
        <f t="shared" si="834"/>
        <v>98</v>
      </c>
      <c r="AQ4368" s="145" t="s">
        <v>1826</v>
      </c>
      <c r="AR4368" t="str">
        <f t="shared" si="835"/>
        <v>1-Adjusted Base Budget</v>
      </c>
      <c r="AS4368" s="145" t="s">
        <v>1827</v>
      </c>
      <c r="AT4368" t="s">
        <v>213</v>
      </c>
      <c r="AV4368" t="str">
        <f t="shared" si="841"/>
        <v>VPAD</v>
      </c>
      <c r="AW4368" t="str">
        <f t="shared" si="840"/>
        <v>VP CAPITAL PROJECTS &amp; FACILITIES</v>
      </c>
    </row>
    <row r="4369" spans="1:49">
      <c r="A4369" s="59">
        <v>2018</v>
      </c>
      <c r="B4369" t="s">
        <v>137</v>
      </c>
      <c r="C4369" t="s">
        <v>95</v>
      </c>
      <c r="D4369" t="s">
        <v>1462</v>
      </c>
      <c r="E4369" t="s">
        <v>1465</v>
      </c>
      <c r="F4369" t="s">
        <v>228</v>
      </c>
      <c r="H4369" t="s">
        <v>1466</v>
      </c>
      <c r="I4369" s="170" t="s">
        <v>93</v>
      </c>
      <c r="J4369" t="s">
        <v>94</v>
      </c>
      <c r="K4369" t="s">
        <v>214</v>
      </c>
      <c r="L4369" t="s">
        <v>638</v>
      </c>
      <c r="M4369" t="s">
        <v>639</v>
      </c>
      <c r="N4369" t="s">
        <v>217</v>
      </c>
      <c r="O4369" t="s">
        <v>263</v>
      </c>
      <c r="P4369" t="s">
        <v>379</v>
      </c>
      <c r="Q4369" t="s">
        <v>379</v>
      </c>
      <c r="R4369" t="s">
        <v>380</v>
      </c>
      <c r="S4369" t="s">
        <v>264</v>
      </c>
      <c r="T4369" t="s">
        <v>265</v>
      </c>
      <c r="U4369" s="61" t="s">
        <v>266</v>
      </c>
      <c r="V4369" t="s">
        <v>1390</v>
      </c>
      <c r="W4369" t="s">
        <v>263</v>
      </c>
      <c r="X4369" s="59">
        <v>35000</v>
      </c>
      <c r="Y4369" s="59">
        <v>35000</v>
      </c>
      <c r="AA4369" s="146" t="str">
        <f t="shared" si="837"/>
        <v>EX</v>
      </c>
      <c r="AB4369" s="146">
        <f t="shared" si="839"/>
        <v>0</v>
      </c>
      <c r="AC4369" t="str">
        <f t="shared" si="830"/>
        <v>EX</v>
      </c>
      <c r="AD4369" s="74">
        <f t="shared" si="831"/>
        <v>35000</v>
      </c>
      <c r="AE4369" s="74">
        <f t="shared" si="836"/>
        <v>35000</v>
      </c>
      <c r="AF4369">
        <v>1</v>
      </c>
      <c r="AG4369">
        <v>0</v>
      </c>
      <c r="AH4369" s="74">
        <v>0</v>
      </c>
      <c r="AJ4369" s="74">
        <f t="shared" si="832"/>
        <v>0</v>
      </c>
      <c r="AK4369" s="74">
        <f t="shared" si="838"/>
        <v>35000</v>
      </c>
      <c r="AL4369" t="str">
        <f t="shared" si="833"/>
        <v>N</v>
      </c>
      <c r="AN4369" t="s">
        <v>95</v>
      </c>
      <c r="AO4369" t="s">
        <v>94</v>
      </c>
      <c r="AP4369" t="str">
        <f t="shared" si="834"/>
        <v>98</v>
      </c>
      <c r="AQ4369" s="145" t="s">
        <v>1826</v>
      </c>
      <c r="AR4369" t="str">
        <f t="shared" si="835"/>
        <v>1-Adjusted Base Budget</v>
      </c>
      <c r="AS4369" s="145" t="s">
        <v>1827</v>
      </c>
      <c r="AT4369" t="s">
        <v>213</v>
      </c>
      <c r="AV4369" t="str">
        <f t="shared" si="841"/>
        <v>VPAD</v>
      </c>
      <c r="AW4369" t="str">
        <f t="shared" si="840"/>
        <v>VP CAPITAL PROJECTS &amp; FACILITIES</v>
      </c>
    </row>
    <row r="4370" spans="1:49">
      <c r="A4370" s="59">
        <v>2018</v>
      </c>
      <c r="B4370" t="s">
        <v>137</v>
      </c>
      <c r="C4370" t="s">
        <v>95</v>
      </c>
      <c r="D4370" t="s">
        <v>1462</v>
      </c>
      <c r="E4370" t="s">
        <v>1463</v>
      </c>
      <c r="F4370" t="s">
        <v>228</v>
      </c>
      <c r="H4370" t="s">
        <v>1464</v>
      </c>
      <c r="I4370" s="170" t="s">
        <v>93</v>
      </c>
      <c r="J4370" t="s">
        <v>94</v>
      </c>
      <c r="K4370" t="s">
        <v>214</v>
      </c>
      <c r="L4370" t="s">
        <v>531</v>
      </c>
      <c r="M4370" t="s">
        <v>532</v>
      </c>
      <c r="N4370" t="s">
        <v>217</v>
      </c>
      <c r="O4370" t="s">
        <v>263</v>
      </c>
      <c r="P4370" t="s">
        <v>533</v>
      </c>
      <c r="Q4370" t="s">
        <v>534</v>
      </c>
      <c r="R4370" t="s">
        <v>535</v>
      </c>
      <c r="S4370" t="s">
        <v>264</v>
      </c>
      <c r="T4370" t="s">
        <v>265</v>
      </c>
      <c r="U4370" s="61" t="s">
        <v>266</v>
      </c>
      <c r="V4370" t="s">
        <v>1390</v>
      </c>
      <c r="W4370" t="s">
        <v>263</v>
      </c>
      <c r="X4370" s="59">
        <v>14323</v>
      </c>
      <c r="Y4370" s="59">
        <v>14323</v>
      </c>
      <c r="AA4370" s="146" t="str">
        <f t="shared" si="837"/>
        <v>EX</v>
      </c>
      <c r="AB4370" s="146">
        <f t="shared" si="839"/>
        <v>0</v>
      </c>
      <c r="AC4370" t="str">
        <f t="shared" si="830"/>
        <v>EX</v>
      </c>
      <c r="AD4370" s="74">
        <f t="shared" si="831"/>
        <v>14323</v>
      </c>
      <c r="AE4370" s="74">
        <f t="shared" si="836"/>
        <v>14323</v>
      </c>
      <c r="AF4370">
        <v>1</v>
      </c>
      <c r="AG4370">
        <v>0</v>
      </c>
      <c r="AH4370" s="74">
        <v>0</v>
      </c>
      <c r="AJ4370" s="74">
        <f t="shared" si="832"/>
        <v>0</v>
      </c>
      <c r="AK4370" s="74">
        <f t="shared" si="838"/>
        <v>14323</v>
      </c>
      <c r="AL4370" t="str">
        <f t="shared" si="833"/>
        <v>N</v>
      </c>
      <c r="AN4370" t="s">
        <v>95</v>
      </c>
      <c r="AO4370" t="s">
        <v>94</v>
      </c>
      <c r="AP4370" t="str">
        <f t="shared" si="834"/>
        <v>98</v>
      </c>
      <c r="AQ4370" s="145" t="s">
        <v>1826</v>
      </c>
      <c r="AR4370" t="str">
        <f t="shared" si="835"/>
        <v>1-Adjusted Base Budget</v>
      </c>
      <c r="AS4370" s="145" t="s">
        <v>1827</v>
      </c>
      <c r="AT4370" t="s">
        <v>213</v>
      </c>
      <c r="AV4370" t="str">
        <f t="shared" si="841"/>
        <v>VPAD</v>
      </c>
      <c r="AW4370" t="str">
        <f t="shared" si="840"/>
        <v>VP CAPITAL PROJECTS &amp; FACILITIES</v>
      </c>
    </row>
    <row r="4371" spans="1:49">
      <c r="A4371" s="59">
        <v>2018</v>
      </c>
      <c r="B4371" t="s">
        <v>137</v>
      </c>
      <c r="C4371" t="s">
        <v>95</v>
      </c>
      <c r="D4371" t="s">
        <v>1462</v>
      </c>
      <c r="E4371" t="s">
        <v>1465</v>
      </c>
      <c r="F4371" t="s">
        <v>228</v>
      </c>
      <c r="H4371" t="s">
        <v>1466</v>
      </c>
      <c r="I4371" s="170" t="s">
        <v>93</v>
      </c>
      <c r="J4371" t="s">
        <v>94</v>
      </c>
      <c r="K4371" t="s">
        <v>214</v>
      </c>
      <c r="L4371" t="s">
        <v>531</v>
      </c>
      <c r="M4371" t="s">
        <v>532</v>
      </c>
      <c r="N4371" t="s">
        <v>217</v>
      </c>
      <c r="O4371" t="s">
        <v>263</v>
      </c>
      <c r="P4371" t="s">
        <v>533</v>
      </c>
      <c r="Q4371" t="s">
        <v>534</v>
      </c>
      <c r="R4371" t="s">
        <v>535</v>
      </c>
      <c r="S4371" t="s">
        <v>264</v>
      </c>
      <c r="T4371" t="s">
        <v>265</v>
      </c>
      <c r="U4371" s="61" t="s">
        <v>266</v>
      </c>
      <c r="V4371" t="s">
        <v>1390</v>
      </c>
      <c r="W4371" t="s">
        <v>263</v>
      </c>
      <c r="X4371" s="59">
        <v>22000</v>
      </c>
      <c r="Y4371" s="59">
        <v>22000</v>
      </c>
      <c r="AA4371" s="146" t="str">
        <f t="shared" si="837"/>
        <v>EX</v>
      </c>
      <c r="AB4371" s="146">
        <f t="shared" si="839"/>
        <v>0</v>
      </c>
      <c r="AC4371" t="str">
        <f t="shared" ref="AC4371:AC4434" si="842">IF(O4371 =AA4371,W4371,"Allot/Xfer IN")</f>
        <v>EX</v>
      </c>
      <c r="AD4371" s="74">
        <f t="shared" ref="AD4371:AD4434" si="843">IF(O4371 =AA4371,Y4371,-Y4371)</f>
        <v>22000</v>
      </c>
      <c r="AE4371" s="74">
        <f t="shared" si="836"/>
        <v>22000</v>
      </c>
      <c r="AF4371">
        <v>1</v>
      </c>
      <c r="AG4371">
        <v>0</v>
      </c>
      <c r="AH4371" s="74">
        <v>0</v>
      </c>
      <c r="AJ4371" s="74">
        <f t="shared" ref="AJ4371:AJ4434" si="844">SUM(AG4371:AI4371)</f>
        <v>0</v>
      </c>
      <c r="AK4371" s="74">
        <f t="shared" si="838"/>
        <v>22000</v>
      </c>
      <c r="AL4371" t="str">
        <f t="shared" ref="AL4371:AL4434" si="845">IF(AF4371&lt;&gt;1,"Y","N")</f>
        <v>N</v>
      </c>
      <c r="AN4371" t="s">
        <v>95</v>
      </c>
      <c r="AO4371" t="s">
        <v>94</v>
      </c>
      <c r="AP4371" t="str">
        <f t="shared" ref="AP4371:AP4434" si="846">IF(AL4371 ="Y","99",I4371)</f>
        <v>98</v>
      </c>
      <c r="AQ4371" s="145" t="s">
        <v>1826</v>
      </c>
      <c r="AR4371" t="str">
        <f t="shared" ref="AR4371:AR4434" si="847">IF(AM4371 ="y",AQ4371,IF(AG4371 &lt;&gt;0,"2-Provision for Compensation Incr","1-Adjusted Base Budget"))</f>
        <v>1-Adjusted Base Budget</v>
      </c>
      <c r="AS4371" s="145" t="s">
        <v>1827</v>
      </c>
      <c r="AT4371" t="s">
        <v>213</v>
      </c>
      <c r="AV4371" t="str">
        <f t="shared" si="841"/>
        <v>VPAD</v>
      </c>
      <c r="AW4371" t="str">
        <f t="shared" si="840"/>
        <v>VP CAPITAL PROJECTS &amp; FACILITIES</v>
      </c>
    </row>
    <row r="4372" spans="1:49">
      <c r="A4372" s="59">
        <v>2018</v>
      </c>
      <c r="B4372" t="s">
        <v>137</v>
      </c>
      <c r="C4372" t="s">
        <v>95</v>
      </c>
      <c r="D4372" t="s">
        <v>1462</v>
      </c>
      <c r="E4372" t="s">
        <v>1463</v>
      </c>
      <c r="F4372" t="s">
        <v>228</v>
      </c>
      <c r="H4372" t="s">
        <v>1464</v>
      </c>
      <c r="I4372" s="170" t="s">
        <v>93</v>
      </c>
      <c r="J4372" t="s">
        <v>94</v>
      </c>
      <c r="K4372" t="s">
        <v>214</v>
      </c>
      <c r="L4372" t="s">
        <v>406</v>
      </c>
      <c r="M4372" t="s">
        <v>407</v>
      </c>
      <c r="N4372" t="s">
        <v>217</v>
      </c>
      <c r="O4372" t="s">
        <v>263</v>
      </c>
      <c r="P4372" t="s">
        <v>379</v>
      </c>
      <c r="Q4372" t="s">
        <v>379</v>
      </c>
      <c r="R4372" t="s">
        <v>380</v>
      </c>
      <c r="S4372" t="s">
        <v>264</v>
      </c>
      <c r="T4372" t="s">
        <v>265</v>
      </c>
      <c r="U4372" s="61" t="s">
        <v>266</v>
      </c>
      <c r="V4372" t="s">
        <v>1390</v>
      </c>
      <c r="W4372" t="s">
        <v>263</v>
      </c>
      <c r="X4372" s="59">
        <v>3000</v>
      </c>
      <c r="Y4372" s="59">
        <v>3000</v>
      </c>
      <c r="AA4372" s="146" t="str">
        <f t="shared" si="837"/>
        <v>EX</v>
      </c>
      <c r="AB4372" s="146">
        <f t="shared" si="839"/>
        <v>0</v>
      </c>
      <c r="AC4372" t="str">
        <f t="shared" si="842"/>
        <v>EX</v>
      </c>
      <c r="AD4372" s="74">
        <f t="shared" si="843"/>
        <v>3000</v>
      </c>
      <c r="AE4372" s="74">
        <f t="shared" ref="AE4372:AE4435" si="848">Y4372</f>
        <v>3000</v>
      </c>
      <c r="AF4372">
        <v>1</v>
      </c>
      <c r="AG4372">
        <v>0</v>
      </c>
      <c r="AH4372" s="74">
        <v>0</v>
      </c>
      <c r="AJ4372" s="74">
        <f t="shared" si="844"/>
        <v>0</v>
      </c>
      <c r="AK4372" s="74">
        <f t="shared" si="838"/>
        <v>3000</v>
      </c>
      <c r="AL4372" t="str">
        <f t="shared" si="845"/>
        <v>N</v>
      </c>
      <c r="AN4372" t="s">
        <v>95</v>
      </c>
      <c r="AO4372" t="s">
        <v>94</v>
      </c>
      <c r="AP4372" t="str">
        <f t="shared" si="846"/>
        <v>98</v>
      </c>
      <c r="AQ4372" s="145" t="s">
        <v>1826</v>
      </c>
      <c r="AR4372" t="str">
        <f t="shared" si="847"/>
        <v>1-Adjusted Base Budget</v>
      </c>
      <c r="AS4372" s="145" t="s">
        <v>1827</v>
      </c>
      <c r="AT4372" t="s">
        <v>213</v>
      </c>
      <c r="AV4372" t="str">
        <f t="shared" si="841"/>
        <v>VPAD</v>
      </c>
      <c r="AW4372" t="str">
        <f t="shared" si="840"/>
        <v>VP CAPITAL PROJECTS &amp; FACILITIES</v>
      </c>
    </row>
    <row r="4373" spans="1:49">
      <c r="A4373" s="59">
        <v>2018</v>
      </c>
      <c r="B4373" t="s">
        <v>137</v>
      </c>
      <c r="C4373" t="s">
        <v>95</v>
      </c>
      <c r="D4373" t="s">
        <v>1462</v>
      </c>
      <c r="E4373" t="s">
        <v>1463</v>
      </c>
      <c r="F4373" t="s">
        <v>228</v>
      </c>
      <c r="H4373" t="s">
        <v>1464</v>
      </c>
      <c r="I4373" s="170" t="s">
        <v>93</v>
      </c>
      <c r="J4373" t="s">
        <v>94</v>
      </c>
      <c r="K4373" t="s">
        <v>214</v>
      </c>
      <c r="L4373" t="s">
        <v>408</v>
      </c>
      <c r="M4373" t="s">
        <v>409</v>
      </c>
      <c r="N4373" t="s">
        <v>217</v>
      </c>
      <c r="O4373" t="s">
        <v>263</v>
      </c>
      <c r="P4373" t="s">
        <v>352</v>
      </c>
      <c r="Q4373" t="s">
        <v>353</v>
      </c>
      <c r="R4373" t="s">
        <v>354</v>
      </c>
      <c r="S4373" t="s">
        <v>264</v>
      </c>
      <c r="T4373" t="s">
        <v>265</v>
      </c>
      <c r="U4373" s="61" t="s">
        <v>266</v>
      </c>
      <c r="V4373" t="s">
        <v>1390</v>
      </c>
      <c r="W4373" t="s">
        <v>263</v>
      </c>
      <c r="X4373" s="59">
        <v>50000</v>
      </c>
      <c r="Y4373" s="59">
        <v>50000</v>
      </c>
      <c r="AA4373" s="146" t="str">
        <f t="shared" si="837"/>
        <v>EX</v>
      </c>
      <c r="AB4373" s="146">
        <f t="shared" si="839"/>
        <v>0</v>
      </c>
      <c r="AC4373" t="str">
        <f t="shared" si="842"/>
        <v>EX</v>
      </c>
      <c r="AD4373" s="74">
        <f t="shared" si="843"/>
        <v>50000</v>
      </c>
      <c r="AE4373" s="74">
        <f t="shared" si="848"/>
        <v>50000</v>
      </c>
      <c r="AF4373">
        <v>1</v>
      </c>
      <c r="AG4373">
        <v>0</v>
      </c>
      <c r="AH4373" s="74">
        <v>0</v>
      </c>
      <c r="AJ4373" s="74">
        <f t="shared" si="844"/>
        <v>0</v>
      </c>
      <c r="AK4373" s="74">
        <f t="shared" si="838"/>
        <v>50000</v>
      </c>
      <c r="AL4373" t="str">
        <f t="shared" si="845"/>
        <v>N</v>
      </c>
      <c r="AN4373" t="s">
        <v>95</v>
      </c>
      <c r="AO4373" t="s">
        <v>94</v>
      </c>
      <c r="AP4373" t="str">
        <f t="shared" si="846"/>
        <v>98</v>
      </c>
      <c r="AQ4373" s="145" t="s">
        <v>1826</v>
      </c>
      <c r="AR4373" t="str">
        <f t="shared" si="847"/>
        <v>1-Adjusted Base Budget</v>
      </c>
      <c r="AS4373" s="145" t="s">
        <v>1827</v>
      </c>
      <c r="AT4373" t="s">
        <v>213</v>
      </c>
      <c r="AV4373" t="str">
        <f t="shared" si="841"/>
        <v>VPAD</v>
      </c>
      <c r="AW4373" t="str">
        <f t="shared" si="840"/>
        <v>VP CAPITAL PROJECTS &amp; FACILITIES</v>
      </c>
    </row>
    <row r="4374" spans="1:49">
      <c r="A4374" s="59">
        <v>2018</v>
      </c>
      <c r="B4374" t="s">
        <v>137</v>
      </c>
      <c r="C4374" t="s">
        <v>95</v>
      </c>
      <c r="D4374" t="s">
        <v>1462</v>
      </c>
      <c r="E4374" t="s">
        <v>1463</v>
      </c>
      <c r="F4374" t="s">
        <v>228</v>
      </c>
      <c r="H4374" t="s">
        <v>1464</v>
      </c>
      <c r="I4374" s="170" t="s">
        <v>93</v>
      </c>
      <c r="J4374" t="s">
        <v>94</v>
      </c>
      <c r="K4374" t="s">
        <v>214</v>
      </c>
      <c r="L4374" t="s">
        <v>412</v>
      </c>
      <c r="M4374" t="s">
        <v>413</v>
      </c>
      <c r="N4374" t="s">
        <v>217</v>
      </c>
      <c r="O4374" t="s">
        <v>263</v>
      </c>
      <c r="P4374" t="s">
        <v>414</v>
      </c>
      <c r="Q4374" t="s">
        <v>415</v>
      </c>
      <c r="R4374" t="s">
        <v>416</v>
      </c>
      <c r="S4374" t="s">
        <v>338</v>
      </c>
      <c r="T4374" t="s">
        <v>339</v>
      </c>
      <c r="U4374" s="61" t="s">
        <v>340</v>
      </c>
      <c r="V4374" t="s">
        <v>1390</v>
      </c>
      <c r="W4374" t="s">
        <v>263</v>
      </c>
      <c r="X4374" s="59">
        <v>235415</v>
      </c>
      <c r="Y4374" s="59">
        <v>235415</v>
      </c>
      <c r="AA4374" s="146" t="str">
        <f t="shared" si="837"/>
        <v>EX</v>
      </c>
      <c r="AB4374" s="146">
        <f t="shared" si="839"/>
        <v>0</v>
      </c>
      <c r="AC4374" t="str">
        <f t="shared" si="842"/>
        <v>EX</v>
      </c>
      <c r="AD4374" s="74">
        <f t="shared" si="843"/>
        <v>235415</v>
      </c>
      <c r="AE4374" s="74">
        <f t="shared" si="848"/>
        <v>235415</v>
      </c>
      <c r="AF4374">
        <v>1</v>
      </c>
      <c r="AG4374">
        <v>0</v>
      </c>
      <c r="AH4374" s="74">
        <v>0</v>
      </c>
      <c r="AJ4374" s="74">
        <f t="shared" si="844"/>
        <v>0</v>
      </c>
      <c r="AK4374" s="74">
        <f t="shared" si="838"/>
        <v>235415</v>
      </c>
      <c r="AL4374" t="str">
        <f t="shared" si="845"/>
        <v>N</v>
      </c>
      <c r="AN4374" t="s">
        <v>95</v>
      </c>
      <c r="AO4374" t="s">
        <v>94</v>
      </c>
      <c r="AP4374" t="str">
        <f t="shared" si="846"/>
        <v>98</v>
      </c>
      <c r="AQ4374" s="145" t="s">
        <v>1826</v>
      </c>
      <c r="AR4374" t="str">
        <f t="shared" si="847"/>
        <v>1-Adjusted Base Budget</v>
      </c>
      <c r="AS4374" s="145" t="s">
        <v>1827</v>
      </c>
      <c r="AT4374" t="s">
        <v>213</v>
      </c>
      <c r="AV4374" t="str">
        <f t="shared" si="841"/>
        <v>VPAD</v>
      </c>
      <c r="AW4374" t="str">
        <f t="shared" si="840"/>
        <v>VP CAPITAL PROJECTS &amp; FACILITIES</v>
      </c>
    </row>
    <row r="4375" spans="1:49">
      <c r="A4375" s="59">
        <v>2018</v>
      </c>
      <c r="B4375" t="s">
        <v>137</v>
      </c>
      <c r="C4375" t="s">
        <v>95</v>
      </c>
      <c r="D4375" t="s">
        <v>1462</v>
      </c>
      <c r="E4375" t="s">
        <v>1465</v>
      </c>
      <c r="F4375" t="s">
        <v>228</v>
      </c>
      <c r="H4375" t="s">
        <v>1466</v>
      </c>
      <c r="I4375" s="170" t="s">
        <v>93</v>
      </c>
      <c r="J4375" t="s">
        <v>94</v>
      </c>
      <c r="K4375" t="s">
        <v>214</v>
      </c>
      <c r="L4375" t="s">
        <v>412</v>
      </c>
      <c r="M4375" t="s">
        <v>413</v>
      </c>
      <c r="N4375" t="s">
        <v>217</v>
      </c>
      <c r="O4375" t="s">
        <v>263</v>
      </c>
      <c r="P4375" t="s">
        <v>414</v>
      </c>
      <c r="Q4375" t="s">
        <v>415</v>
      </c>
      <c r="R4375" t="s">
        <v>416</v>
      </c>
      <c r="S4375" t="s">
        <v>338</v>
      </c>
      <c r="T4375" t="s">
        <v>339</v>
      </c>
      <c r="U4375" s="61" t="s">
        <v>340</v>
      </c>
      <c r="V4375" t="s">
        <v>1390</v>
      </c>
      <c r="W4375" t="s">
        <v>263</v>
      </c>
      <c r="X4375" s="59">
        <v>56977</v>
      </c>
      <c r="Y4375" s="59">
        <v>56977</v>
      </c>
      <c r="AA4375" s="146" t="str">
        <f t="shared" si="837"/>
        <v>EX</v>
      </c>
      <c r="AB4375" s="146">
        <f t="shared" si="839"/>
        <v>0</v>
      </c>
      <c r="AC4375" t="str">
        <f t="shared" si="842"/>
        <v>EX</v>
      </c>
      <c r="AD4375" s="74">
        <f t="shared" si="843"/>
        <v>56977</v>
      </c>
      <c r="AE4375" s="74">
        <f t="shared" si="848"/>
        <v>56977</v>
      </c>
      <c r="AF4375">
        <v>1</v>
      </c>
      <c r="AG4375">
        <v>0</v>
      </c>
      <c r="AH4375" s="74">
        <v>0</v>
      </c>
      <c r="AJ4375" s="74">
        <f t="shared" si="844"/>
        <v>0</v>
      </c>
      <c r="AK4375" s="74">
        <f t="shared" si="838"/>
        <v>56977</v>
      </c>
      <c r="AL4375" t="str">
        <f t="shared" si="845"/>
        <v>N</v>
      </c>
      <c r="AN4375" t="s">
        <v>95</v>
      </c>
      <c r="AO4375" t="s">
        <v>94</v>
      </c>
      <c r="AP4375" t="str">
        <f t="shared" si="846"/>
        <v>98</v>
      </c>
      <c r="AQ4375" s="145" t="s">
        <v>1826</v>
      </c>
      <c r="AR4375" t="str">
        <f t="shared" si="847"/>
        <v>1-Adjusted Base Budget</v>
      </c>
      <c r="AS4375" s="145" t="s">
        <v>1827</v>
      </c>
      <c r="AT4375" t="s">
        <v>213</v>
      </c>
      <c r="AV4375" t="str">
        <f t="shared" si="841"/>
        <v>VPAD</v>
      </c>
      <c r="AW4375" t="str">
        <f t="shared" si="840"/>
        <v>VP CAPITAL PROJECTS &amp; FACILITIES</v>
      </c>
    </row>
    <row r="4376" spans="1:49">
      <c r="A4376" s="59">
        <v>2018</v>
      </c>
      <c r="B4376" t="s">
        <v>137</v>
      </c>
      <c r="C4376" t="s">
        <v>95</v>
      </c>
      <c r="D4376" t="s">
        <v>1462</v>
      </c>
      <c r="E4376" t="s">
        <v>1463</v>
      </c>
      <c r="F4376" t="s">
        <v>228</v>
      </c>
      <c r="H4376" t="s">
        <v>1464</v>
      </c>
      <c r="I4376" s="170" t="s">
        <v>93</v>
      </c>
      <c r="J4376" t="s">
        <v>94</v>
      </c>
      <c r="K4376" t="s">
        <v>214</v>
      </c>
      <c r="L4376" t="s">
        <v>417</v>
      </c>
      <c r="M4376" t="s">
        <v>418</v>
      </c>
      <c r="N4376" t="s">
        <v>217</v>
      </c>
      <c r="O4376" t="s">
        <v>263</v>
      </c>
      <c r="P4376" t="s">
        <v>414</v>
      </c>
      <c r="Q4376" t="s">
        <v>415</v>
      </c>
      <c r="R4376" t="s">
        <v>416</v>
      </c>
      <c r="S4376" t="s">
        <v>338</v>
      </c>
      <c r="T4376" t="s">
        <v>339</v>
      </c>
      <c r="U4376" s="61" t="s">
        <v>340</v>
      </c>
      <c r="V4376" t="s">
        <v>1390</v>
      </c>
      <c r="W4376" t="s">
        <v>263</v>
      </c>
      <c r="X4376" s="59">
        <v>81187</v>
      </c>
      <c r="Y4376" s="59">
        <v>81187</v>
      </c>
      <c r="AA4376" s="146" t="str">
        <f t="shared" si="837"/>
        <v>EX</v>
      </c>
      <c r="AB4376" s="146">
        <f t="shared" si="839"/>
        <v>0</v>
      </c>
      <c r="AC4376" t="str">
        <f t="shared" si="842"/>
        <v>EX</v>
      </c>
      <c r="AD4376" s="74">
        <f t="shared" si="843"/>
        <v>81187</v>
      </c>
      <c r="AE4376" s="74">
        <f t="shared" si="848"/>
        <v>81187</v>
      </c>
      <c r="AF4376">
        <v>1</v>
      </c>
      <c r="AG4376">
        <v>0</v>
      </c>
      <c r="AH4376" s="74">
        <v>0</v>
      </c>
      <c r="AJ4376" s="74">
        <f t="shared" si="844"/>
        <v>0</v>
      </c>
      <c r="AK4376" s="74">
        <f t="shared" si="838"/>
        <v>81187</v>
      </c>
      <c r="AL4376" t="str">
        <f t="shared" si="845"/>
        <v>N</v>
      </c>
      <c r="AN4376" t="s">
        <v>95</v>
      </c>
      <c r="AO4376" t="s">
        <v>94</v>
      </c>
      <c r="AP4376" t="str">
        <f t="shared" si="846"/>
        <v>98</v>
      </c>
      <c r="AQ4376" s="145" t="s">
        <v>1826</v>
      </c>
      <c r="AR4376" t="str">
        <f t="shared" si="847"/>
        <v>1-Adjusted Base Budget</v>
      </c>
      <c r="AS4376" s="145" t="s">
        <v>1827</v>
      </c>
      <c r="AT4376" t="s">
        <v>213</v>
      </c>
      <c r="AV4376" t="str">
        <f t="shared" si="841"/>
        <v>VPAD</v>
      </c>
      <c r="AW4376" t="str">
        <f t="shared" si="840"/>
        <v>VP CAPITAL PROJECTS &amp; FACILITIES</v>
      </c>
    </row>
    <row r="4377" spans="1:49">
      <c r="A4377" s="59">
        <v>2018</v>
      </c>
      <c r="B4377" t="s">
        <v>137</v>
      </c>
      <c r="C4377" t="s">
        <v>95</v>
      </c>
      <c r="D4377" t="s">
        <v>1462</v>
      </c>
      <c r="E4377" t="s">
        <v>1465</v>
      </c>
      <c r="F4377" t="s">
        <v>228</v>
      </c>
      <c r="H4377" t="s">
        <v>1466</v>
      </c>
      <c r="I4377" s="170" t="s">
        <v>93</v>
      </c>
      <c r="J4377" t="s">
        <v>94</v>
      </c>
      <c r="K4377" t="s">
        <v>214</v>
      </c>
      <c r="L4377" t="s">
        <v>417</v>
      </c>
      <c r="M4377" t="s">
        <v>418</v>
      </c>
      <c r="N4377" t="s">
        <v>217</v>
      </c>
      <c r="O4377" t="s">
        <v>263</v>
      </c>
      <c r="P4377" t="s">
        <v>414</v>
      </c>
      <c r="Q4377" t="s">
        <v>415</v>
      </c>
      <c r="R4377" t="s">
        <v>416</v>
      </c>
      <c r="S4377" t="s">
        <v>338</v>
      </c>
      <c r="T4377" t="s">
        <v>339</v>
      </c>
      <c r="U4377" s="61" t="s">
        <v>340</v>
      </c>
      <c r="V4377" t="s">
        <v>1390</v>
      </c>
      <c r="W4377" t="s">
        <v>263</v>
      </c>
      <c r="X4377" s="59">
        <v>19602</v>
      </c>
      <c r="Y4377" s="59">
        <v>19602</v>
      </c>
      <c r="AA4377" s="146" t="str">
        <f t="shared" si="837"/>
        <v>EX</v>
      </c>
      <c r="AB4377" s="146">
        <f t="shared" si="839"/>
        <v>0</v>
      </c>
      <c r="AC4377" t="str">
        <f t="shared" si="842"/>
        <v>EX</v>
      </c>
      <c r="AD4377" s="74">
        <f t="shared" si="843"/>
        <v>19602</v>
      </c>
      <c r="AE4377" s="74">
        <f t="shared" si="848"/>
        <v>19602</v>
      </c>
      <c r="AF4377">
        <v>1</v>
      </c>
      <c r="AG4377">
        <v>0</v>
      </c>
      <c r="AH4377" s="74">
        <v>0</v>
      </c>
      <c r="AJ4377" s="74">
        <f t="shared" si="844"/>
        <v>0</v>
      </c>
      <c r="AK4377" s="74">
        <f t="shared" si="838"/>
        <v>19602</v>
      </c>
      <c r="AL4377" t="str">
        <f t="shared" si="845"/>
        <v>N</v>
      </c>
      <c r="AN4377" t="s">
        <v>95</v>
      </c>
      <c r="AO4377" t="s">
        <v>94</v>
      </c>
      <c r="AP4377" t="str">
        <f t="shared" si="846"/>
        <v>98</v>
      </c>
      <c r="AQ4377" s="145" t="s">
        <v>1826</v>
      </c>
      <c r="AR4377" t="str">
        <f t="shared" si="847"/>
        <v>1-Adjusted Base Budget</v>
      </c>
      <c r="AS4377" s="145" t="s">
        <v>1827</v>
      </c>
      <c r="AT4377" t="s">
        <v>213</v>
      </c>
      <c r="AV4377" t="str">
        <f t="shared" si="841"/>
        <v>VPAD</v>
      </c>
      <c r="AW4377" t="str">
        <f t="shared" si="840"/>
        <v>VP CAPITAL PROJECTS &amp; FACILITIES</v>
      </c>
    </row>
    <row r="4378" spans="1:49">
      <c r="A4378" s="59">
        <v>2018</v>
      </c>
      <c r="B4378" t="s">
        <v>137</v>
      </c>
      <c r="C4378" t="s">
        <v>95</v>
      </c>
      <c r="D4378" t="s">
        <v>1462</v>
      </c>
      <c r="E4378" t="s">
        <v>1463</v>
      </c>
      <c r="F4378" t="s">
        <v>228</v>
      </c>
      <c r="H4378" t="s">
        <v>1464</v>
      </c>
      <c r="I4378" s="170" t="s">
        <v>93</v>
      </c>
      <c r="J4378" t="s">
        <v>94</v>
      </c>
      <c r="K4378" t="s">
        <v>214</v>
      </c>
      <c r="L4378" t="s">
        <v>419</v>
      </c>
      <c r="M4378" t="s">
        <v>420</v>
      </c>
      <c r="N4378" t="s">
        <v>217</v>
      </c>
      <c r="O4378" t="s">
        <v>263</v>
      </c>
      <c r="P4378" t="s">
        <v>414</v>
      </c>
      <c r="Q4378" t="s">
        <v>415</v>
      </c>
      <c r="R4378" t="s">
        <v>416</v>
      </c>
      <c r="S4378" t="s">
        <v>338</v>
      </c>
      <c r="T4378" t="s">
        <v>339</v>
      </c>
      <c r="U4378" s="61" t="s">
        <v>340</v>
      </c>
      <c r="V4378" t="s">
        <v>1390</v>
      </c>
      <c r="W4378" t="s">
        <v>263</v>
      </c>
      <c r="X4378" s="59">
        <v>155538</v>
      </c>
      <c r="Y4378" s="59">
        <v>155538</v>
      </c>
      <c r="AA4378" s="146" t="str">
        <f t="shared" si="837"/>
        <v>EX</v>
      </c>
      <c r="AB4378" s="146">
        <f t="shared" si="839"/>
        <v>0</v>
      </c>
      <c r="AC4378" t="str">
        <f t="shared" si="842"/>
        <v>EX</v>
      </c>
      <c r="AD4378" s="74">
        <f t="shared" si="843"/>
        <v>155538</v>
      </c>
      <c r="AE4378" s="74">
        <f t="shared" si="848"/>
        <v>155538</v>
      </c>
      <c r="AF4378">
        <v>1</v>
      </c>
      <c r="AG4378">
        <v>0</v>
      </c>
      <c r="AH4378" s="74">
        <v>0</v>
      </c>
      <c r="AJ4378" s="74">
        <f t="shared" si="844"/>
        <v>0</v>
      </c>
      <c r="AK4378" s="74">
        <f t="shared" si="838"/>
        <v>155538</v>
      </c>
      <c r="AL4378" t="str">
        <f t="shared" si="845"/>
        <v>N</v>
      </c>
      <c r="AN4378" t="s">
        <v>95</v>
      </c>
      <c r="AO4378" t="s">
        <v>94</v>
      </c>
      <c r="AP4378" t="str">
        <f t="shared" si="846"/>
        <v>98</v>
      </c>
      <c r="AQ4378" s="145" t="s">
        <v>1826</v>
      </c>
      <c r="AR4378" t="str">
        <f t="shared" si="847"/>
        <v>1-Adjusted Base Budget</v>
      </c>
      <c r="AS4378" s="145" t="s">
        <v>1827</v>
      </c>
      <c r="AT4378" t="s">
        <v>213</v>
      </c>
      <c r="AV4378" t="str">
        <f t="shared" si="841"/>
        <v>VPAD</v>
      </c>
      <c r="AW4378" t="str">
        <f t="shared" si="840"/>
        <v>VP CAPITAL PROJECTS &amp; FACILITIES</v>
      </c>
    </row>
    <row r="4379" spans="1:49">
      <c r="A4379" s="59">
        <v>2018</v>
      </c>
      <c r="B4379" t="s">
        <v>137</v>
      </c>
      <c r="C4379" t="s">
        <v>95</v>
      </c>
      <c r="D4379" t="s">
        <v>1462</v>
      </c>
      <c r="E4379" t="s">
        <v>1465</v>
      </c>
      <c r="F4379" t="s">
        <v>228</v>
      </c>
      <c r="H4379" t="s">
        <v>1466</v>
      </c>
      <c r="I4379" s="170" t="s">
        <v>93</v>
      </c>
      <c r="J4379" t="s">
        <v>94</v>
      </c>
      <c r="K4379" t="s">
        <v>214</v>
      </c>
      <c r="L4379" t="s">
        <v>419</v>
      </c>
      <c r="M4379" t="s">
        <v>420</v>
      </c>
      <c r="N4379" t="s">
        <v>217</v>
      </c>
      <c r="O4379" t="s">
        <v>263</v>
      </c>
      <c r="P4379" t="s">
        <v>414</v>
      </c>
      <c r="Q4379" t="s">
        <v>415</v>
      </c>
      <c r="R4379" t="s">
        <v>416</v>
      </c>
      <c r="S4379" t="s">
        <v>338</v>
      </c>
      <c r="T4379" t="s">
        <v>339</v>
      </c>
      <c r="U4379" s="61" t="s">
        <v>340</v>
      </c>
      <c r="V4379" t="s">
        <v>1390</v>
      </c>
      <c r="W4379" t="s">
        <v>263</v>
      </c>
      <c r="X4379" s="59">
        <v>31950</v>
      </c>
      <c r="Y4379" s="59">
        <v>31950</v>
      </c>
      <c r="AA4379" s="146" t="str">
        <f t="shared" si="837"/>
        <v>EX</v>
      </c>
      <c r="AB4379" s="146">
        <f t="shared" si="839"/>
        <v>0</v>
      </c>
      <c r="AC4379" t="str">
        <f t="shared" si="842"/>
        <v>EX</v>
      </c>
      <c r="AD4379" s="74">
        <f t="shared" si="843"/>
        <v>31950</v>
      </c>
      <c r="AE4379" s="74">
        <f t="shared" si="848"/>
        <v>31950</v>
      </c>
      <c r="AF4379">
        <v>1</v>
      </c>
      <c r="AG4379">
        <v>0</v>
      </c>
      <c r="AH4379" s="74">
        <v>0</v>
      </c>
      <c r="AJ4379" s="74">
        <f t="shared" si="844"/>
        <v>0</v>
      </c>
      <c r="AK4379" s="74">
        <f t="shared" si="838"/>
        <v>31950</v>
      </c>
      <c r="AL4379" t="str">
        <f t="shared" si="845"/>
        <v>N</v>
      </c>
      <c r="AN4379" t="s">
        <v>95</v>
      </c>
      <c r="AO4379" t="s">
        <v>94</v>
      </c>
      <c r="AP4379" t="str">
        <f t="shared" si="846"/>
        <v>98</v>
      </c>
      <c r="AQ4379" s="145" t="s">
        <v>1826</v>
      </c>
      <c r="AR4379" t="str">
        <f t="shared" si="847"/>
        <v>1-Adjusted Base Budget</v>
      </c>
      <c r="AS4379" s="145" t="s">
        <v>1827</v>
      </c>
      <c r="AT4379" t="s">
        <v>213</v>
      </c>
      <c r="AV4379" t="str">
        <f t="shared" si="841"/>
        <v>VPAD</v>
      </c>
      <c r="AW4379" t="str">
        <f t="shared" si="840"/>
        <v>VP CAPITAL PROJECTS &amp; FACILITIES</v>
      </c>
    </row>
    <row r="4380" spans="1:49">
      <c r="A4380" s="59">
        <v>2018</v>
      </c>
      <c r="B4380" t="s">
        <v>137</v>
      </c>
      <c r="C4380" t="s">
        <v>95</v>
      </c>
      <c r="D4380" t="s">
        <v>1462</v>
      </c>
      <c r="E4380" t="s">
        <v>1465</v>
      </c>
      <c r="F4380" t="s">
        <v>228</v>
      </c>
      <c r="H4380" t="s">
        <v>1466</v>
      </c>
      <c r="I4380" s="170" t="s">
        <v>93</v>
      </c>
      <c r="J4380" t="s">
        <v>94</v>
      </c>
      <c r="K4380" t="s">
        <v>214</v>
      </c>
      <c r="L4380" t="s">
        <v>568</v>
      </c>
      <c r="M4380" t="s">
        <v>569</v>
      </c>
      <c r="N4380" t="s">
        <v>217</v>
      </c>
      <c r="O4380" t="s">
        <v>263</v>
      </c>
      <c r="P4380" t="s">
        <v>414</v>
      </c>
      <c r="Q4380" t="s">
        <v>415</v>
      </c>
      <c r="R4380" t="s">
        <v>416</v>
      </c>
      <c r="S4380" t="s">
        <v>338</v>
      </c>
      <c r="T4380" t="s">
        <v>339</v>
      </c>
      <c r="U4380" s="61" t="s">
        <v>340</v>
      </c>
      <c r="V4380" t="s">
        <v>1390</v>
      </c>
      <c r="W4380" t="s">
        <v>263</v>
      </c>
      <c r="X4380" s="59">
        <v>5163</v>
      </c>
      <c r="Y4380" s="59">
        <v>5163</v>
      </c>
      <c r="AA4380" s="146" t="str">
        <f t="shared" si="837"/>
        <v>EX</v>
      </c>
      <c r="AB4380" s="146">
        <f t="shared" si="839"/>
        <v>0</v>
      </c>
      <c r="AC4380" t="str">
        <f t="shared" si="842"/>
        <v>EX</v>
      </c>
      <c r="AD4380" s="74">
        <f t="shared" si="843"/>
        <v>5163</v>
      </c>
      <c r="AE4380" s="74">
        <f t="shared" si="848"/>
        <v>5163</v>
      </c>
      <c r="AF4380">
        <v>1</v>
      </c>
      <c r="AG4380">
        <v>0</v>
      </c>
      <c r="AH4380" s="74">
        <v>0</v>
      </c>
      <c r="AJ4380" s="74">
        <f t="shared" si="844"/>
        <v>0</v>
      </c>
      <c r="AK4380" s="74">
        <f t="shared" si="838"/>
        <v>5163</v>
      </c>
      <c r="AL4380" t="str">
        <f t="shared" si="845"/>
        <v>N</v>
      </c>
      <c r="AN4380" t="s">
        <v>95</v>
      </c>
      <c r="AO4380" t="s">
        <v>94</v>
      </c>
      <c r="AP4380" t="str">
        <f t="shared" si="846"/>
        <v>98</v>
      </c>
      <c r="AQ4380" s="145" t="s">
        <v>1826</v>
      </c>
      <c r="AR4380" t="str">
        <f t="shared" si="847"/>
        <v>1-Adjusted Base Budget</v>
      </c>
      <c r="AS4380" s="145" t="s">
        <v>1827</v>
      </c>
      <c r="AT4380" t="s">
        <v>213</v>
      </c>
      <c r="AV4380" t="str">
        <f t="shared" si="841"/>
        <v>VPAD</v>
      </c>
      <c r="AW4380" t="str">
        <f t="shared" si="840"/>
        <v>VP CAPITAL PROJECTS &amp; FACILITIES</v>
      </c>
    </row>
    <row r="4381" spans="1:49">
      <c r="A4381" s="59">
        <v>2018</v>
      </c>
      <c r="B4381" t="s">
        <v>137</v>
      </c>
      <c r="C4381" t="s">
        <v>95</v>
      </c>
      <c r="D4381" t="s">
        <v>1462</v>
      </c>
      <c r="E4381" t="s">
        <v>1463</v>
      </c>
      <c r="F4381" t="s">
        <v>228</v>
      </c>
      <c r="H4381" t="s">
        <v>1464</v>
      </c>
      <c r="I4381" s="170" t="s">
        <v>93</v>
      </c>
      <c r="J4381" t="s">
        <v>94</v>
      </c>
      <c r="K4381" t="s">
        <v>214</v>
      </c>
      <c r="L4381" t="s">
        <v>421</v>
      </c>
      <c r="M4381" t="s">
        <v>422</v>
      </c>
      <c r="N4381" t="s">
        <v>217</v>
      </c>
      <c r="O4381" t="s">
        <v>263</v>
      </c>
      <c r="P4381" t="s">
        <v>367</v>
      </c>
      <c r="Q4381" t="s">
        <v>368</v>
      </c>
      <c r="R4381" t="s">
        <v>369</v>
      </c>
      <c r="S4381" t="s">
        <v>370</v>
      </c>
      <c r="T4381" t="s">
        <v>368</v>
      </c>
      <c r="U4381" s="61" t="s">
        <v>371</v>
      </c>
      <c r="V4381" t="s">
        <v>1390</v>
      </c>
      <c r="W4381" t="s">
        <v>263</v>
      </c>
      <c r="X4381" s="59">
        <v>15000</v>
      </c>
      <c r="Y4381" s="59">
        <v>15000</v>
      </c>
      <c r="AA4381" s="146" t="str">
        <f t="shared" si="837"/>
        <v>EX</v>
      </c>
      <c r="AB4381" s="146">
        <f t="shared" si="839"/>
        <v>0</v>
      </c>
      <c r="AC4381" t="str">
        <f t="shared" si="842"/>
        <v>EX</v>
      </c>
      <c r="AD4381" s="74">
        <f t="shared" si="843"/>
        <v>15000</v>
      </c>
      <c r="AE4381" s="74">
        <f t="shared" si="848"/>
        <v>15000</v>
      </c>
      <c r="AF4381">
        <v>1</v>
      </c>
      <c r="AG4381">
        <v>0</v>
      </c>
      <c r="AH4381" s="74">
        <v>0</v>
      </c>
      <c r="AJ4381" s="74">
        <f t="shared" si="844"/>
        <v>0</v>
      </c>
      <c r="AK4381" s="74">
        <f t="shared" si="838"/>
        <v>15000</v>
      </c>
      <c r="AL4381" t="str">
        <f t="shared" si="845"/>
        <v>N</v>
      </c>
      <c r="AN4381" t="s">
        <v>95</v>
      </c>
      <c r="AO4381" t="s">
        <v>94</v>
      </c>
      <c r="AP4381" t="str">
        <f t="shared" si="846"/>
        <v>98</v>
      </c>
      <c r="AQ4381" s="145" t="s">
        <v>1826</v>
      </c>
      <c r="AR4381" t="str">
        <f t="shared" si="847"/>
        <v>1-Adjusted Base Budget</v>
      </c>
      <c r="AS4381" s="145" t="s">
        <v>1827</v>
      </c>
      <c r="AT4381" t="s">
        <v>213</v>
      </c>
      <c r="AV4381" t="str">
        <f t="shared" si="841"/>
        <v>VPAD</v>
      </c>
      <c r="AW4381" t="str">
        <f t="shared" si="840"/>
        <v>VP CAPITAL PROJECTS &amp; FACILITIES</v>
      </c>
    </row>
    <row r="4382" spans="1:49">
      <c r="A4382" s="59">
        <v>2018</v>
      </c>
      <c r="B4382" t="s">
        <v>137</v>
      </c>
      <c r="C4382" t="s">
        <v>95</v>
      </c>
      <c r="D4382" t="s">
        <v>1462</v>
      </c>
      <c r="E4382" t="s">
        <v>1465</v>
      </c>
      <c r="F4382" t="s">
        <v>228</v>
      </c>
      <c r="H4382" t="s">
        <v>1466</v>
      </c>
      <c r="I4382" s="170" t="s">
        <v>93</v>
      </c>
      <c r="J4382" t="s">
        <v>94</v>
      </c>
      <c r="K4382" t="s">
        <v>214</v>
      </c>
      <c r="L4382" t="s">
        <v>421</v>
      </c>
      <c r="M4382" t="s">
        <v>422</v>
      </c>
      <c r="N4382" t="s">
        <v>217</v>
      </c>
      <c r="O4382" t="s">
        <v>263</v>
      </c>
      <c r="P4382" t="s">
        <v>367</v>
      </c>
      <c r="Q4382" t="s">
        <v>368</v>
      </c>
      <c r="R4382" t="s">
        <v>369</v>
      </c>
      <c r="S4382" t="s">
        <v>370</v>
      </c>
      <c r="T4382" t="s">
        <v>368</v>
      </c>
      <c r="U4382" s="61" t="s">
        <v>371</v>
      </c>
      <c r="V4382" t="s">
        <v>1390</v>
      </c>
      <c r="W4382" t="s">
        <v>263</v>
      </c>
      <c r="X4382" s="59">
        <v>7000</v>
      </c>
      <c r="Y4382" s="59">
        <v>7000</v>
      </c>
      <c r="AA4382" s="146" t="str">
        <f t="shared" si="837"/>
        <v>EX</v>
      </c>
      <c r="AB4382" s="146">
        <f t="shared" si="839"/>
        <v>0</v>
      </c>
      <c r="AC4382" t="str">
        <f t="shared" si="842"/>
        <v>EX</v>
      </c>
      <c r="AD4382" s="74">
        <f t="shared" si="843"/>
        <v>7000</v>
      </c>
      <c r="AE4382" s="74">
        <f t="shared" si="848"/>
        <v>7000</v>
      </c>
      <c r="AF4382">
        <v>1</v>
      </c>
      <c r="AG4382">
        <v>0</v>
      </c>
      <c r="AH4382" s="74">
        <v>0</v>
      </c>
      <c r="AJ4382" s="74">
        <f t="shared" si="844"/>
        <v>0</v>
      </c>
      <c r="AK4382" s="74">
        <f t="shared" si="838"/>
        <v>7000</v>
      </c>
      <c r="AL4382" t="str">
        <f t="shared" si="845"/>
        <v>N</v>
      </c>
      <c r="AN4382" t="s">
        <v>95</v>
      </c>
      <c r="AO4382" t="s">
        <v>94</v>
      </c>
      <c r="AP4382" t="str">
        <f t="shared" si="846"/>
        <v>98</v>
      </c>
      <c r="AQ4382" s="145" t="s">
        <v>1826</v>
      </c>
      <c r="AR4382" t="str">
        <f t="shared" si="847"/>
        <v>1-Adjusted Base Budget</v>
      </c>
      <c r="AS4382" s="145" t="s">
        <v>1827</v>
      </c>
      <c r="AT4382" t="s">
        <v>213</v>
      </c>
      <c r="AV4382" t="str">
        <f t="shared" si="841"/>
        <v>VPAD</v>
      </c>
      <c r="AW4382" t="str">
        <f t="shared" si="840"/>
        <v>VP CAPITAL PROJECTS &amp; FACILITIES</v>
      </c>
    </row>
    <row r="4383" spans="1:49">
      <c r="A4383" s="59">
        <v>2018</v>
      </c>
      <c r="B4383" t="s">
        <v>137</v>
      </c>
      <c r="C4383" t="s">
        <v>95</v>
      </c>
      <c r="D4383" t="s">
        <v>1462</v>
      </c>
      <c r="E4383" t="s">
        <v>1463</v>
      </c>
      <c r="F4383" t="s">
        <v>228</v>
      </c>
      <c r="H4383" t="s">
        <v>1464</v>
      </c>
      <c r="I4383" s="170" t="s">
        <v>93</v>
      </c>
      <c r="J4383" t="s">
        <v>94</v>
      </c>
      <c r="K4383" t="s">
        <v>214</v>
      </c>
      <c r="L4383" t="s">
        <v>425</v>
      </c>
      <c r="M4383" t="s">
        <v>426</v>
      </c>
      <c r="N4383" t="s">
        <v>217</v>
      </c>
      <c r="O4383" t="s">
        <v>263</v>
      </c>
      <c r="P4383" t="s">
        <v>367</v>
      </c>
      <c r="Q4383" t="s">
        <v>368</v>
      </c>
      <c r="R4383" t="s">
        <v>369</v>
      </c>
      <c r="S4383" t="s">
        <v>370</v>
      </c>
      <c r="T4383" t="s">
        <v>368</v>
      </c>
      <c r="U4383" s="61" t="s">
        <v>371</v>
      </c>
      <c r="V4383" t="s">
        <v>1390</v>
      </c>
      <c r="W4383" t="s">
        <v>263</v>
      </c>
      <c r="X4383" s="59">
        <v>40000</v>
      </c>
      <c r="Y4383" s="59">
        <v>40000</v>
      </c>
      <c r="AA4383" s="146" t="str">
        <f t="shared" si="837"/>
        <v>EX</v>
      </c>
      <c r="AB4383" s="146">
        <f t="shared" si="839"/>
        <v>0</v>
      </c>
      <c r="AC4383" t="str">
        <f t="shared" si="842"/>
        <v>EX</v>
      </c>
      <c r="AD4383" s="74">
        <f t="shared" si="843"/>
        <v>40000</v>
      </c>
      <c r="AE4383" s="74">
        <f t="shared" si="848"/>
        <v>40000</v>
      </c>
      <c r="AF4383">
        <v>1</v>
      </c>
      <c r="AG4383">
        <v>0</v>
      </c>
      <c r="AH4383" s="74">
        <v>0</v>
      </c>
      <c r="AJ4383" s="74">
        <f t="shared" si="844"/>
        <v>0</v>
      </c>
      <c r="AK4383" s="74">
        <f t="shared" si="838"/>
        <v>40000</v>
      </c>
      <c r="AL4383" t="str">
        <f t="shared" si="845"/>
        <v>N</v>
      </c>
      <c r="AN4383" t="s">
        <v>95</v>
      </c>
      <c r="AO4383" t="s">
        <v>94</v>
      </c>
      <c r="AP4383" t="str">
        <f t="shared" si="846"/>
        <v>98</v>
      </c>
      <c r="AQ4383" s="145" t="s">
        <v>1826</v>
      </c>
      <c r="AR4383" t="str">
        <f t="shared" si="847"/>
        <v>1-Adjusted Base Budget</v>
      </c>
      <c r="AS4383" s="145" t="s">
        <v>1827</v>
      </c>
      <c r="AT4383" t="s">
        <v>213</v>
      </c>
      <c r="AV4383" t="str">
        <f t="shared" si="841"/>
        <v>VPAD</v>
      </c>
      <c r="AW4383" t="str">
        <f t="shared" si="840"/>
        <v>VP CAPITAL PROJECTS &amp; FACILITIES</v>
      </c>
    </row>
    <row r="4384" spans="1:49">
      <c r="A4384" s="59">
        <v>2018</v>
      </c>
      <c r="B4384" t="s">
        <v>137</v>
      </c>
      <c r="C4384" t="s">
        <v>95</v>
      </c>
      <c r="D4384" t="s">
        <v>1462</v>
      </c>
      <c r="E4384" t="s">
        <v>1463</v>
      </c>
      <c r="F4384" t="s">
        <v>228</v>
      </c>
      <c r="H4384" t="s">
        <v>1464</v>
      </c>
      <c r="I4384" s="170" t="s">
        <v>93</v>
      </c>
      <c r="J4384" t="s">
        <v>94</v>
      </c>
      <c r="K4384" t="s">
        <v>214</v>
      </c>
      <c r="L4384" t="s">
        <v>839</v>
      </c>
      <c r="M4384" t="s">
        <v>840</v>
      </c>
      <c r="N4384" t="s">
        <v>217</v>
      </c>
      <c r="O4384" t="s">
        <v>263</v>
      </c>
      <c r="P4384" t="s">
        <v>841</v>
      </c>
      <c r="Q4384" t="s">
        <v>842</v>
      </c>
      <c r="R4384" t="s">
        <v>843</v>
      </c>
      <c r="S4384" t="s">
        <v>281</v>
      </c>
      <c r="T4384" t="s">
        <v>282</v>
      </c>
      <c r="U4384" s="61" t="s">
        <v>283</v>
      </c>
      <c r="V4384" t="s">
        <v>1390</v>
      </c>
      <c r="W4384" t="s">
        <v>263</v>
      </c>
      <c r="X4384" s="59">
        <v>87931</v>
      </c>
      <c r="Y4384" s="59">
        <v>87931</v>
      </c>
      <c r="AA4384" s="146" t="str">
        <f t="shared" si="837"/>
        <v>EX</v>
      </c>
      <c r="AB4384" s="146">
        <f t="shared" si="839"/>
        <v>0</v>
      </c>
      <c r="AC4384" t="str">
        <f t="shared" si="842"/>
        <v>EX</v>
      </c>
      <c r="AD4384" s="74">
        <f t="shared" si="843"/>
        <v>87931</v>
      </c>
      <c r="AE4384" s="74">
        <f t="shared" si="848"/>
        <v>87931</v>
      </c>
      <c r="AF4384">
        <v>1</v>
      </c>
      <c r="AG4384">
        <v>0</v>
      </c>
      <c r="AH4384" s="74">
        <v>0</v>
      </c>
      <c r="AJ4384" s="74">
        <f t="shared" si="844"/>
        <v>0</v>
      </c>
      <c r="AK4384" s="74">
        <f t="shared" si="838"/>
        <v>87931</v>
      </c>
      <c r="AL4384" t="str">
        <f t="shared" si="845"/>
        <v>N</v>
      </c>
      <c r="AN4384" t="s">
        <v>95</v>
      </c>
      <c r="AO4384" t="s">
        <v>94</v>
      </c>
      <c r="AP4384" t="str">
        <f t="shared" si="846"/>
        <v>98</v>
      </c>
      <c r="AQ4384" s="145" t="s">
        <v>1826</v>
      </c>
      <c r="AR4384" t="str">
        <f t="shared" si="847"/>
        <v>1-Adjusted Base Budget</v>
      </c>
      <c r="AS4384" s="145" t="s">
        <v>1827</v>
      </c>
      <c r="AT4384" t="s">
        <v>213</v>
      </c>
      <c r="AV4384" t="str">
        <f t="shared" si="841"/>
        <v>VPAD</v>
      </c>
      <c r="AW4384" t="str">
        <f t="shared" si="840"/>
        <v>VP CAPITAL PROJECTS &amp; FACILITIES</v>
      </c>
    </row>
    <row r="4385" spans="1:49">
      <c r="A4385" s="59">
        <v>2018</v>
      </c>
      <c r="B4385" t="s">
        <v>137</v>
      </c>
      <c r="C4385" t="s">
        <v>98</v>
      </c>
      <c r="D4385" t="s">
        <v>1467</v>
      </c>
      <c r="E4385" t="s">
        <v>1470</v>
      </c>
      <c r="F4385" t="s">
        <v>228</v>
      </c>
      <c r="H4385" t="s">
        <v>1471</v>
      </c>
      <c r="I4385" s="170" t="s">
        <v>96</v>
      </c>
      <c r="J4385" t="s">
        <v>97</v>
      </c>
      <c r="K4385" t="s">
        <v>214</v>
      </c>
      <c r="L4385" t="s">
        <v>478</v>
      </c>
      <c r="M4385" t="s">
        <v>479</v>
      </c>
      <c r="N4385" t="s">
        <v>217</v>
      </c>
      <c r="O4385" t="s">
        <v>263</v>
      </c>
      <c r="P4385" t="s">
        <v>379</v>
      </c>
      <c r="Q4385" t="s">
        <v>379</v>
      </c>
      <c r="R4385" t="s">
        <v>380</v>
      </c>
      <c r="S4385" t="s">
        <v>264</v>
      </c>
      <c r="T4385" t="s">
        <v>265</v>
      </c>
      <c r="U4385" s="61" t="s">
        <v>266</v>
      </c>
      <c r="V4385" t="s">
        <v>235</v>
      </c>
      <c r="W4385" t="s">
        <v>263</v>
      </c>
      <c r="X4385" s="59">
        <v>1000</v>
      </c>
      <c r="Y4385" s="59">
        <v>1000</v>
      </c>
      <c r="AA4385" s="146" t="str">
        <f t="shared" si="837"/>
        <v>EX</v>
      </c>
      <c r="AB4385" s="146">
        <f t="shared" si="839"/>
        <v>0</v>
      </c>
      <c r="AC4385" t="str">
        <f t="shared" si="842"/>
        <v>EX</v>
      </c>
      <c r="AD4385" s="74">
        <f t="shared" si="843"/>
        <v>1000</v>
      </c>
      <c r="AE4385" s="74">
        <f t="shared" si="848"/>
        <v>1000</v>
      </c>
      <c r="AF4385">
        <v>1</v>
      </c>
      <c r="AG4385">
        <v>0</v>
      </c>
      <c r="AH4385" s="74">
        <v>0</v>
      </c>
      <c r="AJ4385" s="74">
        <f t="shared" si="844"/>
        <v>0</v>
      </c>
      <c r="AK4385" s="74">
        <f t="shared" si="838"/>
        <v>1000</v>
      </c>
      <c r="AL4385" t="str">
        <f t="shared" si="845"/>
        <v>N</v>
      </c>
      <c r="AN4385" t="s">
        <v>98</v>
      </c>
      <c r="AO4385" t="s">
        <v>97</v>
      </c>
      <c r="AP4385" t="str">
        <f t="shared" si="846"/>
        <v>99</v>
      </c>
      <c r="AQ4385" s="145" t="s">
        <v>1826</v>
      </c>
      <c r="AR4385" t="str">
        <f t="shared" si="847"/>
        <v>1-Adjusted Base Budget</v>
      </c>
      <c r="AS4385" s="145" t="s">
        <v>1827</v>
      </c>
      <c r="AT4385" t="s">
        <v>213</v>
      </c>
      <c r="AV4385" t="str">
        <f t="shared" si="841"/>
        <v>CONT</v>
      </c>
      <c r="AW4385" t="str">
        <f t="shared" si="840"/>
        <v>SYSTEM CONTINGENCIES</v>
      </c>
    </row>
    <row r="4386" spans="1:49">
      <c r="A4386" s="59">
        <v>2018</v>
      </c>
      <c r="B4386" t="s">
        <v>137</v>
      </c>
      <c r="C4386" t="s">
        <v>98</v>
      </c>
      <c r="D4386" t="s">
        <v>1467</v>
      </c>
      <c r="E4386" t="s">
        <v>1468</v>
      </c>
      <c r="F4386" t="s">
        <v>228</v>
      </c>
      <c r="H4386" t="s">
        <v>1469</v>
      </c>
      <c r="I4386" s="170" t="s">
        <v>96</v>
      </c>
      <c r="J4386" t="s">
        <v>97</v>
      </c>
      <c r="K4386" t="s">
        <v>214</v>
      </c>
      <c r="L4386" t="s">
        <v>385</v>
      </c>
      <c r="M4386" t="s">
        <v>386</v>
      </c>
      <c r="N4386" t="s">
        <v>1783</v>
      </c>
      <c r="O4386" t="s">
        <v>263</v>
      </c>
      <c r="P4386" t="s">
        <v>387</v>
      </c>
      <c r="Q4386" t="s">
        <v>386</v>
      </c>
      <c r="R4386" t="s">
        <v>388</v>
      </c>
      <c r="S4386" t="s">
        <v>264</v>
      </c>
      <c r="T4386" t="s">
        <v>265</v>
      </c>
      <c r="U4386" s="61" t="s">
        <v>266</v>
      </c>
      <c r="V4386" t="s">
        <v>585</v>
      </c>
      <c r="W4386" t="s">
        <v>263</v>
      </c>
      <c r="X4386" s="59">
        <v>4469070</v>
      </c>
      <c r="Y4386" s="59">
        <v>4469070</v>
      </c>
      <c r="AA4386" s="146" t="str">
        <f t="shared" si="837"/>
        <v>EX</v>
      </c>
      <c r="AB4386" s="146">
        <f t="shared" si="839"/>
        <v>0</v>
      </c>
      <c r="AC4386" t="str">
        <f t="shared" si="842"/>
        <v>EX</v>
      </c>
      <c r="AD4386" s="74">
        <f t="shared" si="843"/>
        <v>4469070</v>
      </c>
      <c r="AE4386" s="74">
        <f t="shared" si="848"/>
        <v>4469070</v>
      </c>
      <c r="AF4386">
        <v>1</v>
      </c>
      <c r="AG4386">
        <v>0</v>
      </c>
      <c r="AH4386" s="74">
        <v>0</v>
      </c>
      <c r="AJ4386" s="74">
        <f t="shared" si="844"/>
        <v>0</v>
      </c>
      <c r="AK4386" s="74">
        <f t="shared" si="838"/>
        <v>4469070</v>
      </c>
      <c r="AL4386" t="str">
        <f t="shared" si="845"/>
        <v>N</v>
      </c>
      <c r="AN4386" t="s">
        <v>98</v>
      </c>
      <c r="AO4386" t="s">
        <v>97</v>
      </c>
      <c r="AP4386" t="str">
        <f t="shared" si="846"/>
        <v>99</v>
      </c>
      <c r="AQ4386" s="145" t="s">
        <v>1826</v>
      </c>
      <c r="AR4386" t="str">
        <f t="shared" si="847"/>
        <v>1-Adjusted Base Budget</v>
      </c>
      <c r="AS4386" s="145" t="s">
        <v>1827</v>
      </c>
      <c r="AT4386" t="s">
        <v>213</v>
      </c>
      <c r="AV4386" t="str">
        <f t="shared" si="841"/>
        <v>CONT</v>
      </c>
      <c r="AW4386" t="str">
        <f t="shared" si="840"/>
        <v>SYSTEM CONTINGENCIES</v>
      </c>
    </row>
    <row r="4387" spans="1:49">
      <c r="A4387" s="59">
        <v>2018</v>
      </c>
      <c r="B4387" t="s">
        <v>137</v>
      </c>
      <c r="C4387" t="s">
        <v>98</v>
      </c>
      <c r="D4387" t="s">
        <v>1467</v>
      </c>
      <c r="E4387" t="s">
        <v>1468</v>
      </c>
      <c r="F4387" t="s">
        <v>228</v>
      </c>
      <c r="H4387" t="s">
        <v>1469</v>
      </c>
      <c r="I4387" s="170" t="s">
        <v>96</v>
      </c>
      <c r="J4387" t="s">
        <v>97</v>
      </c>
      <c r="K4387" t="s">
        <v>214</v>
      </c>
      <c r="L4387" t="s">
        <v>385</v>
      </c>
      <c r="M4387" t="s">
        <v>386</v>
      </c>
      <c r="N4387" t="s">
        <v>1474</v>
      </c>
      <c r="O4387" t="s">
        <v>263</v>
      </c>
      <c r="P4387" t="s">
        <v>387</v>
      </c>
      <c r="Q4387" t="s">
        <v>386</v>
      </c>
      <c r="R4387" t="s">
        <v>388</v>
      </c>
      <c r="S4387" t="s">
        <v>264</v>
      </c>
      <c r="T4387" t="s">
        <v>265</v>
      </c>
      <c r="U4387" s="61" t="s">
        <v>266</v>
      </c>
      <c r="V4387" t="s">
        <v>585</v>
      </c>
      <c r="W4387" t="s">
        <v>263</v>
      </c>
      <c r="X4387" s="59">
        <v>127206</v>
      </c>
      <c r="Y4387" s="59">
        <v>127206</v>
      </c>
      <c r="AA4387" s="146" t="str">
        <f t="shared" si="837"/>
        <v>EX</v>
      </c>
      <c r="AB4387" s="146">
        <f t="shared" si="839"/>
        <v>0</v>
      </c>
      <c r="AC4387" t="str">
        <f t="shared" si="842"/>
        <v>EX</v>
      </c>
      <c r="AD4387" s="74">
        <f t="shared" si="843"/>
        <v>127206</v>
      </c>
      <c r="AE4387" s="74">
        <f t="shared" si="848"/>
        <v>127206</v>
      </c>
      <c r="AF4387">
        <v>1</v>
      </c>
      <c r="AG4387">
        <v>0</v>
      </c>
      <c r="AH4387" s="74">
        <v>0</v>
      </c>
      <c r="AJ4387" s="74">
        <f t="shared" si="844"/>
        <v>0</v>
      </c>
      <c r="AK4387" s="74">
        <f t="shared" si="838"/>
        <v>127206</v>
      </c>
      <c r="AL4387" t="str">
        <f t="shared" si="845"/>
        <v>N</v>
      </c>
      <c r="AN4387" t="s">
        <v>98</v>
      </c>
      <c r="AO4387" t="s">
        <v>97</v>
      </c>
      <c r="AP4387" t="str">
        <f t="shared" si="846"/>
        <v>99</v>
      </c>
      <c r="AQ4387" s="145" t="s">
        <v>1826</v>
      </c>
      <c r="AR4387" t="str">
        <f t="shared" si="847"/>
        <v>1-Adjusted Base Budget</v>
      </c>
      <c r="AS4387" s="145" t="s">
        <v>1827</v>
      </c>
      <c r="AT4387" t="s">
        <v>213</v>
      </c>
      <c r="AV4387" t="str">
        <f t="shared" si="841"/>
        <v>CONT</v>
      </c>
      <c r="AW4387" t="str">
        <f t="shared" si="840"/>
        <v>SYSTEM CONTINGENCIES</v>
      </c>
    </row>
    <row r="4388" spans="1:49">
      <c r="A4388" s="59">
        <v>2018</v>
      </c>
      <c r="B4388" t="s">
        <v>137</v>
      </c>
      <c r="C4388" t="s">
        <v>98</v>
      </c>
      <c r="D4388" t="s">
        <v>1467</v>
      </c>
      <c r="E4388" t="s">
        <v>1470</v>
      </c>
      <c r="F4388" t="s">
        <v>228</v>
      </c>
      <c r="H4388" t="s">
        <v>1471</v>
      </c>
      <c r="I4388" s="170" t="s">
        <v>96</v>
      </c>
      <c r="J4388" t="s">
        <v>97</v>
      </c>
      <c r="K4388" t="s">
        <v>214</v>
      </c>
      <c r="L4388" t="s">
        <v>745</v>
      </c>
      <c r="M4388" t="s">
        <v>746</v>
      </c>
      <c r="N4388" t="s">
        <v>1476</v>
      </c>
      <c r="O4388" t="s">
        <v>263</v>
      </c>
      <c r="P4388" t="s">
        <v>387</v>
      </c>
      <c r="Q4388" t="s">
        <v>386</v>
      </c>
      <c r="R4388" t="s">
        <v>388</v>
      </c>
      <c r="S4388" t="s">
        <v>264</v>
      </c>
      <c r="T4388" t="s">
        <v>265</v>
      </c>
      <c r="U4388" s="61" t="s">
        <v>266</v>
      </c>
      <c r="V4388" t="s">
        <v>235</v>
      </c>
      <c r="W4388" t="s">
        <v>263</v>
      </c>
      <c r="X4388" s="59">
        <v>206000</v>
      </c>
      <c r="Y4388" s="59">
        <v>206000</v>
      </c>
      <c r="AA4388" s="146" t="str">
        <f t="shared" si="837"/>
        <v>EX</v>
      </c>
      <c r="AB4388" s="146">
        <f t="shared" si="839"/>
        <v>0</v>
      </c>
      <c r="AC4388" t="str">
        <f t="shared" si="842"/>
        <v>EX</v>
      </c>
      <c r="AD4388" s="74">
        <f t="shared" si="843"/>
        <v>206000</v>
      </c>
      <c r="AE4388" s="74">
        <f t="shared" si="848"/>
        <v>206000</v>
      </c>
      <c r="AF4388">
        <v>1</v>
      </c>
      <c r="AG4388">
        <v>0</v>
      </c>
      <c r="AH4388" s="74">
        <v>0</v>
      </c>
      <c r="AJ4388" s="74">
        <f t="shared" si="844"/>
        <v>0</v>
      </c>
      <c r="AK4388" s="74">
        <f t="shared" si="838"/>
        <v>206000</v>
      </c>
      <c r="AL4388" t="str">
        <f t="shared" si="845"/>
        <v>N</v>
      </c>
      <c r="AN4388" t="s">
        <v>98</v>
      </c>
      <c r="AO4388" t="s">
        <v>97</v>
      </c>
      <c r="AP4388" t="str">
        <f t="shared" si="846"/>
        <v>99</v>
      </c>
      <c r="AQ4388" s="145" t="s">
        <v>1826</v>
      </c>
      <c r="AR4388" t="str">
        <f t="shared" si="847"/>
        <v>1-Adjusted Base Budget</v>
      </c>
      <c r="AS4388" s="145" t="s">
        <v>1827</v>
      </c>
      <c r="AT4388" t="s">
        <v>213</v>
      </c>
      <c r="AV4388" t="str">
        <f t="shared" si="841"/>
        <v>CONT</v>
      </c>
      <c r="AW4388" t="str">
        <f t="shared" si="840"/>
        <v>SYSTEM CONTINGENCIES</v>
      </c>
    </row>
    <row r="4389" spans="1:49">
      <c r="A4389" s="59">
        <v>2018</v>
      </c>
      <c r="B4389" t="s">
        <v>137</v>
      </c>
      <c r="C4389" t="s">
        <v>98</v>
      </c>
      <c r="D4389" t="s">
        <v>1467</v>
      </c>
      <c r="E4389" t="s">
        <v>1470</v>
      </c>
      <c r="F4389" t="s">
        <v>228</v>
      </c>
      <c r="H4389" t="s">
        <v>1471</v>
      </c>
      <c r="I4389" s="170" t="s">
        <v>96</v>
      </c>
      <c r="J4389" t="s">
        <v>97</v>
      </c>
      <c r="K4389" t="s">
        <v>214</v>
      </c>
      <c r="L4389" t="s">
        <v>527</v>
      </c>
      <c r="M4389" t="s">
        <v>528</v>
      </c>
      <c r="N4389" t="s">
        <v>1477</v>
      </c>
      <c r="O4389" t="s">
        <v>263</v>
      </c>
      <c r="P4389" t="s">
        <v>357</v>
      </c>
      <c r="Q4389" t="s">
        <v>358</v>
      </c>
      <c r="R4389" t="s">
        <v>359</v>
      </c>
      <c r="S4389" t="s">
        <v>264</v>
      </c>
      <c r="T4389" t="s">
        <v>265</v>
      </c>
      <c r="U4389" s="61" t="s">
        <v>266</v>
      </c>
      <c r="V4389" t="s">
        <v>235</v>
      </c>
      <c r="W4389" t="s">
        <v>263</v>
      </c>
      <c r="X4389" s="59">
        <v>38000</v>
      </c>
      <c r="Y4389" s="59">
        <v>38000</v>
      </c>
      <c r="AA4389" s="146" t="str">
        <f t="shared" si="837"/>
        <v>EX</v>
      </c>
      <c r="AB4389" s="146">
        <f t="shared" si="839"/>
        <v>0</v>
      </c>
      <c r="AC4389" t="str">
        <f t="shared" si="842"/>
        <v>EX</v>
      </c>
      <c r="AD4389" s="74">
        <f t="shared" si="843"/>
        <v>38000</v>
      </c>
      <c r="AE4389" s="74">
        <f t="shared" si="848"/>
        <v>38000</v>
      </c>
      <c r="AF4389">
        <v>1</v>
      </c>
      <c r="AG4389">
        <v>0</v>
      </c>
      <c r="AH4389" s="74">
        <v>0</v>
      </c>
      <c r="AJ4389" s="74">
        <f t="shared" si="844"/>
        <v>0</v>
      </c>
      <c r="AK4389" s="74">
        <f t="shared" si="838"/>
        <v>38000</v>
      </c>
      <c r="AL4389" t="str">
        <f t="shared" si="845"/>
        <v>N</v>
      </c>
      <c r="AN4389" t="s">
        <v>98</v>
      </c>
      <c r="AO4389" t="s">
        <v>97</v>
      </c>
      <c r="AP4389" t="str">
        <f t="shared" si="846"/>
        <v>99</v>
      </c>
      <c r="AQ4389" s="145" t="s">
        <v>1826</v>
      </c>
      <c r="AR4389" t="str">
        <f t="shared" si="847"/>
        <v>1-Adjusted Base Budget</v>
      </c>
      <c r="AS4389" s="145" t="s">
        <v>1827</v>
      </c>
      <c r="AT4389" t="s">
        <v>213</v>
      </c>
      <c r="AV4389" t="str">
        <f t="shared" si="841"/>
        <v>CONT</v>
      </c>
      <c r="AW4389" t="str">
        <f t="shared" si="840"/>
        <v>SYSTEM CONTINGENCIES</v>
      </c>
    </row>
    <row r="4390" spans="1:49">
      <c r="A4390" s="59">
        <v>2018</v>
      </c>
      <c r="B4390" t="s">
        <v>137</v>
      </c>
      <c r="C4390" t="s">
        <v>98</v>
      </c>
      <c r="D4390" t="s">
        <v>1467</v>
      </c>
      <c r="E4390" t="s">
        <v>1470</v>
      </c>
      <c r="F4390" t="s">
        <v>228</v>
      </c>
      <c r="H4390" t="s">
        <v>1471</v>
      </c>
      <c r="I4390" s="170" t="s">
        <v>96</v>
      </c>
      <c r="J4390" t="s">
        <v>97</v>
      </c>
      <c r="K4390" t="s">
        <v>214</v>
      </c>
      <c r="L4390" t="s">
        <v>527</v>
      </c>
      <c r="M4390" t="s">
        <v>528</v>
      </c>
      <c r="N4390" t="s">
        <v>1478</v>
      </c>
      <c r="O4390" t="s">
        <v>263</v>
      </c>
      <c r="P4390" t="s">
        <v>357</v>
      </c>
      <c r="Q4390" t="s">
        <v>358</v>
      </c>
      <c r="R4390" t="s">
        <v>359</v>
      </c>
      <c r="S4390" t="s">
        <v>264</v>
      </c>
      <c r="T4390" t="s">
        <v>265</v>
      </c>
      <c r="U4390" s="61" t="s">
        <v>266</v>
      </c>
      <c r="V4390" t="s">
        <v>235</v>
      </c>
      <c r="W4390" t="s">
        <v>263</v>
      </c>
      <c r="X4390" s="59">
        <v>25000</v>
      </c>
      <c r="Y4390" s="59">
        <v>25000</v>
      </c>
      <c r="AA4390" s="146" t="str">
        <f t="shared" si="837"/>
        <v>EX</v>
      </c>
      <c r="AB4390" s="146">
        <f t="shared" si="839"/>
        <v>0</v>
      </c>
      <c r="AC4390" t="str">
        <f t="shared" si="842"/>
        <v>EX</v>
      </c>
      <c r="AD4390" s="74">
        <f t="shared" si="843"/>
        <v>25000</v>
      </c>
      <c r="AE4390" s="74">
        <f t="shared" si="848"/>
        <v>25000</v>
      </c>
      <c r="AF4390">
        <v>1</v>
      </c>
      <c r="AG4390">
        <v>0</v>
      </c>
      <c r="AH4390" s="74">
        <v>0</v>
      </c>
      <c r="AJ4390" s="74">
        <f t="shared" si="844"/>
        <v>0</v>
      </c>
      <c r="AK4390" s="74">
        <f t="shared" si="838"/>
        <v>25000</v>
      </c>
      <c r="AL4390" t="str">
        <f t="shared" si="845"/>
        <v>N</v>
      </c>
      <c r="AN4390" t="s">
        <v>98</v>
      </c>
      <c r="AO4390" t="s">
        <v>97</v>
      </c>
      <c r="AP4390" t="str">
        <f t="shared" si="846"/>
        <v>99</v>
      </c>
      <c r="AQ4390" s="145" t="s">
        <v>1826</v>
      </c>
      <c r="AR4390" t="str">
        <f t="shared" si="847"/>
        <v>1-Adjusted Base Budget</v>
      </c>
      <c r="AS4390" s="145" t="s">
        <v>1827</v>
      </c>
      <c r="AT4390" t="s">
        <v>213</v>
      </c>
      <c r="AV4390" t="str">
        <f t="shared" si="841"/>
        <v>CONT</v>
      </c>
      <c r="AW4390" t="str">
        <f t="shared" si="840"/>
        <v>SYSTEM CONTINGENCIES</v>
      </c>
    </row>
    <row r="4391" spans="1:49">
      <c r="A4391" s="59">
        <v>2018</v>
      </c>
      <c r="B4391" t="s">
        <v>137</v>
      </c>
      <c r="C4391" t="s">
        <v>98</v>
      </c>
      <c r="D4391" t="s">
        <v>1467</v>
      </c>
      <c r="E4391" t="s">
        <v>1470</v>
      </c>
      <c r="F4391" t="s">
        <v>228</v>
      </c>
      <c r="H4391" t="s">
        <v>1471</v>
      </c>
      <c r="I4391" s="170" t="s">
        <v>96</v>
      </c>
      <c r="J4391" t="s">
        <v>97</v>
      </c>
      <c r="K4391" t="s">
        <v>214</v>
      </c>
      <c r="L4391" t="s">
        <v>527</v>
      </c>
      <c r="M4391" t="s">
        <v>528</v>
      </c>
      <c r="N4391" t="s">
        <v>305</v>
      </c>
      <c r="O4391" t="s">
        <v>263</v>
      </c>
      <c r="P4391" t="s">
        <v>357</v>
      </c>
      <c r="Q4391" t="s">
        <v>358</v>
      </c>
      <c r="R4391" t="s">
        <v>359</v>
      </c>
      <c r="S4391" t="s">
        <v>264</v>
      </c>
      <c r="T4391" t="s">
        <v>265</v>
      </c>
      <c r="U4391" s="61" t="s">
        <v>266</v>
      </c>
      <c r="V4391" t="s">
        <v>235</v>
      </c>
      <c r="W4391" t="s">
        <v>263</v>
      </c>
      <c r="X4391" s="59">
        <v>18000</v>
      </c>
      <c r="Y4391" s="59">
        <v>18000</v>
      </c>
      <c r="AA4391" s="146" t="str">
        <f t="shared" si="837"/>
        <v>EX</v>
      </c>
      <c r="AB4391" s="146">
        <f t="shared" si="839"/>
        <v>0</v>
      </c>
      <c r="AC4391" t="str">
        <f t="shared" si="842"/>
        <v>EX</v>
      </c>
      <c r="AD4391" s="74">
        <f t="shared" si="843"/>
        <v>18000</v>
      </c>
      <c r="AE4391" s="74">
        <f t="shared" si="848"/>
        <v>18000</v>
      </c>
      <c r="AF4391">
        <v>1</v>
      </c>
      <c r="AG4391">
        <v>0</v>
      </c>
      <c r="AH4391" s="74">
        <v>0</v>
      </c>
      <c r="AJ4391" s="74">
        <f t="shared" si="844"/>
        <v>0</v>
      </c>
      <c r="AK4391" s="74">
        <f t="shared" si="838"/>
        <v>18000</v>
      </c>
      <c r="AL4391" t="str">
        <f t="shared" si="845"/>
        <v>N</v>
      </c>
      <c r="AN4391" t="s">
        <v>98</v>
      </c>
      <c r="AO4391" t="s">
        <v>97</v>
      </c>
      <c r="AP4391" t="str">
        <f t="shared" si="846"/>
        <v>99</v>
      </c>
      <c r="AQ4391" s="145" t="s">
        <v>1826</v>
      </c>
      <c r="AR4391" t="str">
        <f t="shared" si="847"/>
        <v>1-Adjusted Base Budget</v>
      </c>
      <c r="AS4391" s="145" t="s">
        <v>1827</v>
      </c>
      <c r="AT4391" t="s">
        <v>213</v>
      </c>
      <c r="AV4391" t="str">
        <f t="shared" si="841"/>
        <v>CONT</v>
      </c>
      <c r="AW4391" t="str">
        <f t="shared" si="840"/>
        <v>SYSTEM CONTINGENCIES</v>
      </c>
    </row>
    <row r="4392" spans="1:49">
      <c r="A4392" s="59">
        <v>2018</v>
      </c>
      <c r="B4392" t="s">
        <v>137</v>
      </c>
      <c r="C4392" t="s">
        <v>98</v>
      </c>
      <c r="D4392" t="s">
        <v>1467</v>
      </c>
      <c r="E4392" t="s">
        <v>1470</v>
      </c>
      <c r="F4392" t="s">
        <v>228</v>
      </c>
      <c r="H4392" t="s">
        <v>1471</v>
      </c>
      <c r="I4392" s="170" t="s">
        <v>96</v>
      </c>
      <c r="J4392" t="s">
        <v>97</v>
      </c>
      <c r="K4392" t="s">
        <v>214</v>
      </c>
      <c r="L4392" t="s">
        <v>406</v>
      </c>
      <c r="M4392" t="s">
        <v>407</v>
      </c>
      <c r="N4392" t="s">
        <v>217</v>
      </c>
      <c r="O4392" t="s">
        <v>263</v>
      </c>
      <c r="P4392" t="s">
        <v>379</v>
      </c>
      <c r="Q4392" t="s">
        <v>379</v>
      </c>
      <c r="R4392" t="s">
        <v>380</v>
      </c>
      <c r="S4392" t="s">
        <v>264</v>
      </c>
      <c r="T4392" t="s">
        <v>265</v>
      </c>
      <c r="U4392" s="61" t="s">
        <v>266</v>
      </c>
      <c r="V4392" t="s">
        <v>235</v>
      </c>
      <c r="W4392" t="s">
        <v>263</v>
      </c>
      <c r="X4392" s="59">
        <v>21143</v>
      </c>
      <c r="Y4392" s="59">
        <v>21143</v>
      </c>
      <c r="AA4392" s="146" t="str">
        <f t="shared" si="837"/>
        <v>EX</v>
      </c>
      <c r="AB4392" s="146">
        <f t="shared" si="839"/>
        <v>0</v>
      </c>
      <c r="AC4392" t="str">
        <f t="shared" si="842"/>
        <v>EX</v>
      </c>
      <c r="AD4392" s="74">
        <f t="shared" si="843"/>
        <v>21143</v>
      </c>
      <c r="AE4392" s="74">
        <f t="shared" si="848"/>
        <v>21143</v>
      </c>
      <c r="AF4392">
        <v>1</v>
      </c>
      <c r="AG4392">
        <v>0</v>
      </c>
      <c r="AH4392" s="74">
        <v>0</v>
      </c>
      <c r="AJ4392" s="74">
        <f t="shared" si="844"/>
        <v>0</v>
      </c>
      <c r="AK4392" s="74">
        <f t="shared" si="838"/>
        <v>21143</v>
      </c>
      <c r="AL4392" t="str">
        <f t="shared" si="845"/>
        <v>N</v>
      </c>
      <c r="AN4392" t="s">
        <v>98</v>
      </c>
      <c r="AO4392" t="s">
        <v>97</v>
      </c>
      <c r="AP4392" t="str">
        <f t="shared" si="846"/>
        <v>99</v>
      </c>
      <c r="AQ4392" s="145" t="s">
        <v>1826</v>
      </c>
      <c r="AR4392" t="str">
        <f t="shared" si="847"/>
        <v>1-Adjusted Base Budget</v>
      </c>
      <c r="AS4392" s="145" t="s">
        <v>1827</v>
      </c>
      <c r="AT4392" t="s">
        <v>213</v>
      </c>
      <c r="AV4392" t="str">
        <f t="shared" si="841"/>
        <v>CONT</v>
      </c>
      <c r="AW4392" t="str">
        <f t="shared" si="840"/>
        <v>SYSTEM CONTINGENCIES</v>
      </c>
    </row>
    <row r="4393" spans="1:49">
      <c r="A4393" s="59">
        <v>2018</v>
      </c>
      <c r="B4393" t="s">
        <v>137</v>
      </c>
      <c r="C4393" t="s">
        <v>98</v>
      </c>
      <c r="D4393" t="s">
        <v>1467</v>
      </c>
      <c r="E4393" t="s">
        <v>1470</v>
      </c>
      <c r="F4393" t="s">
        <v>228</v>
      </c>
      <c r="H4393" t="s">
        <v>1471</v>
      </c>
      <c r="I4393" s="170" t="s">
        <v>96</v>
      </c>
      <c r="J4393" t="s">
        <v>97</v>
      </c>
      <c r="K4393" t="s">
        <v>214</v>
      </c>
      <c r="L4393" t="s">
        <v>923</v>
      </c>
      <c r="M4393" t="s">
        <v>924</v>
      </c>
      <c r="N4393" t="s">
        <v>217</v>
      </c>
      <c r="O4393" t="s">
        <v>263</v>
      </c>
      <c r="P4393" t="s">
        <v>925</v>
      </c>
      <c r="Q4393" t="s">
        <v>926</v>
      </c>
      <c r="R4393" t="s">
        <v>927</v>
      </c>
      <c r="S4393" t="s">
        <v>264</v>
      </c>
      <c r="T4393" t="s">
        <v>265</v>
      </c>
      <c r="U4393" s="61" t="s">
        <v>266</v>
      </c>
      <c r="V4393" t="s">
        <v>235</v>
      </c>
      <c r="W4393" t="s">
        <v>263</v>
      </c>
      <c r="X4393" s="59">
        <v>27500</v>
      </c>
      <c r="Y4393" s="59">
        <v>27500</v>
      </c>
      <c r="AA4393" s="146" t="str">
        <f t="shared" ref="AA4393:AA4456" si="849">IF(P4393 ="CORI","IN",IF(P4393 ="TRIN","IN",O4393))</f>
        <v>EX</v>
      </c>
      <c r="AB4393" s="146">
        <f t="shared" si="839"/>
        <v>0</v>
      </c>
      <c r="AC4393" t="str">
        <f t="shared" si="842"/>
        <v>EX</v>
      </c>
      <c r="AD4393" s="74">
        <f t="shared" si="843"/>
        <v>27500</v>
      </c>
      <c r="AE4393" s="74">
        <f t="shared" si="848"/>
        <v>27500</v>
      </c>
      <c r="AF4393">
        <v>1</v>
      </c>
      <c r="AG4393">
        <v>0</v>
      </c>
      <c r="AH4393" s="74">
        <v>0</v>
      </c>
      <c r="AJ4393" s="74">
        <f t="shared" si="844"/>
        <v>0</v>
      </c>
      <c r="AK4393" s="74">
        <f t="shared" si="838"/>
        <v>27500</v>
      </c>
      <c r="AL4393" t="str">
        <f t="shared" si="845"/>
        <v>N</v>
      </c>
      <c r="AN4393" t="s">
        <v>98</v>
      </c>
      <c r="AO4393" t="s">
        <v>97</v>
      </c>
      <c r="AP4393" t="str">
        <f t="shared" si="846"/>
        <v>99</v>
      </c>
      <c r="AQ4393" s="145" t="s">
        <v>1826</v>
      </c>
      <c r="AR4393" t="str">
        <f t="shared" si="847"/>
        <v>1-Adjusted Base Budget</v>
      </c>
      <c r="AS4393" s="145" t="s">
        <v>1827</v>
      </c>
      <c r="AT4393" t="s">
        <v>213</v>
      </c>
      <c r="AV4393" t="str">
        <f t="shared" si="841"/>
        <v>CONT</v>
      </c>
      <c r="AW4393" t="str">
        <f t="shared" si="840"/>
        <v>SYSTEM CONTINGENCIES</v>
      </c>
    </row>
    <row r="4394" spans="1:49">
      <c r="A4394" s="59">
        <v>2018</v>
      </c>
      <c r="B4394" t="s">
        <v>137</v>
      </c>
      <c r="C4394" t="s">
        <v>98</v>
      </c>
      <c r="D4394" t="s">
        <v>1467</v>
      </c>
      <c r="E4394" t="s">
        <v>1470</v>
      </c>
      <c r="F4394" t="s">
        <v>228</v>
      </c>
      <c r="H4394" t="s">
        <v>1471</v>
      </c>
      <c r="I4394" s="170" t="s">
        <v>96</v>
      </c>
      <c r="J4394" t="s">
        <v>97</v>
      </c>
      <c r="K4394" t="s">
        <v>214</v>
      </c>
      <c r="L4394" t="s">
        <v>267</v>
      </c>
      <c r="M4394" t="s">
        <v>268</v>
      </c>
      <c r="N4394" t="s">
        <v>217</v>
      </c>
      <c r="O4394" t="s">
        <v>263</v>
      </c>
      <c r="P4394" t="s">
        <v>269</v>
      </c>
      <c r="Q4394" t="s">
        <v>270</v>
      </c>
      <c r="R4394" t="s">
        <v>271</v>
      </c>
      <c r="S4394" t="s">
        <v>272</v>
      </c>
      <c r="T4394" t="s">
        <v>270</v>
      </c>
      <c r="U4394" s="61" t="s">
        <v>273</v>
      </c>
      <c r="V4394" t="s">
        <v>235</v>
      </c>
      <c r="W4394" t="s">
        <v>263</v>
      </c>
      <c r="X4394" s="59">
        <v>93813</v>
      </c>
      <c r="Y4394" s="59">
        <v>93813</v>
      </c>
      <c r="AA4394" s="146" t="str">
        <f t="shared" si="849"/>
        <v>EX</v>
      </c>
      <c r="AB4394" s="146">
        <f t="shared" si="839"/>
        <v>0</v>
      </c>
      <c r="AC4394" t="str">
        <f t="shared" si="842"/>
        <v>EX</v>
      </c>
      <c r="AD4394" s="74">
        <f t="shared" si="843"/>
        <v>93813</v>
      </c>
      <c r="AE4394" s="74">
        <f t="shared" si="848"/>
        <v>93813</v>
      </c>
      <c r="AF4394">
        <v>1</v>
      </c>
      <c r="AG4394">
        <v>0</v>
      </c>
      <c r="AH4394" s="74">
        <v>0</v>
      </c>
      <c r="AJ4394" s="74">
        <f t="shared" si="844"/>
        <v>0</v>
      </c>
      <c r="AK4394" s="74">
        <f t="shared" si="838"/>
        <v>93813</v>
      </c>
      <c r="AL4394" t="str">
        <f t="shared" si="845"/>
        <v>N</v>
      </c>
      <c r="AN4394" t="s">
        <v>98</v>
      </c>
      <c r="AO4394" t="s">
        <v>97</v>
      </c>
      <c r="AP4394" t="str">
        <f t="shared" si="846"/>
        <v>99</v>
      </c>
      <c r="AQ4394" s="145" t="s">
        <v>1826</v>
      </c>
      <c r="AR4394" t="str">
        <f t="shared" si="847"/>
        <v>1-Adjusted Base Budget</v>
      </c>
      <c r="AS4394" s="145" t="s">
        <v>1827</v>
      </c>
      <c r="AT4394" t="s">
        <v>213</v>
      </c>
      <c r="AV4394" t="str">
        <f t="shared" si="841"/>
        <v>CONT</v>
      </c>
      <c r="AW4394" t="str">
        <f t="shared" si="840"/>
        <v>SYSTEM CONTINGENCIES</v>
      </c>
    </row>
    <row r="4395" spans="1:49">
      <c r="A4395" s="59">
        <v>2018</v>
      </c>
      <c r="B4395" t="s">
        <v>137</v>
      </c>
      <c r="C4395" t="s">
        <v>98</v>
      </c>
      <c r="D4395" t="s">
        <v>1467</v>
      </c>
      <c r="E4395" t="s">
        <v>1470</v>
      </c>
      <c r="F4395" t="s">
        <v>228</v>
      </c>
      <c r="H4395" t="s">
        <v>1471</v>
      </c>
      <c r="I4395" s="170" t="s">
        <v>96</v>
      </c>
      <c r="J4395" t="s">
        <v>97</v>
      </c>
      <c r="K4395" t="s">
        <v>214</v>
      </c>
      <c r="L4395" t="s">
        <v>267</v>
      </c>
      <c r="M4395" t="s">
        <v>268</v>
      </c>
      <c r="N4395" t="s">
        <v>1479</v>
      </c>
      <c r="O4395" t="s">
        <v>263</v>
      </c>
      <c r="P4395" t="s">
        <v>269</v>
      </c>
      <c r="Q4395" t="s">
        <v>270</v>
      </c>
      <c r="R4395" t="s">
        <v>271</v>
      </c>
      <c r="S4395" t="s">
        <v>272</v>
      </c>
      <c r="T4395" t="s">
        <v>270</v>
      </c>
      <c r="U4395" s="61" t="s">
        <v>273</v>
      </c>
      <c r="V4395" t="s">
        <v>235</v>
      </c>
      <c r="W4395" t="s">
        <v>263</v>
      </c>
      <c r="X4395" s="59">
        <v>84306</v>
      </c>
      <c r="Y4395" s="59">
        <v>84306</v>
      </c>
      <c r="AA4395" s="146" t="str">
        <f t="shared" si="849"/>
        <v>EX</v>
      </c>
      <c r="AB4395" s="146">
        <f t="shared" si="839"/>
        <v>0</v>
      </c>
      <c r="AC4395" t="str">
        <f t="shared" si="842"/>
        <v>EX</v>
      </c>
      <c r="AD4395" s="74">
        <f t="shared" si="843"/>
        <v>84306</v>
      </c>
      <c r="AE4395" s="74">
        <f t="shared" si="848"/>
        <v>84306</v>
      </c>
      <c r="AF4395">
        <v>1</v>
      </c>
      <c r="AG4395">
        <v>0</v>
      </c>
      <c r="AH4395" s="74">
        <v>0</v>
      </c>
      <c r="AJ4395" s="74">
        <f t="shared" si="844"/>
        <v>0</v>
      </c>
      <c r="AK4395" s="74">
        <f t="shared" si="838"/>
        <v>84306</v>
      </c>
      <c r="AL4395" t="str">
        <f t="shared" si="845"/>
        <v>N</v>
      </c>
      <c r="AN4395" t="s">
        <v>98</v>
      </c>
      <c r="AO4395" t="s">
        <v>97</v>
      </c>
      <c r="AP4395" t="str">
        <f t="shared" si="846"/>
        <v>99</v>
      </c>
      <c r="AQ4395" s="145" t="s">
        <v>1826</v>
      </c>
      <c r="AR4395" t="str">
        <f t="shared" si="847"/>
        <v>1-Adjusted Base Budget</v>
      </c>
      <c r="AS4395" s="145" t="s">
        <v>1827</v>
      </c>
      <c r="AT4395" t="s">
        <v>213</v>
      </c>
      <c r="AV4395" t="str">
        <f t="shared" si="841"/>
        <v>CONT</v>
      </c>
      <c r="AW4395" t="str">
        <f t="shared" si="840"/>
        <v>SYSTEM CONTINGENCIES</v>
      </c>
    </row>
    <row r="4396" spans="1:49">
      <c r="A4396" s="59">
        <v>2018</v>
      </c>
      <c r="B4396" t="s">
        <v>137</v>
      </c>
      <c r="C4396" t="s">
        <v>98</v>
      </c>
      <c r="D4396" t="s">
        <v>1467</v>
      </c>
      <c r="E4396" t="s">
        <v>1470</v>
      </c>
      <c r="F4396" t="s">
        <v>228</v>
      </c>
      <c r="H4396" t="s">
        <v>1471</v>
      </c>
      <c r="I4396" s="170" t="s">
        <v>96</v>
      </c>
      <c r="J4396" t="s">
        <v>97</v>
      </c>
      <c r="K4396" t="s">
        <v>214</v>
      </c>
      <c r="L4396" t="s">
        <v>267</v>
      </c>
      <c r="M4396" t="s">
        <v>268</v>
      </c>
      <c r="N4396" t="s">
        <v>1480</v>
      </c>
      <c r="O4396" t="s">
        <v>263</v>
      </c>
      <c r="P4396" t="s">
        <v>269</v>
      </c>
      <c r="Q4396" t="s">
        <v>270</v>
      </c>
      <c r="R4396" t="s">
        <v>271</v>
      </c>
      <c r="S4396" t="s">
        <v>272</v>
      </c>
      <c r="T4396" t="s">
        <v>270</v>
      </c>
      <c r="U4396" s="61" t="s">
        <v>273</v>
      </c>
      <c r="V4396" t="s">
        <v>235</v>
      </c>
      <c r="W4396" t="s">
        <v>263</v>
      </c>
      <c r="X4396" s="59">
        <v>-436</v>
      </c>
      <c r="Y4396" s="59">
        <v>-436</v>
      </c>
      <c r="AA4396" s="146" t="str">
        <f t="shared" si="849"/>
        <v>EX</v>
      </c>
      <c r="AB4396" s="146">
        <f t="shared" si="839"/>
        <v>0</v>
      </c>
      <c r="AC4396" t="str">
        <f t="shared" si="842"/>
        <v>EX</v>
      </c>
      <c r="AD4396" s="74">
        <f t="shared" si="843"/>
        <v>-436</v>
      </c>
      <c r="AE4396" s="74">
        <f t="shared" si="848"/>
        <v>-436</v>
      </c>
      <c r="AF4396">
        <v>1</v>
      </c>
      <c r="AG4396">
        <v>0</v>
      </c>
      <c r="AH4396" s="74">
        <v>0</v>
      </c>
      <c r="AJ4396" s="74">
        <f t="shared" si="844"/>
        <v>0</v>
      </c>
      <c r="AK4396" s="74">
        <f t="shared" si="838"/>
        <v>-436</v>
      </c>
      <c r="AL4396" t="str">
        <f t="shared" si="845"/>
        <v>N</v>
      </c>
      <c r="AN4396" t="s">
        <v>98</v>
      </c>
      <c r="AO4396" t="s">
        <v>97</v>
      </c>
      <c r="AP4396" t="str">
        <f t="shared" si="846"/>
        <v>99</v>
      </c>
      <c r="AQ4396" s="145" t="s">
        <v>1826</v>
      </c>
      <c r="AR4396" t="str">
        <f t="shared" si="847"/>
        <v>1-Adjusted Base Budget</v>
      </c>
      <c r="AS4396" s="145" t="s">
        <v>1827</v>
      </c>
      <c r="AT4396" t="s">
        <v>213</v>
      </c>
      <c r="AV4396" t="str">
        <f t="shared" si="841"/>
        <v>CONT</v>
      </c>
      <c r="AW4396" t="str">
        <f t="shared" si="840"/>
        <v>SYSTEM CONTINGENCIES</v>
      </c>
    </row>
    <row r="4397" spans="1:49">
      <c r="A4397" s="59">
        <v>2018</v>
      </c>
      <c r="B4397" t="s">
        <v>137</v>
      </c>
      <c r="C4397" t="s">
        <v>98</v>
      </c>
      <c r="D4397" t="s">
        <v>1467</v>
      </c>
      <c r="E4397" t="s">
        <v>1468</v>
      </c>
      <c r="F4397" t="s">
        <v>228</v>
      </c>
      <c r="H4397" t="s">
        <v>1469</v>
      </c>
      <c r="I4397" s="170" t="s">
        <v>96</v>
      </c>
      <c r="J4397" t="s">
        <v>97</v>
      </c>
      <c r="K4397" t="s">
        <v>214</v>
      </c>
      <c r="L4397" t="s">
        <v>320</v>
      </c>
      <c r="M4397" t="s">
        <v>321</v>
      </c>
      <c r="N4397" t="s">
        <v>1472</v>
      </c>
      <c r="O4397" t="s">
        <v>263</v>
      </c>
      <c r="P4397" t="s">
        <v>287</v>
      </c>
      <c r="Q4397" t="s">
        <v>288</v>
      </c>
      <c r="R4397" t="s">
        <v>289</v>
      </c>
      <c r="S4397" t="s">
        <v>281</v>
      </c>
      <c r="T4397" t="s">
        <v>282</v>
      </c>
      <c r="U4397" s="61" t="s">
        <v>283</v>
      </c>
      <c r="V4397" t="s">
        <v>585</v>
      </c>
      <c r="W4397" t="s">
        <v>219</v>
      </c>
      <c r="X4397" s="59">
        <v>98624</v>
      </c>
      <c r="Y4397" s="59">
        <v>98624</v>
      </c>
      <c r="AA4397" s="146" t="str">
        <f t="shared" si="849"/>
        <v>IN</v>
      </c>
      <c r="AB4397" s="146" t="str">
        <f t="shared" si="839"/>
        <v>10cr</v>
      </c>
      <c r="AC4397" t="str">
        <f t="shared" si="842"/>
        <v>Allot/Xfer IN</v>
      </c>
      <c r="AD4397" s="74">
        <f t="shared" si="843"/>
        <v>-98624</v>
      </c>
      <c r="AE4397" s="74">
        <f t="shared" si="848"/>
        <v>98624</v>
      </c>
      <c r="AF4397">
        <v>1</v>
      </c>
      <c r="AG4397">
        <v>0</v>
      </c>
      <c r="AH4397" s="74">
        <v>0</v>
      </c>
      <c r="AJ4397" s="74">
        <f t="shared" si="844"/>
        <v>0</v>
      </c>
      <c r="AK4397" s="74">
        <f t="shared" si="838"/>
        <v>98624</v>
      </c>
      <c r="AL4397" t="str">
        <f t="shared" si="845"/>
        <v>N</v>
      </c>
      <c r="AN4397" t="s">
        <v>98</v>
      </c>
      <c r="AO4397" t="s">
        <v>97</v>
      </c>
      <c r="AP4397" t="str">
        <f t="shared" si="846"/>
        <v>99</v>
      </c>
      <c r="AQ4397" s="145" t="s">
        <v>1826</v>
      </c>
      <c r="AR4397" t="str">
        <f t="shared" si="847"/>
        <v>1-Adjusted Base Budget</v>
      </c>
      <c r="AS4397" s="145" t="s">
        <v>1827</v>
      </c>
      <c r="AT4397" t="s">
        <v>213</v>
      </c>
      <c r="AV4397" t="str">
        <f t="shared" si="841"/>
        <v>CONT</v>
      </c>
      <c r="AW4397" t="str">
        <f t="shared" si="840"/>
        <v>SYSTEM CONTINGENCIES</v>
      </c>
    </row>
    <row r="4398" spans="1:49">
      <c r="A4398" s="59">
        <v>2018</v>
      </c>
      <c r="B4398" t="s">
        <v>137</v>
      </c>
      <c r="C4398" t="s">
        <v>98</v>
      </c>
      <c r="D4398" t="s">
        <v>1467</v>
      </c>
      <c r="E4398" t="s">
        <v>1468</v>
      </c>
      <c r="F4398" t="s">
        <v>228</v>
      </c>
      <c r="H4398" t="s">
        <v>1469</v>
      </c>
      <c r="I4398" s="170" t="s">
        <v>96</v>
      </c>
      <c r="J4398" t="s">
        <v>97</v>
      </c>
      <c r="K4398" t="s">
        <v>214</v>
      </c>
      <c r="L4398" t="s">
        <v>320</v>
      </c>
      <c r="M4398" t="s">
        <v>321</v>
      </c>
      <c r="N4398" t="s">
        <v>1473</v>
      </c>
      <c r="O4398" t="s">
        <v>263</v>
      </c>
      <c r="P4398" t="s">
        <v>287</v>
      </c>
      <c r="Q4398" t="s">
        <v>288</v>
      </c>
      <c r="R4398" t="s">
        <v>289</v>
      </c>
      <c r="S4398" t="s">
        <v>281</v>
      </c>
      <c r="T4398" t="s">
        <v>282</v>
      </c>
      <c r="U4398" s="61" t="s">
        <v>283</v>
      </c>
      <c r="V4398" t="s">
        <v>585</v>
      </c>
      <c r="W4398" t="s">
        <v>219</v>
      </c>
      <c r="X4398" s="59">
        <v>177525</v>
      </c>
      <c r="Y4398" s="59">
        <v>177525</v>
      </c>
      <c r="AA4398" s="146" t="str">
        <f t="shared" si="849"/>
        <v>IN</v>
      </c>
      <c r="AB4398" s="146" t="str">
        <f t="shared" si="839"/>
        <v>10cr</v>
      </c>
      <c r="AC4398" t="str">
        <f t="shared" si="842"/>
        <v>Allot/Xfer IN</v>
      </c>
      <c r="AD4398" s="74">
        <f t="shared" si="843"/>
        <v>-177525</v>
      </c>
      <c r="AE4398" s="74">
        <f t="shared" si="848"/>
        <v>177525</v>
      </c>
      <c r="AF4398">
        <v>1</v>
      </c>
      <c r="AG4398">
        <v>0</v>
      </c>
      <c r="AH4398" s="74">
        <v>0</v>
      </c>
      <c r="AJ4398" s="74">
        <f t="shared" si="844"/>
        <v>0</v>
      </c>
      <c r="AK4398" s="74">
        <f t="shared" si="838"/>
        <v>177525</v>
      </c>
      <c r="AL4398" t="str">
        <f t="shared" si="845"/>
        <v>N</v>
      </c>
      <c r="AN4398" t="s">
        <v>98</v>
      </c>
      <c r="AO4398" t="s">
        <v>97</v>
      </c>
      <c r="AP4398" t="str">
        <f t="shared" si="846"/>
        <v>99</v>
      </c>
      <c r="AQ4398" s="145" t="s">
        <v>1826</v>
      </c>
      <c r="AR4398" t="str">
        <f t="shared" si="847"/>
        <v>1-Adjusted Base Budget</v>
      </c>
      <c r="AS4398" s="145" t="s">
        <v>1827</v>
      </c>
      <c r="AT4398" t="s">
        <v>213</v>
      </c>
      <c r="AV4398" t="str">
        <f t="shared" si="841"/>
        <v>CONT</v>
      </c>
      <c r="AW4398" t="str">
        <f t="shared" si="840"/>
        <v>SYSTEM CONTINGENCIES</v>
      </c>
    </row>
    <row r="4399" spans="1:49">
      <c r="A4399" s="59">
        <v>2018</v>
      </c>
      <c r="B4399" t="s">
        <v>137</v>
      </c>
      <c r="C4399" t="s">
        <v>98</v>
      </c>
      <c r="D4399" t="s">
        <v>1467</v>
      </c>
      <c r="E4399" t="s">
        <v>1468</v>
      </c>
      <c r="F4399" t="s">
        <v>228</v>
      </c>
      <c r="H4399" t="s">
        <v>1469</v>
      </c>
      <c r="I4399" s="170" t="s">
        <v>96</v>
      </c>
      <c r="J4399" t="s">
        <v>97</v>
      </c>
      <c r="K4399" t="s">
        <v>214</v>
      </c>
      <c r="L4399" t="s">
        <v>320</v>
      </c>
      <c r="M4399" t="s">
        <v>321</v>
      </c>
      <c r="N4399" t="s">
        <v>970</v>
      </c>
      <c r="O4399" t="s">
        <v>263</v>
      </c>
      <c r="P4399" t="s">
        <v>287</v>
      </c>
      <c r="Q4399" t="s">
        <v>288</v>
      </c>
      <c r="R4399" t="s">
        <v>289</v>
      </c>
      <c r="S4399" t="s">
        <v>281</v>
      </c>
      <c r="T4399" t="s">
        <v>282</v>
      </c>
      <c r="U4399" s="61" t="s">
        <v>283</v>
      </c>
      <c r="V4399" t="s">
        <v>585</v>
      </c>
      <c r="W4399" t="s">
        <v>219</v>
      </c>
      <c r="X4399" s="59">
        <v>2485329</v>
      </c>
      <c r="Y4399" s="59">
        <v>2485329</v>
      </c>
      <c r="AA4399" s="146" t="str">
        <f t="shared" si="849"/>
        <v>IN</v>
      </c>
      <c r="AB4399" s="146" t="str">
        <f t="shared" si="839"/>
        <v>10cr</v>
      </c>
      <c r="AC4399" t="str">
        <f t="shared" si="842"/>
        <v>Allot/Xfer IN</v>
      </c>
      <c r="AD4399" s="74">
        <f t="shared" si="843"/>
        <v>-2485329</v>
      </c>
      <c r="AE4399" s="74">
        <f t="shared" si="848"/>
        <v>2485329</v>
      </c>
      <c r="AF4399">
        <v>1</v>
      </c>
      <c r="AG4399">
        <v>0</v>
      </c>
      <c r="AH4399" s="74">
        <v>0</v>
      </c>
      <c r="AJ4399" s="74">
        <f t="shared" si="844"/>
        <v>0</v>
      </c>
      <c r="AK4399" s="74">
        <f t="shared" si="838"/>
        <v>2485329</v>
      </c>
      <c r="AL4399" t="str">
        <f t="shared" si="845"/>
        <v>N</v>
      </c>
      <c r="AN4399" t="s">
        <v>98</v>
      </c>
      <c r="AO4399" t="s">
        <v>97</v>
      </c>
      <c r="AP4399" t="str">
        <f t="shared" si="846"/>
        <v>99</v>
      </c>
      <c r="AQ4399" s="145" t="s">
        <v>1826</v>
      </c>
      <c r="AR4399" t="str">
        <f t="shared" si="847"/>
        <v>1-Adjusted Base Budget</v>
      </c>
      <c r="AS4399" s="145" t="s">
        <v>1827</v>
      </c>
      <c r="AT4399" t="s">
        <v>213</v>
      </c>
      <c r="AV4399" t="str">
        <f t="shared" si="841"/>
        <v>CONT</v>
      </c>
      <c r="AW4399" t="str">
        <f t="shared" si="840"/>
        <v>SYSTEM CONTINGENCIES</v>
      </c>
    </row>
    <row r="4400" spans="1:49">
      <c r="A4400" s="59">
        <v>2018</v>
      </c>
      <c r="B4400" t="s">
        <v>137</v>
      </c>
      <c r="C4400" t="s">
        <v>98</v>
      </c>
      <c r="D4400" t="s">
        <v>1467</v>
      </c>
      <c r="E4400" t="s">
        <v>1468</v>
      </c>
      <c r="F4400" t="s">
        <v>228</v>
      </c>
      <c r="H4400" t="s">
        <v>1469</v>
      </c>
      <c r="I4400" s="170" t="s">
        <v>96</v>
      </c>
      <c r="J4400" t="s">
        <v>97</v>
      </c>
      <c r="K4400" t="s">
        <v>214</v>
      </c>
      <c r="L4400" t="s">
        <v>320</v>
      </c>
      <c r="M4400" t="s">
        <v>321</v>
      </c>
      <c r="N4400" t="s">
        <v>256</v>
      </c>
      <c r="O4400" t="s">
        <v>263</v>
      </c>
      <c r="P4400" t="s">
        <v>287</v>
      </c>
      <c r="Q4400" t="s">
        <v>288</v>
      </c>
      <c r="R4400" t="s">
        <v>289</v>
      </c>
      <c r="S4400" t="s">
        <v>281</v>
      </c>
      <c r="T4400" t="s">
        <v>282</v>
      </c>
      <c r="U4400" s="61" t="s">
        <v>283</v>
      </c>
      <c r="V4400" t="s">
        <v>585</v>
      </c>
      <c r="W4400" t="s">
        <v>219</v>
      </c>
      <c r="X4400" s="59">
        <v>49312</v>
      </c>
      <c r="Y4400" s="59">
        <v>49312</v>
      </c>
      <c r="AA4400" s="146" t="str">
        <f t="shared" si="849"/>
        <v>IN</v>
      </c>
      <c r="AB4400" s="146" t="str">
        <f t="shared" si="839"/>
        <v>10cr</v>
      </c>
      <c r="AC4400" t="str">
        <f t="shared" si="842"/>
        <v>Allot/Xfer IN</v>
      </c>
      <c r="AD4400" s="74">
        <f t="shared" si="843"/>
        <v>-49312</v>
      </c>
      <c r="AE4400" s="74">
        <f t="shared" si="848"/>
        <v>49312</v>
      </c>
      <c r="AF4400">
        <v>1</v>
      </c>
      <c r="AG4400">
        <v>0</v>
      </c>
      <c r="AH4400" s="74">
        <v>0</v>
      </c>
      <c r="AJ4400" s="74">
        <f t="shared" si="844"/>
        <v>0</v>
      </c>
      <c r="AK4400" s="74">
        <f t="shared" si="838"/>
        <v>49312</v>
      </c>
      <c r="AL4400" t="str">
        <f t="shared" si="845"/>
        <v>N</v>
      </c>
      <c r="AN4400" t="s">
        <v>98</v>
      </c>
      <c r="AO4400" t="s">
        <v>97</v>
      </c>
      <c r="AP4400" t="str">
        <f t="shared" si="846"/>
        <v>99</v>
      </c>
      <c r="AQ4400" s="145" t="s">
        <v>1826</v>
      </c>
      <c r="AR4400" t="str">
        <f t="shared" si="847"/>
        <v>1-Adjusted Base Budget</v>
      </c>
      <c r="AS4400" s="145" t="s">
        <v>1827</v>
      </c>
      <c r="AT4400" t="s">
        <v>213</v>
      </c>
      <c r="AV4400" t="str">
        <f t="shared" si="841"/>
        <v>CONT</v>
      </c>
      <c r="AW4400" t="str">
        <f t="shared" si="840"/>
        <v>SYSTEM CONTINGENCIES</v>
      </c>
    </row>
    <row r="4401" spans="1:49">
      <c r="A4401" s="59">
        <v>2018</v>
      </c>
      <c r="B4401" t="s">
        <v>137</v>
      </c>
      <c r="C4401" t="s">
        <v>98</v>
      </c>
      <c r="D4401" t="s">
        <v>1467</v>
      </c>
      <c r="E4401" t="s">
        <v>1468</v>
      </c>
      <c r="F4401" t="s">
        <v>228</v>
      </c>
      <c r="H4401" t="s">
        <v>1469</v>
      </c>
      <c r="I4401" s="170" t="s">
        <v>96</v>
      </c>
      <c r="J4401" t="s">
        <v>97</v>
      </c>
      <c r="K4401" t="s">
        <v>214</v>
      </c>
      <c r="L4401" t="s">
        <v>320</v>
      </c>
      <c r="M4401" t="s">
        <v>321</v>
      </c>
      <c r="N4401" t="s">
        <v>807</v>
      </c>
      <c r="O4401" t="s">
        <v>263</v>
      </c>
      <c r="P4401" t="s">
        <v>287</v>
      </c>
      <c r="Q4401" t="s">
        <v>288</v>
      </c>
      <c r="R4401" t="s">
        <v>289</v>
      </c>
      <c r="S4401" t="s">
        <v>281</v>
      </c>
      <c r="T4401" t="s">
        <v>282</v>
      </c>
      <c r="U4401" s="61" t="s">
        <v>283</v>
      </c>
      <c r="V4401" t="s">
        <v>585</v>
      </c>
      <c r="W4401" t="s">
        <v>219</v>
      </c>
      <c r="X4401" s="59">
        <v>55647</v>
      </c>
      <c r="Y4401" s="59">
        <v>55647</v>
      </c>
      <c r="AA4401" s="146" t="str">
        <f t="shared" si="849"/>
        <v>IN</v>
      </c>
      <c r="AB4401" s="146" t="str">
        <f t="shared" si="839"/>
        <v>10cr</v>
      </c>
      <c r="AC4401" t="str">
        <f t="shared" si="842"/>
        <v>Allot/Xfer IN</v>
      </c>
      <c r="AD4401" s="74">
        <f t="shared" si="843"/>
        <v>-55647</v>
      </c>
      <c r="AE4401" s="74">
        <f t="shared" si="848"/>
        <v>55647</v>
      </c>
      <c r="AF4401">
        <v>1</v>
      </c>
      <c r="AG4401">
        <v>0</v>
      </c>
      <c r="AH4401" s="74">
        <v>0</v>
      </c>
      <c r="AJ4401" s="74">
        <f t="shared" si="844"/>
        <v>0</v>
      </c>
      <c r="AK4401" s="74">
        <f t="shared" si="838"/>
        <v>55647</v>
      </c>
      <c r="AL4401" t="str">
        <f t="shared" si="845"/>
        <v>N</v>
      </c>
      <c r="AN4401" t="s">
        <v>98</v>
      </c>
      <c r="AO4401" t="s">
        <v>97</v>
      </c>
      <c r="AP4401" t="str">
        <f t="shared" si="846"/>
        <v>99</v>
      </c>
      <c r="AQ4401" s="145" t="s">
        <v>1826</v>
      </c>
      <c r="AR4401" t="str">
        <f t="shared" si="847"/>
        <v>1-Adjusted Base Budget</v>
      </c>
      <c r="AS4401" s="145" t="s">
        <v>1827</v>
      </c>
      <c r="AT4401" t="s">
        <v>213</v>
      </c>
      <c r="AV4401" t="str">
        <f t="shared" si="841"/>
        <v>CONT</v>
      </c>
      <c r="AW4401" t="str">
        <f t="shared" si="840"/>
        <v>SYSTEM CONTINGENCIES</v>
      </c>
    </row>
    <row r="4402" spans="1:49">
      <c r="A4402" s="59">
        <v>2018</v>
      </c>
      <c r="B4402" t="s">
        <v>137</v>
      </c>
      <c r="C4402" t="s">
        <v>98</v>
      </c>
      <c r="D4402" t="s">
        <v>1467</v>
      </c>
      <c r="E4402" t="s">
        <v>1468</v>
      </c>
      <c r="F4402" t="s">
        <v>228</v>
      </c>
      <c r="H4402" t="s">
        <v>1469</v>
      </c>
      <c r="I4402" s="170" t="s">
        <v>96</v>
      </c>
      <c r="J4402" t="s">
        <v>97</v>
      </c>
      <c r="K4402" t="s">
        <v>214</v>
      </c>
      <c r="L4402" t="s">
        <v>320</v>
      </c>
      <c r="M4402" t="s">
        <v>321</v>
      </c>
      <c r="N4402" t="s">
        <v>219</v>
      </c>
      <c r="O4402" t="s">
        <v>263</v>
      </c>
      <c r="P4402" t="s">
        <v>287</v>
      </c>
      <c r="Q4402" t="s">
        <v>288</v>
      </c>
      <c r="R4402" t="s">
        <v>289</v>
      </c>
      <c r="S4402" t="s">
        <v>281</v>
      </c>
      <c r="T4402" t="s">
        <v>282</v>
      </c>
      <c r="U4402" s="61" t="s">
        <v>283</v>
      </c>
      <c r="V4402" t="s">
        <v>585</v>
      </c>
      <c r="W4402" t="s">
        <v>219</v>
      </c>
      <c r="X4402" s="59">
        <v>1484766</v>
      </c>
      <c r="Y4402" s="59">
        <v>1484766</v>
      </c>
      <c r="AA4402" s="146" t="str">
        <f t="shared" si="849"/>
        <v>IN</v>
      </c>
      <c r="AB4402" s="146" t="str">
        <f t="shared" si="839"/>
        <v>10cr</v>
      </c>
      <c r="AC4402" t="str">
        <f t="shared" si="842"/>
        <v>Allot/Xfer IN</v>
      </c>
      <c r="AD4402" s="74">
        <f t="shared" si="843"/>
        <v>-1484766</v>
      </c>
      <c r="AE4402" s="74">
        <f t="shared" si="848"/>
        <v>1484766</v>
      </c>
      <c r="AF4402">
        <v>1</v>
      </c>
      <c r="AG4402">
        <v>0</v>
      </c>
      <c r="AH4402" s="74">
        <v>0</v>
      </c>
      <c r="AJ4402" s="74">
        <f t="shared" si="844"/>
        <v>0</v>
      </c>
      <c r="AK4402" s="74">
        <f t="shared" si="838"/>
        <v>1484766</v>
      </c>
      <c r="AL4402" t="str">
        <f t="shared" si="845"/>
        <v>N</v>
      </c>
      <c r="AN4402" t="s">
        <v>98</v>
      </c>
      <c r="AO4402" t="s">
        <v>97</v>
      </c>
      <c r="AP4402" t="str">
        <f t="shared" si="846"/>
        <v>99</v>
      </c>
      <c r="AQ4402" s="145" t="s">
        <v>1826</v>
      </c>
      <c r="AR4402" t="str">
        <f t="shared" si="847"/>
        <v>1-Adjusted Base Budget</v>
      </c>
      <c r="AS4402" s="145" t="s">
        <v>1827</v>
      </c>
      <c r="AT4402" t="s">
        <v>213</v>
      </c>
      <c r="AV4402" t="str">
        <f t="shared" si="841"/>
        <v>CONT</v>
      </c>
      <c r="AW4402" t="str">
        <f t="shared" si="840"/>
        <v>SYSTEM CONTINGENCIES</v>
      </c>
    </row>
    <row r="4403" spans="1:49">
      <c r="A4403" s="59">
        <v>2018</v>
      </c>
      <c r="B4403" t="s">
        <v>137</v>
      </c>
      <c r="C4403" t="s">
        <v>98</v>
      </c>
      <c r="D4403" t="s">
        <v>1467</v>
      </c>
      <c r="E4403" t="s">
        <v>1468</v>
      </c>
      <c r="F4403" t="s">
        <v>228</v>
      </c>
      <c r="H4403" t="s">
        <v>1469</v>
      </c>
      <c r="I4403" s="170" t="s">
        <v>96</v>
      </c>
      <c r="J4403" t="s">
        <v>97</v>
      </c>
      <c r="K4403" t="s">
        <v>214</v>
      </c>
      <c r="L4403" t="s">
        <v>320</v>
      </c>
      <c r="M4403" t="s">
        <v>321</v>
      </c>
      <c r="N4403" t="s">
        <v>1475</v>
      </c>
      <c r="O4403" t="s">
        <v>263</v>
      </c>
      <c r="P4403" t="s">
        <v>287</v>
      </c>
      <c r="Q4403" t="s">
        <v>288</v>
      </c>
      <c r="R4403" t="s">
        <v>289</v>
      </c>
      <c r="S4403" t="s">
        <v>281</v>
      </c>
      <c r="T4403" t="s">
        <v>282</v>
      </c>
      <c r="U4403" s="61" t="s">
        <v>283</v>
      </c>
      <c r="V4403" t="s">
        <v>585</v>
      </c>
      <c r="W4403" t="s">
        <v>219</v>
      </c>
      <c r="X4403" s="59">
        <v>246557</v>
      </c>
      <c r="Y4403" s="59">
        <v>246557</v>
      </c>
      <c r="AA4403" s="146" t="str">
        <f t="shared" si="849"/>
        <v>IN</v>
      </c>
      <c r="AB4403" s="146" t="str">
        <f t="shared" si="839"/>
        <v>10cr</v>
      </c>
      <c r="AC4403" t="str">
        <f t="shared" si="842"/>
        <v>Allot/Xfer IN</v>
      </c>
      <c r="AD4403" s="74">
        <f t="shared" si="843"/>
        <v>-246557</v>
      </c>
      <c r="AE4403" s="74">
        <f t="shared" si="848"/>
        <v>246557</v>
      </c>
      <c r="AF4403">
        <v>1</v>
      </c>
      <c r="AG4403">
        <v>0</v>
      </c>
      <c r="AH4403" s="74">
        <v>0</v>
      </c>
      <c r="AJ4403" s="74">
        <f t="shared" si="844"/>
        <v>0</v>
      </c>
      <c r="AK4403" s="74">
        <f t="shared" ref="AK4403:AK4466" si="850">AE4403 +AJ4403</f>
        <v>246557</v>
      </c>
      <c r="AL4403" t="str">
        <f t="shared" si="845"/>
        <v>N</v>
      </c>
      <c r="AN4403" t="s">
        <v>98</v>
      </c>
      <c r="AO4403" t="s">
        <v>97</v>
      </c>
      <c r="AP4403" t="str">
        <f t="shared" si="846"/>
        <v>99</v>
      </c>
      <c r="AQ4403" s="145" t="s">
        <v>1826</v>
      </c>
      <c r="AR4403" t="str">
        <f t="shared" si="847"/>
        <v>1-Adjusted Base Budget</v>
      </c>
      <c r="AS4403" s="145" t="s">
        <v>1827</v>
      </c>
      <c r="AT4403" t="s">
        <v>213</v>
      </c>
      <c r="AV4403" t="str">
        <f t="shared" si="841"/>
        <v>CONT</v>
      </c>
      <c r="AW4403" t="str">
        <f t="shared" si="840"/>
        <v>SYSTEM CONTINGENCIES</v>
      </c>
    </row>
    <row r="4404" spans="1:49">
      <c r="A4404" s="59">
        <v>2018</v>
      </c>
      <c r="B4404" t="s">
        <v>137</v>
      </c>
      <c r="C4404" t="s">
        <v>98</v>
      </c>
      <c r="D4404" t="s">
        <v>1467</v>
      </c>
      <c r="E4404" t="s">
        <v>1468</v>
      </c>
      <c r="F4404" t="s">
        <v>228</v>
      </c>
      <c r="H4404" t="s">
        <v>1469</v>
      </c>
      <c r="I4404" s="170" t="s">
        <v>96</v>
      </c>
      <c r="J4404" t="s">
        <v>97</v>
      </c>
      <c r="K4404" t="s">
        <v>214</v>
      </c>
      <c r="L4404" t="s">
        <v>320</v>
      </c>
      <c r="M4404" t="s">
        <v>321</v>
      </c>
      <c r="N4404" t="s">
        <v>1114</v>
      </c>
      <c r="O4404" t="s">
        <v>263</v>
      </c>
      <c r="P4404" t="s">
        <v>287</v>
      </c>
      <c r="Q4404" t="s">
        <v>288</v>
      </c>
      <c r="R4404" t="s">
        <v>289</v>
      </c>
      <c r="S4404" t="s">
        <v>281</v>
      </c>
      <c r="T4404" t="s">
        <v>282</v>
      </c>
      <c r="U4404" s="61" t="s">
        <v>283</v>
      </c>
      <c r="V4404" t="s">
        <v>585</v>
      </c>
      <c r="W4404" t="s">
        <v>219</v>
      </c>
      <c r="X4404" s="59">
        <v>93692</v>
      </c>
      <c r="Y4404" s="59">
        <v>93692</v>
      </c>
      <c r="AA4404" s="146" t="str">
        <f t="shared" si="849"/>
        <v>IN</v>
      </c>
      <c r="AB4404" s="146" t="str">
        <f t="shared" si="839"/>
        <v>10cr</v>
      </c>
      <c r="AC4404" t="str">
        <f t="shared" si="842"/>
        <v>Allot/Xfer IN</v>
      </c>
      <c r="AD4404" s="74">
        <f t="shared" si="843"/>
        <v>-93692</v>
      </c>
      <c r="AE4404" s="74">
        <f t="shared" si="848"/>
        <v>93692</v>
      </c>
      <c r="AF4404">
        <v>1</v>
      </c>
      <c r="AG4404">
        <v>0</v>
      </c>
      <c r="AH4404" s="74">
        <v>0</v>
      </c>
      <c r="AJ4404" s="74">
        <f t="shared" si="844"/>
        <v>0</v>
      </c>
      <c r="AK4404" s="74">
        <f t="shared" si="850"/>
        <v>93692</v>
      </c>
      <c r="AL4404" t="str">
        <f t="shared" si="845"/>
        <v>N</v>
      </c>
      <c r="AN4404" t="s">
        <v>98</v>
      </c>
      <c r="AO4404" t="s">
        <v>97</v>
      </c>
      <c r="AP4404" t="str">
        <f t="shared" si="846"/>
        <v>99</v>
      </c>
      <c r="AQ4404" s="145" t="s">
        <v>1826</v>
      </c>
      <c r="AR4404" t="str">
        <f t="shared" si="847"/>
        <v>1-Adjusted Base Budget</v>
      </c>
      <c r="AS4404" s="145" t="s">
        <v>1827</v>
      </c>
      <c r="AT4404" t="s">
        <v>213</v>
      </c>
      <c r="AV4404" t="str">
        <f t="shared" si="841"/>
        <v>CONT</v>
      </c>
      <c r="AW4404" t="str">
        <f t="shared" si="840"/>
        <v>SYSTEM CONTINGENCIES</v>
      </c>
    </row>
    <row r="4405" spans="1:49">
      <c r="A4405" s="59">
        <v>2018</v>
      </c>
      <c r="B4405" t="s">
        <v>137</v>
      </c>
      <c r="C4405" t="s">
        <v>98</v>
      </c>
      <c r="D4405" t="s">
        <v>1467</v>
      </c>
      <c r="E4405" t="s">
        <v>1468</v>
      </c>
      <c r="F4405" t="s">
        <v>228</v>
      </c>
      <c r="H4405" t="s">
        <v>1469</v>
      </c>
      <c r="I4405" s="170" t="s">
        <v>96</v>
      </c>
      <c r="J4405" t="s">
        <v>97</v>
      </c>
      <c r="K4405" t="s">
        <v>214</v>
      </c>
      <c r="L4405" t="s">
        <v>320</v>
      </c>
      <c r="M4405" t="s">
        <v>321</v>
      </c>
      <c r="N4405" t="s">
        <v>1784</v>
      </c>
      <c r="O4405" t="s">
        <v>263</v>
      </c>
      <c r="P4405" t="s">
        <v>287</v>
      </c>
      <c r="Q4405" t="s">
        <v>288</v>
      </c>
      <c r="R4405" t="s">
        <v>289</v>
      </c>
      <c r="S4405" t="s">
        <v>281</v>
      </c>
      <c r="T4405" t="s">
        <v>282</v>
      </c>
      <c r="U4405" s="61" t="s">
        <v>283</v>
      </c>
      <c r="V4405" t="s">
        <v>585</v>
      </c>
      <c r="W4405" t="s">
        <v>219</v>
      </c>
      <c r="X4405" s="59">
        <v>286912</v>
      </c>
      <c r="Y4405" s="59">
        <v>286912</v>
      </c>
      <c r="AA4405" s="146" t="str">
        <f t="shared" si="849"/>
        <v>IN</v>
      </c>
      <c r="AB4405" s="146" t="str">
        <f t="shared" ref="AB4405:AB4468" si="851">IF(O4405 =AA4405,Z4405,"10cr")</f>
        <v>10cr</v>
      </c>
      <c r="AC4405" t="str">
        <f t="shared" si="842"/>
        <v>Allot/Xfer IN</v>
      </c>
      <c r="AD4405" s="74">
        <f t="shared" si="843"/>
        <v>-286912</v>
      </c>
      <c r="AE4405" s="74">
        <f t="shared" si="848"/>
        <v>286912</v>
      </c>
      <c r="AF4405">
        <v>1</v>
      </c>
      <c r="AG4405">
        <v>0</v>
      </c>
      <c r="AH4405" s="74">
        <v>0</v>
      </c>
      <c r="AJ4405" s="74">
        <f t="shared" si="844"/>
        <v>0</v>
      </c>
      <c r="AK4405" s="74">
        <f t="shared" si="850"/>
        <v>286912</v>
      </c>
      <c r="AL4405" t="str">
        <f t="shared" si="845"/>
        <v>N</v>
      </c>
      <c r="AN4405" t="s">
        <v>98</v>
      </c>
      <c r="AO4405" t="s">
        <v>97</v>
      </c>
      <c r="AP4405" t="str">
        <f t="shared" si="846"/>
        <v>99</v>
      </c>
      <c r="AQ4405" s="145" t="s">
        <v>1826</v>
      </c>
      <c r="AR4405" t="str">
        <f t="shared" si="847"/>
        <v>1-Adjusted Base Budget</v>
      </c>
      <c r="AS4405" s="145" t="s">
        <v>1827</v>
      </c>
      <c r="AT4405" t="s">
        <v>213</v>
      </c>
      <c r="AV4405" t="str">
        <f t="shared" si="841"/>
        <v>CONT</v>
      </c>
      <c r="AW4405" t="str">
        <f t="shared" si="840"/>
        <v>SYSTEM CONTINGENCIES</v>
      </c>
    </row>
    <row r="4406" spans="1:49">
      <c r="A4406" s="59">
        <v>2018</v>
      </c>
      <c r="B4406" t="s">
        <v>137</v>
      </c>
      <c r="C4406" t="s">
        <v>98</v>
      </c>
      <c r="D4406" t="s">
        <v>1467</v>
      </c>
      <c r="E4406" t="s">
        <v>1468</v>
      </c>
      <c r="F4406" t="s">
        <v>228</v>
      </c>
      <c r="H4406" t="s">
        <v>1469</v>
      </c>
      <c r="I4406" s="170" t="s">
        <v>96</v>
      </c>
      <c r="J4406" t="s">
        <v>97</v>
      </c>
      <c r="K4406" t="s">
        <v>214</v>
      </c>
      <c r="L4406" t="s">
        <v>320</v>
      </c>
      <c r="M4406" t="s">
        <v>321</v>
      </c>
      <c r="N4406" t="s">
        <v>980</v>
      </c>
      <c r="O4406" t="s">
        <v>263</v>
      </c>
      <c r="P4406" t="s">
        <v>287</v>
      </c>
      <c r="Q4406" t="s">
        <v>288</v>
      </c>
      <c r="R4406" t="s">
        <v>289</v>
      </c>
      <c r="S4406" t="s">
        <v>281</v>
      </c>
      <c r="T4406" t="s">
        <v>282</v>
      </c>
      <c r="U4406" s="61" t="s">
        <v>283</v>
      </c>
      <c r="V4406" t="s">
        <v>585</v>
      </c>
      <c r="W4406" t="s">
        <v>219</v>
      </c>
      <c r="X4406" s="59">
        <v>59175</v>
      </c>
      <c r="Y4406" s="59">
        <v>59175</v>
      </c>
      <c r="AA4406" s="146" t="str">
        <f t="shared" si="849"/>
        <v>IN</v>
      </c>
      <c r="AB4406" s="146" t="str">
        <f t="shared" si="851"/>
        <v>10cr</v>
      </c>
      <c r="AC4406" t="str">
        <f t="shared" si="842"/>
        <v>Allot/Xfer IN</v>
      </c>
      <c r="AD4406" s="74">
        <f t="shared" si="843"/>
        <v>-59175</v>
      </c>
      <c r="AE4406" s="74">
        <f t="shared" si="848"/>
        <v>59175</v>
      </c>
      <c r="AF4406">
        <v>1</v>
      </c>
      <c r="AG4406">
        <v>0</v>
      </c>
      <c r="AH4406" s="74">
        <v>0</v>
      </c>
      <c r="AJ4406" s="74">
        <f t="shared" si="844"/>
        <v>0</v>
      </c>
      <c r="AK4406" s="74">
        <f t="shared" si="850"/>
        <v>59175</v>
      </c>
      <c r="AL4406" t="str">
        <f t="shared" si="845"/>
        <v>N</v>
      </c>
      <c r="AN4406" t="s">
        <v>98</v>
      </c>
      <c r="AO4406" t="s">
        <v>97</v>
      </c>
      <c r="AP4406" t="str">
        <f t="shared" si="846"/>
        <v>99</v>
      </c>
      <c r="AQ4406" s="145" t="s">
        <v>1826</v>
      </c>
      <c r="AR4406" t="str">
        <f t="shared" si="847"/>
        <v>1-Adjusted Base Budget</v>
      </c>
      <c r="AS4406" s="145" t="s">
        <v>1827</v>
      </c>
      <c r="AT4406" t="s">
        <v>213</v>
      </c>
      <c r="AV4406" t="str">
        <f t="shared" si="841"/>
        <v>CONT</v>
      </c>
      <c r="AW4406" t="str">
        <f t="shared" si="840"/>
        <v>SYSTEM CONTINGENCIES</v>
      </c>
    </row>
    <row r="4407" spans="1:49">
      <c r="A4407" s="59">
        <v>2018</v>
      </c>
      <c r="B4407" t="s">
        <v>137</v>
      </c>
      <c r="C4407" t="s">
        <v>98</v>
      </c>
      <c r="D4407" t="s">
        <v>1467</v>
      </c>
      <c r="E4407" t="s">
        <v>1468</v>
      </c>
      <c r="F4407" t="s">
        <v>228</v>
      </c>
      <c r="H4407" t="s">
        <v>1469</v>
      </c>
      <c r="I4407" s="170" t="s">
        <v>96</v>
      </c>
      <c r="J4407" t="s">
        <v>97</v>
      </c>
      <c r="K4407" t="s">
        <v>214</v>
      </c>
      <c r="L4407" t="s">
        <v>320</v>
      </c>
      <c r="M4407" t="s">
        <v>321</v>
      </c>
      <c r="N4407" t="s">
        <v>808</v>
      </c>
      <c r="O4407" t="s">
        <v>263</v>
      </c>
      <c r="P4407" t="s">
        <v>287</v>
      </c>
      <c r="Q4407" t="s">
        <v>288</v>
      </c>
      <c r="R4407" t="s">
        <v>289</v>
      </c>
      <c r="S4407" t="s">
        <v>281</v>
      </c>
      <c r="T4407" t="s">
        <v>282</v>
      </c>
      <c r="U4407" s="61" t="s">
        <v>283</v>
      </c>
      <c r="V4407" t="s">
        <v>585</v>
      </c>
      <c r="W4407" t="s">
        <v>219</v>
      </c>
      <c r="X4407" s="59">
        <v>93692</v>
      </c>
      <c r="Y4407" s="59">
        <v>93692</v>
      </c>
      <c r="AA4407" s="146" t="str">
        <f t="shared" si="849"/>
        <v>IN</v>
      </c>
      <c r="AB4407" s="146" t="str">
        <f t="shared" si="851"/>
        <v>10cr</v>
      </c>
      <c r="AC4407" t="str">
        <f t="shared" si="842"/>
        <v>Allot/Xfer IN</v>
      </c>
      <c r="AD4407" s="74">
        <f t="shared" si="843"/>
        <v>-93692</v>
      </c>
      <c r="AE4407" s="74">
        <f t="shared" si="848"/>
        <v>93692</v>
      </c>
      <c r="AF4407">
        <v>1</v>
      </c>
      <c r="AG4407">
        <v>0</v>
      </c>
      <c r="AH4407" s="74">
        <v>0</v>
      </c>
      <c r="AJ4407" s="74">
        <f t="shared" si="844"/>
        <v>0</v>
      </c>
      <c r="AK4407" s="74">
        <f t="shared" si="850"/>
        <v>93692</v>
      </c>
      <c r="AL4407" t="str">
        <f t="shared" si="845"/>
        <v>N</v>
      </c>
      <c r="AN4407" t="s">
        <v>98</v>
      </c>
      <c r="AO4407" t="s">
        <v>97</v>
      </c>
      <c r="AP4407" t="str">
        <f t="shared" si="846"/>
        <v>99</v>
      </c>
      <c r="AQ4407" s="145" t="s">
        <v>1826</v>
      </c>
      <c r="AR4407" t="str">
        <f t="shared" si="847"/>
        <v>1-Adjusted Base Budget</v>
      </c>
      <c r="AS4407" s="145" t="s">
        <v>1827</v>
      </c>
      <c r="AT4407" t="s">
        <v>213</v>
      </c>
      <c r="AV4407" t="str">
        <f t="shared" si="841"/>
        <v>CONT</v>
      </c>
      <c r="AW4407" t="str">
        <f t="shared" si="840"/>
        <v>SYSTEM CONTINGENCIES</v>
      </c>
    </row>
    <row r="4408" spans="1:49">
      <c r="A4408" s="59">
        <v>2018</v>
      </c>
      <c r="B4408" t="s">
        <v>137</v>
      </c>
      <c r="C4408" t="s">
        <v>98</v>
      </c>
      <c r="D4408" t="s">
        <v>1467</v>
      </c>
      <c r="E4408" t="s">
        <v>1468</v>
      </c>
      <c r="F4408" t="s">
        <v>228</v>
      </c>
      <c r="H4408" t="s">
        <v>1469</v>
      </c>
      <c r="I4408" s="170" t="s">
        <v>96</v>
      </c>
      <c r="J4408" t="s">
        <v>97</v>
      </c>
      <c r="K4408" t="s">
        <v>214</v>
      </c>
      <c r="L4408" t="s">
        <v>320</v>
      </c>
      <c r="M4408" t="s">
        <v>321</v>
      </c>
      <c r="N4408" t="s">
        <v>982</v>
      </c>
      <c r="O4408" t="s">
        <v>263</v>
      </c>
      <c r="P4408" t="s">
        <v>287</v>
      </c>
      <c r="Q4408" t="s">
        <v>288</v>
      </c>
      <c r="R4408" t="s">
        <v>289</v>
      </c>
      <c r="S4408" t="s">
        <v>281</v>
      </c>
      <c r="T4408" t="s">
        <v>282</v>
      </c>
      <c r="U4408" s="61" t="s">
        <v>283</v>
      </c>
      <c r="V4408" t="s">
        <v>585</v>
      </c>
      <c r="W4408" t="s">
        <v>219</v>
      </c>
      <c r="X4408" s="59">
        <v>78899</v>
      </c>
      <c r="Y4408" s="59">
        <v>78899</v>
      </c>
      <c r="AA4408" s="146" t="str">
        <f t="shared" si="849"/>
        <v>IN</v>
      </c>
      <c r="AB4408" s="146" t="str">
        <f t="shared" si="851"/>
        <v>10cr</v>
      </c>
      <c r="AC4408" t="str">
        <f t="shared" si="842"/>
        <v>Allot/Xfer IN</v>
      </c>
      <c r="AD4408" s="74">
        <f t="shared" si="843"/>
        <v>-78899</v>
      </c>
      <c r="AE4408" s="74">
        <f t="shared" si="848"/>
        <v>78899</v>
      </c>
      <c r="AF4408">
        <v>1</v>
      </c>
      <c r="AG4408">
        <v>0</v>
      </c>
      <c r="AH4408" s="74">
        <v>0</v>
      </c>
      <c r="AJ4408" s="74">
        <f t="shared" si="844"/>
        <v>0</v>
      </c>
      <c r="AK4408" s="74">
        <f t="shared" si="850"/>
        <v>78899</v>
      </c>
      <c r="AL4408" t="str">
        <f t="shared" si="845"/>
        <v>N</v>
      </c>
      <c r="AN4408" t="s">
        <v>98</v>
      </c>
      <c r="AO4408" t="s">
        <v>97</v>
      </c>
      <c r="AP4408" t="str">
        <f t="shared" si="846"/>
        <v>99</v>
      </c>
      <c r="AQ4408" s="145" t="s">
        <v>1826</v>
      </c>
      <c r="AR4408" t="str">
        <f t="shared" si="847"/>
        <v>1-Adjusted Base Budget</v>
      </c>
      <c r="AS4408" s="145" t="s">
        <v>1827</v>
      </c>
      <c r="AT4408" t="s">
        <v>213</v>
      </c>
      <c r="AV4408" t="str">
        <f t="shared" si="841"/>
        <v>CONT</v>
      </c>
      <c r="AW4408" t="str">
        <f t="shared" si="840"/>
        <v>SYSTEM CONTINGENCIES</v>
      </c>
    </row>
    <row r="4409" spans="1:49">
      <c r="A4409" s="59">
        <v>2018</v>
      </c>
      <c r="B4409" t="s">
        <v>137</v>
      </c>
      <c r="C4409" t="s">
        <v>98</v>
      </c>
      <c r="D4409" t="s">
        <v>1467</v>
      </c>
      <c r="E4409" t="s">
        <v>1470</v>
      </c>
      <c r="F4409" t="s">
        <v>228</v>
      </c>
      <c r="H4409" t="s">
        <v>1471</v>
      </c>
      <c r="I4409" s="170" t="s">
        <v>96</v>
      </c>
      <c r="J4409" t="s">
        <v>97</v>
      </c>
      <c r="K4409" t="s">
        <v>214</v>
      </c>
      <c r="L4409" t="s">
        <v>679</v>
      </c>
      <c r="M4409" t="s">
        <v>680</v>
      </c>
      <c r="N4409" t="s">
        <v>1481</v>
      </c>
      <c r="O4409" t="s">
        <v>263</v>
      </c>
      <c r="P4409" t="s">
        <v>414</v>
      </c>
      <c r="Q4409" t="s">
        <v>415</v>
      </c>
      <c r="R4409" t="s">
        <v>416</v>
      </c>
      <c r="S4409" t="s">
        <v>338</v>
      </c>
      <c r="T4409" t="s">
        <v>339</v>
      </c>
      <c r="U4409" s="61" t="s">
        <v>340</v>
      </c>
      <c r="V4409" t="s">
        <v>235</v>
      </c>
      <c r="W4409" t="s">
        <v>263</v>
      </c>
      <c r="X4409" s="59">
        <v>352117</v>
      </c>
      <c r="Y4409" s="59">
        <v>352117</v>
      </c>
      <c r="AA4409" s="146" t="str">
        <f t="shared" si="849"/>
        <v>EX</v>
      </c>
      <c r="AB4409" s="146">
        <f t="shared" si="851"/>
        <v>0</v>
      </c>
      <c r="AC4409" t="str">
        <f t="shared" si="842"/>
        <v>EX</v>
      </c>
      <c r="AD4409" s="74">
        <f t="shared" si="843"/>
        <v>352117</v>
      </c>
      <c r="AE4409" s="74">
        <f t="shared" si="848"/>
        <v>352117</v>
      </c>
      <c r="AF4409">
        <v>1</v>
      </c>
      <c r="AG4409">
        <v>0</v>
      </c>
      <c r="AH4409" s="74">
        <v>0</v>
      </c>
      <c r="AJ4409" s="74">
        <f t="shared" si="844"/>
        <v>0</v>
      </c>
      <c r="AK4409" s="74">
        <f t="shared" si="850"/>
        <v>352117</v>
      </c>
      <c r="AL4409" t="str">
        <f t="shared" si="845"/>
        <v>N</v>
      </c>
      <c r="AN4409" t="s">
        <v>98</v>
      </c>
      <c r="AO4409" t="s">
        <v>97</v>
      </c>
      <c r="AP4409" t="str">
        <f t="shared" si="846"/>
        <v>99</v>
      </c>
      <c r="AQ4409" s="145" t="s">
        <v>1826</v>
      </c>
      <c r="AR4409" t="str">
        <f t="shared" si="847"/>
        <v>1-Adjusted Base Budget</v>
      </c>
      <c r="AS4409" s="145" t="s">
        <v>1827</v>
      </c>
      <c r="AT4409" t="s">
        <v>213</v>
      </c>
      <c r="AV4409" t="str">
        <f t="shared" si="841"/>
        <v>CONT</v>
      </c>
      <c r="AW4409" t="str">
        <f t="shared" si="840"/>
        <v>SYSTEM CONTINGENCIES</v>
      </c>
    </row>
    <row r="4410" spans="1:49">
      <c r="A4410" s="59">
        <v>2018</v>
      </c>
      <c r="B4410" t="s">
        <v>137</v>
      </c>
      <c r="C4410" t="s">
        <v>98</v>
      </c>
      <c r="D4410" t="s">
        <v>1467</v>
      </c>
      <c r="E4410" t="s">
        <v>1482</v>
      </c>
      <c r="F4410" t="s">
        <v>228</v>
      </c>
      <c r="H4410" t="s">
        <v>1483</v>
      </c>
      <c r="I4410" s="170" t="s">
        <v>96</v>
      </c>
      <c r="J4410" t="s">
        <v>97</v>
      </c>
      <c r="K4410" t="s">
        <v>214</v>
      </c>
      <c r="L4410" t="s">
        <v>839</v>
      </c>
      <c r="M4410" t="s">
        <v>840</v>
      </c>
      <c r="N4410" t="s">
        <v>1484</v>
      </c>
      <c r="O4410" t="s">
        <v>263</v>
      </c>
      <c r="P4410" t="s">
        <v>841</v>
      </c>
      <c r="Q4410" t="s">
        <v>842</v>
      </c>
      <c r="R4410" t="s">
        <v>843</v>
      </c>
      <c r="S4410" t="s">
        <v>281</v>
      </c>
      <c r="T4410" t="s">
        <v>282</v>
      </c>
      <c r="U4410" s="61" t="s">
        <v>283</v>
      </c>
      <c r="V4410" t="s">
        <v>22</v>
      </c>
      <c r="W4410" t="s">
        <v>263</v>
      </c>
      <c r="X4410" s="59">
        <v>174482</v>
      </c>
      <c r="Y4410" s="59">
        <v>174482</v>
      </c>
      <c r="AA4410" s="146" t="str">
        <f t="shared" si="849"/>
        <v>EX</v>
      </c>
      <c r="AB4410" s="146">
        <f t="shared" si="851"/>
        <v>0</v>
      </c>
      <c r="AC4410" t="str">
        <f t="shared" si="842"/>
        <v>EX</v>
      </c>
      <c r="AD4410" s="74">
        <f t="shared" si="843"/>
        <v>174482</v>
      </c>
      <c r="AE4410" s="74">
        <f t="shared" si="848"/>
        <v>174482</v>
      </c>
      <c r="AF4410">
        <v>1</v>
      </c>
      <c r="AG4410">
        <v>0</v>
      </c>
      <c r="AH4410" s="74">
        <v>0</v>
      </c>
      <c r="AJ4410" s="74">
        <f t="shared" si="844"/>
        <v>0</v>
      </c>
      <c r="AK4410" s="74">
        <f t="shared" si="850"/>
        <v>174482</v>
      </c>
      <c r="AL4410" t="str">
        <f t="shared" si="845"/>
        <v>N</v>
      </c>
      <c r="AN4410" t="s">
        <v>98</v>
      </c>
      <c r="AO4410" t="s">
        <v>97</v>
      </c>
      <c r="AP4410" t="str">
        <f t="shared" si="846"/>
        <v>99</v>
      </c>
      <c r="AQ4410" s="145" t="s">
        <v>1826</v>
      </c>
      <c r="AR4410" t="str">
        <f t="shared" si="847"/>
        <v>1-Adjusted Base Budget</v>
      </c>
      <c r="AS4410" s="145" t="s">
        <v>1827</v>
      </c>
      <c r="AT4410" t="s">
        <v>213</v>
      </c>
      <c r="AV4410" t="str">
        <f t="shared" si="841"/>
        <v>CONT</v>
      </c>
      <c r="AW4410" t="str">
        <f t="shared" si="840"/>
        <v>SYSTEM CONTINGENCIES</v>
      </c>
    </row>
    <row r="4411" spans="1:49">
      <c r="A4411" s="59">
        <v>2018</v>
      </c>
      <c r="B4411" t="s">
        <v>137</v>
      </c>
      <c r="C4411" t="s">
        <v>98</v>
      </c>
      <c r="D4411" t="s">
        <v>1467</v>
      </c>
      <c r="E4411" t="s">
        <v>1482</v>
      </c>
      <c r="F4411" t="s">
        <v>228</v>
      </c>
      <c r="H4411" t="s">
        <v>1483</v>
      </c>
      <c r="I4411" s="170" t="s">
        <v>96</v>
      </c>
      <c r="J4411" t="s">
        <v>97</v>
      </c>
      <c r="K4411" t="s">
        <v>214</v>
      </c>
      <c r="L4411" t="s">
        <v>839</v>
      </c>
      <c r="M4411" t="s">
        <v>840</v>
      </c>
      <c r="N4411" t="s">
        <v>1485</v>
      </c>
      <c r="O4411" t="s">
        <v>263</v>
      </c>
      <c r="P4411" t="s">
        <v>841</v>
      </c>
      <c r="Q4411" t="s">
        <v>842</v>
      </c>
      <c r="R4411" t="s">
        <v>843</v>
      </c>
      <c r="S4411" t="s">
        <v>281</v>
      </c>
      <c r="T4411" t="s">
        <v>282</v>
      </c>
      <c r="U4411" s="61" t="s">
        <v>283</v>
      </c>
      <c r="V4411" t="s">
        <v>22</v>
      </c>
      <c r="W4411" t="s">
        <v>263</v>
      </c>
      <c r="X4411" s="59">
        <v>31176</v>
      </c>
      <c r="Y4411" s="59">
        <v>31176</v>
      </c>
      <c r="AA4411" s="146" t="str">
        <f t="shared" si="849"/>
        <v>EX</v>
      </c>
      <c r="AB4411" s="146">
        <f t="shared" si="851"/>
        <v>0</v>
      </c>
      <c r="AC4411" t="str">
        <f t="shared" si="842"/>
        <v>EX</v>
      </c>
      <c r="AD4411" s="74">
        <f t="shared" si="843"/>
        <v>31176</v>
      </c>
      <c r="AE4411" s="74">
        <f t="shared" si="848"/>
        <v>31176</v>
      </c>
      <c r="AF4411">
        <v>1</v>
      </c>
      <c r="AG4411">
        <v>0</v>
      </c>
      <c r="AH4411" s="74">
        <v>0</v>
      </c>
      <c r="AJ4411" s="74">
        <f t="shared" si="844"/>
        <v>0</v>
      </c>
      <c r="AK4411" s="74">
        <f t="shared" si="850"/>
        <v>31176</v>
      </c>
      <c r="AL4411" t="str">
        <f t="shared" si="845"/>
        <v>N</v>
      </c>
      <c r="AN4411" t="s">
        <v>98</v>
      </c>
      <c r="AO4411" t="s">
        <v>97</v>
      </c>
      <c r="AP4411" t="str">
        <f t="shared" si="846"/>
        <v>99</v>
      </c>
      <c r="AQ4411" s="145" t="s">
        <v>1826</v>
      </c>
      <c r="AR4411" t="str">
        <f t="shared" si="847"/>
        <v>1-Adjusted Base Budget</v>
      </c>
      <c r="AS4411" s="145" t="s">
        <v>1827</v>
      </c>
      <c r="AT4411" t="s">
        <v>213</v>
      </c>
      <c r="AV4411" t="str">
        <f t="shared" si="841"/>
        <v>CONT</v>
      </c>
      <c r="AW4411" t="str">
        <f t="shared" si="840"/>
        <v>SYSTEM CONTINGENCIES</v>
      </c>
    </row>
    <row r="4412" spans="1:49">
      <c r="A4412" s="59">
        <v>2018</v>
      </c>
      <c r="B4412" t="s">
        <v>137</v>
      </c>
      <c r="C4412" t="s">
        <v>98</v>
      </c>
      <c r="D4412" t="s">
        <v>1467</v>
      </c>
      <c r="E4412" t="s">
        <v>1482</v>
      </c>
      <c r="F4412" t="s">
        <v>228</v>
      </c>
      <c r="H4412" t="s">
        <v>1483</v>
      </c>
      <c r="I4412" s="170" t="s">
        <v>96</v>
      </c>
      <c r="J4412" t="s">
        <v>97</v>
      </c>
      <c r="K4412" t="s">
        <v>214</v>
      </c>
      <c r="L4412" t="s">
        <v>839</v>
      </c>
      <c r="M4412" t="s">
        <v>840</v>
      </c>
      <c r="N4412" t="s">
        <v>1486</v>
      </c>
      <c r="O4412" t="s">
        <v>263</v>
      </c>
      <c r="P4412" t="s">
        <v>841</v>
      </c>
      <c r="Q4412" t="s">
        <v>842</v>
      </c>
      <c r="R4412" t="s">
        <v>843</v>
      </c>
      <c r="S4412" t="s">
        <v>281</v>
      </c>
      <c r="T4412" t="s">
        <v>282</v>
      </c>
      <c r="U4412" s="61" t="s">
        <v>283</v>
      </c>
      <c r="V4412" t="s">
        <v>22</v>
      </c>
      <c r="W4412" t="s">
        <v>263</v>
      </c>
      <c r="X4412" s="59">
        <v>22390</v>
      </c>
      <c r="Y4412" s="59">
        <v>22390</v>
      </c>
      <c r="AA4412" s="146" t="str">
        <f t="shared" si="849"/>
        <v>EX</v>
      </c>
      <c r="AB4412" s="146">
        <f t="shared" si="851"/>
        <v>0</v>
      </c>
      <c r="AC4412" t="str">
        <f t="shared" si="842"/>
        <v>EX</v>
      </c>
      <c r="AD4412" s="74">
        <f t="shared" si="843"/>
        <v>22390</v>
      </c>
      <c r="AE4412" s="74">
        <f t="shared" si="848"/>
        <v>22390</v>
      </c>
      <c r="AF4412">
        <v>1</v>
      </c>
      <c r="AG4412">
        <v>0</v>
      </c>
      <c r="AH4412" s="74">
        <v>0</v>
      </c>
      <c r="AJ4412" s="74">
        <f t="shared" si="844"/>
        <v>0</v>
      </c>
      <c r="AK4412" s="74">
        <f t="shared" si="850"/>
        <v>22390</v>
      </c>
      <c r="AL4412" t="str">
        <f t="shared" si="845"/>
        <v>N</v>
      </c>
      <c r="AN4412" t="s">
        <v>98</v>
      </c>
      <c r="AO4412" t="s">
        <v>97</v>
      </c>
      <c r="AP4412" t="str">
        <f t="shared" si="846"/>
        <v>99</v>
      </c>
      <c r="AQ4412" s="145" t="s">
        <v>1826</v>
      </c>
      <c r="AR4412" t="str">
        <f t="shared" si="847"/>
        <v>1-Adjusted Base Budget</v>
      </c>
      <c r="AS4412" s="145" t="s">
        <v>1827</v>
      </c>
      <c r="AT4412" t="s">
        <v>213</v>
      </c>
      <c r="AV4412" t="str">
        <f t="shared" si="841"/>
        <v>CONT</v>
      </c>
      <c r="AW4412" t="str">
        <f t="shared" si="840"/>
        <v>SYSTEM CONTINGENCIES</v>
      </c>
    </row>
    <row r="4413" spans="1:49">
      <c r="A4413" s="59">
        <v>2018</v>
      </c>
      <c r="B4413" t="s">
        <v>137</v>
      </c>
      <c r="C4413" t="s">
        <v>98</v>
      </c>
      <c r="D4413" t="s">
        <v>1467</v>
      </c>
      <c r="E4413" t="s">
        <v>1482</v>
      </c>
      <c r="F4413" t="s">
        <v>228</v>
      </c>
      <c r="H4413" t="s">
        <v>1483</v>
      </c>
      <c r="I4413" s="170" t="s">
        <v>96</v>
      </c>
      <c r="J4413" t="s">
        <v>97</v>
      </c>
      <c r="K4413" t="s">
        <v>214</v>
      </c>
      <c r="L4413" t="s">
        <v>839</v>
      </c>
      <c r="M4413" t="s">
        <v>840</v>
      </c>
      <c r="N4413" t="s">
        <v>1487</v>
      </c>
      <c r="O4413" t="s">
        <v>263</v>
      </c>
      <c r="P4413" t="s">
        <v>841</v>
      </c>
      <c r="Q4413" t="s">
        <v>842</v>
      </c>
      <c r="R4413" t="s">
        <v>843</v>
      </c>
      <c r="S4413" t="s">
        <v>281</v>
      </c>
      <c r="T4413" t="s">
        <v>282</v>
      </c>
      <c r="U4413" s="61" t="s">
        <v>283</v>
      </c>
      <c r="V4413" t="s">
        <v>22</v>
      </c>
      <c r="W4413" t="s">
        <v>263</v>
      </c>
      <c r="X4413" s="59">
        <v>13750</v>
      </c>
      <c r="Y4413" s="59">
        <v>13750</v>
      </c>
      <c r="AA4413" s="146" t="str">
        <f t="shared" si="849"/>
        <v>EX</v>
      </c>
      <c r="AB4413" s="146">
        <f t="shared" si="851"/>
        <v>0</v>
      </c>
      <c r="AC4413" t="str">
        <f t="shared" si="842"/>
        <v>EX</v>
      </c>
      <c r="AD4413" s="74">
        <f t="shared" si="843"/>
        <v>13750</v>
      </c>
      <c r="AE4413" s="74">
        <f t="shared" si="848"/>
        <v>13750</v>
      </c>
      <c r="AF4413">
        <v>1</v>
      </c>
      <c r="AG4413">
        <v>0</v>
      </c>
      <c r="AH4413" s="74">
        <v>0</v>
      </c>
      <c r="AJ4413" s="74">
        <f t="shared" si="844"/>
        <v>0</v>
      </c>
      <c r="AK4413" s="74">
        <f t="shared" si="850"/>
        <v>13750</v>
      </c>
      <c r="AL4413" t="str">
        <f t="shared" si="845"/>
        <v>N</v>
      </c>
      <c r="AN4413" t="s">
        <v>98</v>
      </c>
      <c r="AO4413" t="s">
        <v>97</v>
      </c>
      <c r="AP4413" t="str">
        <f t="shared" si="846"/>
        <v>99</v>
      </c>
      <c r="AQ4413" s="145" t="s">
        <v>1826</v>
      </c>
      <c r="AR4413" t="str">
        <f t="shared" si="847"/>
        <v>1-Adjusted Base Budget</v>
      </c>
      <c r="AS4413" s="145" t="s">
        <v>1827</v>
      </c>
      <c r="AT4413" t="s">
        <v>213</v>
      </c>
      <c r="AV4413" t="str">
        <f t="shared" si="841"/>
        <v>CONT</v>
      </c>
      <c r="AW4413" t="str">
        <f t="shared" si="840"/>
        <v>SYSTEM CONTINGENCIES</v>
      </c>
    </row>
    <row r="4414" spans="1:49">
      <c r="A4414" s="59">
        <v>2018</v>
      </c>
      <c r="B4414" t="s">
        <v>137</v>
      </c>
      <c r="C4414" t="s">
        <v>98</v>
      </c>
      <c r="D4414" t="s">
        <v>1467</v>
      </c>
      <c r="E4414" t="s">
        <v>1482</v>
      </c>
      <c r="F4414" t="s">
        <v>228</v>
      </c>
      <c r="H4414" t="s">
        <v>1483</v>
      </c>
      <c r="I4414" s="170" t="s">
        <v>96</v>
      </c>
      <c r="J4414" t="s">
        <v>97</v>
      </c>
      <c r="K4414" t="s">
        <v>214</v>
      </c>
      <c r="L4414" t="s">
        <v>839</v>
      </c>
      <c r="M4414" t="s">
        <v>840</v>
      </c>
      <c r="N4414" t="s">
        <v>1488</v>
      </c>
      <c r="O4414" t="s">
        <v>263</v>
      </c>
      <c r="P4414" t="s">
        <v>841</v>
      </c>
      <c r="Q4414" t="s">
        <v>842</v>
      </c>
      <c r="R4414" t="s">
        <v>843</v>
      </c>
      <c r="S4414" t="s">
        <v>281</v>
      </c>
      <c r="T4414" t="s">
        <v>282</v>
      </c>
      <c r="U4414" s="61" t="s">
        <v>283</v>
      </c>
      <c r="V4414" t="s">
        <v>22</v>
      </c>
      <c r="W4414" t="s">
        <v>263</v>
      </c>
      <c r="X4414" s="59">
        <v>240000</v>
      </c>
      <c r="Y4414" s="59">
        <v>240000</v>
      </c>
      <c r="AA4414" s="146" t="str">
        <f t="shared" si="849"/>
        <v>EX</v>
      </c>
      <c r="AB4414" s="146">
        <f t="shared" si="851"/>
        <v>0</v>
      </c>
      <c r="AC4414" t="str">
        <f t="shared" si="842"/>
        <v>EX</v>
      </c>
      <c r="AD4414" s="74">
        <f t="shared" si="843"/>
        <v>240000</v>
      </c>
      <c r="AE4414" s="74">
        <f t="shared" si="848"/>
        <v>240000</v>
      </c>
      <c r="AF4414">
        <v>1</v>
      </c>
      <c r="AG4414">
        <v>0</v>
      </c>
      <c r="AH4414" s="74">
        <v>0</v>
      </c>
      <c r="AJ4414" s="74">
        <f t="shared" si="844"/>
        <v>0</v>
      </c>
      <c r="AK4414" s="74">
        <f t="shared" si="850"/>
        <v>240000</v>
      </c>
      <c r="AL4414" t="str">
        <f t="shared" si="845"/>
        <v>N</v>
      </c>
      <c r="AN4414" t="s">
        <v>98</v>
      </c>
      <c r="AO4414" t="s">
        <v>97</v>
      </c>
      <c r="AP4414" t="str">
        <f t="shared" si="846"/>
        <v>99</v>
      </c>
      <c r="AQ4414" s="145" t="s">
        <v>1826</v>
      </c>
      <c r="AR4414" t="str">
        <f t="shared" si="847"/>
        <v>1-Adjusted Base Budget</v>
      </c>
      <c r="AS4414" s="145" t="s">
        <v>1827</v>
      </c>
      <c r="AT4414" t="s">
        <v>213</v>
      </c>
      <c r="AV4414" t="str">
        <f t="shared" si="841"/>
        <v>CONT</v>
      </c>
      <c r="AW4414" t="str">
        <f t="shared" si="840"/>
        <v>SYSTEM CONTINGENCIES</v>
      </c>
    </row>
    <row r="4415" spans="1:49">
      <c r="A4415" s="59">
        <v>2018</v>
      </c>
      <c r="B4415" t="s">
        <v>137</v>
      </c>
      <c r="C4415" t="s">
        <v>98</v>
      </c>
      <c r="D4415" t="s">
        <v>1467</v>
      </c>
      <c r="E4415" t="s">
        <v>1470</v>
      </c>
      <c r="F4415" t="s">
        <v>228</v>
      </c>
      <c r="H4415" t="s">
        <v>1471</v>
      </c>
      <c r="I4415" s="170" t="s">
        <v>96</v>
      </c>
      <c r="J4415" t="s">
        <v>97</v>
      </c>
      <c r="K4415" t="s">
        <v>214</v>
      </c>
      <c r="L4415" t="s">
        <v>839</v>
      </c>
      <c r="M4415" t="s">
        <v>840</v>
      </c>
      <c r="N4415" t="s">
        <v>27</v>
      </c>
      <c r="O4415" t="s">
        <v>263</v>
      </c>
      <c r="P4415" t="s">
        <v>841</v>
      </c>
      <c r="Q4415" t="s">
        <v>842</v>
      </c>
      <c r="R4415" t="s">
        <v>843</v>
      </c>
      <c r="S4415" t="s">
        <v>281</v>
      </c>
      <c r="T4415" t="s">
        <v>282</v>
      </c>
      <c r="U4415" s="61" t="s">
        <v>283</v>
      </c>
      <c r="V4415" t="s">
        <v>235</v>
      </c>
      <c r="W4415" t="s">
        <v>263</v>
      </c>
      <c r="X4415" s="59">
        <v>40000</v>
      </c>
      <c r="Y4415" s="59">
        <v>40000</v>
      </c>
      <c r="AA4415" s="146" t="str">
        <f t="shared" si="849"/>
        <v>EX</v>
      </c>
      <c r="AB4415" s="146">
        <f t="shared" si="851"/>
        <v>0</v>
      </c>
      <c r="AC4415" t="str">
        <f t="shared" si="842"/>
        <v>EX</v>
      </c>
      <c r="AD4415" s="74">
        <f t="shared" si="843"/>
        <v>40000</v>
      </c>
      <c r="AE4415" s="74">
        <f t="shared" si="848"/>
        <v>40000</v>
      </c>
      <c r="AF4415">
        <v>1</v>
      </c>
      <c r="AG4415">
        <v>0</v>
      </c>
      <c r="AH4415" s="74">
        <v>0</v>
      </c>
      <c r="AJ4415" s="74">
        <f t="shared" si="844"/>
        <v>0</v>
      </c>
      <c r="AK4415" s="74">
        <f t="shared" si="850"/>
        <v>40000</v>
      </c>
      <c r="AL4415" t="str">
        <f t="shared" si="845"/>
        <v>N</v>
      </c>
      <c r="AN4415" t="s">
        <v>98</v>
      </c>
      <c r="AO4415" t="s">
        <v>97</v>
      </c>
      <c r="AP4415" t="str">
        <f t="shared" si="846"/>
        <v>99</v>
      </c>
      <c r="AQ4415" s="145" t="s">
        <v>1826</v>
      </c>
      <c r="AR4415" t="str">
        <f t="shared" si="847"/>
        <v>1-Adjusted Base Budget</v>
      </c>
      <c r="AS4415" s="145" t="s">
        <v>1827</v>
      </c>
      <c r="AT4415" t="s">
        <v>213</v>
      </c>
      <c r="AV4415" t="str">
        <f t="shared" si="841"/>
        <v>CONT</v>
      </c>
      <c r="AW4415" t="str">
        <f t="shared" si="840"/>
        <v>SYSTEM CONTINGENCIES</v>
      </c>
    </row>
    <row r="4416" spans="1:49">
      <c r="A4416" s="59">
        <v>2018</v>
      </c>
      <c r="B4416" t="s">
        <v>137</v>
      </c>
      <c r="C4416" t="s">
        <v>98</v>
      </c>
      <c r="D4416" t="s">
        <v>1467</v>
      </c>
      <c r="E4416" t="s">
        <v>1470</v>
      </c>
      <c r="F4416" t="s">
        <v>228</v>
      </c>
      <c r="H4416" t="s">
        <v>1471</v>
      </c>
      <c r="I4416" s="170" t="s">
        <v>96</v>
      </c>
      <c r="J4416" t="s">
        <v>97</v>
      </c>
      <c r="K4416" t="s">
        <v>214</v>
      </c>
      <c r="L4416" t="s">
        <v>839</v>
      </c>
      <c r="M4416" t="s">
        <v>840</v>
      </c>
      <c r="N4416" t="s">
        <v>1489</v>
      </c>
      <c r="O4416" t="s">
        <v>263</v>
      </c>
      <c r="P4416" t="s">
        <v>841</v>
      </c>
      <c r="Q4416" t="s">
        <v>842</v>
      </c>
      <c r="R4416" t="s">
        <v>843</v>
      </c>
      <c r="S4416" t="s">
        <v>281</v>
      </c>
      <c r="T4416" t="s">
        <v>282</v>
      </c>
      <c r="U4416" s="61" t="s">
        <v>283</v>
      </c>
      <c r="V4416" t="s">
        <v>235</v>
      </c>
      <c r="W4416" t="s">
        <v>263</v>
      </c>
      <c r="X4416" s="59">
        <v>45000</v>
      </c>
      <c r="Y4416" s="59">
        <v>45000</v>
      </c>
      <c r="AA4416" s="146" t="str">
        <f t="shared" si="849"/>
        <v>EX</v>
      </c>
      <c r="AB4416" s="146">
        <f t="shared" si="851"/>
        <v>0</v>
      </c>
      <c r="AC4416" t="str">
        <f t="shared" si="842"/>
        <v>EX</v>
      </c>
      <c r="AD4416" s="74">
        <f t="shared" si="843"/>
        <v>45000</v>
      </c>
      <c r="AE4416" s="74">
        <f t="shared" si="848"/>
        <v>45000</v>
      </c>
      <c r="AF4416">
        <v>1</v>
      </c>
      <c r="AG4416">
        <v>0</v>
      </c>
      <c r="AH4416" s="74">
        <v>0</v>
      </c>
      <c r="AJ4416" s="74">
        <f t="shared" si="844"/>
        <v>0</v>
      </c>
      <c r="AK4416" s="74">
        <f t="shared" si="850"/>
        <v>45000</v>
      </c>
      <c r="AL4416" t="str">
        <f t="shared" si="845"/>
        <v>N</v>
      </c>
      <c r="AN4416" t="s">
        <v>98</v>
      </c>
      <c r="AO4416" t="s">
        <v>97</v>
      </c>
      <c r="AP4416" t="str">
        <f t="shared" si="846"/>
        <v>99</v>
      </c>
      <c r="AQ4416" s="145" t="s">
        <v>1826</v>
      </c>
      <c r="AR4416" t="str">
        <f t="shared" si="847"/>
        <v>1-Adjusted Base Budget</v>
      </c>
      <c r="AS4416" s="145" t="s">
        <v>1827</v>
      </c>
      <c r="AT4416" t="s">
        <v>213</v>
      </c>
      <c r="AV4416" t="str">
        <f t="shared" si="841"/>
        <v>CONT</v>
      </c>
      <c r="AW4416" t="str">
        <f t="shared" si="840"/>
        <v>SYSTEM CONTINGENCIES</v>
      </c>
    </row>
    <row r="4417" spans="1:49">
      <c r="A4417" s="59">
        <v>2018</v>
      </c>
      <c r="B4417" t="s">
        <v>137</v>
      </c>
      <c r="C4417" t="s">
        <v>98</v>
      </c>
      <c r="D4417" t="s">
        <v>1467</v>
      </c>
      <c r="E4417" t="s">
        <v>1470</v>
      </c>
      <c r="F4417" t="s">
        <v>228</v>
      </c>
      <c r="H4417" t="s">
        <v>1471</v>
      </c>
      <c r="I4417" s="170" t="s">
        <v>96</v>
      </c>
      <c r="J4417" t="s">
        <v>97</v>
      </c>
      <c r="K4417" t="s">
        <v>214</v>
      </c>
      <c r="L4417" t="s">
        <v>839</v>
      </c>
      <c r="M4417" t="s">
        <v>840</v>
      </c>
      <c r="N4417" t="s">
        <v>1490</v>
      </c>
      <c r="O4417" t="s">
        <v>263</v>
      </c>
      <c r="P4417" t="s">
        <v>841</v>
      </c>
      <c r="Q4417" t="s">
        <v>842</v>
      </c>
      <c r="R4417" t="s">
        <v>843</v>
      </c>
      <c r="S4417" t="s">
        <v>281</v>
      </c>
      <c r="T4417" t="s">
        <v>282</v>
      </c>
      <c r="U4417" s="61" t="s">
        <v>283</v>
      </c>
      <c r="V4417" t="s">
        <v>235</v>
      </c>
      <c r="W4417" t="s">
        <v>263</v>
      </c>
      <c r="X4417" s="59">
        <v>8000</v>
      </c>
      <c r="Y4417" s="59">
        <v>8000</v>
      </c>
      <c r="AA4417" s="146" t="str">
        <f t="shared" si="849"/>
        <v>EX</v>
      </c>
      <c r="AB4417" s="146">
        <f t="shared" si="851"/>
        <v>0</v>
      </c>
      <c r="AC4417" t="str">
        <f t="shared" si="842"/>
        <v>EX</v>
      </c>
      <c r="AD4417" s="74">
        <f t="shared" si="843"/>
        <v>8000</v>
      </c>
      <c r="AE4417" s="74">
        <f t="shared" si="848"/>
        <v>8000</v>
      </c>
      <c r="AF4417">
        <v>1</v>
      </c>
      <c r="AG4417">
        <v>0</v>
      </c>
      <c r="AH4417" s="74">
        <v>0</v>
      </c>
      <c r="AJ4417" s="74">
        <f t="shared" si="844"/>
        <v>0</v>
      </c>
      <c r="AK4417" s="74">
        <f t="shared" si="850"/>
        <v>8000</v>
      </c>
      <c r="AL4417" t="str">
        <f t="shared" si="845"/>
        <v>N</v>
      </c>
      <c r="AN4417" t="s">
        <v>98</v>
      </c>
      <c r="AO4417" t="s">
        <v>97</v>
      </c>
      <c r="AP4417" t="str">
        <f t="shared" si="846"/>
        <v>99</v>
      </c>
      <c r="AQ4417" s="145" t="s">
        <v>1826</v>
      </c>
      <c r="AR4417" t="str">
        <f t="shared" si="847"/>
        <v>1-Adjusted Base Budget</v>
      </c>
      <c r="AS4417" s="145" t="s">
        <v>1827</v>
      </c>
      <c r="AT4417" t="s">
        <v>213</v>
      </c>
      <c r="AV4417" t="str">
        <f t="shared" si="841"/>
        <v>CONT</v>
      </c>
      <c r="AW4417" t="str">
        <f t="shared" si="840"/>
        <v>SYSTEM CONTINGENCIES</v>
      </c>
    </row>
    <row r="4418" spans="1:49">
      <c r="A4418" s="59">
        <v>2018</v>
      </c>
      <c r="B4418" t="s">
        <v>137</v>
      </c>
      <c r="C4418" t="s">
        <v>98</v>
      </c>
      <c r="D4418" t="s">
        <v>1467</v>
      </c>
      <c r="E4418" t="s">
        <v>1470</v>
      </c>
      <c r="F4418" t="s">
        <v>228</v>
      </c>
      <c r="H4418" t="s">
        <v>1471</v>
      </c>
      <c r="I4418" s="170" t="s">
        <v>96</v>
      </c>
      <c r="J4418" t="s">
        <v>97</v>
      </c>
      <c r="K4418" t="s">
        <v>214</v>
      </c>
      <c r="L4418" t="s">
        <v>839</v>
      </c>
      <c r="M4418" t="s">
        <v>840</v>
      </c>
      <c r="N4418" t="s">
        <v>1491</v>
      </c>
      <c r="O4418" t="s">
        <v>263</v>
      </c>
      <c r="P4418" t="s">
        <v>841</v>
      </c>
      <c r="Q4418" t="s">
        <v>842</v>
      </c>
      <c r="R4418" t="s">
        <v>843</v>
      </c>
      <c r="S4418" t="s">
        <v>281</v>
      </c>
      <c r="T4418" t="s">
        <v>282</v>
      </c>
      <c r="U4418" s="61" t="s">
        <v>283</v>
      </c>
      <c r="V4418" t="s">
        <v>235</v>
      </c>
      <c r="W4418" t="s">
        <v>263</v>
      </c>
      <c r="X4418" s="59">
        <v>70000</v>
      </c>
      <c r="Y4418" s="59">
        <v>70000</v>
      </c>
      <c r="AA4418" s="146" t="str">
        <f t="shared" si="849"/>
        <v>EX</v>
      </c>
      <c r="AB4418" s="146">
        <f t="shared" si="851"/>
        <v>0</v>
      </c>
      <c r="AC4418" t="str">
        <f t="shared" si="842"/>
        <v>EX</v>
      </c>
      <c r="AD4418" s="74">
        <f t="shared" si="843"/>
        <v>70000</v>
      </c>
      <c r="AE4418" s="74">
        <f t="shared" si="848"/>
        <v>70000</v>
      </c>
      <c r="AF4418">
        <v>1</v>
      </c>
      <c r="AG4418">
        <v>0</v>
      </c>
      <c r="AH4418" s="74">
        <v>0</v>
      </c>
      <c r="AJ4418" s="74">
        <f t="shared" si="844"/>
        <v>0</v>
      </c>
      <c r="AK4418" s="74">
        <f t="shared" si="850"/>
        <v>70000</v>
      </c>
      <c r="AL4418" t="str">
        <f t="shared" si="845"/>
        <v>N</v>
      </c>
      <c r="AN4418" t="s">
        <v>98</v>
      </c>
      <c r="AO4418" t="s">
        <v>97</v>
      </c>
      <c r="AP4418" t="str">
        <f t="shared" si="846"/>
        <v>99</v>
      </c>
      <c r="AQ4418" s="145" t="s">
        <v>1826</v>
      </c>
      <c r="AR4418" t="str">
        <f t="shared" si="847"/>
        <v>1-Adjusted Base Budget</v>
      </c>
      <c r="AS4418" s="145" t="s">
        <v>1827</v>
      </c>
      <c r="AT4418" t="s">
        <v>213</v>
      </c>
      <c r="AV4418" t="str">
        <f t="shared" si="841"/>
        <v>CONT</v>
      </c>
      <c r="AW4418" t="str">
        <f t="shared" si="840"/>
        <v>SYSTEM CONTINGENCIES</v>
      </c>
    </row>
    <row r="4419" spans="1:49">
      <c r="A4419" s="59">
        <v>2018</v>
      </c>
      <c r="B4419" t="s">
        <v>137</v>
      </c>
      <c r="C4419" t="s">
        <v>98</v>
      </c>
      <c r="D4419" t="s">
        <v>1467</v>
      </c>
      <c r="E4419" t="s">
        <v>1470</v>
      </c>
      <c r="F4419" t="s">
        <v>228</v>
      </c>
      <c r="H4419" t="s">
        <v>1471</v>
      </c>
      <c r="I4419" s="170" t="s">
        <v>96</v>
      </c>
      <c r="J4419" t="s">
        <v>97</v>
      </c>
      <c r="K4419" t="s">
        <v>214</v>
      </c>
      <c r="L4419" t="s">
        <v>839</v>
      </c>
      <c r="M4419" t="s">
        <v>840</v>
      </c>
      <c r="N4419" t="s">
        <v>1492</v>
      </c>
      <c r="O4419" t="s">
        <v>263</v>
      </c>
      <c r="P4419" t="s">
        <v>841</v>
      </c>
      <c r="Q4419" t="s">
        <v>842</v>
      </c>
      <c r="R4419" t="s">
        <v>843</v>
      </c>
      <c r="S4419" t="s">
        <v>281</v>
      </c>
      <c r="T4419" t="s">
        <v>282</v>
      </c>
      <c r="U4419" s="61" t="s">
        <v>283</v>
      </c>
      <c r="V4419" t="s">
        <v>235</v>
      </c>
      <c r="W4419" t="s">
        <v>263</v>
      </c>
      <c r="X4419" s="59">
        <v>20600</v>
      </c>
      <c r="Y4419" s="59">
        <v>20600</v>
      </c>
      <c r="AA4419" s="146" t="str">
        <f t="shared" si="849"/>
        <v>EX</v>
      </c>
      <c r="AB4419" s="146">
        <f t="shared" si="851"/>
        <v>0</v>
      </c>
      <c r="AC4419" t="str">
        <f t="shared" si="842"/>
        <v>EX</v>
      </c>
      <c r="AD4419" s="74">
        <f t="shared" si="843"/>
        <v>20600</v>
      </c>
      <c r="AE4419" s="74">
        <f t="shared" si="848"/>
        <v>20600</v>
      </c>
      <c r="AF4419">
        <v>1</v>
      </c>
      <c r="AG4419">
        <v>0</v>
      </c>
      <c r="AH4419" s="74">
        <v>0</v>
      </c>
      <c r="AJ4419" s="74">
        <f t="shared" si="844"/>
        <v>0</v>
      </c>
      <c r="AK4419" s="74">
        <f t="shared" si="850"/>
        <v>20600</v>
      </c>
      <c r="AL4419" t="str">
        <f t="shared" si="845"/>
        <v>N</v>
      </c>
      <c r="AN4419" t="s">
        <v>98</v>
      </c>
      <c r="AO4419" t="s">
        <v>97</v>
      </c>
      <c r="AP4419" t="str">
        <f t="shared" si="846"/>
        <v>99</v>
      </c>
      <c r="AQ4419" s="145" t="s">
        <v>1826</v>
      </c>
      <c r="AR4419" t="str">
        <f t="shared" si="847"/>
        <v>1-Adjusted Base Budget</v>
      </c>
      <c r="AS4419" s="145" t="s">
        <v>1827</v>
      </c>
      <c r="AT4419" t="s">
        <v>213</v>
      </c>
      <c r="AV4419" t="str">
        <f t="shared" si="841"/>
        <v>CONT</v>
      </c>
      <c r="AW4419" t="str">
        <f t="shared" si="840"/>
        <v>SYSTEM CONTINGENCIES</v>
      </c>
    </row>
    <row r="4420" spans="1:49">
      <c r="A4420" s="59">
        <v>2018</v>
      </c>
      <c r="B4420" t="s">
        <v>137</v>
      </c>
      <c r="C4420" t="s">
        <v>98</v>
      </c>
      <c r="D4420" t="s">
        <v>1467</v>
      </c>
      <c r="E4420" t="s">
        <v>1470</v>
      </c>
      <c r="F4420" t="s">
        <v>228</v>
      </c>
      <c r="H4420" t="s">
        <v>1471</v>
      </c>
      <c r="I4420" s="170" t="s">
        <v>96</v>
      </c>
      <c r="J4420" t="s">
        <v>97</v>
      </c>
      <c r="K4420" t="s">
        <v>214</v>
      </c>
      <c r="L4420" t="s">
        <v>839</v>
      </c>
      <c r="M4420" t="s">
        <v>840</v>
      </c>
      <c r="N4420" t="s">
        <v>573</v>
      </c>
      <c r="O4420" t="s">
        <v>263</v>
      </c>
      <c r="P4420" t="s">
        <v>841</v>
      </c>
      <c r="Q4420" t="s">
        <v>842</v>
      </c>
      <c r="R4420" t="s">
        <v>843</v>
      </c>
      <c r="S4420" t="s">
        <v>281</v>
      </c>
      <c r="T4420" t="s">
        <v>282</v>
      </c>
      <c r="U4420" s="61" t="s">
        <v>283</v>
      </c>
      <c r="V4420" t="s">
        <v>235</v>
      </c>
      <c r="W4420" t="s">
        <v>263</v>
      </c>
      <c r="X4420" s="59">
        <v>97850</v>
      </c>
      <c r="Y4420" s="59">
        <v>97850</v>
      </c>
      <c r="AA4420" s="146" t="str">
        <f t="shared" si="849"/>
        <v>EX</v>
      </c>
      <c r="AB4420" s="146">
        <f t="shared" si="851"/>
        <v>0</v>
      </c>
      <c r="AC4420" t="str">
        <f t="shared" si="842"/>
        <v>EX</v>
      </c>
      <c r="AD4420" s="74">
        <f t="shared" si="843"/>
        <v>97850</v>
      </c>
      <c r="AE4420" s="74">
        <f t="shared" si="848"/>
        <v>97850</v>
      </c>
      <c r="AF4420">
        <v>1</v>
      </c>
      <c r="AG4420">
        <v>0</v>
      </c>
      <c r="AH4420" s="74">
        <v>0</v>
      </c>
      <c r="AJ4420" s="74">
        <f t="shared" si="844"/>
        <v>0</v>
      </c>
      <c r="AK4420" s="74">
        <f t="shared" si="850"/>
        <v>97850</v>
      </c>
      <c r="AL4420" t="str">
        <f t="shared" si="845"/>
        <v>N</v>
      </c>
      <c r="AN4420" t="s">
        <v>98</v>
      </c>
      <c r="AO4420" t="s">
        <v>97</v>
      </c>
      <c r="AP4420" t="str">
        <f t="shared" si="846"/>
        <v>99</v>
      </c>
      <c r="AQ4420" s="145" t="s">
        <v>1826</v>
      </c>
      <c r="AR4420" t="str">
        <f t="shared" si="847"/>
        <v>1-Adjusted Base Budget</v>
      </c>
      <c r="AS4420" s="145" t="s">
        <v>1827</v>
      </c>
      <c r="AT4420" t="s">
        <v>213</v>
      </c>
      <c r="AV4420" t="str">
        <f t="shared" si="841"/>
        <v>CONT</v>
      </c>
      <c r="AW4420" t="str">
        <f t="shared" si="840"/>
        <v>SYSTEM CONTINGENCIES</v>
      </c>
    </row>
    <row r="4421" spans="1:49">
      <c r="A4421" s="59">
        <v>2018</v>
      </c>
      <c r="B4421" t="s">
        <v>137</v>
      </c>
      <c r="C4421" t="s">
        <v>98</v>
      </c>
      <c r="D4421" t="s">
        <v>1467</v>
      </c>
      <c r="E4421" t="s">
        <v>1470</v>
      </c>
      <c r="F4421" t="s">
        <v>228</v>
      </c>
      <c r="H4421" t="s">
        <v>1471</v>
      </c>
      <c r="I4421" s="170" t="s">
        <v>96</v>
      </c>
      <c r="J4421" t="s">
        <v>97</v>
      </c>
      <c r="K4421" t="s">
        <v>214</v>
      </c>
      <c r="L4421" t="s">
        <v>839</v>
      </c>
      <c r="M4421" t="s">
        <v>840</v>
      </c>
      <c r="N4421" t="s">
        <v>1493</v>
      </c>
      <c r="O4421" t="s">
        <v>263</v>
      </c>
      <c r="P4421" t="s">
        <v>841</v>
      </c>
      <c r="Q4421" t="s">
        <v>842</v>
      </c>
      <c r="R4421" t="s">
        <v>843</v>
      </c>
      <c r="S4421" t="s">
        <v>281</v>
      </c>
      <c r="T4421" t="s">
        <v>282</v>
      </c>
      <c r="U4421" s="61" t="s">
        <v>283</v>
      </c>
      <c r="V4421" t="s">
        <v>235</v>
      </c>
      <c r="W4421" t="s">
        <v>263</v>
      </c>
      <c r="X4421" s="59">
        <v>15000</v>
      </c>
      <c r="Y4421" s="59">
        <v>15000</v>
      </c>
      <c r="AA4421" s="146" t="str">
        <f t="shared" si="849"/>
        <v>EX</v>
      </c>
      <c r="AB4421" s="146">
        <f t="shared" si="851"/>
        <v>0</v>
      </c>
      <c r="AC4421" t="str">
        <f t="shared" si="842"/>
        <v>EX</v>
      </c>
      <c r="AD4421" s="74">
        <f t="shared" si="843"/>
        <v>15000</v>
      </c>
      <c r="AE4421" s="74">
        <f t="shared" si="848"/>
        <v>15000</v>
      </c>
      <c r="AF4421">
        <v>1</v>
      </c>
      <c r="AG4421">
        <v>0</v>
      </c>
      <c r="AH4421" s="74">
        <v>0</v>
      </c>
      <c r="AJ4421" s="74">
        <f t="shared" si="844"/>
        <v>0</v>
      </c>
      <c r="AK4421" s="74">
        <f t="shared" si="850"/>
        <v>15000</v>
      </c>
      <c r="AL4421" t="str">
        <f t="shared" si="845"/>
        <v>N</v>
      </c>
      <c r="AN4421" t="s">
        <v>98</v>
      </c>
      <c r="AO4421" t="s">
        <v>97</v>
      </c>
      <c r="AP4421" t="str">
        <f t="shared" si="846"/>
        <v>99</v>
      </c>
      <c r="AQ4421" s="145" t="s">
        <v>1826</v>
      </c>
      <c r="AR4421" t="str">
        <f t="shared" si="847"/>
        <v>1-Adjusted Base Budget</v>
      </c>
      <c r="AS4421" s="145" t="s">
        <v>1827</v>
      </c>
      <c r="AT4421" t="s">
        <v>213</v>
      </c>
      <c r="AV4421" t="str">
        <f t="shared" si="841"/>
        <v>CONT</v>
      </c>
      <c r="AW4421" t="str">
        <f t="shared" si="840"/>
        <v>SYSTEM CONTINGENCIES</v>
      </c>
    </row>
    <row r="4422" spans="1:49">
      <c r="A4422" s="59">
        <v>2018</v>
      </c>
      <c r="B4422" t="s">
        <v>137</v>
      </c>
      <c r="C4422" t="s">
        <v>1494</v>
      </c>
      <c r="D4422" t="s">
        <v>1495</v>
      </c>
      <c r="E4422">
        <v>1911550</v>
      </c>
      <c r="F4422" t="s">
        <v>228</v>
      </c>
      <c r="H4422" t="s">
        <v>1497</v>
      </c>
      <c r="I4422" s="170" t="s">
        <v>105</v>
      </c>
      <c r="J4422" t="s">
        <v>106</v>
      </c>
      <c r="K4422" t="s">
        <v>214</v>
      </c>
      <c r="L4422" t="s">
        <v>126</v>
      </c>
      <c r="M4422" t="s">
        <v>345</v>
      </c>
      <c r="N4422" t="s">
        <v>217</v>
      </c>
      <c r="O4422" t="s">
        <v>263</v>
      </c>
      <c r="P4422" t="s">
        <v>346</v>
      </c>
      <c r="Q4422" t="s">
        <v>345</v>
      </c>
      <c r="R4422" t="s">
        <v>347</v>
      </c>
      <c r="S4422" t="s">
        <v>338</v>
      </c>
      <c r="T4422" t="s">
        <v>339</v>
      </c>
      <c r="U4422" s="61" t="s">
        <v>340</v>
      </c>
      <c r="V4422" t="s">
        <v>249</v>
      </c>
      <c r="W4422" t="s">
        <v>263</v>
      </c>
      <c r="X4422" s="59">
        <v>984594</v>
      </c>
      <c r="Y4422" s="59">
        <v>984594</v>
      </c>
      <c r="AA4422" s="146" t="str">
        <f t="shared" si="849"/>
        <v>EX</v>
      </c>
      <c r="AB4422" s="146">
        <f t="shared" si="851"/>
        <v>0</v>
      </c>
      <c r="AC4422" t="str">
        <f t="shared" si="842"/>
        <v>EX</v>
      </c>
      <c r="AD4422" s="74">
        <f t="shared" si="843"/>
        <v>984594</v>
      </c>
      <c r="AE4422" s="74">
        <f t="shared" si="848"/>
        <v>984594</v>
      </c>
      <c r="AF4422">
        <v>1.3809</v>
      </c>
      <c r="AG4422">
        <v>27193</v>
      </c>
      <c r="AH4422" s="74">
        <v>-21070.311600000085</v>
      </c>
      <c r="AJ4422" s="74">
        <f t="shared" si="844"/>
        <v>6122.6883999999154</v>
      </c>
      <c r="AK4422" s="74">
        <f t="shared" si="850"/>
        <v>990716.68839999987</v>
      </c>
      <c r="AL4422" t="str">
        <f t="shared" si="845"/>
        <v>Y</v>
      </c>
      <c r="AN4422" t="s">
        <v>107</v>
      </c>
      <c r="AO4422" t="s">
        <v>106</v>
      </c>
      <c r="AP4422" t="str">
        <f t="shared" si="846"/>
        <v>99</v>
      </c>
      <c r="AQ4422" s="145" t="s">
        <v>1826</v>
      </c>
      <c r="AR4422" t="str">
        <f t="shared" si="847"/>
        <v>2-Provision for Compensation Incr</v>
      </c>
      <c r="AS4422" s="145" t="s">
        <v>1827</v>
      </c>
      <c r="AT4422" t="s">
        <v>213</v>
      </c>
      <c r="AV4422" t="str">
        <f t="shared" si="841"/>
        <v>UCOU</v>
      </c>
      <c r="AW4422" t="str">
        <f t="shared" ref="AW4422:AW4485" si="852" xml:space="preserve"> IF(AND($AN4422="UAVP",$Z4422="OE"),$AO4422 &amp; "-ONLINE EDUCATION",IF(AND($AN4422="VPIT",OR($Z4422="SS",$Z4422="IT")),$AO4422 &amp; "-SHARED SERVICES",$AO4422))</f>
        <v>GENERAL COUNSEL</v>
      </c>
    </row>
    <row r="4423" spans="1:49">
      <c r="A4423" s="59">
        <v>2018</v>
      </c>
      <c r="B4423" t="s">
        <v>137</v>
      </c>
      <c r="C4423" t="s">
        <v>1494</v>
      </c>
      <c r="D4423" t="s">
        <v>1495</v>
      </c>
      <c r="E4423" t="s">
        <v>1496</v>
      </c>
      <c r="F4423" t="s">
        <v>228</v>
      </c>
      <c r="H4423" t="s">
        <v>1497</v>
      </c>
      <c r="I4423" s="170" t="s">
        <v>105</v>
      </c>
      <c r="J4423" t="s">
        <v>106</v>
      </c>
      <c r="K4423" t="s">
        <v>214</v>
      </c>
      <c r="L4423" t="s">
        <v>128</v>
      </c>
      <c r="M4423" t="s">
        <v>457</v>
      </c>
      <c r="N4423" t="s">
        <v>217</v>
      </c>
      <c r="O4423" t="s">
        <v>263</v>
      </c>
      <c r="P4423" t="s">
        <v>458</v>
      </c>
      <c r="Q4423" t="s">
        <v>459</v>
      </c>
      <c r="R4423" t="s">
        <v>460</v>
      </c>
      <c r="S4423" t="s">
        <v>338</v>
      </c>
      <c r="T4423" t="s">
        <v>339</v>
      </c>
      <c r="U4423" s="61" t="s">
        <v>340</v>
      </c>
      <c r="V4423" t="s">
        <v>249</v>
      </c>
      <c r="W4423" t="s">
        <v>263</v>
      </c>
      <c r="X4423" s="59">
        <v>38522</v>
      </c>
      <c r="Y4423" s="59">
        <v>38522</v>
      </c>
      <c r="AA4423" s="146" t="str">
        <f t="shared" si="849"/>
        <v>EX</v>
      </c>
      <c r="AB4423" s="146">
        <f t="shared" si="851"/>
        <v>0</v>
      </c>
      <c r="AC4423" t="str">
        <f t="shared" si="842"/>
        <v>EX</v>
      </c>
      <c r="AD4423" s="74">
        <f t="shared" si="843"/>
        <v>38522</v>
      </c>
      <c r="AE4423" s="74">
        <f t="shared" si="848"/>
        <v>38522</v>
      </c>
      <c r="AF4423">
        <v>1.3859999999999999</v>
      </c>
      <c r="AG4423">
        <v>1068</v>
      </c>
      <c r="AH4423" s="74">
        <v>-150.23580000000055</v>
      </c>
      <c r="AJ4423" s="74">
        <f t="shared" si="844"/>
        <v>917.76419999999939</v>
      </c>
      <c r="AK4423" s="74">
        <f t="shared" si="850"/>
        <v>39439.764199999998</v>
      </c>
      <c r="AL4423" t="str">
        <f t="shared" si="845"/>
        <v>Y</v>
      </c>
      <c r="AN4423" t="s">
        <v>107</v>
      </c>
      <c r="AO4423" t="s">
        <v>106</v>
      </c>
      <c r="AP4423" t="str">
        <f t="shared" si="846"/>
        <v>99</v>
      </c>
      <c r="AQ4423" s="145" t="s">
        <v>1826</v>
      </c>
      <c r="AR4423" t="str">
        <f t="shared" si="847"/>
        <v>2-Provision for Compensation Incr</v>
      </c>
      <c r="AS4423" s="145" t="s">
        <v>1827</v>
      </c>
      <c r="AT4423" t="s">
        <v>213</v>
      </c>
      <c r="AV4423" t="str">
        <f t="shared" si="841"/>
        <v>UCOU</v>
      </c>
      <c r="AW4423" t="str">
        <f t="shared" si="852"/>
        <v>GENERAL COUNSEL</v>
      </c>
    </row>
    <row r="4424" spans="1:49">
      <c r="A4424" s="59">
        <v>2018</v>
      </c>
      <c r="B4424" t="s">
        <v>137</v>
      </c>
      <c r="C4424" t="s">
        <v>1494</v>
      </c>
      <c r="D4424" t="s">
        <v>1495</v>
      </c>
      <c r="E4424" t="s">
        <v>1496</v>
      </c>
      <c r="F4424" t="s">
        <v>228</v>
      </c>
      <c r="H4424" t="s">
        <v>1497</v>
      </c>
      <c r="I4424" s="170" t="s">
        <v>105</v>
      </c>
      <c r="J4424" t="s">
        <v>106</v>
      </c>
      <c r="K4424" t="s">
        <v>214</v>
      </c>
      <c r="L4424" t="s">
        <v>697</v>
      </c>
      <c r="M4424" t="s">
        <v>698</v>
      </c>
      <c r="N4424" t="s">
        <v>217</v>
      </c>
      <c r="O4424" t="s">
        <v>263</v>
      </c>
      <c r="P4424" t="s">
        <v>699</v>
      </c>
      <c r="Q4424" t="s">
        <v>700</v>
      </c>
      <c r="R4424" t="s">
        <v>701</v>
      </c>
      <c r="S4424" t="s">
        <v>264</v>
      </c>
      <c r="T4424" t="s">
        <v>265</v>
      </c>
      <c r="U4424" s="61" t="s">
        <v>266</v>
      </c>
      <c r="V4424" t="s">
        <v>249</v>
      </c>
      <c r="W4424" t="s">
        <v>263</v>
      </c>
      <c r="X4424" s="59">
        <v>2000</v>
      </c>
      <c r="Y4424" s="59">
        <v>2000</v>
      </c>
      <c r="AA4424" s="146" t="str">
        <f t="shared" si="849"/>
        <v>EX</v>
      </c>
      <c r="AB4424" s="146">
        <f t="shared" si="851"/>
        <v>0</v>
      </c>
      <c r="AC4424" t="str">
        <f t="shared" si="842"/>
        <v>EX</v>
      </c>
      <c r="AD4424" s="74">
        <f t="shared" si="843"/>
        <v>2000</v>
      </c>
      <c r="AE4424" s="74">
        <f t="shared" si="848"/>
        <v>2000</v>
      </c>
      <c r="AF4424">
        <v>1</v>
      </c>
      <c r="AG4424">
        <v>0</v>
      </c>
      <c r="AH4424" s="74">
        <v>0</v>
      </c>
      <c r="AJ4424" s="74">
        <f t="shared" si="844"/>
        <v>0</v>
      </c>
      <c r="AK4424" s="74">
        <f t="shared" si="850"/>
        <v>2000</v>
      </c>
      <c r="AL4424" t="str">
        <f t="shared" si="845"/>
        <v>N</v>
      </c>
      <c r="AN4424" t="s">
        <v>107</v>
      </c>
      <c r="AO4424" t="s">
        <v>106</v>
      </c>
      <c r="AP4424" t="str">
        <f t="shared" si="846"/>
        <v>9A</v>
      </c>
      <c r="AQ4424" s="145" t="s">
        <v>1826</v>
      </c>
      <c r="AR4424" t="str">
        <f t="shared" si="847"/>
        <v>1-Adjusted Base Budget</v>
      </c>
      <c r="AS4424" s="145" t="s">
        <v>1827</v>
      </c>
      <c r="AT4424" t="s">
        <v>213</v>
      </c>
      <c r="AV4424" t="str">
        <f t="shared" si="841"/>
        <v>UCOU</v>
      </c>
      <c r="AW4424" t="str">
        <f t="shared" si="852"/>
        <v>GENERAL COUNSEL</v>
      </c>
    </row>
    <row r="4425" spans="1:49">
      <c r="A4425" s="59">
        <v>2018</v>
      </c>
      <c r="B4425" t="s">
        <v>137</v>
      </c>
      <c r="C4425" t="s">
        <v>1494</v>
      </c>
      <c r="D4425" t="s">
        <v>1495</v>
      </c>
      <c r="E4425" t="s">
        <v>1496</v>
      </c>
      <c r="F4425" t="s">
        <v>228</v>
      </c>
      <c r="H4425" t="s">
        <v>1497</v>
      </c>
      <c r="I4425" s="170" t="s">
        <v>105</v>
      </c>
      <c r="J4425" t="s">
        <v>106</v>
      </c>
      <c r="K4425" t="s">
        <v>214</v>
      </c>
      <c r="L4425" t="s">
        <v>355</v>
      </c>
      <c r="M4425" t="s">
        <v>356</v>
      </c>
      <c r="N4425" t="s">
        <v>217</v>
      </c>
      <c r="O4425" t="s">
        <v>263</v>
      </c>
      <c r="P4425" t="s">
        <v>357</v>
      </c>
      <c r="Q4425" t="s">
        <v>358</v>
      </c>
      <c r="R4425" t="s">
        <v>359</v>
      </c>
      <c r="S4425" t="s">
        <v>264</v>
      </c>
      <c r="T4425" t="s">
        <v>265</v>
      </c>
      <c r="U4425" s="61" t="s">
        <v>266</v>
      </c>
      <c r="V4425" t="s">
        <v>249</v>
      </c>
      <c r="W4425" t="s">
        <v>263</v>
      </c>
      <c r="X4425" s="59">
        <v>500</v>
      </c>
      <c r="Y4425" s="59">
        <v>500</v>
      </c>
      <c r="AA4425" s="146" t="str">
        <f t="shared" si="849"/>
        <v>EX</v>
      </c>
      <c r="AB4425" s="146">
        <f t="shared" si="851"/>
        <v>0</v>
      </c>
      <c r="AC4425" t="str">
        <f t="shared" si="842"/>
        <v>EX</v>
      </c>
      <c r="AD4425" s="74">
        <f t="shared" si="843"/>
        <v>500</v>
      </c>
      <c r="AE4425" s="74">
        <f t="shared" si="848"/>
        <v>500</v>
      </c>
      <c r="AF4425">
        <v>1</v>
      </c>
      <c r="AG4425">
        <v>0</v>
      </c>
      <c r="AH4425" s="74">
        <v>0</v>
      </c>
      <c r="AJ4425" s="74">
        <f t="shared" si="844"/>
        <v>0</v>
      </c>
      <c r="AK4425" s="74">
        <f t="shared" si="850"/>
        <v>500</v>
      </c>
      <c r="AL4425" t="str">
        <f t="shared" si="845"/>
        <v>N</v>
      </c>
      <c r="AN4425" t="s">
        <v>107</v>
      </c>
      <c r="AO4425" t="s">
        <v>106</v>
      </c>
      <c r="AP4425" t="str">
        <f t="shared" si="846"/>
        <v>9A</v>
      </c>
      <c r="AQ4425" s="145" t="s">
        <v>1826</v>
      </c>
      <c r="AR4425" t="str">
        <f t="shared" si="847"/>
        <v>1-Adjusted Base Budget</v>
      </c>
      <c r="AS4425" s="145" t="s">
        <v>1827</v>
      </c>
      <c r="AT4425" t="s">
        <v>213</v>
      </c>
      <c r="AV4425" t="str">
        <f t="shared" si="841"/>
        <v>UCOU</v>
      </c>
      <c r="AW4425" t="str">
        <f t="shared" si="852"/>
        <v>GENERAL COUNSEL</v>
      </c>
    </row>
    <row r="4426" spans="1:49">
      <c r="A4426" s="59">
        <v>2018</v>
      </c>
      <c r="B4426" t="s">
        <v>137</v>
      </c>
      <c r="C4426" t="s">
        <v>1494</v>
      </c>
      <c r="D4426" t="s">
        <v>1495</v>
      </c>
      <c r="E4426" t="s">
        <v>1496</v>
      </c>
      <c r="F4426" t="s">
        <v>228</v>
      </c>
      <c r="H4426" t="s">
        <v>1497</v>
      </c>
      <c r="I4426" s="170" t="s">
        <v>105</v>
      </c>
      <c r="J4426" t="s">
        <v>106</v>
      </c>
      <c r="K4426" t="s">
        <v>214</v>
      </c>
      <c r="L4426" t="s">
        <v>484</v>
      </c>
      <c r="M4426" t="s">
        <v>485</v>
      </c>
      <c r="N4426" t="s">
        <v>217</v>
      </c>
      <c r="O4426" t="s">
        <v>263</v>
      </c>
      <c r="P4426" t="s">
        <v>362</v>
      </c>
      <c r="Q4426" t="s">
        <v>363</v>
      </c>
      <c r="R4426" t="s">
        <v>364</v>
      </c>
      <c r="S4426" t="s">
        <v>264</v>
      </c>
      <c r="T4426" t="s">
        <v>265</v>
      </c>
      <c r="U4426" s="61" t="s">
        <v>266</v>
      </c>
      <c r="V4426" t="s">
        <v>249</v>
      </c>
      <c r="W4426" t="s">
        <v>263</v>
      </c>
      <c r="X4426" s="59">
        <v>1000</v>
      </c>
      <c r="Y4426" s="59">
        <v>1000</v>
      </c>
      <c r="AA4426" s="146" t="str">
        <f t="shared" si="849"/>
        <v>EX</v>
      </c>
      <c r="AB4426" s="146">
        <f t="shared" si="851"/>
        <v>0</v>
      </c>
      <c r="AC4426" t="str">
        <f t="shared" si="842"/>
        <v>EX</v>
      </c>
      <c r="AD4426" s="74">
        <f t="shared" si="843"/>
        <v>1000</v>
      </c>
      <c r="AE4426" s="74">
        <f t="shared" si="848"/>
        <v>1000</v>
      </c>
      <c r="AF4426">
        <v>1</v>
      </c>
      <c r="AG4426">
        <v>0</v>
      </c>
      <c r="AH4426" s="74">
        <v>0</v>
      </c>
      <c r="AJ4426" s="74">
        <f t="shared" si="844"/>
        <v>0</v>
      </c>
      <c r="AK4426" s="74">
        <f t="shared" si="850"/>
        <v>1000</v>
      </c>
      <c r="AL4426" t="str">
        <f t="shared" si="845"/>
        <v>N</v>
      </c>
      <c r="AN4426" t="s">
        <v>107</v>
      </c>
      <c r="AO4426" t="s">
        <v>106</v>
      </c>
      <c r="AP4426" t="str">
        <f t="shared" si="846"/>
        <v>9A</v>
      </c>
      <c r="AQ4426" s="145" t="s">
        <v>1826</v>
      </c>
      <c r="AR4426" t="str">
        <f t="shared" si="847"/>
        <v>1-Adjusted Base Budget</v>
      </c>
      <c r="AS4426" s="145" t="s">
        <v>1827</v>
      </c>
      <c r="AT4426" t="s">
        <v>213</v>
      </c>
      <c r="AV4426" t="str">
        <f t="shared" si="841"/>
        <v>UCOU</v>
      </c>
      <c r="AW4426" t="str">
        <f t="shared" si="852"/>
        <v>GENERAL COUNSEL</v>
      </c>
    </row>
    <row r="4427" spans="1:49">
      <c r="A4427" s="59">
        <v>2018</v>
      </c>
      <c r="B4427" t="s">
        <v>137</v>
      </c>
      <c r="C4427" t="s">
        <v>1494</v>
      </c>
      <c r="D4427" t="s">
        <v>1495</v>
      </c>
      <c r="E4427" t="s">
        <v>1496</v>
      </c>
      <c r="F4427" t="s">
        <v>228</v>
      </c>
      <c r="H4427" t="s">
        <v>1497</v>
      </c>
      <c r="I4427" s="170" t="s">
        <v>105</v>
      </c>
      <c r="J4427" t="s">
        <v>106</v>
      </c>
      <c r="K4427" t="s">
        <v>214</v>
      </c>
      <c r="L4427" t="s">
        <v>785</v>
      </c>
      <c r="M4427" t="s">
        <v>351</v>
      </c>
      <c r="N4427" t="s">
        <v>217</v>
      </c>
      <c r="O4427" t="s">
        <v>263</v>
      </c>
      <c r="P4427" t="s">
        <v>352</v>
      </c>
      <c r="Q4427" t="s">
        <v>353</v>
      </c>
      <c r="R4427" t="s">
        <v>354</v>
      </c>
      <c r="S4427" t="s">
        <v>264</v>
      </c>
      <c r="T4427" t="s">
        <v>265</v>
      </c>
      <c r="U4427" s="61" t="s">
        <v>266</v>
      </c>
      <c r="V4427" t="s">
        <v>249</v>
      </c>
      <c r="W4427" t="s">
        <v>263</v>
      </c>
      <c r="X4427" s="59">
        <v>8000</v>
      </c>
      <c r="Y4427" s="59">
        <v>8000</v>
      </c>
      <c r="AA4427" s="146" t="str">
        <f t="shared" si="849"/>
        <v>EX</v>
      </c>
      <c r="AB4427" s="146">
        <f t="shared" si="851"/>
        <v>0</v>
      </c>
      <c r="AC4427" t="str">
        <f t="shared" si="842"/>
        <v>EX</v>
      </c>
      <c r="AD4427" s="74">
        <f t="shared" si="843"/>
        <v>8000</v>
      </c>
      <c r="AE4427" s="74">
        <f t="shared" si="848"/>
        <v>8000</v>
      </c>
      <c r="AF4427">
        <v>1</v>
      </c>
      <c r="AG4427">
        <v>0</v>
      </c>
      <c r="AH4427" s="74">
        <v>0</v>
      </c>
      <c r="AJ4427" s="74">
        <f t="shared" si="844"/>
        <v>0</v>
      </c>
      <c r="AK4427" s="74">
        <f t="shared" si="850"/>
        <v>8000</v>
      </c>
      <c r="AL4427" t="str">
        <f t="shared" si="845"/>
        <v>N</v>
      </c>
      <c r="AN4427" t="s">
        <v>107</v>
      </c>
      <c r="AO4427" t="s">
        <v>106</v>
      </c>
      <c r="AP4427" t="str">
        <f t="shared" si="846"/>
        <v>9A</v>
      </c>
      <c r="AQ4427" s="145" t="s">
        <v>1826</v>
      </c>
      <c r="AR4427" t="str">
        <f t="shared" si="847"/>
        <v>1-Adjusted Base Budget</v>
      </c>
      <c r="AS4427" s="145" t="s">
        <v>1827</v>
      </c>
      <c r="AT4427" t="s">
        <v>213</v>
      </c>
      <c r="AV4427" t="str">
        <f t="shared" si="841"/>
        <v>UCOU</v>
      </c>
      <c r="AW4427" t="str">
        <f t="shared" si="852"/>
        <v>GENERAL COUNSEL</v>
      </c>
    </row>
    <row r="4428" spans="1:49">
      <c r="A4428" s="59">
        <v>2018</v>
      </c>
      <c r="B4428" t="s">
        <v>137</v>
      </c>
      <c r="C4428" t="s">
        <v>1494</v>
      </c>
      <c r="D4428" t="s">
        <v>1495</v>
      </c>
      <c r="E4428" t="s">
        <v>1496</v>
      </c>
      <c r="F4428" t="s">
        <v>228</v>
      </c>
      <c r="H4428" t="s">
        <v>1497</v>
      </c>
      <c r="I4428" s="170" t="s">
        <v>105</v>
      </c>
      <c r="J4428" t="s">
        <v>106</v>
      </c>
      <c r="K4428" t="s">
        <v>214</v>
      </c>
      <c r="L4428" t="s">
        <v>511</v>
      </c>
      <c r="M4428" t="s">
        <v>512</v>
      </c>
      <c r="N4428" t="s">
        <v>217</v>
      </c>
      <c r="O4428" t="s">
        <v>263</v>
      </c>
      <c r="P4428" t="s">
        <v>387</v>
      </c>
      <c r="Q4428" t="s">
        <v>386</v>
      </c>
      <c r="R4428" t="s">
        <v>388</v>
      </c>
      <c r="S4428" t="s">
        <v>264</v>
      </c>
      <c r="T4428" t="s">
        <v>265</v>
      </c>
      <c r="U4428" s="61" t="s">
        <v>266</v>
      </c>
      <c r="V4428" t="s">
        <v>249</v>
      </c>
      <c r="W4428" t="s">
        <v>263</v>
      </c>
      <c r="X4428" s="59">
        <v>17000</v>
      </c>
      <c r="Y4428" s="59">
        <v>17000</v>
      </c>
      <c r="AA4428" s="146" t="str">
        <f t="shared" si="849"/>
        <v>EX</v>
      </c>
      <c r="AB4428" s="146">
        <f t="shared" si="851"/>
        <v>0</v>
      </c>
      <c r="AC4428" t="str">
        <f t="shared" si="842"/>
        <v>EX</v>
      </c>
      <c r="AD4428" s="74">
        <f t="shared" si="843"/>
        <v>17000</v>
      </c>
      <c r="AE4428" s="74">
        <f t="shared" si="848"/>
        <v>17000</v>
      </c>
      <c r="AF4428">
        <v>1</v>
      </c>
      <c r="AG4428">
        <v>0</v>
      </c>
      <c r="AH4428" s="74">
        <v>0</v>
      </c>
      <c r="AJ4428" s="74">
        <f t="shared" si="844"/>
        <v>0</v>
      </c>
      <c r="AK4428" s="74">
        <f t="shared" si="850"/>
        <v>17000</v>
      </c>
      <c r="AL4428" t="str">
        <f t="shared" si="845"/>
        <v>N</v>
      </c>
      <c r="AN4428" t="s">
        <v>107</v>
      </c>
      <c r="AO4428" t="s">
        <v>106</v>
      </c>
      <c r="AP4428" t="str">
        <f t="shared" si="846"/>
        <v>9A</v>
      </c>
      <c r="AQ4428" s="145" t="s">
        <v>1826</v>
      </c>
      <c r="AR4428" t="str">
        <f t="shared" si="847"/>
        <v>1-Adjusted Base Budget</v>
      </c>
      <c r="AS4428" s="145" t="s">
        <v>1827</v>
      </c>
      <c r="AT4428" t="s">
        <v>213</v>
      </c>
      <c r="AV4428" t="str">
        <f t="shared" ref="AV4428:AV4491" si="853">IF(AND($AN4428="UAVP",$Z4428="OE"),$AN4428 &amp; "-OE",IF(AND($AN4428="VPIT",OR($Z4428="SS",$Z4428="IT")),$AN4428 &amp; "-SS",$AN4428))</f>
        <v>UCOU</v>
      </c>
      <c r="AW4428" t="str">
        <f t="shared" si="852"/>
        <v>GENERAL COUNSEL</v>
      </c>
    </row>
    <row r="4429" spans="1:49">
      <c r="A4429" s="59">
        <v>2018</v>
      </c>
      <c r="B4429" t="s">
        <v>137</v>
      </c>
      <c r="C4429" t="s">
        <v>1494</v>
      </c>
      <c r="D4429" t="s">
        <v>1495</v>
      </c>
      <c r="E4429" t="s">
        <v>1496</v>
      </c>
      <c r="F4429" t="s">
        <v>228</v>
      </c>
      <c r="H4429" t="s">
        <v>1497</v>
      </c>
      <c r="I4429" s="170" t="s">
        <v>105</v>
      </c>
      <c r="J4429" t="s">
        <v>106</v>
      </c>
      <c r="K4429" t="s">
        <v>214</v>
      </c>
      <c r="L4429" t="s">
        <v>525</v>
      </c>
      <c r="M4429" t="s">
        <v>526</v>
      </c>
      <c r="N4429" t="s">
        <v>217</v>
      </c>
      <c r="O4429" t="s">
        <v>263</v>
      </c>
      <c r="P4429" t="s">
        <v>379</v>
      </c>
      <c r="Q4429" t="s">
        <v>379</v>
      </c>
      <c r="R4429" t="s">
        <v>380</v>
      </c>
      <c r="S4429" t="s">
        <v>264</v>
      </c>
      <c r="T4429" t="s">
        <v>265</v>
      </c>
      <c r="U4429" s="61" t="s">
        <v>266</v>
      </c>
      <c r="V4429" t="s">
        <v>249</v>
      </c>
      <c r="W4429" t="s">
        <v>263</v>
      </c>
      <c r="X4429" s="59">
        <v>5000</v>
      </c>
      <c r="Y4429" s="59">
        <v>5000</v>
      </c>
      <c r="AA4429" s="146" t="str">
        <f t="shared" si="849"/>
        <v>EX</v>
      </c>
      <c r="AB4429" s="146">
        <f t="shared" si="851"/>
        <v>0</v>
      </c>
      <c r="AC4429" t="str">
        <f t="shared" si="842"/>
        <v>EX</v>
      </c>
      <c r="AD4429" s="74">
        <f t="shared" si="843"/>
        <v>5000</v>
      </c>
      <c r="AE4429" s="74">
        <f t="shared" si="848"/>
        <v>5000</v>
      </c>
      <c r="AF4429">
        <v>1</v>
      </c>
      <c r="AG4429">
        <v>0</v>
      </c>
      <c r="AH4429" s="74">
        <v>0</v>
      </c>
      <c r="AJ4429" s="74">
        <f t="shared" si="844"/>
        <v>0</v>
      </c>
      <c r="AK4429" s="74">
        <f t="shared" si="850"/>
        <v>5000</v>
      </c>
      <c r="AL4429" t="str">
        <f t="shared" si="845"/>
        <v>N</v>
      </c>
      <c r="AN4429" t="s">
        <v>107</v>
      </c>
      <c r="AO4429" t="s">
        <v>106</v>
      </c>
      <c r="AP4429" t="str">
        <f t="shared" si="846"/>
        <v>9A</v>
      </c>
      <c r="AQ4429" s="145" t="s">
        <v>1826</v>
      </c>
      <c r="AR4429" t="str">
        <f t="shared" si="847"/>
        <v>1-Adjusted Base Budget</v>
      </c>
      <c r="AS4429" s="145" t="s">
        <v>1827</v>
      </c>
      <c r="AT4429" t="s">
        <v>213</v>
      </c>
      <c r="AV4429" t="str">
        <f t="shared" si="853"/>
        <v>UCOU</v>
      </c>
      <c r="AW4429" t="str">
        <f t="shared" si="852"/>
        <v>GENERAL COUNSEL</v>
      </c>
    </row>
    <row r="4430" spans="1:49">
      <c r="A4430" s="59">
        <v>2018</v>
      </c>
      <c r="B4430" t="s">
        <v>137</v>
      </c>
      <c r="C4430" t="s">
        <v>1494</v>
      </c>
      <c r="D4430" t="s">
        <v>1495</v>
      </c>
      <c r="E4430" t="s">
        <v>1496</v>
      </c>
      <c r="F4430" t="s">
        <v>228</v>
      </c>
      <c r="H4430" t="s">
        <v>1497</v>
      </c>
      <c r="I4430" s="170" t="s">
        <v>105</v>
      </c>
      <c r="J4430" t="s">
        <v>106</v>
      </c>
      <c r="K4430" t="s">
        <v>214</v>
      </c>
      <c r="L4430" t="s">
        <v>638</v>
      </c>
      <c r="M4430" t="s">
        <v>639</v>
      </c>
      <c r="N4430" t="s">
        <v>217</v>
      </c>
      <c r="O4430" t="s">
        <v>263</v>
      </c>
      <c r="P4430" t="s">
        <v>379</v>
      </c>
      <c r="Q4430" t="s">
        <v>379</v>
      </c>
      <c r="R4430" t="s">
        <v>380</v>
      </c>
      <c r="S4430" t="s">
        <v>264</v>
      </c>
      <c r="T4430" t="s">
        <v>265</v>
      </c>
      <c r="U4430" s="61" t="s">
        <v>266</v>
      </c>
      <c r="V4430" t="s">
        <v>249</v>
      </c>
      <c r="W4430" t="s">
        <v>263</v>
      </c>
      <c r="X4430" s="59">
        <v>18000</v>
      </c>
      <c r="Y4430" s="59">
        <v>18000</v>
      </c>
      <c r="AA4430" s="146" t="str">
        <f t="shared" si="849"/>
        <v>EX</v>
      </c>
      <c r="AB4430" s="146">
        <f t="shared" si="851"/>
        <v>0</v>
      </c>
      <c r="AC4430" t="str">
        <f t="shared" si="842"/>
        <v>EX</v>
      </c>
      <c r="AD4430" s="74">
        <f t="shared" si="843"/>
        <v>18000</v>
      </c>
      <c r="AE4430" s="74">
        <f t="shared" si="848"/>
        <v>18000</v>
      </c>
      <c r="AF4430">
        <v>1</v>
      </c>
      <c r="AG4430">
        <v>0</v>
      </c>
      <c r="AH4430" s="74">
        <v>0</v>
      </c>
      <c r="AJ4430" s="74">
        <f t="shared" si="844"/>
        <v>0</v>
      </c>
      <c r="AK4430" s="74">
        <f t="shared" si="850"/>
        <v>18000</v>
      </c>
      <c r="AL4430" t="str">
        <f t="shared" si="845"/>
        <v>N</v>
      </c>
      <c r="AN4430" t="s">
        <v>107</v>
      </c>
      <c r="AO4430" t="s">
        <v>106</v>
      </c>
      <c r="AP4430" t="str">
        <f t="shared" si="846"/>
        <v>9A</v>
      </c>
      <c r="AQ4430" s="145" t="s">
        <v>1826</v>
      </c>
      <c r="AR4430" t="str">
        <f t="shared" si="847"/>
        <v>1-Adjusted Base Budget</v>
      </c>
      <c r="AS4430" s="145" t="s">
        <v>1827</v>
      </c>
      <c r="AT4430" t="s">
        <v>213</v>
      </c>
      <c r="AV4430" t="str">
        <f t="shared" si="853"/>
        <v>UCOU</v>
      </c>
      <c r="AW4430" t="str">
        <f t="shared" si="852"/>
        <v>GENERAL COUNSEL</v>
      </c>
    </row>
    <row r="4431" spans="1:49">
      <c r="A4431" s="59">
        <v>2018</v>
      </c>
      <c r="B4431" t="s">
        <v>137</v>
      </c>
      <c r="C4431" t="s">
        <v>1494</v>
      </c>
      <c r="D4431" t="s">
        <v>1495</v>
      </c>
      <c r="E4431" t="s">
        <v>1496</v>
      </c>
      <c r="F4431" t="s">
        <v>228</v>
      </c>
      <c r="H4431" t="s">
        <v>1497</v>
      </c>
      <c r="I4431" s="170" t="s">
        <v>105</v>
      </c>
      <c r="J4431" t="s">
        <v>106</v>
      </c>
      <c r="K4431" t="s">
        <v>214</v>
      </c>
      <c r="L4431" t="s">
        <v>809</v>
      </c>
      <c r="M4431" t="s">
        <v>528</v>
      </c>
      <c r="N4431" t="s">
        <v>217</v>
      </c>
      <c r="O4431" t="s">
        <v>263</v>
      </c>
      <c r="P4431" t="s">
        <v>357</v>
      </c>
      <c r="Q4431" t="s">
        <v>358</v>
      </c>
      <c r="R4431" t="s">
        <v>359</v>
      </c>
      <c r="S4431" t="s">
        <v>264</v>
      </c>
      <c r="T4431" t="s">
        <v>265</v>
      </c>
      <c r="U4431" s="61" t="s">
        <v>266</v>
      </c>
      <c r="V4431" t="s">
        <v>249</v>
      </c>
      <c r="W4431" t="s">
        <v>263</v>
      </c>
      <c r="X4431" s="59">
        <v>4000</v>
      </c>
      <c r="Y4431" s="59">
        <v>4000</v>
      </c>
      <c r="AA4431" s="146" t="str">
        <f t="shared" si="849"/>
        <v>EX</v>
      </c>
      <c r="AB4431" s="146">
        <f t="shared" si="851"/>
        <v>0</v>
      </c>
      <c r="AC4431" t="str">
        <f t="shared" si="842"/>
        <v>EX</v>
      </c>
      <c r="AD4431" s="74">
        <f t="shared" si="843"/>
        <v>4000</v>
      </c>
      <c r="AE4431" s="74">
        <f t="shared" si="848"/>
        <v>4000</v>
      </c>
      <c r="AF4431">
        <v>1</v>
      </c>
      <c r="AG4431">
        <v>0</v>
      </c>
      <c r="AH4431" s="74">
        <v>0</v>
      </c>
      <c r="AJ4431" s="74">
        <f t="shared" si="844"/>
        <v>0</v>
      </c>
      <c r="AK4431" s="74">
        <f t="shared" si="850"/>
        <v>4000</v>
      </c>
      <c r="AL4431" t="str">
        <f t="shared" si="845"/>
        <v>N</v>
      </c>
      <c r="AN4431" t="s">
        <v>107</v>
      </c>
      <c r="AO4431" t="s">
        <v>106</v>
      </c>
      <c r="AP4431" t="str">
        <f t="shared" si="846"/>
        <v>9A</v>
      </c>
      <c r="AQ4431" s="145" t="s">
        <v>1826</v>
      </c>
      <c r="AR4431" t="str">
        <f t="shared" si="847"/>
        <v>1-Adjusted Base Budget</v>
      </c>
      <c r="AS4431" s="145" t="s">
        <v>1827</v>
      </c>
      <c r="AT4431" t="s">
        <v>213</v>
      </c>
      <c r="AV4431" t="str">
        <f t="shared" si="853"/>
        <v>UCOU</v>
      </c>
      <c r="AW4431" t="str">
        <f t="shared" si="852"/>
        <v>GENERAL COUNSEL</v>
      </c>
    </row>
    <row r="4432" spans="1:49">
      <c r="A4432" s="59">
        <v>2018</v>
      </c>
      <c r="B4432" t="s">
        <v>137</v>
      </c>
      <c r="C4432" t="s">
        <v>1494</v>
      </c>
      <c r="D4432" t="s">
        <v>1495</v>
      </c>
      <c r="E4432" t="s">
        <v>1496</v>
      </c>
      <c r="F4432" t="s">
        <v>228</v>
      </c>
      <c r="H4432" t="s">
        <v>1497</v>
      </c>
      <c r="I4432" s="170" t="s">
        <v>105</v>
      </c>
      <c r="J4432" t="s">
        <v>106</v>
      </c>
      <c r="K4432" t="s">
        <v>214</v>
      </c>
      <c r="L4432" t="s">
        <v>529</v>
      </c>
      <c r="M4432" t="s">
        <v>530</v>
      </c>
      <c r="N4432" t="s">
        <v>217</v>
      </c>
      <c r="O4432" t="s">
        <v>263</v>
      </c>
      <c r="P4432" t="s">
        <v>393</v>
      </c>
      <c r="Q4432" t="s">
        <v>394</v>
      </c>
      <c r="R4432" t="s">
        <v>395</v>
      </c>
      <c r="S4432" t="s">
        <v>264</v>
      </c>
      <c r="T4432" t="s">
        <v>265</v>
      </c>
      <c r="U4432" s="61" t="s">
        <v>266</v>
      </c>
      <c r="V4432" t="s">
        <v>249</v>
      </c>
      <c r="W4432" t="s">
        <v>263</v>
      </c>
      <c r="X4432" s="59">
        <v>35000</v>
      </c>
      <c r="Y4432" s="59">
        <v>35000</v>
      </c>
      <c r="AA4432" s="146" t="str">
        <f t="shared" si="849"/>
        <v>EX</v>
      </c>
      <c r="AB4432" s="146">
        <f t="shared" si="851"/>
        <v>0</v>
      </c>
      <c r="AC4432" t="str">
        <f t="shared" si="842"/>
        <v>EX</v>
      </c>
      <c r="AD4432" s="74">
        <f t="shared" si="843"/>
        <v>35000</v>
      </c>
      <c r="AE4432" s="74">
        <f t="shared" si="848"/>
        <v>35000</v>
      </c>
      <c r="AF4432">
        <v>1</v>
      </c>
      <c r="AG4432">
        <v>0</v>
      </c>
      <c r="AH4432" s="74">
        <v>0</v>
      </c>
      <c r="AJ4432" s="74">
        <f t="shared" si="844"/>
        <v>0</v>
      </c>
      <c r="AK4432" s="74">
        <f t="shared" si="850"/>
        <v>35000</v>
      </c>
      <c r="AL4432" t="str">
        <f t="shared" si="845"/>
        <v>N</v>
      </c>
      <c r="AN4432" t="s">
        <v>107</v>
      </c>
      <c r="AO4432" t="s">
        <v>106</v>
      </c>
      <c r="AP4432" t="str">
        <f t="shared" si="846"/>
        <v>9A</v>
      </c>
      <c r="AQ4432" s="145" t="s">
        <v>1826</v>
      </c>
      <c r="AR4432" t="str">
        <f t="shared" si="847"/>
        <v>1-Adjusted Base Budget</v>
      </c>
      <c r="AS4432" s="145" t="s">
        <v>1827</v>
      </c>
      <c r="AT4432" t="s">
        <v>213</v>
      </c>
      <c r="AV4432" t="str">
        <f t="shared" si="853"/>
        <v>UCOU</v>
      </c>
      <c r="AW4432" t="str">
        <f t="shared" si="852"/>
        <v>GENERAL COUNSEL</v>
      </c>
    </row>
    <row r="4433" spans="1:49">
      <c r="A4433" s="59">
        <v>2018</v>
      </c>
      <c r="B4433" t="s">
        <v>137</v>
      </c>
      <c r="C4433" t="s">
        <v>1494</v>
      </c>
      <c r="D4433" t="s">
        <v>1495</v>
      </c>
      <c r="E4433" t="s">
        <v>1496</v>
      </c>
      <c r="F4433" t="s">
        <v>228</v>
      </c>
      <c r="H4433" t="s">
        <v>1497</v>
      </c>
      <c r="I4433" s="170" t="s">
        <v>105</v>
      </c>
      <c r="J4433" t="s">
        <v>106</v>
      </c>
      <c r="K4433" t="s">
        <v>214</v>
      </c>
      <c r="L4433" t="s">
        <v>704</v>
      </c>
      <c r="M4433" t="s">
        <v>705</v>
      </c>
      <c r="N4433" t="s">
        <v>217</v>
      </c>
      <c r="O4433" t="s">
        <v>263</v>
      </c>
      <c r="P4433" t="s">
        <v>379</v>
      </c>
      <c r="Q4433" t="s">
        <v>379</v>
      </c>
      <c r="R4433" t="s">
        <v>380</v>
      </c>
      <c r="S4433" t="s">
        <v>264</v>
      </c>
      <c r="T4433" t="s">
        <v>265</v>
      </c>
      <c r="U4433" s="61" t="s">
        <v>266</v>
      </c>
      <c r="V4433" t="s">
        <v>249</v>
      </c>
      <c r="W4433" t="s">
        <v>263</v>
      </c>
      <c r="X4433" s="59">
        <v>4429</v>
      </c>
      <c r="Y4433" s="59">
        <v>4429</v>
      </c>
      <c r="AA4433" s="146" t="str">
        <f t="shared" si="849"/>
        <v>EX</v>
      </c>
      <c r="AB4433" s="146">
        <f t="shared" si="851"/>
        <v>0</v>
      </c>
      <c r="AC4433" t="str">
        <f t="shared" si="842"/>
        <v>EX</v>
      </c>
      <c r="AD4433" s="74">
        <f t="shared" si="843"/>
        <v>4429</v>
      </c>
      <c r="AE4433" s="74">
        <f t="shared" si="848"/>
        <v>4429</v>
      </c>
      <c r="AF4433">
        <v>1</v>
      </c>
      <c r="AG4433">
        <v>0</v>
      </c>
      <c r="AH4433" s="74">
        <v>0</v>
      </c>
      <c r="AJ4433" s="74">
        <f t="shared" si="844"/>
        <v>0</v>
      </c>
      <c r="AK4433" s="74">
        <f t="shared" si="850"/>
        <v>4429</v>
      </c>
      <c r="AL4433" t="str">
        <f t="shared" si="845"/>
        <v>N</v>
      </c>
      <c r="AN4433" t="s">
        <v>107</v>
      </c>
      <c r="AO4433" t="s">
        <v>106</v>
      </c>
      <c r="AP4433" t="str">
        <f t="shared" si="846"/>
        <v>9A</v>
      </c>
      <c r="AQ4433" s="145" t="s">
        <v>1826</v>
      </c>
      <c r="AR4433" t="str">
        <f t="shared" si="847"/>
        <v>1-Adjusted Base Budget</v>
      </c>
      <c r="AS4433" s="145" t="s">
        <v>1827</v>
      </c>
      <c r="AT4433" t="s">
        <v>213</v>
      </c>
      <c r="AV4433" t="str">
        <f t="shared" si="853"/>
        <v>UCOU</v>
      </c>
      <c r="AW4433" t="str">
        <f t="shared" si="852"/>
        <v>GENERAL COUNSEL</v>
      </c>
    </row>
    <row r="4434" spans="1:49">
      <c r="A4434" s="59">
        <v>2018</v>
      </c>
      <c r="B4434" t="s">
        <v>137</v>
      </c>
      <c r="C4434" t="s">
        <v>1494</v>
      </c>
      <c r="D4434" t="s">
        <v>1495</v>
      </c>
      <c r="E4434" t="s">
        <v>1496</v>
      </c>
      <c r="F4434" t="s">
        <v>228</v>
      </c>
      <c r="H4434" t="s">
        <v>1497</v>
      </c>
      <c r="I4434" s="170" t="s">
        <v>105</v>
      </c>
      <c r="J4434" t="s">
        <v>106</v>
      </c>
      <c r="K4434" t="s">
        <v>214</v>
      </c>
      <c r="L4434" t="s">
        <v>408</v>
      </c>
      <c r="M4434" t="s">
        <v>409</v>
      </c>
      <c r="N4434" t="s">
        <v>217</v>
      </c>
      <c r="O4434" t="s">
        <v>263</v>
      </c>
      <c r="P4434" t="s">
        <v>352</v>
      </c>
      <c r="Q4434" t="s">
        <v>353</v>
      </c>
      <c r="R4434" t="s">
        <v>354</v>
      </c>
      <c r="S4434" t="s">
        <v>264</v>
      </c>
      <c r="T4434" t="s">
        <v>265</v>
      </c>
      <c r="U4434" s="61" t="s">
        <v>266</v>
      </c>
      <c r="V4434" t="s">
        <v>249</v>
      </c>
      <c r="W4434" t="s">
        <v>263</v>
      </c>
      <c r="X4434" s="59">
        <v>3000</v>
      </c>
      <c r="Y4434" s="59">
        <v>3000</v>
      </c>
      <c r="AA4434" s="146" t="str">
        <f t="shared" si="849"/>
        <v>EX</v>
      </c>
      <c r="AB4434" s="146">
        <f t="shared" si="851"/>
        <v>0</v>
      </c>
      <c r="AC4434" t="str">
        <f t="shared" si="842"/>
        <v>EX</v>
      </c>
      <c r="AD4434" s="74">
        <f t="shared" si="843"/>
        <v>3000</v>
      </c>
      <c r="AE4434" s="74">
        <f t="shared" si="848"/>
        <v>3000</v>
      </c>
      <c r="AF4434">
        <v>1</v>
      </c>
      <c r="AG4434">
        <v>0</v>
      </c>
      <c r="AH4434" s="74">
        <v>0</v>
      </c>
      <c r="AJ4434" s="74">
        <f t="shared" si="844"/>
        <v>0</v>
      </c>
      <c r="AK4434" s="74">
        <f t="shared" si="850"/>
        <v>3000</v>
      </c>
      <c r="AL4434" t="str">
        <f t="shared" si="845"/>
        <v>N</v>
      </c>
      <c r="AN4434" t="s">
        <v>107</v>
      </c>
      <c r="AO4434" t="s">
        <v>106</v>
      </c>
      <c r="AP4434" t="str">
        <f t="shared" si="846"/>
        <v>9A</v>
      </c>
      <c r="AQ4434" s="145" t="s">
        <v>1826</v>
      </c>
      <c r="AR4434" t="str">
        <f t="shared" si="847"/>
        <v>1-Adjusted Base Budget</v>
      </c>
      <c r="AS4434" s="145" t="s">
        <v>1827</v>
      </c>
      <c r="AT4434" t="s">
        <v>213</v>
      </c>
      <c r="AV4434" t="str">
        <f t="shared" si="853"/>
        <v>UCOU</v>
      </c>
      <c r="AW4434" t="str">
        <f t="shared" si="852"/>
        <v>GENERAL COUNSEL</v>
      </c>
    </row>
    <row r="4435" spans="1:49">
      <c r="A4435" s="59">
        <v>2018</v>
      </c>
      <c r="B4435" t="s">
        <v>137</v>
      </c>
      <c r="C4435" t="s">
        <v>1494</v>
      </c>
      <c r="D4435" t="s">
        <v>1495</v>
      </c>
      <c r="E4435" t="s">
        <v>1496</v>
      </c>
      <c r="F4435" t="s">
        <v>228</v>
      </c>
      <c r="H4435" t="s">
        <v>1497</v>
      </c>
      <c r="I4435" s="170" t="s">
        <v>105</v>
      </c>
      <c r="J4435" t="s">
        <v>106</v>
      </c>
      <c r="K4435" t="s">
        <v>214</v>
      </c>
      <c r="L4435" t="s">
        <v>410</v>
      </c>
      <c r="M4435" t="s">
        <v>411</v>
      </c>
      <c r="N4435" t="s">
        <v>217</v>
      </c>
      <c r="O4435" t="s">
        <v>263</v>
      </c>
      <c r="P4435" t="s">
        <v>379</v>
      </c>
      <c r="Q4435" t="s">
        <v>379</v>
      </c>
      <c r="R4435" t="s">
        <v>380</v>
      </c>
      <c r="S4435" t="s">
        <v>264</v>
      </c>
      <c r="T4435" t="s">
        <v>265</v>
      </c>
      <c r="U4435" s="61" t="s">
        <v>266</v>
      </c>
      <c r="V4435" t="s">
        <v>249</v>
      </c>
      <c r="W4435" t="s">
        <v>263</v>
      </c>
      <c r="X4435" s="59">
        <v>5000</v>
      </c>
      <c r="Y4435" s="59">
        <v>5000</v>
      </c>
      <c r="AA4435" s="146" t="str">
        <f t="shared" si="849"/>
        <v>EX</v>
      </c>
      <c r="AB4435" s="146">
        <f t="shared" si="851"/>
        <v>0</v>
      </c>
      <c r="AC4435" t="str">
        <f t="shared" ref="AC4435:AC4498" si="854">IF(O4435 =AA4435,W4435,"Allot/Xfer IN")</f>
        <v>EX</v>
      </c>
      <c r="AD4435" s="74">
        <f t="shared" ref="AD4435:AD4498" si="855">IF(O4435 =AA4435,Y4435,-Y4435)</f>
        <v>5000</v>
      </c>
      <c r="AE4435" s="74">
        <f t="shared" si="848"/>
        <v>5000</v>
      </c>
      <c r="AF4435">
        <v>1</v>
      </c>
      <c r="AG4435">
        <v>0</v>
      </c>
      <c r="AH4435" s="74">
        <v>0</v>
      </c>
      <c r="AJ4435" s="74">
        <f t="shared" ref="AJ4435:AJ4498" si="856">SUM(AG4435:AI4435)</f>
        <v>0</v>
      </c>
      <c r="AK4435" s="74">
        <f t="shared" si="850"/>
        <v>5000</v>
      </c>
      <c r="AL4435" t="str">
        <f t="shared" ref="AL4435:AL4498" si="857">IF(AF4435&lt;&gt;1,"Y","N")</f>
        <v>N</v>
      </c>
      <c r="AN4435" t="s">
        <v>107</v>
      </c>
      <c r="AO4435" t="s">
        <v>106</v>
      </c>
      <c r="AP4435" t="str">
        <f t="shared" ref="AP4435:AP4498" si="858">IF(AL4435 ="Y","99",I4435)</f>
        <v>9A</v>
      </c>
      <c r="AQ4435" s="145" t="s">
        <v>1826</v>
      </c>
      <c r="AR4435" t="str">
        <f t="shared" ref="AR4435:AR4498" si="859">IF(AM4435 ="y",AQ4435,IF(AG4435 &lt;&gt;0,"2-Provision for Compensation Incr","1-Adjusted Base Budget"))</f>
        <v>1-Adjusted Base Budget</v>
      </c>
      <c r="AS4435" s="145" t="s">
        <v>1827</v>
      </c>
      <c r="AT4435" t="s">
        <v>213</v>
      </c>
      <c r="AV4435" t="str">
        <f t="shared" si="853"/>
        <v>UCOU</v>
      </c>
      <c r="AW4435" t="str">
        <f t="shared" si="852"/>
        <v>GENERAL COUNSEL</v>
      </c>
    </row>
    <row r="4436" spans="1:49">
      <c r="A4436" s="59">
        <v>2018</v>
      </c>
      <c r="B4436" t="s">
        <v>137</v>
      </c>
      <c r="C4436" t="s">
        <v>1494</v>
      </c>
      <c r="D4436" t="s">
        <v>1495</v>
      </c>
      <c r="E4436" t="s">
        <v>1496</v>
      </c>
      <c r="F4436" t="s">
        <v>228</v>
      </c>
      <c r="H4436" t="s">
        <v>1497</v>
      </c>
      <c r="I4436" s="170" t="s">
        <v>105</v>
      </c>
      <c r="J4436" t="s">
        <v>106</v>
      </c>
      <c r="K4436" t="s">
        <v>214</v>
      </c>
      <c r="L4436" t="s">
        <v>412</v>
      </c>
      <c r="M4436" t="s">
        <v>413</v>
      </c>
      <c r="N4436" t="s">
        <v>217</v>
      </c>
      <c r="O4436" t="s">
        <v>263</v>
      </c>
      <c r="P4436" t="s">
        <v>414</v>
      </c>
      <c r="Q4436" t="s">
        <v>415</v>
      </c>
      <c r="R4436" t="s">
        <v>416</v>
      </c>
      <c r="S4436" t="s">
        <v>338</v>
      </c>
      <c r="T4436" t="s">
        <v>339</v>
      </c>
      <c r="U4436" s="61" t="s">
        <v>340</v>
      </c>
      <c r="V4436" t="s">
        <v>249</v>
      </c>
      <c r="W4436" t="s">
        <v>263</v>
      </c>
      <c r="X4436" s="59">
        <v>205646</v>
      </c>
      <c r="Y4436" s="59">
        <v>205646</v>
      </c>
      <c r="AA4436" s="146" t="str">
        <f t="shared" si="849"/>
        <v>EX</v>
      </c>
      <c r="AB4436" s="146">
        <f t="shared" si="851"/>
        <v>0</v>
      </c>
      <c r="AC4436" t="str">
        <f t="shared" si="854"/>
        <v>EX</v>
      </c>
      <c r="AD4436" s="74">
        <f t="shared" si="855"/>
        <v>205646</v>
      </c>
      <c r="AE4436" s="74">
        <f t="shared" ref="AE4436:AE4499" si="860">Y4436</f>
        <v>205646</v>
      </c>
      <c r="AF4436">
        <v>1</v>
      </c>
      <c r="AG4436">
        <v>0</v>
      </c>
      <c r="AH4436" s="74">
        <v>0</v>
      </c>
      <c r="AJ4436" s="74">
        <f t="shared" si="856"/>
        <v>0</v>
      </c>
      <c r="AK4436" s="74">
        <f t="shared" si="850"/>
        <v>205646</v>
      </c>
      <c r="AL4436" t="str">
        <f t="shared" si="857"/>
        <v>N</v>
      </c>
      <c r="AN4436" t="s">
        <v>107</v>
      </c>
      <c r="AO4436" t="s">
        <v>106</v>
      </c>
      <c r="AP4436" t="str">
        <f t="shared" si="858"/>
        <v>9A</v>
      </c>
      <c r="AQ4436" s="145" t="s">
        <v>1826</v>
      </c>
      <c r="AR4436" t="str">
        <f t="shared" si="859"/>
        <v>1-Adjusted Base Budget</v>
      </c>
      <c r="AS4436" s="145" t="s">
        <v>1827</v>
      </c>
      <c r="AT4436" t="s">
        <v>213</v>
      </c>
      <c r="AV4436" t="str">
        <f t="shared" si="853"/>
        <v>UCOU</v>
      </c>
      <c r="AW4436" t="str">
        <f t="shared" si="852"/>
        <v>GENERAL COUNSEL</v>
      </c>
    </row>
    <row r="4437" spans="1:49">
      <c r="A4437" s="59">
        <v>2018</v>
      </c>
      <c r="B4437" t="s">
        <v>137</v>
      </c>
      <c r="C4437" t="s">
        <v>1494</v>
      </c>
      <c r="D4437" t="s">
        <v>1495</v>
      </c>
      <c r="E4437" t="s">
        <v>1496</v>
      </c>
      <c r="F4437" t="s">
        <v>228</v>
      </c>
      <c r="H4437" t="s">
        <v>1497</v>
      </c>
      <c r="I4437" s="170" t="s">
        <v>105</v>
      </c>
      <c r="J4437" t="s">
        <v>106</v>
      </c>
      <c r="K4437" t="s">
        <v>214</v>
      </c>
      <c r="L4437" t="s">
        <v>417</v>
      </c>
      <c r="M4437" t="s">
        <v>418</v>
      </c>
      <c r="N4437" t="s">
        <v>217</v>
      </c>
      <c r="O4437" t="s">
        <v>263</v>
      </c>
      <c r="P4437" t="s">
        <v>414</v>
      </c>
      <c r="Q4437" t="s">
        <v>415</v>
      </c>
      <c r="R4437" t="s">
        <v>416</v>
      </c>
      <c r="S4437" t="s">
        <v>338</v>
      </c>
      <c r="T4437" t="s">
        <v>339</v>
      </c>
      <c r="U4437" s="61" t="s">
        <v>340</v>
      </c>
      <c r="V4437" t="s">
        <v>249</v>
      </c>
      <c r="W4437" t="s">
        <v>263</v>
      </c>
      <c r="X4437" s="59">
        <v>70083</v>
      </c>
      <c r="Y4437" s="59">
        <v>70083</v>
      </c>
      <c r="AA4437" s="146" t="str">
        <f t="shared" si="849"/>
        <v>EX</v>
      </c>
      <c r="AB4437" s="146">
        <f t="shared" si="851"/>
        <v>0</v>
      </c>
      <c r="AC4437" t="str">
        <f t="shared" si="854"/>
        <v>EX</v>
      </c>
      <c r="AD4437" s="74">
        <f t="shared" si="855"/>
        <v>70083</v>
      </c>
      <c r="AE4437" s="74">
        <f t="shared" si="860"/>
        <v>70083</v>
      </c>
      <c r="AF4437">
        <v>1</v>
      </c>
      <c r="AG4437">
        <v>0</v>
      </c>
      <c r="AH4437" s="74">
        <v>0</v>
      </c>
      <c r="AJ4437" s="74">
        <f t="shared" si="856"/>
        <v>0</v>
      </c>
      <c r="AK4437" s="74">
        <f t="shared" si="850"/>
        <v>70083</v>
      </c>
      <c r="AL4437" t="str">
        <f t="shared" si="857"/>
        <v>N</v>
      </c>
      <c r="AN4437" t="s">
        <v>107</v>
      </c>
      <c r="AO4437" t="s">
        <v>106</v>
      </c>
      <c r="AP4437" t="str">
        <f t="shared" si="858"/>
        <v>9A</v>
      </c>
      <c r="AQ4437" s="145" t="s">
        <v>1826</v>
      </c>
      <c r="AR4437" t="str">
        <f t="shared" si="859"/>
        <v>1-Adjusted Base Budget</v>
      </c>
      <c r="AS4437" s="145" t="s">
        <v>1827</v>
      </c>
      <c r="AT4437" t="s">
        <v>213</v>
      </c>
      <c r="AV4437" t="str">
        <f t="shared" si="853"/>
        <v>UCOU</v>
      </c>
      <c r="AW4437" t="str">
        <f t="shared" si="852"/>
        <v>GENERAL COUNSEL</v>
      </c>
    </row>
    <row r="4438" spans="1:49">
      <c r="A4438" s="59">
        <v>2018</v>
      </c>
      <c r="B4438" t="s">
        <v>137</v>
      </c>
      <c r="C4438" t="s">
        <v>1494</v>
      </c>
      <c r="D4438" t="s">
        <v>1495</v>
      </c>
      <c r="E4438" t="s">
        <v>1496</v>
      </c>
      <c r="F4438" t="s">
        <v>228</v>
      </c>
      <c r="H4438" t="s">
        <v>1497</v>
      </c>
      <c r="I4438" s="170" t="s">
        <v>105</v>
      </c>
      <c r="J4438" t="s">
        <v>106</v>
      </c>
      <c r="K4438" t="s">
        <v>214</v>
      </c>
      <c r="L4438" t="s">
        <v>419</v>
      </c>
      <c r="M4438" t="s">
        <v>420</v>
      </c>
      <c r="N4438" t="s">
        <v>217</v>
      </c>
      <c r="O4438" t="s">
        <v>263</v>
      </c>
      <c r="P4438" t="s">
        <v>414</v>
      </c>
      <c r="Q4438" t="s">
        <v>415</v>
      </c>
      <c r="R4438" t="s">
        <v>416</v>
      </c>
      <c r="S4438" t="s">
        <v>338</v>
      </c>
      <c r="T4438" t="s">
        <v>339</v>
      </c>
      <c r="U4438" s="61" t="s">
        <v>340</v>
      </c>
      <c r="V4438" t="s">
        <v>249</v>
      </c>
      <c r="W4438" t="s">
        <v>263</v>
      </c>
      <c r="X4438" s="59">
        <v>130754</v>
      </c>
      <c r="Y4438" s="59">
        <v>130754</v>
      </c>
      <c r="AA4438" s="146" t="str">
        <f t="shared" si="849"/>
        <v>EX</v>
      </c>
      <c r="AB4438" s="146">
        <f t="shared" si="851"/>
        <v>0</v>
      </c>
      <c r="AC4438" t="str">
        <f t="shared" si="854"/>
        <v>EX</v>
      </c>
      <c r="AD4438" s="74">
        <f t="shared" si="855"/>
        <v>130754</v>
      </c>
      <c r="AE4438" s="74">
        <f t="shared" si="860"/>
        <v>130754</v>
      </c>
      <c r="AF4438">
        <v>1</v>
      </c>
      <c r="AG4438">
        <v>0</v>
      </c>
      <c r="AH4438" s="74">
        <v>0</v>
      </c>
      <c r="AJ4438" s="74">
        <f t="shared" si="856"/>
        <v>0</v>
      </c>
      <c r="AK4438" s="74">
        <f t="shared" si="850"/>
        <v>130754</v>
      </c>
      <c r="AL4438" t="str">
        <f t="shared" si="857"/>
        <v>N</v>
      </c>
      <c r="AN4438" t="s">
        <v>107</v>
      </c>
      <c r="AO4438" t="s">
        <v>106</v>
      </c>
      <c r="AP4438" t="str">
        <f t="shared" si="858"/>
        <v>9A</v>
      </c>
      <c r="AQ4438" s="145" t="s">
        <v>1826</v>
      </c>
      <c r="AR4438" t="str">
        <f t="shared" si="859"/>
        <v>1-Adjusted Base Budget</v>
      </c>
      <c r="AS4438" s="145" t="s">
        <v>1827</v>
      </c>
      <c r="AT4438" t="s">
        <v>213</v>
      </c>
      <c r="AV4438" t="str">
        <f t="shared" si="853"/>
        <v>UCOU</v>
      </c>
      <c r="AW4438" t="str">
        <f t="shared" si="852"/>
        <v>GENERAL COUNSEL</v>
      </c>
    </row>
    <row r="4439" spans="1:49">
      <c r="A4439" s="59">
        <v>2018</v>
      </c>
      <c r="B4439" t="s">
        <v>137</v>
      </c>
      <c r="C4439" t="s">
        <v>1494</v>
      </c>
      <c r="D4439" t="s">
        <v>1495</v>
      </c>
      <c r="E4439" t="s">
        <v>1496</v>
      </c>
      <c r="F4439" t="s">
        <v>228</v>
      </c>
      <c r="H4439" t="s">
        <v>1497</v>
      </c>
      <c r="I4439" s="170" t="s">
        <v>105</v>
      </c>
      <c r="J4439" t="s">
        <v>106</v>
      </c>
      <c r="K4439" t="s">
        <v>214</v>
      </c>
      <c r="L4439" t="s">
        <v>568</v>
      </c>
      <c r="M4439" t="s">
        <v>569</v>
      </c>
      <c r="N4439" t="s">
        <v>217</v>
      </c>
      <c r="O4439" t="s">
        <v>263</v>
      </c>
      <c r="P4439" t="s">
        <v>414</v>
      </c>
      <c r="Q4439" t="s">
        <v>415</v>
      </c>
      <c r="R4439" t="s">
        <v>416</v>
      </c>
      <c r="S4439" t="s">
        <v>338</v>
      </c>
      <c r="T4439" t="s">
        <v>339</v>
      </c>
      <c r="U4439" s="61" t="s">
        <v>340</v>
      </c>
      <c r="V4439" t="s">
        <v>249</v>
      </c>
      <c r="W4439" t="s">
        <v>263</v>
      </c>
      <c r="X4439" s="59">
        <v>4638</v>
      </c>
      <c r="Y4439" s="59">
        <v>4638</v>
      </c>
      <c r="AA4439" s="146" t="str">
        <f t="shared" si="849"/>
        <v>EX</v>
      </c>
      <c r="AB4439" s="146">
        <f t="shared" si="851"/>
        <v>0</v>
      </c>
      <c r="AC4439" t="str">
        <f t="shared" si="854"/>
        <v>EX</v>
      </c>
      <c r="AD4439" s="74">
        <f t="shared" si="855"/>
        <v>4638</v>
      </c>
      <c r="AE4439" s="74">
        <f t="shared" si="860"/>
        <v>4638</v>
      </c>
      <c r="AF4439">
        <v>1</v>
      </c>
      <c r="AG4439">
        <v>0</v>
      </c>
      <c r="AH4439" s="74">
        <v>0</v>
      </c>
      <c r="AJ4439" s="74">
        <f t="shared" si="856"/>
        <v>0</v>
      </c>
      <c r="AK4439" s="74">
        <f t="shared" si="850"/>
        <v>4638</v>
      </c>
      <c r="AL4439" t="str">
        <f t="shared" si="857"/>
        <v>N</v>
      </c>
      <c r="AN4439" t="s">
        <v>107</v>
      </c>
      <c r="AO4439" t="s">
        <v>106</v>
      </c>
      <c r="AP4439" t="str">
        <f t="shared" si="858"/>
        <v>9A</v>
      </c>
      <c r="AQ4439" s="145" t="s">
        <v>1826</v>
      </c>
      <c r="AR4439" t="str">
        <f t="shared" si="859"/>
        <v>1-Adjusted Base Budget</v>
      </c>
      <c r="AS4439" s="145" t="s">
        <v>1827</v>
      </c>
      <c r="AT4439" t="s">
        <v>213</v>
      </c>
      <c r="AV4439" t="str">
        <f t="shared" si="853"/>
        <v>UCOU</v>
      </c>
      <c r="AW4439" t="str">
        <f t="shared" si="852"/>
        <v>GENERAL COUNSEL</v>
      </c>
    </row>
    <row r="4440" spans="1:49">
      <c r="A4440" s="59">
        <v>2018</v>
      </c>
      <c r="B4440" t="s">
        <v>137</v>
      </c>
      <c r="C4440" t="s">
        <v>1494</v>
      </c>
      <c r="D4440" t="s">
        <v>1495</v>
      </c>
      <c r="E4440" t="s">
        <v>1496</v>
      </c>
      <c r="F4440" t="s">
        <v>228</v>
      </c>
      <c r="H4440" t="s">
        <v>1497</v>
      </c>
      <c r="I4440" s="170" t="s">
        <v>105</v>
      </c>
      <c r="J4440" t="s">
        <v>106</v>
      </c>
      <c r="K4440" t="s">
        <v>214</v>
      </c>
      <c r="L4440" t="s">
        <v>421</v>
      </c>
      <c r="M4440" t="s">
        <v>422</v>
      </c>
      <c r="N4440" t="s">
        <v>217</v>
      </c>
      <c r="O4440" t="s">
        <v>263</v>
      </c>
      <c r="P4440" t="s">
        <v>367</v>
      </c>
      <c r="Q4440" t="s">
        <v>368</v>
      </c>
      <c r="R4440" t="s">
        <v>369</v>
      </c>
      <c r="S4440" t="s">
        <v>370</v>
      </c>
      <c r="T4440" t="s">
        <v>368</v>
      </c>
      <c r="U4440" s="61" t="s">
        <v>371</v>
      </c>
      <c r="V4440" t="s">
        <v>249</v>
      </c>
      <c r="W4440" t="s">
        <v>263</v>
      </c>
      <c r="X4440" s="59">
        <v>8000</v>
      </c>
      <c r="Y4440" s="59">
        <v>8000</v>
      </c>
      <c r="AA4440" s="146" t="str">
        <f t="shared" si="849"/>
        <v>EX</v>
      </c>
      <c r="AB4440" s="146">
        <f t="shared" si="851"/>
        <v>0</v>
      </c>
      <c r="AC4440" t="str">
        <f t="shared" si="854"/>
        <v>EX</v>
      </c>
      <c r="AD4440" s="74">
        <f t="shared" si="855"/>
        <v>8000</v>
      </c>
      <c r="AE4440" s="74">
        <f t="shared" si="860"/>
        <v>8000</v>
      </c>
      <c r="AF4440">
        <v>1</v>
      </c>
      <c r="AG4440">
        <v>0</v>
      </c>
      <c r="AH4440" s="74">
        <v>0</v>
      </c>
      <c r="AJ4440" s="74">
        <f t="shared" si="856"/>
        <v>0</v>
      </c>
      <c r="AK4440" s="74">
        <f t="shared" si="850"/>
        <v>8000</v>
      </c>
      <c r="AL4440" t="str">
        <f t="shared" si="857"/>
        <v>N</v>
      </c>
      <c r="AN4440" t="s">
        <v>107</v>
      </c>
      <c r="AO4440" t="s">
        <v>106</v>
      </c>
      <c r="AP4440" t="str">
        <f t="shared" si="858"/>
        <v>9A</v>
      </c>
      <c r="AQ4440" s="145" t="s">
        <v>1826</v>
      </c>
      <c r="AR4440" t="str">
        <f t="shared" si="859"/>
        <v>1-Adjusted Base Budget</v>
      </c>
      <c r="AS4440" s="145" t="s">
        <v>1827</v>
      </c>
      <c r="AT4440" t="s">
        <v>213</v>
      </c>
      <c r="AV4440" t="str">
        <f t="shared" si="853"/>
        <v>UCOU</v>
      </c>
      <c r="AW4440" t="str">
        <f t="shared" si="852"/>
        <v>GENERAL COUNSEL</v>
      </c>
    </row>
    <row r="4441" spans="1:49">
      <c r="A4441" s="59">
        <v>2018</v>
      </c>
      <c r="B4441" t="s">
        <v>137</v>
      </c>
      <c r="C4441" t="s">
        <v>1494</v>
      </c>
      <c r="D4441" t="s">
        <v>1495</v>
      </c>
      <c r="E4441" t="s">
        <v>1496</v>
      </c>
      <c r="F4441" t="s">
        <v>228</v>
      </c>
      <c r="H4441" t="s">
        <v>1497</v>
      </c>
      <c r="I4441" s="170" t="s">
        <v>105</v>
      </c>
      <c r="J4441" t="s">
        <v>106</v>
      </c>
      <c r="K4441" t="s">
        <v>214</v>
      </c>
      <c r="L4441" t="s">
        <v>425</v>
      </c>
      <c r="M4441" t="s">
        <v>426</v>
      </c>
      <c r="N4441" t="s">
        <v>217</v>
      </c>
      <c r="O4441" t="s">
        <v>263</v>
      </c>
      <c r="P4441" t="s">
        <v>367</v>
      </c>
      <c r="Q4441" t="s">
        <v>368</v>
      </c>
      <c r="R4441" t="s">
        <v>369</v>
      </c>
      <c r="S4441" t="s">
        <v>370</v>
      </c>
      <c r="T4441" t="s">
        <v>368</v>
      </c>
      <c r="U4441" s="61" t="s">
        <v>371</v>
      </c>
      <c r="V4441" t="s">
        <v>249</v>
      </c>
      <c r="W4441" t="s">
        <v>263</v>
      </c>
      <c r="X4441" s="59">
        <v>12000</v>
      </c>
      <c r="Y4441" s="59">
        <v>12000</v>
      </c>
      <c r="AA4441" s="146" t="str">
        <f t="shared" si="849"/>
        <v>EX</v>
      </c>
      <c r="AB4441" s="146">
        <f t="shared" si="851"/>
        <v>0</v>
      </c>
      <c r="AC4441" t="str">
        <f t="shared" si="854"/>
        <v>EX</v>
      </c>
      <c r="AD4441" s="74">
        <f t="shared" si="855"/>
        <v>12000</v>
      </c>
      <c r="AE4441" s="74">
        <f t="shared" si="860"/>
        <v>12000</v>
      </c>
      <c r="AF4441">
        <v>1</v>
      </c>
      <c r="AG4441">
        <v>0</v>
      </c>
      <c r="AH4441" s="74">
        <v>0</v>
      </c>
      <c r="AJ4441" s="74">
        <f t="shared" si="856"/>
        <v>0</v>
      </c>
      <c r="AK4441" s="74">
        <f t="shared" si="850"/>
        <v>12000</v>
      </c>
      <c r="AL4441" t="str">
        <f t="shared" si="857"/>
        <v>N</v>
      </c>
      <c r="AN4441" t="s">
        <v>107</v>
      </c>
      <c r="AO4441" t="s">
        <v>106</v>
      </c>
      <c r="AP4441" t="str">
        <f t="shared" si="858"/>
        <v>9A</v>
      </c>
      <c r="AQ4441" s="145" t="s">
        <v>1826</v>
      </c>
      <c r="AR4441" t="str">
        <f t="shared" si="859"/>
        <v>1-Adjusted Base Budget</v>
      </c>
      <c r="AS4441" s="145" t="s">
        <v>1827</v>
      </c>
      <c r="AT4441" t="s">
        <v>213</v>
      </c>
      <c r="AV4441" t="str">
        <f t="shared" si="853"/>
        <v>UCOU</v>
      </c>
      <c r="AW4441" t="str">
        <f t="shared" si="852"/>
        <v>GENERAL COUNSEL</v>
      </c>
    </row>
    <row r="4442" spans="1:49">
      <c r="A4442" s="59">
        <v>2018</v>
      </c>
      <c r="B4442" t="s">
        <v>137</v>
      </c>
      <c r="C4442" t="s">
        <v>107</v>
      </c>
      <c r="D4442" t="s">
        <v>106</v>
      </c>
      <c r="E4442" t="s">
        <v>1498</v>
      </c>
      <c r="F4442" t="s">
        <v>228</v>
      </c>
      <c r="H4442" t="s">
        <v>106</v>
      </c>
      <c r="I4442" s="170" t="s">
        <v>105</v>
      </c>
      <c r="J4442" t="s">
        <v>106</v>
      </c>
      <c r="K4442" t="s">
        <v>214</v>
      </c>
      <c r="L4442" t="s">
        <v>126</v>
      </c>
      <c r="M4442" t="s">
        <v>345</v>
      </c>
      <c r="N4442" t="s">
        <v>217</v>
      </c>
      <c r="O4442" t="s">
        <v>263</v>
      </c>
      <c r="P4442" t="s">
        <v>346</v>
      </c>
      <c r="Q4442" t="s">
        <v>345</v>
      </c>
      <c r="R4442" t="s">
        <v>347</v>
      </c>
      <c r="S4442" t="s">
        <v>338</v>
      </c>
      <c r="T4442" t="s">
        <v>339</v>
      </c>
      <c r="U4442" s="61" t="s">
        <v>340</v>
      </c>
      <c r="V4442" t="s">
        <v>249</v>
      </c>
      <c r="W4442" t="s">
        <v>263</v>
      </c>
      <c r="X4442" s="59">
        <v>1785047</v>
      </c>
      <c r="Y4442" s="59">
        <v>1785047</v>
      </c>
      <c r="AA4442" s="146" t="str">
        <f t="shared" si="849"/>
        <v>EX</v>
      </c>
      <c r="AB4442" s="146">
        <f t="shared" si="851"/>
        <v>0</v>
      </c>
      <c r="AC4442" t="str">
        <f t="shared" si="854"/>
        <v>EX</v>
      </c>
      <c r="AD4442" s="74">
        <f t="shared" si="855"/>
        <v>1785047</v>
      </c>
      <c r="AE4442" s="74">
        <f t="shared" si="860"/>
        <v>1785047</v>
      </c>
      <c r="AF4442">
        <v>1.3809</v>
      </c>
      <c r="AG4442">
        <v>49299</v>
      </c>
      <c r="AH4442" s="74">
        <v>-38200.005800000152</v>
      </c>
      <c r="AJ4442" s="74">
        <f t="shared" si="856"/>
        <v>11098.994199999848</v>
      </c>
      <c r="AK4442" s="74">
        <f t="shared" si="850"/>
        <v>1796145.9941999998</v>
      </c>
      <c r="AL4442" t="str">
        <f t="shared" si="857"/>
        <v>Y</v>
      </c>
      <c r="AN4442" t="s">
        <v>107</v>
      </c>
      <c r="AO4442" t="s">
        <v>106</v>
      </c>
      <c r="AP4442" t="str">
        <f t="shared" si="858"/>
        <v>99</v>
      </c>
      <c r="AQ4442" s="145" t="s">
        <v>1826</v>
      </c>
      <c r="AR4442" t="str">
        <f t="shared" si="859"/>
        <v>2-Provision for Compensation Incr</v>
      </c>
      <c r="AS4442" s="145" t="s">
        <v>1827</v>
      </c>
      <c r="AT4442" t="s">
        <v>213</v>
      </c>
      <c r="AV4442" t="str">
        <f t="shared" si="853"/>
        <v>UCOU</v>
      </c>
      <c r="AW4442" t="str">
        <f t="shared" si="852"/>
        <v>GENERAL COUNSEL</v>
      </c>
    </row>
    <row r="4443" spans="1:49">
      <c r="A4443" s="59">
        <v>2018</v>
      </c>
      <c r="B4443" t="s">
        <v>137</v>
      </c>
      <c r="C4443" t="s">
        <v>107</v>
      </c>
      <c r="D4443" t="s">
        <v>106</v>
      </c>
      <c r="E4443" t="s">
        <v>1499</v>
      </c>
      <c r="F4443" t="s">
        <v>228</v>
      </c>
      <c r="H4443" t="s">
        <v>1500</v>
      </c>
      <c r="I4443" s="170" t="s">
        <v>105</v>
      </c>
      <c r="J4443" t="s">
        <v>106</v>
      </c>
      <c r="K4443" t="s">
        <v>214</v>
      </c>
      <c r="L4443" t="s">
        <v>126</v>
      </c>
      <c r="M4443" t="s">
        <v>345</v>
      </c>
      <c r="N4443" t="s">
        <v>217</v>
      </c>
      <c r="O4443" t="s">
        <v>263</v>
      </c>
      <c r="P4443" t="s">
        <v>346</v>
      </c>
      <c r="Q4443" t="s">
        <v>345</v>
      </c>
      <c r="R4443" t="s">
        <v>347</v>
      </c>
      <c r="S4443" t="s">
        <v>338</v>
      </c>
      <c r="T4443" t="s">
        <v>339</v>
      </c>
      <c r="U4443" s="61" t="s">
        <v>340</v>
      </c>
      <c r="V4443" t="s">
        <v>249</v>
      </c>
      <c r="W4443" t="s">
        <v>263</v>
      </c>
      <c r="X4443" s="59">
        <v>271847</v>
      </c>
      <c r="Y4443" s="59">
        <v>271847</v>
      </c>
      <c r="AA4443" s="146" t="str">
        <f t="shared" si="849"/>
        <v>EX</v>
      </c>
      <c r="AB4443" s="146">
        <f t="shared" si="851"/>
        <v>0</v>
      </c>
      <c r="AC4443" t="str">
        <f t="shared" si="854"/>
        <v>EX</v>
      </c>
      <c r="AD4443" s="74">
        <f t="shared" si="855"/>
        <v>271847</v>
      </c>
      <c r="AE4443" s="74">
        <f t="shared" si="860"/>
        <v>271847</v>
      </c>
      <c r="AF4443">
        <v>1.3809</v>
      </c>
      <c r="AG4443">
        <v>7508</v>
      </c>
      <c r="AH4443" s="74">
        <v>-5817.5258000000231</v>
      </c>
      <c r="AJ4443" s="74">
        <f t="shared" si="856"/>
        <v>1690.4741999999769</v>
      </c>
      <c r="AK4443" s="74">
        <f t="shared" si="850"/>
        <v>273537.4742</v>
      </c>
      <c r="AL4443" t="str">
        <f t="shared" si="857"/>
        <v>Y</v>
      </c>
      <c r="AN4443" t="s">
        <v>107</v>
      </c>
      <c r="AO4443" t="s">
        <v>106</v>
      </c>
      <c r="AP4443" t="str">
        <f t="shared" si="858"/>
        <v>99</v>
      </c>
      <c r="AQ4443" s="145" t="s">
        <v>1826</v>
      </c>
      <c r="AR4443" t="str">
        <f t="shared" si="859"/>
        <v>2-Provision for Compensation Incr</v>
      </c>
      <c r="AS4443" s="145" t="s">
        <v>1827</v>
      </c>
      <c r="AT4443" t="s">
        <v>213</v>
      </c>
      <c r="AV4443" t="str">
        <f t="shared" si="853"/>
        <v>UCOU</v>
      </c>
      <c r="AW4443" t="str">
        <f t="shared" si="852"/>
        <v>GENERAL COUNSEL</v>
      </c>
    </row>
    <row r="4444" spans="1:49">
      <c r="A4444" s="59">
        <v>2018</v>
      </c>
      <c r="B4444" t="s">
        <v>137</v>
      </c>
      <c r="C4444" t="s">
        <v>107</v>
      </c>
      <c r="D4444" t="s">
        <v>106</v>
      </c>
      <c r="E4444" t="s">
        <v>1501</v>
      </c>
      <c r="F4444" t="s">
        <v>228</v>
      </c>
      <c r="H4444" t="s">
        <v>1502</v>
      </c>
      <c r="I4444" s="170" t="s">
        <v>105</v>
      </c>
      <c r="J4444" t="s">
        <v>106</v>
      </c>
      <c r="K4444" t="s">
        <v>214</v>
      </c>
      <c r="L4444" t="s">
        <v>126</v>
      </c>
      <c r="M4444" t="s">
        <v>345</v>
      </c>
      <c r="N4444" t="s">
        <v>217</v>
      </c>
      <c r="O4444" t="s">
        <v>263</v>
      </c>
      <c r="P4444" t="s">
        <v>346</v>
      </c>
      <c r="Q4444" t="s">
        <v>345</v>
      </c>
      <c r="R4444" t="s">
        <v>347</v>
      </c>
      <c r="S4444" t="s">
        <v>338</v>
      </c>
      <c r="T4444" t="s">
        <v>339</v>
      </c>
      <c r="U4444" s="61" t="s">
        <v>340</v>
      </c>
      <c r="V4444" t="s">
        <v>249</v>
      </c>
      <c r="W4444" t="s">
        <v>263</v>
      </c>
      <c r="X4444" s="59">
        <v>239901</v>
      </c>
      <c r="Y4444" s="59">
        <v>239901</v>
      </c>
      <c r="AA4444" s="146" t="str">
        <f t="shared" si="849"/>
        <v>EX</v>
      </c>
      <c r="AB4444" s="146">
        <f t="shared" si="851"/>
        <v>0</v>
      </c>
      <c r="AC4444" t="str">
        <f t="shared" si="854"/>
        <v>EX</v>
      </c>
      <c r="AD4444" s="74">
        <f t="shared" si="855"/>
        <v>239901</v>
      </c>
      <c r="AE4444" s="74">
        <f t="shared" si="860"/>
        <v>239901</v>
      </c>
      <c r="AF4444">
        <v>1.3809</v>
      </c>
      <c r="AG4444">
        <v>6626</v>
      </c>
      <c r="AH4444" s="74">
        <v>-5133.8814000000202</v>
      </c>
      <c r="AJ4444" s="74">
        <f t="shared" si="856"/>
        <v>1492.1185999999798</v>
      </c>
      <c r="AK4444" s="74">
        <f t="shared" si="850"/>
        <v>241393.11859999999</v>
      </c>
      <c r="AL4444" t="str">
        <f t="shared" si="857"/>
        <v>Y</v>
      </c>
      <c r="AN4444" t="s">
        <v>107</v>
      </c>
      <c r="AO4444" t="s">
        <v>106</v>
      </c>
      <c r="AP4444" t="str">
        <f t="shared" si="858"/>
        <v>99</v>
      </c>
      <c r="AQ4444" s="145" t="s">
        <v>1826</v>
      </c>
      <c r="AR4444" t="str">
        <f t="shared" si="859"/>
        <v>2-Provision for Compensation Incr</v>
      </c>
      <c r="AS4444" s="145" t="s">
        <v>1827</v>
      </c>
      <c r="AT4444" t="s">
        <v>213</v>
      </c>
      <c r="AV4444" t="str">
        <f t="shared" si="853"/>
        <v>UCOU</v>
      </c>
      <c r="AW4444" t="str">
        <f t="shared" si="852"/>
        <v>GENERAL COUNSEL</v>
      </c>
    </row>
    <row r="4445" spans="1:49">
      <c r="A4445" s="59">
        <v>2018</v>
      </c>
      <c r="B4445" t="s">
        <v>137</v>
      </c>
      <c r="C4445" t="s">
        <v>107</v>
      </c>
      <c r="D4445" t="s">
        <v>106</v>
      </c>
      <c r="E4445" t="s">
        <v>1498</v>
      </c>
      <c r="F4445" t="s">
        <v>228</v>
      </c>
      <c r="H4445" t="s">
        <v>106</v>
      </c>
      <c r="I4445" s="170" t="s">
        <v>105</v>
      </c>
      <c r="J4445" t="s">
        <v>106</v>
      </c>
      <c r="K4445" t="s">
        <v>214</v>
      </c>
      <c r="L4445" t="s">
        <v>614</v>
      </c>
      <c r="M4445" t="s">
        <v>615</v>
      </c>
      <c r="N4445" t="s">
        <v>217</v>
      </c>
      <c r="O4445" t="s">
        <v>263</v>
      </c>
      <c r="P4445" t="s">
        <v>346</v>
      </c>
      <c r="Q4445" t="s">
        <v>345</v>
      </c>
      <c r="R4445" t="s">
        <v>347</v>
      </c>
      <c r="S4445" t="s">
        <v>338</v>
      </c>
      <c r="T4445" t="s">
        <v>339</v>
      </c>
      <c r="U4445" s="61" t="s">
        <v>340</v>
      </c>
      <c r="V4445" t="s">
        <v>249</v>
      </c>
      <c r="W4445" t="s">
        <v>263</v>
      </c>
      <c r="X4445" s="59">
        <v>-82381</v>
      </c>
      <c r="Y4445" s="59">
        <v>-82381</v>
      </c>
      <c r="AA4445" s="146" t="str">
        <f t="shared" si="849"/>
        <v>EX</v>
      </c>
      <c r="AB4445" s="146">
        <f t="shared" si="851"/>
        <v>0</v>
      </c>
      <c r="AC4445" t="str">
        <f t="shared" si="854"/>
        <v>EX</v>
      </c>
      <c r="AD4445" s="74">
        <f t="shared" si="855"/>
        <v>-82381</v>
      </c>
      <c r="AE4445" s="74">
        <f t="shared" si="860"/>
        <v>-82381</v>
      </c>
      <c r="AF4445">
        <v>1</v>
      </c>
      <c r="AG4445">
        <v>0</v>
      </c>
      <c r="AH4445" s="74">
        <v>0</v>
      </c>
      <c r="AJ4445" s="74">
        <f t="shared" si="856"/>
        <v>0</v>
      </c>
      <c r="AK4445" s="74">
        <f t="shared" si="850"/>
        <v>-82381</v>
      </c>
      <c r="AL4445" t="str">
        <f t="shared" si="857"/>
        <v>N</v>
      </c>
      <c r="AN4445" t="s">
        <v>107</v>
      </c>
      <c r="AO4445" t="s">
        <v>106</v>
      </c>
      <c r="AP4445" t="str">
        <f t="shared" si="858"/>
        <v>9A</v>
      </c>
      <c r="AQ4445" s="145" t="s">
        <v>1826</v>
      </c>
      <c r="AR4445" t="str">
        <f t="shared" si="859"/>
        <v>1-Adjusted Base Budget</v>
      </c>
      <c r="AS4445" s="145" t="s">
        <v>1827</v>
      </c>
      <c r="AT4445" t="s">
        <v>213</v>
      </c>
      <c r="AV4445" t="str">
        <f t="shared" si="853"/>
        <v>UCOU</v>
      </c>
      <c r="AW4445" t="str">
        <f t="shared" si="852"/>
        <v>GENERAL COUNSEL</v>
      </c>
    </row>
    <row r="4446" spans="1:49">
      <c r="A4446" s="59">
        <v>2018</v>
      </c>
      <c r="B4446" t="s">
        <v>137</v>
      </c>
      <c r="C4446" t="s">
        <v>107</v>
      </c>
      <c r="D4446" t="s">
        <v>106</v>
      </c>
      <c r="E4446" t="s">
        <v>1498</v>
      </c>
      <c r="F4446" t="s">
        <v>228</v>
      </c>
      <c r="H4446" t="s">
        <v>106</v>
      </c>
      <c r="I4446" s="170" t="s">
        <v>105</v>
      </c>
      <c r="J4446" t="s">
        <v>106</v>
      </c>
      <c r="K4446" t="s">
        <v>214</v>
      </c>
      <c r="L4446" t="s">
        <v>127</v>
      </c>
      <c r="M4446" t="s">
        <v>455</v>
      </c>
      <c r="N4446" t="s">
        <v>217</v>
      </c>
      <c r="O4446" t="s">
        <v>263</v>
      </c>
      <c r="P4446" t="s">
        <v>346</v>
      </c>
      <c r="Q4446" t="s">
        <v>345</v>
      </c>
      <c r="R4446" t="s">
        <v>347</v>
      </c>
      <c r="S4446" t="s">
        <v>338</v>
      </c>
      <c r="T4446" t="s">
        <v>339</v>
      </c>
      <c r="U4446" s="61" t="s">
        <v>340</v>
      </c>
      <c r="V4446" t="s">
        <v>249</v>
      </c>
      <c r="W4446" t="s">
        <v>263</v>
      </c>
      <c r="X4446" s="59">
        <v>42058</v>
      </c>
      <c r="Y4446" s="59">
        <v>42058</v>
      </c>
      <c r="AA4446" s="146" t="str">
        <f t="shared" si="849"/>
        <v>EX</v>
      </c>
      <c r="AB4446" s="146">
        <f t="shared" si="851"/>
        <v>0</v>
      </c>
      <c r="AC4446" t="str">
        <f t="shared" si="854"/>
        <v>EX</v>
      </c>
      <c r="AD4446" s="74">
        <f t="shared" si="855"/>
        <v>42058</v>
      </c>
      <c r="AE4446" s="74">
        <f t="shared" si="860"/>
        <v>42058</v>
      </c>
      <c r="AF4446">
        <v>1.3809</v>
      </c>
      <c r="AG4446">
        <v>1162</v>
      </c>
      <c r="AH4446" s="74">
        <v>-900.04120000000364</v>
      </c>
      <c r="AJ4446" s="74">
        <f t="shared" si="856"/>
        <v>261.95879999999636</v>
      </c>
      <c r="AK4446" s="74">
        <f t="shared" si="850"/>
        <v>42319.958799999993</v>
      </c>
      <c r="AL4446" t="str">
        <f t="shared" si="857"/>
        <v>Y</v>
      </c>
      <c r="AN4446" t="s">
        <v>107</v>
      </c>
      <c r="AO4446" t="s">
        <v>106</v>
      </c>
      <c r="AP4446" t="str">
        <f t="shared" si="858"/>
        <v>99</v>
      </c>
      <c r="AQ4446" s="145" t="s">
        <v>1826</v>
      </c>
      <c r="AR4446" t="str">
        <f t="shared" si="859"/>
        <v>2-Provision for Compensation Incr</v>
      </c>
      <c r="AS4446" s="145" t="s">
        <v>1827</v>
      </c>
      <c r="AT4446" t="s">
        <v>213</v>
      </c>
      <c r="AV4446" t="str">
        <f t="shared" si="853"/>
        <v>UCOU</v>
      </c>
      <c r="AW4446" t="str">
        <f t="shared" si="852"/>
        <v>GENERAL COUNSEL</v>
      </c>
    </row>
    <row r="4447" spans="1:49">
      <c r="A4447" s="59">
        <v>2018</v>
      </c>
      <c r="B4447" t="s">
        <v>137</v>
      </c>
      <c r="C4447" t="s">
        <v>107</v>
      </c>
      <c r="D4447" t="s">
        <v>106</v>
      </c>
      <c r="E4447" t="s">
        <v>1498</v>
      </c>
      <c r="F4447" t="s">
        <v>228</v>
      </c>
      <c r="H4447" t="s">
        <v>106</v>
      </c>
      <c r="I4447" s="170" t="s">
        <v>105</v>
      </c>
      <c r="J4447" t="s">
        <v>106</v>
      </c>
      <c r="K4447" t="s">
        <v>214</v>
      </c>
      <c r="L4447" t="s">
        <v>128</v>
      </c>
      <c r="M4447" t="s">
        <v>457</v>
      </c>
      <c r="N4447" t="s">
        <v>217</v>
      </c>
      <c r="O4447" t="s">
        <v>263</v>
      </c>
      <c r="P4447" t="s">
        <v>458</v>
      </c>
      <c r="Q4447" t="s">
        <v>459</v>
      </c>
      <c r="R4447" t="s">
        <v>460</v>
      </c>
      <c r="S4447" t="s">
        <v>338</v>
      </c>
      <c r="T4447" t="s">
        <v>339</v>
      </c>
      <c r="U4447" s="61" t="s">
        <v>340</v>
      </c>
      <c r="V4447" t="s">
        <v>249</v>
      </c>
      <c r="W4447" t="s">
        <v>263</v>
      </c>
      <c r="X4447" s="59">
        <v>79352</v>
      </c>
      <c r="Y4447" s="59">
        <v>79352</v>
      </c>
      <c r="AA4447" s="146" t="str">
        <f t="shared" si="849"/>
        <v>EX</v>
      </c>
      <c r="AB4447" s="146">
        <f t="shared" si="851"/>
        <v>0</v>
      </c>
      <c r="AC4447" t="str">
        <f t="shared" si="854"/>
        <v>EX</v>
      </c>
      <c r="AD4447" s="74">
        <f t="shared" si="855"/>
        <v>79352</v>
      </c>
      <c r="AE4447" s="74">
        <f t="shared" si="860"/>
        <v>79352</v>
      </c>
      <c r="AF4447">
        <v>1.3859999999999999</v>
      </c>
      <c r="AG4447">
        <v>2200</v>
      </c>
      <c r="AH4447" s="74">
        <v>-309.47280000000114</v>
      </c>
      <c r="AJ4447" s="74">
        <f t="shared" si="856"/>
        <v>1890.5271999999989</v>
      </c>
      <c r="AK4447" s="74">
        <f t="shared" si="850"/>
        <v>81242.527199999997</v>
      </c>
      <c r="AL4447" t="str">
        <f t="shared" si="857"/>
        <v>Y</v>
      </c>
      <c r="AN4447" t="s">
        <v>107</v>
      </c>
      <c r="AO4447" t="s">
        <v>106</v>
      </c>
      <c r="AP4447" t="str">
        <f t="shared" si="858"/>
        <v>99</v>
      </c>
      <c r="AQ4447" s="145" t="s">
        <v>1826</v>
      </c>
      <c r="AR4447" t="str">
        <f t="shared" si="859"/>
        <v>2-Provision for Compensation Incr</v>
      </c>
      <c r="AS4447" s="145" t="s">
        <v>1827</v>
      </c>
      <c r="AT4447" t="s">
        <v>213</v>
      </c>
      <c r="AV4447" t="str">
        <f t="shared" si="853"/>
        <v>UCOU</v>
      </c>
      <c r="AW4447" t="str">
        <f t="shared" si="852"/>
        <v>GENERAL COUNSEL</v>
      </c>
    </row>
    <row r="4448" spans="1:49">
      <c r="A4448" s="59">
        <v>2018</v>
      </c>
      <c r="B4448" t="s">
        <v>137</v>
      </c>
      <c r="C4448" t="s">
        <v>107</v>
      </c>
      <c r="D4448" t="s">
        <v>106</v>
      </c>
      <c r="E4448" t="s">
        <v>1498</v>
      </c>
      <c r="F4448" t="s">
        <v>228</v>
      </c>
      <c r="H4448" t="s">
        <v>106</v>
      </c>
      <c r="I4448" s="170" t="s">
        <v>105</v>
      </c>
      <c r="J4448" t="s">
        <v>106</v>
      </c>
      <c r="K4448" t="s">
        <v>214</v>
      </c>
      <c r="L4448" t="s">
        <v>468</v>
      </c>
      <c r="M4448" t="s">
        <v>469</v>
      </c>
      <c r="N4448" t="s">
        <v>217</v>
      </c>
      <c r="O4448" t="s">
        <v>263</v>
      </c>
      <c r="P4448" t="s">
        <v>465</v>
      </c>
      <c r="Q4448" t="s">
        <v>466</v>
      </c>
      <c r="R4448" t="s">
        <v>467</v>
      </c>
      <c r="S4448" t="s">
        <v>338</v>
      </c>
      <c r="T4448" t="s">
        <v>339</v>
      </c>
      <c r="U4448" s="61" t="s">
        <v>340</v>
      </c>
      <c r="V4448" t="s">
        <v>249</v>
      </c>
      <c r="W4448" t="s">
        <v>263</v>
      </c>
      <c r="X4448" s="59">
        <v>6000</v>
      </c>
      <c r="Y4448" s="59">
        <v>6000</v>
      </c>
      <c r="AA4448" s="146" t="str">
        <f t="shared" si="849"/>
        <v>EX</v>
      </c>
      <c r="AB4448" s="146">
        <f t="shared" si="851"/>
        <v>0</v>
      </c>
      <c r="AC4448" t="str">
        <f t="shared" si="854"/>
        <v>EX</v>
      </c>
      <c r="AD4448" s="74">
        <f t="shared" si="855"/>
        <v>6000</v>
      </c>
      <c r="AE4448" s="74">
        <f t="shared" si="860"/>
        <v>6000</v>
      </c>
      <c r="AF4448">
        <v>1</v>
      </c>
      <c r="AG4448">
        <v>0</v>
      </c>
      <c r="AH4448" s="74">
        <v>0</v>
      </c>
      <c r="AJ4448" s="74">
        <f t="shared" si="856"/>
        <v>0</v>
      </c>
      <c r="AK4448" s="74">
        <f t="shared" si="850"/>
        <v>6000</v>
      </c>
      <c r="AL4448" t="str">
        <f t="shared" si="857"/>
        <v>N</v>
      </c>
      <c r="AN4448" t="s">
        <v>107</v>
      </c>
      <c r="AO4448" t="s">
        <v>106</v>
      </c>
      <c r="AP4448" t="str">
        <f t="shared" si="858"/>
        <v>9A</v>
      </c>
      <c r="AQ4448" s="145" t="s">
        <v>1826</v>
      </c>
      <c r="AR4448" t="str">
        <f t="shared" si="859"/>
        <v>1-Adjusted Base Budget</v>
      </c>
      <c r="AS4448" s="145" t="s">
        <v>1827</v>
      </c>
      <c r="AT4448" t="s">
        <v>213</v>
      </c>
      <c r="AV4448" t="str">
        <f t="shared" si="853"/>
        <v>UCOU</v>
      </c>
      <c r="AW4448" t="str">
        <f t="shared" si="852"/>
        <v>GENERAL COUNSEL</v>
      </c>
    </row>
    <row r="4449" spans="1:49">
      <c r="A4449" s="59">
        <v>2018</v>
      </c>
      <c r="B4449" t="s">
        <v>137</v>
      </c>
      <c r="C4449" t="s">
        <v>107</v>
      </c>
      <c r="D4449" t="s">
        <v>106</v>
      </c>
      <c r="E4449" t="s">
        <v>1498</v>
      </c>
      <c r="F4449" t="s">
        <v>228</v>
      </c>
      <c r="H4449" t="s">
        <v>106</v>
      </c>
      <c r="I4449" s="170" t="s">
        <v>105</v>
      </c>
      <c r="J4449" t="s">
        <v>106</v>
      </c>
      <c r="K4449" t="s">
        <v>214</v>
      </c>
      <c r="L4449" t="s">
        <v>476</v>
      </c>
      <c r="M4449" t="s">
        <v>477</v>
      </c>
      <c r="N4449" t="s">
        <v>217</v>
      </c>
      <c r="O4449" t="s">
        <v>263</v>
      </c>
      <c r="P4449" t="s">
        <v>465</v>
      </c>
      <c r="Q4449" t="s">
        <v>466</v>
      </c>
      <c r="R4449" t="s">
        <v>467</v>
      </c>
      <c r="S4449" t="s">
        <v>338</v>
      </c>
      <c r="T4449" t="s">
        <v>339</v>
      </c>
      <c r="U4449" s="61" t="s">
        <v>340</v>
      </c>
      <c r="V4449" t="s">
        <v>249</v>
      </c>
      <c r="W4449" t="s">
        <v>263</v>
      </c>
      <c r="X4449" s="59">
        <v>20000</v>
      </c>
      <c r="Y4449" s="59">
        <v>20000</v>
      </c>
      <c r="AA4449" s="146" t="str">
        <f t="shared" si="849"/>
        <v>EX</v>
      </c>
      <c r="AB4449" s="146">
        <f t="shared" si="851"/>
        <v>0</v>
      </c>
      <c r="AC4449" t="str">
        <f t="shared" si="854"/>
        <v>EX</v>
      </c>
      <c r="AD4449" s="74">
        <f t="shared" si="855"/>
        <v>20000</v>
      </c>
      <c r="AE4449" s="74">
        <f t="shared" si="860"/>
        <v>20000</v>
      </c>
      <c r="AF4449">
        <v>1</v>
      </c>
      <c r="AG4449">
        <v>0</v>
      </c>
      <c r="AH4449" s="74">
        <v>0</v>
      </c>
      <c r="AJ4449" s="74">
        <f t="shared" si="856"/>
        <v>0</v>
      </c>
      <c r="AK4449" s="74">
        <f t="shared" si="850"/>
        <v>20000</v>
      </c>
      <c r="AL4449" t="str">
        <f t="shared" si="857"/>
        <v>N</v>
      </c>
      <c r="AN4449" t="s">
        <v>107</v>
      </c>
      <c r="AO4449" t="s">
        <v>106</v>
      </c>
      <c r="AP4449" t="str">
        <f t="shared" si="858"/>
        <v>9A</v>
      </c>
      <c r="AQ4449" s="145" t="s">
        <v>1826</v>
      </c>
      <c r="AR4449" t="str">
        <f t="shared" si="859"/>
        <v>1-Adjusted Base Budget</v>
      </c>
      <c r="AS4449" s="145" t="s">
        <v>1827</v>
      </c>
      <c r="AT4449" t="s">
        <v>213</v>
      </c>
      <c r="AV4449" t="str">
        <f t="shared" si="853"/>
        <v>UCOU</v>
      </c>
      <c r="AW4449" t="str">
        <f t="shared" si="852"/>
        <v>GENERAL COUNSEL</v>
      </c>
    </row>
    <row r="4450" spans="1:49">
      <c r="A4450" s="59">
        <v>2018</v>
      </c>
      <c r="B4450" t="s">
        <v>137</v>
      </c>
      <c r="C4450" t="s">
        <v>107</v>
      </c>
      <c r="D4450" t="s">
        <v>106</v>
      </c>
      <c r="E4450" t="s">
        <v>1498</v>
      </c>
      <c r="F4450" t="s">
        <v>228</v>
      </c>
      <c r="H4450" t="s">
        <v>106</v>
      </c>
      <c r="I4450" s="170" t="s">
        <v>105</v>
      </c>
      <c r="J4450" t="s">
        <v>106</v>
      </c>
      <c r="K4450" t="s">
        <v>214</v>
      </c>
      <c r="L4450" t="s">
        <v>355</v>
      </c>
      <c r="M4450" t="s">
        <v>356</v>
      </c>
      <c r="N4450" t="s">
        <v>217</v>
      </c>
      <c r="O4450" t="s">
        <v>263</v>
      </c>
      <c r="P4450" t="s">
        <v>357</v>
      </c>
      <c r="Q4450" t="s">
        <v>358</v>
      </c>
      <c r="R4450" t="s">
        <v>359</v>
      </c>
      <c r="S4450" t="s">
        <v>264</v>
      </c>
      <c r="T4450" t="s">
        <v>265</v>
      </c>
      <c r="U4450" s="61" t="s">
        <v>266</v>
      </c>
      <c r="V4450" t="s">
        <v>249</v>
      </c>
      <c r="W4450" t="s">
        <v>263</v>
      </c>
      <c r="X4450" s="59">
        <v>500</v>
      </c>
      <c r="Y4450" s="59">
        <v>500</v>
      </c>
      <c r="AA4450" s="146" t="str">
        <f t="shared" si="849"/>
        <v>EX</v>
      </c>
      <c r="AB4450" s="146">
        <f t="shared" si="851"/>
        <v>0</v>
      </c>
      <c r="AC4450" t="str">
        <f t="shared" si="854"/>
        <v>EX</v>
      </c>
      <c r="AD4450" s="74">
        <f t="shared" si="855"/>
        <v>500</v>
      </c>
      <c r="AE4450" s="74">
        <f t="shared" si="860"/>
        <v>500</v>
      </c>
      <c r="AF4450">
        <v>1</v>
      </c>
      <c r="AG4450">
        <v>0</v>
      </c>
      <c r="AH4450" s="74">
        <v>0</v>
      </c>
      <c r="AJ4450" s="74">
        <f t="shared" si="856"/>
        <v>0</v>
      </c>
      <c r="AK4450" s="74">
        <f t="shared" si="850"/>
        <v>500</v>
      </c>
      <c r="AL4450" t="str">
        <f t="shared" si="857"/>
        <v>N</v>
      </c>
      <c r="AN4450" t="s">
        <v>107</v>
      </c>
      <c r="AO4450" t="s">
        <v>106</v>
      </c>
      <c r="AP4450" t="str">
        <f t="shared" si="858"/>
        <v>9A</v>
      </c>
      <c r="AQ4450" s="145" t="s">
        <v>1826</v>
      </c>
      <c r="AR4450" t="str">
        <f t="shared" si="859"/>
        <v>1-Adjusted Base Budget</v>
      </c>
      <c r="AS4450" s="145" t="s">
        <v>1827</v>
      </c>
      <c r="AT4450" t="s">
        <v>213</v>
      </c>
      <c r="AV4450" t="str">
        <f t="shared" si="853"/>
        <v>UCOU</v>
      </c>
      <c r="AW4450" t="str">
        <f t="shared" si="852"/>
        <v>GENERAL COUNSEL</v>
      </c>
    </row>
    <row r="4451" spans="1:49">
      <c r="A4451" s="59">
        <v>2018</v>
      </c>
      <c r="B4451" t="s">
        <v>137</v>
      </c>
      <c r="C4451" t="s">
        <v>107</v>
      </c>
      <c r="D4451" t="s">
        <v>106</v>
      </c>
      <c r="E4451" t="s">
        <v>1499</v>
      </c>
      <c r="F4451" t="s">
        <v>228</v>
      </c>
      <c r="H4451" t="s">
        <v>1500</v>
      </c>
      <c r="I4451" s="170" t="s">
        <v>105</v>
      </c>
      <c r="J4451" t="s">
        <v>106</v>
      </c>
      <c r="K4451" t="s">
        <v>214</v>
      </c>
      <c r="L4451" t="s">
        <v>355</v>
      </c>
      <c r="M4451" t="s">
        <v>356</v>
      </c>
      <c r="N4451" t="s">
        <v>217</v>
      </c>
      <c r="O4451" t="s">
        <v>263</v>
      </c>
      <c r="P4451" t="s">
        <v>357</v>
      </c>
      <c r="Q4451" t="s">
        <v>358</v>
      </c>
      <c r="R4451" t="s">
        <v>359</v>
      </c>
      <c r="S4451" t="s">
        <v>264</v>
      </c>
      <c r="T4451" t="s">
        <v>265</v>
      </c>
      <c r="U4451" s="61" t="s">
        <v>266</v>
      </c>
      <c r="V4451" t="s">
        <v>249</v>
      </c>
      <c r="W4451" t="s">
        <v>263</v>
      </c>
      <c r="X4451" s="59">
        <v>2900</v>
      </c>
      <c r="Y4451" s="59">
        <v>2900</v>
      </c>
      <c r="AA4451" s="146" t="str">
        <f t="shared" si="849"/>
        <v>EX</v>
      </c>
      <c r="AB4451" s="146">
        <f t="shared" si="851"/>
        <v>0</v>
      </c>
      <c r="AC4451" t="str">
        <f t="shared" si="854"/>
        <v>EX</v>
      </c>
      <c r="AD4451" s="74">
        <f t="shared" si="855"/>
        <v>2900</v>
      </c>
      <c r="AE4451" s="74">
        <f t="shared" si="860"/>
        <v>2900</v>
      </c>
      <c r="AF4451">
        <v>1</v>
      </c>
      <c r="AG4451">
        <v>0</v>
      </c>
      <c r="AH4451" s="74">
        <v>0</v>
      </c>
      <c r="AJ4451" s="74">
        <f t="shared" si="856"/>
        <v>0</v>
      </c>
      <c r="AK4451" s="74">
        <f t="shared" si="850"/>
        <v>2900</v>
      </c>
      <c r="AL4451" t="str">
        <f t="shared" si="857"/>
        <v>N</v>
      </c>
      <c r="AN4451" t="s">
        <v>107</v>
      </c>
      <c r="AO4451" t="s">
        <v>106</v>
      </c>
      <c r="AP4451" t="str">
        <f t="shared" si="858"/>
        <v>9A</v>
      </c>
      <c r="AQ4451" s="145" t="s">
        <v>1826</v>
      </c>
      <c r="AR4451" t="str">
        <f t="shared" si="859"/>
        <v>1-Adjusted Base Budget</v>
      </c>
      <c r="AS4451" s="145" t="s">
        <v>1827</v>
      </c>
      <c r="AT4451" t="s">
        <v>213</v>
      </c>
      <c r="AV4451" t="str">
        <f t="shared" si="853"/>
        <v>UCOU</v>
      </c>
      <c r="AW4451" t="str">
        <f t="shared" si="852"/>
        <v>GENERAL COUNSEL</v>
      </c>
    </row>
    <row r="4452" spans="1:49">
      <c r="A4452" s="59">
        <v>2018</v>
      </c>
      <c r="B4452" t="s">
        <v>137</v>
      </c>
      <c r="C4452" t="s">
        <v>107</v>
      </c>
      <c r="D4452" t="s">
        <v>106</v>
      </c>
      <c r="E4452" t="s">
        <v>1498</v>
      </c>
      <c r="F4452" t="s">
        <v>228</v>
      </c>
      <c r="H4452" t="s">
        <v>106</v>
      </c>
      <c r="I4452" s="170" t="s">
        <v>105</v>
      </c>
      <c r="J4452" t="s">
        <v>106</v>
      </c>
      <c r="K4452" t="s">
        <v>214</v>
      </c>
      <c r="L4452" t="s">
        <v>360</v>
      </c>
      <c r="M4452" t="s">
        <v>361</v>
      </c>
      <c r="N4452" t="s">
        <v>217</v>
      </c>
      <c r="O4452" t="s">
        <v>263</v>
      </c>
      <c r="P4452" t="s">
        <v>362</v>
      </c>
      <c r="Q4452" t="s">
        <v>363</v>
      </c>
      <c r="R4452" t="s">
        <v>364</v>
      </c>
      <c r="S4452" t="s">
        <v>264</v>
      </c>
      <c r="T4452" t="s">
        <v>265</v>
      </c>
      <c r="U4452" s="61" t="s">
        <v>266</v>
      </c>
      <c r="V4452" t="s">
        <v>249</v>
      </c>
      <c r="W4452" t="s">
        <v>263</v>
      </c>
      <c r="X4452" s="59">
        <v>6000</v>
      </c>
      <c r="Y4452" s="59">
        <v>6000</v>
      </c>
      <c r="AA4452" s="146" t="str">
        <f t="shared" si="849"/>
        <v>EX</v>
      </c>
      <c r="AB4452" s="146">
        <f t="shared" si="851"/>
        <v>0</v>
      </c>
      <c r="AC4452" t="str">
        <f t="shared" si="854"/>
        <v>EX</v>
      </c>
      <c r="AD4452" s="74">
        <f t="shared" si="855"/>
        <v>6000</v>
      </c>
      <c r="AE4452" s="74">
        <f t="shared" si="860"/>
        <v>6000</v>
      </c>
      <c r="AF4452">
        <v>1</v>
      </c>
      <c r="AG4452">
        <v>0</v>
      </c>
      <c r="AH4452" s="74">
        <v>0</v>
      </c>
      <c r="AJ4452" s="74">
        <f t="shared" si="856"/>
        <v>0</v>
      </c>
      <c r="AK4452" s="74">
        <f t="shared" si="850"/>
        <v>6000</v>
      </c>
      <c r="AL4452" t="str">
        <f t="shared" si="857"/>
        <v>N</v>
      </c>
      <c r="AN4452" t="s">
        <v>107</v>
      </c>
      <c r="AO4452" t="s">
        <v>106</v>
      </c>
      <c r="AP4452" t="str">
        <f t="shared" si="858"/>
        <v>9A</v>
      </c>
      <c r="AQ4452" s="145" t="s">
        <v>1826</v>
      </c>
      <c r="AR4452" t="str">
        <f t="shared" si="859"/>
        <v>1-Adjusted Base Budget</v>
      </c>
      <c r="AS4452" s="145" t="s">
        <v>1827</v>
      </c>
      <c r="AT4452" t="s">
        <v>213</v>
      </c>
      <c r="AV4452" t="str">
        <f t="shared" si="853"/>
        <v>UCOU</v>
      </c>
      <c r="AW4452" t="str">
        <f t="shared" si="852"/>
        <v>GENERAL COUNSEL</v>
      </c>
    </row>
    <row r="4453" spans="1:49">
      <c r="A4453" s="59">
        <v>2018</v>
      </c>
      <c r="B4453" t="s">
        <v>137</v>
      </c>
      <c r="C4453" t="s">
        <v>107</v>
      </c>
      <c r="D4453" t="s">
        <v>106</v>
      </c>
      <c r="E4453" t="s">
        <v>1498</v>
      </c>
      <c r="F4453" t="s">
        <v>228</v>
      </c>
      <c r="H4453" t="s">
        <v>106</v>
      </c>
      <c r="I4453" s="170" t="s">
        <v>105</v>
      </c>
      <c r="J4453" t="s">
        <v>106</v>
      </c>
      <c r="K4453" t="s">
        <v>214</v>
      </c>
      <c r="L4453" t="s">
        <v>484</v>
      </c>
      <c r="M4453" t="s">
        <v>485</v>
      </c>
      <c r="N4453" t="s">
        <v>217</v>
      </c>
      <c r="O4453" t="s">
        <v>263</v>
      </c>
      <c r="P4453" t="s">
        <v>362</v>
      </c>
      <c r="Q4453" t="s">
        <v>363</v>
      </c>
      <c r="R4453" t="s">
        <v>364</v>
      </c>
      <c r="S4453" t="s">
        <v>264</v>
      </c>
      <c r="T4453" t="s">
        <v>265</v>
      </c>
      <c r="U4453" s="61" t="s">
        <v>266</v>
      </c>
      <c r="V4453" t="s">
        <v>249</v>
      </c>
      <c r="W4453" t="s">
        <v>263</v>
      </c>
      <c r="X4453" s="59">
        <v>11000</v>
      </c>
      <c r="Y4453" s="59">
        <v>11000</v>
      </c>
      <c r="AA4453" s="146" t="str">
        <f t="shared" si="849"/>
        <v>EX</v>
      </c>
      <c r="AB4453" s="146">
        <f t="shared" si="851"/>
        <v>0</v>
      </c>
      <c r="AC4453" t="str">
        <f t="shared" si="854"/>
        <v>EX</v>
      </c>
      <c r="AD4453" s="74">
        <f t="shared" si="855"/>
        <v>11000</v>
      </c>
      <c r="AE4453" s="74">
        <f t="shared" si="860"/>
        <v>11000</v>
      </c>
      <c r="AF4453">
        <v>1</v>
      </c>
      <c r="AG4453">
        <v>0</v>
      </c>
      <c r="AH4453" s="74">
        <v>0</v>
      </c>
      <c r="AJ4453" s="74">
        <f t="shared" si="856"/>
        <v>0</v>
      </c>
      <c r="AK4453" s="74">
        <f t="shared" si="850"/>
        <v>11000</v>
      </c>
      <c r="AL4453" t="str">
        <f t="shared" si="857"/>
        <v>N</v>
      </c>
      <c r="AN4453" t="s">
        <v>107</v>
      </c>
      <c r="AO4453" t="s">
        <v>106</v>
      </c>
      <c r="AP4453" t="str">
        <f t="shared" si="858"/>
        <v>9A</v>
      </c>
      <c r="AQ4453" s="145" t="s">
        <v>1826</v>
      </c>
      <c r="AR4453" t="str">
        <f t="shared" si="859"/>
        <v>1-Adjusted Base Budget</v>
      </c>
      <c r="AS4453" s="145" t="s">
        <v>1827</v>
      </c>
      <c r="AT4453" t="s">
        <v>213</v>
      </c>
      <c r="AV4453" t="str">
        <f t="shared" si="853"/>
        <v>UCOU</v>
      </c>
      <c r="AW4453" t="str">
        <f t="shared" si="852"/>
        <v>GENERAL COUNSEL</v>
      </c>
    </row>
    <row r="4454" spans="1:49">
      <c r="A4454" s="59">
        <v>2018</v>
      </c>
      <c r="B4454" t="s">
        <v>137</v>
      </c>
      <c r="C4454" t="s">
        <v>107</v>
      </c>
      <c r="D4454" t="s">
        <v>106</v>
      </c>
      <c r="E4454" t="s">
        <v>1498</v>
      </c>
      <c r="F4454" t="s">
        <v>228</v>
      </c>
      <c r="H4454" t="s">
        <v>106</v>
      </c>
      <c r="I4454" s="170" t="s">
        <v>105</v>
      </c>
      <c r="J4454" t="s">
        <v>106</v>
      </c>
      <c r="K4454" t="s">
        <v>214</v>
      </c>
      <c r="L4454" t="s">
        <v>785</v>
      </c>
      <c r="M4454" t="s">
        <v>351</v>
      </c>
      <c r="N4454" t="s">
        <v>217</v>
      </c>
      <c r="O4454" t="s">
        <v>263</v>
      </c>
      <c r="P4454" t="s">
        <v>352</v>
      </c>
      <c r="Q4454" t="s">
        <v>353</v>
      </c>
      <c r="R4454" t="s">
        <v>354</v>
      </c>
      <c r="S4454" t="s">
        <v>264</v>
      </c>
      <c r="T4454" t="s">
        <v>265</v>
      </c>
      <c r="U4454" s="61" t="s">
        <v>266</v>
      </c>
      <c r="V4454" t="s">
        <v>249</v>
      </c>
      <c r="W4454" t="s">
        <v>263</v>
      </c>
      <c r="X4454" s="59">
        <v>9000</v>
      </c>
      <c r="Y4454" s="59">
        <v>9000</v>
      </c>
      <c r="AA4454" s="146" t="str">
        <f t="shared" si="849"/>
        <v>EX</v>
      </c>
      <c r="AB4454" s="146">
        <f t="shared" si="851"/>
        <v>0</v>
      </c>
      <c r="AC4454" t="str">
        <f t="shared" si="854"/>
        <v>EX</v>
      </c>
      <c r="AD4454" s="74">
        <f t="shared" si="855"/>
        <v>9000</v>
      </c>
      <c r="AE4454" s="74">
        <f t="shared" si="860"/>
        <v>9000</v>
      </c>
      <c r="AF4454">
        <v>1</v>
      </c>
      <c r="AG4454">
        <v>0</v>
      </c>
      <c r="AH4454" s="74">
        <v>0</v>
      </c>
      <c r="AJ4454" s="74">
        <f t="shared" si="856"/>
        <v>0</v>
      </c>
      <c r="AK4454" s="74">
        <f t="shared" si="850"/>
        <v>9000</v>
      </c>
      <c r="AL4454" t="str">
        <f t="shared" si="857"/>
        <v>N</v>
      </c>
      <c r="AN4454" t="s">
        <v>107</v>
      </c>
      <c r="AO4454" t="s">
        <v>106</v>
      </c>
      <c r="AP4454" t="str">
        <f t="shared" si="858"/>
        <v>9A</v>
      </c>
      <c r="AQ4454" s="145" t="s">
        <v>1826</v>
      </c>
      <c r="AR4454" t="str">
        <f t="shared" si="859"/>
        <v>1-Adjusted Base Budget</v>
      </c>
      <c r="AS4454" s="145" t="s">
        <v>1827</v>
      </c>
      <c r="AT4454" t="s">
        <v>213</v>
      </c>
      <c r="AV4454" t="str">
        <f t="shared" si="853"/>
        <v>UCOU</v>
      </c>
      <c r="AW4454" t="str">
        <f t="shared" si="852"/>
        <v>GENERAL COUNSEL</v>
      </c>
    </row>
    <row r="4455" spans="1:49">
      <c r="A4455" s="59">
        <v>2018</v>
      </c>
      <c r="B4455" t="s">
        <v>137</v>
      </c>
      <c r="C4455" t="s">
        <v>107</v>
      </c>
      <c r="D4455" t="s">
        <v>106</v>
      </c>
      <c r="E4455" t="s">
        <v>1499</v>
      </c>
      <c r="F4455" t="s">
        <v>228</v>
      </c>
      <c r="H4455" t="s">
        <v>1500</v>
      </c>
      <c r="I4455" s="170" t="s">
        <v>105</v>
      </c>
      <c r="J4455" t="s">
        <v>106</v>
      </c>
      <c r="K4455" t="s">
        <v>214</v>
      </c>
      <c r="L4455" t="s">
        <v>785</v>
      </c>
      <c r="M4455" t="s">
        <v>351</v>
      </c>
      <c r="N4455" t="s">
        <v>217</v>
      </c>
      <c r="O4455" t="s">
        <v>263</v>
      </c>
      <c r="P4455" t="s">
        <v>352</v>
      </c>
      <c r="Q4455" t="s">
        <v>353</v>
      </c>
      <c r="R4455" t="s">
        <v>354</v>
      </c>
      <c r="S4455" t="s">
        <v>264</v>
      </c>
      <c r="T4455" t="s">
        <v>265</v>
      </c>
      <c r="U4455" s="61" t="s">
        <v>266</v>
      </c>
      <c r="V4455" t="s">
        <v>249</v>
      </c>
      <c r="W4455" t="s">
        <v>263</v>
      </c>
      <c r="X4455" s="59">
        <v>7500</v>
      </c>
      <c r="Y4455" s="59">
        <v>7500</v>
      </c>
      <c r="AA4455" s="146" t="str">
        <f t="shared" si="849"/>
        <v>EX</v>
      </c>
      <c r="AB4455" s="146">
        <f t="shared" si="851"/>
        <v>0</v>
      </c>
      <c r="AC4455" t="str">
        <f t="shared" si="854"/>
        <v>EX</v>
      </c>
      <c r="AD4455" s="74">
        <f t="shared" si="855"/>
        <v>7500</v>
      </c>
      <c r="AE4455" s="74">
        <f t="shared" si="860"/>
        <v>7500</v>
      </c>
      <c r="AF4455">
        <v>1</v>
      </c>
      <c r="AG4455">
        <v>0</v>
      </c>
      <c r="AH4455" s="74">
        <v>0</v>
      </c>
      <c r="AJ4455" s="74">
        <f t="shared" si="856"/>
        <v>0</v>
      </c>
      <c r="AK4455" s="74">
        <f t="shared" si="850"/>
        <v>7500</v>
      </c>
      <c r="AL4455" t="str">
        <f t="shared" si="857"/>
        <v>N</v>
      </c>
      <c r="AN4455" t="s">
        <v>107</v>
      </c>
      <c r="AO4455" t="s">
        <v>106</v>
      </c>
      <c r="AP4455" t="str">
        <f t="shared" si="858"/>
        <v>9A</v>
      </c>
      <c r="AQ4455" s="145" t="s">
        <v>1826</v>
      </c>
      <c r="AR4455" t="str">
        <f t="shared" si="859"/>
        <v>1-Adjusted Base Budget</v>
      </c>
      <c r="AS4455" s="145" t="s">
        <v>1827</v>
      </c>
      <c r="AT4455" t="s">
        <v>213</v>
      </c>
      <c r="AV4455" t="str">
        <f t="shared" si="853"/>
        <v>UCOU</v>
      </c>
      <c r="AW4455" t="str">
        <f t="shared" si="852"/>
        <v>GENERAL COUNSEL</v>
      </c>
    </row>
    <row r="4456" spans="1:49">
      <c r="A4456" s="59">
        <v>2018</v>
      </c>
      <c r="B4456" t="s">
        <v>137</v>
      </c>
      <c r="C4456" t="s">
        <v>107</v>
      </c>
      <c r="D4456" t="s">
        <v>106</v>
      </c>
      <c r="E4456" t="s">
        <v>1501</v>
      </c>
      <c r="F4456" t="s">
        <v>228</v>
      </c>
      <c r="H4456" t="s">
        <v>1502</v>
      </c>
      <c r="I4456" s="170" t="s">
        <v>105</v>
      </c>
      <c r="J4456" t="s">
        <v>106</v>
      </c>
      <c r="K4456" t="s">
        <v>214</v>
      </c>
      <c r="L4456" t="s">
        <v>785</v>
      </c>
      <c r="M4456" t="s">
        <v>351</v>
      </c>
      <c r="N4456" t="s">
        <v>217</v>
      </c>
      <c r="O4456" t="s">
        <v>263</v>
      </c>
      <c r="P4456" t="s">
        <v>352</v>
      </c>
      <c r="Q4456" t="s">
        <v>353</v>
      </c>
      <c r="R4456" t="s">
        <v>354</v>
      </c>
      <c r="S4456" t="s">
        <v>264</v>
      </c>
      <c r="T4456" t="s">
        <v>265</v>
      </c>
      <c r="U4456" s="61" t="s">
        <v>266</v>
      </c>
      <c r="V4456" t="s">
        <v>249</v>
      </c>
      <c r="W4456" t="s">
        <v>263</v>
      </c>
      <c r="X4456" s="59">
        <v>2850</v>
      </c>
      <c r="Y4456" s="59">
        <v>2850</v>
      </c>
      <c r="AA4456" s="146" t="str">
        <f t="shared" si="849"/>
        <v>EX</v>
      </c>
      <c r="AB4456" s="146">
        <f t="shared" si="851"/>
        <v>0</v>
      </c>
      <c r="AC4456" t="str">
        <f t="shared" si="854"/>
        <v>EX</v>
      </c>
      <c r="AD4456" s="74">
        <f t="shared" si="855"/>
        <v>2850</v>
      </c>
      <c r="AE4456" s="74">
        <f t="shared" si="860"/>
        <v>2850</v>
      </c>
      <c r="AF4456">
        <v>1</v>
      </c>
      <c r="AG4456">
        <v>0</v>
      </c>
      <c r="AH4456" s="74">
        <v>0</v>
      </c>
      <c r="AJ4456" s="74">
        <f t="shared" si="856"/>
        <v>0</v>
      </c>
      <c r="AK4456" s="74">
        <f t="shared" si="850"/>
        <v>2850</v>
      </c>
      <c r="AL4456" t="str">
        <f t="shared" si="857"/>
        <v>N</v>
      </c>
      <c r="AN4456" t="s">
        <v>107</v>
      </c>
      <c r="AO4456" t="s">
        <v>106</v>
      </c>
      <c r="AP4456" t="str">
        <f t="shared" si="858"/>
        <v>9A</v>
      </c>
      <c r="AQ4456" s="145" t="s">
        <v>1826</v>
      </c>
      <c r="AR4456" t="str">
        <f t="shared" si="859"/>
        <v>1-Adjusted Base Budget</v>
      </c>
      <c r="AS4456" s="145" t="s">
        <v>1827</v>
      </c>
      <c r="AT4456" t="s">
        <v>213</v>
      </c>
      <c r="AV4456" t="str">
        <f t="shared" si="853"/>
        <v>UCOU</v>
      </c>
      <c r="AW4456" t="str">
        <f t="shared" si="852"/>
        <v>GENERAL COUNSEL</v>
      </c>
    </row>
    <row r="4457" spans="1:49">
      <c r="A4457" s="59">
        <v>2018</v>
      </c>
      <c r="B4457" t="s">
        <v>137</v>
      </c>
      <c r="C4457" t="s">
        <v>107</v>
      </c>
      <c r="D4457" t="s">
        <v>106</v>
      </c>
      <c r="E4457" t="s">
        <v>1498</v>
      </c>
      <c r="F4457" t="s">
        <v>228</v>
      </c>
      <c r="H4457" t="s">
        <v>106</v>
      </c>
      <c r="I4457" s="170" t="s">
        <v>105</v>
      </c>
      <c r="J4457" t="s">
        <v>106</v>
      </c>
      <c r="K4457" t="s">
        <v>214</v>
      </c>
      <c r="L4457" t="s">
        <v>495</v>
      </c>
      <c r="M4457" t="s">
        <v>496</v>
      </c>
      <c r="N4457" t="s">
        <v>217</v>
      </c>
      <c r="O4457" t="s">
        <v>263</v>
      </c>
      <c r="P4457" t="s">
        <v>488</v>
      </c>
      <c r="Q4457" t="s">
        <v>489</v>
      </c>
      <c r="R4457" t="s">
        <v>490</v>
      </c>
      <c r="S4457" t="s">
        <v>264</v>
      </c>
      <c r="T4457" t="s">
        <v>265</v>
      </c>
      <c r="U4457" s="61" t="s">
        <v>266</v>
      </c>
      <c r="V4457" t="s">
        <v>249</v>
      </c>
      <c r="W4457" t="s">
        <v>263</v>
      </c>
      <c r="X4457" s="59">
        <v>28</v>
      </c>
      <c r="Y4457" s="59">
        <v>28</v>
      </c>
      <c r="AA4457" s="146" t="str">
        <f t="shared" ref="AA4457:AA4520" si="861">IF(P4457 ="CORI","IN",IF(P4457 ="TRIN","IN",O4457))</f>
        <v>EX</v>
      </c>
      <c r="AB4457" s="146">
        <f t="shared" si="851"/>
        <v>0</v>
      </c>
      <c r="AC4457" t="str">
        <f t="shared" si="854"/>
        <v>EX</v>
      </c>
      <c r="AD4457" s="74">
        <f t="shared" si="855"/>
        <v>28</v>
      </c>
      <c r="AE4457" s="74">
        <f t="shared" si="860"/>
        <v>28</v>
      </c>
      <c r="AF4457">
        <v>1</v>
      </c>
      <c r="AG4457">
        <v>0</v>
      </c>
      <c r="AH4457" s="74">
        <v>0</v>
      </c>
      <c r="AJ4457" s="74">
        <f t="shared" si="856"/>
        <v>0</v>
      </c>
      <c r="AK4457" s="74">
        <f t="shared" si="850"/>
        <v>28</v>
      </c>
      <c r="AL4457" t="str">
        <f t="shared" si="857"/>
        <v>N</v>
      </c>
      <c r="AN4457" t="s">
        <v>107</v>
      </c>
      <c r="AO4457" t="s">
        <v>106</v>
      </c>
      <c r="AP4457" t="str">
        <f t="shared" si="858"/>
        <v>9A</v>
      </c>
      <c r="AQ4457" s="145" t="s">
        <v>1826</v>
      </c>
      <c r="AR4457" t="str">
        <f t="shared" si="859"/>
        <v>1-Adjusted Base Budget</v>
      </c>
      <c r="AS4457" s="145" t="s">
        <v>1827</v>
      </c>
      <c r="AT4457" t="s">
        <v>213</v>
      </c>
      <c r="AV4457" t="str">
        <f t="shared" si="853"/>
        <v>UCOU</v>
      </c>
      <c r="AW4457" t="str">
        <f t="shared" si="852"/>
        <v>GENERAL COUNSEL</v>
      </c>
    </row>
    <row r="4458" spans="1:49">
      <c r="A4458" s="59">
        <v>2018</v>
      </c>
      <c r="B4458" t="s">
        <v>137</v>
      </c>
      <c r="C4458" t="s">
        <v>107</v>
      </c>
      <c r="D4458" t="s">
        <v>106</v>
      </c>
      <c r="E4458" t="s">
        <v>1498</v>
      </c>
      <c r="F4458" t="s">
        <v>228</v>
      </c>
      <c r="H4458" t="s">
        <v>106</v>
      </c>
      <c r="I4458" s="170" t="s">
        <v>105</v>
      </c>
      <c r="J4458" t="s">
        <v>106</v>
      </c>
      <c r="K4458" t="s">
        <v>214</v>
      </c>
      <c r="L4458" t="s">
        <v>377</v>
      </c>
      <c r="M4458" t="s">
        <v>378</v>
      </c>
      <c r="N4458" t="s">
        <v>217</v>
      </c>
      <c r="O4458" t="s">
        <v>263</v>
      </c>
      <c r="P4458" t="s">
        <v>379</v>
      </c>
      <c r="Q4458" t="s">
        <v>379</v>
      </c>
      <c r="R4458" t="s">
        <v>380</v>
      </c>
      <c r="S4458" t="s">
        <v>264</v>
      </c>
      <c r="T4458" t="s">
        <v>265</v>
      </c>
      <c r="U4458" s="61" t="s">
        <v>266</v>
      </c>
      <c r="V4458" t="s">
        <v>249</v>
      </c>
      <c r="W4458" t="s">
        <v>263</v>
      </c>
      <c r="X4458" s="59">
        <v>4500</v>
      </c>
      <c r="Y4458" s="59">
        <v>4500</v>
      </c>
      <c r="AA4458" s="146" t="str">
        <f t="shared" si="861"/>
        <v>EX</v>
      </c>
      <c r="AB4458" s="146">
        <f t="shared" si="851"/>
        <v>0</v>
      </c>
      <c r="AC4458" t="str">
        <f t="shared" si="854"/>
        <v>EX</v>
      </c>
      <c r="AD4458" s="74">
        <f t="shared" si="855"/>
        <v>4500</v>
      </c>
      <c r="AE4458" s="74">
        <f t="shared" si="860"/>
        <v>4500</v>
      </c>
      <c r="AF4458">
        <v>1</v>
      </c>
      <c r="AG4458">
        <v>0</v>
      </c>
      <c r="AH4458" s="74">
        <v>0</v>
      </c>
      <c r="AJ4458" s="74">
        <f t="shared" si="856"/>
        <v>0</v>
      </c>
      <c r="AK4458" s="74">
        <f t="shared" si="850"/>
        <v>4500</v>
      </c>
      <c r="AL4458" t="str">
        <f t="shared" si="857"/>
        <v>N</v>
      </c>
      <c r="AN4458" t="s">
        <v>107</v>
      </c>
      <c r="AO4458" t="s">
        <v>106</v>
      </c>
      <c r="AP4458" t="str">
        <f t="shared" si="858"/>
        <v>9A</v>
      </c>
      <c r="AQ4458" s="145" t="s">
        <v>1826</v>
      </c>
      <c r="AR4458" t="str">
        <f t="shared" si="859"/>
        <v>1-Adjusted Base Budget</v>
      </c>
      <c r="AS4458" s="145" t="s">
        <v>1827</v>
      </c>
      <c r="AT4458" t="s">
        <v>213</v>
      </c>
      <c r="AV4458" t="str">
        <f t="shared" si="853"/>
        <v>UCOU</v>
      </c>
      <c r="AW4458" t="str">
        <f t="shared" si="852"/>
        <v>GENERAL COUNSEL</v>
      </c>
    </row>
    <row r="4459" spans="1:49">
      <c r="A4459" s="59">
        <v>2018</v>
      </c>
      <c r="B4459" t="s">
        <v>137</v>
      </c>
      <c r="C4459" t="s">
        <v>107</v>
      </c>
      <c r="D4459" t="s">
        <v>106</v>
      </c>
      <c r="E4459" t="s">
        <v>1499</v>
      </c>
      <c r="F4459" t="s">
        <v>228</v>
      </c>
      <c r="H4459" t="s">
        <v>1500</v>
      </c>
      <c r="I4459" s="170" t="s">
        <v>105</v>
      </c>
      <c r="J4459" t="s">
        <v>106</v>
      </c>
      <c r="K4459" t="s">
        <v>214</v>
      </c>
      <c r="L4459" t="s">
        <v>377</v>
      </c>
      <c r="M4459" t="s">
        <v>378</v>
      </c>
      <c r="N4459" t="s">
        <v>217</v>
      </c>
      <c r="O4459" t="s">
        <v>263</v>
      </c>
      <c r="P4459" t="s">
        <v>379</v>
      </c>
      <c r="Q4459" t="s">
        <v>379</v>
      </c>
      <c r="R4459" t="s">
        <v>380</v>
      </c>
      <c r="S4459" t="s">
        <v>264</v>
      </c>
      <c r="T4459" t="s">
        <v>265</v>
      </c>
      <c r="U4459" s="61" t="s">
        <v>266</v>
      </c>
      <c r="V4459" t="s">
        <v>249</v>
      </c>
      <c r="W4459" t="s">
        <v>263</v>
      </c>
      <c r="X4459" s="59">
        <v>1313</v>
      </c>
      <c r="Y4459" s="59">
        <v>1313</v>
      </c>
      <c r="AA4459" s="146" t="str">
        <f t="shared" si="861"/>
        <v>EX</v>
      </c>
      <c r="AB4459" s="146">
        <f t="shared" si="851"/>
        <v>0</v>
      </c>
      <c r="AC4459" t="str">
        <f t="shared" si="854"/>
        <v>EX</v>
      </c>
      <c r="AD4459" s="74">
        <f t="shared" si="855"/>
        <v>1313</v>
      </c>
      <c r="AE4459" s="74">
        <f t="shared" si="860"/>
        <v>1313</v>
      </c>
      <c r="AF4459">
        <v>1</v>
      </c>
      <c r="AG4459">
        <v>0</v>
      </c>
      <c r="AH4459" s="74">
        <v>0</v>
      </c>
      <c r="AJ4459" s="74">
        <f t="shared" si="856"/>
        <v>0</v>
      </c>
      <c r="AK4459" s="74">
        <f t="shared" si="850"/>
        <v>1313</v>
      </c>
      <c r="AL4459" t="str">
        <f t="shared" si="857"/>
        <v>N</v>
      </c>
      <c r="AN4459" t="s">
        <v>107</v>
      </c>
      <c r="AO4459" t="s">
        <v>106</v>
      </c>
      <c r="AP4459" t="str">
        <f t="shared" si="858"/>
        <v>9A</v>
      </c>
      <c r="AQ4459" s="145" t="s">
        <v>1826</v>
      </c>
      <c r="AR4459" t="str">
        <f t="shared" si="859"/>
        <v>1-Adjusted Base Budget</v>
      </c>
      <c r="AS4459" s="145" t="s">
        <v>1827</v>
      </c>
      <c r="AT4459" t="s">
        <v>213</v>
      </c>
      <c r="AV4459" t="str">
        <f t="shared" si="853"/>
        <v>UCOU</v>
      </c>
      <c r="AW4459" t="str">
        <f t="shared" si="852"/>
        <v>GENERAL COUNSEL</v>
      </c>
    </row>
    <row r="4460" spans="1:49">
      <c r="A4460" s="59">
        <v>2018</v>
      </c>
      <c r="B4460" t="s">
        <v>137</v>
      </c>
      <c r="C4460" t="s">
        <v>107</v>
      </c>
      <c r="D4460" t="s">
        <v>106</v>
      </c>
      <c r="E4460" t="s">
        <v>1501</v>
      </c>
      <c r="F4460" t="s">
        <v>228</v>
      </c>
      <c r="H4460" t="s">
        <v>1502</v>
      </c>
      <c r="I4460" s="170" t="s">
        <v>105</v>
      </c>
      <c r="J4460" t="s">
        <v>106</v>
      </c>
      <c r="K4460" t="s">
        <v>214</v>
      </c>
      <c r="L4460" t="s">
        <v>377</v>
      </c>
      <c r="M4460" t="s">
        <v>378</v>
      </c>
      <c r="N4460" t="s">
        <v>217</v>
      </c>
      <c r="O4460" t="s">
        <v>263</v>
      </c>
      <c r="P4460" t="s">
        <v>379</v>
      </c>
      <c r="Q4460" t="s">
        <v>379</v>
      </c>
      <c r="R4460" t="s">
        <v>380</v>
      </c>
      <c r="S4460" t="s">
        <v>264</v>
      </c>
      <c r="T4460" t="s">
        <v>265</v>
      </c>
      <c r="U4460" s="61" t="s">
        <v>266</v>
      </c>
      <c r="V4460" t="s">
        <v>249</v>
      </c>
      <c r="W4460" t="s">
        <v>263</v>
      </c>
      <c r="X4460" s="59">
        <v>400</v>
      </c>
      <c r="Y4460" s="59">
        <v>400</v>
      </c>
      <c r="AA4460" s="146" t="str">
        <f t="shared" si="861"/>
        <v>EX</v>
      </c>
      <c r="AB4460" s="146">
        <f t="shared" si="851"/>
        <v>0</v>
      </c>
      <c r="AC4460" t="str">
        <f t="shared" si="854"/>
        <v>EX</v>
      </c>
      <c r="AD4460" s="74">
        <f t="shared" si="855"/>
        <v>400</v>
      </c>
      <c r="AE4460" s="74">
        <f t="shared" si="860"/>
        <v>400</v>
      </c>
      <c r="AF4460">
        <v>1</v>
      </c>
      <c r="AG4460">
        <v>0</v>
      </c>
      <c r="AH4460" s="74">
        <v>0</v>
      </c>
      <c r="AJ4460" s="74">
        <f t="shared" si="856"/>
        <v>0</v>
      </c>
      <c r="AK4460" s="74">
        <f t="shared" si="850"/>
        <v>400</v>
      </c>
      <c r="AL4460" t="str">
        <f t="shared" si="857"/>
        <v>N</v>
      </c>
      <c r="AN4460" t="s">
        <v>107</v>
      </c>
      <c r="AO4460" t="s">
        <v>106</v>
      </c>
      <c r="AP4460" t="str">
        <f t="shared" si="858"/>
        <v>9A</v>
      </c>
      <c r="AQ4460" s="145" t="s">
        <v>1826</v>
      </c>
      <c r="AR4460" t="str">
        <f t="shared" si="859"/>
        <v>1-Adjusted Base Budget</v>
      </c>
      <c r="AS4460" s="145" t="s">
        <v>1827</v>
      </c>
      <c r="AT4460" t="s">
        <v>213</v>
      </c>
      <c r="AV4460" t="str">
        <f t="shared" si="853"/>
        <v>UCOU</v>
      </c>
      <c r="AW4460" t="str">
        <f t="shared" si="852"/>
        <v>GENERAL COUNSEL</v>
      </c>
    </row>
    <row r="4461" spans="1:49">
      <c r="A4461" s="59">
        <v>2018</v>
      </c>
      <c r="B4461" t="s">
        <v>137</v>
      </c>
      <c r="C4461" t="s">
        <v>107</v>
      </c>
      <c r="D4461" t="s">
        <v>106</v>
      </c>
      <c r="E4461" t="s">
        <v>1498</v>
      </c>
      <c r="F4461" t="s">
        <v>228</v>
      </c>
      <c r="H4461" t="s">
        <v>106</v>
      </c>
      <c r="I4461" s="170" t="s">
        <v>105</v>
      </c>
      <c r="J4461" t="s">
        <v>106</v>
      </c>
      <c r="K4461" t="s">
        <v>214</v>
      </c>
      <c r="L4461" t="s">
        <v>497</v>
      </c>
      <c r="M4461" t="s">
        <v>498</v>
      </c>
      <c r="N4461" t="s">
        <v>217</v>
      </c>
      <c r="O4461" t="s">
        <v>263</v>
      </c>
      <c r="P4461" t="s">
        <v>362</v>
      </c>
      <c r="Q4461" t="s">
        <v>363</v>
      </c>
      <c r="R4461" t="s">
        <v>364</v>
      </c>
      <c r="S4461" t="s">
        <v>264</v>
      </c>
      <c r="T4461" t="s">
        <v>265</v>
      </c>
      <c r="U4461" s="61" t="s">
        <v>266</v>
      </c>
      <c r="V4461" t="s">
        <v>249</v>
      </c>
      <c r="W4461" t="s">
        <v>263</v>
      </c>
      <c r="X4461" s="59">
        <v>1500</v>
      </c>
      <c r="Y4461" s="59">
        <v>1500</v>
      </c>
      <c r="AA4461" s="146" t="str">
        <f t="shared" si="861"/>
        <v>EX</v>
      </c>
      <c r="AB4461" s="146">
        <f t="shared" si="851"/>
        <v>0</v>
      </c>
      <c r="AC4461" t="str">
        <f t="shared" si="854"/>
        <v>EX</v>
      </c>
      <c r="AD4461" s="74">
        <f t="shared" si="855"/>
        <v>1500</v>
      </c>
      <c r="AE4461" s="74">
        <f t="shared" si="860"/>
        <v>1500</v>
      </c>
      <c r="AF4461">
        <v>1</v>
      </c>
      <c r="AG4461">
        <v>0</v>
      </c>
      <c r="AH4461" s="74">
        <v>0</v>
      </c>
      <c r="AJ4461" s="74">
        <f t="shared" si="856"/>
        <v>0</v>
      </c>
      <c r="AK4461" s="74">
        <f t="shared" si="850"/>
        <v>1500</v>
      </c>
      <c r="AL4461" t="str">
        <f t="shared" si="857"/>
        <v>N</v>
      </c>
      <c r="AN4461" t="s">
        <v>107</v>
      </c>
      <c r="AO4461" t="s">
        <v>106</v>
      </c>
      <c r="AP4461" t="str">
        <f t="shared" si="858"/>
        <v>9A</v>
      </c>
      <c r="AQ4461" s="145" t="s">
        <v>1826</v>
      </c>
      <c r="AR4461" t="str">
        <f t="shared" si="859"/>
        <v>1-Adjusted Base Budget</v>
      </c>
      <c r="AS4461" s="145" t="s">
        <v>1827</v>
      </c>
      <c r="AT4461" t="s">
        <v>213</v>
      </c>
      <c r="AV4461" t="str">
        <f t="shared" si="853"/>
        <v>UCOU</v>
      </c>
      <c r="AW4461" t="str">
        <f t="shared" si="852"/>
        <v>GENERAL COUNSEL</v>
      </c>
    </row>
    <row r="4462" spans="1:49">
      <c r="A4462" s="59">
        <v>2018</v>
      </c>
      <c r="B4462" t="s">
        <v>137</v>
      </c>
      <c r="C4462" t="s">
        <v>107</v>
      </c>
      <c r="D4462" t="s">
        <v>106</v>
      </c>
      <c r="E4462" t="s">
        <v>1498</v>
      </c>
      <c r="F4462" t="s">
        <v>228</v>
      </c>
      <c r="H4462" t="s">
        <v>106</v>
      </c>
      <c r="I4462" s="170" t="s">
        <v>105</v>
      </c>
      <c r="J4462" t="s">
        <v>106</v>
      </c>
      <c r="K4462" t="s">
        <v>214</v>
      </c>
      <c r="L4462" t="s">
        <v>632</v>
      </c>
      <c r="M4462" t="s">
        <v>633</v>
      </c>
      <c r="N4462" t="s">
        <v>217</v>
      </c>
      <c r="O4462" t="s">
        <v>263</v>
      </c>
      <c r="P4462" t="s">
        <v>379</v>
      </c>
      <c r="Q4462" t="s">
        <v>379</v>
      </c>
      <c r="R4462" t="s">
        <v>380</v>
      </c>
      <c r="S4462" t="s">
        <v>264</v>
      </c>
      <c r="T4462" t="s">
        <v>265</v>
      </c>
      <c r="U4462" s="61" t="s">
        <v>266</v>
      </c>
      <c r="V4462" t="s">
        <v>249</v>
      </c>
      <c r="W4462" t="s">
        <v>263</v>
      </c>
      <c r="X4462" s="59">
        <v>150</v>
      </c>
      <c r="Y4462" s="59">
        <v>150</v>
      </c>
      <c r="AA4462" s="146" t="str">
        <f t="shared" si="861"/>
        <v>EX</v>
      </c>
      <c r="AB4462" s="146">
        <f t="shared" si="851"/>
        <v>0</v>
      </c>
      <c r="AC4462" t="str">
        <f t="shared" si="854"/>
        <v>EX</v>
      </c>
      <c r="AD4462" s="74">
        <f t="shared" si="855"/>
        <v>150</v>
      </c>
      <c r="AE4462" s="74">
        <f t="shared" si="860"/>
        <v>150</v>
      </c>
      <c r="AF4462">
        <v>1</v>
      </c>
      <c r="AG4462">
        <v>0</v>
      </c>
      <c r="AH4462" s="74">
        <v>0</v>
      </c>
      <c r="AJ4462" s="74">
        <f t="shared" si="856"/>
        <v>0</v>
      </c>
      <c r="AK4462" s="74">
        <f t="shared" si="850"/>
        <v>150</v>
      </c>
      <c r="AL4462" t="str">
        <f t="shared" si="857"/>
        <v>N</v>
      </c>
      <c r="AN4462" t="s">
        <v>107</v>
      </c>
      <c r="AO4462" t="s">
        <v>106</v>
      </c>
      <c r="AP4462" t="str">
        <f t="shared" si="858"/>
        <v>9A</v>
      </c>
      <c r="AQ4462" s="145" t="s">
        <v>1826</v>
      </c>
      <c r="AR4462" t="str">
        <f t="shared" si="859"/>
        <v>1-Adjusted Base Budget</v>
      </c>
      <c r="AS4462" s="145" t="s">
        <v>1827</v>
      </c>
      <c r="AT4462" t="s">
        <v>213</v>
      </c>
      <c r="AV4462" t="str">
        <f t="shared" si="853"/>
        <v>UCOU</v>
      </c>
      <c r="AW4462" t="str">
        <f t="shared" si="852"/>
        <v>GENERAL COUNSEL</v>
      </c>
    </row>
    <row r="4463" spans="1:49">
      <c r="A4463" s="59">
        <v>2018</v>
      </c>
      <c r="B4463" t="s">
        <v>137</v>
      </c>
      <c r="C4463" t="s">
        <v>107</v>
      </c>
      <c r="D4463" t="s">
        <v>106</v>
      </c>
      <c r="E4463" t="s">
        <v>1498</v>
      </c>
      <c r="F4463" t="s">
        <v>228</v>
      </c>
      <c r="H4463" t="s">
        <v>106</v>
      </c>
      <c r="I4463" s="170" t="s">
        <v>105</v>
      </c>
      <c r="J4463" t="s">
        <v>106</v>
      </c>
      <c r="K4463" t="s">
        <v>214</v>
      </c>
      <c r="L4463" t="s">
        <v>381</v>
      </c>
      <c r="M4463" t="s">
        <v>382</v>
      </c>
      <c r="N4463" t="s">
        <v>217</v>
      </c>
      <c r="O4463" t="s">
        <v>263</v>
      </c>
      <c r="P4463" t="s">
        <v>362</v>
      </c>
      <c r="Q4463" t="s">
        <v>363</v>
      </c>
      <c r="R4463" t="s">
        <v>364</v>
      </c>
      <c r="S4463" t="s">
        <v>264</v>
      </c>
      <c r="T4463" t="s">
        <v>265</v>
      </c>
      <c r="U4463" s="61" t="s">
        <v>266</v>
      </c>
      <c r="V4463" t="s">
        <v>249</v>
      </c>
      <c r="W4463" t="s">
        <v>263</v>
      </c>
      <c r="X4463" s="59">
        <v>750</v>
      </c>
      <c r="Y4463" s="59">
        <v>750</v>
      </c>
      <c r="AA4463" s="146" t="str">
        <f t="shared" si="861"/>
        <v>EX</v>
      </c>
      <c r="AB4463" s="146">
        <f t="shared" si="851"/>
        <v>0</v>
      </c>
      <c r="AC4463" t="str">
        <f t="shared" si="854"/>
        <v>EX</v>
      </c>
      <c r="AD4463" s="74">
        <f t="shared" si="855"/>
        <v>750</v>
      </c>
      <c r="AE4463" s="74">
        <f t="shared" si="860"/>
        <v>750</v>
      </c>
      <c r="AF4463">
        <v>1</v>
      </c>
      <c r="AG4463">
        <v>0</v>
      </c>
      <c r="AH4463" s="74">
        <v>0</v>
      </c>
      <c r="AJ4463" s="74">
        <f t="shared" si="856"/>
        <v>0</v>
      </c>
      <c r="AK4463" s="74">
        <f t="shared" si="850"/>
        <v>750</v>
      </c>
      <c r="AL4463" t="str">
        <f t="shared" si="857"/>
        <v>N</v>
      </c>
      <c r="AN4463" t="s">
        <v>107</v>
      </c>
      <c r="AO4463" t="s">
        <v>106</v>
      </c>
      <c r="AP4463" t="str">
        <f t="shared" si="858"/>
        <v>9A</v>
      </c>
      <c r="AQ4463" s="145" t="s">
        <v>1826</v>
      </c>
      <c r="AR4463" t="str">
        <f t="shared" si="859"/>
        <v>1-Adjusted Base Budget</v>
      </c>
      <c r="AS4463" s="145" t="s">
        <v>1827</v>
      </c>
      <c r="AT4463" t="s">
        <v>213</v>
      </c>
      <c r="AV4463" t="str">
        <f t="shared" si="853"/>
        <v>UCOU</v>
      </c>
      <c r="AW4463" t="str">
        <f t="shared" si="852"/>
        <v>GENERAL COUNSEL</v>
      </c>
    </row>
    <row r="4464" spans="1:49">
      <c r="A4464" s="59">
        <v>2018</v>
      </c>
      <c r="B4464" t="s">
        <v>137</v>
      </c>
      <c r="C4464" t="s">
        <v>107</v>
      </c>
      <c r="D4464" t="s">
        <v>106</v>
      </c>
      <c r="E4464" t="s">
        <v>1499</v>
      </c>
      <c r="F4464" t="s">
        <v>228</v>
      </c>
      <c r="H4464" t="s">
        <v>1500</v>
      </c>
      <c r="I4464" s="170" t="s">
        <v>105</v>
      </c>
      <c r="J4464" t="s">
        <v>106</v>
      </c>
      <c r="K4464" t="s">
        <v>214</v>
      </c>
      <c r="L4464" t="s">
        <v>381</v>
      </c>
      <c r="M4464" t="s">
        <v>382</v>
      </c>
      <c r="N4464" t="s">
        <v>217</v>
      </c>
      <c r="O4464" t="s">
        <v>263</v>
      </c>
      <c r="P4464" t="s">
        <v>362</v>
      </c>
      <c r="Q4464" t="s">
        <v>363</v>
      </c>
      <c r="R4464" t="s">
        <v>364</v>
      </c>
      <c r="S4464" t="s">
        <v>264</v>
      </c>
      <c r="T4464" t="s">
        <v>265</v>
      </c>
      <c r="U4464" s="61" t="s">
        <v>266</v>
      </c>
      <c r="V4464" t="s">
        <v>249</v>
      </c>
      <c r="W4464" t="s">
        <v>263</v>
      </c>
      <c r="X4464" s="59">
        <v>5000</v>
      </c>
      <c r="Y4464" s="59">
        <v>5000</v>
      </c>
      <c r="AA4464" s="146" t="str">
        <f t="shared" si="861"/>
        <v>EX</v>
      </c>
      <c r="AB4464" s="146">
        <f t="shared" si="851"/>
        <v>0</v>
      </c>
      <c r="AC4464" t="str">
        <f t="shared" si="854"/>
        <v>EX</v>
      </c>
      <c r="AD4464" s="74">
        <f t="shared" si="855"/>
        <v>5000</v>
      </c>
      <c r="AE4464" s="74">
        <f t="shared" si="860"/>
        <v>5000</v>
      </c>
      <c r="AF4464">
        <v>1</v>
      </c>
      <c r="AG4464">
        <v>0</v>
      </c>
      <c r="AH4464" s="74">
        <v>0</v>
      </c>
      <c r="AJ4464" s="74">
        <f t="shared" si="856"/>
        <v>0</v>
      </c>
      <c r="AK4464" s="74">
        <f t="shared" si="850"/>
        <v>5000</v>
      </c>
      <c r="AL4464" t="str">
        <f t="shared" si="857"/>
        <v>N</v>
      </c>
      <c r="AN4464" t="s">
        <v>107</v>
      </c>
      <c r="AO4464" t="s">
        <v>106</v>
      </c>
      <c r="AP4464" t="str">
        <f t="shared" si="858"/>
        <v>9A</v>
      </c>
      <c r="AQ4464" s="145" t="s">
        <v>1826</v>
      </c>
      <c r="AR4464" t="str">
        <f t="shared" si="859"/>
        <v>1-Adjusted Base Budget</v>
      </c>
      <c r="AS4464" s="145" t="s">
        <v>1827</v>
      </c>
      <c r="AT4464" t="s">
        <v>213</v>
      </c>
      <c r="AV4464" t="str">
        <f t="shared" si="853"/>
        <v>UCOU</v>
      </c>
      <c r="AW4464" t="str">
        <f t="shared" si="852"/>
        <v>GENERAL COUNSEL</v>
      </c>
    </row>
    <row r="4465" spans="1:49">
      <c r="A4465" s="59">
        <v>2018</v>
      </c>
      <c r="B4465" t="s">
        <v>137</v>
      </c>
      <c r="C4465" t="s">
        <v>107</v>
      </c>
      <c r="D4465" t="s">
        <v>106</v>
      </c>
      <c r="E4465" t="s">
        <v>1501</v>
      </c>
      <c r="F4465" t="s">
        <v>228</v>
      </c>
      <c r="H4465" t="s">
        <v>1502</v>
      </c>
      <c r="I4465" s="170" t="s">
        <v>105</v>
      </c>
      <c r="J4465" t="s">
        <v>106</v>
      </c>
      <c r="K4465" t="s">
        <v>214</v>
      </c>
      <c r="L4465" t="s">
        <v>381</v>
      </c>
      <c r="M4465" t="s">
        <v>382</v>
      </c>
      <c r="N4465" t="s">
        <v>217</v>
      </c>
      <c r="O4465" t="s">
        <v>263</v>
      </c>
      <c r="P4465" t="s">
        <v>362</v>
      </c>
      <c r="Q4465" t="s">
        <v>363</v>
      </c>
      <c r="R4465" t="s">
        <v>364</v>
      </c>
      <c r="S4465" t="s">
        <v>264</v>
      </c>
      <c r="T4465" t="s">
        <v>265</v>
      </c>
      <c r="U4465" s="61" t="s">
        <v>266</v>
      </c>
      <c r="V4465" t="s">
        <v>249</v>
      </c>
      <c r="W4465" t="s">
        <v>263</v>
      </c>
      <c r="X4465" s="59">
        <v>2600</v>
      </c>
      <c r="Y4465" s="59">
        <v>2600</v>
      </c>
      <c r="AA4465" s="146" t="str">
        <f t="shared" si="861"/>
        <v>EX</v>
      </c>
      <c r="AB4465" s="146">
        <f t="shared" si="851"/>
        <v>0</v>
      </c>
      <c r="AC4465" t="str">
        <f t="shared" si="854"/>
        <v>EX</v>
      </c>
      <c r="AD4465" s="74">
        <f t="shared" si="855"/>
        <v>2600</v>
      </c>
      <c r="AE4465" s="74">
        <f t="shared" si="860"/>
        <v>2600</v>
      </c>
      <c r="AF4465">
        <v>1</v>
      </c>
      <c r="AG4465">
        <v>0</v>
      </c>
      <c r="AH4465" s="74">
        <v>0</v>
      </c>
      <c r="AJ4465" s="74">
        <f t="shared" si="856"/>
        <v>0</v>
      </c>
      <c r="AK4465" s="74">
        <f t="shared" si="850"/>
        <v>2600</v>
      </c>
      <c r="AL4465" t="str">
        <f t="shared" si="857"/>
        <v>N</v>
      </c>
      <c r="AN4465" t="s">
        <v>107</v>
      </c>
      <c r="AO4465" t="s">
        <v>106</v>
      </c>
      <c r="AP4465" t="str">
        <f t="shared" si="858"/>
        <v>9A</v>
      </c>
      <c r="AQ4465" s="145" t="s">
        <v>1826</v>
      </c>
      <c r="AR4465" t="str">
        <f t="shared" si="859"/>
        <v>1-Adjusted Base Budget</v>
      </c>
      <c r="AS4465" s="145" t="s">
        <v>1827</v>
      </c>
      <c r="AT4465" t="s">
        <v>213</v>
      </c>
      <c r="AV4465" t="str">
        <f t="shared" si="853"/>
        <v>UCOU</v>
      </c>
      <c r="AW4465" t="str">
        <f t="shared" si="852"/>
        <v>GENERAL COUNSEL</v>
      </c>
    </row>
    <row r="4466" spans="1:49">
      <c r="A4466" s="59">
        <v>2018</v>
      </c>
      <c r="B4466" t="s">
        <v>137</v>
      </c>
      <c r="C4466" t="s">
        <v>107</v>
      </c>
      <c r="D4466" t="s">
        <v>106</v>
      </c>
      <c r="E4466" t="s">
        <v>1498</v>
      </c>
      <c r="F4466" t="s">
        <v>228</v>
      </c>
      <c r="H4466" t="s">
        <v>106</v>
      </c>
      <c r="I4466" s="170" t="s">
        <v>105</v>
      </c>
      <c r="J4466" t="s">
        <v>106</v>
      </c>
      <c r="K4466" t="s">
        <v>214</v>
      </c>
      <c r="L4466" t="s">
        <v>505</v>
      </c>
      <c r="M4466" t="s">
        <v>506</v>
      </c>
      <c r="N4466" t="s">
        <v>217</v>
      </c>
      <c r="O4466" t="s">
        <v>263</v>
      </c>
      <c r="P4466" t="s">
        <v>379</v>
      </c>
      <c r="Q4466" t="s">
        <v>379</v>
      </c>
      <c r="R4466" t="s">
        <v>380</v>
      </c>
      <c r="S4466" t="s">
        <v>264</v>
      </c>
      <c r="T4466" t="s">
        <v>265</v>
      </c>
      <c r="U4466" s="61" t="s">
        <v>266</v>
      </c>
      <c r="V4466" t="s">
        <v>249</v>
      </c>
      <c r="W4466" t="s">
        <v>263</v>
      </c>
      <c r="X4466" s="59">
        <v>200</v>
      </c>
      <c r="Y4466" s="59">
        <v>200</v>
      </c>
      <c r="AA4466" s="146" t="str">
        <f t="shared" si="861"/>
        <v>EX</v>
      </c>
      <c r="AB4466" s="146">
        <f t="shared" si="851"/>
        <v>0</v>
      </c>
      <c r="AC4466" t="str">
        <f t="shared" si="854"/>
        <v>EX</v>
      </c>
      <c r="AD4466" s="74">
        <f t="shared" si="855"/>
        <v>200</v>
      </c>
      <c r="AE4466" s="74">
        <f t="shared" si="860"/>
        <v>200</v>
      </c>
      <c r="AF4466">
        <v>1</v>
      </c>
      <c r="AG4466">
        <v>0</v>
      </c>
      <c r="AH4466" s="74">
        <v>0</v>
      </c>
      <c r="AJ4466" s="74">
        <f t="shared" si="856"/>
        <v>0</v>
      </c>
      <c r="AK4466" s="74">
        <f t="shared" si="850"/>
        <v>200</v>
      </c>
      <c r="AL4466" t="str">
        <f t="shared" si="857"/>
        <v>N</v>
      </c>
      <c r="AN4466" t="s">
        <v>107</v>
      </c>
      <c r="AO4466" t="s">
        <v>106</v>
      </c>
      <c r="AP4466" t="str">
        <f t="shared" si="858"/>
        <v>9A</v>
      </c>
      <c r="AQ4466" s="145" t="s">
        <v>1826</v>
      </c>
      <c r="AR4466" t="str">
        <f t="shared" si="859"/>
        <v>1-Adjusted Base Budget</v>
      </c>
      <c r="AS4466" s="145" t="s">
        <v>1827</v>
      </c>
      <c r="AT4466" t="s">
        <v>213</v>
      </c>
      <c r="AV4466" t="str">
        <f t="shared" si="853"/>
        <v>UCOU</v>
      </c>
      <c r="AW4466" t="str">
        <f t="shared" si="852"/>
        <v>GENERAL COUNSEL</v>
      </c>
    </row>
    <row r="4467" spans="1:49">
      <c r="A4467" s="59">
        <v>2018</v>
      </c>
      <c r="B4467" t="s">
        <v>137</v>
      </c>
      <c r="C4467" t="s">
        <v>107</v>
      </c>
      <c r="D4467" t="s">
        <v>106</v>
      </c>
      <c r="E4467" t="s">
        <v>1503</v>
      </c>
      <c r="F4467" t="s">
        <v>228</v>
      </c>
      <c r="H4467" t="s">
        <v>1504</v>
      </c>
      <c r="I4467" s="170" t="s">
        <v>105</v>
      </c>
      <c r="J4467" t="s">
        <v>106</v>
      </c>
      <c r="K4467" t="s">
        <v>214</v>
      </c>
      <c r="L4467" t="s">
        <v>1183</v>
      </c>
      <c r="M4467" t="s">
        <v>1184</v>
      </c>
      <c r="N4467" t="s">
        <v>217</v>
      </c>
      <c r="O4467" t="s">
        <v>263</v>
      </c>
      <c r="P4467" t="s">
        <v>387</v>
      </c>
      <c r="Q4467" t="s">
        <v>386</v>
      </c>
      <c r="R4467" t="s">
        <v>388</v>
      </c>
      <c r="S4467" t="s">
        <v>264</v>
      </c>
      <c r="T4467" t="s">
        <v>265</v>
      </c>
      <c r="U4467" s="61" t="s">
        <v>266</v>
      </c>
      <c r="V4467" t="s">
        <v>249</v>
      </c>
      <c r="W4467" t="s">
        <v>263</v>
      </c>
      <c r="X4467" s="59">
        <v>130143</v>
      </c>
      <c r="Y4467" s="59">
        <v>130143</v>
      </c>
      <c r="AA4467" s="146" t="str">
        <f t="shared" si="861"/>
        <v>EX</v>
      </c>
      <c r="AB4467" s="146">
        <f t="shared" si="851"/>
        <v>0</v>
      </c>
      <c r="AC4467" t="str">
        <f t="shared" si="854"/>
        <v>EX</v>
      </c>
      <c r="AD4467" s="74">
        <f t="shared" si="855"/>
        <v>130143</v>
      </c>
      <c r="AE4467" s="74">
        <f t="shared" si="860"/>
        <v>130143</v>
      </c>
      <c r="AF4467">
        <v>1</v>
      </c>
      <c r="AG4467">
        <v>0</v>
      </c>
      <c r="AH4467" s="74">
        <v>0</v>
      </c>
      <c r="AJ4467" s="74">
        <f t="shared" si="856"/>
        <v>0</v>
      </c>
      <c r="AK4467" s="74">
        <f t="shared" ref="AK4467:AK4530" si="862">AE4467 +AJ4467</f>
        <v>130143</v>
      </c>
      <c r="AL4467" t="str">
        <f t="shared" si="857"/>
        <v>N</v>
      </c>
      <c r="AN4467" t="s">
        <v>107</v>
      </c>
      <c r="AO4467" t="s">
        <v>106</v>
      </c>
      <c r="AP4467" t="str">
        <f t="shared" si="858"/>
        <v>9A</v>
      </c>
      <c r="AQ4467" s="145" t="s">
        <v>1826</v>
      </c>
      <c r="AR4467" t="str">
        <f t="shared" si="859"/>
        <v>1-Adjusted Base Budget</v>
      </c>
      <c r="AS4467" s="145" t="s">
        <v>1827</v>
      </c>
      <c r="AT4467" t="s">
        <v>213</v>
      </c>
      <c r="AV4467" t="str">
        <f t="shared" si="853"/>
        <v>UCOU</v>
      </c>
      <c r="AW4467" t="str">
        <f t="shared" si="852"/>
        <v>GENERAL COUNSEL</v>
      </c>
    </row>
    <row r="4468" spans="1:49">
      <c r="A4468" s="59">
        <v>2018</v>
      </c>
      <c r="B4468" t="s">
        <v>137</v>
      </c>
      <c r="C4468" t="s">
        <v>107</v>
      </c>
      <c r="D4468" t="s">
        <v>106</v>
      </c>
      <c r="E4468" t="s">
        <v>1499</v>
      </c>
      <c r="F4468" t="s">
        <v>228</v>
      </c>
      <c r="H4468" t="s">
        <v>1500</v>
      </c>
      <c r="I4468" s="170" t="s">
        <v>105</v>
      </c>
      <c r="J4468" t="s">
        <v>106</v>
      </c>
      <c r="K4468" t="s">
        <v>214</v>
      </c>
      <c r="L4468" t="s">
        <v>743</v>
      </c>
      <c r="M4468" t="s">
        <v>744</v>
      </c>
      <c r="N4468" t="s">
        <v>217</v>
      </c>
      <c r="O4468" t="s">
        <v>263</v>
      </c>
      <c r="P4468" t="s">
        <v>517</v>
      </c>
      <c r="Q4468" t="s">
        <v>518</v>
      </c>
      <c r="R4468" t="s">
        <v>519</v>
      </c>
      <c r="S4468" t="s">
        <v>264</v>
      </c>
      <c r="T4468" t="s">
        <v>265</v>
      </c>
      <c r="U4468" s="61" t="s">
        <v>266</v>
      </c>
      <c r="V4468" t="s">
        <v>249</v>
      </c>
      <c r="W4468" t="s">
        <v>263</v>
      </c>
      <c r="X4468" s="59">
        <v>11000</v>
      </c>
      <c r="Y4468" s="59">
        <v>11000</v>
      </c>
      <c r="AA4468" s="146" t="str">
        <f t="shared" si="861"/>
        <v>EX</v>
      </c>
      <c r="AB4468" s="146">
        <f t="shared" si="851"/>
        <v>0</v>
      </c>
      <c r="AC4468" t="str">
        <f t="shared" si="854"/>
        <v>EX</v>
      </c>
      <c r="AD4468" s="74">
        <f t="shared" si="855"/>
        <v>11000</v>
      </c>
      <c r="AE4468" s="74">
        <f t="shared" si="860"/>
        <v>11000</v>
      </c>
      <c r="AF4468">
        <v>1</v>
      </c>
      <c r="AG4468">
        <v>0</v>
      </c>
      <c r="AH4468" s="74">
        <v>0</v>
      </c>
      <c r="AJ4468" s="74">
        <f t="shared" si="856"/>
        <v>0</v>
      </c>
      <c r="AK4468" s="74">
        <f t="shared" si="862"/>
        <v>11000</v>
      </c>
      <c r="AL4468" t="str">
        <f t="shared" si="857"/>
        <v>N</v>
      </c>
      <c r="AN4468" t="s">
        <v>107</v>
      </c>
      <c r="AO4468" t="s">
        <v>106</v>
      </c>
      <c r="AP4468" t="str">
        <f t="shared" si="858"/>
        <v>9A</v>
      </c>
      <c r="AQ4468" s="145" t="s">
        <v>1826</v>
      </c>
      <c r="AR4468" t="str">
        <f t="shared" si="859"/>
        <v>1-Adjusted Base Budget</v>
      </c>
      <c r="AS4468" s="145" t="s">
        <v>1827</v>
      </c>
      <c r="AT4468" t="s">
        <v>213</v>
      </c>
      <c r="AV4468" t="str">
        <f t="shared" si="853"/>
        <v>UCOU</v>
      </c>
      <c r="AW4468" t="str">
        <f t="shared" si="852"/>
        <v>GENERAL COUNSEL</v>
      </c>
    </row>
    <row r="4469" spans="1:49">
      <c r="A4469" s="59">
        <v>2018</v>
      </c>
      <c r="B4469" t="s">
        <v>137</v>
      </c>
      <c r="C4469" t="s">
        <v>107</v>
      </c>
      <c r="D4469" t="s">
        <v>106</v>
      </c>
      <c r="E4469" t="s">
        <v>1498</v>
      </c>
      <c r="F4469" t="s">
        <v>228</v>
      </c>
      <c r="H4469" t="s">
        <v>106</v>
      </c>
      <c r="I4469" s="170" t="s">
        <v>105</v>
      </c>
      <c r="J4469" t="s">
        <v>106</v>
      </c>
      <c r="K4469" t="s">
        <v>214</v>
      </c>
      <c r="L4469" t="s">
        <v>525</v>
      </c>
      <c r="M4469" t="s">
        <v>526</v>
      </c>
      <c r="N4469" t="s">
        <v>217</v>
      </c>
      <c r="O4469" t="s">
        <v>263</v>
      </c>
      <c r="P4469" t="s">
        <v>379</v>
      </c>
      <c r="Q4469" t="s">
        <v>379</v>
      </c>
      <c r="R4469" t="s">
        <v>380</v>
      </c>
      <c r="S4469" t="s">
        <v>264</v>
      </c>
      <c r="T4469" t="s">
        <v>265</v>
      </c>
      <c r="U4469" s="61" t="s">
        <v>266</v>
      </c>
      <c r="V4469" t="s">
        <v>249</v>
      </c>
      <c r="W4469" t="s">
        <v>263</v>
      </c>
      <c r="X4469" s="59">
        <v>20400</v>
      </c>
      <c r="Y4469" s="59">
        <v>20400</v>
      </c>
      <c r="AA4469" s="146" t="str">
        <f t="shared" si="861"/>
        <v>EX</v>
      </c>
      <c r="AB4469" s="146">
        <f t="shared" ref="AB4469:AB4532" si="863">IF(O4469 =AA4469,Z4469,"10cr")</f>
        <v>0</v>
      </c>
      <c r="AC4469" t="str">
        <f t="shared" si="854"/>
        <v>EX</v>
      </c>
      <c r="AD4469" s="74">
        <f t="shared" si="855"/>
        <v>20400</v>
      </c>
      <c r="AE4469" s="74">
        <f t="shared" si="860"/>
        <v>20400</v>
      </c>
      <c r="AF4469">
        <v>1</v>
      </c>
      <c r="AG4469">
        <v>0</v>
      </c>
      <c r="AH4469" s="74">
        <v>0</v>
      </c>
      <c r="AJ4469" s="74">
        <f t="shared" si="856"/>
        <v>0</v>
      </c>
      <c r="AK4469" s="74">
        <f t="shared" si="862"/>
        <v>20400</v>
      </c>
      <c r="AL4469" t="str">
        <f t="shared" si="857"/>
        <v>N</v>
      </c>
      <c r="AN4469" t="s">
        <v>107</v>
      </c>
      <c r="AO4469" t="s">
        <v>106</v>
      </c>
      <c r="AP4469" t="str">
        <f t="shared" si="858"/>
        <v>9A</v>
      </c>
      <c r="AQ4469" s="145" t="s">
        <v>1826</v>
      </c>
      <c r="AR4469" t="str">
        <f t="shared" si="859"/>
        <v>1-Adjusted Base Budget</v>
      </c>
      <c r="AS4469" s="145" t="s">
        <v>1827</v>
      </c>
      <c r="AT4469" t="s">
        <v>213</v>
      </c>
      <c r="AV4469" t="str">
        <f t="shared" si="853"/>
        <v>UCOU</v>
      </c>
      <c r="AW4469" t="str">
        <f t="shared" si="852"/>
        <v>GENERAL COUNSEL</v>
      </c>
    </row>
    <row r="4470" spans="1:49">
      <c r="A4470" s="59">
        <v>2018</v>
      </c>
      <c r="B4470" t="s">
        <v>137</v>
      </c>
      <c r="C4470" t="s">
        <v>107</v>
      </c>
      <c r="D4470" t="s">
        <v>106</v>
      </c>
      <c r="E4470" t="s">
        <v>1499</v>
      </c>
      <c r="F4470" t="s">
        <v>228</v>
      </c>
      <c r="H4470" t="s">
        <v>1500</v>
      </c>
      <c r="I4470" s="170" t="s">
        <v>105</v>
      </c>
      <c r="J4470" t="s">
        <v>106</v>
      </c>
      <c r="K4470" t="s">
        <v>214</v>
      </c>
      <c r="L4470" t="s">
        <v>525</v>
      </c>
      <c r="M4470" t="s">
        <v>526</v>
      </c>
      <c r="N4470" t="s">
        <v>217</v>
      </c>
      <c r="O4470" t="s">
        <v>263</v>
      </c>
      <c r="P4470" t="s">
        <v>379</v>
      </c>
      <c r="Q4470" t="s">
        <v>379</v>
      </c>
      <c r="R4470" t="s">
        <v>380</v>
      </c>
      <c r="S4470" t="s">
        <v>264</v>
      </c>
      <c r="T4470" t="s">
        <v>265</v>
      </c>
      <c r="U4470" s="61" t="s">
        <v>266</v>
      </c>
      <c r="V4470" t="s">
        <v>249</v>
      </c>
      <c r="W4470" t="s">
        <v>263</v>
      </c>
      <c r="X4470" s="59">
        <v>5400</v>
      </c>
      <c r="Y4470" s="59">
        <v>5400</v>
      </c>
      <c r="AA4470" s="146" t="str">
        <f t="shared" si="861"/>
        <v>EX</v>
      </c>
      <c r="AB4470" s="146">
        <f t="shared" si="863"/>
        <v>0</v>
      </c>
      <c r="AC4470" t="str">
        <f t="shared" si="854"/>
        <v>EX</v>
      </c>
      <c r="AD4470" s="74">
        <f t="shared" si="855"/>
        <v>5400</v>
      </c>
      <c r="AE4470" s="74">
        <f t="shared" si="860"/>
        <v>5400</v>
      </c>
      <c r="AF4470">
        <v>1</v>
      </c>
      <c r="AG4470">
        <v>0</v>
      </c>
      <c r="AH4470" s="74">
        <v>0</v>
      </c>
      <c r="AJ4470" s="74">
        <f t="shared" si="856"/>
        <v>0</v>
      </c>
      <c r="AK4470" s="74">
        <f t="shared" si="862"/>
        <v>5400</v>
      </c>
      <c r="AL4470" t="str">
        <f t="shared" si="857"/>
        <v>N</v>
      </c>
      <c r="AN4470" t="s">
        <v>107</v>
      </c>
      <c r="AO4470" t="s">
        <v>106</v>
      </c>
      <c r="AP4470" t="str">
        <f t="shared" si="858"/>
        <v>9A</v>
      </c>
      <c r="AQ4470" s="145" t="s">
        <v>1826</v>
      </c>
      <c r="AR4470" t="str">
        <f t="shared" si="859"/>
        <v>1-Adjusted Base Budget</v>
      </c>
      <c r="AS4470" s="145" t="s">
        <v>1827</v>
      </c>
      <c r="AT4470" t="s">
        <v>213</v>
      </c>
      <c r="AV4470" t="str">
        <f t="shared" si="853"/>
        <v>UCOU</v>
      </c>
      <c r="AW4470" t="str">
        <f t="shared" si="852"/>
        <v>GENERAL COUNSEL</v>
      </c>
    </row>
    <row r="4471" spans="1:49">
      <c r="A4471" s="59">
        <v>2018</v>
      </c>
      <c r="B4471" t="s">
        <v>137</v>
      </c>
      <c r="C4471" t="s">
        <v>107</v>
      </c>
      <c r="D4471" t="s">
        <v>106</v>
      </c>
      <c r="E4471" t="s">
        <v>1501</v>
      </c>
      <c r="F4471" t="s">
        <v>228</v>
      </c>
      <c r="H4471" t="s">
        <v>1502</v>
      </c>
      <c r="I4471" s="170" t="s">
        <v>105</v>
      </c>
      <c r="J4471" t="s">
        <v>106</v>
      </c>
      <c r="K4471" t="s">
        <v>214</v>
      </c>
      <c r="L4471" t="s">
        <v>525</v>
      </c>
      <c r="M4471" t="s">
        <v>526</v>
      </c>
      <c r="N4471" t="s">
        <v>217</v>
      </c>
      <c r="O4471" t="s">
        <v>263</v>
      </c>
      <c r="P4471" t="s">
        <v>379</v>
      </c>
      <c r="Q4471" t="s">
        <v>379</v>
      </c>
      <c r="R4471" t="s">
        <v>380</v>
      </c>
      <c r="S4471" t="s">
        <v>264</v>
      </c>
      <c r="T4471" t="s">
        <v>265</v>
      </c>
      <c r="U4471" s="61" t="s">
        <v>266</v>
      </c>
      <c r="V4471" t="s">
        <v>249</v>
      </c>
      <c r="W4471" t="s">
        <v>263</v>
      </c>
      <c r="X4471" s="59">
        <v>3600</v>
      </c>
      <c r="Y4471" s="59">
        <v>3600</v>
      </c>
      <c r="AA4471" s="146" t="str">
        <f t="shared" si="861"/>
        <v>EX</v>
      </c>
      <c r="AB4471" s="146">
        <f t="shared" si="863"/>
        <v>0</v>
      </c>
      <c r="AC4471" t="str">
        <f t="shared" si="854"/>
        <v>EX</v>
      </c>
      <c r="AD4471" s="74">
        <f t="shared" si="855"/>
        <v>3600</v>
      </c>
      <c r="AE4471" s="74">
        <f t="shared" si="860"/>
        <v>3600</v>
      </c>
      <c r="AF4471">
        <v>1</v>
      </c>
      <c r="AG4471">
        <v>0</v>
      </c>
      <c r="AH4471" s="74">
        <v>0</v>
      </c>
      <c r="AJ4471" s="74">
        <f t="shared" si="856"/>
        <v>0</v>
      </c>
      <c r="AK4471" s="74">
        <f t="shared" si="862"/>
        <v>3600</v>
      </c>
      <c r="AL4471" t="str">
        <f t="shared" si="857"/>
        <v>N</v>
      </c>
      <c r="AN4471" t="s">
        <v>107</v>
      </c>
      <c r="AO4471" t="s">
        <v>106</v>
      </c>
      <c r="AP4471" t="str">
        <f t="shared" si="858"/>
        <v>9A</v>
      </c>
      <c r="AQ4471" s="145" t="s">
        <v>1826</v>
      </c>
      <c r="AR4471" t="str">
        <f t="shared" si="859"/>
        <v>1-Adjusted Base Budget</v>
      </c>
      <c r="AS4471" s="145" t="s">
        <v>1827</v>
      </c>
      <c r="AT4471" t="s">
        <v>213</v>
      </c>
      <c r="AV4471" t="str">
        <f t="shared" si="853"/>
        <v>UCOU</v>
      </c>
      <c r="AW4471" t="str">
        <f t="shared" si="852"/>
        <v>GENERAL COUNSEL</v>
      </c>
    </row>
    <row r="4472" spans="1:49">
      <c r="A4472" s="59">
        <v>2018</v>
      </c>
      <c r="B4472" t="s">
        <v>137</v>
      </c>
      <c r="C4472" t="s">
        <v>107</v>
      </c>
      <c r="D4472" t="s">
        <v>106</v>
      </c>
      <c r="E4472" t="s">
        <v>1498</v>
      </c>
      <c r="F4472" t="s">
        <v>228</v>
      </c>
      <c r="H4472" t="s">
        <v>106</v>
      </c>
      <c r="I4472" s="170" t="s">
        <v>105</v>
      </c>
      <c r="J4472" t="s">
        <v>106</v>
      </c>
      <c r="K4472" t="s">
        <v>214</v>
      </c>
      <c r="L4472" t="s">
        <v>389</v>
      </c>
      <c r="M4472" t="s">
        <v>390</v>
      </c>
      <c r="N4472" t="s">
        <v>217</v>
      </c>
      <c r="O4472" t="s">
        <v>263</v>
      </c>
      <c r="P4472" t="s">
        <v>379</v>
      </c>
      <c r="Q4472" t="s">
        <v>379</v>
      </c>
      <c r="R4472" t="s">
        <v>380</v>
      </c>
      <c r="S4472" t="s">
        <v>264</v>
      </c>
      <c r="T4472" t="s">
        <v>265</v>
      </c>
      <c r="U4472" s="61" t="s">
        <v>266</v>
      </c>
      <c r="V4472" t="s">
        <v>249</v>
      </c>
      <c r="W4472" t="s">
        <v>263</v>
      </c>
      <c r="X4472" s="59">
        <v>42500</v>
      </c>
      <c r="Y4472" s="59">
        <v>42500</v>
      </c>
      <c r="AA4472" s="146" t="str">
        <f t="shared" si="861"/>
        <v>EX</v>
      </c>
      <c r="AB4472" s="146">
        <f t="shared" si="863"/>
        <v>0</v>
      </c>
      <c r="AC4472" t="str">
        <f t="shared" si="854"/>
        <v>EX</v>
      </c>
      <c r="AD4472" s="74">
        <f t="shared" si="855"/>
        <v>42500</v>
      </c>
      <c r="AE4472" s="74">
        <f t="shared" si="860"/>
        <v>42500</v>
      </c>
      <c r="AF4472">
        <v>1</v>
      </c>
      <c r="AG4472">
        <v>0</v>
      </c>
      <c r="AH4472" s="74">
        <v>0</v>
      </c>
      <c r="AJ4472" s="74">
        <f t="shared" si="856"/>
        <v>0</v>
      </c>
      <c r="AK4472" s="74">
        <f t="shared" si="862"/>
        <v>42500</v>
      </c>
      <c r="AL4472" t="str">
        <f t="shared" si="857"/>
        <v>N</v>
      </c>
      <c r="AN4472" t="s">
        <v>107</v>
      </c>
      <c r="AO4472" t="s">
        <v>106</v>
      </c>
      <c r="AP4472" t="str">
        <f t="shared" si="858"/>
        <v>9A</v>
      </c>
      <c r="AQ4472" s="145" t="s">
        <v>1826</v>
      </c>
      <c r="AR4472" t="str">
        <f t="shared" si="859"/>
        <v>1-Adjusted Base Budget</v>
      </c>
      <c r="AS4472" s="145" t="s">
        <v>1827</v>
      </c>
      <c r="AT4472" t="s">
        <v>213</v>
      </c>
      <c r="AV4472" t="str">
        <f t="shared" si="853"/>
        <v>UCOU</v>
      </c>
      <c r="AW4472" t="str">
        <f t="shared" si="852"/>
        <v>GENERAL COUNSEL</v>
      </c>
    </row>
    <row r="4473" spans="1:49">
      <c r="A4473" s="59">
        <v>2018</v>
      </c>
      <c r="B4473" t="s">
        <v>137</v>
      </c>
      <c r="C4473" t="s">
        <v>107</v>
      </c>
      <c r="D4473" t="s">
        <v>106</v>
      </c>
      <c r="E4473" t="s">
        <v>1501</v>
      </c>
      <c r="F4473" t="s">
        <v>228</v>
      </c>
      <c r="H4473" t="s">
        <v>1502</v>
      </c>
      <c r="I4473" s="170" t="s">
        <v>105</v>
      </c>
      <c r="J4473" t="s">
        <v>106</v>
      </c>
      <c r="K4473" t="s">
        <v>214</v>
      </c>
      <c r="L4473" t="s">
        <v>389</v>
      </c>
      <c r="M4473" t="s">
        <v>390</v>
      </c>
      <c r="N4473" t="s">
        <v>217</v>
      </c>
      <c r="O4473" t="s">
        <v>263</v>
      </c>
      <c r="P4473" t="s">
        <v>379</v>
      </c>
      <c r="Q4473" t="s">
        <v>379</v>
      </c>
      <c r="R4473" t="s">
        <v>380</v>
      </c>
      <c r="S4473" t="s">
        <v>264</v>
      </c>
      <c r="T4473" t="s">
        <v>265</v>
      </c>
      <c r="U4473" s="61" t="s">
        <v>266</v>
      </c>
      <c r="V4473" t="s">
        <v>249</v>
      </c>
      <c r="W4473" t="s">
        <v>263</v>
      </c>
      <c r="X4473" s="59">
        <v>10000</v>
      </c>
      <c r="Y4473" s="59">
        <v>10000</v>
      </c>
      <c r="AA4473" s="146" t="str">
        <f t="shared" si="861"/>
        <v>EX</v>
      </c>
      <c r="AB4473" s="146">
        <f t="shared" si="863"/>
        <v>0</v>
      </c>
      <c r="AC4473" t="str">
        <f t="shared" si="854"/>
        <v>EX</v>
      </c>
      <c r="AD4473" s="74">
        <f t="shared" si="855"/>
        <v>10000</v>
      </c>
      <c r="AE4473" s="74">
        <f t="shared" si="860"/>
        <v>10000</v>
      </c>
      <c r="AF4473">
        <v>1</v>
      </c>
      <c r="AG4473">
        <v>0</v>
      </c>
      <c r="AH4473" s="74">
        <v>0</v>
      </c>
      <c r="AJ4473" s="74">
        <f t="shared" si="856"/>
        <v>0</v>
      </c>
      <c r="AK4473" s="74">
        <f t="shared" si="862"/>
        <v>10000</v>
      </c>
      <c r="AL4473" t="str">
        <f t="shared" si="857"/>
        <v>N</v>
      </c>
      <c r="AN4473" t="s">
        <v>107</v>
      </c>
      <c r="AO4473" t="s">
        <v>106</v>
      </c>
      <c r="AP4473" t="str">
        <f t="shared" si="858"/>
        <v>9A</v>
      </c>
      <c r="AQ4473" s="145" t="s">
        <v>1826</v>
      </c>
      <c r="AR4473" t="str">
        <f t="shared" si="859"/>
        <v>1-Adjusted Base Budget</v>
      </c>
      <c r="AS4473" s="145" t="s">
        <v>1827</v>
      </c>
      <c r="AT4473" t="s">
        <v>213</v>
      </c>
      <c r="AV4473" t="str">
        <f t="shared" si="853"/>
        <v>UCOU</v>
      </c>
      <c r="AW4473" t="str">
        <f t="shared" si="852"/>
        <v>GENERAL COUNSEL</v>
      </c>
    </row>
    <row r="4474" spans="1:49">
      <c r="A4474" s="59">
        <v>2018</v>
      </c>
      <c r="B4474" t="s">
        <v>137</v>
      </c>
      <c r="C4474" t="s">
        <v>107</v>
      </c>
      <c r="D4474" t="s">
        <v>106</v>
      </c>
      <c r="E4474" t="s">
        <v>1499</v>
      </c>
      <c r="F4474" t="s">
        <v>228</v>
      </c>
      <c r="H4474" t="s">
        <v>1500</v>
      </c>
      <c r="I4474" s="170" t="s">
        <v>105</v>
      </c>
      <c r="J4474" t="s">
        <v>106</v>
      </c>
      <c r="K4474" t="s">
        <v>214</v>
      </c>
      <c r="L4474" t="s">
        <v>529</v>
      </c>
      <c r="M4474" t="s">
        <v>530</v>
      </c>
      <c r="N4474" t="s">
        <v>217</v>
      </c>
      <c r="O4474" t="s">
        <v>263</v>
      </c>
      <c r="P4474" t="s">
        <v>393</v>
      </c>
      <c r="Q4474" t="s">
        <v>394</v>
      </c>
      <c r="R4474" t="s">
        <v>395</v>
      </c>
      <c r="S4474" t="s">
        <v>264</v>
      </c>
      <c r="T4474" t="s">
        <v>265</v>
      </c>
      <c r="U4474" s="61" t="s">
        <v>266</v>
      </c>
      <c r="V4474" t="s">
        <v>249</v>
      </c>
      <c r="W4474" t="s">
        <v>263</v>
      </c>
      <c r="X4474" s="59">
        <v>3600</v>
      </c>
      <c r="Y4474" s="59">
        <v>3600</v>
      </c>
      <c r="AA4474" s="146" t="str">
        <f t="shared" si="861"/>
        <v>EX</v>
      </c>
      <c r="AB4474" s="146">
        <f t="shared" si="863"/>
        <v>0</v>
      </c>
      <c r="AC4474" t="str">
        <f t="shared" si="854"/>
        <v>EX</v>
      </c>
      <c r="AD4474" s="74">
        <f t="shared" si="855"/>
        <v>3600</v>
      </c>
      <c r="AE4474" s="74">
        <f t="shared" si="860"/>
        <v>3600</v>
      </c>
      <c r="AF4474">
        <v>1</v>
      </c>
      <c r="AG4474">
        <v>0</v>
      </c>
      <c r="AH4474" s="74">
        <v>0</v>
      </c>
      <c r="AJ4474" s="74">
        <f t="shared" si="856"/>
        <v>0</v>
      </c>
      <c r="AK4474" s="74">
        <f t="shared" si="862"/>
        <v>3600</v>
      </c>
      <c r="AL4474" t="str">
        <f t="shared" si="857"/>
        <v>N</v>
      </c>
      <c r="AN4474" t="s">
        <v>107</v>
      </c>
      <c r="AO4474" t="s">
        <v>106</v>
      </c>
      <c r="AP4474" t="str">
        <f t="shared" si="858"/>
        <v>9A</v>
      </c>
      <c r="AQ4474" s="145" t="s">
        <v>1826</v>
      </c>
      <c r="AR4474" t="str">
        <f t="shared" si="859"/>
        <v>1-Adjusted Base Budget</v>
      </c>
      <c r="AS4474" s="145" t="s">
        <v>1827</v>
      </c>
      <c r="AT4474" t="s">
        <v>213</v>
      </c>
      <c r="AV4474" t="str">
        <f t="shared" si="853"/>
        <v>UCOU</v>
      </c>
      <c r="AW4474" t="str">
        <f t="shared" si="852"/>
        <v>GENERAL COUNSEL</v>
      </c>
    </row>
    <row r="4475" spans="1:49">
      <c r="A4475" s="59">
        <v>2018</v>
      </c>
      <c r="B4475" t="s">
        <v>137</v>
      </c>
      <c r="C4475" t="s">
        <v>107</v>
      </c>
      <c r="D4475" t="s">
        <v>106</v>
      </c>
      <c r="E4475" t="s">
        <v>1498</v>
      </c>
      <c r="F4475" t="s">
        <v>228</v>
      </c>
      <c r="H4475" t="s">
        <v>106</v>
      </c>
      <c r="I4475" s="170" t="s">
        <v>105</v>
      </c>
      <c r="J4475" t="s">
        <v>106</v>
      </c>
      <c r="K4475" t="s">
        <v>214</v>
      </c>
      <c r="L4475" t="s">
        <v>540</v>
      </c>
      <c r="M4475" t="s">
        <v>541</v>
      </c>
      <c r="N4475" t="s">
        <v>217</v>
      </c>
      <c r="O4475" t="s">
        <v>263</v>
      </c>
      <c r="P4475" t="s">
        <v>533</v>
      </c>
      <c r="Q4475" t="s">
        <v>534</v>
      </c>
      <c r="R4475" t="s">
        <v>535</v>
      </c>
      <c r="S4475" t="s">
        <v>264</v>
      </c>
      <c r="T4475" t="s">
        <v>265</v>
      </c>
      <c r="U4475" s="61" t="s">
        <v>266</v>
      </c>
      <c r="V4475" t="s">
        <v>249</v>
      </c>
      <c r="W4475" t="s">
        <v>263</v>
      </c>
      <c r="X4475" s="59">
        <v>400</v>
      </c>
      <c r="Y4475" s="59">
        <v>400</v>
      </c>
      <c r="AA4475" s="146" t="str">
        <f t="shared" si="861"/>
        <v>EX</v>
      </c>
      <c r="AB4475" s="146">
        <f t="shared" si="863"/>
        <v>0</v>
      </c>
      <c r="AC4475" t="str">
        <f t="shared" si="854"/>
        <v>EX</v>
      </c>
      <c r="AD4475" s="74">
        <f t="shared" si="855"/>
        <v>400</v>
      </c>
      <c r="AE4475" s="74">
        <f t="shared" si="860"/>
        <v>400</v>
      </c>
      <c r="AF4475">
        <v>1</v>
      </c>
      <c r="AG4475">
        <v>0</v>
      </c>
      <c r="AH4475" s="74">
        <v>0</v>
      </c>
      <c r="AJ4475" s="74">
        <f t="shared" si="856"/>
        <v>0</v>
      </c>
      <c r="AK4475" s="74">
        <f t="shared" si="862"/>
        <v>400</v>
      </c>
      <c r="AL4475" t="str">
        <f t="shared" si="857"/>
        <v>N</v>
      </c>
      <c r="AN4475" t="s">
        <v>107</v>
      </c>
      <c r="AO4475" t="s">
        <v>106</v>
      </c>
      <c r="AP4475" t="str">
        <f t="shared" si="858"/>
        <v>9A</v>
      </c>
      <c r="AQ4475" s="145" t="s">
        <v>1826</v>
      </c>
      <c r="AR4475" t="str">
        <f t="shared" si="859"/>
        <v>1-Adjusted Base Budget</v>
      </c>
      <c r="AS4475" s="145" t="s">
        <v>1827</v>
      </c>
      <c r="AT4475" t="s">
        <v>213</v>
      </c>
      <c r="AV4475" t="str">
        <f t="shared" si="853"/>
        <v>UCOU</v>
      </c>
      <c r="AW4475" t="str">
        <f t="shared" si="852"/>
        <v>GENERAL COUNSEL</v>
      </c>
    </row>
    <row r="4476" spans="1:49">
      <c r="A4476" s="59">
        <v>2018</v>
      </c>
      <c r="B4476" t="s">
        <v>137</v>
      </c>
      <c r="C4476" t="s">
        <v>107</v>
      </c>
      <c r="D4476" t="s">
        <v>106</v>
      </c>
      <c r="E4476" t="s">
        <v>1499</v>
      </c>
      <c r="F4476" t="s">
        <v>228</v>
      </c>
      <c r="H4476" t="s">
        <v>1500</v>
      </c>
      <c r="I4476" s="170" t="s">
        <v>105</v>
      </c>
      <c r="J4476" t="s">
        <v>106</v>
      </c>
      <c r="K4476" t="s">
        <v>214</v>
      </c>
      <c r="L4476" t="s">
        <v>747</v>
      </c>
      <c r="M4476" t="s">
        <v>748</v>
      </c>
      <c r="N4476" t="s">
        <v>217</v>
      </c>
      <c r="O4476" t="s">
        <v>263</v>
      </c>
      <c r="P4476" t="s">
        <v>357</v>
      </c>
      <c r="Q4476" t="s">
        <v>358</v>
      </c>
      <c r="R4476" t="s">
        <v>359</v>
      </c>
      <c r="S4476" t="s">
        <v>264</v>
      </c>
      <c r="T4476" t="s">
        <v>265</v>
      </c>
      <c r="U4476" s="61" t="s">
        <v>266</v>
      </c>
      <c r="V4476" t="s">
        <v>249</v>
      </c>
      <c r="W4476" t="s">
        <v>263</v>
      </c>
      <c r="X4476" s="59">
        <v>1000</v>
      </c>
      <c r="Y4476" s="59">
        <v>1000</v>
      </c>
      <c r="AA4476" s="146" t="str">
        <f t="shared" si="861"/>
        <v>EX</v>
      </c>
      <c r="AB4476" s="146">
        <f t="shared" si="863"/>
        <v>0</v>
      </c>
      <c r="AC4476" t="str">
        <f t="shared" si="854"/>
        <v>EX</v>
      </c>
      <c r="AD4476" s="74">
        <f t="shared" si="855"/>
        <v>1000</v>
      </c>
      <c r="AE4476" s="74">
        <f t="shared" si="860"/>
        <v>1000</v>
      </c>
      <c r="AF4476">
        <v>1</v>
      </c>
      <c r="AG4476">
        <v>0</v>
      </c>
      <c r="AH4476" s="74">
        <v>0</v>
      </c>
      <c r="AJ4476" s="74">
        <f t="shared" si="856"/>
        <v>0</v>
      </c>
      <c r="AK4476" s="74">
        <f t="shared" si="862"/>
        <v>1000</v>
      </c>
      <c r="AL4476" t="str">
        <f t="shared" si="857"/>
        <v>N</v>
      </c>
      <c r="AN4476" t="s">
        <v>107</v>
      </c>
      <c r="AO4476" t="s">
        <v>106</v>
      </c>
      <c r="AP4476" t="str">
        <f t="shared" si="858"/>
        <v>9A</v>
      </c>
      <c r="AQ4476" s="145" t="s">
        <v>1826</v>
      </c>
      <c r="AR4476" t="str">
        <f t="shared" si="859"/>
        <v>1-Adjusted Base Budget</v>
      </c>
      <c r="AS4476" s="145" t="s">
        <v>1827</v>
      </c>
      <c r="AT4476" t="s">
        <v>213</v>
      </c>
      <c r="AV4476" t="str">
        <f t="shared" si="853"/>
        <v>UCOU</v>
      </c>
      <c r="AW4476" t="str">
        <f t="shared" si="852"/>
        <v>GENERAL COUNSEL</v>
      </c>
    </row>
    <row r="4477" spans="1:49">
      <c r="A4477" s="59">
        <v>2018</v>
      </c>
      <c r="B4477" t="s">
        <v>137</v>
      </c>
      <c r="C4477" t="s">
        <v>107</v>
      </c>
      <c r="D4477" t="s">
        <v>106</v>
      </c>
      <c r="E4477" t="s">
        <v>1498</v>
      </c>
      <c r="F4477" t="s">
        <v>228</v>
      </c>
      <c r="H4477" t="s">
        <v>106</v>
      </c>
      <c r="I4477" s="170" t="s">
        <v>105</v>
      </c>
      <c r="J4477" t="s">
        <v>106</v>
      </c>
      <c r="K4477" t="s">
        <v>214</v>
      </c>
      <c r="L4477" t="s">
        <v>546</v>
      </c>
      <c r="M4477" t="s">
        <v>547</v>
      </c>
      <c r="N4477" t="s">
        <v>217</v>
      </c>
      <c r="O4477" t="s">
        <v>263</v>
      </c>
      <c r="P4477" t="s">
        <v>379</v>
      </c>
      <c r="Q4477" t="s">
        <v>379</v>
      </c>
      <c r="R4477" t="s">
        <v>380</v>
      </c>
      <c r="S4477" t="s">
        <v>264</v>
      </c>
      <c r="T4477" t="s">
        <v>265</v>
      </c>
      <c r="U4477" s="61" t="s">
        <v>266</v>
      </c>
      <c r="V4477" t="s">
        <v>249</v>
      </c>
      <c r="W4477" t="s">
        <v>263</v>
      </c>
      <c r="X4477" s="59">
        <v>100</v>
      </c>
      <c r="Y4477" s="59">
        <v>100</v>
      </c>
      <c r="AA4477" s="146" t="str">
        <f t="shared" si="861"/>
        <v>EX</v>
      </c>
      <c r="AB4477" s="146">
        <f t="shared" si="863"/>
        <v>0</v>
      </c>
      <c r="AC4477" t="str">
        <f t="shared" si="854"/>
        <v>EX</v>
      </c>
      <c r="AD4477" s="74">
        <f t="shared" si="855"/>
        <v>100</v>
      </c>
      <c r="AE4477" s="74">
        <f t="shared" si="860"/>
        <v>100</v>
      </c>
      <c r="AF4477">
        <v>1</v>
      </c>
      <c r="AG4477">
        <v>0</v>
      </c>
      <c r="AH4477" s="74">
        <v>0</v>
      </c>
      <c r="AJ4477" s="74">
        <f t="shared" si="856"/>
        <v>0</v>
      </c>
      <c r="AK4477" s="74">
        <f t="shared" si="862"/>
        <v>100</v>
      </c>
      <c r="AL4477" t="str">
        <f t="shared" si="857"/>
        <v>N</v>
      </c>
      <c r="AN4477" t="s">
        <v>107</v>
      </c>
      <c r="AO4477" t="s">
        <v>106</v>
      </c>
      <c r="AP4477" t="str">
        <f t="shared" si="858"/>
        <v>9A</v>
      </c>
      <c r="AQ4477" s="145" t="s">
        <v>1826</v>
      </c>
      <c r="AR4477" t="str">
        <f t="shared" si="859"/>
        <v>1-Adjusted Base Budget</v>
      </c>
      <c r="AS4477" s="145" t="s">
        <v>1827</v>
      </c>
      <c r="AT4477" t="s">
        <v>213</v>
      </c>
      <c r="AV4477" t="str">
        <f t="shared" si="853"/>
        <v>UCOU</v>
      </c>
      <c r="AW4477" t="str">
        <f t="shared" si="852"/>
        <v>GENERAL COUNSEL</v>
      </c>
    </row>
    <row r="4478" spans="1:49">
      <c r="A4478" s="59">
        <v>2018</v>
      </c>
      <c r="B4478" t="s">
        <v>137</v>
      </c>
      <c r="C4478" t="s">
        <v>107</v>
      </c>
      <c r="D4478" t="s">
        <v>106</v>
      </c>
      <c r="E4478" t="s">
        <v>1498</v>
      </c>
      <c r="F4478" t="s">
        <v>228</v>
      </c>
      <c r="H4478" t="s">
        <v>106</v>
      </c>
      <c r="I4478" s="170" t="s">
        <v>105</v>
      </c>
      <c r="J4478" t="s">
        <v>106</v>
      </c>
      <c r="K4478" t="s">
        <v>214</v>
      </c>
      <c r="L4478" t="s">
        <v>704</v>
      </c>
      <c r="M4478" t="s">
        <v>705</v>
      </c>
      <c r="N4478" t="s">
        <v>217</v>
      </c>
      <c r="O4478" t="s">
        <v>263</v>
      </c>
      <c r="P4478" t="s">
        <v>379</v>
      </c>
      <c r="Q4478" t="s">
        <v>379</v>
      </c>
      <c r="R4478" t="s">
        <v>380</v>
      </c>
      <c r="S4478" t="s">
        <v>264</v>
      </c>
      <c r="T4478" t="s">
        <v>265</v>
      </c>
      <c r="U4478" s="61" t="s">
        <v>266</v>
      </c>
      <c r="V4478" t="s">
        <v>249</v>
      </c>
      <c r="W4478" t="s">
        <v>263</v>
      </c>
      <c r="X4478" s="59">
        <v>6975</v>
      </c>
      <c r="Y4478" s="59">
        <v>6975</v>
      </c>
      <c r="AA4478" s="146" t="str">
        <f t="shared" si="861"/>
        <v>EX</v>
      </c>
      <c r="AB4478" s="146">
        <f t="shared" si="863"/>
        <v>0</v>
      </c>
      <c r="AC4478" t="str">
        <f t="shared" si="854"/>
        <v>EX</v>
      </c>
      <c r="AD4478" s="74">
        <f t="shared" si="855"/>
        <v>6975</v>
      </c>
      <c r="AE4478" s="74">
        <f t="shared" si="860"/>
        <v>6975</v>
      </c>
      <c r="AF4478">
        <v>1</v>
      </c>
      <c r="AG4478">
        <v>0</v>
      </c>
      <c r="AH4478" s="74">
        <v>0</v>
      </c>
      <c r="AJ4478" s="74">
        <f t="shared" si="856"/>
        <v>0</v>
      </c>
      <c r="AK4478" s="74">
        <f t="shared" si="862"/>
        <v>6975</v>
      </c>
      <c r="AL4478" t="str">
        <f t="shared" si="857"/>
        <v>N</v>
      </c>
      <c r="AN4478" t="s">
        <v>107</v>
      </c>
      <c r="AO4478" t="s">
        <v>106</v>
      </c>
      <c r="AP4478" t="str">
        <f t="shared" si="858"/>
        <v>9A</v>
      </c>
      <c r="AQ4478" s="145" t="s">
        <v>1826</v>
      </c>
      <c r="AR4478" t="str">
        <f t="shared" si="859"/>
        <v>1-Adjusted Base Budget</v>
      </c>
      <c r="AS4478" s="145" t="s">
        <v>1827</v>
      </c>
      <c r="AT4478" t="s">
        <v>213</v>
      </c>
      <c r="AV4478" t="str">
        <f t="shared" si="853"/>
        <v>UCOU</v>
      </c>
      <c r="AW4478" t="str">
        <f t="shared" si="852"/>
        <v>GENERAL COUNSEL</v>
      </c>
    </row>
    <row r="4479" spans="1:49">
      <c r="A4479" s="59">
        <v>2018</v>
      </c>
      <c r="B4479" t="s">
        <v>137</v>
      </c>
      <c r="C4479" t="s">
        <v>107</v>
      </c>
      <c r="D4479" t="s">
        <v>106</v>
      </c>
      <c r="E4479" t="s">
        <v>1499</v>
      </c>
      <c r="F4479" t="s">
        <v>228</v>
      </c>
      <c r="H4479" t="s">
        <v>1500</v>
      </c>
      <c r="I4479" s="170" t="s">
        <v>105</v>
      </c>
      <c r="J4479" t="s">
        <v>106</v>
      </c>
      <c r="K4479" t="s">
        <v>214</v>
      </c>
      <c r="L4479" t="s">
        <v>704</v>
      </c>
      <c r="M4479" t="s">
        <v>705</v>
      </c>
      <c r="N4479" t="s">
        <v>217</v>
      </c>
      <c r="O4479" t="s">
        <v>263</v>
      </c>
      <c r="P4479" t="s">
        <v>379</v>
      </c>
      <c r="Q4479" t="s">
        <v>379</v>
      </c>
      <c r="R4479" t="s">
        <v>380</v>
      </c>
      <c r="S4479" t="s">
        <v>264</v>
      </c>
      <c r="T4479" t="s">
        <v>265</v>
      </c>
      <c r="U4479" s="61" t="s">
        <v>266</v>
      </c>
      <c r="V4479" t="s">
        <v>249</v>
      </c>
      <c r="W4479" t="s">
        <v>263</v>
      </c>
      <c r="X4479" s="59">
        <v>2337</v>
      </c>
      <c r="Y4479" s="59">
        <v>2337</v>
      </c>
      <c r="AA4479" s="146" t="str">
        <f t="shared" si="861"/>
        <v>EX</v>
      </c>
      <c r="AB4479" s="146">
        <f t="shared" si="863"/>
        <v>0</v>
      </c>
      <c r="AC4479" t="str">
        <f t="shared" si="854"/>
        <v>EX</v>
      </c>
      <c r="AD4479" s="74">
        <f t="shared" si="855"/>
        <v>2337</v>
      </c>
      <c r="AE4479" s="74">
        <f t="shared" si="860"/>
        <v>2337</v>
      </c>
      <c r="AF4479">
        <v>1</v>
      </c>
      <c r="AG4479">
        <v>0</v>
      </c>
      <c r="AH4479" s="74">
        <v>0</v>
      </c>
      <c r="AJ4479" s="74">
        <f t="shared" si="856"/>
        <v>0</v>
      </c>
      <c r="AK4479" s="74">
        <f t="shared" si="862"/>
        <v>2337</v>
      </c>
      <c r="AL4479" t="str">
        <f t="shared" si="857"/>
        <v>N</v>
      </c>
      <c r="AN4479" t="s">
        <v>107</v>
      </c>
      <c r="AO4479" t="s">
        <v>106</v>
      </c>
      <c r="AP4479" t="str">
        <f t="shared" si="858"/>
        <v>9A</v>
      </c>
      <c r="AQ4479" s="145" t="s">
        <v>1826</v>
      </c>
      <c r="AR4479" t="str">
        <f t="shared" si="859"/>
        <v>1-Adjusted Base Budget</v>
      </c>
      <c r="AS4479" s="145" t="s">
        <v>1827</v>
      </c>
      <c r="AT4479" t="s">
        <v>213</v>
      </c>
      <c r="AV4479" t="str">
        <f t="shared" si="853"/>
        <v>UCOU</v>
      </c>
      <c r="AW4479" t="str">
        <f t="shared" si="852"/>
        <v>GENERAL COUNSEL</v>
      </c>
    </row>
    <row r="4480" spans="1:49">
      <c r="A4480" s="59">
        <v>2018</v>
      </c>
      <c r="B4480" t="s">
        <v>137</v>
      </c>
      <c r="C4480" t="s">
        <v>107</v>
      </c>
      <c r="D4480" t="s">
        <v>106</v>
      </c>
      <c r="E4480" t="s">
        <v>1501</v>
      </c>
      <c r="F4480" t="s">
        <v>228</v>
      </c>
      <c r="H4480" t="s">
        <v>1502</v>
      </c>
      <c r="I4480" s="170" t="s">
        <v>105</v>
      </c>
      <c r="J4480" t="s">
        <v>106</v>
      </c>
      <c r="K4480" t="s">
        <v>214</v>
      </c>
      <c r="L4480" t="s">
        <v>704</v>
      </c>
      <c r="M4480" t="s">
        <v>705</v>
      </c>
      <c r="N4480" t="s">
        <v>217</v>
      </c>
      <c r="O4480" t="s">
        <v>263</v>
      </c>
      <c r="P4480" t="s">
        <v>379</v>
      </c>
      <c r="Q4480" t="s">
        <v>379</v>
      </c>
      <c r="R4480" t="s">
        <v>380</v>
      </c>
      <c r="S4480" t="s">
        <v>264</v>
      </c>
      <c r="T4480" t="s">
        <v>265</v>
      </c>
      <c r="U4480" s="61" t="s">
        <v>266</v>
      </c>
      <c r="V4480" t="s">
        <v>249</v>
      </c>
      <c r="W4480" t="s">
        <v>263</v>
      </c>
      <c r="X4480" s="59">
        <v>337</v>
      </c>
      <c r="Y4480" s="59">
        <v>337</v>
      </c>
      <c r="AA4480" s="146" t="str">
        <f t="shared" si="861"/>
        <v>EX</v>
      </c>
      <c r="AB4480" s="146">
        <f t="shared" si="863"/>
        <v>0</v>
      </c>
      <c r="AC4480" t="str">
        <f t="shared" si="854"/>
        <v>EX</v>
      </c>
      <c r="AD4480" s="74">
        <f t="shared" si="855"/>
        <v>337</v>
      </c>
      <c r="AE4480" s="74">
        <f t="shared" si="860"/>
        <v>337</v>
      </c>
      <c r="AF4480">
        <v>1</v>
      </c>
      <c r="AG4480">
        <v>0</v>
      </c>
      <c r="AH4480" s="74">
        <v>0</v>
      </c>
      <c r="AJ4480" s="74">
        <f t="shared" si="856"/>
        <v>0</v>
      </c>
      <c r="AK4480" s="74">
        <f t="shared" si="862"/>
        <v>337</v>
      </c>
      <c r="AL4480" t="str">
        <f t="shared" si="857"/>
        <v>N</v>
      </c>
      <c r="AN4480" t="s">
        <v>107</v>
      </c>
      <c r="AO4480" t="s">
        <v>106</v>
      </c>
      <c r="AP4480" t="str">
        <f t="shared" si="858"/>
        <v>9A</v>
      </c>
      <c r="AQ4480" s="145" t="s">
        <v>1826</v>
      </c>
      <c r="AR4480" t="str">
        <f t="shared" si="859"/>
        <v>1-Adjusted Base Budget</v>
      </c>
      <c r="AS4480" s="145" t="s">
        <v>1827</v>
      </c>
      <c r="AT4480" t="s">
        <v>213</v>
      </c>
      <c r="AV4480" t="str">
        <f t="shared" si="853"/>
        <v>UCOU</v>
      </c>
      <c r="AW4480" t="str">
        <f t="shared" si="852"/>
        <v>GENERAL COUNSEL</v>
      </c>
    </row>
    <row r="4481" spans="1:49">
      <c r="A4481" s="59">
        <v>2018</v>
      </c>
      <c r="B4481" t="s">
        <v>137</v>
      </c>
      <c r="C4481" t="s">
        <v>107</v>
      </c>
      <c r="D4481" t="s">
        <v>106</v>
      </c>
      <c r="E4481" t="s">
        <v>1498</v>
      </c>
      <c r="F4481" t="s">
        <v>228</v>
      </c>
      <c r="H4481" t="s">
        <v>106</v>
      </c>
      <c r="I4481" s="170" t="s">
        <v>105</v>
      </c>
      <c r="J4481" t="s">
        <v>106</v>
      </c>
      <c r="K4481" t="s">
        <v>214</v>
      </c>
      <c r="L4481" t="s">
        <v>406</v>
      </c>
      <c r="M4481" t="s">
        <v>407</v>
      </c>
      <c r="N4481" t="s">
        <v>217</v>
      </c>
      <c r="O4481" t="s">
        <v>263</v>
      </c>
      <c r="P4481" t="s">
        <v>379</v>
      </c>
      <c r="Q4481" t="s">
        <v>379</v>
      </c>
      <c r="R4481" t="s">
        <v>380</v>
      </c>
      <c r="S4481" t="s">
        <v>264</v>
      </c>
      <c r="T4481" t="s">
        <v>265</v>
      </c>
      <c r="U4481" s="61" t="s">
        <v>266</v>
      </c>
      <c r="V4481" t="s">
        <v>249</v>
      </c>
      <c r="W4481" t="s">
        <v>263</v>
      </c>
      <c r="X4481" s="59">
        <v>150</v>
      </c>
      <c r="Y4481" s="59">
        <v>150</v>
      </c>
      <c r="AA4481" s="146" t="str">
        <f t="shared" si="861"/>
        <v>EX</v>
      </c>
      <c r="AB4481" s="146">
        <f t="shared" si="863"/>
        <v>0</v>
      </c>
      <c r="AC4481" t="str">
        <f t="shared" si="854"/>
        <v>EX</v>
      </c>
      <c r="AD4481" s="74">
        <f t="shared" si="855"/>
        <v>150</v>
      </c>
      <c r="AE4481" s="74">
        <f t="shared" si="860"/>
        <v>150</v>
      </c>
      <c r="AF4481">
        <v>1</v>
      </c>
      <c r="AG4481">
        <v>0</v>
      </c>
      <c r="AH4481" s="74">
        <v>0</v>
      </c>
      <c r="AJ4481" s="74">
        <f t="shared" si="856"/>
        <v>0</v>
      </c>
      <c r="AK4481" s="74">
        <f t="shared" si="862"/>
        <v>150</v>
      </c>
      <c r="AL4481" t="str">
        <f t="shared" si="857"/>
        <v>N</v>
      </c>
      <c r="AN4481" t="s">
        <v>107</v>
      </c>
      <c r="AO4481" t="s">
        <v>106</v>
      </c>
      <c r="AP4481" t="str">
        <f t="shared" si="858"/>
        <v>9A</v>
      </c>
      <c r="AQ4481" s="145" t="s">
        <v>1826</v>
      </c>
      <c r="AR4481" t="str">
        <f t="shared" si="859"/>
        <v>1-Adjusted Base Budget</v>
      </c>
      <c r="AS4481" s="145" t="s">
        <v>1827</v>
      </c>
      <c r="AT4481" t="s">
        <v>213</v>
      </c>
      <c r="AV4481" t="str">
        <f t="shared" si="853"/>
        <v>UCOU</v>
      </c>
      <c r="AW4481" t="str">
        <f t="shared" si="852"/>
        <v>GENERAL COUNSEL</v>
      </c>
    </row>
    <row r="4482" spans="1:49">
      <c r="A4482" s="59">
        <v>2018</v>
      </c>
      <c r="B4482" t="s">
        <v>137</v>
      </c>
      <c r="C4482" t="s">
        <v>107</v>
      </c>
      <c r="D4482" t="s">
        <v>106</v>
      </c>
      <c r="E4482" t="s">
        <v>1498</v>
      </c>
      <c r="F4482" t="s">
        <v>228</v>
      </c>
      <c r="H4482" t="s">
        <v>106</v>
      </c>
      <c r="I4482" s="170" t="s">
        <v>105</v>
      </c>
      <c r="J4482" t="s">
        <v>106</v>
      </c>
      <c r="K4482" t="s">
        <v>214</v>
      </c>
      <c r="L4482" t="s">
        <v>408</v>
      </c>
      <c r="M4482" t="s">
        <v>409</v>
      </c>
      <c r="N4482" t="s">
        <v>217</v>
      </c>
      <c r="O4482" t="s">
        <v>263</v>
      </c>
      <c r="P4482" t="s">
        <v>352</v>
      </c>
      <c r="Q4482" t="s">
        <v>353</v>
      </c>
      <c r="R4482" t="s">
        <v>354</v>
      </c>
      <c r="S4482" t="s">
        <v>264</v>
      </c>
      <c r="T4482" t="s">
        <v>265</v>
      </c>
      <c r="U4482" s="61" t="s">
        <v>266</v>
      </c>
      <c r="V4482" t="s">
        <v>249</v>
      </c>
      <c r="W4482" t="s">
        <v>263</v>
      </c>
      <c r="X4482" s="59">
        <v>10000</v>
      </c>
      <c r="Y4482" s="59">
        <v>10000</v>
      </c>
      <c r="AA4482" s="146" t="str">
        <f t="shared" si="861"/>
        <v>EX</v>
      </c>
      <c r="AB4482" s="146">
        <f t="shared" si="863"/>
        <v>0</v>
      </c>
      <c r="AC4482" t="str">
        <f t="shared" si="854"/>
        <v>EX</v>
      </c>
      <c r="AD4482" s="74">
        <f t="shared" si="855"/>
        <v>10000</v>
      </c>
      <c r="AE4482" s="74">
        <f t="shared" si="860"/>
        <v>10000</v>
      </c>
      <c r="AF4482">
        <v>1</v>
      </c>
      <c r="AG4482">
        <v>0</v>
      </c>
      <c r="AH4482" s="74">
        <v>0</v>
      </c>
      <c r="AJ4482" s="74">
        <f t="shared" si="856"/>
        <v>0</v>
      </c>
      <c r="AK4482" s="74">
        <f t="shared" si="862"/>
        <v>10000</v>
      </c>
      <c r="AL4482" t="str">
        <f t="shared" si="857"/>
        <v>N</v>
      </c>
      <c r="AN4482" t="s">
        <v>107</v>
      </c>
      <c r="AO4482" t="s">
        <v>106</v>
      </c>
      <c r="AP4482" t="str">
        <f t="shared" si="858"/>
        <v>9A</v>
      </c>
      <c r="AQ4482" s="145" t="s">
        <v>1826</v>
      </c>
      <c r="AR4482" t="str">
        <f t="shared" si="859"/>
        <v>1-Adjusted Base Budget</v>
      </c>
      <c r="AS4482" s="145" t="s">
        <v>1827</v>
      </c>
      <c r="AT4482" t="s">
        <v>213</v>
      </c>
      <c r="AV4482" t="str">
        <f t="shared" si="853"/>
        <v>UCOU</v>
      </c>
      <c r="AW4482" t="str">
        <f t="shared" si="852"/>
        <v>GENERAL COUNSEL</v>
      </c>
    </row>
    <row r="4483" spans="1:49">
      <c r="A4483" s="59">
        <v>2018</v>
      </c>
      <c r="B4483" t="s">
        <v>137</v>
      </c>
      <c r="C4483" t="s">
        <v>107</v>
      </c>
      <c r="D4483" t="s">
        <v>106</v>
      </c>
      <c r="E4483" t="s">
        <v>1499</v>
      </c>
      <c r="F4483" t="s">
        <v>228</v>
      </c>
      <c r="H4483" t="s">
        <v>1500</v>
      </c>
      <c r="I4483" s="170" t="s">
        <v>105</v>
      </c>
      <c r="J4483" t="s">
        <v>106</v>
      </c>
      <c r="K4483" t="s">
        <v>214</v>
      </c>
      <c r="L4483" t="s">
        <v>408</v>
      </c>
      <c r="M4483" t="s">
        <v>409</v>
      </c>
      <c r="N4483" t="s">
        <v>217</v>
      </c>
      <c r="O4483" t="s">
        <v>263</v>
      </c>
      <c r="P4483" t="s">
        <v>352</v>
      </c>
      <c r="Q4483" t="s">
        <v>353</v>
      </c>
      <c r="R4483" t="s">
        <v>354</v>
      </c>
      <c r="S4483" t="s">
        <v>264</v>
      </c>
      <c r="T4483" t="s">
        <v>265</v>
      </c>
      <c r="U4483" s="61" t="s">
        <v>266</v>
      </c>
      <c r="V4483" t="s">
        <v>249</v>
      </c>
      <c r="W4483" t="s">
        <v>263</v>
      </c>
      <c r="X4483" s="59">
        <v>2500</v>
      </c>
      <c r="Y4483" s="59">
        <v>2500</v>
      </c>
      <c r="AA4483" s="146" t="str">
        <f t="shared" si="861"/>
        <v>EX</v>
      </c>
      <c r="AB4483" s="146">
        <f t="shared" si="863"/>
        <v>0</v>
      </c>
      <c r="AC4483" t="str">
        <f t="shared" si="854"/>
        <v>EX</v>
      </c>
      <c r="AD4483" s="74">
        <f t="shared" si="855"/>
        <v>2500</v>
      </c>
      <c r="AE4483" s="74">
        <f t="shared" si="860"/>
        <v>2500</v>
      </c>
      <c r="AF4483">
        <v>1</v>
      </c>
      <c r="AG4483">
        <v>0</v>
      </c>
      <c r="AH4483" s="74">
        <v>0</v>
      </c>
      <c r="AJ4483" s="74">
        <f t="shared" si="856"/>
        <v>0</v>
      </c>
      <c r="AK4483" s="74">
        <f t="shared" si="862"/>
        <v>2500</v>
      </c>
      <c r="AL4483" t="str">
        <f t="shared" si="857"/>
        <v>N</v>
      </c>
      <c r="AN4483" t="s">
        <v>107</v>
      </c>
      <c r="AO4483" t="s">
        <v>106</v>
      </c>
      <c r="AP4483" t="str">
        <f t="shared" si="858"/>
        <v>9A</v>
      </c>
      <c r="AQ4483" s="145" t="s">
        <v>1826</v>
      </c>
      <c r="AR4483" t="str">
        <f t="shared" si="859"/>
        <v>1-Adjusted Base Budget</v>
      </c>
      <c r="AS4483" s="145" t="s">
        <v>1827</v>
      </c>
      <c r="AT4483" t="s">
        <v>213</v>
      </c>
      <c r="AV4483" t="str">
        <f t="shared" si="853"/>
        <v>UCOU</v>
      </c>
      <c r="AW4483" t="str">
        <f t="shared" si="852"/>
        <v>GENERAL COUNSEL</v>
      </c>
    </row>
    <row r="4484" spans="1:49">
      <c r="A4484" s="59">
        <v>2018</v>
      </c>
      <c r="B4484" t="s">
        <v>137</v>
      </c>
      <c r="C4484" t="s">
        <v>107</v>
      </c>
      <c r="D4484" t="s">
        <v>106</v>
      </c>
      <c r="E4484" t="s">
        <v>1501</v>
      </c>
      <c r="F4484" t="s">
        <v>228</v>
      </c>
      <c r="H4484" t="s">
        <v>1502</v>
      </c>
      <c r="I4484" s="170" t="s">
        <v>105</v>
      </c>
      <c r="J4484" t="s">
        <v>106</v>
      </c>
      <c r="K4484" t="s">
        <v>214</v>
      </c>
      <c r="L4484" t="s">
        <v>408</v>
      </c>
      <c r="M4484" t="s">
        <v>409</v>
      </c>
      <c r="N4484" t="s">
        <v>217</v>
      </c>
      <c r="O4484" t="s">
        <v>263</v>
      </c>
      <c r="P4484" t="s">
        <v>352</v>
      </c>
      <c r="Q4484" t="s">
        <v>353</v>
      </c>
      <c r="R4484" t="s">
        <v>354</v>
      </c>
      <c r="S4484" t="s">
        <v>264</v>
      </c>
      <c r="T4484" t="s">
        <v>265</v>
      </c>
      <c r="U4484" s="61" t="s">
        <v>266</v>
      </c>
      <c r="V4484" t="s">
        <v>249</v>
      </c>
      <c r="W4484" t="s">
        <v>263</v>
      </c>
      <c r="X4484" s="59">
        <v>1200</v>
      </c>
      <c r="Y4484" s="59">
        <v>1200</v>
      </c>
      <c r="AA4484" s="146" t="str">
        <f t="shared" si="861"/>
        <v>EX</v>
      </c>
      <c r="AB4484" s="146">
        <f t="shared" si="863"/>
        <v>0</v>
      </c>
      <c r="AC4484" t="str">
        <f t="shared" si="854"/>
        <v>EX</v>
      </c>
      <c r="AD4484" s="74">
        <f t="shared" si="855"/>
        <v>1200</v>
      </c>
      <c r="AE4484" s="74">
        <f t="shared" si="860"/>
        <v>1200</v>
      </c>
      <c r="AF4484">
        <v>1</v>
      </c>
      <c r="AG4484">
        <v>0</v>
      </c>
      <c r="AH4484" s="74">
        <v>0</v>
      </c>
      <c r="AJ4484" s="74">
        <f t="shared" si="856"/>
        <v>0</v>
      </c>
      <c r="AK4484" s="74">
        <f t="shared" si="862"/>
        <v>1200</v>
      </c>
      <c r="AL4484" t="str">
        <f t="shared" si="857"/>
        <v>N</v>
      </c>
      <c r="AN4484" t="s">
        <v>107</v>
      </c>
      <c r="AO4484" t="s">
        <v>106</v>
      </c>
      <c r="AP4484" t="str">
        <f t="shared" si="858"/>
        <v>9A</v>
      </c>
      <c r="AQ4484" s="145" t="s">
        <v>1826</v>
      </c>
      <c r="AR4484" t="str">
        <f t="shared" si="859"/>
        <v>1-Adjusted Base Budget</v>
      </c>
      <c r="AS4484" s="145" t="s">
        <v>1827</v>
      </c>
      <c r="AT4484" t="s">
        <v>213</v>
      </c>
      <c r="AV4484" t="str">
        <f t="shared" si="853"/>
        <v>UCOU</v>
      </c>
      <c r="AW4484" t="str">
        <f t="shared" si="852"/>
        <v>GENERAL COUNSEL</v>
      </c>
    </row>
    <row r="4485" spans="1:49">
      <c r="A4485" s="59">
        <v>2018</v>
      </c>
      <c r="B4485" t="s">
        <v>137</v>
      </c>
      <c r="C4485" t="s">
        <v>107</v>
      </c>
      <c r="D4485" t="s">
        <v>106</v>
      </c>
      <c r="E4485" t="s">
        <v>1498</v>
      </c>
      <c r="F4485" t="s">
        <v>228</v>
      </c>
      <c r="H4485" t="s">
        <v>106</v>
      </c>
      <c r="I4485" s="170" t="s">
        <v>105</v>
      </c>
      <c r="J4485" t="s">
        <v>106</v>
      </c>
      <c r="K4485" t="s">
        <v>214</v>
      </c>
      <c r="L4485" t="s">
        <v>410</v>
      </c>
      <c r="M4485" t="s">
        <v>411</v>
      </c>
      <c r="N4485" t="s">
        <v>217</v>
      </c>
      <c r="O4485" t="s">
        <v>263</v>
      </c>
      <c r="P4485" t="s">
        <v>379</v>
      </c>
      <c r="Q4485" t="s">
        <v>379</v>
      </c>
      <c r="R4485" t="s">
        <v>380</v>
      </c>
      <c r="S4485" t="s">
        <v>264</v>
      </c>
      <c r="T4485" t="s">
        <v>265</v>
      </c>
      <c r="U4485" s="61" t="s">
        <v>266</v>
      </c>
      <c r="V4485" t="s">
        <v>249</v>
      </c>
      <c r="W4485" t="s">
        <v>263</v>
      </c>
      <c r="X4485" s="59">
        <v>3000</v>
      </c>
      <c r="Y4485" s="59">
        <v>3000</v>
      </c>
      <c r="AA4485" s="146" t="str">
        <f t="shared" si="861"/>
        <v>EX</v>
      </c>
      <c r="AB4485" s="146">
        <f t="shared" si="863"/>
        <v>0</v>
      </c>
      <c r="AC4485" t="str">
        <f t="shared" si="854"/>
        <v>EX</v>
      </c>
      <c r="AD4485" s="74">
        <f t="shared" si="855"/>
        <v>3000</v>
      </c>
      <c r="AE4485" s="74">
        <f t="shared" si="860"/>
        <v>3000</v>
      </c>
      <c r="AF4485">
        <v>1</v>
      </c>
      <c r="AG4485">
        <v>0</v>
      </c>
      <c r="AH4485" s="74">
        <v>0</v>
      </c>
      <c r="AJ4485" s="74">
        <f t="shared" si="856"/>
        <v>0</v>
      </c>
      <c r="AK4485" s="74">
        <f t="shared" si="862"/>
        <v>3000</v>
      </c>
      <c r="AL4485" t="str">
        <f t="shared" si="857"/>
        <v>N</v>
      </c>
      <c r="AN4485" t="s">
        <v>107</v>
      </c>
      <c r="AO4485" t="s">
        <v>106</v>
      </c>
      <c r="AP4485" t="str">
        <f t="shared" si="858"/>
        <v>9A</v>
      </c>
      <c r="AQ4485" s="145" t="s">
        <v>1826</v>
      </c>
      <c r="AR4485" t="str">
        <f t="shared" si="859"/>
        <v>1-Adjusted Base Budget</v>
      </c>
      <c r="AS4485" s="145" t="s">
        <v>1827</v>
      </c>
      <c r="AT4485" t="s">
        <v>213</v>
      </c>
      <c r="AV4485" t="str">
        <f t="shared" si="853"/>
        <v>UCOU</v>
      </c>
      <c r="AW4485" t="str">
        <f t="shared" si="852"/>
        <v>GENERAL COUNSEL</v>
      </c>
    </row>
    <row r="4486" spans="1:49">
      <c r="A4486" s="59">
        <v>2018</v>
      </c>
      <c r="B4486" t="s">
        <v>137</v>
      </c>
      <c r="C4486" t="s">
        <v>107</v>
      </c>
      <c r="D4486" t="s">
        <v>106</v>
      </c>
      <c r="E4486" t="s">
        <v>1498</v>
      </c>
      <c r="F4486" t="s">
        <v>228</v>
      </c>
      <c r="H4486" t="s">
        <v>106</v>
      </c>
      <c r="I4486" s="170" t="s">
        <v>105</v>
      </c>
      <c r="J4486" t="s">
        <v>106</v>
      </c>
      <c r="K4486" t="s">
        <v>214</v>
      </c>
      <c r="L4486" t="s">
        <v>412</v>
      </c>
      <c r="M4486" t="s">
        <v>413</v>
      </c>
      <c r="N4486" t="s">
        <v>217</v>
      </c>
      <c r="O4486" t="s">
        <v>263</v>
      </c>
      <c r="P4486" t="s">
        <v>414</v>
      </c>
      <c r="Q4486" t="s">
        <v>415</v>
      </c>
      <c r="R4486" t="s">
        <v>416</v>
      </c>
      <c r="S4486" t="s">
        <v>338</v>
      </c>
      <c r="T4486" t="s">
        <v>339</v>
      </c>
      <c r="U4486" s="61" t="s">
        <v>340</v>
      </c>
      <c r="V4486" t="s">
        <v>249</v>
      </c>
      <c r="W4486" t="s">
        <v>263</v>
      </c>
      <c r="X4486" s="59">
        <v>366639</v>
      </c>
      <c r="Y4486" s="59">
        <v>366639</v>
      </c>
      <c r="AA4486" s="146" t="str">
        <f t="shared" si="861"/>
        <v>EX</v>
      </c>
      <c r="AB4486" s="146">
        <f t="shared" si="863"/>
        <v>0</v>
      </c>
      <c r="AC4486" t="str">
        <f t="shared" si="854"/>
        <v>EX</v>
      </c>
      <c r="AD4486" s="74">
        <f t="shared" si="855"/>
        <v>366639</v>
      </c>
      <c r="AE4486" s="74">
        <f t="shared" si="860"/>
        <v>366639</v>
      </c>
      <c r="AF4486">
        <v>1</v>
      </c>
      <c r="AG4486">
        <v>0</v>
      </c>
      <c r="AH4486" s="74">
        <v>0</v>
      </c>
      <c r="AJ4486" s="74">
        <f t="shared" si="856"/>
        <v>0</v>
      </c>
      <c r="AK4486" s="74">
        <f t="shared" si="862"/>
        <v>366639</v>
      </c>
      <c r="AL4486" t="str">
        <f t="shared" si="857"/>
        <v>N</v>
      </c>
      <c r="AN4486" t="s">
        <v>107</v>
      </c>
      <c r="AO4486" t="s">
        <v>106</v>
      </c>
      <c r="AP4486" t="str">
        <f t="shared" si="858"/>
        <v>9A</v>
      </c>
      <c r="AQ4486" s="145" t="s">
        <v>1826</v>
      </c>
      <c r="AR4486" t="str">
        <f t="shared" si="859"/>
        <v>1-Adjusted Base Budget</v>
      </c>
      <c r="AS4486" s="145" t="s">
        <v>1827</v>
      </c>
      <c r="AT4486" t="s">
        <v>213</v>
      </c>
      <c r="AV4486" t="str">
        <f t="shared" si="853"/>
        <v>UCOU</v>
      </c>
      <c r="AW4486" t="str">
        <f t="shared" ref="AW4486:AW4549" si="864" xml:space="preserve"> IF(AND($AN4486="UAVP",$Z4486="OE"),$AO4486 &amp; "-ONLINE EDUCATION",IF(AND($AN4486="VPIT",OR($Z4486="SS",$Z4486="IT")),$AO4486 &amp; "-SHARED SERVICES",$AO4486))</f>
        <v>GENERAL COUNSEL</v>
      </c>
    </row>
    <row r="4487" spans="1:49">
      <c r="A4487" s="59">
        <v>2018</v>
      </c>
      <c r="B4487" t="s">
        <v>137</v>
      </c>
      <c r="C4487" t="s">
        <v>107</v>
      </c>
      <c r="D4487" t="s">
        <v>106</v>
      </c>
      <c r="E4487" t="s">
        <v>1499</v>
      </c>
      <c r="F4487" t="s">
        <v>228</v>
      </c>
      <c r="H4487" t="s">
        <v>1500</v>
      </c>
      <c r="I4487" s="170" t="s">
        <v>105</v>
      </c>
      <c r="J4487" t="s">
        <v>106</v>
      </c>
      <c r="K4487" t="s">
        <v>214</v>
      </c>
      <c r="L4487" t="s">
        <v>412</v>
      </c>
      <c r="M4487" t="s">
        <v>413</v>
      </c>
      <c r="N4487" t="s">
        <v>217</v>
      </c>
      <c r="O4487" t="s">
        <v>263</v>
      </c>
      <c r="P4487" t="s">
        <v>414</v>
      </c>
      <c r="Q4487" t="s">
        <v>415</v>
      </c>
      <c r="R4487" t="s">
        <v>416</v>
      </c>
      <c r="S4487" t="s">
        <v>338</v>
      </c>
      <c r="T4487" t="s">
        <v>339</v>
      </c>
      <c r="U4487" s="61" t="s">
        <v>340</v>
      </c>
      <c r="V4487" t="s">
        <v>249</v>
      </c>
      <c r="W4487" t="s">
        <v>263</v>
      </c>
      <c r="X4487" s="59">
        <v>54641</v>
      </c>
      <c r="Y4487" s="59">
        <v>54641</v>
      </c>
      <c r="AA4487" s="146" t="str">
        <f t="shared" si="861"/>
        <v>EX</v>
      </c>
      <c r="AB4487" s="146">
        <f t="shared" si="863"/>
        <v>0</v>
      </c>
      <c r="AC4487" t="str">
        <f t="shared" si="854"/>
        <v>EX</v>
      </c>
      <c r="AD4487" s="74">
        <f t="shared" si="855"/>
        <v>54641</v>
      </c>
      <c r="AE4487" s="74">
        <f t="shared" si="860"/>
        <v>54641</v>
      </c>
      <c r="AF4487">
        <v>1</v>
      </c>
      <c r="AG4487">
        <v>0</v>
      </c>
      <c r="AH4487" s="74">
        <v>0</v>
      </c>
      <c r="AJ4487" s="74">
        <f t="shared" si="856"/>
        <v>0</v>
      </c>
      <c r="AK4487" s="74">
        <f t="shared" si="862"/>
        <v>54641</v>
      </c>
      <c r="AL4487" t="str">
        <f t="shared" si="857"/>
        <v>N</v>
      </c>
      <c r="AN4487" t="s">
        <v>107</v>
      </c>
      <c r="AO4487" t="s">
        <v>106</v>
      </c>
      <c r="AP4487" t="str">
        <f t="shared" si="858"/>
        <v>9A</v>
      </c>
      <c r="AQ4487" s="145" t="s">
        <v>1826</v>
      </c>
      <c r="AR4487" t="str">
        <f t="shared" si="859"/>
        <v>1-Adjusted Base Budget</v>
      </c>
      <c r="AS4487" s="145" t="s">
        <v>1827</v>
      </c>
      <c r="AT4487" t="s">
        <v>213</v>
      </c>
      <c r="AV4487" t="str">
        <f t="shared" si="853"/>
        <v>UCOU</v>
      </c>
      <c r="AW4487" t="str">
        <f t="shared" si="864"/>
        <v>GENERAL COUNSEL</v>
      </c>
    </row>
    <row r="4488" spans="1:49">
      <c r="A4488" s="59">
        <v>2018</v>
      </c>
      <c r="B4488" t="s">
        <v>137</v>
      </c>
      <c r="C4488" t="s">
        <v>107</v>
      </c>
      <c r="D4488" t="s">
        <v>106</v>
      </c>
      <c r="E4488" t="s">
        <v>1501</v>
      </c>
      <c r="F4488" t="s">
        <v>228</v>
      </c>
      <c r="H4488" t="s">
        <v>1502</v>
      </c>
      <c r="I4488" s="170" t="s">
        <v>105</v>
      </c>
      <c r="J4488" t="s">
        <v>106</v>
      </c>
      <c r="K4488" t="s">
        <v>214</v>
      </c>
      <c r="L4488" t="s">
        <v>412</v>
      </c>
      <c r="M4488" t="s">
        <v>413</v>
      </c>
      <c r="N4488" t="s">
        <v>217</v>
      </c>
      <c r="O4488" t="s">
        <v>263</v>
      </c>
      <c r="P4488" t="s">
        <v>414</v>
      </c>
      <c r="Q4488" t="s">
        <v>415</v>
      </c>
      <c r="R4488" t="s">
        <v>416</v>
      </c>
      <c r="S4488" t="s">
        <v>338</v>
      </c>
      <c r="T4488" t="s">
        <v>339</v>
      </c>
      <c r="U4488" s="61" t="s">
        <v>340</v>
      </c>
      <c r="V4488" t="s">
        <v>249</v>
      </c>
      <c r="W4488" t="s">
        <v>263</v>
      </c>
      <c r="X4488" s="59">
        <v>48220</v>
      </c>
      <c r="Y4488" s="59">
        <v>48220</v>
      </c>
      <c r="AA4488" s="146" t="str">
        <f t="shared" si="861"/>
        <v>EX</v>
      </c>
      <c r="AB4488" s="146">
        <f t="shared" si="863"/>
        <v>0</v>
      </c>
      <c r="AC4488" t="str">
        <f t="shared" si="854"/>
        <v>EX</v>
      </c>
      <c r="AD4488" s="74">
        <f t="shared" si="855"/>
        <v>48220</v>
      </c>
      <c r="AE4488" s="74">
        <f t="shared" si="860"/>
        <v>48220</v>
      </c>
      <c r="AF4488">
        <v>1</v>
      </c>
      <c r="AG4488">
        <v>0</v>
      </c>
      <c r="AH4488" s="74">
        <v>0</v>
      </c>
      <c r="AJ4488" s="74">
        <f t="shared" si="856"/>
        <v>0</v>
      </c>
      <c r="AK4488" s="74">
        <f t="shared" si="862"/>
        <v>48220</v>
      </c>
      <c r="AL4488" t="str">
        <f t="shared" si="857"/>
        <v>N</v>
      </c>
      <c r="AN4488" t="s">
        <v>107</v>
      </c>
      <c r="AO4488" t="s">
        <v>106</v>
      </c>
      <c r="AP4488" t="str">
        <f t="shared" si="858"/>
        <v>9A</v>
      </c>
      <c r="AQ4488" s="145" t="s">
        <v>1826</v>
      </c>
      <c r="AR4488" t="str">
        <f t="shared" si="859"/>
        <v>1-Adjusted Base Budget</v>
      </c>
      <c r="AS4488" s="145" t="s">
        <v>1827</v>
      </c>
      <c r="AT4488" t="s">
        <v>213</v>
      </c>
      <c r="AV4488" t="str">
        <f t="shared" si="853"/>
        <v>UCOU</v>
      </c>
      <c r="AW4488" t="str">
        <f t="shared" si="864"/>
        <v>GENERAL COUNSEL</v>
      </c>
    </row>
    <row r="4489" spans="1:49">
      <c r="A4489" s="59">
        <v>2018</v>
      </c>
      <c r="B4489" t="s">
        <v>137</v>
      </c>
      <c r="C4489" t="s">
        <v>107</v>
      </c>
      <c r="D4489" t="s">
        <v>106</v>
      </c>
      <c r="E4489" t="s">
        <v>1498</v>
      </c>
      <c r="F4489" t="s">
        <v>228</v>
      </c>
      <c r="H4489" t="s">
        <v>106</v>
      </c>
      <c r="I4489" s="170" t="s">
        <v>105</v>
      </c>
      <c r="J4489" t="s">
        <v>106</v>
      </c>
      <c r="K4489" t="s">
        <v>214</v>
      </c>
      <c r="L4489" t="s">
        <v>417</v>
      </c>
      <c r="M4489" t="s">
        <v>418</v>
      </c>
      <c r="N4489" t="s">
        <v>217</v>
      </c>
      <c r="O4489" t="s">
        <v>263</v>
      </c>
      <c r="P4489" t="s">
        <v>414</v>
      </c>
      <c r="Q4489" t="s">
        <v>415</v>
      </c>
      <c r="R4489" t="s">
        <v>416</v>
      </c>
      <c r="S4489" t="s">
        <v>338</v>
      </c>
      <c r="T4489" t="s">
        <v>339</v>
      </c>
      <c r="U4489" s="61" t="s">
        <v>340</v>
      </c>
      <c r="V4489" t="s">
        <v>249</v>
      </c>
      <c r="W4489" t="s">
        <v>263</v>
      </c>
      <c r="X4489" s="59">
        <v>125360</v>
      </c>
      <c r="Y4489" s="59">
        <v>125360</v>
      </c>
      <c r="AA4489" s="146" t="str">
        <f t="shared" si="861"/>
        <v>EX</v>
      </c>
      <c r="AB4489" s="146">
        <f t="shared" si="863"/>
        <v>0</v>
      </c>
      <c r="AC4489" t="str">
        <f t="shared" si="854"/>
        <v>EX</v>
      </c>
      <c r="AD4489" s="74">
        <f t="shared" si="855"/>
        <v>125360</v>
      </c>
      <c r="AE4489" s="74">
        <f t="shared" si="860"/>
        <v>125360</v>
      </c>
      <c r="AF4489">
        <v>1</v>
      </c>
      <c r="AG4489">
        <v>0</v>
      </c>
      <c r="AH4489" s="74">
        <v>0</v>
      </c>
      <c r="AJ4489" s="74">
        <f t="shared" si="856"/>
        <v>0</v>
      </c>
      <c r="AK4489" s="74">
        <f t="shared" si="862"/>
        <v>125360</v>
      </c>
      <c r="AL4489" t="str">
        <f t="shared" si="857"/>
        <v>N</v>
      </c>
      <c r="AN4489" t="s">
        <v>107</v>
      </c>
      <c r="AO4489" t="s">
        <v>106</v>
      </c>
      <c r="AP4489" t="str">
        <f t="shared" si="858"/>
        <v>9A</v>
      </c>
      <c r="AQ4489" s="145" t="s">
        <v>1826</v>
      </c>
      <c r="AR4489" t="str">
        <f t="shared" si="859"/>
        <v>1-Adjusted Base Budget</v>
      </c>
      <c r="AS4489" s="145" t="s">
        <v>1827</v>
      </c>
      <c r="AT4489" t="s">
        <v>213</v>
      </c>
      <c r="AV4489" t="str">
        <f t="shared" si="853"/>
        <v>UCOU</v>
      </c>
      <c r="AW4489" t="str">
        <f t="shared" si="864"/>
        <v>GENERAL COUNSEL</v>
      </c>
    </row>
    <row r="4490" spans="1:49">
      <c r="A4490" s="59">
        <v>2018</v>
      </c>
      <c r="B4490" t="s">
        <v>137</v>
      </c>
      <c r="C4490" t="s">
        <v>107</v>
      </c>
      <c r="D4490" t="s">
        <v>106</v>
      </c>
      <c r="E4490" t="s">
        <v>1499</v>
      </c>
      <c r="F4490" t="s">
        <v>228</v>
      </c>
      <c r="H4490" t="s">
        <v>1500</v>
      </c>
      <c r="I4490" s="170" t="s">
        <v>105</v>
      </c>
      <c r="J4490" t="s">
        <v>106</v>
      </c>
      <c r="K4490" t="s">
        <v>214</v>
      </c>
      <c r="L4490" t="s">
        <v>417</v>
      </c>
      <c r="M4490" t="s">
        <v>418</v>
      </c>
      <c r="N4490" t="s">
        <v>217</v>
      </c>
      <c r="O4490" t="s">
        <v>263</v>
      </c>
      <c r="P4490" t="s">
        <v>414</v>
      </c>
      <c r="Q4490" t="s">
        <v>415</v>
      </c>
      <c r="R4490" t="s">
        <v>416</v>
      </c>
      <c r="S4490" t="s">
        <v>338</v>
      </c>
      <c r="T4490" t="s">
        <v>339</v>
      </c>
      <c r="U4490" s="61" t="s">
        <v>340</v>
      </c>
      <c r="V4490" t="s">
        <v>249</v>
      </c>
      <c r="W4490" t="s">
        <v>263</v>
      </c>
      <c r="X4490" s="59">
        <v>18622</v>
      </c>
      <c r="Y4490" s="59">
        <v>18622</v>
      </c>
      <c r="AA4490" s="146" t="str">
        <f t="shared" si="861"/>
        <v>EX</v>
      </c>
      <c r="AB4490" s="146">
        <f t="shared" si="863"/>
        <v>0</v>
      </c>
      <c r="AC4490" t="str">
        <f t="shared" si="854"/>
        <v>EX</v>
      </c>
      <c r="AD4490" s="74">
        <f t="shared" si="855"/>
        <v>18622</v>
      </c>
      <c r="AE4490" s="74">
        <f t="shared" si="860"/>
        <v>18622</v>
      </c>
      <c r="AF4490">
        <v>1</v>
      </c>
      <c r="AG4490">
        <v>0</v>
      </c>
      <c r="AH4490" s="74">
        <v>0</v>
      </c>
      <c r="AJ4490" s="74">
        <f t="shared" si="856"/>
        <v>0</v>
      </c>
      <c r="AK4490" s="74">
        <f t="shared" si="862"/>
        <v>18622</v>
      </c>
      <c r="AL4490" t="str">
        <f t="shared" si="857"/>
        <v>N</v>
      </c>
      <c r="AN4490" t="s">
        <v>107</v>
      </c>
      <c r="AO4490" t="s">
        <v>106</v>
      </c>
      <c r="AP4490" t="str">
        <f t="shared" si="858"/>
        <v>9A</v>
      </c>
      <c r="AQ4490" s="145" t="s">
        <v>1826</v>
      </c>
      <c r="AR4490" t="str">
        <f t="shared" si="859"/>
        <v>1-Adjusted Base Budget</v>
      </c>
      <c r="AS4490" s="145" t="s">
        <v>1827</v>
      </c>
      <c r="AT4490" t="s">
        <v>213</v>
      </c>
      <c r="AV4490" t="str">
        <f t="shared" si="853"/>
        <v>UCOU</v>
      </c>
      <c r="AW4490" t="str">
        <f t="shared" si="864"/>
        <v>GENERAL COUNSEL</v>
      </c>
    </row>
    <row r="4491" spans="1:49">
      <c r="A4491" s="59">
        <v>2018</v>
      </c>
      <c r="B4491" t="s">
        <v>137</v>
      </c>
      <c r="C4491" t="s">
        <v>107</v>
      </c>
      <c r="D4491" t="s">
        <v>106</v>
      </c>
      <c r="E4491" t="s">
        <v>1501</v>
      </c>
      <c r="F4491" t="s">
        <v>228</v>
      </c>
      <c r="H4491" t="s">
        <v>1502</v>
      </c>
      <c r="I4491" s="170" t="s">
        <v>105</v>
      </c>
      <c r="J4491" t="s">
        <v>106</v>
      </c>
      <c r="K4491" t="s">
        <v>214</v>
      </c>
      <c r="L4491" t="s">
        <v>417</v>
      </c>
      <c r="M4491" t="s">
        <v>418</v>
      </c>
      <c r="N4491" t="s">
        <v>217</v>
      </c>
      <c r="O4491" t="s">
        <v>263</v>
      </c>
      <c r="P4491" t="s">
        <v>414</v>
      </c>
      <c r="Q4491" t="s">
        <v>415</v>
      </c>
      <c r="R4491" t="s">
        <v>416</v>
      </c>
      <c r="S4491" t="s">
        <v>338</v>
      </c>
      <c r="T4491" t="s">
        <v>339</v>
      </c>
      <c r="U4491" s="61" t="s">
        <v>340</v>
      </c>
      <c r="V4491" t="s">
        <v>249</v>
      </c>
      <c r="W4491" t="s">
        <v>263</v>
      </c>
      <c r="X4491" s="59">
        <v>16433</v>
      </c>
      <c r="Y4491" s="59">
        <v>16433</v>
      </c>
      <c r="AA4491" s="146" t="str">
        <f t="shared" si="861"/>
        <v>EX</v>
      </c>
      <c r="AB4491" s="146">
        <f t="shared" si="863"/>
        <v>0</v>
      </c>
      <c r="AC4491" t="str">
        <f t="shared" si="854"/>
        <v>EX</v>
      </c>
      <c r="AD4491" s="74">
        <f t="shared" si="855"/>
        <v>16433</v>
      </c>
      <c r="AE4491" s="74">
        <f t="shared" si="860"/>
        <v>16433</v>
      </c>
      <c r="AF4491">
        <v>1</v>
      </c>
      <c r="AG4491">
        <v>0</v>
      </c>
      <c r="AH4491" s="74">
        <v>0</v>
      </c>
      <c r="AJ4491" s="74">
        <f t="shared" si="856"/>
        <v>0</v>
      </c>
      <c r="AK4491" s="74">
        <f t="shared" si="862"/>
        <v>16433</v>
      </c>
      <c r="AL4491" t="str">
        <f t="shared" si="857"/>
        <v>N</v>
      </c>
      <c r="AN4491" t="s">
        <v>107</v>
      </c>
      <c r="AO4491" t="s">
        <v>106</v>
      </c>
      <c r="AP4491" t="str">
        <f t="shared" si="858"/>
        <v>9A</v>
      </c>
      <c r="AQ4491" s="145" t="s">
        <v>1826</v>
      </c>
      <c r="AR4491" t="str">
        <f t="shared" si="859"/>
        <v>1-Adjusted Base Budget</v>
      </c>
      <c r="AS4491" s="145" t="s">
        <v>1827</v>
      </c>
      <c r="AT4491" t="s">
        <v>213</v>
      </c>
      <c r="AV4491" t="str">
        <f t="shared" si="853"/>
        <v>UCOU</v>
      </c>
      <c r="AW4491" t="str">
        <f t="shared" si="864"/>
        <v>GENERAL COUNSEL</v>
      </c>
    </row>
    <row r="4492" spans="1:49">
      <c r="A4492" s="59">
        <v>2018</v>
      </c>
      <c r="B4492" t="s">
        <v>137</v>
      </c>
      <c r="C4492" t="s">
        <v>107</v>
      </c>
      <c r="D4492" t="s">
        <v>106</v>
      </c>
      <c r="E4492" t="s">
        <v>1498</v>
      </c>
      <c r="F4492" t="s">
        <v>228</v>
      </c>
      <c r="H4492" t="s">
        <v>106</v>
      </c>
      <c r="I4492" s="170" t="s">
        <v>105</v>
      </c>
      <c r="J4492" t="s">
        <v>106</v>
      </c>
      <c r="K4492" t="s">
        <v>214</v>
      </c>
      <c r="L4492" t="s">
        <v>419</v>
      </c>
      <c r="M4492" t="s">
        <v>420</v>
      </c>
      <c r="N4492" t="s">
        <v>217</v>
      </c>
      <c r="O4492" t="s">
        <v>263</v>
      </c>
      <c r="P4492" t="s">
        <v>414</v>
      </c>
      <c r="Q4492" t="s">
        <v>415</v>
      </c>
      <c r="R4492" t="s">
        <v>416</v>
      </c>
      <c r="S4492" t="s">
        <v>338</v>
      </c>
      <c r="T4492" t="s">
        <v>339</v>
      </c>
      <c r="U4492" s="61" t="s">
        <v>340</v>
      </c>
      <c r="V4492" t="s">
        <v>249</v>
      </c>
      <c r="W4492" t="s">
        <v>263</v>
      </c>
      <c r="X4492" s="59">
        <v>231699</v>
      </c>
      <c r="Y4492" s="59">
        <v>231699</v>
      </c>
      <c r="AA4492" s="146" t="str">
        <f t="shared" si="861"/>
        <v>EX</v>
      </c>
      <c r="AB4492" s="146">
        <f t="shared" si="863"/>
        <v>0</v>
      </c>
      <c r="AC4492" t="str">
        <f t="shared" si="854"/>
        <v>EX</v>
      </c>
      <c r="AD4492" s="74">
        <f t="shared" si="855"/>
        <v>231699</v>
      </c>
      <c r="AE4492" s="74">
        <f t="shared" si="860"/>
        <v>231699</v>
      </c>
      <c r="AF4492">
        <v>1</v>
      </c>
      <c r="AG4492">
        <v>0</v>
      </c>
      <c r="AH4492" s="74">
        <v>0</v>
      </c>
      <c r="AJ4492" s="74">
        <f t="shared" si="856"/>
        <v>0</v>
      </c>
      <c r="AK4492" s="74">
        <f t="shared" si="862"/>
        <v>231699</v>
      </c>
      <c r="AL4492" t="str">
        <f t="shared" si="857"/>
        <v>N</v>
      </c>
      <c r="AN4492" t="s">
        <v>107</v>
      </c>
      <c r="AO4492" t="s">
        <v>106</v>
      </c>
      <c r="AP4492" t="str">
        <f t="shared" si="858"/>
        <v>9A</v>
      </c>
      <c r="AQ4492" s="145" t="s">
        <v>1826</v>
      </c>
      <c r="AR4492" t="str">
        <f t="shared" si="859"/>
        <v>1-Adjusted Base Budget</v>
      </c>
      <c r="AS4492" s="145" t="s">
        <v>1827</v>
      </c>
      <c r="AT4492" t="s">
        <v>213</v>
      </c>
      <c r="AV4492" t="str">
        <f t="shared" ref="AV4492:AV4555" si="865">IF(AND($AN4492="UAVP",$Z4492="OE"),$AN4492 &amp; "-OE",IF(AND($AN4492="VPIT",OR($Z4492="SS",$Z4492="IT")),$AN4492 &amp; "-SS",$AN4492))</f>
        <v>UCOU</v>
      </c>
      <c r="AW4492" t="str">
        <f t="shared" si="864"/>
        <v>GENERAL COUNSEL</v>
      </c>
    </row>
    <row r="4493" spans="1:49">
      <c r="A4493" s="59">
        <v>2018</v>
      </c>
      <c r="B4493" t="s">
        <v>137</v>
      </c>
      <c r="C4493" t="s">
        <v>107</v>
      </c>
      <c r="D4493" t="s">
        <v>106</v>
      </c>
      <c r="E4493" t="s">
        <v>1499</v>
      </c>
      <c r="F4493" t="s">
        <v>228</v>
      </c>
      <c r="H4493" t="s">
        <v>1500</v>
      </c>
      <c r="I4493" s="170" t="s">
        <v>105</v>
      </c>
      <c r="J4493" t="s">
        <v>106</v>
      </c>
      <c r="K4493" t="s">
        <v>214</v>
      </c>
      <c r="L4493" t="s">
        <v>419</v>
      </c>
      <c r="M4493" t="s">
        <v>420</v>
      </c>
      <c r="N4493" t="s">
        <v>217</v>
      </c>
      <c r="O4493" t="s">
        <v>263</v>
      </c>
      <c r="P4493" t="s">
        <v>414</v>
      </c>
      <c r="Q4493" t="s">
        <v>415</v>
      </c>
      <c r="R4493" t="s">
        <v>416</v>
      </c>
      <c r="S4493" t="s">
        <v>338</v>
      </c>
      <c r="T4493" t="s">
        <v>339</v>
      </c>
      <c r="U4493" s="61" t="s">
        <v>340</v>
      </c>
      <c r="V4493" t="s">
        <v>249</v>
      </c>
      <c r="W4493" t="s">
        <v>263</v>
      </c>
      <c r="X4493" s="59">
        <v>36101</v>
      </c>
      <c r="Y4493" s="59">
        <v>36101</v>
      </c>
      <c r="AA4493" s="146" t="str">
        <f t="shared" si="861"/>
        <v>EX</v>
      </c>
      <c r="AB4493" s="146">
        <f t="shared" si="863"/>
        <v>0</v>
      </c>
      <c r="AC4493" t="str">
        <f t="shared" si="854"/>
        <v>EX</v>
      </c>
      <c r="AD4493" s="74">
        <f t="shared" si="855"/>
        <v>36101</v>
      </c>
      <c r="AE4493" s="74">
        <f t="shared" si="860"/>
        <v>36101</v>
      </c>
      <c r="AF4493">
        <v>1</v>
      </c>
      <c r="AG4493">
        <v>0</v>
      </c>
      <c r="AH4493" s="74">
        <v>0</v>
      </c>
      <c r="AJ4493" s="74">
        <f t="shared" si="856"/>
        <v>0</v>
      </c>
      <c r="AK4493" s="74">
        <f t="shared" si="862"/>
        <v>36101</v>
      </c>
      <c r="AL4493" t="str">
        <f t="shared" si="857"/>
        <v>N</v>
      </c>
      <c r="AN4493" t="s">
        <v>107</v>
      </c>
      <c r="AO4493" t="s">
        <v>106</v>
      </c>
      <c r="AP4493" t="str">
        <f t="shared" si="858"/>
        <v>9A</v>
      </c>
      <c r="AQ4493" s="145" t="s">
        <v>1826</v>
      </c>
      <c r="AR4493" t="str">
        <f t="shared" si="859"/>
        <v>1-Adjusted Base Budget</v>
      </c>
      <c r="AS4493" s="145" t="s">
        <v>1827</v>
      </c>
      <c r="AT4493" t="s">
        <v>213</v>
      </c>
      <c r="AV4493" t="str">
        <f t="shared" si="865"/>
        <v>UCOU</v>
      </c>
      <c r="AW4493" t="str">
        <f t="shared" si="864"/>
        <v>GENERAL COUNSEL</v>
      </c>
    </row>
    <row r="4494" spans="1:49">
      <c r="A4494" s="59">
        <v>2018</v>
      </c>
      <c r="B4494" t="s">
        <v>137</v>
      </c>
      <c r="C4494" t="s">
        <v>107</v>
      </c>
      <c r="D4494" t="s">
        <v>106</v>
      </c>
      <c r="E4494" t="s">
        <v>1501</v>
      </c>
      <c r="F4494" t="s">
        <v>228</v>
      </c>
      <c r="H4494" t="s">
        <v>1502</v>
      </c>
      <c r="I4494" s="170" t="s">
        <v>105</v>
      </c>
      <c r="J4494" t="s">
        <v>106</v>
      </c>
      <c r="K4494" t="s">
        <v>214</v>
      </c>
      <c r="L4494" t="s">
        <v>419</v>
      </c>
      <c r="M4494" t="s">
        <v>420</v>
      </c>
      <c r="N4494" t="s">
        <v>217</v>
      </c>
      <c r="O4494" t="s">
        <v>263</v>
      </c>
      <c r="P4494" t="s">
        <v>414</v>
      </c>
      <c r="Q4494" t="s">
        <v>415</v>
      </c>
      <c r="R4494" t="s">
        <v>416</v>
      </c>
      <c r="S4494" t="s">
        <v>338</v>
      </c>
      <c r="T4494" t="s">
        <v>339</v>
      </c>
      <c r="U4494" s="61" t="s">
        <v>340</v>
      </c>
      <c r="V4494" t="s">
        <v>249</v>
      </c>
      <c r="W4494" t="s">
        <v>263</v>
      </c>
      <c r="X4494" s="59">
        <v>31859</v>
      </c>
      <c r="Y4494" s="59">
        <v>31859</v>
      </c>
      <c r="AA4494" s="146" t="str">
        <f t="shared" si="861"/>
        <v>EX</v>
      </c>
      <c r="AB4494" s="146">
        <f t="shared" si="863"/>
        <v>0</v>
      </c>
      <c r="AC4494" t="str">
        <f t="shared" si="854"/>
        <v>EX</v>
      </c>
      <c r="AD4494" s="74">
        <f t="shared" si="855"/>
        <v>31859</v>
      </c>
      <c r="AE4494" s="74">
        <f t="shared" si="860"/>
        <v>31859</v>
      </c>
      <c r="AF4494">
        <v>1</v>
      </c>
      <c r="AG4494">
        <v>0</v>
      </c>
      <c r="AH4494" s="74">
        <v>0</v>
      </c>
      <c r="AJ4494" s="74">
        <f t="shared" si="856"/>
        <v>0</v>
      </c>
      <c r="AK4494" s="74">
        <f t="shared" si="862"/>
        <v>31859</v>
      </c>
      <c r="AL4494" t="str">
        <f t="shared" si="857"/>
        <v>N</v>
      </c>
      <c r="AN4494" t="s">
        <v>107</v>
      </c>
      <c r="AO4494" t="s">
        <v>106</v>
      </c>
      <c r="AP4494" t="str">
        <f t="shared" si="858"/>
        <v>9A</v>
      </c>
      <c r="AQ4494" s="145" t="s">
        <v>1826</v>
      </c>
      <c r="AR4494" t="str">
        <f t="shared" si="859"/>
        <v>1-Adjusted Base Budget</v>
      </c>
      <c r="AS4494" s="145" t="s">
        <v>1827</v>
      </c>
      <c r="AT4494" t="s">
        <v>213</v>
      </c>
      <c r="AV4494" t="str">
        <f t="shared" si="865"/>
        <v>UCOU</v>
      </c>
      <c r="AW4494" t="str">
        <f t="shared" si="864"/>
        <v>GENERAL COUNSEL</v>
      </c>
    </row>
    <row r="4495" spans="1:49">
      <c r="A4495" s="59">
        <v>2018</v>
      </c>
      <c r="B4495" t="s">
        <v>137</v>
      </c>
      <c r="C4495" t="s">
        <v>107</v>
      </c>
      <c r="D4495" t="s">
        <v>106</v>
      </c>
      <c r="E4495" t="s">
        <v>1498</v>
      </c>
      <c r="F4495" t="s">
        <v>228</v>
      </c>
      <c r="H4495" t="s">
        <v>106</v>
      </c>
      <c r="I4495" s="170" t="s">
        <v>105</v>
      </c>
      <c r="J4495" t="s">
        <v>106</v>
      </c>
      <c r="K4495" t="s">
        <v>214</v>
      </c>
      <c r="L4495" t="s">
        <v>568</v>
      </c>
      <c r="M4495" t="s">
        <v>569</v>
      </c>
      <c r="N4495" t="s">
        <v>217</v>
      </c>
      <c r="O4495" t="s">
        <v>263</v>
      </c>
      <c r="P4495" t="s">
        <v>414</v>
      </c>
      <c r="Q4495" t="s">
        <v>415</v>
      </c>
      <c r="R4495" t="s">
        <v>416</v>
      </c>
      <c r="S4495" t="s">
        <v>338</v>
      </c>
      <c r="T4495" t="s">
        <v>339</v>
      </c>
      <c r="U4495" s="61" t="s">
        <v>340</v>
      </c>
      <c r="V4495" t="s">
        <v>249</v>
      </c>
      <c r="W4495" t="s">
        <v>263</v>
      </c>
      <c r="X4495" s="59">
        <v>10276</v>
      </c>
      <c r="Y4495" s="59">
        <v>10276</v>
      </c>
      <c r="AA4495" s="146" t="str">
        <f t="shared" si="861"/>
        <v>EX</v>
      </c>
      <c r="AB4495" s="146">
        <f t="shared" si="863"/>
        <v>0</v>
      </c>
      <c r="AC4495" t="str">
        <f t="shared" si="854"/>
        <v>EX</v>
      </c>
      <c r="AD4495" s="74">
        <f t="shared" si="855"/>
        <v>10276</v>
      </c>
      <c r="AE4495" s="74">
        <f t="shared" si="860"/>
        <v>10276</v>
      </c>
      <c r="AF4495">
        <v>1</v>
      </c>
      <c r="AG4495">
        <v>0</v>
      </c>
      <c r="AH4495" s="74">
        <v>0</v>
      </c>
      <c r="AJ4495" s="74">
        <f t="shared" si="856"/>
        <v>0</v>
      </c>
      <c r="AK4495" s="74">
        <f t="shared" si="862"/>
        <v>10276</v>
      </c>
      <c r="AL4495" t="str">
        <f t="shared" si="857"/>
        <v>N</v>
      </c>
      <c r="AN4495" t="s">
        <v>107</v>
      </c>
      <c r="AO4495" t="s">
        <v>106</v>
      </c>
      <c r="AP4495" t="str">
        <f t="shared" si="858"/>
        <v>9A</v>
      </c>
      <c r="AQ4495" s="145" t="s">
        <v>1826</v>
      </c>
      <c r="AR4495" t="str">
        <f t="shared" si="859"/>
        <v>1-Adjusted Base Budget</v>
      </c>
      <c r="AS4495" s="145" t="s">
        <v>1827</v>
      </c>
      <c r="AT4495" t="s">
        <v>213</v>
      </c>
      <c r="AV4495" t="str">
        <f t="shared" si="865"/>
        <v>UCOU</v>
      </c>
      <c r="AW4495" t="str">
        <f t="shared" si="864"/>
        <v>GENERAL COUNSEL</v>
      </c>
    </row>
    <row r="4496" spans="1:49">
      <c r="A4496" s="59">
        <v>2018</v>
      </c>
      <c r="B4496" t="s">
        <v>137</v>
      </c>
      <c r="C4496" t="s">
        <v>107</v>
      </c>
      <c r="D4496" t="s">
        <v>106</v>
      </c>
      <c r="E4496" t="s">
        <v>1498</v>
      </c>
      <c r="F4496" t="s">
        <v>228</v>
      </c>
      <c r="H4496" t="s">
        <v>106</v>
      </c>
      <c r="I4496" s="170" t="s">
        <v>105</v>
      </c>
      <c r="J4496" t="s">
        <v>106</v>
      </c>
      <c r="K4496" t="s">
        <v>214</v>
      </c>
      <c r="L4496" t="s">
        <v>421</v>
      </c>
      <c r="M4496" t="s">
        <v>422</v>
      </c>
      <c r="N4496" t="s">
        <v>217</v>
      </c>
      <c r="O4496" t="s">
        <v>263</v>
      </c>
      <c r="P4496" t="s">
        <v>367</v>
      </c>
      <c r="Q4496" t="s">
        <v>368</v>
      </c>
      <c r="R4496" t="s">
        <v>369</v>
      </c>
      <c r="S4496" t="s">
        <v>370</v>
      </c>
      <c r="T4496" t="s">
        <v>368</v>
      </c>
      <c r="U4496" s="61" t="s">
        <v>371</v>
      </c>
      <c r="V4496" t="s">
        <v>249</v>
      </c>
      <c r="W4496" t="s">
        <v>263</v>
      </c>
      <c r="X4496" s="59">
        <v>6000</v>
      </c>
      <c r="Y4496" s="59">
        <v>6000</v>
      </c>
      <c r="AA4496" s="146" t="str">
        <f t="shared" si="861"/>
        <v>EX</v>
      </c>
      <c r="AB4496" s="146">
        <f t="shared" si="863"/>
        <v>0</v>
      </c>
      <c r="AC4496" t="str">
        <f t="shared" si="854"/>
        <v>EX</v>
      </c>
      <c r="AD4496" s="74">
        <f t="shared" si="855"/>
        <v>6000</v>
      </c>
      <c r="AE4496" s="74">
        <f t="shared" si="860"/>
        <v>6000</v>
      </c>
      <c r="AF4496">
        <v>1</v>
      </c>
      <c r="AG4496">
        <v>0</v>
      </c>
      <c r="AH4496" s="74">
        <v>0</v>
      </c>
      <c r="AJ4496" s="74">
        <f t="shared" si="856"/>
        <v>0</v>
      </c>
      <c r="AK4496" s="74">
        <f t="shared" si="862"/>
        <v>6000</v>
      </c>
      <c r="AL4496" t="str">
        <f t="shared" si="857"/>
        <v>N</v>
      </c>
      <c r="AN4496" t="s">
        <v>107</v>
      </c>
      <c r="AO4496" t="s">
        <v>106</v>
      </c>
      <c r="AP4496" t="str">
        <f t="shared" si="858"/>
        <v>9A</v>
      </c>
      <c r="AQ4496" s="145" t="s">
        <v>1826</v>
      </c>
      <c r="AR4496" t="str">
        <f t="shared" si="859"/>
        <v>1-Adjusted Base Budget</v>
      </c>
      <c r="AS4496" s="145" t="s">
        <v>1827</v>
      </c>
      <c r="AT4496" t="s">
        <v>213</v>
      </c>
      <c r="AV4496" t="str">
        <f t="shared" si="865"/>
        <v>UCOU</v>
      </c>
      <c r="AW4496" t="str">
        <f t="shared" si="864"/>
        <v>GENERAL COUNSEL</v>
      </c>
    </row>
    <row r="4497" spans="1:49">
      <c r="A4497" s="59">
        <v>2018</v>
      </c>
      <c r="B4497" t="s">
        <v>137</v>
      </c>
      <c r="C4497" t="s">
        <v>107</v>
      </c>
      <c r="D4497" t="s">
        <v>106</v>
      </c>
      <c r="E4497" t="s">
        <v>1499</v>
      </c>
      <c r="F4497" t="s">
        <v>228</v>
      </c>
      <c r="H4497" t="s">
        <v>1500</v>
      </c>
      <c r="I4497" s="170" t="s">
        <v>105</v>
      </c>
      <c r="J4497" t="s">
        <v>106</v>
      </c>
      <c r="K4497" t="s">
        <v>214</v>
      </c>
      <c r="L4497" t="s">
        <v>421</v>
      </c>
      <c r="M4497" t="s">
        <v>422</v>
      </c>
      <c r="N4497" t="s">
        <v>217</v>
      </c>
      <c r="O4497" t="s">
        <v>263</v>
      </c>
      <c r="P4497" t="s">
        <v>367</v>
      </c>
      <c r="Q4497" t="s">
        <v>368</v>
      </c>
      <c r="R4497" t="s">
        <v>369</v>
      </c>
      <c r="S4497" t="s">
        <v>370</v>
      </c>
      <c r="T4497" t="s">
        <v>368</v>
      </c>
      <c r="U4497" s="61" t="s">
        <v>371</v>
      </c>
      <c r="V4497" t="s">
        <v>249</v>
      </c>
      <c r="W4497" t="s">
        <v>263</v>
      </c>
      <c r="X4497" s="59">
        <v>5000</v>
      </c>
      <c r="Y4497" s="59">
        <v>5000</v>
      </c>
      <c r="AA4497" s="146" t="str">
        <f t="shared" si="861"/>
        <v>EX</v>
      </c>
      <c r="AB4497" s="146">
        <f t="shared" si="863"/>
        <v>0</v>
      </c>
      <c r="AC4497" t="str">
        <f t="shared" si="854"/>
        <v>EX</v>
      </c>
      <c r="AD4497" s="74">
        <f t="shared" si="855"/>
        <v>5000</v>
      </c>
      <c r="AE4497" s="74">
        <f t="shared" si="860"/>
        <v>5000</v>
      </c>
      <c r="AF4497">
        <v>1</v>
      </c>
      <c r="AG4497">
        <v>0</v>
      </c>
      <c r="AH4497" s="74">
        <v>0</v>
      </c>
      <c r="AJ4497" s="74">
        <f t="shared" si="856"/>
        <v>0</v>
      </c>
      <c r="AK4497" s="74">
        <f t="shared" si="862"/>
        <v>5000</v>
      </c>
      <c r="AL4497" t="str">
        <f t="shared" si="857"/>
        <v>N</v>
      </c>
      <c r="AN4497" t="s">
        <v>107</v>
      </c>
      <c r="AO4497" t="s">
        <v>106</v>
      </c>
      <c r="AP4497" t="str">
        <f t="shared" si="858"/>
        <v>9A</v>
      </c>
      <c r="AQ4497" s="145" t="s">
        <v>1826</v>
      </c>
      <c r="AR4497" t="str">
        <f t="shared" si="859"/>
        <v>1-Adjusted Base Budget</v>
      </c>
      <c r="AS4497" s="145" t="s">
        <v>1827</v>
      </c>
      <c r="AT4497" t="s">
        <v>213</v>
      </c>
      <c r="AV4497" t="str">
        <f t="shared" si="865"/>
        <v>UCOU</v>
      </c>
      <c r="AW4497" t="str">
        <f t="shared" si="864"/>
        <v>GENERAL COUNSEL</v>
      </c>
    </row>
    <row r="4498" spans="1:49">
      <c r="A4498" s="59">
        <v>2018</v>
      </c>
      <c r="B4498" t="s">
        <v>137</v>
      </c>
      <c r="C4498" t="s">
        <v>107</v>
      </c>
      <c r="D4498" t="s">
        <v>106</v>
      </c>
      <c r="E4498" t="s">
        <v>1501</v>
      </c>
      <c r="F4498" t="s">
        <v>228</v>
      </c>
      <c r="H4498" t="s">
        <v>1502</v>
      </c>
      <c r="I4498" s="170" t="s">
        <v>105</v>
      </c>
      <c r="J4498" t="s">
        <v>106</v>
      </c>
      <c r="K4498" t="s">
        <v>214</v>
      </c>
      <c r="L4498" t="s">
        <v>421</v>
      </c>
      <c r="M4498" t="s">
        <v>422</v>
      </c>
      <c r="N4498" t="s">
        <v>217</v>
      </c>
      <c r="O4498" t="s">
        <v>263</v>
      </c>
      <c r="P4498" t="s">
        <v>367</v>
      </c>
      <c r="Q4498" t="s">
        <v>368</v>
      </c>
      <c r="R4498" t="s">
        <v>369</v>
      </c>
      <c r="S4498" t="s">
        <v>370</v>
      </c>
      <c r="T4498" t="s">
        <v>368</v>
      </c>
      <c r="U4498" s="61" t="s">
        <v>371</v>
      </c>
      <c r="V4498" t="s">
        <v>249</v>
      </c>
      <c r="W4498" t="s">
        <v>263</v>
      </c>
      <c r="X4498" s="59">
        <v>3880</v>
      </c>
      <c r="Y4498" s="59">
        <v>3880</v>
      </c>
      <c r="AA4498" s="146" t="str">
        <f t="shared" si="861"/>
        <v>EX</v>
      </c>
      <c r="AB4498" s="146">
        <f t="shared" si="863"/>
        <v>0</v>
      </c>
      <c r="AC4498" t="str">
        <f t="shared" si="854"/>
        <v>EX</v>
      </c>
      <c r="AD4498" s="74">
        <f t="shared" si="855"/>
        <v>3880</v>
      </c>
      <c r="AE4498" s="74">
        <f t="shared" si="860"/>
        <v>3880</v>
      </c>
      <c r="AF4498">
        <v>1</v>
      </c>
      <c r="AG4498">
        <v>0</v>
      </c>
      <c r="AH4498" s="74">
        <v>0</v>
      </c>
      <c r="AJ4498" s="74">
        <f t="shared" si="856"/>
        <v>0</v>
      </c>
      <c r="AK4498" s="74">
        <f t="shared" si="862"/>
        <v>3880</v>
      </c>
      <c r="AL4498" t="str">
        <f t="shared" si="857"/>
        <v>N</v>
      </c>
      <c r="AN4498" t="s">
        <v>107</v>
      </c>
      <c r="AO4498" t="s">
        <v>106</v>
      </c>
      <c r="AP4498" t="str">
        <f t="shared" si="858"/>
        <v>9A</v>
      </c>
      <c r="AQ4498" s="145" t="s">
        <v>1826</v>
      </c>
      <c r="AR4498" t="str">
        <f t="shared" si="859"/>
        <v>1-Adjusted Base Budget</v>
      </c>
      <c r="AS4498" s="145" t="s">
        <v>1827</v>
      </c>
      <c r="AT4498" t="s">
        <v>213</v>
      </c>
      <c r="AV4498" t="str">
        <f t="shared" si="865"/>
        <v>UCOU</v>
      </c>
      <c r="AW4498" t="str">
        <f t="shared" si="864"/>
        <v>GENERAL COUNSEL</v>
      </c>
    </row>
    <row r="4499" spans="1:49">
      <c r="A4499" s="59">
        <v>2018</v>
      </c>
      <c r="B4499" t="s">
        <v>137</v>
      </c>
      <c r="C4499" t="s">
        <v>107</v>
      </c>
      <c r="D4499" t="s">
        <v>106</v>
      </c>
      <c r="E4499" t="s">
        <v>1498</v>
      </c>
      <c r="F4499" t="s">
        <v>228</v>
      </c>
      <c r="H4499" t="s">
        <v>106</v>
      </c>
      <c r="I4499" s="170" t="s">
        <v>105</v>
      </c>
      <c r="J4499" t="s">
        <v>106</v>
      </c>
      <c r="K4499" t="s">
        <v>214</v>
      </c>
      <c r="L4499" t="s">
        <v>425</v>
      </c>
      <c r="M4499" t="s">
        <v>426</v>
      </c>
      <c r="N4499" t="s">
        <v>217</v>
      </c>
      <c r="O4499" t="s">
        <v>263</v>
      </c>
      <c r="P4499" t="s">
        <v>367</v>
      </c>
      <c r="Q4499" t="s">
        <v>368</v>
      </c>
      <c r="R4499" t="s">
        <v>369</v>
      </c>
      <c r="S4499" t="s">
        <v>370</v>
      </c>
      <c r="T4499" t="s">
        <v>368</v>
      </c>
      <c r="U4499" s="61" t="s">
        <v>371</v>
      </c>
      <c r="V4499" t="s">
        <v>249</v>
      </c>
      <c r="W4499" t="s">
        <v>263</v>
      </c>
      <c r="X4499" s="59">
        <v>20000</v>
      </c>
      <c r="Y4499" s="59">
        <v>20000</v>
      </c>
      <c r="AA4499" s="146" t="str">
        <f t="shared" si="861"/>
        <v>EX</v>
      </c>
      <c r="AB4499" s="146">
        <f t="shared" si="863"/>
        <v>0</v>
      </c>
      <c r="AC4499" t="str">
        <f t="shared" ref="AC4499:AC4562" si="866">IF(O4499 =AA4499,W4499,"Allot/Xfer IN")</f>
        <v>EX</v>
      </c>
      <c r="AD4499" s="74">
        <f t="shared" ref="AD4499:AD4562" si="867">IF(O4499 =AA4499,Y4499,-Y4499)</f>
        <v>20000</v>
      </c>
      <c r="AE4499" s="74">
        <f t="shared" si="860"/>
        <v>20000</v>
      </c>
      <c r="AF4499">
        <v>1</v>
      </c>
      <c r="AG4499">
        <v>0</v>
      </c>
      <c r="AH4499" s="74">
        <v>0</v>
      </c>
      <c r="AJ4499" s="74">
        <f t="shared" ref="AJ4499:AJ4562" si="868">SUM(AG4499:AI4499)</f>
        <v>0</v>
      </c>
      <c r="AK4499" s="74">
        <f t="shared" si="862"/>
        <v>20000</v>
      </c>
      <c r="AL4499" t="str">
        <f t="shared" ref="AL4499:AL4562" si="869">IF(AF4499&lt;&gt;1,"Y","N")</f>
        <v>N</v>
      </c>
      <c r="AN4499" t="s">
        <v>107</v>
      </c>
      <c r="AO4499" t="s">
        <v>106</v>
      </c>
      <c r="AP4499" t="str">
        <f t="shared" ref="AP4499:AP4562" si="870">IF(AL4499 ="Y","99",I4499)</f>
        <v>9A</v>
      </c>
      <c r="AQ4499" s="145" t="s">
        <v>1826</v>
      </c>
      <c r="AR4499" t="str">
        <f t="shared" ref="AR4499:AR4562" si="871">IF(AM4499 ="y",AQ4499,IF(AG4499 &lt;&gt;0,"2-Provision for Compensation Incr","1-Adjusted Base Budget"))</f>
        <v>1-Adjusted Base Budget</v>
      </c>
      <c r="AS4499" s="145" t="s">
        <v>1827</v>
      </c>
      <c r="AT4499" t="s">
        <v>213</v>
      </c>
      <c r="AV4499" t="str">
        <f t="shared" si="865"/>
        <v>UCOU</v>
      </c>
      <c r="AW4499" t="str">
        <f t="shared" si="864"/>
        <v>GENERAL COUNSEL</v>
      </c>
    </row>
    <row r="4500" spans="1:49">
      <c r="A4500" s="59">
        <v>2018</v>
      </c>
      <c r="B4500" t="s">
        <v>137</v>
      </c>
      <c r="C4500" t="s">
        <v>107</v>
      </c>
      <c r="D4500" t="s">
        <v>106</v>
      </c>
      <c r="E4500" t="s">
        <v>1499</v>
      </c>
      <c r="F4500" t="s">
        <v>228</v>
      </c>
      <c r="H4500" t="s">
        <v>1500</v>
      </c>
      <c r="I4500" s="170" t="s">
        <v>105</v>
      </c>
      <c r="J4500" t="s">
        <v>106</v>
      </c>
      <c r="K4500" t="s">
        <v>214</v>
      </c>
      <c r="L4500" t="s">
        <v>425</v>
      </c>
      <c r="M4500" t="s">
        <v>426</v>
      </c>
      <c r="N4500" t="s">
        <v>217</v>
      </c>
      <c r="O4500" t="s">
        <v>263</v>
      </c>
      <c r="P4500" t="s">
        <v>367</v>
      </c>
      <c r="Q4500" t="s">
        <v>368</v>
      </c>
      <c r="R4500" t="s">
        <v>369</v>
      </c>
      <c r="S4500" t="s">
        <v>370</v>
      </c>
      <c r="T4500" t="s">
        <v>368</v>
      </c>
      <c r="U4500" s="61" t="s">
        <v>371</v>
      </c>
      <c r="V4500" t="s">
        <v>249</v>
      </c>
      <c r="W4500" t="s">
        <v>263</v>
      </c>
      <c r="X4500" s="59">
        <v>9000</v>
      </c>
      <c r="Y4500" s="59">
        <v>9000</v>
      </c>
      <c r="AA4500" s="146" t="str">
        <f t="shared" si="861"/>
        <v>EX</v>
      </c>
      <c r="AB4500" s="146">
        <f t="shared" si="863"/>
        <v>0</v>
      </c>
      <c r="AC4500" t="str">
        <f t="shared" si="866"/>
        <v>EX</v>
      </c>
      <c r="AD4500" s="74">
        <f t="shared" si="867"/>
        <v>9000</v>
      </c>
      <c r="AE4500" s="74">
        <f t="shared" ref="AE4500:AE4563" si="872">Y4500</f>
        <v>9000</v>
      </c>
      <c r="AF4500">
        <v>1</v>
      </c>
      <c r="AG4500">
        <v>0</v>
      </c>
      <c r="AH4500" s="74">
        <v>0</v>
      </c>
      <c r="AJ4500" s="74">
        <f t="shared" si="868"/>
        <v>0</v>
      </c>
      <c r="AK4500" s="74">
        <f t="shared" si="862"/>
        <v>9000</v>
      </c>
      <c r="AL4500" t="str">
        <f t="shared" si="869"/>
        <v>N</v>
      </c>
      <c r="AN4500" t="s">
        <v>107</v>
      </c>
      <c r="AO4500" t="s">
        <v>106</v>
      </c>
      <c r="AP4500" t="str">
        <f t="shared" si="870"/>
        <v>9A</v>
      </c>
      <c r="AQ4500" s="145" t="s">
        <v>1826</v>
      </c>
      <c r="AR4500" t="str">
        <f t="shared" si="871"/>
        <v>1-Adjusted Base Budget</v>
      </c>
      <c r="AS4500" s="145" t="s">
        <v>1827</v>
      </c>
      <c r="AT4500" t="s">
        <v>213</v>
      </c>
      <c r="AV4500" t="str">
        <f t="shared" si="865"/>
        <v>UCOU</v>
      </c>
      <c r="AW4500" t="str">
        <f t="shared" si="864"/>
        <v>GENERAL COUNSEL</v>
      </c>
    </row>
    <row r="4501" spans="1:49">
      <c r="A4501" s="59">
        <v>2018</v>
      </c>
      <c r="B4501" t="s">
        <v>137</v>
      </c>
      <c r="C4501" t="s">
        <v>107</v>
      </c>
      <c r="D4501" t="s">
        <v>106</v>
      </c>
      <c r="E4501" t="s">
        <v>1501</v>
      </c>
      <c r="F4501" t="s">
        <v>228</v>
      </c>
      <c r="H4501" t="s">
        <v>1502</v>
      </c>
      <c r="I4501" s="170" t="s">
        <v>105</v>
      </c>
      <c r="J4501" t="s">
        <v>106</v>
      </c>
      <c r="K4501" t="s">
        <v>214</v>
      </c>
      <c r="L4501" t="s">
        <v>425</v>
      </c>
      <c r="M4501" t="s">
        <v>426</v>
      </c>
      <c r="N4501" t="s">
        <v>217</v>
      </c>
      <c r="O4501" t="s">
        <v>263</v>
      </c>
      <c r="P4501" t="s">
        <v>367</v>
      </c>
      <c r="Q4501" t="s">
        <v>368</v>
      </c>
      <c r="R4501" t="s">
        <v>369</v>
      </c>
      <c r="S4501" t="s">
        <v>370</v>
      </c>
      <c r="T4501" t="s">
        <v>368</v>
      </c>
      <c r="U4501" s="61" t="s">
        <v>371</v>
      </c>
      <c r="V4501" t="s">
        <v>249</v>
      </c>
      <c r="W4501" t="s">
        <v>263</v>
      </c>
      <c r="X4501" s="59">
        <v>7500</v>
      </c>
      <c r="Y4501" s="59">
        <v>7500</v>
      </c>
      <c r="AA4501" s="146" t="str">
        <f t="shared" si="861"/>
        <v>EX</v>
      </c>
      <c r="AB4501" s="146">
        <f t="shared" si="863"/>
        <v>0</v>
      </c>
      <c r="AC4501" t="str">
        <f t="shared" si="866"/>
        <v>EX</v>
      </c>
      <c r="AD4501" s="74">
        <f t="shared" si="867"/>
        <v>7500</v>
      </c>
      <c r="AE4501" s="74">
        <f t="shared" si="872"/>
        <v>7500</v>
      </c>
      <c r="AF4501">
        <v>1</v>
      </c>
      <c r="AG4501">
        <v>0</v>
      </c>
      <c r="AH4501" s="74">
        <v>0</v>
      </c>
      <c r="AJ4501" s="74">
        <f t="shared" si="868"/>
        <v>0</v>
      </c>
      <c r="AK4501" s="74">
        <f t="shared" si="862"/>
        <v>7500</v>
      </c>
      <c r="AL4501" t="str">
        <f t="shared" si="869"/>
        <v>N</v>
      </c>
      <c r="AN4501" t="s">
        <v>107</v>
      </c>
      <c r="AO4501" t="s">
        <v>106</v>
      </c>
      <c r="AP4501" t="str">
        <f t="shared" si="870"/>
        <v>9A</v>
      </c>
      <c r="AQ4501" s="145" t="s">
        <v>1826</v>
      </c>
      <c r="AR4501" t="str">
        <f t="shared" si="871"/>
        <v>1-Adjusted Base Budget</v>
      </c>
      <c r="AS4501" s="145" t="s">
        <v>1827</v>
      </c>
      <c r="AT4501" t="s">
        <v>213</v>
      </c>
      <c r="AV4501" t="str">
        <f t="shared" si="865"/>
        <v>UCOU</v>
      </c>
      <c r="AW4501" t="str">
        <f t="shared" si="864"/>
        <v>GENERAL COUNSEL</v>
      </c>
    </row>
    <row r="4502" spans="1:49">
      <c r="A4502" s="59">
        <v>2018</v>
      </c>
      <c r="B4502" t="s">
        <v>137</v>
      </c>
      <c r="C4502" t="s">
        <v>107</v>
      </c>
      <c r="D4502" t="s">
        <v>106</v>
      </c>
      <c r="E4502" t="s">
        <v>1498</v>
      </c>
      <c r="F4502" t="s">
        <v>228</v>
      </c>
      <c r="H4502" t="s">
        <v>106</v>
      </c>
      <c r="I4502" s="170" t="s">
        <v>105</v>
      </c>
      <c r="J4502" t="s">
        <v>106</v>
      </c>
      <c r="K4502" t="s">
        <v>214</v>
      </c>
      <c r="L4502" t="s">
        <v>315</v>
      </c>
      <c r="M4502" t="s">
        <v>316</v>
      </c>
      <c r="N4502" t="s">
        <v>217</v>
      </c>
      <c r="O4502" t="s">
        <v>263</v>
      </c>
      <c r="P4502" t="s">
        <v>317</v>
      </c>
      <c r="Q4502" t="s">
        <v>318</v>
      </c>
      <c r="R4502" t="s">
        <v>319</v>
      </c>
      <c r="S4502" t="s">
        <v>281</v>
      </c>
      <c r="T4502" t="s">
        <v>282</v>
      </c>
      <c r="U4502" s="61" t="s">
        <v>283</v>
      </c>
      <c r="V4502" t="s">
        <v>249</v>
      </c>
      <c r="W4502" t="s">
        <v>219</v>
      </c>
      <c r="X4502" s="59">
        <v>130115</v>
      </c>
      <c r="Y4502" s="59">
        <v>130115</v>
      </c>
      <c r="AA4502" s="146" t="str">
        <f t="shared" si="861"/>
        <v>IN</v>
      </c>
      <c r="AB4502" s="146" t="str">
        <f t="shared" si="863"/>
        <v>10cr</v>
      </c>
      <c r="AC4502" t="str">
        <f t="shared" si="866"/>
        <v>Allot/Xfer IN</v>
      </c>
      <c r="AD4502" s="74">
        <f t="shared" si="867"/>
        <v>-130115</v>
      </c>
      <c r="AE4502" s="74">
        <f t="shared" si="872"/>
        <v>130115</v>
      </c>
      <c r="AF4502">
        <v>1</v>
      </c>
      <c r="AG4502">
        <v>0</v>
      </c>
      <c r="AH4502" s="74">
        <v>0</v>
      </c>
      <c r="AJ4502" s="74">
        <f t="shared" si="868"/>
        <v>0</v>
      </c>
      <c r="AK4502" s="74">
        <f t="shared" si="862"/>
        <v>130115</v>
      </c>
      <c r="AL4502" t="str">
        <f t="shared" si="869"/>
        <v>N</v>
      </c>
      <c r="AN4502" t="s">
        <v>107</v>
      </c>
      <c r="AO4502" t="s">
        <v>106</v>
      </c>
      <c r="AP4502" t="str">
        <f t="shared" si="870"/>
        <v>9A</v>
      </c>
      <c r="AQ4502" s="145" t="s">
        <v>1826</v>
      </c>
      <c r="AR4502" t="str">
        <f t="shared" si="871"/>
        <v>1-Adjusted Base Budget</v>
      </c>
      <c r="AS4502" s="145" t="s">
        <v>1827</v>
      </c>
      <c r="AT4502" t="s">
        <v>213</v>
      </c>
      <c r="AV4502" t="str">
        <f t="shared" si="865"/>
        <v>UCOU</v>
      </c>
      <c r="AW4502" t="str">
        <f t="shared" si="864"/>
        <v>GENERAL COUNSEL</v>
      </c>
    </row>
    <row r="4503" spans="1:49">
      <c r="A4503" s="59">
        <v>2018</v>
      </c>
      <c r="B4503" t="s">
        <v>137</v>
      </c>
      <c r="C4503" t="s">
        <v>107</v>
      </c>
      <c r="D4503" t="s">
        <v>106</v>
      </c>
      <c r="E4503" t="s">
        <v>1498</v>
      </c>
      <c r="F4503" t="s">
        <v>228</v>
      </c>
      <c r="H4503" t="s">
        <v>106</v>
      </c>
      <c r="I4503" s="170" t="s">
        <v>105</v>
      </c>
      <c r="J4503" t="s">
        <v>106</v>
      </c>
      <c r="K4503" t="s">
        <v>214</v>
      </c>
      <c r="L4503" t="s">
        <v>931</v>
      </c>
      <c r="M4503" t="s">
        <v>932</v>
      </c>
      <c r="N4503" t="s">
        <v>217</v>
      </c>
      <c r="O4503" t="s">
        <v>263</v>
      </c>
      <c r="P4503" t="s">
        <v>346</v>
      </c>
      <c r="Q4503" t="s">
        <v>345</v>
      </c>
      <c r="R4503" t="s">
        <v>347</v>
      </c>
      <c r="S4503" t="s">
        <v>338</v>
      </c>
      <c r="T4503" t="s">
        <v>339</v>
      </c>
      <c r="U4503" s="61" t="s">
        <v>340</v>
      </c>
      <c r="V4503" t="s">
        <v>249</v>
      </c>
      <c r="W4503" t="s">
        <v>263</v>
      </c>
      <c r="X4503" s="59">
        <v>60000</v>
      </c>
      <c r="Y4503" s="59">
        <v>60000</v>
      </c>
      <c r="AA4503" s="146" t="str">
        <f t="shared" si="861"/>
        <v>EX</v>
      </c>
      <c r="AB4503" s="146">
        <f t="shared" si="863"/>
        <v>0</v>
      </c>
      <c r="AC4503" t="str">
        <f t="shared" si="866"/>
        <v>EX</v>
      </c>
      <c r="AD4503" s="74">
        <f t="shared" si="867"/>
        <v>60000</v>
      </c>
      <c r="AE4503" s="74">
        <f t="shared" si="872"/>
        <v>60000</v>
      </c>
      <c r="AF4503">
        <v>1</v>
      </c>
      <c r="AG4503">
        <v>0</v>
      </c>
      <c r="AH4503" s="74">
        <v>0</v>
      </c>
      <c r="AJ4503" s="74">
        <f t="shared" si="868"/>
        <v>0</v>
      </c>
      <c r="AK4503" s="74">
        <f t="shared" si="862"/>
        <v>60000</v>
      </c>
      <c r="AL4503" t="str">
        <f t="shared" si="869"/>
        <v>N</v>
      </c>
      <c r="AN4503" t="s">
        <v>107</v>
      </c>
      <c r="AO4503" t="s">
        <v>106</v>
      </c>
      <c r="AP4503" t="str">
        <f t="shared" si="870"/>
        <v>9A</v>
      </c>
      <c r="AQ4503" s="145" t="s">
        <v>1826</v>
      </c>
      <c r="AR4503" t="str">
        <f t="shared" si="871"/>
        <v>1-Adjusted Base Budget</v>
      </c>
      <c r="AS4503" s="145" t="s">
        <v>1827</v>
      </c>
      <c r="AT4503" t="s">
        <v>213</v>
      </c>
      <c r="AV4503" t="str">
        <f t="shared" si="865"/>
        <v>UCOU</v>
      </c>
      <c r="AW4503" t="str">
        <f t="shared" si="864"/>
        <v>GENERAL COUNSEL</v>
      </c>
    </row>
    <row r="4504" spans="1:49">
      <c r="A4504" s="59">
        <v>2018</v>
      </c>
      <c r="B4504" t="s">
        <v>137</v>
      </c>
      <c r="C4504" t="s">
        <v>107</v>
      </c>
      <c r="D4504" t="s">
        <v>106</v>
      </c>
      <c r="E4504" t="s">
        <v>1498</v>
      </c>
      <c r="F4504" t="s">
        <v>228</v>
      </c>
      <c r="H4504" t="s">
        <v>106</v>
      </c>
      <c r="I4504" s="170" t="s">
        <v>105</v>
      </c>
      <c r="J4504" t="s">
        <v>106</v>
      </c>
      <c r="K4504" t="s">
        <v>214</v>
      </c>
      <c r="L4504" t="s">
        <v>574</v>
      </c>
      <c r="M4504" t="s">
        <v>575</v>
      </c>
      <c r="N4504" t="s">
        <v>576</v>
      </c>
      <c r="O4504" t="s">
        <v>263</v>
      </c>
      <c r="P4504" t="s">
        <v>379</v>
      </c>
      <c r="Q4504" t="s">
        <v>379</v>
      </c>
      <c r="R4504" t="s">
        <v>380</v>
      </c>
      <c r="S4504" t="s">
        <v>264</v>
      </c>
      <c r="T4504" t="s">
        <v>265</v>
      </c>
      <c r="U4504" s="61" t="s">
        <v>266</v>
      </c>
      <c r="V4504" t="s">
        <v>249</v>
      </c>
      <c r="W4504" t="s">
        <v>263</v>
      </c>
      <c r="X4504" s="59">
        <v>10000</v>
      </c>
      <c r="Y4504" s="59">
        <v>10000</v>
      </c>
      <c r="AA4504" s="146" t="str">
        <f t="shared" si="861"/>
        <v>EX</v>
      </c>
      <c r="AB4504" s="146">
        <f t="shared" si="863"/>
        <v>0</v>
      </c>
      <c r="AC4504" t="str">
        <f t="shared" si="866"/>
        <v>EX</v>
      </c>
      <c r="AD4504" s="74">
        <f t="shared" si="867"/>
        <v>10000</v>
      </c>
      <c r="AE4504" s="74">
        <f t="shared" si="872"/>
        <v>10000</v>
      </c>
      <c r="AF4504">
        <v>1</v>
      </c>
      <c r="AG4504">
        <v>0</v>
      </c>
      <c r="AH4504" s="74">
        <v>0</v>
      </c>
      <c r="AJ4504" s="74">
        <f t="shared" si="868"/>
        <v>0</v>
      </c>
      <c r="AK4504" s="74">
        <f t="shared" si="862"/>
        <v>10000</v>
      </c>
      <c r="AL4504" t="str">
        <f t="shared" si="869"/>
        <v>N</v>
      </c>
      <c r="AN4504" t="s">
        <v>107</v>
      </c>
      <c r="AO4504" t="s">
        <v>106</v>
      </c>
      <c r="AP4504" t="str">
        <f t="shared" si="870"/>
        <v>9A</v>
      </c>
      <c r="AQ4504" s="145" t="s">
        <v>1826</v>
      </c>
      <c r="AR4504" t="str">
        <f t="shared" si="871"/>
        <v>1-Adjusted Base Budget</v>
      </c>
      <c r="AS4504" s="145" t="s">
        <v>1827</v>
      </c>
      <c r="AT4504" t="s">
        <v>213</v>
      </c>
      <c r="AV4504" t="str">
        <f t="shared" si="865"/>
        <v>UCOU</v>
      </c>
      <c r="AW4504" t="str">
        <f t="shared" si="864"/>
        <v>GENERAL COUNSEL</v>
      </c>
    </row>
    <row r="4505" spans="1:49">
      <c r="A4505" s="59">
        <v>2018</v>
      </c>
      <c r="B4505" t="s">
        <v>137</v>
      </c>
      <c r="C4505" t="s">
        <v>110</v>
      </c>
      <c r="D4505" t="s">
        <v>1505</v>
      </c>
      <c r="E4505" t="s">
        <v>1514</v>
      </c>
      <c r="F4505" t="s">
        <v>228</v>
      </c>
      <c r="H4505" t="s">
        <v>1515</v>
      </c>
      <c r="I4505" s="170" t="s">
        <v>108</v>
      </c>
      <c r="J4505" t="s">
        <v>109</v>
      </c>
      <c r="K4505" t="s">
        <v>214</v>
      </c>
      <c r="L4505" t="s">
        <v>1375</v>
      </c>
      <c r="M4505" t="s">
        <v>1376</v>
      </c>
      <c r="N4505" t="s">
        <v>217</v>
      </c>
      <c r="O4505" t="s">
        <v>263</v>
      </c>
      <c r="P4505" t="s">
        <v>335</v>
      </c>
      <c r="Q4505" t="s">
        <v>336</v>
      </c>
      <c r="R4505" t="s">
        <v>337</v>
      </c>
      <c r="S4505" t="s">
        <v>338</v>
      </c>
      <c r="T4505" t="s">
        <v>339</v>
      </c>
      <c r="U4505" s="61" t="s">
        <v>340</v>
      </c>
      <c r="V4505" t="s">
        <v>585</v>
      </c>
      <c r="W4505" t="s">
        <v>263</v>
      </c>
      <c r="X4505" s="59">
        <v>4000</v>
      </c>
      <c r="Y4505" s="59">
        <v>4000</v>
      </c>
      <c r="AA4505" s="146" t="str">
        <f t="shared" si="861"/>
        <v>EX</v>
      </c>
      <c r="AB4505" s="146">
        <f t="shared" si="863"/>
        <v>0</v>
      </c>
      <c r="AC4505" t="str">
        <f t="shared" si="866"/>
        <v>EX</v>
      </c>
      <c r="AD4505" s="74">
        <f t="shared" si="867"/>
        <v>4000</v>
      </c>
      <c r="AE4505" s="74">
        <f t="shared" si="872"/>
        <v>4000</v>
      </c>
      <c r="AF4505">
        <v>1</v>
      </c>
      <c r="AG4505">
        <v>0</v>
      </c>
      <c r="AH4505" s="74">
        <v>0</v>
      </c>
      <c r="AJ4505" s="74">
        <f t="shared" si="868"/>
        <v>0</v>
      </c>
      <c r="AK4505" s="74">
        <f t="shared" si="862"/>
        <v>4000</v>
      </c>
      <c r="AL4505" t="str">
        <f t="shared" si="869"/>
        <v>N</v>
      </c>
      <c r="AN4505" t="s">
        <v>110</v>
      </c>
      <c r="AO4505" t="s">
        <v>109</v>
      </c>
      <c r="AP4505" t="str">
        <f t="shared" si="870"/>
        <v>9B</v>
      </c>
      <c r="AQ4505" s="145" t="s">
        <v>1826</v>
      </c>
      <c r="AR4505" t="str">
        <f t="shared" si="871"/>
        <v>1-Adjusted Base Budget</v>
      </c>
      <c r="AS4505" s="145" t="s">
        <v>1827</v>
      </c>
      <c r="AT4505" t="s">
        <v>213</v>
      </c>
      <c r="AV4505" t="str">
        <f t="shared" si="865"/>
        <v>ENGA</v>
      </c>
      <c r="AW4505" t="str">
        <f t="shared" si="864"/>
        <v>ENGAGEMENT</v>
      </c>
    </row>
    <row r="4506" spans="1:49">
      <c r="A4506" s="59">
        <v>2018</v>
      </c>
      <c r="B4506" t="s">
        <v>137</v>
      </c>
      <c r="C4506" t="s">
        <v>110</v>
      </c>
      <c r="D4506" t="s">
        <v>1505</v>
      </c>
      <c r="E4506" t="s">
        <v>1514</v>
      </c>
      <c r="F4506" t="s">
        <v>228</v>
      </c>
      <c r="H4506" t="s">
        <v>1515</v>
      </c>
      <c r="I4506" s="170" t="s">
        <v>108</v>
      </c>
      <c r="J4506" t="s">
        <v>109</v>
      </c>
      <c r="K4506" t="s">
        <v>214</v>
      </c>
      <c r="L4506" t="s">
        <v>609</v>
      </c>
      <c r="M4506" t="s">
        <v>610</v>
      </c>
      <c r="N4506" t="s">
        <v>217</v>
      </c>
      <c r="O4506" t="s">
        <v>263</v>
      </c>
      <c r="P4506" t="s">
        <v>335</v>
      </c>
      <c r="Q4506" t="s">
        <v>336</v>
      </c>
      <c r="R4506" t="s">
        <v>337</v>
      </c>
      <c r="S4506" t="s">
        <v>338</v>
      </c>
      <c r="T4506" t="s">
        <v>339</v>
      </c>
      <c r="U4506" s="61" t="s">
        <v>340</v>
      </c>
      <c r="V4506" t="s">
        <v>585</v>
      </c>
      <c r="W4506" t="s">
        <v>263</v>
      </c>
      <c r="X4506" s="59">
        <v>24000</v>
      </c>
      <c r="Y4506" s="59">
        <v>24000</v>
      </c>
      <c r="AA4506" s="146" t="str">
        <f t="shared" si="861"/>
        <v>EX</v>
      </c>
      <c r="AB4506" s="146">
        <f t="shared" si="863"/>
        <v>0</v>
      </c>
      <c r="AC4506" t="str">
        <f t="shared" si="866"/>
        <v>EX</v>
      </c>
      <c r="AD4506" s="74">
        <f t="shared" si="867"/>
        <v>24000</v>
      </c>
      <c r="AE4506" s="74">
        <f t="shared" si="872"/>
        <v>24000</v>
      </c>
      <c r="AF4506">
        <v>1</v>
      </c>
      <c r="AG4506">
        <v>0</v>
      </c>
      <c r="AH4506" s="74">
        <v>0</v>
      </c>
      <c r="AJ4506" s="74">
        <f t="shared" si="868"/>
        <v>0</v>
      </c>
      <c r="AK4506" s="74">
        <f t="shared" si="862"/>
        <v>24000</v>
      </c>
      <c r="AL4506" t="str">
        <f t="shared" si="869"/>
        <v>N</v>
      </c>
      <c r="AN4506" t="s">
        <v>110</v>
      </c>
      <c r="AO4506" t="s">
        <v>109</v>
      </c>
      <c r="AP4506" t="str">
        <f t="shared" si="870"/>
        <v>9B</v>
      </c>
      <c r="AQ4506" s="145" t="s">
        <v>1826</v>
      </c>
      <c r="AR4506" t="str">
        <f t="shared" si="871"/>
        <v>1-Adjusted Base Budget</v>
      </c>
      <c r="AS4506" s="145" t="s">
        <v>1827</v>
      </c>
      <c r="AT4506" t="s">
        <v>213</v>
      </c>
      <c r="AV4506" t="str">
        <f t="shared" si="865"/>
        <v>ENGA</v>
      </c>
      <c r="AW4506" t="str">
        <f t="shared" si="864"/>
        <v>ENGAGEMENT</v>
      </c>
    </row>
    <row r="4507" spans="1:49">
      <c r="A4507" s="59">
        <v>2018</v>
      </c>
      <c r="B4507" t="s">
        <v>137</v>
      </c>
      <c r="C4507" t="s">
        <v>110</v>
      </c>
      <c r="D4507" t="s">
        <v>1505</v>
      </c>
      <c r="E4507">
        <v>1913013</v>
      </c>
      <c r="F4507" t="s">
        <v>228</v>
      </c>
      <c r="H4507" t="s">
        <v>1517</v>
      </c>
      <c r="I4507" s="170" t="s">
        <v>108</v>
      </c>
      <c r="J4507" t="s">
        <v>109</v>
      </c>
      <c r="K4507" t="s">
        <v>214</v>
      </c>
      <c r="L4507" t="s">
        <v>126</v>
      </c>
      <c r="M4507" t="s">
        <v>345</v>
      </c>
      <c r="N4507" t="s">
        <v>217</v>
      </c>
      <c r="O4507" t="s">
        <v>263</v>
      </c>
      <c r="P4507" t="s">
        <v>346</v>
      </c>
      <c r="Q4507" t="s">
        <v>345</v>
      </c>
      <c r="R4507" t="s">
        <v>347</v>
      </c>
      <c r="S4507" t="s">
        <v>338</v>
      </c>
      <c r="T4507" t="s">
        <v>339</v>
      </c>
      <c r="U4507" s="61" t="s">
        <v>340</v>
      </c>
      <c r="V4507" t="s">
        <v>585</v>
      </c>
      <c r="W4507" t="s">
        <v>263</v>
      </c>
      <c r="X4507" s="59">
        <v>1472670</v>
      </c>
      <c r="Y4507" s="59">
        <v>1472670</v>
      </c>
      <c r="AA4507" s="146" t="str">
        <f t="shared" si="861"/>
        <v>EX</v>
      </c>
      <c r="AB4507" s="146">
        <f t="shared" si="863"/>
        <v>0</v>
      </c>
      <c r="AC4507" t="str">
        <f t="shared" si="866"/>
        <v>EX</v>
      </c>
      <c r="AD4507" s="74">
        <f t="shared" si="867"/>
        <v>1472670</v>
      </c>
      <c r="AE4507" s="74">
        <f t="shared" si="872"/>
        <v>1472670</v>
      </c>
      <c r="AF4507">
        <v>1.3809</v>
      </c>
      <c r="AG4507">
        <v>40672</v>
      </c>
      <c r="AH4507" s="74">
        <v>-31515.138000000126</v>
      </c>
      <c r="AJ4507" s="74">
        <f t="shared" si="868"/>
        <v>9156.8619999998737</v>
      </c>
      <c r="AK4507" s="74">
        <f t="shared" si="862"/>
        <v>1481826.862</v>
      </c>
      <c r="AL4507" t="str">
        <f t="shared" si="869"/>
        <v>Y</v>
      </c>
      <c r="AN4507" t="s">
        <v>110</v>
      </c>
      <c r="AO4507" t="s">
        <v>109</v>
      </c>
      <c r="AP4507" t="str">
        <f t="shared" si="870"/>
        <v>99</v>
      </c>
      <c r="AQ4507" s="145" t="s">
        <v>1826</v>
      </c>
      <c r="AR4507" t="str">
        <f t="shared" si="871"/>
        <v>2-Provision for Compensation Incr</v>
      </c>
      <c r="AS4507" s="145" t="s">
        <v>1827</v>
      </c>
      <c r="AT4507" t="s">
        <v>213</v>
      </c>
      <c r="AV4507" t="str">
        <f t="shared" si="865"/>
        <v>ENGA</v>
      </c>
      <c r="AW4507" t="str">
        <f t="shared" si="864"/>
        <v>ENGAGEMENT</v>
      </c>
    </row>
    <row r="4508" spans="1:49">
      <c r="A4508" s="59">
        <v>2018</v>
      </c>
      <c r="B4508" t="s">
        <v>137</v>
      </c>
      <c r="C4508" t="s">
        <v>110</v>
      </c>
      <c r="D4508" t="s">
        <v>1505</v>
      </c>
      <c r="E4508" t="s">
        <v>1518</v>
      </c>
      <c r="F4508" t="s">
        <v>228</v>
      </c>
      <c r="H4508" t="s">
        <v>1519</v>
      </c>
      <c r="I4508" s="170" t="s">
        <v>108</v>
      </c>
      <c r="J4508" t="s">
        <v>109</v>
      </c>
      <c r="K4508" t="s">
        <v>214</v>
      </c>
      <c r="L4508" t="s">
        <v>126</v>
      </c>
      <c r="M4508" t="s">
        <v>345</v>
      </c>
      <c r="N4508" t="s">
        <v>217</v>
      </c>
      <c r="O4508" t="s">
        <v>263</v>
      </c>
      <c r="P4508" t="s">
        <v>346</v>
      </c>
      <c r="Q4508" t="s">
        <v>345</v>
      </c>
      <c r="R4508" t="s">
        <v>347</v>
      </c>
      <c r="S4508" t="s">
        <v>338</v>
      </c>
      <c r="T4508" t="s">
        <v>339</v>
      </c>
      <c r="U4508" s="61" t="s">
        <v>340</v>
      </c>
      <c r="V4508" t="s">
        <v>585</v>
      </c>
      <c r="W4508" t="s">
        <v>263</v>
      </c>
      <c r="X4508" s="59">
        <v>859457</v>
      </c>
      <c r="Y4508" s="59">
        <v>859457</v>
      </c>
      <c r="AA4508" s="146" t="str">
        <f t="shared" si="861"/>
        <v>EX</v>
      </c>
      <c r="AB4508" s="146">
        <f t="shared" si="863"/>
        <v>0</v>
      </c>
      <c r="AC4508" t="str">
        <f t="shared" si="866"/>
        <v>EX</v>
      </c>
      <c r="AD4508" s="74">
        <f t="shared" si="867"/>
        <v>859457</v>
      </c>
      <c r="AE4508" s="74">
        <f t="shared" si="872"/>
        <v>859457</v>
      </c>
      <c r="AF4508">
        <v>1.3809</v>
      </c>
      <c r="AG4508">
        <v>23736</v>
      </c>
      <c r="AH4508" s="74">
        <v>-18392.379800000075</v>
      </c>
      <c r="AJ4508" s="74">
        <f t="shared" si="868"/>
        <v>5343.6201999999248</v>
      </c>
      <c r="AK4508" s="74">
        <f t="shared" si="862"/>
        <v>864800.62019999989</v>
      </c>
      <c r="AL4508" t="str">
        <f t="shared" si="869"/>
        <v>Y</v>
      </c>
      <c r="AN4508" t="s">
        <v>110</v>
      </c>
      <c r="AO4508" t="s">
        <v>109</v>
      </c>
      <c r="AP4508" t="str">
        <f t="shared" si="870"/>
        <v>99</v>
      </c>
      <c r="AQ4508" s="145" t="s">
        <v>1826</v>
      </c>
      <c r="AR4508" t="str">
        <f t="shared" si="871"/>
        <v>2-Provision for Compensation Incr</v>
      </c>
      <c r="AS4508" s="145" t="s">
        <v>1827</v>
      </c>
      <c r="AT4508" t="s">
        <v>213</v>
      </c>
      <c r="AV4508" t="str">
        <f t="shared" si="865"/>
        <v>ENGA</v>
      </c>
      <c r="AW4508" t="str">
        <f t="shared" si="864"/>
        <v>ENGAGEMENT</v>
      </c>
    </row>
    <row r="4509" spans="1:49">
      <c r="A4509" s="59">
        <v>2018</v>
      </c>
      <c r="B4509" t="s">
        <v>137</v>
      </c>
      <c r="C4509" t="s">
        <v>110</v>
      </c>
      <c r="D4509" t="s">
        <v>1505</v>
      </c>
      <c r="E4509" t="s">
        <v>1514</v>
      </c>
      <c r="F4509" t="s">
        <v>228</v>
      </c>
      <c r="H4509" t="s">
        <v>1515</v>
      </c>
      <c r="I4509" s="170" t="s">
        <v>108</v>
      </c>
      <c r="J4509" t="s">
        <v>109</v>
      </c>
      <c r="K4509" t="s">
        <v>214</v>
      </c>
      <c r="L4509" t="s">
        <v>126</v>
      </c>
      <c r="M4509" t="s">
        <v>345</v>
      </c>
      <c r="N4509" t="s">
        <v>217</v>
      </c>
      <c r="O4509" t="s">
        <v>263</v>
      </c>
      <c r="P4509" t="s">
        <v>346</v>
      </c>
      <c r="Q4509" t="s">
        <v>345</v>
      </c>
      <c r="R4509" t="s">
        <v>347</v>
      </c>
      <c r="S4509" t="s">
        <v>338</v>
      </c>
      <c r="T4509" t="s">
        <v>339</v>
      </c>
      <c r="U4509" s="61" t="s">
        <v>340</v>
      </c>
      <c r="V4509" t="s">
        <v>585</v>
      </c>
      <c r="W4509" t="s">
        <v>263</v>
      </c>
      <c r="X4509" s="59">
        <v>1700092</v>
      </c>
      <c r="Y4509" s="59">
        <v>1638891</v>
      </c>
      <c r="AA4509" s="146" t="str">
        <f t="shared" si="861"/>
        <v>EX</v>
      </c>
      <c r="AB4509" s="146">
        <f t="shared" si="863"/>
        <v>0</v>
      </c>
      <c r="AC4509" t="str">
        <f t="shared" si="866"/>
        <v>EX</v>
      </c>
      <c r="AD4509" s="74">
        <f t="shared" si="867"/>
        <v>1638891</v>
      </c>
      <c r="AE4509" s="74">
        <f t="shared" si="872"/>
        <v>1638891</v>
      </c>
      <c r="AF4509">
        <v>1.3809</v>
      </c>
      <c r="AG4509">
        <v>45263</v>
      </c>
      <c r="AH4509" s="74">
        <v>-35072.267400000143</v>
      </c>
      <c r="AJ4509" s="74">
        <f t="shared" si="868"/>
        <v>10190.732599999857</v>
      </c>
      <c r="AK4509" s="74">
        <f t="shared" si="862"/>
        <v>1649081.7325999998</v>
      </c>
      <c r="AL4509" t="str">
        <f t="shared" si="869"/>
        <v>Y</v>
      </c>
      <c r="AN4509" t="s">
        <v>110</v>
      </c>
      <c r="AO4509" t="s">
        <v>109</v>
      </c>
      <c r="AP4509" t="str">
        <f t="shared" si="870"/>
        <v>99</v>
      </c>
      <c r="AQ4509" s="145" t="s">
        <v>1826</v>
      </c>
      <c r="AR4509" t="str">
        <f t="shared" si="871"/>
        <v>2-Provision for Compensation Incr</v>
      </c>
      <c r="AS4509" s="145" t="s">
        <v>1827</v>
      </c>
      <c r="AT4509" t="s">
        <v>213</v>
      </c>
      <c r="AV4509" t="str">
        <f t="shared" si="865"/>
        <v>ENGA</v>
      </c>
      <c r="AW4509" t="str">
        <f t="shared" si="864"/>
        <v>ENGAGEMENT</v>
      </c>
    </row>
    <row r="4510" spans="1:49">
      <c r="A4510" s="59">
        <v>2018</v>
      </c>
      <c r="B4510" t="s">
        <v>137</v>
      </c>
      <c r="C4510" t="s">
        <v>110</v>
      </c>
      <c r="D4510" t="s">
        <v>1505</v>
      </c>
      <c r="E4510" t="s">
        <v>1514</v>
      </c>
      <c r="F4510" t="s">
        <v>228</v>
      </c>
      <c r="H4510" t="s">
        <v>1515</v>
      </c>
      <c r="I4510" s="170" t="s">
        <v>108</v>
      </c>
      <c r="J4510" t="s">
        <v>109</v>
      </c>
      <c r="K4510" t="s">
        <v>214</v>
      </c>
      <c r="L4510" t="s">
        <v>614</v>
      </c>
      <c r="M4510" t="s">
        <v>615</v>
      </c>
      <c r="N4510" t="s">
        <v>217</v>
      </c>
      <c r="O4510" t="s">
        <v>263</v>
      </c>
      <c r="P4510" t="s">
        <v>346</v>
      </c>
      <c r="Q4510" t="s">
        <v>345</v>
      </c>
      <c r="R4510" t="s">
        <v>347</v>
      </c>
      <c r="S4510" t="s">
        <v>338</v>
      </c>
      <c r="T4510" t="s">
        <v>339</v>
      </c>
      <c r="U4510" s="61" t="s">
        <v>340</v>
      </c>
      <c r="V4510" t="s">
        <v>585</v>
      </c>
      <c r="W4510" t="s">
        <v>263</v>
      </c>
      <c r="X4510" s="59">
        <v>14602</v>
      </c>
      <c r="Y4510" s="59">
        <v>14602</v>
      </c>
      <c r="AA4510" s="146" t="str">
        <f t="shared" si="861"/>
        <v>EX</v>
      </c>
      <c r="AB4510" s="146">
        <f t="shared" si="863"/>
        <v>0</v>
      </c>
      <c r="AC4510" t="str">
        <f t="shared" si="866"/>
        <v>EX</v>
      </c>
      <c r="AD4510" s="74">
        <f t="shared" si="867"/>
        <v>14602</v>
      </c>
      <c r="AE4510" s="74">
        <f t="shared" si="872"/>
        <v>14602</v>
      </c>
      <c r="AF4510">
        <v>1</v>
      </c>
      <c r="AG4510">
        <v>0</v>
      </c>
      <c r="AH4510" s="74">
        <v>0</v>
      </c>
      <c r="AJ4510" s="74">
        <f t="shared" si="868"/>
        <v>0</v>
      </c>
      <c r="AK4510" s="74">
        <f t="shared" si="862"/>
        <v>14602</v>
      </c>
      <c r="AL4510" t="str">
        <f t="shared" si="869"/>
        <v>N</v>
      </c>
      <c r="AN4510" t="s">
        <v>110</v>
      </c>
      <c r="AO4510" t="s">
        <v>109</v>
      </c>
      <c r="AP4510" t="str">
        <f t="shared" si="870"/>
        <v>9B</v>
      </c>
      <c r="AQ4510" s="145" t="s">
        <v>1826</v>
      </c>
      <c r="AR4510" t="str">
        <f t="shared" si="871"/>
        <v>1-Adjusted Base Budget</v>
      </c>
      <c r="AS4510" s="145" t="s">
        <v>1827</v>
      </c>
      <c r="AT4510" t="s">
        <v>213</v>
      </c>
      <c r="AV4510" t="str">
        <f t="shared" si="865"/>
        <v>ENGA</v>
      </c>
      <c r="AW4510" t="str">
        <f t="shared" si="864"/>
        <v>ENGAGEMENT</v>
      </c>
    </row>
    <row r="4511" spans="1:49">
      <c r="A4511" s="59">
        <v>2018</v>
      </c>
      <c r="B4511" t="s">
        <v>137</v>
      </c>
      <c r="C4511" t="s">
        <v>110</v>
      </c>
      <c r="D4511" t="s">
        <v>1505</v>
      </c>
      <c r="E4511" t="s">
        <v>1516</v>
      </c>
      <c r="F4511" t="s">
        <v>228</v>
      </c>
      <c r="H4511" t="s">
        <v>1517</v>
      </c>
      <c r="I4511" s="170" t="s">
        <v>108</v>
      </c>
      <c r="J4511" t="s">
        <v>109</v>
      </c>
      <c r="K4511" t="s">
        <v>214</v>
      </c>
      <c r="L4511" t="s">
        <v>127</v>
      </c>
      <c r="M4511" t="s">
        <v>455</v>
      </c>
      <c r="N4511" t="s">
        <v>217</v>
      </c>
      <c r="O4511" t="s">
        <v>263</v>
      </c>
      <c r="P4511" t="s">
        <v>346</v>
      </c>
      <c r="Q4511" t="s">
        <v>345</v>
      </c>
      <c r="R4511" t="s">
        <v>347</v>
      </c>
      <c r="S4511" t="s">
        <v>338</v>
      </c>
      <c r="T4511" t="s">
        <v>339</v>
      </c>
      <c r="U4511" s="61" t="s">
        <v>340</v>
      </c>
      <c r="V4511" t="s">
        <v>585</v>
      </c>
      <c r="W4511" t="s">
        <v>263</v>
      </c>
      <c r="X4511" s="59">
        <v>154149</v>
      </c>
      <c r="Y4511" s="59">
        <v>154149</v>
      </c>
      <c r="AA4511" s="146" t="str">
        <f t="shared" si="861"/>
        <v>EX</v>
      </c>
      <c r="AB4511" s="146">
        <f t="shared" si="863"/>
        <v>0</v>
      </c>
      <c r="AC4511" t="str">
        <f t="shared" si="866"/>
        <v>EX</v>
      </c>
      <c r="AD4511" s="74">
        <f t="shared" si="867"/>
        <v>154149</v>
      </c>
      <c r="AE4511" s="74">
        <f t="shared" si="872"/>
        <v>154149</v>
      </c>
      <c r="AF4511">
        <v>1.3809</v>
      </c>
      <c r="AG4511">
        <v>4257</v>
      </c>
      <c r="AH4511" s="74">
        <v>-3298.788600000013</v>
      </c>
      <c r="AJ4511" s="74">
        <f t="shared" si="868"/>
        <v>958.21139999998695</v>
      </c>
      <c r="AK4511" s="74">
        <f t="shared" si="862"/>
        <v>155107.2114</v>
      </c>
      <c r="AL4511" t="str">
        <f t="shared" si="869"/>
        <v>Y</v>
      </c>
      <c r="AN4511" t="s">
        <v>110</v>
      </c>
      <c r="AO4511" t="s">
        <v>109</v>
      </c>
      <c r="AP4511" t="str">
        <f t="shared" si="870"/>
        <v>99</v>
      </c>
      <c r="AQ4511" s="145" t="s">
        <v>1826</v>
      </c>
      <c r="AR4511" t="str">
        <f t="shared" si="871"/>
        <v>2-Provision for Compensation Incr</v>
      </c>
      <c r="AS4511" s="145" t="s">
        <v>1827</v>
      </c>
      <c r="AT4511" t="s">
        <v>213</v>
      </c>
      <c r="AV4511" t="str">
        <f t="shared" si="865"/>
        <v>ENGA</v>
      </c>
      <c r="AW4511" t="str">
        <f t="shared" si="864"/>
        <v>ENGAGEMENT</v>
      </c>
    </row>
    <row r="4512" spans="1:49">
      <c r="A4512" s="59">
        <v>2018</v>
      </c>
      <c r="B4512" t="s">
        <v>137</v>
      </c>
      <c r="C4512" t="s">
        <v>110</v>
      </c>
      <c r="D4512" t="s">
        <v>1505</v>
      </c>
      <c r="E4512" t="s">
        <v>1518</v>
      </c>
      <c r="F4512" t="s">
        <v>228</v>
      </c>
      <c r="H4512" t="s">
        <v>1519</v>
      </c>
      <c r="I4512" s="170" t="s">
        <v>108</v>
      </c>
      <c r="J4512" t="s">
        <v>109</v>
      </c>
      <c r="K4512" t="s">
        <v>214</v>
      </c>
      <c r="L4512" t="s">
        <v>127</v>
      </c>
      <c r="M4512" t="s">
        <v>455</v>
      </c>
      <c r="N4512" t="s">
        <v>217</v>
      </c>
      <c r="O4512" t="s">
        <v>263</v>
      </c>
      <c r="P4512" t="s">
        <v>346</v>
      </c>
      <c r="Q4512" t="s">
        <v>345</v>
      </c>
      <c r="R4512" t="s">
        <v>347</v>
      </c>
      <c r="S4512" t="s">
        <v>338</v>
      </c>
      <c r="T4512" t="s">
        <v>339</v>
      </c>
      <c r="U4512" s="61" t="s">
        <v>340</v>
      </c>
      <c r="V4512" t="s">
        <v>585</v>
      </c>
      <c r="W4512" t="s">
        <v>263</v>
      </c>
      <c r="X4512" s="59">
        <v>150946</v>
      </c>
      <c r="Y4512" s="59">
        <v>150946</v>
      </c>
      <c r="AA4512" s="146" t="str">
        <f t="shared" si="861"/>
        <v>EX</v>
      </c>
      <c r="AB4512" s="146">
        <f t="shared" si="863"/>
        <v>0</v>
      </c>
      <c r="AC4512" t="str">
        <f t="shared" si="866"/>
        <v>EX</v>
      </c>
      <c r="AD4512" s="74">
        <f t="shared" si="867"/>
        <v>150946</v>
      </c>
      <c r="AE4512" s="74">
        <f t="shared" si="872"/>
        <v>150946</v>
      </c>
      <c r="AF4512">
        <v>1.3809</v>
      </c>
      <c r="AG4512">
        <v>4169</v>
      </c>
      <c r="AH4512" s="74">
        <v>-3230.2444000000128</v>
      </c>
      <c r="AJ4512" s="74">
        <f t="shared" si="868"/>
        <v>938.75559999998723</v>
      </c>
      <c r="AK4512" s="74">
        <f t="shared" si="862"/>
        <v>151884.75559999997</v>
      </c>
      <c r="AL4512" t="str">
        <f t="shared" si="869"/>
        <v>Y</v>
      </c>
      <c r="AN4512" t="s">
        <v>110</v>
      </c>
      <c r="AO4512" t="s">
        <v>109</v>
      </c>
      <c r="AP4512" t="str">
        <f t="shared" si="870"/>
        <v>99</v>
      </c>
      <c r="AQ4512" s="145" t="s">
        <v>1826</v>
      </c>
      <c r="AR4512" t="str">
        <f t="shared" si="871"/>
        <v>2-Provision for Compensation Incr</v>
      </c>
      <c r="AS4512" s="145" t="s">
        <v>1827</v>
      </c>
      <c r="AT4512" t="s">
        <v>213</v>
      </c>
      <c r="AV4512" t="str">
        <f t="shared" si="865"/>
        <v>ENGA</v>
      </c>
      <c r="AW4512" t="str">
        <f t="shared" si="864"/>
        <v>ENGAGEMENT</v>
      </c>
    </row>
    <row r="4513" spans="1:49">
      <c r="A4513" s="59">
        <v>2018</v>
      </c>
      <c r="B4513" t="s">
        <v>137</v>
      </c>
      <c r="C4513" t="s">
        <v>110</v>
      </c>
      <c r="D4513" t="s">
        <v>1505</v>
      </c>
      <c r="E4513" t="s">
        <v>1516</v>
      </c>
      <c r="F4513" t="s">
        <v>228</v>
      </c>
      <c r="H4513" t="s">
        <v>1517</v>
      </c>
      <c r="I4513" s="170" t="s">
        <v>108</v>
      </c>
      <c r="J4513" t="s">
        <v>109</v>
      </c>
      <c r="K4513" t="s">
        <v>214</v>
      </c>
      <c r="L4513" t="s">
        <v>128</v>
      </c>
      <c r="M4513" t="s">
        <v>457</v>
      </c>
      <c r="N4513" t="s">
        <v>217</v>
      </c>
      <c r="O4513" t="s">
        <v>263</v>
      </c>
      <c r="P4513" t="s">
        <v>458</v>
      </c>
      <c r="Q4513" t="s">
        <v>459</v>
      </c>
      <c r="R4513" t="s">
        <v>460</v>
      </c>
      <c r="S4513" t="s">
        <v>338</v>
      </c>
      <c r="T4513" t="s">
        <v>339</v>
      </c>
      <c r="U4513" s="61" t="s">
        <v>340</v>
      </c>
      <c r="V4513" t="s">
        <v>585</v>
      </c>
      <c r="W4513" t="s">
        <v>263</v>
      </c>
      <c r="X4513" s="59">
        <v>45635</v>
      </c>
      <c r="Y4513" s="59">
        <v>45635</v>
      </c>
      <c r="AA4513" s="146" t="str">
        <f t="shared" si="861"/>
        <v>EX</v>
      </c>
      <c r="AB4513" s="146">
        <f t="shared" si="863"/>
        <v>0</v>
      </c>
      <c r="AC4513" t="str">
        <f t="shared" si="866"/>
        <v>EX</v>
      </c>
      <c r="AD4513" s="74">
        <f t="shared" si="867"/>
        <v>45635</v>
      </c>
      <c r="AE4513" s="74">
        <f t="shared" si="872"/>
        <v>45635</v>
      </c>
      <c r="AF4513">
        <v>1.3859999999999999</v>
      </c>
      <c r="AG4513">
        <v>1265</v>
      </c>
      <c r="AH4513" s="74">
        <v>-177.97650000000067</v>
      </c>
      <c r="AJ4513" s="74">
        <f t="shared" si="868"/>
        <v>1087.0234999999993</v>
      </c>
      <c r="AK4513" s="74">
        <f t="shared" si="862"/>
        <v>46722.023499999996</v>
      </c>
      <c r="AL4513" t="str">
        <f t="shared" si="869"/>
        <v>Y</v>
      </c>
      <c r="AN4513" t="s">
        <v>110</v>
      </c>
      <c r="AO4513" t="s">
        <v>109</v>
      </c>
      <c r="AP4513" t="str">
        <f t="shared" si="870"/>
        <v>99</v>
      </c>
      <c r="AQ4513" s="145" t="s">
        <v>1826</v>
      </c>
      <c r="AR4513" t="str">
        <f t="shared" si="871"/>
        <v>2-Provision for Compensation Incr</v>
      </c>
      <c r="AS4513" s="145" t="s">
        <v>1827</v>
      </c>
      <c r="AT4513" t="s">
        <v>213</v>
      </c>
      <c r="AV4513" t="str">
        <f t="shared" si="865"/>
        <v>ENGA</v>
      </c>
      <c r="AW4513" t="str">
        <f t="shared" si="864"/>
        <v>ENGAGEMENT</v>
      </c>
    </row>
    <row r="4514" spans="1:49">
      <c r="A4514" s="59">
        <v>2018</v>
      </c>
      <c r="B4514" t="s">
        <v>137</v>
      </c>
      <c r="C4514" t="s">
        <v>110</v>
      </c>
      <c r="D4514" t="s">
        <v>1505</v>
      </c>
      <c r="E4514" t="s">
        <v>1514</v>
      </c>
      <c r="F4514" t="s">
        <v>228</v>
      </c>
      <c r="H4514" t="s">
        <v>1515</v>
      </c>
      <c r="I4514" s="170" t="s">
        <v>108</v>
      </c>
      <c r="J4514" t="s">
        <v>109</v>
      </c>
      <c r="K4514" t="s">
        <v>214</v>
      </c>
      <c r="L4514" t="s">
        <v>128</v>
      </c>
      <c r="M4514" t="s">
        <v>457</v>
      </c>
      <c r="N4514" t="s">
        <v>217</v>
      </c>
      <c r="O4514" t="s">
        <v>263</v>
      </c>
      <c r="P4514" t="s">
        <v>458</v>
      </c>
      <c r="Q4514" t="s">
        <v>459</v>
      </c>
      <c r="R4514" t="s">
        <v>460</v>
      </c>
      <c r="S4514" t="s">
        <v>338</v>
      </c>
      <c r="T4514" t="s">
        <v>339</v>
      </c>
      <c r="U4514" s="61" t="s">
        <v>340</v>
      </c>
      <c r="V4514" t="s">
        <v>585</v>
      </c>
      <c r="W4514" t="s">
        <v>263</v>
      </c>
      <c r="X4514" s="59">
        <v>110948</v>
      </c>
      <c r="Y4514" s="59">
        <v>110948</v>
      </c>
      <c r="AA4514" s="146" t="str">
        <f t="shared" si="861"/>
        <v>EX</v>
      </c>
      <c r="AB4514" s="146">
        <f t="shared" si="863"/>
        <v>0</v>
      </c>
      <c r="AC4514" t="str">
        <f t="shared" si="866"/>
        <v>EX</v>
      </c>
      <c r="AD4514" s="74">
        <f t="shared" si="867"/>
        <v>110948</v>
      </c>
      <c r="AE4514" s="74">
        <f t="shared" si="872"/>
        <v>110948</v>
      </c>
      <c r="AF4514">
        <v>1.3859999999999999</v>
      </c>
      <c r="AG4514">
        <v>3075</v>
      </c>
      <c r="AH4514" s="74">
        <v>-432.6972000000016</v>
      </c>
      <c r="AJ4514" s="74">
        <f t="shared" si="868"/>
        <v>2642.3027999999986</v>
      </c>
      <c r="AK4514" s="74">
        <f t="shared" si="862"/>
        <v>113590.3028</v>
      </c>
      <c r="AL4514" t="str">
        <f t="shared" si="869"/>
        <v>Y</v>
      </c>
      <c r="AN4514" t="s">
        <v>110</v>
      </c>
      <c r="AO4514" t="s">
        <v>109</v>
      </c>
      <c r="AP4514" t="str">
        <f t="shared" si="870"/>
        <v>99</v>
      </c>
      <c r="AQ4514" s="145" t="s">
        <v>1826</v>
      </c>
      <c r="AR4514" t="str">
        <f t="shared" si="871"/>
        <v>2-Provision for Compensation Incr</v>
      </c>
      <c r="AS4514" s="145" t="s">
        <v>1827</v>
      </c>
      <c r="AT4514" t="s">
        <v>213</v>
      </c>
      <c r="AV4514" t="str">
        <f t="shared" si="865"/>
        <v>ENGA</v>
      </c>
      <c r="AW4514" t="str">
        <f t="shared" si="864"/>
        <v>ENGAGEMENT</v>
      </c>
    </row>
    <row r="4515" spans="1:49">
      <c r="A4515" s="59">
        <v>2018</v>
      </c>
      <c r="B4515" t="s">
        <v>137</v>
      </c>
      <c r="C4515" t="s">
        <v>110</v>
      </c>
      <c r="D4515" t="s">
        <v>1505</v>
      </c>
      <c r="E4515" t="s">
        <v>1514</v>
      </c>
      <c r="F4515" t="s">
        <v>228</v>
      </c>
      <c r="H4515" t="s">
        <v>1515</v>
      </c>
      <c r="I4515" s="170" t="s">
        <v>108</v>
      </c>
      <c r="J4515" t="s">
        <v>109</v>
      </c>
      <c r="K4515" t="s">
        <v>214</v>
      </c>
      <c r="L4515" t="s">
        <v>461</v>
      </c>
      <c r="M4515" t="s">
        <v>462</v>
      </c>
      <c r="N4515" t="s">
        <v>217</v>
      </c>
      <c r="O4515" t="s">
        <v>263</v>
      </c>
      <c r="P4515" t="s">
        <v>458</v>
      </c>
      <c r="Q4515" t="s">
        <v>459</v>
      </c>
      <c r="R4515" t="s">
        <v>460</v>
      </c>
      <c r="S4515" t="s">
        <v>338</v>
      </c>
      <c r="T4515" t="s">
        <v>339</v>
      </c>
      <c r="U4515" s="61" t="s">
        <v>340</v>
      </c>
      <c r="V4515" t="s">
        <v>585</v>
      </c>
      <c r="W4515" t="s">
        <v>263</v>
      </c>
      <c r="X4515" s="59">
        <v>32481</v>
      </c>
      <c r="Y4515" s="59">
        <v>32481</v>
      </c>
      <c r="AA4515" s="146" t="str">
        <f t="shared" si="861"/>
        <v>EX</v>
      </c>
      <c r="AB4515" s="146">
        <f t="shared" si="863"/>
        <v>0</v>
      </c>
      <c r="AC4515" t="str">
        <f t="shared" si="866"/>
        <v>EX</v>
      </c>
      <c r="AD4515" s="74">
        <f t="shared" si="867"/>
        <v>32481</v>
      </c>
      <c r="AE4515" s="74">
        <f t="shared" si="872"/>
        <v>32481</v>
      </c>
      <c r="AF4515">
        <v>1</v>
      </c>
      <c r="AG4515">
        <v>0</v>
      </c>
      <c r="AH4515" s="74">
        <v>0</v>
      </c>
      <c r="AJ4515" s="74">
        <f t="shared" si="868"/>
        <v>0</v>
      </c>
      <c r="AK4515" s="74">
        <f t="shared" si="862"/>
        <v>32481</v>
      </c>
      <c r="AL4515" t="str">
        <f t="shared" si="869"/>
        <v>N</v>
      </c>
      <c r="AN4515" t="s">
        <v>110</v>
      </c>
      <c r="AO4515" t="s">
        <v>109</v>
      </c>
      <c r="AP4515" t="str">
        <f t="shared" si="870"/>
        <v>9B</v>
      </c>
      <c r="AQ4515" s="145" t="s">
        <v>1826</v>
      </c>
      <c r="AR4515" t="str">
        <f t="shared" si="871"/>
        <v>1-Adjusted Base Budget</v>
      </c>
      <c r="AS4515" s="145" t="s">
        <v>1827</v>
      </c>
      <c r="AT4515" t="s">
        <v>213</v>
      </c>
      <c r="AV4515" t="str">
        <f t="shared" si="865"/>
        <v>ENGA</v>
      </c>
      <c r="AW4515" t="str">
        <f t="shared" si="864"/>
        <v>ENGAGEMENT</v>
      </c>
    </row>
    <row r="4516" spans="1:49">
      <c r="A4516" s="59">
        <v>2018</v>
      </c>
      <c r="B4516" t="s">
        <v>137</v>
      </c>
      <c r="C4516" t="s">
        <v>110</v>
      </c>
      <c r="D4516" t="s">
        <v>1505</v>
      </c>
      <c r="E4516" t="s">
        <v>1516</v>
      </c>
      <c r="F4516" t="s">
        <v>228</v>
      </c>
      <c r="H4516" t="s">
        <v>1517</v>
      </c>
      <c r="I4516" s="170" t="s">
        <v>108</v>
      </c>
      <c r="J4516" t="s">
        <v>109</v>
      </c>
      <c r="K4516" t="s">
        <v>214</v>
      </c>
      <c r="L4516" t="s">
        <v>463</v>
      </c>
      <c r="M4516" t="s">
        <v>464</v>
      </c>
      <c r="N4516" t="s">
        <v>217</v>
      </c>
      <c r="O4516" t="s">
        <v>263</v>
      </c>
      <c r="P4516" t="s">
        <v>465</v>
      </c>
      <c r="Q4516" t="s">
        <v>466</v>
      </c>
      <c r="R4516" t="s">
        <v>467</v>
      </c>
      <c r="S4516" t="s">
        <v>338</v>
      </c>
      <c r="T4516" t="s">
        <v>339</v>
      </c>
      <c r="U4516" s="61" t="s">
        <v>340</v>
      </c>
      <c r="V4516" t="s">
        <v>585</v>
      </c>
      <c r="W4516" t="s">
        <v>263</v>
      </c>
      <c r="X4516" s="59">
        <v>30000</v>
      </c>
      <c r="Y4516" s="59">
        <v>30000</v>
      </c>
      <c r="AA4516" s="146" t="str">
        <f t="shared" si="861"/>
        <v>EX</v>
      </c>
      <c r="AB4516" s="146">
        <f t="shared" si="863"/>
        <v>0</v>
      </c>
      <c r="AC4516" t="str">
        <f t="shared" si="866"/>
        <v>EX</v>
      </c>
      <c r="AD4516" s="74">
        <f t="shared" si="867"/>
        <v>30000</v>
      </c>
      <c r="AE4516" s="74">
        <f t="shared" si="872"/>
        <v>30000</v>
      </c>
      <c r="AF4516">
        <v>1</v>
      </c>
      <c r="AG4516">
        <v>0</v>
      </c>
      <c r="AH4516" s="74">
        <v>0</v>
      </c>
      <c r="AJ4516" s="74">
        <f t="shared" si="868"/>
        <v>0</v>
      </c>
      <c r="AK4516" s="74">
        <f t="shared" si="862"/>
        <v>30000</v>
      </c>
      <c r="AL4516" t="str">
        <f t="shared" si="869"/>
        <v>N</v>
      </c>
      <c r="AN4516" t="s">
        <v>110</v>
      </c>
      <c r="AO4516" t="s">
        <v>109</v>
      </c>
      <c r="AP4516" t="str">
        <f t="shared" si="870"/>
        <v>9B</v>
      </c>
      <c r="AQ4516" s="145" t="s">
        <v>1826</v>
      </c>
      <c r="AR4516" t="str">
        <f t="shared" si="871"/>
        <v>1-Adjusted Base Budget</v>
      </c>
      <c r="AS4516" s="145" t="s">
        <v>1827</v>
      </c>
      <c r="AT4516" t="s">
        <v>213</v>
      </c>
      <c r="AV4516" t="str">
        <f t="shared" si="865"/>
        <v>ENGA</v>
      </c>
      <c r="AW4516" t="str">
        <f t="shared" si="864"/>
        <v>ENGAGEMENT</v>
      </c>
    </row>
    <row r="4517" spans="1:49">
      <c r="A4517" s="59">
        <v>2018</v>
      </c>
      <c r="B4517" t="s">
        <v>137</v>
      </c>
      <c r="C4517" t="s">
        <v>110</v>
      </c>
      <c r="D4517" t="s">
        <v>1505</v>
      </c>
      <c r="E4517" t="s">
        <v>1518</v>
      </c>
      <c r="F4517" t="s">
        <v>228</v>
      </c>
      <c r="H4517" t="s">
        <v>1519</v>
      </c>
      <c r="I4517" s="170" t="s">
        <v>108</v>
      </c>
      <c r="J4517" t="s">
        <v>109</v>
      </c>
      <c r="K4517" t="s">
        <v>214</v>
      </c>
      <c r="L4517" t="s">
        <v>463</v>
      </c>
      <c r="M4517" t="s">
        <v>464</v>
      </c>
      <c r="N4517" t="s">
        <v>217</v>
      </c>
      <c r="O4517" t="s">
        <v>263</v>
      </c>
      <c r="P4517" t="s">
        <v>465</v>
      </c>
      <c r="Q4517" t="s">
        <v>466</v>
      </c>
      <c r="R4517" t="s">
        <v>467</v>
      </c>
      <c r="S4517" t="s">
        <v>338</v>
      </c>
      <c r="T4517" t="s">
        <v>339</v>
      </c>
      <c r="U4517" s="61" t="s">
        <v>340</v>
      </c>
      <c r="V4517" t="s">
        <v>585</v>
      </c>
      <c r="W4517" t="s">
        <v>263</v>
      </c>
      <c r="X4517" s="59">
        <v>34556</v>
      </c>
      <c r="Y4517" s="59">
        <v>34556</v>
      </c>
      <c r="AA4517" s="146" t="str">
        <f t="shared" si="861"/>
        <v>EX</v>
      </c>
      <c r="AB4517" s="146">
        <f t="shared" si="863"/>
        <v>0</v>
      </c>
      <c r="AC4517" t="str">
        <f t="shared" si="866"/>
        <v>EX</v>
      </c>
      <c r="AD4517" s="74">
        <f t="shared" si="867"/>
        <v>34556</v>
      </c>
      <c r="AE4517" s="74">
        <f t="shared" si="872"/>
        <v>34556</v>
      </c>
      <c r="AF4517">
        <v>1</v>
      </c>
      <c r="AG4517">
        <v>0</v>
      </c>
      <c r="AH4517" s="74">
        <v>0</v>
      </c>
      <c r="AJ4517" s="74">
        <f t="shared" si="868"/>
        <v>0</v>
      </c>
      <c r="AK4517" s="74">
        <f t="shared" si="862"/>
        <v>34556</v>
      </c>
      <c r="AL4517" t="str">
        <f t="shared" si="869"/>
        <v>N</v>
      </c>
      <c r="AN4517" t="s">
        <v>110</v>
      </c>
      <c r="AO4517" t="s">
        <v>109</v>
      </c>
      <c r="AP4517" t="str">
        <f t="shared" si="870"/>
        <v>9B</v>
      </c>
      <c r="AQ4517" s="145" t="s">
        <v>1826</v>
      </c>
      <c r="AR4517" t="str">
        <f t="shared" si="871"/>
        <v>1-Adjusted Base Budget</v>
      </c>
      <c r="AS4517" s="145" t="s">
        <v>1827</v>
      </c>
      <c r="AT4517" t="s">
        <v>213</v>
      </c>
      <c r="AV4517" t="str">
        <f t="shared" si="865"/>
        <v>ENGA</v>
      </c>
      <c r="AW4517" t="str">
        <f t="shared" si="864"/>
        <v>ENGAGEMENT</v>
      </c>
    </row>
    <row r="4518" spans="1:49">
      <c r="A4518" s="59">
        <v>2018</v>
      </c>
      <c r="B4518" t="s">
        <v>137</v>
      </c>
      <c r="C4518" t="s">
        <v>110</v>
      </c>
      <c r="D4518" t="s">
        <v>1505</v>
      </c>
      <c r="E4518" t="s">
        <v>1514</v>
      </c>
      <c r="F4518" t="s">
        <v>228</v>
      </c>
      <c r="H4518" t="s">
        <v>1515</v>
      </c>
      <c r="I4518" s="170" t="s">
        <v>108</v>
      </c>
      <c r="J4518" t="s">
        <v>109</v>
      </c>
      <c r="K4518" t="s">
        <v>214</v>
      </c>
      <c r="L4518" t="s">
        <v>463</v>
      </c>
      <c r="M4518" t="s">
        <v>464</v>
      </c>
      <c r="N4518" t="s">
        <v>217</v>
      </c>
      <c r="O4518" t="s">
        <v>263</v>
      </c>
      <c r="P4518" t="s">
        <v>465</v>
      </c>
      <c r="Q4518" t="s">
        <v>466</v>
      </c>
      <c r="R4518" t="s">
        <v>467</v>
      </c>
      <c r="S4518" t="s">
        <v>338</v>
      </c>
      <c r="T4518" t="s">
        <v>339</v>
      </c>
      <c r="U4518" s="61" t="s">
        <v>340</v>
      </c>
      <c r="V4518" t="s">
        <v>585</v>
      </c>
      <c r="W4518" t="s">
        <v>263</v>
      </c>
      <c r="X4518" s="59">
        <v>71452</v>
      </c>
      <c r="Y4518" s="59">
        <v>71452</v>
      </c>
      <c r="AA4518" s="146" t="str">
        <f t="shared" si="861"/>
        <v>EX</v>
      </c>
      <c r="AB4518" s="146">
        <f t="shared" si="863"/>
        <v>0</v>
      </c>
      <c r="AC4518" t="str">
        <f t="shared" si="866"/>
        <v>EX</v>
      </c>
      <c r="AD4518" s="74">
        <f t="shared" si="867"/>
        <v>71452</v>
      </c>
      <c r="AE4518" s="74">
        <f t="shared" si="872"/>
        <v>71452</v>
      </c>
      <c r="AF4518">
        <v>1</v>
      </c>
      <c r="AG4518">
        <v>0</v>
      </c>
      <c r="AH4518" s="74">
        <v>0</v>
      </c>
      <c r="AJ4518" s="74">
        <f t="shared" si="868"/>
        <v>0</v>
      </c>
      <c r="AK4518" s="74">
        <f t="shared" si="862"/>
        <v>71452</v>
      </c>
      <c r="AL4518" t="str">
        <f t="shared" si="869"/>
        <v>N</v>
      </c>
      <c r="AN4518" t="s">
        <v>110</v>
      </c>
      <c r="AO4518" t="s">
        <v>109</v>
      </c>
      <c r="AP4518" t="str">
        <f t="shared" si="870"/>
        <v>9B</v>
      </c>
      <c r="AQ4518" s="145" t="s">
        <v>1826</v>
      </c>
      <c r="AR4518" t="str">
        <f t="shared" si="871"/>
        <v>1-Adjusted Base Budget</v>
      </c>
      <c r="AS4518" s="145" t="s">
        <v>1827</v>
      </c>
      <c r="AT4518" t="s">
        <v>213</v>
      </c>
      <c r="AV4518" t="str">
        <f t="shared" si="865"/>
        <v>ENGA</v>
      </c>
      <c r="AW4518" t="str">
        <f t="shared" si="864"/>
        <v>ENGAGEMENT</v>
      </c>
    </row>
    <row r="4519" spans="1:49">
      <c r="A4519" s="59">
        <v>2018</v>
      </c>
      <c r="B4519" t="s">
        <v>137</v>
      </c>
      <c r="C4519" t="s">
        <v>110</v>
      </c>
      <c r="D4519" t="s">
        <v>1505</v>
      </c>
      <c r="E4519" t="s">
        <v>1508</v>
      </c>
      <c r="F4519" t="s">
        <v>228</v>
      </c>
      <c r="H4519" t="s">
        <v>1509</v>
      </c>
      <c r="I4519" s="170" t="s">
        <v>108</v>
      </c>
      <c r="J4519" t="s">
        <v>109</v>
      </c>
      <c r="K4519" t="s">
        <v>214</v>
      </c>
      <c r="L4519" t="s">
        <v>783</v>
      </c>
      <c r="M4519" t="s">
        <v>784</v>
      </c>
      <c r="N4519" t="s">
        <v>217</v>
      </c>
      <c r="O4519" t="s">
        <v>263</v>
      </c>
      <c r="P4519" t="s">
        <v>699</v>
      </c>
      <c r="Q4519" t="s">
        <v>700</v>
      </c>
      <c r="R4519" t="s">
        <v>701</v>
      </c>
      <c r="S4519" t="s">
        <v>264</v>
      </c>
      <c r="T4519" t="s">
        <v>265</v>
      </c>
      <c r="U4519" s="61" t="s">
        <v>266</v>
      </c>
      <c r="V4519" t="s">
        <v>585</v>
      </c>
      <c r="W4519" t="s">
        <v>263</v>
      </c>
      <c r="X4519" s="59">
        <v>80</v>
      </c>
      <c r="Y4519" s="59">
        <v>80</v>
      </c>
      <c r="AA4519" s="146" t="str">
        <f t="shared" si="861"/>
        <v>EX</v>
      </c>
      <c r="AB4519" s="146">
        <f t="shared" si="863"/>
        <v>0</v>
      </c>
      <c r="AC4519" t="str">
        <f t="shared" si="866"/>
        <v>EX</v>
      </c>
      <c r="AD4519" s="74">
        <f t="shared" si="867"/>
        <v>80</v>
      </c>
      <c r="AE4519" s="74">
        <f t="shared" si="872"/>
        <v>80</v>
      </c>
      <c r="AF4519">
        <v>1</v>
      </c>
      <c r="AG4519">
        <v>0</v>
      </c>
      <c r="AH4519" s="74">
        <v>0</v>
      </c>
      <c r="AJ4519" s="74">
        <f t="shared" si="868"/>
        <v>0</v>
      </c>
      <c r="AK4519" s="74">
        <f t="shared" si="862"/>
        <v>80</v>
      </c>
      <c r="AL4519" t="str">
        <f t="shared" si="869"/>
        <v>N</v>
      </c>
      <c r="AN4519" t="s">
        <v>110</v>
      </c>
      <c r="AO4519" t="s">
        <v>109</v>
      </c>
      <c r="AP4519" t="str">
        <f t="shared" si="870"/>
        <v>9B</v>
      </c>
      <c r="AQ4519" s="145" t="s">
        <v>1826</v>
      </c>
      <c r="AR4519" t="str">
        <f t="shared" si="871"/>
        <v>1-Adjusted Base Budget</v>
      </c>
      <c r="AS4519" s="145" t="s">
        <v>1827</v>
      </c>
      <c r="AT4519" t="s">
        <v>213</v>
      </c>
      <c r="AV4519" t="str">
        <f t="shared" si="865"/>
        <v>ENGA</v>
      </c>
      <c r="AW4519" t="str">
        <f t="shared" si="864"/>
        <v>ENGAGEMENT</v>
      </c>
    </row>
    <row r="4520" spans="1:49">
      <c r="A4520" s="59">
        <v>2018</v>
      </c>
      <c r="B4520" t="s">
        <v>137</v>
      </c>
      <c r="C4520" t="s">
        <v>110</v>
      </c>
      <c r="D4520" t="s">
        <v>1505</v>
      </c>
      <c r="E4520" t="s">
        <v>1520</v>
      </c>
      <c r="F4520" t="s">
        <v>228</v>
      </c>
      <c r="H4520" t="s">
        <v>1521</v>
      </c>
      <c r="I4520" s="170" t="s">
        <v>108</v>
      </c>
      <c r="J4520" t="s">
        <v>109</v>
      </c>
      <c r="K4520" t="s">
        <v>214</v>
      </c>
      <c r="L4520" t="s">
        <v>783</v>
      </c>
      <c r="M4520" t="s">
        <v>784</v>
      </c>
      <c r="N4520" t="s">
        <v>217</v>
      </c>
      <c r="O4520" t="s">
        <v>263</v>
      </c>
      <c r="P4520" t="s">
        <v>699</v>
      </c>
      <c r="Q4520" t="s">
        <v>700</v>
      </c>
      <c r="R4520" t="s">
        <v>701</v>
      </c>
      <c r="S4520" t="s">
        <v>264</v>
      </c>
      <c r="T4520" t="s">
        <v>265</v>
      </c>
      <c r="U4520" s="61" t="s">
        <v>266</v>
      </c>
      <c r="V4520" t="s">
        <v>585</v>
      </c>
      <c r="W4520" t="s">
        <v>263</v>
      </c>
      <c r="X4520" s="59">
        <v>300</v>
      </c>
      <c r="Y4520" s="59">
        <v>300</v>
      </c>
      <c r="AA4520" s="146" t="str">
        <f t="shared" si="861"/>
        <v>EX</v>
      </c>
      <c r="AB4520" s="146">
        <f t="shared" si="863"/>
        <v>0</v>
      </c>
      <c r="AC4520" t="str">
        <f t="shared" si="866"/>
        <v>EX</v>
      </c>
      <c r="AD4520" s="74">
        <f t="shared" si="867"/>
        <v>300</v>
      </c>
      <c r="AE4520" s="74">
        <f t="shared" si="872"/>
        <v>300</v>
      </c>
      <c r="AF4520">
        <v>1</v>
      </c>
      <c r="AG4520">
        <v>0</v>
      </c>
      <c r="AH4520" s="74">
        <v>0</v>
      </c>
      <c r="AJ4520" s="74">
        <f t="shared" si="868"/>
        <v>0</v>
      </c>
      <c r="AK4520" s="74">
        <f t="shared" si="862"/>
        <v>300</v>
      </c>
      <c r="AL4520" t="str">
        <f t="shared" si="869"/>
        <v>N</v>
      </c>
      <c r="AN4520" t="s">
        <v>110</v>
      </c>
      <c r="AO4520" t="s">
        <v>109</v>
      </c>
      <c r="AP4520" t="str">
        <f t="shared" si="870"/>
        <v>9B</v>
      </c>
      <c r="AQ4520" s="145" t="s">
        <v>1826</v>
      </c>
      <c r="AR4520" t="str">
        <f t="shared" si="871"/>
        <v>1-Adjusted Base Budget</v>
      </c>
      <c r="AS4520" s="145" t="s">
        <v>1827</v>
      </c>
      <c r="AT4520" t="s">
        <v>213</v>
      </c>
      <c r="AV4520" t="str">
        <f t="shared" si="865"/>
        <v>ENGA</v>
      </c>
      <c r="AW4520" t="str">
        <f t="shared" si="864"/>
        <v>ENGAGEMENT</v>
      </c>
    </row>
    <row r="4521" spans="1:49">
      <c r="A4521" s="59">
        <v>2018</v>
      </c>
      <c r="B4521" t="s">
        <v>137</v>
      </c>
      <c r="C4521" t="s">
        <v>110</v>
      </c>
      <c r="D4521" t="s">
        <v>1505</v>
      </c>
      <c r="E4521" t="s">
        <v>1510</v>
      </c>
      <c r="F4521" t="s">
        <v>228</v>
      </c>
      <c r="H4521" t="s">
        <v>1511</v>
      </c>
      <c r="I4521" s="170" t="s">
        <v>108</v>
      </c>
      <c r="J4521" t="s">
        <v>109</v>
      </c>
      <c r="K4521" t="s">
        <v>214</v>
      </c>
      <c r="L4521" t="s">
        <v>783</v>
      </c>
      <c r="M4521" t="s">
        <v>784</v>
      </c>
      <c r="N4521" t="s">
        <v>217</v>
      </c>
      <c r="O4521" t="s">
        <v>263</v>
      </c>
      <c r="P4521" t="s">
        <v>699</v>
      </c>
      <c r="Q4521" t="s">
        <v>700</v>
      </c>
      <c r="R4521" t="s">
        <v>701</v>
      </c>
      <c r="S4521" t="s">
        <v>264</v>
      </c>
      <c r="T4521" t="s">
        <v>265</v>
      </c>
      <c r="U4521" s="61" t="s">
        <v>266</v>
      </c>
      <c r="V4521" t="s">
        <v>585</v>
      </c>
      <c r="W4521" t="s">
        <v>263</v>
      </c>
      <c r="X4521" s="59">
        <v>125</v>
      </c>
      <c r="Y4521" s="59">
        <v>125</v>
      </c>
      <c r="AA4521" s="146" t="str">
        <f t="shared" ref="AA4521:AA4584" si="873">IF(P4521 ="CORI","IN",IF(P4521 ="TRIN","IN",O4521))</f>
        <v>EX</v>
      </c>
      <c r="AB4521" s="146">
        <f t="shared" si="863"/>
        <v>0</v>
      </c>
      <c r="AC4521" t="str">
        <f t="shared" si="866"/>
        <v>EX</v>
      </c>
      <c r="AD4521" s="74">
        <f t="shared" si="867"/>
        <v>125</v>
      </c>
      <c r="AE4521" s="74">
        <f t="shared" si="872"/>
        <v>125</v>
      </c>
      <c r="AF4521">
        <v>1</v>
      </c>
      <c r="AG4521">
        <v>0</v>
      </c>
      <c r="AH4521" s="74">
        <v>0</v>
      </c>
      <c r="AJ4521" s="74">
        <f t="shared" si="868"/>
        <v>0</v>
      </c>
      <c r="AK4521" s="74">
        <f t="shared" si="862"/>
        <v>125</v>
      </c>
      <c r="AL4521" t="str">
        <f t="shared" si="869"/>
        <v>N</v>
      </c>
      <c r="AN4521" t="s">
        <v>110</v>
      </c>
      <c r="AO4521" t="s">
        <v>109</v>
      </c>
      <c r="AP4521" t="str">
        <f t="shared" si="870"/>
        <v>9B</v>
      </c>
      <c r="AQ4521" s="145" t="s">
        <v>1826</v>
      </c>
      <c r="AR4521" t="str">
        <f t="shared" si="871"/>
        <v>1-Adjusted Base Budget</v>
      </c>
      <c r="AS4521" s="145" t="s">
        <v>1827</v>
      </c>
      <c r="AT4521" t="s">
        <v>213</v>
      </c>
      <c r="AV4521" t="str">
        <f t="shared" si="865"/>
        <v>ENGA</v>
      </c>
      <c r="AW4521" t="str">
        <f t="shared" si="864"/>
        <v>ENGAGEMENT</v>
      </c>
    </row>
    <row r="4522" spans="1:49">
      <c r="A4522" s="59">
        <v>2018</v>
      </c>
      <c r="B4522" t="s">
        <v>137</v>
      </c>
      <c r="C4522" t="s">
        <v>110</v>
      </c>
      <c r="D4522" t="s">
        <v>1505</v>
      </c>
      <c r="E4522" t="s">
        <v>1508</v>
      </c>
      <c r="F4522" t="s">
        <v>228</v>
      </c>
      <c r="H4522" t="s">
        <v>1509</v>
      </c>
      <c r="I4522" s="170" t="s">
        <v>108</v>
      </c>
      <c r="J4522" t="s">
        <v>109</v>
      </c>
      <c r="K4522" t="s">
        <v>214</v>
      </c>
      <c r="L4522" t="s">
        <v>350</v>
      </c>
      <c r="M4522" t="s">
        <v>351</v>
      </c>
      <c r="N4522" t="s">
        <v>217</v>
      </c>
      <c r="O4522" t="s">
        <v>263</v>
      </c>
      <c r="P4522" t="s">
        <v>352</v>
      </c>
      <c r="Q4522" t="s">
        <v>353</v>
      </c>
      <c r="R4522" t="s">
        <v>354</v>
      </c>
      <c r="S4522" t="s">
        <v>264</v>
      </c>
      <c r="T4522" t="s">
        <v>265</v>
      </c>
      <c r="U4522" s="61" t="s">
        <v>266</v>
      </c>
      <c r="V4522" t="s">
        <v>585</v>
      </c>
      <c r="W4522" t="s">
        <v>263</v>
      </c>
      <c r="X4522" s="59">
        <v>2500</v>
      </c>
      <c r="Y4522" s="59">
        <v>2500</v>
      </c>
      <c r="AA4522" s="146" t="str">
        <f t="shared" si="873"/>
        <v>EX</v>
      </c>
      <c r="AB4522" s="146">
        <f t="shared" si="863"/>
        <v>0</v>
      </c>
      <c r="AC4522" t="str">
        <f t="shared" si="866"/>
        <v>EX</v>
      </c>
      <c r="AD4522" s="74">
        <f t="shared" si="867"/>
        <v>2500</v>
      </c>
      <c r="AE4522" s="74">
        <f t="shared" si="872"/>
        <v>2500</v>
      </c>
      <c r="AF4522">
        <v>1</v>
      </c>
      <c r="AG4522">
        <v>0</v>
      </c>
      <c r="AH4522" s="74">
        <v>0</v>
      </c>
      <c r="AJ4522" s="74">
        <f t="shared" si="868"/>
        <v>0</v>
      </c>
      <c r="AK4522" s="74">
        <f t="shared" si="862"/>
        <v>2500</v>
      </c>
      <c r="AL4522" t="str">
        <f t="shared" si="869"/>
        <v>N</v>
      </c>
      <c r="AN4522" t="s">
        <v>110</v>
      </c>
      <c r="AO4522" t="s">
        <v>109</v>
      </c>
      <c r="AP4522" t="str">
        <f t="shared" si="870"/>
        <v>9B</v>
      </c>
      <c r="AQ4522" s="145" t="s">
        <v>1826</v>
      </c>
      <c r="AR4522" t="str">
        <f t="shared" si="871"/>
        <v>1-Adjusted Base Budget</v>
      </c>
      <c r="AS4522" s="145" t="s">
        <v>1827</v>
      </c>
      <c r="AT4522" t="s">
        <v>213</v>
      </c>
      <c r="AV4522" t="str">
        <f t="shared" si="865"/>
        <v>ENGA</v>
      </c>
      <c r="AW4522" t="str">
        <f t="shared" si="864"/>
        <v>ENGAGEMENT</v>
      </c>
    </row>
    <row r="4523" spans="1:49">
      <c r="A4523" s="59">
        <v>2018</v>
      </c>
      <c r="B4523" t="s">
        <v>137</v>
      </c>
      <c r="C4523" t="s">
        <v>110</v>
      </c>
      <c r="D4523" t="s">
        <v>1505</v>
      </c>
      <c r="E4523" t="s">
        <v>1506</v>
      </c>
      <c r="F4523" t="s">
        <v>228</v>
      </c>
      <c r="H4523" t="s">
        <v>1507</v>
      </c>
      <c r="I4523" s="170" t="s">
        <v>108</v>
      </c>
      <c r="J4523" t="s">
        <v>109</v>
      </c>
      <c r="K4523" t="s">
        <v>214</v>
      </c>
      <c r="L4523" t="s">
        <v>350</v>
      </c>
      <c r="M4523" t="s">
        <v>351</v>
      </c>
      <c r="N4523" t="s">
        <v>217</v>
      </c>
      <c r="O4523" t="s">
        <v>263</v>
      </c>
      <c r="P4523" t="s">
        <v>352</v>
      </c>
      <c r="Q4523" t="s">
        <v>353</v>
      </c>
      <c r="R4523" t="s">
        <v>354</v>
      </c>
      <c r="S4523" t="s">
        <v>264</v>
      </c>
      <c r="T4523" t="s">
        <v>265</v>
      </c>
      <c r="U4523" s="61" t="s">
        <v>266</v>
      </c>
      <c r="V4523" t="s">
        <v>585</v>
      </c>
      <c r="W4523" t="s">
        <v>263</v>
      </c>
      <c r="X4523" s="59">
        <v>8000</v>
      </c>
      <c r="Y4523" s="59">
        <v>8000</v>
      </c>
      <c r="AA4523" s="146" t="str">
        <f t="shared" si="873"/>
        <v>EX</v>
      </c>
      <c r="AB4523" s="146">
        <f t="shared" si="863"/>
        <v>0</v>
      </c>
      <c r="AC4523" t="str">
        <f t="shared" si="866"/>
        <v>EX</v>
      </c>
      <c r="AD4523" s="74">
        <f t="shared" si="867"/>
        <v>8000</v>
      </c>
      <c r="AE4523" s="74">
        <f t="shared" si="872"/>
        <v>8000</v>
      </c>
      <c r="AF4523">
        <v>1</v>
      </c>
      <c r="AG4523">
        <v>0</v>
      </c>
      <c r="AH4523" s="74">
        <v>0</v>
      </c>
      <c r="AJ4523" s="74">
        <f t="shared" si="868"/>
        <v>0</v>
      </c>
      <c r="AK4523" s="74">
        <f t="shared" si="862"/>
        <v>8000</v>
      </c>
      <c r="AL4523" t="str">
        <f t="shared" si="869"/>
        <v>N</v>
      </c>
      <c r="AN4523" t="s">
        <v>110</v>
      </c>
      <c r="AO4523" t="s">
        <v>109</v>
      </c>
      <c r="AP4523" t="str">
        <f t="shared" si="870"/>
        <v>9B</v>
      </c>
      <c r="AQ4523" s="145" t="s">
        <v>1826</v>
      </c>
      <c r="AR4523" t="str">
        <f t="shared" si="871"/>
        <v>1-Adjusted Base Budget</v>
      </c>
      <c r="AS4523" s="145" t="s">
        <v>1827</v>
      </c>
      <c r="AT4523" t="s">
        <v>213</v>
      </c>
      <c r="AV4523" t="str">
        <f t="shared" si="865"/>
        <v>ENGA</v>
      </c>
      <c r="AW4523" t="str">
        <f t="shared" si="864"/>
        <v>ENGAGEMENT</v>
      </c>
    </row>
    <row r="4524" spans="1:49">
      <c r="A4524" s="59">
        <v>2018</v>
      </c>
      <c r="B4524" t="s">
        <v>137</v>
      </c>
      <c r="C4524" t="s">
        <v>110</v>
      </c>
      <c r="D4524" t="s">
        <v>1505</v>
      </c>
      <c r="E4524" t="s">
        <v>1520</v>
      </c>
      <c r="F4524" t="s">
        <v>228</v>
      </c>
      <c r="H4524" t="s">
        <v>1521</v>
      </c>
      <c r="I4524" s="170" t="s">
        <v>108</v>
      </c>
      <c r="J4524" t="s">
        <v>109</v>
      </c>
      <c r="K4524" t="s">
        <v>214</v>
      </c>
      <c r="L4524" t="s">
        <v>350</v>
      </c>
      <c r="M4524" t="s">
        <v>351</v>
      </c>
      <c r="N4524" t="s">
        <v>217</v>
      </c>
      <c r="O4524" t="s">
        <v>263</v>
      </c>
      <c r="P4524" t="s">
        <v>352</v>
      </c>
      <c r="Q4524" t="s">
        <v>353</v>
      </c>
      <c r="R4524" t="s">
        <v>354</v>
      </c>
      <c r="S4524" t="s">
        <v>264</v>
      </c>
      <c r="T4524" t="s">
        <v>265</v>
      </c>
      <c r="U4524" s="61" t="s">
        <v>266</v>
      </c>
      <c r="V4524" t="s">
        <v>585</v>
      </c>
      <c r="W4524" t="s">
        <v>263</v>
      </c>
      <c r="X4524" s="59">
        <v>2500</v>
      </c>
      <c r="Y4524" s="59">
        <v>2500</v>
      </c>
      <c r="AA4524" s="146" t="str">
        <f t="shared" si="873"/>
        <v>EX</v>
      </c>
      <c r="AB4524" s="146">
        <f t="shared" si="863"/>
        <v>0</v>
      </c>
      <c r="AC4524" t="str">
        <f t="shared" si="866"/>
        <v>EX</v>
      </c>
      <c r="AD4524" s="74">
        <f t="shared" si="867"/>
        <v>2500</v>
      </c>
      <c r="AE4524" s="74">
        <f t="shared" si="872"/>
        <v>2500</v>
      </c>
      <c r="AF4524">
        <v>1</v>
      </c>
      <c r="AG4524">
        <v>0</v>
      </c>
      <c r="AH4524" s="74">
        <v>0</v>
      </c>
      <c r="AJ4524" s="74">
        <f t="shared" si="868"/>
        <v>0</v>
      </c>
      <c r="AK4524" s="74">
        <f t="shared" si="862"/>
        <v>2500</v>
      </c>
      <c r="AL4524" t="str">
        <f t="shared" si="869"/>
        <v>N</v>
      </c>
      <c r="AN4524" t="s">
        <v>110</v>
      </c>
      <c r="AO4524" t="s">
        <v>109</v>
      </c>
      <c r="AP4524" t="str">
        <f t="shared" si="870"/>
        <v>9B</v>
      </c>
      <c r="AQ4524" s="145" t="s">
        <v>1826</v>
      </c>
      <c r="AR4524" t="str">
        <f t="shared" si="871"/>
        <v>1-Adjusted Base Budget</v>
      </c>
      <c r="AS4524" s="145" t="s">
        <v>1827</v>
      </c>
      <c r="AT4524" t="s">
        <v>213</v>
      </c>
      <c r="AV4524" t="str">
        <f t="shared" si="865"/>
        <v>ENGA</v>
      </c>
      <c r="AW4524" t="str">
        <f t="shared" si="864"/>
        <v>ENGAGEMENT</v>
      </c>
    </row>
    <row r="4525" spans="1:49">
      <c r="A4525" s="59">
        <v>2018</v>
      </c>
      <c r="B4525" t="s">
        <v>137</v>
      </c>
      <c r="C4525" t="s">
        <v>110</v>
      </c>
      <c r="D4525" t="s">
        <v>1505</v>
      </c>
      <c r="E4525" t="s">
        <v>1512</v>
      </c>
      <c r="F4525" t="s">
        <v>228</v>
      </c>
      <c r="H4525" t="s">
        <v>1513</v>
      </c>
      <c r="I4525" s="170" t="s">
        <v>108</v>
      </c>
      <c r="J4525" t="s">
        <v>109</v>
      </c>
      <c r="K4525" t="s">
        <v>214</v>
      </c>
      <c r="L4525" t="s">
        <v>350</v>
      </c>
      <c r="M4525" t="s">
        <v>351</v>
      </c>
      <c r="N4525" t="s">
        <v>217</v>
      </c>
      <c r="O4525" t="s">
        <v>263</v>
      </c>
      <c r="P4525" t="s">
        <v>352</v>
      </c>
      <c r="Q4525" t="s">
        <v>353</v>
      </c>
      <c r="R4525" t="s">
        <v>354</v>
      </c>
      <c r="S4525" t="s">
        <v>264</v>
      </c>
      <c r="T4525" t="s">
        <v>265</v>
      </c>
      <c r="U4525" s="61" t="s">
        <v>266</v>
      </c>
      <c r="V4525" t="s">
        <v>585</v>
      </c>
      <c r="W4525" t="s">
        <v>263</v>
      </c>
      <c r="X4525" s="59">
        <v>15000</v>
      </c>
      <c r="Y4525" s="59">
        <v>15000</v>
      </c>
      <c r="AA4525" s="146" t="str">
        <f t="shared" si="873"/>
        <v>EX</v>
      </c>
      <c r="AB4525" s="146">
        <f t="shared" si="863"/>
        <v>0</v>
      </c>
      <c r="AC4525" t="str">
        <f t="shared" si="866"/>
        <v>EX</v>
      </c>
      <c r="AD4525" s="74">
        <f t="shared" si="867"/>
        <v>15000</v>
      </c>
      <c r="AE4525" s="74">
        <f t="shared" si="872"/>
        <v>15000</v>
      </c>
      <c r="AF4525">
        <v>1</v>
      </c>
      <c r="AG4525">
        <v>0</v>
      </c>
      <c r="AH4525" s="74">
        <v>0</v>
      </c>
      <c r="AJ4525" s="74">
        <f t="shared" si="868"/>
        <v>0</v>
      </c>
      <c r="AK4525" s="74">
        <f t="shared" si="862"/>
        <v>15000</v>
      </c>
      <c r="AL4525" t="str">
        <f t="shared" si="869"/>
        <v>N</v>
      </c>
      <c r="AN4525" t="s">
        <v>110</v>
      </c>
      <c r="AO4525" t="s">
        <v>109</v>
      </c>
      <c r="AP4525" t="str">
        <f t="shared" si="870"/>
        <v>9B</v>
      </c>
      <c r="AQ4525" s="145" t="s">
        <v>1826</v>
      </c>
      <c r="AR4525" t="str">
        <f t="shared" si="871"/>
        <v>1-Adjusted Base Budget</v>
      </c>
      <c r="AS4525" s="145" t="s">
        <v>1827</v>
      </c>
      <c r="AT4525" t="s">
        <v>213</v>
      </c>
      <c r="AV4525" t="str">
        <f t="shared" si="865"/>
        <v>ENGA</v>
      </c>
      <c r="AW4525" t="str">
        <f t="shared" si="864"/>
        <v>ENGAGEMENT</v>
      </c>
    </row>
    <row r="4526" spans="1:49">
      <c r="A4526" s="59">
        <v>2018</v>
      </c>
      <c r="B4526" t="s">
        <v>137</v>
      </c>
      <c r="C4526" t="s">
        <v>110</v>
      </c>
      <c r="D4526" t="s">
        <v>1505</v>
      </c>
      <c r="E4526" t="s">
        <v>1510</v>
      </c>
      <c r="F4526" t="s">
        <v>228</v>
      </c>
      <c r="H4526" t="s">
        <v>1511</v>
      </c>
      <c r="I4526" s="170" t="s">
        <v>108</v>
      </c>
      <c r="J4526" t="s">
        <v>109</v>
      </c>
      <c r="K4526" t="s">
        <v>214</v>
      </c>
      <c r="L4526" t="s">
        <v>350</v>
      </c>
      <c r="M4526" t="s">
        <v>351</v>
      </c>
      <c r="N4526" t="s">
        <v>217</v>
      </c>
      <c r="O4526" t="s">
        <v>263</v>
      </c>
      <c r="P4526" t="s">
        <v>352</v>
      </c>
      <c r="Q4526" t="s">
        <v>353</v>
      </c>
      <c r="R4526" t="s">
        <v>354</v>
      </c>
      <c r="S4526" t="s">
        <v>264</v>
      </c>
      <c r="T4526" t="s">
        <v>265</v>
      </c>
      <c r="U4526" s="61" t="s">
        <v>266</v>
      </c>
      <c r="V4526" t="s">
        <v>585</v>
      </c>
      <c r="W4526" t="s">
        <v>263</v>
      </c>
      <c r="X4526" s="59">
        <v>6000</v>
      </c>
      <c r="Y4526" s="59">
        <v>6000</v>
      </c>
      <c r="AA4526" s="146" t="str">
        <f t="shared" si="873"/>
        <v>EX</v>
      </c>
      <c r="AB4526" s="146">
        <f t="shared" si="863"/>
        <v>0</v>
      </c>
      <c r="AC4526" t="str">
        <f t="shared" si="866"/>
        <v>EX</v>
      </c>
      <c r="AD4526" s="74">
        <f t="shared" si="867"/>
        <v>6000</v>
      </c>
      <c r="AE4526" s="74">
        <f t="shared" si="872"/>
        <v>6000</v>
      </c>
      <c r="AF4526">
        <v>1</v>
      </c>
      <c r="AG4526">
        <v>0</v>
      </c>
      <c r="AH4526" s="74">
        <v>0</v>
      </c>
      <c r="AJ4526" s="74">
        <f t="shared" si="868"/>
        <v>0</v>
      </c>
      <c r="AK4526" s="74">
        <f t="shared" si="862"/>
        <v>6000</v>
      </c>
      <c r="AL4526" t="str">
        <f t="shared" si="869"/>
        <v>N</v>
      </c>
      <c r="AN4526" t="s">
        <v>110</v>
      </c>
      <c r="AO4526" t="s">
        <v>109</v>
      </c>
      <c r="AP4526" t="str">
        <f t="shared" si="870"/>
        <v>9B</v>
      </c>
      <c r="AQ4526" s="145" t="s">
        <v>1826</v>
      </c>
      <c r="AR4526" t="str">
        <f t="shared" si="871"/>
        <v>1-Adjusted Base Budget</v>
      </c>
      <c r="AS4526" s="145" t="s">
        <v>1827</v>
      </c>
      <c r="AT4526" t="s">
        <v>213</v>
      </c>
      <c r="AV4526" t="str">
        <f t="shared" si="865"/>
        <v>ENGA</v>
      </c>
      <c r="AW4526" t="str">
        <f t="shared" si="864"/>
        <v>ENGAGEMENT</v>
      </c>
    </row>
    <row r="4527" spans="1:49">
      <c r="A4527" s="59">
        <v>2018</v>
      </c>
      <c r="B4527" t="s">
        <v>137</v>
      </c>
      <c r="C4527" t="s">
        <v>110</v>
      </c>
      <c r="D4527" t="s">
        <v>1505</v>
      </c>
      <c r="E4527" t="s">
        <v>1508</v>
      </c>
      <c r="F4527" t="s">
        <v>228</v>
      </c>
      <c r="H4527" t="s">
        <v>1509</v>
      </c>
      <c r="I4527" s="170" t="s">
        <v>108</v>
      </c>
      <c r="J4527" t="s">
        <v>109</v>
      </c>
      <c r="K4527" t="s">
        <v>214</v>
      </c>
      <c r="L4527" t="s">
        <v>697</v>
      </c>
      <c r="M4527" t="s">
        <v>698</v>
      </c>
      <c r="N4527" t="s">
        <v>217</v>
      </c>
      <c r="O4527" t="s">
        <v>263</v>
      </c>
      <c r="P4527" t="s">
        <v>699</v>
      </c>
      <c r="Q4527" t="s">
        <v>700</v>
      </c>
      <c r="R4527" t="s">
        <v>701</v>
      </c>
      <c r="S4527" t="s">
        <v>264</v>
      </c>
      <c r="T4527" t="s">
        <v>265</v>
      </c>
      <c r="U4527" s="61" t="s">
        <v>266</v>
      </c>
      <c r="V4527" t="s">
        <v>585</v>
      </c>
      <c r="W4527" t="s">
        <v>263</v>
      </c>
      <c r="X4527" s="59">
        <v>1000</v>
      </c>
      <c r="Y4527" s="59">
        <v>1000</v>
      </c>
      <c r="AA4527" s="146" t="str">
        <f t="shared" si="873"/>
        <v>EX</v>
      </c>
      <c r="AB4527" s="146">
        <f t="shared" si="863"/>
        <v>0</v>
      </c>
      <c r="AC4527" t="str">
        <f t="shared" si="866"/>
        <v>EX</v>
      </c>
      <c r="AD4527" s="74">
        <f t="shared" si="867"/>
        <v>1000</v>
      </c>
      <c r="AE4527" s="74">
        <f t="shared" si="872"/>
        <v>1000</v>
      </c>
      <c r="AF4527">
        <v>1</v>
      </c>
      <c r="AG4527">
        <v>0</v>
      </c>
      <c r="AH4527" s="74">
        <v>0</v>
      </c>
      <c r="AJ4527" s="74">
        <f t="shared" si="868"/>
        <v>0</v>
      </c>
      <c r="AK4527" s="74">
        <f t="shared" si="862"/>
        <v>1000</v>
      </c>
      <c r="AL4527" t="str">
        <f t="shared" si="869"/>
        <v>N</v>
      </c>
      <c r="AN4527" t="s">
        <v>110</v>
      </c>
      <c r="AO4527" t="s">
        <v>109</v>
      </c>
      <c r="AP4527" t="str">
        <f t="shared" si="870"/>
        <v>9B</v>
      </c>
      <c r="AQ4527" s="145" t="s">
        <v>1826</v>
      </c>
      <c r="AR4527" t="str">
        <f t="shared" si="871"/>
        <v>1-Adjusted Base Budget</v>
      </c>
      <c r="AS4527" s="145" t="s">
        <v>1827</v>
      </c>
      <c r="AT4527" t="s">
        <v>213</v>
      </c>
      <c r="AV4527" t="str">
        <f t="shared" si="865"/>
        <v>ENGA</v>
      </c>
      <c r="AW4527" t="str">
        <f t="shared" si="864"/>
        <v>ENGAGEMENT</v>
      </c>
    </row>
    <row r="4528" spans="1:49">
      <c r="A4528" s="59">
        <v>2018</v>
      </c>
      <c r="B4528" t="s">
        <v>137</v>
      </c>
      <c r="C4528" t="s">
        <v>110</v>
      </c>
      <c r="D4528" t="s">
        <v>1505</v>
      </c>
      <c r="E4528" t="s">
        <v>1522</v>
      </c>
      <c r="F4528" t="s">
        <v>228</v>
      </c>
      <c r="H4528" t="s">
        <v>1523</v>
      </c>
      <c r="I4528" s="170" t="s">
        <v>108</v>
      </c>
      <c r="J4528" t="s">
        <v>109</v>
      </c>
      <c r="K4528" t="s">
        <v>214</v>
      </c>
      <c r="L4528" t="s">
        <v>697</v>
      </c>
      <c r="M4528" t="s">
        <v>698</v>
      </c>
      <c r="N4528" t="s">
        <v>217</v>
      </c>
      <c r="O4528" t="s">
        <v>263</v>
      </c>
      <c r="P4528" t="s">
        <v>699</v>
      </c>
      <c r="Q4528" t="s">
        <v>700</v>
      </c>
      <c r="R4528" t="s">
        <v>701</v>
      </c>
      <c r="S4528" t="s">
        <v>264</v>
      </c>
      <c r="T4528" t="s">
        <v>265</v>
      </c>
      <c r="U4528" s="61" t="s">
        <v>266</v>
      </c>
      <c r="V4528" t="s">
        <v>585</v>
      </c>
      <c r="W4528" t="s">
        <v>263</v>
      </c>
      <c r="X4528" s="59">
        <v>10000</v>
      </c>
      <c r="Y4528" s="59">
        <v>10000</v>
      </c>
      <c r="AA4528" s="146" t="str">
        <f t="shared" si="873"/>
        <v>EX</v>
      </c>
      <c r="AB4528" s="146">
        <f t="shared" si="863"/>
        <v>0</v>
      </c>
      <c r="AC4528" t="str">
        <f t="shared" si="866"/>
        <v>EX</v>
      </c>
      <c r="AD4528" s="74">
        <f t="shared" si="867"/>
        <v>10000</v>
      </c>
      <c r="AE4528" s="74">
        <f t="shared" si="872"/>
        <v>10000</v>
      </c>
      <c r="AF4528">
        <v>1</v>
      </c>
      <c r="AG4528">
        <v>0</v>
      </c>
      <c r="AH4528" s="74">
        <v>0</v>
      </c>
      <c r="AJ4528" s="74">
        <f t="shared" si="868"/>
        <v>0</v>
      </c>
      <c r="AK4528" s="74">
        <f t="shared" si="862"/>
        <v>10000</v>
      </c>
      <c r="AL4528" t="str">
        <f t="shared" si="869"/>
        <v>N</v>
      </c>
      <c r="AN4528" t="s">
        <v>110</v>
      </c>
      <c r="AO4528" t="s">
        <v>109</v>
      </c>
      <c r="AP4528" t="str">
        <f t="shared" si="870"/>
        <v>9B</v>
      </c>
      <c r="AQ4528" s="145" t="s">
        <v>1826</v>
      </c>
      <c r="AR4528" t="str">
        <f t="shared" si="871"/>
        <v>1-Adjusted Base Budget</v>
      </c>
      <c r="AS4528" s="145" t="s">
        <v>1827</v>
      </c>
      <c r="AT4528" t="s">
        <v>213</v>
      </c>
      <c r="AV4528" t="str">
        <f t="shared" si="865"/>
        <v>ENGA</v>
      </c>
      <c r="AW4528" t="str">
        <f t="shared" si="864"/>
        <v>ENGAGEMENT</v>
      </c>
    </row>
    <row r="4529" spans="1:49">
      <c r="A4529" s="59">
        <v>2018</v>
      </c>
      <c r="B4529" t="s">
        <v>137</v>
      </c>
      <c r="C4529" t="s">
        <v>110</v>
      </c>
      <c r="D4529" t="s">
        <v>1505</v>
      </c>
      <c r="E4529" t="s">
        <v>1508</v>
      </c>
      <c r="F4529" t="s">
        <v>228</v>
      </c>
      <c r="H4529" t="s">
        <v>1509</v>
      </c>
      <c r="I4529" s="170" t="s">
        <v>108</v>
      </c>
      <c r="J4529" t="s">
        <v>109</v>
      </c>
      <c r="K4529" t="s">
        <v>214</v>
      </c>
      <c r="L4529" t="s">
        <v>478</v>
      </c>
      <c r="M4529" t="s">
        <v>479</v>
      </c>
      <c r="N4529" t="s">
        <v>217</v>
      </c>
      <c r="O4529" t="s">
        <v>263</v>
      </c>
      <c r="P4529" t="s">
        <v>379</v>
      </c>
      <c r="Q4529" t="s">
        <v>379</v>
      </c>
      <c r="R4529" t="s">
        <v>380</v>
      </c>
      <c r="S4529" t="s">
        <v>264</v>
      </c>
      <c r="T4529" t="s">
        <v>265</v>
      </c>
      <c r="U4529" s="61" t="s">
        <v>266</v>
      </c>
      <c r="V4529" t="s">
        <v>585</v>
      </c>
      <c r="W4529" t="s">
        <v>263</v>
      </c>
      <c r="X4529" s="59">
        <v>100</v>
      </c>
      <c r="Y4529" s="59">
        <v>100</v>
      </c>
      <c r="AA4529" s="146" t="str">
        <f t="shared" si="873"/>
        <v>EX</v>
      </c>
      <c r="AB4529" s="146">
        <f t="shared" si="863"/>
        <v>0</v>
      </c>
      <c r="AC4529" t="str">
        <f t="shared" si="866"/>
        <v>EX</v>
      </c>
      <c r="AD4529" s="74">
        <f t="shared" si="867"/>
        <v>100</v>
      </c>
      <c r="AE4529" s="74">
        <f t="shared" si="872"/>
        <v>100</v>
      </c>
      <c r="AF4529">
        <v>1</v>
      </c>
      <c r="AG4529">
        <v>0</v>
      </c>
      <c r="AH4529" s="74">
        <v>0</v>
      </c>
      <c r="AJ4529" s="74">
        <f t="shared" si="868"/>
        <v>0</v>
      </c>
      <c r="AK4529" s="74">
        <f t="shared" si="862"/>
        <v>100</v>
      </c>
      <c r="AL4529" t="str">
        <f t="shared" si="869"/>
        <v>N</v>
      </c>
      <c r="AN4529" t="s">
        <v>110</v>
      </c>
      <c r="AO4529" t="s">
        <v>109</v>
      </c>
      <c r="AP4529" t="str">
        <f t="shared" si="870"/>
        <v>9B</v>
      </c>
      <c r="AQ4529" s="145" t="s">
        <v>1826</v>
      </c>
      <c r="AR4529" t="str">
        <f t="shared" si="871"/>
        <v>1-Adjusted Base Budget</v>
      </c>
      <c r="AS4529" s="145" t="s">
        <v>1827</v>
      </c>
      <c r="AT4529" t="s">
        <v>213</v>
      </c>
      <c r="AV4529" t="str">
        <f t="shared" si="865"/>
        <v>ENGA</v>
      </c>
      <c r="AW4529" t="str">
        <f t="shared" si="864"/>
        <v>ENGAGEMENT</v>
      </c>
    </row>
    <row r="4530" spans="1:49">
      <c r="A4530" s="59">
        <v>2018</v>
      </c>
      <c r="B4530" t="s">
        <v>137</v>
      </c>
      <c r="C4530" t="s">
        <v>110</v>
      </c>
      <c r="D4530" t="s">
        <v>1505</v>
      </c>
      <c r="E4530" t="s">
        <v>1520</v>
      </c>
      <c r="F4530" t="s">
        <v>228</v>
      </c>
      <c r="H4530" t="s">
        <v>1521</v>
      </c>
      <c r="I4530" s="170" t="s">
        <v>108</v>
      </c>
      <c r="J4530" t="s">
        <v>109</v>
      </c>
      <c r="K4530" t="s">
        <v>214</v>
      </c>
      <c r="L4530" t="s">
        <v>478</v>
      </c>
      <c r="M4530" t="s">
        <v>479</v>
      </c>
      <c r="N4530" t="s">
        <v>217</v>
      </c>
      <c r="O4530" t="s">
        <v>263</v>
      </c>
      <c r="P4530" t="s">
        <v>379</v>
      </c>
      <c r="Q4530" t="s">
        <v>379</v>
      </c>
      <c r="R4530" t="s">
        <v>380</v>
      </c>
      <c r="S4530" t="s">
        <v>264</v>
      </c>
      <c r="T4530" t="s">
        <v>265</v>
      </c>
      <c r="U4530" s="61" t="s">
        <v>266</v>
      </c>
      <c r="V4530" t="s">
        <v>585</v>
      </c>
      <c r="W4530" t="s">
        <v>263</v>
      </c>
      <c r="X4530" s="59">
        <v>700</v>
      </c>
      <c r="Y4530" s="59">
        <v>700</v>
      </c>
      <c r="AA4530" s="146" t="str">
        <f t="shared" si="873"/>
        <v>EX</v>
      </c>
      <c r="AB4530" s="146">
        <f t="shared" si="863"/>
        <v>0</v>
      </c>
      <c r="AC4530" t="str">
        <f t="shared" si="866"/>
        <v>EX</v>
      </c>
      <c r="AD4530" s="74">
        <f t="shared" si="867"/>
        <v>700</v>
      </c>
      <c r="AE4530" s="74">
        <f t="shared" si="872"/>
        <v>700</v>
      </c>
      <c r="AF4530">
        <v>1</v>
      </c>
      <c r="AG4530">
        <v>0</v>
      </c>
      <c r="AH4530" s="74">
        <v>0</v>
      </c>
      <c r="AJ4530" s="74">
        <f t="shared" si="868"/>
        <v>0</v>
      </c>
      <c r="AK4530" s="74">
        <f t="shared" si="862"/>
        <v>700</v>
      </c>
      <c r="AL4530" t="str">
        <f t="shared" si="869"/>
        <v>N</v>
      </c>
      <c r="AN4530" t="s">
        <v>110</v>
      </c>
      <c r="AO4530" t="s">
        <v>109</v>
      </c>
      <c r="AP4530" t="str">
        <f t="shared" si="870"/>
        <v>9B</v>
      </c>
      <c r="AQ4530" s="145" t="s">
        <v>1826</v>
      </c>
      <c r="AR4530" t="str">
        <f t="shared" si="871"/>
        <v>1-Adjusted Base Budget</v>
      </c>
      <c r="AS4530" s="145" t="s">
        <v>1827</v>
      </c>
      <c r="AT4530" t="s">
        <v>213</v>
      </c>
      <c r="AV4530" t="str">
        <f t="shared" si="865"/>
        <v>ENGA</v>
      </c>
      <c r="AW4530" t="str">
        <f t="shared" si="864"/>
        <v>ENGAGEMENT</v>
      </c>
    </row>
    <row r="4531" spans="1:49">
      <c r="A4531" s="59">
        <v>2018</v>
      </c>
      <c r="B4531" t="s">
        <v>137</v>
      </c>
      <c r="C4531" t="s">
        <v>110</v>
      </c>
      <c r="D4531" t="s">
        <v>1505</v>
      </c>
      <c r="E4531" t="s">
        <v>1508</v>
      </c>
      <c r="F4531" t="s">
        <v>228</v>
      </c>
      <c r="H4531" t="s">
        <v>1509</v>
      </c>
      <c r="I4531" s="170" t="s">
        <v>108</v>
      </c>
      <c r="J4531" t="s">
        <v>109</v>
      </c>
      <c r="K4531" t="s">
        <v>214</v>
      </c>
      <c r="L4531" t="s">
        <v>355</v>
      </c>
      <c r="M4531" t="s">
        <v>356</v>
      </c>
      <c r="N4531" t="s">
        <v>217</v>
      </c>
      <c r="O4531" t="s">
        <v>263</v>
      </c>
      <c r="P4531" t="s">
        <v>357</v>
      </c>
      <c r="Q4531" t="s">
        <v>358</v>
      </c>
      <c r="R4531" t="s">
        <v>359</v>
      </c>
      <c r="S4531" t="s">
        <v>264</v>
      </c>
      <c r="T4531" t="s">
        <v>265</v>
      </c>
      <c r="U4531" s="61" t="s">
        <v>266</v>
      </c>
      <c r="V4531" t="s">
        <v>585</v>
      </c>
      <c r="W4531" t="s">
        <v>263</v>
      </c>
      <c r="X4531" s="59">
        <v>500</v>
      </c>
      <c r="Y4531" s="59">
        <v>500</v>
      </c>
      <c r="AA4531" s="146" t="str">
        <f t="shared" si="873"/>
        <v>EX</v>
      </c>
      <c r="AB4531" s="146">
        <f t="shared" si="863"/>
        <v>0</v>
      </c>
      <c r="AC4531" t="str">
        <f t="shared" si="866"/>
        <v>EX</v>
      </c>
      <c r="AD4531" s="74">
        <f t="shared" si="867"/>
        <v>500</v>
      </c>
      <c r="AE4531" s="74">
        <f t="shared" si="872"/>
        <v>500</v>
      </c>
      <c r="AF4531">
        <v>1</v>
      </c>
      <c r="AG4531">
        <v>0</v>
      </c>
      <c r="AH4531" s="74">
        <v>0</v>
      </c>
      <c r="AJ4531" s="74">
        <f t="shared" si="868"/>
        <v>0</v>
      </c>
      <c r="AK4531" s="74">
        <f t="shared" ref="AK4531:AK4594" si="874">AE4531 +AJ4531</f>
        <v>500</v>
      </c>
      <c r="AL4531" t="str">
        <f t="shared" si="869"/>
        <v>N</v>
      </c>
      <c r="AN4531" t="s">
        <v>110</v>
      </c>
      <c r="AO4531" t="s">
        <v>109</v>
      </c>
      <c r="AP4531" t="str">
        <f t="shared" si="870"/>
        <v>9B</v>
      </c>
      <c r="AQ4531" s="145" t="s">
        <v>1826</v>
      </c>
      <c r="AR4531" t="str">
        <f t="shared" si="871"/>
        <v>1-Adjusted Base Budget</v>
      </c>
      <c r="AS4531" s="145" t="s">
        <v>1827</v>
      </c>
      <c r="AT4531" t="s">
        <v>213</v>
      </c>
      <c r="AV4531" t="str">
        <f t="shared" si="865"/>
        <v>ENGA</v>
      </c>
      <c r="AW4531" t="str">
        <f t="shared" si="864"/>
        <v>ENGAGEMENT</v>
      </c>
    </row>
    <row r="4532" spans="1:49">
      <c r="A4532" s="59">
        <v>2018</v>
      </c>
      <c r="B4532" t="s">
        <v>137</v>
      </c>
      <c r="C4532" t="s">
        <v>110</v>
      </c>
      <c r="D4532" t="s">
        <v>1505</v>
      </c>
      <c r="E4532" t="s">
        <v>1506</v>
      </c>
      <c r="F4532" t="s">
        <v>228</v>
      </c>
      <c r="H4532" t="s">
        <v>1507</v>
      </c>
      <c r="I4532" s="170" t="s">
        <v>108</v>
      </c>
      <c r="J4532" t="s">
        <v>109</v>
      </c>
      <c r="K4532" t="s">
        <v>214</v>
      </c>
      <c r="L4532" t="s">
        <v>355</v>
      </c>
      <c r="M4532" t="s">
        <v>356</v>
      </c>
      <c r="N4532" t="s">
        <v>217</v>
      </c>
      <c r="O4532" t="s">
        <v>263</v>
      </c>
      <c r="P4532" t="s">
        <v>357</v>
      </c>
      <c r="Q4532" t="s">
        <v>358</v>
      </c>
      <c r="R4532" t="s">
        <v>359</v>
      </c>
      <c r="S4532" t="s">
        <v>264</v>
      </c>
      <c r="T4532" t="s">
        <v>265</v>
      </c>
      <c r="U4532" s="61" t="s">
        <v>266</v>
      </c>
      <c r="V4532" t="s">
        <v>585</v>
      </c>
      <c r="W4532" t="s">
        <v>263</v>
      </c>
      <c r="X4532" s="59">
        <v>1000</v>
      </c>
      <c r="Y4532" s="59">
        <v>1000</v>
      </c>
      <c r="AA4532" s="146" t="str">
        <f t="shared" si="873"/>
        <v>EX</v>
      </c>
      <c r="AB4532" s="146">
        <f t="shared" si="863"/>
        <v>0</v>
      </c>
      <c r="AC4532" t="str">
        <f t="shared" si="866"/>
        <v>EX</v>
      </c>
      <c r="AD4532" s="74">
        <f t="shared" si="867"/>
        <v>1000</v>
      </c>
      <c r="AE4532" s="74">
        <f t="shared" si="872"/>
        <v>1000</v>
      </c>
      <c r="AF4532">
        <v>1</v>
      </c>
      <c r="AG4532">
        <v>0</v>
      </c>
      <c r="AH4532" s="74">
        <v>0</v>
      </c>
      <c r="AJ4532" s="74">
        <f t="shared" si="868"/>
        <v>0</v>
      </c>
      <c r="AK4532" s="74">
        <f t="shared" si="874"/>
        <v>1000</v>
      </c>
      <c r="AL4532" t="str">
        <f t="shared" si="869"/>
        <v>N</v>
      </c>
      <c r="AN4532" t="s">
        <v>110</v>
      </c>
      <c r="AO4532" t="s">
        <v>109</v>
      </c>
      <c r="AP4532" t="str">
        <f t="shared" si="870"/>
        <v>9B</v>
      </c>
      <c r="AQ4532" s="145" t="s">
        <v>1826</v>
      </c>
      <c r="AR4532" t="str">
        <f t="shared" si="871"/>
        <v>1-Adjusted Base Budget</v>
      </c>
      <c r="AS4532" s="145" t="s">
        <v>1827</v>
      </c>
      <c r="AT4532" t="s">
        <v>213</v>
      </c>
      <c r="AV4532" t="str">
        <f t="shared" si="865"/>
        <v>ENGA</v>
      </c>
      <c r="AW4532" t="str">
        <f t="shared" si="864"/>
        <v>ENGAGEMENT</v>
      </c>
    </row>
    <row r="4533" spans="1:49">
      <c r="A4533" s="59">
        <v>2018</v>
      </c>
      <c r="B4533" t="s">
        <v>137</v>
      </c>
      <c r="C4533" t="s">
        <v>110</v>
      </c>
      <c r="D4533" t="s">
        <v>1505</v>
      </c>
      <c r="E4533" t="s">
        <v>1520</v>
      </c>
      <c r="F4533" t="s">
        <v>228</v>
      </c>
      <c r="H4533" t="s">
        <v>1521</v>
      </c>
      <c r="I4533" s="170" t="s">
        <v>108</v>
      </c>
      <c r="J4533" t="s">
        <v>109</v>
      </c>
      <c r="K4533" t="s">
        <v>214</v>
      </c>
      <c r="L4533" t="s">
        <v>355</v>
      </c>
      <c r="M4533" t="s">
        <v>356</v>
      </c>
      <c r="N4533" t="s">
        <v>217</v>
      </c>
      <c r="O4533" t="s">
        <v>263</v>
      </c>
      <c r="P4533" t="s">
        <v>357</v>
      </c>
      <c r="Q4533" t="s">
        <v>358</v>
      </c>
      <c r="R4533" t="s">
        <v>359</v>
      </c>
      <c r="S4533" t="s">
        <v>264</v>
      </c>
      <c r="T4533" t="s">
        <v>265</v>
      </c>
      <c r="U4533" s="61" t="s">
        <v>266</v>
      </c>
      <c r="V4533" t="s">
        <v>585</v>
      </c>
      <c r="W4533" t="s">
        <v>263</v>
      </c>
      <c r="X4533" s="59">
        <v>1000</v>
      </c>
      <c r="Y4533" s="59">
        <v>1000</v>
      </c>
      <c r="AA4533" s="146" t="str">
        <f t="shared" si="873"/>
        <v>EX</v>
      </c>
      <c r="AB4533" s="146">
        <f t="shared" ref="AB4533:AB4596" si="875">IF(O4533 =AA4533,Z4533,"10cr")</f>
        <v>0</v>
      </c>
      <c r="AC4533" t="str">
        <f t="shared" si="866"/>
        <v>EX</v>
      </c>
      <c r="AD4533" s="74">
        <f t="shared" si="867"/>
        <v>1000</v>
      </c>
      <c r="AE4533" s="74">
        <f t="shared" si="872"/>
        <v>1000</v>
      </c>
      <c r="AF4533">
        <v>1</v>
      </c>
      <c r="AG4533">
        <v>0</v>
      </c>
      <c r="AH4533" s="74">
        <v>0</v>
      </c>
      <c r="AJ4533" s="74">
        <f t="shared" si="868"/>
        <v>0</v>
      </c>
      <c r="AK4533" s="74">
        <f t="shared" si="874"/>
        <v>1000</v>
      </c>
      <c r="AL4533" t="str">
        <f t="shared" si="869"/>
        <v>N</v>
      </c>
      <c r="AN4533" t="s">
        <v>110</v>
      </c>
      <c r="AO4533" t="s">
        <v>109</v>
      </c>
      <c r="AP4533" t="str">
        <f t="shared" si="870"/>
        <v>9B</v>
      </c>
      <c r="AQ4533" s="145" t="s">
        <v>1826</v>
      </c>
      <c r="AR4533" t="str">
        <f t="shared" si="871"/>
        <v>1-Adjusted Base Budget</v>
      </c>
      <c r="AS4533" s="145" t="s">
        <v>1827</v>
      </c>
      <c r="AT4533" t="s">
        <v>213</v>
      </c>
      <c r="AV4533" t="str">
        <f t="shared" si="865"/>
        <v>ENGA</v>
      </c>
      <c r="AW4533" t="str">
        <f t="shared" si="864"/>
        <v>ENGAGEMENT</v>
      </c>
    </row>
    <row r="4534" spans="1:49">
      <c r="A4534" s="59">
        <v>2018</v>
      </c>
      <c r="B4534" t="s">
        <v>137</v>
      </c>
      <c r="C4534" t="s">
        <v>110</v>
      </c>
      <c r="D4534" t="s">
        <v>1505</v>
      </c>
      <c r="E4534" t="s">
        <v>1512</v>
      </c>
      <c r="F4534" t="s">
        <v>228</v>
      </c>
      <c r="H4534" t="s">
        <v>1513</v>
      </c>
      <c r="I4534" s="170" t="s">
        <v>108</v>
      </c>
      <c r="J4534" t="s">
        <v>109</v>
      </c>
      <c r="K4534" t="s">
        <v>214</v>
      </c>
      <c r="L4534" t="s">
        <v>355</v>
      </c>
      <c r="M4534" t="s">
        <v>356</v>
      </c>
      <c r="N4534" t="s">
        <v>217</v>
      </c>
      <c r="O4534" t="s">
        <v>263</v>
      </c>
      <c r="P4534" t="s">
        <v>357</v>
      </c>
      <c r="Q4534" t="s">
        <v>358</v>
      </c>
      <c r="R4534" t="s">
        <v>359</v>
      </c>
      <c r="S4534" t="s">
        <v>264</v>
      </c>
      <c r="T4534" t="s">
        <v>265</v>
      </c>
      <c r="U4534" s="61" t="s">
        <v>266</v>
      </c>
      <c r="V4534" t="s">
        <v>585</v>
      </c>
      <c r="W4534" t="s">
        <v>263</v>
      </c>
      <c r="X4534" s="59">
        <v>5000</v>
      </c>
      <c r="Y4534" s="59">
        <v>5000</v>
      </c>
      <c r="AA4534" s="146" t="str">
        <f t="shared" si="873"/>
        <v>EX</v>
      </c>
      <c r="AB4534" s="146">
        <f t="shared" si="875"/>
        <v>0</v>
      </c>
      <c r="AC4534" t="str">
        <f t="shared" si="866"/>
        <v>EX</v>
      </c>
      <c r="AD4534" s="74">
        <f t="shared" si="867"/>
        <v>5000</v>
      </c>
      <c r="AE4534" s="74">
        <f t="shared" si="872"/>
        <v>5000</v>
      </c>
      <c r="AF4534">
        <v>1</v>
      </c>
      <c r="AG4534">
        <v>0</v>
      </c>
      <c r="AH4534" s="74">
        <v>0</v>
      </c>
      <c r="AJ4534" s="74">
        <f t="shared" si="868"/>
        <v>0</v>
      </c>
      <c r="AK4534" s="74">
        <f t="shared" si="874"/>
        <v>5000</v>
      </c>
      <c r="AL4534" t="str">
        <f t="shared" si="869"/>
        <v>N</v>
      </c>
      <c r="AN4534" t="s">
        <v>110</v>
      </c>
      <c r="AO4534" t="s">
        <v>109</v>
      </c>
      <c r="AP4534" t="str">
        <f t="shared" si="870"/>
        <v>9B</v>
      </c>
      <c r="AQ4534" s="145" t="s">
        <v>1826</v>
      </c>
      <c r="AR4534" t="str">
        <f t="shared" si="871"/>
        <v>1-Adjusted Base Budget</v>
      </c>
      <c r="AS4534" s="145" t="s">
        <v>1827</v>
      </c>
      <c r="AT4534" t="s">
        <v>213</v>
      </c>
      <c r="AV4534" t="str">
        <f t="shared" si="865"/>
        <v>ENGA</v>
      </c>
      <c r="AW4534" t="str">
        <f t="shared" si="864"/>
        <v>ENGAGEMENT</v>
      </c>
    </row>
    <row r="4535" spans="1:49">
      <c r="A4535" s="59">
        <v>2018</v>
      </c>
      <c r="B4535" t="s">
        <v>137</v>
      </c>
      <c r="C4535" t="s">
        <v>110</v>
      </c>
      <c r="D4535" t="s">
        <v>1505</v>
      </c>
      <c r="E4535" t="s">
        <v>1510</v>
      </c>
      <c r="F4535" t="s">
        <v>228</v>
      </c>
      <c r="H4535" t="s">
        <v>1511</v>
      </c>
      <c r="I4535" s="170" t="s">
        <v>108</v>
      </c>
      <c r="J4535" t="s">
        <v>109</v>
      </c>
      <c r="K4535" t="s">
        <v>214</v>
      </c>
      <c r="L4535" t="s">
        <v>355</v>
      </c>
      <c r="M4535" t="s">
        <v>356</v>
      </c>
      <c r="N4535" t="s">
        <v>217</v>
      </c>
      <c r="O4535" t="s">
        <v>263</v>
      </c>
      <c r="P4535" t="s">
        <v>357</v>
      </c>
      <c r="Q4535" t="s">
        <v>358</v>
      </c>
      <c r="R4535" t="s">
        <v>359</v>
      </c>
      <c r="S4535" t="s">
        <v>264</v>
      </c>
      <c r="T4535" t="s">
        <v>265</v>
      </c>
      <c r="U4535" s="61" t="s">
        <v>266</v>
      </c>
      <c r="V4535" t="s">
        <v>585</v>
      </c>
      <c r="W4535" t="s">
        <v>263</v>
      </c>
      <c r="X4535" s="59">
        <v>1000</v>
      </c>
      <c r="Y4535" s="59">
        <v>1000</v>
      </c>
      <c r="AA4535" s="146" t="str">
        <f t="shared" si="873"/>
        <v>EX</v>
      </c>
      <c r="AB4535" s="146">
        <f t="shared" si="875"/>
        <v>0</v>
      </c>
      <c r="AC4535" t="str">
        <f t="shared" si="866"/>
        <v>EX</v>
      </c>
      <c r="AD4535" s="74">
        <f t="shared" si="867"/>
        <v>1000</v>
      </c>
      <c r="AE4535" s="74">
        <f t="shared" si="872"/>
        <v>1000</v>
      </c>
      <c r="AF4535">
        <v>1</v>
      </c>
      <c r="AG4535">
        <v>0</v>
      </c>
      <c r="AH4535" s="74">
        <v>0</v>
      </c>
      <c r="AJ4535" s="74">
        <f t="shared" si="868"/>
        <v>0</v>
      </c>
      <c r="AK4535" s="74">
        <f t="shared" si="874"/>
        <v>1000</v>
      </c>
      <c r="AL4535" t="str">
        <f t="shared" si="869"/>
        <v>N</v>
      </c>
      <c r="AN4535" t="s">
        <v>110</v>
      </c>
      <c r="AO4535" t="s">
        <v>109</v>
      </c>
      <c r="AP4535" t="str">
        <f t="shared" si="870"/>
        <v>9B</v>
      </c>
      <c r="AQ4535" s="145" t="s">
        <v>1826</v>
      </c>
      <c r="AR4535" t="str">
        <f t="shared" si="871"/>
        <v>1-Adjusted Base Budget</v>
      </c>
      <c r="AS4535" s="145" t="s">
        <v>1827</v>
      </c>
      <c r="AT4535" t="s">
        <v>213</v>
      </c>
      <c r="AV4535" t="str">
        <f t="shared" si="865"/>
        <v>ENGA</v>
      </c>
      <c r="AW4535" t="str">
        <f t="shared" si="864"/>
        <v>ENGAGEMENT</v>
      </c>
    </row>
    <row r="4536" spans="1:49">
      <c r="A4536" s="59">
        <v>2018</v>
      </c>
      <c r="B4536" t="s">
        <v>137</v>
      </c>
      <c r="C4536" t="s">
        <v>110</v>
      </c>
      <c r="D4536" t="s">
        <v>1505</v>
      </c>
      <c r="E4536" t="s">
        <v>1520</v>
      </c>
      <c r="F4536" t="s">
        <v>228</v>
      </c>
      <c r="H4536" t="s">
        <v>1521</v>
      </c>
      <c r="I4536" s="170" t="s">
        <v>108</v>
      </c>
      <c r="J4536" t="s">
        <v>109</v>
      </c>
      <c r="K4536" t="s">
        <v>214</v>
      </c>
      <c r="L4536" t="s">
        <v>482</v>
      </c>
      <c r="M4536" t="s">
        <v>483</v>
      </c>
      <c r="N4536" t="s">
        <v>217</v>
      </c>
      <c r="O4536" t="s">
        <v>263</v>
      </c>
      <c r="P4536" t="s">
        <v>379</v>
      </c>
      <c r="Q4536" t="s">
        <v>379</v>
      </c>
      <c r="R4536" t="s">
        <v>380</v>
      </c>
      <c r="S4536" t="s">
        <v>264</v>
      </c>
      <c r="T4536" t="s">
        <v>265</v>
      </c>
      <c r="U4536" s="61" t="s">
        <v>266</v>
      </c>
      <c r="V4536" t="s">
        <v>585</v>
      </c>
      <c r="W4536" t="s">
        <v>263</v>
      </c>
      <c r="X4536" s="59">
        <v>300</v>
      </c>
      <c r="Y4536" s="59">
        <v>300</v>
      </c>
      <c r="AA4536" s="146" t="str">
        <f t="shared" si="873"/>
        <v>EX</v>
      </c>
      <c r="AB4536" s="146">
        <f t="shared" si="875"/>
        <v>0</v>
      </c>
      <c r="AC4536" t="str">
        <f t="shared" si="866"/>
        <v>EX</v>
      </c>
      <c r="AD4536" s="74">
        <f t="shared" si="867"/>
        <v>300</v>
      </c>
      <c r="AE4536" s="74">
        <f t="shared" si="872"/>
        <v>300</v>
      </c>
      <c r="AF4536">
        <v>1</v>
      </c>
      <c r="AG4536">
        <v>0</v>
      </c>
      <c r="AH4536" s="74">
        <v>0</v>
      </c>
      <c r="AJ4536" s="74">
        <f t="shared" si="868"/>
        <v>0</v>
      </c>
      <c r="AK4536" s="74">
        <f t="shared" si="874"/>
        <v>300</v>
      </c>
      <c r="AL4536" t="str">
        <f t="shared" si="869"/>
        <v>N</v>
      </c>
      <c r="AN4536" t="s">
        <v>110</v>
      </c>
      <c r="AO4536" t="s">
        <v>109</v>
      </c>
      <c r="AP4536" t="str">
        <f t="shared" si="870"/>
        <v>9B</v>
      </c>
      <c r="AQ4536" s="145" t="s">
        <v>1826</v>
      </c>
      <c r="AR4536" t="str">
        <f t="shared" si="871"/>
        <v>1-Adjusted Base Budget</v>
      </c>
      <c r="AS4536" s="145" t="s">
        <v>1827</v>
      </c>
      <c r="AT4536" t="s">
        <v>213</v>
      </c>
      <c r="AV4536" t="str">
        <f t="shared" si="865"/>
        <v>ENGA</v>
      </c>
      <c r="AW4536" t="str">
        <f t="shared" si="864"/>
        <v>ENGAGEMENT</v>
      </c>
    </row>
    <row r="4537" spans="1:49">
      <c r="A4537" s="59">
        <v>2018</v>
      </c>
      <c r="B4537" t="s">
        <v>137</v>
      </c>
      <c r="C4537" t="s">
        <v>110</v>
      </c>
      <c r="D4537" t="s">
        <v>1505</v>
      </c>
      <c r="E4537" t="s">
        <v>1508</v>
      </c>
      <c r="F4537" t="s">
        <v>228</v>
      </c>
      <c r="H4537" t="s">
        <v>1509</v>
      </c>
      <c r="I4537" s="170" t="s">
        <v>108</v>
      </c>
      <c r="J4537" t="s">
        <v>109</v>
      </c>
      <c r="K4537" t="s">
        <v>214</v>
      </c>
      <c r="L4537" t="s">
        <v>360</v>
      </c>
      <c r="M4537" t="s">
        <v>361</v>
      </c>
      <c r="N4537" t="s">
        <v>217</v>
      </c>
      <c r="O4537" t="s">
        <v>263</v>
      </c>
      <c r="P4537" t="s">
        <v>362</v>
      </c>
      <c r="Q4537" t="s">
        <v>363</v>
      </c>
      <c r="R4537" t="s">
        <v>364</v>
      </c>
      <c r="S4537" t="s">
        <v>264</v>
      </c>
      <c r="T4537" t="s">
        <v>265</v>
      </c>
      <c r="U4537" s="61" t="s">
        <v>266</v>
      </c>
      <c r="V4537" t="s">
        <v>585</v>
      </c>
      <c r="W4537" t="s">
        <v>263</v>
      </c>
      <c r="X4537" s="59">
        <v>740840</v>
      </c>
      <c r="Y4537" s="59">
        <v>651740</v>
      </c>
      <c r="AA4537" s="146" t="str">
        <f t="shared" si="873"/>
        <v>EX</v>
      </c>
      <c r="AB4537" s="146">
        <f t="shared" si="875"/>
        <v>0</v>
      </c>
      <c r="AC4537" t="str">
        <f t="shared" si="866"/>
        <v>EX</v>
      </c>
      <c r="AD4537" s="74">
        <f t="shared" si="867"/>
        <v>651740</v>
      </c>
      <c r="AE4537" s="74">
        <f t="shared" si="872"/>
        <v>651740</v>
      </c>
      <c r="AF4537">
        <v>1</v>
      </c>
      <c r="AG4537">
        <v>0</v>
      </c>
      <c r="AH4537" s="74">
        <v>0</v>
      </c>
      <c r="AJ4537" s="74">
        <f t="shared" si="868"/>
        <v>0</v>
      </c>
      <c r="AK4537" s="74">
        <f t="shared" si="874"/>
        <v>651740</v>
      </c>
      <c r="AL4537" t="str">
        <f t="shared" si="869"/>
        <v>N</v>
      </c>
      <c r="AN4537" t="s">
        <v>110</v>
      </c>
      <c r="AO4537" t="s">
        <v>109</v>
      </c>
      <c r="AP4537" t="str">
        <f t="shared" si="870"/>
        <v>9B</v>
      </c>
      <c r="AQ4537" s="145" t="s">
        <v>1826</v>
      </c>
      <c r="AR4537" t="str">
        <f t="shared" si="871"/>
        <v>1-Adjusted Base Budget</v>
      </c>
      <c r="AS4537" s="145" t="s">
        <v>1827</v>
      </c>
      <c r="AT4537" t="s">
        <v>213</v>
      </c>
      <c r="AV4537" t="str">
        <f t="shared" si="865"/>
        <v>ENGA</v>
      </c>
      <c r="AW4537" t="str">
        <f t="shared" si="864"/>
        <v>ENGAGEMENT</v>
      </c>
    </row>
    <row r="4538" spans="1:49">
      <c r="A4538" s="59">
        <v>2018</v>
      </c>
      <c r="B4538" t="s">
        <v>137</v>
      </c>
      <c r="C4538" t="s">
        <v>110</v>
      </c>
      <c r="D4538" t="s">
        <v>1505</v>
      </c>
      <c r="E4538" t="s">
        <v>1522</v>
      </c>
      <c r="F4538" t="s">
        <v>228</v>
      </c>
      <c r="H4538" t="s">
        <v>1523</v>
      </c>
      <c r="I4538" s="170" t="s">
        <v>108</v>
      </c>
      <c r="J4538" t="s">
        <v>109</v>
      </c>
      <c r="K4538" t="s">
        <v>214</v>
      </c>
      <c r="L4538" t="s">
        <v>360</v>
      </c>
      <c r="M4538" t="s">
        <v>361</v>
      </c>
      <c r="N4538" t="s">
        <v>217</v>
      </c>
      <c r="O4538" t="s">
        <v>263</v>
      </c>
      <c r="P4538" t="s">
        <v>362</v>
      </c>
      <c r="Q4538" t="s">
        <v>363</v>
      </c>
      <c r="R4538" t="s">
        <v>364</v>
      </c>
      <c r="S4538" t="s">
        <v>264</v>
      </c>
      <c r="T4538" t="s">
        <v>265</v>
      </c>
      <c r="U4538" s="61" t="s">
        <v>266</v>
      </c>
      <c r="V4538" t="s">
        <v>585</v>
      </c>
      <c r="W4538" t="s">
        <v>263</v>
      </c>
      <c r="X4538" s="59">
        <v>264402</v>
      </c>
      <c r="Y4538" s="59">
        <v>287032</v>
      </c>
      <c r="AA4538" s="146" t="str">
        <f t="shared" si="873"/>
        <v>EX</v>
      </c>
      <c r="AB4538" s="146">
        <f t="shared" si="875"/>
        <v>0</v>
      </c>
      <c r="AC4538" t="str">
        <f t="shared" si="866"/>
        <v>EX</v>
      </c>
      <c r="AD4538" s="74">
        <f t="shared" si="867"/>
        <v>287032</v>
      </c>
      <c r="AE4538" s="74">
        <f t="shared" si="872"/>
        <v>287032</v>
      </c>
      <c r="AF4538">
        <v>1</v>
      </c>
      <c r="AG4538">
        <v>0</v>
      </c>
      <c r="AH4538" s="74">
        <v>0</v>
      </c>
      <c r="AJ4538" s="74">
        <f t="shared" si="868"/>
        <v>0</v>
      </c>
      <c r="AK4538" s="74">
        <f t="shared" si="874"/>
        <v>287032</v>
      </c>
      <c r="AL4538" t="str">
        <f t="shared" si="869"/>
        <v>N</v>
      </c>
      <c r="AN4538" t="s">
        <v>110</v>
      </c>
      <c r="AO4538" t="s">
        <v>109</v>
      </c>
      <c r="AP4538" t="str">
        <f t="shared" si="870"/>
        <v>9B</v>
      </c>
      <c r="AQ4538" s="145" t="s">
        <v>1826</v>
      </c>
      <c r="AR4538" t="str">
        <f t="shared" si="871"/>
        <v>1-Adjusted Base Budget</v>
      </c>
      <c r="AS4538" s="145" t="s">
        <v>1827</v>
      </c>
      <c r="AT4538" t="s">
        <v>213</v>
      </c>
      <c r="AV4538" t="str">
        <f t="shared" si="865"/>
        <v>ENGA</v>
      </c>
      <c r="AW4538" t="str">
        <f t="shared" si="864"/>
        <v>ENGAGEMENT</v>
      </c>
    </row>
    <row r="4539" spans="1:49">
      <c r="A4539" s="59">
        <v>2018</v>
      </c>
      <c r="B4539" t="s">
        <v>137</v>
      </c>
      <c r="C4539" t="s">
        <v>110</v>
      </c>
      <c r="D4539" t="s">
        <v>1505</v>
      </c>
      <c r="E4539" t="s">
        <v>1520</v>
      </c>
      <c r="F4539" t="s">
        <v>228</v>
      </c>
      <c r="H4539" t="s">
        <v>1521</v>
      </c>
      <c r="I4539" s="170" t="s">
        <v>108</v>
      </c>
      <c r="J4539" t="s">
        <v>109</v>
      </c>
      <c r="K4539" t="s">
        <v>214</v>
      </c>
      <c r="L4539" t="s">
        <v>360</v>
      </c>
      <c r="M4539" t="s">
        <v>361</v>
      </c>
      <c r="N4539" t="s">
        <v>217</v>
      </c>
      <c r="O4539" t="s">
        <v>263</v>
      </c>
      <c r="P4539" t="s">
        <v>362</v>
      </c>
      <c r="Q4539" t="s">
        <v>363</v>
      </c>
      <c r="R4539" t="s">
        <v>364</v>
      </c>
      <c r="S4539" t="s">
        <v>264</v>
      </c>
      <c r="T4539" t="s">
        <v>265</v>
      </c>
      <c r="U4539" s="61" t="s">
        <v>266</v>
      </c>
      <c r="V4539" t="s">
        <v>585</v>
      </c>
      <c r="W4539" t="s">
        <v>263</v>
      </c>
      <c r="X4539" s="59">
        <v>706257</v>
      </c>
      <c r="Y4539" s="59">
        <v>772727</v>
      </c>
      <c r="AA4539" s="146" t="str">
        <f t="shared" si="873"/>
        <v>EX</v>
      </c>
      <c r="AB4539" s="146">
        <f t="shared" si="875"/>
        <v>0</v>
      </c>
      <c r="AC4539" t="str">
        <f t="shared" si="866"/>
        <v>EX</v>
      </c>
      <c r="AD4539" s="74">
        <f t="shared" si="867"/>
        <v>772727</v>
      </c>
      <c r="AE4539" s="74">
        <f t="shared" si="872"/>
        <v>772727</v>
      </c>
      <c r="AF4539">
        <v>1</v>
      </c>
      <c r="AG4539">
        <v>0</v>
      </c>
      <c r="AH4539" s="74">
        <v>0</v>
      </c>
      <c r="AJ4539" s="74">
        <f t="shared" si="868"/>
        <v>0</v>
      </c>
      <c r="AK4539" s="74">
        <f t="shared" si="874"/>
        <v>772727</v>
      </c>
      <c r="AL4539" t="str">
        <f t="shared" si="869"/>
        <v>N</v>
      </c>
      <c r="AN4539" t="s">
        <v>110</v>
      </c>
      <c r="AO4539" t="s">
        <v>109</v>
      </c>
      <c r="AP4539" t="str">
        <f t="shared" si="870"/>
        <v>9B</v>
      </c>
      <c r="AQ4539" s="145" t="s">
        <v>1826</v>
      </c>
      <c r="AR4539" t="str">
        <f t="shared" si="871"/>
        <v>1-Adjusted Base Budget</v>
      </c>
      <c r="AS4539" s="145" t="s">
        <v>1827</v>
      </c>
      <c r="AT4539" t="s">
        <v>213</v>
      </c>
      <c r="AV4539" t="str">
        <f t="shared" si="865"/>
        <v>ENGA</v>
      </c>
      <c r="AW4539" t="str">
        <f t="shared" si="864"/>
        <v>ENGAGEMENT</v>
      </c>
    </row>
    <row r="4540" spans="1:49">
      <c r="A4540" s="59">
        <v>2018</v>
      </c>
      <c r="B4540" t="s">
        <v>137</v>
      </c>
      <c r="C4540" t="s">
        <v>110</v>
      </c>
      <c r="D4540" t="s">
        <v>1505</v>
      </c>
      <c r="E4540" t="s">
        <v>1510</v>
      </c>
      <c r="F4540" t="s">
        <v>228</v>
      </c>
      <c r="H4540" t="s">
        <v>1511</v>
      </c>
      <c r="I4540" s="170" t="s">
        <v>108</v>
      </c>
      <c r="J4540" t="s">
        <v>109</v>
      </c>
      <c r="K4540" t="s">
        <v>214</v>
      </c>
      <c r="L4540" t="s">
        <v>360</v>
      </c>
      <c r="M4540" t="s">
        <v>361</v>
      </c>
      <c r="N4540" t="s">
        <v>217</v>
      </c>
      <c r="O4540" t="s">
        <v>263</v>
      </c>
      <c r="P4540" t="s">
        <v>362</v>
      </c>
      <c r="Q4540" t="s">
        <v>363</v>
      </c>
      <c r="R4540" t="s">
        <v>364</v>
      </c>
      <c r="S4540" t="s">
        <v>264</v>
      </c>
      <c r="T4540" t="s">
        <v>265</v>
      </c>
      <c r="U4540" s="61" t="s">
        <v>266</v>
      </c>
      <c r="V4540" t="s">
        <v>585</v>
      </c>
      <c r="W4540" t="s">
        <v>263</v>
      </c>
      <c r="X4540" s="59">
        <v>1000</v>
      </c>
      <c r="Y4540" s="59">
        <v>1000</v>
      </c>
      <c r="AA4540" s="146" t="str">
        <f t="shared" si="873"/>
        <v>EX</v>
      </c>
      <c r="AB4540" s="146">
        <f t="shared" si="875"/>
        <v>0</v>
      </c>
      <c r="AC4540" t="str">
        <f t="shared" si="866"/>
        <v>EX</v>
      </c>
      <c r="AD4540" s="74">
        <f t="shared" si="867"/>
        <v>1000</v>
      </c>
      <c r="AE4540" s="74">
        <f t="shared" si="872"/>
        <v>1000</v>
      </c>
      <c r="AF4540">
        <v>1</v>
      </c>
      <c r="AG4540">
        <v>0</v>
      </c>
      <c r="AH4540" s="74">
        <v>0</v>
      </c>
      <c r="AJ4540" s="74">
        <f t="shared" si="868"/>
        <v>0</v>
      </c>
      <c r="AK4540" s="74">
        <f t="shared" si="874"/>
        <v>1000</v>
      </c>
      <c r="AL4540" t="str">
        <f t="shared" si="869"/>
        <v>N</v>
      </c>
      <c r="AN4540" t="s">
        <v>110</v>
      </c>
      <c r="AO4540" t="s">
        <v>109</v>
      </c>
      <c r="AP4540" t="str">
        <f t="shared" si="870"/>
        <v>9B</v>
      </c>
      <c r="AQ4540" s="145" t="s">
        <v>1826</v>
      </c>
      <c r="AR4540" t="str">
        <f t="shared" si="871"/>
        <v>1-Adjusted Base Budget</v>
      </c>
      <c r="AS4540" s="145" t="s">
        <v>1827</v>
      </c>
      <c r="AT4540" t="s">
        <v>213</v>
      </c>
      <c r="AV4540" t="str">
        <f t="shared" si="865"/>
        <v>ENGA</v>
      </c>
      <c r="AW4540" t="str">
        <f t="shared" si="864"/>
        <v>ENGAGEMENT</v>
      </c>
    </row>
    <row r="4541" spans="1:49">
      <c r="A4541" s="59">
        <v>2018</v>
      </c>
      <c r="B4541" t="s">
        <v>137</v>
      </c>
      <c r="C4541" t="s">
        <v>110</v>
      </c>
      <c r="D4541" t="s">
        <v>1505</v>
      </c>
      <c r="E4541" t="s">
        <v>1508</v>
      </c>
      <c r="F4541" t="s">
        <v>228</v>
      </c>
      <c r="H4541" t="s">
        <v>1509</v>
      </c>
      <c r="I4541" s="170" t="s">
        <v>108</v>
      </c>
      <c r="J4541" t="s">
        <v>109</v>
      </c>
      <c r="K4541" t="s">
        <v>214</v>
      </c>
      <c r="L4541" t="s">
        <v>484</v>
      </c>
      <c r="M4541" t="s">
        <v>485</v>
      </c>
      <c r="N4541" t="s">
        <v>217</v>
      </c>
      <c r="O4541" t="s">
        <v>263</v>
      </c>
      <c r="P4541" t="s">
        <v>362</v>
      </c>
      <c r="Q4541" t="s">
        <v>363</v>
      </c>
      <c r="R4541" t="s">
        <v>364</v>
      </c>
      <c r="S4541" t="s">
        <v>264</v>
      </c>
      <c r="T4541" t="s">
        <v>265</v>
      </c>
      <c r="U4541" s="61" t="s">
        <v>266</v>
      </c>
      <c r="V4541" t="s">
        <v>585</v>
      </c>
      <c r="W4541" t="s">
        <v>263</v>
      </c>
      <c r="X4541" s="59">
        <v>50</v>
      </c>
      <c r="Y4541" s="59">
        <v>50</v>
      </c>
      <c r="AA4541" s="146" t="str">
        <f t="shared" si="873"/>
        <v>EX</v>
      </c>
      <c r="AB4541" s="146">
        <f t="shared" si="875"/>
        <v>0</v>
      </c>
      <c r="AC4541" t="str">
        <f t="shared" si="866"/>
        <v>EX</v>
      </c>
      <c r="AD4541" s="74">
        <f t="shared" si="867"/>
        <v>50</v>
      </c>
      <c r="AE4541" s="74">
        <f t="shared" si="872"/>
        <v>50</v>
      </c>
      <c r="AF4541">
        <v>1</v>
      </c>
      <c r="AG4541">
        <v>0</v>
      </c>
      <c r="AH4541" s="74">
        <v>0</v>
      </c>
      <c r="AJ4541" s="74">
        <f t="shared" si="868"/>
        <v>0</v>
      </c>
      <c r="AK4541" s="74">
        <f t="shared" si="874"/>
        <v>50</v>
      </c>
      <c r="AL4541" t="str">
        <f t="shared" si="869"/>
        <v>N</v>
      </c>
      <c r="AN4541" t="s">
        <v>110</v>
      </c>
      <c r="AO4541" t="s">
        <v>109</v>
      </c>
      <c r="AP4541" t="str">
        <f t="shared" si="870"/>
        <v>9B</v>
      </c>
      <c r="AQ4541" s="145" t="s">
        <v>1826</v>
      </c>
      <c r="AR4541" t="str">
        <f t="shared" si="871"/>
        <v>1-Adjusted Base Budget</v>
      </c>
      <c r="AS4541" s="145" t="s">
        <v>1827</v>
      </c>
      <c r="AT4541" t="s">
        <v>213</v>
      </c>
      <c r="AV4541" t="str">
        <f t="shared" si="865"/>
        <v>ENGA</v>
      </c>
      <c r="AW4541" t="str">
        <f t="shared" si="864"/>
        <v>ENGAGEMENT</v>
      </c>
    </row>
    <row r="4542" spans="1:49">
      <c r="A4542" s="59">
        <v>2018</v>
      </c>
      <c r="B4542" t="s">
        <v>137</v>
      </c>
      <c r="C4542" t="s">
        <v>110</v>
      </c>
      <c r="D4542" t="s">
        <v>1505</v>
      </c>
      <c r="E4542" t="s">
        <v>1506</v>
      </c>
      <c r="F4542" t="s">
        <v>228</v>
      </c>
      <c r="H4542" t="s">
        <v>1507</v>
      </c>
      <c r="I4542" s="170" t="s">
        <v>108</v>
      </c>
      <c r="J4542" t="s">
        <v>109</v>
      </c>
      <c r="K4542" t="s">
        <v>214</v>
      </c>
      <c r="L4542" t="s">
        <v>484</v>
      </c>
      <c r="M4542" t="s">
        <v>485</v>
      </c>
      <c r="N4542" t="s">
        <v>217</v>
      </c>
      <c r="O4542" t="s">
        <v>263</v>
      </c>
      <c r="P4542" t="s">
        <v>362</v>
      </c>
      <c r="Q4542" t="s">
        <v>363</v>
      </c>
      <c r="R4542" t="s">
        <v>364</v>
      </c>
      <c r="S4542" t="s">
        <v>264</v>
      </c>
      <c r="T4542" t="s">
        <v>265</v>
      </c>
      <c r="U4542" s="61" t="s">
        <v>266</v>
      </c>
      <c r="V4542" t="s">
        <v>585</v>
      </c>
      <c r="W4542" t="s">
        <v>263</v>
      </c>
      <c r="X4542" s="59">
        <v>7000</v>
      </c>
      <c r="Y4542" s="59">
        <v>7000</v>
      </c>
      <c r="AA4542" s="146" t="str">
        <f t="shared" si="873"/>
        <v>EX</v>
      </c>
      <c r="AB4542" s="146">
        <f t="shared" si="875"/>
        <v>0</v>
      </c>
      <c r="AC4542" t="str">
        <f t="shared" si="866"/>
        <v>EX</v>
      </c>
      <c r="AD4542" s="74">
        <f t="shared" si="867"/>
        <v>7000</v>
      </c>
      <c r="AE4542" s="74">
        <f t="shared" si="872"/>
        <v>7000</v>
      </c>
      <c r="AF4542">
        <v>1</v>
      </c>
      <c r="AG4542">
        <v>0</v>
      </c>
      <c r="AH4542" s="74">
        <v>0</v>
      </c>
      <c r="AJ4542" s="74">
        <f t="shared" si="868"/>
        <v>0</v>
      </c>
      <c r="AK4542" s="74">
        <f t="shared" si="874"/>
        <v>7000</v>
      </c>
      <c r="AL4542" t="str">
        <f t="shared" si="869"/>
        <v>N</v>
      </c>
      <c r="AN4542" t="s">
        <v>110</v>
      </c>
      <c r="AO4542" t="s">
        <v>109</v>
      </c>
      <c r="AP4542" t="str">
        <f t="shared" si="870"/>
        <v>9B</v>
      </c>
      <c r="AQ4542" s="145" t="s">
        <v>1826</v>
      </c>
      <c r="AR4542" t="str">
        <f t="shared" si="871"/>
        <v>1-Adjusted Base Budget</v>
      </c>
      <c r="AS4542" s="145" t="s">
        <v>1827</v>
      </c>
      <c r="AT4542" t="s">
        <v>213</v>
      </c>
      <c r="AV4542" t="str">
        <f t="shared" si="865"/>
        <v>ENGA</v>
      </c>
      <c r="AW4542" t="str">
        <f t="shared" si="864"/>
        <v>ENGAGEMENT</v>
      </c>
    </row>
    <row r="4543" spans="1:49">
      <c r="A4543" s="59">
        <v>2018</v>
      </c>
      <c r="B4543" t="s">
        <v>137</v>
      </c>
      <c r="C4543" t="s">
        <v>110</v>
      </c>
      <c r="D4543" t="s">
        <v>1505</v>
      </c>
      <c r="E4543" t="s">
        <v>1510</v>
      </c>
      <c r="F4543" t="s">
        <v>228</v>
      </c>
      <c r="H4543" t="s">
        <v>1511</v>
      </c>
      <c r="I4543" s="170" t="s">
        <v>108</v>
      </c>
      <c r="J4543" t="s">
        <v>109</v>
      </c>
      <c r="K4543" t="s">
        <v>214</v>
      </c>
      <c r="L4543" t="s">
        <v>484</v>
      </c>
      <c r="M4543" t="s">
        <v>485</v>
      </c>
      <c r="N4543" t="s">
        <v>217</v>
      </c>
      <c r="O4543" t="s">
        <v>263</v>
      </c>
      <c r="P4543" t="s">
        <v>362</v>
      </c>
      <c r="Q4543" t="s">
        <v>363</v>
      </c>
      <c r="R4543" t="s">
        <v>364</v>
      </c>
      <c r="S4543" t="s">
        <v>264</v>
      </c>
      <c r="T4543" t="s">
        <v>265</v>
      </c>
      <c r="U4543" s="61" t="s">
        <v>266</v>
      </c>
      <c r="V4543" t="s">
        <v>585</v>
      </c>
      <c r="W4543" t="s">
        <v>263</v>
      </c>
      <c r="X4543" s="59">
        <v>1500</v>
      </c>
      <c r="Y4543" s="59">
        <v>1500</v>
      </c>
      <c r="AA4543" s="146" t="str">
        <f t="shared" si="873"/>
        <v>EX</v>
      </c>
      <c r="AB4543" s="146">
        <f t="shared" si="875"/>
        <v>0</v>
      </c>
      <c r="AC4543" t="str">
        <f t="shared" si="866"/>
        <v>EX</v>
      </c>
      <c r="AD4543" s="74">
        <f t="shared" si="867"/>
        <v>1500</v>
      </c>
      <c r="AE4543" s="74">
        <f t="shared" si="872"/>
        <v>1500</v>
      </c>
      <c r="AF4543">
        <v>1</v>
      </c>
      <c r="AG4543">
        <v>0</v>
      </c>
      <c r="AH4543" s="74">
        <v>0</v>
      </c>
      <c r="AJ4543" s="74">
        <f t="shared" si="868"/>
        <v>0</v>
      </c>
      <c r="AK4543" s="74">
        <f t="shared" si="874"/>
        <v>1500</v>
      </c>
      <c r="AL4543" t="str">
        <f t="shared" si="869"/>
        <v>N</v>
      </c>
      <c r="AN4543" t="s">
        <v>110</v>
      </c>
      <c r="AO4543" t="s">
        <v>109</v>
      </c>
      <c r="AP4543" t="str">
        <f t="shared" si="870"/>
        <v>9B</v>
      </c>
      <c r="AQ4543" s="145" t="s">
        <v>1826</v>
      </c>
      <c r="AR4543" t="str">
        <f t="shared" si="871"/>
        <v>1-Adjusted Base Budget</v>
      </c>
      <c r="AS4543" s="145" t="s">
        <v>1827</v>
      </c>
      <c r="AT4543" t="s">
        <v>213</v>
      </c>
      <c r="AV4543" t="str">
        <f t="shared" si="865"/>
        <v>ENGA</v>
      </c>
      <c r="AW4543" t="str">
        <f t="shared" si="864"/>
        <v>ENGAGEMENT</v>
      </c>
    </row>
    <row r="4544" spans="1:49">
      <c r="A4544" s="59">
        <v>2018</v>
      </c>
      <c r="B4544" t="s">
        <v>137</v>
      </c>
      <c r="C4544" t="s">
        <v>110</v>
      </c>
      <c r="D4544" t="s">
        <v>1505</v>
      </c>
      <c r="E4544" t="s">
        <v>1512</v>
      </c>
      <c r="F4544" t="s">
        <v>228</v>
      </c>
      <c r="H4544" t="s">
        <v>1513</v>
      </c>
      <c r="I4544" s="170" t="s">
        <v>108</v>
      </c>
      <c r="J4544" t="s">
        <v>109</v>
      </c>
      <c r="K4544" t="s">
        <v>214</v>
      </c>
      <c r="L4544" t="s">
        <v>486</v>
      </c>
      <c r="M4544" t="s">
        <v>487</v>
      </c>
      <c r="N4544" t="s">
        <v>217</v>
      </c>
      <c r="O4544" t="s">
        <v>263</v>
      </c>
      <c r="P4544" t="s">
        <v>488</v>
      </c>
      <c r="Q4544" t="s">
        <v>489</v>
      </c>
      <c r="R4544" t="s">
        <v>490</v>
      </c>
      <c r="S4544" t="s">
        <v>264</v>
      </c>
      <c r="T4544" t="s">
        <v>265</v>
      </c>
      <c r="U4544" s="61" t="s">
        <v>266</v>
      </c>
      <c r="V4544" t="s">
        <v>585</v>
      </c>
      <c r="W4544" t="s">
        <v>263</v>
      </c>
      <c r="X4544" s="59">
        <v>50</v>
      </c>
      <c r="Y4544" s="59">
        <v>50</v>
      </c>
      <c r="AA4544" s="146" t="str">
        <f t="shared" si="873"/>
        <v>EX</v>
      </c>
      <c r="AB4544" s="146">
        <f t="shared" si="875"/>
        <v>0</v>
      </c>
      <c r="AC4544" t="str">
        <f t="shared" si="866"/>
        <v>EX</v>
      </c>
      <c r="AD4544" s="74">
        <f t="shared" si="867"/>
        <v>50</v>
      </c>
      <c r="AE4544" s="74">
        <f t="shared" si="872"/>
        <v>50</v>
      </c>
      <c r="AF4544">
        <v>1</v>
      </c>
      <c r="AG4544">
        <v>0</v>
      </c>
      <c r="AH4544" s="74">
        <v>0</v>
      </c>
      <c r="AJ4544" s="74">
        <f t="shared" si="868"/>
        <v>0</v>
      </c>
      <c r="AK4544" s="74">
        <f t="shared" si="874"/>
        <v>50</v>
      </c>
      <c r="AL4544" t="str">
        <f t="shared" si="869"/>
        <v>N</v>
      </c>
      <c r="AN4544" t="s">
        <v>110</v>
      </c>
      <c r="AO4544" t="s">
        <v>109</v>
      </c>
      <c r="AP4544" t="str">
        <f t="shared" si="870"/>
        <v>9B</v>
      </c>
      <c r="AQ4544" s="145" t="s">
        <v>1826</v>
      </c>
      <c r="AR4544" t="str">
        <f t="shared" si="871"/>
        <v>1-Adjusted Base Budget</v>
      </c>
      <c r="AS4544" s="145" t="s">
        <v>1827</v>
      </c>
      <c r="AT4544" t="s">
        <v>213</v>
      </c>
      <c r="AV4544" t="str">
        <f t="shared" si="865"/>
        <v>ENGA</v>
      </c>
      <c r="AW4544" t="str">
        <f t="shared" si="864"/>
        <v>ENGAGEMENT</v>
      </c>
    </row>
    <row r="4545" spans="1:49">
      <c r="A4545" s="59">
        <v>2018</v>
      </c>
      <c r="B4545" t="s">
        <v>137</v>
      </c>
      <c r="C4545" t="s">
        <v>110</v>
      </c>
      <c r="D4545" t="s">
        <v>1505</v>
      </c>
      <c r="E4545" t="s">
        <v>1506</v>
      </c>
      <c r="F4545" t="s">
        <v>228</v>
      </c>
      <c r="H4545" t="s">
        <v>1507</v>
      </c>
      <c r="I4545" s="170" t="s">
        <v>108</v>
      </c>
      <c r="J4545" t="s">
        <v>109</v>
      </c>
      <c r="K4545" t="s">
        <v>214</v>
      </c>
      <c r="L4545" t="s">
        <v>491</v>
      </c>
      <c r="M4545" t="s">
        <v>492</v>
      </c>
      <c r="N4545" t="s">
        <v>217</v>
      </c>
      <c r="O4545" t="s">
        <v>263</v>
      </c>
      <c r="P4545" t="s">
        <v>488</v>
      </c>
      <c r="Q4545" t="s">
        <v>489</v>
      </c>
      <c r="R4545" t="s">
        <v>490</v>
      </c>
      <c r="S4545" t="s">
        <v>264</v>
      </c>
      <c r="T4545" t="s">
        <v>265</v>
      </c>
      <c r="U4545" s="61" t="s">
        <v>266</v>
      </c>
      <c r="V4545" t="s">
        <v>585</v>
      </c>
      <c r="W4545" t="s">
        <v>263</v>
      </c>
      <c r="X4545" s="59">
        <v>800</v>
      </c>
      <c r="Y4545" s="59">
        <v>800</v>
      </c>
      <c r="AA4545" s="146" t="str">
        <f t="shared" si="873"/>
        <v>EX</v>
      </c>
      <c r="AB4545" s="146">
        <f t="shared" si="875"/>
        <v>0</v>
      </c>
      <c r="AC4545" t="str">
        <f t="shared" si="866"/>
        <v>EX</v>
      </c>
      <c r="AD4545" s="74">
        <f t="shared" si="867"/>
        <v>800</v>
      </c>
      <c r="AE4545" s="74">
        <f t="shared" si="872"/>
        <v>800</v>
      </c>
      <c r="AF4545">
        <v>1</v>
      </c>
      <c r="AG4545">
        <v>0</v>
      </c>
      <c r="AH4545" s="74">
        <v>0</v>
      </c>
      <c r="AJ4545" s="74">
        <f t="shared" si="868"/>
        <v>0</v>
      </c>
      <c r="AK4545" s="74">
        <f t="shared" si="874"/>
        <v>800</v>
      </c>
      <c r="AL4545" t="str">
        <f t="shared" si="869"/>
        <v>N</v>
      </c>
      <c r="AN4545" t="s">
        <v>110</v>
      </c>
      <c r="AO4545" t="s">
        <v>109</v>
      </c>
      <c r="AP4545" t="str">
        <f t="shared" si="870"/>
        <v>9B</v>
      </c>
      <c r="AQ4545" s="145" t="s">
        <v>1826</v>
      </c>
      <c r="AR4545" t="str">
        <f t="shared" si="871"/>
        <v>1-Adjusted Base Budget</v>
      </c>
      <c r="AS4545" s="145" t="s">
        <v>1827</v>
      </c>
      <c r="AT4545" t="s">
        <v>213</v>
      </c>
      <c r="AV4545" t="str">
        <f t="shared" si="865"/>
        <v>ENGA</v>
      </c>
      <c r="AW4545" t="str">
        <f t="shared" si="864"/>
        <v>ENGAGEMENT</v>
      </c>
    </row>
    <row r="4546" spans="1:49">
      <c r="A4546" s="59">
        <v>2018</v>
      </c>
      <c r="B4546" t="s">
        <v>137</v>
      </c>
      <c r="C4546" t="s">
        <v>110</v>
      </c>
      <c r="D4546" t="s">
        <v>1505</v>
      </c>
      <c r="E4546" t="s">
        <v>1506</v>
      </c>
      <c r="F4546" t="s">
        <v>228</v>
      </c>
      <c r="H4546" t="s">
        <v>1507</v>
      </c>
      <c r="I4546" s="170" t="s">
        <v>108</v>
      </c>
      <c r="J4546" t="s">
        <v>109</v>
      </c>
      <c r="K4546" t="s">
        <v>214</v>
      </c>
      <c r="L4546" t="s">
        <v>493</v>
      </c>
      <c r="M4546" t="s">
        <v>494</v>
      </c>
      <c r="N4546" t="s">
        <v>217</v>
      </c>
      <c r="O4546" t="s">
        <v>263</v>
      </c>
      <c r="P4546" t="s">
        <v>488</v>
      </c>
      <c r="Q4546" t="s">
        <v>489</v>
      </c>
      <c r="R4546" t="s">
        <v>490</v>
      </c>
      <c r="S4546" t="s">
        <v>264</v>
      </c>
      <c r="T4546" t="s">
        <v>265</v>
      </c>
      <c r="U4546" s="61" t="s">
        <v>266</v>
      </c>
      <c r="V4546" t="s">
        <v>585</v>
      </c>
      <c r="W4546" t="s">
        <v>263</v>
      </c>
      <c r="X4546" s="59">
        <v>1000</v>
      </c>
      <c r="Y4546" s="59">
        <v>1000</v>
      </c>
      <c r="AA4546" s="146" t="str">
        <f t="shared" si="873"/>
        <v>EX</v>
      </c>
      <c r="AB4546" s="146">
        <f t="shared" si="875"/>
        <v>0</v>
      </c>
      <c r="AC4546" t="str">
        <f t="shared" si="866"/>
        <v>EX</v>
      </c>
      <c r="AD4546" s="74">
        <f t="shared" si="867"/>
        <v>1000</v>
      </c>
      <c r="AE4546" s="74">
        <f t="shared" si="872"/>
        <v>1000</v>
      </c>
      <c r="AF4546">
        <v>1</v>
      </c>
      <c r="AG4546">
        <v>0</v>
      </c>
      <c r="AH4546" s="74">
        <v>0</v>
      </c>
      <c r="AJ4546" s="74">
        <f t="shared" si="868"/>
        <v>0</v>
      </c>
      <c r="AK4546" s="74">
        <f t="shared" si="874"/>
        <v>1000</v>
      </c>
      <c r="AL4546" t="str">
        <f t="shared" si="869"/>
        <v>N</v>
      </c>
      <c r="AN4546" t="s">
        <v>110</v>
      </c>
      <c r="AO4546" t="s">
        <v>109</v>
      </c>
      <c r="AP4546" t="str">
        <f t="shared" si="870"/>
        <v>9B</v>
      </c>
      <c r="AQ4546" s="145" t="s">
        <v>1826</v>
      </c>
      <c r="AR4546" t="str">
        <f t="shared" si="871"/>
        <v>1-Adjusted Base Budget</v>
      </c>
      <c r="AS4546" s="145" t="s">
        <v>1827</v>
      </c>
      <c r="AT4546" t="s">
        <v>213</v>
      </c>
      <c r="AV4546" t="str">
        <f t="shared" si="865"/>
        <v>ENGA</v>
      </c>
      <c r="AW4546" t="str">
        <f t="shared" si="864"/>
        <v>ENGAGEMENT</v>
      </c>
    </row>
    <row r="4547" spans="1:49">
      <c r="A4547" s="59">
        <v>2018</v>
      </c>
      <c r="B4547" t="s">
        <v>137</v>
      </c>
      <c r="C4547" t="s">
        <v>110</v>
      </c>
      <c r="D4547" t="s">
        <v>1505</v>
      </c>
      <c r="E4547" t="s">
        <v>1512</v>
      </c>
      <c r="F4547" t="s">
        <v>228</v>
      </c>
      <c r="H4547" t="s">
        <v>1513</v>
      </c>
      <c r="I4547" s="170" t="s">
        <v>108</v>
      </c>
      <c r="J4547" t="s">
        <v>109</v>
      </c>
      <c r="K4547" t="s">
        <v>214</v>
      </c>
      <c r="L4547" t="s">
        <v>493</v>
      </c>
      <c r="M4547" t="s">
        <v>494</v>
      </c>
      <c r="N4547" t="s">
        <v>217</v>
      </c>
      <c r="O4547" t="s">
        <v>263</v>
      </c>
      <c r="P4547" t="s">
        <v>488</v>
      </c>
      <c r="Q4547" t="s">
        <v>489</v>
      </c>
      <c r="R4547" t="s">
        <v>490</v>
      </c>
      <c r="S4547" t="s">
        <v>264</v>
      </c>
      <c r="T4547" t="s">
        <v>265</v>
      </c>
      <c r="U4547" s="61" t="s">
        <v>266</v>
      </c>
      <c r="V4547" t="s">
        <v>585</v>
      </c>
      <c r="W4547" t="s">
        <v>263</v>
      </c>
      <c r="X4547" s="59">
        <v>500</v>
      </c>
      <c r="Y4547" s="59">
        <v>500</v>
      </c>
      <c r="AA4547" s="146" t="str">
        <f t="shared" si="873"/>
        <v>EX</v>
      </c>
      <c r="AB4547" s="146">
        <f t="shared" si="875"/>
        <v>0</v>
      </c>
      <c r="AC4547" t="str">
        <f t="shared" si="866"/>
        <v>EX</v>
      </c>
      <c r="AD4547" s="74">
        <f t="shared" si="867"/>
        <v>500</v>
      </c>
      <c r="AE4547" s="74">
        <f t="shared" si="872"/>
        <v>500</v>
      </c>
      <c r="AF4547">
        <v>1</v>
      </c>
      <c r="AG4547">
        <v>0</v>
      </c>
      <c r="AH4547" s="74">
        <v>0</v>
      </c>
      <c r="AJ4547" s="74">
        <f t="shared" si="868"/>
        <v>0</v>
      </c>
      <c r="AK4547" s="74">
        <f t="shared" si="874"/>
        <v>500</v>
      </c>
      <c r="AL4547" t="str">
        <f t="shared" si="869"/>
        <v>N</v>
      </c>
      <c r="AN4547" t="s">
        <v>110</v>
      </c>
      <c r="AO4547" t="s">
        <v>109</v>
      </c>
      <c r="AP4547" t="str">
        <f t="shared" si="870"/>
        <v>9B</v>
      </c>
      <c r="AQ4547" s="145" t="s">
        <v>1826</v>
      </c>
      <c r="AR4547" t="str">
        <f t="shared" si="871"/>
        <v>1-Adjusted Base Budget</v>
      </c>
      <c r="AS4547" s="145" t="s">
        <v>1827</v>
      </c>
      <c r="AT4547" t="s">
        <v>213</v>
      </c>
      <c r="AV4547" t="str">
        <f t="shared" si="865"/>
        <v>ENGA</v>
      </c>
      <c r="AW4547" t="str">
        <f t="shared" si="864"/>
        <v>ENGAGEMENT</v>
      </c>
    </row>
    <row r="4548" spans="1:49">
      <c r="A4548" s="59">
        <v>2018</v>
      </c>
      <c r="B4548" t="s">
        <v>137</v>
      </c>
      <c r="C4548" t="s">
        <v>110</v>
      </c>
      <c r="D4548" t="s">
        <v>1505</v>
      </c>
      <c r="E4548" t="s">
        <v>1510</v>
      </c>
      <c r="F4548" t="s">
        <v>228</v>
      </c>
      <c r="H4548" t="s">
        <v>1511</v>
      </c>
      <c r="I4548" s="170" t="s">
        <v>108</v>
      </c>
      <c r="J4548" t="s">
        <v>109</v>
      </c>
      <c r="K4548" t="s">
        <v>214</v>
      </c>
      <c r="L4548" t="s">
        <v>493</v>
      </c>
      <c r="M4548" t="s">
        <v>494</v>
      </c>
      <c r="N4548" t="s">
        <v>217</v>
      </c>
      <c r="O4548" t="s">
        <v>263</v>
      </c>
      <c r="P4548" t="s">
        <v>488</v>
      </c>
      <c r="Q4548" t="s">
        <v>489</v>
      </c>
      <c r="R4548" t="s">
        <v>490</v>
      </c>
      <c r="S4548" t="s">
        <v>264</v>
      </c>
      <c r="T4548" t="s">
        <v>265</v>
      </c>
      <c r="U4548" s="61" t="s">
        <v>266</v>
      </c>
      <c r="V4548" t="s">
        <v>585</v>
      </c>
      <c r="W4548" t="s">
        <v>263</v>
      </c>
      <c r="X4548" s="59">
        <v>2200</v>
      </c>
      <c r="Y4548" s="59">
        <v>2200</v>
      </c>
      <c r="AA4548" s="146" t="str">
        <f t="shared" si="873"/>
        <v>EX</v>
      </c>
      <c r="AB4548" s="146">
        <f t="shared" si="875"/>
        <v>0</v>
      </c>
      <c r="AC4548" t="str">
        <f t="shared" si="866"/>
        <v>EX</v>
      </c>
      <c r="AD4548" s="74">
        <f t="shared" si="867"/>
        <v>2200</v>
      </c>
      <c r="AE4548" s="74">
        <f t="shared" si="872"/>
        <v>2200</v>
      </c>
      <c r="AF4548">
        <v>1</v>
      </c>
      <c r="AG4548">
        <v>0</v>
      </c>
      <c r="AH4548" s="74">
        <v>0</v>
      </c>
      <c r="AJ4548" s="74">
        <f t="shared" si="868"/>
        <v>0</v>
      </c>
      <c r="AK4548" s="74">
        <f t="shared" si="874"/>
        <v>2200</v>
      </c>
      <c r="AL4548" t="str">
        <f t="shared" si="869"/>
        <v>N</v>
      </c>
      <c r="AN4548" t="s">
        <v>110</v>
      </c>
      <c r="AO4548" t="s">
        <v>109</v>
      </c>
      <c r="AP4548" t="str">
        <f t="shared" si="870"/>
        <v>9B</v>
      </c>
      <c r="AQ4548" s="145" t="s">
        <v>1826</v>
      </c>
      <c r="AR4548" t="str">
        <f t="shared" si="871"/>
        <v>1-Adjusted Base Budget</v>
      </c>
      <c r="AS4548" s="145" t="s">
        <v>1827</v>
      </c>
      <c r="AT4548" t="s">
        <v>213</v>
      </c>
      <c r="AV4548" t="str">
        <f t="shared" si="865"/>
        <v>ENGA</v>
      </c>
      <c r="AW4548" t="str">
        <f t="shared" si="864"/>
        <v>ENGAGEMENT</v>
      </c>
    </row>
    <row r="4549" spans="1:49">
      <c r="A4549" s="59">
        <v>2018</v>
      </c>
      <c r="B4549" t="s">
        <v>137</v>
      </c>
      <c r="C4549" t="s">
        <v>110</v>
      </c>
      <c r="D4549" t="s">
        <v>1505</v>
      </c>
      <c r="E4549" t="s">
        <v>1512</v>
      </c>
      <c r="F4549" t="s">
        <v>228</v>
      </c>
      <c r="H4549" t="s">
        <v>1513</v>
      </c>
      <c r="I4549" s="170" t="s">
        <v>108</v>
      </c>
      <c r="J4549" t="s">
        <v>109</v>
      </c>
      <c r="K4549" t="s">
        <v>214</v>
      </c>
      <c r="L4549" t="s">
        <v>495</v>
      </c>
      <c r="M4549" t="s">
        <v>496</v>
      </c>
      <c r="N4549" t="s">
        <v>217</v>
      </c>
      <c r="O4549" t="s">
        <v>263</v>
      </c>
      <c r="P4549" t="s">
        <v>488</v>
      </c>
      <c r="Q4549" t="s">
        <v>489</v>
      </c>
      <c r="R4549" t="s">
        <v>490</v>
      </c>
      <c r="S4549" t="s">
        <v>264</v>
      </c>
      <c r="T4549" t="s">
        <v>265</v>
      </c>
      <c r="U4549" s="61" t="s">
        <v>266</v>
      </c>
      <c r="V4549" t="s">
        <v>585</v>
      </c>
      <c r="W4549" t="s">
        <v>263</v>
      </c>
      <c r="X4549" s="59">
        <v>240</v>
      </c>
      <c r="Y4549" s="59">
        <v>240</v>
      </c>
      <c r="AA4549" s="146" t="str">
        <f t="shared" si="873"/>
        <v>EX</v>
      </c>
      <c r="AB4549" s="146">
        <f t="shared" si="875"/>
        <v>0</v>
      </c>
      <c r="AC4549" t="str">
        <f t="shared" si="866"/>
        <v>EX</v>
      </c>
      <c r="AD4549" s="74">
        <f t="shared" si="867"/>
        <v>240</v>
      </c>
      <c r="AE4549" s="74">
        <f t="shared" si="872"/>
        <v>240</v>
      </c>
      <c r="AF4549">
        <v>1</v>
      </c>
      <c r="AG4549">
        <v>0</v>
      </c>
      <c r="AH4549" s="74">
        <v>0</v>
      </c>
      <c r="AJ4549" s="74">
        <f t="shared" si="868"/>
        <v>0</v>
      </c>
      <c r="AK4549" s="74">
        <f t="shared" si="874"/>
        <v>240</v>
      </c>
      <c r="AL4549" t="str">
        <f t="shared" si="869"/>
        <v>N</v>
      </c>
      <c r="AN4549" t="s">
        <v>110</v>
      </c>
      <c r="AO4549" t="s">
        <v>109</v>
      </c>
      <c r="AP4549" t="str">
        <f t="shared" si="870"/>
        <v>9B</v>
      </c>
      <c r="AQ4549" s="145" t="s">
        <v>1826</v>
      </c>
      <c r="AR4549" t="str">
        <f t="shared" si="871"/>
        <v>1-Adjusted Base Budget</v>
      </c>
      <c r="AS4549" s="145" t="s">
        <v>1827</v>
      </c>
      <c r="AT4549" t="s">
        <v>213</v>
      </c>
      <c r="AV4549" t="str">
        <f t="shared" si="865"/>
        <v>ENGA</v>
      </c>
      <c r="AW4549" t="str">
        <f t="shared" si="864"/>
        <v>ENGAGEMENT</v>
      </c>
    </row>
    <row r="4550" spans="1:49">
      <c r="A4550" s="59">
        <v>2018</v>
      </c>
      <c r="B4550" t="s">
        <v>137</v>
      </c>
      <c r="C4550" t="s">
        <v>110</v>
      </c>
      <c r="D4550" t="s">
        <v>1505</v>
      </c>
      <c r="E4550" t="s">
        <v>1512</v>
      </c>
      <c r="F4550" t="s">
        <v>228</v>
      </c>
      <c r="H4550" t="s">
        <v>1513</v>
      </c>
      <c r="I4550" s="170" t="s">
        <v>108</v>
      </c>
      <c r="J4550" t="s">
        <v>109</v>
      </c>
      <c r="K4550" t="s">
        <v>214</v>
      </c>
      <c r="L4550" t="s">
        <v>365</v>
      </c>
      <c r="M4550" t="s">
        <v>366</v>
      </c>
      <c r="N4550" t="s">
        <v>217</v>
      </c>
      <c r="O4550" t="s">
        <v>263</v>
      </c>
      <c r="P4550" t="s">
        <v>367</v>
      </c>
      <c r="Q4550" t="s">
        <v>368</v>
      </c>
      <c r="R4550" t="s">
        <v>369</v>
      </c>
      <c r="S4550" t="s">
        <v>370</v>
      </c>
      <c r="T4550" t="s">
        <v>368</v>
      </c>
      <c r="U4550" s="61" t="s">
        <v>371</v>
      </c>
      <c r="V4550" t="s">
        <v>585</v>
      </c>
      <c r="W4550" t="s">
        <v>263</v>
      </c>
      <c r="X4550" s="59">
        <v>500</v>
      </c>
      <c r="Y4550" s="59">
        <v>500</v>
      </c>
      <c r="AA4550" s="146" t="str">
        <f t="shared" si="873"/>
        <v>EX</v>
      </c>
      <c r="AB4550" s="146">
        <f t="shared" si="875"/>
        <v>0</v>
      </c>
      <c r="AC4550" t="str">
        <f t="shared" si="866"/>
        <v>EX</v>
      </c>
      <c r="AD4550" s="74">
        <f t="shared" si="867"/>
        <v>500</v>
      </c>
      <c r="AE4550" s="74">
        <f t="shared" si="872"/>
        <v>500</v>
      </c>
      <c r="AF4550">
        <v>1</v>
      </c>
      <c r="AG4550">
        <v>0</v>
      </c>
      <c r="AH4550" s="74">
        <v>0</v>
      </c>
      <c r="AJ4550" s="74">
        <f t="shared" si="868"/>
        <v>0</v>
      </c>
      <c r="AK4550" s="74">
        <f t="shared" si="874"/>
        <v>500</v>
      </c>
      <c r="AL4550" t="str">
        <f t="shared" si="869"/>
        <v>N</v>
      </c>
      <c r="AN4550" t="s">
        <v>110</v>
      </c>
      <c r="AO4550" t="s">
        <v>109</v>
      </c>
      <c r="AP4550" t="str">
        <f t="shared" si="870"/>
        <v>9B</v>
      </c>
      <c r="AQ4550" s="145" t="s">
        <v>1826</v>
      </c>
      <c r="AR4550" t="str">
        <f t="shared" si="871"/>
        <v>1-Adjusted Base Budget</v>
      </c>
      <c r="AS4550" s="145" t="s">
        <v>1827</v>
      </c>
      <c r="AT4550" t="s">
        <v>213</v>
      </c>
      <c r="AV4550" t="str">
        <f t="shared" si="865"/>
        <v>ENGA</v>
      </c>
      <c r="AW4550" t="str">
        <f t="shared" ref="AW4550:AW4613" si="876" xml:space="preserve"> IF(AND($AN4550="UAVP",$Z4550="OE"),$AO4550 &amp; "-ONLINE EDUCATION",IF(AND($AN4550="VPIT",OR($Z4550="SS",$Z4550="IT")),$AO4550 &amp; "-SHARED SERVICES",$AO4550))</f>
        <v>ENGAGEMENT</v>
      </c>
    </row>
    <row r="4551" spans="1:49">
      <c r="A4551" s="59">
        <v>2018</v>
      </c>
      <c r="B4551" t="s">
        <v>137</v>
      </c>
      <c r="C4551" t="s">
        <v>110</v>
      </c>
      <c r="D4551" t="s">
        <v>1505</v>
      </c>
      <c r="E4551" t="s">
        <v>1508</v>
      </c>
      <c r="F4551" t="s">
        <v>228</v>
      </c>
      <c r="H4551" t="s">
        <v>1509</v>
      </c>
      <c r="I4551" s="170" t="s">
        <v>108</v>
      </c>
      <c r="J4551" t="s">
        <v>109</v>
      </c>
      <c r="K4551" t="s">
        <v>214</v>
      </c>
      <c r="L4551" t="s">
        <v>1524</v>
      </c>
      <c r="M4551" t="s">
        <v>1525</v>
      </c>
      <c r="N4551" t="s">
        <v>217</v>
      </c>
      <c r="O4551" t="s">
        <v>263</v>
      </c>
      <c r="P4551" t="s">
        <v>374</v>
      </c>
      <c r="Q4551" t="s">
        <v>375</v>
      </c>
      <c r="R4551" t="s">
        <v>376</v>
      </c>
      <c r="S4551" t="s">
        <v>264</v>
      </c>
      <c r="T4551" t="s">
        <v>265</v>
      </c>
      <c r="U4551" s="61" t="s">
        <v>266</v>
      </c>
      <c r="V4551" t="s">
        <v>585</v>
      </c>
      <c r="W4551" t="s">
        <v>263</v>
      </c>
      <c r="X4551" s="59">
        <v>250</v>
      </c>
      <c r="Y4551" s="59">
        <v>250</v>
      </c>
      <c r="AA4551" s="146" t="str">
        <f t="shared" si="873"/>
        <v>EX</v>
      </c>
      <c r="AB4551" s="146">
        <f t="shared" si="875"/>
        <v>0</v>
      </c>
      <c r="AC4551" t="str">
        <f t="shared" si="866"/>
        <v>EX</v>
      </c>
      <c r="AD4551" s="74">
        <f t="shared" si="867"/>
        <v>250</v>
      </c>
      <c r="AE4551" s="74">
        <f t="shared" si="872"/>
        <v>250</v>
      </c>
      <c r="AF4551">
        <v>1</v>
      </c>
      <c r="AG4551">
        <v>0</v>
      </c>
      <c r="AH4551" s="74">
        <v>0</v>
      </c>
      <c r="AJ4551" s="74">
        <f t="shared" si="868"/>
        <v>0</v>
      </c>
      <c r="AK4551" s="74">
        <f t="shared" si="874"/>
        <v>250</v>
      </c>
      <c r="AL4551" t="str">
        <f t="shared" si="869"/>
        <v>N</v>
      </c>
      <c r="AN4551" t="s">
        <v>110</v>
      </c>
      <c r="AO4551" t="s">
        <v>109</v>
      </c>
      <c r="AP4551" t="str">
        <f t="shared" si="870"/>
        <v>9B</v>
      </c>
      <c r="AQ4551" s="145" t="s">
        <v>1826</v>
      </c>
      <c r="AR4551" t="str">
        <f t="shared" si="871"/>
        <v>1-Adjusted Base Budget</v>
      </c>
      <c r="AS4551" s="145" t="s">
        <v>1827</v>
      </c>
      <c r="AT4551" t="s">
        <v>213</v>
      </c>
      <c r="AV4551" t="str">
        <f t="shared" si="865"/>
        <v>ENGA</v>
      </c>
      <c r="AW4551" t="str">
        <f t="shared" si="876"/>
        <v>ENGAGEMENT</v>
      </c>
    </row>
    <row r="4552" spans="1:49">
      <c r="A4552" s="59">
        <v>2018</v>
      </c>
      <c r="B4552" t="s">
        <v>137</v>
      </c>
      <c r="C4552" t="s">
        <v>110</v>
      </c>
      <c r="D4552" t="s">
        <v>1505</v>
      </c>
      <c r="E4552" t="s">
        <v>1506</v>
      </c>
      <c r="F4552" t="s">
        <v>228</v>
      </c>
      <c r="H4552" t="s">
        <v>1507</v>
      </c>
      <c r="I4552" s="170" t="s">
        <v>108</v>
      </c>
      <c r="J4552" t="s">
        <v>109</v>
      </c>
      <c r="K4552" t="s">
        <v>214</v>
      </c>
      <c r="L4552" t="s">
        <v>377</v>
      </c>
      <c r="M4552" t="s">
        <v>378</v>
      </c>
      <c r="N4552" t="s">
        <v>217</v>
      </c>
      <c r="O4552" t="s">
        <v>263</v>
      </c>
      <c r="P4552" t="s">
        <v>379</v>
      </c>
      <c r="Q4552" t="s">
        <v>379</v>
      </c>
      <c r="R4552" t="s">
        <v>380</v>
      </c>
      <c r="S4552" t="s">
        <v>264</v>
      </c>
      <c r="T4552" t="s">
        <v>265</v>
      </c>
      <c r="U4552" s="61" t="s">
        <v>266</v>
      </c>
      <c r="V4552" t="s">
        <v>585</v>
      </c>
      <c r="W4552" t="s">
        <v>263</v>
      </c>
      <c r="X4552" s="59">
        <v>15000</v>
      </c>
      <c r="Y4552" s="59">
        <v>15000</v>
      </c>
      <c r="AA4552" s="146" t="str">
        <f t="shared" si="873"/>
        <v>EX</v>
      </c>
      <c r="AB4552" s="146">
        <f t="shared" si="875"/>
        <v>0</v>
      </c>
      <c r="AC4552" t="str">
        <f t="shared" si="866"/>
        <v>EX</v>
      </c>
      <c r="AD4552" s="74">
        <f t="shared" si="867"/>
        <v>15000</v>
      </c>
      <c r="AE4552" s="74">
        <f t="shared" si="872"/>
        <v>15000</v>
      </c>
      <c r="AF4552">
        <v>1</v>
      </c>
      <c r="AG4552">
        <v>0</v>
      </c>
      <c r="AH4552" s="74">
        <v>0</v>
      </c>
      <c r="AJ4552" s="74">
        <f t="shared" si="868"/>
        <v>0</v>
      </c>
      <c r="AK4552" s="74">
        <f t="shared" si="874"/>
        <v>15000</v>
      </c>
      <c r="AL4552" t="str">
        <f t="shared" si="869"/>
        <v>N</v>
      </c>
      <c r="AN4552" t="s">
        <v>110</v>
      </c>
      <c r="AO4552" t="s">
        <v>109</v>
      </c>
      <c r="AP4552" t="str">
        <f t="shared" si="870"/>
        <v>9B</v>
      </c>
      <c r="AQ4552" s="145" t="s">
        <v>1826</v>
      </c>
      <c r="AR4552" t="str">
        <f t="shared" si="871"/>
        <v>1-Adjusted Base Budget</v>
      </c>
      <c r="AS4552" s="145" t="s">
        <v>1827</v>
      </c>
      <c r="AT4552" t="s">
        <v>213</v>
      </c>
      <c r="AV4552" t="str">
        <f t="shared" si="865"/>
        <v>ENGA</v>
      </c>
      <c r="AW4552" t="str">
        <f t="shared" si="876"/>
        <v>ENGAGEMENT</v>
      </c>
    </row>
    <row r="4553" spans="1:49">
      <c r="A4553" s="59">
        <v>2018</v>
      </c>
      <c r="B4553" t="s">
        <v>137</v>
      </c>
      <c r="C4553" t="s">
        <v>110</v>
      </c>
      <c r="D4553" t="s">
        <v>1505</v>
      </c>
      <c r="E4553" t="s">
        <v>1520</v>
      </c>
      <c r="F4553" t="s">
        <v>228</v>
      </c>
      <c r="H4553" t="s">
        <v>1521</v>
      </c>
      <c r="I4553" s="170" t="s">
        <v>108</v>
      </c>
      <c r="J4553" t="s">
        <v>109</v>
      </c>
      <c r="K4553" t="s">
        <v>214</v>
      </c>
      <c r="L4553" t="s">
        <v>377</v>
      </c>
      <c r="M4553" t="s">
        <v>378</v>
      </c>
      <c r="N4553" t="s">
        <v>217</v>
      </c>
      <c r="O4553" t="s">
        <v>263</v>
      </c>
      <c r="P4553" t="s">
        <v>379</v>
      </c>
      <c r="Q4553" t="s">
        <v>379</v>
      </c>
      <c r="R4553" t="s">
        <v>380</v>
      </c>
      <c r="S4553" t="s">
        <v>264</v>
      </c>
      <c r="T4553" t="s">
        <v>265</v>
      </c>
      <c r="U4553" s="61" t="s">
        <v>266</v>
      </c>
      <c r="V4553" t="s">
        <v>585</v>
      </c>
      <c r="W4553" t="s">
        <v>263</v>
      </c>
      <c r="X4553" s="59">
        <v>200</v>
      </c>
      <c r="Y4553" s="59">
        <v>200</v>
      </c>
      <c r="AA4553" s="146" t="str">
        <f t="shared" si="873"/>
        <v>EX</v>
      </c>
      <c r="AB4553" s="146">
        <f t="shared" si="875"/>
        <v>0</v>
      </c>
      <c r="AC4553" t="str">
        <f t="shared" si="866"/>
        <v>EX</v>
      </c>
      <c r="AD4553" s="74">
        <f t="shared" si="867"/>
        <v>200</v>
      </c>
      <c r="AE4553" s="74">
        <f t="shared" si="872"/>
        <v>200</v>
      </c>
      <c r="AF4553">
        <v>1</v>
      </c>
      <c r="AG4553">
        <v>0</v>
      </c>
      <c r="AH4553" s="74">
        <v>0</v>
      </c>
      <c r="AJ4553" s="74">
        <f t="shared" si="868"/>
        <v>0</v>
      </c>
      <c r="AK4553" s="74">
        <f t="shared" si="874"/>
        <v>200</v>
      </c>
      <c r="AL4553" t="str">
        <f t="shared" si="869"/>
        <v>N</v>
      </c>
      <c r="AN4553" t="s">
        <v>110</v>
      </c>
      <c r="AO4553" t="s">
        <v>109</v>
      </c>
      <c r="AP4553" t="str">
        <f t="shared" si="870"/>
        <v>9B</v>
      </c>
      <c r="AQ4553" s="145" t="s">
        <v>1826</v>
      </c>
      <c r="AR4553" t="str">
        <f t="shared" si="871"/>
        <v>1-Adjusted Base Budget</v>
      </c>
      <c r="AS4553" s="145" t="s">
        <v>1827</v>
      </c>
      <c r="AT4553" t="s">
        <v>213</v>
      </c>
      <c r="AV4553" t="str">
        <f t="shared" si="865"/>
        <v>ENGA</v>
      </c>
      <c r="AW4553" t="str">
        <f t="shared" si="876"/>
        <v>ENGAGEMENT</v>
      </c>
    </row>
    <row r="4554" spans="1:49">
      <c r="A4554" s="59">
        <v>2018</v>
      </c>
      <c r="B4554" t="s">
        <v>137</v>
      </c>
      <c r="C4554" t="s">
        <v>110</v>
      </c>
      <c r="D4554" t="s">
        <v>1505</v>
      </c>
      <c r="E4554" t="s">
        <v>1512</v>
      </c>
      <c r="F4554" t="s">
        <v>228</v>
      </c>
      <c r="H4554" t="s">
        <v>1513</v>
      </c>
      <c r="I4554" s="170" t="s">
        <v>108</v>
      </c>
      <c r="J4554" t="s">
        <v>109</v>
      </c>
      <c r="K4554" t="s">
        <v>214</v>
      </c>
      <c r="L4554" t="s">
        <v>377</v>
      </c>
      <c r="M4554" t="s">
        <v>378</v>
      </c>
      <c r="N4554" t="s">
        <v>217</v>
      </c>
      <c r="O4554" t="s">
        <v>263</v>
      </c>
      <c r="P4554" t="s">
        <v>379</v>
      </c>
      <c r="Q4554" t="s">
        <v>379</v>
      </c>
      <c r="R4554" t="s">
        <v>380</v>
      </c>
      <c r="S4554" t="s">
        <v>264</v>
      </c>
      <c r="T4554" t="s">
        <v>265</v>
      </c>
      <c r="U4554" s="61" t="s">
        <v>266</v>
      </c>
      <c r="V4554" t="s">
        <v>585</v>
      </c>
      <c r="W4554" t="s">
        <v>263</v>
      </c>
      <c r="X4554" s="59">
        <v>10000</v>
      </c>
      <c r="Y4554" s="59">
        <v>10000</v>
      </c>
      <c r="AA4554" s="146" t="str">
        <f t="shared" si="873"/>
        <v>EX</v>
      </c>
      <c r="AB4554" s="146">
        <f t="shared" si="875"/>
        <v>0</v>
      </c>
      <c r="AC4554" t="str">
        <f t="shared" si="866"/>
        <v>EX</v>
      </c>
      <c r="AD4554" s="74">
        <f t="shared" si="867"/>
        <v>10000</v>
      </c>
      <c r="AE4554" s="74">
        <f t="shared" si="872"/>
        <v>10000</v>
      </c>
      <c r="AF4554">
        <v>1</v>
      </c>
      <c r="AG4554">
        <v>0</v>
      </c>
      <c r="AH4554" s="74">
        <v>0</v>
      </c>
      <c r="AJ4554" s="74">
        <f t="shared" si="868"/>
        <v>0</v>
      </c>
      <c r="AK4554" s="74">
        <f t="shared" si="874"/>
        <v>10000</v>
      </c>
      <c r="AL4554" t="str">
        <f t="shared" si="869"/>
        <v>N</v>
      </c>
      <c r="AN4554" t="s">
        <v>110</v>
      </c>
      <c r="AO4554" t="s">
        <v>109</v>
      </c>
      <c r="AP4554" t="str">
        <f t="shared" si="870"/>
        <v>9B</v>
      </c>
      <c r="AQ4554" s="145" t="s">
        <v>1826</v>
      </c>
      <c r="AR4554" t="str">
        <f t="shared" si="871"/>
        <v>1-Adjusted Base Budget</v>
      </c>
      <c r="AS4554" s="145" t="s">
        <v>1827</v>
      </c>
      <c r="AT4554" t="s">
        <v>213</v>
      </c>
      <c r="AV4554" t="str">
        <f t="shared" si="865"/>
        <v>ENGA</v>
      </c>
      <c r="AW4554" t="str">
        <f t="shared" si="876"/>
        <v>ENGAGEMENT</v>
      </c>
    </row>
    <row r="4555" spans="1:49">
      <c r="A4555" s="59">
        <v>2018</v>
      </c>
      <c r="B4555" t="s">
        <v>137</v>
      </c>
      <c r="C4555" t="s">
        <v>110</v>
      </c>
      <c r="D4555" t="s">
        <v>1505</v>
      </c>
      <c r="E4555" t="s">
        <v>1510</v>
      </c>
      <c r="F4555" t="s">
        <v>228</v>
      </c>
      <c r="H4555" t="s">
        <v>1511</v>
      </c>
      <c r="I4555" s="170" t="s">
        <v>108</v>
      </c>
      <c r="J4555" t="s">
        <v>109</v>
      </c>
      <c r="K4555" t="s">
        <v>214</v>
      </c>
      <c r="L4555" t="s">
        <v>377</v>
      </c>
      <c r="M4555" t="s">
        <v>378</v>
      </c>
      <c r="N4555" t="s">
        <v>217</v>
      </c>
      <c r="O4555" t="s">
        <v>263</v>
      </c>
      <c r="P4555" t="s">
        <v>379</v>
      </c>
      <c r="Q4555" t="s">
        <v>379</v>
      </c>
      <c r="R4555" t="s">
        <v>380</v>
      </c>
      <c r="S4555" t="s">
        <v>264</v>
      </c>
      <c r="T4555" t="s">
        <v>265</v>
      </c>
      <c r="U4555" s="61" t="s">
        <v>266</v>
      </c>
      <c r="V4555" t="s">
        <v>585</v>
      </c>
      <c r="W4555" t="s">
        <v>263</v>
      </c>
      <c r="X4555" s="59">
        <v>3000</v>
      </c>
      <c r="Y4555" s="59">
        <v>3000</v>
      </c>
      <c r="AA4555" s="146" t="str">
        <f t="shared" si="873"/>
        <v>EX</v>
      </c>
      <c r="AB4555" s="146">
        <f t="shared" si="875"/>
        <v>0</v>
      </c>
      <c r="AC4555" t="str">
        <f t="shared" si="866"/>
        <v>EX</v>
      </c>
      <c r="AD4555" s="74">
        <f t="shared" si="867"/>
        <v>3000</v>
      </c>
      <c r="AE4555" s="74">
        <f t="shared" si="872"/>
        <v>3000</v>
      </c>
      <c r="AF4555">
        <v>1</v>
      </c>
      <c r="AG4555">
        <v>0</v>
      </c>
      <c r="AH4555" s="74">
        <v>0</v>
      </c>
      <c r="AJ4555" s="74">
        <f t="shared" si="868"/>
        <v>0</v>
      </c>
      <c r="AK4555" s="74">
        <f t="shared" si="874"/>
        <v>3000</v>
      </c>
      <c r="AL4555" t="str">
        <f t="shared" si="869"/>
        <v>N</v>
      </c>
      <c r="AN4555" t="s">
        <v>110</v>
      </c>
      <c r="AO4555" t="s">
        <v>109</v>
      </c>
      <c r="AP4555" t="str">
        <f t="shared" si="870"/>
        <v>9B</v>
      </c>
      <c r="AQ4555" s="145" t="s">
        <v>1826</v>
      </c>
      <c r="AR4555" t="str">
        <f t="shared" si="871"/>
        <v>1-Adjusted Base Budget</v>
      </c>
      <c r="AS4555" s="145" t="s">
        <v>1827</v>
      </c>
      <c r="AT4555" t="s">
        <v>213</v>
      </c>
      <c r="AV4555" t="str">
        <f t="shared" si="865"/>
        <v>ENGA</v>
      </c>
      <c r="AW4555" t="str">
        <f t="shared" si="876"/>
        <v>ENGAGEMENT</v>
      </c>
    </row>
    <row r="4556" spans="1:49">
      <c r="A4556" s="59">
        <v>2018</v>
      </c>
      <c r="B4556" t="s">
        <v>137</v>
      </c>
      <c r="C4556" t="s">
        <v>110</v>
      </c>
      <c r="D4556" t="s">
        <v>1505</v>
      </c>
      <c r="E4556" t="s">
        <v>1520</v>
      </c>
      <c r="F4556" t="s">
        <v>228</v>
      </c>
      <c r="H4556" t="s">
        <v>1521</v>
      </c>
      <c r="I4556" s="170" t="s">
        <v>108</v>
      </c>
      <c r="J4556" t="s">
        <v>109</v>
      </c>
      <c r="K4556" t="s">
        <v>214</v>
      </c>
      <c r="L4556" t="s">
        <v>628</v>
      </c>
      <c r="M4556" t="s">
        <v>629</v>
      </c>
      <c r="N4556" t="s">
        <v>217</v>
      </c>
      <c r="O4556" t="s">
        <v>263</v>
      </c>
      <c r="P4556" t="s">
        <v>379</v>
      </c>
      <c r="Q4556" t="s">
        <v>379</v>
      </c>
      <c r="R4556" t="s">
        <v>380</v>
      </c>
      <c r="S4556" t="s">
        <v>264</v>
      </c>
      <c r="T4556" t="s">
        <v>265</v>
      </c>
      <c r="U4556" s="61" t="s">
        <v>266</v>
      </c>
      <c r="V4556" t="s">
        <v>585</v>
      </c>
      <c r="W4556" t="s">
        <v>263</v>
      </c>
      <c r="X4556" s="59">
        <v>200</v>
      </c>
      <c r="Y4556" s="59">
        <v>200</v>
      </c>
      <c r="AA4556" s="146" t="str">
        <f t="shared" si="873"/>
        <v>EX</v>
      </c>
      <c r="AB4556" s="146">
        <f t="shared" si="875"/>
        <v>0</v>
      </c>
      <c r="AC4556" t="str">
        <f t="shared" si="866"/>
        <v>EX</v>
      </c>
      <c r="AD4556" s="74">
        <f t="shared" si="867"/>
        <v>200</v>
      </c>
      <c r="AE4556" s="74">
        <f t="shared" si="872"/>
        <v>200</v>
      </c>
      <c r="AF4556">
        <v>1</v>
      </c>
      <c r="AG4556">
        <v>0</v>
      </c>
      <c r="AH4556" s="74">
        <v>0</v>
      </c>
      <c r="AJ4556" s="74">
        <f t="shared" si="868"/>
        <v>0</v>
      </c>
      <c r="AK4556" s="74">
        <f t="shared" si="874"/>
        <v>200</v>
      </c>
      <c r="AL4556" t="str">
        <f t="shared" si="869"/>
        <v>N</v>
      </c>
      <c r="AN4556" t="s">
        <v>110</v>
      </c>
      <c r="AO4556" t="s">
        <v>109</v>
      </c>
      <c r="AP4556" t="str">
        <f t="shared" si="870"/>
        <v>9B</v>
      </c>
      <c r="AQ4556" s="145" t="s">
        <v>1826</v>
      </c>
      <c r="AR4556" t="str">
        <f t="shared" si="871"/>
        <v>1-Adjusted Base Budget</v>
      </c>
      <c r="AS4556" s="145" t="s">
        <v>1827</v>
      </c>
      <c r="AT4556" t="s">
        <v>213</v>
      </c>
      <c r="AV4556" t="str">
        <f t="shared" ref="AV4556:AV4619" si="877">IF(AND($AN4556="UAVP",$Z4556="OE"),$AN4556 &amp; "-OE",IF(AND($AN4556="VPIT",OR($Z4556="SS",$Z4556="IT")),$AN4556 &amp; "-SS",$AN4556))</f>
        <v>ENGA</v>
      </c>
      <c r="AW4556" t="str">
        <f t="shared" si="876"/>
        <v>ENGAGEMENT</v>
      </c>
    </row>
    <row r="4557" spans="1:49">
      <c r="A4557" s="59">
        <v>2018</v>
      </c>
      <c r="B4557" t="s">
        <v>137</v>
      </c>
      <c r="C4557" t="s">
        <v>110</v>
      </c>
      <c r="D4557" t="s">
        <v>1505</v>
      </c>
      <c r="E4557" t="s">
        <v>1512</v>
      </c>
      <c r="F4557" t="s">
        <v>228</v>
      </c>
      <c r="H4557" t="s">
        <v>1513</v>
      </c>
      <c r="I4557" s="170" t="s">
        <v>108</v>
      </c>
      <c r="J4557" t="s">
        <v>109</v>
      </c>
      <c r="K4557" t="s">
        <v>214</v>
      </c>
      <c r="L4557" t="s">
        <v>628</v>
      </c>
      <c r="M4557" t="s">
        <v>629</v>
      </c>
      <c r="N4557" t="s">
        <v>217</v>
      </c>
      <c r="O4557" t="s">
        <v>263</v>
      </c>
      <c r="P4557" t="s">
        <v>379</v>
      </c>
      <c r="Q4557" t="s">
        <v>379</v>
      </c>
      <c r="R4557" t="s">
        <v>380</v>
      </c>
      <c r="S4557" t="s">
        <v>264</v>
      </c>
      <c r="T4557" t="s">
        <v>265</v>
      </c>
      <c r="U4557" s="61" t="s">
        <v>266</v>
      </c>
      <c r="V4557" t="s">
        <v>585</v>
      </c>
      <c r="W4557" t="s">
        <v>263</v>
      </c>
      <c r="X4557" s="59">
        <v>50</v>
      </c>
      <c r="Y4557" s="59">
        <v>50</v>
      </c>
      <c r="AA4557" s="146" t="str">
        <f t="shared" si="873"/>
        <v>EX</v>
      </c>
      <c r="AB4557" s="146">
        <f t="shared" si="875"/>
        <v>0</v>
      </c>
      <c r="AC4557" t="str">
        <f t="shared" si="866"/>
        <v>EX</v>
      </c>
      <c r="AD4557" s="74">
        <f t="shared" si="867"/>
        <v>50</v>
      </c>
      <c r="AE4557" s="74">
        <f t="shared" si="872"/>
        <v>50</v>
      </c>
      <c r="AF4557">
        <v>1</v>
      </c>
      <c r="AG4557">
        <v>0</v>
      </c>
      <c r="AH4557" s="74">
        <v>0</v>
      </c>
      <c r="AJ4557" s="74">
        <f t="shared" si="868"/>
        <v>0</v>
      </c>
      <c r="AK4557" s="74">
        <f t="shared" si="874"/>
        <v>50</v>
      </c>
      <c r="AL4557" t="str">
        <f t="shared" si="869"/>
        <v>N</v>
      </c>
      <c r="AN4557" t="s">
        <v>110</v>
      </c>
      <c r="AO4557" t="s">
        <v>109</v>
      </c>
      <c r="AP4557" t="str">
        <f t="shared" si="870"/>
        <v>9B</v>
      </c>
      <c r="AQ4557" s="145" t="s">
        <v>1826</v>
      </c>
      <c r="AR4557" t="str">
        <f t="shared" si="871"/>
        <v>1-Adjusted Base Budget</v>
      </c>
      <c r="AS4557" s="145" t="s">
        <v>1827</v>
      </c>
      <c r="AT4557" t="s">
        <v>213</v>
      </c>
      <c r="AV4557" t="str">
        <f t="shared" si="877"/>
        <v>ENGA</v>
      </c>
      <c r="AW4557" t="str">
        <f t="shared" si="876"/>
        <v>ENGAGEMENT</v>
      </c>
    </row>
    <row r="4558" spans="1:49">
      <c r="A4558" s="59">
        <v>2018</v>
      </c>
      <c r="B4558" t="s">
        <v>137</v>
      </c>
      <c r="C4558" t="s">
        <v>110</v>
      </c>
      <c r="D4558" t="s">
        <v>1505</v>
      </c>
      <c r="E4558" t="s">
        <v>1506</v>
      </c>
      <c r="F4558" t="s">
        <v>228</v>
      </c>
      <c r="H4558" t="s">
        <v>1507</v>
      </c>
      <c r="I4558" s="170" t="s">
        <v>108</v>
      </c>
      <c r="J4558" t="s">
        <v>109</v>
      </c>
      <c r="K4558" t="s">
        <v>214</v>
      </c>
      <c r="L4558" t="s">
        <v>497</v>
      </c>
      <c r="M4558" t="s">
        <v>498</v>
      </c>
      <c r="N4558" t="s">
        <v>217</v>
      </c>
      <c r="O4558" t="s">
        <v>263</v>
      </c>
      <c r="P4558" t="s">
        <v>362</v>
      </c>
      <c r="Q4558" t="s">
        <v>363</v>
      </c>
      <c r="R4558" t="s">
        <v>364</v>
      </c>
      <c r="S4558" t="s">
        <v>264</v>
      </c>
      <c r="T4558" t="s">
        <v>265</v>
      </c>
      <c r="U4558" s="61" t="s">
        <v>266</v>
      </c>
      <c r="V4558" t="s">
        <v>585</v>
      </c>
      <c r="W4558" t="s">
        <v>263</v>
      </c>
      <c r="X4558" s="59">
        <v>3000</v>
      </c>
      <c r="Y4558" s="59">
        <v>3000</v>
      </c>
      <c r="AA4558" s="146" t="str">
        <f t="shared" si="873"/>
        <v>EX</v>
      </c>
      <c r="AB4558" s="146">
        <f t="shared" si="875"/>
        <v>0</v>
      </c>
      <c r="AC4558" t="str">
        <f t="shared" si="866"/>
        <v>EX</v>
      </c>
      <c r="AD4558" s="74">
        <f t="shared" si="867"/>
        <v>3000</v>
      </c>
      <c r="AE4558" s="74">
        <f t="shared" si="872"/>
        <v>3000</v>
      </c>
      <c r="AF4558">
        <v>1</v>
      </c>
      <c r="AG4558">
        <v>0</v>
      </c>
      <c r="AH4558" s="74">
        <v>0</v>
      </c>
      <c r="AJ4558" s="74">
        <f t="shared" si="868"/>
        <v>0</v>
      </c>
      <c r="AK4558" s="74">
        <f t="shared" si="874"/>
        <v>3000</v>
      </c>
      <c r="AL4558" t="str">
        <f t="shared" si="869"/>
        <v>N</v>
      </c>
      <c r="AN4558" t="s">
        <v>110</v>
      </c>
      <c r="AO4558" t="s">
        <v>109</v>
      </c>
      <c r="AP4558" t="str">
        <f t="shared" si="870"/>
        <v>9B</v>
      </c>
      <c r="AQ4558" s="145" t="s">
        <v>1826</v>
      </c>
      <c r="AR4558" t="str">
        <f t="shared" si="871"/>
        <v>1-Adjusted Base Budget</v>
      </c>
      <c r="AS4558" s="145" t="s">
        <v>1827</v>
      </c>
      <c r="AT4558" t="s">
        <v>213</v>
      </c>
      <c r="AV4558" t="str">
        <f t="shared" si="877"/>
        <v>ENGA</v>
      </c>
      <c r="AW4558" t="str">
        <f t="shared" si="876"/>
        <v>ENGAGEMENT</v>
      </c>
    </row>
    <row r="4559" spans="1:49">
      <c r="A4559" s="59">
        <v>2018</v>
      </c>
      <c r="B4559" t="s">
        <v>137</v>
      </c>
      <c r="C4559" t="s">
        <v>110</v>
      </c>
      <c r="D4559" t="s">
        <v>1505</v>
      </c>
      <c r="E4559" t="s">
        <v>1512</v>
      </c>
      <c r="F4559" t="s">
        <v>228</v>
      </c>
      <c r="H4559" t="s">
        <v>1513</v>
      </c>
      <c r="I4559" s="170" t="s">
        <v>108</v>
      </c>
      <c r="J4559" t="s">
        <v>109</v>
      </c>
      <c r="K4559" t="s">
        <v>214</v>
      </c>
      <c r="L4559" t="s">
        <v>497</v>
      </c>
      <c r="M4559" t="s">
        <v>498</v>
      </c>
      <c r="N4559" t="s">
        <v>217</v>
      </c>
      <c r="O4559" t="s">
        <v>263</v>
      </c>
      <c r="P4559" t="s">
        <v>362</v>
      </c>
      <c r="Q4559" t="s">
        <v>363</v>
      </c>
      <c r="R4559" t="s">
        <v>364</v>
      </c>
      <c r="S4559" t="s">
        <v>264</v>
      </c>
      <c r="T4559" t="s">
        <v>265</v>
      </c>
      <c r="U4559" s="61" t="s">
        <v>266</v>
      </c>
      <c r="V4559" t="s">
        <v>585</v>
      </c>
      <c r="W4559" t="s">
        <v>263</v>
      </c>
      <c r="X4559" s="59">
        <v>7000</v>
      </c>
      <c r="Y4559" s="59">
        <v>7000</v>
      </c>
      <c r="AA4559" s="146" t="str">
        <f t="shared" si="873"/>
        <v>EX</v>
      </c>
      <c r="AB4559" s="146">
        <f t="shared" si="875"/>
        <v>0</v>
      </c>
      <c r="AC4559" t="str">
        <f t="shared" si="866"/>
        <v>EX</v>
      </c>
      <c r="AD4559" s="74">
        <f t="shared" si="867"/>
        <v>7000</v>
      </c>
      <c r="AE4559" s="74">
        <f t="shared" si="872"/>
        <v>7000</v>
      </c>
      <c r="AF4559">
        <v>1</v>
      </c>
      <c r="AG4559">
        <v>0</v>
      </c>
      <c r="AH4559" s="74">
        <v>0</v>
      </c>
      <c r="AJ4559" s="74">
        <f t="shared" si="868"/>
        <v>0</v>
      </c>
      <c r="AK4559" s="74">
        <f t="shared" si="874"/>
        <v>7000</v>
      </c>
      <c r="AL4559" t="str">
        <f t="shared" si="869"/>
        <v>N</v>
      </c>
      <c r="AN4559" t="s">
        <v>110</v>
      </c>
      <c r="AO4559" t="s">
        <v>109</v>
      </c>
      <c r="AP4559" t="str">
        <f t="shared" si="870"/>
        <v>9B</v>
      </c>
      <c r="AQ4559" s="145" t="s">
        <v>1826</v>
      </c>
      <c r="AR4559" t="str">
        <f t="shared" si="871"/>
        <v>1-Adjusted Base Budget</v>
      </c>
      <c r="AS4559" s="145" t="s">
        <v>1827</v>
      </c>
      <c r="AT4559" t="s">
        <v>213</v>
      </c>
      <c r="AV4559" t="str">
        <f t="shared" si="877"/>
        <v>ENGA</v>
      </c>
      <c r="AW4559" t="str">
        <f t="shared" si="876"/>
        <v>ENGAGEMENT</v>
      </c>
    </row>
    <row r="4560" spans="1:49">
      <c r="A4560" s="59">
        <v>2018</v>
      </c>
      <c r="B4560" t="s">
        <v>137</v>
      </c>
      <c r="C4560" t="s">
        <v>110</v>
      </c>
      <c r="D4560" t="s">
        <v>1505</v>
      </c>
      <c r="E4560" t="s">
        <v>1506</v>
      </c>
      <c r="F4560" t="s">
        <v>228</v>
      </c>
      <c r="H4560" t="s">
        <v>1507</v>
      </c>
      <c r="I4560" s="170" t="s">
        <v>108</v>
      </c>
      <c r="J4560" t="s">
        <v>109</v>
      </c>
      <c r="K4560" t="s">
        <v>214</v>
      </c>
      <c r="L4560" t="s">
        <v>630</v>
      </c>
      <c r="M4560" t="s">
        <v>631</v>
      </c>
      <c r="N4560" t="s">
        <v>217</v>
      </c>
      <c r="O4560" t="s">
        <v>263</v>
      </c>
      <c r="P4560" t="s">
        <v>379</v>
      </c>
      <c r="Q4560" t="s">
        <v>379</v>
      </c>
      <c r="R4560" t="s">
        <v>380</v>
      </c>
      <c r="S4560" t="s">
        <v>264</v>
      </c>
      <c r="T4560" t="s">
        <v>265</v>
      </c>
      <c r="U4560" s="61" t="s">
        <v>266</v>
      </c>
      <c r="V4560" t="s">
        <v>585</v>
      </c>
      <c r="W4560" t="s">
        <v>263</v>
      </c>
      <c r="X4560" s="59">
        <v>500</v>
      </c>
      <c r="Y4560" s="59">
        <v>500</v>
      </c>
      <c r="AA4560" s="146" t="str">
        <f t="shared" si="873"/>
        <v>EX</v>
      </c>
      <c r="AB4560" s="146">
        <f t="shared" si="875"/>
        <v>0</v>
      </c>
      <c r="AC4560" t="str">
        <f t="shared" si="866"/>
        <v>EX</v>
      </c>
      <c r="AD4560" s="74">
        <f t="shared" si="867"/>
        <v>500</v>
      </c>
      <c r="AE4560" s="74">
        <f t="shared" si="872"/>
        <v>500</v>
      </c>
      <c r="AF4560">
        <v>1</v>
      </c>
      <c r="AG4560">
        <v>0</v>
      </c>
      <c r="AH4560" s="74">
        <v>0</v>
      </c>
      <c r="AJ4560" s="74">
        <f t="shared" si="868"/>
        <v>0</v>
      </c>
      <c r="AK4560" s="74">
        <f t="shared" si="874"/>
        <v>500</v>
      </c>
      <c r="AL4560" t="str">
        <f t="shared" si="869"/>
        <v>N</v>
      </c>
      <c r="AN4560" t="s">
        <v>110</v>
      </c>
      <c r="AO4560" t="s">
        <v>109</v>
      </c>
      <c r="AP4560" t="str">
        <f t="shared" si="870"/>
        <v>9B</v>
      </c>
      <c r="AQ4560" s="145" t="s">
        <v>1826</v>
      </c>
      <c r="AR4560" t="str">
        <f t="shared" si="871"/>
        <v>1-Adjusted Base Budget</v>
      </c>
      <c r="AS4560" s="145" t="s">
        <v>1827</v>
      </c>
      <c r="AT4560" t="s">
        <v>213</v>
      </c>
      <c r="AV4560" t="str">
        <f t="shared" si="877"/>
        <v>ENGA</v>
      </c>
      <c r="AW4560" t="str">
        <f t="shared" si="876"/>
        <v>ENGAGEMENT</v>
      </c>
    </row>
    <row r="4561" spans="1:49">
      <c r="A4561" s="59">
        <v>2018</v>
      </c>
      <c r="B4561" t="s">
        <v>137</v>
      </c>
      <c r="C4561" t="s">
        <v>110</v>
      </c>
      <c r="D4561" t="s">
        <v>1505</v>
      </c>
      <c r="E4561" t="s">
        <v>1512</v>
      </c>
      <c r="F4561" t="s">
        <v>228</v>
      </c>
      <c r="H4561" t="s">
        <v>1513</v>
      </c>
      <c r="I4561" s="170" t="s">
        <v>108</v>
      </c>
      <c r="J4561" t="s">
        <v>109</v>
      </c>
      <c r="K4561" t="s">
        <v>214</v>
      </c>
      <c r="L4561" t="s">
        <v>630</v>
      </c>
      <c r="M4561" t="s">
        <v>631</v>
      </c>
      <c r="N4561" t="s">
        <v>217</v>
      </c>
      <c r="O4561" t="s">
        <v>263</v>
      </c>
      <c r="P4561" t="s">
        <v>379</v>
      </c>
      <c r="Q4561" t="s">
        <v>379</v>
      </c>
      <c r="R4561" t="s">
        <v>380</v>
      </c>
      <c r="S4561" t="s">
        <v>264</v>
      </c>
      <c r="T4561" t="s">
        <v>265</v>
      </c>
      <c r="U4561" s="61" t="s">
        <v>266</v>
      </c>
      <c r="V4561" t="s">
        <v>585</v>
      </c>
      <c r="W4561" t="s">
        <v>263</v>
      </c>
      <c r="X4561" s="59">
        <v>2500</v>
      </c>
      <c r="Y4561" s="59">
        <v>2500</v>
      </c>
      <c r="AA4561" s="146" t="str">
        <f t="shared" si="873"/>
        <v>EX</v>
      </c>
      <c r="AB4561" s="146">
        <f t="shared" si="875"/>
        <v>0</v>
      </c>
      <c r="AC4561" t="str">
        <f t="shared" si="866"/>
        <v>EX</v>
      </c>
      <c r="AD4561" s="74">
        <f t="shared" si="867"/>
        <v>2500</v>
      </c>
      <c r="AE4561" s="74">
        <f t="shared" si="872"/>
        <v>2500</v>
      </c>
      <c r="AF4561">
        <v>1</v>
      </c>
      <c r="AG4561">
        <v>0</v>
      </c>
      <c r="AH4561" s="74">
        <v>0</v>
      </c>
      <c r="AJ4561" s="74">
        <f t="shared" si="868"/>
        <v>0</v>
      </c>
      <c r="AK4561" s="74">
        <f t="shared" si="874"/>
        <v>2500</v>
      </c>
      <c r="AL4561" t="str">
        <f t="shared" si="869"/>
        <v>N</v>
      </c>
      <c r="AN4561" t="s">
        <v>110</v>
      </c>
      <c r="AO4561" t="s">
        <v>109</v>
      </c>
      <c r="AP4561" t="str">
        <f t="shared" si="870"/>
        <v>9B</v>
      </c>
      <c r="AQ4561" s="145" t="s">
        <v>1826</v>
      </c>
      <c r="AR4561" t="str">
        <f t="shared" si="871"/>
        <v>1-Adjusted Base Budget</v>
      </c>
      <c r="AS4561" s="145" t="s">
        <v>1827</v>
      </c>
      <c r="AT4561" t="s">
        <v>213</v>
      </c>
      <c r="AV4561" t="str">
        <f t="shared" si="877"/>
        <v>ENGA</v>
      </c>
      <c r="AW4561" t="str">
        <f t="shared" si="876"/>
        <v>ENGAGEMENT</v>
      </c>
    </row>
    <row r="4562" spans="1:49">
      <c r="A4562" s="59">
        <v>2018</v>
      </c>
      <c r="B4562" t="s">
        <v>137</v>
      </c>
      <c r="C4562" t="s">
        <v>110</v>
      </c>
      <c r="D4562" t="s">
        <v>1505</v>
      </c>
      <c r="E4562" t="s">
        <v>1508</v>
      </c>
      <c r="F4562" t="s">
        <v>228</v>
      </c>
      <c r="H4562" t="s">
        <v>1509</v>
      </c>
      <c r="I4562" s="170" t="s">
        <v>108</v>
      </c>
      <c r="J4562" t="s">
        <v>109</v>
      </c>
      <c r="K4562" t="s">
        <v>214</v>
      </c>
      <c r="L4562" t="s">
        <v>381</v>
      </c>
      <c r="M4562" t="s">
        <v>382</v>
      </c>
      <c r="N4562" t="s">
        <v>217</v>
      </c>
      <c r="O4562" t="s">
        <v>263</v>
      </c>
      <c r="P4562" t="s">
        <v>362</v>
      </c>
      <c r="Q4562" t="s">
        <v>363</v>
      </c>
      <c r="R4562" t="s">
        <v>364</v>
      </c>
      <c r="S4562" t="s">
        <v>264</v>
      </c>
      <c r="T4562" t="s">
        <v>265</v>
      </c>
      <c r="U4562" s="61" t="s">
        <v>266</v>
      </c>
      <c r="V4562" t="s">
        <v>585</v>
      </c>
      <c r="W4562" t="s">
        <v>263</v>
      </c>
      <c r="X4562" s="59">
        <v>5000</v>
      </c>
      <c r="Y4562" s="59">
        <v>5000</v>
      </c>
      <c r="AA4562" s="146" t="str">
        <f t="shared" si="873"/>
        <v>EX</v>
      </c>
      <c r="AB4562" s="146">
        <f t="shared" si="875"/>
        <v>0</v>
      </c>
      <c r="AC4562" t="str">
        <f t="shared" si="866"/>
        <v>EX</v>
      </c>
      <c r="AD4562" s="74">
        <f t="shared" si="867"/>
        <v>5000</v>
      </c>
      <c r="AE4562" s="74">
        <f t="shared" si="872"/>
        <v>5000</v>
      </c>
      <c r="AF4562">
        <v>1</v>
      </c>
      <c r="AG4562">
        <v>0</v>
      </c>
      <c r="AH4562" s="74">
        <v>0</v>
      </c>
      <c r="AJ4562" s="74">
        <f t="shared" si="868"/>
        <v>0</v>
      </c>
      <c r="AK4562" s="74">
        <f t="shared" si="874"/>
        <v>5000</v>
      </c>
      <c r="AL4562" t="str">
        <f t="shared" si="869"/>
        <v>N</v>
      </c>
      <c r="AN4562" t="s">
        <v>110</v>
      </c>
      <c r="AO4562" t="s">
        <v>109</v>
      </c>
      <c r="AP4562" t="str">
        <f t="shared" si="870"/>
        <v>9B</v>
      </c>
      <c r="AQ4562" s="145" t="s">
        <v>1826</v>
      </c>
      <c r="AR4562" t="str">
        <f t="shared" si="871"/>
        <v>1-Adjusted Base Budget</v>
      </c>
      <c r="AS4562" s="145" t="s">
        <v>1827</v>
      </c>
      <c r="AT4562" t="s">
        <v>213</v>
      </c>
      <c r="AV4562" t="str">
        <f t="shared" si="877"/>
        <v>ENGA</v>
      </c>
      <c r="AW4562" t="str">
        <f t="shared" si="876"/>
        <v>ENGAGEMENT</v>
      </c>
    </row>
    <row r="4563" spans="1:49">
      <c r="A4563" s="59">
        <v>2018</v>
      </c>
      <c r="B4563" t="s">
        <v>137</v>
      </c>
      <c r="C4563" t="s">
        <v>110</v>
      </c>
      <c r="D4563" t="s">
        <v>1505</v>
      </c>
      <c r="E4563" t="s">
        <v>1506</v>
      </c>
      <c r="F4563" t="s">
        <v>228</v>
      </c>
      <c r="H4563" t="s">
        <v>1507</v>
      </c>
      <c r="I4563" s="170" t="s">
        <v>108</v>
      </c>
      <c r="J4563" t="s">
        <v>109</v>
      </c>
      <c r="K4563" t="s">
        <v>214</v>
      </c>
      <c r="L4563" t="s">
        <v>381</v>
      </c>
      <c r="M4563" t="s">
        <v>382</v>
      </c>
      <c r="N4563" t="s">
        <v>217</v>
      </c>
      <c r="O4563" t="s">
        <v>263</v>
      </c>
      <c r="P4563" t="s">
        <v>362</v>
      </c>
      <c r="Q4563" t="s">
        <v>363</v>
      </c>
      <c r="R4563" t="s">
        <v>364</v>
      </c>
      <c r="S4563" t="s">
        <v>264</v>
      </c>
      <c r="T4563" t="s">
        <v>265</v>
      </c>
      <c r="U4563" s="61" t="s">
        <v>266</v>
      </c>
      <c r="V4563" t="s">
        <v>585</v>
      </c>
      <c r="W4563" t="s">
        <v>263</v>
      </c>
      <c r="X4563" s="59">
        <v>600</v>
      </c>
      <c r="Y4563" s="59">
        <v>600</v>
      </c>
      <c r="AA4563" s="146" t="str">
        <f t="shared" si="873"/>
        <v>EX</v>
      </c>
      <c r="AB4563" s="146">
        <f t="shared" si="875"/>
        <v>0</v>
      </c>
      <c r="AC4563" t="str">
        <f t="shared" ref="AC4563:AC4626" si="878">IF(O4563 =AA4563,W4563,"Allot/Xfer IN")</f>
        <v>EX</v>
      </c>
      <c r="AD4563" s="74">
        <f t="shared" ref="AD4563:AD4626" si="879">IF(O4563 =AA4563,Y4563,-Y4563)</f>
        <v>600</v>
      </c>
      <c r="AE4563" s="74">
        <f t="shared" si="872"/>
        <v>600</v>
      </c>
      <c r="AF4563">
        <v>1</v>
      </c>
      <c r="AG4563">
        <v>0</v>
      </c>
      <c r="AH4563" s="74">
        <v>0</v>
      </c>
      <c r="AJ4563" s="74">
        <f t="shared" ref="AJ4563:AJ4626" si="880">SUM(AG4563:AI4563)</f>
        <v>0</v>
      </c>
      <c r="AK4563" s="74">
        <f t="shared" si="874"/>
        <v>600</v>
      </c>
      <c r="AL4563" t="str">
        <f t="shared" ref="AL4563:AL4626" si="881">IF(AF4563&lt;&gt;1,"Y","N")</f>
        <v>N</v>
      </c>
      <c r="AN4563" t="s">
        <v>110</v>
      </c>
      <c r="AO4563" t="s">
        <v>109</v>
      </c>
      <c r="AP4563" t="str">
        <f t="shared" ref="AP4563:AP4626" si="882">IF(AL4563 ="Y","99",I4563)</f>
        <v>9B</v>
      </c>
      <c r="AQ4563" s="145" t="s">
        <v>1826</v>
      </c>
      <c r="AR4563" t="str">
        <f t="shared" ref="AR4563:AR4626" si="883">IF(AM4563 ="y",AQ4563,IF(AG4563 &lt;&gt;0,"2-Provision for Compensation Incr","1-Adjusted Base Budget"))</f>
        <v>1-Adjusted Base Budget</v>
      </c>
      <c r="AS4563" s="145" t="s">
        <v>1827</v>
      </c>
      <c r="AT4563" t="s">
        <v>213</v>
      </c>
      <c r="AV4563" t="str">
        <f t="shared" si="877"/>
        <v>ENGA</v>
      </c>
      <c r="AW4563" t="str">
        <f t="shared" si="876"/>
        <v>ENGAGEMENT</v>
      </c>
    </row>
    <row r="4564" spans="1:49">
      <c r="A4564" s="59">
        <v>2018</v>
      </c>
      <c r="B4564" t="s">
        <v>137</v>
      </c>
      <c r="C4564" t="s">
        <v>110</v>
      </c>
      <c r="D4564" t="s">
        <v>1505</v>
      </c>
      <c r="E4564" t="s">
        <v>1520</v>
      </c>
      <c r="F4564" t="s">
        <v>228</v>
      </c>
      <c r="H4564" t="s">
        <v>1521</v>
      </c>
      <c r="I4564" s="170" t="s">
        <v>108</v>
      </c>
      <c r="J4564" t="s">
        <v>109</v>
      </c>
      <c r="K4564" t="s">
        <v>214</v>
      </c>
      <c r="L4564" t="s">
        <v>381</v>
      </c>
      <c r="M4564" t="s">
        <v>382</v>
      </c>
      <c r="N4564" t="s">
        <v>217</v>
      </c>
      <c r="O4564" t="s">
        <v>263</v>
      </c>
      <c r="P4564" t="s">
        <v>362</v>
      </c>
      <c r="Q4564" t="s">
        <v>363</v>
      </c>
      <c r="R4564" t="s">
        <v>364</v>
      </c>
      <c r="S4564" t="s">
        <v>264</v>
      </c>
      <c r="T4564" t="s">
        <v>265</v>
      </c>
      <c r="U4564" s="61" t="s">
        <v>266</v>
      </c>
      <c r="V4564" t="s">
        <v>585</v>
      </c>
      <c r="W4564" t="s">
        <v>263</v>
      </c>
      <c r="X4564" s="59">
        <v>4000</v>
      </c>
      <c r="Y4564" s="59">
        <v>4000</v>
      </c>
      <c r="AA4564" s="146" t="str">
        <f t="shared" si="873"/>
        <v>EX</v>
      </c>
      <c r="AB4564" s="146">
        <f t="shared" si="875"/>
        <v>0</v>
      </c>
      <c r="AC4564" t="str">
        <f t="shared" si="878"/>
        <v>EX</v>
      </c>
      <c r="AD4564" s="74">
        <f t="shared" si="879"/>
        <v>4000</v>
      </c>
      <c r="AE4564" s="74">
        <f t="shared" ref="AE4564:AE4627" si="884">Y4564</f>
        <v>4000</v>
      </c>
      <c r="AF4564">
        <v>1</v>
      </c>
      <c r="AG4564">
        <v>0</v>
      </c>
      <c r="AH4564" s="74">
        <v>0</v>
      </c>
      <c r="AJ4564" s="74">
        <f t="shared" si="880"/>
        <v>0</v>
      </c>
      <c r="AK4564" s="74">
        <f t="shared" si="874"/>
        <v>4000</v>
      </c>
      <c r="AL4564" t="str">
        <f t="shared" si="881"/>
        <v>N</v>
      </c>
      <c r="AN4564" t="s">
        <v>110</v>
      </c>
      <c r="AO4564" t="s">
        <v>109</v>
      </c>
      <c r="AP4564" t="str">
        <f t="shared" si="882"/>
        <v>9B</v>
      </c>
      <c r="AQ4564" s="145" t="s">
        <v>1826</v>
      </c>
      <c r="AR4564" t="str">
        <f t="shared" si="883"/>
        <v>1-Adjusted Base Budget</v>
      </c>
      <c r="AS4564" s="145" t="s">
        <v>1827</v>
      </c>
      <c r="AT4564" t="s">
        <v>213</v>
      </c>
      <c r="AV4564" t="str">
        <f t="shared" si="877"/>
        <v>ENGA</v>
      </c>
      <c r="AW4564" t="str">
        <f t="shared" si="876"/>
        <v>ENGAGEMENT</v>
      </c>
    </row>
    <row r="4565" spans="1:49">
      <c r="A4565" s="59">
        <v>2018</v>
      </c>
      <c r="B4565" t="s">
        <v>137</v>
      </c>
      <c r="C4565" t="s">
        <v>110</v>
      </c>
      <c r="D4565" t="s">
        <v>1505</v>
      </c>
      <c r="E4565" t="s">
        <v>1512</v>
      </c>
      <c r="F4565" t="s">
        <v>228</v>
      </c>
      <c r="H4565" t="s">
        <v>1513</v>
      </c>
      <c r="I4565" s="170" t="s">
        <v>108</v>
      </c>
      <c r="J4565" t="s">
        <v>109</v>
      </c>
      <c r="K4565" t="s">
        <v>214</v>
      </c>
      <c r="L4565" t="s">
        <v>381</v>
      </c>
      <c r="M4565" t="s">
        <v>382</v>
      </c>
      <c r="N4565" t="s">
        <v>217</v>
      </c>
      <c r="O4565" t="s">
        <v>263</v>
      </c>
      <c r="P4565" t="s">
        <v>362</v>
      </c>
      <c r="Q4565" t="s">
        <v>363</v>
      </c>
      <c r="R4565" t="s">
        <v>364</v>
      </c>
      <c r="S4565" t="s">
        <v>264</v>
      </c>
      <c r="T4565" t="s">
        <v>265</v>
      </c>
      <c r="U4565" s="61" t="s">
        <v>266</v>
      </c>
      <c r="V4565" t="s">
        <v>585</v>
      </c>
      <c r="W4565" t="s">
        <v>263</v>
      </c>
      <c r="X4565" s="59">
        <v>500</v>
      </c>
      <c r="Y4565" s="59">
        <v>500</v>
      </c>
      <c r="AA4565" s="146" t="str">
        <f t="shared" si="873"/>
        <v>EX</v>
      </c>
      <c r="AB4565" s="146">
        <f t="shared" si="875"/>
        <v>0</v>
      </c>
      <c r="AC4565" t="str">
        <f t="shared" si="878"/>
        <v>EX</v>
      </c>
      <c r="AD4565" s="74">
        <f t="shared" si="879"/>
        <v>500</v>
      </c>
      <c r="AE4565" s="74">
        <f t="shared" si="884"/>
        <v>500</v>
      </c>
      <c r="AF4565">
        <v>1</v>
      </c>
      <c r="AG4565">
        <v>0</v>
      </c>
      <c r="AH4565" s="74">
        <v>0</v>
      </c>
      <c r="AJ4565" s="74">
        <f t="shared" si="880"/>
        <v>0</v>
      </c>
      <c r="AK4565" s="74">
        <f t="shared" si="874"/>
        <v>500</v>
      </c>
      <c r="AL4565" t="str">
        <f t="shared" si="881"/>
        <v>N</v>
      </c>
      <c r="AN4565" t="s">
        <v>110</v>
      </c>
      <c r="AO4565" t="s">
        <v>109</v>
      </c>
      <c r="AP4565" t="str">
        <f t="shared" si="882"/>
        <v>9B</v>
      </c>
      <c r="AQ4565" s="145" t="s">
        <v>1826</v>
      </c>
      <c r="AR4565" t="str">
        <f t="shared" si="883"/>
        <v>1-Adjusted Base Budget</v>
      </c>
      <c r="AS4565" s="145" t="s">
        <v>1827</v>
      </c>
      <c r="AT4565" t="s">
        <v>213</v>
      </c>
      <c r="AV4565" t="str">
        <f t="shared" si="877"/>
        <v>ENGA</v>
      </c>
      <c r="AW4565" t="str">
        <f t="shared" si="876"/>
        <v>ENGAGEMENT</v>
      </c>
    </row>
    <row r="4566" spans="1:49">
      <c r="A4566" s="59">
        <v>2018</v>
      </c>
      <c r="B4566" t="s">
        <v>137</v>
      </c>
      <c r="C4566" t="s">
        <v>110</v>
      </c>
      <c r="D4566" t="s">
        <v>1505</v>
      </c>
      <c r="E4566" t="s">
        <v>1510</v>
      </c>
      <c r="F4566" t="s">
        <v>228</v>
      </c>
      <c r="H4566" t="s">
        <v>1511</v>
      </c>
      <c r="I4566" s="170" t="s">
        <v>108</v>
      </c>
      <c r="J4566" t="s">
        <v>109</v>
      </c>
      <c r="K4566" t="s">
        <v>214</v>
      </c>
      <c r="L4566" t="s">
        <v>381</v>
      </c>
      <c r="M4566" t="s">
        <v>382</v>
      </c>
      <c r="N4566" t="s">
        <v>217</v>
      </c>
      <c r="O4566" t="s">
        <v>263</v>
      </c>
      <c r="P4566" t="s">
        <v>362</v>
      </c>
      <c r="Q4566" t="s">
        <v>363</v>
      </c>
      <c r="R4566" t="s">
        <v>364</v>
      </c>
      <c r="S4566" t="s">
        <v>264</v>
      </c>
      <c r="T4566" t="s">
        <v>265</v>
      </c>
      <c r="U4566" s="61" t="s">
        <v>266</v>
      </c>
      <c r="V4566" t="s">
        <v>585</v>
      </c>
      <c r="W4566" t="s">
        <v>263</v>
      </c>
      <c r="X4566" s="59">
        <v>800</v>
      </c>
      <c r="Y4566" s="59">
        <v>800</v>
      </c>
      <c r="AA4566" s="146" t="str">
        <f t="shared" si="873"/>
        <v>EX</v>
      </c>
      <c r="AB4566" s="146">
        <f t="shared" si="875"/>
        <v>0</v>
      </c>
      <c r="AC4566" t="str">
        <f t="shared" si="878"/>
        <v>EX</v>
      </c>
      <c r="AD4566" s="74">
        <f t="shared" si="879"/>
        <v>800</v>
      </c>
      <c r="AE4566" s="74">
        <f t="shared" si="884"/>
        <v>800</v>
      </c>
      <c r="AF4566">
        <v>1</v>
      </c>
      <c r="AG4566">
        <v>0</v>
      </c>
      <c r="AH4566" s="74">
        <v>0</v>
      </c>
      <c r="AJ4566" s="74">
        <f t="shared" si="880"/>
        <v>0</v>
      </c>
      <c r="AK4566" s="74">
        <f t="shared" si="874"/>
        <v>800</v>
      </c>
      <c r="AL4566" t="str">
        <f t="shared" si="881"/>
        <v>N</v>
      </c>
      <c r="AN4566" t="s">
        <v>110</v>
      </c>
      <c r="AO4566" t="s">
        <v>109</v>
      </c>
      <c r="AP4566" t="str">
        <f t="shared" si="882"/>
        <v>9B</v>
      </c>
      <c r="AQ4566" s="145" t="s">
        <v>1826</v>
      </c>
      <c r="AR4566" t="str">
        <f t="shared" si="883"/>
        <v>1-Adjusted Base Budget</v>
      </c>
      <c r="AS4566" s="145" t="s">
        <v>1827</v>
      </c>
      <c r="AT4566" t="s">
        <v>213</v>
      </c>
      <c r="AV4566" t="str">
        <f t="shared" si="877"/>
        <v>ENGA</v>
      </c>
      <c r="AW4566" t="str">
        <f t="shared" si="876"/>
        <v>ENGAGEMENT</v>
      </c>
    </row>
    <row r="4567" spans="1:49">
      <c r="A4567" s="59">
        <v>2018</v>
      </c>
      <c r="B4567" t="s">
        <v>137</v>
      </c>
      <c r="C4567" t="s">
        <v>110</v>
      </c>
      <c r="D4567" t="s">
        <v>1505</v>
      </c>
      <c r="E4567" t="s">
        <v>1510</v>
      </c>
      <c r="F4567" t="s">
        <v>228</v>
      </c>
      <c r="H4567" t="s">
        <v>1511</v>
      </c>
      <c r="I4567" s="170" t="s">
        <v>108</v>
      </c>
      <c r="J4567" t="s">
        <v>109</v>
      </c>
      <c r="K4567" t="s">
        <v>214</v>
      </c>
      <c r="L4567" t="s">
        <v>634</v>
      </c>
      <c r="M4567" t="s">
        <v>635</v>
      </c>
      <c r="N4567" t="s">
        <v>217</v>
      </c>
      <c r="O4567" t="s">
        <v>263</v>
      </c>
      <c r="P4567" t="s">
        <v>379</v>
      </c>
      <c r="Q4567" t="s">
        <v>379</v>
      </c>
      <c r="R4567" t="s">
        <v>380</v>
      </c>
      <c r="S4567" t="s">
        <v>264</v>
      </c>
      <c r="T4567" t="s">
        <v>265</v>
      </c>
      <c r="U4567" s="61" t="s">
        <v>266</v>
      </c>
      <c r="V4567" t="s">
        <v>585</v>
      </c>
      <c r="W4567" t="s">
        <v>263</v>
      </c>
      <c r="X4567" s="59">
        <v>100</v>
      </c>
      <c r="Y4567" s="59">
        <v>100</v>
      </c>
      <c r="AA4567" s="146" t="str">
        <f t="shared" si="873"/>
        <v>EX</v>
      </c>
      <c r="AB4567" s="146">
        <f t="shared" si="875"/>
        <v>0</v>
      </c>
      <c r="AC4567" t="str">
        <f t="shared" si="878"/>
        <v>EX</v>
      </c>
      <c r="AD4567" s="74">
        <f t="shared" si="879"/>
        <v>100</v>
      </c>
      <c r="AE4567" s="74">
        <f t="shared" si="884"/>
        <v>100</v>
      </c>
      <c r="AF4567">
        <v>1</v>
      </c>
      <c r="AG4567">
        <v>0</v>
      </c>
      <c r="AH4567" s="74">
        <v>0</v>
      </c>
      <c r="AJ4567" s="74">
        <f t="shared" si="880"/>
        <v>0</v>
      </c>
      <c r="AK4567" s="74">
        <f t="shared" si="874"/>
        <v>100</v>
      </c>
      <c r="AL4567" t="str">
        <f t="shared" si="881"/>
        <v>N</v>
      </c>
      <c r="AN4567" t="s">
        <v>110</v>
      </c>
      <c r="AO4567" t="s">
        <v>109</v>
      </c>
      <c r="AP4567" t="str">
        <f t="shared" si="882"/>
        <v>9B</v>
      </c>
      <c r="AQ4567" s="145" t="s">
        <v>1826</v>
      </c>
      <c r="AR4567" t="str">
        <f t="shared" si="883"/>
        <v>1-Adjusted Base Budget</v>
      </c>
      <c r="AS4567" s="145" t="s">
        <v>1827</v>
      </c>
      <c r="AT4567" t="s">
        <v>213</v>
      </c>
      <c r="AV4567" t="str">
        <f t="shared" si="877"/>
        <v>ENGA</v>
      </c>
      <c r="AW4567" t="str">
        <f t="shared" si="876"/>
        <v>ENGAGEMENT</v>
      </c>
    </row>
    <row r="4568" spans="1:49">
      <c r="A4568" s="59">
        <v>2018</v>
      </c>
      <c r="B4568" t="s">
        <v>137</v>
      </c>
      <c r="C4568" t="s">
        <v>110</v>
      </c>
      <c r="D4568" t="s">
        <v>1505</v>
      </c>
      <c r="E4568" t="s">
        <v>1512</v>
      </c>
      <c r="F4568" t="s">
        <v>228</v>
      </c>
      <c r="H4568" t="s">
        <v>1513</v>
      </c>
      <c r="I4568" s="170" t="s">
        <v>108</v>
      </c>
      <c r="J4568" t="s">
        <v>109</v>
      </c>
      <c r="K4568" t="s">
        <v>214</v>
      </c>
      <c r="L4568" t="s">
        <v>501</v>
      </c>
      <c r="M4568" t="s">
        <v>502</v>
      </c>
      <c r="N4568" t="s">
        <v>217</v>
      </c>
      <c r="O4568" t="s">
        <v>263</v>
      </c>
      <c r="P4568" t="s">
        <v>379</v>
      </c>
      <c r="Q4568" t="s">
        <v>379</v>
      </c>
      <c r="R4568" t="s">
        <v>380</v>
      </c>
      <c r="S4568" t="s">
        <v>264</v>
      </c>
      <c r="T4568" t="s">
        <v>265</v>
      </c>
      <c r="U4568" s="61" t="s">
        <v>266</v>
      </c>
      <c r="V4568" t="s">
        <v>585</v>
      </c>
      <c r="W4568" t="s">
        <v>263</v>
      </c>
      <c r="X4568" s="59">
        <v>500</v>
      </c>
      <c r="Y4568" s="59">
        <v>500</v>
      </c>
      <c r="AA4568" s="146" t="str">
        <f t="shared" si="873"/>
        <v>EX</v>
      </c>
      <c r="AB4568" s="146">
        <f t="shared" si="875"/>
        <v>0</v>
      </c>
      <c r="AC4568" t="str">
        <f t="shared" si="878"/>
        <v>EX</v>
      </c>
      <c r="AD4568" s="74">
        <f t="shared" si="879"/>
        <v>500</v>
      </c>
      <c r="AE4568" s="74">
        <f t="shared" si="884"/>
        <v>500</v>
      </c>
      <c r="AF4568">
        <v>1</v>
      </c>
      <c r="AG4568">
        <v>0</v>
      </c>
      <c r="AH4568" s="74">
        <v>0</v>
      </c>
      <c r="AJ4568" s="74">
        <f t="shared" si="880"/>
        <v>0</v>
      </c>
      <c r="AK4568" s="74">
        <f t="shared" si="874"/>
        <v>500</v>
      </c>
      <c r="AL4568" t="str">
        <f t="shared" si="881"/>
        <v>N</v>
      </c>
      <c r="AN4568" t="s">
        <v>110</v>
      </c>
      <c r="AO4568" t="s">
        <v>109</v>
      </c>
      <c r="AP4568" t="str">
        <f t="shared" si="882"/>
        <v>9B</v>
      </c>
      <c r="AQ4568" s="145" t="s">
        <v>1826</v>
      </c>
      <c r="AR4568" t="str">
        <f t="shared" si="883"/>
        <v>1-Adjusted Base Budget</v>
      </c>
      <c r="AS4568" s="145" t="s">
        <v>1827</v>
      </c>
      <c r="AT4568" t="s">
        <v>213</v>
      </c>
      <c r="AV4568" t="str">
        <f t="shared" si="877"/>
        <v>ENGA</v>
      </c>
      <c r="AW4568" t="str">
        <f t="shared" si="876"/>
        <v>ENGAGEMENT</v>
      </c>
    </row>
    <row r="4569" spans="1:49">
      <c r="A4569" s="59">
        <v>2018</v>
      </c>
      <c r="B4569" t="s">
        <v>137</v>
      </c>
      <c r="C4569" t="s">
        <v>110</v>
      </c>
      <c r="D4569" t="s">
        <v>1505</v>
      </c>
      <c r="E4569" t="s">
        <v>1510</v>
      </c>
      <c r="F4569" t="s">
        <v>228</v>
      </c>
      <c r="H4569" t="s">
        <v>1511</v>
      </c>
      <c r="I4569" s="170" t="s">
        <v>108</v>
      </c>
      <c r="J4569" t="s">
        <v>109</v>
      </c>
      <c r="K4569" t="s">
        <v>214</v>
      </c>
      <c r="L4569" t="s">
        <v>503</v>
      </c>
      <c r="M4569" t="s">
        <v>504</v>
      </c>
      <c r="N4569" t="s">
        <v>217</v>
      </c>
      <c r="O4569" t="s">
        <v>263</v>
      </c>
      <c r="P4569" t="s">
        <v>379</v>
      </c>
      <c r="Q4569" t="s">
        <v>379</v>
      </c>
      <c r="R4569" t="s">
        <v>380</v>
      </c>
      <c r="S4569" t="s">
        <v>264</v>
      </c>
      <c r="T4569" t="s">
        <v>265</v>
      </c>
      <c r="U4569" s="61" t="s">
        <v>266</v>
      </c>
      <c r="V4569" t="s">
        <v>585</v>
      </c>
      <c r="W4569" t="s">
        <v>263</v>
      </c>
      <c r="X4569" s="59">
        <v>50</v>
      </c>
      <c r="Y4569" s="59">
        <v>50</v>
      </c>
      <c r="AA4569" s="146" t="str">
        <f t="shared" si="873"/>
        <v>EX</v>
      </c>
      <c r="AB4569" s="146">
        <f t="shared" si="875"/>
        <v>0</v>
      </c>
      <c r="AC4569" t="str">
        <f t="shared" si="878"/>
        <v>EX</v>
      </c>
      <c r="AD4569" s="74">
        <f t="shared" si="879"/>
        <v>50</v>
      </c>
      <c r="AE4569" s="74">
        <f t="shared" si="884"/>
        <v>50</v>
      </c>
      <c r="AF4569">
        <v>1</v>
      </c>
      <c r="AG4569">
        <v>0</v>
      </c>
      <c r="AH4569" s="74">
        <v>0</v>
      </c>
      <c r="AJ4569" s="74">
        <f t="shared" si="880"/>
        <v>0</v>
      </c>
      <c r="AK4569" s="74">
        <f t="shared" si="874"/>
        <v>50</v>
      </c>
      <c r="AL4569" t="str">
        <f t="shared" si="881"/>
        <v>N</v>
      </c>
      <c r="AN4569" t="s">
        <v>110</v>
      </c>
      <c r="AO4569" t="s">
        <v>109</v>
      </c>
      <c r="AP4569" t="str">
        <f t="shared" si="882"/>
        <v>9B</v>
      </c>
      <c r="AQ4569" s="145" t="s">
        <v>1826</v>
      </c>
      <c r="AR4569" t="str">
        <f t="shared" si="883"/>
        <v>1-Adjusted Base Budget</v>
      </c>
      <c r="AS4569" s="145" t="s">
        <v>1827</v>
      </c>
      <c r="AT4569" t="s">
        <v>213</v>
      </c>
      <c r="AV4569" t="str">
        <f t="shared" si="877"/>
        <v>ENGA</v>
      </c>
      <c r="AW4569" t="str">
        <f t="shared" si="876"/>
        <v>ENGAGEMENT</v>
      </c>
    </row>
    <row r="4570" spans="1:49">
      <c r="A4570" s="59">
        <v>2018</v>
      </c>
      <c r="B4570" t="s">
        <v>137</v>
      </c>
      <c r="C4570" t="s">
        <v>110</v>
      </c>
      <c r="D4570" t="s">
        <v>1505</v>
      </c>
      <c r="E4570" t="s">
        <v>1512</v>
      </c>
      <c r="F4570" t="s">
        <v>228</v>
      </c>
      <c r="H4570" t="s">
        <v>1513</v>
      </c>
      <c r="I4570" s="170" t="s">
        <v>108</v>
      </c>
      <c r="J4570" t="s">
        <v>109</v>
      </c>
      <c r="K4570" t="s">
        <v>214</v>
      </c>
      <c r="L4570" t="s">
        <v>505</v>
      </c>
      <c r="M4570" t="s">
        <v>506</v>
      </c>
      <c r="N4570" t="s">
        <v>217</v>
      </c>
      <c r="O4570" t="s">
        <v>263</v>
      </c>
      <c r="P4570" t="s">
        <v>379</v>
      </c>
      <c r="Q4570" t="s">
        <v>379</v>
      </c>
      <c r="R4570" t="s">
        <v>380</v>
      </c>
      <c r="S4570" t="s">
        <v>264</v>
      </c>
      <c r="T4570" t="s">
        <v>265</v>
      </c>
      <c r="U4570" s="61" t="s">
        <v>266</v>
      </c>
      <c r="V4570" t="s">
        <v>585</v>
      </c>
      <c r="W4570" t="s">
        <v>263</v>
      </c>
      <c r="X4570" s="59">
        <v>3500</v>
      </c>
      <c r="Y4570" s="59">
        <v>3500</v>
      </c>
      <c r="AA4570" s="146" t="str">
        <f t="shared" si="873"/>
        <v>EX</v>
      </c>
      <c r="AB4570" s="146">
        <f t="shared" si="875"/>
        <v>0</v>
      </c>
      <c r="AC4570" t="str">
        <f t="shared" si="878"/>
        <v>EX</v>
      </c>
      <c r="AD4570" s="74">
        <f t="shared" si="879"/>
        <v>3500</v>
      </c>
      <c r="AE4570" s="74">
        <f t="shared" si="884"/>
        <v>3500</v>
      </c>
      <c r="AF4570">
        <v>1</v>
      </c>
      <c r="AG4570">
        <v>0</v>
      </c>
      <c r="AH4570" s="74">
        <v>0</v>
      </c>
      <c r="AJ4570" s="74">
        <f t="shared" si="880"/>
        <v>0</v>
      </c>
      <c r="AK4570" s="74">
        <f t="shared" si="874"/>
        <v>3500</v>
      </c>
      <c r="AL4570" t="str">
        <f t="shared" si="881"/>
        <v>N</v>
      </c>
      <c r="AN4570" t="s">
        <v>110</v>
      </c>
      <c r="AO4570" t="s">
        <v>109</v>
      </c>
      <c r="AP4570" t="str">
        <f t="shared" si="882"/>
        <v>9B</v>
      </c>
      <c r="AQ4570" s="145" t="s">
        <v>1826</v>
      </c>
      <c r="AR4570" t="str">
        <f t="shared" si="883"/>
        <v>1-Adjusted Base Budget</v>
      </c>
      <c r="AS4570" s="145" t="s">
        <v>1827</v>
      </c>
      <c r="AT4570" t="s">
        <v>213</v>
      </c>
      <c r="AV4570" t="str">
        <f t="shared" si="877"/>
        <v>ENGA</v>
      </c>
      <c r="AW4570" t="str">
        <f t="shared" si="876"/>
        <v>ENGAGEMENT</v>
      </c>
    </row>
    <row r="4571" spans="1:49">
      <c r="A4571" s="59">
        <v>2018</v>
      </c>
      <c r="B4571" t="s">
        <v>137</v>
      </c>
      <c r="C4571" t="s">
        <v>110</v>
      </c>
      <c r="D4571" t="s">
        <v>1505</v>
      </c>
      <c r="E4571" t="s">
        <v>1510</v>
      </c>
      <c r="F4571" t="s">
        <v>228</v>
      </c>
      <c r="H4571" t="s">
        <v>1511</v>
      </c>
      <c r="I4571" s="170" t="s">
        <v>108</v>
      </c>
      <c r="J4571" t="s">
        <v>109</v>
      </c>
      <c r="K4571" t="s">
        <v>214</v>
      </c>
      <c r="L4571" t="s">
        <v>505</v>
      </c>
      <c r="M4571" t="s">
        <v>506</v>
      </c>
      <c r="N4571" t="s">
        <v>217</v>
      </c>
      <c r="O4571" t="s">
        <v>263</v>
      </c>
      <c r="P4571" t="s">
        <v>379</v>
      </c>
      <c r="Q4571" t="s">
        <v>379</v>
      </c>
      <c r="R4571" t="s">
        <v>380</v>
      </c>
      <c r="S4571" t="s">
        <v>264</v>
      </c>
      <c r="T4571" t="s">
        <v>265</v>
      </c>
      <c r="U4571" s="61" t="s">
        <v>266</v>
      </c>
      <c r="V4571" t="s">
        <v>585</v>
      </c>
      <c r="W4571" t="s">
        <v>263</v>
      </c>
      <c r="X4571" s="59">
        <v>2000</v>
      </c>
      <c r="Y4571" s="59">
        <v>2000</v>
      </c>
      <c r="AA4571" s="146" t="str">
        <f t="shared" si="873"/>
        <v>EX</v>
      </c>
      <c r="AB4571" s="146">
        <f t="shared" si="875"/>
        <v>0</v>
      </c>
      <c r="AC4571" t="str">
        <f t="shared" si="878"/>
        <v>EX</v>
      </c>
      <c r="AD4571" s="74">
        <f t="shared" si="879"/>
        <v>2000</v>
      </c>
      <c r="AE4571" s="74">
        <f t="shared" si="884"/>
        <v>2000</v>
      </c>
      <c r="AF4571">
        <v>1</v>
      </c>
      <c r="AG4571">
        <v>0</v>
      </c>
      <c r="AH4571" s="74">
        <v>0</v>
      </c>
      <c r="AJ4571" s="74">
        <f t="shared" si="880"/>
        <v>0</v>
      </c>
      <c r="AK4571" s="74">
        <f t="shared" si="874"/>
        <v>2000</v>
      </c>
      <c r="AL4571" t="str">
        <f t="shared" si="881"/>
        <v>N</v>
      </c>
      <c r="AN4571" t="s">
        <v>110</v>
      </c>
      <c r="AO4571" t="s">
        <v>109</v>
      </c>
      <c r="AP4571" t="str">
        <f t="shared" si="882"/>
        <v>9B</v>
      </c>
      <c r="AQ4571" s="145" t="s">
        <v>1826</v>
      </c>
      <c r="AR4571" t="str">
        <f t="shared" si="883"/>
        <v>1-Adjusted Base Budget</v>
      </c>
      <c r="AS4571" s="145" t="s">
        <v>1827</v>
      </c>
      <c r="AT4571" t="s">
        <v>213</v>
      </c>
      <c r="AV4571" t="str">
        <f t="shared" si="877"/>
        <v>ENGA</v>
      </c>
      <c r="AW4571" t="str">
        <f t="shared" si="876"/>
        <v>ENGAGEMENT</v>
      </c>
    </row>
    <row r="4572" spans="1:49">
      <c r="A4572" s="59">
        <v>2018</v>
      </c>
      <c r="B4572" t="s">
        <v>137</v>
      </c>
      <c r="C4572" t="s">
        <v>110</v>
      </c>
      <c r="D4572" t="s">
        <v>1505</v>
      </c>
      <c r="E4572" t="s">
        <v>1506</v>
      </c>
      <c r="F4572" t="s">
        <v>228</v>
      </c>
      <c r="H4572" t="s">
        <v>1507</v>
      </c>
      <c r="I4572" s="170" t="s">
        <v>108</v>
      </c>
      <c r="J4572" t="s">
        <v>109</v>
      </c>
      <c r="K4572" t="s">
        <v>214</v>
      </c>
      <c r="L4572" t="s">
        <v>509</v>
      </c>
      <c r="M4572" t="s">
        <v>510</v>
      </c>
      <c r="N4572" t="s">
        <v>217</v>
      </c>
      <c r="O4572" t="s">
        <v>263</v>
      </c>
      <c r="P4572" t="s">
        <v>488</v>
      </c>
      <c r="Q4572" t="s">
        <v>489</v>
      </c>
      <c r="R4572" t="s">
        <v>490</v>
      </c>
      <c r="S4572" t="s">
        <v>264</v>
      </c>
      <c r="T4572" t="s">
        <v>265</v>
      </c>
      <c r="U4572" s="61" t="s">
        <v>266</v>
      </c>
      <c r="V4572" t="s">
        <v>585</v>
      </c>
      <c r="W4572" t="s">
        <v>263</v>
      </c>
      <c r="X4572" s="59">
        <v>100</v>
      </c>
      <c r="Y4572" s="59">
        <v>100</v>
      </c>
      <c r="AA4572" s="146" t="str">
        <f t="shared" si="873"/>
        <v>EX</v>
      </c>
      <c r="AB4572" s="146">
        <f t="shared" si="875"/>
        <v>0</v>
      </c>
      <c r="AC4572" t="str">
        <f t="shared" si="878"/>
        <v>EX</v>
      </c>
      <c r="AD4572" s="74">
        <f t="shared" si="879"/>
        <v>100</v>
      </c>
      <c r="AE4572" s="74">
        <f t="shared" si="884"/>
        <v>100</v>
      </c>
      <c r="AF4572">
        <v>1</v>
      </c>
      <c r="AG4572">
        <v>0</v>
      </c>
      <c r="AH4572" s="74">
        <v>0</v>
      </c>
      <c r="AJ4572" s="74">
        <f t="shared" si="880"/>
        <v>0</v>
      </c>
      <c r="AK4572" s="74">
        <f t="shared" si="874"/>
        <v>100</v>
      </c>
      <c r="AL4572" t="str">
        <f t="shared" si="881"/>
        <v>N</v>
      </c>
      <c r="AN4572" t="s">
        <v>110</v>
      </c>
      <c r="AO4572" t="s">
        <v>109</v>
      </c>
      <c r="AP4572" t="str">
        <f t="shared" si="882"/>
        <v>9B</v>
      </c>
      <c r="AQ4572" s="145" t="s">
        <v>1826</v>
      </c>
      <c r="AR4572" t="str">
        <f t="shared" si="883"/>
        <v>1-Adjusted Base Budget</v>
      </c>
      <c r="AS4572" s="145" t="s">
        <v>1827</v>
      </c>
      <c r="AT4572" t="s">
        <v>213</v>
      </c>
      <c r="AV4572" t="str">
        <f t="shared" si="877"/>
        <v>ENGA</v>
      </c>
      <c r="AW4572" t="str">
        <f t="shared" si="876"/>
        <v>ENGAGEMENT</v>
      </c>
    </row>
    <row r="4573" spans="1:49">
      <c r="A4573" s="59">
        <v>2018</v>
      </c>
      <c r="B4573" t="s">
        <v>137</v>
      </c>
      <c r="C4573" t="s">
        <v>110</v>
      </c>
      <c r="D4573" t="s">
        <v>1505</v>
      </c>
      <c r="E4573" t="s">
        <v>1512</v>
      </c>
      <c r="F4573" t="s">
        <v>228</v>
      </c>
      <c r="H4573" t="s">
        <v>1513</v>
      </c>
      <c r="I4573" s="170" t="s">
        <v>108</v>
      </c>
      <c r="J4573" t="s">
        <v>109</v>
      </c>
      <c r="K4573" t="s">
        <v>214</v>
      </c>
      <c r="L4573" t="s">
        <v>509</v>
      </c>
      <c r="M4573" t="s">
        <v>510</v>
      </c>
      <c r="N4573" t="s">
        <v>217</v>
      </c>
      <c r="O4573" t="s">
        <v>263</v>
      </c>
      <c r="P4573" t="s">
        <v>488</v>
      </c>
      <c r="Q4573" t="s">
        <v>489</v>
      </c>
      <c r="R4573" t="s">
        <v>490</v>
      </c>
      <c r="S4573" t="s">
        <v>264</v>
      </c>
      <c r="T4573" t="s">
        <v>265</v>
      </c>
      <c r="U4573" s="61" t="s">
        <v>266</v>
      </c>
      <c r="V4573" t="s">
        <v>585</v>
      </c>
      <c r="W4573" t="s">
        <v>263</v>
      </c>
      <c r="X4573" s="59">
        <v>64</v>
      </c>
      <c r="Y4573" s="59">
        <v>64</v>
      </c>
      <c r="AA4573" s="146" t="str">
        <f t="shared" si="873"/>
        <v>EX</v>
      </c>
      <c r="AB4573" s="146">
        <f t="shared" si="875"/>
        <v>0</v>
      </c>
      <c r="AC4573" t="str">
        <f t="shared" si="878"/>
        <v>EX</v>
      </c>
      <c r="AD4573" s="74">
        <f t="shared" si="879"/>
        <v>64</v>
      </c>
      <c r="AE4573" s="74">
        <f t="shared" si="884"/>
        <v>64</v>
      </c>
      <c r="AF4573">
        <v>1</v>
      </c>
      <c r="AG4573">
        <v>0</v>
      </c>
      <c r="AH4573" s="74">
        <v>0</v>
      </c>
      <c r="AJ4573" s="74">
        <f t="shared" si="880"/>
        <v>0</v>
      </c>
      <c r="AK4573" s="74">
        <f t="shared" si="874"/>
        <v>64</v>
      </c>
      <c r="AL4573" t="str">
        <f t="shared" si="881"/>
        <v>N</v>
      </c>
      <c r="AN4573" t="s">
        <v>110</v>
      </c>
      <c r="AO4573" t="s">
        <v>109</v>
      </c>
      <c r="AP4573" t="str">
        <f t="shared" si="882"/>
        <v>9B</v>
      </c>
      <c r="AQ4573" s="145" t="s">
        <v>1826</v>
      </c>
      <c r="AR4573" t="str">
        <f t="shared" si="883"/>
        <v>1-Adjusted Base Budget</v>
      </c>
      <c r="AS4573" s="145" t="s">
        <v>1827</v>
      </c>
      <c r="AT4573" t="s">
        <v>213</v>
      </c>
      <c r="AV4573" t="str">
        <f t="shared" si="877"/>
        <v>ENGA</v>
      </c>
      <c r="AW4573" t="str">
        <f t="shared" si="876"/>
        <v>ENGAGEMENT</v>
      </c>
    </row>
    <row r="4574" spans="1:49">
      <c r="A4574" s="59">
        <v>2018</v>
      </c>
      <c r="B4574" t="s">
        <v>137</v>
      </c>
      <c r="C4574" t="s">
        <v>110</v>
      </c>
      <c r="D4574" t="s">
        <v>1505</v>
      </c>
      <c r="E4574" t="s">
        <v>1510</v>
      </c>
      <c r="F4574" t="s">
        <v>228</v>
      </c>
      <c r="H4574" t="s">
        <v>1511</v>
      </c>
      <c r="I4574" s="170" t="s">
        <v>108</v>
      </c>
      <c r="J4574" t="s">
        <v>109</v>
      </c>
      <c r="K4574" t="s">
        <v>214</v>
      </c>
      <c r="L4574" t="s">
        <v>509</v>
      </c>
      <c r="M4574" t="s">
        <v>510</v>
      </c>
      <c r="N4574" t="s">
        <v>217</v>
      </c>
      <c r="O4574" t="s">
        <v>263</v>
      </c>
      <c r="P4574" t="s">
        <v>488</v>
      </c>
      <c r="Q4574" t="s">
        <v>489</v>
      </c>
      <c r="R4574" t="s">
        <v>490</v>
      </c>
      <c r="S4574" t="s">
        <v>264</v>
      </c>
      <c r="T4574" t="s">
        <v>265</v>
      </c>
      <c r="U4574" s="61" t="s">
        <v>266</v>
      </c>
      <c r="V4574" t="s">
        <v>585</v>
      </c>
      <c r="W4574" t="s">
        <v>263</v>
      </c>
      <c r="X4574" s="59">
        <v>100</v>
      </c>
      <c r="Y4574" s="59">
        <v>100</v>
      </c>
      <c r="AA4574" s="146" t="str">
        <f t="shared" si="873"/>
        <v>EX</v>
      </c>
      <c r="AB4574" s="146">
        <f t="shared" si="875"/>
        <v>0</v>
      </c>
      <c r="AC4574" t="str">
        <f t="shared" si="878"/>
        <v>EX</v>
      </c>
      <c r="AD4574" s="74">
        <f t="shared" si="879"/>
        <v>100</v>
      </c>
      <c r="AE4574" s="74">
        <f t="shared" si="884"/>
        <v>100</v>
      </c>
      <c r="AF4574">
        <v>1</v>
      </c>
      <c r="AG4574">
        <v>0</v>
      </c>
      <c r="AH4574" s="74">
        <v>0</v>
      </c>
      <c r="AJ4574" s="74">
        <f t="shared" si="880"/>
        <v>0</v>
      </c>
      <c r="AK4574" s="74">
        <f t="shared" si="874"/>
        <v>100</v>
      </c>
      <c r="AL4574" t="str">
        <f t="shared" si="881"/>
        <v>N</v>
      </c>
      <c r="AN4574" t="s">
        <v>110</v>
      </c>
      <c r="AO4574" t="s">
        <v>109</v>
      </c>
      <c r="AP4574" t="str">
        <f t="shared" si="882"/>
        <v>9B</v>
      </c>
      <c r="AQ4574" s="145" t="s">
        <v>1826</v>
      </c>
      <c r="AR4574" t="str">
        <f t="shared" si="883"/>
        <v>1-Adjusted Base Budget</v>
      </c>
      <c r="AS4574" s="145" t="s">
        <v>1827</v>
      </c>
      <c r="AT4574" t="s">
        <v>213</v>
      </c>
      <c r="AV4574" t="str">
        <f t="shared" si="877"/>
        <v>ENGA</v>
      </c>
      <c r="AW4574" t="str">
        <f t="shared" si="876"/>
        <v>ENGAGEMENT</v>
      </c>
    </row>
    <row r="4575" spans="1:49">
      <c r="A4575" s="59">
        <v>2018</v>
      </c>
      <c r="B4575" t="s">
        <v>137</v>
      </c>
      <c r="C4575" t="s">
        <v>110</v>
      </c>
      <c r="D4575" t="s">
        <v>1505</v>
      </c>
      <c r="E4575" t="s">
        <v>1510</v>
      </c>
      <c r="F4575" t="s">
        <v>228</v>
      </c>
      <c r="H4575" t="s">
        <v>1511</v>
      </c>
      <c r="I4575" s="170" t="s">
        <v>108</v>
      </c>
      <c r="J4575" t="s">
        <v>109</v>
      </c>
      <c r="K4575" t="s">
        <v>214</v>
      </c>
      <c r="L4575" t="s">
        <v>899</v>
      </c>
      <c r="M4575" t="s">
        <v>900</v>
      </c>
      <c r="N4575" t="s">
        <v>217</v>
      </c>
      <c r="O4575" t="s">
        <v>263</v>
      </c>
      <c r="P4575" t="s">
        <v>488</v>
      </c>
      <c r="Q4575" t="s">
        <v>489</v>
      </c>
      <c r="R4575" t="s">
        <v>490</v>
      </c>
      <c r="S4575" t="s">
        <v>264</v>
      </c>
      <c r="T4575" t="s">
        <v>265</v>
      </c>
      <c r="U4575" s="61" t="s">
        <v>266</v>
      </c>
      <c r="V4575" t="s">
        <v>585</v>
      </c>
      <c r="W4575" t="s">
        <v>263</v>
      </c>
      <c r="X4575" s="59">
        <v>60</v>
      </c>
      <c r="Y4575" s="59">
        <v>60</v>
      </c>
      <c r="AA4575" s="146" t="str">
        <f t="shared" si="873"/>
        <v>EX</v>
      </c>
      <c r="AB4575" s="146">
        <f t="shared" si="875"/>
        <v>0</v>
      </c>
      <c r="AC4575" t="str">
        <f t="shared" si="878"/>
        <v>EX</v>
      </c>
      <c r="AD4575" s="74">
        <f t="shared" si="879"/>
        <v>60</v>
      </c>
      <c r="AE4575" s="74">
        <f t="shared" si="884"/>
        <v>60</v>
      </c>
      <c r="AF4575">
        <v>1</v>
      </c>
      <c r="AG4575">
        <v>0</v>
      </c>
      <c r="AH4575" s="74">
        <v>0</v>
      </c>
      <c r="AJ4575" s="74">
        <f t="shared" si="880"/>
        <v>0</v>
      </c>
      <c r="AK4575" s="74">
        <f t="shared" si="874"/>
        <v>60</v>
      </c>
      <c r="AL4575" t="str">
        <f t="shared" si="881"/>
        <v>N</v>
      </c>
      <c r="AN4575" t="s">
        <v>110</v>
      </c>
      <c r="AO4575" t="s">
        <v>109</v>
      </c>
      <c r="AP4575" t="str">
        <f t="shared" si="882"/>
        <v>9B</v>
      </c>
      <c r="AQ4575" s="145" t="s">
        <v>1826</v>
      </c>
      <c r="AR4575" t="str">
        <f t="shared" si="883"/>
        <v>1-Adjusted Base Budget</v>
      </c>
      <c r="AS4575" s="145" t="s">
        <v>1827</v>
      </c>
      <c r="AT4575" t="s">
        <v>213</v>
      </c>
      <c r="AV4575" t="str">
        <f t="shared" si="877"/>
        <v>ENGA</v>
      </c>
      <c r="AW4575" t="str">
        <f t="shared" si="876"/>
        <v>ENGAGEMENT</v>
      </c>
    </row>
    <row r="4576" spans="1:49">
      <c r="A4576" s="59">
        <v>2018</v>
      </c>
      <c r="B4576" t="s">
        <v>137</v>
      </c>
      <c r="C4576" t="s">
        <v>110</v>
      </c>
      <c r="D4576" t="s">
        <v>1505</v>
      </c>
      <c r="E4576" t="s">
        <v>1508</v>
      </c>
      <c r="F4576" t="s">
        <v>228</v>
      </c>
      <c r="H4576" t="s">
        <v>1509</v>
      </c>
      <c r="I4576" s="170" t="s">
        <v>108</v>
      </c>
      <c r="J4576" t="s">
        <v>109</v>
      </c>
      <c r="K4576" t="s">
        <v>214</v>
      </c>
      <c r="L4576" t="s">
        <v>385</v>
      </c>
      <c r="M4576" t="s">
        <v>386</v>
      </c>
      <c r="N4576" t="s">
        <v>217</v>
      </c>
      <c r="O4576" t="s">
        <v>263</v>
      </c>
      <c r="P4576" t="s">
        <v>387</v>
      </c>
      <c r="Q4576" t="s">
        <v>386</v>
      </c>
      <c r="R4576" t="s">
        <v>388</v>
      </c>
      <c r="S4576" t="s">
        <v>264</v>
      </c>
      <c r="T4576" t="s">
        <v>265</v>
      </c>
      <c r="U4576" s="61" t="s">
        <v>266</v>
      </c>
      <c r="V4576" t="s">
        <v>585</v>
      </c>
      <c r="W4576" t="s">
        <v>263</v>
      </c>
      <c r="X4576" s="59">
        <v>200000</v>
      </c>
      <c r="Y4576" s="59">
        <v>200000</v>
      </c>
      <c r="AA4576" s="146" t="str">
        <f t="shared" si="873"/>
        <v>EX</v>
      </c>
      <c r="AB4576" s="146">
        <f t="shared" si="875"/>
        <v>0</v>
      </c>
      <c r="AC4576" t="str">
        <f t="shared" si="878"/>
        <v>EX</v>
      </c>
      <c r="AD4576" s="74">
        <f t="shared" si="879"/>
        <v>200000</v>
      </c>
      <c r="AE4576" s="74">
        <f t="shared" si="884"/>
        <v>200000</v>
      </c>
      <c r="AF4576">
        <v>1</v>
      </c>
      <c r="AG4576">
        <v>0</v>
      </c>
      <c r="AH4576" s="74">
        <v>0</v>
      </c>
      <c r="AJ4576" s="74">
        <f t="shared" si="880"/>
        <v>0</v>
      </c>
      <c r="AK4576" s="74">
        <f t="shared" si="874"/>
        <v>200000</v>
      </c>
      <c r="AL4576" t="str">
        <f t="shared" si="881"/>
        <v>N</v>
      </c>
      <c r="AN4576" t="s">
        <v>110</v>
      </c>
      <c r="AO4576" t="s">
        <v>109</v>
      </c>
      <c r="AP4576" t="str">
        <f t="shared" si="882"/>
        <v>9B</v>
      </c>
      <c r="AQ4576" s="145" t="s">
        <v>1826</v>
      </c>
      <c r="AR4576" t="str">
        <f t="shared" si="883"/>
        <v>1-Adjusted Base Budget</v>
      </c>
      <c r="AS4576" s="145" t="s">
        <v>1827</v>
      </c>
      <c r="AT4576" t="s">
        <v>213</v>
      </c>
      <c r="AV4576" t="str">
        <f t="shared" si="877"/>
        <v>ENGA</v>
      </c>
      <c r="AW4576" t="str">
        <f t="shared" si="876"/>
        <v>ENGAGEMENT</v>
      </c>
    </row>
    <row r="4577" spans="1:49">
      <c r="A4577" s="59">
        <v>2018</v>
      </c>
      <c r="B4577" t="s">
        <v>137</v>
      </c>
      <c r="C4577" t="s">
        <v>110</v>
      </c>
      <c r="D4577" t="s">
        <v>1505</v>
      </c>
      <c r="E4577" t="s">
        <v>1506</v>
      </c>
      <c r="F4577" t="s">
        <v>228</v>
      </c>
      <c r="H4577" t="s">
        <v>1507</v>
      </c>
      <c r="I4577" s="170" t="s">
        <v>108</v>
      </c>
      <c r="J4577" t="s">
        <v>109</v>
      </c>
      <c r="K4577" t="s">
        <v>214</v>
      </c>
      <c r="L4577" t="s">
        <v>385</v>
      </c>
      <c r="M4577" t="s">
        <v>386</v>
      </c>
      <c r="N4577" t="s">
        <v>217</v>
      </c>
      <c r="O4577" t="s">
        <v>263</v>
      </c>
      <c r="P4577" t="s">
        <v>387</v>
      </c>
      <c r="Q4577" t="s">
        <v>386</v>
      </c>
      <c r="R4577" t="s">
        <v>388</v>
      </c>
      <c r="S4577" t="s">
        <v>264</v>
      </c>
      <c r="T4577" t="s">
        <v>265</v>
      </c>
      <c r="U4577" s="61" t="s">
        <v>266</v>
      </c>
      <c r="V4577" t="s">
        <v>585</v>
      </c>
      <c r="W4577" t="s">
        <v>263</v>
      </c>
      <c r="X4577" s="59">
        <v>57410</v>
      </c>
      <c r="Y4577" s="59">
        <v>57410</v>
      </c>
      <c r="AA4577" s="146" t="str">
        <f t="shared" si="873"/>
        <v>EX</v>
      </c>
      <c r="AB4577" s="146">
        <f t="shared" si="875"/>
        <v>0</v>
      </c>
      <c r="AC4577" t="str">
        <f t="shared" si="878"/>
        <v>EX</v>
      </c>
      <c r="AD4577" s="74">
        <f t="shared" si="879"/>
        <v>57410</v>
      </c>
      <c r="AE4577" s="74">
        <f t="shared" si="884"/>
        <v>57410</v>
      </c>
      <c r="AF4577">
        <v>1</v>
      </c>
      <c r="AG4577">
        <v>0</v>
      </c>
      <c r="AH4577" s="74">
        <v>0</v>
      </c>
      <c r="AJ4577" s="74">
        <f t="shared" si="880"/>
        <v>0</v>
      </c>
      <c r="AK4577" s="74">
        <f t="shared" si="874"/>
        <v>57410</v>
      </c>
      <c r="AL4577" t="str">
        <f t="shared" si="881"/>
        <v>N</v>
      </c>
      <c r="AN4577" t="s">
        <v>110</v>
      </c>
      <c r="AO4577" t="s">
        <v>109</v>
      </c>
      <c r="AP4577" t="str">
        <f t="shared" si="882"/>
        <v>9B</v>
      </c>
      <c r="AQ4577" s="145" t="s">
        <v>1826</v>
      </c>
      <c r="AR4577" t="str">
        <f t="shared" si="883"/>
        <v>1-Adjusted Base Budget</v>
      </c>
      <c r="AS4577" s="145" t="s">
        <v>1827</v>
      </c>
      <c r="AT4577" t="s">
        <v>213</v>
      </c>
      <c r="AV4577" t="str">
        <f t="shared" si="877"/>
        <v>ENGA</v>
      </c>
      <c r="AW4577" t="str">
        <f t="shared" si="876"/>
        <v>ENGAGEMENT</v>
      </c>
    </row>
    <row r="4578" spans="1:49">
      <c r="A4578" s="59">
        <v>2018</v>
      </c>
      <c r="B4578" t="s">
        <v>137</v>
      </c>
      <c r="C4578" t="s">
        <v>110</v>
      </c>
      <c r="D4578" t="s">
        <v>1505</v>
      </c>
      <c r="E4578" t="s">
        <v>1520</v>
      </c>
      <c r="F4578" t="s">
        <v>228</v>
      </c>
      <c r="H4578" t="s">
        <v>1521</v>
      </c>
      <c r="I4578" s="170" t="s">
        <v>108</v>
      </c>
      <c r="J4578" t="s">
        <v>109</v>
      </c>
      <c r="K4578" t="s">
        <v>214</v>
      </c>
      <c r="L4578" t="s">
        <v>385</v>
      </c>
      <c r="M4578" t="s">
        <v>386</v>
      </c>
      <c r="N4578" t="s">
        <v>217</v>
      </c>
      <c r="O4578" t="s">
        <v>263</v>
      </c>
      <c r="P4578" t="s">
        <v>387</v>
      </c>
      <c r="Q4578" t="s">
        <v>386</v>
      </c>
      <c r="R4578" t="s">
        <v>388</v>
      </c>
      <c r="S4578" t="s">
        <v>264</v>
      </c>
      <c r="T4578" t="s">
        <v>265</v>
      </c>
      <c r="U4578" s="61" t="s">
        <v>266</v>
      </c>
      <c r="V4578" t="s">
        <v>585</v>
      </c>
      <c r="W4578" t="s">
        <v>263</v>
      </c>
      <c r="X4578" s="59">
        <v>25000</v>
      </c>
      <c r="Y4578" s="59">
        <v>25000</v>
      </c>
      <c r="AA4578" s="146" t="str">
        <f t="shared" si="873"/>
        <v>EX</v>
      </c>
      <c r="AB4578" s="146">
        <f t="shared" si="875"/>
        <v>0</v>
      </c>
      <c r="AC4578" t="str">
        <f t="shared" si="878"/>
        <v>EX</v>
      </c>
      <c r="AD4578" s="74">
        <f t="shared" si="879"/>
        <v>25000</v>
      </c>
      <c r="AE4578" s="74">
        <f t="shared" si="884"/>
        <v>25000</v>
      </c>
      <c r="AF4578">
        <v>1</v>
      </c>
      <c r="AG4578">
        <v>0</v>
      </c>
      <c r="AH4578" s="74">
        <v>0</v>
      </c>
      <c r="AJ4578" s="74">
        <f t="shared" si="880"/>
        <v>0</v>
      </c>
      <c r="AK4578" s="74">
        <f t="shared" si="874"/>
        <v>25000</v>
      </c>
      <c r="AL4578" t="str">
        <f t="shared" si="881"/>
        <v>N</v>
      </c>
      <c r="AN4578" t="s">
        <v>110</v>
      </c>
      <c r="AO4578" t="s">
        <v>109</v>
      </c>
      <c r="AP4578" t="str">
        <f t="shared" si="882"/>
        <v>9B</v>
      </c>
      <c r="AQ4578" s="145" t="s">
        <v>1826</v>
      </c>
      <c r="AR4578" t="str">
        <f t="shared" si="883"/>
        <v>1-Adjusted Base Budget</v>
      </c>
      <c r="AS4578" s="145" t="s">
        <v>1827</v>
      </c>
      <c r="AT4578" t="s">
        <v>213</v>
      </c>
      <c r="AV4578" t="str">
        <f t="shared" si="877"/>
        <v>ENGA</v>
      </c>
      <c r="AW4578" t="str">
        <f t="shared" si="876"/>
        <v>ENGAGEMENT</v>
      </c>
    </row>
    <row r="4579" spans="1:49">
      <c r="A4579" s="59">
        <v>2018</v>
      </c>
      <c r="B4579" t="s">
        <v>137</v>
      </c>
      <c r="C4579" t="s">
        <v>110</v>
      </c>
      <c r="D4579" t="s">
        <v>1505</v>
      </c>
      <c r="E4579" t="s">
        <v>1512</v>
      </c>
      <c r="F4579" t="s">
        <v>228</v>
      </c>
      <c r="H4579" t="s">
        <v>1513</v>
      </c>
      <c r="I4579" s="170" t="s">
        <v>108</v>
      </c>
      <c r="J4579" t="s">
        <v>109</v>
      </c>
      <c r="K4579" t="s">
        <v>214</v>
      </c>
      <c r="L4579" t="s">
        <v>385</v>
      </c>
      <c r="M4579" t="s">
        <v>386</v>
      </c>
      <c r="N4579" t="s">
        <v>217</v>
      </c>
      <c r="O4579" t="s">
        <v>263</v>
      </c>
      <c r="P4579" t="s">
        <v>387</v>
      </c>
      <c r="Q4579" t="s">
        <v>386</v>
      </c>
      <c r="R4579" t="s">
        <v>388</v>
      </c>
      <c r="S4579" t="s">
        <v>264</v>
      </c>
      <c r="T4579" t="s">
        <v>265</v>
      </c>
      <c r="U4579" s="61" t="s">
        <v>266</v>
      </c>
      <c r="V4579" t="s">
        <v>585</v>
      </c>
      <c r="W4579" t="s">
        <v>263</v>
      </c>
      <c r="X4579" s="59">
        <v>6500</v>
      </c>
      <c r="Y4579" s="59">
        <v>6500</v>
      </c>
      <c r="AA4579" s="146" t="str">
        <f t="shared" si="873"/>
        <v>EX</v>
      </c>
      <c r="AB4579" s="146">
        <f t="shared" si="875"/>
        <v>0</v>
      </c>
      <c r="AC4579" t="str">
        <f t="shared" si="878"/>
        <v>EX</v>
      </c>
      <c r="AD4579" s="74">
        <f t="shared" si="879"/>
        <v>6500</v>
      </c>
      <c r="AE4579" s="74">
        <f t="shared" si="884"/>
        <v>6500</v>
      </c>
      <c r="AF4579">
        <v>1</v>
      </c>
      <c r="AG4579">
        <v>0</v>
      </c>
      <c r="AH4579" s="74">
        <v>0</v>
      </c>
      <c r="AJ4579" s="74">
        <f t="shared" si="880"/>
        <v>0</v>
      </c>
      <c r="AK4579" s="74">
        <f t="shared" si="874"/>
        <v>6500</v>
      </c>
      <c r="AL4579" t="str">
        <f t="shared" si="881"/>
        <v>N</v>
      </c>
      <c r="AN4579" t="s">
        <v>110</v>
      </c>
      <c r="AO4579" t="s">
        <v>109</v>
      </c>
      <c r="AP4579" t="str">
        <f t="shared" si="882"/>
        <v>9B</v>
      </c>
      <c r="AQ4579" s="145" t="s">
        <v>1826</v>
      </c>
      <c r="AR4579" t="str">
        <f t="shared" si="883"/>
        <v>1-Adjusted Base Budget</v>
      </c>
      <c r="AS4579" s="145" t="s">
        <v>1827</v>
      </c>
      <c r="AT4579" t="s">
        <v>213</v>
      </c>
      <c r="AV4579" t="str">
        <f t="shared" si="877"/>
        <v>ENGA</v>
      </c>
      <c r="AW4579" t="str">
        <f t="shared" si="876"/>
        <v>ENGAGEMENT</v>
      </c>
    </row>
    <row r="4580" spans="1:49">
      <c r="A4580" s="59">
        <v>2018</v>
      </c>
      <c r="B4580" t="s">
        <v>137</v>
      </c>
      <c r="C4580" t="s">
        <v>110</v>
      </c>
      <c r="D4580" t="s">
        <v>1505</v>
      </c>
      <c r="E4580" t="s">
        <v>1510</v>
      </c>
      <c r="F4580" t="s">
        <v>228</v>
      </c>
      <c r="H4580" t="s">
        <v>1511</v>
      </c>
      <c r="I4580" s="170" t="s">
        <v>108</v>
      </c>
      <c r="J4580" t="s">
        <v>109</v>
      </c>
      <c r="K4580" t="s">
        <v>214</v>
      </c>
      <c r="L4580" t="s">
        <v>385</v>
      </c>
      <c r="M4580" t="s">
        <v>386</v>
      </c>
      <c r="N4580" t="s">
        <v>217</v>
      </c>
      <c r="O4580" t="s">
        <v>263</v>
      </c>
      <c r="P4580" t="s">
        <v>387</v>
      </c>
      <c r="Q4580" t="s">
        <v>386</v>
      </c>
      <c r="R4580" t="s">
        <v>388</v>
      </c>
      <c r="S4580" t="s">
        <v>264</v>
      </c>
      <c r="T4580" t="s">
        <v>265</v>
      </c>
      <c r="U4580" s="61" t="s">
        <v>266</v>
      </c>
      <c r="V4580" t="s">
        <v>585</v>
      </c>
      <c r="W4580" t="s">
        <v>263</v>
      </c>
      <c r="X4580" s="59">
        <v>5000</v>
      </c>
      <c r="Y4580" s="59">
        <v>5000</v>
      </c>
      <c r="AA4580" s="146" t="str">
        <f t="shared" si="873"/>
        <v>EX</v>
      </c>
      <c r="AB4580" s="146">
        <f t="shared" si="875"/>
        <v>0</v>
      </c>
      <c r="AC4580" t="str">
        <f t="shared" si="878"/>
        <v>EX</v>
      </c>
      <c r="AD4580" s="74">
        <f t="shared" si="879"/>
        <v>5000</v>
      </c>
      <c r="AE4580" s="74">
        <f t="shared" si="884"/>
        <v>5000</v>
      </c>
      <c r="AF4580">
        <v>1</v>
      </c>
      <c r="AG4580">
        <v>0</v>
      </c>
      <c r="AH4580" s="74">
        <v>0</v>
      </c>
      <c r="AJ4580" s="74">
        <f t="shared" si="880"/>
        <v>0</v>
      </c>
      <c r="AK4580" s="74">
        <f t="shared" si="874"/>
        <v>5000</v>
      </c>
      <c r="AL4580" t="str">
        <f t="shared" si="881"/>
        <v>N</v>
      </c>
      <c r="AN4580" t="s">
        <v>110</v>
      </c>
      <c r="AO4580" t="s">
        <v>109</v>
      </c>
      <c r="AP4580" t="str">
        <f t="shared" si="882"/>
        <v>9B</v>
      </c>
      <c r="AQ4580" s="145" t="s">
        <v>1826</v>
      </c>
      <c r="AR4580" t="str">
        <f t="shared" si="883"/>
        <v>1-Adjusted Base Budget</v>
      </c>
      <c r="AS4580" s="145" t="s">
        <v>1827</v>
      </c>
      <c r="AT4580" t="s">
        <v>213</v>
      </c>
      <c r="AV4580" t="str">
        <f t="shared" si="877"/>
        <v>ENGA</v>
      </c>
      <c r="AW4580" t="str">
        <f t="shared" si="876"/>
        <v>ENGAGEMENT</v>
      </c>
    </row>
    <row r="4581" spans="1:49">
      <c r="A4581" s="59">
        <v>2018</v>
      </c>
      <c r="B4581" t="s">
        <v>137</v>
      </c>
      <c r="C4581" t="s">
        <v>110</v>
      </c>
      <c r="D4581" t="s">
        <v>1505</v>
      </c>
      <c r="E4581" t="s">
        <v>1508</v>
      </c>
      <c r="F4581" t="s">
        <v>228</v>
      </c>
      <c r="H4581" t="s">
        <v>1509</v>
      </c>
      <c r="I4581" s="170" t="s">
        <v>108</v>
      </c>
      <c r="J4581" t="s">
        <v>109</v>
      </c>
      <c r="K4581" t="s">
        <v>214</v>
      </c>
      <c r="L4581" t="s">
        <v>515</v>
      </c>
      <c r="M4581" t="s">
        <v>516</v>
      </c>
      <c r="N4581" t="s">
        <v>217</v>
      </c>
      <c r="O4581" t="s">
        <v>263</v>
      </c>
      <c r="P4581" t="s">
        <v>517</v>
      </c>
      <c r="Q4581" t="s">
        <v>518</v>
      </c>
      <c r="R4581" t="s">
        <v>519</v>
      </c>
      <c r="S4581" t="s">
        <v>264</v>
      </c>
      <c r="T4581" t="s">
        <v>265</v>
      </c>
      <c r="U4581" s="61" t="s">
        <v>266</v>
      </c>
      <c r="V4581" t="s">
        <v>585</v>
      </c>
      <c r="W4581" t="s">
        <v>263</v>
      </c>
      <c r="X4581" s="59">
        <v>8000</v>
      </c>
      <c r="Y4581" s="59">
        <v>8000</v>
      </c>
      <c r="AA4581" s="146" t="str">
        <f t="shared" si="873"/>
        <v>EX</v>
      </c>
      <c r="AB4581" s="146">
        <f t="shared" si="875"/>
        <v>0</v>
      </c>
      <c r="AC4581" t="str">
        <f t="shared" si="878"/>
        <v>EX</v>
      </c>
      <c r="AD4581" s="74">
        <f t="shared" si="879"/>
        <v>8000</v>
      </c>
      <c r="AE4581" s="74">
        <f t="shared" si="884"/>
        <v>8000</v>
      </c>
      <c r="AF4581">
        <v>1</v>
      </c>
      <c r="AG4581">
        <v>0</v>
      </c>
      <c r="AH4581" s="74">
        <v>0</v>
      </c>
      <c r="AJ4581" s="74">
        <f t="shared" si="880"/>
        <v>0</v>
      </c>
      <c r="AK4581" s="74">
        <f t="shared" si="874"/>
        <v>8000</v>
      </c>
      <c r="AL4581" t="str">
        <f t="shared" si="881"/>
        <v>N</v>
      </c>
      <c r="AN4581" t="s">
        <v>110</v>
      </c>
      <c r="AO4581" t="s">
        <v>109</v>
      </c>
      <c r="AP4581" t="str">
        <f t="shared" si="882"/>
        <v>9B</v>
      </c>
      <c r="AQ4581" s="145" t="s">
        <v>1826</v>
      </c>
      <c r="AR4581" t="str">
        <f t="shared" si="883"/>
        <v>1-Adjusted Base Budget</v>
      </c>
      <c r="AS4581" s="145" t="s">
        <v>1827</v>
      </c>
      <c r="AT4581" t="s">
        <v>213</v>
      </c>
      <c r="AV4581" t="str">
        <f t="shared" si="877"/>
        <v>ENGA</v>
      </c>
      <c r="AW4581" t="str">
        <f t="shared" si="876"/>
        <v>ENGAGEMENT</v>
      </c>
    </row>
    <row r="4582" spans="1:49">
      <c r="A4582" s="59">
        <v>2018</v>
      </c>
      <c r="B4582" t="s">
        <v>137</v>
      </c>
      <c r="C4582" t="s">
        <v>110</v>
      </c>
      <c r="D4582" t="s">
        <v>1505</v>
      </c>
      <c r="E4582" t="s">
        <v>1516</v>
      </c>
      <c r="F4582" t="s">
        <v>228</v>
      </c>
      <c r="H4582" t="s">
        <v>1517</v>
      </c>
      <c r="I4582" s="170" t="s">
        <v>108</v>
      </c>
      <c r="J4582" t="s">
        <v>109</v>
      </c>
      <c r="K4582" t="s">
        <v>214</v>
      </c>
      <c r="L4582" t="s">
        <v>520</v>
      </c>
      <c r="M4582" t="s">
        <v>521</v>
      </c>
      <c r="N4582" t="s">
        <v>217</v>
      </c>
      <c r="O4582" t="s">
        <v>263</v>
      </c>
      <c r="P4582" t="s">
        <v>522</v>
      </c>
      <c r="Q4582" t="s">
        <v>523</v>
      </c>
      <c r="R4582" t="s">
        <v>524</v>
      </c>
      <c r="S4582" t="s">
        <v>338</v>
      </c>
      <c r="T4582" t="s">
        <v>339</v>
      </c>
      <c r="U4582" s="61" t="s">
        <v>340</v>
      </c>
      <c r="V4582" t="s">
        <v>585</v>
      </c>
      <c r="W4582" t="s">
        <v>263</v>
      </c>
      <c r="X4582" s="59">
        <v>30000</v>
      </c>
      <c r="Y4582" s="59">
        <v>30000</v>
      </c>
      <c r="AA4582" s="146" t="str">
        <f t="shared" si="873"/>
        <v>EX</v>
      </c>
      <c r="AB4582" s="146">
        <f t="shared" si="875"/>
        <v>0</v>
      </c>
      <c r="AC4582" t="str">
        <f t="shared" si="878"/>
        <v>EX</v>
      </c>
      <c r="AD4582" s="74">
        <f t="shared" si="879"/>
        <v>30000</v>
      </c>
      <c r="AE4582" s="74">
        <f t="shared" si="884"/>
        <v>30000</v>
      </c>
      <c r="AF4582">
        <v>1</v>
      </c>
      <c r="AG4582">
        <v>0</v>
      </c>
      <c r="AH4582" s="74">
        <v>0</v>
      </c>
      <c r="AJ4582" s="74">
        <f t="shared" si="880"/>
        <v>0</v>
      </c>
      <c r="AK4582" s="74">
        <f t="shared" si="874"/>
        <v>30000</v>
      </c>
      <c r="AL4582" t="str">
        <f t="shared" si="881"/>
        <v>N</v>
      </c>
      <c r="AN4582" t="s">
        <v>110</v>
      </c>
      <c r="AO4582" t="s">
        <v>109</v>
      </c>
      <c r="AP4582" t="str">
        <f t="shared" si="882"/>
        <v>9B</v>
      </c>
      <c r="AQ4582" s="145" t="s">
        <v>1826</v>
      </c>
      <c r="AR4582" t="str">
        <f t="shared" si="883"/>
        <v>1-Adjusted Base Budget</v>
      </c>
      <c r="AS4582" s="145" t="s">
        <v>1827</v>
      </c>
      <c r="AT4582" t="s">
        <v>213</v>
      </c>
      <c r="AV4582" t="str">
        <f t="shared" si="877"/>
        <v>ENGA</v>
      </c>
      <c r="AW4582" t="str">
        <f t="shared" si="876"/>
        <v>ENGAGEMENT</v>
      </c>
    </row>
    <row r="4583" spans="1:49">
      <c r="A4583" s="59">
        <v>2018</v>
      </c>
      <c r="B4583" t="s">
        <v>137</v>
      </c>
      <c r="C4583" t="s">
        <v>110</v>
      </c>
      <c r="D4583" t="s">
        <v>1505</v>
      </c>
      <c r="E4583" t="s">
        <v>1512</v>
      </c>
      <c r="F4583" t="s">
        <v>228</v>
      </c>
      <c r="H4583" t="s">
        <v>1513</v>
      </c>
      <c r="I4583" s="170" t="s">
        <v>108</v>
      </c>
      <c r="J4583" t="s">
        <v>109</v>
      </c>
      <c r="K4583" t="s">
        <v>214</v>
      </c>
      <c r="L4583" t="s">
        <v>520</v>
      </c>
      <c r="M4583" t="s">
        <v>521</v>
      </c>
      <c r="N4583" t="s">
        <v>217</v>
      </c>
      <c r="O4583" t="s">
        <v>263</v>
      </c>
      <c r="P4583" t="s">
        <v>522</v>
      </c>
      <c r="Q4583" t="s">
        <v>523</v>
      </c>
      <c r="R4583" t="s">
        <v>524</v>
      </c>
      <c r="S4583" t="s">
        <v>338</v>
      </c>
      <c r="T4583" t="s">
        <v>339</v>
      </c>
      <c r="U4583" s="61" t="s">
        <v>340</v>
      </c>
      <c r="V4583" t="s">
        <v>585</v>
      </c>
      <c r="W4583" t="s">
        <v>263</v>
      </c>
      <c r="X4583" s="59">
        <v>18000</v>
      </c>
      <c r="Y4583" s="59">
        <v>18000</v>
      </c>
      <c r="AA4583" s="146" t="str">
        <f t="shared" si="873"/>
        <v>EX</v>
      </c>
      <c r="AB4583" s="146">
        <f t="shared" si="875"/>
        <v>0</v>
      </c>
      <c r="AC4583" t="str">
        <f t="shared" si="878"/>
        <v>EX</v>
      </c>
      <c r="AD4583" s="74">
        <f t="shared" si="879"/>
        <v>18000</v>
      </c>
      <c r="AE4583" s="74">
        <f t="shared" si="884"/>
        <v>18000</v>
      </c>
      <c r="AF4583">
        <v>1</v>
      </c>
      <c r="AG4583">
        <v>0</v>
      </c>
      <c r="AH4583" s="74">
        <v>0</v>
      </c>
      <c r="AJ4583" s="74">
        <f t="shared" si="880"/>
        <v>0</v>
      </c>
      <c r="AK4583" s="74">
        <f t="shared" si="874"/>
        <v>18000</v>
      </c>
      <c r="AL4583" t="str">
        <f t="shared" si="881"/>
        <v>N</v>
      </c>
      <c r="AN4583" t="s">
        <v>110</v>
      </c>
      <c r="AO4583" t="s">
        <v>109</v>
      </c>
      <c r="AP4583" t="str">
        <f t="shared" si="882"/>
        <v>9B</v>
      </c>
      <c r="AQ4583" s="145" t="s">
        <v>1826</v>
      </c>
      <c r="AR4583" t="str">
        <f t="shared" si="883"/>
        <v>1-Adjusted Base Budget</v>
      </c>
      <c r="AS4583" s="145" t="s">
        <v>1827</v>
      </c>
      <c r="AT4583" t="s">
        <v>213</v>
      </c>
      <c r="AV4583" t="str">
        <f t="shared" si="877"/>
        <v>ENGA</v>
      </c>
      <c r="AW4583" t="str">
        <f t="shared" si="876"/>
        <v>ENGAGEMENT</v>
      </c>
    </row>
    <row r="4584" spans="1:49">
      <c r="A4584" s="59">
        <v>2018</v>
      </c>
      <c r="B4584" t="s">
        <v>137</v>
      </c>
      <c r="C4584" t="s">
        <v>110</v>
      </c>
      <c r="D4584" t="s">
        <v>1505</v>
      </c>
      <c r="E4584" t="s">
        <v>1514</v>
      </c>
      <c r="F4584" t="s">
        <v>228</v>
      </c>
      <c r="H4584" t="s">
        <v>1515</v>
      </c>
      <c r="I4584" s="170" t="s">
        <v>108</v>
      </c>
      <c r="J4584" t="s">
        <v>109</v>
      </c>
      <c r="K4584" t="s">
        <v>214</v>
      </c>
      <c r="L4584" t="s">
        <v>520</v>
      </c>
      <c r="M4584" t="s">
        <v>521</v>
      </c>
      <c r="N4584" t="s">
        <v>217</v>
      </c>
      <c r="O4584" t="s">
        <v>263</v>
      </c>
      <c r="P4584" t="s">
        <v>522</v>
      </c>
      <c r="Q4584" t="s">
        <v>523</v>
      </c>
      <c r="R4584" t="s">
        <v>524</v>
      </c>
      <c r="S4584" t="s">
        <v>338</v>
      </c>
      <c r="T4584" t="s">
        <v>339</v>
      </c>
      <c r="U4584" s="61" t="s">
        <v>340</v>
      </c>
      <c r="V4584" t="s">
        <v>585</v>
      </c>
      <c r="W4584" t="s">
        <v>263</v>
      </c>
      <c r="X4584" s="59">
        <v>16000</v>
      </c>
      <c r="Y4584" s="59">
        <v>16000</v>
      </c>
      <c r="AA4584" s="146" t="str">
        <f t="shared" si="873"/>
        <v>EX</v>
      </c>
      <c r="AB4584" s="146">
        <f t="shared" si="875"/>
        <v>0</v>
      </c>
      <c r="AC4584" t="str">
        <f t="shared" si="878"/>
        <v>EX</v>
      </c>
      <c r="AD4584" s="74">
        <f t="shared" si="879"/>
        <v>16000</v>
      </c>
      <c r="AE4584" s="74">
        <f t="shared" si="884"/>
        <v>16000</v>
      </c>
      <c r="AF4584">
        <v>1</v>
      </c>
      <c r="AG4584">
        <v>0</v>
      </c>
      <c r="AH4584" s="74">
        <v>0</v>
      </c>
      <c r="AJ4584" s="74">
        <f t="shared" si="880"/>
        <v>0</v>
      </c>
      <c r="AK4584" s="74">
        <f t="shared" si="874"/>
        <v>16000</v>
      </c>
      <c r="AL4584" t="str">
        <f t="shared" si="881"/>
        <v>N</v>
      </c>
      <c r="AN4584" t="s">
        <v>110</v>
      </c>
      <c r="AO4584" t="s">
        <v>109</v>
      </c>
      <c r="AP4584" t="str">
        <f t="shared" si="882"/>
        <v>9B</v>
      </c>
      <c r="AQ4584" s="145" t="s">
        <v>1826</v>
      </c>
      <c r="AR4584" t="str">
        <f t="shared" si="883"/>
        <v>1-Adjusted Base Budget</v>
      </c>
      <c r="AS4584" s="145" t="s">
        <v>1827</v>
      </c>
      <c r="AT4584" t="s">
        <v>213</v>
      </c>
      <c r="AV4584" t="str">
        <f t="shared" si="877"/>
        <v>ENGA</v>
      </c>
      <c r="AW4584" t="str">
        <f t="shared" si="876"/>
        <v>ENGAGEMENT</v>
      </c>
    </row>
    <row r="4585" spans="1:49">
      <c r="A4585" s="59">
        <v>2018</v>
      </c>
      <c r="B4585" t="s">
        <v>137</v>
      </c>
      <c r="C4585" t="s">
        <v>110</v>
      </c>
      <c r="D4585" t="s">
        <v>1505</v>
      </c>
      <c r="E4585" t="s">
        <v>1512</v>
      </c>
      <c r="F4585" t="s">
        <v>228</v>
      </c>
      <c r="H4585" t="s">
        <v>1513</v>
      </c>
      <c r="I4585" s="170" t="s">
        <v>108</v>
      </c>
      <c r="J4585" t="s">
        <v>109</v>
      </c>
      <c r="K4585" t="s">
        <v>214</v>
      </c>
      <c r="L4585" t="s">
        <v>525</v>
      </c>
      <c r="M4585" t="s">
        <v>526</v>
      </c>
      <c r="N4585" t="s">
        <v>217</v>
      </c>
      <c r="O4585" t="s">
        <v>263</v>
      </c>
      <c r="P4585" t="s">
        <v>379</v>
      </c>
      <c r="Q4585" t="s">
        <v>379</v>
      </c>
      <c r="R4585" t="s">
        <v>380</v>
      </c>
      <c r="S4585" t="s">
        <v>264</v>
      </c>
      <c r="T4585" t="s">
        <v>265</v>
      </c>
      <c r="U4585" s="61" t="s">
        <v>266</v>
      </c>
      <c r="V4585" t="s">
        <v>585</v>
      </c>
      <c r="W4585" t="s">
        <v>263</v>
      </c>
      <c r="X4585" s="59">
        <v>33000</v>
      </c>
      <c r="Y4585" s="59">
        <v>33000</v>
      </c>
      <c r="AA4585" s="146" t="str">
        <f t="shared" ref="AA4585:AA4648" si="885">IF(P4585 ="CORI","IN",IF(P4585 ="TRIN","IN",O4585))</f>
        <v>EX</v>
      </c>
      <c r="AB4585" s="146">
        <f t="shared" si="875"/>
        <v>0</v>
      </c>
      <c r="AC4585" t="str">
        <f t="shared" si="878"/>
        <v>EX</v>
      </c>
      <c r="AD4585" s="74">
        <f t="shared" si="879"/>
        <v>33000</v>
      </c>
      <c r="AE4585" s="74">
        <f t="shared" si="884"/>
        <v>33000</v>
      </c>
      <c r="AF4585">
        <v>1</v>
      </c>
      <c r="AG4585">
        <v>0</v>
      </c>
      <c r="AH4585" s="74">
        <v>0</v>
      </c>
      <c r="AJ4585" s="74">
        <f t="shared" si="880"/>
        <v>0</v>
      </c>
      <c r="AK4585" s="74">
        <f t="shared" si="874"/>
        <v>33000</v>
      </c>
      <c r="AL4585" t="str">
        <f t="shared" si="881"/>
        <v>N</v>
      </c>
      <c r="AN4585" t="s">
        <v>110</v>
      </c>
      <c r="AO4585" t="s">
        <v>109</v>
      </c>
      <c r="AP4585" t="str">
        <f t="shared" si="882"/>
        <v>9B</v>
      </c>
      <c r="AQ4585" s="145" t="s">
        <v>1826</v>
      </c>
      <c r="AR4585" t="str">
        <f t="shared" si="883"/>
        <v>1-Adjusted Base Budget</v>
      </c>
      <c r="AS4585" s="145" t="s">
        <v>1827</v>
      </c>
      <c r="AT4585" t="s">
        <v>213</v>
      </c>
      <c r="AV4585" t="str">
        <f t="shared" si="877"/>
        <v>ENGA</v>
      </c>
      <c r="AW4585" t="str">
        <f t="shared" si="876"/>
        <v>ENGAGEMENT</v>
      </c>
    </row>
    <row r="4586" spans="1:49">
      <c r="A4586" s="59">
        <v>2018</v>
      </c>
      <c r="B4586" t="s">
        <v>137</v>
      </c>
      <c r="C4586" t="s">
        <v>110</v>
      </c>
      <c r="D4586" t="s">
        <v>1505</v>
      </c>
      <c r="E4586" t="s">
        <v>1510</v>
      </c>
      <c r="F4586" t="s">
        <v>228</v>
      </c>
      <c r="H4586" t="s">
        <v>1511</v>
      </c>
      <c r="I4586" s="170" t="s">
        <v>108</v>
      </c>
      <c r="J4586" t="s">
        <v>109</v>
      </c>
      <c r="K4586" t="s">
        <v>214</v>
      </c>
      <c r="L4586" t="s">
        <v>525</v>
      </c>
      <c r="M4586" t="s">
        <v>526</v>
      </c>
      <c r="N4586" t="s">
        <v>217</v>
      </c>
      <c r="O4586" t="s">
        <v>263</v>
      </c>
      <c r="P4586" t="s">
        <v>379</v>
      </c>
      <c r="Q4586" t="s">
        <v>379</v>
      </c>
      <c r="R4586" t="s">
        <v>380</v>
      </c>
      <c r="S4586" t="s">
        <v>264</v>
      </c>
      <c r="T4586" t="s">
        <v>265</v>
      </c>
      <c r="U4586" s="61" t="s">
        <v>266</v>
      </c>
      <c r="V4586" t="s">
        <v>585</v>
      </c>
      <c r="W4586" t="s">
        <v>263</v>
      </c>
      <c r="X4586" s="59">
        <v>2000</v>
      </c>
      <c r="Y4586" s="59">
        <v>2000</v>
      </c>
      <c r="AA4586" s="146" t="str">
        <f t="shared" si="885"/>
        <v>EX</v>
      </c>
      <c r="AB4586" s="146">
        <f t="shared" si="875"/>
        <v>0</v>
      </c>
      <c r="AC4586" t="str">
        <f t="shared" si="878"/>
        <v>EX</v>
      </c>
      <c r="AD4586" s="74">
        <f t="shared" si="879"/>
        <v>2000</v>
      </c>
      <c r="AE4586" s="74">
        <f t="shared" si="884"/>
        <v>2000</v>
      </c>
      <c r="AF4586">
        <v>1</v>
      </c>
      <c r="AG4586">
        <v>0</v>
      </c>
      <c r="AH4586" s="74">
        <v>0</v>
      </c>
      <c r="AJ4586" s="74">
        <f t="shared" si="880"/>
        <v>0</v>
      </c>
      <c r="AK4586" s="74">
        <f t="shared" si="874"/>
        <v>2000</v>
      </c>
      <c r="AL4586" t="str">
        <f t="shared" si="881"/>
        <v>N</v>
      </c>
      <c r="AN4586" t="s">
        <v>110</v>
      </c>
      <c r="AO4586" t="s">
        <v>109</v>
      </c>
      <c r="AP4586" t="str">
        <f t="shared" si="882"/>
        <v>9B</v>
      </c>
      <c r="AQ4586" s="145" t="s">
        <v>1826</v>
      </c>
      <c r="AR4586" t="str">
        <f t="shared" si="883"/>
        <v>1-Adjusted Base Budget</v>
      </c>
      <c r="AS4586" s="145" t="s">
        <v>1827</v>
      </c>
      <c r="AT4586" t="s">
        <v>213</v>
      </c>
      <c r="AV4586" t="str">
        <f t="shared" si="877"/>
        <v>ENGA</v>
      </c>
      <c r="AW4586" t="str">
        <f t="shared" si="876"/>
        <v>ENGAGEMENT</v>
      </c>
    </row>
    <row r="4587" spans="1:49">
      <c r="A4587" s="59">
        <v>2018</v>
      </c>
      <c r="B4587" t="s">
        <v>137</v>
      </c>
      <c r="C4587" t="s">
        <v>110</v>
      </c>
      <c r="D4587" t="s">
        <v>1505</v>
      </c>
      <c r="E4587" t="s">
        <v>1522</v>
      </c>
      <c r="F4587" t="s">
        <v>228</v>
      </c>
      <c r="H4587" t="s">
        <v>1523</v>
      </c>
      <c r="I4587" s="170" t="s">
        <v>108</v>
      </c>
      <c r="J4587" t="s">
        <v>109</v>
      </c>
      <c r="K4587" t="s">
        <v>214</v>
      </c>
      <c r="L4587" t="s">
        <v>389</v>
      </c>
      <c r="M4587" t="s">
        <v>390</v>
      </c>
      <c r="N4587" t="s">
        <v>217</v>
      </c>
      <c r="O4587" t="s">
        <v>263</v>
      </c>
      <c r="P4587" t="s">
        <v>379</v>
      </c>
      <c r="Q4587" t="s">
        <v>379</v>
      </c>
      <c r="R4587" t="s">
        <v>380</v>
      </c>
      <c r="S4587" t="s">
        <v>264</v>
      </c>
      <c r="T4587" t="s">
        <v>265</v>
      </c>
      <c r="U4587" s="61" t="s">
        <v>266</v>
      </c>
      <c r="V4587" t="s">
        <v>585</v>
      </c>
      <c r="W4587" t="s">
        <v>263</v>
      </c>
      <c r="X4587" s="59">
        <v>1000</v>
      </c>
      <c r="Y4587" s="59">
        <v>1000</v>
      </c>
      <c r="AA4587" s="146" t="str">
        <f t="shared" si="885"/>
        <v>EX</v>
      </c>
      <c r="AB4587" s="146">
        <f t="shared" si="875"/>
        <v>0</v>
      </c>
      <c r="AC4587" t="str">
        <f t="shared" si="878"/>
        <v>EX</v>
      </c>
      <c r="AD4587" s="74">
        <f t="shared" si="879"/>
        <v>1000</v>
      </c>
      <c r="AE4587" s="74">
        <f t="shared" si="884"/>
        <v>1000</v>
      </c>
      <c r="AF4587">
        <v>1</v>
      </c>
      <c r="AG4587">
        <v>0</v>
      </c>
      <c r="AH4587" s="74">
        <v>0</v>
      </c>
      <c r="AJ4587" s="74">
        <f t="shared" si="880"/>
        <v>0</v>
      </c>
      <c r="AK4587" s="74">
        <f t="shared" si="874"/>
        <v>1000</v>
      </c>
      <c r="AL4587" t="str">
        <f t="shared" si="881"/>
        <v>N</v>
      </c>
      <c r="AN4587" t="s">
        <v>110</v>
      </c>
      <c r="AO4587" t="s">
        <v>109</v>
      </c>
      <c r="AP4587" t="str">
        <f t="shared" si="882"/>
        <v>9B</v>
      </c>
      <c r="AQ4587" s="145" t="s">
        <v>1826</v>
      </c>
      <c r="AR4587" t="str">
        <f t="shared" si="883"/>
        <v>1-Adjusted Base Budget</v>
      </c>
      <c r="AS4587" s="145" t="s">
        <v>1827</v>
      </c>
      <c r="AT4587" t="s">
        <v>213</v>
      </c>
      <c r="AV4587" t="str">
        <f t="shared" si="877"/>
        <v>ENGA</v>
      </c>
      <c r="AW4587" t="str">
        <f t="shared" si="876"/>
        <v>ENGAGEMENT</v>
      </c>
    </row>
    <row r="4588" spans="1:49">
      <c r="A4588" s="59">
        <v>2018</v>
      </c>
      <c r="B4588" t="s">
        <v>137</v>
      </c>
      <c r="C4588" t="s">
        <v>110</v>
      </c>
      <c r="D4588" t="s">
        <v>1505</v>
      </c>
      <c r="E4588" t="s">
        <v>1520</v>
      </c>
      <c r="F4588" t="s">
        <v>228</v>
      </c>
      <c r="H4588" t="s">
        <v>1521</v>
      </c>
      <c r="I4588" s="170" t="s">
        <v>108</v>
      </c>
      <c r="J4588" t="s">
        <v>109</v>
      </c>
      <c r="K4588" t="s">
        <v>214</v>
      </c>
      <c r="L4588" t="s">
        <v>389</v>
      </c>
      <c r="M4588" t="s">
        <v>390</v>
      </c>
      <c r="N4588" t="s">
        <v>217</v>
      </c>
      <c r="O4588" t="s">
        <v>263</v>
      </c>
      <c r="P4588" t="s">
        <v>379</v>
      </c>
      <c r="Q4588" t="s">
        <v>379</v>
      </c>
      <c r="R4588" t="s">
        <v>380</v>
      </c>
      <c r="S4588" t="s">
        <v>264</v>
      </c>
      <c r="T4588" t="s">
        <v>265</v>
      </c>
      <c r="U4588" s="61" t="s">
        <v>266</v>
      </c>
      <c r="V4588" t="s">
        <v>585</v>
      </c>
      <c r="W4588" t="s">
        <v>263</v>
      </c>
      <c r="X4588" s="59">
        <v>50000</v>
      </c>
      <c r="Y4588" s="59">
        <v>50000</v>
      </c>
      <c r="AA4588" s="146" t="str">
        <f t="shared" si="885"/>
        <v>EX</v>
      </c>
      <c r="AB4588" s="146">
        <f t="shared" si="875"/>
        <v>0</v>
      </c>
      <c r="AC4588" t="str">
        <f t="shared" si="878"/>
        <v>EX</v>
      </c>
      <c r="AD4588" s="74">
        <f t="shared" si="879"/>
        <v>50000</v>
      </c>
      <c r="AE4588" s="74">
        <f t="shared" si="884"/>
        <v>50000</v>
      </c>
      <c r="AF4588">
        <v>1</v>
      </c>
      <c r="AG4588">
        <v>0</v>
      </c>
      <c r="AH4588" s="74">
        <v>0</v>
      </c>
      <c r="AJ4588" s="74">
        <f t="shared" si="880"/>
        <v>0</v>
      </c>
      <c r="AK4588" s="74">
        <f t="shared" si="874"/>
        <v>50000</v>
      </c>
      <c r="AL4588" t="str">
        <f t="shared" si="881"/>
        <v>N</v>
      </c>
      <c r="AN4588" t="s">
        <v>110</v>
      </c>
      <c r="AO4588" t="s">
        <v>109</v>
      </c>
      <c r="AP4588" t="str">
        <f t="shared" si="882"/>
        <v>9B</v>
      </c>
      <c r="AQ4588" s="145" t="s">
        <v>1826</v>
      </c>
      <c r="AR4588" t="str">
        <f t="shared" si="883"/>
        <v>1-Adjusted Base Budget</v>
      </c>
      <c r="AS4588" s="145" t="s">
        <v>1827</v>
      </c>
      <c r="AT4588" t="s">
        <v>213</v>
      </c>
      <c r="AV4588" t="str">
        <f t="shared" si="877"/>
        <v>ENGA</v>
      </c>
      <c r="AW4588" t="str">
        <f t="shared" si="876"/>
        <v>ENGAGEMENT</v>
      </c>
    </row>
    <row r="4589" spans="1:49">
      <c r="A4589" s="59">
        <v>2018</v>
      </c>
      <c r="B4589" t="s">
        <v>137</v>
      </c>
      <c r="C4589" t="s">
        <v>110</v>
      </c>
      <c r="D4589" t="s">
        <v>1505</v>
      </c>
      <c r="E4589" t="s">
        <v>1512</v>
      </c>
      <c r="F4589" t="s">
        <v>228</v>
      </c>
      <c r="H4589" t="s">
        <v>1513</v>
      </c>
      <c r="I4589" s="170" t="s">
        <v>108</v>
      </c>
      <c r="J4589" t="s">
        <v>109</v>
      </c>
      <c r="K4589" t="s">
        <v>214</v>
      </c>
      <c r="L4589" t="s">
        <v>389</v>
      </c>
      <c r="M4589" t="s">
        <v>390</v>
      </c>
      <c r="N4589" t="s">
        <v>217</v>
      </c>
      <c r="O4589" t="s">
        <v>263</v>
      </c>
      <c r="P4589" t="s">
        <v>379</v>
      </c>
      <c r="Q4589" t="s">
        <v>379</v>
      </c>
      <c r="R4589" t="s">
        <v>380</v>
      </c>
      <c r="S4589" t="s">
        <v>264</v>
      </c>
      <c r="T4589" t="s">
        <v>265</v>
      </c>
      <c r="U4589" s="61" t="s">
        <v>266</v>
      </c>
      <c r="V4589" t="s">
        <v>585</v>
      </c>
      <c r="W4589" t="s">
        <v>263</v>
      </c>
      <c r="X4589" s="59">
        <v>1800</v>
      </c>
      <c r="Y4589" s="59">
        <v>1800</v>
      </c>
      <c r="AA4589" s="146" t="str">
        <f t="shared" si="885"/>
        <v>EX</v>
      </c>
      <c r="AB4589" s="146">
        <f t="shared" si="875"/>
        <v>0</v>
      </c>
      <c r="AC4589" t="str">
        <f t="shared" si="878"/>
        <v>EX</v>
      </c>
      <c r="AD4589" s="74">
        <f t="shared" si="879"/>
        <v>1800</v>
      </c>
      <c r="AE4589" s="74">
        <f t="shared" si="884"/>
        <v>1800</v>
      </c>
      <c r="AF4589">
        <v>1</v>
      </c>
      <c r="AG4589">
        <v>0</v>
      </c>
      <c r="AH4589" s="74">
        <v>0</v>
      </c>
      <c r="AJ4589" s="74">
        <f t="shared" si="880"/>
        <v>0</v>
      </c>
      <c r="AK4589" s="74">
        <f t="shared" si="874"/>
        <v>1800</v>
      </c>
      <c r="AL4589" t="str">
        <f t="shared" si="881"/>
        <v>N</v>
      </c>
      <c r="AN4589" t="s">
        <v>110</v>
      </c>
      <c r="AO4589" t="s">
        <v>109</v>
      </c>
      <c r="AP4589" t="str">
        <f t="shared" si="882"/>
        <v>9B</v>
      </c>
      <c r="AQ4589" s="145" t="s">
        <v>1826</v>
      </c>
      <c r="AR4589" t="str">
        <f t="shared" si="883"/>
        <v>1-Adjusted Base Budget</v>
      </c>
      <c r="AS4589" s="145" t="s">
        <v>1827</v>
      </c>
      <c r="AT4589" t="s">
        <v>213</v>
      </c>
      <c r="AV4589" t="str">
        <f t="shared" si="877"/>
        <v>ENGA</v>
      </c>
      <c r="AW4589" t="str">
        <f t="shared" si="876"/>
        <v>ENGAGEMENT</v>
      </c>
    </row>
    <row r="4590" spans="1:49">
      <c r="A4590" s="59">
        <v>2018</v>
      </c>
      <c r="B4590" t="s">
        <v>137</v>
      </c>
      <c r="C4590" t="s">
        <v>110</v>
      </c>
      <c r="D4590" t="s">
        <v>1505</v>
      </c>
      <c r="E4590" t="s">
        <v>1508</v>
      </c>
      <c r="F4590" t="s">
        <v>228</v>
      </c>
      <c r="H4590" t="s">
        <v>1509</v>
      </c>
      <c r="I4590" s="170" t="s">
        <v>108</v>
      </c>
      <c r="J4590" t="s">
        <v>109</v>
      </c>
      <c r="K4590" t="s">
        <v>214</v>
      </c>
      <c r="L4590" t="s">
        <v>391</v>
      </c>
      <c r="M4590" t="s">
        <v>392</v>
      </c>
      <c r="N4590" t="s">
        <v>217</v>
      </c>
      <c r="O4590" t="s">
        <v>263</v>
      </c>
      <c r="P4590" t="s">
        <v>393</v>
      </c>
      <c r="Q4590" t="s">
        <v>394</v>
      </c>
      <c r="R4590" t="s">
        <v>395</v>
      </c>
      <c r="S4590" t="s">
        <v>264</v>
      </c>
      <c r="T4590" t="s">
        <v>265</v>
      </c>
      <c r="U4590" s="61" t="s">
        <v>266</v>
      </c>
      <c r="V4590" t="s">
        <v>585</v>
      </c>
      <c r="W4590" t="s">
        <v>263</v>
      </c>
      <c r="X4590" s="59">
        <v>200</v>
      </c>
      <c r="Y4590" s="59">
        <v>200</v>
      </c>
      <c r="AA4590" s="146" t="str">
        <f t="shared" si="885"/>
        <v>EX</v>
      </c>
      <c r="AB4590" s="146">
        <f t="shared" si="875"/>
        <v>0</v>
      </c>
      <c r="AC4590" t="str">
        <f t="shared" si="878"/>
        <v>EX</v>
      </c>
      <c r="AD4590" s="74">
        <f t="shared" si="879"/>
        <v>200</v>
      </c>
      <c r="AE4590" s="74">
        <f t="shared" si="884"/>
        <v>200</v>
      </c>
      <c r="AF4590">
        <v>1</v>
      </c>
      <c r="AG4590">
        <v>0</v>
      </c>
      <c r="AH4590" s="74">
        <v>0</v>
      </c>
      <c r="AJ4590" s="74">
        <f t="shared" si="880"/>
        <v>0</v>
      </c>
      <c r="AK4590" s="74">
        <f t="shared" si="874"/>
        <v>200</v>
      </c>
      <c r="AL4590" t="str">
        <f t="shared" si="881"/>
        <v>N</v>
      </c>
      <c r="AN4590" t="s">
        <v>110</v>
      </c>
      <c r="AO4590" t="s">
        <v>109</v>
      </c>
      <c r="AP4590" t="str">
        <f t="shared" si="882"/>
        <v>9B</v>
      </c>
      <c r="AQ4590" s="145" t="s">
        <v>1826</v>
      </c>
      <c r="AR4590" t="str">
        <f t="shared" si="883"/>
        <v>1-Adjusted Base Budget</v>
      </c>
      <c r="AS4590" s="145" t="s">
        <v>1827</v>
      </c>
      <c r="AT4590" t="s">
        <v>213</v>
      </c>
      <c r="AV4590" t="str">
        <f t="shared" si="877"/>
        <v>ENGA</v>
      </c>
      <c r="AW4590" t="str">
        <f t="shared" si="876"/>
        <v>ENGAGEMENT</v>
      </c>
    </row>
    <row r="4591" spans="1:49">
      <c r="A4591" s="59">
        <v>2018</v>
      </c>
      <c r="B4591" t="s">
        <v>137</v>
      </c>
      <c r="C4591" t="s">
        <v>110</v>
      </c>
      <c r="D4591" t="s">
        <v>1505</v>
      </c>
      <c r="E4591" t="s">
        <v>1506</v>
      </c>
      <c r="F4591" t="s">
        <v>228</v>
      </c>
      <c r="H4591" t="s">
        <v>1507</v>
      </c>
      <c r="I4591" s="170" t="s">
        <v>108</v>
      </c>
      <c r="J4591" t="s">
        <v>109</v>
      </c>
      <c r="K4591" t="s">
        <v>214</v>
      </c>
      <c r="L4591" t="s">
        <v>391</v>
      </c>
      <c r="M4591" t="s">
        <v>392</v>
      </c>
      <c r="N4591" t="s">
        <v>217</v>
      </c>
      <c r="O4591" t="s">
        <v>263</v>
      </c>
      <c r="P4591" t="s">
        <v>393</v>
      </c>
      <c r="Q4591" t="s">
        <v>394</v>
      </c>
      <c r="R4591" t="s">
        <v>395</v>
      </c>
      <c r="S4591" t="s">
        <v>264</v>
      </c>
      <c r="T4591" t="s">
        <v>265</v>
      </c>
      <c r="U4591" s="61" t="s">
        <v>266</v>
      </c>
      <c r="V4591" t="s">
        <v>585</v>
      </c>
      <c r="W4591" t="s">
        <v>263</v>
      </c>
      <c r="X4591" s="59">
        <v>1000</v>
      </c>
      <c r="Y4591" s="59">
        <v>1000</v>
      </c>
      <c r="AA4591" s="146" t="str">
        <f t="shared" si="885"/>
        <v>EX</v>
      </c>
      <c r="AB4591" s="146">
        <f t="shared" si="875"/>
        <v>0</v>
      </c>
      <c r="AC4591" t="str">
        <f t="shared" si="878"/>
        <v>EX</v>
      </c>
      <c r="AD4591" s="74">
        <f t="shared" si="879"/>
        <v>1000</v>
      </c>
      <c r="AE4591" s="74">
        <f t="shared" si="884"/>
        <v>1000</v>
      </c>
      <c r="AF4591">
        <v>1</v>
      </c>
      <c r="AG4591">
        <v>0</v>
      </c>
      <c r="AH4591" s="74">
        <v>0</v>
      </c>
      <c r="AJ4591" s="74">
        <f t="shared" si="880"/>
        <v>0</v>
      </c>
      <c r="AK4591" s="74">
        <f t="shared" si="874"/>
        <v>1000</v>
      </c>
      <c r="AL4591" t="str">
        <f t="shared" si="881"/>
        <v>N</v>
      </c>
      <c r="AN4591" t="s">
        <v>110</v>
      </c>
      <c r="AO4591" t="s">
        <v>109</v>
      </c>
      <c r="AP4591" t="str">
        <f t="shared" si="882"/>
        <v>9B</v>
      </c>
      <c r="AQ4591" s="145" t="s">
        <v>1826</v>
      </c>
      <c r="AR4591" t="str">
        <f t="shared" si="883"/>
        <v>1-Adjusted Base Budget</v>
      </c>
      <c r="AS4591" s="145" t="s">
        <v>1827</v>
      </c>
      <c r="AT4591" t="s">
        <v>213</v>
      </c>
      <c r="AV4591" t="str">
        <f t="shared" si="877"/>
        <v>ENGA</v>
      </c>
      <c r="AW4591" t="str">
        <f t="shared" si="876"/>
        <v>ENGAGEMENT</v>
      </c>
    </row>
    <row r="4592" spans="1:49">
      <c r="A4592" s="59">
        <v>2018</v>
      </c>
      <c r="B4592" t="s">
        <v>137</v>
      </c>
      <c r="C4592" t="s">
        <v>110</v>
      </c>
      <c r="D4592" t="s">
        <v>1505</v>
      </c>
      <c r="E4592" t="s">
        <v>1520</v>
      </c>
      <c r="F4592" t="s">
        <v>228</v>
      </c>
      <c r="H4592" t="s">
        <v>1521</v>
      </c>
      <c r="I4592" s="170" t="s">
        <v>108</v>
      </c>
      <c r="J4592" t="s">
        <v>109</v>
      </c>
      <c r="K4592" t="s">
        <v>214</v>
      </c>
      <c r="L4592" t="s">
        <v>391</v>
      </c>
      <c r="M4592" t="s">
        <v>392</v>
      </c>
      <c r="N4592" t="s">
        <v>217</v>
      </c>
      <c r="O4592" t="s">
        <v>263</v>
      </c>
      <c r="P4592" t="s">
        <v>393</v>
      </c>
      <c r="Q4592" t="s">
        <v>394</v>
      </c>
      <c r="R4592" t="s">
        <v>395</v>
      </c>
      <c r="S4592" t="s">
        <v>264</v>
      </c>
      <c r="T4592" t="s">
        <v>265</v>
      </c>
      <c r="U4592" s="61" t="s">
        <v>266</v>
      </c>
      <c r="V4592" t="s">
        <v>585</v>
      </c>
      <c r="W4592" t="s">
        <v>263</v>
      </c>
      <c r="X4592" s="59">
        <v>500</v>
      </c>
      <c r="Y4592" s="59">
        <v>500</v>
      </c>
      <c r="AA4592" s="146" t="str">
        <f t="shared" si="885"/>
        <v>EX</v>
      </c>
      <c r="AB4592" s="146">
        <f t="shared" si="875"/>
        <v>0</v>
      </c>
      <c r="AC4592" t="str">
        <f t="shared" si="878"/>
        <v>EX</v>
      </c>
      <c r="AD4592" s="74">
        <f t="shared" si="879"/>
        <v>500</v>
      </c>
      <c r="AE4592" s="74">
        <f t="shared" si="884"/>
        <v>500</v>
      </c>
      <c r="AF4592">
        <v>1</v>
      </c>
      <c r="AG4592">
        <v>0</v>
      </c>
      <c r="AH4592" s="74">
        <v>0</v>
      </c>
      <c r="AJ4592" s="74">
        <f t="shared" si="880"/>
        <v>0</v>
      </c>
      <c r="AK4592" s="74">
        <f t="shared" si="874"/>
        <v>500</v>
      </c>
      <c r="AL4592" t="str">
        <f t="shared" si="881"/>
        <v>N</v>
      </c>
      <c r="AN4592" t="s">
        <v>110</v>
      </c>
      <c r="AO4592" t="s">
        <v>109</v>
      </c>
      <c r="AP4592" t="str">
        <f t="shared" si="882"/>
        <v>9B</v>
      </c>
      <c r="AQ4592" s="145" t="s">
        <v>1826</v>
      </c>
      <c r="AR4592" t="str">
        <f t="shared" si="883"/>
        <v>1-Adjusted Base Budget</v>
      </c>
      <c r="AS4592" s="145" t="s">
        <v>1827</v>
      </c>
      <c r="AT4592" t="s">
        <v>213</v>
      </c>
      <c r="AV4592" t="str">
        <f t="shared" si="877"/>
        <v>ENGA</v>
      </c>
      <c r="AW4592" t="str">
        <f t="shared" si="876"/>
        <v>ENGAGEMENT</v>
      </c>
    </row>
    <row r="4593" spans="1:49">
      <c r="A4593" s="59">
        <v>2018</v>
      </c>
      <c r="B4593" t="s">
        <v>137</v>
      </c>
      <c r="C4593" t="s">
        <v>110</v>
      </c>
      <c r="D4593" t="s">
        <v>1505</v>
      </c>
      <c r="E4593" t="s">
        <v>1512</v>
      </c>
      <c r="F4593" t="s">
        <v>228</v>
      </c>
      <c r="H4593" t="s">
        <v>1513</v>
      </c>
      <c r="I4593" s="170" t="s">
        <v>108</v>
      </c>
      <c r="J4593" t="s">
        <v>109</v>
      </c>
      <c r="K4593" t="s">
        <v>214</v>
      </c>
      <c r="L4593" t="s">
        <v>391</v>
      </c>
      <c r="M4593" t="s">
        <v>392</v>
      </c>
      <c r="N4593" t="s">
        <v>217</v>
      </c>
      <c r="O4593" t="s">
        <v>263</v>
      </c>
      <c r="P4593" t="s">
        <v>393</v>
      </c>
      <c r="Q4593" t="s">
        <v>394</v>
      </c>
      <c r="R4593" t="s">
        <v>395</v>
      </c>
      <c r="S4593" t="s">
        <v>264</v>
      </c>
      <c r="T4593" t="s">
        <v>265</v>
      </c>
      <c r="U4593" s="61" t="s">
        <v>266</v>
      </c>
      <c r="V4593" t="s">
        <v>585</v>
      </c>
      <c r="W4593" t="s">
        <v>263</v>
      </c>
      <c r="X4593" s="59">
        <v>300</v>
      </c>
      <c r="Y4593" s="59">
        <v>300</v>
      </c>
      <c r="AA4593" s="146" t="str">
        <f t="shared" si="885"/>
        <v>EX</v>
      </c>
      <c r="AB4593" s="146">
        <f t="shared" si="875"/>
        <v>0</v>
      </c>
      <c r="AC4593" t="str">
        <f t="shared" si="878"/>
        <v>EX</v>
      </c>
      <c r="AD4593" s="74">
        <f t="shared" si="879"/>
        <v>300</v>
      </c>
      <c r="AE4593" s="74">
        <f t="shared" si="884"/>
        <v>300</v>
      </c>
      <c r="AF4593">
        <v>1</v>
      </c>
      <c r="AG4593">
        <v>0</v>
      </c>
      <c r="AH4593" s="74">
        <v>0</v>
      </c>
      <c r="AJ4593" s="74">
        <f t="shared" si="880"/>
        <v>0</v>
      </c>
      <c r="AK4593" s="74">
        <f t="shared" si="874"/>
        <v>300</v>
      </c>
      <c r="AL4593" t="str">
        <f t="shared" si="881"/>
        <v>N</v>
      </c>
      <c r="AN4593" t="s">
        <v>110</v>
      </c>
      <c r="AO4593" t="s">
        <v>109</v>
      </c>
      <c r="AP4593" t="str">
        <f t="shared" si="882"/>
        <v>9B</v>
      </c>
      <c r="AQ4593" s="145" t="s">
        <v>1826</v>
      </c>
      <c r="AR4593" t="str">
        <f t="shared" si="883"/>
        <v>1-Adjusted Base Budget</v>
      </c>
      <c r="AS4593" s="145" t="s">
        <v>1827</v>
      </c>
      <c r="AT4593" t="s">
        <v>213</v>
      </c>
      <c r="AV4593" t="str">
        <f t="shared" si="877"/>
        <v>ENGA</v>
      </c>
      <c r="AW4593" t="str">
        <f t="shared" si="876"/>
        <v>ENGAGEMENT</v>
      </c>
    </row>
    <row r="4594" spans="1:49">
      <c r="A4594" s="59">
        <v>2018</v>
      </c>
      <c r="B4594" t="s">
        <v>137</v>
      </c>
      <c r="C4594" t="s">
        <v>110</v>
      </c>
      <c r="D4594" t="s">
        <v>1505</v>
      </c>
      <c r="E4594" t="s">
        <v>1508</v>
      </c>
      <c r="F4594" t="s">
        <v>228</v>
      </c>
      <c r="H4594" t="s">
        <v>1509</v>
      </c>
      <c r="I4594" s="170" t="s">
        <v>108</v>
      </c>
      <c r="J4594" t="s">
        <v>109</v>
      </c>
      <c r="K4594" t="s">
        <v>214</v>
      </c>
      <c r="L4594" t="s">
        <v>529</v>
      </c>
      <c r="M4594" t="s">
        <v>530</v>
      </c>
      <c r="N4594" t="s">
        <v>217</v>
      </c>
      <c r="O4594" t="s">
        <v>263</v>
      </c>
      <c r="P4594" t="s">
        <v>393</v>
      </c>
      <c r="Q4594" t="s">
        <v>394</v>
      </c>
      <c r="R4594" t="s">
        <v>395</v>
      </c>
      <c r="S4594" t="s">
        <v>264</v>
      </c>
      <c r="T4594" t="s">
        <v>265</v>
      </c>
      <c r="U4594" s="61" t="s">
        <v>266</v>
      </c>
      <c r="V4594" t="s">
        <v>585</v>
      </c>
      <c r="W4594" t="s">
        <v>263</v>
      </c>
      <c r="X4594" s="59">
        <v>500</v>
      </c>
      <c r="Y4594" s="59">
        <v>500</v>
      </c>
      <c r="AA4594" s="146" t="str">
        <f t="shared" si="885"/>
        <v>EX</v>
      </c>
      <c r="AB4594" s="146">
        <f t="shared" si="875"/>
        <v>0</v>
      </c>
      <c r="AC4594" t="str">
        <f t="shared" si="878"/>
        <v>EX</v>
      </c>
      <c r="AD4594" s="74">
        <f t="shared" si="879"/>
        <v>500</v>
      </c>
      <c r="AE4594" s="74">
        <f t="shared" si="884"/>
        <v>500</v>
      </c>
      <c r="AF4594">
        <v>1</v>
      </c>
      <c r="AG4594">
        <v>0</v>
      </c>
      <c r="AH4594" s="74">
        <v>0</v>
      </c>
      <c r="AJ4594" s="74">
        <f t="shared" si="880"/>
        <v>0</v>
      </c>
      <c r="AK4594" s="74">
        <f t="shared" si="874"/>
        <v>500</v>
      </c>
      <c r="AL4594" t="str">
        <f t="shared" si="881"/>
        <v>N</v>
      </c>
      <c r="AN4594" t="s">
        <v>110</v>
      </c>
      <c r="AO4594" t="s">
        <v>109</v>
      </c>
      <c r="AP4594" t="str">
        <f t="shared" si="882"/>
        <v>9B</v>
      </c>
      <c r="AQ4594" s="145" t="s">
        <v>1826</v>
      </c>
      <c r="AR4594" t="str">
        <f t="shared" si="883"/>
        <v>1-Adjusted Base Budget</v>
      </c>
      <c r="AS4594" s="145" t="s">
        <v>1827</v>
      </c>
      <c r="AT4594" t="s">
        <v>213</v>
      </c>
      <c r="AV4594" t="str">
        <f t="shared" si="877"/>
        <v>ENGA</v>
      </c>
      <c r="AW4594" t="str">
        <f t="shared" si="876"/>
        <v>ENGAGEMENT</v>
      </c>
    </row>
    <row r="4595" spans="1:49">
      <c r="A4595" s="59">
        <v>2018</v>
      </c>
      <c r="B4595" t="s">
        <v>137</v>
      </c>
      <c r="C4595" t="s">
        <v>110</v>
      </c>
      <c r="D4595" t="s">
        <v>1505</v>
      </c>
      <c r="E4595" t="s">
        <v>1506</v>
      </c>
      <c r="F4595" t="s">
        <v>228</v>
      </c>
      <c r="H4595" t="s">
        <v>1507</v>
      </c>
      <c r="I4595" s="170" t="s">
        <v>108</v>
      </c>
      <c r="J4595" t="s">
        <v>109</v>
      </c>
      <c r="K4595" t="s">
        <v>214</v>
      </c>
      <c r="L4595" t="s">
        <v>529</v>
      </c>
      <c r="M4595" t="s">
        <v>530</v>
      </c>
      <c r="N4595" t="s">
        <v>217</v>
      </c>
      <c r="O4595" t="s">
        <v>263</v>
      </c>
      <c r="P4595" t="s">
        <v>393</v>
      </c>
      <c r="Q4595" t="s">
        <v>394</v>
      </c>
      <c r="R4595" t="s">
        <v>395</v>
      </c>
      <c r="S4595" t="s">
        <v>264</v>
      </c>
      <c r="T4595" t="s">
        <v>265</v>
      </c>
      <c r="U4595" s="61" t="s">
        <v>266</v>
      </c>
      <c r="V4595" t="s">
        <v>585</v>
      </c>
      <c r="W4595" t="s">
        <v>263</v>
      </c>
      <c r="X4595" s="59">
        <v>81822</v>
      </c>
      <c r="Y4595" s="59">
        <v>81822</v>
      </c>
      <c r="AA4595" s="146" t="str">
        <f t="shared" si="885"/>
        <v>EX</v>
      </c>
      <c r="AB4595" s="146">
        <f t="shared" si="875"/>
        <v>0</v>
      </c>
      <c r="AC4595" t="str">
        <f t="shared" si="878"/>
        <v>EX</v>
      </c>
      <c r="AD4595" s="74">
        <f t="shared" si="879"/>
        <v>81822</v>
      </c>
      <c r="AE4595" s="74">
        <f t="shared" si="884"/>
        <v>81822</v>
      </c>
      <c r="AF4595">
        <v>1</v>
      </c>
      <c r="AG4595">
        <v>0</v>
      </c>
      <c r="AH4595" s="74">
        <v>0</v>
      </c>
      <c r="AJ4595" s="74">
        <f t="shared" si="880"/>
        <v>0</v>
      </c>
      <c r="AK4595" s="74">
        <f t="shared" ref="AK4595:AK4658" si="886">AE4595 +AJ4595</f>
        <v>81822</v>
      </c>
      <c r="AL4595" t="str">
        <f t="shared" si="881"/>
        <v>N</v>
      </c>
      <c r="AN4595" t="s">
        <v>110</v>
      </c>
      <c r="AO4595" t="s">
        <v>109</v>
      </c>
      <c r="AP4595" t="str">
        <f t="shared" si="882"/>
        <v>9B</v>
      </c>
      <c r="AQ4595" s="145" t="s">
        <v>1826</v>
      </c>
      <c r="AR4595" t="str">
        <f t="shared" si="883"/>
        <v>1-Adjusted Base Budget</v>
      </c>
      <c r="AS4595" s="145" t="s">
        <v>1827</v>
      </c>
      <c r="AT4595" t="s">
        <v>213</v>
      </c>
      <c r="AV4595" t="str">
        <f t="shared" si="877"/>
        <v>ENGA</v>
      </c>
      <c r="AW4595" t="str">
        <f t="shared" si="876"/>
        <v>ENGAGEMENT</v>
      </c>
    </row>
    <row r="4596" spans="1:49">
      <c r="A4596" s="59">
        <v>2018</v>
      </c>
      <c r="B4596" t="s">
        <v>137</v>
      </c>
      <c r="C4596" t="s">
        <v>110</v>
      </c>
      <c r="D4596" t="s">
        <v>1505</v>
      </c>
      <c r="E4596" t="s">
        <v>1520</v>
      </c>
      <c r="F4596" t="s">
        <v>228</v>
      </c>
      <c r="H4596" t="s">
        <v>1521</v>
      </c>
      <c r="I4596" s="170" t="s">
        <v>108</v>
      </c>
      <c r="J4596" t="s">
        <v>109</v>
      </c>
      <c r="K4596" t="s">
        <v>214</v>
      </c>
      <c r="L4596" t="s">
        <v>529</v>
      </c>
      <c r="M4596" t="s">
        <v>530</v>
      </c>
      <c r="N4596" t="s">
        <v>217</v>
      </c>
      <c r="O4596" t="s">
        <v>263</v>
      </c>
      <c r="P4596" t="s">
        <v>393</v>
      </c>
      <c r="Q4596" t="s">
        <v>394</v>
      </c>
      <c r="R4596" t="s">
        <v>395</v>
      </c>
      <c r="S4596" t="s">
        <v>264</v>
      </c>
      <c r="T4596" t="s">
        <v>265</v>
      </c>
      <c r="U4596" s="61" t="s">
        <v>266</v>
      </c>
      <c r="V4596" t="s">
        <v>585</v>
      </c>
      <c r="W4596" t="s">
        <v>263</v>
      </c>
      <c r="X4596" s="59">
        <v>500</v>
      </c>
      <c r="Y4596" s="59">
        <v>500</v>
      </c>
      <c r="AA4596" s="146" t="str">
        <f t="shared" si="885"/>
        <v>EX</v>
      </c>
      <c r="AB4596" s="146">
        <f t="shared" si="875"/>
        <v>0</v>
      </c>
      <c r="AC4596" t="str">
        <f t="shared" si="878"/>
        <v>EX</v>
      </c>
      <c r="AD4596" s="74">
        <f t="shared" si="879"/>
        <v>500</v>
      </c>
      <c r="AE4596" s="74">
        <f t="shared" si="884"/>
        <v>500</v>
      </c>
      <c r="AF4596">
        <v>1</v>
      </c>
      <c r="AG4596">
        <v>0</v>
      </c>
      <c r="AH4596" s="74">
        <v>0</v>
      </c>
      <c r="AJ4596" s="74">
        <f t="shared" si="880"/>
        <v>0</v>
      </c>
      <c r="AK4596" s="74">
        <f t="shared" si="886"/>
        <v>500</v>
      </c>
      <c r="AL4596" t="str">
        <f t="shared" si="881"/>
        <v>N</v>
      </c>
      <c r="AN4596" t="s">
        <v>110</v>
      </c>
      <c r="AO4596" t="s">
        <v>109</v>
      </c>
      <c r="AP4596" t="str">
        <f t="shared" si="882"/>
        <v>9B</v>
      </c>
      <c r="AQ4596" s="145" t="s">
        <v>1826</v>
      </c>
      <c r="AR4596" t="str">
        <f t="shared" si="883"/>
        <v>1-Adjusted Base Budget</v>
      </c>
      <c r="AS4596" s="145" t="s">
        <v>1827</v>
      </c>
      <c r="AT4596" t="s">
        <v>213</v>
      </c>
      <c r="AV4596" t="str">
        <f t="shared" si="877"/>
        <v>ENGA</v>
      </c>
      <c r="AW4596" t="str">
        <f t="shared" si="876"/>
        <v>ENGAGEMENT</v>
      </c>
    </row>
    <row r="4597" spans="1:49">
      <c r="A4597" s="59">
        <v>2018</v>
      </c>
      <c r="B4597" t="s">
        <v>137</v>
      </c>
      <c r="C4597" t="s">
        <v>110</v>
      </c>
      <c r="D4597" t="s">
        <v>1505</v>
      </c>
      <c r="E4597" t="s">
        <v>1512</v>
      </c>
      <c r="F4597" t="s">
        <v>228</v>
      </c>
      <c r="H4597" t="s">
        <v>1513</v>
      </c>
      <c r="I4597" s="170" t="s">
        <v>108</v>
      </c>
      <c r="J4597" t="s">
        <v>109</v>
      </c>
      <c r="K4597" t="s">
        <v>214</v>
      </c>
      <c r="L4597" t="s">
        <v>529</v>
      </c>
      <c r="M4597" t="s">
        <v>530</v>
      </c>
      <c r="N4597" t="s">
        <v>217</v>
      </c>
      <c r="O4597" t="s">
        <v>263</v>
      </c>
      <c r="P4597" t="s">
        <v>393</v>
      </c>
      <c r="Q4597" t="s">
        <v>394</v>
      </c>
      <c r="R4597" t="s">
        <v>395</v>
      </c>
      <c r="S4597" t="s">
        <v>264</v>
      </c>
      <c r="T4597" t="s">
        <v>265</v>
      </c>
      <c r="U4597" s="61" t="s">
        <v>266</v>
      </c>
      <c r="V4597" t="s">
        <v>585</v>
      </c>
      <c r="W4597" t="s">
        <v>263</v>
      </c>
      <c r="X4597" s="59">
        <v>22000</v>
      </c>
      <c r="Y4597" s="59">
        <v>22000</v>
      </c>
      <c r="AA4597" s="146" t="str">
        <f t="shared" si="885"/>
        <v>EX</v>
      </c>
      <c r="AB4597" s="146">
        <f t="shared" ref="AB4597:AB4660" si="887">IF(O4597 =AA4597,Z4597,"10cr")</f>
        <v>0</v>
      </c>
      <c r="AC4597" t="str">
        <f t="shared" si="878"/>
        <v>EX</v>
      </c>
      <c r="AD4597" s="74">
        <f t="shared" si="879"/>
        <v>22000</v>
      </c>
      <c r="AE4597" s="74">
        <f t="shared" si="884"/>
        <v>22000</v>
      </c>
      <c r="AF4597">
        <v>1</v>
      </c>
      <c r="AG4597">
        <v>0</v>
      </c>
      <c r="AH4597" s="74">
        <v>0</v>
      </c>
      <c r="AJ4597" s="74">
        <f t="shared" si="880"/>
        <v>0</v>
      </c>
      <c r="AK4597" s="74">
        <f t="shared" si="886"/>
        <v>22000</v>
      </c>
      <c r="AL4597" t="str">
        <f t="shared" si="881"/>
        <v>N</v>
      </c>
      <c r="AN4597" t="s">
        <v>110</v>
      </c>
      <c r="AO4597" t="s">
        <v>109</v>
      </c>
      <c r="AP4597" t="str">
        <f t="shared" si="882"/>
        <v>9B</v>
      </c>
      <c r="AQ4597" s="145" t="s">
        <v>1826</v>
      </c>
      <c r="AR4597" t="str">
        <f t="shared" si="883"/>
        <v>1-Adjusted Base Budget</v>
      </c>
      <c r="AS4597" s="145" t="s">
        <v>1827</v>
      </c>
      <c r="AT4597" t="s">
        <v>213</v>
      </c>
      <c r="AV4597" t="str">
        <f t="shared" si="877"/>
        <v>ENGA</v>
      </c>
      <c r="AW4597" t="str">
        <f t="shared" si="876"/>
        <v>ENGAGEMENT</v>
      </c>
    </row>
    <row r="4598" spans="1:49">
      <c r="A4598" s="59">
        <v>2018</v>
      </c>
      <c r="B4598" t="s">
        <v>137</v>
      </c>
      <c r="C4598" t="s">
        <v>110</v>
      </c>
      <c r="D4598" t="s">
        <v>1505</v>
      </c>
      <c r="E4598" t="s">
        <v>1510</v>
      </c>
      <c r="F4598" t="s">
        <v>228</v>
      </c>
      <c r="H4598" t="s">
        <v>1511</v>
      </c>
      <c r="I4598" s="170" t="s">
        <v>108</v>
      </c>
      <c r="J4598" t="s">
        <v>109</v>
      </c>
      <c r="K4598" t="s">
        <v>214</v>
      </c>
      <c r="L4598" t="s">
        <v>529</v>
      </c>
      <c r="M4598" t="s">
        <v>530</v>
      </c>
      <c r="N4598" t="s">
        <v>217</v>
      </c>
      <c r="O4598" t="s">
        <v>263</v>
      </c>
      <c r="P4598" t="s">
        <v>393</v>
      </c>
      <c r="Q4598" t="s">
        <v>394</v>
      </c>
      <c r="R4598" t="s">
        <v>395</v>
      </c>
      <c r="S4598" t="s">
        <v>264</v>
      </c>
      <c r="T4598" t="s">
        <v>265</v>
      </c>
      <c r="U4598" s="61" t="s">
        <v>266</v>
      </c>
      <c r="V4598" t="s">
        <v>585</v>
      </c>
      <c r="W4598" t="s">
        <v>263</v>
      </c>
      <c r="X4598" s="59">
        <v>22500</v>
      </c>
      <c r="Y4598" s="59">
        <v>22500</v>
      </c>
      <c r="AA4598" s="146" t="str">
        <f t="shared" si="885"/>
        <v>EX</v>
      </c>
      <c r="AB4598" s="146">
        <f t="shared" si="887"/>
        <v>0</v>
      </c>
      <c r="AC4598" t="str">
        <f t="shared" si="878"/>
        <v>EX</v>
      </c>
      <c r="AD4598" s="74">
        <f t="shared" si="879"/>
        <v>22500</v>
      </c>
      <c r="AE4598" s="74">
        <f t="shared" si="884"/>
        <v>22500</v>
      </c>
      <c r="AF4598">
        <v>1</v>
      </c>
      <c r="AG4598">
        <v>0</v>
      </c>
      <c r="AH4598" s="74">
        <v>0</v>
      </c>
      <c r="AJ4598" s="74">
        <f t="shared" si="880"/>
        <v>0</v>
      </c>
      <c r="AK4598" s="74">
        <f t="shared" si="886"/>
        <v>22500</v>
      </c>
      <c r="AL4598" t="str">
        <f t="shared" si="881"/>
        <v>N</v>
      </c>
      <c r="AN4598" t="s">
        <v>110</v>
      </c>
      <c r="AO4598" t="s">
        <v>109</v>
      </c>
      <c r="AP4598" t="str">
        <f t="shared" si="882"/>
        <v>9B</v>
      </c>
      <c r="AQ4598" s="145" t="s">
        <v>1826</v>
      </c>
      <c r="AR4598" t="str">
        <f t="shared" si="883"/>
        <v>1-Adjusted Base Budget</v>
      </c>
      <c r="AS4598" s="145" t="s">
        <v>1827</v>
      </c>
      <c r="AT4598" t="s">
        <v>213</v>
      </c>
      <c r="AV4598" t="str">
        <f t="shared" si="877"/>
        <v>ENGA</v>
      </c>
      <c r="AW4598" t="str">
        <f t="shared" si="876"/>
        <v>ENGAGEMENT</v>
      </c>
    </row>
    <row r="4599" spans="1:49">
      <c r="A4599" s="59">
        <v>2018</v>
      </c>
      <c r="B4599" t="s">
        <v>137</v>
      </c>
      <c r="C4599" t="s">
        <v>110</v>
      </c>
      <c r="D4599" t="s">
        <v>1505</v>
      </c>
      <c r="E4599" t="s">
        <v>1510</v>
      </c>
      <c r="F4599" t="s">
        <v>228</v>
      </c>
      <c r="H4599" t="s">
        <v>1511</v>
      </c>
      <c r="I4599" s="170" t="s">
        <v>108</v>
      </c>
      <c r="J4599" t="s">
        <v>109</v>
      </c>
      <c r="K4599" t="s">
        <v>214</v>
      </c>
      <c r="L4599" t="s">
        <v>640</v>
      </c>
      <c r="M4599" t="s">
        <v>641</v>
      </c>
      <c r="N4599" t="s">
        <v>217</v>
      </c>
      <c r="O4599" t="s">
        <v>263</v>
      </c>
      <c r="P4599" t="s">
        <v>393</v>
      </c>
      <c r="Q4599" t="s">
        <v>394</v>
      </c>
      <c r="R4599" t="s">
        <v>395</v>
      </c>
      <c r="S4599" t="s">
        <v>264</v>
      </c>
      <c r="T4599" t="s">
        <v>265</v>
      </c>
      <c r="U4599" s="61" t="s">
        <v>266</v>
      </c>
      <c r="V4599" t="s">
        <v>585</v>
      </c>
      <c r="W4599" t="s">
        <v>263</v>
      </c>
      <c r="X4599" s="59">
        <v>2500</v>
      </c>
      <c r="Y4599" s="59">
        <v>2500</v>
      </c>
      <c r="AA4599" s="146" t="str">
        <f t="shared" si="885"/>
        <v>EX</v>
      </c>
      <c r="AB4599" s="146">
        <f t="shared" si="887"/>
        <v>0</v>
      </c>
      <c r="AC4599" t="str">
        <f t="shared" si="878"/>
        <v>EX</v>
      </c>
      <c r="AD4599" s="74">
        <f t="shared" si="879"/>
        <v>2500</v>
      </c>
      <c r="AE4599" s="74">
        <f t="shared" si="884"/>
        <v>2500</v>
      </c>
      <c r="AF4599">
        <v>1</v>
      </c>
      <c r="AG4599">
        <v>0</v>
      </c>
      <c r="AH4599" s="74">
        <v>0</v>
      </c>
      <c r="AJ4599" s="74">
        <f t="shared" si="880"/>
        <v>0</v>
      </c>
      <c r="AK4599" s="74">
        <f t="shared" si="886"/>
        <v>2500</v>
      </c>
      <c r="AL4599" t="str">
        <f t="shared" si="881"/>
        <v>N</v>
      </c>
      <c r="AN4599" t="s">
        <v>110</v>
      </c>
      <c r="AO4599" t="s">
        <v>109</v>
      </c>
      <c r="AP4599" t="str">
        <f t="shared" si="882"/>
        <v>9B</v>
      </c>
      <c r="AQ4599" s="145" t="s">
        <v>1826</v>
      </c>
      <c r="AR4599" t="str">
        <f t="shared" si="883"/>
        <v>1-Adjusted Base Budget</v>
      </c>
      <c r="AS4599" s="145" t="s">
        <v>1827</v>
      </c>
      <c r="AT4599" t="s">
        <v>213</v>
      </c>
      <c r="AV4599" t="str">
        <f t="shared" si="877"/>
        <v>ENGA</v>
      </c>
      <c r="AW4599" t="str">
        <f t="shared" si="876"/>
        <v>ENGAGEMENT</v>
      </c>
    </row>
    <row r="4600" spans="1:49">
      <c r="A4600" s="59">
        <v>2018</v>
      </c>
      <c r="B4600" t="s">
        <v>137</v>
      </c>
      <c r="C4600" t="s">
        <v>110</v>
      </c>
      <c r="D4600" t="s">
        <v>1505</v>
      </c>
      <c r="E4600" t="s">
        <v>1520</v>
      </c>
      <c r="F4600" t="s">
        <v>228</v>
      </c>
      <c r="H4600" t="s">
        <v>1521</v>
      </c>
      <c r="I4600" s="170" t="s">
        <v>108</v>
      </c>
      <c r="J4600" t="s">
        <v>109</v>
      </c>
      <c r="K4600" t="s">
        <v>214</v>
      </c>
      <c r="L4600" t="s">
        <v>531</v>
      </c>
      <c r="M4600" t="s">
        <v>532</v>
      </c>
      <c r="N4600" t="s">
        <v>217</v>
      </c>
      <c r="O4600" t="s">
        <v>263</v>
      </c>
      <c r="P4600" t="s">
        <v>533</v>
      </c>
      <c r="Q4600" t="s">
        <v>534</v>
      </c>
      <c r="R4600" t="s">
        <v>535</v>
      </c>
      <c r="S4600" t="s">
        <v>264</v>
      </c>
      <c r="T4600" t="s">
        <v>265</v>
      </c>
      <c r="U4600" s="61" t="s">
        <v>266</v>
      </c>
      <c r="V4600" t="s">
        <v>585</v>
      </c>
      <c r="W4600" t="s">
        <v>263</v>
      </c>
      <c r="X4600" s="59">
        <v>1000</v>
      </c>
      <c r="Y4600" s="59">
        <v>1000</v>
      </c>
      <c r="AA4600" s="146" t="str">
        <f t="shared" si="885"/>
        <v>EX</v>
      </c>
      <c r="AB4600" s="146">
        <f t="shared" si="887"/>
        <v>0</v>
      </c>
      <c r="AC4600" t="str">
        <f t="shared" si="878"/>
        <v>EX</v>
      </c>
      <c r="AD4600" s="74">
        <f t="shared" si="879"/>
        <v>1000</v>
      </c>
      <c r="AE4600" s="74">
        <f t="shared" si="884"/>
        <v>1000</v>
      </c>
      <c r="AF4600">
        <v>1</v>
      </c>
      <c r="AG4600">
        <v>0</v>
      </c>
      <c r="AH4600" s="74">
        <v>0</v>
      </c>
      <c r="AJ4600" s="74">
        <f t="shared" si="880"/>
        <v>0</v>
      </c>
      <c r="AK4600" s="74">
        <f t="shared" si="886"/>
        <v>1000</v>
      </c>
      <c r="AL4600" t="str">
        <f t="shared" si="881"/>
        <v>N</v>
      </c>
      <c r="AN4600" t="s">
        <v>110</v>
      </c>
      <c r="AO4600" t="s">
        <v>109</v>
      </c>
      <c r="AP4600" t="str">
        <f t="shared" si="882"/>
        <v>9B</v>
      </c>
      <c r="AQ4600" s="145" t="s">
        <v>1826</v>
      </c>
      <c r="AR4600" t="str">
        <f t="shared" si="883"/>
        <v>1-Adjusted Base Budget</v>
      </c>
      <c r="AS4600" s="145" t="s">
        <v>1827</v>
      </c>
      <c r="AT4600" t="s">
        <v>213</v>
      </c>
      <c r="AV4600" t="str">
        <f t="shared" si="877"/>
        <v>ENGA</v>
      </c>
      <c r="AW4600" t="str">
        <f t="shared" si="876"/>
        <v>ENGAGEMENT</v>
      </c>
    </row>
    <row r="4601" spans="1:49">
      <c r="A4601" s="59">
        <v>2018</v>
      </c>
      <c r="B4601" t="s">
        <v>137</v>
      </c>
      <c r="C4601" t="s">
        <v>110</v>
      </c>
      <c r="D4601" t="s">
        <v>1505</v>
      </c>
      <c r="E4601" t="s">
        <v>1510</v>
      </c>
      <c r="F4601" t="s">
        <v>228</v>
      </c>
      <c r="H4601" t="s">
        <v>1511</v>
      </c>
      <c r="I4601" s="170" t="s">
        <v>108</v>
      </c>
      <c r="J4601" t="s">
        <v>109</v>
      </c>
      <c r="K4601" t="s">
        <v>214</v>
      </c>
      <c r="L4601" t="s">
        <v>531</v>
      </c>
      <c r="M4601" t="s">
        <v>532</v>
      </c>
      <c r="N4601" t="s">
        <v>217</v>
      </c>
      <c r="O4601" t="s">
        <v>263</v>
      </c>
      <c r="P4601" t="s">
        <v>533</v>
      </c>
      <c r="Q4601" t="s">
        <v>534</v>
      </c>
      <c r="R4601" t="s">
        <v>535</v>
      </c>
      <c r="S4601" t="s">
        <v>264</v>
      </c>
      <c r="T4601" t="s">
        <v>265</v>
      </c>
      <c r="U4601" s="61" t="s">
        <v>266</v>
      </c>
      <c r="V4601" t="s">
        <v>585</v>
      </c>
      <c r="W4601" t="s">
        <v>263</v>
      </c>
      <c r="X4601" s="59">
        <v>1500</v>
      </c>
      <c r="Y4601" s="59">
        <v>1500</v>
      </c>
      <c r="AA4601" s="146" t="str">
        <f t="shared" si="885"/>
        <v>EX</v>
      </c>
      <c r="AB4601" s="146">
        <f t="shared" si="887"/>
        <v>0</v>
      </c>
      <c r="AC4601" t="str">
        <f t="shared" si="878"/>
        <v>EX</v>
      </c>
      <c r="AD4601" s="74">
        <f t="shared" si="879"/>
        <v>1500</v>
      </c>
      <c r="AE4601" s="74">
        <f t="shared" si="884"/>
        <v>1500</v>
      </c>
      <c r="AF4601">
        <v>1</v>
      </c>
      <c r="AG4601">
        <v>0</v>
      </c>
      <c r="AH4601" s="74">
        <v>0</v>
      </c>
      <c r="AJ4601" s="74">
        <f t="shared" si="880"/>
        <v>0</v>
      </c>
      <c r="AK4601" s="74">
        <f t="shared" si="886"/>
        <v>1500</v>
      </c>
      <c r="AL4601" t="str">
        <f t="shared" si="881"/>
        <v>N</v>
      </c>
      <c r="AN4601" t="s">
        <v>110</v>
      </c>
      <c r="AO4601" t="s">
        <v>109</v>
      </c>
      <c r="AP4601" t="str">
        <f t="shared" si="882"/>
        <v>9B</v>
      </c>
      <c r="AQ4601" s="145" t="s">
        <v>1826</v>
      </c>
      <c r="AR4601" t="str">
        <f t="shared" si="883"/>
        <v>1-Adjusted Base Budget</v>
      </c>
      <c r="AS4601" s="145" t="s">
        <v>1827</v>
      </c>
      <c r="AT4601" t="s">
        <v>213</v>
      </c>
      <c r="AV4601" t="str">
        <f t="shared" si="877"/>
        <v>ENGA</v>
      </c>
      <c r="AW4601" t="str">
        <f t="shared" si="876"/>
        <v>ENGAGEMENT</v>
      </c>
    </row>
    <row r="4602" spans="1:49">
      <c r="A4602" s="59">
        <v>2018</v>
      </c>
      <c r="B4602" t="s">
        <v>137</v>
      </c>
      <c r="C4602" t="s">
        <v>110</v>
      </c>
      <c r="D4602" t="s">
        <v>1505</v>
      </c>
      <c r="E4602" t="s">
        <v>1506</v>
      </c>
      <c r="F4602" t="s">
        <v>228</v>
      </c>
      <c r="H4602" t="s">
        <v>1507</v>
      </c>
      <c r="I4602" s="170" t="s">
        <v>108</v>
      </c>
      <c r="J4602" t="s">
        <v>109</v>
      </c>
      <c r="K4602" t="s">
        <v>214</v>
      </c>
      <c r="L4602" t="s">
        <v>1526</v>
      </c>
      <c r="M4602" t="s">
        <v>1527</v>
      </c>
      <c r="N4602" t="s">
        <v>217</v>
      </c>
      <c r="O4602" t="s">
        <v>263</v>
      </c>
      <c r="P4602" t="s">
        <v>387</v>
      </c>
      <c r="Q4602" t="s">
        <v>386</v>
      </c>
      <c r="R4602" t="s">
        <v>388</v>
      </c>
      <c r="S4602" t="s">
        <v>264</v>
      </c>
      <c r="T4602" t="s">
        <v>265</v>
      </c>
      <c r="U4602" s="61" t="s">
        <v>266</v>
      </c>
      <c r="V4602" t="s">
        <v>585</v>
      </c>
      <c r="W4602" t="s">
        <v>263</v>
      </c>
      <c r="X4602" s="59">
        <v>5500</v>
      </c>
      <c r="Y4602" s="59">
        <v>5500</v>
      </c>
      <c r="AA4602" s="146" t="str">
        <f t="shared" si="885"/>
        <v>EX</v>
      </c>
      <c r="AB4602" s="146">
        <f t="shared" si="887"/>
        <v>0</v>
      </c>
      <c r="AC4602" t="str">
        <f t="shared" si="878"/>
        <v>EX</v>
      </c>
      <c r="AD4602" s="74">
        <f t="shared" si="879"/>
        <v>5500</v>
      </c>
      <c r="AE4602" s="74">
        <f t="shared" si="884"/>
        <v>5500</v>
      </c>
      <c r="AF4602">
        <v>1</v>
      </c>
      <c r="AG4602">
        <v>0</v>
      </c>
      <c r="AH4602" s="74">
        <v>0</v>
      </c>
      <c r="AJ4602" s="74">
        <f t="shared" si="880"/>
        <v>0</v>
      </c>
      <c r="AK4602" s="74">
        <f t="shared" si="886"/>
        <v>5500</v>
      </c>
      <c r="AL4602" t="str">
        <f t="shared" si="881"/>
        <v>N</v>
      </c>
      <c r="AN4602" t="s">
        <v>110</v>
      </c>
      <c r="AO4602" t="s">
        <v>109</v>
      </c>
      <c r="AP4602" t="str">
        <f t="shared" si="882"/>
        <v>9B</v>
      </c>
      <c r="AQ4602" s="145" t="s">
        <v>1826</v>
      </c>
      <c r="AR4602" t="str">
        <f t="shared" si="883"/>
        <v>1-Adjusted Base Budget</v>
      </c>
      <c r="AS4602" s="145" t="s">
        <v>1827</v>
      </c>
      <c r="AT4602" t="s">
        <v>213</v>
      </c>
      <c r="AV4602" t="str">
        <f t="shared" si="877"/>
        <v>ENGA</v>
      </c>
      <c r="AW4602" t="str">
        <f t="shared" si="876"/>
        <v>ENGAGEMENT</v>
      </c>
    </row>
    <row r="4603" spans="1:49">
      <c r="A4603" s="59">
        <v>2018</v>
      </c>
      <c r="B4603" t="s">
        <v>137</v>
      </c>
      <c r="C4603" t="s">
        <v>110</v>
      </c>
      <c r="D4603" t="s">
        <v>1505</v>
      </c>
      <c r="E4603" t="s">
        <v>1512</v>
      </c>
      <c r="F4603" t="s">
        <v>228</v>
      </c>
      <c r="H4603" t="s">
        <v>1513</v>
      </c>
      <c r="I4603" s="170" t="s">
        <v>108</v>
      </c>
      <c r="J4603" t="s">
        <v>109</v>
      </c>
      <c r="K4603" t="s">
        <v>214</v>
      </c>
      <c r="L4603" t="s">
        <v>536</v>
      </c>
      <c r="M4603" t="s">
        <v>537</v>
      </c>
      <c r="N4603" t="s">
        <v>217</v>
      </c>
      <c r="O4603" t="s">
        <v>263</v>
      </c>
      <c r="P4603" t="s">
        <v>533</v>
      </c>
      <c r="Q4603" t="s">
        <v>534</v>
      </c>
      <c r="R4603" t="s">
        <v>535</v>
      </c>
      <c r="S4603" t="s">
        <v>264</v>
      </c>
      <c r="T4603" t="s">
        <v>265</v>
      </c>
      <c r="U4603" s="61" t="s">
        <v>266</v>
      </c>
      <c r="V4603" t="s">
        <v>585</v>
      </c>
      <c r="W4603" t="s">
        <v>263</v>
      </c>
      <c r="X4603" s="59">
        <v>200</v>
      </c>
      <c r="Y4603" s="59">
        <v>200</v>
      </c>
      <c r="AA4603" s="146" t="str">
        <f t="shared" si="885"/>
        <v>EX</v>
      </c>
      <c r="AB4603" s="146">
        <f t="shared" si="887"/>
        <v>0</v>
      </c>
      <c r="AC4603" t="str">
        <f t="shared" si="878"/>
        <v>EX</v>
      </c>
      <c r="AD4603" s="74">
        <f t="shared" si="879"/>
        <v>200</v>
      </c>
      <c r="AE4603" s="74">
        <f t="shared" si="884"/>
        <v>200</v>
      </c>
      <c r="AF4603">
        <v>1</v>
      </c>
      <c r="AG4603">
        <v>0</v>
      </c>
      <c r="AH4603" s="74">
        <v>0</v>
      </c>
      <c r="AJ4603" s="74">
        <f t="shared" si="880"/>
        <v>0</v>
      </c>
      <c r="AK4603" s="74">
        <f t="shared" si="886"/>
        <v>200</v>
      </c>
      <c r="AL4603" t="str">
        <f t="shared" si="881"/>
        <v>N</v>
      </c>
      <c r="AN4603" t="s">
        <v>110</v>
      </c>
      <c r="AO4603" t="s">
        <v>109</v>
      </c>
      <c r="AP4603" t="str">
        <f t="shared" si="882"/>
        <v>9B</v>
      </c>
      <c r="AQ4603" s="145" t="s">
        <v>1826</v>
      </c>
      <c r="AR4603" t="str">
        <f t="shared" si="883"/>
        <v>1-Adjusted Base Budget</v>
      </c>
      <c r="AS4603" s="145" t="s">
        <v>1827</v>
      </c>
      <c r="AT4603" t="s">
        <v>213</v>
      </c>
      <c r="AV4603" t="str">
        <f t="shared" si="877"/>
        <v>ENGA</v>
      </c>
      <c r="AW4603" t="str">
        <f t="shared" si="876"/>
        <v>ENGAGEMENT</v>
      </c>
    </row>
    <row r="4604" spans="1:49">
      <c r="A4604" s="59">
        <v>2018</v>
      </c>
      <c r="B4604" t="s">
        <v>137</v>
      </c>
      <c r="C4604" t="s">
        <v>110</v>
      </c>
      <c r="D4604" t="s">
        <v>1505</v>
      </c>
      <c r="E4604" t="s">
        <v>1512</v>
      </c>
      <c r="F4604" t="s">
        <v>228</v>
      </c>
      <c r="H4604" t="s">
        <v>1513</v>
      </c>
      <c r="I4604" s="170" t="s">
        <v>108</v>
      </c>
      <c r="J4604" t="s">
        <v>109</v>
      </c>
      <c r="K4604" t="s">
        <v>214</v>
      </c>
      <c r="L4604" t="s">
        <v>540</v>
      </c>
      <c r="M4604" t="s">
        <v>541</v>
      </c>
      <c r="N4604" t="s">
        <v>217</v>
      </c>
      <c r="O4604" t="s">
        <v>263</v>
      </c>
      <c r="P4604" t="s">
        <v>533</v>
      </c>
      <c r="Q4604" t="s">
        <v>534</v>
      </c>
      <c r="R4604" t="s">
        <v>535</v>
      </c>
      <c r="S4604" t="s">
        <v>264</v>
      </c>
      <c r="T4604" t="s">
        <v>265</v>
      </c>
      <c r="U4604" s="61" t="s">
        <v>266</v>
      </c>
      <c r="V4604" t="s">
        <v>585</v>
      </c>
      <c r="W4604" t="s">
        <v>263</v>
      </c>
      <c r="X4604" s="59">
        <v>1500</v>
      </c>
      <c r="Y4604" s="59">
        <v>1500</v>
      </c>
      <c r="AA4604" s="146" t="str">
        <f t="shared" si="885"/>
        <v>EX</v>
      </c>
      <c r="AB4604" s="146">
        <f t="shared" si="887"/>
        <v>0</v>
      </c>
      <c r="AC4604" t="str">
        <f t="shared" si="878"/>
        <v>EX</v>
      </c>
      <c r="AD4604" s="74">
        <f t="shared" si="879"/>
        <v>1500</v>
      </c>
      <c r="AE4604" s="74">
        <f t="shared" si="884"/>
        <v>1500</v>
      </c>
      <c r="AF4604">
        <v>1</v>
      </c>
      <c r="AG4604">
        <v>0</v>
      </c>
      <c r="AH4604" s="74">
        <v>0</v>
      </c>
      <c r="AJ4604" s="74">
        <f t="shared" si="880"/>
        <v>0</v>
      </c>
      <c r="AK4604" s="74">
        <f t="shared" si="886"/>
        <v>1500</v>
      </c>
      <c r="AL4604" t="str">
        <f t="shared" si="881"/>
        <v>N</v>
      </c>
      <c r="AN4604" t="s">
        <v>110</v>
      </c>
      <c r="AO4604" t="s">
        <v>109</v>
      </c>
      <c r="AP4604" t="str">
        <f t="shared" si="882"/>
        <v>9B</v>
      </c>
      <c r="AQ4604" s="145" t="s">
        <v>1826</v>
      </c>
      <c r="AR4604" t="str">
        <f t="shared" si="883"/>
        <v>1-Adjusted Base Budget</v>
      </c>
      <c r="AS4604" s="145" t="s">
        <v>1827</v>
      </c>
      <c r="AT4604" t="s">
        <v>213</v>
      </c>
      <c r="AV4604" t="str">
        <f t="shared" si="877"/>
        <v>ENGA</v>
      </c>
      <c r="AW4604" t="str">
        <f t="shared" si="876"/>
        <v>ENGAGEMENT</v>
      </c>
    </row>
    <row r="4605" spans="1:49">
      <c r="A4605" s="59">
        <v>2018</v>
      </c>
      <c r="B4605" t="s">
        <v>137</v>
      </c>
      <c r="C4605" t="s">
        <v>110</v>
      </c>
      <c r="D4605" t="s">
        <v>1505</v>
      </c>
      <c r="E4605" t="s">
        <v>1510</v>
      </c>
      <c r="F4605" t="s">
        <v>228</v>
      </c>
      <c r="H4605" t="s">
        <v>1511</v>
      </c>
      <c r="I4605" s="170" t="s">
        <v>108</v>
      </c>
      <c r="J4605" t="s">
        <v>109</v>
      </c>
      <c r="K4605" t="s">
        <v>214</v>
      </c>
      <c r="L4605" t="s">
        <v>540</v>
      </c>
      <c r="M4605" t="s">
        <v>541</v>
      </c>
      <c r="N4605" t="s">
        <v>217</v>
      </c>
      <c r="O4605" t="s">
        <v>263</v>
      </c>
      <c r="P4605" t="s">
        <v>533</v>
      </c>
      <c r="Q4605" t="s">
        <v>534</v>
      </c>
      <c r="R4605" t="s">
        <v>535</v>
      </c>
      <c r="S4605" t="s">
        <v>264</v>
      </c>
      <c r="T4605" t="s">
        <v>265</v>
      </c>
      <c r="U4605" s="61" t="s">
        <v>266</v>
      </c>
      <c r="V4605" t="s">
        <v>585</v>
      </c>
      <c r="W4605" t="s">
        <v>263</v>
      </c>
      <c r="X4605" s="59">
        <v>3000</v>
      </c>
      <c r="Y4605" s="59">
        <v>3000</v>
      </c>
      <c r="AA4605" s="146" t="str">
        <f t="shared" si="885"/>
        <v>EX</v>
      </c>
      <c r="AB4605" s="146">
        <f t="shared" si="887"/>
        <v>0</v>
      </c>
      <c r="AC4605" t="str">
        <f t="shared" si="878"/>
        <v>EX</v>
      </c>
      <c r="AD4605" s="74">
        <f t="shared" si="879"/>
        <v>3000</v>
      </c>
      <c r="AE4605" s="74">
        <f t="shared" si="884"/>
        <v>3000</v>
      </c>
      <c r="AF4605">
        <v>1</v>
      </c>
      <c r="AG4605">
        <v>0</v>
      </c>
      <c r="AH4605" s="74">
        <v>0</v>
      </c>
      <c r="AJ4605" s="74">
        <f t="shared" si="880"/>
        <v>0</v>
      </c>
      <c r="AK4605" s="74">
        <f t="shared" si="886"/>
        <v>3000</v>
      </c>
      <c r="AL4605" t="str">
        <f t="shared" si="881"/>
        <v>N</v>
      </c>
      <c r="AN4605" t="s">
        <v>110</v>
      </c>
      <c r="AO4605" t="s">
        <v>109</v>
      </c>
      <c r="AP4605" t="str">
        <f t="shared" si="882"/>
        <v>9B</v>
      </c>
      <c r="AQ4605" s="145" t="s">
        <v>1826</v>
      </c>
      <c r="AR4605" t="str">
        <f t="shared" si="883"/>
        <v>1-Adjusted Base Budget</v>
      </c>
      <c r="AS4605" s="145" t="s">
        <v>1827</v>
      </c>
      <c r="AT4605" t="s">
        <v>213</v>
      </c>
      <c r="AV4605" t="str">
        <f t="shared" si="877"/>
        <v>ENGA</v>
      </c>
      <c r="AW4605" t="str">
        <f t="shared" si="876"/>
        <v>ENGAGEMENT</v>
      </c>
    </row>
    <row r="4606" spans="1:49">
      <c r="A4606" s="59">
        <v>2018</v>
      </c>
      <c r="B4606" t="s">
        <v>137</v>
      </c>
      <c r="C4606" t="s">
        <v>110</v>
      </c>
      <c r="D4606" t="s">
        <v>1505</v>
      </c>
      <c r="E4606" t="s">
        <v>1510</v>
      </c>
      <c r="F4606" t="s">
        <v>228</v>
      </c>
      <c r="H4606" t="s">
        <v>1511</v>
      </c>
      <c r="I4606" s="170" t="s">
        <v>108</v>
      </c>
      <c r="J4606" t="s">
        <v>109</v>
      </c>
      <c r="K4606" t="s">
        <v>214</v>
      </c>
      <c r="L4606" t="s">
        <v>542</v>
      </c>
      <c r="M4606" t="s">
        <v>543</v>
      </c>
      <c r="N4606" t="s">
        <v>217</v>
      </c>
      <c r="O4606" t="s">
        <v>263</v>
      </c>
      <c r="P4606" t="s">
        <v>387</v>
      </c>
      <c r="Q4606" t="s">
        <v>386</v>
      </c>
      <c r="R4606" t="s">
        <v>388</v>
      </c>
      <c r="S4606" t="s">
        <v>264</v>
      </c>
      <c r="T4606" t="s">
        <v>265</v>
      </c>
      <c r="U4606" s="61" t="s">
        <v>266</v>
      </c>
      <c r="V4606" t="s">
        <v>585</v>
      </c>
      <c r="W4606" t="s">
        <v>263</v>
      </c>
      <c r="X4606" s="59">
        <v>1000</v>
      </c>
      <c r="Y4606" s="59">
        <v>1000</v>
      </c>
      <c r="AA4606" s="146" t="str">
        <f t="shared" si="885"/>
        <v>EX</v>
      </c>
      <c r="AB4606" s="146">
        <f t="shared" si="887"/>
        <v>0</v>
      </c>
      <c r="AC4606" t="str">
        <f t="shared" si="878"/>
        <v>EX</v>
      </c>
      <c r="AD4606" s="74">
        <f t="shared" si="879"/>
        <v>1000</v>
      </c>
      <c r="AE4606" s="74">
        <f t="shared" si="884"/>
        <v>1000</v>
      </c>
      <c r="AF4606">
        <v>1</v>
      </c>
      <c r="AG4606">
        <v>0</v>
      </c>
      <c r="AH4606" s="74">
        <v>0</v>
      </c>
      <c r="AJ4606" s="74">
        <f t="shared" si="880"/>
        <v>0</v>
      </c>
      <c r="AK4606" s="74">
        <f t="shared" si="886"/>
        <v>1000</v>
      </c>
      <c r="AL4606" t="str">
        <f t="shared" si="881"/>
        <v>N</v>
      </c>
      <c r="AN4606" t="s">
        <v>110</v>
      </c>
      <c r="AO4606" t="s">
        <v>109</v>
      </c>
      <c r="AP4606" t="str">
        <f t="shared" si="882"/>
        <v>9B</v>
      </c>
      <c r="AQ4606" s="145" t="s">
        <v>1826</v>
      </c>
      <c r="AR4606" t="str">
        <f t="shared" si="883"/>
        <v>1-Adjusted Base Budget</v>
      </c>
      <c r="AS4606" s="145" t="s">
        <v>1827</v>
      </c>
      <c r="AT4606" t="s">
        <v>213</v>
      </c>
      <c r="AV4606" t="str">
        <f t="shared" si="877"/>
        <v>ENGA</v>
      </c>
      <c r="AW4606" t="str">
        <f t="shared" si="876"/>
        <v>ENGAGEMENT</v>
      </c>
    </row>
    <row r="4607" spans="1:49">
      <c r="A4607" s="59">
        <v>2018</v>
      </c>
      <c r="B4607" t="s">
        <v>137</v>
      </c>
      <c r="C4607" t="s">
        <v>110</v>
      </c>
      <c r="D4607" t="s">
        <v>1505</v>
      </c>
      <c r="E4607" t="s">
        <v>1508</v>
      </c>
      <c r="F4607" t="s">
        <v>228</v>
      </c>
      <c r="H4607" t="s">
        <v>1509</v>
      </c>
      <c r="I4607" s="170" t="s">
        <v>108</v>
      </c>
      <c r="J4607" t="s">
        <v>109</v>
      </c>
      <c r="K4607" t="s">
        <v>214</v>
      </c>
      <c r="L4607" t="s">
        <v>747</v>
      </c>
      <c r="M4607" t="s">
        <v>748</v>
      </c>
      <c r="N4607" t="s">
        <v>217</v>
      </c>
      <c r="O4607" t="s">
        <v>263</v>
      </c>
      <c r="P4607" t="s">
        <v>357</v>
      </c>
      <c r="Q4607" t="s">
        <v>358</v>
      </c>
      <c r="R4607" t="s">
        <v>359</v>
      </c>
      <c r="S4607" t="s">
        <v>264</v>
      </c>
      <c r="T4607" t="s">
        <v>265</v>
      </c>
      <c r="U4607" s="61" t="s">
        <v>266</v>
      </c>
      <c r="V4607" t="s">
        <v>585</v>
      </c>
      <c r="W4607" t="s">
        <v>263</v>
      </c>
      <c r="X4607" s="59">
        <v>300000</v>
      </c>
      <c r="Y4607" s="59">
        <v>300000</v>
      </c>
      <c r="AA4607" s="146" t="str">
        <f t="shared" si="885"/>
        <v>EX</v>
      </c>
      <c r="AB4607" s="146">
        <f t="shared" si="887"/>
        <v>0</v>
      </c>
      <c r="AC4607" t="str">
        <f t="shared" si="878"/>
        <v>EX</v>
      </c>
      <c r="AD4607" s="74">
        <f t="shared" si="879"/>
        <v>300000</v>
      </c>
      <c r="AE4607" s="74">
        <f t="shared" si="884"/>
        <v>300000</v>
      </c>
      <c r="AF4607">
        <v>1</v>
      </c>
      <c r="AG4607">
        <v>0</v>
      </c>
      <c r="AH4607" s="74">
        <v>0</v>
      </c>
      <c r="AJ4607" s="74">
        <f t="shared" si="880"/>
        <v>0</v>
      </c>
      <c r="AK4607" s="74">
        <f t="shared" si="886"/>
        <v>300000</v>
      </c>
      <c r="AL4607" t="str">
        <f t="shared" si="881"/>
        <v>N</v>
      </c>
      <c r="AN4607" t="s">
        <v>110</v>
      </c>
      <c r="AO4607" t="s">
        <v>109</v>
      </c>
      <c r="AP4607" t="str">
        <f t="shared" si="882"/>
        <v>9B</v>
      </c>
      <c r="AQ4607" s="145" t="s">
        <v>1826</v>
      </c>
      <c r="AR4607" t="str">
        <f t="shared" si="883"/>
        <v>1-Adjusted Base Budget</v>
      </c>
      <c r="AS4607" s="145" t="s">
        <v>1827</v>
      </c>
      <c r="AT4607" t="s">
        <v>213</v>
      </c>
      <c r="AV4607" t="str">
        <f t="shared" si="877"/>
        <v>ENGA</v>
      </c>
      <c r="AW4607" t="str">
        <f t="shared" si="876"/>
        <v>ENGAGEMENT</v>
      </c>
    </row>
    <row r="4608" spans="1:49">
      <c r="A4608" s="59">
        <v>2018</v>
      </c>
      <c r="B4608" t="s">
        <v>137</v>
      </c>
      <c r="C4608" t="s">
        <v>110</v>
      </c>
      <c r="D4608" t="s">
        <v>1505</v>
      </c>
      <c r="E4608" t="s">
        <v>1506</v>
      </c>
      <c r="F4608" t="s">
        <v>228</v>
      </c>
      <c r="H4608" t="s">
        <v>1507</v>
      </c>
      <c r="I4608" s="170" t="s">
        <v>108</v>
      </c>
      <c r="J4608" t="s">
        <v>109</v>
      </c>
      <c r="K4608" t="s">
        <v>214</v>
      </c>
      <c r="L4608" t="s">
        <v>747</v>
      </c>
      <c r="M4608" t="s">
        <v>748</v>
      </c>
      <c r="N4608" t="s">
        <v>217</v>
      </c>
      <c r="O4608" t="s">
        <v>263</v>
      </c>
      <c r="P4608" t="s">
        <v>357</v>
      </c>
      <c r="Q4608" t="s">
        <v>358</v>
      </c>
      <c r="R4608" t="s">
        <v>359</v>
      </c>
      <c r="S4608" t="s">
        <v>264</v>
      </c>
      <c r="T4608" t="s">
        <v>265</v>
      </c>
      <c r="U4608" s="61" t="s">
        <v>266</v>
      </c>
      <c r="V4608" t="s">
        <v>585</v>
      </c>
      <c r="W4608" t="s">
        <v>263</v>
      </c>
      <c r="X4608" s="59">
        <v>5000</v>
      </c>
      <c r="Y4608" s="59">
        <v>5000</v>
      </c>
      <c r="AA4608" s="146" t="str">
        <f t="shared" si="885"/>
        <v>EX</v>
      </c>
      <c r="AB4608" s="146">
        <f t="shared" si="887"/>
        <v>0</v>
      </c>
      <c r="AC4608" t="str">
        <f t="shared" si="878"/>
        <v>EX</v>
      </c>
      <c r="AD4608" s="74">
        <f t="shared" si="879"/>
        <v>5000</v>
      </c>
      <c r="AE4608" s="74">
        <f t="shared" si="884"/>
        <v>5000</v>
      </c>
      <c r="AF4608">
        <v>1</v>
      </c>
      <c r="AG4608">
        <v>0</v>
      </c>
      <c r="AH4608" s="74">
        <v>0</v>
      </c>
      <c r="AJ4608" s="74">
        <f t="shared" si="880"/>
        <v>0</v>
      </c>
      <c r="AK4608" s="74">
        <f t="shared" si="886"/>
        <v>5000</v>
      </c>
      <c r="AL4608" t="str">
        <f t="shared" si="881"/>
        <v>N</v>
      </c>
      <c r="AN4608" t="s">
        <v>110</v>
      </c>
      <c r="AO4608" t="s">
        <v>109</v>
      </c>
      <c r="AP4608" t="str">
        <f t="shared" si="882"/>
        <v>9B</v>
      </c>
      <c r="AQ4608" s="145" t="s">
        <v>1826</v>
      </c>
      <c r="AR4608" t="str">
        <f t="shared" si="883"/>
        <v>1-Adjusted Base Budget</v>
      </c>
      <c r="AS4608" s="145" t="s">
        <v>1827</v>
      </c>
      <c r="AT4608" t="s">
        <v>213</v>
      </c>
      <c r="AV4608" t="str">
        <f t="shared" si="877"/>
        <v>ENGA</v>
      </c>
      <c r="AW4608" t="str">
        <f t="shared" si="876"/>
        <v>ENGAGEMENT</v>
      </c>
    </row>
    <row r="4609" spans="1:49">
      <c r="A4609" s="59">
        <v>2018</v>
      </c>
      <c r="B4609" t="s">
        <v>137</v>
      </c>
      <c r="C4609" t="s">
        <v>110</v>
      </c>
      <c r="D4609" t="s">
        <v>1505</v>
      </c>
      <c r="E4609" t="s">
        <v>1522</v>
      </c>
      <c r="F4609" t="s">
        <v>228</v>
      </c>
      <c r="H4609" t="s">
        <v>1523</v>
      </c>
      <c r="I4609" s="170" t="s">
        <v>108</v>
      </c>
      <c r="J4609" t="s">
        <v>109</v>
      </c>
      <c r="K4609" t="s">
        <v>214</v>
      </c>
      <c r="L4609" t="s">
        <v>747</v>
      </c>
      <c r="M4609" t="s">
        <v>748</v>
      </c>
      <c r="N4609" t="s">
        <v>217</v>
      </c>
      <c r="O4609" t="s">
        <v>263</v>
      </c>
      <c r="P4609" t="s">
        <v>357</v>
      </c>
      <c r="Q4609" t="s">
        <v>358</v>
      </c>
      <c r="R4609" t="s">
        <v>359</v>
      </c>
      <c r="S4609" t="s">
        <v>264</v>
      </c>
      <c r="T4609" t="s">
        <v>265</v>
      </c>
      <c r="U4609" s="61" t="s">
        <v>266</v>
      </c>
      <c r="V4609" t="s">
        <v>585</v>
      </c>
      <c r="W4609" t="s">
        <v>263</v>
      </c>
      <c r="X4609" s="59">
        <v>5000</v>
      </c>
      <c r="Y4609" s="59">
        <v>5000</v>
      </c>
      <c r="AA4609" s="146" t="str">
        <f t="shared" si="885"/>
        <v>EX</v>
      </c>
      <c r="AB4609" s="146">
        <f t="shared" si="887"/>
        <v>0</v>
      </c>
      <c r="AC4609" t="str">
        <f t="shared" si="878"/>
        <v>EX</v>
      </c>
      <c r="AD4609" s="74">
        <f t="shared" si="879"/>
        <v>5000</v>
      </c>
      <c r="AE4609" s="74">
        <f t="shared" si="884"/>
        <v>5000</v>
      </c>
      <c r="AF4609">
        <v>1</v>
      </c>
      <c r="AG4609">
        <v>0</v>
      </c>
      <c r="AH4609" s="74">
        <v>0</v>
      </c>
      <c r="AJ4609" s="74">
        <f t="shared" si="880"/>
        <v>0</v>
      </c>
      <c r="AK4609" s="74">
        <f t="shared" si="886"/>
        <v>5000</v>
      </c>
      <c r="AL4609" t="str">
        <f t="shared" si="881"/>
        <v>N</v>
      </c>
      <c r="AN4609" t="s">
        <v>110</v>
      </c>
      <c r="AO4609" t="s">
        <v>109</v>
      </c>
      <c r="AP4609" t="str">
        <f t="shared" si="882"/>
        <v>9B</v>
      </c>
      <c r="AQ4609" s="145" t="s">
        <v>1826</v>
      </c>
      <c r="AR4609" t="str">
        <f t="shared" si="883"/>
        <v>1-Adjusted Base Budget</v>
      </c>
      <c r="AS4609" s="145" t="s">
        <v>1827</v>
      </c>
      <c r="AT4609" t="s">
        <v>213</v>
      </c>
      <c r="AV4609" t="str">
        <f t="shared" si="877"/>
        <v>ENGA</v>
      </c>
      <c r="AW4609" t="str">
        <f t="shared" si="876"/>
        <v>ENGAGEMENT</v>
      </c>
    </row>
    <row r="4610" spans="1:49">
      <c r="A4610" s="59">
        <v>2018</v>
      </c>
      <c r="B4610" t="s">
        <v>137</v>
      </c>
      <c r="C4610" t="s">
        <v>110</v>
      </c>
      <c r="D4610" t="s">
        <v>1505</v>
      </c>
      <c r="E4610" t="s">
        <v>1520</v>
      </c>
      <c r="F4610" t="s">
        <v>228</v>
      </c>
      <c r="H4610" t="s">
        <v>1521</v>
      </c>
      <c r="I4610" s="170" t="s">
        <v>108</v>
      </c>
      <c r="J4610" t="s">
        <v>109</v>
      </c>
      <c r="K4610" t="s">
        <v>214</v>
      </c>
      <c r="L4610" t="s">
        <v>747</v>
      </c>
      <c r="M4610" t="s">
        <v>748</v>
      </c>
      <c r="N4610" t="s">
        <v>217</v>
      </c>
      <c r="O4610" t="s">
        <v>263</v>
      </c>
      <c r="P4610" t="s">
        <v>357</v>
      </c>
      <c r="Q4610" t="s">
        <v>358</v>
      </c>
      <c r="R4610" t="s">
        <v>359</v>
      </c>
      <c r="S4610" t="s">
        <v>264</v>
      </c>
      <c r="T4610" t="s">
        <v>265</v>
      </c>
      <c r="U4610" s="61" t="s">
        <v>266</v>
      </c>
      <c r="V4610" t="s">
        <v>585</v>
      </c>
      <c r="W4610" t="s">
        <v>263</v>
      </c>
      <c r="X4610" s="59">
        <v>140000</v>
      </c>
      <c r="Y4610" s="59">
        <v>140000</v>
      </c>
      <c r="AA4610" s="146" t="str">
        <f t="shared" si="885"/>
        <v>EX</v>
      </c>
      <c r="AB4610" s="146">
        <f t="shared" si="887"/>
        <v>0</v>
      </c>
      <c r="AC4610" t="str">
        <f t="shared" si="878"/>
        <v>EX</v>
      </c>
      <c r="AD4610" s="74">
        <f t="shared" si="879"/>
        <v>140000</v>
      </c>
      <c r="AE4610" s="74">
        <f t="shared" si="884"/>
        <v>140000</v>
      </c>
      <c r="AF4610">
        <v>1</v>
      </c>
      <c r="AG4610">
        <v>0</v>
      </c>
      <c r="AH4610" s="74">
        <v>0</v>
      </c>
      <c r="AJ4610" s="74">
        <f t="shared" si="880"/>
        <v>0</v>
      </c>
      <c r="AK4610" s="74">
        <f t="shared" si="886"/>
        <v>140000</v>
      </c>
      <c r="AL4610" t="str">
        <f t="shared" si="881"/>
        <v>N</v>
      </c>
      <c r="AN4610" t="s">
        <v>110</v>
      </c>
      <c r="AO4610" t="s">
        <v>109</v>
      </c>
      <c r="AP4610" t="str">
        <f t="shared" si="882"/>
        <v>9B</v>
      </c>
      <c r="AQ4610" s="145" t="s">
        <v>1826</v>
      </c>
      <c r="AR4610" t="str">
        <f t="shared" si="883"/>
        <v>1-Adjusted Base Budget</v>
      </c>
      <c r="AS4610" s="145" t="s">
        <v>1827</v>
      </c>
      <c r="AT4610" t="s">
        <v>213</v>
      </c>
      <c r="AV4610" t="str">
        <f t="shared" si="877"/>
        <v>ENGA</v>
      </c>
      <c r="AW4610" t="str">
        <f t="shared" si="876"/>
        <v>ENGAGEMENT</v>
      </c>
    </row>
    <row r="4611" spans="1:49">
      <c r="A4611" s="59">
        <v>2018</v>
      </c>
      <c r="B4611" t="s">
        <v>137</v>
      </c>
      <c r="C4611" t="s">
        <v>110</v>
      </c>
      <c r="D4611" t="s">
        <v>1505</v>
      </c>
      <c r="E4611" t="s">
        <v>1512</v>
      </c>
      <c r="F4611" t="s">
        <v>228</v>
      </c>
      <c r="H4611" t="s">
        <v>1513</v>
      </c>
      <c r="I4611" s="170" t="s">
        <v>108</v>
      </c>
      <c r="J4611" t="s">
        <v>109</v>
      </c>
      <c r="K4611" t="s">
        <v>214</v>
      </c>
      <c r="L4611" t="s">
        <v>747</v>
      </c>
      <c r="M4611" t="s">
        <v>748</v>
      </c>
      <c r="N4611" t="s">
        <v>217</v>
      </c>
      <c r="O4611" t="s">
        <v>263</v>
      </c>
      <c r="P4611" t="s">
        <v>357</v>
      </c>
      <c r="Q4611" t="s">
        <v>358</v>
      </c>
      <c r="R4611" t="s">
        <v>359</v>
      </c>
      <c r="S4611" t="s">
        <v>264</v>
      </c>
      <c r="T4611" t="s">
        <v>265</v>
      </c>
      <c r="U4611" s="61" t="s">
        <v>266</v>
      </c>
      <c r="V4611" t="s">
        <v>585</v>
      </c>
      <c r="W4611" t="s">
        <v>263</v>
      </c>
      <c r="X4611" s="59">
        <v>3000</v>
      </c>
      <c r="Y4611" s="59">
        <v>3000</v>
      </c>
      <c r="AA4611" s="146" t="str">
        <f t="shared" si="885"/>
        <v>EX</v>
      </c>
      <c r="AB4611" s="146">
        <f t="shared" si="887"/>
        <v>0</v>
      </c>
      <c r="AC4611" t="str">
        <f t="shared" si="878"/>
        <v>EX</v>
      </c>
      <c r="AD4611" s="74">
        <f t="shared" si="879"/>
        <v>3000</v>
      </c>
      <c r="AE4611" s="74">
        <f t="shared" si="884"/>
        <v>3000</v>
      </c>
      <c r="AF4611">
        <v>1</v>
      </c>
      <c r="AG4611">
        <v>0</v>
      </c>
      <c r="AH4611" s="74">
        <v>0</v>
      </c>
      <c r="AJ4611" s="74">
        <f t="shared" si="880"/>
        <v>0</v>
      </c>
      <c r="AK4611" s="74">
        <f t="shared" si="886"/>
        <v>3000</v>
      </c>
      <c r="AL4611" t="str">
        <f t="shared" si="881"/>
        <v>N</v>
      </c>
      <c r="AN4611" t="s">
        <v>110</v>
      </c>
      <c r="AO4611" t="s">
        <v>109</v>
      </c>
      <c r="AP4611" t="str">
        <f t="shared" si="882"/>
        <v>9B</v>
      </c>
      <c r="AQ4611" s="145" t="s">
        <v>1826</v>
      </c>
      <c r="AR4611" t="str">
        <f t="shared" si="883"/>
        <v>1-Adjusted Base Budget</v>
      </c>
      <c r="AS4611" s="145" t="s">
        <v>1827</v>
      </c>
      <c r="AT4611" t="s">
        <v>213</v>
      </c>
      <c r="AV4611" t="str">
        <f t="shared" si="877"/>
        <v>ENGA</v>
      </c>
      <c r="AW4611" t="str">
        <f t="shared" si="876"/>
        <v>ENGAGEMENT</v>
      </c>
    </row>
    <row r="4612" spans="1:49">
      <c r="A4612" s="59">
        <v>2018</v>
      </c>
      <c r="B4612" t="s">
        <v>137</v>
      </c>
      <c r="C4612" t="s">
        <v>110</v>
      </c>
      <c r="D4612" t="s">
        <v>1505</v>
      </c>
      <c r="E4612" t="s">
        <v>1508</v>
      </c>
      <c r="F4612" t="s">
        <v>228</v>
      </c>
      <c r="H4612" t="s">
        <v>1509</v>
      </c>
      <c r="I4612" s="170" t="s">
        <v>108</v>
      </c>
      <c r="J4612" t="s">
        <v>109</v>
      </c>
      <c r="K4612" t="s">
        <v>214</v>
      </c>
      <c r="L4612" t="s">
        <v>400</v>
      </c>
      <c r="M4612" t="s">
        <v>401</v>
      </c>
      <c r="N4612" t="s">
        <v>217</v>
      </c>
      <c r="O4612" t="s">
        <v>263</v>
      </c>
      <c r="P4612" t="s">
        <v>357</v>
      </c>
      <c r="Q4612" t="s">
        <v>358</v>
      </c>
      <c r="R4612" t="s">
        <v>359</v>
      </c>
      <c r="S4612" t="s">
        <v>264</v>
      </c>
      <c r="T4612" t="s">
        <v>265</v>
      </c>
      <c r="U4612" s="61" t="s">
        <v>266</v>
      </c>
      <c r="V4612" t="s">
        <v>585</v>
      </c>
      <c r="W4612" t="s">
        <v>263</v>
      </c>
      <c r="X4612" s="59">
        <v>500</v>
      </c>
      <c r="Y4612" s="59">
        <v>500</v>
      </c>
      <c r="AA4612" s="146" t="str">
        <f t="shared" si="885"/>
        <v>EX</v>
      </c>
      <c r="AB4612" s="146">
        <f t="shared" si="887"/>
        <v>0</v>
      </c>
      <c r="AC4612" t="str">
        <f t="shared" si="878"/>
        <v>EX</v>
      </c>
      <c r="AD4612" s="74">
        <f t="shared" si="879"/>
        <v>500</v>
      </c>
      <c r="AE4612" s="74">
        <f t="shared" si="884"/>
        <v>500</v>
      </c>
      <c r="AF4612">
        <v>1</v>
      </c>
      <c r="AG4612">
        <v>0</v>
      </c>
      <c r="AH4612" s="74">
        <v>0</v>
      </c>
      <c r="AJ4612" s="74">
        <f t="shared" si="880"/>
        <v>0</v>
      </c>
      <c r="AK4612" s="74">
        <f t="shared" si="886"/>
        <v>500</v>
      </c>
      <c r="AL4612" t="str">
        <f t="shared" si="881"/>
        <v>N</v>
      </c>
      <c r="AN4612" t="s">
        <v>110</v>
      </c>
      <c r="AO4612" t="s">
        <v>109</v>
      </c>
      <c r="AP4612" t="str">
        <f t="shared" si="882"/>
        <v>9B</v>
      </c>
      <c r="AQ4612" s="145" t="s">
        <v>1826</v>
      </c>
      <c r="AR4612" t="str">
        <f t="shared" si="883"/>
        <v>1-Adjusted Base Budget</v>
      </c>
      <c r="AS4612" s="145" t="s">
        <v>1827</v>
      </c>
      <c r="AT4612" t="s">
        <v>213</v>
      </c>
      <c r="AV4612" t="str">
        <f t="shared" si="877"/>
        <v>ENGA</v>
      </c>
      <c r="AW4612" t="str">
        <f t="shared" si="876"/>
        <v>ENGAGEMENT</v>
      </c>
    </row>
    <row r="4613" spans="1:49">
      <c r="A4613" s="59">
        <v>2018</v>
      </c>
      <c r="B4613" t="s">
        <v>137</v>
      </c>
      <c r="C4613" t="s">
        <v>110</v>
      </c>
      <c r="D4613" t="s">
        <v>1505</v>
      </c>
      <c r="E4613" t="s">
        <v>1506</v>
      </c>
      <c r="F4613" t="s">
        <v>228</v>
      </c>
      <c r="H4613" t="s">
        <v>1507</v>
      </c>
      <c r="I4613" s="170" t="s">
        <v>108</v>
      </c>
      <c r="J4613" t="s">
        <v>109</v>
      </c>
      <c r="K4613" t="s">
        <v>214</v>
      </c>
      <c r="L4613" t="s">
        <v>400</v>
      </c>
      <c r="M4613" t="s">
        <v>401</v>
      </c>
      <c r="N4613" t="s">
        <v>217</v>
      </c>
      <c r="O4613" t="s">
        <v>263</v>
      </c>
      <c r="P4613" t="s">
        <v>357</v>
      </c>
      <c r="Q4613" t="s">
        <v>358</v>
      </c>
      <c r="R4613" t="s">
        <v>359</v>
      </c>
      <c r="S4613" t="s">
        <v>264</v>
      </c>
      <c r="T4613" t="s">
        <v>265</v>
      </c>
      <c r="U4613" s="61" t="s">
        <v>266</v>
      </c>
      <c r="V4613" t="s">
        <v>585</v>
      </c>
      <c r="W4613" t="s">
        <v>263</v>
      </c>
      <c r="X4613" s="59">
        <v>8000</v>
      </c>
      <c r="Y4613" s="59">
        <v>8000</v>
      </c>
      <c r="AA4613" s="146" t="str">
        <f t="shared" si="885"/>
        <v>EX</v>
      </c>
      <c r="AB4613" s="146">
        <f t="shared" si="887"/>
        <v>0</v>
      </c>
      <c r="AC4613" t="str">
        <f t="shared" si="878"/>
        <v>EX</v>
      </c>
      <c r="AD4613" s="74">
        <f t="shared" si="879"/>
        <v>8000</v>
      </c>
      <c r="AE4613" s="74">
        <f t="shared" si="884"/>
        <v>8000</v>
      </c>
      <c r="AF4613">
        <v>1</v>
      </c>
      <c r="AG4613">
        <v>0</v>
      </c>
      <c r="AH4613" s="74">
        <v>0</v>
      </c>
      <c r="AJ4613" s="74">
        <f t="shared" si="880"/>
        <v>0</v>
      </c>
      <c r="AK4613" s="74">
        <f t="shared" si="886"/>
        <v>8000</v>
      </c>
      <c r="AL4613" t="str">
        <f t="shared" si="881"/>
        <v>N</v>
      </c>
      <c r="AN4613" t="s">
        <v>110</v>
      </c>
      <c r="AO4613" t="s">
        <v>109</v>
      </c>
      <c r="AP4613" t="str">
        <f t="shared" si="882"/>
        <v>9B</v>
      </c>
      <c r="AQ4613" s="145" t="s">
        <v>1826</v>
      </c>
      <c r="AR4613" t="str">
        <f t="shared" si="883"/>
        <v>1-Adjusted Base Budget</v>
      </c>
      <c r="AS4613" s="145" t="s">
        <v>1827</v>
      </c>
      <c r="AT4613" t="s">
        <v>213</v>
      </c>
      <c r="AV4613" t="str">
        <f t="shared" si="877"/>
        <v>ENGA</v>
      </c>
      <c r="AW4613" t="str">
        <f t="shared" si="876"/>
        <v>ENGAGEMENT</v>
      </c>
    </row>
    <row r="4614" spans="1:49">
      <c r="A4614" s="59">
        <v>2018</v>
      </c>
      <c r="B4614" t="s">
        <v>137</v>
      </c>
      <c r="C4614" t="s">
        <v>110</v>
      </c>
      <c r="D4614" t="s">
        <v>1505</v>
      </c>
      <c r="E4614" t="s">
        <v>1512</v>
      </c>
      <c r="F4614" t="s">
        <v>228</v>
      </c>
      <c r="H4614" t="s">
        <v>1513</v>
      </c>
      <c r="I4614" s="170" t="s">
        <v>108</v>
      </c>
      <c r="J4614" t="s">
        <v>109</v>
      </c>
      <c r="K4614" t="s">
        <v>214</v>
      </c>
      <c r="L4614" t="s">
        <v>546</v>
      </c>
      <c r="M4614" t="s">
        <v>547</v>
      </c>
      <c r="N4614" t="s">
        <v>217</v>
      </c>
      <c r="O4614" t="s">
        <v>263</v>
      </c>
      <c r="P4614" t="s">
        <v>379</v>
      </c>
      <c r="Q4614" t="s">
        <v>379</v>
      </c>
      <c r="R4614" t="s">
        <v>380</v>
      </c>
      <c r="S4614" t="s">
        <v>264</v>
      </c>
      <c r="T4614" t="s">
        <v>265</v>
      </c>
      <c r="U4614" s="61" t="s">
        <v>266</v>
      </c>
      <c r="V4614" t="s">
        <v>585</v>
      </c>
      <c r="W4614" t="s">
        <v>263</v>
      </c>
      <c r="X4614" s="59">
        <v>100</v>
      </c>
      <c r="Y4614" s="59">
        <v>100</v>
      </c>
      <c r="AA4614" s="146" t="str">
        <f t="shared" si="885"/>
        <v>EX</v>
      </c>
      <c r="AB4614" s="146">
        <f t="shared" si="887"/>
        <v>0</v>
      </c>
      <c r="AC4614" t="str">
        <f t="shared" si="878"/>
        <v>EX</v>
      </c>
      <c r="AD4614" s="74">
        <f t="shared" si="879"/>
        <v>100</v>
      </c>
      <c r="AE4614" s="74">
        <f t="shared" si="884"/>
        <v>100</v>
      </c>
      <c r="AF4614">
        <v>1</v>
      </c>
      <c r="AG4614">
        <v>0</v>
      </c>
      <c r="AH4614" s="74">
        <v>0</v>
      </c>
      <c r="AJ4614" s="74">
        <f t="shared" si="880"/>
        <v>0</v>
      </c>
      <c r="AK4614" s="74">
        <f t="shared" si="886"/>
        <v>100</v>
      </c>
      <c r="AL4614" t="str">
        <f t="shared" si="881"/>
        <v>N</v>
      </c>
      <c r="AN4614" t="s">
        <v>110</v>
      </c>
      <c r="AO4614" t="s">
        <v>109</v>
      </c>
      <c r="AP4614" t="str">
        <f t="shared" si="882"/>
        <v>9B</v>
      </c>
      <c r="AQ4614" s="145" t="s">
        <v>1826</v>
      </c>
      <c r="AR4614" t="str">
        <f t="shared" si="883"/>
        <v>1-Adjusted Base Budget</v>
      </c>
      <c r="AS4614" s="145" t="s">
        <v>1827</v>
      </c>
      <c r="AT4614" t="s">
        <v>213</v>
      </c>
      <c r="AV4614" t="str">
        <f t="shared" si="877"/>
        <v>ENGA</v>
      </c>
      <c r="AW4614" t="str">
        <f t="shared" ref="AW4614:AW4677" si="888" xml:space="preserve"> IF(AND($AN4614="UAVP",$Z4614="OE"),$AO4614 &amp; "-ONLINE EDUCATION",IF(AND($AN4614="VPIT",OR($Z4614="SS",$Z4614="IT")),$AO4614 &amp; "-SHARED SERVICES",$AO4614))</f>
        <v>ENGAGEMENT</v>
      </c>
    </row>
    <row r="4615" spans="1:49">
      <c r="A4615" s="59">
        <v>2018</v>
      </c>
      <c r="B4615" t="s">
        <v>137</v>
      </c>
      <c r="C4615" t="s">
        <v>110</v>
      </c>
      <c r="D4615" t="s">
        <v>1505</v>
      </c>
      <c r="E4615" t="s">
        <v>1508</v>
      </c>
      <c r="F4615" t="s">
        <v>228</v>
      </c>
      <c r="H4615" t="s">
        <v>1509</v>
      </c>
      <c r="I4615" s="170" t="s">
        <v>108</v>
      </c>
      <c r="J4615" t="s">
        <v>109</v>
      </c>
      <c r="K4615" t="s">
        <v>214</v>
      </c>
      <c r="L4615" t="s">
        <v>402</v>
      </c>
      <c r="M4615" t="s">
        <v>403</v>
      </c>
      <c r="N4615" t="s">
        <v>217</v>
      </c>
      <c r="O4615" t="s">
        <v>263</v>
      </c>
      <c r="P4615" t="s">
        <v>357</v>
      </c>
      <c r="Q4615" t="s">
        <v>358</v>
      </c>
      <c r="R4615" t="s">
        <v>359</v>
      </c>
      <c r="S4615" t="s">
        <v>264</v>
      </c>
      <c r="T4615" t="s">
        <v>265</v>
      </c>
      <c r="U4615" s="61" t="s">
        <v>266</v>
      </c>
      <c r="V4615" t="s">
        <v>585</v>
      </c>
      <c r="W4615" t="s">
        <v>263</v>
      </c>
      <c r="X4615" s="59">
        <v>500</v>
      </c>
      <c r="Y4615" s="59">
        <v>500</v>
      </c>
      <c r="AA4615" s="146" t="str">
        <f t="shared" si="885"/>
        <v>EX</v>
      </c>
      <c r="AB4615" s="146">
        <f t="shared" si="887"/>
        <v>0</v>
      </c>
      <c r="AC4615" t="str">
        <f t="shared" si="878"/>
        <v>EX</v>
      </c>
      <c r="AD4615" s="74">
        <f t="shared" si="879"/>
        <v>500</v>
      </c>
      <c r="AE4615" s="74">
        <f t="shared" si="884"/>
        <v>500</v>
      </c>
      <c r="AF4615">
        <v>1</v>
      </c>
      <c r="AG4615">
        <v>0</v>
      </c>
      <c r="AH4615" s="74">
        <v>0</v>
      </c>
      <c r="AJ4615" s="74">
        <f t="shared" si="880"/>
        <v>0</v>
      </c>
      <c r="AK4615" s="74">
        <f t="shared" si="886"/>
        <v>500</v>
      </c>
      <c r="AL4615" t="str">
        <f t="shared" si="881"/>
        <v>N</v>
      </c>
      <c r="AN4615" t="s">
        <v>110</v>
      </c>
      <c r="AO4615" t="s">
        <v>109</v>
      </c>
      <c r="AP4615" t="str">
        <f t="shared" si="882"/>
        <v>9B</v>
      </c>
      <c r="AQ4615" s="145" t="s">
        <v>1826</v>
      </c>
      <c r="AR4615" t="str">
        <f t="shared" si="883"/>
        <v>1-Adjusted Base Budget</v>
      </c>
      <c r="AS4615" s="145" t="s">
        <v>1827</v>
      </c>
      <c r="AT4615" t="s">
        <v>213</v>
      </c>
      <c r="AV4615" t="str">
        <f t="shared" si="877"/>
        <v>ENGA</v>
      </c>
      <c r="AW4615" t="str">
        <f t="shared" si="888"/>
        <v>ENGAGEMENT</v>
      </c>
    </row>
    <row r="4616" spans="1:49">
      <c r="A4616" s="59">
        <v>2018</v>
      </c>
      <c r="B4616" t="s">
        <v>137</v>
      </c>
      <c r="C4616" t="s">
        <v>110</v>
      </c>
      <c r="D4616" t="s">
        <v>1505</v>
      </c>
      <c r="E4616" t="s">
        <v>1520</v>
      </c>
      <c r="F4616" t="s">
        <v>228</v>
      </c>
      <c r="H4616" t="s">
        <v>1521</v>
      </c>
      <c r="I4616" s="170" t="s">
        <v>108</v>
      </c>
      <c r="J4616" t="s">
        <v>109</v>
      </c>
      <c r="K4616" t="s">
        <v>214</v>
      </c>
      <c r="L4616" t="s">
        <v>402</v>
      </c>
      <c r="M4616" t="s">
        <v>403</v>
      </c>
      <c r="N4616" t="s">
        <v>217</v>
      </c>
      <c r="O4616" t="s">
        <v>263</v>
      </c>
      <c r="P4616" t="s">
        <v>357</v>
      </c>
      <c r="Q4616" t="s">
        <v>358</v>
      </c>
      <c r="R4616" t="s">
        <v>359</v>
      </c>
      <c r="S4616" t="s">
        <v>264</v>
      </c>
      <c r="T4616" t="s">
        <v>265</v>
      </c>
      <c r="U4616" s="61" t="s">
        <v>266</v>
      </c>
      <c r="V4616" t="s">
        <v>585</v>
      </c>
      <c r="W4616" t="s">
        <v>263</v>
      </c>
      <c r="X4616" s="59">
        <v>18000</v>
      </c>
      <c r="Y4616" s="59">
        <v>18000</v>
      </c>
      <c r="AA4616" s="146" t="str">
        <f t="shared" si="885"/>
        <v>EX</v>
      </c>
      <c r="AB4616" s="146">
        <f t="shared" si="887"/>
        <v>0</v>
      </c>
      <c r="AC4616" t="str">
        <f t="shared" si="878"/>
        <v>EX</v>
      </c>
      <c r="AD4616" s="74">
        <f t="shared" si="879"/>
        <v>18000</v>
      </c>
      <c r="AE4616" s="74">
        <f t="shared" si="884"/>
        <v>18000</v>
      </c>
      <c r="AF4616">
        <v>1</v>
      </c>
      <c r="AG4616">
        <v>0</v>
      </c>
      <c r="AH4616" s="74">
        <v>0</v>
      </c>
      <c r="AJ4616" s="74">
        <f t="shared" si="880"/>
        <v>0</v>
      </c>
      <c r="AK4616" s="74">
        <f t="shared" si="886"/>
        <v>18000</v>
      </c>
      <c r="AL4616" t="str">
        <f t="shared" si="881"/>
        <v>N</v>
      </c>
      <c r="AN4616" t="s">
        <v>110</v>
      </c>
      <c r="AO4616" t="s">
        <v>109</v>
      </c>
      <c r="AP4616" t="str">
        <f t="shared" si="882"/>
        <v>9B</v>
      </c>
      <c r="AQ4616" s="145" t="s">
        <v>1826</v>
      </c>
      <c r="AR4616" t="str">
        <f t="shared" si="883"/>
        <v>1-Adjusted Base Budget</v>
      </c>
      <c r="AS4616" s="145" t="s">
        <v>1827</v>
      </c>
      <c r="AT4616" t="s">
        <v>213</v>
      </c>
      <c r="AV4616" t="str">
        <f t="shared" si="877"/>
        <v>ENGA</v>
      </c>
      <c r="AW4616" t="str">
        <f t="shared" si="888"/>
        <v>ENGAGEMENT</v>
      </c>
    </row>
    <row r="4617" spans="1:49">
      <c r="A4617" s="59">
        <v>2018</v>
      </c>
      <c r="B4617" t="s">
        <v>137</v>
      </c>
      <c r="C4617" t="s">
        <v>110</v>
      </c>
      <c r="D4617" t="s">
        <v>1505</v>
      </c>
      <c r="E4617" t="s">
        <v>1510</v>
      </c>
      <c r="F4617" t="s">
        <v>228</v>
      </c>
      <c r="H4617" t="s">
        <v>1511</v>
      </c>
      <c r="I4617" s="170" t="s">
        <v>108</v>
      </c>
      <c r="J4617" t="s">
        <v>109</v>
      </c>
      <c r="K4617" t="s">
        <v>214</v>
      </c>
      <c r="L4617" t="s">
        <v>402</v>
      </c>
      <c r="M4617" t="s">
        <v>403</v>
      </c>
      <c r="N4617" t="s">
        <v>217</v>
      </c>
      <c r="O4617" t="s">
        <v>263</v>
      </c>
      <c r="P4617" t="s">
        <v>357</v>
      </c>
      <c r="Q4617" t="s">
        <v>358</v>
      </c>
      <c r="R4617" t="s">
        <v>359</v>
      </c>
      <c r="S4617" t="s">
        <v>264</v>
      </c>
      <c r="T4617" t="s">
        <v>265</v>
      </c>
      <c r="U4617" s="61" t="s">
        <v>266</v>
      </c>
      <c r="V4617" t="s">
        <v>585</v>
      </c>
      <c r="W4617" t="s">
        <v>263</v>
      </c>
      <c r="X4617" s="59">
        <v>87515</v>
      </c>
      <c r="Y4617" s="59">
        <v>87515</v>
      </c>
      <c r="AA4617" s="146" t="str">
        <f t="shared" si="885"/>
        <v>EX</v>
      </c>
      <c r="AB4617" s="146">
        <f t="shared" si="887"/>
        <v>0</v>
      </c>
      <c r="AC4617" t="str">
        <f t="shared" si="878"/>
        <v>EX</v>
      </c>
      <c r="AD4617" s="74">
        <f t="shared" si="879"/>
        <v>87515</v>
      </c>
      <c r="AE4617" s="74">
        <f t="shared" si="884"/>
        <v>87515</v>
      </c>
      <c r="AF4617">
        <v>1</v>
      </c>
      <c r="AG4617">
        <v>0</v>
      </c>
      <c r="AH4617" s="74">
        <v>0</v>
      </c>
      <c r="AJ4617" s="74">
        <f t="shared" si="880"/>
        <v>0</v>
      </c>
      <c r="AK4617" s="74">
        <f t="shared" si="886"/>
        <v>87515</v>
      </c>
      <c r="AL4617" t="str">
        <f t="shared" si="881"/>
        <v>N</v>
      </c>
      <c r="AN4617" t="s">
        <v>110</v>
      </c>
      <c r="AO4617" t="s">
        <v>109</v>
      </c>
      <c r="AP4617" t="str">
        <f t="shared" si="882"/>
        <v>9B</v>
      </c>
      <c r="AQ4617" s="145" t="s">
        <v>1826</v>
      </c>
      <c r="AR4617" t="str">
        <f t="shared" si="883"/>
        <v>1-Adjusted Base Budget</v>
      </c>
      <c r="AS4617" s="145" t="s">
        <v>1827</v>
      </c>
      <c r="AT4617" t="s">
        <v>213</v>
      </c>
      <c r="AV4617" t="str">
        <f t="shared" si="877"/>
        <v>ENGA</v>
      </c>
      <c r="AW4617" t="str">
        <f t="shared" si="888"/>
        <v>ENGAGEMENT</v>
      </c>
    </row>
    <row r="4618" spans="1:49">
      <c r="A4618" s="59">
        <v>2018</v>
      </c>
      <c r="B4618" t="s">
        <v>137</v>
      </c>
      <c r="C4618" t="s">
        <v>110</v>
      </c>
      <c r="D4618" t="s">
        <v>1505</v>
      </c>
      <c r="E4618" t="s">
        <v>1512</v>
      </c>
      <c r="F4618" t="s">
        <v>228</v>
      </c>
      <c r="H4618" t="s">
        <v>1513</v>
      </c>
      <c r="I4618" s="170" t="s">
        <v>108</v>
      </c>
      <c r="J4618" t="s">
        <v>109</v>
      </c>
      <c r="K4618" t="s">
        <v>214</v>
      </c>
      <c r="L4618" t="s">
        <v>552</v>
      </c>
      <c r="M4618" t="s">
        <v>553</v>
      </c>
      <c r="N4618" t="s">
        <v>217</v>
      </c>
      <c r="O4618" t="s">
        <v>263</v>
      </c>
      <c r="P4618" t="s">
        <v>379</v>
      </c>
      <c r="Q4618" t="s">
        <v>379</v>
      </c>
      <c r="R4618" t="s">
        <v>380</v>
      </c>
      <c r="S4618" t="s">
        <v>264</v>
      </c>
      <c r="T4618" t="s">
        <v>265</v>
      </c>
      <c r="U4618" s="61" t="s">
        <v>266</v>
      </c>
      <c r="V4618" t="s">
        <v>585</v>
      </c>
      <c r="W4618" t="s">
        <v>263</v>
      </c>
      <c r="X4618" s="59">
        <v>100</v>
      </c>
      <c r="Y4618" s="59">
        <v>100</v>
      </c>
      <c r="AA4618" s="146" t="str">
        <f t="shared" si="885"/>
        <v>EX</v>
      </c>
      <c r="AB4618" s="146">
        <f t="shared" si="887"/>
        <v>0</v>
      </c>
      <c r="AC4618" t="str">
        <f t="shared" si="878"/>
        <v>EX</v>
      </c>
      <c r="AD4618" s="74">
        <f t="shared" si="879"/>
        <v>100</v>
      </c>
      <c r="AE4618" s="74">
        <f t="shared" si="884"/>
        <v>100</v>
      </c>
      <c r="AF4618">
        <v>1</v>
      </c>
      <c r="AG4618">
        <v>0</v>
      </c>
      <c r="AH4618" s="74">
        <v>0</v>
      </c>
      <c r="AJ4618" s="74">
        <f t="shared" si="880"/>
        <v>0</v>
      </c>
      <c r="AK4618" s="74">
        <f t="shared" si="886"/>
        <v>100</v>
      </c>
      <c r="AL4618" t="str">
        <f t="shared" si="881"/>
        <v>N</v>
      </c>
      <c r="AN4618" t="s">
        <v>110</v>
      </c>
      <c r="AO4618" t="s">
        <v>109</v>
      </c>
      <c r="AP4618" t="str">
        <f t="shared" si="882"/>
        <v>9B</v>
      </c>
      <c r="AQ4618" s="145" t="s">
        <v>1826</v>
      </c>
      <c r="AR4618" t="str">
        <f t="shared" si="883"/>
        <v>1-Adjusted Base Budget</v>
      </c>
      <c r="AS4618" s="145" t="s">
        <v>1827</v>
      </c>
      <c r="AT4618" t="s">
        <v>213</v>
      </c>
      <c r="AV4618" t="str">
        <f t="shared" si="877"/>
        <v>ENGA</v>
      </c>
      <c r="AW4618" t="str">
        <f t="shared" si="888"/>
        <v>ENGAGEMENT</v>
      </c>
    </row>
    <row r="4619" spans="1:49">
      <c r="A4619" s="59">
        <v>2018</v>
      </c>
      <c r="B4619" t="s">
        <v>137</v>
      </c>
      <c r="C4619" t="s">
        <v>110</v>
      </c>
      <c r="D4619" t="s">
        <v>1505</v>
      </c>
      <c r="E4619" t="s">
        <v>1510</v>
      </c>
      <c r="F4619" t="s">
        <v>228</v>
      </c>
      <c r="H4619" t="s">
        <v>1511</v>
      </c>
      <c r="I4619" s="170" t="s">
        <v>108</v>
      </c>
      <c r="J4619" t="s">
        <v>109</v>
      </c>
      <c r="K4619" t="s">
        <v>214</v>
      </c>
      <c r="L4619" t="s">
        <v>552</v>
      </c>
      <c r="M4619" t="s">
        <v>553</v>
      </c>
      <c r="N4619" t="s">
        <v>217</v>
      </c>
      <c r="O4619" t="s">
        <v>263</v>
      </c>
      <c r="P4619" t="s">
        <v>379</v>
      </c>
      <c r="Q4619" t="s">
        <v>379</v>
      </c>
      <c r="R4619" t="s">
        <v>380</v>
      </c>
      <c r="S4619" t="s">
        <v>264</v>
      </c>
      <c r="T4619" t="s">
        <v>265</v>
      </c>
      <c r="U4619" s="61" t="s">
        <v>266</v>
      </c>
      <c r="V4619" t="s">
        <v>585</v>
      </c>
      <c r="W4619" t="s">
        <v>263</v>
      </c>
      <c r="X4619" s="59">
        <v>1500</v>
      </c>
      <c r="Y4619" s="59">
        <v>1500</v>
      </c>
      <c r="AA4619" s="146" t="str">
        <f t="shared" si="885"/>
        <v>EX</v>
      </c>
      <c r="AB4619" s="146">
        <f t="shared" si="887"/>
        <v>0</v>
      </c>
      <c r="AC4619" t="str">
        <f t="shared" si="878"/>
        <v>EX</v>
      </c>
      <c r="AD4619" s="74">
        <f t="shared" si="879"/>
        <v>1500</v>
      </c>
      <c r="AE4619" s="74">
        <f t="shared" si="884"/>
        <v>1500</v>
      </c>
      <c r="AF4619">
        <v>1</v>
      </c>
      <c r="AG4619">
        <v>0</v>
      </c>
      <c r="AH4619" s="74">
        <v>0</v>
      </c>
      <c r="AJ4619" s="74">
        <f t="shared" si="880"/>
        <v>0</v>
      </c>
      <c r="AK4619" s="74">
        <f t="shared" si="886"/>
        <v>1500</v>
      </c>
      <c r="AL4619" t="str">
        <f t="shared" si="881"/>
        <v>N</v>
      </c>
      <c r="AN4619" t="s">
        <v>110</v>
      </c>
      <c r="AO4619" t="s">
        <v>109</v>
      </c>
      <c r="AP4619" t="str">
        <f t="shared" si="882"/>
        <v>9B</v>
      </c>
      <c r="AQ4619" s="145" t="s">
        <v>1826</v>
      </c>
      <c r="AR4619" t="str">
        <f t="shared" si="883"/>
        <v>1-Adjusted Base Budget</v>
      </c>
      <c r="AS4619" s="145" t="s">
        <v>1827</v>
      </c>
      <c r="AT4619" t="s">
        <v>213</v>
      </c>
      <c r="AV4619" t="str">
        <f t="shared" si="877"/>
        <v>ENGA</v>
      </c>
      <c r="AW4619" t="str">
        <f t="shared" si="888"/>
        <v>ENGAGEMENT</v>
      </c>
    </row>
    <row r="4620" spans="1:49">
      <c r="A4620" s="59">
        <v>2018</v>
      </c>
      <c r="B4620" t="s">
        <v>137</v>
      </c>
      <c r="C4620" t="s">
        <v>110</v>
      </c>
      <c r="D4620" t="s">
        <v>1505</v>
      </c>
      <c r="E4620" t="s">
        <v>1512</v>
      </c>
      <c r="F4620" t="s">
        <v>228</v>
      </c>
      <c r="H4620" t="s">
        <v>1513</v>
      </c>
      <c r="I4620" s="170" t="s">
        <v>108</v>
      </c>
      <c r="J4620" t="s">
        <v>109</v>
      </c>
      <c r="K4620" t="s">
        <v>214</v>
      </c>
      <c r="L4620" t="s">
        <v>404</v>
      </c>
      <c r="M4620" t="s">
        <v>405</v>
      </c>
      <c r="N4620" t="s">
        <v>217</v>
      </c>
      <c r="O4620" t="s">
        <v>263</v>
      </c>
      <c r="P4620" t="s">
        <v>379</v>
      </c>
      <c r="Q4620" t="s">
        <v>379</v>
      </c>
      <c r="R4620" t="s">
        <v>380</v>
      </c>
      <c r="S4620" t="s">
        <v>264</v>
      </c>
      <c r="T4620" t="s">
        <v>265</v>
      </c>
      <c r="U4620" s="61" t="s">
        <v>266</v>
      </c>
      <c r="V4620" t="s">
        <v>585</v>
      </c>
      <c r="W4620" t="s">
        <v>263</v>
      </c>
      <c r="X4620" s="59">
        <v>200</v>
      </c>
      <c r="Y4620" s="59">
        <v>200</v>
      </c>
      <c r="AA4620" s="146" t="str">
        <f t="shared" si="885"/>
        <v>EX</v>
      </c>
      <c r="AB4620" s="146">
        <f t="shared" si="887"/>
        <v>0</v>
      </c>
      <c r="AC4620" t="str">
        <f t="shared" si="878"/>
        <v>EX</v>
      </c>
      <c r="AD4620" s="74">
        <f t="shared" si="879"/>
        <v>200</v>
      </c>
      <c r="AE4620" s="74">
        <f t="shared" si="884"/>
        <v>200</v>
      </c>
      <c r="AF4620">
        <v>1</v>
      </c>
      <c r="AG4620">
        <v>0</v>
      </c>
      <c r="AH4620" s="74">
        <v>0</v>
      </c>
      <c r="AJ4620" s="74">
        <f t="shared" si="880"/>
        <v>0</v>
      </c>
      <c r="AK4620" s="74">
        <f t="shared" si="886"/>
        <v>200</v>
      </c>
      <c r="AL4620" t="str">
        <f t="shared" si="881"/>
        <v>N</v>
      </c>
      <c r="AN4620" t="s">
        <v>110</v>
      </c>
      <c r="AO4620" t="s">
        <v>109</v>
      </c>
      <c r="AP4620" t="str">
        <f t="shared" si="882"/>
        <v>9B</v>
      </c>
      <c r="AQ4620" s="145" t="s">
        <v>1826</v>
      </c>
      <c r="AR4620" t="str">
        <f t="shared" si="883"/>
        <v>1-Adjusted Base Budget</v>
      </c>
      <c r="AS4620" s="145" t="s">
        <v>1827</v>
      </c>
      <c r="AT4620" t="s">
        <v>213</v>
      </c>
      <c r="AV4620" t="str">
        <f t="shared" ref="AV4620:AV4683" si="889">IF(AND($AN4620="UAVP",$Z4620="OE"),$AN4620 &amp; "-OE",IF(AND($AN4620="VPIT",OR($Z4620="SS",$Z4620="IT")),$AN4620 &amp; "-SS",$AN4620))</f>
        <v>ENGA</v>
      </c>
      <c r="AW4620" t="str">
        <f t="shared" si="888"/>
        <v>ENGAGEMENT</v>
      </c>
    </row>
    <row r="4621" spans="1:49">
      <c r="A4621" s="59">
        <v>2018</v>
      </c>
      <c r="B4621" t="s">
        <v>137</v>
      </c>
      <c r="C4621" t="s">
        <v>110</v>
      </c>
      <c r="D4621" t="s">
        <v>1505</v>
      </c>
      <c r="E4621" t="s">
        <v>1520</v>
      </c>
      <c r="F4621" t="s">
        <v>228</v>
      </c>
      <c r="H4621" t="s">
        <v>1521</v>
      </c>
      <c r="I4621" s="170" t="s">
        <v>108</v>
      </c>
      <c r="J4621" t="s">
        <v>109</v>
      </c>
      <c r="K4621" t="s">
        <v>214</v>
      </c>
      <c r="L4621" t="s">
        <v>556</v>
      </c>
      <c r="M4621" t="s">
        <v>557</v>
      </c>
      <c r="N4621" t="s">
        <v>217</v>
      </c>
      <c r="O4621" t="s">
        <v>263</v>
      </c>
      <c r="P4621" t="s">
        <v>374</v>
      </c>
      <c r="Q4621" t="s">
        <v>375</v>
      </c>
      <c r="R4621" t="s">
        <v>376</v>
      </c>
      <c r="S4621" t="s">
        <v>264</v>
      </c>
      <c r="T4621" t="s">
        <v>265</v>
      </c>
      <c r="U4621" s="61" t="s">
        <v>266</v>
      </c>
      <c r="V4621" t="s">
        <v>585</v>
      </c>
      <c r="W4621" t="s">
        <v>263</v>
      </c>
      <c r="X4621" s="59">
        <v>500</v>
      </c>
      <c r="Y4621" s="59">
        <v>500</v>
      </c>
      <c r="AA4621" s="146" t="str">
        <f t="shared" si="885"/>
        <v>EX</v>
      </c>
      <c r="AB4621" s="146">
        <f t="shared" si="887"/>
        <v>0</v>
      </c>
      <c r="AC4621" t="str">
        <f t="shared" si="878"/>
        <v>EX</v>
      </c>
      <c r="AD4621" s="74">
        <f t="shared" si="879"/>
        <v>500</v>
      </c>
      <c r="AE4621" s="74">
        <f t="shared" si="884"/>
        <v>500</v>
      </c>
      <c r="AF4621">
        <v>1</v>
      </c>
      <c r="AG4621">
        <v>0</v>
      </c>
      <c r="AH4621" s="74">
        <v>0</v>
      </c>
      <c r="AJ4621" s="74">
        <f t="shared" si="880"/>
        <v>0</v>
      </c>
      <c r="AK4621" s="74">
        <f t="shared" si="886"/>
        <v>500</v>
      </c>
      <c r="AL4621" t="str">
        <f t="shared" si="881"/>
        <v>N</v>
      </c>
      <c r="AN4621" t="s">
        <v>110</v>
      </c>
      <c r="AO4621" t="s">
        <v>109</v>
      </c>
      <c r="AP4621" t="str">
        <f t="shared" si="882"/>
        <v>9B</v>
      </c>
      <c r="AQ4621" s="145" t="s">
        <v>1826</v>
      </c>
      <c r="AR4621" t="str">
        <f t="shared" si="883"/>
        <v>1-Adjusted Base Budget</v>
      </c>
      <c r="AS4621" s="145" t="s">
        <v>1827</v>
      </c>
      <c r="AT4621" t="s">
        <v>213</v>
      </c>
      <c r="AV4621" t="str">
        <f t="shared" si="889"/>
        <v>ENGA</v>
      </c>
      <c r="AW4621" t="str">
        <f t="shared" si="888"/>
        <v>ENGAGEMENT</v>
      </c>
    </row>
    <row r="4622" spans="1:49">
      <c r="A4622" s="59">
        <v>2018</v>
      </c>
      <c r="B4622" t="s">
        <v>137</v>
      </c>
      <c r="C4622" t="s">
        <v>110</v>
      </c>
      <c r="D4622" t="s">
        <v>1505</v>
      </c>
      <c r="E4622" t="s">
        <v>1510</v>
      </c>
      <c r="F4622" t="s">
        <v>228</v>
      </c>
      <c r="H4622" t="s">
        <v>1511</v>
      </c>
      <c r="I4622" s="170" t="s">
        <v>108</v>
      </c>
      <c r="J4622" t="s">
        <v>109</v>
      </c>
      <c r="K4622" t="s">
        <v>214</v>
      </c>
      <c r="L4622" t="s">
        <v>556</v>
      </c>
      <c r="M4622" t="s">
        <v>557</v>
      </c>
      <c r="N4622" t="s">
        <v>217</v>
      </c>
      <c r="O4622" t="s">
        <v>263</v>
      </c>
      <c r="P4622" t="s">
        <v>374</v>
      </c>
      <c r="Q4622" t="s">
        <v>375</v>
      </c>
      <c r="R4622" t="s">
        <v>376</v>
      </c>
      <c r="S4622" t="s">
        <v>264</v>
      </c>
      <c r="T4622" t="s">
        <v>265</v>
      </c>
      <c r="U4622" s="61" t="s">
        <v>266</v>
      </c>
      <c r="V4622" t="s">
        <v>585</v>
      </c>
      <c r="W4622" t="s">
        <v>263</v>
      </c>
      <c r="X4622" s="59">
        <v>50</v>
      </c>
      <c r="Y4622" s="59">
        <v>50</v>
      </c>
      <c r="AA4622" s="146" t="str">
        <f t="shared" si="885"/>
        <v>EX</v>
      </c>
      <c r="AB4622" s="146">
        <f t="shared" si="887"/>
        <v>0</v>
      </c>
      <c r="AC4622" t="str">
        <f t="shared" si="878"/>
        <v>EX</v>
      </c>
      <c r="AD4622" s="74">
        <f t="shared" si="879"/>
        <v>50</v>
      </c>
      <c r="AE4622" s="74">
        <f t="shared" si="884"/>
        <v>50</v>
      </c>
      <c r="AF4622">
        <v>1</v>
      </c>
      <c r="AG4622">
        <v>0</v>
      </c>
      <c r="AH4622" s="74">
        <v>0</v>
      </c>
      <c r="AJ4622" s="74">
        <f t="shared" si="880"/>
        <v>0</v>
      </c>
      <c r="AK4622" s="74">
        <f t="shared" si="886"/>
        <v>50</v>
      </c>
      <c r="AL4622" t="str">
        <f t="shared" si="881"/>
        <v>N</v>
      </c>
      <c r="AN4622" t="s">
        <v>110</v>
      </c>
      <c r="AO4622" t="s">
        <v>109</v>
      </c>
      <c r="AP4622" t="str">
        <f t="shared" si="882"/>
        <v>9B</v>
      </c>
      <c r="AQ4622" s="145" t="s">
        <v>1826</v>
      </c>
      <c r="AR4622" t="str">
        <f t="shared" si="883"/>
        <v>1-Adjusted Base Budget</v>
      </c>
      <c r="AS4622" s="145" t="s">
        <v>1827</v>
      </c>
      <c r="AT4622" t="s">
        <v>213</v>
      </c>
      <c r="AV4622" t="str">
        <f t="shared" si="889"/>
        <v>ENGA</v>
      </c>
      <c r="AW4622" t="str">
        <f t="shared" si="888"/>
        <v>ENGAGEMENT</v>
      </c>
    </row>
    <row r="4623" spans="1:49">
      <c r="A4623" s="59">
        <v>2018</v>
      </c>
      <c r="B4623" t="s">
        <v>137</v>
      </c>
      <c r="C4623" t="s">
        <v>110</v>
      </c>
      <c r="D4623" t="s">
        <v>1505</v>
      </c>
      <c r="E4623" t="s">
        <v>1508</v>
      </c>
      <c r="F4623" t="s">
        <v>228</v>
      </c>
      <c r="H4623" t="s">
        <v>1509</v>
      </c>
      <c r="I4623" s="170" t="s">
        <v>108</v>
      </c>
      <c r="J4623" t="s">
        <v>109</v>
      </c>
      <c r="K4623" t="s">
        <v>214</v>
      </c>
      <c r="L4623" t="s">
        <v>650</v>
      </c>
      <c r="M4623" t="s">
        <v>651</v>
      </c>
      <c r="N4623" t="s">
        <v>217</v>
      </c>
      <c r="O4623" t="s">
        <v>263</v>
      </c>
      <c r="P4623" t="s">
        <v>379</v>
      </c>
      <c r="Q4623" t="s">
        <v>379</v>
      </c>
      <c r="R4623" t="s">
        <v>380</v>
      </c>
      <c r="S4623" t="s">
        <v>264</v>
      </c>
      <c r="T4623" t="s">
        <v>265</v>
      </c>
      <c r="U4623" s="61" t="s">
        <v>266</v>
      </c>
      <c r="V4623" t="s">
        <v>585</v>
      </c>
      <c r="W4623" t="s">
        <v>263</v>
      </c>
      <c r="X4623" s="59">
        <v>100</v>
      </c>
      <c r="Y4623" s="59">
        <v>100</v>
      </c>
      <c r="AA4623" s="146" t="str">
        <f t="shared" si="885"/>
        <v>EX</v>
      </c>
      <c r="AB4623" s="146">
        <f t="shared" si="887"/>
        <v>0</v>
      </c>
      <c r="AC4623" t="str">
        <f t="shared" si="878"/>
        <v>EX</v>
      </c>
      <c r="AD4623" s="74">
        <f t="shared" si="879"/>
        <v>100</v>
      </c>
      <c r="AE4623" s="74">
        <f t="shared" si="884"/>
        <v>100</v>
      </c>
      <c r="AF4623">
        <v>1</v>
      </c>
      <c r="AG4623">
        <v>0</v>
      </c>
      <c r="AH4623" s="74">
        <v>0</v>
      </c>
      <c r="AJ4623" s="74">
        <f t="shared" si="880"/>
        <v>0</v>
      </c>
      <c r="AK4623" s="74">
        <f t="shared" si="886"/>
        <v>100</v>
      </c>
      <c r="AL4623" t="str">
        <f t="shared" si="881"/>
        <v>N</v>
      </c>
      <c r="AN4623" t="s">
        <v>110</v>
      </c>
      <c r="AO4623" t="s">
        <v>109</v>
      </c>
      <c r="AP4623" t="str">
        <f t="shared" si="882"/>
        <v>9B</v>
      </c>
      <c r="AQ4623" s="145" t="s">
        <v>1826</v>
      </c>
      <c r="AR4623" t="str">
        <f t="shared" si="883"/>
        <v>1-Adjusted Base Budget</v>
      </c>
      <c r="AS4623" s="145" t="s">
        <v>1827</v>
      </c>
      <c r="AT4623" t="s">
        <v>213</v>
      </c>
      <c r="AV4623" t="str">
        <f t="shared" si="889"/>
        <v>ENGA</v>
      </c>
      <c r="AW4623" t="str">
        <f t="shared" si="888"/>
        <v>ENGAGEMENT</v>
      </c>
    </row>
    <row r="4624" spans="1:49">
      <c r="A4624" s="59">
        <v>2018</v>
      </c>
      <c r="B4624" t="s">
        <v>137</v>
      </c>
      <c r="C4624" t="s">
        <v>110</v>
      </c>
      <c r="D4624" t="s">
        <v>1505</v>
      </c>
      <c r="E4624" t="s">
        <v>1520</v>
      </c>
      <c r="F4624" t="s">
        <v>228</v>
      </c>
      <c r="H4624" t="s">
        <v>1521</v>
      </c>
      <c r="I4624" s="170" t="s">
        <v>108</v>
      </c>
      <c r="J4624" t="s">
        <v>109</v>
      </c>
      <c r="K4624" t="s">
        <v>214</v>
      </c>
      <c r="L4624" t="s">
        <v>650</v>
      </c>
      <c r="M4624" t="s">
        <v>651</v>
      </c>
      <c r="N4624" t="s">
        <v>217</v>
      </c>
      <c r="O4624" t="s">
        <v>263</v>
      </c>
      <c r="P4624" t="s">
        <v>379</v>
      </c>
      <c r="Q4624" t="s">
        <v>379</v>
      </c>
      <c r="R4624" t="s">
        <v>380</v>
      </c>
      <c r="S4624" t="s">
        <v>264</v>
      </c>
      <c r="T4624" t="s">
        <v>265</v>
      </c>
      <c r="U4624" s="61" t="s">
        <v>266</v>
      </c>
      <c r="V4624" t="s">
        <v>585</v>
      </c>
      <c r="W4624" t="s">
        <v>263</v>
      </c>
      <c r="X4624" s="59">
        <v>18000</v>
      </c>
      <c r="Y4624" s="59">
        <v>18000</v>
      </c>
      <c r="AA4624" s="146" t="str">
        <f t="shared" si="885"/>
        <v>EX</v>
      </c>
      <c r="AB4624" s="146">
        <f t="shared" si="887"/>
        <v>0</v>
      </c>
      <c r="AC4624" t="str">
        <f t="shared" si="878"/>
        <v>EX</v>
      </c>
      <c r="AD4624" s="74">
        <f t="shared" si="879"/>
        <v>18000</v>
      </c>
      <c r="AE4624" s="74">
        <f t="shared" si="884"/>
        <v>18000</v>
      </c>
      <c r="AF4624">
        <v>1</v>
      </c>
      <c r="AG4624">
        <v>0</v>
      </c>
      <c r="AH4624" s="74">
        <v>0</v>
      </c>
      <c r="AJ4624" s="74">
        <f t="shared" si="880"/>
        <v>0</v>
      </c>
      <c r="AK4624" s="74">
        <f t="shared" si="886"/>
        <v>18000</v>
      </c>
      <c r="AL4624" t="str">
        <f t="shared" si="881"/>
        <v>N</v>
      </c>
      <c r="AN4624" t="s">
        <v>110</v>
      </c>
      <c r="AO4624" t="s">
        <v>109</v>
      </c>
      <c r="AP4624" t="str">
        <f t="shared" si="882"/>
        <v>9B</v>
      </c>
      <c r="AQ4624" s="145" t="s">
        <v>1826</v>
      </c>
      <c r="AR4624" t="str">
        <f t="shared" si="883"/>
        <v>1-Adjusted Base Budget</v>
      </c>
      <c r="AS4624" s="145" t="s">
        <v>1827</v>
      </c>
      <c r="AT4624" t="s">
        <v>213</v>
      </c>
      <c r="AV4624" t="str">
        <f t="shared" si="889"/>
        <v>ENGA</v>
      </c>
      <c r="AW4624" t="str">
        <f t="shared" si="888"/>
        <v>ENGAGEMENT</v>
      </c>
    </row>
    <row r="4625" spans="1:49">
      <c r="A4625" s="59">
        <v>2018</v>
      </c>
      <c r="B4625" t="s">
        <v>137</v>
      </c>
      <c r="C4625" t="s">
        <v>110</v>
      </c>
      <c r="D4625" t="s">
        <v>1505</v>
      </c>
      <c r="E4625" t="s">
        <v>1506</v>
      </c>
      <c r="F4625" t="s">
        <v>228</v>
      </c>
      <c r="H4625" t="s">
        <v>1507</v>
      </c>
      <c r="I4625" s="170" t="s">
        <v>108</v>
      </c>
      <c r="J4625" t="s">
        <v>109</v>
      </c>
      <c r="K4625" t="s">
        <v>214</v>
      </c>
      <c r="L4625" t="s">
        <v>704</v>
      </c>
      <c r="M4625" t="s">
        <v>705</v>
      </c>
      <c r="N4625" t="s">
        <v>217</v>
      </c>
      <c r="O4625" t="s">
        <v>263</v>
      </c>
      <c r="P4625" t="s">
        <v>379</v>
      </c>
      <c r="Q4625" t="s">
        <v>379</v>
      </c>
      <c r="R4625" t="s">
        <v>380</v>
      </c>
      <c r="S4625" t="s">
        <v>264</v>
      </c>
      <c r="T4625" t="s">
        <v>265</v>
      </c>
      <c r="U4625" s="61" t="s">
        <v>266</v>
      </c>
      <c r="V4625" t="s">
        <v>585</v>
      </c>
      <c r="W4625" t="s">
        <v>263</v>
      </c>
      <c r="X4625" s="59">
        <v>1653</v>
      </c>
      <c r="Y4625" s="59">
        <v>1653</v>
      </c>
      <c r="AA4625" s="146" t="str">
        <f t="shared" si="885"/>
        <v>EX</v>
      </c>
      <c r="AB4625" s="146">
        <f t="shared" si="887"/>
        <v>0</v>
      </c>
      <c r="AC4625" t="str">
        <f t="shared" si="878"/>
        <v>EX</v>
      </c>
      <c r="AD4625" s="74">
        <f t="shared" si="879"/>
        <v>1653</v>
      </c>
      <c r="AE4625" s="74">
        <f t="shared" si="884"/>
        <v>1653</v>
      </c>
      <c r="AF4625">
        <v>1</v>
      </c>
      <c r="AG4625">
        <v>0</v>
      </c>
      <c r="AH4625" s="74">
        <v>0</v>
      </c>
      <c r="AJ4625" s="74">
        <f t="shared" si="880"/>
        <v>0</v>
      </c>
      <c r="AK4625" s="74">
        <f t="shared" si="886"/>
        <v>1653</v>
      </c>
      <c r="AL4625" t="str">
        <f t="shared" si="881"/>
        <v>N</v>
      </c>
      <c r="AN4625" t="s">
        <v>110</v>
      </c>
      <c r="AO4625" t="s">
        <v>109</v>
      </c>
      <c r="AP4625" t="str">
        <f t="shared" si="882"/>
        <v>9B</v>
      </c>
      <c r="AQ4625" s="145" t="s">
        <v>1826</v>
      </c>
      <c r="AR4625" t="str">
        <f t="shared" si="883"/>
        <v>1-Adjusted Base Budget</v>
      </c>
      <c r="AS4625" s="145" t="s">
        <v>1827</v>
      </c>
      <c r="AT4625" t="s">
        <v>213</v>
      </c>
      <c r="AV4625" t="str">
        <f t="shared" si="889"/>
        <v>ENGA</v>
      </c>
      <c r="AW4625" t="str">
        <f t="shared" si="888"/>
        <v>ENGAGEMENT</v>
      </c>
    </row>
    <row r="4626" spans="1:49">
      <c r="A4626" s="59">
        <v>2018</v>
      </c>
      <c r="B4626" t="s">
        <v>137</v>
      </c>
      <c r="C4626" t="s">
        <v>110</v>
      </c>
      <c r="D4626" t="s">
        <v>1505</v>
      </c>
      <c r="E4626" t="s">
        <v>1528</v>
      </c>
      <c r="F4626" t="s">
        <v>228</v>
      </c>
      <c r="H4626" t="s">
        <v>1529</v>
      </c>
      <c r="I4626" s="170" t="s">
        <v>108</v>
      </c>
      <c r="J4626" t="s">
        <v>109</v>
      </c>
      <c r="K4626" t="s">
        <v>214</v>
      </c>
      <c r="L4626" t="s">
        <v>704</v>
      </c>
      <c r="M4626" t="s">
        <v>705</v>
      </c>
      <c r="N4626" t="s">
        <v>217</v>
      </c>
      <c r="O4626" t="s">
        <v>263</v>
      </c>
      <c r="P4626" t="s">
        <v>379</v>
      </c>
      <c r="Q4626" t="s">
        <v>379</v>
      </c>
      <c r="R4626" t="s">
        <v>380</v>
      </c>
      <c r="S4626" t="s">
        <v>264</v>
      </c>
      <c r="T4626" t="s">
        <v>265</v>
      </c>
      <c r="U4626" s="61" t="s">
        <v>266</v>
      </c>
      <c r="V4626" t="s">
        <v>585</v>
      </c>
      <c r="W4626" t="s">
        <v>263</v>
      </c>
      <c r="X4626" s="59">
        <v>25618</v>
      </c>
      <c r="Y4626" s="59">
        <v>25618</v>
      </c>
      <c r="AA4626" s="146" t="str">
        <f t="shared" si="885"/>
        <v>EX</v>
      </c>
      <c r="AB4626" s="146">
        <f t="shared" si="887"/>
        <v>0</v>
      </c>
      <c r="AC4626" t="str">
        <f t="shared" si="878"/>
        <v>EX</v>
      </c>
      <c r="AD4626" s="74">
        <f t="shared" si="879"/>
        <v>25618</v>
      </c>
      <c r="AE4626" s="74">
        <f t="shared" si="884"/>
        <v>25618</v>
      </c>
      <c r="AF4626">
        <v>1</v>
      </c>
      <c r="AG4626">
        <v>0</v>
      </c>
      <c r="AH4626" s="74">
        <v>0</v>
      </c>
      <c r="AJ4626" s="74">
        <f t="shared" si="880"/>
        <v>0</v>
      </c>
      <c r="AK4626" s="74">
        <f t="shared" si="886"/>
        <v>25618</v>
      </c>
      <c r="AL4626" t="str">
        <f t="shared" si="881"/>
        <v>N</v>
      </c>
      <c r="AN4626" t="s">
        <v>110</v>
      </c>
      <c r="AO4626" t="s">
        <v>109</v>
      </c>
      <c r="AP4626" t="str">
        <f t="shared" si="882"/>
        <v>9B</v>
      </c>
      <c r="AQ4626" s="145" t="s">
        <v>1826</v>
      </c>
      <c r="AR4626" t="str">
        <f t="shared" si="883"/>
        <v>1-Adjusted Base Budget</v>
      </c>
      <c r="AS4626" s="145" t="s">
        <v>1827</v>
      </c>
      <c r="AT4626" t="s">
        <v>213</v>
      </c>
      <c r="AV4626" t="str">
        <f t="shared" si="889"/>
        <v>ENGA</v>
      </c>
      <c r="AW4626" t="str">
        <f t="shared" si="888"/>
        <v>ENGAGEMENT</v>
      </c>
    </row>
    <row r="4627" spans="1:49">
      <c r="A4627" s="59">
        <v>2018</v>
      </c>
      <c r="B4627" t="s">
        <v>137</v>
      </c>
      <c r="C4627" t="s">
        <v>110</v>
      </c>
      <c r="D4627" t="s">
        <v>1505</v>
      </c>
      <c r="E4627" t="s">
        <v>1512</v>
      </c>
      <c r="F4627" t="s">
        <v>228</v>
      </c>
      <c r="H4627" t="s">
        <v>1513</v>
      </c>
      <c r="I4627" s="170" t="s">
        <v>108</v>
      </c>
      <c r="J4627" t="s">
        <v>109</v>
      </c>
      <c r="K4627" t="s">
        <v>214</v>
      </c>
      <c r="L4627" t="s">
        <v>704</v>
      </c>
      <c r="M4627" t="s">
        <v>705</v>
      </c>
      <c r="N4627" t="s">
        <v>217</v>
      </c>
      <c r="O4627" t="s">
        <v>263</v>
      </c>
      <c r="P4627" t="s">
        <v>379</v>
      </c>
      <c r="Q4627" t="s">
        <v>379</v>
      </c>
      <c r="R4627" t="s">
        <v>380</v>
      </c>
      <c r="S4627" t="s">
        <v>264</v>
      </c>
      <c r="T4627" t="s">
        <v>265</v>
      </c>
      <c r="U4627" s="61" t="s">
        <v>266</v>
      </c>
      <c r="V4627" t="s">
        <v>585</v>
      </c>
      <c r="W4627" t="s">
        <v>263</v>
      </c>
      <c r="X4627" s="59">
        <v>3500</v>
      </c>
      <c r="Y4627" s="59">
        <v>3500</v>
      </c>
      <c r="AA4627" s="146" t="str">
        <f t="shared" si="885"/>
        <v>EX</v>
      </c>
      <c r="AB4627" s="146">
        <f t="shared" si="887"/>
        <v>0</v>
      </c>
      <c r="AC4627" t="str">
        <f t="shared" ref="AC4627:AC4690" si="890">IF(O4627 =AA4627,W4627,"Allot/Xfer IN")</f>
        <v>EX</v>
      </c>
      <c r="AD4627" s="74">
        <f t="shared" ref="AD4627:AD4690" si="891">IF(O4627 =AA4627,Y4627,-Y4627)</f>
        <v>3500</v>
      </c>
      <c r="AE4627" s="74">
        <f t="shared" si="884"/>
        <v>3500</v>
      </c>
      <c r="AF4627">
        <v>1</v>
      </c>
      <c r="AG4627">
        <v>0</v>
      </c>
      <c r="AH4627" s="74">
        <v>0</v>
      </c>
      <c r="AJ4627" s="74">
        <f t="shared" ref="AJ4627:AJ4690" si="892">SUM(AG4627:AI4627)</f>
        <v>0</v>
      </c>
      <c r="AK4627" s="74">
        <f t="shared" si="886"/>
        <v>3500</v>
      </c>
      <c r="AL4627" t="str">
        <f t="shared" ref="AL4627:AL4690" si="893">IF(AF4627&lt;&gt;1,"Y","N")</f>
        <v>N</v>
      </c>
      <c r="AN4627" t="s">
        <v>110</v>
      </c>
      <c r="AO4627" t="s">
        <v>109</v>
      </c>
      <c r="AP4627" t="str">
        <f t="shared" ref="AP4627:AP4690" si="894">IF(AL4627 ="Y","99",I4627)</f>
        <v>9B</v>
      </c>
      <c r="AQ4627" s="145" t="s">
        <v>1826</v>
      </c>
      <c r="AR4627" t="str">
        <f t="shared" ref="AR4627:AR4690" si="895">IF(AM4627 ="y",AQ4627,IF(AG4627 &lt;&gt;0,"2-Provision for Compensation Incr","1-Adjusted Base Budget"))</f>
        <v>1-Adjusted Base Budget</v>
      </c>
      <c r="AS4627" s="145" t="s">
        <v>1827</v>
      </c>
      <c r="AT4627" t="s">
        <v>213</v>
      </c>
      <c r="AV4627" t="str">
        <f t="shared" si="889"/>
        <v>ENGA</v>
      </c>
      <c r="AW4627" t="str">
        <f t="shared" si="888"/>
        <v>ENGAGEMENT</v>
      </c>
    </row>
    <row r="4628" spans="1:49">
      <c r="A4628" s="59">
        <v>2018</v>
      </c>
      <c r="B4628" t="s">
        <v>137</v>
      </c>
      <c r="C4628" t="s">
        <v>110</v>
      </c>
      <c r="D4628" t="s">
        <v>1505</v>
      </c>
      <c r="E4628" t="s">
        <v>1510</v>
      </c>
      <c r="F4628" t="s">
        <v>228</v>
      </c>
      <c r="H4628" t="s">
        <v>1511</v>
      </c>
      <c r="I4628" s="170" t="s">
        <v>108</v>
      </c>
      <c r="J4628" t="s">
        <v>109</v>
      </c>
      <c r="K4628" t="s">
        <v>214</v>
      </c>
      <c r="L4628" t="s">
        <v>704</v>
      </c>
      <c r="M4628" t="s">
        <v>705</v>
      </c>
      <c r="N4628" t="s">
        <v>217</v>
      </c>
      <c r="O4628" t="s">
        <v>263</v>
      </c>
      <c r="P4628" t="s">
        <v>379</v>
      </c>
      <c r="Q4628" t="s">
        <v>379</v>
      </c>
      <c r="R4628" t="s">
        <v>380</v>
      </c>
      <c r="S4628" t="s">
        <v>264</v>
      </c>
      <c r="T4628" t="s">
        <v>265</v>
      </c>
      <c r="U4628" s="61" t="s">
        <v>266</v>
      </c>
      <c r="V4628" t="s">
        <v>585</v>
      </c>
      <c r="W4628" t="s">
        <v>263</v>
      </c>
      <c r="X4628" s="59">
        <v>7000</v>
      </c>
      <c r="Y4628" s="59">
        <v>7000</v>
      </c>
      <c r="AA4628" s="146" t="str">
        <f t="shared" si="885"/>
        <v>EX</v>
      </c>
      <c r="AB4628" s="146">
        <f t="shared" si="887"/>
        <v>0</v>
      </c>
      <c r="AC4628" t="str">
        <f t="shared" si="890"/>
        <v>EX</v>
      </c>
      <c r="AD4628" s="74">
        <f t="shared" si="891"/>
        <v>7000</v>
      </c>
      <c r="AE4628" s="74">
        <f t="shared" ref="AE4628:AE4691" si="896">Y4628</f>
        <v>7000</v>
      </c>
      <c r="AF4628">
        <v>1</v>
      </c>
      <c r="AG4628">
        <v>0</v>
      </c>
      <c r="AH4628" s="74">
        <v>0</v>
      </c>
      <c r="AJ4628" s="74">
        <f t="shared" si="892"/>
        <v>0</v>
      </c>
      <c r="AK4628" s="74">
        <f t="shared" si="886"/>
        <v>7000</v>
      </c>
      <c r="AL4628" t="str">
        <f t="shared" si="893"/>
        <v>N</v>
      </c>
      <c r="AN4628" t="s">
        <v>110</v>
      </c>
      <c r="AO4628" t="s">
        <v>109</v>
      </c>
      <c r="AP4628" t="str">
        <f t="shared" si="894"/>
        <v>9B</v>
      </c>
      <c r="AQ4628" s="145" t="s">
        <v>1826</v>
      </c>
      <c r="AR4628" t="str">
        <f t="shared" si="895"/>
        <v>1-Adjusted Base Budget</v>
      </c>
      <c r="AS4628" s="145" t="s">
        <v>1827</v>
      </c>
      <c r="AT4628" t="s">
        <v>213</v>
      </c>
      <c r="AV4628" t="str">
        <f t="shared" si="889"/>
        <v>ENGA</v>
      </c>
      <c r="AW4628" t="str">
        <f t="shared" si="888"/>
        <v>ENGAGEMENT</v>
      </c>
    </row>
    <row r="4629" spans="1:49">
      <c r="A4629" s="59">
        <v>2018</v>
      </c>
      <c r="B4629" t="s">
        <v>137</v>
      </c>
      <c r="C4629" t="s">
        <v>110</v>
      </c>
      <c r="D4629" t="s">
        <v>1505</v>
      </c>
      <c r="E4629" t="s">
        <v>1510</v>
      </c>
      <c r="F4629" t="s">
        <v>228</v>
      </c>
      <c r="H4629" t="s">
        <v>1511</v>
      </c>
      <c r="I4629" s="170" t="s">
        <v>108</v>
      </c>
      <c r="J4629" t="s">
        <v>109</v>
      </c>
      <c r="K4629" t="s">
        <v>214</v>
      </c>
      <c r="L4629" t="s">
        <v>1785</v>
      </c>
      <c r="M4629" t="s">
        <v>1786</v>
      </c>
      <c r="N4629" t="s">
        <v>217</v>
      </c>
      <c r="O4629" t="s">
        <v>263</v>
      </c>
      <c r="P4629" t="s">
        <v>379</v>
      </c>
      <c r="Q4629" t="s">
        <v>379</v>
      </c>
      <c r="R4629" t="s">
        <v>380</v>
      </c>
      <c r="S4629" t="s">
        <v>264</v>
      </c>
      <c r="T4629" t="s">
        <v>265</v>
      </c>
      <c r="U4629" s="61" t="s">
        <v>266</v>
      </c>
      <c r="V4629" t="s">
        <v>585</v>
      </c>
      <c r="W4629" t="s">
        <v>263</v>
      </c>
      <c r="X4629" s="59">
        <v>500</v>
      </c>
      <c r="Y4629" s="59">
        <v>500</v>
      </c>
      <c r="AA4629" s="146" t="str">
        <f t="shared" si="885"/>
        <v>EX</v>
      </c>
      <c r="AB4629" s="146">
        <f t="shared" si="887"/>
        <v>0</v>
      </c>
      <c r="AC4629" t="str">
        <f t="shared" si="890"/>
        <v>EX</v>
      </c>
      <c r="AD4629" s="74">
        <f t="shared" si="891"/>
        <v>500</v>
      </c>
      <c r="AE4629" s="74">
        <f t="shared" si="896"/>
        <v>500</v>
      </c>
      <c r="AF4629">
        <v>1</v>
      </c>
      <c r="AG4629">
        <v>0</v>
      </c>
      <c r="AH4629" s="74">
        <v>0</v>
      </c>
      <c r="AJ4629" s="74">
        <f t="shared" si="892"/>
        <v>0</v>
      </c>
      <c r="AK4629" s="74">
        <f t="shared" si="886"/>
        <v>500</v>
      </c>
      <c r="AL4629" t="str">
        <f t="shared" si="893"/>
        <v>N</v>
      </c>
      <c r="AN4629" t="s">
        <v>110</v>
      </c>
      <c r="AO4629" t="s">
        <v>109</v>
      </c>
      <c r="AP4629" t="str">
        <f t="shared" si="894"/>
        <v>9B</v>
      </c>
      <c r="AQ4629" s="145" t="s">
        <v>1826</v>
      </c>
      <c r="AR4629" t="str">
        <f t="shared" si="895"/>
        <v>1-Adjusted Base Budget</v>
      </c>
      <c r="AS4629" s="145" t="s">
        <v>1827</v>
      </c>
      <c r="AT4629" t="s">
        <v>213</v>
      </c>
      <c r="AV4629" t="str">
        <f t="shared" si="889"/>
        <v>ENGA</v>
      </c>
      <c r="AW4629" t="str">
        <f t="shared" si="888"/>
        <v>ENGAGEMENT</v>
      </c>
    </row>
    <row r="4630" spans="1:49">
      <c r="A4630" s="59">
        <v>2018</v>
      </c>
      <c r="B4630" t="s">
        <v>137</v>
      </c>
      <c r="C4630" t="s">
        <v>110</v>
      </c>
      <c r="D4630" t="s">
        <v>1505</v>
      </c>
      <c r="E4630" t="s">
        <v>1520</v>
      </c>
      <c r="F4630" t="s">
        <v>228</v>
      </c>
      <c r="H4630" t="s">
        <v>1521</v>
      </c>
      <c r="I4630" s="170" t="s">
        <v>108</v>
      </c>
      <c r="J4630" t="s">
        <v>109</v>
      </c>
      <c r="K4630" t="s">
        <v>214</v>
      </c>
      <c r="L4630" t="s">
        <v>406</v>
      </c>
      <c r="M4630" t="s">
        <v>407</v>
      </c>
      <c r="N4630" t="s">
        <v>217</v>
      </c>
      <c r="O4630" t="s">
        <v>263</v>
      </c>
      <c r="P4630" t="s">
        <v>379</v>
      </c>
      <c r="Q4630" t="s">
        <v>379</v>
      </c>
      <c r="R4630" t="s">
        <v>380</v>
      </c>
      <c r="S4630" t="s">
        <v>264</v>
      </c>
      <c r="T4630" t="s">
        <v>265</v>
      </c>
      <c r="U4630" s="61" t="s">
        <v>266</v>
      </c>
      <c r="V4630" t="s">
        <v>585</v>
      </c>
      <c r="W4630" t="s">
        <v>263</v>
      </c>
      <c r="X4630" s="59">
        <v>500</v>
      </c>
      <c r="Y4630" s="59">
        <v>500</v>
      </c>
      <c r="AA4630" s="146" t="str">
        <f t="shared" si="885"/>
        <v>EX</v>
      </c>
      <c r="AB4630" s="146">
        <f t="shared" si="887"/>
        <v>0</v>
      </c>
      <c r="AC4630" t="str">
        <f t="shared" si="890"/>
        <v>EX</v>
      </c>
      <c r="AD4630" s="74">
        <f t="shared" si="891"/>
        <v>500</v>
      </c>
      <c r="AE4630" s="74">
        <f t="shared" si="896"/>
        <v>500</v>
      </c>
      <c r="AF4630">
        <v>1</v>
      </c>
      <c r="AG4630">
        <v>0</v>
      </c>
      <c r="AH4630" s="74">
        <v>0</v>
      </c>
      <c r="AJ4630" s="74">
        <f t="shared" si="892"/>
        <v>0</v>
      </c>
      <c r="AK4630" s="74">
        <f t="shared" si="886"/>
        <v>500</v>
      </c>
      <c r="AL4630" t="str">
        <f t="shared" si="893"/>
        <v>N</v>
      </c>
      <c r="AN4630" t="s">
        <v>110</v>
      </c>
      <c r="AO4630" t="s">
        <v>109</v>
      </c>
      <c r="AP4630" t="str">
        <f t="shared" si="894"/>
        <v>9B</v>
      </c>
      <c r="AQ4630" s="145" t="s">
        <v>1826</v>
      </c>
      <c r="AR4630" t="str">
        <f t="shared" si="895"/>
        <v>1-Adjusted Base Budget</v>
      </c>
      <c r="AS4630" s="145" t="s">
        <v>1827</v>
      </c>
      <c r="AT4630" t="s">
        <v>213</v>
      </c>
      <c r="AV4630" t="str">
        <f t="shared" si="889"/>
        <v>ENGA</v>
      </c>
      <c r="AW4630" t="str">
        <f t="shared" si="888"/>
        <v>ENGAGEMENT</v>
      </c>
    </row>
    <row r="4631" spans="1:49">
      <c r="A4631" s="59">
        <v>2018</v>
      </c>
      <c r="B4631" t="s">
        <v>137</v>
      </c>
      <c r="C4631" t="s">
        <v>110</v>
      </c>
      <c r="D4631" t="s">
        <v>1505</v>
      </c>
      <c r="E4631" t="s">
        <v>1512</v>
      </c>
      <c r="F4631" t="s">
        <v>228</v>
      </c>
      <c r="H4631" t="s">
        <v>1513</v>
      </c>
      <c r="I4631" s="170" t="s">
        <v>108</v>
      </c>
      <c r="J4631" t="s">
        <v>109</v>
      </c>
      <c r="K4631" t="s">
        <v>214</v>
      </c>
      <c r="L4631" t="s">
        <v>406</v>
      </c>
      <c r="M4631" t="s">
        <v>407</v>
      </c>
      <c r="N4631" t="s">
        <v>217</v>
      </c>
      <c r="O4631" t="s">
        <v>263</v>
      </c>
      <c r="P4631" t="s">
        <v>379</v>
      </c>
      <c r="Q4631" t="s">
        <v>379</v>
      </c>
      <c r="R4631" t="s">
        <v>380</v>
      </c>
      <c r="S4631" t="s">
        <v>264</v>
      </c>
      <c r="T4631" t="s">
        <v>265</v>
      </c>
      <c r="U4631" s="61" t="s">
        <v>266</v>
      </c>
      <c r="V4631" t="s">
        <v>585</v>
      </c>
      <c r="W4631" t="s">
        <v>263</v>
      </c>
      <c r="X4631" s="59">
        <v>130</v>
      </c>
      <c r="Y4631" s="59">
        <v>130</v>
      </c>
      <c r="AA4631" s="146" t="str">
        <f t="shared" si="885"/>
        <v>EX</v>
      </c>
      <c r="AB4631" s="146">
        <f t="shared" si="887"/>
        <v>0</v>
      </c>
      <c r="AC4631" t="str">
        <f t="shared" si="890"/>
        <v>EX</v>
      </c>
      <c r="AD4631" s="74">
        <f t="shared" si="891"/>
        <v>130</v>
      </c>
      <c r="AE4631" s="74">
        <f t="shared" si="896"/>
        <v>130</v>
      </c>
      <c r="AF4631">
        <v>1</v>
      </c>
      <c r="AG4631">
        <v>0</v>
      </c>
      <c r="AH4631" s="74">
        <v>0</v>
      </c>
      <c r="AJ4631" s="74">
        <f t="shared" si="892"/>
        <v>0</v>
      </c>
      <c r="AK4631" s="74">
        <f t="shared" si="886"/>
        <v>130</v>
      </c>
      <c r="AL4631" t="str">
        <f t="shared" si="893"/>
        <v>N</v>
      </c>
      <c r="AN4631" t="s">
        <v>110</v>
      </c>
      <c r="AO4631" t="s">
        <v>109</v>
      </c>
      <c r="AP4631" t="str">
        <f t="shared" si="894"/>
        <v>9B</v>
      </c>
      <c r="AQ4631" s="145" t="s">
        <v>1826</v>
      </c>
      <c r="AR4631" t="str">
        <f t="shared" si="895"/>
        <v>1-Adjusted Base Budget</v>
      </c>
      <c r="AS4631" s="145" t="s">
        <v>1827</v>
      </c>
      <c r="AT4631" t="s">
        <v>213</v>
      </c>
      <c r="AV4631" t="str">
        <f t="shared" si="889"/>
        <v>ENGA</v>
      </c>
      <c r="AW4631" t="str">
        <f t="shared" si="888"/>
        <v>ENGAGEMENT</v>
      </c>
    </row>
    <row r="4632" spans="1:49">
      <c r="A4632" s="59">
        <v>2018</v>
      </c>
      <c r="B4632" t="s">
        <v>137</v>
      </c>
      <c r="C4632" t="s">
        <v>110</v>
      </c>
      <c r="D4632" t="s">
        <v>1505</v>
      </c>
      <c r="E4632" t="s">
        <v>1510</v>
      </c>
      <c r="F4632" t="s">
        <v>228</v>
      </c>
      <c r="H4632" t="s">
        <v>1511</v>
      </c>
      <c r="I4632" s="170" t="s">
        <v>108</v>
      </c>
      <c r="J4632" t="s">
        <v>109</v>
      </c>
      <c r="K4632" t="s">
        <v>214</v>
      </c>
      <c r="L4632" t="s">
        <v>406</v>
      </c>
      <c r="M4632" t="s">
        <v>407</v>
      </c>
      <c r="N4632" t="s">
        <v>217</v>
      </c>
      <c r="O4632" t="s">
        <v>263</v>
      </c>
      <c r="P4632" t="s">
        <v>379</v>
      </c>
      <c r="Q4632" t="s">
        <v>379</v>
      </c>
      <c r="R4632" t="s">
        <v>380</v>
      </c>
      <c r="S4632" t="s">
        <v>264</v>
      </c>
      <c r="T4632" t="s">
        <v>265</v>
      </c>
      <c r="U4632" s="61" t="s">
        <v>266</v>
      </c>
      <c r="V4632" t="s">
        <v>585</v>
      </c>
      <c r="W4632" t="s">
        <v>263</v>
      </c>
      <c r="X4632" s="59">
        <v>3000</v>
      </c>
      <c r="Y4632" s="59">
        <v>3000</v>
      </c>
      <c r="AA4632" s="146" t="str">
        <f t="shared" si="885"/>
        <v>EX</v>
      </c>
      <c r="AB4632" s="146">
        <f t="shared" si="887"/>
        <v>0</v>
      </c>
      <c r="AC4632" t="str">
        <f t="shared" si="890"/>
        <v>EX</v>
      </c>
      <c r="AD4632" s="74">
        <f t="shared" si="891"/>
        <v>3000</v>
      </c>
      <c r="AE4632" s="74">
        <f t="shared" si="896"/>
        <v>3000</v>
      </c>
      <c r="AF4632">
        <v>1</v>
      </c>
      <c r="AG4632">
        <v>0</v>
      </c>
      <c r="AH4632" s="74">
        <v>0</v>
      </c>
      <c r="AJ4632" s="74">
        <f t="shared" si="892"/>
        <v>0</v>
      </c>
      <c r="AK4632" s="74">
        <f t="shared" si="886"/>
        <v>3000</v>
      </c>
      <c r="AL4632" t="str">
        <f t="shared" si="893"/>
        <v>N</v>
      </c>
      <c r="AN4632" t="s">
        <v>110</v>
      </c>
      <c r="AO4632" t="s">
        <v>109</v>
      </c>
      <c r="AP4632" t="str">
        <f t="shared" si="894"/>
        <v>9B</v>
      </c>
      <c r="AQ4632" s="145" t="s">
        <v>1826</v>
      </c>
      <c r="AR4632" t="str">
        <f t="shared" si="895"/>
        <v>1-Adjusted Base Budget</v>
      </c>
      <c r="AS4632" s="145" t="s">
        <v>1827</v>
      </c>
      <c r="AT4632" t="s">
        <v>213</v>
      </c>
      <c r="AV4632" t="str">
        <f t="shared" si="889"/>
        <v>ENGA</v>
      </c>
      <c r="AW4632" t="str">
        <f t="shared" si="888"/>
        <v>ENGAGEMENT</v>
      </c>
    </row>
    <row r="4633" spans="1:49">
      <c r="A4633" s="59">
        <v>2018</v>
      </c>
      <c r="B4633" t="s">
        <v>137</v>
      </c>
      <c r="C4633" t="s">
        <v>110</v>
      </c>
      <c r="D4633" t="s">
        <v>1505</v>
      </c>
      <c r="E4633" t="s">
        <v>1510</v>
      </c>
      <c r="F4633" t="s">
        <v>228</v>
      </c>
      <c r="H4633" t="s">
        <v>1511</v>
      </c>
      <c r="I4633" s="170" t="s">
        <v>108</v>
      </c>
      <c r="J4633" t="s">
        <v>109</v>
      </c>
      <c r="K4633" t="s">
        <v>214</v>
      </c>
      <c r="L4633" t="s">
        <v>654</v>
      </c>
      <c r="M4633" t="s">
        <v>655</v>
      </c>
      <c r="N4633" t="s">
        <v>217</v>
      </c>
      <c r="O4633" t="s">
        <v>263</v>
      </c>
      <c r="P4633" t="s">
        <v>379</v>
      </c>
      <c r="Q4633" t="s">
        <v>379</v>
      </c>
      <c r="R4633" t="s">
        <v>380</v>
      </c>
      <c r="S4633" t="s">
        <v>264</v>
      </c>
      <c r="T4633" t="s">
        <v>265</v>
      </c>
      <c r="U4633" s="61" t="s">
        <v>266</v>
      </c>
      <c r="V4633" t="s">
        <v>585</v>
      </c>
      <c r="W4633" t="s">
        <v>263</v>
      </c>
      <c r="X4633" s="59">
        <v>50</v>
      </c>
      <c r="Y4633" s="59">
        <v>50</v>
      </c>
      <c r="AA4633" s="146" t="str">
        <f t="shared" si="885"/>
        <v>EX</v>
      </c>
      <c r="AB4633" s="146">
        <f t="shared" si="887"/>
        <v>0</v>
      </c>
      <c r="AC4633" t="str">
        <f t="shared" si="890"/>
        <v>EX</v>
      </c>
      <c r="AD4633" s="74">
        <f t="shared" si="891"/>
        <v>50</v>
      </c>
      <c r="AE4633" s="74">
        <f t="shared" si="896"/>
        <v>50</v>
      </c>
      <c r="AF4633">
        <v>1</v>
      </c>
      <c r="AG4633">
        <v>0</v>
      </c>
      <c r="AH4633" s="74">
        <v>0</v>
      </c>
      <c r="AJ4633" s="74">
        <f t="shared" si="892"/>
        <v>0</v>
      </c>
      <c r="AK4633" s="74">
        <f t="shared" si="886"/>
        <v>50</v>
      </c>
      <c r="AL4633" t="str">
        <f t="shared" si="893"/>
        <v>N</v>
      </c>
      <c r="AN4633" t="s">
        <v>110</v>
      </c>
      <c r="AO4633" t="s">
        <v>109</v>
      </c>
      <c r="AP4633" t="str">
        <f t="shared" si="894"/>
        <v>9B</v>
      </c>
      <c r="AQ4633" s="145" t="s">
        <v>1826</v>
      </c>
      <c r="AR4633" t="str">
        <f t="shared" si="895"/>
        <v>1-Adjusted Base Budget</v>
      </c>
      <c r="AS4633" s="145" t="s">
        <v>1827</v>
      </c>
      <c r="AT4633" t="s">
        <v>213</v>
      </c>
      <c r="AV4633" t="str">
        <f t="shared" si="889"/>
        <v>ENGA</v>
      </c>
      <c r="AW4633" t="str">
        <f t="shared" si="888"/>
        <v>ENGAGEMENT</v>
      </c>
    </row>
    <row r="4634" spans="1:49">
      <c r="A4634" s="59">
        <v>2018</v>
      </c>
      <c r="B4634" t="s">
        <v>137</v>
      </c>
      <c r="C4634" t="s">
        <v>110</v>
      </c>
      <c r="D4634" t="s">
        <v>1505</v>
      </c>
      <c r="E4634" t="s">
        <v>1508</v>
      </c>
      <c r="F4634" t="s">
        <v>228</v>
      </c>
      <c r="H4634" t="s">
        <v>1509</v>
      </c>
      <c r="I4634" s="170" t="s">
        <v>108</v>
      </c>
      <c r="J4634" t="s">
        <v>109</v>
      </c>
      <c r="K4634" t="s">
        <v>214</v>
      </c>
      <c r="L4634" t="s">
        <v>408</v>
      </c>
      <c r="M4634" t="s">
        <v>409</v>
      </c>
      <c r="N4634" t="s">
        <v>217</v>
      </c>
      <c r="O4634" t="s">
        <v>263</v>
      </c>
      <c r="P4634" t="s">
        <v>352</v>
      </c>
      <c r="Q4634" t="s">
        <v>353</v>
      </c>
      <c r="R4634" t="s">
        <v>354</v>
      </c>
      <c r="S4634" t="s">
        <v>264</v>
      </c>
      <c r="T4634" t="s">
        <v>265</v>
      </c>
      <c r="U4634" s="61" t="s">
        <v>266</v>
      </c>
      <c r="V4634" t="s">
        <v>585</v>
      </c>
      <c r="W4634" t="s">
        <v>263</v>
      </c>
      <c r="X4634" s="59">
        <v>500</v>
      </c>
      <c r="Y4634" s="59">
        <v>500</v>
      </c>
      <c r="AA4634" s="146" t="str">
        <f t="shared" si="885"/>
        <v>EX</v>
      </c>
      <c r="AB4634" s="146">
        <f t="shared" si="887"/>
        <v>0</v>
      </c>
      <c r="AC4634" t="str">
        <f t="shared" si="890"/>
        <v>EX</v>
      </c>
      <c r="AD4634" s="74">
        <f t="shared" si="891"/>
        <v>500</v>
      </c>
      <c r="AE4634" s="74">
        <f t="shared" si="896"/>
        <v>500</v>
      </c>
      <c r="AF4634">
        <v>1</v>
      </c>
      <c r="AG4634">
        <v>0</v>
      </c>
      <c r="AH4634" s="74">
        <v>0</v>
      </c>
      <c r="AJ4634" s="74">
        <f t="shared" si="892"/>
        <v>0</v>
      </c>
      <c r="AK4634" s="74">
        <f t="shared" si="886"/>
        <v>500</v>
      </c>
      <c r="AL4634" t="str">
        <f t="shared" si="893"/>
        <v>N</v>
      </c>
      <c r="AN4634" t="s">
        <v>110</v>
      </c>
      <c r="AO4634" t="s">
        <v>109</v>
      </c>
      <c r="AP4634" t="str">
        <f t="shared" si="894"/>
        <v>9B</v>
      </c>
      <c r="AQ4634" s="145" t="s">
        <v>1826</v>
      </c>
      <c r="AR4634" t="str">
        <f t="shared" si="895"/>
        <v>1-Adjusted Base Budget</v>
      </c>
      <c r="AS4634" s="145" t="s">
        <v>1827</v>
      </c>
      <c r="AT4634" t="s">
        <v>213</v>
      </c>
      <c r="AV4634" t="str">
        <f t="shared" si="889"/>
        <v>ENGA</v>
      </c>
      <c r="AW4634" t="str">
        <f t="shared" si="888"/>
        <v>ENGAGEMENT</v>
      </c>
    </row>
    <row r="4635" spans="1:49">
      <c r="A4635" s="59">
        <v>2018</v>
      </c>
      <c r="B4635" t="s">
        <v>137</v>
      </c>
      <c r="C4635" t="s">
        <v>110</v>
      </c>
      <c r="D4635" t="s">
        <v>1505</v>
      </c>
      <c r="E4635" t="s">
        <v>1506</v>
      </c>
      <c r="F4635" t="s">
        <v>228</v>
      </c>
      <c r="H4635" t="s">
        <v>1507</v>
      </c>
      <c r="I4635" s="170" t="s">
        <v>108</v>
      </c>
      <c r="J4635" t="s">
        <v>109</v>
      </c>
      <c r="K4635" t="s">
        <v>214</v>
      </c>
      <c r="L4635" t="s">
        <v>408</v>
      </c>
      <c r="M4635" t="s">
        <v>409</v>
      </c>
      <c r="N4635" t="s">
        <v>217</v>
      </c>
      <c r="O4635" t="s">
        <v>263</v>
      </c>
      <c r="P4635" t="s">
        <v>352</v>
      </c>
      <c r="Q4635" t="s">
        <v>353</v>
      </c>
      <c r="R4635" t="s">
        <v>354</v>
      </c>
      <c r="S4635" t="s">
        <v>264</v>
      </c>
      <c r="T4635" t="s">
        <v>265</v>
      </c>
      <c r="U4635" s="61" t="s">
        <v>266</v>
      </c>
      <c r="V4635" t="s">
        <v>585</v>
      </c>
      <c r="W4635" t="s">
        <v>263</v>
      </c>
      <c r="X4635" s="59">
        <v>20000</v>
      </c>
      <c r="Y4635" s="59">
        <v>20000</v>
      </c>
      <c r="AA4635" s="146" t="str">
        <f t="shared" si="885"/>
        <v>EX</v>
      </c>
      <c r="AB4635" s="146">
        <f t="shared" si="887"/>
        <v>0</v>
      </c>
      <c r="AC4635" t="str">
        <f t="shared" si="890"/>
        <v>EX</v>
      </c>
      <c r="AD4635" s="74">
        <f t="shared" si="891"/>
        <v>20000</v>
      </c>
      <c r="AE4635" s="74">
        <f t="shared" si="896"/>
        <v>20000</v>
      </c>
      <c r="AF4635">
        <v>1</v>
      </c>
      <c r="AG4635">
        <v>0</v>
      </c>
      <c r="AH4635" s="74">
        <v>0</v>
      </c>
      <c r="AJ4635" s="74">
        <f t="shared" si="892"/>
        <v>0</v>
      </c>
      <c r="AK4635" s="74">
        <f t="shared" si="886"/>
        <v>20000</v>
      </c>
      <c r="AL4635" t="str">
        <f t="shared" si="893"/>
        <v>N</v>
      </c>
      <c r="AN4635" t="s">
        <v>110</v>
      </c>
      <c r="AO4635" t="s">
        <v>109</v>
      </c>
      <c r="AP4635" t="str">
        <f t="shared" si="894"/>
        <v>9B</v>
      </c>
      <c r="AQ4635" s="145" t="s">
        <v>1826</v>
      </c>
      <c r="AR4635" t="str">
        <f t="shared" si="895"/>
        <v>1-Adjusted Base Budget</v>
      </c>
      <c r="AS4635" s="145" t="s">
        <v>1827</v>
      </c>
      <c r="AT4635" t="s">
        <v>213</v>
      </c>
      <c r="AV4635" t="str">
        <f t="shared" si="889"/>
        <v>ENGA</v>
      </c>
      <c r="AW4635" t="str">
        <f t="shared" si="888"/>
        <v>ENGAGEMENT</v>
      </c>
    </row>
    <row r="4636" spans="1:49">
      <c r="A4636" s="59">
        <v>2018</v>
      </c>
      <c r="B4636" t="s">
        <v>137</v>
      </c>
      <c r="C4636" t="s">
        <v>110</v>
      </c>
      <c r="D4636" t="s">
        <v>1505</v>
      </c>
      <c r="E4636" t="s">
        <v>1520</v>
      </c>
      <c r="F4636" t="s">
        <v>228</v>
      </c>
      <c r="H4636" t="s">
        <v>1521</v>
      </c>
      <c r="I4636" s="170" t="s">
        <v>108</v>
      </c>
      <c r="J4636" t="s">
        <v>109</v>
      </c>
      <c r="K4636" t="s">
        <v>214</v>
      </c>
      <c r="L4636" t="s">
        <v>408</v>
      </c>
      <c r="M4636" t="s">
        <v>409</v>
      </c>
      <c r="N4636" t="s">
        <v>217</v>
      </c>
      <c r="O4636" t="s">
        <v>263</v>
      </c>
      <c r="P4636" t="s">
        <v>352</v>
      </c>
      <c r="Q4636" t="s">
        <v>353</v>
      </c>
      <c r="R4636" t="s">
        <v>354</v>
      </c>
      <c r="S4636" t="s">
        <v>264</v>
      </c>
      <c r="T4636" t="s">
        <v>265</v>
      </c>
      <c r="U4636" s="61" t="s">
        <v>266</v>
      </c>
      <c r="V4636" t="s">
        <v>585</v>
      </c>
      <c r="W4636" t="s">
        <v>263</v>
      </c>
      <c r="X4636" s="59">
        <v>10000</v>
      </c>
      <c r="Y4636" s="59">
        <v>10000</v>
      </c>
      <c r="AA4636" s="146" t="str">
        <f t="shared" si="885"/>
        <v>EX</v>
      </c>
      <c r="AB4636" s="146">
        <f t="shared" si="887"/>
        <v>0</v>
      </c>
      <c r="AC4636" t="str">
        <f t="shared" si="890"/>
        <v>EX</v>
      </c>
      <c r="AD4636" s="74">
        <f t="shared" si="891"/>
        <v>10000</v>
      </c>
      <c r="AE4636" s="74">
        <f t="shared" si="896"/>
        <v>10000</v>
      </c>
      <c r="AF4636">
        <v>1</v>
      </c>
      <c r="AG4636">
        <v>0</v>
      </c>
      <c r="AH4636" s="74">
        <v>0</v>
      </c>
      <c r="AJ4636" s="74">
        <f t="shared" si="892"/>
        <v>0</v>
      </c>
      <c r="AK4636" s="74">
        <f t="shared" si="886"/>
        <v>10000</v>
      </c>
      <c r="AL4636" t="str">
        <f t="shared" si="893"/>
        <v>N</v>
      </c>
      <c r="AN4636" t="s">
        <v>110</v>
      </c>
      <c r="AO4636" t="s">
        <v>109</v>
      </c>
      <c r="AP4636" t="str">
        <f t="shared" si="894"/>
        <v>9B</v>
      </c>
      <c r="AQ4636" s="145" t="s">
        <v>1826</v>
      </c>
      <c r="AR4636" t="str">
        <f t="shared" si="895"/>
        <v>1-Adjusted Base Budget</v>
      </c>
      <c r="AS4636" s="145" t="s">
        <v>1827</v>
      </c>
      <c r="AT4636" t="s">
        <v>213</v>
      </c>
      <c r="AV4636" t="str">
        <f t="shared" si="889"/>
        <v>ENGA</v>
      </c>
      <c r="AW4636" t="str">
        <f t="shared" si="888"/>
        <v>ENGAGEMENT</v>
      </c>
    </row>
    <row r="4637" spans="1:49">
      <c r="A4637" s="59">
        <v>2018</v>
      </c>
      <c r="B4637" t="s">
        <v>137</v>
      </c>
      <c r="C4637" t="s">
        <v>110</v>
      </c>
      <c r="D4637" t="s">
        <v>1505</v>
      </c>
      <c r="E4637" t="s">
        <v>1512</v>
      </c>
      <c r="F4637" t="s">
        <v>228</v>
      </c>
      <c r="H4637" t="s">
        <v>1513</v>
      </c>
      <c r="I4637" s="170" t="s">
        <v>108</v>
      </c>
      <c r="J4637" t="s">
        <v>109</v>
      </c>
      <c r="K4637" t="s">
        <v>214</v>
      </c>
      <c r="L4637" t="s">
        <v>408</v>
      </c>
      <c r="M4637" t="s">
        <v>409</v>
      </c>
      <c r="N4637" t="s">
        <v>217</v>
      </c>
      <c r="O4637" t="s">
        <v>263</v>
      </c>
      <c r="P4637" t="s">
        <v>352</v>
      </c>
      <c r="Q4637" t="s">
        <v>353</v>
      </c>
      <c r="R4637" t="s">
        <v>354</v>
      </c>
      <c r="S4637" t="s">
        <v>264</v>
      </c>
      <c r="T4637" t="s">
        <v>265</v>
      </c>
      <c r="U4637" s="61" t="s">
        <v>266</v>
      </c>
      <c r="V4637" t="s">
        <v>585</v>
      </c>
      <c r="W4637" t="s">
        <v>263</v>
      </c>
      <c r="X4637" s="59">
        <v>17412</v>
      </c>
      <c r="Y4637" s="59">
        <v>17412</v>
      </c>
      <c r="AA4637" s="146" t="str">
        <f t="shared" si="885"/>
        <v>EX</v>
      </c>
      <c r="AB4637" s="146">
        <f t="shared" si="887"/>
        <v>0</v>
      </c>
      <c r="AC4637" t="str">
        <f t="shared" si="890"/>
        <v>EX</v>
      </c>
      <c r="AD4637" s="74">
        <f t="shared" si="891"/>
        <v>17412</v>
      </c>
      <c r="AE4637" s="74">
        <f t="shared" si="896"/>
        <v>17412</v>
      </c>
      <c r="AF4637">
        <v>1</v>
      </c>
      <c r="AG4637">
        <v>0</v>
      </c>
      <c r="AH4637" s="74">
        <v>0</v>
      </c>
      <c r="AJ4637" s="74">
        <f t="shared" si="892"/>
        <v>0</v>
      </c>
      <c r="AK4637" s="74">
        <f t="shared" si="886"/>
        <v>17412</v>
      </c>
      <c r="AL4637" t="str">
        <f t="shared" si="893"/>
        <v>N</v>
      </c>
      <c r="AN4637" t="s">
        <v>110</v>
      </c>
      <c r="AO4637" t="s">
        <v>109</v>
      </c>
      <c r="AP4637" t="str">
        <f t="shared" si="894"/>
        <v>9B</v>
      </c>
      <c r="AQ4637" s="145" t="s">
        <v>1826</v>
      </c>
      <c r="AR4637" t="str">
        <f t="shared" si="895"/>
        <v>1-Adjusted Base Budget</v>
      </c>
      <c r="AS4637" s="145" t="s">
        <v>1827</v>
      </c>
      <c r="AT4637" t="s">
        <v>213</v>
      </c>
      <c r="AV4637" t="str">
        <f t="shared" si="889"/>
        <v>ENGA</v>
      </c>
      <c r="AW4637" t="str">
        <f t="shared" si="888"/>
        <v>ENGAGEMENT</v>
      </c>
    </row>
    <row r="4638" spans="1:49">
      <c r="A4638" s="59">
        <v>2018</v>
      </c>
      <c r="B4638" t="s">
        <v>137</v>
      </c>
      <c r="C4638" t="s">
        <v>110</v>
      </c>
      <c r="D4638" t="s">
        <v>1505</v>
      </c>
      <c r="E4638" t="s">
        <v>1510</v>
      </c>
      <c r="F4638" t="s">
        <v>228</v>
      </c>
      <c r="H4638" t="s">
        <v>1511</v>
      </c>
      <c r="I4638" s="170" t="s">
        <v>108</v>
      </c>
      <c r="J4638" t="s">
        <v>109</v>
      </c>
      <c r="K4638" t="s">
        <v>214</v>
      </c>
      <c r="L4638" t="s">
        <v>408</v>
      </c>
      <c r="M4638" t="s">
        <v>409</v>
      </c>
      <c r="N4638" t="s">
        <v>217</v>
      </c>
      <c r="O4638" t="s">
        <v>263</v>
      </c>
      <c r="P4638" t="s">
        <v>352</v>
      </c>
      <c r="Q4638" t="s">
        <v>353</v>
      </c>
      <c r="R4638" t="s">
        <v>354</v>
      </c>
      <c r="S4638" t="s">
        <v>264</v>
      </c>
      <c r="T4638" t="s">
        <v>265</v>
      </c>
      <c r="U4638" s="61" t="s">
        <v>266</v>
      </c>
      <c r="V4638" t="s">
        <v>585</v>
      </c>
      <c r="W4638" t="s">
        <v>263</v>
      </c>
      <c r="X4638" s="59">
        <v>30000</v>
      </c>
      <c r="Y4638" s="59">
        <v>30000</v>
      </c>
      <c r="AA4638" s="146" t="str">
        <f t="shared" si="885"/>
        <v>EX</v>
      </c>
      <c r="AB4638" s="146">
        <f t="shared" si="887"/>
        <v>0</v>
      </c>
      <c r="AC4638" t="str">
        <f t="shared" si="890"/>
        <v>EX</v>
      </c>
      <c r="AD4638" s="74">
        <f t="shared" si="891"/>
        <v>30000</v>
      </c>
      <c r="AE4638" s="74">
        <f t="shared" si="896"/>
        <v>30000</v>
      </c>
      <c r="AF4638">
        <v>1</v>
      </c>
      <c r="AG4638">
        <v>0</v>
      </c>
      <c r="AH4638" s="74">
        <v>0</v>
      </c>
      <c r="AJ4638" s="74">
        <f t="shared" si="892"/>
        <v>0</v>
      </c>
      <c r="AK4638" s="74">
        <f t="shared" si="886"/>
        <v>30000</v>
      </c>
      <c r="AL4638" t="str">
        <f t="shared" si="893"/>
        <v>N</v>
      </c>
      <c r="AN4638" t="s">
        <v>110</v>
      </c>
      <c r="AO4638" t="s">
        <v>109</v>
      </c>
      <c r="AP4638" t="str">
        <f t="shared" si="894"/>
        <v>9B</v>
      </c>
      <c r="AQ4638" s="145" t="s">
        <v>1826</v>
      </c>
      <c r="AR4638" t="str">
        <f t="shared" si="895"/>
        <v>1-Adjusted Base Budget</v>
      </c>
      <c r="AS4638" s="145" t="s">
        <v>1827</v>
      </c>
      <c r="AT4638" t="s">
        <v>213</v>
      </c>
      <c r="AV4638" t="str">
        <f t="shared" si="889"/>
        <v>ENGA</v>
      </c>
      <c r="AW4638" t="str">
        <f t="shared" si="888"/>
        <v>ENGAGEMENT</v>
      </c>
    </row>
    <row r="4639" spans="1:49">
      <c r="A4639" s="59">
        <v>2018</v>
      </c>
      <c r="B4639" t="s">
        <v>137</v>
      </c>
      <c r="C4639" t="s">
        <v>110</v>
      </c>
      <c r="D4639" t="s">
        <v>1505</v>
      </c>
      <c r="E4639" t="s">
        <v>1506</v>
      </c>
      <c r="F4639" t="s">
        <v>228</v>
      </c>
      <c r="H4639" t="s">
        <v>1507</v>
      </c>
      <c r="I4639" s="170" t="s">
        <v>108</v>
      </c>
      <c r="J4639" t="s">
        <v>109</v>
      </c>
      <c r="K4639" t="s">
        <v>214</v>
      </c>
      <c r="L4639" t="s">
        <v>656</v>
      </c>
      <c r="M4639" t="s">
        <v>657</v>
      </c>
      <c r="N4639" t="s">
        <v>217</v>
      </c>
      <c r="O4639" t="s">
        <v>263</v>
      </c>
      <c r="P4639" t="s">
        <v>379</v>
      </c>
      <c r="Q4639" t="s">
        <v>379</v>
      </c>
      <c r="R4639" t="s">
        <v>380</v>
      </c>
      <c r="S4639" t="s">
        <v>264</v>
      </c>
      <c r="T4639" t="s">
        <v>265</v>
      </c>
      <c r="U4639" s="61" t="s">
        <v>266</v>
      </c>
      <c r="V4639" t="s">
        <v>585</v>
      </c>
      <c r="W4639" t="s">
        <v>263</v>
      </c>
      <c r="X4639" s="59">
        <v>2000</v>
      </c>
      <c r="Y4639" s="59">
        <v>2000</v>
      </c>
      <c r="AA4639" s="146" t="str">
        <f t="shared" si="885"/>
        <v>EX</v>
      </c>
      <c r="AB4639" s="146">
        <f t="shared" si="887"/>
        <v>0</v>
      </c>
      <c r="AC4639" t="str">
        <f t="shared" si="890"/>
        <v>EX</v>
      </c>
      <c r="AD4639" s="74">
        <f t="shared" si="891"/>
        <v>2000</v>
      </c>
      <c r="AE4639" s="74">
        <f t="shared" si="896"/>
        <v>2000</v>
      </c>
      <c r="AF4639">
        <v>1</v>
      </c>
      <c r="AG4639">
        <v>0</v>
      </c>
      <c r="AH4639" s="74">
        <v>0</v>
      </c>
      <c r="AJ4639" s="74">
        <f t="shared" si="892"/>
        <v>0</v>
      </c>
      <c r="AK4639" s="74">
        <f t="shared" si="886"/>
        <v>2000</v>
      </c>
      <c r="AL4639" t="str">
        <f t="shared" si="893"/>
        <v>N</v>
      </c>
      <c r="AN4639" t="s">
        <v>110</v>
      </c>
      <c r="AO4639" t="s">
        <v>109</v>
      </c>
      <c r="AP4639" t="str">
        <f t="shared" si="894"/>
        <v>9B</v>
      </c>
      <c r="AQ4639" s="145" t="s">
        <v>1826</v>
      </c>
      <c r="AR4639" t="str">
        <f t="shared" si="895"/>
        <v>1-Adjusted Base Budget</v>
      </c>
      <c r="AS4639" s="145" t="s">
        <v>1827</v>
      </c>
      <c r="AT4639" t="s">
        <v>213</v>
      </c>
      <c r="AV4639" t="str">
        <f t="shared" si="889"/>
        <v>ENGA</v>
      </c>
      <c r="AW4639" t="str">
        <f t="shared" si="888"/>
        <v>ENGAGEMENT</v>
      </c>
    </row>
    <row r="4640" spans="1:49">
      <c r="A4640" s="59">
        <v>2018</v>
      </c>
      <c r="B4640" t="s">
        <v>137</v>
      </c>
      <c r="C4640" t="s">
        <v>110</v>
      </c>
      <c r="D4640" t="s">
        <v>1505</v>
      </c>
      <c r="E4640" t="s">
        <v>1508</v>
      </c>
      <c r="F4640" t="s">
        <v>228</v>
      </c>
      <c r="H4640" t="s">
        <v>1509</v>
      </c>
      <c r="I4640" s="170" t="s">
        <v>108</v>
      </c>
      <c r="J4640" t="s">
        <v>109</v>
      </c>
      <c r="K4640" t="s">
        <v>214</v>
      </c>
      <c r="L4640" t="s">
        <v>562</v>
      </c>
      <c r="M4640" t="s">
        <v>563</v>
      </c>
      <c r="N4640" t="s">
        <v>217</v>
      </c>
      <c r="O4640" t="s">
        <v>263</v>
      </c>
      <c r="P4640" t="s">
        <v>379</v>
      </c>
      <c r="Q4640" t="s">
        <v>379</v>
      </c>
      <c r="R4640" t="s">
        <v>380</v>
      </c>
      <c r="S4640" t="s">
        <v>264</v>
      </c>
      <c r="T4640" t="s">
        <v>265</v>
      </c>
      <c r="U4640" s="61" t="s">
        <v>266</v>
      </c>
      <c r="V4640" t="s">
        <v>585</v>
      </c>
      <c r="W4640" t="s">
        <v>263</v>
      </c>
      <c r="X4640" s="59">
        <v>500</v>
      </c>
      <c r="Y4640" s="59">
        <v>500</v>
      </c>
      <c r="AA4640" s="146" t="str">
        <f t="shared" si="885"/>
        <v>EX</v>
      </c>
      <c r="AB4640" s="146">
        <f t="shared" si="887"/>
        <v>0</v>
      </c>
      <c r="AC4640" t="str">
        <f t="shared" si="890"/>
        <v>EX</v>
      </c>
      <c r="AD4640" s="74">
        <f t="shared" si="891"/>
        <v>500</v>
      </c>
      <c r="AE4640" s="74">
        <f t="shared" si="896"/>
        <v>500</v>
      </c>
      <c r="AF4640">
        <v>1</v>
      </c>
      <c r="AG4640">
        <v>0</v>
      </c>
      <c r="AH4640" s="74">
        <v>0</v>
      </c>
      <c r="AJ4640" s="74">
        <f t="shared" si="892"/>
        <v>0</v>
      </c>
      <c r="AK4640" s="74">
        <f t="shared" si="886"/>
        <v>500</v>
      </c>
      <c r="AL4640" t="str">
        <f t="shared" si="893"/>
        <v>N</v>
      </c>
      <c r="AN4640" t="s">
        <v>110</v>
      </c>
      <c r="AO4640" t="s">
        <v>109</v>
      </c>
      <c r="AP4640" t="str">
        <f t="shared" si="894"/>
        <v>9B</v>
      </c>
      <c r="AQ4640" s="145" t="s">
        <v>1826</v>
      </c>
      <c r="AR4640" t="str">
        <f t="shared" si="895"/>
        <v>1-Adjusted Base Budget</v>
      </c>
      <c r="AS4640" s="145" t="s">
        <v>1827</v>
      </c>
      <c r="AT4640" t="s">
        <v>213</v>
      </c>
      <c r="AV4640" t="str">
        <f t="shared" si="889"/>
        <v>ENGA</v>
      </c>
      <c r="AW4640" t="str">
        <f t="shared" si="888"/>
        <v>ENGAGEMENT</v>
      </c>
    </row>
    <row r="4641" spans="1:49">
      <c r="A4641" s="59">
        <v>2018</v>
      </c>
      <c r="B4641" t="s">
        <v>137</v>
      </c>
      <c r="C4641" t="s">
        <v>110</v>
      </c>
      <c r="D4641" t="s">
        <v>1505</v>
      </c>
      <c r="E4641" t="s">
        <v>1512</v>
      </c>
      <c r="F4641" t="s">
        <v>228</v>
      </c>
      <c r="H4641" t="s">
        <v>1513</v>
      </c>
      <c r="I4641" s="170" t="s">
        <v>108</v>
      </c>
      <c r="J4641" t="s">
        <v>109</v>
      </c>
      <c r="K4641" t="s">
        <v>214</v>
      </c>
      <c r="L4641" t="s">
        <v>564</v>
      </c>
      <c r="M4641" t="s">
        <v>565</v>
      </c>
      <c r="N4641" t="s">
        <v>217</v>
      </c>
      <c r="O4641" t="s">
        <v>263</v>
      </c>
      <c r="P4641" t="s">
        <v>379</v>
      </c>
      <c r="Q4641" t="s">
        <v>379</v>
      </c>
      <c r="R4641" t="s">
        <v>380</v>
      </c>
      <c r="S4641" t="s">
        <v>264</v>
      </c>
      <c r="T4641" t="s">
        <v>265</v>
      </c>
      <c r="U4641" s="61" t="s">
        <v>266</v>
      </c>
      <c r="V4641" t="s">
        <v>585</v>
      </c>
      <c r="W4641" t="s">
        <v>263</v>
      </c>
      <c r="X4641" s="59">
        <v>7000</v>
      </c>
      <c r="Y4641" s="59">
        <v>7000</v>
      </c>
      <c r="AA4641" s="146" t="str">
        <f t="shared" si="885"/>
        <v>EX</v>
      </c>
      <c r="AB4641" s="146">
        <f t="shared" si="887"/>
        <v>0</v>
      </c>
      <c r="AC4641" t="str">
        <f t="shared" si="890"/>
        <v>EX</v>
      </c>
      <c r="AD4641" s="74">
        <f t="shared" si="891"/>
        <v>7000</v>
      </c>
      <c r="AE4641" s="74">
        <f t="shared" si="896"/>
        <v>7000</v>
      </c>
      <c r="AF4641">
        <v>1</v>
      </c>
      <c r="AG4641">
        <v>0</v>
      </c>
      <c r="AH4641" s="74">
        <v>0</v>
      </c>
      <c r="AJ4641" s="74">
        <f t="shared" si="892"/>
        <v>0</v>
      </c>
      <c r="AK4641" s="74">
        <f t="shared" si="886"/>
        <v>7000</v>
      </c>
      <c r="AL4641" t="str">
        <f t="shared" si="893"/>
        <v>N</v>
      </c>
      <c r="AN4641" t="s">
        <v>110</v>
      </c>
      <c r="AO4641" t="s">
        <v>109</v>
      </c>
      <c r="AP4641" t="str">
        <f t="shared" si="894"/>
        <v>9B</v>
      </c>
      <c r="AQ4641" s="145" t="s">
        <v>1826</v>
      </c>
      <c r="AR4641" t="str">
        <f t="shared" si="895"/>
        <v>1-Adjusted Base Budget</v>
      </c>
      <c r="AS4641" s="145" t="s">
        <v>1827</v>
      </c>
      <c r="AT4641" t="s">
        <v>213</v>
      </c>
      <c r="AV4641" t="str">
        <f t="shared" si="889"/>
        <v>ENGA</v>
      </c>
      <c r="AW4641" t="str">
        <f t="shared" si="888"/>
        <v>ENGAGEMENT</v>
      </c>
    </row>
    <row r="4642" spans="1:49">
      <c r="A4642" s="59">
        <v>2018</v>
      </c>
      <c r="B4642" t="s">
        <v>137</v>
      </c>
      <c r="C4642" t="s">
        <v>110</v>
      </c>
      <c r="D4642" t="s">
        <v>1505</v>
      </c>
      <c r="E4642" t="s">
        <v>1506</v>
      </c>
      <c r="F4642" t="s">
        <v>228</v>
      </c>
      <c r="H4642" t="s">
        <v>1507</v>
      </c>
      <c r="I4642" s="170" t="s">
        <v>108</v>
      </c>
      <c r="J4642" t="s">
        <v>109</v>
      </c>
      <c r="K4642" t="s">
        <v>214</v>
      </c>
      <c r="L4642" t="s">
        <v>410</v>
      </c>
      <c r="M4642" t="s">
        <v>411</v>
      </c>
      <c r="N4642" t="s">
        <v>217</v>
      </c>
      <c r="O4642" t="s">
        <v>263</v>
      </c>
      <c r="P4642" t="s">
        <v>379</v>
      </c>
      <c r="Q4642" t="s">
        <v>379</v>
      </c>
      <c r="R4642" t="s">
        <v>380</v>
      </c>
      <c r="S4642" t="s">
        <v>264</v>
      </c>
      <c r="T4642" t="s">
        <v>265</v>
      </c>
      <c r="U4642" s="61" t="s">
        <v>266</v>
      </c>
      <c r="V4642" t="s">
        <v>585</v>
      </c>
      <c r="W4642" t="s">
        <v>263</v>
      </c>
      <c r="X4642" s="59">
        <v>2000</v>
      </c>
      <c r="Y4642" s="59">
        <v>2000</v>
      </c>
      <c r="AA4642" s="146" t="str">
        <f t="shared" si="885"/>
        <v>EX</v>
      </c>
      <c r="AB4642" s="146">
        <f t="shared" si="887"/>
        <v>0</v>
      </c>
      <c r="AC4642" t="str">
        <f t="shared" si="890"/>
        <v>EX</v>
      </c>
      <c r="AD4642" s="74">
        <f t="shared" si="891"/>
        <v>2000</v>
      </c>
      <c r="AE4642" s="74">
        <f t="shared" si="896"/>
        <v>2000</v>
      </c>
      <c r="AF4642">
        <v>1</v>
      </c>
      <c r="AG4642">
        <v>0</v>
      </c>
      <c r="AH4642" s="74">
        <v>0</v>
      </c>
      <c r="AJ4642" s="74">
        <f t="shared" si="892"/>
        <v>0</v>
      </c>
      <c r="AK4642" s="74">
        <f t="shared" si="886"/>
        <v>2000</v>
      </c>
      <c r="AL4642" t="str">
        <f t="shared" si="893"/>
        <v>N</v>
      </c>
      <c r="AN4642" t="s">
        <v>110</v>
      </c>
      <c r="AO4642" t="s">
        <v>109</v>
      </c>
      <c r="AP4642" t="str">
        <f t="shared" si="894"/>
        <v>9B</v>
      </c>
      <c r="AQ4642" s="145" t="s">
        <v>1826</v>
      </c>
      <c r="AR4642" t="str">
        <f t="shared" si="895"/>
        <v>1-Adjusted Base Budget</v>
      </c>
      <c r="AS4642" s="145" t="s">
        <v>1827</v>
      </c>
      <c r="AT4642" t="s">
        <v>213</v>
      </c>
      <c r="AV4642" t="str">
        <f t="shared" si="889"/>
        <v>ENGA</v>
      </c>
      <c r="AW4642" t="str">
        <f t="shared" si="888"/>
        <v>ENGAGEMENT</v>
      </c>
    </row>
    <row r="4643" spans="1:49">
      <c r="A4643" s="59">
        <v>2018</v>
      </c>
      <c r="B4643" t="s">
        <v>137</v>
      </c>
      <c r="C4643" t="s">
        <v>110</v>
      </c>
      <c r="D4643" t="s">
        <v>1505</v>
      </c>
      <c r="E4643" t="s">
        <v>1520</v>
      </c>
      <c r="F4643" t="s">
        <v>228</v>
      </c>
      <c r="H4643" t="s">
        <v>1521</v>
      </c>
      <c r="I4643" s="170" t="s">
        <v>108</v>
      </c>
      <c r="J4643" t="s">
        <v>109</v>
      </c>
      <c r="K4643" t="s">
        <v>214</v>
      </c>
      <c r="L4643" t="s">
        <v>410</v>
      </c>
      <c r="M4643" t="s">
        <v>411</v>
      </c>
      <c r="N4643" t="s">
        <v>217</v>
      </c>
      <c r="O4643" t="s">
        <v>263</v>
      </c>
      <c r="P4643" t="s">
        <v>379</v>
      </c>
      <c r="Q4643" t="s">
        <v>379</v>
      </c>
      <c r="R4643" t="s">
        <v>380</v>
      </c>
      <c r="S4643" t="s">
        <v>264</v>
      </c>
      <c r="T4643" t="s">
        <v>265</v>
      </c>
      <c r="U4643" s="61" t="s">
        <v>266</v>
      </c>
      <c r="V4643" t="s">
        <v>585</v>
      </c>
      <c r="W4643" t="s">
        <v>263</v>
      </c>
      <c r="X4643" s="59">
        <v>5000</v>
      </c>
      <c r="Y4643" s="59">
        <v>5000</v>
      </c>
      <c r="AA4643" s="146" t="str">
        <f t="shared" si="885"/>
        <v>EX</v>
      </c>
      <c r="AB4643" s="146">
        <f t="shared" si="887"/>
        <v>0</v>
      </c>
      <c r="AC4643" t="str">
        <f t="shared" si="890"/>
        <v>EX</v>
      </c>
      <c r="AD4643" s="74">
        <f t="shared" si="891"/>
        <v>5000</v>
      </c>
      <c r="AE4643" s="74">
        <f t="shared" si="896"/>
        <v>5000</v>
      </c>
      <c r="AF4643">
        <v>1</v>
      </c>
      <c r="AG4643">
        <v>0</v>
      </c>
      <c r="AH4643" s="74">
        <v>0</v>
      </c>
      <c r="AJ4643" s="74">
        <f t="shared" si="892"/>
        <v>0</v>
      </c>
      <c r="AK4643" s="74">
        <f t="shared" si="886"/>
        <v>5000</v>
      </c>
      <c r="AL4643" t="str">
        <f t="shared" si="893"/>
        <v>N</v>
      </c>
      <c r="AN4643" t="s">
        <v>110</v>
      </c>
      <c r="AO4643" t="s">
        <v>109</v>
      </c>
      <c r="AP4643" t="str">
        <f t="shared" si="894"/>
        <v>9B</v>
      </c>
      <c r="AQ4643" s="145" t="s">
        <v>1826</v>
      </c>
      <c r="AR4643" t="str">
        <f t="shared" si="895"/>
        <v>1-Adjusted Base Budget</v>
      </c>
      <c r="AS4643" s="145" t="s">
        <v>1827</v>
      </c>
      <c r="AT4643" t="s">
        <v>213</v>
      </c>
      <c r="AV4643" t="str">
        <f t="shared" si="889"/>
        <v>ENGA</v>
      </c>
      <c r="AW4643" t="str">
        <f t="shared" si="888"/>
        <v>ENGAGEMENT</v>
      </c>
    </row>
    <row r="4644" spans="1:49">
      <c r="A4644" s="59">
        <v>2018</v>
      </c>
      <c r="B4644" t="s">
        <v>137</v>
      </c>
      <c r="C4644" t="s">
        <v>110</v>
      </c>
      <c r="D4644" t="s">
        <v>1505</v>
      </c>
      <c r="E4644" t="s">
        <v>1512</v>
      </c>
      <c r="F4644" t="s">
        <v>228</v>
      </c>
      <c r="H4644" t="s">
        <v>1513</v>
      </c>
      <c r="I4644" s="170" t="s">
        <v>108</v>
      </c>
      <c r="J4644" t="s">
        <v>109</v>
      </c>
      <c r="K4644" t="s">
        <v>214</v>
      </c>
      <c r="L4644" t="s">
        <v>410</v>
      </c>
      <c r="M4644" t="s">
        <v>411</v>
      </c>
      <c r="N4644" t="s">
        <v>217</v>
      </c>
      <c r="O4644" t="s">
        <v>263</v>
      </c>
      <c r="P4644" t="s">
        <v>379</v>
      </c>
      <c r="Q4644" t="s">
        <v>379</v>
      </c>
      <c r="R4644" t="s">
        <v>380</v>
      </c>
      <c r="S4644" t="s">
        <v>264</v>
      </c>
      <c r="T4644" t="s">
        <v>265</v>
      </c>
      <c r="U4644" s="61" t="s">
        <v>266</v>
      </c>
      <c r="V4644" t="s">
        <v>585</v>
      </c>
      <c r="W4644" t="s">
        <v>263</v>
      </c>
      <c r="X4644" s="59">
        <v>11000</v>
      </c>
      <c r="Y4644" s="59">
        <v>11000</v>
      </c>
      <c r="AA4644" s="146" t="str">
        <f t="shared" si="885"/>
        <v>EX</v>
      </c>
      <c r="AB4644" s="146">
        <f t="shared" si="887"/>
        <v>0</v>
      </c>
      <c r="AC4644" t="str">
        <f t="shared" si="890"/>
        <v>EX</v>
      </c>
      <c r="AD4644" s="74">
        <f t="shared" si="891"/>
        <v>11000</v>
      </c>
      <c r="AE4644" s="74">
        <f t="shared" si="896"/>
        <v>11000</v>
      </c>
      <c r="AF4644">
        <v>1</v>
      </c>
      <c r="AG4644">
        <v>0</v>
      </c>
      <c r="AH4644" s="74">
        <v>0</v>
      </c>
      <c r="AJ4644" s="74">
        <f t="shared" si="892"/>
        <v>0</v>
      </c>
      <c r="AK4644" s="74">
        <f t="shared" si="886"/>
        <v>11000</v>
      </c>
      <c r="AL4644" t="str">
        <f t="shared" si="893"/>
        <v>N</v>
      </c>
      <c r="AN4644" t="s">
        <v>110</v>
      </c>
      <c r="AO4644" t="s">
        <v>109</v>
      </c>
      <c r="AP4644" t="str">
        <f t="shared" si="894"/>
        <v>9B</v>
      </c>
      <c r="AQ4644" s="145" t="s">
        <v>1826</v>
      </c>
      <c r="AR4644" t="str">
        <f t="shared" si="895"/>
        <v>1-Adjusted Base Budget</v>
      </c>
      <c r="AS4644" s="145" t="s">
        <v>1827</v>
      </c>
      <c r="AT4644" t="s">
        <v>213</v>
      </c>
      <c r="AV4644" t="str">
        <f t="shared" si="889"/>
        <v>ENGA</v>
      </c>
      <c r="AW4644" t="str">
        <f t="shared" si="888"/>
        <v>ENGAGEMENT</v>
      </c>
    </row>
    <row r="4645" spans="1:49">
      <c r="A4645" s="59">
        <v>2018</v>
      </c>
      <c r="B4645" t="s">
        <v>137</v>
      </c>
      <c r="C4645" t="s">
        <v>110</v>
      </c>
      <c r="D4645" t="s">
        <v>1505</v>
      </c>
      <c r="E4645" t="s">
        <v>1516</v>
      </c>
      <c r="F4645" t="s">
        <v>228</v>
      </c>
      <c r="H4645" t="s">
        <v>1517</v>
      </c>
      <c r="I4645" s="170" t="s">
        <v>108</v>
      </c>
      <c r="J4645" t="s">
        <v>109</v>
      </c>
      <c r="K4645" t="s">
        <v>214</v>
      </c>
      <c r="L4645" t="s">
        <v>412</v>
      </c>
      <c r="M4645" t="s">
        <v>413</v>
      </c>
      <c r="N4645" t="s">
        <v>217</v>
      </c>
      <c r="O4645" t="s">
        <v>263</v>
      </c>
      <c r="P4645" t="s">
        <v>414</v>
      </c>
      <c r="Q4645" t="s">
        <v>415</v>
      </c>
      <c r="R4645" t="s">
        <v>416</v>
      </c>
      <c r="S4645" t="s">
        <v>338</v>
      </c>
      <c r="T4645" t="s">
        <v>339</v>
      </c>
      <c r="U4645" s="61" t="s">
        <v>340</v>
      </c>
      <c r="V4645" t="s">
        <v>585</v>
      </c>
      <c r="W4645" t="s">
        <v>263</v>
      </c>
      <c r="X4645" s="59">
        <v>336163</v>
      </c>
      <c r="Y4645" s="59">
        <v>336163</v>
      </c>
      <c r="AA4645" s="146" t="str">
        <f t="shared" si="885"/>
        <v>EX</v>
      </c>
      <c r="AB4645" s="146">
        <f t="shared" si="887"/>
        <v>0</v>
      </c>
      <c r="AC4645" t="str">
        <f t="shared" si="890"/>
        <v>EX</v>
      </c>
      <c r="AD4645" s="74">
        <f t="shared" si="891"/>
        <v>336163</v>
      </c>
      <c r="AE4645" s="74">
        <f t="shared" si="896"/>
        <v>336163</v>
      </c>
      <c r="AF4645">
        <v>1</v>
      </c>
      <c r="AG4645">
        <v>0</v>
      </c>
      <c r="AH4645" s="74">
        <v>0</v>
      </c>
      <c r="AJ4645" s="74">
        <f t="shared" si="892"/>
        <v>0</v>
      </c>
      <c r="AK4645" s="74">
        <f t="shared" si="886"/>
        <v>336163</v>
      </c>
      <c r="AL4645" t="str">
        <f t="shared" si="893"/>
        <v>N</v>
      </c>
      <c r="AN4645" t="s">
        <v>110</v>
      </c>
      <c r="AO4645" t="s">
        <v>109</v>
      </c>
      <c r="AP4645" t="str">
        <f t="shared" si="894"/>
        <v>9B</v>
      </c>
      <c r="AQ4645" s="145" t="s">
        <v>1826</v>
      </c>
      <c r="AR4645" t="str">
        <f t="shared" si="895"/>
        <v>1-Adjusted Base Budget</v>
      </c>
      <c r="AS4645" s="145" t="s">
        <v>1827</v>
      </c>
      <c r="AT4645" t="s">
        <v>213</v>
      </c>
      <c r="AV4645" t="str">
        <f t="shared" si="889"/>
        <v>ENGA</v>
      </c>
      <c r="AW4645" t="str">
        <f t="shared" si="888"/>
        <v>ENGAGEMENT</v>
      </c>
    </row>
    <row r="4646" spans="1:49">
      <c r="A4646" s="59">
        <v>2018</v>
      </c>
      <c r="B4646" t="s">
        <v>137</v>
      </c>
      <c r="C4646" t="s">
        <v>110</v>
      </c>
      <c r="D4646" t="s">
        <v>1505</v>
      </c>
      <c r="E4646" t="s">
        <v>1518</v>
      </c>
      <c r="F4646" t="s">
        <v>228</v>
      </c>
      <c r="H4646" t="s">
        <v>1519</v>
      </c>
      <c r="I4646" s="170" t="s">
        <v>108</v>
      </c>
      <c r="J4646" t="s">
        <v>109</v>
      </c>
      <c r="K4646" t="s">
        <v>214</v>
      </c>
      <c r="L4646" t="s">
        <v>412</v>
      </c>
      <c r="M4646" t="s">
        <v>413</v>
      </c>
      <c r="N4646" t="s">
        <v>217</v>
      </c>
      <c r="O4646" t="s">
        <v>263</v>
      </c>
      <c r="P4646" t="s">
        <v>414</v>
      </c>
      <c r="Q4646" t="s">
        <v>415</v>
      </c>
      <c r="R4646" t="s">
        <v>416</v>
      </c>
      <c r="S4646" t="s">
        <v>338</v>
      </c>
      <c r="T4646" t="s">
        <v>339</v>
      </c>
      <c r="U4646" s="61" t="s">
        <v>340</v>
      </c>
      <c r="V4646" t="s">
        <v>585</v>
      </c>
      <c r="W4646" t="s">
        <v>263</v>
      </c>
      <c r="X4646" s="59">
        <v>203091</v>
      </c>
      <c r="Y4646" s="59">
        <v>203091</v>
      </c>
      <c r="AA4646" s="146" t="str">
        <f t="shared" si="885"/>
        <v>EX</v>
      </c>
      <c r="AB4646" s="146">
        <f t="shared" si="887"/>
        <v>0</v>
      </c>
      <c r="AC4646" t="str">
        <f t="shared" si="890"/>
        <v>EX</v>
      </c>
      <c r="AD4646" s="74">
        <f t="shared" si="891"/>
        <v>203091</v>
      </c>
      <c r="AE4646" s="74">
        <f t="shared" si="896"/>
        <v>203091</v>
      </c>
      <c r="AF4646">
        <v>1</v>
      </c>
      <c r="AG4646">
        <v>0</v>
      </c>
      <c r="AH4646" s="74">
        <v>0</v>
      </c>
      <c r="AJ4646" s="74">
        <f t="shared" si="892"/>
        <v>0</v>
      </c>
      <c r="AK4646" s="74">
        <f t="shared" si="886"/>
        <v>203091</v>
      </c>
      <c r="AL4646" t="str">
        <f t="shared" si="893"/>
        <v>N</v>
      </c>
      <c r="AN4646" t="s">
        <v>110</v>
      </c>
      <c r="AO4646" t="s">
        <v>109</v>
      </c>
      <c r="AP4646" t="str">
        <f t="shared" si="894"/>
        <v>9B</v>
      </c>
      <c r="AQ4646" s="145" t="s">
        <v>1826</v>
      </c>
      <c r="AR4646" t="str">
        <f t="shared" si="895"/>
        <v>1-Adjusted Base Budget</v>
      </c>
      <c r="AS4646" s="145" t="s">
        <v>1827</v>
      </c>
      <c r="AT4646" t="s">
        <v>213</v>
      </c>
      <c r="AV4646" t="str">
        <f t="shared" si="889"/>
        <v>ENGA</v>
      </c>
      <c r="AW4646" t="str">
        <f t="shared" si="888"/>
        <v>ENGAGEMENT</v>
      </c>
    </row>
    <row r="4647" spans="1:49">
      <c r="A4647" s="59">
        <v>2018</v>
      </c>
      <c r="B4647" t="s">
        <v>137</v>
      </c>
      <c r="C4647" t="s">
        <v>110</v>
      </c>
      <c r="D4647" t="s">
        <v>1505</v>
      </c>
      <c r="E4647" t="s">
        <v>1514</v>
      </c>
      <c r="F4647" t="s">
        <v>228</v>
      </c>
      <c r="H4647" t="s">
        <v>1515</v>
      </c>
      <c r="I4647" s="170" t="s">
        <v>108</v>
      </c>
      <c r="J4647" t="s">
        <v>109</v>
      </c>
      <c r="K4647" t="s">
        <v>214</v>
      </c>
      <c r="L4647" t="s">
        <v>412</v>
      </c>
      <c r="M4647" t="s">
        <v>413</v>
      </c>
      <c r="N4647" t="s">
        <v>217</v>
      </c>
      <c r="O4647" t="s">
        <v>263</v>
      </c>
      <c r="P4647" t="s">
        <v>414</v>
      </c>
      <c r="Q4647" t="s">
        <v>415</v>
      </c>
      <c r="R4647" t="s">
        <v>416</v>
      </c>
      <c r="S4647" t="s">
        <v>338</v>
      </c>
      <c r="T4647" t="s">
        <v>339</v>
      </c>
      <c r="U4647" s="61" t="s">
        <v>340</v>
      </c>
      <c r="V4647" t="s">
        <v>585</v>
      </c>
      <c r="W4647" t="s">
        <v>263</v>
      </c>
      <c r="X4647" s="59">
        <v>374287</v>
      </c>
      <c r="Y4647" s="59">
        <v>361986</v>
      </c>
      <c r="AA4647" s="146" t="str">
        <f t="shared" si="885"/>
        <v>EX</v>
      </c>
      <c r="AB4647" s="146">
        <f t="shared" si="887"/>
        <v>0</v>
      </c>
      <c r="AC4647" t="str">
        <f t="shared" si="890"/>
        <v>EX</v>
      </c>
      <c r="AD4647" s="74">
        <f t="shared" si="891"/>
        <v>361986</v>
      </c>
      <c r="AE4647" s="74">
        <f t="shared" si="896"/>
        <v>361986</v>
      </c>
      <c r="AF4647">
        <v>1</v>
      </c>
      <c r="AG4647">
        <v>0</v>
      </c>
      <c r="AH4647" s="74">
        <v>0</v>
      </c>
      <c r="AJ4647" s="74">
        <f t="shared" si="892"/>
        <v>0</v>
      </c>
      <c r="AK4647" s="74">
        <f t="shared" si="886"/>
        <v>361986</v>
      </c>
      <c r="AL4647" t="str">
        <f t="shared" si="893"/>
        <v>N</v>
      </c>
      <c r="AN4647" t="s">
        <v>110</v>
      </c>
      <c r="AO4647" t="s">
        <v>109</v>
      </c>
      <c r="AP4647" t="str">
        <f t="shared" si="894"/>
        <v>9B</v>
      </c>
      <c r="AQ4647" s="145" t="s">
        <v>1826</v>
      </c>
      <c r="AR4647" t="str">
        <f t="shared" si="895"/>
        <v>1-Adjusted Base Budget</v>
      </c>
      <c r="AS4647" s="145" t="s">
        <v>1827</v>
      </c>
      <c r="AT4647" t="s">
        <v>213</v>
      </c>
      <c r="AV4647" t="str">
        <f t="shared" si="889"/>
        <v>ENGA</v>
      </c>
      <c r="AW4647" t="str">
        <f t="shared" si="888"/>
        <v>ENGAGEMENT</v>
      </c>
    </row>
    <row r="4648" spans="1:49">
      <c r="A4648" s="59">
        <v>2018</v>
      </c>
      <c r="B4648" t="s">
        <v>137</v>
      </c>
      <c r="C4648" t="s">
        <v>110</v>
      </c>
      <c r="D4648" t="s">
        <v>1505</v>
      </c>
      <c r="E4648" t="s">
        <v>1516</v>
      </c>
      <c r="F4648" t="s">
        <v>228</v>
      </c>
      <c r="H4648" t="s">
        <v>1517</v>
      </c>
      <c r="I4648" s="170" t="s">
        <v>108</v>
      </c>
      <c r="J4648" t="s">
        <v>109</v>
      </c>
      <c r="K4648" t="s">
        <v>214</v>
      </c>
      <c r="L4648" t="s">
        <v>417</v>
      </c>
      <c r="M4648" t="s">
        <v>418</v>
      </c>
      <c r="N4648" t="s">
        <v>217</v>
      </c>
      <c r="O4648" t="s">
        <v>263</v>
      </c>
      <c r="P4648" t="s">
        <v>414</v>
      </c>
      <c r="Q4648" t="s">
        <v>415</v>
      </c>
      <c r="R4648" t="s">
        <v>416</v>
      </c>
      <c r="S4648" t="s">
        <v>338</v>
      </c>
      <c r="T4648" t="s">
        <v>339</v>
      </c>
      <c r="U4648" s="61" t="s">
        <v>340</v>
      </c>
      <c r="V4648" t="s">
        <v>585</v>
      </c>
      <c r="W4648" t="s">
        <v>263</v>
      </c>
      <c r="X4648" s="59">
        <v>118673</v>
      </c>
      <c r="Y4648" s="59">
        <v>118673</v>
      </c>
      <c r="AA4648" s="146" t="str">
        <f t="shared" si="885"/>
        <v>EX</v>
      </c>
      <c r="AB4648" s="146">
        <f t="shared" si="887"/>
        <v>0</v>
      </c>
      <c r="AC4648" t="str">
        <f t="shared" si="890"/>
        <v>EX</v>
      </c>
      <c r="AD4648" s="74">
        <f t="shared" si="891"/>
        <v>118673</v>
      </c>
      <c r="AE4648" s="74">
        <f t="shared" si="896"/>
        <v>118673</v>
      </c>
      <c r="AF4648">
        <v>1</v>
      </c>
      <c r="AG4648">
        <v>0</v>
      </c>
      <c r="AH4648" s="74">
        <v>0</v>
      </c>
      <c r="AJ4648" s="74">
        <f t="shared" si="892"/>
        <v>0</v>
      </c>
      <c r="AK4648" s="74">
        <f t="shared" si="886"/>
        <v>118673</v>
      </c>
      <c r="AL4648" t="str">
        <f t="shared" si="893"/>
        <v>N</v>
      </c>
      <c r="AN4648" t="s">
        <v>110</v>
      </c>
      <c r="AO4648" t="s">
        <v>109</v>
      </c>
      <c r="AP4648" t="str">
        <f t="shared" si="894"/>
        <v>9B</v>
      </c>
      <c r="AQ4648" s="145" t="s">
        <v>1826</v>
      </c>
      <c r="AR4648" t="str">
        <f t="shared" si="895"/>
        <v>1-Adjusted Base Budget</v>
      </c>
      <c r="AS4648" s="145" t="s">
        <v>1827</v>
      </c>
      <c r="AT4648" t="s">
        <v>213</v>
      </c>
      <c r="AV4648" t="str">
        <f t="shared" si="889"/>
        <v>ENGA</v>
      </c>
      <c r="AW4648" t="str">
        <f t="shared" si="888"/>
        <v>ENGAGEMENT</v>
      </c>
    </row>
    <row r="4649" spans="1:49">
      <c r="A4649" s="59">
        <v>2018</v>
      </c>
      <c r="B4649" t="s">
        <v>137</v>
      </c>
      <c r="C4649" t="s">
        <v>110</v>
      </c>
      <c r="D4649" t="s">
        <v>1505</v>
      </c>
      <c r="E4649" t="s">
        <v>1518</v>
      </c>
      <c r="F4649" t="s">
        <v>228</v>
      </c>
      <c r="H4649" t="s">
        <v>1519</v>
      </c>
      <c r="I4649" s="170" t="s">
        <v>108</v>
      </c>
      <c r="J4649" t="s">
        <v>109</v>
      </c>
      <c r="K4649" t="s">
        <v>214</v>
      </c>
      <c r="L4649" t="s">
        <v>417</v>
      </c>
      <c r="M4649" t="s">
        <v>418</v>
      </c>
      <c r="N4649" t="s">
        <v>217</v>
      </c>
      <c r="O4649" t="s">
        <v>263</v>
      </c>
      <c r="P4649" t="s">
        <v>414</v>
      </c>
      <c r="Q4649" t="s">
        <v>415</v>
      </c>
      <c r="R4649" t="s">
        <v>416</v>
      </c>
      <c r="S4649" t="s">
        <v>338</v>
      </c>
      <c r="T4649" t="s">
        <v>339</v>
      </c>
      <c r="U4649" s="61" t="s">
        <v>340</v>
      </c>
      <c r="V4649" t="s">
        <v>585</v>
      </c>
      <c r="W4649" t="s">
        <v>263</v>
      </c>
      <c r="X4649" s="59">
        <v>71580</v>
      </c>
      <c r="Y4649" s="59">
        <v>71580</v>
      </c>
      <c r="AA4649" s="146" t="str">
        <f t="shared" ref="AA4649:AA4712" si="897">IF(P4649 ="CORI","IN",IF(P4649 ="TRIN","IN",O4649))</f>
        <v>EX</v>
      </c>
      <c r="AB4649" s="146">
        <f t="shared" si="887"/>
        <v>0</v>
      </c>
      <c r="AC4649" t="str">
        <f t="shared" si="890"/>
        <v>EX</v>
      </c>
      <c r="AD4649" s="74">
        <f t="shared" si="891"/>
        <v>71580</v>
      </c>
      <c r="AE4649" s="74">
        <f t="shared" si="896"/>
        <v>71580</v>
      </c>
      <c r="AF4649">
        <v>1</v>
      </c>
      <c r="AG4649">
        <v>0</v>
      </c>
      <c r="AH4649" s="74">
        <v>0</v>
      </c>
      <c r="AJ4649" s="74">
        <f t="shared" si="892"/>
        <v>0</v>
      </c>
      <c r="AK4649" s="74">
        <f t="shared" si="886"/>
        <v>71580</v>
      </c>
      <c r="AL4649" t="str">
        <f t="shared" si="893"/>
        <v>N</v>
      </c>
      <c r="AN4649" t="s">
        <v>110</v>
      </c>
      <c r="AO4649" t="s">
        <v>109</v>
      </c>
      <c r="AP4649" t="str">
        <f t="shared" si="894"/>
        <v>9B</v>
      </c>
      <c r="AQ4649" s="145" t="s">
        <v>1826</v>
      </c>
      <c r="AR4649" t="str">
        <f t="shared" si="895"/>
        <v>1-Adjusted Base Budget</v>
      </c>
      <c r="AS4649" s="145" t="s">
        <v>1827</v>
      </c>
      <c r="AT4649" t="s">
        <v>213</v>
      </c>
      <c r="AV4649" t="str">
        <f t="shared" si="889"/>
        <v>ENGA</v>
      </c>
      <c r="AW4649" t="str">
        <f t="shared" si="888"/>
        <v>ENGAGEMENT</v>
      </c>
    </row>
    <row r="4650" spans="1:49">
      <c r="A4650" s="59">
        <v>2018</v>
      </c>
      <c r="B4650" t="s">
        <v>137</v>
      </c>
      <c r="C4650" t="s">
        <v>110</v>
      </c>
      <c r="D4650" t="s">
        <v>1505</v>
      </c>
      <c r="E4650" t="s">
        <v>1512</v>
      </c>
      <c r="F4650" t="s">
        <v>228</v>
      </c>
      <c r="H4650" t="s">
        <v>1513</v>
      </c>
      <c r="I4650" s="170" t="s">
        <v>108</v>
      </c>
      <c r="J4650" t="s">
        <v>109</v>
      </c>
      <c r="K4650" t="s">
        <v>214</v>
      </c>
      <c r="L4650" t="s">
        <v>417</v>
      </c>
      <c r="M4650" t="s">
        <v>418</v>
      </c>
      <c r="N4650" t="s">
        <v>217</v>
      </c>
      <c r="O4650" t="s">
        <v>263</v>
      </c>
      <c r="P4650" t="s">
        <v>414</v>
      </c>
      <c r="Q4650" t="s">
        <v>415</v>
      </c>
      <c r="R4650" t="s">
        <v>416</v>
      </c>
      <c r="S4650" t="s">
        <v>338</v>
      </c>
      <c r="T4650" t="s">
        <v>339</v>
      </c>
      <c r="U4650" s="61" t="s">
        <v>340</v>
      </c>
      <c r="V4650" t="s">
        <v>585</v>
      </c>
      <c r="W4650" t="s">
        <v>263</v>
      </c>
      <c r="X4650" s="59">
        <v>1233</v>
      </c>
      <c r="Y4650" s="59">
        <v>1233</v>
      </c>
      <c r="AA4650" s="146" t="str">
        <f t="shared" si="897"/>
        <v>EX</v>
      </c>
      <c r="AB4650" s="146">
        <f t="shared" si="887"/>
        <v>0</v>
      </c>
      <c r="AC4650" t="str">
        <f t="shared" si="890"/>
        <v>EX</v>
      </c>
      <c r="AD4650" s="74">
        <f t="shared" si="891"/>
        <v>1233</v>
      </c>
      <c r="AE4650" s="74">
        <f t="shared" si="896"/>
        <v>1233</v>
      </c>
      <c r="AF4650">
        <v>1</v>
      </c>
      <c r="AG4650">
        <v>0</v>
      </c>
      <c r="AH4650" s="74">
        <v>0</v>
      </c>
      <c r="AJ4650" s="74">
        <f t="shared" si="892"/>
        <v>0</v>
      </c>
      <c r="AK4650" s="74">
        <f t="shared" si="886"/>
        <v>1233</v>
      </c>
      <c r="AL4650" t="str">
        <f t="shared" si="893"/>
        <v>N</v>
      </c>
      <c r="AN4650" t="s">
        <v>110</v>
      </c>
      <c r="AO4650" t="s">
        <v>109</v>
      </c>
      <c r="AP4650" t="str">
        <f t="shared" si="894"/>
        <v>9B</v>
      </c>
      <c r="AQ4650" s="145" t="s">
        <v>1826</v>
      </c>
      <c r="AR4650" t="str">
        <f t="shared" si="895"/>
        <v>1-Adjusted Base Budget</v>
      </c>
      <c r="AS4650" s="145" t="s">
        <v>1827</v>
      </c>
      <c r="AT4650" t="s">
        <v>213</v>
      </c>
      <c r="AV4650" t="str">
        <f t="shared" si="889"/>
        <v>ENGA</v>
      </c>
      <c r="AW4650" t="str">
        <f t="shared" si="888"/>
        <v>ENGAGEMENT</v>
      </c>
    </row>
    <row r="4651" spans="1:49">
      <c r="A4651" s="59">
        <v>2018</v>
      </c>
      <c r="B4651" t="s">
        <v>137</v>
      </c>
      <c r="C4651" t="s">
        <v>110</v>
      </c>
      <c r="D4651" t="s">
        <v>1505</v>
      </c>
      <c r="E4651" t="s">
        <v>1514</v>
      </c>
      <c r="F4651" t="s">
        <v>228</v>
      </c>
      <c r="H4651" t="s">
        <v>1515</v>
      </c>
      <c r="I4651" s="170" t="s">
        <v>108</v>
      </c>
      <c r="J4651" t="s">
        <v>109</v>
      </c>
      <c r="K4651" t="s">
        <v>214</v>
      </c>
      <c r="L4651" t="s">
        <v>417</v>
      </c>
      <c r="M4651" t="s">
        <v>418</v>
      </c>
      <c r="N4651" t="s">
        <v>217</v>
      </c>
      <c r="O4651" t="s">
        <v>263</v>
      </c>
      <c r="P4651" t="s">
        <v>414</v>
      </c>
      <c r="Q4651" t="s">
        <v>415</v>
      </c>
      <c r="R4651" t="s">
        <v>416</v>
      </c>
      <c r="S4651" t="s">
        <v>338</v>
      </c>
      <c r="T4651" t="s">
        <v>339</v>
      </c>
      <c r="U4651" s="61" t="s">
        <v>340</v>
      </c>
      <c r="V4651" t="s">
        <v>585</v>
      </c>
      <c r="W4651" t="s">
        <v>263</v>
      </c>
      <c r="X4651" s="59">
        <v>135190</v>
      </c>
      <c r="Y4651" s="59">
        <v>130998</v>
      </c>
      <c r="AA4651" s="146" t="str">
        <f t="shared" si="897"/>
        <v>EX</v>
      </c>
      <c r="AB4651" s="146">
        <f t="shared" si="887"/>
        <v>0</v>
      </c>
      <c r="AC4651" t="str">
        <f t="shared" si="890"/>
        <v>EX</v>
      </c>
      <c r="AD4651" s="74">
        <f t="shared" si="891"/>
        <v>130998</v>
      </c>
      <c r="AE4651" s="74">
        <f t="shared" si="896"/>
        <v>130998</v>
      </c>
      <c r="AF4651">
        <v>1</v>
      </c>
      <c r="AG4651">
        <v>0</v>
      </c>
      <c r="AH4651" s="74">
        <v>0</v>
      </c>
      <c r="AJ4651" s="74">
        <f t="shared" si="892"/>
        <v>0</v>
      </c>
      <c r="AK4651" s="74">
        <f t="shared" si="886"/>
        <v>130998</v>
      </c>
      <c r="AL4651" t="str">
        <f t="shared" si="893"/>
        <v>N</v>
      </c>
      <c r="AN4651" t="s">
        <v>110</v>
      </c>
      <c r="AO4651" t="s">
        <v>109</v>
      </c>
      <c r="AP4651" t="str">
        <f t="shared" si="894"/>
        <v>9B</v>
      </c>
      <c r="AQ4651" s="145" t="s">
        <v>1826</v>
      </c>
      <c r="AR4651" t="str">
        <f t="shared" si="895"/>
        <v>1-Adjusted Base Budget</v>
      </c>
      <c r="AS4651" s="145" t="s">
        <v>1827</v>
      </c>
      <c r="AT4651" t="s">
        <v>213</v>
      </c>
      <c r="AV4651" t="str">
        <f t="shared" si="889"/>
        <v>ENGA</v>
      </c>
      <c r="AW4651" t="str">
        <f t="shared" si="888"/>
        <v>ENGAGEMENT</v>
      </c>
    </row>
    <row r="4652" spans="1:49">
      <c r="A4652" s="59">
        <v>2018</v>
      </c>
      <c r="B4652" t="s">
        <v>137</v>
      </c>
      <c r="C4652" t="s">
        <v>110</v>
      </c>
      <c r="D4652" t="s">
        <v>1505</v>
      </c>
      <c r="E4652" t="s">
        <v>1516</v>
      </c>
      <c r="F4652" t="s">
        <v>228</v>
      </c>
      <c r="H4652" t="s">
        <v>1517</v>
      </c>
      <c r="I4652" s="170" t="s">
        <v>108</v>
      </c>
      <c r="J4652" t="s">
        <v>109</v>
      </c>
      <c r="K4652" t="s">
        <v>214</v>
      </c>
      <c r="L4652" t="s">
        <v>419</v>
      </c>
      <c r="M4652" t="s">
        <v>420</v>
      </c>
      <c r="N4652" t="s">
        <v>217</v>
      </c>
      <c r="O4652" t="s">
        <v>263</v>
      </c>
      <c r="P4652" t="s">
        <v>414</v>
      </c>
      <c r="Q4652" t="s">
        <v>415</v>
      </c>
      <c r="R4652" t="s">
        <v>416</v>
      </c>
      <c r="S4652" t="s">
        <v>338</v>
      </c>
      <c r="T4652" t="s">
        <v>339</v>
      </c>
      <c r="U4652" s="61" t="s">
        <v>340</v>
      </c>
      <c r="V4652" t="s">
        <v>585</v>
      </c>
      <c r="W4652" t="s">
        <v>263</v>
      </c>
      <c r="X4652" s="59">
        <v>216042</v>
      </c>
      <c r="Y4652" s="59">
        <v>216042</v>
      </c>
      <c r="AA4652" s="146" t="str">
        <f t="shared" si="897"/>
        <v>EX</v>
      </c>
      <c r="AB4652" s="146">
        <f t="shared" si="887"/>
        <v>0</v>
      </c>
      <c r="AC4652" t="str">
        <f t="shared" si="890"/>
        <v>EX</v>
      </c>
      <c r="AD4652" s="74">
        <f t="shared" si="891"/>
        <v>216042</v>
      </c>
      <c r="AE4652" s="74">
        <f t="shared" si="896"/>
        <v>216042</v>
      </c>
      <c r="AF4652">
        <v>1</v>
      </c>
      <c r="AG4652">
        <v>0</v>
      </c>
      <c r="AH4652" s="74">
        <v>0</v>
      </c>
      <c r="AJ4652" s="74">
        <f t="shared" si="892"/>
        <v>0</v>
      </c>
      <c r="AK4652" s="74">
        <f t="shared" si="886"/>
        <v>216042</v>
      </c>
      <c r="AL4652" t="str">
        <f t="shared" si="893"/>
        <v>N</v>
      </c>
      <c r="AN4652" t="s">
        <v>110</v>
      </c>
      <c r="AO4652" t="s">
        <v>109</v>
      </c>
      <c r="AP4652" t="str">
        <f t="shared" si="894"/>
        <v>9B</v>
      </c>
      <c r="AQ4652" s="145" t="s">
        <v>1826</v>
      </c>
      <c r="AR4652" t="str">
        <f t="shared" si="895"/>
        <v>1-Adjusted Base Budget</v>
      </c>
      <c r="AS4652" s="145" t="s">
        <v>1827</v>
      </c>
      <c r="AT4652" t="s">
        <v>213</v>
      </c>
      <c r="AV4652" t="str">
        <f t="shared" si="889"/>
        <v>ENGA</v>
      </c>
      <c r="AW4652" t="str">
        <f t="shared" si="888"/>
        <v>ENGAGEMENT</v>
      </c>
    </row>
    <row r="4653" spans="1:49">
      <c r="A4653" s="59">
        <v>2018</v>
      </c>
      <c r="B4653" t="s">
        <v>137</v>
      </c>
      <c r="C4653" t="s">
        <v>110</v>
      </c>
      <c r="D4653" t="s">
        <v>1505</v>
      </c>
      <c r="E4653" t="s">
        <v>1518</v>
      </c>
      <c r="F4653" t="s">
        <v>228</v>
      </c>
      <c r="H4653" t="s">
        <v>1519</v>
      </c>
      <c r="I4653" s="170" t="s">
        <v>108</v>
      </c>
      <c r="J4653" t="s">
        <v>109</v>
      </c>
      <c r="K4653" t="s">
        <v>214</v>
      </c>
      <c r="L4653" t="s">
        <v>419</v>
      </c>
      <c r="M4653" t="s">
        <v>420</v>
      </c>
      <c r="N4653" t="s">
        <v>217</v>
      </c>
      <c r="O4653" t="s">
        <v>263</v>
      </c>
      <c r="P4653" t="s">
        <v>414</v>
      </c>
      <c r="Q4653" t="s">
        <v>415</v>
      </c>
      <c r="R4653" t="s">
        <v>416</v>
      </c>
      <c r="S4653" t="s">
        <v>338</v>
      </c>
      <c r="T4653" t="s">
        <v>339</v>
      </c>
      <c r="U4653" s="61" t="s">
        <v>340</v>
      </c>
      <c r="V4653" t="s">
        <v>585</v>
      </c>
      <c r="W4653" t="s">
        <v>263</v>
      </c>
      <c r="X4653" s="59">
        <v>134182</v>
      </c>
      <c r="Y4653" s="59">
        <v>134182</v>
      </c>
      <c r="AA4653" s="146" t="str">
        <f t="shared" si="897"/>
        <v>EX</v>
      </c>
      <c r="AB4653" s="146">
        <f t="shared" si="887"/>
        <v>0</v>
      </c>
      <c r="AC4653" t="str">
        <f t="shared" si="890"/>
        <v>EX</v>
      </c>
      <c r="AD4653" s="74">
        <f t="shared" si="891"/>
        <v>134182</v>
      </c>
      <c r="AE4653" s="74">
        <f t="shared" si="896"/>
        <v>134182</v>
      </c>
      <c r="AF4653">
        <v>1</v>
      </c>
      <c r="AG4653">
        <v>0</v>
      </c>
      <c r="AH4653" s="74">
        <v>0</v>
      </c>
      <c r="AJ4653" s="74">
        <f t="shared" si="892"/>
        <v>0</v>
      </c>
      <c r="AK4653" s="74">
        <f t="shared" si="886"/>
        <v>134182</v>
      </c>
      <c r="AL4653" t="str">
        <f t="shared" si="893"/>
        <v>N</v>
      </c>
      <c r="AN4653" t="s">
        <v>110</v>
      </c>
      <c r="AO4653" t="s">
        <v>109</v>
      </c>
      <c r="AP4653" t="str">
        <f t="shared" si="894"/>
        <v>9B</v>
      </c>
      <c r="AQ4653" s="145" t="s">
        <v>1826</v>
      </c>
      <c r="AR4653" t="str">
        <f t="shared" si="895"/>
        <v>1-Adjusted Base Budget</v>
      </c>
      <c r="AS4653" s="145" t="s">
        <v>1827</v>
      </c>
      <c r="AT4653" t="s">
        <v>213</v>
      </c>
      <c r="AV4653" t="str">
        <f t="shared" si="889"/>
        <v>ENGA</v>
      </c>
      <c r="AW4653" t="str">
        <f t="shared" si="888"/>
        <v>ENGAGEMENT</v>
      </c>
    </row>
    <row r="4654" spans="1:49">
      <c r="A4654" s="59">
        <v>2018</v>
      </c>
      <c r="B4654" t="s">
        <v>137</v>
      </c>
      <c r="C4654" t="s">
        <v>110</v>
      </c>
      <c r="D4654" t="s">
        <v>1505</v>
      </c>
      <c r="E4654" t="s">
        <v>1514</v>
      </c>
      <c r="F4654" t="s">
        <v>228</v>
      </c>
      <c r="H4654" t="s">
        <v>1515</v>
      </c>
      <c r="I4654" s="170" t="s">
        <v>108</v>
      </c>
      <c r="J4654" t="s">
        <v>109</v>
      </c>
      <c r="K4654" t="s">
        <v>214</v>
      </c>
      <c r="L4654" t="s">
        <v>419</v>
      </c>
      <c r="M4654" t="s">
        <v>420</v>
      </c>
      <c r="N4654" t="s">
        <v>217</v>
      </c>
      <c r="O4654" t="s">
        <v>263</v>
      </c>
      <c r="P4654" t="s">
        <v>414</v>
      </c>
      <c r="Q4654" t="s">
        <v>415</v>
      </c>
      <c r="R4654" t="s">
        <v>416</v>
      </c>
      <c r="S4654" t="s">
        <v>338</v>
      </c>
      <c r="T4654" t="s">
        <v>339</v>
      </c>
      <c r="U4654" s="61" t="s">
        <v>340</v>
      </c>
      <c r="V4654" t="s">
        <v>585</v>
      </c>
      <c r="W4654" t="s">
        <v>263</v>
      </c>
      <c r="X4654" s="59">
        <v>227711</v>
      </c>
      <c r="Y4654" s="59">
        <v>219584</v>
      </c>
      <c r="AA4654" s="146" t="str">
        <f t="shared" si="897"/>
        <v>EX</v>
      </c>
      <c r="AB4654" s="146">
        <f t="shared" si="887"/>
        <v>0</v>
      </c>
      <c r="AC4654" t="str">
        <f t="shared" si="890"/>
        <v>EX</v>
      </c>
      <c r="AD4654" s="74">
        <f t="shared" si="891"/>
        <v>219584</v>
      </c>
      <c r="AE4654" s="74">
        <f t="shared" si="896"/>
        <v>219584</v>
      </c>
      <c r="AF4654">
        <v>1</v>
      </c>
      <c r="AG4654">
        <v>0</v>
      </c>
      <c r="AH4654" s="74">
        <v>0</v>
      </c>
      <c r="AJ4654" s="74">
        <f t="shared" si="892"/>
        <v>0</v>
      </c>
      <c r="AK4654" s="74">
        <f t="shared" si="886"/>
        <v>219584</v>
      </c>
      <c r="AL4654" t="str">
        <f t="shared" si="893"/>
        <v>N</v>
      </c>
      <c r="AN4654" t="s">
        <v>110</v>
      </c>
      <c r="AO4654" t="s">
        <v>109</v>
      </c>
      <c r="AP4654" t="str">
        <f t="shared" si="894"/>
        <v>9B</v>
      </c>
      <c r="AQ4654" s="145" t="s">
        <v>1826</v>
      </c>
      <c r="AR4654" t="str">
        <f t="shared" si="895"/>
        <v>1-Adjusted Base Budget</v>
      </c>
      <c r="AS4654" s="145" t="s">
        <v>1827</v>
      </c>
      <c r="AT4654" t="s">
        <v>213</v>
      </c>
      <c r="AV4654" t="str">
        <f t="shared" si="889"/>
        <v>ENGA</v>
      </c>
      <c r="AW4654" t="str">
        <f t="shared" si="888"/>
        <v>ENGAGEMENT</v>
      </c>
    </row>
    <row r="4655" spans="1:49">
      <c r="A4655" s="59">
        <v>2018</v>
      </c>
      <c r="B4655" t="s">
        <v>137</v>
      </c>
      <c r="C4655" t="s">
        <v>110</v>
      </c>
      <c r="D4655" t="s">
        <v>1505</v>
      </c>
      <c r="E4655" t="s">
        <v>1516</v>
      </c>
      <c r="F4655" t="s">
        <v>228</v>
      </c>
      <c r="H4655" t="s">
        <v>1517</v>
      </c>
      <c r="I4655" s="170" t="s">
        <v>108</v>
      </c>
      <c r="J4655" t="s">
        <v>109</v>
      </c>
      <c r="K4655" t="s">
        <v>214</v>
      </c>
      <c r="L4655" t="s">
        <v>568</v>
      </c>
      <c r="M4655" t="s">
        <v>569</v>
      </c>
      <c r="N4655" t="s">
        <v>217</v>
      </c>
      <c r="O4655" t="s">
        <v>263</v>
      </c>
      <c r="P4655" t="s">
        <v>414</v>
      </c>
      <c r="Q4655" t="s">
        <v>415</v>
      </c>
      <c r="R4655" t="s">
        <v>416</v>
      </c>
      <c r="S4655" t="s">
        <v>338</v>
      </c>
      <c r="T4655" t="s">
        <v>339</v>
      </c>
      <c r="U4655" s="61" t="s">
        <v>340</v>
      </c>
      <c r="V4655" t="s">
        <v>585</v>
      </c>
      <c r="W4655" t="s">
        <v>263</v>
      </c>
      <c r="X4655" s="59">
        <v>5494</v>
      </c>
      <c r="Y4655" s="59">
        <v>5494</v>
      </c>
      <c r="AA4655" s="146" t="str">
        <f t="shared" si="897"/>
        <v>EX</v>
      </c>
      <c r="AB4655" s="146">
        <f t="shared" si="887"/>
        <v>0</v>
      </c>
      <c r="AC4655" t="str">
        <f t="shared" si="890"/>
        <v>EX</v>
      </c>
      <c r="AD4655" s="74">
        <f t="shared" si="891"/>
        <v>5494</v>
      </c>
      <c r="AE4655" s="74">
        <f t="shared" si="896"/>
        <v>5494</v>
      </c>
      <c r="AF4655">
        <v>1</v>
      </c>
      <c r="AG4655">
        <v>0</v>
      </c>
      <c r="AH4655" s="74">
        <v>0</v>
      </c>
      <c r="AJ4655" s="74">
        <f t="shared" si="892"/>
        <v>0</v>
      </c>
      <c r="AK4655" s="74">
        <f t="shared" si="886"/>
        <v>5494</v>
      </c>
      <c r="AL4655" t="str">
        <f t="shared" si="893"/>
        <v>N</v>
      </c>
      <c r="AN4655" t="s">
        <v>110</v>
      </c>
      <c r="AO4655" t="s">
        <v>109</v>
      </c>
      <c r="AP4655" t="str">
        <f t="shared" si="894"/>
        <v>9B</v>
      </c>
      <c r="AQ4655" s="145" t="s">
        <v>1826</v>
      </c>
      <c r="AR4655" t="str">
        <f t="shared" si="895"/>
        <v>1-Adjusted Base Budget</v>
      </c>
      <c r="AS4655" s="145" t="s">
        <v>1827</v>
      </c>
      <c r="AT4655" t="s">
        <v>213</v>
      </c>
      <c r="AV4655" t="str">
        <f t="shared" si="889"/>
        <v>ENGA</v>
      </c>
      <c r="AW4655" t="str">
        <f t="shared" si="888"/>
        <v>ENGAGEMENT</v>
      </c>
    </row>
    <row r="4656" spans="1:49">
      <c r="A4656" s="59">
        <v>2018</v>
      </c>
      <c r="B4656" t="s">
        <v>137</v>
      </c>
      <c r="C4656" t="s">
        <v>110</v>
      </c>
      <c r="D4656" t="s">
        <v>1505</v>
      </c>
      <c r="E4656" t="s">
        <v>1514</v>
      </c>
      <c r="F4656" t="s">
        <v>228</v>
      </c>
      <c r="H4656" t="s">
        <v>1515</v>
      </c>
      <c r="I4656" s="170" t="s">
        <v>108</v>
      </c>
      <c r="J4656" t="s">
        <v>109</v>
      </c>
      <c r="K4656" t="s">
        <v>214</v>
      </c>
      <c r="L4656" t="s">
        <v>568</v>
      </c>
      <c r="M4656" t="s">
        <v>569</v>
      </c>
      <c r="N4656" t="s">
        <v>217</v>
      </c>
      <c r="O4656" t="s">
        <v>263</v>
      </c>
      <c r="P4656" t="s">
        <v>414</v>
      </c>
      <c r="Q4656" t="s">
        <v>415</v>
      </c>
      <c r="R4656" t="s">
        <v>416</v>
      </c>
      <c r="S4656" t="s">
        <v>338</v>
      </c>
      <c r="T4656" t="s">
        <v>339</v>
      </c>
      <c r="U4656" s="61" t="s">
        <v>340</v>
      </c>
      <c r="V4656" t="s">
        <v>585</v>
      </c>
      <c r="W4656" t="s">
        <v>263</v>
      </c>
      <c r="X4656" s="59">
        <v>17269</v>
      </c>
      <c r="Y4656" s="59">
        <v>17269</v>
      </c>
      <c r="AA4656" s="146" t="str">
        <f t="shared" si="897"/>
        <v>EX</v>
      </c>
      <c r="AB4656" s="146">
        <f t="shared" si="887"/>
        <v>0</v>
      </c>
      <c r="AC4656" t="str">
        <f t="shared" si="890"/>
        <v>EX</v>
      </c>
      <c r="AD4656" s="74">
        <f t="shared" si="891"/>
        <v>17269</v>
      </c>
      <c r="AE4656" s="74">
        <f t="shared" si="896"/>
        <v>17269</v>
      </c>
      <c r="AF4656">
        <v>1</v>
      </c>
      <c r="AG4656">
        <v>0</v>
      </c>
      <c r="AH4656" s="74">
        <v>0</v>
      </c>
      <c r="AJ4656" s="74">
        <f t="shared" si="892"/>
        <v>0</v>
      </c>
      <c r="AK4656" s="74">
        <f t="shared" si="886"/>
        <v>17269</v>
      </c>
      <c r="AL4656" t="str">
        <f t="shared" si="893"/>
        <v>N</v>
      </c>
      <c r="AN4656" t="s">
        <v>110</v>
      </c>
      <c r="AO4656" t="s">
        <v>109</v>
      </c>
      <c r="AP4656" t="str">
        <f t="shared" si="894"/>
        <v>9B</v>
      </c>
      <c r="AQ4656" s="145" t="s">
        <v>1826</v>
      </c>
      <c r="AR4656" t="str">
        <f t="shared" si="895"/>
        <v>1-Adjusted Base Budget</v>
      </c>
      <c r="AS4656" s="145" t="s">
        <v>1827</v>
      </c>
      <c r="AT4656" t="s">
        <v>213</v>
      </c>
      <c r="AV4656" t="str">
        <f t="shared" si="889"/>
        <v>ENGA</v>
      </c>
      <c r="AW4656" t="str">
        <f t="shared" si="888"/>
        <v>ENGAGEMENT</v>
      </c>
    </row>
    <row r="4657" spans="1:49">
      <c r="A4657" s="59">
        <v>2018</v>
      </c>
      <c r="B4657" t="s">
        <v>137</v>
      </c>
      <c r="C4657" t="s">
        <v>110</v>
      </c>
      <c r="D4657" t="s">
        <v>1505</v>
      </c>
      <c r="E4657" t="s">
        <v>1508</v>
      </c>
      <c r="F4657" t="s">
        <v>228</v>
      </c>
      <c r="H4657" t="s">
        <v>1509</v>
      </c>
      <c r="I4657" s="170" t="s">
        <v>108</v>
      </c>
      <c r="J4657" t="s">
        <v>109</v>
      </c>
      <c r="K4657" t="s">
        <v>214</v>
      </c>
      <c r="L4657" t="s">
        <v>421</v>
      </c>
      <c r="M4657" t="s">
        <v>422</v>
      </c>
      <c r="N4657" t="s">
        <v>217</v>
      </c>
      <c r="O4657" t="s">
        <v>263</v>
      </c>
      <c r="P4657" t="s">
        <v>367</v>
      </c>
      <c r="Q4657" t="s">
        <v>368</v>
      </c>
      <c r="R4657" t="s">
        <v>369</v>
      </c>
      <c r="S4657" t="s">
        <v>370</v>
      </c>
      <c r="T4657" t="s">
        <v>368</v>
      </c>
      <c r="U4657" s="61" t="s">
        <v>371</v>
      </c>
      <c r="V4657" t="s">
        <v>585</v>
      </c>
      <c r="W4657" t="s">
        <v>263</v>
      </c>
      <c r="X4657" s="59">
        <v>100</v>
      </c>
      <c r="Y4657" s="59">
        <v>100</v>
      </c>
      <c r="AA4657" s="146" t="str">
        <f t="shared" si="897"/>
        <v>EX</v>
      </c>
      <c r="AB4657" s="146">
        <f t="shared" si="887"/>
        <v>0</v>
      </c>
      <c r="AC4657" t="str">
        <f t="shared" si="890"/>
        <v>EX</v>
      </c>
      <c r="AD4657" s="74">
        <f t="shared" si="891"/>
        <v>100</v>
      </c>
      <c r="AE4657" s="74">
        <f t="shared" si="896"/>
        <v>100</v>
      </c>
      <c r="AF4657">
        <v>1</v>
      </c>
      <c r="AG4657">
        <v>0</v>
      </c>
      <c r="AH4657" s="74">
        <v>0</v>
      </c>
      <c r="AJ4657" s="74">
        <f t="shared" si="892"/>
        <v>0</v>
      </c>
      <c r="AK4657" s="74">
        <f t="shared" si="886"/>
        <v>100</v>
      </c>
      <c r="AL4657" t="str">
        <f t="shared" si="893"/>
        <v>N</v>
      </c>
      <c r="AN4657" t="s">
        <v>110</v>
      </c>
      <c r="AO4657" t="s">
        <v>109</v>
      </c>
      <c r="AP4657" t="str">
        <f t="shared" si="894"/>
        <v>9B</v>
      </c>
      <c r="AQ4657" s="145" t="s">
        <v>1826</v>
      </c>
      <c r="AR4657" t="str">
        <f t="shared" si="895"/>
        <v>1-Adjusted Base Budget</v>
      </c>
      <c r="AS4657" s="145" t="s">
        <v>1827</v>
      </c>
      <c r="AT4657" t="s">
        <v>213</v>
      </c>
      <c r="AV4657" t="str">
        <f t="shared" si="889"/>
        <v>ENGA</v>
      </c>
      <c r="AW4657" t="str">
        <f t="shared" si="888"/>
        <v>ENGAGEMENT</v>
      </c>
    </row>
    <row r="4658" spans="1:49">
      <c r="A4658" s="59">
        <v>2018</v>
      </c>
      <c r="B4658" t="s">
        <v>137</v>
      </c>
      <c r="C4658" t="s">
        <v>110</v>
      </c>
      <c r="D4658" t="s">
        <v>1505</v>
      </c>
      <c r="E4658" t="s">
        <v>1506</v>
      </c>
      <c r="F4658" t="s">
        <v>228</v>
      </c>
      <c r="H4658" t="s">
        <v>1507</v>
      </c>
      <c r="I4658" s="170" t="s">
        <v>108</v>
      </c>
      <c r="J4658" t="s">
        <v>109</v>
      </c>
      <c r="K4658" t="s">
        <v>214</v>
      </c>
      <c r="L4658" t="s">
        <v>421</v>
      </c>
      <c r="M4658" t="s">
        <v>422</v>
      </c>
      <c r="N4658" t="s">
        <v>217</v>
      </c>
      <c r="O4658" t="s">
        <v>263</v>
      </c>
      <c r="P4658" t="s">
        <v>367</v>
      </c>
      <c r="Q4658" t="s">
        <v>368</v>
      </c>
      <c r="R4658" t="s">
        <v>369</v>
      </c>
      <c r="S4658" t="s">
        <v>370</v>
      </c>
      <c r="T4658" t="s">
        <v>368</v>
      </c>
      <c r="U4658" s="61" t="s">
        <v>371</v>
      </c>
      <c r="V4658" t="s">
        <v>585</v>
      </c>
      <c r="W4658" t="s">
        <v>263</v>
      </c>
      <c r="X4658" s="59">
        <v>25340</v>
      </c>
      <c r="Y4658" s="59">
        <v>25340</v>
      </c>
      <c r="AA4658" s="146" t="str">
        <f t="shared" si="897"/>
        <v>EX</v>
      </c>
      <c r="AB4658" s="146">
        <f t="shared" si="887"/>
        <v>0</v>
      </c>
      <c r="AC4658" t="str">
        <f t="shared" si="890"/>
        <v>EX</v>
      </c>
      <c r="AD4658" s="74">
        <f t="shared" si="891"/>
        <v>25340</v>
      </c>
      <c r="AE4658" s="74">
        <f t="shared" si="896"/>
        <v>25340</v>
      </c>
      <c r="AF4658">
        <v>1</v>
      </c>
      <c r="AG4658">
        <v>0</v>
      </c>
      <c r="AH4658" s="74">
        <v>0</v>
      </c>
      <c r="AJ4658" s="74">
        <f t="shared" si="892"/>
        <v>0</v>
      </c>
      <c r="AK4658" s="74">
        <f t="shared" si="886"/>
        <v>25340</v>
      </c>
      <c r="AL4658" t="str">
        <f t="shared" si="893"/>
        <v>N</v>
      </c>
      <c r="AN4658" t="s">
        <v>110</v>
      </c>
      <c r="AO4658" t="s">
        <v>109</v>
      </c>
      <c r="AP4658" t="str">
        <f t="shared" si="894"/>
        <v>9B</v>
      </c>
      <c r="AQ4658" s="145" t="s">
        <v>1826</v>
      </c>
      <c r="AR4658" t="str">
        <f t="shared" si="895"/>
        <v>1-Adjusted Base Budget</v>
      </c>
      <c r="AS4658" s="145" t="s">
        <v>1827</v>
      </c>
      <c r="AT4658" t="s">
        <v>213</v>
      </c>
      <c r="AV4658" t="str">
        <f t="shared" si="889"/>
        <v>ENGA</v>
      </c>
      <c r="AW4658" t="str">
        <f t="shared" si="888"/>
        <v>ENGAGEMENT</v>
      </c>
    </row>
    <row r="4659" spans="1:49">
      <c r="A4659" s="59">
        <v>2018</v>
      </c>
      <c r="B4659" t="s">
        <v>137</v>
      </c>
      <c r="C4659" t="s">
        <v>110</v>
      </c>
      <c r="D4659" t="s">
        <v>1505</v>
      </c>
      <c r="E4659" t="s">
        <v>1520</v>
      </c>
      <c r="F4659" t="s">
        <v>228</v>
      </c>
      <c r="H4659" t="s">
        <v>1521</v>
      </c>
      <c r="I4659" s="170" t="s">
        <v>108</v>
      </c>
      <c r="J4659" t="s">
        <v>109</v>
      </c>
      <c r="K4659" t="s">
        <v>214</v>
      </c>
      <c r="L4659" t="s">
        <v>421</v>
      </c>
      <c r="M4659" t="s">
        <v>422</v>
      </c>
      <c r="N4659" t="s">
        <v>217</v>
      </c>
      <c r="O4659" t="s">
        <v>263</v>
      </c>
      <c r="P4659" t="s">
        <v>367</v>
      </c>
      <c r="Q4659" t="s">
        <v>368</v>
      </c>
      <c r="R4659" t="s">
        <v>369</v>
      </c>
      <c r="S4659" t="s">
        <v>370</v>
      </c>
      <c r="T4659" t="s">
        <v>368</v>
      </c>
      <c r="U4659" s="61" t="s">
        <v>371</v>
      </c>
      <c r="V4659" t="s">
        <v>585</v>
      </c>
      <c r="W4659" t="s">
        <v>263</v>
      </c>
      <c r="X4659" s="59">
        <v>20000</v>
      </c>
      <c r="Y4659" s="59">
        <v>20000</v>
      </c>
      <c r="AA4659" s="146" t="str">
        <f t="shared" si="897"/>
        <v>EX</v>
      </c>
      <c r="AB4659" s="146">
        <f t="shared" si="887"/>
        <v>0</v>
      </c>
      <c r="AC4659" t="str">
        <f t="shared" si="890"/>
        <v>EX</v>
      </c>
      <c r="AD4659" s="74">
        <f t="shared" si="891"/>
        <v>20000</v>
      </c>
      <c r="AE4659" s="74">
        <f t="shared" si="896"/>
        <v>20000</v>
      </c>
      <c r="AF4659">
        <v>1</v>
      </c>
      <c r="AG4659">
        <v>0</v>
      </c>
      <c r="AH4659" s="74">
        <v>0</v>
      </c>
      <c r="AJ4659" s="74">
        <f t="shared" si="892"/>
        <v>0</v>
      </c>
      <c r="AK4659" s="74">
        <f t="shared" ref="AK4659:AK4722" si="898">AE4659 +AJ4659</f>
        <v>20000</v>
      </c>
      <c r="AL4659" t="str">
        <f t="shared" si="893"/>
        <v>N</v>
      </c>
      <c r="AN4659" t="s">
        <v>110</v>
      </c>
      <c r="AO4659" t="s">
        <v>109</v>
      </c>
      <c r="AP4659" t="str">
        <f t="shared" si="894"/>
        <v>9B</v>
      </c>
      <c r="AQ4659" s="145" t="s">
        <v>1826</v>
      </c>
      <c r="AR4659" t="str">
        <f t="shared" si="895"/>
        <v>1-Adjusted Base Budget</v>
      </c>
      <c r="AS4659" s="145" t="s">
        <v>1827</v>
      </c>
      <c r="AT4659" t="s">
        <v>213</v>
      </c>
      <c r="AV4659" t="str">
        <f t="shared" si="889"/>
        <v>ENGA</v>
      </c>
      <c r="AW4659" t="str">
        <f t="shared" si="888"/>
        <v>ENGAGEMENT</v>
      </c>
    </row>
    <row r="4660" spans="1:49">
      <c r="A4660" s="59">
        <v>2018</v>
      </c>
      <c r="B4660" t="s">
        <v>137</v>
      </c>
      <c r="C4660" t="s">
        <v>110</v>
      </c>
      <c r="D4660" t="s">
        <v>1505</v>
      </c>
      <c r="E4660" t="s">
        <v>1512</v>
      </c>
      <c r="F4660" t="s">
        <v>228</v>
      </c>
      <c r="H4660" t="s">
        <v>1513</v>
      </c>
      <c r="I4660" s="170" t="s">
        <v>108</v>
      </c>
      <c r="J4660" t="s">
        <v>109</v>
      </c>
      <c r="K4660" t="s">
        <v>214</v>
      </c>
      <c r="L4660" t="s">
        <v>421</v>
      </c>
      <c r="M4660" t="s">
        <v>422</v>
      </c>
      <c r="N4660" t="s">
        <v>217</v>
      </c>
      <c r="O4660" t="s">
        <v>263</v>
      </c>
      <c r="P4660" t="s">
        <v>367</v>
      </c>
      <c r="Q4660" t="s">
        <v>368</v>
      </c>
      <c r="R4660" t="s">
        <v>369</v>
      </c>
      <c r="S4660" t="s">
        <v>370</v>
      </c>
      <c r="T4660" t="s">
        <v>368</v>
      </c>
      <c r="U4660" s="61" t="s">
        <v>371</v>
      </c>
      <c r="V4660" t="s">
        <v>585</v>
      </c>
      <c r="W4660" t="s">
        <v>263</v>
      </c>
      <c r="X4660" s="59">
        <v>26000</v>
      </c>
      <c r="Y4660" s="59">
        <v>26000</v>
      </c>
      <c r="AA4660" s="146" t="str">
        <f t="shared" si="897"/>
        <v>EX</v>
      </c>
      <c r="AB4660" s="146">
        <f t="shared" si="887"/>
        <v>0</v>
      </c>
      <c r="AC4660" t="str">
        <f t="shared" si="890"/>
        <v>EX</v>
      </c>
      <c r="AD4660" s="74">
        <f t="shared" si="891"/>
        <v>26000</v>
      </c>
      <c r="AE4660" s="74">
        <f t="shared" si="896"/>
        <v>26000</v>
      </c>
      <c r="AF4660">
        <v>1</v>
      </c>
      <c r="AG4660">
        <v>0</v>
      </c>
      <c r="AH4660" s="74">
        <v>0</v>
      </c>
      <c r="AJ4660" s="74">
        <f t="shared" si="892"/>
        <v>0</v>
      </c>
      <c r="AK4660" s="74">
        <f t="shared" si="898"/>
        <v>26000</v>
      </c>
      <c r="AL4660" t="str">
        <f t="shared" si="893"/>
        <v>N</v>
      </c>
      <c r="AN4660" t="s">
        <v>110</v>
      </c>
      <c r="AO4660" t="s">
        <v>109</v>
      </c>
      <c r="AP4660" t="str">
        <f t="shared" si="894"/>
        <v>9B</v>
      </c>
      <c r="AQ4660" s="145" t="s">
        <v>1826</v>
      </c>
      <c r="AR4660" t="str">
        <f t="shared" si="895"/>
        <v>1-Adjusted Base Budget</v>
      </c>
      <c r="AS4660" s="145" t="s">
        <v>1827</v>
      </c>
      <c r="AT4660" t="s">
        <v>213</v>
      </c>
      <c r="AV4660" t="str">
        <f t="shared" si="889"/>
        <v>ENGA</v>
      </c>
      <c r="AW4660" t="str">
        <f t="shared" si="888"/>
        <v>ENGAGEMENT</v>
      </c>
    </row>
    <row r="4661" spans="1:49">
      <c r="A4661" s="59">
        <v>2018</v>
      </c>
      <c r="B4661" t="s">
        <v>137</v>
      </c>
      <c r="C4661" t="s">
        <v>110</v>
      </c>
      <c r="D4661" t="s">
        <v>1505</v>
      </c>
      <c r="E4661" t="s">
        <v>1510</v>
      </c>
      <c r="F4661" t="s">
        <v>228</v>
      </c>
      <c r="H4661" t="s">
        <v>1511</v>
      </c>
      <c r="I4661" s="170" t="s">
        <v>108</v>
      </c>
      <c r="J4661" t="s">
        <v>109</v>
      </c>
      <c r="K4661" t="s">
        <v>214</v>
      </c>
      <c r="L4661" t="s">
        <v>421</v>
      </c>
      <c r="M4661" t="s">
        <v>422</v>
      </c>
      <c r="N4661" t="s">
        <v>217</v>
      </c>
      <c r="O4661" t="s">
        <v>263</v>
      </c>
      <c r="P4661" t="s">
        <v>367</v>
      </c>
      <c r="Q4661" t="s">
        <v>368</v>
      </c>
      <c r="R4661" t="s">
        <v>369</v>
      </c>
      <c r="S4661" t="s">
        <v>370</v>
      </c>
      <c r="T4661" t="s">
        <v>368</v>
      </c>
      <c r="U4661" s="61" t="s">
        <v>371</v>
      </c>
      <c r="V4661" t="s">
        <v>585</v>
      </c>
      <c r="W4661" t="s">
        <v>263</v>
      </c>
      <c r="X4661" s="59">
        <v>15000</v>
      </c>
      <c r="Y4661" s="59">
        <v>15000</v>
      </c>
      <c r="AA4661" s="146" t="str">
        <f t="shared" si="897"/>
        <v>EX</v>
      </c>
      <c r="AB4661" s="146">
        <f t="shared" ref="AB4661:AB4724" si="899">IF(O4661 =AA4661,Z4661,"10cr")</f>
        <v>0</v>
      </c>
      <c r="AC4661" t="str">
        <f t="shared" si="890"/>
        <v>EX</v>
      </c>
      <c r="AD4661" s="74">
        <f t="shared" si="891"/>
        <v>15000</v>
      </c>
      <c r="AE4661" s="74">
        <f t="shared" si="896"/>
        <v>15000</v>
      </c>
      <c r="AF4661">
        <v>1</v>
      </c>
      <c r="AG4661">
        <v>0</v>
      </c>
      <c r="AH4661" s="74">
        <v>0</v>
      </c>
      <c r="AJ4661" s="74">
        <f t="shared" si="892"/>
        <v>0</v>
      </c>
      <c r="AK4661" s="74">
        <f t="shared" si="898"/>
        <v>15000</v>
      </c>
      <c r="AL4661" t="str">
        <f t="shared" si="893"/>
        <v>N</v>
      </c>
      <c r="AN4661" t="s">
        <v>110</v>
      </c>
      <c r="AO4661" t="s">
        <v>109</v>
      </c>
      <c r="AP4661" t="str">
        <f t="shared" si="894"/>
        <v>9B</v>
      </c>
      <c r="AQ4661" s="145" t="s">
        <v>1826</v>
      </c>
      <c r="AR4661" t="str">
        <f t="shared" si="895"/>
        <v>1-Adjusted Base Budget</v>
      </c>
      <c r="AS4661" s="145" t="s">
        <v>1827</v>
      </c>
      <c r="AT4661" t="s">
        <v>213</v>
      </c>
      <c r="AV4661" t="str">
        <f t="shared" si="889"/>
        <v>ENGA</v>
      </c>
      <c r="AW4661" t="str">
        <f t="shared" si="888"/>
        <v>ENGAGEMENT</v>
      </c>
    </row>
    <row r="4662" spans="1:49">
      <c r="A4662" s="59">
        <v>2018</v>
      </c>
      <c r="B4662" t="s">
        <v>137</v>
      </c>
      <c r="C4662" t="s">
        <v>110</v>
      </c>
      <c r="D4662" t="s">
        <v>1505</v>
      </c>
      <c r="E4662" t="s">
        <v>1520</v>
      </c>
      <c r="F4662" t="s">
        <v>228</v>
      </c>
      <c r="H4662" t="s">
        <v>1521</v>
      </c>
      <c r="I4662" s="170" t="s">
        <v>108</v>
      </c>
      <c r="J4662" t="s">
        <v>109</v>
      </c>
      <c r="K4662" t="s">
        <v>214</v>
      </c>
      <c r="L4662" t="s">
        <v>1754</v>
      </c>
      <c r="M4662" t="s">
        <v>1755</v>
      </c>
      <c r="N4662" t="s">
        <v>217</v>
      </c>
      <c r="O4662" t="s">
        <v>263</v>
      </c>
      <c r="P4662" t="s">
        <v>367</v>
      </c>
      <c r="Q4662" t="s">
        <v>368</v>
      </c>
      <c r="R4662" t="s">
        <v>369</v>
      </c>
      <c r="S4662" t="s">
        <v>370</v>
      </c>
      <c r="T4662" t="s">
        <v>368</v>
      </c>
      <c r="U4662" s="61" t="s">
        <v>371</v>
      </c>
      <c r="V4662" t="s">
        <v>585</v>
      </c>
      <c r="W4662" t="s">
        <v>263</v>
      </c>
      <c r="X4662" s="59">
        <v>500</v>
      </c>
      <c r="Y4662" s="59">
        <v>500</v>
      </c>
      <c r="AA4662" s="146" t="str">
        <f t="shared" si="897"/>
        <v>EX</v>
      </c>
      <c r="AB4662" s="146">
        <f t="shared" si="899"/>
        <v>0</v>
      </c>
      <c r="AC4662" t="str">
        <f t="shared" si="890"/>
        <v>EX</v>
      </c>
      <c r="AD4662" s="74">
        <f t="shared" si="891"/>
        <v>500</v>
      </c>
      <c r="AE4662" s="74">
        <f t="shared" si="896"/>
        <v>500</v>
      </c>
      <c r="AF4662">
        <v>1</v>
      </c>
      <c r="AG4662">
        <v>0</v>
      </c>
      <c r="AH4662" s="74">
        <v>0</v>
      </c>
      <c r="AJ4662" s="74">
        <f t="shared" si="892"/>
        <v>0</v>
      </c>
      <c r="AK4662" s="74">
        <f t="shared" si="898"/>
        <v>500</v>
      </c>
      <c r="AL4662" t="str">
        <f t="shared" si="893"/>
        <v>N</v>
      </c>
      <c r="AN4662" t="s">
        <v>110</v>
      </c>
      <c r="AO4662" t="s">
        <v>109</v>
      </c>
      <c r="AP4662" t="str">
        <f t="shared" si="894"/>
        <v>9B</v>
      </c>
      <c r="AQ4662" s="145" t="s">
        <v>1826</v>
      </c>
      <c r="AR4662" t="str">
        <f t="shared" si="895"/>
        <v>1-Adjusted Base Budget</v>
      </c>
      <c r="AS4662" s="145" t="s">
        <v>1827</v>
      </c>
      <c r="AT4662" t="s">
        <v>213</v>
      </c>
      <c r="AV4662" t="str">
        <f t="shared" si="889"/>
        <v>ENGA</v>
      </c>
      <c r="AW4662" t="str">
        <f t="shared" si="888"/>
        <v>ENGAGEMENT</v>
      </c>
    </row>
    <row r="4663" spans="1:49">
      <c r="A4663" s="59">
        <v>2018</v>
      </c>
      <c r="B4663" t="s">
        <v>137</v>
      </c>
      <c r="C4663" t="s">
        <v>110</v>
      </c>
      <c r="D4663" t="s">
        <v>1505</v>
      </c>
      <c r="E4663" t="s">
        <v>1506</v>
      </c>
      <c r="F4663" t="s">
        <v>228</v>
      </c>
      <c r="H4663" t="s">
        <v>1507</v>
      </c>
      <c r="I4663" s="170" t="s">
        <v>108</v>
      </c>
      <c r="J4663" t="s">
        <v>109</v>
      </c>
      <c r="K4663" t="s">
        <v>214</v>
      </c>
      <c r="L4663" t="s">
        <v>423</v>
      </c>
      <c r="M4663" t="s">
        <v>424</v>
      </c>
      <c r="N4663" t="s">
        <v>217</v>
      </c>
      <c r="O4663" t="s">
        <v>263</v>
      </c>
      <c r="P4663" t="s">
        <v>367</v>
      </c>
      <c r="Q4663" t="s">
        <v>368</v>
      </c>
      <c r="R4663" t="s">
        <v>369</v>
      </c>
      <c r="S4663" t="s">
        <v>370</v>
      </c>
      <c r="T4663" t="s">
        <v>368</v>
      </c>
      <c r="U4663" s="61" t="s">
        <v>371</v>
      </c>
      <c r="V4663" t="s">
        <v>585</v>
      </c>
      <c r="W4663" t="s">
        <v>263</v>
      </c>
      <c r="X4663" s="59">
        <v>500</v>
      </c>
      <c r="Y4663" s="59">
        <v>500</v>
      </c>
      <c r="AA4663" s="146" t="str">
        <f t="shared" si="897"/>
        <v>EX</v>
      </c>
      <c r="AB4663" s="146">
        <f t="shared" si="899"/>
        <v>0</v>
      </c>
      <c r="AC4663" t="str">
        <f t="shared" si="890"/>
        <v>EX</v>
      </c>
      <c r="AD4663" s="74">
        <f t="shared" si="891"/>
        <v>500</v>
      </c>
      <c r="AE4663" s="74">
        <f t="shared" si="896"/>
        <v>500</v>
      </c>
      <c r="AF4663">
        <v>1</v>
      </c>
      <c r="AG4663">
        <v>0</v>
      </c>
      <c r="AH4663" s="74">
        <v>0</v>
      </c>
      <c r="AJ4663" s="74">
        <f t="shared" si="892"/>
        <v>0</v>
      </c>
      <c r="AK4663" s="74">
        <f t="shared" si="898"/>
        <v>500</v>
      </c>
      <c r="AL4663" t="str">
        <f t="shared" si="893"/>
        <v>N</v>
      </c>
      <c r="AN4663" t="s">
        <v>110</v>
      </c>
      <c r="AO4663" t="s">
        <v>109</v>
      </c>
      <c r="AP4663" t="str">
        <f t="shared" si="894"/>
        <v>9B</v>
      </c>
      <c r="AQ4663" s="145" t="s">
        <v>1826</v>
      </c>
      <c r="AR4663" t="str">
        <f t="shared" si="895"/>
        <v>1-Adjusted Base Budget</v>
      </c>
      <c r="AS4663" s="145" t="s">
        <v>1827</v>
      </c>
      <c r="AT4663" t="s">
        <v>213</v>
      </c>
      <c r="AV4663" t="str">
        <f t="shared" si="889"/>
        <v>ENGA</v>
      </c>
      <c r="AW4663" t="str">
        <f t="shared" si="888"/>
        <v>ENGAGEMENT</v>
      </c>
    </row>
    <row r="4664" spans="1:49">
      <c r="A4664" s="59">
        <v>2018</v>
      </c>
      <c r="B4664" t="s">
        <v>137</v>
      </c>
      <c r="C4664" t="s">
        <v>110</v>
      </c>
      <c r="D4664" t="s">
        <v>1505</v>
      </c>
      <c r="E4664" t="s">
        <v>1520</v>
      </c>
      <c r="F4664" t="s">
        <v>228</v>
      </c>
      <c r="H4664" t="s">
        <v>1521</v>
      </c>
      <c r="I4664" s="170" t="s">
        <v>108</v>
      </c>
      <c r="J4664" t="s">
        <v>109</v>
      </c>
      <c r="K4664" t="s">
        <v>214</v>
      </c>
      <c r="L4664" t="s">
        <v>423</v>
      </c>
      <c r="M4664" t="s">
        <v>424</v>
      </c>
      <c r="N4664" t="s">
        <v>217</v>
      </c>
      <c r="O4664" t="s">
        <v>263</v>
      </c>
      <c r="P4664" t="s">
        <v>367</v>
      </c>
      <c r="Q4664" t="s">
        <v>368</v>
      </c>
      <c r="R4664" t="s">
        <v>369</v>
      </c>
      <c r="S4664" t="s">
        <v>370</v>
      </c>
      <c r="T4664" t="s">
        <v>368</v>
      </c>
      <c r="U4664" s="61" t="s">
        <v>371</v>
      </c>
      <c r="V4664" t="s">
        <v>585</v>
      </c>
      <c r="W4664" t="s">
        <v>263</v>
      </c>
      <c r="X4664" s="59">
        <v>3000</v>
      </c>
      <c r="Y4664" s="59">
        <v>3000</v>
      </c>
      <c r="AA4664" s="146" t="str">
        <f t="shared" si="897"/>
        <v>EX</v>
      </c>
      <c r="AB4664" s="146">
        <f t="shared" si="899"/>
        <v>0</v>
      </c>
      <c r="AC4664" t="str">
        <f t="shared" si="890"/>
        <v>EX</v>
      </c>
      <c r="AD4664" s="74">
        <f t="shared" si="891"/>
        <v>3000</v>
      </c>
      <c r="AE4664" s="74">
        <f t="shared" si="896"/>
        <v>3000</v>
      </c>
      <c r="AF4664">
        <v>1</v>
      </c>
      <c r="AG4664">
        <v>0</v>
      </c>
      <c r="AH4664" s="74">
        <v>0</v>
      </c>
      <c r="AJ4664" s="74">
        <f t="shared" si="892"/>
        <v>0</v>
      </c>
      <c r="AK4664" s="74">
        <f t="shared" si="898"/>
        <v>3000</v>
      </c>
      <c r="AL4664" t="str">
        <f t="shared" si="893"/>
        <v>N</v>
      </c>
      <c r="AN4664" t="s">
        <v>110</v>
      </c>
      <c r="AO4664" t="s">
        <v>109</v>
      </c>
      <c r="AP4664" t="str">
        <f t="shared" si="894"/>
        <v>9B</v>
      </c>
      <c r="AQ4664" s="145" t="s">
        <v>1826</v>
      </c>
      <c r="AR4664" t="str">
        <f t="shared" si="895"/>
        <v>1-Adjusted Base Budget</v>
      </c>
      <c r="AS4664" s="145" t="s">
        <v>1827</v>
      </c>
      <c r="AT4664" t="s">
        <v>213</v>
      </c>
      <c r="AV4664" t="str">
        <f t="shared" si="889"/>
        <v>ENGA</v>
      </c>
      <c r="AW4664" t="str">
        <f t="shared" si="888"/>
        <v>ENGAGEMENT</v>
      </c>
    </row>
    <row r="4665" spans="1:49">
      <c r="A4665" s="59">
        <v>2018</v>
      </c>
      <c r="B4665" t="s">
        <v>137</v>
      </c>
      <c r="C4665" t="s">
        <v>110</v>
      </c>
      <c r="D4665" t="s">
        <v>1505</v>
      </c>
      <c r="E4665" t="s">
        <v>1512</v>
      </c>
      <c r="F4665" t="s">
        <v>228</v>
      </c>
      <c r="H4665" t="s">
        <v>1513</v>
      </c>
      <c r="I4665" s="170" t="s">
        <v>108</v>
      </c>
      <c r="J4665" t="s">
        <v>109</v>
      </c>
      <c r="K4665" t="s">
        <v>214</v>
      </c>
      <c r="L4665" t="s">
        <v>423</v>
      </c>
      <c r="M4665" t="s">
        <v>424</v>
      </c>
      <c r="N4665" t="s">
        <v>217</v>
      </c>
      <c r="O4665" t="s">
        <v>263</v>
      </c>
      <c r="P4665" t="s">
        <v>367</v>
      </c>
      <c r="Q4665" t="s">
        <v>368</v>
      </c>
      <c r="R4665" t="s">
        <v>369</v>
      </c>
      <c r="S4665" t="s">
        <v>370</v>
      </c>
      <c r="T4665" t="s">
        <v>368</v>
      </c>
      <c r="U4665" s="61" t="s">
        <v>371</v>
      </c>
      <c r="V4665" t="s">
        <v>585</v>
      </c>
      <c r="W4665" t="s">
        <v>263</v>
      </c>
      <c r="X4665" s="59">
        <v>200</v>
      </c>
      <c r="Y4665" s="59">
        <v>200</v>
      </c>
      <c r="AA4665" s="146" t="str">
        <f t="shared" si="897"/>
        <v>EX</v>
      </c>
      <c r="AB4665" s="146">
        <f t="shared" si="899"/>
        <v>0</v>
      </c>
      <c r="AC4665" t="str">
        <f t="shared" si="890"/>
        <v>EX</v>
      </c>
      <c r="AD4665" s="74">
        <f t="shared" si="891"/>
        <v>200</v>
      </c>
      <c r="AE4665" s="74">
        <f t="shared" si="896"/>
        <v>200</v>
      </c>
      <c r="AF4665">
        <v>1</v>
      </c>
      <c r="AG4665">
        <v>0</v>
      </c>
      <c r="AH4665" s="74">
        <v>0</v>
      </c>
      <c r="AJ4665" s="74">
        <f t="shared" si="892"/>
        <v>0</v>
      </c>
      <c r="AK4665" s="74">
        <f t="shared" si="898"/>
        <v>200</v>
      </c>
      <c r="AL4665" t="str">
        <f t="shared" si="893"/>
        <v>N</v>
      </c>
      <c r="AN4665" t="s">
        <v>110</v>
      </c>
      <c r="AO4665" t="s">
        <v>109</v>
      </c>
      <c r="AP4665" t="str">
        <f t="shared" si="894"/>
        <v>9B</v>
      </c>
      <c r="AQ4665" s="145" t="s">
        <v>1826</v>
      </c>
      <c r="AR4665" t="str">
        <f t="shared" si="895"/>
        <v>1-Adjusted Base Budget</v>
      </c>
      <c r="AS4665" s="145" t="s">
        <v>1827</v>
      </c>
      <c r="AT4665" t="s">
        <v>213</v>
      </c>
      <c r="AV4665" t="str">
        <f t="shared" si="889"/>
        <v>ENGA</v>
      </c>
      <c r="AW4665" t="str">
        <f t="shared" si="888"/>
        <v>ENGAGEMENT</v>
      </c>
    </row>
    <row r="4666" spans="1:49">
      <c r="A4666" s="59">
        <v>2018</v>
      </c>
      <c r="B4666" t="s">
        <v>137</v>
      </c>
      <c r="C4666" t="s">
        <v>110</v>
      </c>
      <c r="D4666" t="s">
        <v>1505</v>
      </c>
      <c r="E4666" t="s">
        <v>1508</v>
      </c>
      <c r="F4666" t="s">
        <v>228</v>
      </c>
      <c r="H4666" t="s">
        <v>1509</v>
      </c>
      <c r="I4666" s="170" t="s">
        <v>108</v>
      </c>
      <c r="J4666" t="s">
        <v>109</v>
      </c>
      <c r="K4666" t="s">
        <v>214</v>
      </c>
      <c r="L4666" t="s">
        <v>425</v>
      </c>
      <c r="M4666" t="s">
        <v>426</v>
      </c>
      <c r="N4666" t="s">
        <v>217</v>
      </c>
      <c r="O4666" t="s">
        <v>263</v>
      </c>
      <c r="P4666" t="s">
        <v>367</v>
      </c>
      <c r="Q4666" t="s">
        <v>368</v>
      </c>
      <c r="R4666" t="s">
        <v>369</v>
      </c>
      <c r="S4666" t="s">
        <v>370</v>
      </c>
      <c r="T4666" t="s">
        <v>368</v>
      </c>
      <c r="U4666" s="61" t="s">
        <v>371</v>
      </c>
      <c r="V4666" t="s">
        <v>585</v>
      </c>
      <c r="W4666" t="s">
        <v>263</v>
      </c>
      <c r="X4666" s="59">
        <v>4000</v>
      </c>
      <c r="Y4666" s="59">
        <v>4000</v>
      </c>
      <c r="AA4666" s="146" t="str">
        <f t="shared" si="897"/>
        <v>EX</v>
      </c>
      <c r="AB4666" s="146">
        <f t="shared" si="899"/>
        <v>0</v>
      </c>
      <c r="AC4666" t="str">
        <f t="shared" si="890"/>
        <v>EX</v>
      </c>
      <c r="AD4666" s="74">
        <f t="shared" si="891"/>
        <v>4000</v>
      </c>
      <c r="AE4666" s="74">
        <f t="shared" si="896"/>
        <v>4000</v>
      </c>
      <c r="AF4666">
        <v>1</v>
      </c>
      <c r="AG4666">
        <v>0</v>
      </c>
      <c r="AH4666" s="74">
        <v>0</v>
      </c>
      <c r="AJ4666" s="74">
        <f t="shared" si="892"/>
        <v>0</v>
      </c>
      <c r="AK4666" s="74">
        <f t="shared" si="898"/>
        <v>4000</v>
      </c>
      <c r="AL4666" t="str">
        <f t="shared" si="893"/>
        <v>N</v>
      </c>
      <c r="AN4666" t="s">
        <v>110</v>
      </c>
      <c r="AO4666" t="s">
        <v>109</v>
      </c>
      <c r="AP4666" t="str">
        <f t="shared" si="894"/>
        <v>9B</v>
      </c>
      <c r="AQ4666" s="145" t="s">
        <v>1826</v>
      </c>
      <c r="AR4666" t="str">
        <f t="shared" si="895"/>
        <v>1-Adjusted Base Budget</v>
      </c>
      <c r="AS4666" s="145" t="s">
        <v>1827</v>
      </c>
      <c r="AT4666" t="s">
        <v>213</v>
      </c>
      <c r="AV4666" t="str">
        <f t="shared" si="889"/>
        <v>ENGA</v>
      </c>
      <c r="AW4666" t="str">
        <f t="shared" si="888"/>
        <v>ENGAGEMENT</v>
      </c>
    </row>
    <row r="4667" spans="1:49">
      <c r="A4667" s="59">
        <v>2018</v>
      </c>
      <c r="B4667" t="s">
        <v>137</v>
      </c>
      <c r="C4667" t="s">
        <v>110</v>
      </c>
      <c r="D4667" t="s">
        <v>1505</v>
      </c>
      <c r="E4667" t="s">
        <v>1506</v>
      </c>
      <c r="F4667" t="s">
        <v>228</v>
      </c>
      <c r="H4667" t="s">
        <v>1507</v>
      </c>
      <c r="I4667" s="170" t="s">
        <v>108</v>
      </c>
      <c r="J4667" t="s">
        <v>109</v>
      </c>
      <c r="K4667" t="s">
        <v>214</v>
      </c>
      <c r="L4667" t="s">
        <v>425</v>
      </c>
      <c r="M4667" t="s">
        <v>426</v>
      </c>
      <c r="N4667" t="s">
        <v>217</v>
      </c>
      <c r="O4667" t="s">
        <v>263</v>
      </c>
      <c r="P4667" t="s">
        <v>367</v>
      </c>
      <c r="Q4667" t="s">
        <v>368</v>
      </c>
      <c r="R4667" t="s">
        <v>369</v>
      </c>
      <c r="S4667" t="s">
        <v>370</v>
      </c>
      <c r="T4667" t="s">
        <v>368</v>
      </c>
      <c r="U4667" s="61" t="s">
        <v>371</v>
      </c>
      <c r="V4667" t="s">
        <v>585</v>
      </c>
      <c r="W4667" t="s">
        <v>263</v>
      </c>
      <c r="X4667" s="59">
        <v>30000</v>
      </c>
      <c r="Y4667" s="59">
        <v>30000</v>
      </c>
      <c r="AA4667" s="146" t="str">
        <f t="shared" si="897"/>
        <v>EX</v>
      </c>
      <c r="AB4667" s="146">
        <f t="shared" si="899"/>
        <v>0</v>
      </c>
      <c r="AC4667" t="str">
        <f t="shared" si="890"/>
        <v>EX</v>
      </c>
      <c r="AD4667" s="74">
        <f t="shared" si="891"/>
        <v>30000</v>
      </c>
      <c r="AE4667" s="74">
        <f t="shared" si="896"/>
        <v>30000</v>
      </c>
      <c r="AF4667">
        <v>1</v>
      </c>
      <c r="AG4667">
        <v>0</v>
      </c>
      <c r="AH4667" s="74">
        <v>0</v>
      </c>
      <c r="AJ4667" s="74">
        <f t="shared" si="892"/>
        <v>0</v>
      </c>
      <c r="AK4667" s="74">
        <f t="shared" si="898"/>
        <v>30000</v>
      </c>
      <c r="AL4667" t="str">
        <f t="shared" si="893"/>
        <v>N</v>
      </c>
      <c r="AN4667" t="s">
        <v>110</v>
      </c>
      <c r="AO4667" t="s">
        <v>109</v>
      </c>
      <c r="AP4667" t="str">
        <f t="shared" si="894"/>
        <v>9B</v>
      </c>
      <c r="AQ4667" s="145" t="s">
        <v>1826</v>
      </c>
      <c r="AR4667" t="str">
        <f t="shared" si="895"/>
        <v>1-Adjusted Base Budget</v>
      </c>
      <c r="AS4667" s="145" t="s">
        <v>1827</v>
      </c>
      <c r="AT4667" t="s">
        <v>213</v>
      </c>
      <c r="AV4667" t="str">
        <f t="shared" si="889"/>
        <v>ENGA</v>
      </c>
      <c r="AW4667" t="str">
        <f t="shared" si="888"/>
        <v>ENGAGEMENT</v>
      </c>
    </row>
    <row r="4668" spans="1:49">
      <c r="A4668" s="59">
        <v>2018</v>
      </c>
      <c r="B4668" t="s">
        <v>137</v>
      </c>
      <c r="C4668" t="s">
        <v>110</v>
      </c>
      <c r="D4668" t="s">
        <v>1505</v>
      </c>
      <c r="E4668" t="s">
        <v>1520</v>
      </c>
      <c r="F4668" t="s">
        <v>228</v>
      </c>
      <c r="H4668" t="s">
        <v>1521</v>
      </c>
      <c r="I4668" s="170" t="s">
        <v>108</v>
      </c>
      <c r="J4668" t="s">
        <v>109</v>
      </c>
      <c r="K4668" t="s">
        <v>214</v>
      </c>
      <c r="L4668" t="s">
        <v>425</v>
      </c>
      <c r="M4668" t="s">
        <v>426</v>
      </c>
      <c r="N4668" t="s">
        <v>217</v>
      </c>
      <c r="O4668" t="s">
        <v>263</v>
      </c>
      <c r="P4668" t="s">
        <v>367</v>
      </c>
      <c r="Q4668" t="s">
        <v>368</v>
      </c>
      <c r="R4668" t="s">
        <v>369</v>
      </c>
      <c r="S4668" t="s">
        <v>370</v>
      </c>
      <c r="T4668" t="s">
        <v>368</v>
      </c>
      <c r="U4668" s="61" t="s">
        <v>371</v>
      </c>
      <c r="V4668" t="s">
        <v>585</v>
      </c>
      <c r="W4668" t="s">
        <v>263</v>
      </c>
      <c r="X4668" s="59">
        <v>2000</v>
      </c>
      <c r="Y4668" s="59">
        <v>2000</v>
      </c>
      <c r="AA4668" s="146" t="str">
        <f t="shared" si="897"/>
        <v>EX</v>
      </c>
      <c r="AB4668" s="146">
        <f t="shared" si="899"/>
        <v>0</v>
      </c>
      <c r="AC4668" t="str">
        <f t="shared" si="890"/>
        <v>EX</v>
      </c>
      <c r="AD4668" s="74">
        <f t="shared" si="891"/>
        <v>2000</v>
      </c>
      <c r="AE4668" s="74">
        <f t="shared" si="896"/>
        <v>2000</v>
      </c>
      <c r="AF4668">
        <v>1</v>
      </c>
      <c r="AG4668">
        <v>0</v>
      </c>
      <c r="AH4668" s="74">
        <v>0</v>
      </c>
      <c r="AJ4668" s="74">
        <f t="shared" si="892"/>
        <v>0</v>
      </c>
      <c r="AK4668" s="74">
        <f t="shared" si="898"/>
        <v>2000</v>
      </c>
      <c r="AL4668" t="str">
        <f t="shared" si="893"/>
        <v>N</v>
      </c>
      <c r="AN4668" t="s">
        <v>110</v>
      </c>
      <c r="AO4668" t="s">
        <v>109</v>
      </c>
      <c r="AP4668" t="str">
        <f t="shared" si="894"/>
        <v>9B</v>
      </c>
      <c r="AQ4668" s="145" t="s">
        <v>1826</v>
      </c>
      <c r="AR4668" t="str">
        <f t="shared" si="895"/>
        <v>1-Adjusted Base Budget</v>
      </c>
      <c r="AS4668" s="145" t="s">
        <v>1827</v>
      </c>
      <c r="AT4668" t="s">
        <v>213</v>
      </c>
      <c r="AV4668" t="str">
        <f t="shared" si="889"/>
        <v>ENGA</v>
      </c>
      <c r="AW4668" t="str">
        <f t="shared" si="888"/>
        <v>ENGAGEMENT</v>
      </c>
    </row>
    <row r="4669" spans="1:49">
      <c r="A4669" s="59">
        <v>2018</v>
      </c>
      <c r="B4669" t="s">
        <v>137</v>
      </c>
      <c r="C4669" t="s">
        <v>110</v>
      </c>
      <c r="D4669" t="s">
        <v>1505</v>
      </c>
      <c r="E4669" t="s">
        <v>1512</v>
      </c>
      <c r="F4669" t="s">
        <v>228</v>
      </c>
      <c r="H4669" t="s">
        <v>1513</v>
      </c>
      <c r="I4669" s="170" t="s">
        <v>108</v>
      </c>
      <c r="J4669" t="s">
        <v>109</v>
      </c>
      <c r="K4669" t="s">
        <v>214</v>
      </c>
      <c r="L4669" t="s">
        <v>425</v>
      </c>
      <c r="M4669" t="s">
        <v>426</v>
      </c>
      <c r="N4669" t="s">
        <v>217</v>
      </c>
      <c r="O4669" t="s">
        <v>263</v>
      </c>
      <c r="P4669" t="s">
        <v>367</v>
      </c>
      <c r="Q4669" t="s">
        <v>368</v>
      </c>
      <c r="R4669" t="s">
        <v>369</v>
      </c>
      <c r="S4669" t="s">
        <v>370</v>
      </c>
      <c r="T4669" t="s">
        <v>368</v>
      </c>
      <c r="U4669" s="61" t="s">
        <v>371</v>
      </c>
      <c r="V4669" t="s">
        <v>585</v>
      </c>
      <c r="W4669" t="s">
        <v>263</v>
      </c>
      <c r="X4669" s="59">
        <v>21367</v>
      </c>
      <c r="Y4669" s="59">
        <v>21367</v>
      </c>
      <c r="AA4669" s="146" t="str">
        <f t="shared" si="897"/>
        <v>EX</v>
      </c>
      <c r="AB4669" s="146">
        <f t="shared" si="899"/>
        <v>0</v>
      </c>
      <c r="AC4669" t="str">
        <f t="shared" si="890"/>
        <v>EX</v>
      </c>
      <c r="AD4669" s="74">
        <f t="shared" si="891"/>
        <v>21367</v>
      </c>
      <c r="AE4669" s="74">
        <f t="shared" si="896"/>
        <v>21367</v>
      </c>
      <c r="AF4669">
        <v>1</v>
      </c>
      <c r="AG4669">
        <v>0</v>
      </c>
      <c r="AH4669" s="74">
        <v>0</v>
      </c>
      <c r="AJ4669" s="74">
        <f t="shared" si="892"/>
        <v>0</v>
      </c>
      <c r="AK4669" s="74">
        <f t="shared" si="898"/>
        <v>21367</v>
      </c>
      <c r="AL4669" t="str">
        <f t="shared" si="893"/>
        <v>N</v>
      </c>
      <c r="AN4669" t="s">
        <v>110</v>
      </c>
      <c r="AO4669" t="s">
        <v>109</v>
      </c>
      <c r="AP4669" t="str">
        <f t="shared" si="894"/>
        <v>9B</v>
      </c>
      <c r="AQ4669" s="145" t="s">
        <v>1826</v>
      </c>
      <c r="AR4669" t="str">
        <f t="shared" si="895"/>
        <v>1-Adjusted Base Budget</v>
      </c>
      <c r="AS4669" s="145" t="s">
        <v>1827</v>
      </c>
      <c r="AT4669" t="s">
        <v>213</v>
      </c>
      <c r="AV4669" t="str">
        <f t="shared" si="889"/>
        <v>ENGA</v>
      </c>
      <c r="AW4669" t="str">
        <f t="shared" si="888"/>
        <v>ENGAGEMENT</v>
      </c>
    </row>
    <row r="4670" spans="1:49">
      <c r="A4670" s="59">
        <v>2018</v>
      </c>
      <c r="B4670" t="s">
        <v>137</v>
      </c>
      <c r="C4670" t="s">
        <v>110</v>
      </c>
      <c r="D4670" t="s">
        <v>1505</v>
      </c>
      <c r="E4670" t="s">
        <v>1510</v>
      </c>
      <c r="F4670" t="s">
        <v>228</v>
      </c>
      <c r="H4670" t="s">
        <v>1511</v>
      </c>
      <c r="I4670" s="170" t="s">
        <v>108</v>
      </c>
      <c r="J4670" t="s">
        <v>109</v>
      </c>
      <c r="K4670" t="s">
        <v>214</v>
      </c>
      <c r="L4670" t="s">
        <v>425</v>
      </c>
      <c r="M4670" t="s">
        <v>426</v>
      </c>
      <c r="N4670" t="s">
        <v>217</v>
      </c>
      <c r="O4670" t="s">
        <v>263</v>
      </c>
      <c r="P4670" t="s">
        <v>367</v>
      </c>
      <c r="Q4670" t="s">
        <v>368</v>
      </c>
      <c r="R4670" t="s">
        <v>369</v>
      </c>
      <c r="S4670" t="s">
        <v>370</v>
      </c>
      <c r="T4670" t="s">
        <v>368</v>
      </c>
      <c r="U4670" s="61" t="s">
        <v>371</v>
      </c>
      <c r="V4670" t="s">
        <v>585</v>
      </c>
      <c r="W4670" t="s">
        <v>263</v>
      </c>
      <c r="X4670" s="59">
        <v>20000</v>
      </c>
      <c r="Y4670" s="59">
        <v>20000</v>
      </c>
      <c r="AA4670" s="146" t="str">
        <f t="shared" si="897"/>
        <v>EX</v>
      </c>
      <c r="AB4670" s="146">
        <f t="shared" si="899"/>
        <v>0</v>
      </c>
      <c r="AC4670" t="str">
        <f t="shared" si="890"/>
        <v>EX</v>
      </c>
      <c r="AD4670" s="74">
        <f t="shared" si="891"/>
        <v>20000</v>
      </c>
      <c r="AE4670" s="74">
        <f t="shared" si="896"/>
        <v>20000</v>
      </c>
      <c r="AF4670">
        <v>1</v>
      </c>
      <c r="AG4670">
        <v>0</v>
      </c>
      <c r="AH4670" s="74">
        <v>0</v>
      </c>
      <c r="AJ4670" s="74">
        <f t="shared" si="892"/>
        <v>0</v>
      </c>
      <c r="AK4670" s="74">
        <f t="shared" si="898"/>
        <v>20000</v>
      </c>
      <c r="AL4670" t="str">
        <f t="shared" si="893"/>
        <v>N</v>
      </c>
      <c r="AN4670" t="s">
        <v>110</v>
      </c>
      <c r="AO4670" t="s">
        <v>109</v>
      </c>
      <c r="AP4670" t="str">
        <f t="shared" si="894"/>
        <v>9B</v>
      </c>
      <c r="AQ4670" s="145" t="s">
        <v>1826</v>
      </c>
      <c r="AR4670" t="str">
        <f t="shared" si="895"/>
        <v>1-Adjusted Base Budget</v>
      </c>
      <c r="AS4670" s="145" t="s">
        <v>1827</v>
      </c>
      <c r="AT4670" t="s">
        <v>213</v>
      </c>
      <c r="AV4670" t="str">
        <f t="shared" si="889"/>
        <v>ENGA</v>
      </c>
      <c r="AW4670" t="str">
        <f t="shared" si="888"/>
        <v>ENGAGEMENT</v>
      </c>
    </row>
    <row r="4671" spans="1:49">
      <c r="A4671" s="59">
        <v>2018</v>
      </c>
      <c r="B4671" t="s">
        <v>137</v>
      </c>
      <c r="C4671" t="s">
        <v>110</v>
      </c>
      <c r="D4671" t="s">
        <v>1505</v>
      </c>
      <c r="E4671" t="s">
        <v>1506</v>
      </c>
      <c r="F4671" t="s">
        <v>228</v>
      </c>
      <c r="H4671" t="s">
        <v>1507</v>
      </c>
      <c r="I4671" s="170" t="s">
        <v>108</v>
      </c>
      <c r="J4671" t="s">
        <v>109</v>
      </c>
      <c r="K4671" t="s">
        <v>214</v>
      </c>
      <c r="L4671" t="s">
        <v>427</v>
      </c>
      <c r="M4671" t="s">
        <v>428</v>
      </c>
      <c r="N4671" t="s">
        <v>217</v>
      </c>
      <c r="O4671" t="s">
        <v>263</v>
      </c>
      <c r="P4671" t="s">
        <v>367</v>
      </c>
      <c r="Q4671" t="s">
        <v>368</v>
      </c>
      <c r="R4671" t="s">
        <v>369</v>
      </c>
      <c r="S4671" t="s">
        <v>370</v>
      </c>
      <c r="T4671" t="s">
        <v>368</v>
      </c>
      <c r="U4671" s="61" t="s">
        <v>371</v>
      </c>
      <c r="V4671" t="s">
        <v>585</v>
      </c>
      <c r="W4671" t="s">
        <v>263</v>
      </c>
      <c r="X4671" s="59">
        <v>500</v>
      </c>
      <c r="Y4671" s="59">
        <v>500</v>
      </c>
      <c r="AA4671" s="146" t="str">
        <f t="shared" si="897"/>
        <v>EX</v>
      </c>
      <c r="AB4671" s="146">
        <f t="shared" si="899"/>
        <v>0</v>
      </c>
      <c r="AC4671" t="str">
        <f t="shared" si="890"/>
        <v>EX</v>
      </c>
      <c r="AD4671" s="74">
        <f t="shared" si="891"/>
        <v>500</v>
      </c>
      <c r="AE4671" s="74">
        <f t="shared" si="896"/>
        <v>500</v>
      </c>
      <c r="AF4671">
        <v>1</v>
      </c>
      <c r="AG4671">
        <v>0</v>
      </c>
      <c r="AH4671" s="74">
        <v>0</v>
      </c>
      <c r="AJ4671" s="74">
        <f t="shared" si="892"/>
        <v>0</v>
      </c>
      <c r="AK4671" s="74">
        <f t="shared" si="898"/>
        <v>500</v>
      </c>
      <c r="AL4671" t="str">
        <f t="shared" si="893"/>
        <v>N</v>
      </c>
      <c r="AN4671" t="s">
        <v>110</v>
      </c>
      <c r="AO4671" t="s">
        <v>109</v>
      </c>
      <c r="AP4671" t="str">
        <f t="shared" si="894"/>
        <v>9B</v>
      </c>
      <c r="AQ4671" s="145" t="s">
        <v>1826</v>
      </c>
      <c r="AR4671" t="str">
        <f t="shared" si="895"/>
        <v>1-Adjusted Base Budget</v>
      </c>
      <c r="AS4671" s="145" t="s">
        <v>1827</v>
      </c>
      <c r="AT4671" t="s">
        <v>213</v>
      </c>
      <c r="AV4671" t="str">
        <f t="shared" si="889"/>
        <v>ENGA</v>
      </c>
      <c r="AW4671" t="str">
        <f t="shared" si="888"/>
        <v>ENGAGEMENT</v>
      </c>
    </row>
    <row r="4672" spans="1:49">
      <c r="A4672" s="59">
        <v>2018</v>
      </c>
      <c r="B4672" t="s">
        <v>137</v>
      </c>
      <c r="C4672" t="s">
        <v>110</v>
      </c>
      <c r="D4672" t="s">
        <v>1505</v>
      </c>
      <c r="E4672" t="s">
        <v>1520</v>
      </c>
      <c r="F4672" t="s">
        <v>228</v>
      </c>
      <c r="H4672" t="s">
        <v>1521</v>
      </c>
      <c r="I4672" s="170" t="s">
        <v>108</v>
      </c>
      <c r="J4672" t="s">
        <v>109</v>
      </c>
      <c r="K4672" t="s">
        <v>214</v>
      </c>
      <c r="L4672" t="s">
        <v>427</v>
      </c>
      <c r="M4672" t="s">
        <v>428</v>
      </c>
      <c r="N4672" t="s">
        <v>217</v>
      </c>
      <c r="O4672" t="s">
        <v>263</v>
      </c>
      <c r="P4672" t="s">
        <v>367</v>
      </c>
      <c r="Q4672" t="s">
        <v>368</v>
      </c>
      <c r="R4672" t="s">
        <v>369</v>
      </c>
      <c r="S4672" t="s">
        <v>370</v>
      </c>
      <c r="T4672" t="s">
        <v>368</v>
      </c>
      <c r="U4672" s="61" t="s">
        <v>371</v>
      </c>
      <c r="V4672" t="s">
        <v>585</v>
      </c>
      <c r="W4672" t="s">
        <v>263</v>
      </c>
      <c r="X4672" s="59">
        <v>500</v>
      </c>
      <c r="Y4672" s="59">
        <v>500</v>
      </c>
      <c r="AA4672" s="146" t="str">
        <f t="shared" si="897"/>
        <v>EX</v>
      </c>
      <c r="AB4672" s="146">
        <f t="shared" si="899"/>
        <v>0</v>
      </c>
      <c r="AC4672" t="str">
        <f t="shared" si="890"/>
        <v>EX</v>
      </c>
      <c r="AD4672" s="74">
        <f t="shared" si="891"/>
        <v>500</v>
      </c>
      <c r="AE4672" s="74">
        <f t="shared" si="896"/>
        <v>500</v>
      </c>
      <c r="AF4672">
        <v>1</v>
      </c>
      <c r="AG4672">
        <v>0</v>
      </c>
      <c r="AH4672" s="74">
        <v>0</v>
      </c>
      <c r="AJ4672" s="74">
        <f t="shared" si="892"/>
        <v>0</v>
      </c>
      <c r="AK4672" s="74">
        <f t="shared" si="898"/>
        <v>500</v>
      </c>
      <c r="AL4672" t="str">
        <f t="shared" si="893"/>
        <v>N</v>
      </c>
      <c r="AN4672" t="s">
        <v>110</v>
      </c>
      <c r="AO4672" t="s">
        <v>109</v>
      </c>
      <c r="AP4672" t="str">
        <f t="shared" si="894"/>
        <v>9B</v>
      </c>
      <c r="AQ4672" s="145" t="s">
        <v>1826</v>
      </c>
      <c r="AR4672" t="str">
        <f t="shared" si="895"/>
        <v>1-Adjusted Base Budget</v>
      </c>
      <c r="AS4672" s="145" t="s">
        <v>1827</v>
      </c>
      <c r="AT4672" t="s">
        <v>213</v>
      </c>
      <c r="AV4672" t="str">
        <f t="shared" si="889"/>
        <v>ENGA</v>
      </c>
      <c r="AW4672" t="str">
        <f t="shared" si="888"/>
        <v>ENGAGEMENT</v>
      </c>
    </row>
    <row r="4673" spans="1:49">
      <c r="A4673" s="59">
        <v>2018</v>
      </c>
      <c r="B4673" t="s">
        <v>137</v>
      </c>
      <c r="C4673" t="s">
        <v>110</v>
      </c>
      <c r="D4673" t="s">
        <v>1505</v>
      </c>
      <c r="E4673" t="s">
        <v>1510</v>
      </c>
      <c r="F4673" t="s">
        <v>228</v>
      </c>
      <c r="H4673" t="s">
        <v>1511</v>
      </c>
      <c r="I4673" s="170" t="s">
        <v>108</v>
      </c>
      <c r="J4673" t="s">
        <v>109</v>
      </c>
      <c r="K4673" t="s">
        <v>214</v>
      </c>
      <c r="L4673" t="s">
        <v>574</v>
      </c>
      <c r="M4673" t="s">
        <v>575</v>
      </c>
      <c r="N4673" t="s">
        <v>217</v>
      </c>
      <c r="O4673" t="s">
        <v>263</v>
      </c>
      <c r="P4673" t="s">
        <v>379</v>
      </c>
      <c r="Q4673" t="s">
        <v>379</v>
      </c>
      <c r="R4673" t="s">
        <v>380</v>
      </c>
      <c r="S4673" t="s">
        <v>264</v>
      </c>
      <c r="T4673" t="s">
        <v>265</v>
      </c>
      <c r="U4673" s="61" t="s">
        <v>266</v>
      </c>
      <c r="V4673" t="s">
        <v>585</v>
      </c>
      <c r="W4673" t="s">
        <v>263</v>
      </c>
      <c r="X4673" s="59">
        <v>3235</v>
      </c>
      <c r="Y4673" s="59">
        <v>3235</v>
      </c>
      <c r="AA4673" s="146" t="str">
        <f t="shared" si="897"/>
        <v>EX</v>
      </c>
      <c r="AB4673" s="146">
        <f t="shared" si="899"/>
        <v>0</v>
      </c>
      <c r="AC4673" t="str">
        <f t="shared" si="890"/>
        <v>EX</v>
      </c>
      <c r="AD4673" s="74">
        <f t="shared" si="891"/>
        <v>3235</v>
      </c>
      <c r="AE4673" s="74">
        <f t="shared" si="896"/>
        <v>3235</v>
      </c>
      <c r="AF4673">
        <v>1</v>
      </c>
      <c r="AG4673">
        <v>0</v>
      </c>
      <c r="AH4673" s="74">
        <v>0</v>
      </c>
      <c r="AJ4673" s="74">
        <f t="shared" si="892"/>
        <v>0</v>
      </c>
      <c r="AK4673" s="74">
        <f t="shared" si="898"/>
        <v>3235</v>
      </c>
      <c r="AL4673" t="str">
        <f t="shared" si="893"/>
        <v>N</v>
      </c>
      <c r="AN4673" t="s">
        <v>110</v>
      </c>
      <c r="AO4673" t="s">
        <v>109</v>
      </c>
      <c r="AP4673" t="str">
        <f t="shared" si="894"/>
        <v>9B</v>
      </c>
      <c r="AQ4673" s="145" t="s">
        <v>1826</v>
      </c>
      <c r="AR4673" t="str">
        <f t="shared" si="895"/>
        <v>1-Adjusted Base Budget</v>
      </c>
      <c r="AS4673" s="145" t="s">
        <v>1827</v>
      </c>
      <c r="AT4673" t="s">
        <v>213</v>
      </c>
      <c r="AV4673" t="str">
        <f t="shared" si="889"/>
        <v>ENGA</v>
      </c>
      <c r="AW4673" t="str">
        <f t="shared" si="888"/>
        <v>ENGAGEMENT</v>
      </c>
    </row>
    <row r="4674" spans="1:49">
      <c r="A4674" s="59">
        <v>2018</v>
      </c>
      <c r="B4674" t="s">
        <v>137</v>
      </c>
      <c r="C4674" t="s">
        <v>110</v>
      </c>
      <c r="D4674" t="s">
        <v>1505</v>
      </c>
      <c r="E4674" t="s">
        <v>1506</v>
      </c>
      <c r="F4674" t="s">
        <v>228</v>
      </c>
      <c r="H4674" t="s">
        <v>1507</v>
      </c>
      <c r="I4674" s="170" t="s">
        <v>108</v>
      </c>
      <c r="J4674" t="s">
        <v>109</v>
      </c>
      <c r="K4674" t="s">
        <v>214</v>
      </c>
      <c r="L4674" t="s">
        <v>574</v>
      </c>
      <c r="M4674" t="s">
        <v>575</v>
      </c>
      <c r="N4674" t="s">
        <v>576</v>
      </c>
      <c r="O4674" t="s">
        <v>263</v>
      </c>
      <c r="P4674" t="s">
        <v>379</v>
      </c>
      <c r="Q4674" t="s">
        <v>379</v>
      </c>
      <c r="R4674" t="s">
        <v>380</v>
      </c>
      <c r="S4674" t="s">
        <v>264</v>
      </c>
      <c r="T4674" t="s">
        <v>265</v>
      </c>
      <c r="U4674" s="61" t="s">
        <v>266</v>
      </c>
      <c r="V4674" t="s">
        <v>585</v>
      </c>
      <c r="W4674" t="s">
        <v>263</v>
      </c>
      <c r="X4674" s="59">
        <v>10784</v>
      </c>
      <c r="Y4674" s="59">
        <v>10784</v>
      </c>
      <c r="AA4674" s="146" t="str">
        <f t="shared" si="897"/>
        <v>EX</v>
      </c>
      <c r="AB4674" s="146">
        <f t="shared" si="899"/>
        <v>0</v>
      </c>
      <c r="AC4674" t="str">
        <f t="shared" si="890"/>
        <v>EX</v>
      </c>
      <c r="AD4674" s="74">
        <f t="shared" si="891"/>
        <v>10784</v>
      </c>
      <c r="AE4674" s="74">
        <f t="shared" si="896"/>
        <v>10784</v>
      </c>
      <c r="AF4674">
        <v>1</v>
      </c>
      <c r="AG4674">
        <v>0</v>
      </c>
      <c r="AH4674" s="74">
        <v>0</v>
      </c>
      <c r="AJ4674" s="74">
        <f t="shared" si="892"/>
        <v>0</v>
      </c>
      <c r="AK4674" s="74">
        <f t="shared" si="898"/>
        <v>10784</v>
      </c>
      <c r="AL4674" t="str">
        <f t="shared" si="893"/>
        <v>N</v>
      </c>
      <c r="AN4674" t="s">
        <v>110</v>
      </c>
      <c r="AO4674" t="s">
        <v>109</v>
      </c>
      <c r="AP4674" t="str">
        <f t="shared" si="894"/>
        <v>9B</v>
      </c>
      <c r="AQ4674" s="145" t="s">
        <v>1826</v>
      </c>
      <c r="AR4674" t="str">
        <f t="shared" si="895"/>
        <v>1-Adjusted Base Budget</v>
      </c>
      <c r="AS4674" s="145" t="s">
        <v>1827</v>
      </c>
      <c r="AT4674" t="s">
        <v>213</v>
      </c>
      <c r="AV4674" t="str">
        <f t="shared" si="889"/>
        <v>ENGA</v>
      </c>
      <c r="AW4674" t="str">
        <f t="shared" si="888"/>
        <v>ENGAGEMENT</v>
      </c>
    </row>
    <row r="4675" spans="1:49">
      <c r="A4675" s="59">
        <v>2018</v>
      </c>
      <c r="B4675" t="s">
        <v>137</v>
      </c>
      <c r="C4675" t="s">
        <v>110</v>
      </c>
      <c r="D4675" t="s">
        <v>1505</v>
      </c>
      <c r="E4675" t="s">
        <v>1512</v>
      </c>
      <c r="F4675" t="s">
        <v>228</v>
      </c>
      <c r="H4675" t="s">
        <v>1513</v>
      </c>
      <c r="I4675" s="170" t="s">
        <v>108</v>
      </c>
      <c r="J4675" t="s">
        <v>109</v>
      </c>
      <c r="K4675" t="s">
        <v>214</v>
      </c>
      <c r="L4675" t="s">
        <v>574</v>
      </c>
      <c r="M4675" t="s">
        <v>575</v>
      </c>
      <c r="N4675" t="s">
        <v>576</v>
      </c>
      <c r="O4675" t="s">
        <v>263</v>
      </c>
      <c r="P4675" t="s">
        <v>379</v>
      </c>
      <c r="Q4675" t="s">
        <v>379</v>
      </c>
      <c r="R4675" t="s">
        <v>380</v>
      </c>
      <c r="S4675" t="s">
        <v>264</v>
      </c>
      <c r="T4675" t="s">
        <v>265</v>
      </c>
      <c r="U4675" s="61" t="s">
        <v>266</v>
      </c>
      <c r="V4675" t="s">
        <v>585</v>
      </c>
      <c r="W4675" t="s">
        <v>263</v>
      </c>
      <c r="X4675" s="59">
        <v>9705</v>
      </c>
      <c r="Y4675" s="59">
        <v>9705</v>
      </c>
      <c r="AA4675" s="146" t="str">
        <f t="shared" si="897"/>
        <v>EX</v>
      </c>
      <c r="AB4675" s="146">
        <f t="shared" si="899"/>
        <v>0</v>
      </c>
      <c r="AC4675" t="str">
        <f t="shared" si="890"/>
        <v>EX</v>
      </c>
      <c r="AD4675" s="74">
        <f t="shared" si="891"/>
        <v>9705</v>
      </c>
      <c r="AE4675" s="74">
        <f t="shared" si="896"/>
        <v>9705</v>
      </c>
      <c r="AF4675">
        <v>1</v>
      </c>
      <c r="AG4675">
        <v>0</v>
      </c>
      <c r="AH4675" s="74">
        <v>0</v>
      </c>
      <c r="AJ4675" s="74">
        <f t="shared" si="892"/>
        <v>0</v>
      </c>
      <c r="AK4675" s="74">
        <f t="shared" si="898"/>
        <v>9705</v>
      </c>
      <c r="AL4675" t="str">
        <f t="shared" si="893"/>
        <v>N</v>
      </c>
      <c r="AN4675" t="s">
        <v>110</v>
      </c>
      <c r="AO4675" t="s">
        <v>109</v>
      </c>
      <c r="AP4675" t="str">
        <f t="shared" si="894"/>
        <v>9B</v>
      </c>
      <c r="AQ4675" s="145" t="s">
        <v>1826</v>
      </c>
      <c r="AR4675" t="str">
        <f t="shared" si="895"/>
        <v>1-Adjusted Base Budget</v>
      </c>
      <c r="AS4675" s="145" t="s">
        <v>1827</v>
      </c>
      <c r="AT4675" t="s">
        <v>213</v>
      </c>
      <c r="AV4675" t="str">
        <f t="shared" si="889"/>
        <v>ENGA</v>
      </c>
      <c r="AW4675" t="str">
        <f t="shared" si="888"/>
        <v>ENGAGEMENT</v>
      </c>
    </row>
    <row r="4676" spans="1:49">
      <c r="A4676" s="59">
        <v>2018</v>
      </c>
      <c r="B4676" t="s">
        <v>137</v>
      </c>
      <c r="C4676" t="s">
        <v>1530</v>
      </c>
      <c r="D4676" t="s">
        <v>1531</v>
      </c>
      <c r="E4676" t="s">
        <v>1532</v>
      </c>
      <c r="F4676" t="s">
        <v>228</v>
      </c>
      <c r="H4676" t="s">
        <v>1533</v>
      </c>
      <c r="I4676" s="170" t="s">
        <v>108</v>
      </c>
      <c r="J4676" t="s">
        <v>109</v>
      </c>
      <c r="K4676" t="s">
        <v>214</v>
      </c>
      <c r="L4676" t="s">
        <v>126</v>
      </c>
      <c r="M4676" t="s">
        <v>345</v>
      </c>
      <c r="N4676" t="s">
        <v>217</v>
      </c>
      <c r="O4676" t="s">
        <v>263</v>
      </c>
      <c r="P4676" t="s">
        <v>346</v>
      </c>
      <c r="Q4676" t="s">
        <v>345</v>
      </c>
      <c r="R4676" t="s">
        <v>347</v>
      </c>
      <c r="S4676" t="s">
        <v>338</v>
      </c>
      <c r="T4676" t="s">
        <v>339</v>
      </c>
      <c r="U4676" s="61" t="s">
        <v>340</v>
      </c>
      <c r="V4676" t="s">
        <v>235</v>
      </c>
      <c r="W4676" t="s">
        <v>263</v>
      </c>
      <c r="X4676" s="59">
        <v>343728</v>
      </c>
      <c r="Y4676" s="59">
        <v>404929</v>
      </c>
      <c r="AA4676" s="146" t="str">
        <f t="shared" si="897"/>
        <v>EX</v>
      </c>
      <c r="AB4676" s="146">
        <f t="shared" si="899"/>
        <v>0</v>
      </c>
      <c r="AC4676" t="str">
        <f t="shared" si="890"/>
        <v>EX</v>
      </c>
      <c r="AD4676" s="74">
        <f t="shared" si="891"/>
        <v>404929</v>
      </c>
      <c r="AE4676" s="74">
        <f t="shared" si="896"/>
        <v>404929</v>
      </c>
      <c r="AF4676">
        <v>1.3809</v>
      </c>
      <c r="AG4676">
        <v>11183</v>
      </c>
      <c r="AH4676" s="74">
        <v>-8665.4806000000353</v>
      </c>
      <c r="AJ4676" s="74">
        <f t="shared" si="892"/>
        <v>2517.5193999999647</v>
      </c>
      <c r="AK4676" s="74">
        <f t="shared" si="898"/>
        <v>407446.51939999999</v>
      </c>
      <c r="AL4676" t="str">
        <f t="shared" si="893"/>
        <v>Y</v>
      </c>
      <c r="AN4676" t="s">
        <v>110</v>
      </c>
      <c r="AO4676" t="s">
        <v>109</v>
      </c>
      <c r="AP4676" t="str">
        <f t="shared" si="894"/>
        <v>99</v>
      </c>
      <c r="AQ4676" s="145" t="s">
        <v>1826</v>
      </c>
      <c r="AR4676" t="str">
        <f t="shared" si="895"/>
        <v>2-Provision for Compensation Incr</v>
      </c>
      <c r="AS4676" s="145" t="s">
        <v>1827</v>
      </c>
      <c r="AT4676" t="s">
        <v>213</v>
      </c>
      <c r="AV4676" t="str">
        <f t="shared" si="889"/>
        <v>ENGA</v>
      </c>
      <c r="AW4676" t="str">
        <f t="shared" si="888"/>
        <v>ENGAGEMENT</v>
      </c>
    </row>
    <row r="4677" spans="1:49">
      <c r="A4677" s="59">
        <v>2018</v>
      </c>
      <c r="B4677" t="s">
        <v>137</v>
      </c>
      <c r="C4677" t="s">
        <v>1530</v>
      </c>
      <c r="D4677" t="s">
        <v>1531</v>
      </c>
      <c r="E4677" t="s">
        <v>1532</v>
      </c>
      <c r="F4677" t="s">
        <v>228</v>
      </c>
      <c r="H4677" t="s">
        <v>1533</v>
      </c>
      <c r="I4677" s="170" t="s">
        <v>108</v>
      </c>
      <c r="J4677" t="s">
        <v>109</v>
      </c>
      <c r="K4677" t="s">
        <v>214</v>
      </c>
      <c r="L4677" t="s">
        <v>127</v>
      </c>
      <c r="M4677" t="s">
        <v>455</v>
      </c>
      <c r="N4677" t="s">
        <v>217</v>
      </c>
      <c r="O4677" t="s">
        <v>263</v>
      </c>
      <c r="P4677" t="s">
        <v>346</v>
      </c>
      <c r="Q4677" t="s">
        <v>345</v>
      </c>
      <c r="R4677" t="s">
        <v>347</v>
      </c>
      <c r="S4677" t="s">
        <v>338</v>
      </c>
      <c r="T4677" t="s">
        <v>339</v>
      </c>
      <c r="U4677" s="61" t="s">
        <v>340</v>
      </c>
      <c r="V4677" t="s">
        <v>235</v>
      </c>
      <c r="W4677" t="s">
        <v>263</v>
      </c>
      <c r="X4677" s="59">
        <v>51792</v>
      </c>
      <c r="Y4677" s="59">
        <v>51792</v>
      </c>
      <c r="AA4677" s="146" t="str">
        <f t="shared" si="897"/>
        <v>EX</v>
      </c>
      <c r="AB4677" s="146">
        <f t="shared" si="899"/>
        <v>0</v>
      </c>
      <c r="AC4677" t="str">
        <f t="shared" si="890"/>
        <v>EX</v>
      </c>
      <c r="AD4677" s="74">
        <f t="shared" si="891"/>
        <v>51792</v>
      </c>
      <c r="AE4677" s="74">
        <f t="shared" si="896"/>
        <v>51792</v>
      </c>
      <c r="AF4677">
        <v>1.3809</v>
      </c>
      <c r="AG4677">
        <v>1430</v>
      </c>
      <c r="AH4677" s="74">
        <v>-1108.3488000000045</v>
      </c>
      <c r="AJ4677" s="74">
        <f t="shared" si="892"/>
        <v>321.65119999999547</v>
      </c>
      <c r="AK4677" s="74">
        <f t="shared" si="898"/>
        <v>52113.651199999993</v>
      </c>
      <c r="AL4677" t="str">
        <f t="shared" si="893"/>
        <v>Y</v>
      </c>
      <c r="AN4677" t="s">
        <v>110</v>
      </c>
      <c r="AO4677" t="s">
        <v>109</v>
      </c>
      <c r="AP4677" t="str">
        <f t="shared" si="894"/>
        <v>99</v>
      </c>
      <c r="AQ4677" s="145" t="s">
        <v>1826</v>
      </c>
      <c r="AR4677" t="str">
        <f t="shared" si="895"/>
        <v>2-Provision for Compensation Incr</v>
      </c>
      <c r="AS4677" s="145" t="s">
        <v>1827</v>
      </c>
      <c r="AT4677" t="s">
        <v>213</v>
      </c>
      <c r="AV4677" t="str">
        <f t="shared" si="889"/>
        <v>ENGA</v>
      </c>
      <c r="AW4677" t="str">
        <f t="shared" si="888"/>
        <v>ENGAGEMENT</v>
      </c>
    </row>
    <row r="4678" spans="1:49">
      <c r="A4678" s="59">
        <v>2018</v>
      </c>
      <c r="B4678" t="s">
        <v>137</v>
      </c>
      <c r="C4678" t="s">
        <v>1530</v>
      </c>
      <c r="D4678" t="s">
        <v>1531</v>
      </c>
      <c r="E4678" t="s">
        <v>1532</v>
      </c>
      <c r="F4678" t="s">
        <v>228</v>
      </c>
      <c r="H4678" t="s">
        <v>1533</v>
      </c>
      <c r="I4678" s="170" t="s">
        <v>108</v>
      </c>
      <c r="J4678" t="s">
        <v>109</v>
      </c>
      <c r="K4678" t="s">
        <v>214</v>
      </c>
      <c r="L4678" t="s">
        <v>128</v>
      </c>
      <c r="M4678" t="s">
        <v>457</v>
      </c>
      <c r="N4678" t="s">
        <v>217</v>
      </c>
      <c r="O4678" t="s">
        <v>263</v>
      </c>
      <c r="P4678" t="s">
        <v>458</v>
      </c>
      <c r="Q4678" t="s">
        <v>459</v>
      </c>
      <c r="R4678" t="s">
        <v>460</v>
      </c>
      <c r="S4678" t="s">
        <v>338</v>
      </c>
      <c r="T4678" t="s">
        <v>339</v>
      </c>
      <c r="U4678" s="61" t="s">
        <v>340</v>
      </c>
      <c r="V4678" t="s">
        <v>235</v>
      </c>
      <c r="W4678" t="s">
        <v>263</v>
      </c>
      <c r="X4678" s="59">
        <v>90563</v>
      </c>
      <c r="Y4678" s="59">
        <v>90563</v>
      </c>
      <c r="AA4678" s="146" t="str">
        <f t="shared" si="897"/>
        <v>EX</v>
      </c>
      <c r="AB4678" s="146">
        <f t="shared" si="899"/>
        <v>0</v>
      </c>
      <c r="AC4678" t="str">
        <f t="shared" si="890"/>
        <v>EX</v>
      </c>
      <c r="AD4678" s="74">
        <f t="shared" si="891"/>
        <v>90563</v>
      </c>
      <c r="AE4678" s="74">
        <f t="shared" si="896"/>
        <v>90563</v>
      </c>
      <c r="AF4678">
        <v>1.3859999999999999</v>
      </c>
      <c r="AG4678">
        <v>2510</v>
      </c>
      <c r="AH4678" s="74">
        <v>-353.1957000000013</v>
      </c>
      <c r="AJ4678" s="74">
        <f t="shared" si="892"/>
        <v>2156.8042999999989</v>
      </c>
      <c r="AK4678" s="74">
        <f t="shared" si="898"/>
        <v>92719.804300000003</v>
      </c>
      <c r="AL4678" t="str">
        <f t="shared" si="893"/>
        <v>Y</v>
      </c>
      <c r="AN4678" t="s">
        <v>110</v>
      </c>
      <c r="AO4678" t="s">
        <v>109</v>
      </c>
      <c r="AP4678" t="str">
        <f t="shared" si="894"/>
        <v>99</v>
      </c>
      <c r="AQ4678" s="145" t="s">
        <v>1826</v>
      </c>
      <c r="AR4678" t="str">
        <f t="shared" si="895"/>
        <v>2-Provision for Compensation Incr</v>
      </c>
      <c r="AS4678" s="145" t="s">
        <v>1827</v>
      </c>
      <c r="AT4678" t="s">
        <v>213</v>
      </c>
      <c r="AV4678" t="str">
        <f t="shared" si="889"/>
        <v>ENGA</v>
      </c>
      <c r="AW4678" t="str">
        <f t="shared" ref="AW4678:AW4741" si="900" xml:space="preserve"> IF(AND($AN4678="UAVP",$Z4678="OE"),$AO4678 &amp; "-ONLINE EDUCATION",IF(AND($AN4678="VPIT",OR($Z4678="SS",$Z4678="IT")),$AO4678 &amp; "-SHARED SERVICES",$AO4678))</f>
        <v>ENGAGEMENT</v>
      </c>
    </row>
    <row r="4679" spans="1:49">
      <c r="A4679" s="59">
        <v>2018</v>
      </c>
      <c r="B4679" t="s">
        <v>137</v>
      </c>
      <c r="C4679" t="s">
        <v>1530</v>
      </c>
      <c r="D4679" t="s">
        <v>1531</v>
      </c>
      <c r="E4679" t="s">
        <v>1532</v>
      </c>
      <c r="F4679" t="s">
        <v>228</v>
      </c>
      <c r="H4679" t="s">
        <v>1533</v>
      </c>
      <c r="I4679" s="170" t="s">
        <v>108</v>
      </c>
      <c r="J4679" t="s">
        <v>109</v>
      </c>
      <c r="K4679" t="s">
        <v>214</v>
      </c>
      <c r="L4679" t="s">
        <v>412</v>
      </c>
      <c r="M4679" t="s">
        <v>413</v>
      </c>
      <c r="N4679" t="s">
        <v>217</v>
      </c>
      <c r="O4679" t="s">
        <v>263</v>
      </c>
      <c r="P4679" t="s">
        <v>414</v>
      </c>
      <c r="Q4679" t="s">
        <v>415</v>
      </c>
      <c r="R4679" t="s">
        <v>416</v>
      </c>
      <c r="S4679" t="s">
        <v>338</v>
      </c>
      <c r="T4679" t="s">
        <v>339</v>
      </c>
      <c r="U4679" s="61" t="s">
        <v>340</v>
      </c>
      <c r="V4679" t="s">
        <v>235</v>
      </c>
      <c r="W4679" t="s">
        <v>263</v>
      </c>
      <c r="X4679" s="59">
        <v>97703</v>
      </c>
      <c r="Y4679" s="59">
        <v>110004</v>
      </c>
      <c r="AA4679" s="146" t="str">
        <f t="shared" si="897"/>
        <v>EX</v>
      </c>
      <c r="AB4679" s="146">
        <f t="shared" si="899"/>
        <v>0</v>
      </c>
      <c r="AC4679" t="str">
        <f t="shared" si="890"/>
        <v>EX</v>
      </c>
      <c r="AD4679" s="74">
        <f t="shared" si="891"/>
        <v>110004</v>
      </c>
      <c r="AE4679" s="74">
        <f t="shared" si="896"/>
        <v>110004</v>
      </c>
      <c r="AF4679">
        <v>1</v>
      </c>
      <c r="AG4679">
        <v>0</v>
      </c>
      <c r="AH4679" s="74">
        <v>0</v>
      </c>
      <c r="AJ4679" s="74">
        <f t="shared" si="892"/>
        <v>0</v>
      </c>
      <c r="AK4679" s="74">
        <f t="shared" si="898"/>
        <v>110004</v>
      </c>
      <c r="AL4679" t="str">
        <f t="shared" si="893"/>
        <v>N</v>
      </c>
      <c r="AN4679" t="s">
        <v>110</v>
      </c>
      <c r="AO4679" t="s">
        <v>109</v>
      </c>
      <c r="AP4679" t="str">
        <f t="shared" si="894"/>
        <v>9B</v>
      </c>
      <c r="AQ4679" s="145" t="s">
        <v>1826</v>
      </c>
      <c r="AR4679" t="str">
        <f t="shared" si="895"/>
        <v>1-Adjusted Base Budget</v>
      </c>
      <c r="AS4679" s="145" t="s">
        <v>1827</v>
      </c>
      <c r="AT4679" t="s">
        <v>213</v>
      </c>
      <c r="AV4679" t="str">
        <f t="shared" si="889"/>
        <v>ENGA</v>
      </c>
      <c r="AW4679" t="str">
        <f t="shared" si="900"/>
        <v>ENGAGEMENT</v>
      </c>
    </row>
    <row r="4680" spans="1:49">
      <c r="A4680" s="59">
        <v>2018</v>
      </c>
      <c r="B4680" t="s">
        <v>137</v>
      </c>
      <c r="C4680" t="s">
        <v>1530</v>
      </c>
      <c r="D4680" t="s">
        <v>1531</v>
      </c>
      <c r="E4680" t="s">
        <v>1532</v>
      </c>
      <c r="F4680" t="s">
        <v>228</v>
      </c>
      <c r="H4680" t="s">
        <v>1533</v>
      </c>
      <c r="I4680" s="170" t="s">
        <v>108</v>
      </c>
      <c r="J4680" t="s">
        <v>109</v>
      </c>
      <c r="K4680" t="s">
        <v>214</v>
      </c>
      <c r="L4680" t="s">
        <v>417</v>
      </c>
      <c r="M4680" t="s">
        <v>418</v>
      </c>
      <c r="N4680" t="s">
        <v>217</v>
      </c>
      <c r="O4680" t="s">
        <v>263</v>
      </c>
      <c r="P4680" t="s">
        <v>414</v>
      </c>
      <c r="Q4680" t="s">
        <v>415</v>
      </c>
      <c r="R4680" t="s">
        <v>416</v>
      </c>
      <c r="S4680" t="s">
        <v>338</v>
      </c>
      <c r="T4680" t="s">
        <v>339</v>
      </c>
      <c r="U4680" s="61" t="s">
        <v>340</v>
      </c>
      <c r="V4680" t="s">
        <v>235</v>
      </c>
      <c r="W4680" t="s">
        <v>263</v>
      </c>
      <c r="X4680" s="59">
        <v>33297</v>
      </c>
      <c r="Y4680" s="59">
        <v>37489</v>
      </c>
      <c r="AA4680" s="146" t="str">
        <f t="shared" si="897"/>
        <v>EX</v>
      </c>
      <c r="AB4680" s="146">
        <f t="shared" si="899"/>
        <v>0</v>
      </c>
      <c r="AC4680" t="str">
        <f t="shared" si="890"/>
        <v>EX</v>
      </c>
      <c r="AD4680" s="74">
        <f t="shared" si="891"/>
        <v>37489</v>
      </c>
      <c r="AE4680" s="74">
        <f t="shared" si="896"/>
        <v>37489</v>
      </c>
      <c r="AF4680">
        <v>1</v>
      </c>
      <c r="AG4680">
        <v>0</v>
      </c>
      <c r="AH4680" s="74">
        <v>0</v>
      </c>
      <c r="AJ4680" s="74">
        <f t="shared" si="892"/>
        <v>0</v>
      </c>
      <c r="AK4680" s="74">
        <f t="shared" si="898"/>
        <v>37489</v>
      </c>
      <c r="AL4680" t="str">
        <f t="shared" si="893"/>
        <v>N</v>
      </c>
      <c r="AN4680" t="s">
        <v>110</v>
      </c>
      <c r="AO4680" t="s">
        <v>109</v>
      </c>
      <c r="AP4680" t="str">
        <f t="shared" si="894"/>
        <v>9B</v>
      </c>
      <c r="AQ4680" s="145" t="s">
        <v>1826</v>
      </c>
      <c r="AR4680" t="str">
        <f t="shared" si="895"/>
        <v>1-Adjusted Base Budget</v>
      </c>
      <c r="AS4680" s="145" t="s">
        <v>1827</v>
      </c>
      <c r="AT4680" t="s">
        <v>213</v>
      </c>
      <c r="AV4680" t="str">
        <f t="shared" si="889"/>
        <v>ENGA</v>
      </c>
      <c r="AW4680" t="str">
        <f t="shared" si="900"/>
        <v>ENGAGEMENT</v>
      </c>
    </row>
    <row r="4681" spans="1:49">
      <c r="A4681" s="59">
        <v>2018</v>
      </c>
      <c r="B4681" t="s">
        <v>137</v>
      </c>
      <c r="C4681" t="s">
        <v>1530</v>
      </c>
      <c r="D4681" t="s">
        <v>1531</v>
      </c>
      <c r="E4681" t="s">
        <v>1532</v>
      </c>
      <c r="F4681" t="s">
        <v>228</v>
      </c>
      <c r="H4681" t="s">
        <v>1533</v>
      </c>
      <c r="I4681" s="170" t="s">
        <v>108</v>
      </c>
      <c r="J4681" t="s">
        <v>109</v>
      </c>
      <c r="K4681" t="s">
        <v>214</v>
      </c>
      <c r="L4681" t="s">
        <v>419</v>
      </c>
      <c r="M4681" t="s">
        <v>420</v>
      </c>
      <c r="N4681" t="s">
        <v>217</v>
      </c>
      <c r="O4681" t="s">
        <v>263</v>
      </c>
      <c r="P4681" t="s">
        <v>414</v>
      </c>
      <c r="Q4681" t="s">
        <v>415</v>
      </c>
      <c r="R4681" t="s">
        <v>416</v>
      </c>
      <c r="S4681" t="s">
        <v>338</v>
      </c>
      <c r="T4681" t="s">
        <v>339</v>
      </c>
      <c r="U4681" s="61" t="s">
        <v>340</v>
      </c>
      <c r="V4681" t="s">
        <v>235</v>
      </c>
      <c r="W4681" t="s">
        <v>263</v>
      </c>
      <c r="X4681" s="59">
        <v>52525</v>
      </c>
      <c r="Y4681" s="59">
        <v>60652</v>
      </c>
      <c r="AA4681" s="146" t="str">
        <f t="shared" si="897"/>
        <v>EX</v>
      </c>
      <c r="AB4681" s="146">
        <f t="shared" si="899"/>
        <v>0</v>
      </c>
      <c r="AC4681" t="str">
        <f t="shared" si="890"/>
        <v>EX</v>
      </c>
      <c r="AD4681" s="74">
        <f t="shared" si="891"/>
        <v>60652</v>
      </c>
      <c r="AE4681" s="74">
        <f t="shared" si="896"/>
        <v>60652</v>
      </c>
      <c r="AF4681">
        <v>1</v>
      </c>
      <c r="AG4681">
        <v>0</v>
      </c>
      <c r="AH4681" s="74">
        <v>0</v>
      </c>
      <c r="AJ4681" s="74">
        <f t="shared" si="892"/>
        <v>0</v>
      </c>
      <c r="AK4681" s="74">
        <f t="shared" si="898"/>
        <v>60652</v>
      </c>
      <c r="AL4681" t="str">
        <f t="shared" si="893"/>
        <v>N</v>
      </c>
      <c r="AN4681" t="s">
        <v>110</v>
      </c>
      <c r="AO4681" t="s">
        <v>109</v>
      </c>
      <c r="AP4681" t="str">
        <f t="shared" si="894"/>
        <v>9B</v>
      </c>
      <c r="AQ4681" s="145" t="s">
        <v>1826</v>
      </c>
      <c r="AR4681" t="str">
        <f t="shared" si="895"/>
        <v>1-Adjusted Base Budget</v>
      </c>
      <c r="AS4681" s="145" t="s">
        <v>1827</v>
      </c>
      <c r="AT4681" t="s">
        <v>213</v>
      </c>
      <c r="AV4681" t="str">
        <f t="shared" si="889"/>
        <v>ENGA</v>
      </c>
      <c r="AW4681" t="str">
        <f t="shared" si="900"/>
        <v>ENGAGEMENT</v>
      </c>
    </row>
    <row r="4682" spans="1:49">
      <c r="A4682" s="59">
        <v>2018</v>
      </c>
      <c r="B4682" t="s">
        <v>137</v>
      </c>
      <c r="C4682" t="s">
        <v>1530</v>
      </c>
      <c r="D4682" t="s">
        <v>1531</v>
      </c>
      <c r="E4682" t="s">
        <v>1532</v>
      </c>
      <c r="F4682" t="s">
        <v>228</v>
      </c>
      <c r="H4682" t="s">
        <v>1533</v>
      </c>
      <c r="I4682" s="170" t="s">
        <v>108</v>
      </c>
      <c r="J4682" t="s">
        <v>109</v>
      </c>
      <c r="K4682" t="s">
        <v>214</v>
      </c>
      <c r="L4682" t="s">
        <v>568</v>
      </c>
      <c r="M4682" t="s">
        <v>569</v>
      </c>
      <c r="N4682" t="s">
        <v>217</v>
      </c>
      <c r="O4682" t="s">
        <v>263</v>
      </c>
      <c r="P4682" t="s">
        <v>414</v>
      </c>
      <c r="Q4682" t="s">
        <v>415</v>
      </c>
      <c r="R4682" t="s">
        <v>416</v>
      </c>
      <c r="S4682" t="s">
        <v>338</v>
      </c>
      <c r="T4682" t="s">
        <v>339</v>
      </c>
      <c r="U4682" s="61" t="s">
        <v>340</v>
      </c>
      <c r="V4682" t="s">
        <v>235</v>
      </c>
      <c r="W4682" t="s">
        <v>263</v>
      </c>
      <c r="X4682" s="59">
        <v>10904</v>
      </c>
      <c r="Y4682" s="59">
        <v>10904</v>
      </c>
      <c r="AA4682" s="146" t="str">
        <f t="shared" si="897"/>
        <v>EX</v>
      </c>
      <c r="AB4682" s="146">
        <f t="shared" si="899"/>
        <v>0</v>
      </c>
      <c r="AC4682" t="str">
        <f t="shared" si="890"/>
        <v>EX</v>
      </c>
      <c r="AD4682" s="74">
        <f t="shared" si="891"/>
        <v>10904</v>
      </c>
      <c r="AE4682" s="74">
        <f t="shared" si="896"/>
        <v>10904</v>
      </c>
      <c r="AF4682">
        <v>1</v>
      </c>
      <c r="AG4682">
        <v>0</v>
      </c>
      <c r="AH4682" s="74">
        <v>0</v>
      </c>
      <c r="AJ4682" s="74">
        <f t="shared" si="892"/>
        <v>0</v>
      </c>
      <c r="AK4682" s="74">
        <f t="shared" si="898"/>
        <v>10904</v>
      </c>
      <c r="AL4682" t="str">
        <f t="shared" si="893"/>
        <v>N</v>
      </c>
      <c r="AN4682" t="s">
        <v>110</v>
      </c>
      <c r="AO4682" t="s">
        <v>109</v>
      </c>
      <c r="AP4682" t="str">
        <f t="shared" si="894"/>
        <v>9B</v>
      </c>
      <c r="AQ4682" s="145" t="s">
        <v>1826</v>
      </c>
      <c r="AR4682" t="str">
        <f t="shared" si="895"/>
        <v>1-Adjusted Base Budget</v>
      </c>
      <c r="AS4682" s="145" t="s">
        <v>1827</v>
      </c>
      <c r="AT4682" t="s">
        <v>213</v>
      </c>
      <c r="AV4682" t="str">
        <f t="shared" si="889"/>
        <v>ENGA</v>
      </c>
      <c r="AW4682" t="str">
        <f t="shared" si="900"/>
        <v>ENGAGEMENT</v>
      </c>
    </row>
    <row r="4683" spans="1:49">
      <c r="A4683" s="59">
        <v>2018</v>
      </c>
      <c r="B4683" t="s">
        <v>137</v>
      </c>
      <c r="C4683" t="s">
        <v>1530</v>
      </c>
      <c r="D4683" t="s">
        <v>1531</v>
      </c>
      <c r="E4683" t="s">
        <v>1532</v>
      </c>
      <c r="F4683" t="s">
        <v>228</v>
      </c>
      <c r="H4683" t="s">
        <v>1533</v>
      </c>
      <c r="I4683" s="170" t="s">
        <v>108</v>
      </c>
      <c r="J4683" t="s">
        <v>109</v>
      </c>
      <c r="K4683" t="s">
        <v>214</v>
      </c>
      <c r="L4683" t="s">
        <v>276</v>
      </c>
      <c r="M4683" t="s">
        <v>277</v>
      </c>
      <c r="N4683" t="s">
        <v>217</v>
      </c>
      <c r="O4683" t="s">
        <v>263</v>
      </c>
      <c r="P4683" t="s">
        <v>278</v>
      </c>
      <c r="Q4683" t="s">
        <v>279</v>
      </c>
      <c r="R4683" t="s">
        <v>280</v>
      </c>
      <c r="S4683" t="s">
        <v>281</v>
      </c>
      <c r="T4683" t="s">
        <v>282</v>
      </c>
      <c r="U4683" s="61" t="s">
        <v>283</v>
      </c>
      <c r="V4683" t="s">
        <v>235</v>
      </c>
      <c r="W4683" t="s">
        <v>263</v>
      </c>
      <c r="X4683" s="59">
        <v>420000</v>
      </c>
      <c r="Y4683" s="59">
        <v>420000</v>
      </c>
      <c r="AA4683" s="146" t="str">
        <f t="shared" si="897"/>
        <v>EX</v>
      </c>
      <c r="AB4683" s="146">
        <f t="shared" si="899"/>
        <v>0</v>
      </c>
      <c r="AC4683" t="str">
        <f t="shared" si="890"/>
        <v>EX</v>
      </c>
      <c r="AD4683" s="74">
        <f t="shared" si="891"/>
        <v>420000</v>
      </c>
      <c r="AE4683" s="74">
        <f t="shared" si="896"/>
        <v>420000</v>
      </c>
      <c r="AF4683">
        <v>1</v>
      </c>
      <c r="AG4683">
        <v>0</v>
      </c>
      <c r="AH4683" s="74">
        <v>0</v>
      </c>
      <c r="AJ4683" s="74">
        <f t="shared" si="892"/>
        <v>0</v>
      </c>
      <c r="AK4683" s="74">
        <f t="shared" si="898"/>
        <v>420000</v>
      </c>
      <c r="AL4683" t="str">
        <f t="shared" si="893"/>
        <v>N</v>
      </c>
      <c r="AN4683" t="s">
        <v>110</v>
      </c>
      <c r="AO4683" t="s">
        <v>109</v>
      </c>
      <c r="AP4683" t="str">
        <f t="shared" si="894"/>
        <v>9B</v>
      </c>
      <c r="AQ4683" s="145" t="s">
        <v>1826</v>
      </c>
      <c r="AR4683" t="str">
        <f t="shared" si="895"/>
        <v>1-Adjusted Base Budget</v>
      </c>
      <c r="AS4683" s="145" t="s">
        <v>1827</v>
      </c>
      <c r="AT4683" t="s">
        <v>213</v>
      </c>
      <c r="AV4683" t="str">
        <f t="shared" si="889"/>
        <v>ENGA</v>
      </c>
      <c r="AW4683" t="str">
        <f t="shared" si="900"/>
        <v>ENGAGEMENT</v>
      </c>
    </row>
    <row r="4684" spans="1:49">
      <c r="A4684" s="59">
        <v>2018</v>
      </c>
      <c r="B4684" t="s">
        <v>137</v>
      </c>
      <c r="C4684" t="s">
        <v>1530</v>
      </c>
      <c r="D4684" t="s">
        <v>1531</v>
      </c>
      <c r="E4684" t="s">
        <v>1532</v>
      </c>
      <c r="F4684" t="s">
        <v>228</v>
      </c>
      <c r="H4684" t="s">
        <v>1533</v>
      </c>
      <c r="I4684" s="170" t="s">
        <v>108</v>
      </c>
      <c r="J4684" t="s">
        <v>109</v>
      </c>
      <c r="K4684" t="s">
        <v>214</v>
      </c>
      <c r="L4684" t="s">
        <v>315</v>
      </c>
      <c r="M4684" t="s">
        <v>316</v>
      </c>
      <c r="N4684" t="s">
        <v>217</v>
      </c>
      <c r="O4684" t="s">
        <v>263</v>
      </c>
      <c r="P4684" t="s">
        <v>317</v>
      </c>
      <c r="Q4684" t="s">
        <v>318</v>
      </c>
      <c r="R4684" t="s">
        <v>319</v>
      </c>
      <c r="S4684" t="s">
        <v>281</v>
      </c>
      <c r="T4684" t="s">
        <v>282</v>
      </c>
      <c r="U4684" s="61" t="s">
        <v>283</v>
      </c>
      <c r="V4684" t="s">
        <v>235</v>
      </c>
      <c r="W4684" t="s">
        <v>219</v>
      </c>
      <c r="X4684" s="59">
        <v>450000</v>
      </c>
      <c r="Y4684" s="59">
        <v>450000</v>
      </c>
      <c r="AA4684" s="146" t="str">
        <f t="shared" si="897"/>
        <v>IN</v>
      </c>
      <c r="AB4684" s="146" t="str">
        <f t="shared" si="899"/>
        <v>10cr</v>
      </c>
      <c r="AC4684" t="str">
        <f t="shared" si="890"/>
        <v>Allot/Xfer IN</v>
      </c>
      <c r="AD4684" s="74">
        <f t="shared" si="891"/>
        <v>-450000</v>
      </c>
      <c r="AE4684" s="74">
        <f t="shared" si="896"/>
        <v>450000</v>
      </c>
      <c r="AF4684">
        <v>1</v>
      </c>
      <c r="AG4684">
        <v>0</v>
      </c>
      <c r="AH4684" s="74">
        <v>0</v>
      </c>
      <c r="AJ4684" s="74">
        <f t="shared" si="892"/>
        <v>0</v>
      </c>
      <c r="AK4684" s="74">
        <f t="shared" si="898"/>
        <v>450000</v>
      </c>
      <c r="AL4684" t="str">
        <f t="shared" si="893"/>
        <v>N</v>
      </c>
      <c r="AN4684" t="s">
        <v>110</v>
      </c>
      <c r="AO4684" t="s">
        <v>109</v>
      </c>
      <c r="AP4684" t="str">
        <f t="shared" si="894"/>
        <v>9B</v>
      </c>
      <c r="AQ4684" s="145" t="s">
        <v>1826</v>
      </c>
      <c r="AR4684" t="str">
        <f t="shared" si="895"/>
        <v>1-Adjusted Base Budget</v>
      </c>
      <c r="AS4684" s="145" t="s">
        <v>1827</v>
      </c>
      <c r="AT4684" t="s">
        <v>213</v>
      </c>
      <c r="AV4684" t="str">
        <f t="shared" ref="AV4684:AV4708" si="901">IF(AND($AN4684="UAVP",$Z4684="OE"),$AN4684 &amp; "-OE",IF(AND($AN4684="VPIT",OR($Z4684="SS",$Z4684="IT")),$AN4684 &amp; "-SS",$AN4684))</f>
        <v>ENGA</v>
      </c>
      <c r="AW4684" t="str">
        <f t="shared" si="900"/>
        <v>ENGAGEMENT</v>
      </c>
    </row>
    <row r="4685" spans="1:49">
      <c r="A4685" s="59">
        <v>2018</v>
      </c>
      <c r="B4685" t="s">
        <v>137</v>
      </c>
      <c r="C4685" t="s">
        <v>113</v>
      </c>
      <c r="D4685" t="s">
        <v>112</v>
      </c>
      <c r="E4685" t="s">
        <v>1534</v>
      </c>
      <c r="F4685" t="s">
        <v>228</v>
      </c>
      <c r="H4685" t="s">
        <v>112</v>
      </c>
      <c r="I4685" s="170" t="s">
        <v>111</v>
      </c>
      <c r="J4685" t="s">
        <v>112</v>
      </c>
      <c r="K4685" t="s">
        <v>214</v>
      </c>
      <c r="L4685" t="s">
        <v>125</v>
      </c>
      <c r="M4685" t="s">
        <v>334</v>
      </c>
      <c r="N4685" t="s">
        <v>217</v>
      </c>
      <c r="O4685" t="s">
        <v>263</v>
      </c>
      <c r="P4685" t="s">
        <v>335</v>
      </c>
      <c r="Q4685" t="s">
        <v>336</v>
      </c>
      <c r="R4685" t="s">
        <v>337</v>
      </c>
      <c r="S4685" t="s">
        <v>338</v>
      </c>
      <c r="T4685" t="s">
        <v>339</v>
      </c>
      <c r="U4685" s="61" t="s">
        <v>340</v>
      </c>
      <c r="V4685" t="s">
        <v>249</v>
      </c>
      <c r="W4685" t="s">
        <v>263</v>
      </c>
      <c r="X4685" s="59">
        <v>271935</v>
      </c>
      <c r="Y4685" s="59">
        <v>271935</v>
      </c>
      <c r="AA4685" s="146" t="str">
        <f t="shared" si="897"/>
        <v>EX</v>
      </c>
      <c r="AB4685" s="146">
        <f t="shared" si="899"/>
        <v>0</v>
      </c>
      <c r="AC4685" t="str">
        <f t="shared" si="890"/>
        <v>EX</v>
      </c>
      <c r="AD4685" s="74">
        <f t="shared" si="891"/>
        <v>271935</v>
      </c>
      <c r="AE4685" s="74">
        <f t="shared" si="896"/>
        <v>271935</v>
      </c>
      <c r="AF4685">
        <v>1.3809</v>
      </c>
      <c r="AG4685">
        <v>7510</v>
      </c>
      <c r="AH4685" s="74">
        <v>-5819.4090000000233</v>
      </c>
      <c r="AJ4685" s="74">
        <f t="shared" si="892"/>
        <v>1690.5909999999767</v>
      </c>
      <c r="AK4685" s="74">
        <f t="shared" si="898"/>
        <v>273625.59099999996</v>
      </c>
      <c r="AL4685" t="str">
        <f t="shared" si="893"/>
        <v>Y</v>
      </c>
      <c r="AN4685" t="s">
        <v>113</v>
      </c>
      <c r="AO4685" t="s">
        <v>112</v>
      </c>
      <c r="AP4685" t="str">
        <f t="shared" si="894"/>
        <v>99</v>
      </c>
      <c r="AQ4685" s="145" t="s">
        <v>1826</v>
      </c>
      <c r="AR4685" t="str">
        <f t="shared" si="895"/>
        <v>2-Provision for Compensation Incr</v>
      </c>
      <c r="AS4685" s="145" t="s">
        <v>1827</v>
      </c>
      <c r="AT4685" t="s">
        <v>213</v>
      </c>
      <c r="AV4685" t="str">
        <f t="shared" si="901"/>
        <v>CLSC</v>
      </c>
      <c r="AW4685" t="str">
        <f t="shared" si="900"/>
        <v>VP CLINICAL AFFAIRS</v>
      </c>
    </row>
    <row r="4686" spans="1:49">
      <c r="A4686" s="59">
        <v>2018</v>
      </c>
      <c r="B4686" t="s">
        <v>137</v>
      </c>
      <c r="C4686" t="s">
        <v>113</v>
      </c>
      <c r="D4686" t="s">
        <v>112</v>
      </c>
      <c r="E4686" t="s">
        <v>1534</v>
      </c>
      <c r="F4686" t="s">
        <v>228</v>
      </c>
      <c r="H4686" t="s">
        <v>112</v>
      </c>
      <c r="I4686" s="170" t="s">
        <v>111</v>
      </c>
      <c r="J4686" t="s">
        <v>112</v>
      </c>
      <c r="K4686" t="s">
        <v>214</v>
      </c>
      <c r="L4686" t="s">
        <v>126</v>
      </c>
      <c r="M4686" t="s">
        <v>345</v>
      </c>
      <c r="N4686" t="s">
        <v>217</v>
      </c>
      <c r="O4686" t="s">
        <v>263</v>
      </c>
      <c r="P4686" t="s">
        <v>346</v>
      </c>
      <c r="Q4686" t="s">
        <v>345</v>
      </c>
      <c r="R4686" t="s">
        <v>347</v>
      </c>
      <c r="S4686" t="s">
        <v>338</v>
      </c>
      <c r="T4686" t="s">
        <v>339</v>
      </c>
      <c r="U4686" s="61" t="s">
        <v>340</v>
      </c>
      <c r="V4686" t="s">
        <v>249</v>
      </c>
      <c r="W4686" t="s">
        <v>263</v>
      </c>
      <c r="X4686" s="59">
        <v>76940</v>
      </c>
      <c r="Y4686" s="59">
        <v>76940</v>
      </c>
      <c r="AA4686" s="146" t="str">
        <f t="shared" si="897"/>
        <v>EX</v>
      </c>
      <c r="AB4686" s="146">
        <f t="shared" si="899"/>
        <v>0</v>
      </c>
      <c r="AC4686" t="str">
        <f t="shared" si="890"/>
        <v>EX</v>
      </c>
      <c r="AD4686" s="74">
        <f t="shared" si="891"/>
        <v>76940</v>
      </c>
      <c r="AE4686" s="74">
        <f t="shared" si="896"/>
        <v>76940</v>
      </c>
      <c r="AF4686">
        <v>1.3809</v>
      </c>
      <c r="AG4686">
        <v>2125</v>
      </c>
      <c r="AH4686" s="74">
        <v>-1646.5160000000067</v>
      </c>
      <c r="AJ4686" s="74">
        <f t="shared" si="892"/>
        <v>478.48399999999333</v>
      </c>
      <c r="AK4686" s="74">
        <f t="shared" si="898"/>
        <v>77418.483999999997</v>
      </c>
      <c r="AL4686" t="str">
        <f t="shared" si="893"/>
        <v>Y</v>
      </c>
      <c r="AN4686" t="s">
        <v>113</v>
      </c>
      <c r="AO4686" t="s">
        <v>112</v>
      </c>
      <c r="AP4686" t="str">
        <f t="shared" si="894"/>
        <v>99</v>
      </c>
      <c r="AQ4686" s="145" t="s">
        <v>1826</v>
      </c>
      <c r="AR4686" t="str">
        <f t="shared" si="895"/>
        <v>2-Provision for Compensation Incr</v>
      </c>
      <c r="AS4686" s="145" t="s">
        <v>1827</v>
      </c>
      <c r="AT4686" t="s">
        <v>213</v>
      </c>
      <c r="AV4686" t="str">
        <f t="shared" si="901"/>
        <v>CLSC</v>
      </c>
      <c r="AW4686" t="str">
        <f t="shared" si="900"/>
        <v>VP CLINICAL AFFAIRS</v>
      </c>
    </row>
    <row r="4687" spans="1:49">
      <c r="A4687" s="59">
        <v>2018</v>
      </c>
      <c r="B4687" t="s">
        <v>137</v>
      </c>
      <c r="C4687" t="s">
        <v>113</v>
      </c>
      <c r="D4687" t="s">
        <v>112</v>
      </c>
      <c r="E4687" t="s">
        <v>1534</v>
      </c>
      <c r="F4687" t="s">
        <v>228</v>
      </c>
      <c r="H4687" t="s">
        <v>112</v>
      </c>
      <c r="I4687" s="170" t="s">
        <v>111</v>
      </c>
      <c r="J4687" t="s">
        <v>112</v>
      </c>
      <c r="K4687" t="s">
        <v>214</v>
      </c>
      <c r="L4687" t="s">
        <v>127</v>
      </c>
      <c r="M4687" t="s">
        <v>455</v>
      </c>
      <c r="N4687" t="s">
        <v>217</v>
      </c>
      <c r="O4687" t="s">
        <v>263</v>
      </c>
      <c r="P4687" t="s">
        <v>346</v>
      </c>
      <c r="Q4687" t="s">
        <v>345</v>
      </c>
      <c r="R4687" t="s">
        <v>347</v>
      </c>
      <c r="S4687" t="s">
        <v>338</v>
      </c>
      <c r="T4687" t="s">
        <v>339</v>
      </c>
      <c r="U4687" s="61" t="s">
        <v>340</v>
      </c>
      <c r="V4687" t="s">
        <v>249</v>
      </c>
      <c r="W4687" t="s">
        <v>263</v>
      </c>
      <c r="X4687" s="59">
        <v>46509</v>
      </c>
      <c r="Y4687" s="59">
        <v>46509</v>
      </c>
      <c r="AA4687" s="146" t="str">
        <f t="shared" si="897"/>
        <v>EX</v>
      </c>
      <c r="AB4687" s="146">
        <f t="shared" si="899"/>
        <v>0</v>
      </c>
      <c r="AC4687" t="str">
        <f t="shared" si="890"/>
        <v>EX</v>
      </c>
      <c r="AD4687" s="74">
        <f t="shared" si="891"/>
        <v>46509</v>
      </c>
      <c r="AE4687" s="74">
        <f t="shared" si="896"/>
        <v>46509</v>
      </c>
      <c r="AF4687">
        <v>1.3809</v>
      </c>
      <c r="AG4687">
        <v>1284</v>
      </c>
      <c r="AH4687" s="74">
        <v>-995.29260000000397</v>
      </c>
      <c r="AJ4687" s="74">
        <f t="shared" si="892"/>
        <v>288.70739999999603</v>
      </c>
      <c r="AK4687" s="74">
        <f t="shared" si="898"/>
        <v>46797.707399999999</v>
      </c>
      <c r="AL4687" t="str">
        <f t="shared" si="893"/>
        <v>Y</v>
      </c>
      <c r="AN4687" t="s">
        <v>113</v>
      </c>
      <c r="AO4687" t="s">
        <v>112</v>
      </c>
      <c r="AP4687" t="str">
        <f t="shared" si="894"/>
        <v>99</v>
      </c>
      <c r="AQ4687" s="145" t="s">
        <v>1826</v>
      </c>
      <c r="AR4687" t="str">
        <f t="shared" si="895"/>
        <v>2-Provision for Compensation Incr</v>
      </c>
      <c r="AS4687" s="145" t="s">
        <v>1827</v>
      </c>
      <c r="AT4687" t="s">
        <v>213</v>
      </c>
      <c r="AV4687" t="str">
        <f t="shared" si="901"/>
        <v>CLSC</v>
      </c>
      <c r="AW4687" t="str">
        <f t="shared" si="900"/>
        <v>VP CLINICAL AFFAIRS</v>
      </c>
    </row>
    <row r="4688" spans="1:49">
      <c r="A4688" s="59">
        <v>2018</v>
      </c>
      <c r="B4688" t="s">
        <v>137</v>
      </c>
      <c r="C4688" t="s">
        <v>113</v>
      </c>
      <c r="D4688" t="s">
        <v>112</v>
      </c>
      <c r="E4688" t="s">
        <v>1534</v>
      </c>
      <c r="F4688" t="s">
        <v>228</v>
      </c>
      <c r="H4688" t="s">
        <v>112</v>
      </c>
      <c r="I4688" s="170" t="s">
        <v>111</v>
      </c>
      <c r="J4688" t="s">
        <v>112</v>
      </c>
      <c r="K4688" t="s">
        <v>214</v>
      </c>
      <c r="L4688" t="s">
        <v>360</v>
      </c>
      <c r="M4688" t="s">
        <v>361</v>
      </c>
      <c r="N4688" t="s">
        <v>217</v>
      </c>
      <c r="O4688" t="s">
        <v>263</v>
      </c>
      <c r="P4688" t="s">
        <v>362</v>
      </c>
      <c r="Q4688" t="s">
        <v>363</v>
      </c>
      <c r="R4688" t="s">
        <v>364</v>
      </c>
      <c r="S4688" t="s">
        <v>264</v>
      </c>
      <c r="T4688" t="s">
        <v>265</v>
      </c>
      <c r="U4688" s="61" t="s">
        <v>266</v>
      </c>
      <c r="V4688" t="s">
        <v>249</v>
      </c>
      <c r="W4688" t="s">
        <v>263</v>
      </c>
      <c r="X4688" s="59">
        <v>300</v>
      </c>
      <c r="Y4688" s="59">
        <v>300</v>
      </c>
      <c r="AA4688" s="146" t="str">
        <f t="shared" si="897"/>
        <v>EX</v>
      </c>
      <c r="AB4688" s="146">
        <f t="shared" si="899"/>
        <v>0</v>
      </c>
      <c r="AC4688" t="str">
        <f t="shared" si="890"/>
        <v>EX</v>
      </c>
      <c r="AD4688" s="74">
        <f t="shared" si="891"/>
        <v>300</v>
      </c>
      <c r="AE4688" s="74">
        <f t="shared" si="896"/>
        <v>300</v>
      </c>
      <c r="AF4688">
        <v>1</v>
      </c>
      <c r="AG4688">
        <v>0</v>
      </c>
      <c r="AH4688" s="74">
        <v>0</v>
      </c>
      <c r="AJ4688" s="74">
        <f t="shared" si="892"/>
        <v>0</v>
      </c>
      <c r="AK4688" s="74">
        <f t="shared" si="898"/>
        <v>300</v>
      </c>
      <c r="AL4688" t="str">
        <f t="shared" si="893"/>
        <v>N</v>
      </c>
      <c r="AN4688" t="s">
        <v>113</v>
      </c>
      <c r="AO4688" t="s">
        <v>112</v>
      </c>
      <c r="AP4688" t="str">
        <f t="shared" si="894"/>
        <v>9C</v>
      </c>
      <c r="AQ4688" s="145" t="s">
        <v>1826</v>
      </c>
      <c r="AR4688" t="str">
        <f t="shared" si="895"/>
        <v>1-Adjusted Base Budget</v>
      </c>
      <c r="AS4688" s="145" t="s">
        <v>1827</v>
      </c>
      <c r="AT4688" t="s">
        <v>213</v>
      </c>
      <c r="AV4688" t="str">
        <f t="shared" si="901"/>
        <v>CLSC</v>
      </c>
      <c r="AW4688" t="str">
        <f t="shared" si="900"/>
        <v>VP CLINICAL AFFAIRS</v>
      </c>
    </row>
    <row r="4689" spans="1:49">
      <c r="A4689" s="59">
        <v>2018</v>
      </c>
      <c r="B4689" t="s">
        <v>137</v>
      </c>
      <c r="C4689" t="s">
        <v>113</v>
      </c>
      <c r="D4689" t="s">
        <v>112</v>
      </c>
      <c r="E4689" t="s">
        <v>1534</v>
      </c>
      <c r="F4689" t="s">
        <v>228</v>
      </c>
      <c r="H4689" t="s">
        <v>112</v>
      </c>
      <c r="I4689" s="170" t="s">
        <v>111</v>
      </c>
      <c r="J4689" t="s">
        <v>112</v>
      </c>
      <c r="K4689" t="s">
        <v>214</v>
      </c>
      <c r="L4689" t="s">
        <v>408</v>
      </c>
      <c r="M4689" t="s">
        <v>409</v>
      </c>
      <c r="N4689" t="s">
        <v>217</v>
      </c>
      <c r="O4689" t="s">
        <v>263</v>
      </c>
      <c r="P4689" t="s">
        <v>352</v>
      </c>
      <c r="Q4689" t="s">
        <v>353</v>
      </c>
      <c r="R4689" t="s">
        <v>354</v>
      </c>
      <c r="S4689" t="s">
        <v>264</v>
      </c>
      <c r="T4689" t="s">
        <v>265</v>
      </c>
      <c r="U4689" s="61" t="s">
        <v>266</v>
      </c>
      <c r="V4689" t="s">
        <v>249</v>
      </c>
      <c r="W4689" t="s">
        <v>263</v>
      </c>
      <c r="X4689" s="59">
        <v>1000</v>
      </c>
      <c r="Y4689" s="59">
        <v>1000</v>
      </c>
      <c r="AA4689" s="146" t="str">
        <f t="shared" si="897"/>
        <v>EX</v>
      </c>
      <c r="AB4689" s="146">
        <f t="shared" si="899"/>
        <v>0</v>
      </c>
      <c r="AC4689" t="str">
        <f t="shared" si="890"/>
        <v>EX</v>
      </c>
      <c r="AD4689" s="74">
        <f t="shared" si="891"/>
        <v>1000</v>
      </c>
      <c r="AE4689" s="74">
        <f t="shared" si="896"/>
        <v>1000</v>
      </c>
      <c r="AF4689">
        <v>1</v>
      </c>
      <c r="AG4689">
        <v>0</v>
      </c>
      <c r="AH4689" s="74">
        <v>0</v>
      </c>
      <c r="AJ4689" s="74">
        <f t="shared" si="892"/>
        <v>0</v>
      </c>
      <c r="AK4689" s="74">
        <f t="shared" si="898"/>
        <v>1000</v>
      </c>
      <c r="AL4689" t="str">
        <f t="shared" si="893"/>
        <v>N</v>
      </c>
      <c r="AN4689" t="s">
        <v>113</v>
      </c>
      <c r="AO4689" t="s">
        <v>112</v>
      </c>
      <c r="AP4689" t="str">
        <f t="shared" si="894"/>
        <v>9C</v>
      </c>
      <c r="AQ4689" s="145" t="s">
        <v>1826</v>
      </c>
      <c r="AR4689" t="str">
        <f t="shared" si="895"/>
        <v>1-Adjusted Base Budget</v>
      </c>
      <c r="AS4689" s="145" t="s">
        <v>1827</v>
      </c>
      <c r="AT4689" t="s">
        <v>213</v>
      </c>
      <c r="AV4689" t="str">
        <f t="shared" si="901"/>
        <v>CLSC</v>
      </c>
      <c r="AW4689" t="str">
        <f t="shared" si="900"/>
        <v>VP CLINICAL AFFAIRS</v>
      </c>
    </row>
    <row r="4690" spans="1:49">
      <c r="A4690" s="59">
        <v>2018</v>
      </c>
      <c r="B4690" t="s">
        <v>137</v>
      </c>
      <c r="C4690" t="s">
        <v>113</v>
      </c>
      <c r="D4690" t="s">
        <v>112</v>
      </c>
      <c r="E4690" t="s">
        <v>1534</v>
      </c>
      <c r="F4690" t="s">
        <v>228</v>
      </c>
      <c r="H4690" t="s">
        <v>112</v>
      </c>
      <c r="I4690" s="170" t="s">
        <v>111</v>
      </c>
      <c r="J4690" t="s">
        <v>112</v>
      </c>
      <c r="K4690" t="s">
        <v>214</v>
      </c>
      <c r="L4690" t="s">
        <v>410</v>
      </c>
      <c r="M4690" t="s">
        <v>411</v>
      </c>
      <c r="N4690" t="s">
        <v>217</v>
      </c>
      <c r="O4690" t="s">
        <v>263</v>
      </c>
      <c r="P4690" t="s">
        <v>379</v>
      </c>
      <c r="Q4690" t="s">
        <v>379</v>
      </c>
      <c r="R4690" t="s">
        <v>380</v>
      </c>
      <c r="S4690" t="s">
        <v>264</v>
      </c>
      <c r="T4690" t="s">
        <v>265</v>
      </c>
      <c r="U4690" s="61" t="s">
        <v>266</v>
      </c>
      <c r="V4690" t="s">
        <v>249</v>
      </c>
      <c r="W4690" t="s">
        <v>263</v>
      </c>
      <c r="X4690" s="59">
        <v>1500</v>
      </c>
      <c r="Y4690" s="59">
        <v>1500</v>
      </c>
      <c r="AA4690" s="146" t="str">
        <f t="shared" si="897"/>
        <v>EX</v>
      </c>
      <c r="AB4690" s="146">
        <f t="shared" si="899"/>
        <v>0</v>
      </c>
      <c r="AC4690" t="str">
        <f t="shared" si="890"/>
        <v>EX</v>
      </c>
      <c r="AD4690" s="74">
        <f t="shared" si="891"/>
        <v>1500</v>
      </c>
      <c r="AE4690" s="74">
        <f t="shared" si="896"/>
        <v>1500</v>
      </c>
      <c r="AF4690">
        <v>1</v>
      </c>
      <c r="AG4690">
        <v>0</v>
      </c>
      <c r="AH4690" s="74">
        <v>0</v>
      </c>
      <c r="AJ4690" s="74">
        <f t="shared" si="892"/>
        <v>0</v>
      </c>
      <c r="AK4690" s="74">
        <f t="shared" si="898"/>
        <v>1500</v>
      </c>
      <c r="AL4690" t="str">
        <f t="shared" si="893"/>
        <v>N</v>
      </c>
      <c r="AN4690" t="s">
        <v>113</v>
      </c>
      <c r="AO4690" t="s">
        <v>112</v>
      </c>
      <c r="AP4690" t="str">
        <f t="shared" si="894"/>
        <v>9C</v>
      </c>
      <c r="AQ4690" s="145" t="s">
        <v>1826</v>
      </c>
      <c r="AR4690" t="str">
        <f t="shared" si="895"/>
        <v>1-Adjusted Base Budget</v>
      </c>
      <c r="AS4690" s="145" t="s">
        <v>1827</v>
      </c>
      <c r="AT4690" t="s">
        <v>213</v>
      </c>
      <c r="AV4690" t="str">
        <f t="shared" si="901"/>
        <v>CLSC</v>
      </c>
      <c r="AW4690" t="str">
        <f t="shared" si="900"/>
        <v>VP CLINICAL AFFAIRS</v>
      </c>
    </row>
    <row r="4691" spans="1:49">
      <c r="A4691" s="59">
        <v>2018</v>
      </c>
      <c r="B4691" t="s">
        <v>137</v>
      </c>
      <c r="C4691" t="s">
        <v>113</v>
      </c>
      <c r="D4691" t="s">
        <v>112</v>
      </c>
      <c r="E4691" t="s">
        <v>1534</v>
      </c>
      <c r="F4691" t="s">
        <v>228</v>
      </c>
      <c r="H4691" t="s">
        <v>112</v>
      </c>
      <c r="I4691" s="170" t="s">
        <v>111</v>
      </c>
      <c r="J4691" t="s">
        <v>112</v>
      </c>
      <c r="K4691" t="s">
        <v>214</v>
      </c>
      <c r="L4691" t="s">
        <v>412</v>
      </c>
      <c r="M4691" t="s">
        <v>413</v>
      </c>
      <c r="N4691" t="s">
        <v>217</v>
      </c>
      <c r="O4691" t="s">
        <v>263</v>
      </c>
      <c r="P4691" t="s">
        <v>414</v>
      </c>
      <c r="Q4691" t="s">
        <v>415</v>
      </c>
      <c r="R4691" t="s">
        <v>416</v>
      </c>
      <c r="S4691" t="s">
        <v>338</v>
      </c>
      <c r="T4691" t="s">
        <v>339</v>
      </c>
      <c r="U4691" s="61" t="s">
        <v>340</v>
      </c>
      <c r="V4691" t="s">
        <v>249</v>
      </c>
      <c r="W4691" t="s">
        <v>263</v>
      </c>
      <c r="X4691" s="59">
        <v>79472</v>
      </c>
      <c r="Y4691" s="59">
        <v>79472</v>
      </c>
      <c r="AA4691" s="146" t="str">
        <f t="shared" si="897"/>
        <v>EX</v>
      </c>
      <c r="AB4691" s="146">
        <f t="shared" si="899"/>
        <v>0</v>
      </c>
      <c r="AC4691" t="str">
        <f t="shared" ref="AC4691:AC4741" si="902">IF(O4691 =AA4691,W4691,"Allot/Xfer IN")</f>
        <v>EX</v>
      </c>
      <c r="AD4691" s="74">
        <f t="shared" ref="AD4691:AD4741" si="903">IF(O4691 =AA4691,Y4691,-Y4691)</f>
        <v>79472</v>
      </c>
      <c r="AE4691" s="74">
        <f t="shared" si="896"/>
        <v>79472</v>
      </c>
      <c r="AF4691">
        <v>1</v>
      </c>
      <c r="AG4691">
        <v>0</v>
      </c>
      <c r="AH4691" s="74">
        <v>0</v>
      </c>
      <c r="AJ4691" s="74">
        <f t="shared" ref="AJ4691:AJ4741" si="904">SUM(AG4691:AI4691)</f>
        <v>0</v>
      </c>
      <c r="AK4691" s="74">
        <f t="shared" si="898"/>
        <v>79472</v>
      </c>
      <c r="AL4691" t="str">
        <f t="shared" ref="AL4691:AL4741" si="905">IF(AF4691&lt;&gt;1,"Y","N")</f>
        <v>N</v>
      </c>
      <c r="AN4691" t="s">
        <v>113</v>
      </c>
      <c r="AO4691" t="s">
        <v>112</v>
      </c>
      <c r="AP4691" t="str">
        <f t="shared" ref="AP4691:AP4708" si="906">IF(AL4691 ="Y","99",I4691)</f>
        <v>9C</v>
      </c>
      <c r="AQ4691" s="145" t="s">
        <v>1826</v>
      </c>
      <c r="AR4691" t="str">
        <f t="shared" ref="AR4691:AR4741" si="907">IF(AM4691 ="y",AQ4691,IF(AG4691 &lt;&gt;0,"2-Provision for Compensation Incr","1-Adjusted Base Budget"))</f>
        <v>1-Adjusted Base Budget</v>
      </c>
      <c r="AS4691" s="145" t="s">
        <v>1827</v>
      </c>
      <c r="AT4691" t="s">
        <v>213</v>
      </c>
      <c r="AV4691" t="str">
        <f t="shared" si="901"/>
        <v>CLSC</v>
      </c>
      <c r="AW4691" t="str">
        <f t="shared" si="900"/>
        <v>VP CLINICAL AFFAIRS</v>
      </c>
    </row>
    <row r="4692" spans="1:49">
      <c r="A4692" s="59">
        <v>2018</v>
      </c>
      <c r="B4692" t="s">
        <v>137</v>
      </c>
      <c r="C4692" t="s">
        <v>113</v>
      </c>
      <c r="D4692" t="s">
        <v>112</v>
      </c>
      <c r="E4692" t="s">
        <v>1534</v>
      </c>
      <c r="F4692" t="s">
        <v>228</v>
      </c>
      <c r="H4692" t="s">
        <v>112</v>
      </c>
      <c r="I4692" s="170" t="s">
        <v>111</v>
      </c>
      <c r="J4692" t="s">
        <v>112</v>
      </c>
      <c r="K4692" t="s">
        <v>214</v>
      </c>
      <c r="L4692" t="s">
        <v>417</v>
      </c>
      <c r="M4692" t="s">
        <v>418</v>
      </c>
      <c r="N4692" t="s">
        <v>217</v>
      </c>
      <c r="O4692" t="s">
        <v>263</v>
      </c>
      <c r="P4692" t="s">
        <v>414</v>
      </c>
      <c r="Q4692" t="s">
        <v>415</v>
      </c>
      <c r="R4692" t="s">
        <v>416</v>
      </c>
      <c r="S4692" t="s">
        <v>338</v>
      </c>
      <c r="T4692" t="s">
        <v>339</v>
      </c>
      <c r="U4692" s="61" t="s">
        <v>340</v>
      </c>
      <c r="V4692" t="s">
        <v>249</v>
      </c>
      <c r="W4692" t="s">
        <v>263</v>
      </c>
      <c r="X4692" s="59">
        <v>27084</v>
      </c>
      <c r="Y4692" s="59">
        <v>27084</v>
      </c>
      <c r="AA4692" s="146" t="str">
        <f t="shared" si="897"/>
        <v>EX</v>
      </c>
      <c r="AB4692" s="146">
        <f t="shared" si="899"/>
        <v>0</v>
      </c>
      <c r="AC4692" t="str">
        <f t="shared" si="902"/>
        <v>EX</v>
      </c>
      <c r="AD4692" s="74">
        <f t="shared" si="903"/>
        <v>27084</v>
      </c>
      <c r="AE4692" s="74">
        <f t="shared" ref="AE4692:AE4741" si="908">Y4692</f>
        <v>27084</v>
      </c>
      <c r="AF4692">
        <v>1</v>
      </c>
      <c r="AG4692">
        <v>0</v>
      </c>
      <c r="AH4692" s="74">
        <v>0</v>
      </c>
      <c r="AJ4692" s="74">
        <f t="shared" si="904"/>
        <v>0</v>
      </c>
      <c r="AK4692" s="74">
        <f t="shared" si="898"/>
        <v>27084</v>
      </c>
      <c r="AL4692" t="str">
        <f t="shared" si="905"/>
        <v>N</v>
      </c>
      <c r="AN4692" t="s">
        <v>113</v>
      </c>
      <c r="AO4692" t="s">
        <v>112</v>
      </c>
      <c r="AP4692" t="str">
        <f t="shared" si="906"/>
        <v>9C</v>
      </c>
      <c r="AQ4692" s="145" t="s">
        <v>1826</v>
      </c>
      <c r="AR4692" t="str">
        <f t="shared" si="907"/>
        <v>1-Adjusted Base Budget</v>
      </c>
      <c r="AS4692" s="145" t="s">
        <v>1827</v>
      </c>
      <c r="AT4692" t="s">
        <v>213</v>
      </c>
      <c r="AV4692" t="str">
        <f t="shared" si="901"/>
        <v>CLSC</v>
      </c>
      <c r="AW4692" t="str">
        <f t="shared" si="900"/>
        <v>VP CLINICAL AFFAIRS</v>
      </c>
    </row>
    <row r="4693" spans="1:49">
      <c r="A4693" s="59">
        <v>2018</v>
      </c>
      <c r="B4693" t="s">
        <v>137</v>
      </c>
      <c r="C4693" t="s">
        <v>113</v>
      </c>
      <c r="D4693" t="s">
        <v>112</v>
      </c>
      <c r="E4693" t="s">
        <v>1534</v>
      </c>
      <c r="F4693" t="s">
        <v>228</v>
      </c>
      <c r="H4693" t="s">
        <v>112</v>
      </c>
      <c r="I4693" s="170" t="s">
        <v>111</v>
      </c>
      <c r="J4693" t="s">
        <v>112</v>
      </c>
      <c r="K4693" t="s">
        <v>214</v>
      </c>
      <c r="L4693" t="s">
        <v>419</v>
      </c>
      <c r="M4693" t="s">
        <v>420</v>
      </c>
      <c r="N4693" t="s">
        <v>217</v>
      </c>
      <c r="O4693" t="s">
        <v>263</v>
      </c>
      <c r="P4693" t="s">
        <v>414</v>
      </c>
      <c r="Q4693" t="s">
        <v>415</v>
      </c>
      <c r="R4693" t="s">
        <v>416</v>
      </c>
      <c r="S4693" t="s">
        <v>338</v>
      </c>
      <c r="T4693" t="s">
        <v>339</v>
      </c>
      <c r="U4693" s="61" t="s">
        <v>340</v>
      </c>
      <c r="V4693" t="s">
        <v>249</v>
      </c>
      <c r="W4693" t="s">
        <v>263</v>
      </c>
      <c r="X4693" s="59">
        <v>52507</v>
      </c>
      <c r="Y4693" s="59">
        <v>52507</v>
      </c>
      <c r="AA4693" s="146" t="str">
        <f t="shared" si="897"/>
        <v>EX</v>
      </c>
      <c r="AB4693" s="146">
        <f t="shared" si="899"/>
        <v>0</v>
      </c>
      <c r="AC4693" t="str">
        <f t="shared" si="902"/>
        <v>EX</v>
      </c>
      <c r="AD4693" s="74">
        <f t="shared" si="903"/>
        <v>52507</v>
      </c>
      <c r="AE4693" s="74">
        <f t="shared" si="908"/>
        <v>52507</v>
      </c>
      <c r="AF4693">
        <v>1</v>
      </c>
      <c r="AG4693">
        <v>0</v>
      </c>
      <c r="AH4693" s="74">
        <v>0</v>
      </c>
      <c r="AJ4693" s="74">
        <f t="shared" si="904"/>
        <v>0</v>
      </c>
      <c r="AK4693" s="74">
        <f t="shared" si="898"/>
        <v>52507</v>
      </c>
      <c r="AL4693" t="str">
        <f t="shared" si="905"/>
        <v>N</v>
      </c>
      <c r="AN4693" t="s">
        <v>113</v>
      </c>
      <c r="AO4693" t="s">
        <v>112</v>
      </c>
      <c r="AP4693" t="str">
        <f t="shared" si="906"/>
        <v>9C</v>
      </c>
      <c r="AQ4693" s="145" t="s">
        <v>1826</v>
      </c>
      <c r="AR4693" t="str">
        <f t="shared" si="907"/>
        <v>1-Adjusted Base Budget</v>
      </c>
      <c r="AS4693" s="145" t="s">
        <v>1827</v>
      </c>
      <c r="AT4693" t="s">
        <v>213</v>
      </c>
      <c r="AV4693" t="str">
        <f t="shared" si="901"/>
        <v>CLSC</v>
      </c>
      <c r="AW4693" t="str">
        <f t="shared" si="900"/>
        <v>VP CLINICAL AFFAIRS</v>
      </c>
    </row>
    <row r="4694" spans="1:49">
      <c r="A4694" s="59">
        <v>2018</v>
      </c>
      <c r="B4694" t="s">
        <v>137</v>
      </c>
      <c r="C4694" t="s">
        <v>113</v>
      </c>
      <c r="D4694" t="s">
        <v>112</v>
      </c>
      <c r="E4694" t="s">
        <v>1534</v>
      </c>
      <c r="F4694" t="s">
        <v>228</v>
      </c>
      <c r="H4694" t="s">
        <v>112</v>
      </c>
      <c r="I4694" s="170" t="s">
        <v>111</v>
      </c>
      <c r="J4694" t="s">
        <v>112</v>
      </c>
      <c r="K4694" t="s">
        <v>214</v>
      </c>
      <c r="L4694" t="s">
        <v>421</v>
      </c>
      <c r="M4694" t="s">
        <v>422</v>
      </c>
      <c r="N4694" t="s">
        <v>217</v>
      </c>
      <c r="O4694" t="s">
        <v>263</v>
      </c>
      <c r="P4694" t="s">
        <v>367</v>
      </c>
      <c r="Q4694" t="s">
        <v>368</v>
      </c>
      <c r="R4694" t="s">
        <v>369</v>
      </c>
      <c r="S4694" t="s">
        <v>370</v>
      </c>
      <c r="T4694" t="s">
        <v>368</v>
      </c>
      <c r="U4694" s="61" t="s">
        <v>371</v>
      </c>
      <c r="V4694" t="s">
        <v>249</v>
      </c>
      <c r="W4694" t="s">
        <v>263</v>
      </c>
      <c r="X4694" s="59">
        <v>3100</v>
      </c>
      <c r="Y4694" s="59">
        <v>3100</v>
      </c>
      <c r="AA4694" s="146" t="str">
        <f t="shared" si="897"/>
        <v>EX</v>
      </c>
      <c r="AB4694" s="146">
        <f t="shared" si="899"/>
        <v>0</v>
      </c>
      <c r="AC4694" t="str">
        <f t="shared" si="902"/>
        <v>EX</v>
      </c>
      <c r="AD4694" s="74">
        <f t="shared" si="903"/>
        <v>3100</v>
      </c>
      <c r="AE4694" s="74">
        <f t="shared" si="908"/>
        <v>3100</v>
      </c>
      <c r="AF4694">
        <v>1</v>
      </c>
      <c r="AG4694">
        <v>0</v>
      </c>
      <c r="AH4694" s="74">
        <v>0</v>
      </c>
      <c r="AJ4694" s="74">
        <f t="shared" si="904"/>
        <v>0</v>
      </c>
      <c r="AK4694" s="74">
        <f t="shared" si="898"/>
        <v>3100</v>
      </c>
      <c r="AL4694" t="str">
        <f t="shared" si="905"/>
        <v>N</v>
      </c>
      <c r="AN4694" t="s">
        <v>113</v>
      </c>
      <c r="AO4694" t="s">
        <v>112</v>
      </c>
      <c r="AP4694" t="str">
        <f t="shared" si="906"/>
        <v>9C</v>
      </c>
      <c r="AQ4694" s="145" t="s">
        <v>1826</v>
      </c>
      <c r="AR4694" t="str">
        <f t="shared" si="907"/>
        <v>1-Adjusted Base Budget</v>
      </c>
      <c r="AS4694" s="145" t="s">
        <v>1827</v>
      </c>
      <c r="AT4694" t="s">
        <v>213</v>
      </c>
      <c r="AV4694" t="str">
        <f t="shared" si="901"/>
        <v>CLSC</v>
      </c>
      <c r="AW4694" t="str">
        <f t="shared" si="900"/>
        <v>VP CLINICAL AFFAIRS</v>
      </c>
    </row>
    <row r="4695" spans="1:49">
      <c r="A4695" s="59">
        <v>2018</v>
      </c>
      <c r="B4695" t="s">
        <v>137</v>
      </c>
      <c r="C4695" t="s">
        <v>113</v>
      </c>
      <c r="D4695" t="s">
        <v>112</v>
      </c>
      <c r="E4695" t="s">
        <v>1534</v>
      </c>
      <c r="F4695" t="s">
        <v>228</v>
      </c>
      <c r="H4695" t="s">
        <v>112</v>
      </c>
      <c r="I4695" s="170" t="s">
        <v>111</v>
      </c>
      <c r="J4695" t="s">
        <v>112</v>
      </c>
      <c r="K4695" t="s">
        <v>214</v>
      </c>
      <c r="L4695" t="s">
        <v>425</v>
      </c>
      <c r="M4695" t="s">
        <v>426</v>
      </c>
      <c r="N4695" t="s">
        <v>217</v>
      </c>
      <c r="O4695" t="s">
        <v>263</v>
      </c>
      <c r="P4695" t="s">
        <v>367</v>
      </c>
      <c r="Q4695" t="s">
        <v>368</v>
      </c>
      <c r="R4695" t="s">
        <v>369</v>
      </c>
      <c r="S4695" t="s">
        <v>370</v>
      </c>
      <c r="T4695" t="s">
        <v>368</v>
      </c>
      <c r="U4695" s="61" t="s">
        <v>371</v>
      </c>
      <c r="V4695" t="s">
        <v>249</v>
      </c>
      <c r="W4695" t="s">
        <v>263</v>
      </c>
      <c r="X4695" s="59">
        <v>3503</v>
      </c>
      <c r="Y4695" s="59">
        <v>3503</v>
      </c>
      <c r="AA4695" s="146" t="str">
        <f t="shared" si="897"/>
        <v>EX</v>
      </c>
      <c r="AB4695" s="146">
        <f t="shared" si="899"/>
        <v>0</v>
      </c>
      <c r="AC4695" t="str">
        <f t="shared" si="902"/>
        <v>EX</v>
      </c>
      <c r="AD4695" s="74">
        <f t="shared" si="903"/>
        <v>3503</v>
      </c>
      <c r="AE4695" s="74">
        <f t="shared" si="908"/>
        <v>3503</v>
      </c>
      <c r="AF4695">
        <v>1</v>
      </c>
      <c r="AG4695">
        <v>0</v>
      </c>
      <c r="AH4695" s="74">
        <v>0</v>
      </c>
      <c r="AJ4695" s="74">
        <f t="shared" si="904"/>
        <v>0</v>
      </c>
      <c r="AK4695" s="74">
        <f t="shared" si="898"/>
        <v>3503</v>
      </c>
      <c r="AL4695" t="str">
        <f t="shared" si="905"/>
        <v>N</v>
      </c>
      <c r="AN4695" t="s">
        <v>113</v>
      </c>
      <c r="AO4695" t="s">
        <v>112</v>
      </c>
      <c r="AP4695" t="str">
        <f t="shared" si="906"/>
        <v>9C</v>
      </c>
      <c r="AQ4695" s="145" t="s">
        <v>1826</v>
      </c>
      <c r="AR4695" t="str">
        <f t="shared" si="907"/>
        <v>1-Adjusted Base Budget</v>
      </c>
      <c r="AS4695" s="145" t="s">
        <v>1827</v>
      </c>
      <c r="AT4695" t="s">
        <v>213</v>
      </c>
      <c r="AV4695" t="str">
        <f t="shared" si="901"/>
        <v>CLSC</v>
      </c>
      <c r="AW4695" t="str">
        <f t="shared" si="900"/>
        <v>VP CLINICAL AFFAIRS</v>
      </c>
    </row>
    <row r="4696" spans="1:49">
      <c r="A4696" s="59">
        <v>2018</v>
      </c>
      <c r="B4696" t="s">
        <v>137</v>
      </c>
      <c r="C4696" t="s">
        <v>113</v>
      </c>
      <c r="D4696" t="s">
        <v>112</v>
      </c>
      <c r="E4696" t="s">
        <v>1534</v>
      </c>
      <c r="F4696" t="s">
        <v>228</v>
      </c>
      <c r="H4696" t="s">
        <v>112</v>
      </c>
      <c r="I4696" s="170" t="s">
        <v>111</v>
      </c>
      <c r="J4696" t="s">
        <v>112</v>
      </c>
      <c r="K4696" t="s">
        <v>214</v>
      </c>
      <c r="L4696" t="s">
        <v>276</v>
      </c>
      <c r="M4696" t="s">
        <v>277</v>
      </c>
      <c r="N4696" t="s">
        <v>1475</v>
      </c>
      <c r="O4696" t="s">
        <v>263</v>
      </c>
      <c r="P4696" t="s">
        <v>278</v>
      </c>
      <c r="Q4696" t="s">
        <v>279</v>
      </c>
      <c r="R4696" t="s">
        <v>280</v>
      </c>
      <c r="S4696" t="s">
        <v>281</v>
      </c>
      <c r="T4696" t="s">
        <v>282</v>
      </c>
      <c r="U4696" s="61" t="s">
        <v>283</v>
      </c>
      <c r="V4696" t="s">
        <v>249</v>
      </c>
      <c r="W4696" t="s">
        <v>263</v>
      </c>
      <c r="X4696" s="59">
        <v>2000</v>
      </c>
      <c r="Y4696" s="59">
        <v>2000</v>
      </c>
      <c r="AA4696" s="146" t="str">
        <f t="shared" si="897"/>
        <v>EX</v>
      </c>
      <c r="AB4696" s="146">
        <f t="shared" si="899"/>
        <v>0</v>
      </c>
      <c r="AC4696" t="str">
        <f t="shared" si="902"/>
        <v>EX</v>
      </c>
      <c r="AD4696" s="74">
        <f t="shared" si="903"/>
        <v>2000</v>
      </c>
      <c r="AE4696" s="74">
        <f t="shared" si="908"/>
        <v>2000</v>
      </c>
      <c r="AF4696">
        <v>1</v>
      </c>
      <c r="AG4696">
        <v>0</v>
      </c>
      <c r="AH4696" s="74">
        <v>0</v>
      </c>
      <c r="AJ4696" s="74">
        <f t="shared" si="904"/>
        <v>0</v>
      </c>
      <c r="AK4696" s="74">
        <f t="shared" si="898"/>
        <v>2000</v>
      </c>
      <c r="AL4696" t="str">
        <f t="shared" si="905"/>
        <v>N</v>
      </c>
      <c r="AN4696" t="s">
        <v>113</v>
      </c>
      <c r="AO4696" t="s">
        <v>112</v>
      </c>
      <c r="AP4696" t="str">
        <f t="shared" si="906"/>
        <v>9C</v>
      </c>
      <c r="AQ4696" s="145" t="s">
        <v>1826</v>
      </c>
      <c r="AR4696" t="str">
        <f t="shared" si="907"/>
        <v>1-Adjusted Base Budget</v>
      </c>
      <c r="AS4696" s="145" t="s">
        <v>1827</v>
      </c>
      <c r="AT4696" t="s">
        <v>213</v>
      </c>
      <c r="AV4696" t="str">
        <f t="shared" si="901"/>
        <v>CLSC</v>
      </c>
      <c r="AW4696" t="str">
        <f t="shared" si="900"/>
        <v>VP CLINICAL AFFAIRS</v>
      </c>
    </row>
    <row r="4697" spans="1:49">
      <c r="A4697" s="59">
        <v>2018</v>
      </c>
      <c r="B4697" t="s">
        <v>137</v>
      </c>
      <c r="C4697" t="s">
        <v>1535</v>
      </c>
      <c r="D4697" t="s">
        <v>1536</v>
      </c>
      <c r="E4697" t="s">
        <v>1537</v>
      </c>
      <c r="F4697" t="s">
        <v>228</v>
      </c>
      <c r="H4697" t="s">
        <v>1538</v>
      </c>
      <c r="I4697" s="170" t="s">
        <v>111</v>
      </c>
      <c r="J4697" t="s">
        <v>112</v>
      </c>
      <c r="K4697" t="s">
        <v>214</v>
      </c>
      <c r="L4697" t="s">
        <v>126</v>
      </c>
      <c r="M4697" t="s">
        <v>345</v>
      </c>
      <c r="N4697" t="s">
        <v>217</v>
      </c>
      <c r="O4697" t="s">
        <v>263</v>
      </c>
      <c r="P4697" t="s">
        <v>346</v>
      </c>
      <c r="Q4697" t="s">
        <v>345</v>
      </c>
      <c r="R4697" t="s">
        <v>347</v>
      </c>
      <c r="S4697" t="s">
        <v>338</v>
      </c>
      <c r="T4697" t="s">
        <v>339</v>
      </c>
      <c r="U4697" s="61" t="s">
        <v>340</v>
      </c>
      <c r="V4697" t="s">
        <v>249</v>
      </c>
      <c r="W4697" t="s">
        <v>263</v>
      </c>
      <c r="X4697" s="59">
        <v>158111</v>
      </c>
      <c r="Y4697" s="59">
        <v>158111</v>
      </c>
      <c r="AA4697" s="146" t="str">
        <f t="shared" si="897"/>
        <v>EX</v>
      </c>
      <c r="AB4697" s="146">
        <f t="shared" si="899"/>
        <v>0</v>
      </c>
      <c r="AC4697" t="str">
        <f t="shared" si="902"/>
        <v>EX</v>
      </c>
      <c r="AD4697" s="74">
        <f t="shared" si="903"/>
        <v>158111</v>
      </c>
      <c r="AE4697" s="74">
        <f t="shared" si="908"/>
        <v>158111</v>
      </c>
      <c r="AF4697">
        <v>1.3809</v>
      </c>
      <c r="AG4697">
        <v>4367</v>
      </c>
      <c r="AH4697" s="74">
        <v>-3383.5754000000134</v>
      </c>
      <c r="AJ4697" s="74">
        <f t="shared" si="904"/>
        <v>983.42459999998664</v>
      </c>
      <c r="AK4697" s="74">
        <f t="shared" si="898"/>
        <v>159094.4246</v>
      </c>
      <c r="AL4697" t="str">
        <f t="shared" si="905"/>
        <v>Y</v>
      </c>
      <c r="AN4697" t="s">
        <v>113</v>
      </c>
      <c r="AO4697" t="s">
        <v>112</v>
      </c>
      <c r="AP4697" t="str">
        <f t="shared" si="906"/>
        <v>99</v>
      </c>
      <c r="AQ4697" s="145" t="s">
        <v>1826</v>
      </c>
      <c r="AR4697" t="str">
        <f t="shared" si="907"/>
        <v>2-Provision for Compensation Incr</v>
      </c>
      <c r="AS4697" s="145" t="s">
        <v>1827</v>
      </c>
      <c r="AT4697" t="s">
        <v>213</v>
      </c>
      <c r="AV4697" t="str">
        <f t="shared" si="901"/>
        <v>CLSC</v>
      </c>
      <c r="AW4697" t="str">
        <f t="shared" si="900"/>
        <v>VP CLINICAL AFFAIRS</v>
      </c>
    </row>
    <row r="4698" spans="1:49">
      <c r="A4698" s="59">
        <v>2018</v>
      </c>
      <c r="B4698" t="s">
        <v>137</v>
      </c>
      <c r="C4698" t="s">
        <v>1535</v>
      </c>
      <c r="D4698" t="s">
        <v>1536</v>
      </c>
      <c r="E4698" t="s">
        <v>1537</v>
      </c>
      <c r="F4698" t="s">
        <v>228</v>
      </c>
      <c r="H4698" t="s">
        <v>1538</v>
      </c>
      <c r="I4698" s="170" t="s">
        <v>111</v>
      </c>
      <c r="J4698" t="s">
        <v>112</v>
      </c>
      <c r="K4698" t="s">
        <v>214</v>
      </c>
      <c r="L4698" t="s">
        <v>412</v>
      </c>
      <c r="M4698" t="s">
        <v>413</v>
      </c>
      <c r="N4698" t="s">
        <v>217</v>
      </c>
      <c r="O4698" t="s">
        <v>263</v>
      </c>
      <c r="P4698" t="s">
        <v>414</v>
      </c>
      <c r="Q4698" t="s">
        <v>415</v>
      </c>
      <c r="R4698" t="s">
        <v>416</v>
      </c>
      <c r="S4698" t="s">
        <v>338</v>
      </c>
      <c r="T4698" t="s">
        <v>339</v>
      </c>
      <c r="U4698" s="61" t="s">
        <v>340</v>
      </c>
      <c r="V4698" t="s">
        <v>249</v>
      </c>
      <c r="W4698" t="s">
        <v>263</v>
      </c>
      <c r="X4698" s="59">
        <v>31780</v>
      </c>
      <c r="Y4698" s="59">
        <v>31780</v>
      </c>
      <c r="AA4698" s="146" t="str">
        <f t="shared" si="897"/>
        <v>EX</v>
      </c>
      <c r="AB4698" s="146">
        <f t="shared" si="899"/>
        <v>0</v>
      </c>
      <c r="AC4698" t="str">
        <f t="shared" si="902"/>
        <v>EX</v>
      </c>
      <c r="AD4698" s="74">
        <f t="shared" si="903"/>
        <v>31780</v>
      </c>
      <c r="AE4698" s="74">
        <f t="shared" si="908"/>
        <v>31780</v>
      </c>
      <c r="AF4698">
        <v>1</v>
      </c>
      <c r="AG4698">
        <v>0</v>
      </c>
      <c r="AH4698" s="74">
        <v>0</v>
      </c>
      <c r="AJ4698" s="74">
        <f t="shared" si="904"/>
        <v>0</v>
      </c>
      <c r="AK4698" s="74">
        <f t="shared" si="898"/>
        <v>31780</v>
      </c>
      <c r="AL4698" t="str">
        <f t="shared" si="905"/>
        <v>N</v>
      </c>
      <c r="AN4698" t="s">
        <v>113</v>
      </c>
      <c r="AO4698" t="s">
        <v>112</v>
      </c>
      <c r="AP4698" t="str">
        <f t="shared" si="906"/>
        <v>9C</v>
      </c>
      <c r="AQ4698" s="145" t="s">
        <v>1826</v>
      </c>
      <c r="AR4698" t="str">
        <f t="shared" si="907"/>
        <v>1-Adjusted Base Budget</v>
      </c>
      <c r="AS4698" s="145" t="s">
        <v>1827</v>
      </c>
      <c r="AT4698" t="s">
        <v>213</v>
      </c>
      <c r="AV4698" t="str">
        <f t="shared" si="901"/>
        <v>CLSC</v>
      </c>
      <c r="AW4698" t="str">
        <f t="shared" si="900"/>
        <v>VP CLINICAL AFFAIRS</v>
      </c>
    </row>
    <row r="4699" spans="1:49">
      <c r="A4699" s="59">
        <v>2018</v>
      </c>
      <c r="B4699" t="s">
        <v>137</v>
      </c>
      <c r="C4699" t="s">
        <v>1535</v>
      </c>
      <c r="D4699" t="s">
        <v>1536</v>
      </c>
      <c r="E4699" t="s">
        <v>1537</v>
      </c>
      <c r="F4699" t="s">
        <v>228</v>
      </c>
      <c r="H4699" t="s">
        <v>1538</v>
      </c>
      <c r="I4699" s="170" t="s">
        <v>111</v>
      </c>
      <c r="J4699" t="s">
        <v>112</v>
      </c>
      <c r="K4699" t="s">
        <v>214</v>
      </c>
      <c r="L4699" t="s">
        <v>417</v>
      </c>
      <c r="M4699" t="s">
        <v>418</v>
      </c>
      <c r="N4699" t="s">
        <v>217</v>
      </c>
      <c r="O4699" t="s">
        <v>263</v>
      </c>
      <c r="P4699" t="s">
        <v>414</v>
      </c>
      <c r="Q4699" t="s">
        <v>415</v>
      </c>
      <c r="R4699" t="s">
        <v>416</v>
      </c>
      <c r="S4699" t="s">
        <v>338</v>
      </c>
      <c r="T4699" t="s">
        <v>339</v>
      </c>
      <c r="U4699" s="61" t="s">
        <v>340</v>
      </c>
      <c r="V4699" t="s">
        <v>249</v>
      </c>
      <c r="W4699" t="s">
        <v>263</v>
      </c>
      <c r="X4699" s="59">
        <v>10831</v>
      </c>
      <c r="Y4699" s="59">
        <v>10831</v>
      </c>
      <c r="AA4699" s="146" t="str">
        <f t="shared" si="897"/>
        <v>EX</v>
      </c>
      <c r="AB4699" s="146">
        <f t="shared" si="899"/>
        <v>0</v>
      </c>
      <c r="AC4699" t="str">
        <f t="shared" si="902"/>
        <v>EX</v>
      </c>
      <c r="AD4699" s="74">
        <f t="shared" si="903"/>
        <v>10831</v>
      </c>
      <c r="AE4699" s="74">
        <f t="shared" si="908"/>
        <v>10831</v>
      </c>
      <c r="AF4699">
        <v>1</v>
      </c>
      <c r="AG4699">
        <v>0</v>
      </c>
      <c r="AH4699" s="74">
        <v>0</v>
      </c>
      <c r="AJ4699" s="74">
        <f t="shared" si="904"/>
        <v>0</v>
      </c>
      <c r="AK4699" s="74">
        <f t="shared" si="898"/>
        <v>10831</v>
      </c>
      <c r="AL4699" t="str">
        <f t="shared" si="905"/>
        <v>N</v>
      </c>
      <c r="AN4699" t="s">
        <v>113</v>
      </c>
      <c r="AO4699" t="s">
        <v>112</v>
      </c>
      <c r="AP4699" t="str">
        <f t="shared" si="906"/>
        <v>9C</v>
      </c>
      <c r="AQ4699" s="145" t="s">
        <v>1826</v>
      </c>
      <c r="AR4699" t="str">
        <f t="shared" si="907"/>
        <v>1-Adjusted Base Budget</v>
      </c>
      <c r="AS4699" s="145" t="s">
        <v>1827</v>
      </c>
      <c r="AT4699" t="s">
        <v>213</v>
      </c>
      <c r="AV4699" t="str">
        <f t="shared" si="901"/>
        <v>CLSC</v>
      </c>
      <c r="AW4699" t="str">
        <f t="shared" si="900"/>
        <v>VP CLINICAL AFFAIRS</v>
      </c>
    </row>
    <row r="4700" spans="1:49">
      <c r="A4700" s="59">
        <v>2018</v>
      </c>
      <c r="B4700" t="s">
        <v>137</v>
      </c>
      <c r="C4700" t="s">
        <v>1535</v>
      </c>
      <c r="D4700" t="s">
        <v>1536</v>
      </c>
      <c r="E4700" t="s">
        <v>1537</v>
      </c>
      <c r="F4700" t="s">
        <v>228</v>
      </c>
      <c r="H4700" t="s">
        <v>1538</v>
      </c>
      <c r="I4700" s="170" t="s">
        <v>111</v>
      </c>
      <c r="J4700" t="s">
        <v>112</v>
      </c>
      <c r="K4700" t="s">
        <v>214</v>
      </c>
      <c r="L4700" t="s">
        <v>419</v>
      </c>
      <c r="M4700" t="s">
        <v>420</v>
      </c>
      <c r="N4700" t="s">
        <v>217</v>
      </c>
      <c r="O4700" t="s">
        <v>263</v>
      </c>
      <c r="P4700" t="s">
        <v>414</v>
      </c>
      <c r="Q4700" t="s">
        <v>415</v>
      </c>
      <c r="R4700" t="s">
        <v>416</v>
      </c>
      <c r="S4700" t="s">
        <v>338</v>
      </c>
      <c r="T4700" t="s">
        <v>339</v>
      </c>
      <c r="U4700" s="61" t="s">
        <v>340</v>
      </c>
      <c r="V4700" t="s">
        <v>249</v>
      </c>
      <c r="W4700" t="s">
        <v>263</v>
      </c>
      <c r="X4700" s="59">
        <v>20997</v>
      </c>
      <c r="Y4700" s="59">
        <v>20997</v>
      </c>
      <c r="AA4700" s="146" t="str">
        <f t="shared" si="897"/>
        <v>EX</v>
      </c>
      <c r="AB4700" s="146">
        <f t="shared" si="899"/>
        <v>0</v>
      </c>
      <c r="AC4700" t="str">
        <f t="shared" si="902"/>
        <v>EX</v>
      </c>
      <c r="AD4700" s="74">
        <f t="shared" si="903"/>
        <v>20997</v>
      </c>
      <c r="AE4700" s="74">
        <f t="shared" si="908"/>
        <v>20997</v>
      </c>
      <c r="AF4700">
        <v>1</v>
      </c>
      <c r="AG4700">
        <v>0</v>
      </c>
      <c r="AH4700" s="74">
        <v>0</v>
      </c>
      <c r="AJ4700" s="74">
        <f t="shared" si="904"/>
        <v>0</v>
      </c>
      <c r="AK4700" s="74">
        <f t="shared" si="898"/>
        <v>20997</v>
      </c>
      <c r="AL4700" t="str">
        <f t="shared" si="905"/>
        <v>N</v>
      </c>
      <c r="AN4700" t="s">
        <v>113</v>
      </c>
      <c r="AO4700" t="s">
        <v>112</v>
      </c>
      <c r="AP4700" t="str">
        <f t="shared" si="906"/>
        <v>9C</v>
      </c>
      <c r="AQ4700" s="145" t="s">
        <v>1826</v>
      </c>
      <c r="AR4700" t="str">
        <f t="shared" si="907"/>
        <v>1-Adjusted Base Budget</v>
      </c>
      <c r="AS4700" s="145" t="s">
        <v>1827</v>
      </c>
      <c r="AT4700" t="s">
        <v>213</v>
      </c>
      <c r="AV4700" t="str">
        <f t="shared" si="901"/>
        <v>CLSC</v>
      </c>
      <c r="AW4700" t="str">
        <f t="shared" si="900"/>
        <v>VP CLINICAL AFFAIRS</v>
      </c>
    </row>
    <row r="4701" spans="1:49">
      <c r="A4701" s="59">
        <v>2018</v>
      </c>
      <c r="B4701" t="s">
        <v>137</v>
      </c>
      <c r="C4701" t="s">
        <v>1539</v>
      </c>
      <c r="D4701" t="s">
        <v>1540</v>
      </c>
      <c r="E4701" t="s">
        <v>1541</v>
      </c>
      <c r="F4701" t="s">
        <v>228</v>
      </c>
      <c r="H4701" t="s">
        <v>1787</v>
      </c>
      <c r="I4701" s="170" t="s">
        <v>111</v>
      </c>
      <c r="J4701" t="s">
        <v>112</v>
      </c>
      <c r="K4701" t="s">
        <v>214</v>
      </c>
      <c r="L4701" t="s">
        <v>126</v>
      </c>
      <c r="M4701" t="s">
        <v>345</v>
      </c>
      <c r="N4701" t="s">
        <v>217</v>
      </c>
      <c r="O4701" t="s">
        <v>263</v>
      </c>
      <c r="P4701" t="s">
        <v>346</v>
      </c>
      <c r="Q4701" t="s">
        <v>345</v>
      </c>
      <c r="R4701" t="s">
        <v>347</v>
      </c>
      <c r="S4701" t="s">
        <v>338</v>
      </c>
      <c r="T4701" t="s">
        <v>339</v>
      </c>
      <c r="U4701" s="61" t="s">
        <v>340</v>
      </c>
      <c r="V4701" t="s">
        <v>249</v>
      </c>
      <c r="W4701" t="s">
        <v>263</v>
      </c>
      <c r="X4701" s="59">
        <v>101500</v>
      </c>
      <c r="Y4701" s="59">
        <v>101500</v>
      </c>
      <c r="AA4701" s="146" t="str">
        <f t="shared" si="897"/>
        <v>EX</v>
      </c>
      <c r="AB4701" s="146">
        <f t="shared" si="899"/>
        <v>0</v>
      </c>
      <c r="AC4701" t="str">
        <f t="shared" si="902"/>
        <v>EX</v>
      </c>
      <c r="AD4701" s="74">
        <f t="shared" si="903"/>
        <v>101500</v>
      </c>
      <c r="AE4701" s="74">
        <f t="shared" si="908"/>
        <v>101500</v>
      </c>
      <c r="AF4701">
        <v>1.3809</v>
      </c>
      <c r="AG4701">
        <v>2803</v>
      </c>
      <c r="AH4701" s="74">
        <v>-2172.1000000000085</v>
      </c>
      <c r="AJ4701" s="74">
        <f t="shared" si="904"/>
        <v>630.89999999999145</v>
      </c>
      <c r="AK4701" s="74">
        <f t="shared" si="898"/>
        <v>102130.9</v>
      </c>
      <c r="AL4701" t="str">
        <f t="shared" si="905"/>
        <v>Y</v>
      </c>
      <c r="AN4701" t="s">
        <v>113</v>
      </c>
      <c r="AO4701" t="s">
        <v>112</v>
      </c>
      <c r="AP4701" t="str">
        <f t="shared" si="906"/>
        <v>99</v>
      </c>
      <c r="AQ4701" s="145" t="s">
        <v>1826</v>
      </c>
      <c r="AR4701" t="str">
        <f t="shared" si="907"/>
        <v>2-Provision for Compensation Incr</v>
      </c>
      <c r="AS4701" s="145" t="s">
        <v>1827</v>
      </c>
      <c r="AT4701" t="s">
        <v>213</v>
      </c>
      <c r="AV4701" t="str">
        <f t="shared" si="901"/>
        <v>CLSC</v>
      </c>
      <c r="AW4701" t="str">
        <f t="shared" si="900"/>
        <v>VP CLINICAL AFFAIRS</v>
      </c>
    </row>
    <row r="4702" spans="1:49">
      <c r="A4702" s="59">
        <v>2018</v>
      </c>
      <c r="B4702" t="s">
        <v>137</v>
      </c>
      <c r="C4702" t="s">
        <v>1539</v>
      </c>
      <c r="D4702" t="s">
        <v>1540</v>
      </c>
      <c r="E4702" t="s">
        <v>1541</v>
      </c>
      <c r="F4702" t="s">
        <v>228</v>
      </c>
      <c r="H4702" t="s">
        <v>1787</v>
      </c>
      <c r="I4702" s="170" t="s">
        <v>111</v>
      </c>
      <c r="J4702" t="s">
        <v>112</v>
      </c>
      <c r="K4702" t="s">
        <v>214</v>
      </c>
      <c r="L4702" t="s">
        <v>614</v>
      </c>
      <c r="M4702" t="s">
        <v>615</v>
      </c>
      <c r="N4702" t="s">
        <v>217</v>
      </c>
      <c r="O4702" t="s">
        <v>263</v>
      </c>
      <c r="P4702" t="s">
        <v>346</v>
      </c>
      <c r="Q4702" t="s">
        <v>345</v>
      </c>
      <c r="R4702" t="s">
        <v>347</v>
      </c>
      <c r="S4702" t="s">
        <v>338</v>
      </c>
      <c r="T4702" t="s">
        <v>339</v>
      </c>
      <c r="U4702" s="61" t="s">
        <v>340</v>
      </c>
      <c r="V4702" t="s">
        <v>249</v>
      </c>
      <c r="W4702" t="s">
        <v>263</v>
      </c>
      <c r="X4702" s="59">
        <v>56868</v>
      </c>
      <c r="Y4702" s="59">
        <v>56868</v>
      </c>
      <c r="AA4702" s="146" t="str">
        <f t="shared" si="897"/>
        <v>EX</v>
      </c>
      <c r="AB4702" s="146">
        <f t="shared" si="899"/>
        <v>0</v>
      </c>
      <c r="AC4702" t="str">
        <f t="shared" si="902"/>
        <v>EX</v>
      </c>
      <c r="AD4702" s="74">
        <f t="shared" si="903"/>
        <v>56868</v>
      </c>
      <c r="AE4702" s="74">
        <f t="shared" si="908"/>
        <v>56868</v>
      </c>
      <c r="AF4702">
        <v>1</v>
      </c>
      <c r="AG4702">
        <v>0</v>
      </c>
      <c r="AH4702" s="74">
        <v>0</v>
      </c>
      <c r="AJ4702" s="74">
        <f t="shared" si="904"/>
        <v>0</v>
      </c>
      <c r="AK4702" s="74">
        <f t="shared" si="898"/>
        <v>56868</v>
      </c>
      <c r="AL4702" t="str">
        <f t="shared" si="905"/>
        <v>N</v>
      </c>
      <c r="AN4702" t="s">
        <v>113</v>
      </c>
      <c r="AO4702" t="s">
        <v>112</v>
      </c>
      <c r="AP4702" t="str">
        <f t="shared" si="906"/>
        <v>9C</v>
      </c>
      <c r="AQ4702" s="145" t="s">
        <v>1826</v>
      </c>
      <c r="AR4702" t="str">
        <f t="shared" si="907"/>
        <v>1-Adjusted Base Budget</v>
      </c>
      <c r="AS4702" s="145" t="s">
        <v>1827</v>
      </c>
      <c r="AT4702" t="s">
        <v>213</v>
      </c>
      <c r="AV4702" t="str">
        <f t="shared" si="901"/>
        <v>CLSC</v>
      </c>
      <c r="AW4702" t="str">
        <f t="shared" si="900"/>
        <v>VP CLINICAL AFFAIRS</v>
      </c>
    </row>
    <row r="4703" spans="1:49">
      <c r="A4703" s="59">
        <v>2018</v>
      </c>
      <c r="B4703" t="s">
        <v>137</v>
      </c>
      <c r="C4703" t="s">
        <v>1539</v>
      </c>
      <c r="D4703" t="s">
        <v>1540</v>
      </c>
      <c r="E4703" t="s">
        <v>1541</v>
      </c>
      <c r="F4703" t="s">
        <v>228</v>
      </c>
      <c r="H4703" t="s">
        <v>1787</v>
      </c>
      <c r="I4703" s="170" t="s">
        <v>111</v>
      </c>
      <c r="J4703" t="s">
        <v>112</v>
      </c>
      <c r="K4703" t="s">
        <v>214</v>
      </c>
      <c r="L4703" t="s">
        <v>350</v>
      </c>
      <c r="M4703" t="s">
        <v>351</v>
      </c>
      <c r="N4703" t="s">
        <v>217</v>
      </c>
      <c r="O4703" t="s">
        <v>263</v>
      </c>
      <c r="P4703" t="s">
        <v>352</v>
      </c>
      <c r="Q4703" t="s">
        <v>353</v>
      </c>
      <c r="R4703" t="s">
        <v>354</v>
      </c>
      <c r="S4703" t="s">
        <v>264</v>
      </c>
      <c r="T4703" t="s">
        <v>265</v>
      </c>
      <c r="U4703" s="61" t="s">
        <v>266</v>
      </c>
      <c r="V4703" t="s">
        <v>249</v>
      </c>
      <c r="W4703" t="s">
        <v>263</v>
      </c>
      <c r="X4703" s="59">
        <v>2000</v>
      </c>
      <c r="Y4703" s="59">
        <v>2000</v>
      </c>
      <c r="AA4703" s="146" t="str">
        <f t="shared" si="897"/>
        <v>EX</v>
      </c>
      <c r="AB4703" s="146">
        <f t="shared" si="899"/>
        <v>0</v>
      </c>
      <c r="AC4703" t="str">
        <f t="shared" si="902"/>
        <v>EX</v>
      </c>
      <c r="AD4703" s="74">
        <f t="shared" si="903"/>
        <v>2000</v>
      </c>
      <c r="AE4703" s="74">
        <f t="shared" si="908"/>
        <v>2000</v>
      </c>
      <c r="AF4703">
        <v>1</v>
      </c>
      <c r="AG4703">
        <v>0</v>
      </c>
      <c r="AH4703" s="74">
        <v>0</v>
      </c>
      <c r="AJ4703" s="74">
        <f t="shared" si="904"/>
        <v>0</v>
      </c>
      <c r="AK4703" s="74">
        <f t="shared" si="898"/>
        <v>2000</v>
      </c>
      <c r="AL4703" t="str">
        <f t="shared" si="905"/>
        <v>N</v>
      </c>
      <c r="AN4703" t="s">
        <v>113</v>
      </c>
      <c r="AO4703" t="s">
        <v>112</v>
      </c>
      <c r="AP4703" t="str">
        <f t="shared" si="906"/>
        <v>9C</v>
      </c>
      <c r="AQ4703" s="145" t="s">
        <v>1826</v>
      </c>
      <c r="AR4703" t="str">
        <f t="shared" si="907"/>
        <v>1-Adjusted Base Budget</v>
      </c>
      <c r="AS4703" s="145" t="s">
        <v>1827</v>
      </c>
      <c r="AT4703" t="s">
        <v>213</v>
      </c>
      <c r="AV4703" t="str">
        <f t="shared" si="901"/>
        <v>CLSC</v>
      </c>
      <c r="AW4703" t="str">
        <f t="shared" si="900"/>
        <v>VP CLINICAL AFFAIRS</v>
      </c>
    </row>
    <row r="4704" spans="1:49">
      <c r="A4704" s="59">
        <v>2018</v>
      </c>
      <c r="B4704" t="s">
        <v>137</v>
      </c>
      <c r="C4704" t="s">
        <v>1539</v>
      </c>
      <c r="D4704" t="s">
        <v>1540</v>
      </c>
      <c r="E4704" t="s">
        <v>1541</v>
      </c>
      <c r="F4704" t="s">
        <v>228</v>
      </c>
      <c r="H4704" t="s">
        <v>1787</v>
      </c>
      <c r="I4704" s="170" t="s">
        <v>111</v>
      </c>
      <c r="J4704" t="s">
        <v>112</v>
      </c>
      <c r="K4704" t="s">
        <v>214</v>
      </c>
      <c r="L4704" t="s">
        <v>377</v>
      </c>
      <c r="M4704" t="s">
        <v>378</v>
      </c>
      <c r="N4704" t="s">
        <v>217</v>
      </c>
      <c r="O4704" t="s">
        <v>263</v>
      </c>
      <c r="P4704" t="s">
        <v>379</v>
      </c>
      <c r="Q4704" t="s">
        <v>379</v>
      </c>
      <c r="R4704" t="s">
        <v>380</v>
      </c>
      <c r="S4704" t="s">
        <v>264</v>
      </c>
      <c r="T4704" t="s">
        <v>265</v>
      </c>
      <c r="U4704" s="61" t="s">
        <v>266</v>
      </c>
      <c r="V4704" t="s">
        <v>249</v>
      </c>
      <c r="W4704" t="s">
        <v>263</v>
      </c>
      <c r="X4704" s="59">
        <v>1500</v>
      </c>
      <c r="Y4704" s="59">
        <v>1500</v>
      </c>
      <c r="AA4704" s="146" t="str">
        <f t="shared" si="897"/>
        <v>EX</v>
      </c>
      <c r="AB4704" s="146">
        <f t="shared" si="899"/>
        <v>0</v>
      </c>
      <c r="AC4704" t="str">
        <f t="shared" si="902"/>
        <v>EX</v>
      </c>
      <c r="AD4704" s="74">
        <f t="shared" si="903"/>
        <v>1500</v>
      </c>
      <c r="AE4704" s="74">
        <f t="shared" si="908"/>
        <v>1500</v>
      </c>
      <c r="AF4704">
        <v>1</v>
      </c>
      <c r="AG4704">
        <v>0</v>
      </c>
      <c r="AH4704" s="74">
        <v>0</v>
      </c>
      <c r="AJ4704" s="74">
        <f t="shared" si="904"/>
        <v>0</v>
      </c>
      <c r="AK4704" s="74">
        <f t="shared" si="898"/>
        <v>1500</v>
      </c>
      <c r="AL4704" t="str">
        <f t="shared" si="905"/>
        <v>N</v>
      </c>
      <c r="AN4704" t="s">
        <v>113</v>
      </c>
      <c r="AO4704" t="s">
        <v>112</v>
      </c>
      <c r="AP4704" t="str">
        <f t="shared" si="906"/>
        <v>9C</v>
      </c>
      <c r="AQ4704" s="145" t="s">
        <v>1826</v>
      </c>
      <c r="AR4704" t="str">
        <f t="shared" si="907"/>
        <v>1-Adjusted Base Budget</v>
      </c>
      <c r="AS4704" s="145" t="s">
        <v>1827</v>
      </c>
      <c r="AT4704" t="s">
        <v>213</v>
      </c>
      <c r="AV4704" t="str">
        <f t="shared" si="901"/>
        <v>CLSC</v>
      </c>
      <c r="AW4704" t="str">
        <f t="shared" si="900"/>
        <v>VP CLINICAL AFFAIRS</v>
      </c>
    </row>
    <row r="4705" spans="1:49">
      <c r="A4705" s="59">
        <v>2018</v>
      </c>
      <c r="B4705" t="s">
        <v>137</v>
      </c>
      <c r="C4705" t="s">
        <v>1539</v>
      </c>
      <c r="D4705" t="s">
        <v>1540</v>
      </c>
      <c r="E4705" t="s">
        <v>1541</v>
      </c>
      <c r="F4705" t="s">
        <v>228</v>
      </c>
      <c r="H4705" t="s">
        <v>1787</v>
      </c>
      <c r="I4705" s="170" t="s">
        <v>111</v>
      </c>
      <c r="J4705" t="s">
        <v>112</v>
      </c>
      <c r="K4705" t="s">
        <v>214</v>
      </c>
      <c r="L4705" t="s">
        <v>511</v>
      </c>
      <c r="M4705" t="s">
        <v>512</v>
      </c>
      <c r="N4705" t="s">
        <v>217</v>
      </c>
      <c r="O4705" t="s">
        <v>263</v>
      </c>
      <c r="P4705" t="s">
        <v>387</v>
      </c>
      <c r="Q4705" t="s">
        <v>386</v>
      </c>
      <c r="R4705" t="s">
        <v>388</v>
      </c>
      <c r="S4705" t="s">
        <v>264</v>
      </c>
      <c r="T4705" t="s">
        <v>265</v>
      </c>
      <c r="U4705" s="61" t="s">
        <v>266</v>
      </c>
      <c r="V4705" t="s">
        <v>249</v>
      </c>
      <c r="W4705" t="s">
        <v>263</v>
      </c>
      <c r="X4705" s="59">
        <v>570000</v>
      </c>
      <c r="Y4705" s="59">
        <v>570000</v>
      </c>
      <c r="AA4705" s="146" t="str">
        <f t="shared" si="897"/>
        <v>EX</v>
      </c>
      <c r="AB4705" s="146">
        <f t="shared" si="899"/>
        <v>0</v>
      </c>
      <c r="AC4705" t="str">
        <f t="shared" si="902"/>
        <v>EX</v>
      </c>
      <c r="AD4705" s="74">
        <f t="shared" si="903"/>
        <v>570000</v>
      </c>
      <c r="AE4705" s="74">
        <f t="shared" si="908"/>
        <v>570000</v>
      </c>
      <c r="AF4705">
        <v>1</v>
      </c>
      <c r="AG4705">
        <v>0</v>
      </c>
      <c r="AH4705" s="74">
        <v>0</v>
      </c>
      <c r="AJ4705" s="74">
        <f t="shared" si="904"/>
        <v>0</v>
      </c>
      <c r="AK4705" s="74">
        <f t="shared" si="898"/>
        <v>570000</v>
      </c>
      <c r="AL4705" t="str">
        <f t="shared" si="905"/>
        <v>N</v>
      </c>
      <c r="AN4705" t="s">
        <v>113</v>
      </c>
      <c r="AO4705" t="s">
        <v>112</v>
      </c>
      <c r="AP4705" t="str">
        <f t="shared" si="906"/>
        <v>9C</v>
      </c>
      <c r="AQ4705" s="145" t="s">
        <v>1826</v>
      </c>
      <c r="AR4705" t="str">
        <f t="shared" si="907"/>
        <v>1-Adjusted Base Budget</v>
      </c>
      <c r="AS4705" s="145" t="s">
        <v>1827</v>
      </c>
      <c r="AT4705" t="s">
        <v>213</v>
      </c>
      <c r="AV4705" t="str">
        <f t="shared" si="901"/>
        <v>CLSC</v>
      </c>
      <c r="AW4705" t="str">
        <f t="shared" si="900"/>
        <v>VP CLINICAL AFFAIRS</v>
      </c>
    </row>
    <row r="4706" spans="1:49">
      <c r="A4706" s="59">
        <v>2018</v>
      </c>
      <c r="B4706" t="s">
        <v>137</v>
      </c>
      <c r="C4706" t="s">
        <v>1539</v>
      </c>
      <c r="D4706" t="s">
        <v>1540</v>
      </c>
      <c r="E4706" t="s">
        <v>1541</v>
      </c>
      <c r="F4706" t="s">
        <v>228</v>
      </c>
      <c r="H4706" t="s">
        <v>1787</v>
      </c>
      <c r="I4706" s="170" t="s">
        <v>111</v>
      </c>
      <c r="J4706" t="s">
        <v>112</v>
      </c>
      <c r="K4706" t="s">
        <v>214</v>
      </c>
      <c r="L4706" t="s">
        <v>408</v>
      </c>
      <c r="M4706" t="s">
        <v>409</v>
      </c>
      <c r="N4706" t="s">
        <v>217</v>
      </c>
      <c r="O4706" t="s">
        <v>263</v>
      </c>
      <c r="P4706" t="s">
        <v>352</v>
      </c>
      <c r="Q4706" t="s">
        <v>353</v>
      </c>
      <c r="R4706" t="s">
        <v>354</v>
      </c>
      <c r="S4706" t="s">
        <v>264</v>
      </c>
      <c r="T4706" t="s">
        <v>265</v>
      </c>
      <c r="U4706" s="61" t="s">
        <v>266</v>
      </c>
      <c r="V4706" t="s">
        <v>249</v>
      </c>
      <c r="W4706" t="s">
        <v>263</v>
      </c>
      <c r="X4706" s="59">
        <v>1000</v>
      </c>
      <c r="Y4706" s="59">
        <v>1000</v>
      </c>
      <c r="AA4706" s="146" t="str">
        <f t="shared" si="897"/>
        <v>EX</v>
      </c>
      <c r="AB4706" s="146">
        <f t="shared" si="899"/>
        <v>0</v>
      </c>
      <c r="AC4706" t="str">
        <f t="shared" si="902"/>
        <v>EX</v>
      </c>
      <c r="AD4706" s="74">
        <f t="shared" si="903"/>
        <v>1000</v>
      </c>
      <c r="AE4706" s="74">
        <f t="shared" si="908"/>
        <v>1000</v>
      </c>
      <c r="AF4706">
        <v>1</v>
      </c>
      <c r="AG4706">
        <v>0</v>
      </c>
      <c r="AH4706" s="74">
        <v>0</v>
      </c>
      <c r="AJ4706" s="74">
        <f t="shared" si="904"/>
        <v>0</v>
      </c>
      <c r="AK4706" s="74">
        <f t="shared" si="898"/>
        <v>1000</v>
      </c>
      <c r="AL4706" t="str">
        <f t="shared" si="905"/>
        <v>N</v>
      </c>
      <c r="AN4706" t="s">
        <v>113</v>
      </c>
      <c r="AO4706" t="s">
        <v>112</v>
      </c>
      <c r="AP4706" t="str">
        <f t="shared" si="906"/>
        <v>9C</v>
      </c>
      <c r="AQ4706" s="145" t="s">
        <v>1826</v>
      </c>
      <c r="AR4706" t="str">
        <f t="shared" si="907"/>
        <v>1-Adjusted Base Budget</v>
      </c>
      <c r="AS4706" s="145" t="s">
        <v>1827</v>
      </c>
      <c r="AT4706" t="s">
        <v>213</v>
      </c>
      <c r="AV4706" t="str">
        <f t="shared" si="901"/>
        <v>CLSC</v>
      </c>
      <c r="AW4706" t="str">
        <f t="shared" si="900"/>
        <v>VP CLINICAL AFFAIRS</v>
      </c>
    </row>
    <row r="4707" spans="1:49">
      <c r="A4707" s="59">
        <v>2018</v>
      </c>
      <c r="B4707" t="s">
        <v>137</v>
      </c>
      <c r="C4707" t="s">
        <v>1539</v>
      </c>
      <c r="D4707" t="s">
        <v>1540</v>
      </c>
      <c r="E4707" t="s">
        <v>1541</v>
      </c>
      <c r="F4707" t="s">
        <v>228</v>
      </c>
      <c r="H4707" t="s">
        <v>1787</v>
      </c>
      <c r="I4707" s="170" t="s">
        <v>111</v>
      </c>
      <c r="J4707" t="s">
        <v>112</v>
      </c>
      <c r="K4707" t="s">
        <v>214</v>
      </c>
      <c r="L4707" t="s">
        <v>410</v>
      </c>
      <c r="M4707" t="s">
        <v>411</v>
      </c>
      <c r="N4707" t="s">
        <v>217</v>
      </c>
      <c r="O4707" t="s">
        <v>263</v>
      </c>
      <c r="P4707" t="s">
        <v>379</v>
      </c>
      <c r="Q4707" t="s">
        <v>379</v>
      </c>
      <c r="R4707" t="s">
        <v>380</v>
      </c>
      <c r="S4707" t="s">
        <v>264</v>
      </c>
      <c r="T4707" t="s">
        <v>265</v>
      </c>
      <c r="U4707" s="61" t="s">
        <v>266</v>
      </c>
      <c r="V4707" t="s">
        <v>249</v>
      </c>
      <c r="W4707" t="s">
        <v>263</v>
      </c>
      <c r="X4707" s="59">
        <v>4000</v>
      </c>
      <c r="Y4707" s="59">
        <v>4000</v>
      </c>
      <c r="AA4707" s="146" t="str">
        <f t="shared" si="897"/>
        <v>EX</v>
      </c>
      <c r="AB4707" s="146">
        <f t="shared" si="899"/>
        <v>0</v>
      </c>
      <c r="AC4707" t="str">
        <f t="shared" si="902"/>
        <v>EX</v>
      </c>
      <c r="AD4707" s="74">
        <f t="shared" si="903"/>
        <v>4000</v>
      </c>
      <c r="AE4707" s="74">
        <f t="shared" si="908"/>
        <v>4000</v>
      </c>
      <c r="AF4707">
        <v>1</v>
      </c>
      <c r="AG4707">
        <v>0</v>
      </c>
      <c r="AH4707" s="74">
        <v>0</v>
      </c>
      <c r="AJ4707" s="74">
        <f t="shared" si="904"/>
        <v>0</v>
      </c>
      <c r="AK4707" s="74">
        <f t="shared" si="898"/>
        <v>4000</v>
      </c>
      <c r="AL4707" t="str">
        <f t="shared" si="905"/>
        <v>N</v>
      </c>
      <c r="AN4707" t="s">
        <v>113</v>
      </c>
      <c r="AO4707" t="s">
        <v>112</v>
      </c>
      <c r="AP4707" t="str">
        <f t="shared" si="906"/>
        <v>9C</v>
      </c>
      <c r="AQ4707" s="145" t="s">
        <v>1826</v>
      </c>
      <c r="AR4707" t="str">
        <f t="shared" si="907"/>
        <v>1-Adjusted Base Budget</v>
      </c>
      <c r="AS4707" s="145" t="s">
        <v>1827</v>
      </c>
      <c r="AT4707" t="s">
        <v>213</v>
      </c>
      <c r="AV4707" t="str">
        <f t="shared" si="901"/>
        <v>CLSC</v>
      </c>
      <c r="AW4707" t="str">
        <f t="shared" si="900"/>
        <v>VP CLINICAL AFFAIRS</v>
      </c>
    </row>
    <row r="4708" spans="1:49">
      <c r="A4708" s="59">
        <v>2018</v>
      </c>
      <c r="B4708" t="s">
        <v>137</v>
      </c>
      <c r="C4708" t="s">
        <v>1539</v>
      </c>
      <c r="D4708" t="s">
        <v>1540</v>
      </c>
      <c r="E4708" t="s">
        <v>1541</v>
      </c>
      <c r="F4708" t="s">
        <v>228</v>
      </c>
      <c r="H4708" t="s">
        <v>1787</v>
      </c>
      <c r="I4708" s="170" t="s">
        <v>111</v>
      </c>
      <c r="J4708" t="s">
        <v>112</v>
      </c>
      <c r="K4708" t="s">
        <v>214</v>
      </c>
      <c r="L4708" t="s">
        <v>412</v>
      </c>
      <c r="M4708" t="s">
        <v>413</v>
      </c>
      <c r="N4708" t="s">
        <v>217</v>
      </c>
      <c r="O4708" t="s">
        <v>263</v>
      </c>
      <c r="P4708" t="s">
        <v>414</v>
      </c>
      <c r="Q4708" t="s">
        <v>415</v>
      </c>
      <c r="R4708" t="s">
        <v>416</v>
      </c>
      <c r="S4708" t="s">
        <v>338</v>
      </c>
      <c r="T4708" t="s">
        <v>339</v>
      </c>
      <c r="U4708" s="61" t="s">
        <v>340</v>
      </c>
      <c r="V4708" t="s">
        <v>249</v>
      </c>
      <c r="W4708" t="s">
        <v>263</v>
      </c>
      <c r="X4708" s="59">
        <v>31832</v>
      </c>
      <c r="Y4708" s="59">
        <v>31832</v>
      </c>
      <c r="AA4708" s="146" t="str">
        <f t="shared" si="897"/>
        <v>EX</v>
      </c>
      <c r="AB4708" s="146">
        <f t="shared" si="899"/>
        <v>0</v>
      </c>
      <c r="AC4708" t="str">
        <f t="shared" si="902"/>
        <v>EX</v>
      </c>
      <c r="AD4708" s="74">
        <f t="shared" si="903"/>
        <v>31832</v>
      </c>
      <c r="AE4708" s="74">
        <f t="shared" si="908"/>
        <v>31832</v>
      </c>
      <c r="AF4708">
        <v>1</v>
      </c>
      <c r="AG4708">
        <v>0</v>
      </c>
      <c r="AH4708" s="74">
        <v>0</v>
      </c>
      <c r="AJ4708" s="74">
        <f t="shared" si="904"/>
        <v>0</v>
      </c>
      <c r="AK4708" s="74">
        <f t="shared" si="898"/>
        <v>31832</v>
      </c>
      <c r="AL4708" t="str">
        <f t="shared" si="905"/>
        <v>N</v>
      </c>
      <c r="AN4708" t="s">
        <v>113</v>
      </c>
      <c r="AO4708" t="s">
        <v>112</v>
      </c>
      <c r="AP4708" t="str">
        <f t="shared" si="906"/>
        <v>9C</v>
      </c>
      <c r="AQ4708" s="145" t="s">
        <v>1826</v>
      </c>
      <c r="AR4708" t="str">
        <f t="shared" si="907"/>
        <v>1-Adjusted Base Budget</v>
      </c>
      <c r="AS4708" s="145" t="s">
        <v>1827</v>
      </c>
      <c r="AT4708" t="s">
        <v>213</v>
      </c>
      <c r="AV4708" t="str">
        <f t="shared" si="901"/>
        <v>CLSC</v>
      </c>
      <c r="AW4708" t="str">
        <f t="shared" si="900"/>
        <v>VP CLINICAL AFFAIRS</v>
      </c>
    </row>
    <row r="4709" spans="1:49">
      <c r="A4709" s="59">
        <v>2018</v>
      </c>
      <c r="B4709" t="s">
        <v>137</v>
      </c>
      <c r="C4709" t="s">
        <v>1539</v>
      </c>
      <c r="D4709" t="s">
        <v>1540</v>
      </c>
      <c r="E4709" t="s">
        <v>1541</v>
      </c>
      <c r="F4709" t="s">
        <v>228</v>
      </c>
      <c r="H4709" t="s">
        <v>1787</v>
      </c>
      <c r="I4709" s="170" t="s">
        <v>111</v>
      </c>
      <c r="J4709" t="s">
        <v>112</v>
      </c>
      <c r="K4709" t="s">
        <v>214</v>
      </c>
      <c r="L4709" t="s">
        <v>417</v>
      </c>
      <c r="M4709" t="s">
        <v>418</v>
      </c>
      <c r="N4709" t="s">
        <v>217</v>
      </c>
      <c r="O4709" t="s">
        <v>263</v>
      </c>
      <c r="P4709" t="s">
        <v>414</v>
      </c>
      <c r="Q4709" t="s">
        <v>415</v>
      </c>
      <c r="R4709" t="s">
        <v>416</v>
      </c>
      <c r="S4709" t="s">
        <v>338</v>
      </c>
      <c r="T4709" t="s">
        <v>339</v>
      </c>
      <c r="U4709" s="61" t="s">
        <v>340</v>
      </c>
      <c r="V4709" t="s">
        <v>249</v>
      </c>
      <c r="W4709" t="s">
        <v>263</v>
      </c>
      <c r="X4709" s="59">
        <v>10848</v>
      </c>
      <c r="Y4709" s="59">
        <v>10848</v>
      </c>
      <c r="AA4709" s="146" t="str">
        <f t="shared" si="897"/>
        <v>EX</v>
      </c>
      <c r="AB4709" s="146">
        <f t="shared" si="899"/>
        <v>0</v>
      </c>
      <c r="AC4709" t="str">
        <f t="shared" si="902"/>
        <v>EX</v>
      </c>
      <c r="AD4709" s="74">
        <f t="shared" si="903"/>
        <v>10848</v>
      </c>
      <c r="AE4709" s="74">
        <f t="shared" si="908"/>
        <v>10848</v>
      </c>
      <c r="AF4709">
        <v>1</v>
      </c>
      <c r="AG4709">
        <v>0</v>
      </c>
      <c r="AH4709" s="74">
        <v>0</v>
      </c>
      <c r="AJ4709" s="74">
        <f t="shared" si="904"/>
        <v>0</v>
      </c>
      <c r="AK4709" s="74">
        <f t="shared" si="898"/>
        <v>10848</v>
      </c>
      <c r="AL4709" t="str">
        <f t="shared" si="905"/>
        <v>N</v>
      </c>
      <c r="AN4709" t="s">
        <v>113</v>
      </c>
      <c r="AO4709" t="s">
        <v>112</v>
      </c>
      <c r="AQ4709" s="145" t="s">
        <v>1826</v>
      </c>
      <c r="AR4709" t="str">
        <f t="shared" si="907"/>
        <v>1-Adjusted Base Budget</v>
      </c>
      <c r="AS4709" s="145" t="s">
        <v>1827</v>
      </c>
      <c r="AT4709" t="s">
        <v>213</v>
      </c>
      <c r="AW4709" t="str">
        <f t="shared" si="900"/>
        <v>VP CLINICAL AFFAIRS</v>
      </c>
    </row>
    <row r="4710" spans="1:49">
      <c r="A4710" s="59">
        <v>2018</v>
      </c>
      <c r="B4710" t="s">
        <v>137</v>
      </c>
      <c r="C4710" t="s">
        <v>1539</v>
      </c>
      <c r="D4710" t="s">
        <v>1540</v>
      </c>
      <c r="E4710" t="s">
        <v>1541</v>
      </c>
      <c r="F4710" t="s">
        <v>228</v>
      </c>
      <c r="H4710" t="s">
        <v>1787</v>
      </c>
      <c r="I4710" s="170" t="s">
        <v>111</v>
      </c>
      <c r="J4710" t="s">
        <v>112</v>
      </c>
      <c r="K4710" t="s">
        <v>214</v>
      </c>
      <c r="L4710" t="s">
        <v>419</v>
      </c>
      <c r="M4710" t="s">
        <v>420</v>
      </c>
      <c r="N4710" t="s">
        <v>217</v>
      </c>
      <c r="O4710" t="s">
        <v>263</v>
      </c>
      <c r="P4710" t="s">
        <v>414</v>
      </c>
      <c r="Q4710" t="s">
        <v>415</v>
      </c>
      <c r="R4710" t="s">
        <v>416</v>
      </c>
      <c r="S4710" t="s">
        <v>338</v>
      </c>
      <c r="T4710" t="s">
        <v>339</v>
      </c>
      <c r="U4710" s="61" t="s">
        <v>340</v>
      </c>
      <c r="V4710" t="s">
        <v>249</v>
      </c>
      <c r="W4710" t="s">
        <v>263</v>
      </c>
      <c r="X4710" s="59">
        <v>21031</v>
      </c>
      <c r="Y4710" s="59">
        <v>21031</v>
      </c>
      <c r="AA4710" s="146" t="str">
        <f t="shared" si="897"/>
        <v>EX</v>
      </c>
      <c r="AB4710" s="146">
        <f t="shared" si="899"/>
        <v>0</v>
      </c>
      <c r="AC4710" t="str">
        <f t="shared" si="902"/>
        <v>EX</v>
      </c>
      <c r="AD4710" s="74">
        <f t="shared" si="903"/>
        <v>21031</v>
      </c>
      <c r="AE4710" s="74">
        <f t="shared" si="908"/>
        <v>21031</v>
      </c>
      <c r="AF4710">
        <v>1</v>
      </c>
      <c r="AG4710">
        <v>0</v>
      </c>
      <c r="AH4710" s="74">
        <v>0</v>
      </c>
      <c r="AJ4710" s="74">
        <f t="shared" si="904"/>
        <v>0</v>
      </c>
      <c r="AK4710" s="74">
        <f t="shared" si="898"/>
        <v>21031</v>
      </c>
      <c r="AL4710" t="str">
        <f t="shared" si="905"/>
        <v>N</v>
      </c>
      <c r="AN4710" t="s">
        <v>113</v>
      </c>
      <c r="AO4710" t="s">
        <v>112</v>
      </c>
      <c r="AQ4710" s="145" t="s">
        <v>1826</v>
      </c>
      <c r="AR4710" t="str">
        <f t="shared" si="907"/>
        <v>1-Adjusted Base Budget</v>
      </c>
      <c r="AS4710" s="145" t="s">
        <v>1827</v>
      </c>
      <c r="AT4710" t="s">
        <v>213</v>
      </c>
      <c r="AW4710" t="str">
        <f t="shared" si="900"/>
        <v>VP CLINICAL AFFAIRS</v>
      </c>
    </row>
    <row r="4711" spans="1:49">
      <c r="A4711" s="59">
        <v>2018</v>
      </c>
      <c r="B4711" t="s">
        <v>137</v>
      </c>
      <c r="C4711" t="s">
        <v>1539</v>
      </c>
      <c r="D4711" t="s">
        <v>1540</v>
      </c>
      <c r="E4711" t="s">
        <v>1541</v>
      </c>
      <c r="F4711" t="s">
        <v>228</v>
      </c>
      <c r="H4711" t="s">
        <v>1787</v>
      </c>
      <c r="I4711" s="170" t="s">
        <v>111</v>
      </c>
      <c r="J4711" t="s">
        <v>112</v>
      </c>
      <c r="K4711" t="s">
        <v>214</v>
      </c>
      <c r="L4711" t="s">
        <v>425</v>
      </c>
      <c r="M4711" t="s">
        <v>426</v>
      </c>
      <c r="N4711" t="s">
        <v>217</v>
      </c>
      <c r="O4711" t="s">
        <v>263</v>
      </c>
      <c r="P4711" t="s">
        <v>367</v>
      </c>
      <c r="Q4711" t="s">
        <v>368</v>
      </c>
      <c r="R4711" t="s">
        <v>369</v>
      </c>
      <c r="S4711" t="s">
        <v>370</v>
      </c>
      <c r="T4711" t="s">
        <v>368</v>
      </c>
      <c r="U4711" s="61" t="s">
        <v>371</v>
      </c>
      <c r="V4711" t="s">
        <v>249</v>
      </c>
      <c r="W4711" t="s">
        <v>263</v>
      </c>
      <c r="X4711" s="59">
        <v>2000</v>
      </c>
      <c r="Y4711" s="59">
        <v>2000</v>
      </c>
      <c r="AA4711" s="146" t="str">
        <f t="shared" si="897"/>
        <v>EX</v>
      </c>
      <c r="AB4711" s="146">
        <f t="shared" si="899"/>
        <v>0</v>
      </c>
      <c r="AC4711" t="str">
        <f t="shared" si="902"/>
        <v>EX</v>
      </c>
      <c r="AD4711" s="74">
        <f t="shared" si="903"/>
        <v>2000</v>
      </c>
      <c r="AE4711" s="74">
        <f t="shared" si="908"/>
        <v>2000</v>
      </c>
      <c r="AF4711">
        <v>1</v>
      </c>
      <c r="AG4711">
        <v>0</v>
      </c>
      <c r="AH4711" s="74">
        <v>0</v>
      </c>
      <c r="AJ4711" s="74">
        <f t="shared" si="904"/>
        <v>0</v>
      </c>
      <c r="AK4711" s="74">
        <f t="shared" si="898"/>
        <v>2000</v>
      </c>
      <c r="AL4711" t="str">
        <f t="shared" si="905"/>
        <v>N</v>
      </c>
      <c r="AN4711" t="s">
        <v>113</v>
      </c>
      <c r="AO4711" t="s">
        <v>112</v>
      </c>
      <c r="AQ4711" s="145" t="s">
        <v>1826</v>
      </c>
      <c r="AR4711" t="str">
        <f t="shared" si="907"/>
        <v>1-Adjusted Base Budget</v>
      </c>
      <c r="AS4711" s="145" t="s">
        <v>1827</v>
      </c>
      <c r="AT4711" t="s">
        <v>213</v>
      </c>
      <c r="AW4711" t="str">
        <f t="shared" si="900"/>
        <v>VP CLINICAL AFFAIRS</v>
      </c>
    </row>
    <row r="4712" spans="1:49">
      <c r="A4712" s="59">
        <v>2018</v>
      </c>
      <c r="B4712" t="s">
        <v>137</v>
      </c>
      <c r="C4712" t="s">
        <v>1542</v>
      </c>
      <c r="D4712" t="s">
        <v>1543</v>
      </c>
      <c r="E4712" t="s">
        <v>1544</v>
      </c>
      <c r="F4712" t="s">
        <v>228</v>
      </c>
      <c r="H4712" t="s">
        <v>1545</v>
      </c>
      <c r="I4712" s="170" t="s">
        <v>111</v>
      </c>
      <c r="J4712" t="s">
        <v>112</v>
      </c>
      <c r="K4712" t="s">
        <v>214</v>
      </c>
      <c r="L4712" t="s">
        <v>125</v>
      </c>
      <c r="M4712" t="s">
        <v>334</v>
      </c>
      <c r="N4712" t="s">
        <v>217</v>
      </c>
      <c r="O4712" t="s">
        <v>263</v>
      </c>
      <c r="P4712" t="s">
        <v>335</v>
      </c>
      <c r="Q4712" t="s">
        <v>336</v>
      </c>
      <c r="R4712" t="s">
        <v>337</v>
      </c>
      <c r="S4712" t="s">
        <v>338</v>
      </c>
      <c r="T4712" t="s">
        <v>339</v>
      </c>
      <c r="U4712" s="61" t="s">
        <v>340</v>
      </c>
      <c r="V4712" t="s">
        <v>219</v>
      </c>
      <c r="W4712" t="s">
        <v>263</v>
      </c>
      <c r="X4712" s="59">
        <v>0</v>
      </c>
      <c r="Y4712" s="59">
        <v>310</v>
      </c>
      <c r="AA4712" s="146" t="str">
        <f t="shared" si="897"/>
        <v>EX</v>
      </c>
      <c r="AB4712" s="146">
        <f t="shared" si="899"/>
        <v>0</v>
      </c>
      <c r="AC4712" t="str">
        <f t="shared" si="902"/>
        <v>EX</v>
      </c>
      <c r="AD4712" s="74">
        <f t="shared" si="903"/>
        <v>310</v>
      </c>
      <c r="AE4712" s="74">
        <f t="shared" si="908"/>
        <v>310</v>
      </c>
      <c r="AF4712">
        <v>1.3809</v>
      </c>
      <c r="AG4712">
        <v>9</v>
      </c>
      <c r="AH4712" s="74">
        <v>-6.634000000000027</v>
      </c>
      <c r="AJ4712" s="74">
        <f t="shared" si="904"/>
        <v>2.365999999999973</v>
      </c>
      <c r="AK4712" s="74">
        <f t="shared" si="898"/>
        <v>312.36599999999999</v>
      </c>
      <c r="AL4712" t="str">
        <f t="shared" si="905"/>
        <v>Y</v>
      </c>
      <c r="AN4712" t="s">
        <v>113</v>
      </c>
      <c r="AO4712" t="s">
        <v>112</v>
      </c>
      <c r="AQ4712" s="145" t="s">
        <v>1826</v>
      </c>
      <c r="AR4712" t="str">
        <f t="shared" si="907"/>
        <v>2-Provision for Compensation Incr</v>
      </c>
      <c r="AS4712" s="145" t="s">
        <v>1827</v>
      </c>
      <c r="AT4712" t="s">
        <v>213</v>
      </c>
      <c r="AW4712" t="str">
        <f t="shared" si="900"/>
        <v>VP CLINICAL AFFAIRS</v>
      </c>
    </row>
    <row r="4713" spans="1:49">
      <c r="A4713" s="59">
        <v>2018</v>
      </c>
      <c r="B4713" t="s">
        <v>137</v>
      </c>
      <c r="C4713" t="s">
        <v>1542</v>
      </c>
      <c r="D4713" t="s">
        <v>1543</v>
      </c>
      <c r="E4713" t="s">
        <v>1544</v>
      </c>
      <c r="F4713" t="s">
        <v>1546</v>
      </c>
      <c r="G4713" t="s">
        <v>1547</v>
      </c>
      <c r="H4713" t="s">
        <v>1545</v>
      </c>
      <c r="I4713" s="170" t="s">
        <v>111</v>
      </c>
      <c r="J4713" t="s">
        <v>112</v>
      </c>
      <c r="K4713" t="s">
        <v>214</v>
      </c>
      <c r="L4713" t="s">
        <v>125</v>
      </c>
      <c r="M4713" t="s">
        <v>334</v>
      </c>
      <c r="N4713" t="s">
        <v>217</v>
      </c>
      <c r="O4713" t="s">
        <v>263</v>
      </c>
      <c r="P4713" t="s">
        <v>335</v>
      </c>
      <c r="Q4713" t="s">
        <v>336</v>
      </c>
      <c r="R4713" t="s">
        <v>337</v>
      </c>
      <c r="S4713" t="s">
        <v>338</v>
      </c>
      <c r="T4713" t="s">
        <v>339</v>
      </c>
      <c r="U4713" s="61" t="s">
        <v>340</v>
      </c>
      <c r="V4713" t="s">
        <v>219</v>
      </c>
      <c r="W4713" t="s">
        <v>263</v>
      </c>
      <c r="X4713" s="59">
        <v>94362</v>
      </c>
      <c r="Y4713" s="59">
        <v>138679</v>
      </c>
      <c r="AA4713" s="146" t="str">
        <f t="shared" ref="AA4713:AA4741" si="909">IF(P4713 ="CORI","IN",IF(P4713 ="TRIN","IN",O4713))</f>
        <v>EX</v>
      </c>
      <c r="AB4713" s="146">
        <f t="shared" si="899"/>
        <v>0</v>
      </c>
      <c r="AC4713" t="str">
        <f t="shared" si="902"/>
        <v>EX</v>
      </c>
      <c r="AD4713" s="74">
        <f t="shared" si="903"/>
        <v>138679</v>
      </c>
      <c r="AE4713" s="74">
        <f t="shared" si="908"/>
        <v>138679</v>
      </c>
      <c r="AF4713">
        <v>1.3809</v>
      </c>
      <c r="AG4713">
        <v>3830</v>
      </c>
      <c r="AH4713" s="74">
        <v>-2967.7306000000117</v>
      </c>
      <c r="AJ4713" s="74">
        <f t="shared" si="904"/>
        <v>862.26939999998831</v>
      </c>
      <c r="AK4713" s="74">
        <f t="shared" si="898"/>
        <v>139541.26939999999</v>
      </c>
      <c r="AL4713" t="str">
        <f t="shared" si="905"/>
        <v>Y</v>
      </c>
      <c r="AN4713" t="s">
        <v>113</v>
      </c>
      <c r="AO4713" t="s">
        <v>112</v>
      </c>
      <c r="AQ4713" s="145" t="s">
        <v>1826</v>
      </c>
      <c r="AR4713" t="str">
        <f t="shared" si="907"/>
        <v>2-Provision for Compensation Incr</v>
      </c>
      <c r="AS4713" s="145" t="s">
        <v>1827</v>
      </c>
      <c r="AT4713" t="s">
        <v>213</v>
      </c>
      <c r="AW4713" t="str">
        <f t="shared" si="900"/>
        <v>VP CLINICAL AFFAIRS</v>
      </c>
    </row>
    <row r="4714" spans="1:49">
      <c r="A4714" s="59">
        <v>2018</v>
      </c>
      <c r="B4714" t="s">
        <v>137</v>
      </c>
      <c r="C4714" t="s">
        <v>1542</v>
      </c>
      <c r="D4714" t="s">
        <v>1543</v>
      </c>
      <c r="E4714" t="s">
        <v>1544</v>
      </c>
      <c r="F4714" t="s">
        <v>1546</v>
      </c>
      <c r="G4714" t="s">
        <v>1547</v>
      </c>
      <c r="H4714" t="s">
        <v>1545</v>
      </c>
      <c r="I4714" s="170" t="s">
        <v>111</v>
      </c>
      <c r="J4714" t="s">
        <v>112</v>
      </c>
      <c r="K4714" t="s">
        <v>214</v>
      </c>
      <c r="L4714" t="s">
        <v>342</v>
      </c>
      <c r="M4714" t="s">
        <v>343</v>
      </c>
      <c r="N4714" t="s">
        <v>217</v>
      </c>
      <c r="O4714" t="s">
        <v>263</v>
      </c>
      <c r="P4714" t="s">
        <v>335</v>
      </c>
      <c r="Q4714" t="s">
        <v>336</v>
      </c>
      <c r="R4714" t="s">
        <v>337</v>
      </c>
      <c r="S4714" t="s">
        <v>338</v>
      </c>
      <c r="T4714" t="s">
        <v>339</v>
      </c>
      <c r="U4714" s="61" t="s">
        <v>340</v>
      </c>
      <c r="V4714" t="s">
        <v>219</v>
      </c>
      <c r="W4714" t="s">
        <v>263</v>
      </c>
      <c r="X4714" s="59">
        <v>33654</v>
      </c>
      <c r="Y4714" s="59">
        <v>-28</v>
      </c>
      <c r="AA4714" s="146" t="str">
        <f t="shared" si="909"/>
        <v>EX</v>
      </c>
      <c r="AB4714" s="146">
        <f t="shared" si="899"/>
        <v>0</v>
      </c>
      <c r="AC4714" t="str">
        <f t="shared" si="902"/>
        <v>EX</v>
      </c>
      <c r="AD4714" s="74">
        <f t="shared" si="903"/>
        <v>-28</v>
      </c>
      <c r="AE4714" s="74">
        <f t="shared" si="908"/>
        <v>-28</v>
      </c>
      <c r="AF4714">
        <v>1</v>
      </c>
      <c r="AG4714">
        <v>0</v>
      </c>
      <c r="AH4714" s="74">
        <v>0</v>
      </c>
      <c r="AJ4714" s="74">
        <f t="shared" si="904"/>
        <v>0</v>
      </c>
      <c r="AK4714" s="74">
        <f t="shared" si="898"/>
        <v>-28</v>
      </c>
      <c r="AL4714" t="str">
        <f t="shared" si="905"/>
        <v>N</v>
      </c>
      <c r="AN4714" t="s">
        <v>113</v>
      </c>
      <c r="AO4714" t="s">
        <v>112</v>
      </c>
      <c r="AQ4714" s="145" t="s">
        <v>1826</v>
      </c>
      <c r="AR4714" t="str">
        <f t="shared" si="907"/>
        <v>1-Adjusted Base Budget</v>
      </c>
      <c r="AS4714" s="145" t="s">
        <v>1827</v>
      </c>
      <c r="AT4714" t="s">
        <v>213</v>
      </c>
      <c r="AW4714" t="str">
        <f t="shared" si="900"/>
        <v>VP CLINICAL AFFAIRS</v>
      </c>
    </row>
    <row r="4715" spans="1:49">
      <c r="A4715" s="59">
        <v>2018</v>
      </c>
      <c r="B4715" t="s">
        <v>137</v>
      </c>
      <c r="C4715" t="s">
        <v>1542</v>
      </c>
      <c r="D4715" t="s">
        <v>1543</v>
      </c>
      <c r="E4715" t="s">
        <v>1544</v>
      </c>
      <c r="F4715" t="s">
        <v>1788</v>
      </c>
      <c r="G4715" t="s">
        <v>1789</v>
      </c>
      <c r="H4715" t="s">
        <v>1545</v>
      </c>
      <c r="I4715" s="170" t="s">
        <v>111</v>
      </c>
      <c r="J4715" t="s">
        <v>112</v>
      </c>
      <c r="K4715" t="s">
        <v>214</v>
      </c>
      <c r="L4715" t="s">
        <v>609</v>
      </c>
      <c r="M4715" t="s">
        <v>610</v>
      </c>
      <c r="N4715" t="s">
        <v>1790</v>
      </c>
      <c r="O4715" t="s">
        <v>263</v>
      </c>
      <c r="P4715" t="s">
        <v>335</v>
      </c>
      <c r="Q4715" t="s">
        <v>336</v>
      </c>
      <c r="R4715" t="s">
        <v>337</v>
      </c>
      <c r="S4715" t="s">
        <v>338</v>
      </c>
      <c r="T4715" t="s">
        <v>339</v>
      </c>
      <c r="U4715" s="61" t="s">
        <v>340</v>
      </c>
      <c r="V4715" t="s">
        <v>219</v>
      </c>
      <c r="W4715" t="s">
        <v>263</v>
      </c>
      <c r="X4715" s="59">
        <v>22248</v>
      </c>
      <c r="Y4715" s="59">
        <v>22248</v>
      </c>
      <c r="AA4715" s="146" t="str">
        <f t="shared" si="909"/>
        <v>EX</v>
      </c>
      <c r="AB4715" s="146">
        <f t="shared" si="899"/>
        <v>0</v>
      </c>
      <c r="AC4715" t="str">
        <f t="shared" si="902"/>
        <v>EX</v>
      </c>
      <c r="AD4715" s="74">
        <f t="shared" si="903"/>
        <v>22248</v>
      </c>
      <c r="AE4715" s="74">
        <f t="shared" si="908"/>
        <v>22248</v>
      </c>
      <c r="AF4715">
        <v>1</v>
      </c>
      <c r="AG4715">
        <v>0</v>
      </c>
      <c r="AH4715" s="74">
        <v>0</v>
      </c>
      <c r="AJ4715" s="74">
        <f t="shared" si="904"/>
        <v>0</v>
      </c>
      <c r="AK4715" s="74">
        <f t="shared" si="898"/>
        <v>22248</v>
      </c>
      <c r="AL4715" t="str">
        <f t="shared" si="905"/>
        <v>N</v>
      </c>
      <c r="AN4715" t="s">
        <v>113</v>
      </c>
      <c r="AO4715" t="s">
        <v>112</v>
      </c>
      <c r="AQ4715" s="145" t="s">
        <v>1826</v>
      </c>
      <c r="AR4715" t="str">
        <f t="shared" si="907"/>
        <v>1-Adjusted Base Budget</v>
      </c>
      <c r="AS4715" s="145" t="s">
        <v>1827</v>
      </c>
      <c r="AT4715" t="s">
        <v>213</v>
      </c>
      <c r="AW4715" t="str">
        <f t="shared" si="900"/>
        <v>VP CLINICAL AFFAIRS</v>
      </c>
    </row>
    <row r="4716" spans="1:49">
      <c r="A4716" s="59">
        <v>2018</v>
      </c>
      <c r="B4716" t="s">
        <v>137</v>
      </c>
      <c r="C4716" t="s">
        <v>1542</v>
      </c>
      <c r="D4716" t="s">
        <v>1543</v>
      </c>
      <c r="E4716" t="s">
        <v>1544</v>
      </c>
      <c r="F4716" t="s">
        <v>1788</v>
      </c>
      <c r="G4716" t="s">
        <v>1789</v>
      </c>
      <c r="H4716" t="s">
        <v>1545</v>
      </c>
      <c r="I4716" s="170" t="s">
        <v>111</v>
      </c>
      <c r="J4716" t="s">
        <v>112</v>
      </c>
      <c r="K4716" t="s">
        <v>214</v>
      </c>
      <c r="L4716" t="s">
        <v>444</v>
      </c>
      <c r="M4716" t="s">
        <v>445</v>
      </c>
      <c r="N4716" t="s">
        <v>217</v>
      </c>
      <c r="O4716" t="s">
        <v>263</v>
      </c>
      <c r="P4716" t="s">
        <v>446</v>
      </c>
      <c r="Q4716" t="s">
        <v>447</v>
      </c>
      <c r="R4716" t="s">
        <v>448</v>
      </c>
      <c r="S4716" t="s">
        <v>338</v>
      </c>
      <c r="T4716" t="s">
        <v>339</v>
      </c>
      <c r="U4716" s="61" t="s">
        <v>340</v>
      </c>
      <c r="V4716" t="s">
        <v>219</v>
      </c>
      <c r="W4716" t="s">
        <v>263</v>
      </c>
      <c r="X4716" s="59">
        <v>20000</v>
      </c>
      <c r="Y4716" s="59">
        <v>20000</v>
      </c>
      <c r="AA4716" s="146" t="str">
        <f t="shared" si="909"/>
        <v>EX</v>
      </c>
      <c r="AB4716" s="146">
        <f t="shared" si="899"/>
        <v>0</v>
      </c>
      <c r="AC4716" t="str">
        <f t="shared" si="902"/>
        <v>EX</v>
      </c>
      <c r="AD4716" s="74">
        <f t="shared" si="903"/>
        <v>20000</v>
      </c>
      <c r="AE4716" s="74">
        <f t="shared" si="908"/>
        <v>20000</v>
      </c>
      <c r="AF4716">
        <v>1</v>
      </c>
      <c r="AG4716">
        <v>0</v>
      </c>
      <c r="AH4716" s="74">
        <v>0</v>
      </c>
      <c r="AJ4716" s="74">
        <f t="shared" si="904"/>
        <v>0</v>
      </c>
      <c r="AK4716" s="74">
        <f t="shared" si="898"/>
        <v>20000</v>
      </c>
      <c r="AL4716" t="str">
        <f t="shared" si="905"/>
        <v>N</v>
      </c>
      <c r="AN4716" t="s">
        <v>113</v>
      </c>
      <c r="AO4716" t="s">
        <v>112</v>
      </c>
      <c r="AQ4716" s="145" t="s">
        <v>1826</v>
      </c>
      <c r="AR4716" t="str">
        <f t="shared" si="907"/>
        <v>1-Adjusted Base Budget</v>
      </c>
      <c r="AS4716" s="145" t="s">
        <v>1827</v>
      </c>
      <c r="AT4716" t="s">
        <v>213</v>
      </c>
      <c r="AW4716" t="str">
        <f t="shared" si="900"/>
        <v>VP CLINICAL AFFAIRS</v>
      </c>
    </row>
    <row r="4717" spans="1:49">
      <c r="A4717" s="59">
        <v>2018</v>
      </c>
      <c r="B4717" t="s">
        <v>137</v>
      </c>
      <c r="C4717" t="s">
        <v>1542</v>
      </c>
      <c r="D4717" t="s">
        <v>1543</v>
      </c>
      <c r="E4717" t="s">
        <v>1544</v>
      </c>
      <c r="F4717" t="s">
        <v>1546</v>
      </c>
      <c r="G4717" t="s">
        <v>1547</v>
      </c>
      <c r="H4717" t="s">
        <v>1545</v>
      </c>
      <c r="I4717" s="170" t="s">
        <v>111</v>
      </c>
      <c r="J4717" t="s">
        <v>112</v>
      </c>
      <c r="K4717" t="s">
        <v>214</v>
      </c>
      <c r="L4717" t="s">
        <v>126</v>
      </c>
      <c r="M4717" t="s">
        <v>345</v>
      </c>
      <c r="N4717" t="s">
        <v>217</v>
      </c>
      <c r="O4717" t="s">
        <v>263</v>
      </c>
      <c r="P4717" t="s">
        <v>346</v>
      </c>
      <c r="Q4717" t="s">
        <v>345</v>
      </c>
      <c r="R4717" t="s">
        <v>347</v>
      </c>
      <c r="S4717" t="s">
        <v>338</v>
      </c>
      <c r="T4717" t="s">
        <v>339</v>
      </c>
      <c r="U4717" s="61" t="s">
        <v>340</v>
      </c>
      <c r="V4717" t="s">
        <v>219</v>
      </c>
      <c r="W4717" t="s">
        <v>263</v>
      </c>
      <c r="X4717" s="59">
        <v>75040</v>
      </c>
      <c r="Y4717" s="59">
        <v>16105</v>
      </c>
      <c r="AA4717" s="146" t="str">
        <f t="shared" si="909"/>
        <v>EX</v>
      </c>
      <c r="AB4717" s="146">
        <f t="shared" si="899"/>
        <v>0</v>
      </c>
      <c r="AC4717" t="str">
        <f t="shared" si="902"/>
        <v>EX</v>
      </c>
      <c r="AD4717" s="74">
        <f t="shared" si="903"/>
        <v>16105</v>
      </c>
      <c r="AE4717" s="74">
        <f t="shared" si="908"/>
        <v>16105</v>
      </c>
      <c r="AF4717">
        <v>1.3809</v>
      </c>
      <c r="AG4717">
        <v>445</v>
      </c>
      <c r="AH4717" s="74">
        <v>-344.64700000000136</v>
      </c>
      <c r="AJ4717" s="74">
        <f t="shared" si="904"/>
        <v>100.35299999999864</v>
      </c>
      <c r="AK4717" s="74">
        <f t="shared" si="898"/>
        <v>16205.352999999999</v>
      </c>
      <c r="AL4717" t="str">
        <f t="shared" si="905"/>
        <v>Y</v>
      </c>
      <c r="AN4717" t="s">
        <v>113</v>
      </c>
      <c r="AO4717" t="s">
        <v>112</v>
      </c>
      <c r="AQ4717" s="145" t="s">
        <v>1826</v>
      </c>
      <c r="AR4717" t="str">
        <f t="shared" si="907"/>
        <v>2-Provision for Compensation Incr</v>
      </c>
      <c r="AS4717" s="145" t="s">
        <v>1827</v>
      </c>
      <c r="AT4717" t="s">
        <v>213</v>
      </c>
      <c r="AW4717" t="str">
        <f t="shared" si="900"/>
        <v>VP CLINICAL AFFAIRS</v>
      </c>
    </row>
    <row r="4718" spans="1:49">
      <c r="A4718" s="59">
        <v>2018</v>
      </c>
      <c r="B4718" t="s">
        <v>137</v>
      </c>
      <c r="C4718" t="s">
        <v>1542</v>
      </c>
      <c r="D4718" t="s">
        <v>1543</v>
      </c>
      <c r="E4718" t="s">
        <v>1544</v>
      </c>
      <c r="F4718" t="s">
        <v>1546</v>
      </c>
      <c r="G4718" t="s">
        <v>1547</v>
      </c>
      <c r="H4718" t="s">
        <v>1545</v>
      </c>
      <c r="I4718" s="170" t="s">
        <v>111</v>
      </c>
      <c r="J4718" t="s">
        <v>112</v>
      </c>
      <c r="K4718" t="s">
        <v>214</v>
      </c>
      <c r="L4718" t="s">
        <v>614</v>
      </c>
      <c r="M4718" t="s">
        <v>615</v>
      </c>
      <c r="N4718" t="s">
        <v>217</v>
      </c>
      <c r="O4718" t="s">
        <v>263</v>
      </c>
      <c r="P4718" t="s">
        <v>346</v>
      </c>
      <c r="Q4718" t="s">
        <v>345</v>
      </c>
      <c r="R4718" t="s">
        <v>347</v>
      </c>
      <c r="S4718" t="s">
        <v>338</v>
      </c>
      <c r="T4718" t="s">
        <v>339</v>
      </c>
      <c r="U4718" s="61" t="s">
        <v>340</v>
      </c>
      <c r="V4718" t="s">
        <v>219</v>
      </c>
      <c r="W4718" t="s">
        <v>263</v>
      </c>
      <c r="X4718" s="59">
        <v>0</v>
      </c>
      <c r="Y4718" s="59">
        <v>50513</v>
      </c>
      <c r="AA4718" s="146" t="str">
        <f t="shared" si="909"/>
        <v>EX</v>
      </c>
      <c r="AB4718" s="146">
        <f t="shared" si="899"/>
        <v>0</v>
      </c>
      <c r="AC4718" t="str">
        <f t="shared" si="902"/>
        <v>EX</v>
      </c>
      <c r="AD4718" s="74">
        <f t="shared" si="903"/>
        <v>50513</v>
      </c>
      <c r="AE4718" s="74">
        <f t="shared" si="908"/>
        <v>50513</v>
      </c>
      <c r="AF4718">
        <v>1</v>
      </c>
      <c r="AG4718">
        <v>0</v>
      </c>
      <c r="AH4718" s="74">
        <v>0</v>
      </c>
      <c r="AJ4718" s="74">
        <f t="shared" si="904"/>
        <v>0</v>
      </c>
      <c r="AK4718" s="74">
        <f t="shared" si="898"/>
        <v>50513</v>
      </c>
      <c r="AL4718" t="str">
        <f t="shared" si="905"/>
        <v>N</v>
      </c>
      <c r="AN4718" t="s">
        <v>113</v>
      </c>
      <c r="AO4718" t="s">
        <v>112</v>
      </c>
      <c r="AQ4718" s="145" t="s">
        <v>1826</v>
      </c>
      <c r="AR4718" t="str">
        <f t="shared" si="907"/>
        <v>1-Adjusted Base Budget</v>
      </c>
      <c r="AS4718" s="145" t="s">
        <v>1827</v>
      </c>
      <c r="AT4718" t="s">
        <v>213</v>
      </c>
      <c r="AW4718" t="str">
        <f t="shared" si="900"/>
        <v>VP CLINICAL AFFAIRS</v>
      </c>
    </row>
    <row r="4719" spans="1:49">
      <c r="A4719" s="59">
        <v>2018</v>
      </c>
      <c r="B4719" t="s">
        <v>137</v>
      </c>
      <c r="C4719" t="s">
        <v>1542</v>
      </c>
      <c r="D4719" t="s">
        <v>1543</v>
      </c>
      <c r="E4719" t="s">
        <v>1544</v>
      </c>
      <c r="F4719" t="s">
        <v>1546</v>
      </c>
      <c r="G4719" t="s">
        <v>1547</v>
      </c>
      <c r="H4719" t="s">
        <v>1545</v>
      </c>
      <c r="I4719" s="170" t="s">
        <v>111</v>
      </c>
      <c r="J4719" t="s">
        <v>112</v>
      </c>
      <c r="K4719" t="s">
        <v>214</v>
      </c>
      <c r="L4719" t="s">
        <v>127</v>
      </c>
      <c r="M4719" t="s">
        <v>455</v>
      </c>
      <c r="N4719" t="s">
        <v>217</v>
      </c>
      <c r="O4719" t="s">
        <v>263</v>
      </c>
      <c r="P4719" t="s">
        <v>346</v>
      </c>
      <c r="Q4719" t="s">
        <v>345</v>
      </c>
      <c r="R4719" t="s">
        <v>347</v>
      </c>
      <c r="S4719" t="s">
        <v>338</v>
      </c>
      <c r="T4719" t="s">
        <v>339</v>
      </c>
      <c r="U4719" s="61" t="s">
        <v>340</v>
      </c>
      <c r="V4719" t="s">
        <v>219</v>
      </c>
      <c r="W4719" t="s">
        <v>263</v>
      </c>
      <c r="X4719" s="59">
        <v>70375</v>
      </c>
      <c r="Y4719" s="59">
        <v>67852</v>
      </c>
      <c r="AA4719" s="146" t="str">
        <f t="shared" si="909"/>
        <v>EX</v>
      </c>
      <c r="AB4719" s="146">
        <f t="shared" si="899"/>
        <v>0</v>
      </c>
      <c r="AC4719" t="str">
        <f t="shared" si="902"/>
        <v>EX</v>
      </c>
      <c r="AD4719" s="74">
        <f t="shared" si="903"/>
        <v>67852</v>
      </c>
      <c r="AE4719" s="74">
        <f t="shared" si="908"/>
        <v>67852</v>
      </c>
      <c r="AF4719">
        <v>1.3809</v>
      </c>
      <c r="AG4719">
        <v>1874</v>
      </c>
      <c r="AH4719" s="74">
        <v>-1452.0328000000059</v>
      </c>
      <c r="AJ4719" s="74">
        <f t="shared" si="904"/>
        <v>421.96719999999414</v>
      </c>
      <c r="AK4719" s="74">
        <f t="shared" si="898"/>
        <v>68273.967199999999</v>
      </c>
      <c r="AL4719" t="str">
        <f t="shared" si="905"/>
        <v>Y</v>
      </c>
      <c r="AN4719" t="s">
        <v>113</v>
      </c>
      <c r="AO4719" t="s">
        <v>112</v>
      </c>
      <c r="AQ4719" s="145" t="s">
        <v>1826</v>
      </c>
      <c r="AR4719" t="str">
        <f t="shared" si="907"/>
        <v>2-Provision for Compensation Incr</v>
      </c>
      <c r="AS4719" s="145" t="s">
        <v>1827</v>
      </c>
      <c r="AT4719" t="s">
        <v>213</v>
      </c>
      <c r="AW4719" t="str">
        <f t="shared" si="900"/>
        <v>VP CLINICAL AFFAIRS</v>
      </c>
    </row>
    <row r="4720" spans="1:49">
      <c r="A4720" s="59">
        <v>2018</v>
      </c>
      <c r="B4720" t="s">
        <v>137</v>
      </c>
      <c r="C4720" t="s">
        <v>1542</v>
      </c>
      <c r="D4720" t="s">
        <v>1543</v>
      </c>
      <c r="E4720" t="s">
        <v>1544</v>
      </c>
      <c r="F4720" t="s">
        <v>1546</v>
      </c>
      <c r="G4720" t="s">
        <v>1547</v>
      </c>
      <c r="H4720" t="s">
        <v>1545</v>
      </c>
      <c r="I4720" s="170" t="s">
        <v>111</v>
      </c>
      <c r="J4720" t="s">
        <v>112</v>
      </c>
      <c r="K4720" t="s">
        <v>214</v>
      </c>
      <c r="L4720" t="s">
        <v>355</v>
      </c>
      <c r="M4720" t="s">
        <v>356</v>
      </c>
      <c r="N4720" t="s">
        <v>217</v>
      </c>
      <c r="O4720" t="s">
        <v>263</v>
      </c>
      <c r="P4720" t="s">
        <v>357</v>
      </c>
      <c r="Q4720" t="s">
        <v>358</v>
      </c>
      <c r="R4720" t="s">
        <v>359</v>
      </c>
      <c r="S4720" t="s">
        <v>264</v>
      </c>
      <c r="T4720" t="s">
        <v>265</v>
      </c>
      <c r="U4720" s="61" t="s">
        <v>266</v>
      </c>
      <c r="V4720" t="s">
        <v>219</v>
      </c>
      <c r="W4720" t="s">
        <v>263</v>
      </c>
      <c r="X4720" s="59">
        <v>4500</v>
      </c>
      <c r="Y4720" s="59">
        <v>4500</v>
      </c>
      <c r="AA4720" s="146" t="str">
        <f t="shared" si="909"/>
        <v>EX</v>
      </c>
      <c r="AB4720" s="146">
        <f t="shared" si="899"/>
        <v>0</v>
      </c>
      <c r="AC4720" t="str">
        <f t="shared" si="902"/>
        <v>EX</v>
      </c>
      <c r="AD4720" s="74">
        <f t="shared" si="903"/>
        <v>4500</v>
      </c>
      <c r="AE4720" s="74">
        <f t="shared" si="908"/>
        <v>4500</v>
      </c>
      <c r="AF4720">
        <v>1</v>
      </c>
      <c r="AG4720">
        <v>0</v>
      </c>
      <c r="AH4720" s="74">
        <v>0</v>
      </c>
      <c r="AJ4720" s="74">
        <f t="shared" si="904"/>
        <v>0</v>
      </c>
      <c r="AK4720" s="74">
        <f t="shared" si="898"/>
        <v>4500</v>
      </c>
      <c r="AL4720" t="str">
        <f t="shared" si="905"/>
        <v>N</v>
      </c>
      <c r="AN4720" t="s">
        <v>113</v>
      </c>
      <c r="AO4720" t="s">
        <v>112</v>
      </c>
      <c r="AQ4720" s="145" t="s">
        <v>1826</v>
      </c>
      <c r="AR4720" t="str">
        <f t="shared" si="907"/>
        <v>1-Adjusted Base Budget</v>
      </c>
      <c r="AS4720" s="145" t="s">
        <v>1827</v>
      </c>
      <c r="AT4720" t="s">
        <v>213</v>
      </c>
      <c r="AW4720" t="str">
        <f t="shared" si="900"/>
        <v>VP CLINICAL AFFAIRS</v>
      </c>
    </row>
    <row r="4721" spans="1:49">
      <c r="A4721" s="59">
        <v>2018</v>
      </c>
      <c r="B4721" t="s">
        <v>137</v>
      </c>
      <c r="C4721" t="s">
        <v>1542</v>
      </c>
      <c r="D4721" t="s">
        <v>1543</v>
      </c>
      <c r="E4721" t="s">
        <v>1544</v>
      </c>
      <c r="F4721" t="s">
        <v>1546</v>
      </c>
      <c r="G4721" t="s">
        <v>1547</v>
      </c>
      <c r="H4721" t="s">
        <v>1545</v>
      </c>
      <c r="I4721" s="170" t="s">
        <v>111</v>
      </c>
      <c r="J4721" t="s">
        <v>112</v>
      </c>
      <c r="K4721" t="s">
        <v>214</v>
      </c>
      <c r="L4721" t="s">
        <v>377</v>
      </c>
      <c r="M4721" t="s">
        <v>378</v>
      </c>
      <c r="N4721" t="s">
        <v>217</v>
      </c>
      <c r="O4721" t="s">
        <v>263</v>
      </c>
      <c r="P4721" t="s">
        <v>379</v>
      </c>
      <c r="Q4721" t="s">
        <v>379</v>
      </c>
      <c r="R4721" t="s">
        <v>380</v>
      </c>
      <c r="S4721" t="s">
        <v>264</v>
      </c>
      <c r="T4721" t="s">
        <v>265</v>
      </c>
      <c r="U4721" s="61" t="s">
        <v>266</v>
      </c>
      <c r="V4721" t="s">
        <v>219</v>
      </c>
      <c r="W4721" t="s">
        <v>263</v>
      </c>
      <c r="X4721" s="59">
        <v>15000</v>
      </c>
      <c r="Y4721" s="59">
        <v>15000</v>
      </c>
      <c r="AA4721" s="146" t="str">
        <f t="shared" si="909"/>
        <v>EX</v>
      </c>
      <c r="AB4721" s="146">
        <f t="shared" si="899"/>
        <v>0</v>
      </c>
      <c r="AC4721" t="str">
        <f t="shared" si="902"/>
        <v>EX</v>
      </c>
      <c r="AD4721" s="74">
        <f t="shared" si="903"/>
        <v>15000</v>
      </c>
      <c r="AE4721" s="74">
        <f t="shared" si="908"/>
        <v>15000</v>
      </c>
      <c r="AF4721">
        <v>1</v>
      </c>
      <c r="AG4721">
        <v>0</v>
      </c>
      <c r="AH4721" s="74">
        <v>0</v>
      </c>
      <c r="AJ4721" s="74">
        <f t="shared" si="904"/>
        <v>0</v>
      </c>
      <c r="AK4721" s="74">
        <f t="shared" si="898"/>
        <v>15000</v>
      </c>
      <c r="AL4721" t="str">
        <f t="shared" si="905"/>
        <v>N</v>
      </c>
      <c r="AN4721" t="s">
        <v>113</v>
      </c>
      <c r="AO4721" t="s">
        <v>112</v>
      </c>
      <c r="AQ4721" s="145" t="s">
        <v>1826</v>
      </c>
      <c r="AR4721" t="str">
        <f t="shared" si="907"/>
        <v>1-Adjusted Base Budget</v>
      </c>
      <c r="AS4721" s="145" t="s">
        <v>1827</v>
      </c>
      <c r="AT4721" t="s">
        <v>213</v>
      </c>
      <c r="AW4721" t="str">
        <f t="shared" si="900"/>
        <v>VP CLINICAL AFFAIRS</v>
      </c>
    </row>
    <row r="4722" spans="1:49">
      <c r="A4722" s="59">
        <v>2018</v>
      </c>
      <c r="B4722" t="s">
        <v>137</v>
      </c>
      <c r="C4722" t="s">
        <v>1542</v>
      </c>
      <c r="D4722" t="s">
        <v>1543</v>
      </c>
      <c r="E4722" t="s">
        <v>1544</v>
      </c>
      <c r="F4722" t="s">
        <v>1546</v>
      </c>
      <c r="G4722" t="s">
        <v>1547</v>
      </c>
      <c r="H4722" t="s">
        <v>1545</v>
      </c>
      <c r="I4722" s="170" t="s">
        <v>111</v>
      </c>
      <c r="J4722" t="s">
        <v>112</v>
      </c>
      <c r="K4722" t="s">
        <v>214</v>
      </c>
      <c r="L4722" t="s">
        <v>497</v>
      </c>
      <c r="M4722" t="s">
        <v>498</v>
      </c>
      <c r="N4722" t="s">
        <v>217</v>
      </c>
      <c r="O4722" t="s">
        <v>263</v>
      </c>
      <c r="P4722" t="s">
        <v>362</v>
      </c>
      <c r="Q4722" t="s">
        <v>363</v>
      </c>
      <c r="R4722" t="s">
        <v>364</v>
      </c>
      <c r="S4722" t="s">
        <v>264</v>
      </c>
      <c r="T4722" t="s">
        <v>265</v>
      </c>
      <c r="U4722" s="61" t="s">
        <v>266</v>
      </c>
      <c r="V4722" t="s">
        <v>219</v>
      </c>
      <c r="W4722" t="s">
        <v>263</v>
      </c>
      <c r="X4722" s="59">
        <v>7500</v>
      </c>
      <c r="Y4722" s="59">
        <v>7500</v>
      </c>
      <c r="AA4722" s="146" t="str">
        <f t="shared" si="909"/>
        <v>EX</v>
      </c>
      <c r="AB4722" s="146">
        <f t="shared" si="899"/>
        <v>0</v>
      </c>
      <c r="AC4722" t="str">
        <f t="shared" si="902"/>
        <v>EX</v>
      </c>
      <c r="AD4722" s="74">
        <f t="shared" si="903"/>
        <v>7500</v>
      </c>
      <c r="AE4722" s="74">
        <f t="shared" si="908"/>
        <v>7500</v>
      </c>
      <c r="AF4722">
        <v>1</v>
      </c>
      <c r="AG4722">
        <v>0</v>
      </c>
      <c r="AH4722" s="74">
        <v>0</v>
      </c>
      <c r="AJ4722" s="74">
        <f t="shared" si="904"/>
        <v>0</v>
      </c>
      <c r="AK4722" s="74">
        <f t="shared" si="898"/>
        <v>7500</v>
      </c>
      <c r="AL4722" t="str">
        <f t="shared" si="905"/>
        <v>N</v>
      </c>
      <c r="AN4722" t="s">
        <v>113</v>
      </c>
      <c r="AO4722" t="s">
        <v>112</v>
      </c>
      <c r="AQ4722" s="145" t="s">
        <v>1826</v>
      </c>
      <c r="AR4722" t="str">
        <f t="shared" si="907"/>
        <v>1-Adjusted Base Budget</v>
      </c>
      <c r="AS4722" s="145" t="s">
        <v>1827</v>
      </c>
      <c r="AT4722" t="s">
        <v>213</v>
      </c>
      <c r="AW4722" t="str">
        <f t="shared" si="900"/>
        <v>VP CLINICAL AFFAIRS</v>
      </c>
    </row>
    <row r="4723" spans="1:49">
      <c r="A4723" s="59">
        <v>2018</v>
      </c>
      <c r="B4723" t="s">
        <v>137</v>
      </c>
      <c r="C4723" t="s">
        <v>1542</v>
      </c>
      <c r="D4723" t="s">
        <v>1543</v>
      </c>
      <c r="E4723" t="s">
        <v>1544</v>
      </c>
      <c r="F4723" t="s">
        <v>1546</v>
      </c>
      <c r="G4723" t="s">
        <v>1547</v>
      </c>
      <c r="H4723" t="s">
        <v>1545</v>
      </c>
      <c r="I4723" s="170" t="s">
        <v>111</v>
      </c>
      <c r="J4723" t="s">
        <v>112</v>
      </c>
      <c r="K4723" t="s">
        <v>214</v>
      </c>
      <c r="L4723" t="s">
        <v>385</v>
      </c>
      <c r="M4723" t="s">
        <v>386</v>
      </c>
      <c r="N4723" t="s">
        <v>217</v>
      </c>
      <c r="O4723" t="s">
        <v>263</v>
      </c>
      <c r="P4723" t="s">
        <v>387</v>
      </c>
      <c r="Q4723" t="s">
        <v>386</v>
      </c>
      <c r="R4723" t="s">
        <v>388</v>
      </c>
      <c r="S4723" t="s">
        <v>264</v>
      </c>
      <c r="T4723" t="s">
        <v>265</v>
      </c>
      <c r="U4723" s="61" t="s">
        <v>266</v>
      </c>
      <c r="V4723" t="s">
        <v>219</v>
      </c>
      <c r="W4723" t="s">
        <v>263</v>
      </c>
      <c r="X4723" s="59">
        <v>27000</v>
      </c>
      <c r="Y4723" s="59">
        <v>27000</v>
      </c>
      <c r="AA4723" s="146" t="str">
        <f t="shared" si="909"/>
        <v>EX</v>
      </c>
      <c r="AB4723" s="146">
        <f t="shared" si="899"/>
        <v>0</v>
      </c>
      <c r="AC4723" t="str">
        <f t="shared" si="902"/>
        <v>EX</v>
      </c>
      <c r="AD4723" s="74">
        <f t="shared" si="903"/>
        <v>27000</v>
      </c>
      <c r="AE4723" s="74">
        <f t="shared" si="908"/>
        <v>27000</v>
      </c>
      <c r="AF4723">
        <v>1</v>
      </c>
      <c r="AG4723">
        <v>0</v>
      </c>
      <c r="AH4723" s="74">
        <v>0</v>
      </c>
      <c r="AJ4723" s="74">
        <f t="shared" si="904"/>
        <v>0</v>
      </c>
      <c r="AK4723" s="74">
        <f t="shared" ref="AK4723:AK4741" si="910">AE4723 +AJ4723</f>
        <v>27000</v>
      </c>
      <c r="AL4723" t="str">
        <f t="shared" si="905"/>
        <v>N</v>
      </c>
      <c r="AN4723" t="s">
        <v>113</v>
      </c>
      <c r="AO4723" t="s">
        <v>112</v>
      </c>
      <c r="AQ4723" s="145" t="s">
        <v>1826</v>
      </c>
      <c r="AR4723" t="str">
        <f t="shared" si="907"/>
        <v>1-Adjusted Base Budget</v>
      </c>
      <c r="AS4723" s="145" t="s">
        <v>1827</v>
      </c>
      <c r="AT4723" t="s">
        <v>213</v>
      </c>
      <c r="AW4723" t="str">
        <f t="shared" si="900"/>
        <v>VP CLINICAL AFFAIRS</v>
      </c>
    </row>
    <row r="4724" spans="1:49">
      <c r="A4724" s="59">
        <v>2018</v>
      </c>
      <c r="B4724" t="s">
        <v>137</v>
      </c>
      <c r="C4724" t="s">
        <v>1542</v>
      </c>
      <c r="D4724" t="s">
        <v>1543</v>
      </c>
      <c r="E4724" t="s">
        <v>1544</v>
      </c>
      <c r="F4724" t="s">
        <v>1546</v>
      </c>
      <c r="G4724" t="s">
        <v>1547</v>
      </c>
      <c r="H4724" t="s">
        <v>1545</v>
      </c>
      <c r="I4724" s="170" t="s">
        <v>111</v>
      </c>
      <c r="J4724" t="s">
        <v>112</v>
      </c>
      <c r="K4724" t="s">
        <v>214</v>
      </c>
      <c r="L4724" t="s">
        <v>529</v>
      </c>
      <c r="M4724" t="s">
        <v>530</v>
      </c>
      <c r="N4724" t="s">
        <v>217</v>
      </c>
      <c r="O4724" t="s">
        <v>263</v>
      </c>
      <c r="P4724" t="s">
        <v>393</v>
      </c>
      <c r="Q4724" t="s">
        <v>394</v>
      </c>
      <c r="R4724" t="s">
        <v>395</v>
      </c>
      <c r="S4724" t="s">
        <v>264</v>
      </c>
      <c r="T4724" t="s">
        <v>265</v>
      </c>
      <c r="U4724" s="61" t="s">
        <v>266</v>
      </c>
      <c r="V4724" t="s">
        <v>219</v>
      </c>
      <c r="W4724" t="s">
        <v>263</v>
      </c>
      <c r="X4724" s="59">
        <v>37488</v>
      </c>
      <c r="Y4724" s="59">
        <v>37488</v>
      </c>
      <c r="AA4724" s="146" t="str">
        <f t="shared" si="909"/>
        <v>EX</v>
      </c>
      <c r="AB4724" s="146">
        <f t="shared" si="899"/>
        <v>0</v>
      </c>
      <c r="AC4724" t="str">
        <f t="shared" si="902"/>
        <v>EX</v>
      </c>
      <c r="AD4724" s="74">
        <f t="shared" si="903"/>
        <v>37488</v>
      </c>
      <c r="AE4724" s="74">
        <f t="shared" si="908"/>
        <v>37488</v>
      </c>
      <c r="AF4724">
        <v>1</v>
      </c>
      <c r="AG4724">
        <v>0</v>
      </c>
      <c r="AH4724" s="74">
        <v>0</v>
      </c>
      <c r="AJ4724" s="74">
        <f t="shared" si="904"/>
        <v>0</v>
      </c>
      <c r="AK4724" s="74">
        <f t="shared" si="910"/>
        <v>37488</v>
      </c>
      <c r="AL4724" t="str">
        <f t="shared" si="905"/>
        <v>N</v>
      </c>
      <c r="AN4724" t="s">
        <v>113</v>
      </c>
      <c r="AO4724" t="s">
        <v>112</v>
      </c>
      <c r="AQ4724" s="145" t="s">
        <v>1826</v>
      </c>
      <c r="AR4724" t="str">
        <f t="shared" si="907"/>
        <v>1-Adjusted Base Budget</v>
      </c>
      <c r="AS4724" s="145" t="s">
        <v>1827</v>
      </c>
      <c r="AT4724" t="s">
        <v>213</v>
      </c>
      <c r="AW4724" t="str">
        <f t="shared" si="900"/>
        <v>VP CLINICAL AFFAIRS</v>
      </c>
    </row>
    <row r="4725" spans="1:49">
      <c r="A4725" s="59">
        <v>2018</v>
      </c>
      <c r="B4725" t="s">
        <v>137</v>
      </c>
      <c r="C4725" t="s">
        <v>1542</v>
      </c>
      <c r="D4725" t="s">
        <v>1543</v>
      </c>
      <c r="E4725" t="s">
        <v>1544</v>
      </c>
      <c r="F4725" t="s">
        <v>1546</v>
      </c>
      <c r="G4725" t="s">
        <v>1547</v>
      </c>
      <c r="H4725" t="s">
        <v>1545</v>
      </c>
      <c r="I4725" s="170" t="s">
        <v>111</v>
      </c>
      <c r="J4725" t="s">
        <v>112</v>
      </c>
      <c r="K4725" t="s">
        <v>214</v>
      </c>
      <c r="L4725" t="s">
        <v>564</v>
      </c>
      <c r="M4725" t="s">
        <v>565</v>
      </c>
      <c r="N4725" t="s">
        <v>217</v>
      </c>
      <c r="O4725" t="s">
        <v>263</v>
      </c>
      <c r="P4725" t="s">
        <v>379</v>
      </c>
      <c r="Q4725" t="s">
        <v>379</v>
      </c>
      <c r="R4725" t="s">
        <v>380</v>
      </c>
      <c r="S4725" t="s">
        <v>264</v>
      </c>
      <c r="T4725" t="s">
        <v>265</v>
      </c>
      <c r="U4725" s="61" t="s">
        <v>266</v>
      </c>
      <c r="V4725" t="s">
        <v>219</v>
      </c>
      <c r="W4725" t="s">
        <v>263</v>
      </c>
      <c r="X4725" s="59">
        <v>6600</v>
      </c>
      <c r="Y4725" s="59">
        <v>6600</v>
      </c>
      <c r="AA4725" s="146" t="str">
        <f t="shared" si="909"/>
        <v>EX</v>
      </c>
      <c r="AB4725" s="146">
        <f t="shared" ref="AB4725:AB4741" si="911">IF(O4725 =AA4725,Z4725,"10cr")</f>
        <v>0</v>
      </c>
      <c r="AC4725" t="str">
        <f t="shared" si="902"/>
        <v>EX</v>
      </c>
      <c r="AD4725" s="74">
        <f t="shared" si="903"/>
        <v>6600</v>
      </c>
      <c r="AE4725" s="74">
        <f t="shared" si="908"/>
        <v>6600</v>
      </c>
      <c r="AF4725">
        <v>1</v>
      </c>
      <c r="AG4725">
        <v>0</v>
      </c>
      <c r="AH4725" s="74">
        <v>0</v>
      </c>
      <c r="AJ4725" s="74">
        <f t="shared" si="904"/>
        <v>0</v>
      </c>
      <c r="AK4725" s="74">
        <f t="shared" si="910"/>
        <v>6600</v>
      </c>
      <c r="AL4725" t="str">
        <f t="shared" si="905"/>
        <v>N</v>
      </c>
      <c r="AN4725" t="s">
        <v>113</v>
      </c>
      <c r="AO4725" t="s">
        <v>112</v>
      </c>
      <c r="AQ4725" s="145" t="s">
        <v>1826</v>
      </c>
      <c r="AR4725" t="str">
        <f t="shared" si="907"/>
        <v>1-Adjusted Base Budget</v>
      </c>
      <c r="AS4725" s="145" t="s">
        <v>1827</v>
      </c>
      <c r="AT4725" t="s">
        <v>213</v>
      </c>
      <c r="AW4725" t="str">
        <f t="shared" si="900"/>
        <v>VP CLINICAL AFFAIRS</v>
      </c>
    </row>
    <row r="4726" spans="1:49">
      <c r="A4726" s="59">
        <v>2018</v>
      </c>
      <c r="B4726" t="s">
        <v>137</v>
      </c>
      <c r="C4726" t="s">
        <v>1542</v>
      </c>
      <c r="D4726" t="s">
        <v>1543</v>
      </c>
      <c r="E4726" t="s">
        <v>1544</v>
      </c>
      <c r="F4726" t="s">
        <v>1788</v>
      </c>
      <c r="G4726" t="s">
        <v>1789</v>
      </c>
      <c r="H4726" t="s">
        <v>1545</v>
      </c>
      <c r="I4726" s="170" t="s">
        <v>111</v>
      </c>
      <c r="J4726" t="s">
        <v>112</v>
      </c>
      <c r="K4726" t="s">
        <v>214</v>
      </c>
      <c r="L4726" t="s">
        <v>566</v>
      </c>
      <c r="M4726" t="s">
        <v>567</v>
      </c>
      <c r="N4726" t="s">
        <v>217</v>
      </c>
      <c r="O4726" t="s">
        <v>263</v>
      </c>
      <c r="P4726" t="s">
        <v>414</v>
      </c>
      <c r="Q4726" t="s">
        <v>415</v>
      </c>
      <c r="R4726" t="s">
        <v>416</v>
      </c>
      <c r="S4726" t="s">
        <v>338</v>
      </c>
      <c r="T4726" t="s">
        <v>339</v>
      </c>
      <c r="U4726" s="61" t="s">
        <v>340</v>
      </c>
      <c r="V4726" t="s">
        <v>219</v>
      </c>
      <c r="W4726" t="s">
        <v>263</v>
      </c>
      <c r="X4726" s="59">
        <v>2500</v>
      </c>
      <c r="Y4726" s="59">
        <v>2500</v>
      </c>
      <c r="AA4726" s="146" t="str">
        <f t="shared" si="909"/>
        <v>EX</v>
      </c>
      <c r="AB4726" s="146">
        <f t="shared" si="911"/>
        <v>0</v>
      </c>
      <c r="AC4726" t="str">
        <f t="shared" si="902"/>
        <v>EX</v>
      </c>
      <c r="AD4726" s="74">
        <f t="shared" si="903"/>
        <v>2500</v>
      </c>
      <c r="AE4726" s="74">
        <f t="shared" si="908"/>
        <v>2500</v>
      </c>
      <c r="AF4726">
        <v>1</v>
      </c>
      <c r="AG4726">
        <v>0</v>
      </c>
      <c r="AH4726" s="74">
        <v>0</v>
      </c>
      <c r="AJ4726" s="74">
        <f t="shared" si="904"/>
        <v>0</v>
      </c>
      <c r="AK4726" s="74">
        <f t="shared" si="910"/>
        <v>2500</v>
      </c>
      <c r="AL4726" t="str">
        <f t="shared" si="905"/>
        <v>N</v>
      </c>
      <c r="AN4726" t="s">
        <v>113</v>
      </c>
      <c r="AO4726" t="s">
        <v>112</v>
      </c>
      <c r="AQ4726" s="145" t="s">
        <v>1826</v>
      </c>
      <c r="AR4726" t="str">
        <f t="shared" si="907"/>
        <v>1-Adjusted Base Budget</v>
      </c>
      <c r="AS4726" s="145" t="s">
        <v>1827</v>
      </c>
      <c r="AT4726" t="s">
        <v>213</v>
      </c>
      <c r="AW4726" t="str">
        <f t="shared" si="900"/>
        <v>VP CLINICAL AFFAIRS</v>
      </c>
    </row>
    <row r="4727" spans="1:49">
      <c r="A4727" s="59">
        <v>2018</v>
      </c>
      <c r="B4727" t="s">
        <v>137</v>
      </c>
      <c r="C4727" t="s">
        <v>1542</v>
      </c>
      <c r="D4727" t="s">
        <v>1543</v>
      </c>
      <c r="E4727" t="s">
        <v>1544</v>
      </c>
      <c r="F4727" t="s">
        <v>228</v>
      </c>
      <c r="H4727" t="s">
        <v>1545</v>
      </c>
      <c r="I4727" s="170" t="s">
        <v>111</v>
      </c>
      <c r="J4727" t="s">
        <v>112</v>
      </c>
      <c r="K4727" t="s">
        <v>214</v>
      </c>
      <c r="L4727" t="s">
        <v>412</v>
      </c>
      <c r="M4727" t="s">
        <v>413</v>
      </c>
      <c r="N4727" t="s">
        <v>217</v>
      </c>
      <c r="O4727" t="s">
        <v>263</v>
      </c>
      <c r="P4727" t="s">
        <v>414</v>
      </c>
      <c r="Q4727" t="s">
        <v>415</v>
      </c>
      <c r="R4727" t="s">
        <v>416</v>
      </c>
      <c r="S4727" t="s">
        <v>338</v>
      </c>
      <c r="T4727" t="s">
        <v>339</v>
      </c>
      <c r="U4727" s="61" t="s">
        <v>340</v>
      </c>
      <c r="V4727" t="s">
        <v>219</v>
      </c>
      <c r="W4727" t="s">
        <v>263</v>
      </c>
      <c r="X4727" s="59">
        <v>0</v>
      </c>
      <c r="Y4727" s="59">
        <v>62</v>
      </c>
      <c r="AA4727" s="146" t="str">
        <f t="shared" si="909"/>
        <v>EX</v>
      </c>
      <c r="AB4727" s="146">
        <f t="shared" si="911"/>
        <v>0</v>
      </c>
      <c r="AC4727" t="str">
        <f t="shared" si="902"/>
        <v>EX</v>
      </c>
      <c r="AD4727" s="74">
        <f t="shared" si="903"/>
        <v>62</v>
      </c>
      <c r="AE4727" s="74">
        <f t="shared" si="908"/>
        <v>62</v>
      </c>
      <c r="AF4727">
        <v>1</v>
      </c>
      <c r="AG4727">
        <v>0</v>
      </c>
      <c r="AH4727" s="74">
        <v>0</v>
      </c>
      <c r="AJ4727" s="74">
        <f t="shared" si="904"/>
        <v>0</v>
      </c>
      <c r="AK4727" s="74">
        <f t="shared" si="910"/>
        <v>62</v>
      </c>
      <c r="AL4727" t="str">
        <f t="shared" si="905"/>
        <v>N</v>
      </c>
      <c r="AN4727" t="s">
        <v>113</v>
      </c>
      <c r="AO4727" t="s">
        <v>112</v>
      </c>
      <c r="AQ4727" s="145" t="s">
        <v>1826</v>
      </c>
      <c r="AR4727" t="str">
        <f t="shared" si="907"/>
        <v>1-Adjusted Base Budget</v>
      </c>
      <c r="AS4727" s="145" t="s">
        <v>1827</v>
      </c>
      <c r="AT4727" t="s">
        <v>213</v>
      </c>
      <c r="AW4727" t="str">
        <f t="shared" si="900"/>
        <v>VP CLINICAL AFFAIRS</v>
      </c>
    </row>
    <row r="4728" spans="1:49">
      <c r="A4728" s="59">
        <v>2018</v>
      </c>
      <c r="B4728" t="s">
        <v>137</v>
      </c>
      <c r="C4728" t="s">
        <v>1542</v>
      </c>
      <c r="D4728" t="s">
        <v>1543</v>
      </c>
      <c r="E4728" t="s">
        <v>1544</v>
      </c>
      <c r="F4728" t="s">
        <v>1546</v>
      </c>
      <c r="G4728" t="s">
        <v>1547</v>
      </c>
      <c r="H4728" t="s">
        <v>1545</v>
      </c>
      <c r="I4728" s="170" t="s">
        <v>111</v>
      </c>
      <c r="J4728" t="s">
        <v>112</v>
      </c>
      <c r="K4728" t="s">
        <v>214</v>
      </c>
      <c r="L4728" t="s">
        <v>412</v>
      </c>
      <c r="M4728" t="s">
        <v>413</v>
      </c>
      <c r="N4728" t="s">
        <v>217</v>
      </c>
      <c r="O4728" t="s">
        <v>263</v>
      </c>
      <c r="P4728" t="s">
        <v>414</v>
      </c>
      <c r="Q4728" t="s">
        <v>415</v>
      </c>
      <c r="R4728" t="s">
        <v>416</v>
      </c>
      <c r="S4728" t="s">
        <v>338</v>
      </c>
      <c r="T4728" t="s">
        <v>339</v>
      </c>
      <c r="U4728" s="61" t="s">
        <v>340</v>
      </c>
      <c r="V4728" t="s">
        <v>219</v>
      </c>
      <c r="W4728" t="s">
        <v>263</v>
      </c>
      <c r="X4728" s="59">
        <v>54960</v>
      </c>
      <c r="Y4728" s="59">
        <v>54898</v>
      </c>
      <c r="AA4728" s="146" t="str">
        <f t="shared" si="909"/>
        <v>EX</v>
      </c>
      <c r="AB4728" s="146">
        <f t="shared" si="911"/>
        <v>0</v>
      </c>
      <c r="AC4728" t="str">
        <f t="shared" si="902"/>
        <v>EX</v>
      </c>
      <c r="AD4728" s="74">
        <f t="shared" si="903"/>
        <v>54898</v>
      </c>
      <c r="AE4728" s="74">
        <f t="shared" si="908"/>
        <v>54898</v>
      </c>
      <c r="AF4728">
        <v>1</v>
      </c>
      <c r="AG4728">
        <v>0</v>
      </c>
      <c r="AH4728" s="74">
        <v>0</v>
      </c>
      <c r="AJ4728" s="74">
        <f t="shared" si="904"/>
        <v>0</v>
      </c>
      <c r="AK4728" s="74">
        <f t="shared" si="910"/>
        <v>54898</v>
      </c>
      <c r="AL4728" t="str">
        <f t="shared" si="905"/>
        <v>N</v>
      </c>
      <c r="AN4728" t="s">
        <v>113</v>
      </c>
      <c r="AO4728" t="s">
        <v>112</v>
      </c>
      <c r="AQ4728" s="145" t="s">
        <v>1826</v>
      </c>
      <c r="AR4728" t="str">
        <f t="shared" si="907"/>
        <v>1-Adjusted Base Budget</v>
      </c>
      <c r="AS4728" s="145" t="s">
        <v>1827</v>
      </c>
      <c r="AT4728" t="s">
        <v>213</v>
      </c>
      <c r="AW4728" t="str">
        <f t="shared" si="900"/>
        <v>VP CLINICAL AFFAIRS</v>
      </c>
    </row>
    <row r="4729" spans="1:49">
      <c r="A4729" s="59">
        <v>2018</v>
      </c>
      <c r="B4729" t="s">
        <v>137</v>
      </c>
      <c r="C4729" t="s">
        <v>1542</v>
      </c>
      <c r="D4729" t="s">
        <v>1543</v>
      </c>
      <c r="E4729" t="s">
        <v>1544</v>
      </c>
      <c r="F4729" t="s">
        <v>228</v>
      </c>
      <c r="H4729" t="s">
        <v>1545</v>
      </c>
      <c r="I4729" s="170" t="s">
        <v>111</v>
      </c>
      <c r="J4729" t="s">
        <v>112</v>
      </c>
      <c r="K4729" t="s">
        <v>214</v>
      </c>
      <c r="L4729" t="s">
        <v>417</v>
      </c>
      <c r="M4729" t="s">
        <v>418</v>
      </c>
      <c r="N4729" t="s">
        <v>217</v>
      </c>
      <c r="O4729" t="s">
        <v>263</v>
      </c>
      <c r="P4729" t="s">
        <v>414</v>
      </c>
      <c r="Q4729" t="s">
        <v>415</v>
      </c>
      <c r="R4729" t="s">
        <v>416</v>
      </c>
      <c r="S4729" t="s">
        <v>338</v>
      </c>
      <c r="T4729" t="s">
        <v>339</v>
      </c>
      <c r="U4729" s="61" t="s">
        <v>340</v>
      </c>
      <c r="V4729" t="s">
        <v>219</v>
      </c>
      <c r="W4729" t="s">
        <v>263</v>
      </c>
      <c r="X4729" s="59">
        <v>0</v>
      </c>
      <c r="Y4729" s="59">
        <v>21</v>
      </c>
      <c r="AA4729" s="146" t="str">
        <f t="shared" si="909"/>
        <v>EX</v>
      </c>
      <c r="AB4729" s="146">
        <f t="shared" si="911"/>
        <v>0</v>
      </c>
      <c r="AC4729" t="str">
        <f t="shared" si="902"/>
        <v>EX</v>
      </c>
      <c r="AD4729" s="74">
        <f t="shared" si="903"/>
        <v>21</v>
      </c>
      <c r="AE4729" s="74">
        <f t="shared" si="908"/>
        <v>21</v>
      </c>
      <c r="AF4729">
        <v>1</v>
      </c>
      <c r="AG4729">
        <v>0</v>
      </c>
      <c r="AH4729" s="74">
        <v>0</v>
      </c>
      <c r="AJ4729" s="74">
        <f t="shared" si="904"/>
        <v>0</v>
      </c>
      <c r="AK4729" s="74">
        <f t="shared" si="910"/>
        <v>21</v>
      </c>
      <c r="AL4729" t="str">
        <f t="shared" si="905"/>
        <v>N</v>
      </c>
      <c r="AN4729" t="s">
        <v>113</v>
      </c>
      <c r="AO4729" t="s">
        <v>112</v>
      </c>
      <c r="AQ4729" s="145" t="s">
        <v>1826</v>
      </c>
      <c r="AR4729" t="str">
        <f t="shared" si="907"/>
        <v>1-Adjusted Base Budget</v>
      </c>
      <c r="AS4729" s="145" t="s">
        <v>1827</v>
      </c>
      <c r="AT4729" t="s">
        <v>213</v>
      </c>
      <c r="AW4729" t="str">
        <f t="shared" si="900"/>
        <v>VP CLINICAL AFFAIRS</v>
      </c>
    </row>
    <row r="4730" spans="1:49">
      <c r="A4730" s="59">
        <v>2018</v>
      </c>
      <c r="B4730" t="s">
        <v>137</v>
      </c>
      <c r="C4730" t="s">
        <v>1542</v>
      </c>
      <c r="D4730" t="s">
        <v>1543</v>
      </c>
      <c r="E4730" t="s">
        <v>1544</v>
      </c>
      <c r="F4730" t="s">
        <v>1546</v>
      </c>
      <c r="G4730" t="s">
        <v>1547</v>
      </c>
      <c r="H4730" t="s">
        <v>1545</v>
      </c>
      <c r="I4730" s="170" t="s">
        <v>111</v>
      </c>
      <c r="J4730" t="s">
        <v>112</v>
      </c>
      <c r="K4730" t="s">
        <v>214</v>
      </c>
      <c r="L4730" t="s">
        <v>417</v>
      </c>
      <c r="M4730" t="s">
        <v>418</v>
      </c>
      <c r="N4730" t="s">
        <v>217</v>
      </c>
      <c r="O4730" t="s">
        <v>263</v>
      </c>
      <c r="P4730" t="s">
        <v>414</v>
      </c>
      <c r="Q4730" t="s">
        <v>415</v>
      </c>
      <c r="R4730" t="s">
        <v>416</v>
      </c>
      <c r="S4730" t="s">
        <v>338</v>
      </c>
      <c r="T4730" t="s">
        <v>339</v>
      </c>
      <c r="U4730" s="61" t="s">
        <v>340</v>
      </c>
      <c r="V4730" t="s">
        <v>219</v>
      </c>
      <c r="W4730" t="s">
        <v>263</v>
      </c>
      <c r="X4730" s="59">
        <v>18730</v>
      </c>
      <c r="Y4730" s="59">
        <v>18709</v>
      </c>
      <c r="AA4730" s="146" t="str">
        <f t="shared" si="909"/>
        <v>EX</v>
      </c>
      <c r="AB4730" s="146">
        <f t="shared" si="911"/>
        <v>0</v>
      </c>
      <c r="AC4730" t="str">
        <f t="shared" si="902"/>
        <v>EX</v>
      </c>
      <c r="AD4730" s="74">
        <f t="shared" si="903"/>
        <v>18709</v>
      </c>
      <c r="AE4730" s="74">
        <f t="shared" si="908"/>
        <v>18709</v>
      </c>
      <c r="AF4730">
        <v>1</v>
      </c>
      <c r="AG4730">
        <v>0</v>
      </c>
      <c r="AH4730" s="74">
        <v>0</v>
      </c>
      <c r="AJ4730" s="74">
        <f t="shared" si="904"/>
        <v>0</v>
      </c>
      <c r="AK4730" s="74">
        <f t="shared" si="910"/>
        <v>18709</v>
      </c>
      <c r="AL4730" t="str">
        <f t="shared" si="905"/>
        <v>N</v>
      </c>
      <c r="AN4730" t="s">
        <v>113</v>
      </c>
      <c r="AO4730" t="s">
        <v>112</v>
      </c>
      <c r="AQ4730" s="145" t="s">
        <v>1826</v>
      </c>
      <c r="AR4730" t="str">
        <f t="shared" si="907"/>
        <v>1-Adjusted Base Budget</v>
      </c>
      <c r="AS4730" s="145" t="s">
        <v>1827</v>
      </c>
      <c r="AT4730" t="s">
        <v>213</v>
      </c>
      <c r="AW4730" t="str">
        <f t="shared" si="900"/>
        <v>VP CLINICAL AFFAIRS</v>
      </c>
    </row>
    <row r="4731" spans="1:49">
      <c r="A4731" s="59">
        <v>2018</v>
      </c>
      <c r="B4731" t="s">
        <v>137</v>
      </c>
      <c r="C4731" t="s">
        <v>1542</v>
      </c>
      <c r="D4731" t="s">
        <v>1543</v>
      </c>
      <c r="E4731" t="s">
        <v>1544</v>
      </c>
      <c r="F4731" t="s">
        <v>1788</v>
      </c>
      <c r="G4731" t="s">
        <v>1789</v>
      </c>
      <c r="H4731" t="s">
        <v>1545</v>
      </c>
      <c r="I4731" s="170" t="s">
        <v>111</v>
      </c>
      <c r="J4731" t="s">
        <v>112</v>
      </c>
      <c r="K4731" t="s">
        <v>214</v>
      </c>
      <c r="L4731" t="s">
        <v>417</v>
      </c>
      <c r="M4731" t="s">
        <v>418</v>
      </c>
      <c r="N4731" t="s">
        <v>217</v>
      </c>
      <c r="O4731" t="s">
        <v>263</v>
      </c>
      <c r="P4731" t="s">
        <v>414</v>
      </c>
      <c r="Q4731" t="s">
        <v>415</v>
      </c>
      <c r="R4731" t="s">
        <v>416</v>
      </c>
      <c r="S4731" t="s">
        <v>338</v>
      </c>
      <c r="T4731" t="s">
        <v>339</v>
      </c>
      <c r="U4731" s="61" t="s">
        <v>340</v>
      </c>
      <c r="V4731" t="s">
        <v>219</v>
      </c>
      <c r="W4731" t="s">
        <v>263</v>
      </c>
      <c r="X4731" s="59">
        <v>1524</v>
      </c>
      <c r="Y4731" s="59">
        <v>1524</v>
      </c>
      <c r="AA4731" s="146" t="str">
        <f t="shared" si="909"/>
        <v>EX</v>
      </c>
      <c r="AB4731" s="146">
        <f t="shared" si="911"/>
        <v>0</v>
      </c>
      <c r="AC4731" t="str">
        <f t="shared" si="902"/>
        <v>EX</v>
      </c>
      <c r="AD4731" s="74">
        <f t="shared" si="903"/>
        <v>1524</v>
      </c>
      <c r="AE4731" s="74">
        <f t="shared" si="908"/>
        <v>1524</v>
      </c>
      <c r="AF4731">
        <v>1</v>
      </c>
      <c r="AG4731">
        <v>0</v>
      </c>
      <c r="AH4731" s="74">
        <v>0</v>
      </c>
      <c r="AJ4731" s="74">
        <f t="shared" si="904"/>
        <v>0</v>
      </c>
      <c r="AK4731" s="74">
        <f t="shared" si="910"/>
        <v>1524</v>
      </c>
      <c r="AL4731" t="str">
        <f t="shared" si="905"/>
        <v>N</v>
      </c>
      <c r="AN4731" t="s">
        <v>113</v>
      </c>
      <c r="AO4731" t="s">
        <v>112</v>
      </c>
      <c r="AQ4731" s="145" t="s">
        <v>1826</v>
      </c>
      <c r="AR4731" t="str">
        <f t="shared" si="907"/>
        <v>1-Adjusted Base Budget</v>
      </c>
      <c r="AS4731" s="145" t="s">
        <v>1827</v>
      </c>
      <c r="AT4731" t="s">
        <v>213</v>
      </c>
      <c r="AW4731" t="str">
        <f t="shared" si="900"/>
        <v>VP CLINICAL AFFAIRS</v>
      </c>
    </row>
    <row r="4732" spans="1:49">
      <c r="A4732" s="59">
        <v>2018</v>
      </c>
      <c r="B4732" t="s">
        <v>137</v>
      </c>
      <c r="C4732" t="s">
        <v>1542</v>
      </c>
      <c r="D4732" t="s">
        <v>1543</v>
      </c>
      <c r="E4732" t="s">
        <v>1544</v>
      </c>
      <c r="F4732" t="s">
        <v>228</v>
      </c>
      <c r="H4732" t="s">
        <v>1545</v>
      </c>
      <c r="I4732" s="170" t="s">
        <v>111</v>
      </c>
      <c r="J4732" t="s">
        <v>112</v>
      </c>
      <c r="K4732" t="s">
        <v>214</v>
      </c>
      <c r="L4732" t="s">
        <v>419</v>
      </c>
      <c r="M4732" t="s">
        <v>420</v>
      </c>
      <c r="N4732" t="s">
        <v>217</v>
      </c>
      <c r="O4732" t="s">
        <v>263</v>
      </c>
      <c r="P4732" t="s">
        <v>414</v>
      </c>
      <c r="Q4732" t="s">
        <v>415</v>
      </c>
      <c r="R4732" t="s">
        <v>416</v>
      </c>
      <c r="S4732" t="s">
        <v>338</v>
      </c>
      <c r="T4732" t="s">
        <v>339</v>
      </c>
      <c r="U4732" s="61" t="s">
        <v>340</v>
      </c>
      <c r="V4732" t="s">
        <v>219</v>
      </c>
      <c r="W4732" t="s">
        <v>263</v>
      </c>
      <c r="X4732" s="59">
        <v>0</v>
      </c>
      <c r="Y4732" s="59">
        <v>41</v>
      </c>
      <c r="AA4732" s="146" t="str">
        <f t="shared" si="909"/>
        <v>EX</v>
      </c>
      <c r="AB4732" s="146">
        <f t="shared" si="911"/>
        <v>0</v>
      </c>
      <c r="AC4732" t="str">
        <f t="shared" si="902"/>
        <v>EX</v>
      </c>
      <c r="AD4732" s="74">
        <f t="shared" si="903"/>
        <v>41</v>
      </c>
      <c r="AE4732" s="74">
        <f t="shared" si="908"/>
        <v>41</v>
      </c>
      <c r="AF4732">
        <v>1</v>
      </c>
      <c r="AG4732">
        <v>0</v>
      </c>
      <c r="AH4732" s="74">
        <v>0</v>
      </c>
      <c r="AJ4732" s="74">
        <f t="shared" si="904"/>
        <v>0</v>
      </c>
      <c r="AK4732" s="74">
        <f t="shared" si="910"/>
        <v>41</v>
      </c>
      <c r="AL4732" t="str">
        <f t="shared" si="905"/>
        <v>N</v>
      </c>
      <c r="AN4732" t="s">
        <v>113</v>
      </c>
      <c r="AO4732" t="s">
        <v>112</v>
      </c>
      <c r="AQ4732" s="145" t="s">
        <v>1826</v>
      </c>
      <c r="AR4732" t="str">
        <f t="shared" si="907"/>
        <v>1-Adjusted Base Budget</v>
      </c>
      <c r="AS4732" s="145" t="s">
        <v>1827</v>
      </c>
      <c r="AT4732" t="s">
        <v>213</v>
      </c>
      <c r="AW4732" t="str">
        <f t="shared" si="900"/>
        <v>VP CLINICAL AFFAIRS</v>
      </c>
    </row>
    <row r="4733" spans="1:49">
      <c r="A4733" s="59">
        <v>2018</v>
      </c>
      <c r="B4733" t="s">
        <v>137</v>
      </c>
      <c r="C4733" t="s">
        <v>1542</v>
      </c>
      <c r="D4733" t="s">
        <v>1543</v>
      </c>
      <c r="E4733" t="s">
        <v>1544</v>
      </c>
      <c r="F4733" t="s">
        <v>1546</v>
      </c>
      <c r="G4733" t="s">
        <v>1547</v>
      </c>
      <c r="H4733" t="s">
        <v>1545</v>
      </c>
      <c r="I4733" s="170" t="s">
        <v>111</v>
      </c>
      <c r="J4733" t="s">
        <v>112</v>
      </c>
      <c r="K4733" t="s">
        <v>214</v>
      </c>
      <c r="L4733" t="s">
        <v>419</v>
      </c>
      <c r="M4733" t="s">
        <v>420</v>
      </c>
      <c r="N4733" t="s">
        <v>217</v>
      </c>
      <c r="O4733" t="s">
        <v>263</v>
      </c>
      <c r="P4733" t="s">
        <v>414</v>
      </c>
      <c r="Q4733" t="s">
        <v>415</v>
      </c>
      <c r="R4733" t="s">
        <v>416</v>
      </c>
      <c r="S4733" t="s">
        <v>338</v>
      </c>
      <c r="T4733" t="s">
        <v>339</v>
      </c>
      <c r="U4733" s="61" t="s">
        <v>340</v>
      </c>
      <c r="V4733" t="s">
        <v>219</v>
      </c>
      <c r="W4733" t="s">
        <v>263</v>
      </c>
      <c r="X4733" s="59">
        <v>36312</v>
      </c>
      <c r="Y4733" s="59">
        <v>36271</v>
      </c>
      <c r="AA4733" s="146" t="str">
        <f t="shared" si="909"/>
        <v>EX</v>
      </c>
      <c r="AB4733" s="146">
        <f t="shared" si="911"/>
        <v>0</v>
      </c>
      <c r="AC4733" t="str">
        <f t="shared" si="902"/>
        <v>EX</v>
      </c>
      <c r="AD4733" s="74">
        <f t="shared" si="903"/>
        <v>36271</v>
      </c>
      <c r="AE4733" s="74">
        <f t="shared" si="908"/>
        <v>36271</v>
      </c>
      <c r="AF4733">
        <v>1</v>
      </c>
      <c r="AG4733">
        <v>0</v>
      </c>
      <c r="AH4733" s="74">
        <v>0</v>
      </c>
      <c r="AJ4733" s="74">
        <f t="shared" si="904"/>
        <v>0</v>
      </c>
      <c r="AK4733" s="74">
        <f t="shared" si="910"/>
        <v>36271</v>
      </c>
      <c r="AL4733" t="str">
        <f t="shared" si="905"/>
        <v>N</v>
      </c>
      <c r="AN4733" t="s">
        <v>113</v>
      </c>
      <c r="AO4733" t="s">
        <v>112</v>
      </c>
      <c r="AQ4733" s="145" t="s">
        <v>1826</v>
      </c>
      <c r="AR4733" t="str">
        <f t="shared" si="907"/>
        <v>1-Adjusted Base Budget</v>
      </c>
      <c r="AS4733" s="145" t="s">
        <v>1827</v>
      </c>
      <c r="AT4733" t="s">
        <v>213</v>
      </c>
      <c r="AW4733" t="str">
        <f t="shared" si="900"/>
        <v>VP CLINICAL AFFAIRS</v>
      </c>
    </row>
    <row r="4734" spans="1:49">
      <c r="A4734" s="59">
        <v>2018</v>
      </c>
      <c r="B4734" t="s">
        <v>137</v>
      </c>
      <c r="C4734" t="s">
        <v>1542</v>
      </c>
      <c r="D4734" t="s">
        <v>1543</v>
      </c>
      <c r="E4734" t="s">
        <v>1544</v>
      </c>
      <c r="F4734" t="s">
        <v>1788</v>
      </c>
      <c r="G4734" t="s">
        <v>1789</v>
      </c>
      <c r="H4734" t="s">
        <v>1545</v>
      </c>
      <c r="I4734" s="170" t="s">
        <v>111</v>
      </c>
      <c r="J4734" t="s">
        <v>112</v>
      </c>
      <c r="K4734" t="s">
        <v>214</v>
      </c>
      <c r="L4734" t="s">
        <v>1791</v>
      </c>
      <c r="M4734" t="s">
        <v>1792</v>
      </c>
      <c r="N4734" t="s">
        <v>217</v>
      </c>
      <c r="O4734" t="s">
        <v>263</v>
      </c>
      <c r="P4734" t="s">
        <v>668</v>
      </c>
      <c r="Q4734" t="s">
        <v>669</v>
      </c>
      <c r="R4734" t="s">
        <v>670</v>
      </c>
      <c r="S4734" t="s">
        <v>671</v>
      </c>
      <c r="T4734" t="s">
        <v>672</v>
      </c>
      <c r="U4734" s="61" t="s">
        <v>673</v>
      </c>
      <c r="V4734" t="s">
        <v>219</v>
      </c>
      <c r="W4734" t="s">
        <v>263</v>
      </c>
      <c r="X4734" s="59">
        <v>20000</v>
      </c>
      <c r="Y4734" s="59">
        <v>20000</v>
      </c>
      <c r="AA4734" s="146" t="str">
        <f t="shared" si="909"/>
        <v>EX</v>
      </c>
      <c r="AB4734" s="146">
        <f t="shared" si="911"/>
        <v>0</v>
      </c>
      <c r="AC4734" t="str">
        <f t="shared" si="902"/>
        <v>EX</v>
      </c>
      <c r="AD4734" s="74">
        <f t="shared" si="903"/>
        <v>20000</v>
      </c>
      <c r="AE4734" s="74">
        <f t="shared" si="908"/>
        <v>20000</v>
      </c>
      <c r="AF4734">
        <v>1</v>
      </c>
      <c r="AG4734">
        <v>0</v>
      </c>
      <c r="AH4734" s="74">
        <v>0</v>
      </c>
      <c r="AJ4734" s="74">
        <f t="shared" si="904"/>
        <v>0</v>
      </c>
      <c r="AK4734" s="74">
        <f t="shared" si="910"/>
        <v>20000</v>
      </c>
      <c r="AL4734" t="str">
        <f t="shared" si="905"/>
        <v>N</v>
      </c>
      <c r="AN4734" t="s">
        <v>113</v>
      </c>
      <c r="AO4734" t="s">
        <v>112</v>
      </c>
      <c r="AQ4734" s="145" t="s">
        <v>1826</v>
      </c>
      <c r="AR4734" t="str">
        <f t="shared" si="907"/>
        <v>1-Adjusted Base Budget</v>
      </c>
      <c r="AS4734" s="145" t="s">
        <v>1827</v>
      </c>
      <c r="AT4734" t="s">
        <v>213</v>
      </c>
      <c r="AW4734" t="str">
        <f t="shared" si="900"/>
        <v>VP CLINICAL AFFAIRS</v>
      </c>
    </row>
    <row r="4735" spans="1:49">
      <c r="A4735" s="59">
        <v>2018</v>
      </c>
      <c r="B4735" t="s">
        <v>137</v>
      </c>
      <c r="C4735" t="s">
        <v>1542</v>
      </c>
      <c r="D4735" t="s">
        <v>1543</v>
      </c>
      <c r="E4735" t="s">
        <v>1544</v>
      </c>
      <c r="F4735" t="s">
        <v>1546</v>
      </c>
      <c r="G4735" t="s">
        <v>1547</v>
      </c>
      <c r="H4735" t="s">
        <v>1545</v>
      </c>
      <c r="I4735" s="170" t="s">
        <v>111</v>
      </c>
      <c r="J4735" t="s">
        <v>112</v>
      </c>
      <c r="K4735" t="s">
        <v>214</v>
      </c>
      <c r="L4735" t="s">
        <v>421</v>
      </c>
      <c r="M4735" t="s">
        <v>422</v>
      </c>
      <c r="N4735" t="s">
        <v>217</v>
      </c>
      <c r="O4735" t="s">
        <v>263</v>
      </c>
      <c r="P4735" t="s">
        <v>367</v>
      </c>
      <c r="Q4735" t="s">
        <v>368</v>
      </c>
      <c r="R4735" t="s">
        <v>369</v>
      </c>
      <c r="S4735" t="s">
        <v>370</v>
      </c>
      <c r="T4735" t="s">
        <v>368</v>
      </c>
      <c r="U4735" s="61" t="s">
        <v>371</v>
      </c>
      <c r="V4735" t="s">
        <v>219</v>
      </c>
      <c r="W4735" t="s">
        <v>263</v>
      </c>
      <c r="X4735" s="59">
        <v>9500</v>
      </c>
      <c r="Y4735" s="59">
        <v>9500</v>
      </c>
      <c r="AA4735" s="146" t="str">
        <f t="shared" si="909"/>
        <v>EX</v>
      </c>
      <c r="AB4735" s="146">
        <f t="shared" si="911"/>
        <v>0</v>
      </c>
      <c r="AC4735" t="str">
        <f t="shared" si="902"/>
        <v>EX</v>
      </c>
      <c r="AD4735" s="74">
        <f t="shared" si="903"/>
        <v>9500</v>
      </c>
      <c r="AE4735" s="74">
        <f t="shared" si="908"/>
        <v>9500</v>
      </c>
      <c r="AF4735">
        <v>1</v>
      </c>
      <c r="AG4735">
        <v>0</v>
      </c>
      <c r="AH4735" s="74">
        <v>0</v>
      </c>
      <c r="AJ4735" s="74">
        <f t="shared" si="904"/>
        <v>0</v>
      </c>
      <c r="AK4735" s="74">
        <f t="shared" si="910"/>
        <v>9500</v>
      </c>
      <c r="AL4735" t="str">
        <f t="shared" si="905"/>
        <v>N</v>
      </c>
      <c r="AN4735" t="s">
        <v>113</v>
      </c>
      <c r="AO4735" t="s">
        <v>112</v>
      </c>
      <c r="AQ4735" s="145" t="s">
        <v>1826</v>
      </c>
      <c r="AR4735" t="str">
        <f t="shared" si="907"/>
        <v>1-Adjusted Base Budget</v>
      </c>
      <c r="AS4735" s="145" t="s">
        <v>1827</v>
      </c>
      <c r="AT4735" t="s">
        <v>213</v>
      </c>
      <c r="AW4735" t="str">
        <f t="shared" si="900"/>
        <v>VP CLINICAL AFFAIRS</v>
      </c>
    </row>
    <row r="4736" spans="1:49">
      <c r="A4736" s="59">
        <v>2018</v>
      </c>
      <c r="B4736" t="s">
        <v>137</v>
      </c>
      <c r="C4736" t="s">
        <v>1542</v>
      </c>
      <c r="D4736" t="s">
        <v>1543</v>
      </c>
      <c r="E4736" t="s">
        <v>1544</v>
      </c>
      <c r="F4736" t="s">
        <v>1788</v>
      </c>
      <c r="G4736" t="s">
        <v>1789</v>
      </c>
      <c r="H4736" t="s">
        <v>1545</v>
      </c>
      <c r="I4736" s="170" t="s">
        <v>111</v>
      </c>
      <c r="J4736" t="s">
        <v>112</v>
      </c>
      <c r="K4736" t="s">
        <v>214</v>
      </c>
      <c r="L4736" t="s">
        <v>425</v>
      </c>
      <c r="M4736" t="s">
        <v>426</v>
      </c>
      <c r="N4736" t="s">
        <v>217</v>
      </c>
      <c r="O4736" t="s">
        <v>263</v>
      </c>
      <c r="P4736" t="s">
        <v>367</v>
      </c>
      <c r="Q4736" t="s">
        <v>368</v>
      </c>
      <c r="R4736" t="s">
        <v>369</v>
      </c>
      <c r="S4736" t="s">
        <v>370</v>
      </c>
      <c r="T4736" t="s">
        <v>368</v>
      </c>
      <c r="U4736" s="61" t="s">
        <v>371</v>
      </c>
      <c r="V4736" t="s">
        <v>219</v>
      </c>
      <c r="W4736" t="s">
        <v>263</v>
      </c>
      <c r="X4736" s="59">
        <v>20000</v>
      </c>
      <c r="Y4736" s="59">
        <v>20000</v>
      </c>
      <c r="AA4736" s="146" t="str">
        <f t="shared" si="909"/>
        <v>EX</v>
      </c>
      <c r="AB4736" s="146">
        <f t="shared" si="911"/>
        <v>0</v>
      </c>
      <c r="AC4736" t="str">
        <f t="shared" si="902"/>
        <v>EX</v>
      </c>
      <c r="AD4736" s="74">
        <f t="shared" si="903"/>
        <v>20000</v>
      </c>
      <c r="AE4736" s="74">
        <f t="shared" si="908"/>
        <v>20000</v>
      </c>
      <c r="AF4736">
        <v>1</v>
      </c>
      <c r="AG4736">
        <v>0</v>
      </c>
      <c r="AH4736" s="74">
        <v>0</v>
      </c>
      <c r="AJ4736" s="74">
        <f t="shared" si="904"/>
        <v>0</v>
      </c>
      <c r="AK4736" s="74">
        <f t="shared" si="910"/>
        <v>20000</v>
      </c>
      <c r="AL4736" t="str">
        <f t="shared" si="905"/>
        <v>N</v>
      </c>
      <c r="AN4736" t="s">
        <v>113</v>
      </c>
      <c r="AO4736" t="s">
        <v>112</v>
      </c>
      <c r="AQ4736" s="145" t="s">
        <v>1826</v>
      </c>
      <c r="AR4736" t="str">
        <f t="shared" si="907"/>
        <v>1-Adjusted Base Budget</v>
      </c>
      <c r="AS4736" s="145" t="s">
        <v>1827</v>
      </c>
      <c r="AT4736" t="s">
        <v>213</v>
      </c>
      <c r="AW4736" t="str">
        <f t="shared" si="900"/>
        <v>VP CLINICAL AFFAIRS</v>
      </c>
    </row>
    <row r="4737" spans="1:49">
      <c r="A4737" s="59">
        <v>2018</v>
      </c>
      <c r="B4737" t="s">
        <v>137</v>
      </c>
      <c r="C4737" t="s">
        <v>1542</v>
      </c>
      <c r="D4737" t="s">
        <v>1543</v>
      </c>
      <c r="E4737" t="s">
        <v>1544</v>
      </c>
      <c r="F4737" t="s">
        <v>228</v>
      </c>
      <c r="H4737" t="s">
        <v>1545</v>
      </c>
      <c r="I4737" s="170" t="s">
        <v>111</v>
      </c>
      <c r="J4737" t="s">
        <v>112</v>
      </c>
      <c r="K4737" t="s">
        <v>214</v>
      </c>
      <c r="L4737" t="s">
        <v>276</v>
      </c>
      <c r="M4737" t="s">
        <v>277</v>
      </c>
      <c r="N4737" t="s">
        <v>217</v>
      </c>
      <c r="O4737" t="s">
        <v>263</v>
      </c>
      <c r="P4737" t="s">
        <v>278</v>
      </c>
      <c r="Q4737" t="s">
        <v>279</v>
      </c>
      <c r="R4737" t="s">
        <v>280</v>
      </c>
      <c r="S4737" t="s">
        <v>281</v>
      </c>
      <c r="T4737" t="s">
        <v>282</v>
      </c>
      <c r="U4737" s="61" t="s">
        <v>283</v>
      </c>
      <c r="V4737" t="s">
        <v>219</v>
      </c>
      <c r="W4737" t="s">
        <v>263</v>
      </c>
      <c r="X4737" s="59">
        <v>301010</v>
      </c>
      <c r="Y4737" s="59">
        <v>0</v>
      </c>
      <c r="AA4737" s="146" t="str">
        <f t="shared" si="909"/>
        <v>EX</v>
      </c>
      <c r="AB4737" s="146">
        <f t="shared" si="911"/>
        <v>0</v>
      </c>
      <c r="AC4737" t="str">
        <f t="shared" si="902"/>
        <v>EX</v>
      </c>
      <c r="AD4737" s="74">
        <f t="shared" si="903"/>
        <v>0</v>
      </c>
      <c r="AE4737" s="74">
        <f t="shared" si="908"/>
        <v>0</v>
      </c>
      <c r="AF4737">
        <v>1</v>
      </c>
      <c r="AG4737">
        <v>0</v>
      </c>
      <c r="AH4737" s="74">
        <v>0</v>
      </c>
      <c r="AJ4737" s="74">
        <f t="shared" si="904"/>
        <v>0</v>
      </c>
      <c r="AK4737" s="74">
        <f t="shared" si="910"/>
        <v>0</v>
      </c>
      <c r="AL4737" t="str">
        <f t="shared" si="905"/>
        <v>N</v>
      </c>
      <c r="AN4737" t="s">
        <v>113</v>
      </c>
      <c r="AO4737" t="s">
        <v>112</v>
      </c>
      <c r="AQ4737" s="145" t="s">
        <v>1826</v>
      </c>
      <c r="AR4737" t="str">
        <f t="shared" si="907"/>
        <v>1-Adjusted Base Budget</v>
      </c>
      <c r="AS4737" s="145" t="s">
        <v>1827</v>
      </c>
      <c r="AT4737" t="s">
        <v>213</v>
      </c>
      <c r="AW4737" t="str">
        <f t="shared" si="900"/>
        <v>VP CLINICAL AFFAIRS</v>
      </c>
    </row>
    <row r="4738" spans="1:49">
      <c r="A4738" s="59">
        <v>2018</v>
      </c>
      <c r="B4738" t="s">
        <v>137</v>
      </c>
      <c r="C4738" t="s">
        <v>1542</v>
      </c>
      <c r="D4738" t="s">
        <v>1543</v>
      </c>
      <c r="E4738" t="s">
        <v>1544</v>
      </c>
      <c r="F4738" t="s">
        <v>228</v>
      </c>
      <c r="H4738" t="s">
        <v>1545</v>
      </c>
      <c r="I4738" s="170" t="s">
        <v>111</v>
      </c>
      <c r="J4738" t="s">
        <v>112</v>
      </c>
      <c r="K4738" t="s">
        <v>214</v>
      </c>
      <c r="L4738" t="s">
        <v>1779</v>
      </c>
      <c r="M4738" t="s">
        <v>1780</v>
      </c>
      <c r="N4738" t="s">
        <v>1793</v>
      </c>
      <c r="O4738" t="s">
        <v>263</v>
      </c>
      <c r="P4738" t="s">
        <v>278</v>
      </c>
      <c r="Q4738" t="s">
        <v>279</v>
      </c>
      <c r="R4738" t="s">
        <v>280</v>
      </c>
      <c r="S4738" t="s">
        <v>281</v>
      </c>
      <c r="T4738" t="s">
        <v>282</v>
      </c>
      <c r="U4738" s="61" t="s">
        <v>283</v>
      </c>
      <c r="V4738" t="s">
        <v>219</v>
      </c>
      <c r="W4738" t="s">
        <v>263</v>
      </c>
      <c r="X4738" s="59">
        <v>0</v>
      </c>
      <c r="Y4738" s="59">
        <v>301010</v>
      </c>
      <c r="AA4738" s="146" t="str">
        <f t="shared" si="909"/>
        <v>EX</v>
      </c>
      <c r="AB4738" s="146">
        <f t="shared" si="911"/>
        <v>0</v>
      </c>
      <c r="AC4738" t="str">
        <f t="shared" si="902"/>
        <v>EX</v>
      </c>
      <c r="AD4738" s="74">
        <f t="shared" si="903"/>
        <v>301010</v>
      </c>
      <c r="AE4738" s="74">
        <f t="shared" si="908"/>
        <v>301010</v>
      </c>
      <c r="AF4738">
        <v>1</v>
      </c>
      <c r="AG4738">
        <v>0</v>
      </c>
      <c r="AH4738" s="74">
        <v>0</v>
      </c>
      <c r="AJ4738" s="74">
        <f t="shared" si="904"/>
        <v>0</v>
      </c>
      <c r="AK4738" s="74">
        <f t="shared" si="910"/>
        <v>301010</v>
      </c>
      <c r="AL4738" t="str">
        <f t="shared" si="905"/>
        <v>N</v>
      </c>
      <c r="AN4738" t="s">
        <v>113</v>
      </c>
      <c r="AO4738" t="s">
        <v>112</v>
      </c>
      <c r="AQ4738" s="145" t="s">
        <v>1826</v>
      </c>
      <c r="AR4738" t="str">
        <f t="shared" si="907"/>
        <v>1-Adjusted Base Budget</v>
      </c>
      <c r="AS4738" s="145" t="s">
        <v>1827</v>
      </c>
      <c r="AT4738" t="s">
        <v>213</v>
      </c>
      <c r="AW4738" t="str">
        <f t="shared" si="900"/>
        <v>VP CLINICAL AFFAIRS</v>
      </c>
    </row>
    <row r="4739" spans="1:49">
      <c r="A4739" s="59">
        <v>2018</v>
      </c>
      <c r="B4739" t="s">
        <v>137</v>
      </c>
      <c r="C4739" t="s">
        <v>1542</v>
      </c>
      <c r="D4739" t="s">
        <v>1543</v>
      </c>
      <c r="E4739" t="s">
        <v>1544</v>
      </c>
      <c r="F4739" t="s">
        <v>1546</v>
      </c>
      <c r="G4739" t="s">
        <v>1547</v>
      </c>
      <c r="H4739" t="s">
        <v>1545</v>
      </c>
      <c r="I4739" s="170" t="s">
        <v>111</v>
      </c>
      <c r="J4739" t="s">
        <v>112</v>
      </c>
      <c r="K4739" t="s">
        <v>214</v>
      </c>
      <c r="L4739" t="s">
        <v>1779</v>
      </c>
      <c r="M4739" t="s">
        <v>1780</v>
      </c>
      <c r="N4739" t="s">
        <v>1793</v>
      </c>
      <c r="O4739" t="s">
        <v>263</v>
      </c>
      <c r="P4739" t="s">
        <v>278</v>
      </c>
      <c r="Q4739" t="s">
        <v>279</v>
      </c>
      <c r="R4739" t="s">
        <v>280</v>
      </c>
      <c r="S4739" t="s">
        <v>281</v>
      </c>
      <c r="T4739" t="s">
        <v>282</v>
      </c>
      <c r="U4739" s="61" t="s">
        <v>283</v>
      </c>
      <c r="V4739" t="s">
        <v>219</v>
      </c>
      <c r="W4739" t="s">
        <v>263</v>
      </c>
      <c r="X4739" s="59">
        <v>-299004</v>
      </c>
      <c r="Y4739" s="59">
        <v>-299004</v>
      </c>
      <c r="AA4739" s="146" t="str">
        <f t="shared" si="909"/>
        <v>EX</v>
      </c>
      <c r="AB4739" s="146">
        <f t="shared" si="911"/>
        <v>0</v>
      </c>
      <c r="AC4739" t="str">
        <f t="shared" si="902"/>
        <v>EX</v>
      </c>
      <c r="AD4739" s="74">
        <f t="shared" si="903"/>
        <v>-299004</v>
      </c>
      <c r="AE4739" s="74">
        <f t="shared" si="908"/>
        <v>-299004</v>
      </c>
      <c r="AF4739">
        <v>1</v>
      </c>
      <c r="AG4739">
        <v>0</v>
      </c>
      <c r="AH4739" s="74">
        <v>0</v>
      </c>
      <c r="AJ4739" s="74">
        <f t="shared" si="904"/>
        <v>0</v>
      </c>
      <c r="AK4739" s="74">
        <f t="shared" si="910"/>
        <v>-299004</v>
      </c>
      <c r="AL4739" t="str">
        <f t="shared" si="905"/>
        <v>N</v>
      </c>
      <c r="AN4739" t="s">
        <v>113</v>
      </c>
      <c r="AO4739" t="s">
        <v>112</v>
      </c>
      <c r="AQ4739" s="145" t="s">
        <v>1826</v>
      </c>
      <c r="AR4739" t="str">
        <f t="shared" si="907"/>
        <v>1-Adjusted Base Budget</v>
      </c>
      <c r="AS4739" s="145" t="s">
        <v>1827</v>
      </c>
      <c r="AT4739" t="s">
        <v>213</v>
      </c>
      <c r="AW4739" t="str">
        <f t="shared" si="900"/>
        <v>VP CLINICAL AFFAIRS</v>
      </c>
    </row>
    <row r="4740" spans="1:49">
      <c r="A4740" s="59">
        <v>2018</v>
      </c>
      <c r="B4740" t="s">
        <v>137</v>
      </c>
      <c r="C4740" t="s">
        <v>1542</v>
      </c>
      <c r="D4740" t="s">
        <v>1543</v>
      </c>
      <c r="E4740" t="s">
        <v>1544</v>
      </c>
      <c r="F4740" t="s">
        <v>228</v>
      </c>
      <c r="H4740" t="s">
        <v>1545</v>
      </c>
      <c r="I4740" s="170" t="s">
        <v>111</v>
      </c>
      <c r="J4740" t="s">
        <v>112</v>
      </c>
      <c r="K4740" t="s">
        <v>214</v>
      </c>
      <c r="L4740" t="s">
        <v>315</v>
      </c>
      <c r="M4740" t="s">
        <v>316</v>
      </c>
      <c r="N4740" t="s">
        <v>217</v>
      </c>
      <c r="O4740" t="s">
        <v>263</v>
      </c>
      <c r="P4740" t="s">
        <v>317</v>
      </c>
      <c r="Q4740" t="s">
        <v>318</v>
      </c>
      <c r="R4740" t="s">
        <v>319</v>
      </c>
      <c r="S4740" t="s">
        <v>281</v>
      </c>
      <c r="T4740" t="s">
        <v>282</v>
      </c>
      <c r="U4740" s="61" t="s">
        <v>283</v>
      </c>
      <c r="V4740" t="s">
        <v>219</v>
      </c>
      <c r="W4740" t="s">
        <v>219</v>
      </c>
      <c r="X4740" s="59">
        <v>301010</v>
      </c>
      <c r="Y4740" s="59">
        <v>0</v>
      </c>
      <c r="AA4740" s="146" t="str">
        <f t="shared" si="909"/>
        <v>IN</v>
      </c>
      <c r="AB4740" s="146" t="str">
        <f t="shared" si="911"/>
        <v>10cr</v>
      </c>
      <c r="AC4740" t="str">
        <f t="shared" si="902"/>
        <v>Allot/Xfer IN</v>
      </c>
      <c r="AD4740" s="74">
        <f t="shared" si="903"/>
        <v>0</v>
      </c>
      <c r="AE4740" s="74">
        <f t="shared" si="908"/>
        <v>0</v>
      </c>
      <c r="AF4740">
        <v>1</v>
      </c>
      <c r="AG4740">
        <v>0</v>
      </c>
      <c r="AH4740" s="74">
        <v>0</v>
      </c>
      <c r="AJ4740" s="74">
        <f t="shared" si="904"/>
        <v>0</v>
      </c>
      <c r="AK4740" s="74">
        <f t="shared" si="910"/>
        <v>0</v>
      </c>
      <c r="AL4740" t="str">
        <f t="shared" si="905"/>
        <v>N</v>
      </c>
      <c r="AN4740" t="s">
        <v>113</v>
      </c>
      <c r="AO4740" t="s">
        <v>112</v>
      </c>
      <c r="AQ4740" s="145" t="s">
        <v>1826</v>
      </c>
      <c r="AR4740" t="str">
        <f t="shared" si="907"/>
        <v>1-Adjusted Base Budget</v>
      </c>
      <c r="AS4740" s="145" t="s">
        <v>1827</v>
      </c>
      <c r="AT4740" t="s">
        <v>213</v>
      </c>
      <c r="AW4740" t="str">
        <f t="shared" si="900"/>
        <v>VP CLINICAL AFFAIRS</v>
      </c>
    </row>
    <row r="4741" spans="1:49">
      <c r="A4741" s="59">
        <v>2018</v>
      </c>
      <c r="B4741" t="s">
        <v>137</v>
      </c>
      <c r="C4741" t="s">
        <v>1542</v>
      </c>
      <c r="D4741" t="s">
        <v>1543</v>
      </c>
      <c r="E4741" t="s">
        <v>1544</v>
      </c>
      <c r="F4741" t="s">
        <v>228</v>
      </c>
      <c r="H4741" t="s">
        <v>1545</v>
      </c>
      <c r="I4741" s="170" t="s">
        <v>111</v>
      </c>
      <c r="J4741" t="s">
        <v>112</v>
      </c>
      <c r="K4741" t="s">
        <v>214</v>
      </c>
      <c r="L4741" t="s">
        <v>320</v>
      </c>
      <c r="M4741" t="s">
        <v>321</v>
      </c>
      <c r="N4741" t="s">
        <v>1793</v>
      </c>
      <c r="O4741" t="s">
        <v>263</v>
      </c>
      <c r="P4741" t="s">
        <v>287</v>
      </c>
      <c r="Q4741" t="s">
        <v>288</v>
      </c>
      <c r="R4741" t="s">
        <v>289</v>
      </c>
      <c r="S4741" t="s">
        <v>281</v>
      </c>
      <c r="T4741" t="s">
        <v>282</v>
      </c>
      <c r="U4741" s="61" t="s">
        <v>283</v>
      </c>
      <c r="V4741" t="s">
        <v>219</v>
      </c>
      <c r="W4741" t="s">
        <v>219</v>
      </c>
      <c r="X4741" s="59">
        <v>0</v>
      </c>
      <c r="Y4741" s="59">
        <v>301010</v>
      </c>
      <c r="AA4741" s="146" t="str">
        <f t="shared" si="909"/>
        <v>IN</v>
      </c>
      <c r="AB4741" s="146" t="str">
        <f t="shared" si="911"/>
        <v>10cr</v>
      </c>
      <c r="AC4741" t="str">
        <f t="shared" si="902"/>
        <v>Allot/Xfer IN</v>
      </c>
      <c r="AD4741" s="74">
        <f t="shared" si="903"/>
        <v>-301010</v>
      </c>
      <c r="AE4741" s="74">
        <f t="shared" si="908"/>
        <v>301010</v>
      </c>
      <c r="AF4741">
        <v>1</v>
      </c>
      <c r="AG4741">
        <v>0</v>
      </c>
      <c r="AH4741" s="74">
        <v>0</v>
      </c>
      <c r="AJ4741" s="74">
        <f t="shared" si="904"/>
        <v>0</v>
      </c>
      <c r="AK4741" s="74">
        <f t="shared" si="910"/>
        <v>301010</v>
      </c>
      <c r="AL4741" t="str">
        <f t="shared" si="905"/>
        <v>N</v>
      </c>
      <c r="AN4741" t="s">
        <v>113</v>
      </c>
      <c r="AO4741" t="s">
        <v>112</v>
      </c>
      <c r="AQ4741" s="145" t="s">
        <v>1826</v>
      </c>
      <c r="AR4741" t="str">
        <f t="shared" si="907"/>
        <v>1-Adjusted Base Budget</v>
      </c>
      <c r="AS4741" s="145" t="s">
        <v>1827</v>
      </c>
      <c r="AT4741" t="s">
        <v>213</v>
      </c>
      <c r="AW4741" t="str">
        <f t="shared" si="900"/>
        <v>VP CLINICAL AFFAIRS</v>
      </c>
    </row>
  </sheetData>
  <pageMargins left="0.7" right="0.7" top="0.75" bottom="0.75" header="0.3" footer="0.3"/>
  <pageSetup orientation="landscape" horizontalDpi="1200" verticalDpi="12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rgb="FFFFFF00"/>
  </sheetPr>
  <dimension ref="B1:Q56"/>
  <sheetViews>
    <sheetView workbookViewId="0">
      <pane ySplit="5" topLeftCell="A6" activePane="bottomLeft" state="frozen"/>
      <selection pane="bottomLeft" activeCell="H22" sqref="H22"/>
    </sheetView>
  </sheetViews>
  <sheetFormatPr defaultRowHeight="12.75"/>
  <cols>
    <col min="1" max="1" width="3.85546875" style="79" customWidth="1"/>
    <col min="2" max="2" width="22.28515625" style="79" bestFit="1" customWidth="1"/>
    <col min="3" max="3" width="17.5703125" style="79" customWidth="1"/>
    <col min="4" max="4" width="9.28515625" style="79" customWidth="1"/>
    <col min="5" max="5" width="15.28515625" style="80" customWidth="1"/>
    <col min="6" max="6" width="14.42578125" style="80" customWidth="1"/>
    <col min="7" max="7" width="17.42578125" style="80" bestFit="1" customWidth="1"/>
    <col min="8" max="11" width="14.42578125" style="80" customWidth="1"/>
    <col min="12" max="15" width="14.42578125" style="133" customWidth="1"/>
    <col min="16" max="16" width="14.42578125" style="80" customWidth="1"/>
    <col min="17" max="17" width="36.42578125" style="80" customWidth="1"/>
    <col min="18" max="16384" width="9.140625" style="79"/>
  </cols>
  <sheetData>
    <row r="1" spans="2:16" ht="15">
      <c r="B1"/>
      <c r="C1"/>
      <c r="D1" s="81" t="s">
        <v>1823</v>
      </c>
      <c r="E1" s="82" t="s">
        <v>1823</v>
      </c>
      <c r="F1" s="82" t="s">
        <v>1823</v>
      </c>
      <c r="G1" s="82"/>
      <c r="H1" s="82"/>
      <c r="I1" s="82"/>
      <c r="J1" s="82"/>
      <c r="K1" s="82"/>
      <c r="L1" s="132"/>
      <c r="M1" s="132"/>
      <c r="N1" s="132"/>
      <c r="O1" s="132"/>
      <c r="P1" s="82"/>
    </row>
    <row r="2" spans="2:16">
      <c r="B2" s="83" t="s">
        <v>4</v>
      </c>
      <c r="C2" s="79" t="s">
        <v>1700</v>
      </c>
      <c r="D2" s="81"/>
      <c r="E2" s="82"/>
      <c r="F2" s="82"/>
      <c r="G2" s="82"/>
      <c r="H2" s="82"/>
      <c r="I2" s="82"/>
      <c r="J2" s="82"/>
      <c r="K2" s="82"/>
      <c r="L2" s="132"/>
      <c r="M2" s="132"/>
      <c r="N2" s="132"/>
      <c r="O2" s="132"/>
      <c r="P2" s="82"/>
    </row>
    <row r="3" spans="2:16">
      <c r="B3" s="83" t="s">
        <v>53</v>
      </c>
      <c r="C3" s="79" t="s">
        <v>213</v>
      </c>
    </row>
    <row r="4" spans="2:16">
      <c r="B4" s="83" t="s">
        <v>20</v>
      </c>
      <c r="C4" s="79" t="s">
        <v>338</v>
      </c>
    </row>
    <row r="5" spans="2:16" ht="15">
      <c r="B5"/>
      <c r="C5"/>
      <c r="D5"/>
      <c r="E5"/>
      <c r="F5"/>
      <c r="H5" s="80" t="s">
        <v>1899</v>
      </c>
      <c r="I5" s="80" t="s">
        <v>1900</v>
      </c>
      <c r="K5" t="s">
        <v>1699</v>
      </c>
    </row>
    <row r="6" spans="2:16" ht="15">
      <c r="B6" s="83" t="s">
        <v>12</v>
      </c>
      <c r="C6" s="83" t="s">
        <v>13</v>
      </c>
      <c r="D6" s="83" t="s">
        <v>39</v>
      </c>
      <c r="E6" s="80" t="s">
        <v>1548</v>
      </c>
      <c r="F6" s="80" t="s">
        <v>1549</v>
      </c>
      <c r="G6" s="137" t="s">
        <v>1825</v>
      </c>
      <c r="H6"/>
      <c r="I6"/>
      <c r="J6"/>
      <c r="K6"/>
      <c r="L6" s="133" t="s">
        <v>1682</v>
      </c>
      <c r="M6" s="133">
        <f>VLOOKUP(B7,'Comp Vlookup'!A7:E10,2)</f>
        <v>1.3809</v>
      </c>
      <c r="N6" s="134"/>
      <c r="O6" s="134" t="s">
        <v>1829</v>
      </c>
    </row>
    <row r="7" spans="2:16" ht="15">
      <c r="B7" s="84" t="s">
        <v>125</v>
      </c>
      <c r="C7" s="84" t="s">
        <v>334</v>
      </c>
      <c r="D7" s="79">
        <v>1.3809</v>
      </c>
      <c r="E7" s="80">
        <v>4985152</v>
      </c>
      <c r="F7" s="80">
        <v>5027843</v>
      </c>
      <c r="G7" s="138">
        <f>F7*(1+M25)</f>
        <v>5078121.43</v>
      </c>
      <c r="H7" s="62">
        <f>G7*(M6-1)</f>
        <v>1934256.4526869999</v>
      </c>
      <c r="I7" s="62">
        <v>1752787</v>
      </c>
      <c r="J7"/>
      <c r="K7"/>
      <c r="L7" s="133" t="s">
        <v>1683</v>
      </c>
      <c r="M7" s="133">
        <f>VLOOKUP(B8,'Comp Vlookup'!A8:E11,2)</f>
        <v>1.3809</v>
      </c>
      <c r="N7" s="134"/>
      <c r="O7" s="134"/>
    </row>
    <row r="8" spans="2:16" ht="15">
      <c r="B8" s="84" t="s">
        <v>126</v>
      </c>
      <c r="C8" s="84" t="s">
        <v>345</v>
      </c>
      <c r="D8" s="79">
        <v>1.3809</v>
      </c>
      <c r="E8" s="80">
        <v>80615555</v>
      </c>
      <c r="F8" s="80">
        <v>81015040</v>
      </c>
      <c r="G8" s="138">
        <f>F8*(1+M25)</f>
        <v>81825190.400000006</v>
      </c>
      <c r="H8" s="62">
        <f t="shared" ref="H8:H10" si="0">G8*(M7-1)</f>
        <v>31167215.023360003</v>
      </c>
      <c r="I8" s="62">
        <v>32135824</v>
      </c>
      <c r="J8"/>
      <c r="K8"/>
      <c r="L8" s="133" t="s">
        <v>1684</v>
      </c>
      <c r="M8" s="133">
        <f>VLOOKUP(B9,'Comp Vlookup'!A9:E12,2)</f>
        <v>1.3809</v>
      </c>
      <c r="N8" s="134"/>
      <c r="O8" s="134"/>
    </row>
    <row r="9" spans="2:16" ht="15">
      <c r="B9" s="84" t="s">
        <v>127</v>
      </c>
      <c r="C9" s="84" t="s">
        <v>455</v>
      </c>
      <c r="D9" s="79">
        <v>1.3809</v>
      </c>
      <c r="E9" s="80">
        <v>6877928</v>
      </c>
      <c r="F9" s="80">
        <v>6808104</v>
      </c>
      <c r="G9" s="138">
        <f>F9*(1+M25)</f>
        <v>6876185.04</v>
      </c>
      <c r="H9" s="62">
        <f t="shared" si="0"/>
        <v>2619138.8817360001</v>
      </c>
      <c r="I9" s="62">
        <v>2657480</v>
      </c>
      <c r="K9"/>
      <c r="L9" s="133" t="s">
        <v>1685</v>
      </c>
      <c r="M9" s="133">
        <f>VLOOKUP(B10,'Comp Vlookup'!A10:E13,2)</f>
        <v>1.3859999999999999</v>
      </c>
      <c r="N9" s="134"/>
      <c r="O9" s="136" t="s">
        <v>1686</v>
      </c>
    </row>
    <row r="10" spans="2:16" ht="15">
      <c r="B10" s="84" t="s">
        <v>128</v>
      </c>
      <c r="C10" s="84" t="s">
        <v>457</v>
      </c>
      <c r="D10" s="79">
        <v>1.3859999999999999</v>
      </c>
      <c r="E10" s="80">
        <v>10889076</v>
      </c>
      <c r="F10" s="80">
        <v>11241793</v>
      </c>
      <c r="G10" s="138">
        <f>F10*(1+M26)</f>
        <v>11466628.859999999</v>
      </c>
      <c r="H10" s="62">
        <f t="shared" si="0"/>
        <v>4426118.739959999</v>
      </c>
      <c r="I10" s="62">
        <v>4276681</v>
      </c>
      <c r="J10"/>
      <c r="K10" t="s">
        <v>1687</v>
      </c>
      <c r="L10" s="133" t="s">
        <v>1688</v>
      </c>
      <c r="M10" s="133" t="s">
        <v>1689</v>
      </c>
      <c r="N10" s="133" t="s">
        <v>1690</v>
      </c>
      <c r="O10" s="133" t="s">
        <v>1691</v>
      </c>
    </row>
    <row r="11" spans="2:16" ht="15">
      <c r="B11" s="79" t="s">
        <v>1550</v>
      </c>
      <c r="E11" s="80">
        <v>103367711</v>
      </c>
      <c r="F11" s="80">
        <v>104092780</v>
      </c>
      <c r="G11" s="138">
        <f>SUM(G7:G10)</f>
        <v>105246125.73000002</v>
      </c>
      <c r="H11" s="62">
        <f>SUM(H7:H10)</f>
        <v>40146729.097743005</v>
      </c>
      <c r="I11" s="62">
        <f>SUM(I7:I10)</f>
        <v>40822772</v>
      </c>
      <c r="J11"/>
      <c r="K11" t="s">
        <v>1692</v>
      </c>
      <c r="L11" s="58">
        <f>F7*M6</f>
        <v>6942948.3986999998</v>
      </c>
      <c r="M11" s="58">
        <f>F7*M6</f>
        <v>6942948.3986999998</v>
      </c>
      <c r="N11" s="58">
        <f>F7*M6</f>
        <v>6942948.3986999998</v>
      </c>
      <c r="O11" s="58"/>
    </row>
    <row r="12" spans="2:16" ht="15">
      <c r="B12"/>
      <c r="C12"/>
      <c r="D12"/>
      <c r="E12"/>
      <c r="F12"/>
      <c r="G12"/>
      <c r="H12" s="62" t="s">
        <v>1901</v>
      </c>
      <c r="I12" s="62">
        <f>H11-I11</f>
        <v>-676042.90225699544</v>
      </c>
      <c r="J12"/>
      <c r="K12" t="s">
        <v>1693</v>
      </c>
      <c r="L12" s="58">
        <f>F8*M7</f>
        <v>111873668.736</v>
      </c>
      <c r="M12" s="58">
        <f>F8*M7</f>
        <v>111873668.736</v>
      </c>
      <c r="N12" s="58">
        <f>F8*M7</f>
        <v>111873668.736</v>
      </c>
      <c r="O12" s="58"/>
    </row>
    <row r="13" spans="2:16" ht="15">
      <c r="B13"/>
      <c r="C13"/>
      <c r="D13"/>
      <c r="E13"/>
      <c r="F13"/>
      <c r="G13"/>
      <c r="H13"/>
      <c r="I13"/>
      <c r="J13"/>
      <c r="K13" t="s">
        <v>1694</v>
      </c>
      <c r="L13" s="58">
        <f>F9*M8</f>
        <v>9401310.8136</v>
      </c>
      <c r="M13" s="58">
        <f>F9*M8</f>
        <v>9401310.8136</v>
      </c>
      <c r="N13" s="58">
        <f>F9*M8</f>
        <v>9401310.8136</v>
      </c>
      <c r="O13" s="58"/>
    </row>
    <row r="14" spans="2:16" ht="15">
      <c r="B14"/>
      <c r="C14"/>
      <c r="D14"/>
      <c r="E14"/>
      <c r="F14"/>
      <c r="G14"/>
      <c r="H14"/>
      <c r="I14"/>
      <c r="J14"/>
      <c r="K14" t="s">
        <v>1695</v>
      </c>
      <c r="L14" s="58">
        <f>F10*M9</f>
        <v>15581125.097999999</v>
      </c>
      <c r="M14" s="58">
        <f>F10*M9</f>
        <v>15581125.097999999</v>
      </c>
      <c r="N14" s="58">
        <f>F10*M9</f>
        <v>15581125.097999999</v>
      </c>
      <c r="O14" s="58"/>
      <c r="P14"/>
    </row>
    <row r="15" spans="2:16" ht="15">
      <c r="B15"/>
      <c r="C15"/>
      <c r="D15"/>
      <c r="E15"/>
      <c r="F15"/>
      <c r="G15"/>
      <c r="H15"/>
      <c r="I15"/>
      <c r="J15"/>
      <c r="K15"/>
      <c r="L15" s="58"/>
      <c r="M15" s="58"/>
      <c r="N15" s="58"/>
      <c r="O15" s="58"/>
      <c r="P15"/>
    </row>
    <row r="16" spans="2:16" ht="15">
      <c r="B16"/>
      <c r="C16"/>
      <c r="D16"/>
      <c r="E16"/>
      <c r="F16"/>
      <c r="G16"/>
      <c r="H16"/>
      <c r="I16"/>
      <c r="J16"/>
      <c r="K16" t="s">
        <v>1828</v>
      </c>
      <c r="L16" s="58">
        <f>SUM(L11:L14)</f>
        <v>143799053.04629999</v>
      </c>
      <c r="M16" s="135">
        <f>L16-N16</f>
        <v>143799053.04629999</v>
      </c>
      <c r="N16" s="135"/>
      <c r="O16" s="58">
        <f t="shared" ref="O16" si="1">SUM(O11:O14)</f>
        <v>0</v>
      </c>
      <c r="P16"/>
    </row>
    <row r="17" spans="2:16" ht="15">
      <c r="B17"/>
      <c r="C17"/>
      <c r="D17"/>
      <c r="E17"/>
      <c r="F17"/>
      <c r="G17"/>
      <c r="H17"/>
      <c r="I17"/>
      <c r="J17"/>
      <c r="K17"/>
      <c r="L17" s="134"/>
      <c r="M17" s="134" t="s">
        <v>1696</v>
      </c>
      <c r="N17" s="134"/>
      <c r="O17" s="134"/>
    </row>
    <row r="18" spans="2:16" ht="15">
      <c r="B18"/>
      <c r="C18"/>
      <c r="D18"/>
      <c r="E18"/>
      <c r="F18"/>
      <c r="G18"/>
      <c r="H18"/>
      <c r="I18"/>
      <c r="J18"/>
      <c r="K18"/>
      <c r="L18" s="134"/>
      <c r="M18" s="135"/>
      <c r="N18" s="135"/>
      <c r="O18" s="134"/>
      <c r="P18"/>
    </row>
    <row r="19" spans="2:16" ht="15">
      <c r="B19"/>
      <c r="C19"/>
      <c r="D19"/>
      <c r="E19"/>
      <c r="F19"/>
      <c r="G19"/>
      <c r="H19"/>
      <c r="I19"/>
      <c r="J19"/>
      <c r="K19"/>
      <c r="L19" s="134"/>
      <c r="M19" s="134"/>
      <c r="N19" s="134"/>
      <c r="O19" s="134"/>
      <c r="P19"/>
    </row>
    <row r="20" spans="2:16" ht="15">
      <c r="B20"/>
      <c r="C20"/>
      <c r="D20"/>
      <c r="E20"/>
      <c r="F20"/>
      <c r="G20"/>
      <c r="H20"/>
      <c r="I20"/>
      <c r="J20"/>
      <c r="K20"/>
      <c r="L20" s="134"/>
      <c r="M20" s="134"/>
      <c r="N20" s="134"/>
      <c r="O20" s="134"/>
      <c r="P20"/>
    </row>
    <row r="21" spans="2:16" ht="15">
      <c r="B21"/>
      <c r="C21"/>
      <c r="D21"/>
      <c r="E21"/>
      <c r="F21"/>
      <c r="G21"/>
      <c r="K21" t="s">
        <v>1697</v>
      </c>
      <c r="L21" s="134"/>
      <c r="M21" s="134"/>
      <c r="N21" s="134"/>
      <c r="O21" s="134"/>
      <c r="P21"/>
    </row>
    <row r="22" spans="2:16" ht="15">
      <c r="B22"/>
      <c r="C22"/>
      <c r="D22"/>
      <c r="E22"/>
      <c r="F22"/>
      <c r="G22"/>
      <c r="H22"/>
      <c r="I22"/>
      <c r="J22"/>
      <c r="K22" t="s">
        <v>1698</v>
      </c>
      <c r="L22" s="134"/>
      <c r="M22" s="134"/>
      <c r="N22" s="134"/>
      <c r="O22" s="134"/>
      <c r="P22"/>
    </row>
    <row r="23" spans="2:16" ht="15">
      <c r="B23"/>
      <c r="C23"/>
      <c r="D23"/>
      <c r="E23"/>
      <c r="F23"/>
      <c r="G23"/>
      <c r="H23"/>
      <c r="I23"/>
      <c r="J23"/>
      <c r="K23"/>
      <c r="L23" s="134"/>
      <c r="M23" s="134"/>
      <c r="N23" s="134"/>
      <c r="O23" s="134"/>
      <c r="P23"/>
    </row>
    <row r="24" spans="2:16" ht="15">
      <c r="B24"/>
      <c r="C24"/>
      <c r="D24"/>
      <c r="E24"/>
      <c r="F24"/>
      <c r="G24"/>
      <c r="H24"/>
      <c r="I24"/>
      <c r="J24"/>
      <c r="K24"/>
      <c r="L24" s="134" t="s">
        <v>1902</v>
      </c>
      <c r="M24" s="136" t="s">
        <v>1701</v>
      </c>
      <c r="N24" s="134"/>
      <c r="O24" s="134"/>
      <c r="P24"/>
    </row>
    <row r="25" spans="2:16" ht="15">
      <c r="B25"/>
      <c r="C25"/>
      <c r="D25"/>
      <c r="E25"/>
      <c r="F25"/>
      <c r="G25"/>
      <c r="H25"/>
      <c r="I25"/>
      <c r="J25"/>
      <c r="K25" t="s">
        <v>1828</v>
      </c>
      <c r="L25" s="62">
        <f>F7*M25+F8*M25+F10*M25</f>
        <v>972846.76000000013</v>
      </c>
      <c r="M25" s="136">
        <v>0.01</v>
      </c>
      <c r="N25" s="134" t="s">
        <v>1897</v>
      </c>
      <c r="O25" s="134"/>
      <c r="P25"/>
    </row>
    <row r="26" spans="2:16" ht="15">
      <c r="B26"/>
      <c r="C26"/>
      <c r="D26"/>
      <c r="E26"/>
      <c r="F26"/>
      <c r="G26"/>
      <c r="H26"/>
      <c r="I26"/>
      <c r="J26"/>
      <c r="K26"/>
      <c r="L26" s="62">
        <f>F9*M26</f>
        <v>136162.08000000002</v>
      </c>
      <c r="M26" s="136">
        <v>0.02</v>
      </c>
      <c r="N26" s="134" t="s">
        <v>1898</v>
      </c>
      <c r="O26" s="134"/>
      <c r="P26"/>
    </row>
    <row r="27" spans="2:16" ht="15">
      <c r="B27"/>
      <c r="C27"/>
      <c r="D27"/>
      <c r="E27"/>
      <c r="F27"/>
      <c r="G27"/>
      <c r="H27"/>
      <c r="I27"/>
      <c r="J27"/>
      <c r="K27"/>
      <c r="L27" s="134">
        <f>SUM(L25:L26)</f>
        <v>1109008.8400000001</v>
      </c>
      <c r="M27" s="134"/>
      <c r="N27" s="134"/>
      <c r="O27" s="134"/>
      <c r="P27"/>
    </row>
    <row r="28" spans="2:16" ht="15">
      <c r="B28"/>
      <c r="C28"/>
      <c r="D28"/>
      <c r="E28"/>
      <c r="F28"/>
      <c r="G28"/>
      <c r="H28"/>
      <c r="I28"/>
      <c r="J28"/>
      <c r="K28"/>
      <c r="L28" s="134"/>
      <c r="M28" s="134"/>
      <c r="N28" s="134"/>
      <c r="O28" s="134"/>
      <c r="P28"/>
    </row>
    <row r="29" spans="2:16" ht="15">
      <c r="B29"/>
      <c r="C29"/>
      <c r="D29"/>
      <c r="E29"/>
      <c r="F29"/>
      <c r="G29"/>
      <c r="H29"/>
      <c r="I29"/>
      <c r="J29"/>
      <c r="K29"/>
      <c r="L29" s="134"/>
      <c r="M29" s="134"/>
      <c r="N29" s="134"/>
      <c r="O29" s="134"/>
      <c r="P29"/>
    </row>
    <row r="30" spans="2:16" ht="15">
      <c r="B30"/>
      <c r="C30"/>
      <c r="D30"/>
      <c r="E30"/>
      <c r="F30"/>
      <c r="G30"/>
      <c r="H30"/>
      <c r="I30"/>
      <c r="J30"/>
      <c r="K30"/>
      <c r="L30" s="134"/>
      <c r="M30" s="134"/>
      <c r="N30" s="134"/>
      <c r="O30" s="134"/>
      <c r="P30"/>
    </row>
    <row r="31" spans="2:16" ht="15">
      <c r="B31"/>
      <c r="C31"/>
      <c r="D31"/>
      <c r="E31"/>
      <c r="F31"/>
      <c r="G31"/>
      <c r="H31"/>
      <c r="I31"/>
      <c r="J31"/>
      <c r="K31"/>
      <c r="L31" s="134"/>
      <c r="M31" s="134"/>
      <c r="N31" s="134"/>
      <c r="O31" s="134"/>
      <c r="P31"/>
    </row>
    <row r="32" spans="2:16" ht="15">
      <c r="B32"/>
      <c r="C32"/>
      <c r="D32"/>
      <c r="E32"/>
      <c r="F32"/>
      <c r="G32"/>
      <c r="H32"/>
      <c r="I32"/>
      <c r="J32"/>
      <c r="K32"/>
      <c r="L32" s="134"/>
      <c r="M32" s="134"/>
      <c r="N32" s="134"/>
      <c r="O32" s="134"/>
      <c r="P32"/>
    </row>
    <row r="33" spans="2:16" ht="15">
      <c r="B33"/>
      <c r="C33"/>
      <c r="D33"/>
      <c r="E33"/>
      <c r="F33"/>
      <c r="G33"/>
      <c r="H33"/>
      <c r="I33"/>
      <c r="J33"/>
      <c r="K33"/>
      <c r="L33" s="134"/>
      <c r="M33" s="134"/>
      <c r="N33" s="134"/>
      <c r="O33" s="134"/>
      <c r="P33"/>
    </row>
    <row r="34" spans="2:16" ht="15">
      <c r="B34"/>
      <c r="C34"/>
      <c r="D34"/>
      <c r="E34"/>
      <c r="F34"/>
      <c r="G34"/>
      <c r="H34"/>
      <c r="I34"/>
      <c r="J34"/>
      <c r="K34"/>
      <c r="L34" s="134"/>
      <c r="M34" s="134"/>
      <c r="N34" s="134"/>
      <c r="O34" s="134"/>
      <c r="P34"/>
    </row>
    <row r="35" spans="2:16" ht="15">
      <c r="B35"/>
      <c r="C35"/>
      <c r="D35"/>
      <c r="E35"/>
      <c r="F35"/>
      <c r="G35"/>
      <c r="H35"/>
      <c r="I35"/>
      <c r="J35"/>
      <c r="K35"/>
      <c r="L35" s="134"/>
      <c r="M35" s="134"/>
      <c r="N35" s="134"/>
      <c r="O35" s="134"/>
      <c r="P35"/>
    </row>
    <row r="36" spans="2:16" ht="15">
      <c r="B36"/>
      <c r="C36"/>
      <c r="D36"/>
      <c r="E36"/>
      <c r="F36"/>
      <c r="G36"/>
      <c r="H36"/>
      <c r="I36"/>
      <c r="J36"/>
      <c r="K36"/>
      <c r="L36" s="134"/>
      <c r="M36" s="134"/>
      <c r="N36" s="134"/>
      <c r="O36" s="134"/>
      <c r="P36"/>
    </row>
    <row r="37" spans="2:16" ht="15">
      <c r="B37"/>
      <c r="C37"/>
      <c r="D37"/>
      <c r="E37"/>
      <c r="F37"/>
      <c r="G37"/>
      <c r="H37"/>
      <c r="I37"/>
      <c r="J37"/>
      <c r="K37"/>
      <c r="L37" s="134"/>
      <c r="M37" s="134"/>
      <c r="N37" s="134"/>
      <c r="O37" s="134"/>
      <c r="P37"/>
    </row>
    <row r="38" spans="2:16" ht="15">
      <c r="B38"/>
      <c r="C38"/>
      <c r="D38"/>
      <c r="E38"/>
      <c r="F38"/>
      <c r="G38"/>
      <c r="H38"/>
      <c r="I38"/>
      <c r="J38"/>
      <c r="K38"/>
      <c r="L38" s="134"/>
      <c r="M38" s="134"/>
      <c r="N38" s="134"/>
      <c r="O38" s="134"/>
      <c r="P38"/>
    </row>
    <row r="39" spans="2:16" ht="15">
      <c r="B39"/>
      <c r="C39"/>
      <c r="D39"/>
      <c r="E39"/>
      <c r="F39"/>
      <c r="G39"/>
      <c r="H39"/>
      <c r="I39"/>
      <c r="J39"/>
      <c r="K39"/>
      <c r="L39" s="134"/>
      <c r="M39" s="134"/>
      <c r="N39" s="134"/>
      <c r="O39" s="134"/>
      <c r="P39"/>
    </row>
    <row r="40" spans="2:16" ht="15">
      <c r="B40"/>
      <c r="C40"/>
      <c r="D40"/>
      <c r="E40"/>
      <c r="F40"/>
      <c r="G40"/>
      <c r="H40"/>
      <c r="I40"/>
      <c r="J40"/>
      <c r="K40"/>
      <c r="L40" s="134"/>
      <c r="M40" s="134"/>
      <c r="N40" s="134"/>
      <c r="O40" s="134"/>
      <c r="P40"/>
    </row>
    <row r="41" spans="2:16" ht="15">
      <c r="B41"/>
      <c r="C41"/>
      <c r="D41"/>
      <c r="E41"/>
      <c r="F41"/>
      <c r="G41"/>
      <c r="H41"/>
      <c r="I41"/>
      <c r="J41"/>
      <c r="K41"/>
      <c r="L41" s="134"/>
      <c r="M41" s="134"/>
      <c r="N41" s="134"/>
      <c r="O41" s="134"/>
      <c r="P41"/>
    </row>
    <row r="42" spans="2:16" ht="15">
      <c r="B42"/>
      <c r="C42"/>
      <c r="D42"/>
      <c r="E42"/>
      <c r="F42"/>
      <c r="G42"/>
      <c r="H42"/>
      <c r="I42"/>
      <c r="J42"/>
      <c r="K42"/>
      <c r="L42" s="134"/>
      <c r="M42" s="134"/>
      <c r="N42" s="134"/>
      <c r="O42" s="134"/>
      <c r="P42"/>
    </row>
    <row r="43" spans="2:16" ht="15">
      <c r="B43"/>
      <c r="C43"/>
      <c r="D43"/>
      <c r="E43"/>
      <c r="F43"/>
      <c r="G43"/>
      <c r="H43"/>
      <c r="I43"/>
      <c r="J43"/>
      <c r="K43"/>
      <c r="L43" s="134"/>
      <c r="M43" s="134"/>
      <c r="N43" s="134"/>
      <c r="O43" s="134"/>
      <c r="P43"/>
    </row>
    <row r="44" spans="2:16" ht="15">
      <c r="B44"/>
      <c r="C44"/>
      <c r="D44"/>
      <c r="E44"/>
      <c r="F44"/>
      <c r="G44"/>
      <c r="H44"/>
      <c r="I44"/>
      <c r="J44"/>
      <c r="K44"/>
      <c r="L44" s="134"/>
      <c r="M44" s="134"/>
      <c r="N44" s="134"/>
      <c r="O44" s="134"/>
      <c r="P44"/>
    </row>
    <row r="45" spans="2:16" ht="15">
      <c r="B45"/>
      <c r="C45"/>
      <c r="D45"/>
      <c r="E45"/>
      <c r="F45"/>
      <c r="G45"/>
      <c r="H45"/>
      <c r="I45"/>
      <c r="J45"/>
      <c r="K45"/>
      <c r="L45" s="134"/>
      <c r="M45" s="134"/>
      <c r="N45" s="134"/>
      <c r="O45" s="134"/>
      <c r="P45"/>
    </row>
    <row r="46" spans="2:16" ht="15">
      <c r="B46"/>
      <c r="C46"/>
      <c r="D46"/>
      <c r="E46"/>
      <c r="F46"/>
      <c r="G46"/>
      <c r="H46"/>
      <c r="I46"/>
      <c r="J46"/>
      <c r="K46"/>
      <c r="L46" s="134"/>
      <c r="M46" s="134"/>
      <c r="N46" s="134"/>
      <c r="O46" s="134"/>
      <c r="P46"/>
    </row>
    <row r="47" spans="2:16" ht="15">
      <c r="B47"/>
      <c r="C47"/>
      <c r="D47"/>
      <c r="E47"/>
      <c r="F47"/>
      <c r="G47"/>
      <c r="H47"/>
      <c r="I47"/>
      <c r="J47"/>
      <c r="K47"/>
      <c r="L47" s="134"/>
      <c r="M47" s="134"/>
      <c r="N47" s="134"/>
      <c r="O47" s="134"/>
      <c r="P47"/>
    </row>
    <row r="48" spans="2:16" ht="15">
      <c r="B48"/>
      <c r="C48"/>
      <c r="D48"/>
      <c r="E48"/>
      <c r="F48"/>
      <c r="G48"/>
      <c r="H48"/>
      <c r="I48"/>
      <c r="J48"/>
      <c r="K48"/>
      <c r="L48" s="134"/>
      <c r="M48" s="134"/>
      <c r="N48" s="134"/>
      <c r="O48" s="134"/>
      <c r="P48"/>
    </row>
    <row r="49" spans="2:16" ht="15">
      <c r="B49"/>
      <c r="C49"/>
      <c r="D49"/>
      <c r="E49"/>
      <c r="F49"/>
      <c r="G49"/>
      <c r="H49"/>
      <c r="I49"/>
      <c r="J49"/>
      <c r="K49"/>
      <c r="L49" s="134"/>
      <c r="M49" s="134"/>
      <c r="N49" s="134"/>
      <c r="O49" s="134"/>
      <c r="P49"/>
    </row>
    <row r="50" spans="2:16" ht="15">
      <c r="B50"/>
      <c r="C50"/>
      <c r="D50"/>
      <c r="E50"/>
      <c r="F50"/>
      <c r="G50"/>
      <c r="L50" s="134"/>
      <c r="M50" s="134"/>
      <c r="N50" s="134"/>
      <c r="O50" s="134"/>
      <c r="P50"/>
    </row>
    <row r="51" spans="2:16" ht="15">
      <c r="B51"/>
      <c r="C51"/>
      <c r="D51"/>
      <c r="E51"/>
      <c r="F51"/>
      <c r="G51"/>
      <c r="L51" s="134"/>
      <c r="M51" s="134"/>
      <c r="N51" s="134"/>
      <c r="O51" s="134"/>
      <c r="P51"/>
    </row>
    <row r="52" spans="2:16" ht="15">
      <c r="B52"/>
      <c r="C52"/>
      <c r="D52"/>
      <c r="E52"/>
      <c r="F52"/>
      <c r="G52"/>
      <c r="L52" s="134"/>
      <c r="M52" s="134"/>
      <c r="N52" s="134"/>
      <c r="O52" s="134"/>
      <c r="P52"/>
    </row>
    <row r="53" spans="2:16" ht="15">
      <c r="B53"/>
      <c r="C53"/>
      <c r="D53"/>
      <c r="E53"/>
      <c r="F53"/>
      <c r="G53"/>
      <c r="L53" s="134"/>
      <c r="M53" s="134"/>
      <c r="N53" s="134"/>
      <c r="O53" s="134"/>
      <c r="P53"/>
    </row>
    <row r="54" spans="2:16" ht="15">
      <c r="B54"/>
      <c r="C54"/>
      <c r="D54"/>
      <c r="E54"/>
      <c r="F54"/>
      <c r="G54"/>
      <c r="L54" s="134"/>
      <c r="M54" s="134"/>
      <c r="N54" s="134"/>
      <c r="O54" s="134"/>
      <c r="P54"/>
    </row>
    <row r="55" spans="2:16" ht="15">
      <c r="B55"/>
      <c r="C55"/>
      <c r="D55"/>
      <c r="E55"/>
      <c r="F55"/>
      <c r="G55"/>
      <c r="L55" s="134"/>
      <c r="M55" s="134"/>
      <c r="N55" s="134"/>
      <c r="O55" s="134"/>
      <c r="P55"/>
    </row>
    <row r="56" spans="2:16" ht="15">
      <c r="G56"/>
    </row>
  </sheetData>
  <pageMargins left="0.7" right="0.7" top="0.75" bottom="0.75" header="0.3" footer="0.3"/>
  <pageSetup orientation="landscape" horizontalDpi="1200" verticalDpi="1200"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tabColor theme="2" tint="-0.249977111117893"/>
  </sheetPr>
  <dimension ref="A1:I20"/>
  <sheetViews>
    <sheetView workbookViewId="0">
      <selection activeCell="C7" sqref="C7"/>
    </sheetView>
  </sheetViews>
  <sheetFormatPr defaultRowHeight="15"/>
  <cols>
    <col min="2" max="2" width="11.7109375" bestFit="1" customWidth="1"/>
  </cols>
  <sheetData>
    <row r="1" spans="1:9">
      <c r="A1" s="31" t="s">
        <v>129</v>
      </c>
      <c r="B1" s="33"/>
      <c r="C1" s="34"/>
      <c r="D1" s="1"/>
    </row>
    <row r="2" spans="1:9">
      <c r="A2" s="31" t="s">
        <v>130</v>
      </c>
      <c r="C2" s="31"/>
    </row>
    <row r="3" spans="1:9">
      <c r="A3" s="32" t="s">
        <v>1823</v>
      </c>
      <c r="C3" s="36"/>
    </row>
    <row r="4" spans="1:9">
      <c r="A4" s="35" t="s">
        <v>131</v>
      </c>
      <c r="C4" s="36"/>
    </row>
    <row r="5" spans="1:9" ht="15.75" thickBot="1">
      <c r="A5" s="1"/>
      <c r="C5" s="36"/>
    </row>
    <row r="6" spans="1:9" ht="45">
      <c r="A6" s="37" t="s">
        <v>12</v>
      </c>
      <c r="B6" s="38" t="s">
        <v>121</v>
      </c>
      <c r="C6" s="39" t="s">
        <v>122</v>
      </c>
      <c r="D6" s="38" t="s">
        <v>123</v>
      </c>
      <c r="E6" s="40" t="s">
        <v>124</v>
      </c>
      <c r="F6" s="41"/>
      <c r="H6" s="42" t="s">
        <v>122</v>
      </c>
    </row>
    <row r="7" spans="1:9" ht="15.75" thickBot="1">
      <c r="A7" s="43" t="s">
        <v>125</v>
      </c>
      <c r="B7" s="44">
        <v>1.3809</v>
      </c>
      <c r="C7" s="51">
        <v>0.02</v>
      </c>
      <c r="D7" s="45">
        <v>1.4023000000000001</v>
      </c>
      <c r="E7" s="46">
        <f>+B7-D7</f>
        <v>-2.1400000000000086E-2</v>
      </c>
      <c r="F7" s="47"/>
      <c r="H7" s="48" t="s">
        <v>211</v>
      </c>
      <c r="I7" t="s">
        <v>1681</v>
      </c>
    </row>
    <row r="8" spans="1:9" ht="15.75" thickBot="1">
      <c r="A8" s="43" t="s">
        <v>126</v>
      </c>
      <c r="B8" s="44">
        <v>1.3809</v>
      </c>
      <c r="C8" s="51">
        <v>0.02</v>
      </c>
      <c r="D8" s="45">
        <v>1.4023000000000001</v>
      </c>
      <c r="E8" s="46">
        <f t="shared" ref="E8:E10" si="0">+B8-D8</f>
        <v>-2.1400000000000086E-2</v>
      </c>
    </row>
    <row r="9" spans="1:9" ht="15.75" thickBot="1">
      <c r="A9" s="43" t="s">
        <v>127</v>
      </c>
      <c r="B9" s="44">
        <v>1.3809</v>
      </c>
      <c r="C9" s="51">
        <v>0.02</v>
      </c>
      <c r="D9" s="45">
        <v>1.4023000000000001</v>
      </c>
      <c r="E9" s="46">
        <f t="shared" si="0"/>
        <v>-2.1400000000000086E-2</v>
      </c>
      <c r="H9" t="s">
        <v>1822</v>
      </c>
    </row>
    <row r="10" spans="1:9" ht="15.75" thickBot="1">
      <c r="A10" s="49" t="s">
        <v>128</v>
      </c>
      <c r="B10" s="50">
        <v>1.3859999999999999</v>
      </c>
      <c r="C10" s="51">
        <v>0.02</v>
      </c>
      <c r="D10" s="52">
        <v>1.3898999999999999</v>
      </c>
      <c r="E10" s="53">
        <f t="shared" si="0"/>
        <v>-3.9000000000000146E-3</v>
      </c>
    </row>
    <row r="11" spans="1:9">
      <c r="A11" s="1"/>
      <c r="C11" s="36"/>
    </row>
    <row r="12" spans="1:9">
      <c r="A12" s="1"/>
      <c r="C12" s="36"/>
    </row>
    <row r="13" spans="1:9">
      <c r="A13" s="32" t="s">
        <v>210</v>
      </c>
      <c r="B13" s="33"/>
      <c r="C13" s="34"/>
      <c r="D13" s="1"/>
    </row>
    <row r="14" spans="1:9">
      <c r="A14" s="35" t="s">
        <v>1824</v>
      </c>
      <c r="C14" s="36"/>
    </row>
    <row r="15" spans="1:9" ht="15.75" thickBot="1">
      <c r="A15" s="1"/>
      <c r="C15" s="36"/>
    </row>
    <row r="16" spans="1:9" ht="45">
      <c r="A16" s="37" t="s">
        <v>12</v>
      </c>
      <c r="B16" s="38" t="s">
        <v>121</v>
      </c>
      <c r="C16" s="39" t="s">
        <v>122</v>
      </c>
      <c r="D16" s="38" t="s">
        <v>123</v>
      </c>
      <c r="E16" s="40" t="s">
        <v>124</v>
      </c>
      <c r="F16" s="41"/>
      <c r="H16" s="42" t="s">
        <v>122</v>
      </c>
    </row>
    <row r="17" spans="1:9" ht="15.75" thickBot="1">
      <c r="A17" s="43" t="s">
        <v>125</v>
      </c>
      <c r="B17" s="33">
        <v>1.4023000000000001</v>
      </c>
      <c r="C17" s="51">
        <v>0.02</v>
      </c>
      <c r="D17" s="13">
        <v>1.3988</v>
      </c>
      <c r="E17" s="46">
        <v>3.5000000000000586E-3</v>
      </c>
      <c r="F17" s="47"/>
      <c r="H17" s="48" t="s">
        <v>211</v>
      </c>
      <c r="I17" t="s">
        <v>212</v>
      </c>
    </row>
    <row r="18" spans="1:9" ht="15.75" thickBot="1">
      <c r="A18" s="43" t="s">
        <v>126</v>
      </c>
      <c r="B18" s="33">
        <v>1.4023000000000001</v>
      </c>
      <c r="C18" s="51">
        <v>0.02</v>
      </c>
      <c r="D18" s="13">
        <v>1.3988</v>
      </c>
      <c r="E18" s="46">
        <v>3.5000000000000586E-3</v>
      </c>
    </row>
    <row r="19" spans="1:9" ht="15.75" thickBot="1">
      <c r="A19" s="43" t="s">
        <v>127</v>
      </c>
      <c r="B19" s="33">
        <v>1.4023000000000001</v>
      </c>
      <c r="C19" s="51">
        <v>0.02</v>
      </c>
      <c r="D19" s="13">
        <v>1.3988</v>
      </c>
      <c r="E19" s="46">
        <v>3.5000000000000586E-3</v>
      </c>
    </row>
    <row r="20" spans="1:9" ht="15.75" thickBot="1">
      <c r="A20" s="49" t="s">
        <v>128</v>
      </c>
      <c r="B20" s="54">
        <v>1.3898999999999999</v>
      </c>
      <c r="C20" s="51">
        <v>0.02</v>
      </c>
      <c r="D20" s="55">
        <v>1.3876999999999999</v>
      </c>
      <c r="E20" s="53">
        <v>2.1999999999999797E-3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tabColor rgb="FFFF0000"/>
  </sheetPr>
  <dimension ref="A3:D25"/>
  <sheetViews>
    <sheetView workbookViewId="0">
      <selection activeCell="D14" sqref="D14"/>
    </sheetView>
  </sheetViews>
  <sheetFormatPr defaultRowHeight="15"/>
  <cols>
    <col min="1" max="1" width="22" bestFit="1" customWidth="1"/>
    <col min="2" max="2" width="42.28515625" bestFit="1" customWidth="1"/>
    <col min="3" max="3" width="7.7109375" bestFit="1" customWidth="1"/>
    <col min="4" max="4" width="42.28515625" bestFit="1" customWidth="1"/>
  </cols>
  <sheetData>
    <row r="3" spans="1:4" ht="15.75" thickBot="1">
      <c r="A3" s="14" t="s">
        <v>56</v>
      </c>
      <c r="B3" s="3"/>
      <c r="C3" s="15" t="s">
        <v>57</v>
      </c>
      <c r="D3" s="15" t="s">
        <v>57</v>
      </c>
    </row>
    <row r="4" spans="1:4">
      <c r="A4" s="16" t="s">
        <v>8</v>
      </c>
      <c r="B4" s="17" t="s">
        <v>9</v>
      </c>
      <c r="C4" s="18" t="s">
        <v>58</v>
      </c>
      <c r="D4" s="19" t="s">
        <v>59</v>
      </c>
    </row>
    <row r="5" spans="1:4">
      <c r="A5" s="2" t="s">
        <v>60</v>
      </c>
      <c r="B5" s="20" t="s">
        <v>61</v>
      </c>
      <c r="C5" s="21" t="s">
        <v>62</v>
      </c>
      <c r="D5" s="22" t="s">
        <v>61</v>
      </c>
    </row>
    <row r="6" spans="1:4">
      <c r="A6" s="2" t="s">
        <v>63</v>
      </c>
      <c r="B6" s="20" t="s">
        <v>64</v>
      </c>
      <c r="C6" s="21" t="s">
        <v>65</v>
      </c>
      <c r="D6" s="22" t="s">
        <v>64</v>
      </c>
    </row>
    <row r="7" spans="1:4">
      <c r="A7" s="2" t="s">
        <v>66</v>
      </c>
      <c r="B7" s="20" t="s">
        <v>67</v>
      </c>
      <c r="C7" s="21" t="s">
        <v>68</v>
      </c>
      <c r="D7" s="22" t="s">
        <v>67</v>
      </c>
    </row>
    <row r="8" spans="1:4">
      <c r="A8" s="2" t="s">
        <v>69</v>
      </c>
      <c r="B8" s="20" t="s">
        <v>70</v>
      </c>
      <c r="C8" s="21" t="s">
        <v>71</v>
      </c>
      <c r="D8" s="22" t="s">
        <v>70</v>
      </c>
    </row>
    <row r="9" spans="1:4">
      <c r="A9" s="2" t="s">
        <v>72</v>
      </c>
      <c r="B9" s="20" t="s">
        <v>73</v>
      </c>
      <c r="C9" s="21" t="s">
        <v>74</v>
      </c>
      <c r="D9" s="22" t="s">
        <v>73</v>
      </c>
    </row>
    <row r="10" spans="1:4">
      <c r="A10" s="2" t="s">
        <v>75</v>
      </c>
      <c r="B10" s="20" t="s">
        <v>76</v>
      </c>
      <c r="C10" s="23" t="s">
        <v>77</v>
      </c>
      <c r="D10" s="22" t="s">
        <v>76</v>
      </c>
    </row>
    <row r="11" spans="1:4">
      <c r="A11" s="2" t="s">
        <v>78</v>
      </c>
      <c r="B11" s="20" t="s">
        <v>79</v>
      </c>
      <c r="C11" s="21" t="s">
        <v>80</v>
      </c>
      <c r="D11" s="22" t="s">
        <v>79</v>
      </c>
    </row>
    <row r="12" spans="1:4">
      <c r="A12" s="2" t="s">
        <v>81</v>
      </c>
      <c r="B12" s="20" t="s">
        <v>82</v>
      </c>
      <c r="C12" s="21" t="s">
        <v>83</v>
      </c>
      <c r="D12" s="22" t="s">
        <v>82</v>
      </c>
    </row>
    <row r="13" spans="1:4">
      <c r="A13" s="2" t="s">
        <v>84</v>
      </c>
      <c r="B13" s="20" t="s">
        <v>85</v>
      </c>
      <c r="C13" s="21" t="s">
        <v>86</v>
      </c>
      <c r="D13" s="22" t="s">
        <v>85</v>
      </c>
    </row>
    <row r="14" spans="1:4">
      <c r="A14" s="2" t="s">
        <v>87</v>
      </c>
      <c r="B14" s="24" t="s">
        <v>88</v>
      </c>
      <c r="C14" s="25" t="s">
        <v>89</v>
      </c>
      <c r="D14" s="26" t="s">
        <v>88</v>
      </c>
    </row>
    <row r="15" spans="1:4">
      <c r="A15" s="2" t="s">
        <v>90</v>
      </c>
      <c r="B15" s="20" t="s">
        <v>91</v>
      </c>
      <c r="C15" s="21" t="s">
        <v>92</v>
      </c>
      <c r="D15" s="22" t="s">
        <v>91</v>
      </c>
    </row>
    <row r="16" spans="1:4">
      <c r="A16" s="2" t="s">
        <v>93</v>
      </c>
      <c r="B16" s="20" t="s">
        <v>94</v>
      </c>
      <c r="C16" s="21" t="s">
        <v>95</v>
      </c>
      <c r="D16" s="22" t="s">
        <v>94</v>
      </c>
    </row>
    <row r="17" spans="1:4">
      <c r="A17" s="2" t="s">
        <v>96</v>
      </c>
      <c r="B17" s="20" t="s">
        <v>97</v>
      </c>
      <c r="C17" s="21" t="s">
        <v>98</v>
      </c>
      <c r="D17" s="22" t="s">
        <v>97</v>
      </c>
    </row>
    <row r="18" spans="1:4">
      <c r="A18" s="2" t="s">
        <v>99</v>
      </c>
      <c r="B18" s="20" t="s">
        <v>100</v>
      </c>
      <c r="C18" s="21" t="s">
        <v>101</v>
      </c>
      <c r="D18" s="22" t="s">
        <v>100</v>
      </c>
    </row>
    <row r="19" spans="1:4">
      <c r="A19" s="2" t="s">
        <v>102</v>
      </c>
      <c r="B19" s="20" t="s">
        <v>103</v>
      </c>
      <c r="C19" s="21" t="s">
        <v>104</v>
      </c>
      <c r="D19" s="22" t="s">
        <v>103</v>
      </c>
    </row>
    <row r="20" spans="1:4">
      <c r="A20" s="2" t="s">
        <v>105</v>
      </c>
      <c r="B20" s="20" t="s">
        <v>106</v>
      </c>
      <c r="C20" s="21" t="s">
        <v>107</v>
      </c>
      <c r="D20" s="22" t="s">
        <v>106</v>
      </c>
    </row>
    <row r="21" spans="1:4">
      <c r="A21" s="2" t="s">
        <v>108</v>
      </c>
      <c r="B21" s="20" t="s">
        <v>109</v>
      </c>
      <c r="C21" s="21" t="s">
        <v>110</v>
      </c>
      <c r="D21" s="22" t="s">
        <v>109</v>
      </c>
    </row>
    <row r="22" spans="1:4">
      <c r="A22" s="2" t="s">
        <v>111</v>
      </c>
      <c r="B22" s="20" t="s">
        <v>112</v>
      </c>
      <c r="C22" s="21" t="s">
        <v>113</v>
      </c>
      <c r="D22" s="22" t="s">
        <v>112</v>
      </c>
    </row>
    <row r="23" spans="1:4">
      <c r="A23" s="27" t="s">
        <v>114</v>
      </c>
      <c r="B23" s="20" t="s">
        <v>115</v>
      </c>
      <c r="C23" s="21" t="s">
        <v>116</v>
      </c>
      <c r="D23" s="22" t="s">
        <v>115</v>
      </c>
    </row>
    <row r="24" spans="1:4">
      <c r="A24" s="27" t="s">
        <v>114</v>
      </c>
      <c r="B24" s="20" t="s">
        <v>117</v>
      </c>
      <c r="C24" s="21" t="s">
        <v>118</v>
      </c>
      <c r="D24" s="22" t="s">
        <v>117</v>
      </c>
    </row>
    <row r="25" spans="1:4" ht="15.75" thickBot="1">
      <c r="A25" s="27" t="s">
        <v>114</v>
      </c>
      <c r="B25" s="28" t="s">
        <v>119</v>
      </c>
      <c r="C25" s="29" t="s">
        <v>120</v>
      </c>
      <c r="D25" s="30" t="s">
        <v>119</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5" tint="-0.249977111117893"/>
  </sheetPr>
  <dimension ref="B2:N4"/>
  <sheetViews>
    <sheetView tabSelected="1" workbookViewId="0">
      <selection activeCell="B5" sqref="B5"/>
    </sheetView>
  </sheetViews>
  <sheetFormatPr defaultRowHeight="15"/>
  <sheetData>
    <row r="2" spans="2:14" ht="31.5">
      <c r="B2" s="176" t="s">
        <v>1909</v>
      </c>
      <c r="C2" s="56"/>
      <c r="D2" s="56"/>
      <c r="E2" s="56"/>
      <c r="F2" s="56"/>
      <c r="G2" s="56"/>
      <c r="H2" s="56"/>
      <c r="I2" s="56"/>
      <c r="J2" s="56"/>
      <c r="K2" s="56"/>
      <c r="L2" s="56"/>
      <c r="M2" s="56"/>
      <c r="N2" s="56"/>
    </row>
    <row r="3" spans="2:14">
      <c r="B3" s="56" t="s">
        <v>1910</v>
      </c>
      <c r="C3" s="56"/>
      <c r="D3" s="56"/>
      <c r="E3" s="56"/>
      <c r="F3" s="56"/>
      <c r="G3" s="56"/>
      <c r="H3" s="56"/>
      <c r="I3" s="56"/>
      <c r="J3" s="56"/>
      <c r="K3" s="56"/>
      <c r="L3" s="56"/>
      <c r="M3" s="56"/>
      <c r="N3" s="56"/>
    </row>
    <row r="4" spans="2:14">
      <c r="B4" s="56"/>
      <c r="C4" s="56"/>
      <c r="D4" s="56"/>
      <c r="E4" s="56"/>
      <c r="F4" s="56"/>
      <c r="G4" s="56"/>
      <c r="H4" s="56"/>
      <c r="I4" s="56"/>
      <c r="J4" s="56"/>
      <c r="K4" s="56"/>
      <c r="L4" s="56"/>
      <c r="M4" s="56"/>
      <c r="N4" s="56"/>
    </row>
  </sheetData>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5" tint="-0.249977111117893"/>
  </sheetPr>
  <dimension ref="A1:W793"/>
  <sheetViews>
    <sheetView zoomScale="70" zoomScaleNormal="70" workbookViewId="0">
      <selection activeCell="H25" sqref="H25"/>
    </sheetView>
  </sheetViews>
  <sheetFormatPr defaultRowHeight="15"/>
  <cols>
    <col min="1" max="1" width="13.42578125" style="77" customWidth="1"/>
    <col min="2" max="2" width="15.140625" style="64" customWidth="1"/>
    <col min="3" max="3" width="59.42578125" style="64" customWidth="1"/>
    <col min="4" max="4" width="57.28515625" style="64" customWidth="1"/>
    <col min="5" max="5" width="16.7109375" style="64" customWidth="1"/>
    <col min="6" max="7" width="20.5703125" style="64" customWidth="1"/>
    <col min="8" max="8" width="9.5703125" style="64" customWidth="1"/>
    <col min="9" max="9" width="9.140625" customWidth="1"/>
    <col min="10" max="10" width="22.140625" customWidth="1"/>
    <col min="11" max="12" width="9.140625" customWidth="1"/>
    <col min="13" max="14" width="17.85546875" bestFit="1" customWidth="1"/>
    <col min="15" max="15" width="48.5703125" customWidth="1"/>
    <col min="16" max="17" width="16.7109375" customWidth="1"/>
    <col min="18" max="18" width="20.28515625" customWidth="1"/>
    <col min="19" max="19" width="19.5703125" customWidth="1"/>
    <col min="20" max="20" width="59.5703125" bestFit="1" customWidth="1"/>
    <col min="21" max="21" width="24.5703125" customWidth="1"/>
    <col min="22" max="23" width="20.5703125" customWidth="1"/>
    <col min="24" max="25" width="31.140625" bestFit="1" customWidth="1"/>
    <col min="26" max="26" width="17.85546875" bestFit="1" customWidth="1"/>
    <col min="27" max="27" width="78.5703125" bestFit="1" customWidth="1"/>
    <col min="28" max="28" width="78.5703125" customWidth="1"/>
    <col min="29" max="31" width="20.140625" customWidth="1"/>
    <col min="32" max="33" width="40.7109375" bestFit="1" customWidth="1"/>
  </cols>
  <sheetData>
    <row r="1" spans="1:23" ht="18.75">
      <c r="A1" s="1"/>
      <c r="B1" s="87" t="s">
        <v>1633</v>
      </c>
      <c r="C1"/>
      <c r="D1"/>
      <c r="E1"/>
      <c r="F1" s="87" t="s">
        <v>1634</v>
      </c>
      <c r="G1"/>
      <c r="H1"/>
      <c r="N1" s="87" t="s">
        <v>1635</v>
      </c>
      <c r="R1" s="87" t="s">
        <v>1636</v>
      </c>
    </row>
    <row r="2" spans="1:23">
      <c r="A2" s="130" t="s">
        <v>1637</v>
      </c>
      <c r="B2" s="1"/>
      <c r="C2" s="1"/>
      <c r="D2" s="1"/>
      <c r="E2" s="1"/>
      <c r="F2" s="60" t="s">
        <v>28</v>
      </c>
      <c r="G2"/>
      <c r="H2"/>
      <c r="M2" s="60" t="s">
        <v>1638</v>
      </c>
      <c r="R2" s="60" t="s">
        <v>33</v>
      </c>
    </row>
    <row r="3" spans="1:23">
      <c r="A3" s="130" t="s">
        <v>8</v>
      </c>
      <c r="B3" s="60" t="s">
        <v>1628</v>
      </c>
      <c r="C3" s="60" t="s">
        <v>1626</v>
      </c>
      <c r="D3" s="60" t="s">
        <v>53</v>
      </c>
      <c r="E3" s="60" t="s">
        <v>52</v>
      </c>
      <c r="F3" t="s">
        <v>263</v>
      </c>
      <c r="G3" t="s">
        <v>219</v>
      </c>
      <c r="H3"/>
      <c r="M3" s="60" t="s">
        <v>8</v>
      </c>
      <c r="N3" s="60" t="s">
        <v>1628</v>
      </c>
      <c r="O3" s="60" t="s">
        <v>1626</v>
      </c>
      <c r="P3" s="60" t="s">
        <v>51</v>
      </c>
      <c r="Q3" s="60" t="s">
        <v>52</v>
      </c>
      <c r="R3" t="s">
        <v>219</v>
      </c>
      <c r="S3" t="s">
        <v>263</v>
      </c>
    </row>
    <row r="4" spans="1:23">
      <c r="A4" s="1" t="s">
        <v>66</v>
      </c>
      <c r="B4" t="s">
        <v>68</v>
      </c>
      <c r="C4" t="s">
        <v>67</v>
      </c>
      <c r="D4" t="s">
        <v>213</v>
      </c>
      <c r="E4" t="s">
        <v>1827</v>
      </c>
      <c r="F4" s="88">
        <v>-99154</v>
      </c>
      <c r="G4" s="88">
        <v>151287904</v>
      </c>
      <c r="H4"/>
      <c r="K4" s="88"/>
      <c r="L4" s="88"/>
      <c r="M4" t="s">
        <v>66</v>
      </c>
      <c r="N4" t="s">
        <v>68</v>
      </c>
      <c r="O4" t="s">
        <v>67</v>
      </c>
      <c r="P4" t="s">
        <v>1620</v>
      </c>
      <c r="Q4" t="s">
        <v>1621</v>
      </c>
      <c r="R4" s="88">
        <v>-9732029</v>
      </c>
      <c r="S4" s="88">
        <v>-9732029</v>
      </c>
    </row>
    <row r="5" spans="1:23">
      <c r="A5" s="1" t="s">
        <v>69</v>
      </c>
      <c r="B5" t="s">
        <v>71</v>
      </c>
      <c r="C5" t="s">
        <v>70</v>
      </c>
      <c r="D5" t="s">
        <v>213</v>
      </c>
      <c r="E5" t="s">
        <v>1827</v>
      </c>
      <c r="F5" s="88">
        <v>570413</v>
      </c>
      <c r="G5" s="88">
        <v>162905</v>
      </c>
      <c r="H5"/>
      <c r="K5" s="88"/>
      <c r="L5" s="88"/>
      <c r="M5" t="s">
        <v>66</v>
      </c>
      <c r="N5" t="s">
        <v>68</v>
      </c>
      <c r="O5" t="s">
        <v>67</v>
      </c>
      <c r="P5" t="s">
        <v>1630</v>
      </c>
      <c r="Q5" t="s">
        <v>1639</v>
      </c>
      <c r="R5" s="88">
        <v>4100500</v>
      </c>
      <c r="S5" s="88">
        <v>0</v>
      </c>
    </row>
    <row r="6" spans="1:23">
      <c r="A6" s="1" t="s">
        <v>72</v>
      </c>
      <c r="B6" t="s">
        <v>74</v>
      </c>
      <c r="C6" t="s">
        <v>73</v>
      </c>
      <c r="D6" t="s">
        <v>213</v>
      </c>
      <c r="E6" t="s">
        <v>1827</v>
      </c>
      <c r="F6" s="88">
        <v>5145013</v>
      </c>
      <c r="G6" s="88">
        <v>288560</v>
      </c>
      <c r="H6"/>
      <c r="K6" s="88"/>
      <c r="L6" s="88"/>
      <c r="M6" t="s">
        <v>69</v>
      </c>
      <c r="N6" t="s">
        <v>71</v>
      </c>
      <c r="O6" t="s">
        <v>70</v>
      </c>
      <c r="P6" t="s">
        <v>1620</v>
      </c>
      <c r="Q6" t="s">
        <v>1621</v>
      </c>
      <c r="R6" s="88">
        <v>-162905</v>
      </c>
      <c r="S6" s="88">
        <v>-162905</v>
      </c>
    </row>
    <row r="7" spans="1:23">
      <c r="A7" s="1" t="s">
        <v>114</v>
      </c>
      <c r="B7" t="s">
        <v>116</v>
      </c>
      <c r="C7" t="s">
        <v>115</v>
      </c>
      <c r="D7" t="s">
        <v>213</v>
      </c>
      <c r="E7" t="s">
        <v>1827</v>
      </c>
      <c r="F7" s="88">
        <v>1844074</v>
      </c>
      <c r="G7" s="88">
        <v>955899</v>
      </c>
      <c r="H7"/>
      <c r="K7" s="88"/>
      <c r="L7" s="88"/>
      <c r="M7" t="s">
        <v>69</v>
      </c>
      <c r="N7" t="s">
        <v>71</v>
      </c>
      <c r="O7" t="s">
        <v>70</v>
      </c>
      <c r="P7" t="s">
        <v>1640</v>
      </c>
      <c r="Q7" t="s">
        <v>1827</v>
      </c>
      <c r="R7" s="88">
        <v>0</v>
      </c>
      <c r="S7" s="88">
        <v>930.22339999998735</v>
      </c>
    </row>
    <row r="8" spans="1:23">
      <c r="A8" s="1" t="s">
        <v>114</v>
      </c>
      <c r="B8" t="s">
        <v>118</v>
      </c>
      <c r="C8" t="s">
        <v>117</v>
      </c>
      <c r="D8" t="s">
        <v>213</v>
      </c>
      <c r="E8" t="s">
        <v>1827</v>
      </c>
      <c r="F8" s="88">
        <v>3510911</v>
      </c>
      <c r="G8" s="88">
        <v>699300</v>
      </c>
      <c r="H8"/>
      <c r="K8" s="88"/>
      <c r="L8" s="88"/>
      <c r="M8" t="s">
        <v>72</v>
      </c>
      <c r="N8" t="s">
        <v>74</v>
      </c>
      <c r="O8" t="s">
        <v>73</v>
      </c>
      <c r="P8" t="s">
        <v>1620</v>
      </c>
      <c r="Q8" t="s">
        <v>1621</v>
      </c>
      <c r="R8" s="88">
        <v>-560</v>
      </c>
      <c r="S8" s="88">
        <v>-560</v>
      </c>
      <c r="V8" s="88"/>
      <c r="W8" s="88"/>
    </row>
    <row r="9" spans="1:23">
      <c r="A9" s="1" t="s">
        <v>114</v>
      </c>
      <c r="B9" t="s">
        <v>681</v>
      </c>
      <c r="C9" t="s">
        <v>684</v>
      </c>
      <c r="D9" t="s">
        <v>213</v>
      </c>
      <c r="E9" t="s">
        <v>1827</v>
      </c>
      <c r="F9" s="88">
        <v>313860</v>
      </c>
      <c r="G9" s="88">
        <v>0</v>
      </c>
      <c r="H9"/>
      <c r="K9" s="88"/>
      <c r="L9" s="88"/>
      <c r="M9" t="s">
        <v>72</v>
      </c>
      <c r="N9" t="s">
        <v>74</v>
      </c>
      <c r="O9" t="s">
        <v>73</v>
      </c>
      <c r="P9" t="s">
        <v>1640</v>
      </c>
      <c r="Q9" t="s">
        <v>1827</v>
      </c>
      <c r="R9" s="88">
        <v>0</v>
      </c>
      <c r="S9" s="88">
        <v>17843.250499999845</v>
      </c>
      <c r="V9" s="88"/>
      <c r="W9" s="88"/>
    </row>
    <row r="10" spans="1:23">
      <c r="A10" s="1" t="s">
        <v>99</v>
      </c>
      <c r="B10" t="s">
        <v>101</v>
      </c>
      <c r="C10" t="s">
        <v>100</v>
      </c>
      <c r="D10" t="s">
        <v>213</v>
      </c>
      <c r="E10" t="s">
        <v>1827</v>
      </c>
      <c r="F10" s="88">
        <v>315862</v>
      </c>
      <c r="G10" s="88">
        <v>0</v>
      </c>
      <c r="H10"/>
      <c r="K10" s="88"/>
      <c r="L10" s="88"/>
      <c r="M10" t="s">
        <v>114</v>
      </c>
      <c r="N10" t="s">
        <v>116</v>
      </c>
      <c r="O10" t="s">
        <v>115</v>
      </c>
      <c r="P10" t="s">
        <v>1620</v>
      </c>
      <c r="Q10" t="s">
        <v>1621</v>
      </c>
      <c r="R10" s="88">
        <v>-955899</v>
      </c>
      <c r="S10" s="88">
        <v>-955899</v>
      </c>
      <c r="V10" s="88"/>
      <c r="W10" s="88"/>
    </row>
    <row r="11" spans="1:23">
      <c r="A11" s="1" t="s">
        <v>102</v>
      </c>
      <c r="B11" t="s">
        <v>104</v>
      </c>
      <c r="C11" t="s">
        <v>103</v>
      </c>
      <c r="D11" t="s">
        <v>213</v>
      </c>
      <c r="E11" t="s">
        <v>1827</v>
      </c>
      <c r="F11" s="88">
        <v>3155524</v>
      </c>
      <c r="G11" s="88">
        <v>232200</v>
      </c>
      <c r="H11"/>
      <c r="K11" s="88"/>
      <c r="L11" s="88"/>
      <c r="M11" t="s">
        <v>114</v>
      </c>
      <c r="N11" t="s">
        <v>118</v>
      </c>
      <c r="O11" t="s">
        <v>117</v>
      </c>
      <c r="P11" t="s">
        <v>1640</v>
      </c>
      <c r="Q11" t="s">
        <v>1827</v>
      </c>
      <c r="R11" s="88">
        <v>0</v>
      </c>
      <c r="S11" s="88">
        <v>15957.803999999915</v>
      </c>
      <c r="V11" s="88"/>
      <c r="W11" s="88"/>
    </row>
    <row r="12" spans="1:23">
      <c r="A12" s="1" t="s">
        <v>75</v>
      </c>
      <c r="B12" t="s">
        <v>77</v>
      </c>
      <c r="C12" t="s">
        <v>76</v>
      </c>
      <c r="D12" t="s">
        <v>213</v>
      </c>
      <c r="E12" t="s">
        <v>1827</v>
      </c>
      <c r="F12" s="88">
        <v>16186740</v>
      </c>
      <c r="G12" s="88">
        <v>426985</v>
      </c>
      <c r="H12"/>
      <c r="K12" s="88"/>
      <c r="L12" s="88"/>
      <c r="M12" t="s">
        <v>114</v>
      </c>
      <c r="N12" t="s">
        <v>681</v>
      </c>
      <c r="O12" t="s">
        <v>684</v>
      </c>
      <c r="P12" t="s">
        <v>1640</v>
      </c>
      <c r="Q12" t="s">
        <v>1827</v>
      </c>
      <c r="R12" s="88">
        <v>0</v>
      </c>
      <c r="S12" s="88">
        <v>1333.2835999999816</v>
      </c>
      <c r="V12" s="88"/>
      <c r="W12" s="88"/>
    </row>
    <row r="13" spans="1:23">
      <c r="A13" s="1" t="s">
        <v>78</v>
      </c>
      <c r="B13" t="s">
        <v>80</v>
      </c>
      <c r="C13" t="s">
        <v>79</v>
      </c>
      <c r="D13" t="s">
        <v>213</v>
      </c>
      <c r="E13" t="s">
        <v>1827</v>
      </c>
      <c r="F13" s="88">
        <v>23495414</v>
      </c>
      <c r="G13" s="88">
        <v>2802146</v>
      </c>
      <c r="H13"/>
      <c r="K13" s="88"/>
      <c r="L13" s="88"/>
      <c r="M13" t="s">
        <v>99</v>
      </c>
      <c r="N13" t="s">
        <v>101</v>
      </c>
      <c r="O13" t="s">
        <v>100</v>
      </c>
      <c r="P13" t="s">
        <v>1835</v>
      </c>
      <c r="Q13" t="s">
        <v>1639</v>
      </c>
      <c r="R13" s="88">
        <v>0</v>
      </c>
      <c r="S13" s="88">
        <v>7500</v>
      </c>
      <c r="V13" s="88"/>
      <c r="W13" s="88"/>
    </row>
    <row r="14" spans="1:23">
      <c r="A14" s="1" t="s">
        <v>81</v>
      </c>
      <c r="B14" t="s">
        <v>83</v>
      </c>
      <c r="C14" t="s">
        <v>82</v>
      </c>
      <c r="D14" t="s">
        <v>213</v>
      </c>
      <c r="E14" t="s">
        <v>1827</v>
      </c>
      <c r="F14" s="88">
        <v>3740162</v>
      </c>
      <c r="G14" s="88">
        <v>15000</v>
      </c>
      <c r="H14"/>
      <c r="K14" s="88"/>
      <c r="L14" s="88"/>
      <c r="M14" t="s">
        <v>99</v>
      </c>
      <c r="N14" t="s">
        <v>101</v>
      </c>
      <c r="O14" t="s">
        <v>100</v>
      </c>
      <c r="P14" t="s">
        <v>1878</v>
      </c>
      <c r="Q14" t="s">
        <v>1639</v>
      </c>
      <c r="R14" s="88">
        <v>0</v>
      </c>
      <c r="S14" s="88">
        <v>5000</v>
      </c>
      <c r="V14" s="88"/>
      <c r="W14" s="88"/>
    </row>
    <row r="15" spans="1:23">
      <c r="A15" s="1" t="s">
        <v>84</v>
      </c>
      <c r="B15" t="s">
        <v>86</v>
      </c>
      <c r="C15" t="s">
        <v>85</v>
      </c>
      <c r="D15" t="s">
        <v>213</v>
      </c>
      <c r="E15" t="s">
        <v>1827</v>
      </c>
      <c r="F15" s="88">
        <v>36311212</v>
      </c>
      <c r="G15" s="88">
        <v>17845548</v>
      </c>
      <c r="H15"/>
      <c r="K15" s="88"/>
      <c r="L15" s="88"/>
      <c r="M15" t="s">
        <v>99</v>
      </c>
      <c r="N15" t="s">
        <v>101</v>
      </c>
      <c r="O15" t="s">
        <v>100</v>
      </c>
      <c r="P15" t="s">
        <v>1640</v>
      </c>
      <c r="Q15" t="s">
        <v>1827</v>
      </c>
      <c r="R15" s="88">
        <v>0</v>
      </c>
      <c r="S15" s="88">
        <v>739.48159999998961</v>
      </c>
      <c r="V15" s="88"/>
      <c r="W15" s="88"/>
    </row>
    <row r="16" spans="1:23">
      <c r="A16" s="1" t="s">
        <v>84</v>
      </c>
      <c r="B16" t="s">
        <v>1642</v>
      </c>
      <c r="C16" t="s">
        <v>1643</v>
      </c>
      <c r="D16" t="s">
        <v>213</v>
      </c>
      <c r="E16" t="s">
        <v>1827</v>
      </c>
      <c r="F16" s="88">
        <v>57120729</v>
      </c>
      <c r="G16" s="88">
        <v>22414567</v>
      </c>
      <c r="H16"/>
      <c r="K16" s="88"/>
      <c r="L16" s="88"/>
      <c r="M16" t="s">
        <v>102</v>
      </c>
      <c r="N16" t="s">
        <v>104</v>
      </c>
      <c r="O16" t="s">
        <v>103</v>
      </c>
      <c r="P16" t="s">
        <v>1620</v>
      </c>
      <c r="Q16" t="s">
        <v>1621</v>
      </c>
      <c r="R16" s="88">
        <v>-67664</v>
      </c>
      <c r="S16" s="88">
        <v>-67664</v>
      </c>
      <c r="V16" s="88"/>
      <c r="W16" s="88"/>
    </row>
    <row r="17" spans="1:23">
      <c r="A17" s="1" t="s">
        <v>87</v>
      </c>
      <c r="B17" t="s">
        <v>89</v>
      </c>
      <c r="C17" t="s">
        <v>88</v>
      </c>
      <c r="D17" t="s">
        <v>213</v>
      </c>
      <c r="E17" t="s">
        <v>1827</v>
      </c>
      <c r="F17" s="88">
        <v>21642396</v>
      </c>
      <c r="G17" s="88">
        <v>879000</v>
      </c>
      <c r="H17"/>
      <c r="K17" s="88"/>
      <c r="L17" s="88"/>
      <c r="M17" t="s">
        <v>102</v>
      </c>
      <c r="N17" t="s">
        <v>104</v>
      </c>
      <c r="O17" t="s">
        <v>103</v>
      </c>
      <c r="P17" t="s">
        <v>1887</v>
      </c>
      <c r="Q17" t="s">
        <v>1639</v>
      </c>
      <c r="R17" s="88">
        <v>0</v>
      </c>
      <c r="S17" s="88">
        <v>154536</v>
      </c>
      <c r="V17" s="88"/>
      <c r="W17" s="88"/>
    </row>
    <row r="18" spans="1:23">
      <c r="A18" s="1" t="s">
        <v>87</v>
      </c>
      <c r="B18" t="s">
        <v>1644</v>
      </c>
      <c r="C18" t="s">
        <v>1645</v>
      </c>
      <c r="D18" t="s">
        <v>213</v>
      </c>
      <c r="E18" t="s">
        <v>1827</v>
      </c>
      <c r="F18" s="88">
        <v>9450000</v>
      </c>
      <c r="G18" s="88">
        <v>9450000</v>
      </c>
      <c r="H18"/>
      <c r="K18" s="88"/>
      <c r="L18" s="88"/>
      <c r="M18" t="s">
        <v>102</v>
      </c>
      <c r="N18" t="s">
        <v>104</v>
      </c>
      <c r="O18" t="s">
        <v>103</v>
      </c>
      <c r="P18" t="s">
        <v>1888</v>
      </c>
      <c r="Q18" t="s">
        <v>1639</v>
      </c>
      <c r="R18" s="88">
        <v>0</v>
      </c>
      <c r="S18" s="88">
        <v>250000</v>
      </c>
      <c r="V18" s="88"/>
      <c r="W18" s="88"/>
    </row>
    <row r="19" spans="1:23">
      <c r="A19" s="1" t="s">
        <v>90</v>
      </c>
      <c r="B19" t="s">
        <v>92</v>
      </c>
      <c r="C19" t="s">
        <v>91</v>
      </c>
      <c r="D19" t="s">
        <v>213</v>
      </c>
      <c r="E19" t="s">
        <v>1827</v>
      </c>
      <c r="F19" s="88">
        <v>2662419</v>
      </c>
      <c r="G19" s="88">
        <v>181844</v>
      </c>
      <c r="H19"/>
      <c r="K19" s="88"/>
      <c r="L19" s="88"/>
      <c r="M19" t="s">
        <v>102</v>
      </c>
      <c r="N19" t="s">
        <v>104</v>
      </c>
      <c r="O19" t="s">
        <v>103</v>
      </c>
      <c r="P19" t="s">
        <v>1640</v>
      </c>
      <c r="Q19" t="s">
        <v>1827</v>
      </c>
      <c r="R19" s="88">
        <v>0</v>
      </c>
      <c r="S19" s="88">
        <v>20197.028199999837</v>
      </c>
      <c r="V19" s="88"/>
      <c r="W19" s="88"/>
    </row>
    <row r="20" spans="1:23">
      <c r="A20" s="1" t="s">
        <v>93</v>
      </c>
      <c r="B20" t="s">
        <v>95</v>
      </c>
      <c r="C20" t="s">
        <v>94</v>
      </c>
      <c r="D20" t="s">
        <v>213</v>
      </c>
      <c r="E20" t="s">
        <v>1827</v>
      </c>
      <c r="F20" s="88">
        <v>3652710</v>
      </c>
      <c r="G20" s="88">
        <v>963</v>
      </c>
      <c r="H20"/>
      <c r="I20" s="88"/>
      <c r="J20" s="88"/>
      <c r="K20" s="88"/>
      <c r="L20" s="88"/>
      <c r="M20" t="s">
        <v>75</v>
      </c>
      <c r="N20" t="s">
        <v>77</v>
      </c>
      <c r="O20" t="s">
        <v>76</v>
      </c>
      <c r="P20" t="s">
        <v>1620</v>
      </c>
      <c r="Q20" t="s">
        <v>1621</v>
      </c>
      <c r="R20" s="88">
        <v>102586</v>
      </c>
      <c r="S20" s="88">
        <v>102586</v>
      </c>
      <c r="V20" s="88"/>
      <c r="W20" s="88"/>
    </row>
    <row r="21" spans="1:23">
      <c r="A21" s="1" t="s">
        <v>96</v>
      </c>
      <c r="B21" t="s">
        <v>98</v>
      </c>
      <c r="C21" t="s">
        <v>97</v>
      </c>
      <c r="D21" t="s">
        <v>213</v>
      </c>
      <c r="E21" t="s">
        <v>1827</v>
      </c>
      <c r="F21" s="88">
        <v>6240967</v>
      </c>
      <c r="G21" s="88">
        <v>5210130</v>
      </c>
      <c r="H21"/>
      <c r="I21" s="88"/>
      <c r="J21" s="88"/>
      <c r="K21" s="88"/>
      <c r="L21" s="88"/>
      <c r="M21" t="s">
        <v>75</v>
      </c>
      <c r="N21" t="s">
        <v>77</v>
      </c>
      <c r="O21" t="s">
        <v>76</v>
      </c>
      <c r="P21" t="s">
        <v>1640</v>
      </c>
      <c r="Q21" t="s">
        <v>1827</v>
      </c>
      <c r="R21" s="88">
        <v>0</v>
      </c>
      <c r="S21" s="88">
        <v>77120.989699999074</v>
      </c>
      <c r="V21" s="88"/>
      <c r="W21" s="88"/>
    </row>
    <row r="22" spans="1:23">
      <c r="A22" s="1" t="s">
        <v>105</v>
      </c>
      <c r="B22" t="s">
        <v>107</v>
      </c>
      <c r="C22" t="s">
        <v>106</v>
      </c>
      <c r="D22" t="s">
        <v>213</v>
      </c>
      <c r="E22" t="s">
        <v>1827</v>
      </c>
      <c r="F22" s="88">
        <v>5291053</v>
      </c>
      <c r="G22" s="88">
        <v>130115</v>
      </c>
      <c r="H22"/>
      <c r="I22" s="88"/>
      <c r="J22" s="88"/>
      <c r="K22" s="88"/>
      <c r="L22" s="88"/>
      <c r="M22" t="s">
        <v>78</v>
      </c>
      <c r="N22" t="s">
        <v>80</v>
      </c>
      <c r="O22" t="s">
        <v>79</v>
      </c>
      <c r="P22" t="s">
        <v>1640</v>
      </c>
      <c r="Q22" t="s">
        <v>1827</v>
      </c>
      <c r="R22" s="88">
        <v>0</v>
      </c>
      <c r="S22" s="88">
        <v>146131.78299999895</v>
      </c>
      <c r="V22" s="88"/>
      <c r="W22" s="88"/>
    </row>
    <row r="23" spans="1:23">
      <c r="A23" s="1" t="s">
        <v>108</v>
      </c>
      <c r="B23" t="s">
        <v>110</v>
      </c>
      <c r="C23" t="s">
        <v>109</v>
      </c>
      <c r="D23" t="s">
        <v>213</v>
      </c>
      <c r="E23" t="s">
        <v>1827</v>
      </c>
      <c r="F23" s="88">
        <v>11014324</v>
      </c>
      <c r="G23" s="88">
        <v>450000</v>
      </c>
      <c r="H23"/>
      <c r="I23" s="88"/>
      <c r="J23" s="88"/>
      <c r="K23" s="88"/>
      <c r="L23" s="88"/>
      <c r="M23" t="s">
        <v>81</v>
      </c>
      <c r="N23" t="s">
        <v>83</v>
      </c>
      <c r="O23" t="s">
        <v>82</v>
      </c>
      <c r="P23" t="s">
        <v>1640</v>
      </c>
      <c r="Q23" t="s">
        <v>1827</v>
      </c>
      <c r="R23" s="88">
        <v>0</v>
      </c>
      <c r="S23" s="88">
        <v>17527.004699999816</v>
      </c>
      <c r="V23" s="88"/>
      <c r="W23" s="88"/>
    </row>
    <row r="24" spans="1:23">
      <c r="A24" s="1" t="s">
        <v>111</v>
      </c>
      <c r="B24" t="s">
        <v>113</v>
      </c>
      <c r="C24" t="s">
        <v>112</v>
      </c>
      <c r="D24" t="s">
        <v>213</v>
      </c>
      <c r="E24" t="s">
        <v>1827</v>
      </c>
      <c r="F24" s="88">
        <v>1556269</v>
      </c>
      <c r="G24" s="88">
        <v>0</v>
      </c>
      <c r="H24"/>
      <c r="I24" s="88"/>
      <c r="J24" s="88"/>
      <c r="K24" s="88"/>
      <c r="L24" s="88"/>
      <c r="M24" t="s">
        <v>84</v>
      </c>
      <c r="N24" t="s">
        <v>86</v>
      </c>
      <c r="O24" t="s">
        <v>85</v>
      </c>
      <c r="P24" t="s">
        <v>1620</v>
      </c>
      <c r="Q24" t="s">
        <v>1621</v>
      </c>
      <c r="R24" s="88">
        <v>4723767</v>
      </c>
      <c r="S24" s="88">
        <v>4723767</v>
      </c>
      <c r="V24" s="88"/>
      <c r="W24" s="88"/>
    </row>
    <row r="25" spans="1:23">
      <c r="A25" s="1" t="s">
        <v>111</v>
      </c>
      <c r="B25" t="s">
        <v>1639</v>
      </c>
      <c r="C25" t="s">
        <v>112</v>
      </c>
      <c r="D25" t="s">
        <v>213</v>
      </c>
      <c r="E25" t="s">
        <v>1827</v>
      </c>
      <c r="F25" s="88">
        <v>613178</v>
      </c>
      <c r="G25" s="88">
        <v>301010</v>
      </c>
      <c r="H25" s="88" t="s">
        <v>1908</v>
      </c>
      <c r="I25" s="88"/>
      <c r="J25" s="88"/>
      <c r="K25" s="88"/>
      <c r="L25" s="88"/>
      <c r="M25" t="s">
        <v>84</v>
      </c>
      <c r="N25" t="s">
        <v>86</v>
      </c>
      <c r="O25" t="s">
        <v>85</v>
      </c>
      <c r="P25" t="s">
        <v>1640</v>
      </c>
      <c r="Q25" t="s">
        <v>1827</v>
      </c>
      <c r="R25" s="88">
        <v>0</v>
      </c>
      <c r="S25" s="88">
        <v>100811.38719999861</v>
      </c>
      <c r="V25" s="88"/>
      <c r="W25" s="88"/>
    </row>
    <row r="26" spans="1:23">
      <c r="A26" s="1" t="s">
        <v>1550</v>
      </c>
      <c r="B26" s="1"/>
      <c r="C26" s="1"/>
      <c r="D26" s="1"/>
      <c r="E26" s="1"/>
      <c r="F26" s="88">
        <v>213734076</v>
      </c>
      <c r="G26" s="88">
        <v>213734076</v>
      </c>
      <c r="H26">
        <f>GETPIVOTDATA("restated adj base",$A$2,"IE_CODE","EX")-GETPIVOTDATA("restated adj base",$A$2,"IE_CODE","IN")</f>
        <v>0</v>
      </c>
      <c r="M26" t="s">
        <v>84</v>
      </c>
      <c r="N26" t="s">
        <v>1642</v>
      </c>
      <c r="O26" t="s">
        <v>1643</v>
      </c>
      <c r="P26" t="s">
        <v>1640</v>
      </c>
      <c r="Q26" t="s">
        <v>1827</v>
      </c>
      <c r="R26" s="88">
        <v>0</v>
      </c>
      <c r="S26" s="88">
        <v>214933.04409999808</v>
      </c>
    </row>
    <row r="27" spans="1:23">
      <c r="A27" s="1"/>
      <c r="B27"/>
      <c r="C27"/>
      <c r="D27"/>
      <c r="E27"/>
      <c r="F27"/>
      <c r="G27"/>
      <c r="H27"/>
      <c r="M27" t="s">
        <v>87</v>
      </c>
      <c r="N27" t="s">
        <v>89</v>
      </c>
      <c r="O27" t="s">
        <v>88</v>
      </c>
      <c r="P27" t="s">
        <v>1620</v>
      </c>
      <c r="Q27" t="s">
        <v>1621</v>
      </c>
      <c r="R27" s="88">
        <v>320346</v>
      </c>
      <c r="S27" s="88">
        <v>320346</v>
      </c>
    </row>
    <row r="28" spans="1:23">
      <c r="A28" s="1"/>
      <c r="B28"/>
      <c r="C28"/>
      <c r="F28"/>
      <c r="G28"/>
      <c r="H28"/>
      <c r="M28" t="s">
        <v>87</v>
      </c>
      <c r="N28" t="s">
        <v>89</v>
      </c>
      <c r="O28" t="s">
        <v>88</v>
      </c>
      <c r="P28" t="s">
        <v>1640</v>
      </c>
      <c r="Q28" t="s">
        <v>1827</v>
      </c>
      <c r="R28" s="88">
        <v>0</v>
      </c>
      <c r="S28" s="88">
        <v>130929.12869999916</v>
      </c>
    </row>
    <row r="29" spans="1:23">
      <c r="A29" s="1"/>
      <c r="B29"/>
      <c r="C29"/>
      <c r="F29" t="s">
        <v>1680</v>
      </c>
      <c r="G29"/>
      <c r="H29"/>
      <c r="M29" t="s">
        <v>87</v>
      </c>
      <c r="N29" t="s">
        <v>1644</v>
      </c>
      <c r="O29" t="s">
        <v>1645</v>
      </c>
      <c r="P29" t="s">
        <v>1640</v>
      </c>
      <c r="Q29" t="s">
        <v>1827</v>
      </c>
      <c r="R29" s="88">
        <v>0</v>
      </c>
      <c r="S29" s="88">
        <v>10665.697999999864</v>
      </c>
    </row>
    <row r="30" spans="1:23">
      <c r="A30" s="1"/>
      <c r="B30"/>
      <c r="C30"/>
      <c r="F30" s="64" t="s">
        <v>1679</v>
      </c>
      <c r="H30"/>
      <c r="M30" t="s">
        <v>90</v>
      </c>
      <c r="N30" t="s">
        <v>92</v>
      </c>
      <c r="O30" t="s">
        <v>91</v>
      </c>
      <c r="P30" t="s">
        <v>1620</v>
      </c>
      <c r="Q30" t="s">
        <v>1621</v>
      </c>
      <c r="R30" s="88">
        <v>-181844</v>
      </c>
      <c r="S30" s="88">
        <v>-181844</v>
      </c>
    </row>
    <row r="31" spans="1:23">
      <c r="A31" s="1"/>
      <c r="B31"/>
      <c r="C31"/>
      <c r="H31"/>
      <c r="M31" t="s">
        <v>90</v>
      </c>
      <c r="N31" t="s">
        <v>92</v>
      </c>
      <c r="O31" t="s">
        <v>91</v>
      </c>
      <c r="P31" t="s">
        <v>1640</v>
      </c>
      <c r="Q31" t="s">
        <v>1827</v>
      </c>
      <c r="R31" s="88">
        <v>0</v>
      </c>
      <c r="S31" s="88">
        <v>10623.549899999874</v>
      </c>
    </row>
    <row r="32" spans="1:23">
      <c r="A32" s="1"/>
      <c r="B32"/>
      <c r="C32"/>
      <c r="H32"/>
      <c r="M32" t="s">
        <v>93</v>
      </c>
      <c r="N32" t="s">
        <v>95</v>
      </c>
      <c r="O32" t="s">
        <v>94</v>
      </c>
      <c r="P32" t="s">
        <v>1640</v>
      </c>
      <c r="Q32" t="s">
        <v>1827</v>
      </c>
      <c r="R32" s="88">
        <v>0</v>
      </c>
      <c r="S32" s="88">
        <v>15139.157699999805</v>
      </c>
    </row>
    <row r="33" spans="1:19">
      <c r="A33" s="1"/>
      <c r="B33"/>
      <c r="C33"/>
      <c r="H33"/>
      <c r="M33" t="s">
        <v>96</v>
      </c>
      <c r="N33" t="s">
        <v>98</v>
      </c>
      <c r="O33" t="s">
        <v>97</v>
      </c>
      <c r="P33" t="s">
        <v>1620</v>
      </c>
      <c r="Q33" t="s">
        <v>1621</v>
      </c>
      <c r="R33" s="88">
        <v>-5210130</v>
      </c>
      <c r="S33" s="88">
        <v>-5210130</v>
      </c>
    </row>
    <row r="34" spans="1:19">
      <c r="A34" s="1"/>
      <c r="B34"/>
      <c r="C34"/>
      <c r="H34"/>
      <c r="M34" t="s">
        <v>105</v>
      </c>
      <c r="N34" t="s">
        <v>107</v>
      </c>
      <c r="O34" t="s">
        <v>106</v>
      </c>
      <c r="P34" t="s">
        <v>1841</v>
      </c>
      <c r="Q34" t="s">
        <v>1639</v>
      </c>
      <c r="R34" s="88">
        <v>0</v>
      </c>
      <c r="S34" s="88">
        <v>47000</v>
      </c>
    </row>
    <row r="35" spans="1:19">
      <c r="A35" s="1"/>
      <c r="B35"/>
      <c r="C35"/>
      <c r="H35"/>
      <c r="M35" t="s">
        <v>105</v>
      </c>
      <c r="N35" t="s">
        <v>107</v>
      </c>
      <c r="O35" t="s">
        <v>106</v>
      </c>
      <c r="P35" t="s">
        <v>1842</v>
      </c>
      <c r="Q35" t="s">
        <v>1639</v>
      </c>
      <c r="R35" s="88">
        <v>0</v>
      </c>
      <c r="S35" s="88">
        <v>8548</v>
      </c>
    </row>
    <row r="36" spans="1:19" ht="15.75" thickBot="1">
      <c r="A36" s="1"/>
      <c r="B36"/>
      <c r="C36"/>
      <c r="H36"/>
      <c r="M36" t="s">
        <v>105</v>
      </c>
      <c r="N36" t="s">
        <v>107</v>
      </c>
      <c r="O36" t="s">
        <v>106</v>
      </c>
      <c r="P36" t="s">
        <v>1640</v>
      </c>
      <c r="Q36" t="s">
        <v>1827</v>
      </c>
      <c r="R36" s="88">
        <v>0</v>
      </c>
      <c r="S36" s="88">
        <v>23474.525599999713</v>
      </c>
    </row>
    <row r="37" spans="1:19" ht="15.75" thickBot="1">
      <c r="A37" s="1"/>
      <c r="B37"/>
      <c r="C37"/>
      <c r="D37"/>
      <c r="E37"/>
      <c r="F37" s="131" t="e">
        <f>SUM('Current Year UA Data _All'!#REF!)</f>
        <v>#REF!</v>
      </c>
      <c r="G37" s="90">
        <f>SUM(F25:G25)</f>
        <v>914188</v>
      </c>
      <c r="H37"/>
      <c r="M37" t="s">
        <v>108</v>
      </c>
      <c r="N37" t="s">
        <v>110</v>
      </c>
      <c r="O37" t="s">
        <v>109</v>
      </c>
      <c r="P37" t="s">
        <v>1872</v>
      </c>
      <c r="Q37" t="s">
        <v>1639</v>
      </c>
      <c r="R37" s="88">
        <v>0</v>
      </c>
      <c r="S37" s="88">
        <v>150000</v>
      </c>
    </row>
    <row r="38" spans="1:19" ht="15.75" thickBot="1">
      <c r="A38" s="1"/>
      <c r="B38"/>
      <c r="C38"/>
      <c r="D38"/>
      <c r="E38"/>
      <c r="F38" s="91">
        <f>F25+GETPIVOTDATA("FndgChg",$M$2,"Inc/Exp","IN")</f>
        <v>-40069348</v>
      </c>
      <c r="G38" s="91">
        <f>G25+GETPIVOTDATA("FndgChg",$M$2,"Inc/Exp","EX")</f>
        <v>-28239423.114500009</v>
      </c>
      <c r="H38"/>
      <c r="M38" t="s">
        <v>108</v>
      </c>
      <c r="N38" t="s">
        <v>110</v>
      </c>
      <c r="O38" t="s">
        <v>109</v>
      </c>
      <c r="P38" t="s">
        <v>1873</v>
      </c>
      <c r="Q38" t="s">
        <v>1639</v>
      </c>
      <c r="R38" s="88">
        <v>0</v>
      </c>
      <c r="S38" s="88">
        <v>200000</v>
      </c>
    </row>
    <row r="39" spans="1:19" ht="15.75" thickBot="1">
      <c r="A39" s="1"/>
      <c r="B39"/>
      <c r="C39"/>
      <c r="D39"/>
      <c r="E39" s="92" t="s">
        <v>1646</v>
      </c>
      <c r="F39" s="93">
        <f>SUM(F38:G38)</f>
        <v>-68308771.114500016</v>
      </c>
      <c r="G39" s="94">
        <f>SUM(F25:G25)+GETPIVOTDATA("FndgChg",$M$2,"Inc/Exp","IN")+GETPIVOTDATA("FndgChg",$M$2,"Inc/Exp","EX")</f>
        <v>-68308771.114500016</v>
      </c>
      <c r="H39"/>
      <c r="M39" t="s">
        <v>108</v>
      </c>
      <c r="N39" t="s">
        <v>110</v>
      </c>
      <c r="O39" t="s">
        <v>109</v>
      </c>
      <c r="P39" t="s">
        <v>1874</v>
      </c>
      <c r="Q39" t="s">
        <v>1639</v>
      </c>
      <c r="R39" s="88">
        <v>0</v>
      </c>
      <c r="S39" s="88">
        <v>290000</v>
      </c>
    </row>
    <row r="40" spans="1:19">
      <c r="A40" s="1"/>
      <c r="B40"/>
      <c r="C40"/>
      <c r="D40"/>
      <c r="E40"/>
      <c r="F40"/>
      <c r="G40"/>
      <c r="H40"/>
      <c r="M40" t="s">
        <v>108</v>
      </c>
      <c r="N40" t="s">
        <v>110</v>
      </c>
      <c r="O40" t="s">
        <v>109</v>
      </c>
      <c r="P40" t="s">
        <v>1875</v>
      </c>
      <c r="Q40" t="s">
        <v>1639</v>
      </c>
      <c r="R40" s="88">
        <v>0</v>
      </c>
      <c r="S40" s="88">
        <v>3000000</v>
      </c>
    </row>
    <row r="41" spans="1:19">
      <c r="A41" s="1"/>
      <c r="B41"/>
      <c r="C41"/>
      <c r="D41"/>
      <c r="E41"/>
      <c r="F41"/>
      <c r="G41"/>
      <c r="H41"/>
      <c r="M41" t="s">
        <v>108</v>
      </c>
      <c r="N41" t="s">
        <v>110</v>
      </c>
      <c r="O41" t="s">
        <v>109</v>
      </c>
      <c r="P41" t="s">
        <v>1876</v>
      </c>
      <c r="Q41" t="s">
        <v>1639</v>
      </c>
      <c r="R41" s="88">
        <v>0</v>
      </c>
      <c r="S41" s="88">
        <v>57600</v>
      </c>
    </row>
    <row r="42" spans="1:19">
      <c r="A42" s="1"/>
      <c r="B42"/>
      <c r="C42"/>
      <c r="D42"/>
      <c r="E42"/>
      <c r="F42"/>
      <c r="G42"/>
      <c r="H42"/>
      <c r="M42" t="s">
        <v>108</v>
      </c>
      <c r="N42" t="s">
        <v>110</v>
      </c>
      <c r="O42" t="s">
        <v>109</v>
      </c>
      <c r="P42" t="s">
        <v>1877</v>
      </c>
      <c r="Q42" t="s">
        <v>1639</v>
      </c>
      <c r="R42" s="88">
        <v>0</v>
      </c>
      <c r="S42" s="88">
        <v>50000</v>
      </c>
    </row>
    <row r="43" spans="1:19">
      <c r="A43" s="1"/>
      <c r="B43"/>
      <c r="C43"/>
      <c r="D43"/>
      <c r="E43"/>
      <c r="H43"/>
      <c r="M43" t="s">
        <v>108</v>
      </c>
      <c r="N43" t="s">
        <v>110</v>
      </c>
      <c r="O43" t="s">
        <v>109</v>
      </c>
      <c r="P43" t="s">
        <v>1640</v>
      </c>
      <c r="Q43" t="s">
        <v>1827</v>
      </c>
      <c r="R43" s="88">
        <v>0</v>
      </c>
      <c r="S43" s="88">
        <v>35313.482999999585</v>
      </c>
    </row>
    <row r="44" spans="1:19">
      <c r="A44" s="1"/>
      <c r="B44"/>
      <c r="C44"/>
      <c r="D44"/>
      <c r="E44"/>
      <c r="F44"/>
      <c r="G44"/>
      <c r="H44"/>
      <c r="M44" t="s">
        <v>111</v>
      </c>
      <c r="N44" t="s">
        <v>113</v>
      </c>
      <c r="O44" t="s">
        <v>112</v>
      </c>
      <c r="P44" t="s">
        <v>1620</v>
      </c>
      <c r="Q44" t="s">
        <v>1621</v>
      </c>
      <c r="R44" s="88">
        <v>92701</v>
      </c>
      <c r="S44" s="88">
        <v>92701</v>
      </c>
    </row>
    <row r="45" spans="1:19">
      <c r="A45" s="1"/>
      <c r="B45"/>
      <c r="C45"/>
      <c r="D45"/>
      <c r="E45"/>
      <c r="F45"/>
      <c r="G45"/>
      <c r="H45"/>
      <c r="M45" t="s">
        <v>111</v>
      </c>
      <c r="N45" t="s">
        <v>113</v>
      </c>
      <c r="O45" t="s">
        <v>112</v>
      </c>
      <c r="P45" t="s">
        <v>1640</v>
      </c>
      <c r="Q45" t="s">
        <v>1827</v>
      </c>
      <c r="R45" s="88">
        <v>0</v>
      </c>
      <c r="S45" s="88">
        <v>4072.1069999999445</v>
      </c>
    </row>
    <row r="46" spans="1:19">
      <c r="A46" s="1"/>
      <c r="B46"/>
      <c r="C46"/>
      <c r="D46"/>
      <c r="E46"/>
      <c r="F46"/>
      <c r="G46"/>
      <c r="H46"/>
      <c r="M46" t="s">
        <v>111</v>
      </c>
      <c r="N46" t="s">
        <v>1639</v>
      </c>
      <c r="O46" t="s">
        <v>112</v>
      </c>
      <c r="P46" t="s">
        <v>1640</v>
      </c>
      <c r="Q46" t="s">
        <v>1827</v>
      </c>
      <c r="R46" s="88">
        <v>0</v>
      </c>
      <c r="S46" s="88">
        <v>1386.9555999999811</v>
      </c>
    </row>
    <row r="47" spans="1:19">
      <c r="A47" s="1"/>
      <c r="B47"/>
      <c r="C47"/>
      <c r="D47"/>
      <c r="E47"/>
      <c r="F47"/>
      <c r="G47"/>
      <c r="H47"/>
      <c r="M47" t="s">
        <v>1623</v>
      </c>
      <c r="N47" t="s">
        <v>1642</v>
      </c>
      <c r="O47" t="s">
        <v>1643</v>
      </c>
      <c r="P47" t="s">
        <v>1620</v>
      </c>
      <c r="Q47" t="s">
        <v>1621</v>
      </c>
      <c r="R47" s="88">
        <v>-7566332</v>
      </c>
      <c r="S47" s="88">
        <v>-7566332</v>
      </c>
    </row>
    <row r="48" spans="1:19">
      <c r="A48" s="1"/>
      <c r="B48"/>
      <c r="C48"/>
      <c r="D48"/>
      <c r="E48"/>
      <c r="F48"/>
      <c r="G48"/>
      <c r="H48"/>
      <c r="M48" t="s">
        <v>1624</v>
      </c>
      <c r="N48" t="s">
        <v>1644</v>
      </c>
      <c r="O48" t="s">
        <v>1645</v>
      </c>
      <c r="P48" t="s">
        <v>1620</v>
      </c>
      <c r="Q48" t="s">
        <v>1621</v>
      </c>
      <c r="R48" s="88">
        <v>8480000</v>
      </c>
      <c r="S48" s="88">
        <v>8480000</v>
      </c>
    </row>
    <row r="49" spans="1:19">
      <c r="A49" s="1"/>
      <c r="B49"/>
      <c r="C49"/>
      <c r="D49"/>
      <c r="E49"/>
      <c r="F49"/>
      <c r="G49"/>
      <c r="H49"/>
      <c r="M49" t="s">
        <v>1625</v>
      </c>
      <c r="N49" t="s">
        <v>68</v>
      </c>
      <c r="O49" t="s">
        <v>67</v>
      </c>
      <c r="P49" t="s">
        <v>1620</v>
      </c>
      <c r="Q49" t="s">
        <v>1621</v>
      </c>
      <c r="R49" s="88">
        <v>-34775013</v>
      </c>
      <c r="S49" s="88">
        <v>-34775013</v>
      </c>
    </row>
    <row r="50" spans="1:19">
      <c r="A50" s="1"/>
      <c r="B50"/>
      <c r="C50"/>
      <c r="D50"/>
      <c r="E50"/>
      <c r="F50"/>
      <c r="G50"/>
      <c r="H50"/>
      <c r="M50">
        <v>94</v>
      </c>
      <c r="N50" t="s">
        <v>86</v>
      </c>
      <c r="O50" t="s">
        <v>85</v>
      </c>
      <c r="P50" t="s">
        <v>1830</v>
      </c>
      <c r="Q50" t="s">
        <v>1639</v>
      </c>
      <c r="R50" s="88">
        <v>0</v>
      </c>
      <c r="S50" s="88">
        <v>328300</v>
      </c>
    </row>
    <row r="51" spans="1:19">
      <c r="A51" s="1"/>
      <c r="B51"/>
      <c r="C51"/>
      <c r="D51"/>
      <c r="E51"/>
      <c r="F51"/>
      <c r="G51"/>
      <c r="H51"/>
      <c r="M51">
        <v>94</v>
      </c>
      <c r="N51" t="s">
        <v>86</v>
      </c>
      <c r="O51" t="s">
        <v>85</v>
      </c>
      <c r="P51" t="s">
        <v>1833</v>
      </c>
      <c r="Q51" t="s">
        <v>1639</v>
      </c>
      <c r="R51" s="88">
        <v>0</v>
      </c>
      <c r="S51" s="88">
        <v>3900000</v>
      </c>
    </row>
    <row r="52" spans="1:19">
      <c r="A52" s="1"/>
      <c r="B52"/>
      <c r="C52"/>
      <c r="D52"/>
      <c r="E52"/>
      <c r="F52"/>
      <c r="G52"/>
      <c r="H52"/>
      <c r="M52">
        <v>94</v>
      </c>
      <c r="N52" t="s">
        <v>86</v>
      </c>
      <c r="O52" t="s">
        <v>85</v>
      </c>
      <c r="P52" t="s">
        <v>1879</v>
      </c>
      <c r="Q52" t="s">
        <v>1639</v>
      </c>
      <c r="R52" s="88">
        <v>0</v>
      </c>
      <c r="S52" s="88">
        <v>115000</v>
      </c>
    </row>
    <row r="53" spans="1:19">
      <c r="A53" s="1"/>
      <c r="B53"/>
      <c r="C53"/>
      <c r="D53"/>
      <c r="E53"/>
      <c r="F53"/>
      <c r="G53"/>
      <c r="H53"/>
      <c r="M53">
        <v>94</v>
      </c>
      <c r="N53" t="s">
        <v>86</v>
      </c>
      <c r="O53" t="s">
        <v>85</v>
      </c>
      <c r="P53" t="s">
        <v>1880</v>
      </c>
      <c r="Q53" t="s">
        <v>1639</v>
      </c>
      <c r="R53" s="88">
        <v>0</v>
      </c>
      <c r="S53" s="88">
        <v>187500</v>
      </c>
    </row>
    <row r="54" spans="1:19">
      <c r="A54" s="1"/>
      <c r="B54"/>
      <c r="C54"/>
      <c r="D54"/>
      <c r="E54"/>
      <c r="F54"/>
      <c r="G54"/>
      <c r="H54"/>
      <c r="M54">
        <v>94</v>
      </c>
      <c r="N54" t="s">
        <v>86</v>
      </c>
      <c r="O54" t="s">
        <v>85</v>
      </c>
      <c r="P54" t="s">
        <v>1871</v>
      </c>
      <c r="Q54" t="s">
        <v>1639</v>
      </c>
      <c r="R54" s="88">
        <v>0</v>
      </c>
      <c r="S54" s="88">
        <v>3344</v>
      </c>
    </row>
    <row r="55" spans="1:19">
      <c r="A55" s="1"/>
      <c r="B55"/>
      <c r="C55"/>
      <c r="D55"/>
      <c r="E55"/>
      <c r="F55"/>
      <c r="G55"/>
      <c r="H55"/>
      <c r="M55">
        <v>92</v>
      </c>
      <c r="N55" t="s">
        <v>80</v>
      </c>
      <c r="O55" t="s">
        <v>79</v>
      </c>
      <c r="P55" t="s">
        <v>1832</v>
      </c>
      <c r="Q55" t="s">
        <v>1639</v>
      </c>
      <c r="R55" s="88">
        <v>0</v>
      </c>
      <c r="S55" s="88">
        <v>660000</v>
      </c>
    </row>
    <row r="56" spans="1:19">
      <c r="A56" s="1"/>
      <c r="B56"/>
      <c r="C56"/>
      <c r="D56"/>
      <c r="E56"/>
      <c r="F56"/>
      <c r="G56"/>
      <c r="H56"/>
      <c r="M56">
        <v>92</v>
      </c>
      <c r="N56" t="s">
        <v>80</v>
      </c>
      <c r="O56" t="s">
        <v>79</v>
      </c>
      <c r="P56" t="s">
        <v>1843</v>
      </c>
      <c r="Q56" t="s">
        <v>1639</v>
      </c>
      <c r="R56" s="88">
        <v>0</v>
      </c>
      <c r="S56" s="88">
        <v>250000</v>
      </c>
    </row>
    <row r="57" spans="1:19">
      <c r="A57" s="1"/>
      <c r="B57"/>
      <c r="C57"/>
      <c r="D57"/>
      <c r="E57"/>
      <c r="F57"/>
      <c r="G57"/>
      <c r="H57"/>
      <c r="M57">
        <v>92</v>
      </c>
      <c r="N57" t="s">
        <v>80</v>
      </c>
      <c r="O57" t="s">
        <v>79</v>
      </c>
      <c r="P57" t="s">
        <v>1844</v>
      </c>
      <c r="Q57" t="s">
        <v>1639</v>
      </c>
      <c r="R57" s="88">
        <v>0</v>
      </c>
      <c r="S57" s="88">
        <v>150000</v>
      </c>
    </row>
    <row r="58" spans="1:19">
      <c r="A58" s="1"/>
      <c r="B58"/>
      <c r="C58"/>
      <c r="D58"/>
      <c r="E58"/>
      <c r="F58"/>
      <c r="G58"/>
      <c r="H58"/>
      <c r="M58">
        <v>93</v>
      </c>
      <c r="N58" t="s">
        <v>83</v>
      </c>
      <c r="O58" t="s">
        <v>82</v>
      </c>
      <c r="P58" t="s">
        <v>1834</v>
      </c>
      <c r="Q58" t="s">
        <v>1639</v>
      </c>
      <c r="R58" s="88">
        <v>0</v>
      </c>
      <c r="S58" s="88">
        <v>220000</v>
      </c>
    </row>
    <row r="59" spans="1:19">
      <c r="A59" s="1"/>
      <c r="B59"/>
      <c r="C59"/>
      <c r="D59"/>
      <c r="E59"/>
      <c r="F59"/>
      <c r="G59"/>
      <c r="H59"/>
      <c r="M59">
        <v>93</v>
      </c>
      <c r="N59" t="s">
        <v>83</v>
      </c>
      <c r="O59" t="s">
        <v>82</v>
      </c>
      <c r="P59" t="s">
        <v>1881</v>
      </c>
      <c r="Q59" t="s">
        <v>1639</v>
      </c>
      <c r="R59" s="88">
        <v>0</v>
      </c>
      <c r="S59" s="88">
        <v>1900000</v>
      </c>
    </row>
    <row r="60" spans="1:19">
      <c r="A60" s="1"/>
      <c r="B60"/>
      <c r="C60"/>
      <c r="D60"/>
      <c r="E60"/>
      <c r="F60"/>
      <c r="G60"/>
      <c r="H60"/>
      <c r="M60">
        <v>96</v>
      </c>
      <c r="N60" t="s">
        <v>92</v>
      </c>
      <c r="O60" t="s">
        <v>91</v>
      </c>
      <c r="P60" t="s">
        <v>1836</v>
      </c>
      <c r="Q60" t="s">
        <v>1639</v>
      </c>
      <c r="R60" s="88">
        <v>0</v>
      </c>
      <c r="S60" s="88">
        <v>181844</v>
      </c>
    </row>
    <row r="61" spans="1:19">
      <c r="A61" s="1"/>
      <c r="B61"/>
      <c r="C61"/>
      <c r="D61"/>
      <c r="E61"/>
      <c r="F61"/>
      <c r="G61"/>
      <c r="H61"/>
      <c r="M61">
        <v>91</v>
      </c>
      <c r="N61" t="s">
        <v>77</v>
      </c>
      <c r="O61" t="s">
        <v>76</v>
      </c>
      <c r="P61" t="s">
        <v>1837</v>
      </c>
      <c r="Q61" t="s">
        <v>1639</v>
      </c>
      <c r="R61" s="88">
        <v>0</v>
      </c>
      <c r="S61" s="88">
        <v>182299</v>
      </c>
    </row>
    <row r="62" spans="1:19">
      <c r="A62" s="1"/>
      <c r="B62"/>
      <c r="C62"/>
      <c r="D62"/>
      <c r="E62"/>
      <c r="F62"/>
      <c r="G62"/>
      <c r="H62"/>
      <c r="M62">
        <v>91</v>
      </c>
      <c r="N62" t="s">
        <v>77</v>
      </c>
      <c r="O62" t="s">
        <v>76</v>
      </c>
      <c r="P62" t="s">
        <v>1838</v>
      </c>
      <c r="Q62" t="s">
        <v>1639</v>
      </c>
      <c r="R62" s="88">
        <v>0</v>
      </c>
      <c r="S62" s="88">
        <v>450000</v>
      </c>
    </row>
    <row r="63" spans="1:19">
      <c r="A63" s="1"/>
      <c r="B63"/>
      <c r="C63"/>
      <c r="D63"/>
      <c r="E63"/>
      <c r="F63"/>
      <c r="G63"/>
      <c r="H63"/>
      <c r="M63">
        <v>91</v>
      </c>
      <c r="N63" t="s">
        <v>77</v>
      </c>
      <c r="O63" t="s">
        <v>76</v>
      </c>
      <c r="P63" t="s">
        <v>1885</v>
      </c>
      <c r="Q63" t="s">
        <v>1639</v>
      </c>
      <c r="R63" s="88">
        <v>0</v>
      </c>
      <c r="S63" s="88">
        <v>250000</v>
      </c>
    </row>
    <row r="64" spans="1:19">
      <c r="A64" s="1"/>
      <c r="B64"/>
      <c r="C64"/>
      <c r="D64" s="95" t="s">
        <v>1647</v>
      </c>
      <c r="E64" s="95" t="s">
        <v>1648</v>
      </c>
      <c r="F64"/>
      <c r="G64"/>
      <c r="H64"/>
      <c r="M64">
        <v>91</v>
      </c>
      <c r="N64" t="s">
        <v>77</v>
      </c>
      <c r="O64" t="s">
        <v>76</v>
      </c>
      <c r="P64" t="s">
        <v>1886</v>
      </c>
      <c r="Q64" t="s">
        <v>1639</v>
      </c>
      <c r="R64" s="88">
        <v>0</v>
      </c>
      <c r="S64" s="88">
        <v>450000</v>
      </c>
    </row>
    <row r="65" spans="1:19">
      <c r="A65" s="1"/>
      <c r="B65"/>
      <c r="C65"/>
      <c r="D65" t="s">
        <v>213</v>
      </c>
      <c r="E65" t="s">
        <v>1649</v>
      </c>
      <c r="F65"/>
      <c r="G65"/>
      <c r="H65"/>
      <c r="M65">
        <v>95</v>
      </c>
      <c r="N65" t="s">
        <v>89</v>
      </c>
      <c r="O65" t="s">
        <v>88</v>
      </c>
      <c r="P65" t="s">
        <v>1839</v>
      </c>
      <c r="Q65" t="s">
        <v>1639</v>
      </c>
      <c r="R65" s="88">
        <v>0</v>
      </c>
      <c r="S65" s="88">
        <v>50622</v>
      </c>
    </row>
    <row r="66" spans="1:19">
      <c r="A66" s="1"/>
      <c r="B66"/>
      <c r="C66"/>
      <c r="D66" t="s">
        <v>1640</v>
      </c>
      <c r="E66" t="s">
        <v>1650</v>
      </c>
      <c r="F66"/>
      <c r="G66"/>
      <c r="H66"/>
      <c r="M66">
        <v>95</v>
      </c>
      <c r="N66" t="s">
        <v>89</v>
      </c>
      <c r="O66" t="s">
        <v>88</v>
      </c>
      <c r="P66" t="s">
        <v>1890</v>
      </c>
      <c r="Q66" t="s">
        <v>1639</v>
      </c>
      <c r="R66" s="88">
        <v>0</v>
      </c>
      <c r="S66" s="88">
        <v>251825</v>
      </c>
    </row>
    <row r="67" spans="1:19">
      <c r="A67" s="1"/>
      <c r="B67"/>
      <c r="C67"/>
      <c r="D67" t="s">
        <v>1641</v>
      </c>
      <c r="E67" t="s">
        <v>1651</v>
      </c>
      <c r="F67"/>
      <c r="G67"/>
      <c r="H67"/>
      <c r="M67">
        <v>95</v>
      </c>
      <c r="N67" t="s">
        <v>89</v>
      </c>
      <c r="O67" t="s">
        <v>88</v>
      </c>
      <c r="P67" t="s">
        <v>1891</v>
      </c>
      <c r="Q67" t="s">
        <v>1639</v>
      </c>
      <c r="R67" s="88">
        <v>0</v>
      </c>
      <c r="S67" s="88">
        <v>180000</v>
      </c>
    </row>
    <row r="68" spans="1:19">
      <c r="A68" s="1"/>
      <c r="B68"/>
      <c r="C68"/>
      <c r="D68" t="s">
        <v>1620</v>
      </c>
      <c r="E68" t="s">
        <v>1619</v>
      </c>
      <c r="F68"/>
      <c r="G68"/>
      <c r="H68"/>
      <c r="M68">
        <v>95</v>
      </c>
      <c r="N68" t="s">
        <v>89</v>
      </c>
      <c r="O68" t="s">
        <v>88</v>
      </c>
      <c r="P68" t="s">
        <v>1889</v>
      </c>
      <c r="Q68" t="s">
        <v>1639</v>
      </c>
      <c r="R68" s="88">
        <v>0</v>
      </c>
      <c r="S68" s="88">
        <v>88000</v>
      </c>
    </row>
    <row r="69" spans="1:19">
      <c r="A69" s="1"/>
      <c r="B69"/>
      <c r="C69"/>
      <c r="D69" s="96"/>
      <c r="E69"/>
      <c r="F69"/>
      <c r="G69"/>
      <c r="H69"/>
      <c r="M69">
        <v>95</v>
      </c>
      <c r="N69" t="s">
        <v>89</v>
      </c>
      <c r="O69" t="s">
        <v>88</v>
      </c>
      <c r="P69" t="s">
        <v>1871</v>
      </c>
      <c r="Q69" t="s">
        <v>1639</v>
      </c>
      <c r="R69" s="88">
        <v>0</v>
      </c>
      <c r="S69" s="88">
        <v>10008</v>
      </c>
    </row>
    <row r="70" spans="1:19">
      <c r="A70" s="1"/>
      <c r="B70"/>
      <c r="C70"/>
      <c r="D70"/>
      <c r="E70"/>
      <c r="F70"/>
      <c r="G70"/>
      <c r="H70"/>
      <c r="M70">
        <v>86</v>
      </c>
      <c r="N70" t="s">
        <v>71</v>
      </c>
      <c r="O70" t="s">
        <v>70</v>
      </c>
      <c r="P70" t="s">
        <v>1882</v>
      </c>
      <c r="Q70" t="s">
        <v>1639</v>
      </c>
      <c r="R70" s="88">
        <v>0</v>
      </c>
      <c r="S70" s="88">
        <v>256000</v>
      </c>
    </row>
    <row r="71" spans="1:19">
      <c r="A71" s="1"/>
      <c r="B71" s="97" t="s">
        <v>1652</v>
      </c>
      <c r="C71" s="89" t="s">
        <v>1678</v>
      </c>
      <c r="E71"/>
      <c r="F71"/>
      <c r="G71"/>
      <c r="H71"/>
      <c r="M71">
        <v>86</v>
      </c>
      <c r="N71" t="s">
        <v>71</v>
      </c>
      <c r="O71" t="s">
        <v>70</v>
      </c>
      <c r="P71" t="s">
        <v>1883</v>
      </c>
      <c r="Q71" t="s">
        <v>1639</v>
      </c>
      <c r="R71" s="88">
        <v>0</v>
      </c>
      <c r="S71" s="88">
        <v>32000</v>
      </c>
    </row>
    <row r="72" spans="1:19">
      <c r="A72" s="1"/>
      <c r="B72"/>
      <c r="C72" s="89" t="s">
        <v>1653</v>
      </c>
      <c r="D72"/>
      <c r="E72"/>
      <c r="F72"/>
      <c r="G72"/>
      <c r="H72"/>
      <c r="M72">
        <v>86</v>
      </c>
      <c r="N72" t="s">
        <v>71</v>
      </c>
      <c r="O72" t="s">
        <v>70</v>
      </c>
      <c r="P72" t="s">
        <v>1884</v>
      </c>
      <c r="Q72" t="s">
        <v>1639</v>
      </c>
      <c r="R72" s="88">
        <v>0</v>
      </c>
      <c r="S72" s="88">
        <v>42000</v>
      </c>
    </row>
    <row r="73" spans="1:19">
      <c r="A73" s="1"/>
      <c r="B73" s="97" t="s">
        <v>1654</v>
      </c>
      <c r="C73" s="89" t="s">
        <v>1655</v>
      </c>
      <c r="D73"/>
      <c r="E73"/>
      <c r="F73"/>
      <c r="G73"/>
      <c r="H73"/>
      <c r="M73">
        <v>86</v>
      </c>
      <c r="N73" t="s">
        <v>71</v>
      </c>
      <c r="O73" t="s">
        <v>70</v>
      </c>
      <c r="P73" t="s">
        <v>1903</v>
      </c>
      <c r="Q73" t="s">
        <v>1639</v>
      </c>
      <c r="R73" s="88">
        <v>0</v>
      </c>
      <c r="S73" s="88">
        <v>1000001</v>
      </c>
    </row>
    <row r="74" spans="1:19">
      <c r="B74" s="97" t="s">
        <v>1656</v>
      </c>
      <c r="C74" s="89" t="s">
        <v>1657</v>
      </c>
      <c r="D74"/>
      <c r="E74"/>
      <c r="F74"/>
      <c r="G74"/>
      <c r="H74"/>
      <c r="M74">
        <v>89</v>
      </c>
      <c r="N74" t="s">
        <v>116</v>
      </c>
      <c r="O74" t="s">
        <v>115</v>
      </c>
      <c r="P74" t="s">
        <v>1906</v>
      </c>
      <c r="Q74" t="s">
        <v>1639</v>
      </c>
      <c r="R74" s="88">
        <v>0</v>
      </c>
      <c r="S74" s="88">
        <v>-4258</v>
      </c>
    </row>
    <row r="75" spans="1:19">
      <c r="A75" s="1"/>
      <c r="B75" s="97" t="s">
        <v>1658</v>
      </c>
      <c r="C75" s="89" t="s">
        <v>1659</v>
      </c>
      <c r="D75"/>
      <c r="E75"/>
      <c r="F75"/>
      <c r="G75"/>
      <c r="H75"/>
      <c r="M75">
        <v>89</v>
      </c>
      <c r="N75" t="s">
        <v>118</v>
      </c>
      <c r="O75" t="s">
        <v>117</v>
      </c>
      <c r="P75" t="s">
        <v>1892</v>
      </c>
      <c r="Q75" t="s">
        <v>1639</v>
      </c>
      <c r="R75" s="88">
        <v>0</v>
      </c>
      <c r="S75" s="88">
        <v>100000</v>
      </c>
    </row>
    <row r="76" spans="1:19">
      <c r="A76" s="1"/>
      <c r="B76" s="97" t="s">
        <v>1660</v>
      </c>
      <c r="C76" s="89" t="s">
        <v>1661</v>
      </c>
      <c r="D76"/>
      <c r="E76"/>
      <c r="F76"/>
      <c r="G76"/>
      <c r="H76"/>
      <c r="M76">
        <v>89</v>
      </c>
      <c r="N76" t="s">
        <v>118</v>
      </c>
      <c r="O76" t="s">
        <v>117</v>
      </c>
      <c r="P76" t="s">
        <v>1893</v>
      </c>
      <c r="Q76" t="s">
        <v>1639</v>
      </c>
      <c r="R76" s="88">
        <v>0</v>
      </c>
      <c r="S76" s="88">
        <v>50000</v>
      </c>
    </row>
    <row r="77" spans="1:19">
      <c r="B77" s="97" t="s">
        <v>1662</v>
      </c>
      <c r="C77" s="89" t="s">
        <v>1663</v>
      </c>
      <c r="D77"/>
      <c r="E77"/>
      <c r="F77"/>
      <c r="G77"/>
      <c r="H77"/>
      <c r="M77">
        <v>89</v>
      </c>
      <c r="N77" t="s">
        <v>118</v>
      </c>
      <c r="O77" t="s">
        <v>117</v>
      </c>
      <c r="P77" t="s">
        <v>1894</v>
      </c>
      <c r="Q77" t="s">
        <v>1639</v>
      </c>
      <c r="R77" s="88">
        <v>0</v>
      </c>
      <c r="S77" s="88">
        <v>20000</v>
      </c>
    </row>
    <row r="78" spans="1:19">
      <c r="A78" s="1"/>
      <c r="B78" s="97" t="s">
        <v>1664</v>
      </c>
      <c r="C78" s="89" t="s">
        <v>1665</v>
      </c>
      <c r="D78"/>
      <c r="E78"/>
      <c r="F78"/>
      <c r="G78"/>
      <c r="H78"/>
      <c r="M78" t="s">
        <v>1821</v>
      </c>
      <c r="N78" t="s">
        <v>89</v>
      </c>
      <c r="O78" t="s">
        <v>88</v>
      </c>
      <c r="P78" t="s">
        <v>1620</v>
      </c>
      <c r="Q78" t="s">
        <v>1621</v>
      </c>
      <c r="R78" s="88">
        <v>149950</v>
      </c>
      <c r="S78" s="88">
        <v>149950</v>
      </c>
    </row>
    <row r="79" spans="1:19">
      <c r="B79" s="97" t="s">
        <v>1666</v>
      </c>
      <c r="C79" s="89" t="s">
        <v>1667</v>
      </c>
      <c r="D79"/>
      <c r="E79"/>
      <c r="F79"/>
      <c r="G79"/>
      <c r="H79"/>
      <c r="M79">
        <v>99</v>
      </c>
      <c r="N79" t="s">
        <v>98</v>
      </c>
      <c r="O79" t="s">
        <v>97</v>
      </c>
      <c r="P79" t="s">
        <v>1907</v>
      </c>
      <c r="Q79" t="s">
        <v>1639</v>
      </c>
      <c r="R79" s="88">
        <v>0</v>
      </c>
      <c r="S79" s="88">
        <v>-127206</v>
      </c>
    </row>
    <row r="80" spans="1:19">
      <c r="A80" s="1"/>
      <c r="B80" s="97" t="s">
        <v>1668</v>
      </c>
      <c r="C80" s="89" t="s">
        <v>1669</v>
      </c>
      <c r="E80"/>
      <c r="F80"/>
      <c r="G80"/>
      <c r="H80"/>
      <c r="M80" t="s">
        <v>1550</v>
      </c>
      <c r="R80" s="88">
        <v>-40682526</v>
      </c>
      <c r="S80" s="88">
        <v>-28540433.114500009</v>
      </c>
    </row>
    <row r="81" spans="1:8">
      <c r="A81" s="1"/>
      <c r="B81" s="97"/>
      <c r="C81"/>
      <c r="F81"/>
      <c r="G81"/>
      <c r="H81"/>
    </row>
    <row r="82" spans="1:8" ht="18.75">
      <c r="B82"/>
      <c r="C82" s="98" t="s">
        <v>1670</v>
      </c>
      <c r="D82"/>
      <c r="E82"/>
      <c r="F82"/>
      <c r="G82"/>
      <c r="H82"/>
    </row>
    <row r="83" spans="1:8">
      <c r="B83" s="97" t="s">
        <v>1671</v>
      </c>
      <c r="C83" s="89" t="s">
        <v>1672</v>
      </c>
      <c r="D83"/>
      <c r="F83"/>
      <c r="G83"/>
      <c r="H83"/>
    </row>
    <row r="84" spans="1:8">
      <c r="A84" s="1"/>
      <c r="B84" s="97" t="s">
        <v>1673</v>
      </c>
      <c r="C84" s="89" t="s">
        <v>1674</v>
      </c>
      <c r="D84"/>
      <c r="E84"/>
      <c r="F84"/>
      <c r="G84"/>
      <c r="H84"/>
    </row>
    <row r="85" spans="1:8">
      <c r="A85" s="1"/>
      <c r="B85"/>
      <c r="C85"/>
      <c r="D85"/>
      <c r="E85" s="99" t="s">
        <v>1675</v>
      </c>
      <c r="F85"/>
      <c r="G85"/>
      <c r="H85" s="99" t="s">
        <v>1675</v>
      </c>
    </row>
    <row r="86" spans="1:8">
      <c r="E86" s="100">
        <f>IFERROR(VLOOKUP(D86,ReportFieldFill,2,FALSE),D86)</f>
        <v>0</v>
      </c>
      <c r="F86"/>
      <c r="G86" s="88">
        <f>G87-F87</f>
        <v>0</v>
      </c>
      <c r="H86" s="101">
        <f>G86-F86</f>
        <v>0</v>
      </c>
    </row>
    <row r="87" spans="1:8">
      <c r="A87" s="1"/>
      <c r="B87" s="89" t="s">
        <v>1676</v>
      </c>
      <c r="C87"/>
      <c r="D87" s="102" t="s">
        <v>1677</v>
      </c>
      <c r="E87"/>
      <c r="F87" s="103">
        <f>SUBTOTAL(9,F88:F277)</f>
        <v>0</v>
      </c>
      <c r="G87" s="103">
        <f>SUBTOTAL(9,G88:G277)</f>
        <v>0</v>
      </c>
      <c r="H87" s="103">
        <f>SUBTOTAL(9,H88:H277)</f>
        <v>0</v>
      </c>
    </row>
    <row r="88" spans="1:8">
      <c r="A88" s="1" t="s">
        <v>8</v>
      </c>
      <c r="B88" t="s">
        <v>1628</v>
      </c>
      <c r="C88" t="s">
        <v>1626</v>
      </c>
      <c r="D88" t="s">
        <v>53</v>
      </c>
      <c r="E88" t="s">
        <v>52</v>
      </c>
      <c r="F88" t="s">
        <v>219</v>
      </c>
      <c r="G88" t="s">
        <v>263</v>
      </c>
      <c r="H88" t="s">
        <v>662</v>
      </c>
    </row>
    <row r="89" spans="1:8">
      <c r="A89" s="1"/>
      <c r="B89"/>
      <c r="C89"/>
      <c r="D89"/>
      <c r="E89"/>
      <c r="F89"/>
      <c r="G89"/>
      <c r="H89"/>
    </row>
    <row r="90" spans="1:8">
      <c r="A90" s="1"/>
      <c r="B90"/>
      <c r="C90"/>
      <c r="D90"/>
      <c r="E90"/>
      <c r="F90"/>
      <c r="G90"/>
      <c r="H90"/>
    </row>
    <row r="91" spans="1:8">
      <c r="A91" s="1"/>
      <c r="B91"/>
      <c r="C91"/>
      <c r="D91"/>
      <c r="E91"/>
      <c r="F91"/>
      <c r="G91"/>
      <c r="H91"/>
    </row>
    <row r="92" spans="1:8">
      <c r="A92" s="1"/>
      <c r="B92"/>
      <c r="C92"/>
      <c r="D92"/>
      <c r="E92"/>
      <c r="F92"/>
      <c r="G92"/>
      <c r="H92"/>
    </row>
    <row r="93" spans="1:8">
      <c r="A93" s="1"/>
      <c r="B93"/>
      <c r="C93"/>
      <c r="D93"/>
      <c r="E93"/>
      <c r="F93"/>
      <c r="G93"/>
      <c r="H93"/>
    </row>
    <row r="94" spans="1:8">
      <c r="A94" s="1"/>
      <c r="B94"/>
      <c r="C94"/>
      <c r="D94"/>
      <c r="E94"/>
      <c r="F94"/>
      <c r="G94"/>
      <c r="H94"/>
    </row>
    <row r="95" spans="1:8">
      <c r="A95" s="1"/>
      <c r="B95"/>
      <c r="C95"/>
      <c r="D95"/>
      <c r="E95"/>
      <c r="F95"/>
      <c r="G95"/>
      <c r="H95"/>
    </row>
    <row r="96" spans="1:8">
      <c r="A96" s="1"/>
      <c r="B96"/>
      <c r="C96"/>
      <c r="D96"/>
      <c r="E96"/>
      <c r="F96"/>
      <c r="G96"/>
      <c r="H96"/>
    </row>
    <row r="97" spans="1:8">
      <c r="A97" s="1"/>
      <c r="B97"/>
      <c r="C97"/>
      <c r="D97"/>
      <c r="E97"/>
      <c r="F97"/>
      <c r="G97"/>
      <c r="H97"/>
    </row>
    <row r="98" spans="1:8">
      <c r="A98" s="1"/>
      <c r="B98"/>
      <c r="C98"/>
      <c r="D98"/>
      <c r="E98"/>
      <c r="F98"/>
      <c r="G98"/>
      <c r="H98"/>
    </row>
    <row r="99" spans="1:8">
      <c r="A99" s="1"/>
      <c r="B99"/>
      <c r="C99"/>
      <c r="D99"/>
      <c r="E99"/>
      <c r="F99"/>
      <c r="G99"/>
      <c r="H99"/>
    </row>
    <row r="100" spans="1:8">
      <c r="A100" s="1"/>
      <c r="B100"/>
      <c r="C100"/>
      <c r="D100"/>
      <c r="E100"/>
      <c r="F100"/>
      <c r="G100"/>
      <c r="H100"/>
    </row>
    <row r="101" spans="1:8">
      <c r="A101" s="1"/>
      <c r="B101"/>
      <c r="C101"/>
      <c r="D101"/>
      <c r="E101"/>
      <c r="F101"/>
      <c r="G101"/>
      <c r="H101"/>
    </row>
    <row r="102" spans="1:8">
      <c r="A102" s="1"/>
      <c r="B102"/>
      <c r="C102"/>
      <c r="D102"/>
      <c r="E102"/>
      <c r="F102"/>
      <c r="G102"/>
      <c r="H102"/>
    </row>
    <row r="103" spans="1:8">
      <c r="A103" s="1"/>
      <c r="B103"/>
      <c r="C103"/>
      <c r="D103"/>
      <c r="E103"/>
      <c r="F103"/>
      <c r="G103"/>
      <c r="H103"/>
    </row>
    <row r="104" spans="1:8">
      <c r="A104" s="1"/>
      <c r="B104"/>
      <c r="C104"/>
      <c r="D104"/>
      <c r="E104"/>
      <c r="F104"/>
      <c r="G104"/>
      <c r="H104"/>
    </row>
    <row r="105" spans="1:8">
      <c r="A105" s="1"/>
      <c r="B105"/>
      <c r="C105"/>
      <c r="D105"/>
      <c r="E105"/>
      <c r="F105"/>
      <c r="G105"/>
      <c r="H105"/>
    </row>
    <row r="106" spans="1:8">
      <c r="A106" s="1"/>
      <c r="B106"/>
      <c r="C106"/>
      <c r="D106"/>
      <c r="E106"/>
      <c r="F106"/>
      <c r="G106"/>
      <c r="H106"/>
    </row>
    <row r="107" spans="1:8">
      <c r="A107" s="1"/>
      <c r="B107"/>
      <c r="C107"/>
      <c r="D107"/>
      <c r="E107"/>
      <c r="F107"/>
      <c r="G107"/>
      <c r="H107"/>
    </row>
    <row r="108" spans="1:8">
      <c r="A108" s="1"/>
      <c r="B108"/>
      <c r="C108"/>
      <c r="D108"/>
      <c r="E108"/>
      <c r="F108"/>
      <c r="G108"/>
      <c r="H108"/>
    </row>
    <row r="109" spans="1:8">
      <c r="A109" s="1"/>
      <c r="B109"/>
      <c r="C109"/>
      <c r="D109"/>
      <c r="E109"/>
      <c r="F109"/>
      <c r="G109"/>
      <c r="H109"/>
    </row>
    <row r="110" spans="1:8">
      <c r="A110" s="1"/>
      <c r="B110"/>
      <c r="C110"/>
      <c r="D110"/>
      <c r="E110"/>
      <c r="F110"/>
      <c r="G110"/>
      <c r="H110"/>
    </row>
    <row r="111" spans="1:8">
      <c r="A111" s="1"/>
      <c r="B111"/>
      <c r="C111"/>
      <c r="D111"/>
      <c r="E111"/>
      <c r="F111"/>
      <c r="G111"/>
      <c r="H111"/>
    </row>
    <row r="112" spans="1:8">
      <c r="A112" s="1"/>
      <c r="B112"/>
      <c r="C112"/>
      <c r="D112"/>
      <c r="E112"/>
      <c r="F112"/>
      <c r="G112"/>
      <c r="H112"/>
    </row>
    <row r="113" spans="1:8">
      <c r="A113" s="1"/>
      <c r="B113"/>
      <c r="C113"/>
      <c r="D113"/>
      <c r="E113"/>
      <c r="F113"/>
      <c r="G113"/>
      <c r="H113"/>
    </row>
    <row r="114" spans="1:8">
      <c r="A114" s="1"/>
      <c r="B114"/>
      <c r="C114"/>
      <c r="D114"/>
      <c r="E114"/>
      <c r="F114"/>
      <c r="G114"/>
      <c r="H114"/>
    </row>
    <row r="115" spans="1:8">
      <c r="A115" s="1"/>
      <c r="B115"/>
      <c r="C115"/>
      <c r="D115"/>
      <c r="E115"/>
      <c r="F115"/>
      <c r="G115"/>
      <c r="H115"/>
    </row>
    <row r="116" spans="1:8">
      <c r="A116" s="1"/>
      <c r="B116"/>
      <c r="C116"/>
      <c r="D116"/>
      <c r="E116"/>
      <c r="F116"/>
      <c r="G116"/>
      <c r="H116"/>
    </row>
    <row r="117" spans="1:8">
      <c r="A117" s="1"/>
      <c r="B117"/>
      <c r="C117"/>
      <c r="D117"/>
      <c r="E117"/>
      <c r="F117"/>
      <c r="G117"/>
      <c r="H117"/>
    </row>
    <row r="118" spans="1:8">
      <c r="A118" s="1"/>
      <c r="B118"/>
      <c r="C118"/>
      <c r="D118"/>
      <c r="E118"/>
      <c r="F118"/>
      <c r="G118"/>
      <c r="H118"/>
    </row>
    <row r="119" spans="1:8">
      <c r="A119" s="1"/>
      <c r="B119"/>
      <c r="C119"/>
      <c r="D119"/>
      <c r="E119"/>
      <c r="F119"/>
      <c r="G119"/>
      <c r="H119"/>
    </row>
    <row r="120" spans="1:8">
      <c r="A120" s="1"/>
      <c r="B120"/>
      <c r="C120"/>
      <c r="D120"/>
      <c r="E120"/>
      <c r="F120"/>
      <c r="G120"/>
      <c r="H120"/>
    </row>
    <row r="121" spans="1:8">
      <c r="A121" s="1"/>
      <c r="B121"/>
      <c r="C121"/>
      <c r="D121"/>
      <c r="E121"/>
      <c r="F121"/>
      <c r="G121"/>
      <c r="H121"/>
    </row>
    <row r="122" spans="1:8">
      <c r="A122" s="1"/>
      <c r="B122"/>
      <c r="C122"/>
      <c r="D122"/>
      <c r="E122"/>
      <c r="F122"/>
      <c r="G122"/>
      <c r="H122"/>
    </row>
    <row r="123" spans="1:8">
      <c r="A123" s="1"/>
      <c r="B123"/>
      <c r="C123"/>
      <c r="D123"/>
      <c r="E123"/>
      <c r="F123"/>
      <c r="G123"/>
      <c r="H123"/>
    </row>
    <row r="124" spans="1:8">
      <c r="A124" s="1"/>
      <c r="B124"/>
      <c r="C124"/>
      <c r="D124"/>
      <c r="E124"/>
      <c r="F124"/>
      <c r="G124"/>
      <c r="H124"/>
    </row>
    <row r="125" spans="1:8">
      <c r="A125" s="1"/>
      <c r="B125"/>
      <c r="C125"/>
      <c r="D125"/>
      <c r="E125"/>
      <c r="F125"/>
      <c r="G125"/>
      <c r="H125"/>
    </row>
    <row r="126" spans="1:8">
      <c r="A126" s="1"/>
      <c r="B126"/>
      <c r="C126"/>
      <c r="D126"/>
      <c r="E126"/>
      <c r="F126"/>
      <c r="G126"/>
      <c r="H126"/>
    </row>
    <row r="127" spans="1:8">
      <c r="A127" s="1"/>
      <c r="B127"/>
      <c r="C127"/>
      <c r="D127"/>
      <c r="E127"/>
      <c r="F127"/>
      <c r="G127"/>
      <c r="H127"/>
    </row>
    <row r="128" spans="1:8">
      <c r="A128" s="1"/>
      <c r="B128"/>
      <c r="C128"/>
      <c r="D128"/>
      <c r="E128"/>
      <c r="F128"/>
      <c r="G128"/>
      <c r="H128"/>
    </row>
    <row r="129" spans="1:8">
      <c r="A129" s="1"/>
      <c r="B129"/>
      <c r="C129"/>
      <c r="D129"/>
      <c r="E129"/>
      <c r="F129"/>
      <c r="G129"/>
      <c r="H129"/>
    </row>
    <row r="130" spans="1:8">
      <c r="A130" s="1"/>
      <c r="B130"/>
      <c r="C130"/>
      <c r="D130"/>
      <c r="E130"/>
      <c r="F130"/>
      <c r="G130"/>
      <c r="H130"/>
    </row>
    <row r="131" spans="1:8">
      <c r="A131" s="1"/>
      <c r="B131"/>
      <c r="C131"/>
      <c r="D131"/>
      <c r="E131"/>
      <c r="F131"/>
      <c r="G131"/>
      <c r="H131"/>
    </row>
    <row r="132" spans="1:8">
      <c r="A132" s="1"/>
      <c r="B132"/>
      <c r="C132"/>
      <c r="D132"/>
      <c r="E132"/>
      <c r="F132"/>
      <c r="G132"/>
      <c r="H132"/>
    </row>
    <row r="133" spans="1:8">
      <c r="A133" s="1"/>
      <c r="B133"/>
      <c r="C133"/>
      <c r="D133"/>
      <c r="E133"/>
      <c r="F133"/>
      <c r="G133"/>
      <c r="H133"/>
    </row>
    <row r="134" spans="1:8">
      <c r="A134" s="1"/>
      <c r="B134"/>
      <c r="C134"/>
      <c r="D134"/>
      <c r="E134"/>
      <c r="F134"/>
      <c r="G134"/>
      <c r="H134"/>
    </row>
    <row r="135" spans="1:8">
      <c r="A135" s="1"/>
      <c r="B135"/>
      <c r="C135"/>
      <c r="D135"/>
      <c r="E135"/>
      <c r="F135"/>
      <c r="G135"/>
      <c r="H135"/>
    </row>
    <row r="136" spans="1:8">
      <c r="A136" s="1"/>
      <c r="B136"/>
      <c r="C136"/>
      <c r="D136"/>
      <c r="E136"/>
      <c r="F136"/>
      <c r="G136"/>
      <c r="H136"/>
    </row>
    <row r="137" spans="1:8">
      <c r="A137" s="1"/>
      <c r="B137"/>
      <c r="C137"/>
      <c r="D137"/>
      <c r="E137"/>
      <c r="F137"/>
      <c r="G137"/>
      <c r="H137"/>
    </row>
    <row r="138" spans="1:8">
      <c r="A138" s="1"/>
      <c r="B138"/>
      <c r="C138"/>
      <c r="D138"/>
      <c r="E138"/>
      <c r="F138"/>
      <c r="G138"/>
      <c r="H138"/>
    </row>
    <row r="139" spans="1:8">
      <c r="A139" s="1"/>
      <c r="B139"/>
      <c r="C139"/>
      <c r="D139"/>
      <c r="E139"/>
      <c r="F139"/>
      <c r="G139"/>
      <c r="H139"/>
    </row>
    <row r="140" spans="1:8">
      <c r="A140" s="1"/>
      <c r="B140"/>
      <c r="C140"/>
      <c r="D140"/>
      <c r="E140"/>
      <c r="F140"/>
      <c r="G140"/>
      <c r="H140"/>
    </row>
    <row r="141" spans="1:8">
      <c r="A141" s="1"/>
      <c r="B141"/>
      <c r="C141"/>
      <c r="D141"/>
      <c r="E141"/>
      <c r="F141"/>
      <c r="G141"/>
      <c r="H141"/>
    </row>
    <row r="142" spans="1:8">
      <c r="A142" s="1"/>
      <c r="B142"/>
      <c r="C142"/>
      <c r="D142"/>
      <c r="E142"/>
      <c r="F142"/>
      <c r="G142"/>
      <c r="H142"/>
    </row>
    <row r="143" spans="1:8">
      <c r="A143" s="1"/>
      <c r="B143"/>
      <c r="C143"/>
      <c r="D143"/>
      <c r="E143"/>
      <c r="F143"/>
      <c r="G143"/>
      <c r="H143"/>
    </row>
    <row r="144" spans="1:8">
      <c r="A144" s="1"/>
      <c r="B144"/>
      <c r="C144"/>
      <c r="D144"/>
      <c r="E144"/>
      <c r="F144"/>
      <c r="G144"/>
      <c r="H144"/>
    </row>
    <row r="145" spans="1:8">
      <c r="A145" s="1"/>
      <c r="B145"/>
      <c r="C145"/>
      <c r="D145"/>
      <c r="E145"/>
      <c r="F145"/>
      <c r="G145"/>
      <c r="H145"/>
    </row>
    <row r="146" spans="1:8">
      <c r="A146" s="1"/>
      <c r="B146"/>
      <c r="C146"/>
      <c r="D146"/>
      <c r="E146"/>
      <c r="F146"/>
      <c r="G146"/>
      <c r="H146"/>
    </row>
    <row r="147" spans="1:8">
      <c r="A147" s="1"/>
      <c r="B147"/>
      <c r="C147"/>
      <c r="D147"/>
      <c r="E147"/>
      <c r="F147"/>
      <c r="G147"/>
      <c r="H147"/>
    </row>
    <row r="148" spans="1:8">
      <c r="A148" s="1"/>
      <c r="B148"/>
      <c r="C148"/>
      <c r="D148"/>
      <c r="E148"/>
      <c r="F148"/>
      <c r="G148"/>
      <c r="H148"/>
    </row>
    <row r="149" spans="1:8">
      <c r="A149" s="1"/>
      <c r="B149"/>
      <c r="C149"/>
      <c r="D149"/>
      <c r="E149"/>
      <c r="F149"/>
      <c r="G149"/>
      <c r="H149"/>
    </row>
    <row r="150" spans="1:8">
      <c r="A150" s="1"/>
      <c r="B150"/>
      <c r="C150"/>
      <c r="D150"/>
      <c r="E150"/>
      <c r="F150"/>
      <c r="G150"/>
      <c r="H150"/>
    </row>
    <row r="151" spans="1:8">
      <c r="A151" s="1"/>
      <c r="B151"/>
      <c r="C151"/>
      <c r="D151"/>
      <c r="E151"/>
      <c r="F151"/>
      <c r="G151"/>
      <c r="H151"/>
    </row>
    <row r="152" spans="1:8">
      <c r="A152" s="1"/>
      <c r="B152"/>
      <c r="C152"/>
      <c r="D152"/>
      <c r="E152"/>
      <c r="F152"/>
      <c r="G152"/>
      <c r="H152"/>
    </row>
    <row r="153" spans="1:8">
      <c r="A153" s="1"/>
      <c r="B153"/>
      <c r="C153"/>
      <c r="D153"/>
      <c r="E153"/>
      <c r="F153"/>
      <c r="G153"/>
      <c r="H153"/>
    </row>
    <row r="154" spans="1:8">
      <c r="A154" s="1"/>
      <c r="B154"/>
      <c r="C154"/>
      <c r="D154"/>
      <c r="E154"/>
      <c r="F154"/>
      <c r="G154"/>
      <c r="H154"/>
    </row>
    <row r="155" spans="1:8">
      <c r="A155" s="1"/>
      <c r="B155"/>
      <c r="C155"/>
      <c r="D155"/>
      <c r="E155"/>
      <c r="F155"/>
      <c r="G155"/>
      <c r="H155"/>
    </row>
    <row r="156" spans="1:8">
      <c r="A156" s="1"/>
      <c r="B156"/>
      <c r="C156"/>
      <c r="D156"/>
      <c r="E156"/>
      <c r="F156"/>
      <c r="G156"/>
      <c r="H156"/>
    </row>
    <row r="157" spans="1:8">
      <c r="A157" s="1"/>
      <c r="B157"/>
      <c r="C157"/>
      <c r="D157"/>
      <c r="E157"/>
      <c r="F157"/>
      <c r="G157"/>
      <c r="H157"/>
    </row>
    <row r="158" spans="1:8">
      <c r="A158" s="1"/>
      <c r="B158"/>
      <c r="C158"/>
      <c r="D158"/>
      <c r="E158"/>
      <c r="F158"/>
      <c r="G158"/>
      <c r="H158"/>
    </row>
    <row r="159" spans="1:8">
      <c r="A159" s="1"/>
      <c r="B159"/>
      <c r="C159"/>
      <c r="D159"/>
      <c r="E159"/>
      <c r="F159"/>
      <c r="G159"/>
      <c r="H159"/>
    </row>
    <row r="160" spans="1:8">
      <c r="A160" s="1"/>
      <c r="B160"/>
      <c r="C160"/>
      <c r="D160"/>
      <c r="E160"/>
      <c r="F160"/>
      <c r="G160"/>
      <c r="H160"/>
    </row>
    <row r="161" spans="1:8">
      <c r="A161" s="1"/>
      <c r="B161"/>
      <c r="C161"/>
      <c r="D161"/>
      <c r="E161"/>
      <c r="F161"/>
      <c r="G161"/>
      <c r="H161"/>
    </row>
    <row r="162" spans="1:8">
      <c r="A162" s="1"/>
      <c r="B162"/>
      <c r="C162"/>
      <c r="D162"/>
      <c r="E162"/>
      <c r="F162"/>
      <c r="G162"/>
      <c r="H162"/>
    </row>
    <row r="163" spans="1:8">
      <c r="A163" s="1"/>
      <c r="B163"/>
      <c r="C163"/>
      <c r="D163"/>
      <c r="E163"/>
      <c r="F163"/>
      <c r="G163"/>
      <c r="H163"/>
    </row>
    <row r="164" spans="1:8">
      <c r="A164" s="1"/>
      <c r="B164"/>
      <c r="C164"/>
      <c r="D164"/>
      <c r="E164"/>
      <c r="F164"/>
      <c r="G164"/>
      <c r="H164"/>
    </row>
    <row r="165" spans="1:8">
      <c r="A165" s="1"/>
      <c r="B165"/>
      <c r="C165"/>
      <c r="D165"/>
      <c r="E165"/>
      <c r="F165"/>
      <c r="G165"/>
      <c r="H165"/>
    </row>
    <row r="166" spans="1:8">
      <c r="A166" s="1"/>
      <c r="B166"/>
      <c r="C166"/>
      <c r="D166"/>
      <c r="E166"/>
      <c r="F166"/>
      <c r="G166"/>
      <c r="H166"/>
    </row>
    <row r="167" spans="1:8">
      <c r="A167" s="1"/>
      <c r="B167"/>
      <c r="C167"/>
      <c r="D167"/>
      <c r="E167"/>
      <c r="F167"/>
      <c r="G167"/>
      <c r="H167"/>
    </row>
    <row r="168" spans="1:8">
      <c r="A168" s="1"/>
      <c r="B168"/>
      <c r="C168"/>
      <c r="D168"/>
      <c r="E168"/>
      <c r="F168"/>
      <c r="G168"/>
      <c r="H168"/>
    </row>
    <row r="169" spans="1:8">
      <c r="A169" s="1"/>
      <c r="B169"/>
      <c r="C169"/>
      <c r="D169"/>
      <c r="E169"/>
      <c r="F169"/>
      <c r="G169"/>
      <c r="H169"/>
    </row>
    <row r="170" spans="1:8">
      <c r="A170" s="1"/>
      <c r="B170"/>
      <c r="C170"/>
      <c r="D170"/>
      <c r="E170"/>
      <c r="F170"/>
      <c r="G170"/>
      <c r="H170"/>
    </row>
    <row r="171" spans="1:8">
      <c r="A171" s="1"/>
      <c r="B171"/>
      <c r="C171"/>
      <c r="D171"/>
      <c r="E171"/>
      <c r="F171"/>
      <c r="G171"/>
      <c r="H171"/>
    </row>
    <row r="172" spans="1:8">
      <c r="A172" s="1"/>
      <c r="B172"/>
      <c r="C172"/>
      <c r="D172"/>
      <c r="E172"/>
      <c r="F172"/>
      <c r="G172"/>
      <c r="H172"/>
    </row>
    <row r="173" spans="1:8">
      <c r="A173" s="1"/>
      <c r="B173"/>
      <c r="C173"/>
      <c r="D173"/>
      <c r="E173"/>
      <c r="F173"/>
      <c r="G173"/>
      <c r="H173"/>
    </row>
    <row r="174" spans="1:8">
      <c r="A174" s="1"/>
      <c r="B174"/>
      <c r="C174"/>
      <c r="D174"/>
      <c r="E174"/>
      <c r="F174"/>
      <c r="G174"/>
      <c r="H174"/>
    </row>
    <row r="175" spans="1:8">
      <c r="A175" s="1"/>
      <c r="B175"/>
      <c r="C175"/>
      <c r="D175"/>
      <c r="E175"/>
      <c r="F175"/>
      <c r="G175"/>
      <c r="H175"/>
    </row>
    <row r="176" spans="1:8">
      <c r="A176" s="1"/>
      <c r="B176"/>
      <c r="C176"/>
      <c r="D176"/>
      <c r="E176"/>
      <c r="F176"/>
      <c r="G176"/>
      <c r="H176"/>
    </row>
    <row r="177" spans="1:8">
      <c r="A177" s="1"/>
      <c r="B177"/>
      <c r="C177"/>
      <c r="D177"/>
      <c r="E177"/>
      <c r="F177"/>
      <c r="G177"/>
      <c r="H177"/>
    </row>
    <row r="178" spans="1:8">
      <c r="A178" s="1"/>
      <c r="B178"/>
      <c r="C178"/>
      <c r="D178"/>
      <c r="E178"/>
      <c r="F178"/>
      <c r="G178"/>
      <c r="H178"/>
    </row>
    <row r="179" spans="1:8">
      <c r="A179" s="1"/>
      <c r="B179"/>
      <c r="C179"/>
      <c r="D179"/>
      <c r="E179"/>
      <c r="F179"/>
      <c r="G179"/>
      <c r="H179"/>
    </row>
    <row r="180" spans="1:8">
      <c r="A180" s="1"/>
      <c r="B180"/>
      <c r="C180"/>
      <c r="D180"/>
      <c r="E180"/>
      <c r="F180"/>
      <c r="G180"/>
      <c r="H180"/>
    </row>
    <row r="181" spans="1:8">
      <c r="A181" s="1"/>
      <c r="B181"/>
      <c r="C181"/>
      <c r="D181"/>
      <c r="E181"/>
      <c r="F181"/>
      <c r="G181"/>
      <c r="H181"/>
    </row>
    <row r="182" spans="1:8">
      <c r="A182" s="1"/>
      <c r="B182"/>
      <c r="C182"/>
      <c r="D182"/>
      <c r="E182"/>
      <c r="F182"/>
      <c r="G182"/>
      <c r="H182"/>
    </row>
    <row r="183" spans="1:8">
      <c r="A183" s="1"/>
      <c r="B183"/>
      <c r="C183"/>
      <c r="D183"/>
      <c r="E183"/>
      <c r="F183"/>
      <c r="G183"/>
      <c r="H183"/>
    </row>
    <row r="184" spans="1:8">
      <c r="A184" s="104"/>
      <c r="B184" s="105"/>
      <c r="C184" s="105"/>
      <c r="D184" s="105"/>
      <c r="E184" s="105"/>
      <c r="F184" s="106"/>
      <c r="G184" s="106"/>
      <c r="H184" s="106"/>
    </row>
    <row r="185" spans="1:8">
      <c r="A185" s="104"/>
      <c r="B185" s="105"/>
      <c r="C185" s="105"/>
      <c r="D185" s="105"/>
      <c r="E185" s="105"/>
      <c r="F185" s="106"/>
      <c r="G185" s="106"/>
      <c r="H185" s="106"/>
    </row>
    <row r="186" spans="1:8">
      <c r="A186" s="104"/>
      <c r="B186" s="105"/>
      <c r="C186" s="105"/>
      <c r="D186" s="105"/>
      <c r="E186" s="105"/>
      <c r="F186" s="106"/>
      <c r="G186" s="106"/>
      <c r="H186" s="106"/>
    </row>
    <row r="187" spans="1:8">
      <c r="A187" s="104"/>
      <c r="B187" s="105"/>
      <c r="C187" s="105"/>
      <c r="D187" s="105"/>
      <c r="E187" s="105"/>
      <c r="F187" s="106"/>
      <c r="G187" s="106"/>
      <c r="H187" s="106"/>
    </row>
    <row r="188" spans="1:8">
      <c r="A188" s="104"/>
      <c r="B188" s="105"/>
      <c r="C188" s="105"/>
      <c r="D188" s="105"/>
      <c r="E188" s="105"/>
      <c r="F188" s="106"/>
      <c r="G188" s="106"/>
      <c r="H188" s="106"/>
    </row>
    <row r="189" spans="1:8">
      <c r="A189" s="104"/>
      <c r="B189" s="105"/>
      <c r="C189" s="105"/>
      <c r="D189" s="105"/>
      <c r="E189" s="105"/>
      <c r="F189" s="106"/>
      <c r="G189" s="106"/>
      <c r="H189" s="106"/>
    </row>
    <row r="190" spans="1:8">
      <c r="A190" s="104"/>
      <c r="B190" s="105"/>
      <c r="C190" s="105"/>
      <c r="D190" s="105"/>
      <c r="E190" s="105"/>
      <c r="F190" s="106"/>
      <c r="G190" s="106"/>
      <c r="H190" s="106"/>
    </row>
    <row r="191" spans="1:8">
      <c r="A191" s="104"/>
      <c r="B191" s="105"/>
      <c r="C191" s="105"/>
      <c r="D191" s="105"/>
      <c r="E191" s="105"/>
      <c r="F191" s="106"/>
      <c r="G191" s="106"/>
      <c r="H191" s="106"/>
    </row>
    <row r="192" spans="1:8">
      <c r="A192" s="104"/>
      <c r="B192" s="105"/>
      <c r="C192" s="105"/>
      <c r="D192" s="105"/>
      <c r="E192" s="105"/>
      <c r="F192" s="106"/>
      <c r="G192" s="106"/>
      <c r="H192" s="106"/>
    </row>
    <row r="193" spans="1:8">
      <c r="A193" s="107"/>
      <c r="B193" s="108"/>
      <c r="C193" s="108"/>
      <c r="D193" s="108"/>
      <c r="E193" s="108"/>
      <c r="F193" s="109"/>
      <c r="G193" s="109"/>
      <c r="H193" s="109"/>
    </row>
    <row r="194" spans="1:8">
      <c r="A194" s="107"/>
      <c r="B194" s="108"/>
      <c r="C194" s="108"/>
      <c r="D194" s="108"/>
      <c r="E194" s="108"/>
      <c r="F194" s="109"/>
      <c r="G194" s="109"/>
      <c r="H194" s="109"/>
    </row>
    <row r="195" spans="1:8">
      <c r="A195" s="107"/>
      <c r="B195" s="108"/>
      <c r="C195" s="108"/>
      <c r="D195" s="108"/>
      <c r="E195" s="108"/>
      <c r="F195" s="109"/>
      <c r="G195" s="109"/>
      <c r="H195" s="109"/>
    </row>
    <row r="196" spans="1:8">
      <c r="A196" s="107"/>
      <c r="B196" s="108"/>
      <c r="C196" s="108"/>
      <c r="D196" s="108"/>
      <c r="E196" s="108"/>
      <c r="F196" s="109"/>
      <c r="G196" s="109"/>
      <c r="H196" s="109"/>
    </row>
    <row r="197" spans="1:8">
      <c r="A197" s="107"/>
      <c r="B197" s="108"/>
      <c r="C197" s="108"/>
      <c r="D197" s="108"/>
      <c r="E197" s="108"/>
      <c r="F197" s="109"/>
      <c r="G197" s="109"/>
      <c r="H197" s="109"/>
    </row>
    <row r="198" spans="1:8">
      <c r="A198" s="107"/>
      <c r="B198" s="108"/>
      <c r="C198" s="108"/>
      <c r="D198" s="108"/>
      <c r="E198" s="108"/>
      <c r="F198" s="109"/>
      <c r="G198" s="109"/>
      <c r="H198" s="109"/>
    </row>
    <row r="199" spans="1:8">
      <c r="A199" s="107"/>
      <c r="B199" s="108"/>
      <c r="C199" s="108"/>
      <c r="D199" s="108"/>
      <c r="E199" s="108"/>
      <c r="F199" s="109"/>
      <c r="G199" s="109"/>
      <c r="H199" s="109"/>
    </row>
    <row r="200" spans="1:8">
      <c r="A200" s="107"/>
      <c r="B200" s="108"/>
      <c r="C200" s="108"/>
      <c r="D200" s="108"/>
      <c r="E200" s="108"/>
      <c r="F200" s="109"/>
      <c r="G200" s="109"/>
      <c r="H200" s="109"/>
    </row>
    <row r="201" spans="1:8">
      <c r="A201" s="107"/>
      <c r="B201" s="108"/>
      <c r="C201" s="108"/>
      <c r="D201" s="108"/>
      <c r="E201" s="108"/>
      <c r="F201" s="109"/>
      <c r="G201" s="109"/>
      <c r="H201" s="109"/>
    </row>
    <row r="202" spans="1:8">
      <c r="A202" s="107"/>
      <c r="B202" s="108"/>
      <c r="C202" s="108"/>
      <c r="D202" s="108"/>
      <c r="E202" s="108"/>
      <c r="F202" s="108"/>
      <c r="G202" s="108"/>
      <c r="H202" s="108"/>
    </row>
    <row r="203" spans="1:8">
      <c r="A203" s="107"/>
      <c r="B203" s="108"/>
      <c r="C203" s="108"/>
      <c r="D203" s="108"/>
      <c r="E203" s="108"/>
      <c r="F203" s="108"/>
      <c r="G203" s="108"/>
      <c r="H203" s="108"/>
    </row>
    <row r="204" spans="1:8">
      <c r="A204" s="110"/>
      <c r="B204" s="65"/>
      <c r="C204" s="65"/>
      <c r="D204" s="65"/>
      <c r="E204" s="65"/>
      <c r="F204" s="65"/>
      <c r="G204" s="65"/>
      <c r="H204" s="65"/>
    </row>
    <row r="205" spans="1:8">
      <c r="A205" s="110"/>
      <c r="B205" s="65"/>
      <c r="C205" s="65"/>
      <c r="D205" s="65"/>
      <c r="E205" s="65"/>
      <c r="F205" s="65"/>
      <c r="G205" s="65"/>
      <c r="H205" s="65"/>
    </row>
    <row r="206" spans="1:8">
      <c r="A206" s="110"/>
      <c r="B206" s="65"/>
      <c r="C206" s="65"/>
      <c r="D206" s="65"/>
      <c r="E206" s="65"/>
      <c r="F206" s="65"/>
      <c r="G206" s="65"/>
      <c r="H206" s="65"/>
    </row>
    <row r="207" spans="1:8">
      <c r="A207" s="110"/>
      <c r="B207" s="65"/>
      <c r="C207" s="65"/>
      <c r="D207" s="65"/>
      <c r="E207" s="65"/>
      <c r="F207" s="65"/>
      <c r="G207" s="65"/>
      <c r="H207" s="65"/>
    </row>
    <row r="208" spans="1:8">
      <c r="A208" s="110"/>
      <c r="B208" s="65"/>
      <c r="C208" s="65"/>
      <c r="D208" s="65"/>
      <c r="E208" s="65"/>
      <c r="F208" s="65"/>
      <c r="G208" s="65"/>
      <c r="H208" s="65"/>
    </row>
    <row r="209" spans="1:8">
      <c r="A209" s="110"/>
      <c r="B209" s="65"/>
      <c r="C209" s="65"/>
      <c r="D209" s="65"/>
      <c r="E209" s="65"/>
      <c r="F209" s="65"/>
      <c r="G209" s="65"/>
      <c r="H209" s="65"/>
    </row>
    <row r="210" spans="1:8">
      <c r="A210" s="107"/>
      <c r="B210" s="108"/>
      <c r="C210" s="108"/>
      <c r="D210" s="108"/>
      <c r="E210" s="108"/>
      <c r="F210" s="108"/>
      <c r="G210" s="108"/>
      <c r="H210" s="108"/>
    </row>
    <row r="211" spans="1:8">
      <c r="A211" s="107"/>
      <c r="B211" s="108"/>
      <c r="C211" s="108"/>
      <c r="D211" s="108"/>
      <c r="E211" s="108"/>
      <c r="F211" s="108"/>
      <c r="G211" s="108"/>
      <c r="H211" s="108"/>
    </row>
    <row r="212" spans="1:8">
      <c r="A212" s="107"/>
      <c r="B212" s="108"/>
      <c r="C212" s="108"/>
      <c r="D212" s="108"/>
      <c r="E212" s="108"/>
      <c r="F212" s="108"/>
      <c r="G212" s="108"/>
      <c r="H212" s="108"/>
    </row>
    <row r="213" spans="1:8">
      <c r="A213" s="107"/>
      <c r="B213" s="108"/>
      <c r="C213" s="108"/>
      <c r="D213" s="108"/>
      <c r="E213" s="108"/>
      <c r="F213" s="108"/>
      <c r="G213" s="108"/>
      <c r="H213" s="108"/>
    </row>
    <row r="214" spans="1:8">
      <c r="A214" s="107"/>
      <c r="B214" s="108"/>
      <c r="C214" s="108"/>
      <c r="D214" s="108"/>
      <c r="E214" s="108"/>
      <c r="F214" s="108"/>
      <c r="G214" s="108"/>
      <c r="H214" s="108"/>
    </row>
    <row r="215" spans="1:8">
      <c r="A215" s="107"/>
      <c r="B215" s="108"/>
      <c r="C215" s="108"/>
      <c r="D215" s="108"/>
      <c r="E215" s="108"/>
      <c r="F215" s="108"/>
      <c r="G215" s="108"/>
      <c r="H215" s="108"/>
    </row>
    <row r="216" spans="1:8">
      <c r="A216" s="107"/>
      <c r="B216" s="108"/>
      <c r="C216" s="108"/>
      <c r="D216" s="108"/>
      <c r="E216" s="108"/>
      <c r="F216" s="108"/>
      <c r="G216" s="108"/>
      <c r="H216" s="108"/>
    </row>
    <row r="217" spans="1:8">
      <c r="A217" s="107"/>
      <c r="B217" s="108"/>
      <c r="C217" s="108"/>
      <c r="D217" s="108"/>
      <c r="E217" s="108"/>
      <c r="F217" s="108"/>
      <c r="G217" s="108"/>
      <c r="H217" s="108"/>
    </row>
    <row r="218" spans="1:8">
      <c r="A218" s="107"/>
      <c r="B218" s="108"/>
      <c r="C218" s="108"/>
      <c r="D218" s="108"/>
      <c r="E218" s="108"/>
      <c r="F218" s="108"/>
      <c r="G218" s="108"/>
      <c r="H218" s="108"/>
    </row>
    <row r="219" spans="1:8">
      <c r="A219" s="107"/>
      <c r="B219" s="108"/>
      <c r="C219" s="108"/>
      <c r="D219" s="108"/>
      <c r="E219" s="108"/>
      <c r="F219" s="108"/>
      <c r="G219" s="108"/>
      <c r="H219" s="108"/>
    </row>
    <row r="220" spans="1:8">
      <c r="A220" s="107"/>
      <c r="B220" s="108"/>
      <c r="C220" s="108"/>
      <c r="D220" s="108"/>
      <c r="E220" s="108"/>
      <c r="F220" s="108"/>
      <c r="G220" s="108"/>
      <c r="H220" s="108"/>
    </row>
    <row r="221" spans="1:8">
      <c r="A221" s="107"/>
      <c r="B221" s="108"/>
      <c r="C221" s="108"/>
      <c r="D221" s="108"/>
      <c r="E221" s="108"/>
      <c r="F221" s="108"/>
      <c r="G221" s="108"/>
      <c r="H221" s="108"/>
    </row>
    <row r="222" spans="1:8">
      <c r="A222" s="107"/>
      <c r="B222" s="108"/>
      <c r="C222" s="108"/>
      <c r="D222" s="108"/>
      <c r="E222" s="108"/>
      <c r="F222" s="108"/>
      <c r="G222" s="108"/>
      <c r="H222" s="108"/>
    </row>
    <row r="223" spans="1:8">
      <c r="A223" s="107"/>
      <c r="B223" s="108"/>
      <c r="C223" s="108"/>
      <c r="D223" s="108"/>
      <c r="E223" s="108"/>
      <c r="F223" s="108"/>
      <c r="G223" s="108"/>
      <c r="H223" s="108"/>
    </row>
    <row r="224" spans="1:8">
      <c r="A224" s="107"/>
      <c r="B224" s="108"/>
      <c r="C224" s="108"/>
      <c r="D224" s="108"/>
      <c r="E224" s="108"/>
      <c r="F224" s="108"/>
      <c r="G224" s="108"/>
      <c r="H224" s="108"/>
    </row>
    <row r="225" spans="1:8">
      <c r="A225" s="107"/>
      <c r="B225" s="108"/>
      <c r="C225" s="108"/>
      <c r="D225" s="108"/>
      <c r="E225" s="108"/>
      <c r="F225" s="108"/>
      <c r="G225" s="108"/>
      <c r="H225" s="108"/>
    </row>
    <row r="226" spans="1:8">
      <c r="A226" s="107"/>
      <c r="B226" s="108"/>
      <c r="C226" s="108"/>
      <c r="D226" s="108"/>
      <c r="E226" s="108"/>
      <c r="F226" s="108"/>
      <c r="G226" s="108"/>
      <c r="H226" s="108"/>
    </row>
    <row r="227" spans="1:8">
      <c r="A227" s="107"/>
      <c r="B227" s="108"/>
      <c r="C227" s="108"/>
      <c r="D227" s="108"/>
      <c r="E227" s="108"/>
      <c r="F227" s="108"/>
      <c r="G227" s="108"/>
      <c r="H227" s="108"/>
    </row>
    <row r="228" spans="1:8">
      <c r="A228" s="107"/>
      <c r="B228" s="108"/>
      <c r="C228" s="108"/>
      <c r="D228" s="108"/>
      <c r="E228" s="108"/>
      <c r="F228" s="108"/>
      <c r="G228" s="108"/>
      <c r="H228" s="108"/>
    </row>
    <row r="229" spans="1:8">
      <c r="A229" s="107"/>
      <c r="B229" s="108"/>
      <c r="C229" s="108"/>
      <c r="D229" s="108"/>
      <c r="E229" s="108"/>
      <c r="F229" s="108"/>
      <c r="G229" s="108"/>
      <c r="H229" s="108"/>
    </row>
    <row r="230" spans="1:8">
      <c r="A230" s="107"/>
      <c r="B230" s="108"/>
      <c r="C230" s="108"/>
      <c r="D230" s="108"/>
      <c r="E230" s="108"/>
      <c r="F230" s="108"/>
      <c r="G230" s="108"/>
      <c r="H230" s="108"/>
    </row>
    <row r="231" spans="1:8">
      <c r="A231" s="107"/>
      <c r="B231" s="108"/>
      <c r="C231" s="108"/>
      <c r="D231" s="108"/>
      <c r="E231" s="108"/>
      <c r="F231" s="108"/>
      <c r="G231" s="108"/>
      <c r="H231" s="108"/>
    </row>
    <row r="232" spans="1:8">
      <c r="A232" s="107"/>
      <c r="B232" s="108"/>
      <c r="C232" s="108"/>
      <c r="D232" s="108"/>
      <c r="E232" s="108"/>
      <c r="F232" s="108"/>
      <c r="G232" s="108"/>
      <c r="H232" s="108"/>
    </row>
    <row r="233" spans="1:8">
      <c r="A233" s="107"/>
      <c r="B233" s="108"/>
      <c r="C233" s="108"/>
      <c r="D233" s="108"/>
      <c r="E233" s="108"/>
      <c r="F233" s="108"/>
      <c r="G233" s="108"/>
      <c r="H233" s="108"/>
    </row>
    <row r="234" spans="1:8">
      <c r="A234" s="107"/>
      <c r="B234" s="108"/>
      <c r="C234" s="108"/>
      <c r="D234" s="108"/>
      <c r="E234" s="108"/>
      <c r="F234" s="108"/>
      <c r="G234" s="108"/>
      <c r="H234" s="108"/>
    </row>
    <row r="235" spans="1:8">
      <c r="A235" s="107"/>
      <c r="B235" s="108"/>
      <c r="C235" s="108"/>
      <c r="D235" s="108"/>
      <c r="E235" s="108"/>
      <c r="F235" s="108"/>
      <c r="G235" s="108"/>
      <c r="H235" s="108"/>
    </row>
    <row r="236" spans="1:8">
      <c r="A236" s="107"/>
      <c r="B236" s="108"/>
      <c r="C236" s="108"/>
      <c r="D236" s="108"/>
      <c r="E236" s="108"/>
      <c r="F236" s="108"/>
      <c r="G236" s="108"/>
      <c r="H236" s="108"/>
    </row>
    <row r="237" spans="1:8">
      <c r="A237" s="107"/>
      <c r="B237" s="108"/>
      <c r="C237" s="108"/>
      <c r="D237" s="108"/>
      <c r="E237" s="108"/>
      <c r="F237" s="108"/>
      <c r="G237" s="108"/>
      <c r="H237" s="108"/>
    </row>
    <row r="238" spans="1:8">
      <c r="A238" s="107"/>
      <c r="B238" s="108"/>
      <c r="C238" s="108"/>
      <c r="D238" s="108"/>
      <c r="E238" s="108"/>
      <c r="F238" s="108"/>
      <c r="G238" s="108"/>
      <c r="H238" s="108"/>
    </row>
    <row r="239" spans="1:8">
      <c r="A239" s="107"/>
      <c r="B239" s="108"/>
      <c r="C239" s="108"/>
      <c r="D239" s="108"/>
      <c r="E239" s="108"/>
      <c r="F239" s="108"/>
      <c r="G239" s="108"/>
      <c r="H239" s="108"/>
    </row>
    <row r="240" spans="1:8">
      <c r="A240" s="107"/>
      <c r="B240" s="108"/>
      <c r="C240" s="108"/>
      <c r="D240" s="108"/>
      <c r="E240" s="108"/>
      <c r="F240" s="108"/>
      <c r="G240" s="108"/>
      <c r="H240" s="108"/>
    </row>
    <row r="241" spans="1:8">
      <c r="A241" s="107"/>
      <c r="B241" s="108"/>
      <c r="C241" s="108"/>
      <c r="D241" s="108"/>
      <c r="E241" s="108"/>
      <c r="F241" s="108"/>
      <c r="G241" s="108"/>
      <c r="H241" s="108"/>
    </row>
    <row r="242" spans="1:8">
      <c r="A242" s="107"/>
      <c r="B242" s="108"/>
      <c r="C242" s="108"/>
      <c r="D242" s="108"/>
      <c r="E242" s="108"/>
      <c r="F242" s="108"/>
      <c r="G242" s="108"/>
      <c r="H242" s="108"/>
    </row>
    <row r="243" spans="1:8">
      <c r="A243" s="107"/>
      <c r="B243" s="108"/>
      <c r="C243" s="108"/>
      <c r="D243" s="108"/>
      <c r="E243" s="108"/>
      <c r="F243" s="108"/>
      <c r="G243" s="108"/>
      <c r="H243" s="108"/>
    </row>
    <row r="244" spans="1:8">
      <c r="A244" s="107"/>
      <c r="B244" s="108"/>
      <c r="C244" s="108"/>
      <c r="D244" s="108"/>
      <c r="E244" s="108"/>
      <c r="F244" s="108"/>
      <c r="G244" s="108"/>
      <c r="H244" s="108"/>
    </row>
    <row r="245" spans="1:8">
      <c r="A245" s="107"/>
      <c r="B245" s="108"/>
      <c r="C245" s="108"/>
      <c r="D245" s="108"/>
      <c r="E245" s="108"/>
      <c r="F245" s="108"/>
      <c r="G245" s="108"/>
      <c r="H245" s="108"/>
    </row>
    <row r="246" spans="1:8">
      <c r="A246" s="107"/>
      <c r="B246" s="108"/>
      <c r="C246" s="108"/>
      <c r="D246" s="108"/>
      <c r="E246" s="108"/>
      <c r="F246" s="108"/>
      <c r="G246" s="108"/>
      <c r="H246" s="108"/>
    </row>
    <row r="247" spans="1:8">
      <c r="A247" s="107"/>
      <c r="B247" s="108"/>
      <c r="C247" s="108"/>
      <c r="D247" s="108"/>
      <c r="E247" s="108"/>
      <c r="F247" s="108"/>
      <c r="G247" s="108"/>
      <c r="H247" s="108"/>
    </row>
    <row r="248" spans="1:8">
      <c r="A248" s="107"/>
      <c r="B248" s="108"/>
      <c r="C248" s="108"/>
      <c r="D248" s="108"/>
      <c r="E248" s="108"/>
      <c r="F248" s="108"/>
      <c r="G248" s="108"/>
      <c r="H248" s="108"/>
    </row>
    <row r="249" spans="1:8">
      <c r="A249" s="107"/>
      <c r="B249" s="108"/>
      <c r="C249" s="108"/>
      <c r="D249" s="108"/>
      <c r="E249" s="108"/>
      <c r="F249" s="108"/>
      <c r="G249" s="108"/>
      <c r="H249" s="108"/>
    </row>
    <row r="250" spans="1:8">
      <c r="A250" s="107"/>
      <c r="B250" s="108"/>
      <c r="C250" s="108"/>
      <c r="D250" s="108"/>
      <c r="E250" s="108"/>
      <c r="F250" s="108"/>
      <c r="G250" s="108"/>
      <c r="H250" s="108"/>
    </row>
    <row r="251" spans="1:8">
      <c r="A251" s="107"/>
      <c r="B251" s="108"/>
      <c r="C251" s="108"/>
      <c r="D251" s="108"/>
      <c r="E251" s="108"/>
      <c r="F251" s="108"/>
      <c r="G251" s="108"/>
      <c r="H251" s="108"/>
    </row>
    <row r="252" spans="1:8">
      <c r="A252" s="107"/>
      <c r="B252" s="108"/>
      <c r="C252" s="108"/>
      <c r="D252" s="108"/>
      <c r="E252" s="108"/>
      <c r="F252" s="108"/>
      <c r="G252" s="108"/>
      <c r="H252" s="108"/>
    </row>
    <row r="253" spans="1:8">
      <c r="A253" s="107"/>
      <c r="B253" s="108"/>
      <c r="C253" s="108"/>
      <c r="D253" s="108"/>
      <c r="E253" s="108"/>
      <c r="F253" s="108"/>
      <c r="G253" s="108"/>
      <c r="H253" s="108"/>
    </row>
    <row r="254" spans="1:8">
      <c r="A254" s="107"/>
      <c r="B254" s="108"/>
      <c r="C254" s="108"/>
      <c r="D254" s="108"/>
      <c r="E254" s="108"/>
      <c r="F254" s="108"/>
      <c r="G254" s="108"/>
      <c r="H254" s="108"/>
    </row>
    <row r="255" spans="1:8">
      <c r="A255" s="107"/>
      <c r="B255" s="108"/>
      <c r="C255" s="108"/>
      <c r="D255" s="108"/>
      <c r="E255" s="108"/>
      <c r="F255" s="108"/>
      <c r="G255" s="108"/>
      <c r="H255" s="108"/>
    </row>
    <row r="256" spans="1:8">
      <c r="A256" s="107"/>
      <c r="B256" s="108"/>
      <c r="C256" s="108"/>
      <c r="D256" s="108"/>
      <c r="E256" s="108"/>
      <c r="F256" s="108"/>
      <c r="G256" s="108"/>
      <c r="H256" s="108"/>
    </row>
    <row r="257" spans="1:8">
      <c r="A257" s="107"/>
      <c r="B257" s="108"/>
      <c r="C257" s="108"/>
      <c r="D257" s="108"/>
      <c r="E257" s="108"/>
      <c r="F257" s="108"/>
      <c r="G257" s="108"/>
      <c r="H257" s="108"/>
    </row>
    <row r="258" spans="1:8">
      <c r="A258" s="107"/>
      <c r="B258" s="108"/>
      <c r="C258" s="108"/>
      <c r="D258" s="108"/>
      <c r="E258" s="108"/>
      <c r="F258" s="108"/>
      <c r="G258" s="108"/>
      <c r="H258" s="108"/>
    </row>
    <row r="259" spans="1:8">
      <c r="A259" s="107"/>
      <c r="B259" s="108"/>
      <c r="C259" s="108"/>
      <c r="D259" s="108"/>
      <c r="E259" s="108"/>
      <c r="F259" s="108"/>
      <c r="G259" s="108"/>
      <c r="H259" s="108"/>
    </row>
    <row r="260" spans="1:8">
      <c r="A260" s="107"/>
      <c r="B260" s="108"/>
      <c r="C260" s="108"/>
      <c r="D260" s="108"/>
      <c r="E260" s="108"/>
      <c r="F260" s="108"/>
      <c r="G260" s="108"/>
      <c r="H260" s="108"/>
    </row>
    <row r="261" spans="1:8">
      <c r="A261" s="107"/>
      <c r="B261" s="108"/>
      <c r="C261" s="108"/>
      <c r="D261" s="108"/>
      <c r="E261" s="108"/>
      <c r="F261" s="108"/>
      <c r="G261" s="108"/>
      <c r="H261" s="108"/>
    </row>
    <row r="262" spans="1:8">
      <c r="A262" s="107"/>
      <c r="B262" s="108"/>
      <c r="C262" s="108"/>
      <c r="D262" s="108"/>
      <c r="E262" s="108"/>
      <c r="F262" s="108"/>
      <c r="G262" s="108"/>
      <c r="H262" s="108"/>
    </row>
    <row r="263" spans="1:8">
      <c r="A263" s="107"/>
      <c r="B263" s="108"/>
      <c r="C263" s="108"/>
      <c r="D263" s="108"/>
      <c r="E263" s="108"/>
      <c r="F263" s="108"/>
      <c r="G263" s="108"/>
      <c r="H263" s="108"/>
    </row>
    <row r="264" spans="1:8">
      <c r="A264" s="107"/>
      <c r="B264" s="108"/>
      <c r="C264" s="108"/>
      <c r="D264" s="108"/>
      <c r="E264" s="108"/>
      <c r="F264" s="108"/>
      <c r="G264" s="108"/>
      <c r="H264" s="108"/>
    </row>
    <row r="265" spans="1:8">
      <c r="A265" s="107"/>
      <c r="B265" s="108"/>
      <c r="C265" s="108"/>
      <c r="D265" s="108"/>
      <c r="E265" s="108"/>
      <c r="F265" s="108"/>
      <c r="G265" s="108"/>
      <c r="H265" s="108"/>
    </row>
    <row r="266" spans="1:8">
      <c r="A266" s="107"/>
      <c r="B266" s="108"/>
      <c r="C266" s="108"/>
      <c r="D266" s="108"/>
      <c r="E266" s="108"/>
      <c r="F266" s="108"/>
      <c r="G266" s="108"/>
      <c r="H266" s="108"/>
    </row>
    <row r="267" spans="1:8">
      <c r="A267" s="107"/>
      <c r="B267" s="108"/>
      <c r="C267" s="108"/>
      <c r="D267" s="108"/>
      <c r="E267" s="108"/>
      <c r="F267" s="108"/>
      <c r="G267" s="108"/>
      <c r="H267" s="108"/>
    </row>
    <row r="268" spans="1:8">
      <c r="A268" s="107"/>
      <c r="B268" s="108"/>
      <c r="C268" s="108"/>
      <c r="D268" s="108"/>
      <c r="E268" s="108"/>
      <c r="F268" s="108"/>
      <c r="G268" s="108"/>
      <c r="H268" s="108"/>
    </row>
    <row r="269" spans="1:8">
      <c r="A269" s="107"/>
      <c r="B269" s="108"/>
      <c r="C269" s="108"/>
      <c r="D269" s="108"/>
      <c r="E269" s="108"/>
      <c r="F269" s="108"/>
      <c r="G269" s="108"/>
      <c r="H269" s="108"/>
    </row>
    <row r="270" spans="1:8">
      <c r="A270" s="107"/>
      <c r="B270" s="108"/>
      <c r="C270" s="108"/>
      <c r="D270" s="108"/>
      <c r="E270" s="108"/>
      <c r="F270" s="108"/>
      <c r="G270" s="108"/>
      <c r="H270" s="108"/>
    </row>
    <row r="271" spans="1:8">
      <c r="A271" s="107"/>
      <c r="B271" s="108"/>
      <c r="C271" s="108"/>
      <c r="D271" s="108"/>
      <c r="E271" s="108"/>
      <c r="F271" s="108"/>
      <c r="G271" s="108"/>
      <c r="H271" s="108"/>
    </row>
    <row r="272" spans="1:8">
      <c r="A272" s="107"/>
      <c r="B272" s="108"/>
      <c r="C272" s="108"/>
      <c r="D272" s="108"/>
      <c r="E272" s="108"/>
      <c r="F272" s="108"/>
      <c r="G272" s="108"/>
      <c r="H272" s="108"/>
    </row>
    <row r="273" spans="1:8">
      <c r="A273" s="107"/>
      <c r="B273" s="108"/>
      <c r="C273" s="108"/>
      <c r="D273" s="108"/>
      <c r="E273" s="108"/>
      <c r="F273" s="108"/>
      <c r="G273" s="108"/>
      <c r="H273" s="108"/>
    </row>
    <row r="274" spans="1:8">
      <c r="A274" s="107"/>
      <c r="B274" s="108"/>
      <c r="C274" s="108"/>
      <c r="D274" s="108"/>
      <c r="E274" s="108"/>
      <c r="F274" s="108"/>
      <c r="G274" s="108"/>
      <c r="H274" s="108"/>
    </row>
    <row r="275" spans="1:8">
      <c r="A275" s="107"/>
      <c r="B275" s="108"/>
      <c r="C275" s="108"/>
      <c r="D275" s="108"/>
      <c r="E275" s="108"/>
      <c r="F275" s="108"/>
      <c r="G275" s="108"/>
      <c r="H275" s="108"/>
    </row>
    <row r="276" spans="1:8">
      <c r="A276" s="107"/>
      <c r="B276" s="108"/>
      <c r="C276" s="108"/>
      <c r="D276" s="108"/>
      <c r="E276" s="108"/>
      <c r="F276" s="108"/>
      <c r="G276" s="108"/>
      <c r="H276" s="108"/>
    </row>
    <row r="277" spans="1:8">
      <c r="A277" s="107"/>
      <c r="B277" s="108"/>
      <c r="C277" s="108"/>
      <c r="D277" s="108"/>
      <c r="E277" s="108"/>
      <c r="F277" s="108"/>
      <c r="G277" s="108"/>
      <c r="H277" s="108"/>
    </row>
    <row r="278" spans="1:8">
      <c r="A278" s="107"/>
      <c r="B278" s="108"/>
      <c r="C278" s="108"/>
      <c r="D278" s="108"/>
      <c r="E278" s="108"/>
      <c r="F278" s="108"/>
      <c r="G278" s="108"/>
      <c r="H278" s="108"/>
    </row>
    <row r="279" spans="1:8">
      <c r="A279" s="107"/>
      <c r="B279" s="108"/>
      <c r="C279" s="108"/>
      <c r="D279" s="108"/>
      <c r="E279" s="108"/>
      <c r="F279" s="108"/>
      <c r="G279" s="108"/>
      <c r="H279" s="108"/>
    </row>
    <row r="280" spans="1:8">
      <c r="A280" s="107"/>
      <c r="B280" s="108"/>
      <c r="C280" s="108"/>
      <c r="D280" s="108"/>
      <c r="E280" s="108"/>
      <c r="F280" s="108"/>
      <c r="G280" s="108"/>
      <c r="H280" s="108"/>
    </row>
    <row r="281" spans="1:8">
      <c r="A281" s="107"/>
      <c r="B281" s="108"/>
      <c r="C281" s="108"/>
      <c r="D281" s="108"/>
      <c r="E281" s="108"/>
      <c r="F281" s="108"/>
      <c r="G281" s="108"/>
      <c r="H281" s="108"/>
    </row>
    <row r="282" spans="1:8">
      <c r="A282" s="107"/>
      <c r="B282" s="108"/>
      <c r="C282" s="108"/>
      <c r="D282" s="108"/>
      <c r="E282" s="108"/>
      <c r="F282" s="108"/>
      <c r="G282" s="108"/>
      <c r="H282" s="108"/>
    </row>
    <row r="283" spans="1:8">
      <c r="A283" s="107"/>
      <c r="B283" s="108"/>
      <c r="C283" s="108"/>
      <c r="D283" s="108"/>
      <c r="E283" s="108"/>
      <c r="F283" s="108"/>
      <c r="G283" s="108"/>
      <c r="H283" s="108"/>
    </row>
    <row r="284" spans="1:8">
      <c r="A284" s="107"/>
      <c r="B284" s="108"/>
      <c r="C284" s="108"/>
      <c r="D284" s="108"/>
      <c r="E284" s="108"/>
      <c r="F284" s="108"/>
      <c r="G284" s="108"/>
      <c r="H284" s="108"/>
    </row>
    <row r="285" spans="1:8">
      <c r="A285" s="107"/>
      <c r="B285" s="108"/>
      <c r="C285" s="108"/>
      <c r="D285" s="108"/>
      <c r="E285" s="108"/>
      <c r="F285" s="108"/>
      <c r="G285" s="108"/>
      <c r="H285" s="108"/>
    </row>
    <row r="286" spans="1:8">
      <c r="A286" s="107"/>
      <c r="B286" s="108"/>
      <c r="C286" s="108"/>
      <c r="D286" s="108"/>
      <c r="E286" s="108"/>
      <c r="F286" s="108"/>
      <c r="G286" s="108"/>
      <c r="H286" s="108"/>
    </row>
    <row r="287" spans="1:8">
      <c r="A287" s="107"/>
      <c r="B287" s="108"/>
      <c r="C287" s="108"/>
      <c r="D287" s="108"/>
      <c r="E287" s="108"/>
      <c r="F287" s="108"/>
      <c r="G287" s="108"/>
      <c r="H287" s="108"/>
    </row>
    <row r="288" spans="1:8">
      <c r="A288" s="107"/>
      <c r="B288" s="108"/>
      <c r="C288" s="108"/>
      <c r="D288" s="108"/>
      <c r="E288" s="108"/>
      <c r="F288" s="108"/>
      <c r="G288" s="108"/>
      <c r="H288" s="108"/>
    </row>
    <row r="289" spans="1:8">
      <c r="A289" s="107"/>
      <c r="B289" s="108"/>
      <c r="C289" s="108"/>
      <c r="D289" s="108"/>
      <c r="E289" s="108"/>
      <c r="F289" s="108"/>
      <c r="G289" s="108"/>
      <c r="H289" s="108"/>
    </row>
    <row r="290" spans="1:8">
      <c r="A290" s="107"/>
      <c r="B290" s="108"/>
      <c r="C290" s="108"/>
      <c r="D290" s="108"/>
      <c r="E290" s="108"/>
      <c r="F290" s="108"/>
      <c r="G290" s="108"/>
      <c r="H290" s="108"/>
    </row>
    <row r="291" spans="1:8">
      <c r="A291" s="107"/>
      <c r="B291" s="108"/>
      <c r="C291" s="108"/>
      <c r="D291" s="108"/>
      <c r="E291" s="108"/>
      <c r="F291" s="108"/>
      <c r="G291" s="108"/>
      <c r="H291" s="108"/>
    </row>
    <row r="292" spans="1:8">
      <c r="A292" s="107"/>
      <c r="B292" s="108"/>
      <c r="C292" s="108"/>
      <c r="D292" s="108"/>
      <c r="E292" s="108"/>
      <c r="F292" s="108"/>
      <c r="G292" s="108"/>
      <c r="H292" s="108"/>
    </row>
    <row r="293" spans="1:8">
      <c r="A293" s="107"/>
      <c r="B293" s="108"/>
      <c r="C293" s="108"/>
      <c r="D293" s="108"/>
      <c r="E293" s="108"/>
      <c r="F293" s="108"/>
      <c r="G293" s="108"/>
      <c r="H293" s="108"/>
    </row>
    <row r="294" spans="1:8">
      <c r="A294" s="107"/>
      <c r="B294" s="108"/>
      <c r="C294" s="108"/>
      <c r="D294" s="108"/>
      <c r="E294" s="108"/>
      <c r="F294" s="108"/>
      <c r="G294" s="108"/>
      <c r="H294" s="108"/>
    </row>
    <row r="295" spans="1:8">
      <c r="A295" s="107"/>
      <c r="B295" s="108"/>
      <c r="C295" s="108"/>
      <c r="D295" s="108"/>
      <c r="E295" s="108"/>
      <c r="F295" s="108"/>
      <c r="G295" s="108"/>
      <c r="H295" s="108"/>
    </row>
    <row r="296" spans="1:8">
      <c r="A296" s="107"/>
      <c r="B296" s="108"/>
      <c r="C296" s="108"/>
      <c r="D296" s="108"/>
      <c r="E296" s="108"/>
      <c r="F296" s="108"/>
      <c r="G296" s="108"/>
      <c r="H296" s="108"/>
    </row>
    <row r="297" spans="1:8">
      <c r="A297" s="107"/>
      <c r="B297" s="108"/>
      <c r="C297" s="108"/>
      <c r="D297" s="108"/>
      <c r="E297" s="108"/>
      <c r="F297" s="108"/>
      <c r="G297" s="108"/>
      <c r="H297" s="108"/>
    </row>
    <row r="298" spans="1:8">
      <c r="A298" s="107"/>
      <c r="B298" s="108"/>
      <c r="C298" s="108"/>
      <c r="D298" s="108"/>
      <c r="E298" s="108"/>
      <c r="F298" s="108"/>
      <c r="G298" s="108"/>
      <c r="H298" s="108"/>
    </row>
    <row r="299" spans="1:8">
      <c r="A299" s="107"/>
      <c r="B299" s="108"/>
      <c r="C299" s="108"/>
      <c r="D299" s="108"/>
      <c r="E299" s="108"/>
      <c r="F299" s="108"/>
      <c r="G299" s="108"/>
      <c r="H299" s="108"/>
    </row>
    <row r="300" spans="1:8">
      <c r="A300" s="107"/>
      <c r="B300" s="108"/>
      <c r="C300" s="108"/>
      <c r="D300" s="108"/>
      <c r="E300" s="108"/>
      <c r="F300" s="108"/>
      <c r="G300" s="108"/>
      <c r="H300" s="108"/>
    </row>
    <row r="301" spans="1:8">
      <c r="A301" s="107"/>
      <c r="B301" s="108"/>
      <c r="C301" s="108"/>
      <c r="D301" s="108"/>
      <c r="E301" s="108"/>
      <c r="F301" s="108"/>
      <c r="G301" s="108"/>
      <c r="H301" s="108"/>
    </row>
    <row r="302" spans="1:8">
      <c r="A302" s="107"/>
      <c r="B302" s="108"/>
      <c r="C302" s="108"/>
      <c r="D302" s="108"/>
      <c r="E302" s="108"/>
      <c r="F302" s="108"/>
      <c r="G302" s="108"/>
      <c r="H302" s="108"/>
    </row>
    <row r="303" spans="1:8">
      <c r="A303" s="107"/>
      <c r="B303" s="108"/>
      <c r="C303" s="108"/>
      <c r="D303" s="108"/>
      <c r="E303" s="108"/>
      <c r="F303" s="108"/>
      <c r="G303" s="108"/>
      <c r="H303" s="108"/>
    </row>
    <row r="304" spans="1:8">
      <c r="A304" s="107"/>
      <c r="B304" s="108"/>
      <c r="C304" s="108"/>
      <c r="D304" s="108"/>
      <c r="E304" s="108"/>
      <c r="F304" s="108"/>
      <c r="G304" s="108"/>
      <c r="H304" s="108"/>
    </row>
    <row r="305" spans="1:8">
      <c r="A305" s="107"/>
      <c r="B305" s="108"/>
      <c r="C305" s="108"/>
      <c r="D305" s="108"/>
      <c r="E305" s="108"/>
      <c r="F305" s="108"/>
      <c r="G305" s="108"/>
      <c r="H305" s="108"/>
    </row>
    <row r="306" spans="1:8">
      <c r="A306" s="107"/>
      <c r="B306" s="108"/>
      <c r="C306" s="108"/>
      <c r="D306" s="108"/>
      <c r="E306" s="108"/>
      <c r="F306" s="108"/>
      <c r="G306" s="108"/>
      <c r="H306" s="108"/>
    </row>
    <row r="307" spans="1:8">
      <c r="A307" s="107"/>
      <c r="B307" s="108"/>
      <c r="C307" s="108"/>
      <c r="D307" s="108"/>
      <c r="E307" s="108"/>
      <c r="F307" s="108"/>
      <c r="G307" s="108"/>
      <c r="H307" s="108"/>
    </row>
    <row r="308" spans="1:8">
      <c r="A308" s="107"/>
      <c r="B308" s="108"/>
      <c r="C308" s="108"/>
      <c r="D308" s="108"/>
      <c r="E308" s="108"/>
      <c r="F308" s="108"/>
      <c r="G308" s="108"/>
      <c r="H308" s="108"/>
    </row>
    <row r="309" spans="1:8">
      <c r="A309" s="107"/>
      <c r="B309" s="108"/>
      <c r="C309" s="108"/>
      <c r="D309" s="108"/>
      <c r="E309" s="108"/>
      <c r="F309" s="108"/>
      <c r="G309" s="108"/>
      <c r="H309" s="108"/>
    </row>
    <row r="310" spans="1:8">
      <c r="A310" s="107"/>
      <c r="B310" s="108"/>
      <c r="C310" s="108"/>
      <c r="D310" s="108"/>
      <c r="E310" s="108"/>
      <c r="F310" s="108"/>
      <c r="G310" s="108"/>
      <c r="H310" s="108"/>
    </row>
    <row r="311" spans="1:8">
      <c r="A311" s="107"/>
      <c r="B311" s="108"/>
      <c r="C311" s="108"/>
      <c r="D311" s="108"/>
      <c r="E311" s="108"/>
      <c r="F311" s="108"/>
      <c r="G311" s="108"/>
      <c r="H311" s="108"/>
    </row>
    <row r="312" spans="1:8">
      <c r="A312" s="107"/>
      <c r="B312" s="108"/>
      <c r="C312" s="108"/>
      <c r="D312" s="108"/>
      <c r="E312" s="108"/>
      <c r="F312" s="108"/>
      <c r="G312" s="108"/>
      <c r="H312" s="108"/>
    </row>
    <row r="313" spans="1:8">
      <c r="A313" s="107"/>
      <c r="B313" s="108"/>
      <c r="C313" s="108"/>
      <c r="D313" s="108"/>
      <c r="E313" s="108"/>
      <c r="F313" s="108"/>
      <c r="G313" s="108"/>
      <c r="H313" s="108"/>
    </row>
    <row r="314" spans="1:8">
      <c r="A314" s="107"/>
      <c r="B314" s="108"/>
      <c r="C314" s="108"/>
      <c r="D314" s="108"/>
      <c r="E314" s="108"/>
      <c r="F314" s="108"/>
      <c r="G314" s="108"/>
      <c r="H314" s="108"/>
    </row>
    <row r="315" spans="1:8">
      <c r="A315" s="107"/>
      <c r="B315" s="108"/>
      <c r="C315" s="108"/>
      <c r="D315" s="108"/>
      <c r="E315" s="108"/>
      <c r="F315" s="108"/>
      <c r="G315" s="108"/>
      <c r="H315" s="108"/>
    </row>
    <row r="316" spans="1:8">
      <c r="A316" s="107"/>
      <c r="B316" s="108"/>
      <c r="C316" s="108"/>
      <c r="D316" s="108"/>
      <c r="E316" s="108"/>
      <c r="F316" s="108"/>
      <c r="G316" s="108"/>
      <c r="H316" s="108"/>
    </row>
    <row r="317" spans="1:8">
      <c r="A317" s="107"/>
      <c r="B317" s="108"/>
      <c r="C317" s="108"/>
      <c r="D317" s="108"/>
      <c r="E317" s="108"/>
      <c r="F317" s="108"/>
      <c r="G317" s="108"/>
      <c r="H317" s="108"/>
    </row>
    <row r="318" spans="1:8">
      <c r="A318" s="107"/>
      <c r="B318" s="108"/>
      <c r="C318" s="108"/>
      <c r="D318" s="108"/>
      <c r="E318" s="108"/>
      <c r="F318" s="108"/>
      <c r="G318" s="108"/>
      <c r="H318" s="111"/>
    </row>
    <row r="319" spans="1:8">
      <c r="A319" s="107"/>
      <c r="B319" s="108"/>
      <c r="C319" s="108"/>
      <c r="D319" s="108"/>
      <c r="E319" s="108"/>
      <c r="F319" s="108"/>
      <c r="G319" s="108"/>
      <c r="H319" s="111"/>
    </row>
    <row r="320" spans="1:8">
      <c r="A320" s="107"/>
      <c r="B320" s="108"/>
      <c r="C320" s="108"/>
      <c r="D320" s="108"/>
      <c r="E320" s="108"/>
      <c r="F320" s="108"/>
      <c r="G320" s="108"/>
      <c r="H320" s="111"/>
    </row>
    <row r="321" spans="1:8">
      <c r="A321" s="107"/>
      <c r="B321" s="108"/>
      <c r="C321" s="108"/>
      <c r="D321" s="108"/>
      <c r="E321" s="108"/>
      <c r="F321" s="108"/>
      <c r="G321" s="108"/>
      <c r="H321" s="111"/>
    </row>
    <row r="322" spans="1:8">
      <c r="A322" s="107"/>
      <c r="B322" s="108"/>
      <c r="C322" s="108"/>
      <c r="D322" s="108"/>
      <c r="E322" s="108"/>
      <c r="F322" s="108"/>
      <c r="G322" s="108"/>
      <c r="H322" s="111"/>
    </row>
    <row r="323" spans="1:8">
      <c r="A323" s="107"/>
      <c r="B323" s="108"/>
      <c r="C323" s="108"/>
      <c r="D323" s="108"/>
      <c r="E323" s="108"/>
      <c r="F323" s="108"/>
      <c r="G323" s="108"/>
      <c r="H323" s="111"/>
    </row>
    <row r="324" spans="1:8">
      <c r="A324" s="107"/>
      <c r="B324" s="108"/>
      <c r="C324" s="108"/>
      <c r="D324" s="108"/>
      <c r="E324" s="108"/>
      <c r="F324" s="108"/>
      <c r="G324" s="108"/>
      <c r="H324" s="111"/>
    </row>
    <row r="325" spans="1:8">
      <c r="A325" s="107"/>
      <c r="B325" s="108"/>
      <c r="C325" s="108"/>
      <c r="D325" s="108"/>
      <c r="E325" s="108"/>
      <c r="F325" s="108"/>
      <c r="G325" s="108"/>
      <c r="H325" s="111"/>
    </row>
    <row r="326" spans="1:8">
      <c r="A326" s="107"/>
      <c r="B326" s="108"/>
      <c r="C326" s="108"/>
      <c r="D326" s="108"/>
      <c r="E326" s="108"/>
      <c r="F326" s="108"/>
      <c r="G326" s="108"/>
      <c r="H326" s="111"/>
    </row>
    <row r="327" spans="1:8">
      <c r="A327" s="107"/>
      <c r="B327" s="108"/>
      <c r="C327" s="108"/>
      <c r="D327" s="108"/>
      <c r="E327" s="108"/>
      <c r="F327" s="108"/>
      <c r="G327" s="108"/>
      <c r="H327" s="111"/>
    </row>
    <row r="328" spans="1:8">
      <c r="A328" s="107"/>
      <c r="B328" s="108"/>
      <c r="C328" s="108"/>
      <c r="D328" s="108"/>
      <c r="E328" s="108"/>
      <c r="F328" s="108"/>
      <c r="G328" s="108"/>
      <c r="H328" s="111"/>
    </row>
    <row r="329" spans="1:8">
      <c r="A329" s="107"/>
      <c r="B329" s="108"/>
      <c r="C329" s="108"/>
      <c r="D329" s="108"/>
      <c r="E329" s="108"/>
      <c r="F329" s="108"/>
      <c r="G329" s="108"/>
      <c r="H329" s="111"/>
    </row>
    <row r="330" spans="1:8">
      <c r="A330" s="107"/>
      <c r="B330" s="108"/>
      <c r="C330" s="108"/>
      <c r="D330" s="108"/>
      <c r="E330" s="108"/>
      <c r="F330" s="108"/>
      <c r="G330" s="108"/>
      <c r="H330" s="111"/>
    </row>
    <row r="331" spans="1:8">
      <c r="A331" s="107"/>
      <c r="B331" s="108"/>
      <c r="C331" s="108"/>
      <c r="D331" s="108"/>
      <c r="E331" s="108"/>
      <c r="F331" s="108"/>
      <c r="G331" s="108"/>
      <c r="H331" s="111"/>
    </row>
    <row r="332" spans="1:8">
      <c r="A332" s="107"/>
      <c r="B332" s="108"/>
      <c r="C332" s="108"/>
      <c r="D332" s="108"/>
      <c r="E332" s="108"/>
      <c r="F332" s="108"/>
      <c r="G332" s="108"/>
      <c r="H332" s="111"/>
    </row>
    <row r="333" spans="1:8">
      <c r="A333" s="107"/>
      <c r="B333" s="108"/>
      <c r="C333" s="108"/>
      <c r="D333" s="108"/>
      <c r="E333" s="108"/>
      <c r="F333" s="108"/>
      <c r="G333" s="108"/>
      <c r="H333" s="111"/>
    </row>
    <row r="334" spans="1:8">
      <c r="A334" s="107"/>
      <c r="B334" s="108"/>
      <c r="C334" s="108"/>
      <c r="D334" s="108"/>
      <c r="E334" s="108"/>
      <c r="F334" s="108"/>
      <c r="G334" s="108"/>
      <c r="H334" s="111"/>
    </row>
    <row r="335" spans="1:8">
      <c r="A335" s="107"/>
      <c r="B335" s="108"/>
      <c r="C335" s="108"/>
      <c r="D335" s="108"/>
      <c r="E335" s="108"/>
      <c r="F335" s="108"/>
      <c r="G335" s="108"/>
      <c r="H335" s="111"/>
    </row>
    <row r="336" spans="1:8">
      <c r="A336" s="107"/>
      <c r="B336" s="108"/>
      <c r="C336" s="108"/>
      <c r="D336" s="108"/>
      <c r="E336" s="108"/>
      <c r="F336" s="108"/>
      <c r="G336" s="108"/>
      <c r="H336" s="111"/>
    </row>
    <row r="337" spans="1:8">
      <c r="A337" s="107"/>
      <c r="B337" s="108"/>
      <c r="C337" s="108"/>
      <c r="D337" s="108"/>
      <c r="E337" s="108"/>
      <c r="F337" s="108"/>
      <c r="G337" s="108"/>
      <c r="H337" s="111"/>
    </row>
    <row r="338" spans="1:8">
      <c r="A338" s="107"/>
      <c r="B338" s="108"/>
      <c r="C338" s="108"/>
      <c r="D338" s="108"/>
      <c r="E338" s="108"/>
      <c r="F338" s="108"/>
      <c r="G338" s="108"/>
      <c r="H338" s="111"/>
    </row>
    <row r="339" spans="1:8">
      <c r="A339" s="107"/>
      <c r="B339" s="108"/>
      <c r="C339" s="108"/>
      <c r="D339" s="108"/>
      <c r="E339" s="108"/>
      <c r="F339" s="108"/>
      <c r="G339" s="108"/>
      <c r="H339" s="111"/>
    </row>
    <row r="340" spans="1:8">
      <c r="A340" s="1"/>
      <c r="B340" s="61"/>
      <c r="C340" s="61"/>
      <c r="D340" s="61"/>
      <c r="E340" s="61"/>
      <c r="F340" s="61"/>
      <c r="G340" s="61"/>
      <c r="H340"/>
    </row>
    <row r="341" spans="1:8">
      <c r="A341" s="1"/>
      <c r="B341" s="61"/>
      <c r="C341" s="61"/>
      <c r="D341" s="61"/>
      <c r="E341" s="61"/>
      <c r="F341" s="61"/>
      <c r="G341" s="61"/>
      <c r="H341"/>
    </row>
    <row r="342" spans="1:8">
      <c r="A342" s="1"/>
      <c r="B342" s="61"/>
      <c r="C342" s="61"/>
      <c r="D342" s="61"/>
      <c r="E342" s="61"/>
      <c r="F342" s="61"/>
      <c r="G342" s="61"/>
      <c r="H342"/>
    </row>
    <row r="343" spans="1:8">
      <c r="A343" s="1"/>
      <c r="B343" s="61"/>
      <c r="C343" s="61"/>
      <c r="D343" s="61"/>
      <c r="E343" s="61"/>
      <c r="F343" s="61"/>
      <c r="G343" s="61"/>
      <c r="H343"/>
    </row>
    <row r="344" spans="1:8">
      <c r="A344" s="1"/>
      <c r="B344" s="61"/>
      <c r="C344" s="61"/>
      <c r="D344" s="61"/>
      <c r="E344" s="61"/>
      <c r="F344" s="61"/>
      <c r="G344" s="61"/>
      <c r="H344"/>
    </row>
    <row r="345" spans="1:8">
      <c r="A345" s="1"/>
      <c r="B345" s="61"/>
      <c r="C345" s="61"/>
      <c r="D345" s="61"/>
      <c r="E345" s="61"/>
      <c r="F345" s="61"/>
      <c r="G345" s="61"/>
      <c r="H345"/>
    </row>
    <row r="346" spans="1:8">
      <c r="A346" s="1"/>
      <c r="B346" s="61"/>
      <c r="C346" s="61"/>
      <c r="D346" s="61"/>
      <c r="E346" s="61"/>
      <c r="F346" s="61"/>
      <c r="G346" s="61"/>
      <c r="H346"/>
    </row>
    <row r="347" spans="1:8">
      <c r="A347" s="1"/>
      <c r="B347" s="61"/>
      <c r="C347" s="61"/>
      <c r="D347" s="61"/>
      <c r="E347" s="61"/>
      <c r="F347" s="61"/>
      <c r="G347" s="61"/>
      <c r="H347"/>
    </row>
    <row r="348" spans="1:8">
      <c r="A348" s="1"/>
      <c r="B348" s="61"/>
      <c r="C348" s="61"/>
      <c r="D348" s="61"/>
      <c r="E348" s="61"/>
      <c r="F348" s="61"/>
      <c r="G348" s="61"/>
      <c r="H348"/>
    </row>
    <row r="349" spans="1:8">
      <c r="A349" s="1"/>
      <c r="B349" s="61"/>
      <c r="C349" s="61"/>
      <c r="D349" s="61"/>
      <c r="E349" s="61"/>
      <c r="F349" s="61"/>
      <c r="G349" s="61"/>
      <c r="H349"/>
    </row>
    <row r="350" spans="1:8">
      <c r="A350" s="1"/>
      <c r="B350" s="61"/>
      <c r="C350" s="61"/>
      <c r="D350" s="61"/>
      <c r="E350" s="61"/>
      <c r="F350" s="61"/>
      <c r="G350" s="61"/>
      <c r="H350"/>
    </row>
    <row r="351" spans="1:8">
      <c r="A351" s="1"/>
      <c r="B351" s="61"/>
      <c r="C351" s="61"/>
      <c r="D351" s="61"/>
      <c r="E351" s="61"/>
      <c r="F351" s="61"/>
      <c r="G351" s="61"/>
      <c r="H351"/>
    </row>
    <row r="352" spans="1:8">
      <c r="A352" s="1"/>
      <c r="B352" s="61"/>
      <c r="C352" s="61"/>
      <c r="D352" s="61"/>
      <c r="E352" s="61"/>
      <c r="F352" s="61"/>
      <c r="G352" s="61"/>
      <c r="H352"/>
    </row>
    <row r="353" spans="1:12">
      <c r="A353" s="1"/>
      <c r="B353" s="61"/>
      <c r="C353" s="61"/>
      <c r="D353" s="61"/>
      <c r="E353" s="61"/>
      <c r="F353" s="61"/>
      <c r="G353" s="61"/>
      <c r="H353"/>
    </row>
    <row r="354" spans="1:12">
      <c r="A354" s="1"/>
      <c r="B354" s="61"/>
      <c r="C354" s="61"/>
      <c r="D354" s="61"/>
      <c r="E354" s="61"/>
      <c r="F354" s="61"/>
      <c r="G354" s="61"/>
      <c r="H354"/>
    </row>
    <row r="355" spans="1:12">
      <c r="A355" s="1"/>
      <c r="B355" s="61"/>
      <c r="C355" s="61"/>
      <c r="D355" s="61"/>
      <c r="E355" s="61"/>
      <c r="F355" s="61"/>
      <c r="G355" s="61"/>
      <c r="H355"/>
    </row>
    <row r="356" spans="1:12">
      <c r="A356" s="1"/>
      <c r="B356" s="61"/>
      <c r="C356" s="61"/>
      <c r="D356" s="61"/>
      <c r="E356" s="61"/>
      <c r="F356" s="61"/>
      <c r="G356" s="61"/>
      <c r="H356"/>
    </row>
    <row r="357" spans="1:12">
      <c r="A357" s="1"/>
      <c r="B357" s="61"/>
      <c r="C357" s="61"/>
      <c r="D357" s="61"/>
      <c r="E357" s="61"/>
      <c r="F357" s="61"/>
      <c r="G357" s="61"/>
      <c r="H357"/>
    </row>
    <row r="358" spans="1:12">
      <c r="A358" s="1"/>
      <c r="B358" s="61"/>
      <c r="C358" s="61"/>
      <c r="D358" s="61"/>
      <c r="E358" s="61"/>
      <c r="F358" s="61"/>
      <c r="G358" s="61"/>
      <c r="H358"/>
    </row>
    <row r="359" spans="1:12">
      <c r="A359" s="1"/>
      <c r="B359" s="61"/>
      <c r="C359" s="61"/>
      <c r="D359" s="61"/>
      <c r="E359" s="61"/>
      <c r="F359" s="61"/>
      <c r="G359" s="61"/>
      <c r="H359"/>
    </row>
    <row r="360" spans="1:12">
      <c r="A360" s="1"/>
      <c r="B360" s="61"/>
      <c r="C360" s="61"/>
      <c r="D360" s="61"/>
      <c r="E360" s="61"/>
      <c r="F360" s="61"/>
      <c r="G360" s="61"/>
      <c r="H360"/>
    </row>
    <row r="361" spans="1:12">
      <c r="A361" s="1"/>
      <c r="B361" s="61"/>
      <c r="C361" s="61"/>
      <c r="D361" s="61"/>
      <c r="E361" s="61"/>
      <c r="F361" s="61"/>
      <c r="G361" s="61"/>
      <c r="H361"/>
    </row>
    <row r="362" spans="1:12" s="64" customFormat="1">
      <c r="A362" s="1"/>
      <c r="B362" s="61"/>
      <c r="C362" s="61"/>
      <c r="D362" s="61"/>
      <c r="E362" s="61"/>
      <c r="F362" s="61"/>
      <c r="G362" s="61"/>
      <c r="H362"/>
      <c r="I362"/>
      <c r="J362"/>
      <c r="K362"/>
      <c r="L362"/>
    </row>
    <row r="363" spans="1:12" s="64" customFormat="1">
      <c r="A363" s="1"/>
      <c r="B363" s="61"/>
      <c r="C363" s="61"/>
      <c r="D363" s="61"/>
      <c r="E363" s="61"/>
      <c r="F363" s="61"/>
      <c r="G363" s="61"/>
      <c r="H363"/>
      <c r="I363"/>
      <c r="J363"/>
      <c r="K363"/>
      <c r="L363"/>
    </row>
    <row r="364" spans="1:12" s="64" customFormat="1">
      <c r="A364" s="1"/>
      <c r="B364" s="61"/>
      <c r="C364" s="61"/>
      <c r="D364" s="61"/>
      <c r="E364" s="61"/>
      <c r="F364" s="61"/>
      <c r="G364" s="61"/>
      <c r="H364"/>
      <c r="I364"/>
      <c r="J364"/>
      <c r="K364"/>
      <c r="L364"/>
    </row>
    <row r="365" spans="1:12" s="64" customFormat="1">
      <c r="A365" s="1"/>
      <c r="B365" s="61"/>
      <c r="C365" s="61"/>
      <c r="D365" s="61"/>
      <c r="E365" s="61"/>
      <c r="F365" s="61"/>
      <c r="G365" s="61"/>
      <c r="H365"/>
      <c r="I365"/>
      <c r="J365"/>
      <c r="K365"/>
      <c r="L365"/>
    </row>
    <row r="366" spans="1:12" s="64" customFormat="1">
      <c r="A366" s="1"/>
      <c r="B366" s="61"/>
      <c r="C366" s="61"/>
      <c r="D366" s="61"/>
      <c r="E366" s="61"/>
      <c r="F366" s="61"/>
      <c r="G366" s="61"/>
      <c r="H366"/>
      <c r="I366"/>
      <c r="J366"/>
      <c r="K366"/>
      <c r="L366"/>
    </row>
    <row r="367" spans="1:12" s="64" customFormat="1">
      <c r="A367" s="1"/>
      <c r="B367" s="61"/>
      <c r="C367" s="61"/>
      <c r="D367" s="61"/>
      <c r="E367" s="61"/>
      <c r="F367" s="61"/>
      <c r="G367" s="61"/>
      <c r="H367"/>
      <c r="I367"/>
      <c r="J367"/>
      <c r="K367"/>
      <c r="L367"/>
    </row>
    <row r="368" spans="1:12" s="64" customFormat="1">
      <c r="A368" s="1"/>
      <c r="B368" s="61"/>
      <c r="C368" s="61"/>
      <c r="D368" s="61"/>
      <c r="E368" s="61"/>
      <c r="F368" s="61"/>
      <c r="G368" s="61"/>
      <c r="H368"/>
      <c r="I368"/>
      <c r="J368"/>
      <c r="K368"/>
      <c r="L368"/>
    </row>
    <row r="369" spans="1:12" s="64" customFormat="1">
      <c r="A369" s="1"/>
      <c r="B369" s="61"/>
      <c r="C369" s="61"/>
      <c r="D369" s="61"/>
      <c r="E369" s="61"/>
      <c r="F369" s="61"/>
      <c r="G369" s="61"/>
      <c r="H369"/>
      <c r="I369"/>
      <c r="J369"/>
      <c r="K369"/>
      <c r="L369"/>
    </row>
    <row r="370" spans="1:12" s="64" customFormat="1">
      <c r="A370" s="1"/>
      <c r="B370" s="61"/>
      <c r="C370" s="61"/>
      <c r="D370" s="61"/>
      <c r="E370" s="61"/>
      <c r="F370" s="61"/>
      <c r="G370" s="61"/>
      <c r="H370"/>
      <c r="I370"/>
      <c r="J370"/>
      <c r="K370"/>
      <c r="L370"/>
    </row>
    <row r="371" spans="1:12" s="64" customFormat="1">
      <c r="A371" s="1"/>
      <c r="B371" s="61"/>
      <c r="C371" s="61"/>
      <c r="D371" s="61"/>
      <c r="E371" s="61"/>
      <c r="F371" s="61"/>
      <c r="G371" s="61"/>
      <c r="H371"/>
      <c r="I371"/>
      <c r="J371"/>
      <c r="K371"/>
      <c r="L371"/>
    </row>
    <row r="372" spans="1:12" s="64" customFormat="1">
      <c r="A372" s="1"/>
      <c r="B372" s="61"/>
      <c r="C372" s="61"/>
      <c r="D372" s="61"/>
      <c r="E372" s="61"/>
      <c r="F372" s="61"/>
      <c r="G372" s="61"/>
      <c r="H372"/>
      <c r="I372"/>
      <c r="J372"/>
      <c r="K372"/>
      <c r="L372"/>
    </row>
    <row r="373" spans="1:12" s="64" customFormat="1">
      <c r="A373" s="1"/>
      <c r="B373" s="61"/>
      <c r="C373" s="61"/>
      <c r="D373" s="61"/>
      <c r="E373" s="61"/>
      <c r="F373" s="61"/>
      <c r="G373" s="61"/>
      <c r="H373"/>
      <c r="I373"/>
      <c r="J373"/>
      <c r="K373"/>
      <c r="L373"/>
    </row>
    <row r="374" spans="1:12" s="64" customFormat="1">
      <c r="A374" s="1"/>
      <c r="B374" s="61"/>
      <c r="C374" s="61"/>
      <c r="D374" s="61"/>
      <c r="E374" s="61"/>
      <c r="F374" s="61"/>
      <c r="G374" s="61"/>
      <c r="H374"/>
      <c r="I374"/>
      <c r="J374"/>
      <c r="K374"/>
      <c r="L374"/>
    </row>
    <row r="375" spans="1:12" s="64" customFormat="1">
      <c r="A375" s="1"/>
      <c r="B375" s="61"/>
      <c r="C375" s="61"/>
      <c r="D375" s="61"/>
      <c r="E375" s="61"/>
      <c r="F375" s="61"/>
      <c r="G375" s="61"/>
      <c r="H375"/>
      <c r="I375"/>
      <c r="J375"/>
      <c r="K375"/>
      <c r="L375"/>
    </row>
    <row r="376" spans="1:12" s="64" customFormat="1">
      <c r="A376" s="1"/>
      <c r="B376" s="61"/>
      <c r="C376" s="61"/>
      <c r="D376" s="61"/>
      <c r="E376" s="61"/>
      <c r="F376" s="61"/>
      <c r="G376" s="61"/>
      <c r="H376"/>
      <c r="I376"/>
      <c r="J376"/>
      <c r="K376"/>
      <c r="L376"/>
    </row>
    <row r="377" spans="1:12" s="64" customFormat="1">
      <c r="A377" s="1"/>
      <c r="B377" s="61"/>
      <c r="C377" s="61"/>
      <c r="D377" s="61"/>
      <c r="E377" s="61"/>
      <c r="F377" s="61"/>
      <c r="G377" s="61"/>
      <c r="H377"/>
      <c r="I377"/>
      <c r="J377"/>
      <c r="K377"/>
      <c r="L377"/>
    </row>
    <row r="378" spans="1:12" s="64" customFormat="1">
      <c r="A378" s="1"/>
      <c r="B378" s="61"/>
      <c r="C378" s="61"/>
      <c r="D378" s="61"/>
      <c r="E378" s="61"/>
      <c r="F378" s="61"/>
      <c r="G378" s="61"/>
      <c r="H378"/>
      <c r="I378"/>
      <c r="J378"/>
      <c r="K378"/>
      <c r="L378"/>
    </row>
    <row r="379" spans="1:12" s="64" customFormat="1">
      <c r="A379" s="1"/>
      <c r="B379" s="61"/>
      <c r="C379" s="61"/>
      <c r="D379" s="61"/>
      <c r="E379" s="61"/>
      <c r="F379" s="61"/>
      <c r="G379" s="61"/>
      <c r="H379"/>
      <c r="I379"/>
      <c r="J379"/>
      <c r="K379"/>
      <c r="L379"/>
    </row>
    <row r="380" spans="1:12" s="64" customFormat="1">
      <c r="A380" s="1"/>
      <c r="B380" s="61"/>
      <c r="C380" s="61"/>
      <c r="D380" s="61"/>
      <c r="E380" s="61"/>
      <c r="F380" s="61"/>
      <c r="G380" s="61"/>
      <c r="H380"/>
      <c r="I380"/>
      <c r="J380"/>
      <c r="K380"/>
      <c r="L380"/>
    </row>
    <row r="381" spans="1:12" s="64" customFormat="1">
      <c r="A381" s="1"/>
      <c r="B381" s="61"/>
      <c r="C381" s="61"/>
      <c r="D381" s="61"/>
      <c r="E381" s="61"/>
      <c r="F381" s="61"/>
      <c r="G381" s="61"/>
      <c r="H381"/>
      <c r="I381"/>
      <c r="J381"/>
      <c r="K381"/>
      <c r="L381"/>
    </row>
    <row r="382" spans="1:12" s="64" customFormat="1">
      <c r="A382" s="1"/>
      <c r="B382" s="61"/>
      <c r="C382" s="61"/>
      <c r="D382" s="61"/>
      <c r="E382" s="61"/>
      <c r="F382" s="61"/>
      <c r="G382" s="61"/>
      <c r="H382"/>
      <c r="I382"/>
      <c r="J382"/>
      <c r="K382"/>
      <c r="L382"/>
    </row>
    <row r="383" spans="1:12" s="64" customFormat="1">
      <c r="A383" s="1"/>
      <c r="B383" s="61"/>
      <c r="C383" s="61"/>
      <c r="D383" s="61"/>
      <c r="E383" s="61"/>
      <c r="F383" s="61"/>
      <c r="G383" s="61"/>
      <c r="H383"/>
      <c r="I383"/>
      <c r="J383"/>
      <c r="K383"/>
      <c r="L383"/>
    </row>
    <row r="384" spans="1:12" s="64" customFormat="1">
      <c r="A384" s="1"/>
      <c r="B384" s="61"/>
      <c r="C384" s="61"/>
      <c r="D384" s="61"/>
      <c r="E384" s="61"/>
      <c r="F384" s="61"/>
      <c r="G384" s="61"/>
      <c r="H384"/>
      <c r="I384"/>
      <c r="J384"/>
      <c r="K384"/>
      <c r="L384"/>
    </row>
    <row r="385" spans="1:12" s="64" customFormat="1">
      <c r="A385" s="1"/>
      <c r="B385" s="61"/>
      <c r="C385" s="61"/>
      <c r="D385" s="61"/>
      <c r="E385" s="61"/>
      <c r="F385" s="61"/>
      <c r="G385" s="61"/>
      <c r="H385"/>
      <c r="I385"/>
      <c r="J385"/>
      <c r="K385"/>
      <c r="L385"/>
    </row>
    <row r="386" spans="1:12" s="64" customFormat="1">
      <c r="A386" s="1"/>
      <c r="B386" s="61"/>
      <c r="C386" s="61"/>
      <c r="D386" s="61"/>
      <c r="E386" s="61"/>
      <c r="F386" s="61"/>
      <c r="G386" s="61"/>
      <c r="H386"/>
      <c r="I386"/>
      <c r="J386"/>
      <c r="K386"/>
      <c r="L386"/>
    </row>
    <row r="387" spans="1:12" s="64" customFormat="1">
      <c r="A387" s="1"/>
      <c r="B387" s="61"/>
      <c r="C387" s="61"/>
      <c r="D387" s="61"/>
      <c r="E387" s="61"/>
      <c r="F387" s="61"/>
      <c r="G387" s="61"/>
      <c r="H387"/>
      <c r="I387"/>
      <c r="J387"/>
      <c r="K387"/>
      <c r="L387"/>
    </row>
    <row r="388" spans="1:12" s="64" customFormat="1">
      <c r="A388" s="1"/>
      <c r="B388" s="61"/>
      <c r="C388" s="61"/>
      <c r="D388" s="61"/>
      <c r="E388" s="61"/>
      <c r="F388" s="61"/>
      <c r="G388" s="61"/>
      <c r="H388"/>
      <c r="I388"/>
      <c r="J388"/>
      <c r="K388"/>
      <c r="L388"/>
    </row>
    <row r="389" spans="1:12" s="64" customFormat="1">
      <c r="A389" s="1"/>
      <c r="B389" s="61"/>
      <c r="C389" s="61"/>
      <c r="D389" s="61"/>
      <c r="E389" s="61"/>
      <c r="F389" s="61"/>
      <c r="G389" s="61"/>
      <c r="H389"/>
      <c r="I389"/>
      <c r="J389"/>
      <c r="K389"/>
      <c r="L389"/>
    </row>
    <row r="390" spans="1:12" s="64" customFormat="1">
      <c r="A390" s="1"/>
      <c r="B390" s="61"/>
      <c r="C390" s="61"/>
      <c r="D390" s="61"/>
      <c r="E390" s="61"/>
      <c r="F390" s="61"/>
      <c r="G390" s="61"/>
      <c r="H390"/>
      <c r="I390"/>
      <c r="J390"/>
      <c r="K390"/>
      <c r="L390"/>
    </row>
    <row r="391" spans="1:12" s="64" customFormat="1">
      <c r="A391" s="1"/>
      <c r="B391" s="61"/>
      <c r="C391" s="61"/>
      <c r="D391" s="61"/>
      <c r="E391" s="61"/>
      <c r="F391" s="61"/>
      <c r="G391" s="61"/>
      <c r="H391"/>
      <c r="I391"/>
      <c r="J391"/>
      <c r="K391"/>
      <c r="L391"/>
    </row>
    <row r="392" spans="1:12" s="64" customFormat="1">
      <c r="A392" s="104"/>
      <c r="B392" s="105"/>
      <c r="C392" s="105"/>
      <c r="D392" s="105"/>
      <c r="E392" s="105"/>
      <c r="F392" s="105"/>
      <c r="G392" s="105"/>
      <c r="H392" s="112"/>
      <c r="I392"/>
      <c r="J392"/>
      <c r="K392"/>
      <c r="L392"/>
    </row>
    <row r="393" spans="1:12" s="64" customFormat="1">
      <c r="A393" s="104"/>
      <c r="B393" s="105"/>
      <c r="C393" s="105"/>
      <c r="D393" s="105"/>
      <c r="E393" s="105"/>
      <c r="F393" s="105"/>
      <c r="G393" s="105"/>
      <c r="H393" s="112"/>
      <c r="I393"/>
      <c r="J393"/>
      <c r="K393"/>
      <c r="L393"/>
    </row>
    <row r="394" spans="1:12" s="64" customFormat="1">
      <c r="A394" s="1"/>
      <c r="B394" s="61"/>
      <c r="C394" s="61"/>
      <c r="D394" s="61"/>
      <c r="E394" s="61"/>
      <c r="F394" s="61"/>
      <c r="G394" s="61"/>
      <c r="H394"/>
      <c r="I394"/>
      <c r="J394"/>
      <c r="K394"/>
      <c r="L394"/>
    </row>
    <row r="395" spans="1:12" s="64" customFormat="1">
      <c r="A395" s="1"/>
      <c r="B395" s="61"/>
      <c r="C395" s="61"/>
      <c r="D395" s="61"/>
      <c r="E395" s="61"/>
      <c r="F395" s="61"/>
      <c r="G395" s="61"/>
      <c r="H395"/>
      <c r="I395"/>
      <c r="J395"/>
      <c r="K395"/>
      <c r="L395"/>
    </row>
    <row r="396" spans="1:12" s="64" customFormat="1">
      <c r="A396" s="1"/>
      <c r="B396" s="61"/>
      <c r="C396" s="61"/>
      <c r="D396" s="61"/>
      <c r="E396" s="61"/>
      <c r="F396" s="61"/>
      <c r="G396" s="61"/>
      <c r="H396"/>
      <c r="I396"/>
      <c r="J396"/>
      <c r="K396"/>
      <c r="L396"/>
    </row>
    <row r="397" spans="1:12" s="64" customFormat="1">
      <c r="A397" s="1"/>
      <c r="B397" s="61"/>
      <c r="C397" s="61"/>
      <c r="D397" s="61"/>
      <c r="E397" s="61"/>
      <c r="F397" s="61"/>
      <c r="G397" s="61"/>
      <c r="H397"/>
      <c r="I397"/>
      <c r="J397"/>
      <c r="K397"/>
      <c r="L397"/>
    </row>
    <row r="398" spans="1:12" s="64" customFormat="1">
      <c r="A398" s="1"/>
      <c r="B398" s="61"/>
      <c r="C398" s="61"/>
      <c r="D398" s="61"/>
      <c r="E398" s="61"/>
      <c r="F398" s="61"/>
      <c r="G398" s="61"/>
      <c r="H398"/>
      <c r="I398"/>
      <c r="J398"/>
      <c r="K398"/>
      <c r="L398"/>
    </row>
    <row r="399" spans="1:12" s="64" customFormat="1">
      <c r="A399" s="1"/>
      <c r="B399" s="61"/>
      <c r="C399" s="61"/>
      <c r="D399" s="61"/>
      <c r="E399" s="61"/>
      <c r="F399" s="61"/>
      <c r="G399" s="61"/>
      <c r="H399"/>
      <c r="I399"/>
      <c r="J399"/>
      <c r="K399"/>
      <c r="L399"/>
    </row>
    <row r="400" spans="1:12" s="64" customFormat="1">
      <c r="A400" s="1"/>
      <c r="B400" s="61"/>
      <c r="C400" s="61"/>
      <c r="D400" s="61"/>
      <c r="E400" s="61"/>
      <c r="F400" s="61"/>
      <c r="G400" s="61"/>
      <c r="H400"/>
      <c r="I400"/>
      <c r="J400"/>
      <c r="K400"/>
      <c r="L400"/>
    </row>
    <row r="401" spans="1:12" s="64" customFormat="1">
      <c r="A401" s="1"/>
      <c r="B401" s="61"/>
      <c r="C401" s="61"/>
      <c r="D401" s="61"/>
      <c r="E401" s="61"/>
      <c r="F401" s="61"/>
      <c r="G401" s="61"/>
      <c r="H401"/>
      <c r="I401"/>
      <c r="J401"/>
      <c r="K401"/>
      <c r="L401"/>
    </row>
    <row r="402" spans="1:12" s="64" customFormat="1">
      <c r="A402" s="1"/>
      <c r="B402" s="61"/>
      <c r="C402" s="61"/>
      <c r="D402" s="61"/>
      <c r="E402" s="61"/>
      <c r="F402" s="61"/>
      <c r="G402" s="61"/>
      <c r="H402"/>
      <c r="I402"/>
      <c r="J402"/>
      <c r="K402"/>
      <c r="L402"/>
    </row>
    <row r="403" spans="1:12" s="64" customFormat="1">
      <c r="A403" s="1"/>
      <c r="B403" s="61"/>
      <c r="C403" s="61"/>
      <c r="D403" s="61"/>
      <c r="E403" s="61"/>
      <c r="F403" s="61"/>
      <c r="G403" s="61"/>
      <c r="H403"/>
      <c r="I403"/>
      <c r="J403"/>
      <c r="K403"/>
      <c r="L403"/>
    </row>
    <row r="404" spans="1:12" s="64" customFormat="1">
      <c r="A404" s="1"/>
      <c r="B404" s="61"/>
      <c r="C404" s="61"/>
      <c r="D404" s="61"/>
      <c r="E404" s="61"/>
      <c r="F404" s="61"/>
      <c r="G404" s="61"/>
      <c r="H404"/>
      <c r="I404"/>
      <c r="J404"/>
      <c r="K404"/>
      <c r="L404"/>
    </row>
    <row r="405" spans="1:12" s="64" customFormat="1">
      <c r="A405" s="1"/>
      <c r="B405" s="61"/>
      <c r="C405" s="61"/>
      <c r="D405" s="61"/>
      <c r="E405" s="61"/>
      <c r="F405" s="61"/>
      <c r="G405" s="61"/>
      <c r="H405"/>
      <c r="I405"/>
      <c r="J405"/>
      <c r="K405"/>
      <c r="L405"/>
    </row>
    <row r="406" spans="1:12" s="64" customFormat="1">
      <c r="A406" s="1"/>
      <c r="B406" s="61"/>
      <c r="C406" s="61"/>
      <c r="D406" s="61"/>
      <c r="E406" s="61"/>
      <c r="F406" s="61"/>
      <c r="G406" s="61"/>
      <c r="H406"/>
      <c r="I406"/>
      <c r="J406"/>
      <c r="K406"/>
      <c r="L406"/>
    </row>
    <row r="407" spans="1:12">
      <c r="A407" s="1"/>
      <c r="B407" s="61"/>
      <c r="C407" s="61"/>
      <c r="D407" s="61"/>
      <c r="E407" s="61"/>
      <c r="F407" s="61"/>
      <c r="G407" s="61"/>
      <c r="H407"/>
    </row>
    <row r="408" spans="1:12">
      <c r="A408" s="1"/>
      <c r="B408" s="61"/>
      <c r="C408" s="61"/>
      <c r="D408" s="61"/>
      <c r="E408" s="61"/>
      <c r="F408" s="61"/>
      <c r="G408" s="61"/>
      <c r="H408"/>
    </row>
    <row r="409" spans="1:12">
      <c r="A409" s="1"/>
      <c r="B409" s="61"/>
      <c r="C409" s="61"/>
      <c r="D409" s="61"/>
      <c r="E409" s="61"/>
      <c r="F409" s="61"/>
      <c r="G409" s="61"/>
      <c r="H409"/>
    </row>
    <row r="410" spans="1:12">
      <c r="A410" s="1"/>
      <c r="B410" s="61"/>
      <c r="C410" s="61"/>
      <c r="D410" s="61"/>
      <c r="E410" s="61"/>
      <c r="F410" s="61"/>
      <c r="G410" s="61"/>
      <c r="H410"/>
    </row>
    <row r="411" spans="1:12">
      <c r="A411" s="1"/>
      <c r="B411" s="61"/>
      <c r="C411" s="61"/>
      <c r="D411" s="61"/>
      <c r="E411" s="61"/>
      <c r="F411" s="61"/>
      <c r="G411" s="61"/>
      <c r="H411"/>
    </row>
    <row r="412" spans="1:12">
      <c r="A412" s="1"/>
      <c r="B412" s="61"/>
      <c r="C412" s="61"/>
      <c r="D412" s="61"/>
      <c r="E412" s="61"/>
      <c r="F412" s="61"/>
      <c r="G412" s="61"/>
      <c r="H412"/>
    </row>
    <row r="413" spans="1:12">
      <c r="A413" s="1"/>
      <c r="B413" s="61"/>
      <c r="C413" s="61"/>
      <c r="D413" s="61"/>
      <c r="E413" s="61"/>
      <c r="F413" s="61"/>
      <c r="G413" s="61"/>
      <c r="H413"/>
    </row>
    <row r="414" spans="1:12">
      <c r="A414" s="1"/>
      <c r="B414" s="61"/>
      <c r="C414" s="61"/>
      <c r="D414" s="61"/>
      <c r="E414" s="61"/>
      <c r="F414" s="61"/>
      <c r="G414" s="61"/>
      <c r="H414"/>
    </row>
    <row r="415" spans="1:12">
      <c r="A415" s="1"/>
      <c r="B415" s="61"/>
      <c r="C415" s="61"/>
      <c r="D415" s="61"/>
      <c r="E415" s="61"/>
      <c r="F415" s="61"/>
      <c r="G415" s="61"/>
      <c r="H415"/>
    </row>
    <row r="416" spans="1:12">
      <c r="A416" s="1"/>
      <c r="B416" s="61"/>
      <c r="C416" s="61"/>
      <c r="D416" s="61"/>
      <c r="E416" s="61"/>
      <c r="F416" s="61"/>
      <c r="G416" s="61"/>
      <c r="H416"/>
    </row>
    <row r="417" spans="1:8">
      <c r="A417" s="1"/>
      <c r="B417" s="61"/>
      <c r="C417" s="61"/>
      <c r="D417" s="61"/>
      <c r="E417" s="61"/>
      <c r="F417" s="61"/>
      <c r="G417" s="61"/>
      <c r="H417"/>
    </row>
    <row r="418" spans="1:8">
      <c r="A418" s="1"/>
      <c r="B418" s="61"/>
      <c r="C418" s="61"/>
      <c r="D418" s="61"/>
      <c r="E418" s="61"/>
      <c r="F418" s="61"/>
      <c r="G418" s="61"/>
      <c r="H418"/>
    </row>
    <row r="419" spans="1:8">
      <c r="A419" s="1"/>
      <c r="B419" s="61"/>
      <c r="C419" s="61"/>
      <c r="D419" s="61"/>
      <c r="E419" s="61"/>
      <c r="F419" s="61"/>
      <c r="G419" s="61"/>
      <c r="H419"/>
    </row>
    <row r="420" spans="1:8">
      <c r="A420" s="1"/>
      <c r="B420" s="61"/>
      <c r="C420" s="61"/>
      <c r="D420" s="61"/>
      <c r="E420" s="61"/>
      <c r="F420" s="61"/>
      <c r="G420" s="61"/>
      <c r="H420"/>
    </row>
    <row r="421" spans="1:8">
      <c r="A421" s="1"/>
      <c r="B421" s="61"/>
      <c r="C421" s="61"/>
      <c r="D421" s="61"/>
      <c r="E421" s="61"/>
      <c r="F421" s="61"/>
      <c r="G421" s="61"/>
      <c r="H421"/>
    </row>
    <row r="422" spans="1:8">
      <c r="A422" s="1"/>
      <c r="B422" s="61"/>
      <c r="C422" s="61"/>
      <c r="D422" s="61"/>
      <c r="E422" s="61"/>
      <c r="F422" s="61"/>
      <c r="G422" s="61"/>
      <c r="H422"/>
    </row>
    <row r="423" spans="1:8">
      <c r="A423" s="13"/>
      <c r="B423" s="113"/>
      <c r="C423" s="113"/>
      <c r="D423" s="113"/>
      <c r="E423" s="113"/>
      <c r="F423" s="113"/>
      <c r="G423" s="113"/>
      <c r="H423" s="114"/>
    </row>
    <row r="424" spans="1:8">
      <c r="A424" s="115"/>
      <c r="B424" s="116"/>
      <c r="C424" s="116"/>
      <c r="D424" s="113"/>
      <c r="E424" s="113"/>
      <c r="F424" s="113"/>
      <c r="G424" s="113"/>
      <c r="H424" s="114"/>
    </row>
    <row r="425" spans="1:8">
      <c r="A425" s="13"/>
      <c r="B425" s="113"/>
      <c r="C425" s="113"/>
      <c r="D425" s="113"/>
      <c r="E425" s="113"/>
      <c r="F425" s="117"/>
      <c r="G425" s="117"/>
      <c r="H425" s="118"/>
    </row>
    <row r="426" spans="1:8">
      <c r="A426" s="13"/>
      <c r="B426" s="113"/>
      <c r="C426" s="113"/>
      <c r="D426" s="113"/>
      <c r="E426" s="113"/>
      <c r="F426" s="113"/>
      <c r="G426" s="113"/>
      <c r="H426" s="114"/>
    </row>
    <row r="427" spans="1:8">
      <c r="A427" s="13"/>
      <c r="B427" s="113"/>
      <c r="C427" s="113"/>
      <c r="D427" s="113"/>
      <c r="E427" s="113"/>
      <c r="F427" s="113"/>
      <c r="G427" s="113"/>
      <c r="H427" s="114"/>
    </row>
    <row r="428" spans="1:8">
      <c r="A428" s="13"/>
      <c r="B428" s="113"/>
      <c r="C428" s="113"/>
      <c r="D428" s="113"/>
      <c r="E428" s="113"/>
      <c r="F428" s="113"/>
      <c r="G428" s="113"/>
      <c r="H428" s="114"/>
    </row>
    <row r="429" spans="1:8">
      <c r="A429" s="13"/>
      <c r="B429" s="113"/>
      <c r="C429" s="113"/>
      <c r="D429" s="113"/>
      <c r="E429" s="113"/>
      <c r="F429" s="113"/>
      <c r="G429" s="113"/>
      <c r="H429" s="114"/>
    </row>
    <row r="430" spans="1:8">
      <c r="A430" s="13"/>
      <c r="B430" s="113"/>
      <c r="C430" s="113"/>
      <c r="D430" s="113"/>
      <c r="E430" s="113"/>
      <c r="F430" s="113"/>
      <c r="G430" s="113"/>
      <c r="H430" s="114"/>
    </row>
    <row r="431" spans="1:8">
      <c r="A431" s="13"/>
      <c r="B431" s="113"/>
      <c r="C431" s="113"/>
      <c r="D431" s="113"/>
      <c r="E431" s="113"/>
      <c r="F431" s="113"/>
      <c r="G431" s="113"/>
      <c r="H431" s="114"/>
    </row>
    <row r="432" spans="1:8">
      <c r="A432" s="13"/>
      <c r="B432" s="113"/>
      <c r="C432" s="113"/>
      <c r="D432" s="113"/>
      <c r="E432" s="113"/>
      <c r="F432" s="113"/>
      <c r="G432" s="113"/>
      <c r="H432" s="114"/>
    </row>
    <row r="433" spans="1:12">
      <c r="A433" s="13"/>
      <c r="B433" s="113"/>
      <c r="C433" s="113"/>
      <c r="D433" s="113"/>
      <c r="E433" s="113"/>
      <c r="F433" s="113"/>
      <c r="G433" s="113"/>
      <c r="H433" s="114"/>
    </row>
    <row r="434" spans="1:12">
      <c r="A434" s="13"/>
      <c r="B434" s="113"/>
      <c r="C434" s="113"/>
      <c r="D434" s="113"/>
      <c r="E434" s="113"/>
      <c r="F434" s="113"/>
      <c r="G434" s="113"/>
      <c r="H434" s="114"/>
    </row>
    <row r="435" spans="1:12">
      <c r="A435" s="13"/>
      <c r="B435" s="113"/>
      <c r="C435" s="113"/>
      <c r="D435" s="113"/>
      <c r="E435" s="113"/>
      <c r="F435" s="113"/>
      <c r="G435" s="113"/>
      <c r="H435" s="114"/>
    </row>
    <row r="436" spans="1:12">
      <c r="A436" s="13"/>
      <c r="B436" s="113"/>
      <c r="C436" s="113"/>
      <c r="D436" s="113"/>
      <c r="E436" s="113"/>
      <c r="F436" s="113"/>
      <c r="G436" s="113"/>
      <c r="H436" s="114"/>
    </row>
    <row r="437" spans="1:12">
      <c r="A437" s="13"/>
      <c r="B437" s="113"/>
      <c r="C437" s="113"/>
      <c r="D437" s="113"/>
      <c r="E437" s="113"/>
      <c r="F437" s="113"/>
      <c r="G437" s="113"/>
      <c r="H437" s="114"/>
    </row>
    <row r="438" spans="1:12">
      <c r="A438" s="13"/>
      <c r="B438" s="113"/>
      <c r="C438" s="113"/>
      <c r="D438" s="113"/>
      <c r="E438" s="113"/>
      <c r="F438" s="113"/>
      <c r="G438" s="113"/>
      <c r="H438" s="114"/>
    </row>
    <row r="439" spans="1:12">
      <c r="A439" s="13"/>
      <c r="B439" s="113"/>
      <c r="C439" s="113"/>
      <c r="D439" s="113"/>
      <c r="E439" s="113"/>
      <c r="F439" s="113"/>
      <c r="G439" s="113"/>
      <c r="H439" s="114"/>
    </row>
    <row r="440" spans="1:12">
      <c r="A440" s="13"/>
      <c r="B440" s="113"/>
      <c r="C440" s="113"/>
      <c r="D440" s="113"/>
      <c r="E440" s="113"/>
      <c r="F440" s="113"/>
      <c r="G440" s="113"/>
      <c r="H440" s="114"/>
    </row>
    <row r="441" spans="1:12">
      <c r="A441" s="13"/>
      <c r="B441" s="113"/>
      <c r="C441" s="113"/>
      <c r="D441" s="113"/>
      <c r="E441" s="113"/>
      <c r="F441" s="113"/>
      <c r="G441" s="113"/>
      <c r="H441" s="114"/>
    </row>
    <row r="442" spans="1:12">
      <c r="A442" s="13"/>
      <c r="B442" s="113"/>
      <c r="C442" s="113"/>
      <c r="D442" s="113"/>
      <c r="E442" s="113"/>
      <c r="F442" s="113"/>
      <c r="G442" s="113"/>
      <c r="H442" s="114"/>
    </row>
    <row r="443" spans="1:12">
      <c r="A443" s="13"/>
      <c r="B443" s="113"/>
      <c r="C443" s="113"/>
      <c r="D443" s="113"/>
      <c r="E443" s="113"/>
      <c r="F443" s="113"/>
      <c r="G443" s="113"/>
      <c r="H443" s="114"/>
    </row>
    <row r="444" spans="1:12">
      <c r="A444" s="13"/>
      <c r="B444" s="113"/>
      <c r="C444" s="113"/>
      <c r="D444" s="113"/>
      <c r="E444" s="113"/>
      <c r="F444" s="113"/>
      <c r="G444" s="113"/>
      <c r="H444" s="114"/>
    </row>
    <row r="445" spans="1:12">
      <c r="A445" s="13"/>
      <c r="B445" s="113"/>
      <c r="C445" s="113"/>
      <c r="D445" s="113"/>
      <c r="E445" s="113"/>
      <c r="F445" s="113"/>
      <c r="G445" s="113"/>
      <c r="H445" s="114"/>
    </row>
    <row r="446" spans="1:12">
      <c r="A446" s="13"/>
      <c r="B446" s="113"/>
      <c r="C446" s="113"/>
      <c r="D446" s="113"/>
      <c r="E446" s="113"/>
      <c r="F446" s="113"/>
      <c r="G446" s="113"/>
      <c r="H446" s="114"/>
      <c r="I446" s="64"/>
      <c r="J446" s="64"/>
      <c r="K446" s="64"/>
      <c r="L446" s="64"/>
    </row>
    <row r="447" spans="1:12">
      <c r="A447" s="13"/>
      <c r="B447" s="113"/>
      <c r="C447" s="113"/>
      <c r="D447" s="113"/>
      <c r="E447" s="113"/>
      <c r="F447" s="113"/>
      <c r="G447" s="113"/>
      <c r="H447" s="114"/>
      <c r="I447" s="64"/>
      <c r="J447" s="64"/>
      <c r="K447" s="64"/>
      <c r="L447" s="64"/>
    </row>
    <row r="448" spans="1:12">
      <c r="A448" s="13"/>
      <c r="B448" s="113"/>
      <c r="C448" s="113"/>
      <c r="D448" s="113"/>
      <c r="E448" s="113"/>
      <c r="F448" s="113"/>
      <c r="G448" s="113"/>
      <c r="H448" s="114"/>
      <c r="I448" s="64"/>
      <c r="J448" s="64"/>
      <c r="K448" s="64"/>
      <c r="L448" s="64"/>
    </row>
    <row r="449" spans="1:12">
      <c r="A449" s="13"/>
      <c r="B449" s="113"/>
      <c r="C449" s="113"/>
      <c r="D449" s="113"/>
      <c r="E449" s="113"/>
      <c r="F449" s="113"/>
      <c r="G449" s="113"/>
      <c r="H449" s="114"/>
      <c r="I449" s="64"/>
      <c r="J449" s="64"/>
      <c r="K449" s="64"/>
      <c r="L449" s="64"/>
    </row>
    <row r="450" spans="1:12">
      <c r="A450" s="13"/>
      <c r="B450" s="113"/>
      <c r="C450" s="113"/>
      <c r="D450" s="113"/>
      <c r="E450" s="113"/>
      <c r="F450" s="113"/>
      <c r="G450" s="113"/>
      <c r="H450" s="114"/>
      <c r="I450" s="64"/>
      <c r="J450" s="64"/>
      <c r="K450" s="64"/>
      <c r="L450" s="64"/>
    </row>
    <row r="451" spans="1:12">
      <c r="A451" s="13"/>
      <c r="B451" s="113"/>
      <c r="C451" s="113"/>
      <c r="D451" s="113"/>
      <c r="E451" s="113"/>
      <c r="F451" s="113"/>
      <c r="G451" s="113"/>
      <c r="H451" s="114"/>
      <c r="I451" s="64"/>
      <c r="J451" s="64"/>
      <c r="K451" s="64"/>
      <c r="L451" s="64"/>
    </row>
    <row r="452" spans="1:12">
      <c r="A452" s="13"/>
      <c r="B452" s="113"/>
      <c r="C452" s="113"/>
      <c r="D452" s="113"/>
      <c r="E452" s="113"/>
      <c r="F452" s="113"/>
      <c r="G452" s="113"/>
      <c r="H452" s="114"/>
      <c r="I452" s="64"/>
      <c r="J452" s="64"/>
      <c r="K452" s="64"/>
      <c r="L452" s="64"/>
    </row>
    <row r="453" spans="1:12">
      <c r="A453" s="13"/>
      <c r="B453" s="113"/>
      <c r="C453" s="113"/>
      <c r="D453" s="113"/>
      <c r="E453" s="113"/>
      <c r="F453" s="113"/>
      <c r="G453" s="113"/>
      <c r="H453" s="114"/>
      <c r="I453" s="64"/>
      <c r="J453" s="64"/>
      <c r="K453" s="64"/>
      <c r="L453" s="64"/>
    </row>
    <row r="454" spans="1:12">
      <c r="A454" s="13"/>
      <c r="B454" s="113"/>
      <c r="C454" s="113"/>
      <c r="D454" s="113"/>
      <c r="E454" s="113"/>
      <c r="F454" s="113"/>
      <c r="G454" s="113"/>
      <c r="H454" s="114"/>
      <c r="I454" s="64"/>
      <c r="J454" s="64"/>
      <c r="K454" s="64"/>
      <c r="L454" s="64"/>
    </row>
    <row r="455" spans="1:12">
      <c r="A455" s="13"/>
      <c r="B455" s="113"/>
      <c r="C455" s="113"/>
      <c r="D455" s="113"/>
      <c r="E455" s="113"/>
      <c r="F455" s="113"/>
      <c r="G455" s="113"/>
      <c r="H455" s="114"/>
      <c r="I455" s="64"/>
      <c r="J455" s="64"/>
      <c r="K455" s="64"/>
      <c r="L455" s="64"/>
    </row>
    <row r="456" spans="1:12">
      <c r="A456" s="13"/>
      <c r="B456" s="113"/>
      <c r="C456" s="113"/>
      <c r="D456" s="113"/>
      <c r="E456" s="113"/>
      <c r="F456" s="113"/>
      <c r="G456" s="113"/>
      <c r="H456" s="114"/>
      <c r="I456" s="64"/>
      <c r="J456" s="64"/>
      <c r="K456" s="64"/>
      <c r="L456" s="64"/>
    </row>
    <row r="457" spans="1:12">
      <c r="A457" s="13"/>
      <c r="B457" s="113"/>
      <c r="C457" s="113"/>
      <c r="D457" s="113"/>
      <c r="E457" s="113"/>
      <c r="F457" s="113"/>
      <c r="G457" s="113"/>
      <c r="H457" s="114"/>
      <c r="I457" s="64"/>
      <c r="J457" s="64"/>
      <c r="K457" s="64"/>
      <c r="L457" s="64"/>
    </row>
    <row r="458" spans="1:12">
      <c r="A458" s="13"/>
      <c r="B458" s="113"/>
      <c r="C458" s="113"/>
      <c r="D458" s="113"/>
      <c r="E458" s="113"/>
      <c r="F458" s="113"/>
      <c r="G458" s="113"/>
      <c r="H458" s="114"/>
      <c r="I458" s="64"/>
      <c r="J458" s="64"/>
      <c r="K458" s="64"/>
      <c r="L458" s="64"/>
    </row>
    <row r="459" spans="1:12" s="64" customFormat="1">
      <c r="A459" s="13"/>
      <c r="B459" s="113"/>
      <c r="C459" s="113"/>
      <c r="D459" s="113"/>
      <c r="E459" s="113"/>
      <c r="F459" s="113"/>
      <c r="G459" s="113"/>
      <c r="H459" s="114"/>
    </row>
    <row r="460" spans="1:12" s="64" customFormat="1">
      <c r="A460" s="13"/>
      <c r="B460" s="113"/>
      <c r="C460" s="113"/>
      <c r="D460" s="113"/>
      <c r="E460" s="113"/>
      <c r="F460" s="113"/>
      <c r="G460" s="113"/>
      <c r="H460" s="114"/>
    </row>
    <row r="461" spans="1:12" s="64" customFormat="1">
      <c r="A461" s="1"/>
      <c r="B461" s="61"/>
      <c r="C461" s="61"/>
      <c r="D461" s="61"/>
      <c r="E461" s="61"/>
      <c r="F461" s="61"/>
      <c r="G461" s="61"/>
      <c r="H461"/>
    </row>
    <row r="462" spans="1:12" s="64" customFormat="1">
      <c r="A462" s="1"/>
      <c r="B462" s="61"/>
      <c r="C462" s="61"/>
      <c r="D462" s="61"/>
      <c r="E462" s="61"/>
      <c r="F462" s="61"/>
      <c r="G462" s="61"/>
      <c r="H462"/>
    </row>
    <row r="463" spans="1:12" s="64" customFormat="1">
      <c r="A463" s="1"/>
      <c r="B463" s="61"/>
      <c r="C463" s="61"/>
      <c r="D463" s="61"/>
      <c r="E463" s="61"/>
      <c r="F463" s="61"/>
      <c r="G463" s="61"/>
      <c r="H463"/>
    </row>
    <row r="464" spans="1:12" s="64" customFormat="1">
      <c r="A464" s="1"/>
      <c r="B464" s="61"/>
      <c r="C464" s="61"/>
      <c r="D464" s="61"/>
      <c r="E464" s="61"/>
      <c r="F464" s="61"/>
      <c r="G464" s="61"/>
      <c r="H464"/>
    </row>
    <row r="465" spans="1:12" s="64" customFormat="1">
      <c r="A465" s="1"/>
      <c r="B465" s="61"/>
      <c r="C465" s="61"/>
      <c r="D465" s="61"/>
      <c r="E465" s="61"/>
      <c r="F465" s="61"/>
      <c r="G465" s="61"/>
      <c r="H465"/>
    </row>
    <row r="466" spans="1:12" s="64" customFormat="1">
      <c r="A466" s="1"/>
      <c r="B466" s="61"/>
      <c r="C466" s="61"/>
      <c r="D466" s="61"/>
      <c r="E466" s="61"/>
      <c r="F466" s="61"/>
      <c r="G466" s="61"/>
      <c r="H466"/>
    </row>
    <row r="467" spans="1:12" s="64" customFormat="1">
      <c r="A467" s="1"/>
      <c r="B467" s="61"/>
      <c r="C467" s="61"/>
      <c r="D467" s="61"/>
      <c r="E467" s="61"/>
      <c r="F467" s="61"/>
      <c r="G467" s="61"/>
      <c r="H467"/>
    </row>
    <row r="468" spans="1:12" s="64" customFormat="1">
      <c r="A468" s="1"/>
      <c r="B468" s="61"/>
      <c r="C468" s="61"/>
      <c r="D468" s="61"/>
      <c r="E468" s="61"/>
      <c r="F468" s="61"/>
      <c r="G468" s="61"/>
      <c r="H468"/>
    </row>
    <row r="469" spans="1:12">
      <c r="A469" s="1"/>
      <c r="B469" s="61"/>
      <c r="C469" s="61"/>
      <c r="D469" s="61"/>
      <c r="E469" s="61"/>
      <c r="F469" s="61"/>
      <c r="G469" s="61"/>
      <c r="H469"/>
      <c r="I469" s="64"/>
      <c r="J469" s="64"/>
      <c r="K469" s="64"/>
      <c r="L469" s="64"/>
    </row>
    <row r="470" spans="1:12">
      <c r="A470" s="1"/>
      <c r="B470" s="61"/>
      <c r="C470" s="61"/>
      <c r="D470" s="61"/>
      <c r="E470" s="61"/>
      <c r="F470" s="61"/>
      <c r="G470" s="61"/>
      <c r="H470"/>
      <c r="I470" s="64"/>
      <c r="J470" s="64"/>
      <c r="K470" s="64"/>
      <c r="L470" s="64"/>
    </row>
    <row r="471" spans="1:12">
      <c r="A471" s="1"/>
      <c r="B471" s="61"/>
      <c r="C471" s="61"/>
      <c r="D471" s="61"/>
      <c r="E471" s="61"/>
      <c r="F471" s="61"/>
      <c r="G471" s="61"/>
      <c r="H471"/>
      <c r="I471" s="64"/>
      <c r="J471" s="64"/>
      <c r="K471" s="64"/>
      <c r="L471" s="64"/>
    </row>
    <row r="472" spans="1:12">
      <c r="A472" s="1"/>
      <c r="B472" s="61"/>
      <c r="C472" s="61"/>
      <c r="D472" s="61"/>
      <c r="E472" s="61"/>
      <c r="F472" s="61"/>
      <c r="G472" s="61"/>
      <c r="H472"/>
      <c r="I472" s="64"/>
      <c r="J472" s="64"/>
      <c r="K472" s="64"/>
      <c r="L472" s="64"/>
    </row>
    <row r="473" spans="1:12">
      <c r="A473" s="1"/>
      <c r="B473" s="61"/>
      <c r="C473" s="61"/>
      <c r="D473" s="61"/>
      <c r="E473" s="61"/>
      <c r="F473" s="61"/>
      <c r="G473" s="61"/>
      <c r="H473"/>
      <c r="I473" s="64"/>
      <c r="J473" s="64"/>
      <c r="K473" s="64"/>
      <c r="L473" s="64"/>
    </row>
    <row r="474" spans="1:12">
      <c r="A474" s="1"/>
      <c r="B474" s="61"/>
      <c r="C474" s="61"/>
      <c r="D474" s="61"/>
      <c r="E474" s="61"/>
      <c r="F474" s="61"/>
      <c r="G474" s="61"/>
      <c r="H474"/>
      <c r="I474" s="64"/>
      <c r="J474" s="64"/>
      <c r="K474" s="64"/>
      <c r="L474" s="64"/>
    </row>
    <row r="475" spans="1:12">
      <c r="A475" s="1"/>
      <c r="B475" s="61"/>
      <c r="C475" s="61"/>
      <c r="D475" s="61"/>
      <c r="E475" s="61"/>
      <c r="F475" s="61"/>
      <c r="G475" s="61"/>
      <c r="H475"/>
      <c r="I475" s="64"/>
      <c r="J475" s="64"/>
      <c r="K475" s="64"/>
      <c r="L475" s="64"/>
    </row>
    <row r="476" spans="1:12">
      <c r="A476" s="1"/>
      <c r="B476" s="61"/>
      <c r="C476" s="61"/>
      <c r="D476" s="61"/>
      <c r="E476" s="61"/>
      <c r="F476" s="61"/>
      <c r="G476" s="61"/>
      <c r="H476"/>
      <c r="I476" s="64"/>
      <c r="J476" s="64"/>
      <c r="K476" s="64"/>
      <c r="L476" s="64"/>
    </row>
    <row r="477" spans="1:12">
      <c r="A477" s="1"/>
      <c r="B477" s="61"/>
      <c r="C477" s="61"/>
      <c r="D477" s="61"/>
      <c r="E477" s="61"/>
      <c r="F477" s="61"/>
      <c r="G477" s="61"/>
      <c r="H477"/>
      <c r="I477" s="64"/>
      <c r="J477" s="64"/>
      <c r="K477" s="64"/>
      <c r="L477" s="64"/>
    </row>
    <row r="478" spans="1:12">
      <c r="A478" s="1"/>
      <c r="B478" s="61"/>
      <c r="C478" s="61"/>
      <c r="D478" s="61"/>
      <c r="E478" s="61"/>
      <c r="F478" s="61"/>
      <c r="G478" s="61"/>
      <c r="H478"/>
      <c r="I478" s="64"/>
      <c r="J478" s="64"/>
      <c r="K478" s="64"/>
      <c r="L478" s="64"/>
    </row>
    <row r="479" spans="1:12">
      <c r="A479" s="1"/>
      <c r="B479" s="61"/>
      <c r="C479" s="61"/>
      <c r="D479" s="61"/>
      <c r="E479" s="61"/>
      <c r="F479" s="61"/>
      <c r="G479" s="61"/>
      <c r="H479"/>
      <c r="I479" s="64"/>
      <c r="J479" s="64"/>
      <c r="K479" s="64"/>
      <c r="L479" s="64"/>
    </row>
    <row r="480" spans="1:12">
      <c r="A480" s="1"/>
      <c r="B480" s="61"/>
      <c r="C480" s="61"/>
      <c r="D480" s="61"/>
      <c r="E480" s="61"/>
      <c r="F480" s="61"/>
      <c r="G480" s="61"/>
      <c r="H480"/>
      <c r="I480" s="64"/>
      <c r="J480" s="64"/>
      <c r="K480" s="64"/>
      <c r="L480" s="64"/>
    </row>
    <row r="481" spans="1:12">
      <c r="A481" s="1"/>
      <c r="B481" s="61"/>
      <c r="C481" s="61"/>
      <c r="D481" s="61"/>
      <c r="E481" s="61"/>
      <c r="F481" s="61"/>
      <c r="G481" s="61"/>
      <c r="H481"/>
      <c r="I481" s="64"/>
      <c r="J481" s="64"/>
      <c r="K481" s="64"/>
      <c r="L481" s="64"/>
    </row>
    <row r="482" spans="1:12">
      <c r="A482" s="1"/>
      <c r="B482" s="61"/>
      <c r="C482" s="61"/>
      <c r="D482" s="61"/>
      <c r="E482" s="61"/>
      <c r="F482" s="61"/>
      <c r="G482" s="61"/>
      <c r="H482"/>
      <c r="I482" s="64"/>
      <c r="J482" s="64"/>
      <c r="K482" s="64"/>
      <c r="L482" s="64"/>
    </row>
    <row r="483" spans="1:12">
      <c r="A483" s="1"/>
      <c r="B483" s="61"/>
      <c r="C483" s="61"/>
      <c r="D483" s="61"/>
      <c r="E483" s="61"/>
      <c r="F483" s="61"/>
      <c r="G483" s="61"/>
      <c r="H483"/>
      <c r="I483" s="64"/>
      <c r="J483" s="64"/>
      <c r="K483" s="64"/>
      <c r="L483" s="64"/>
    </row>
    <row r="484" spans="1:12">
      <c r="A484" s="1"/>
      <c r="B484" s="61"/>
      <c r="C484" s="61"/>
      <c r="D484" s="61"/>
      <c r="E484" s="61"/>
      <c r="F484" s="61"/>
      <c r="G484" s="61"/>
      <c r="H484"/>
      <c r="I484" s="64"/>
      <c r="J484" s="64"/>
      <c r="K484" s="64"/>
      <c r="L484" s="64"/>
    </row>
    <row r="485" spans="1:12">
      <c r="A485" s="1"/>
      <c r="B485" s="61"/>
      <c r="C485" s="61"/>
      <c r="D485" s="61"/>
      <c r="E485" s="61"/>
      <c r="F485" s="61"/>
      <c r="G485" s="61"/>
      <c r="H485"/>
      <c r="I485" s="64"/>
      <c r="J485" s="64"/>
      <c r="K485" s="64"/>
      <c r="L485" s="64"/>
    </row>
    <row r="486" spans="1:12">
      <c r="A486" s="1"/>
      <c r="B486" s="61"/>
      <c r="C486" s="61"/>
      <c r="D486" s="61"/>
      <c r="E486" s="61"/>
      <c r="F486" s="61"/>
      <c r="G486" s="61"/>
      <c r="H486"/>
      <c r="I486" s="64"/>
      <c r="J486" s="64"/>
      <c r="K486" s="64"/>
      <c r="L486" s="64"/>
    </row>
    <row r="487" spans="1:12">
      <c r="A487" s="1"/>
      <c r="B487" s="61"/>
      <c r="C487" s="61"/>
      <c r="D487" s="61"/>
      <c r="E487" s="61"/>
      <c r="F487" s="61"/>
      <c r="G487" s="61"/>
      <c r="H487"/>
      <c r="I487" s="64"/>
      <c r="J487" s="64"/>
      <c r="K487" s="64"/>
      <c r="L487" s="64"/>
    </row>
    <row r="488" spans="1:12">
      <c r="A488" s="1"/>
      <c r="B488" s="61"/>
      <c r="C488" s="61"/>
      <c r="D488" s="61"/>
      <c r="E488" s="61"/>
      <c r="F488" s="61"/>
      <c r="G488" s="61"/>
      <c r="H488"/>
      <c r="I488" s="64"/>
      <c r="J488" s="64"/>
      <c r="K488" s="64"/>
      <c r="L488" s="64"/>
    </row>
    <row r="489" spans="1:12" s="64" customFormat="1">
      <c r="A489" s="1"/>
      <c r="B489" s="61"/>
      <c r="C489" s="61"/>
      <c r="D489" s="61"/>
      <c r="E489" s="61"/>
      <c r="F489" s="61"/>
      <c r="G489" s="61"/>
      <c r="H489"/>
    </row>
    <row r="490" spans="1:12" s="64" customFormat="1">
      <c r="A490" s="1"/>
      <c r="B490" s="61"/>
      <c r="C490" s="61"/>
      <c r="D490" s="61"/>
      <c r="E490" s="61"/>
      <c r="F490" s="61"/>
      <c r="G490" s="61"/>
      <c r="H490"/>
    </row>
    <row r="491" spans="1:12" s="64" customFormat="1">
      <c r="A491" s="1"/>
      <c r="B491" s="61"/>
      <c r="C491" s="61"/>
      <c r="D491" s="61"/>
      <c r="E491" s="61"/>
      <c r="F491" s="61"/>
      <c r="G491" s="61"/>
      <c r="H491"/>
    </row>
    <row r="492" spans="1:12" s="64" customFormat="1">
      <c r="A492" s="1"/>
      <c r="B492" s="61"/>
      <c r="C492" s="61"/>
      <c r="D492" s="61"/>
      <c r="E492" s="61"/>
      <c r="F492" s="61"/>
      <c r="G492" s="61"/>
      <c r="H492"/>
    </row>
    <row r="493" spans="1:12" s="64" customFormat="1">
      <c r="A493" s="1"/>
      <c r="B493" s="61"/>
      <c r="C493" s="61"/>
      <c r="D493" s="61"/>
      <c r="E493" s="61"/>
      <c r="F493" s="61"/>
      <c r="G493" s="61"/>
      <c r="H493"/>
    </row>
    <row r="494" spans="1:12" s="64" customFormat="1">
      <c r="A494" s="1"/>
      <c r="B494" s="61"/>
      <c r="C494" s="61"/>
      <c r="D494" s="61"/>
      <c r="E494" s="61"/>
      <c r="F494" s="61"/>
      <c r="G494" s="61"/>
      <c r="H494"/>
    </row>
    <row r="495" spans="1:12" s="64" customFormat="1">
      <c r="A495" s="1"/>
      <c r="B495" s="61"/>
      <c r="C495" s="61"/>
      <c r="D495" s="61"/>
      <c r="E495" s="61"/>
      <c r="F495" s="61"/>
      <c r="G495" s="61"/>
      <c r="H495"/>
    </row>
    <row r="496" spans="1:12">
      <c r="A496" s="1"/>
      <c r="B496" s="61"/>
      <c r="C496" s="61"/>
      <c r="D496" s="61"/>
      <c r="E496" s="61"/>
      <c r="F496" s="61"/>
      <c r="G496" s="61"/>
      <c r="H496"/>
      <c r="I496" s="64"/>
      <c r="J496" s="64"/>
      <c r="K496" s="64"/>
      <c r="L496" s="64"/>
    </row>
    <row r="497" spans="1:12">
      <c r="A497" s="1"/>
      <c r="B497" s="61"/>
      <c r="C497" s="61"/>
      <c r="D497" s="61"/>
      <c r="E497" s="61"/>
      <c r="F497" s="61"/>
      <c r="G497" s="61"/>
      <c r="H497"/>
      <c r="I497" s="64"/>
      <c r="J497" s="64"/>
      <c r="K497" s="64"/>
      <c r="L497" s="64"/>
    </row>
    <row r="498" spans="1:12">
      <c r="A498" s="1"/>
      <c r="B498" s="61"/>
      <c r="C498" s="61"/>
      <c r="D498" s="61"/>
      <c r="E498" s="61"/>
      <c r="F498" s="61"/>
      <c r="G498" s="61"/>
      <c r="H498"/>
      <c r="I498" s="64"/>
      <c r="J498" s="64"/>
      <c r="K498" s="64"/>
      <c r="L498" s="64"/>
    </row>
    <row r="499" spans="1:12">
      <c r="A499" s="1"/>
      <c r="B499" s="61"/>
      <c r="C499" s="61"/>
      <c r="D499" s="61"/>
      <c r="E499" s="61"/>
      <c r="F499" s="61"/>
      <c r="G499" s="61"/>
      <c r="H499"/>
      <c r="I499" s="64"/>
      <c r="J499" s="64"/>
      <c r="K499" s="64"/>
      <c r="L499" s="64"/>
    </row>
    <row r="500" spans="1:12">
      <c r="A500" s="1"/>
      <c r="B500" s="61"/>
      <c r="C500" s="61"/>
      <c r="D500" s="61"/>
      <c r="E500" s="61"/>
      <c r="F500" s="61"/>
      <c r="G500" s="61"/>
      <c r="H500"/>
      <c r="I500" s="64"/>
      <c r="J500" s="64"/>
      <c r="K500" s="64"/>
      <c r="L500" s="64"/>
    </row>
    <row r="501" spans="1:12">
      <c r="A501" s="1"/>
      <c r="B501" s="61"/>
      <c r="C501" s="61"/>
      <c r="D501" s="61"/>
      <c r="E501" s="61"/>
      <c r="F501" s="61"/>
      <c r="G501" s="61"/>
      <c r="H501"/>
      <c r="I501" s="64"/>
      <c r="J501" s="64"/>
      <c r="K501" s="64"/>
      <c r="L501" s="64"/>
    </row>
    <row r="502" spans="1:12">
      <c r="A502" s="1"/>
      <c r="B502" s="61"/>
      <c r="C502" s="61"/>
      <c r="D502" s="61"/>
      <c r="E502" s="61"/>
      <c r="F502" s="61"/>
      <c r="G502" s="61"/>
      <c r="H502"/>
      <c r="I502" s="64"/>
      <c r="J502" s="64"/>
      <c r="K502" s="64"/>
      <c r="L502" s="64"/>
    </row>
    <row r="503" spans="1:12">
      <c r="A503" s="1"/>
      <c r="B503" s="61"/>
      <c r="C503" s="61"/>
      <c r="D503" s="61"/>
      <c r="E503" s="61"/>
      <c r="F503" s="61"/>
      <c r="G503" s="61"/>
      <c r="H503"/>
      <c r="I503" s="64"/>
      <c r="J503" s="64"/>
      <c r="K503" s="64"/>
      <c r="L503" s="64"/>
    </row>
    <row r="504" spans="1:12">
      <c r="A504" s="102"/>
      <c r="B504" s="119"/>
      <c r="C504" s="119"/>
      <c r="D504" s="119"/>
      <c r="E504" s="119"/>
      <c r="F504" s="120"/>
      <c r="G504" s="120"/>
      <c r="H504" s="121"/>
      <c r="I504" s="64"/>
      <c r="J504" s="64"/>
      <c r="K504" s="64"/>
      <c r="L504" s="64"/>
    </row>
    <row r="505" spans="1:12">
      <c r="A505" s="102"/>
      <c r="B505" s="119"/>
      <c r="C505" s="119"/>
      <c r="D505" s="119"/>
      <c r="E505" s="119"/>
      <c r="F505" s="120"/>
      <c r="G505" s="120"/>
      <c r="H505" s="121"/>
      <c r="I505" s="64"/>
      <c r="J505" s="64"/>
      <c r="K505" s="64"/>
      <c r="L505" s="64"/>
    </row>
    <row r="506" spans="1:12">
      <c r="A506" s="102"/>
      <c r="B506" s="119"/>
      <c r="C506" s="119"/>
      <c r="D506" s="119"/>
      <c r="E506" s="119"/>
      <c r="F506" s="120"/>
      <c r="G506" s="120"/>
      <c r="H506" s="121"/>
      <c r="I506" s="64"/>
      <c r="J506" s="64"/>
      <c r="K506" s="64"/>
      <c r="L506" s="64"/>
    </row>
    <row r="507" spans="1:12">
      <c r="A507" s="102"/>
      <c r="B507" s="119"/>
      <c r="C507" s="119"/>
      <c r="D507" s="119"/>
      <c r="E507" s="119"/>
      <c r="F507" s="120"/>
      <c r="G507" s="120"/>
      <c r="H507" s="121"/>
      <c r="I507" s="64"/>
      <c r="J507" s="64"/>
      <c r="K507" s="64"/>
      <c r="L507" s="64"/>
    </row>
    <row r="508" spans="1:12">
      <c r="A508" s="102"/>
      <c r="B508" s="119"/>
      <c r="C508" s="119"/>
      <c r="D508" s="119"/>
      <c r="E508" s="119"/>
      <c r="F508" s="120"/>
      <c r="G508" s="120"/>
      <c r="H508" s="121"/>
      <c r="I508" s="64"/>
      <c r="J508" s="64"/>
      <c r="K508" s="64"/>
      <c r="L508" s="64"/>
    </row>
    <row r="509" spans="1:12">
      <c r="A509" s="102"/>
      <c r="B509" s="119"/>
      <c r="C509" s="119"/>
      <c r="D509" s="119"/>
      <c r="E509" s="119"/>
      <c r="F509" s="120"/>
      <c r="G509" s="120"/>
      <c r="H509" s="121"/>
      <c r="I509" s="64"/>
      <c r="J509" s="64"/>
      <c r="K509" s="64"/>
      <c r="L509" s="64"/>
    </row>
    <row r="510" spans="1:12">
      <c r="A510" s="102"/>
      <c r="B510" s="119"/>
      <c r="C510" s="119"/>
      <c r="D510" s="119"/>
      <c r="E510" s="119"/>
      <c r="F510" s="120"/>
      <c r="G510" s="120"/>
      <c r="H510" s="121"/>
      <c r="I510" s="64"/>
      <c r="J510" s="64"/>
      <c r="K510" s="64"/>
      <c r="L510" s="64"/>
    </row>
    <row r="511" spans="1:12">
      <c r="A511" s="102"/>
      <c r="B511" s="119"/>
      <c r="C511" s="119"/>
      <c r="D511" s="119"/>
      <c r="E511" s="119"/>
      <c r="F511" s="120"/>
      <c r="G511" s="120"/>
      <c r="H511" s="121"/>
      <c r="I511" s="64"/>
      <c r="J511" s="64"/>
      <c r="K511" s="64"/>
      <c r="L511" s="64"/>
    </row>
    <row r="512" spans="1:12">
      <c r="A512" s="102"/>
      <c r="B512" s="119"/>
      <c r="C512" s="119"/>
      <c r="D512" s="119"/>
      <c r="E512" s="119"/>
      <c r="F512" s="120"/>
      <c r="G512" s="120"/>
      <c r="H512" s="121"/>
      <c r="I512" s="64"/>
      <c r="J512" s="64"/>
      <c r="K512" s="64"/>
      <c r="L512" s="64"/>
    </row>
    <row r="513" spans="1:12">
      <c r="A513" s="102"/>
      <c r="B513" s="119"/>
      <c r="C513" s="119"/>
      <c r="D513" s="119"/>
      <c r="E513" s="119"/>
      <c r="F513" s="120"/>
      <c r="G513" s="120"/>
      <c r="H513" s="121"/>
      <c r="I513" s="64"/>
      <c r="J513" s="64"/>
      <c r="K513" s="64"/>
      <c r="L513" s="64"/>
    </row>
    <row r="514" spans="1:12">
      <c r="A514" s="102"/>
      <c r="B514" s="119"/>
      <c r="C514" s="119"/>
      <c r="D514" s="119"/>
      <c r="E514" s="119"/>
      <c r="F514" s="120"/>
      <c r="G514" s="120"/>
      <c r="H514" s="121"/>
      <c r="I514" s="64"/>
      <c r="J514" s="64"/>
      <c r="K514" s="64"/>
      <c r="L514" s="64"/>
    </row>
    <row r="515" spans="1:12">
      <c r="A515" s="102"/>
      <c r="B515" s="119"/>
      <c r="C515" s="119"/>
      <c r="D515" s="119"/>
      <c r="E515" s="119"/>
      <c r="F515" s="120"/>
      <c r="G515" s="120"/>
      <c r="H515" s="121"/>
      <c r="I515" s="64"/>
      <c r="J515" s="64"/>
      <c r="K515" s="64"/>
      <c r="L515" s="64"/>
    </row>
    <row r="516" spans="1:12">
      <c r="A516" s="102"/>
      <c r="B516" s="119"/>
      <c r="C516" s="119"/>
      <c r="D516" s="119"/>
      <c r="E516" s="119"/>
      <c r="F516" s="120"/>
      <c r="G516" s="120"/>
      <c r="H516" s="121"/>
      <c r="I516" s="64"/>
      <c r="J516" s="64"/>
      <c r="K516" s="64"/>
      <c r="L516" s="64"/>
    </row>
    <row r="517" spans="1:12">
      <c r="A517" s="102"/>
      <c r="B517" s="119"/>
      <c r="C517" s="119"/>
      <c r="D517" s="119"/>
      <c r="E517" s="119"/>
      <c r="F517" s="120"/>
      <c r="G517" s="120"/>
      <c r="H517" s="121"/>
      <c r="I517" s="64"/>
      <c r="J517" s="64"/>
      <c r="K517" s="64"/>
      <c r="L517" s="64"/>
    </row>
    <row r="518" spans="1:12">
      <c r="A518" s="102"/>
      <c r="B518" s="119"/>
      <c r="C518" s="119"/>
      <c r="D518" s="119"/>
      <c r="E518" s="119"/>
      <c r="F518" s="120"/>
      <c r="G518" s="120"/>
      <c r="H518" s="121"/>
      <c r="I518" s="64"/>
      <c r="J518" s="64"/>
      <c r="K518" s="64"/>
      <c r="L518" s="64"/>
    </row>
    <row r="519" spans="1:12">
      <c r="A519" s="102"/>
      <c r="B519" s="119"/>
      <c r="C519" s="119"/>
      <c r="D519" s="119"/>
      <c r="E519" s="119"/>
      <c r="F519" s="120"/>
      <c r="G519" s="120"/>
      <c r="H519" s="121"/>
      <c r="I519" s="64"/>
      <c r="J519" s="64"/>
      <c r="K519" s="64"/>
      <c r="L519" s="64"/>
    </row>
    <row r="520" spans="1:12">
      <c r="A520" s="102"/>
      <c r="B520" s="119"/>
      <c r="C520" s="119"/>
      <c r="D520" s="119"/>
      <c r="E520" s="119"/>
      <c r="F520" s="120"/>
      <c r="G520" s="120"/>
      <c r="H520" s="121"/>
      <c r="I520" s="64"/>
      <c r="J520" s="64"/>
      <c r="K520" s="64"/>
      <c r="L520" s="64"/>
    </row>
    <row r="521" spans="1:12">
      <c r="A521" s="102"/>
      <c r="B521" s="119"/>
      <c r="C521" s="119"/>
      <c r="D521" s="119"/>
      <c r="E521" s="119"/>
      <c r="F521" s="120"/>
      <c r="G521" s="120"/>
      <c r="H521" s="121"/>
      <c r="I521" s="64"/>
      <c r="J521" s="64"/>
      <c r="K521" s="64"/>
      <c r="L521" s="64"/>
    </row>
    <row r="522" spans="1:12">
      <c r="A522" s="122"/>
      <c r="B522" s="123"/>
      <c r="C522" s="123"/>
      <c r="D522" s="123"/>
      <c r="E522" s="123"/>
      <c r="F522" s="123"/>
      <c r="G522" s="123"/>
      <c r="H522" s="124"/>
      <c r="I522" s="64"/>
      <c r="J522" s="64"/>
      <c r="K522" s="64"/>
      <c r="L522" s="64"/>
    </row>
    <row r="523" spans="1:12">
      <c r="A523" s="102"/>
      <c r="B523" s="119"/>
      <c r="C523" s="119"/>
      <c r="D523" s="119"/>
      <c r="E523" s="119"/>
      <c r="F523" s="120"/>
      <c r="G523" s="120"/>
      <c r="H523" s="121"/>
      <c r="I523" s="64"/>
      <c r="J523" s="64"/>
      <c r="K523" s="64"/>
      <c r="L523" s="64"/>
    </row>
    <row r="524" spans="1:12">
      <c r="A524" s="102"/>
      <c r="B524" s="119"/>
      <c r="C524" s="119"/>
      <c r="D524" s="119"/>
      <c r="E524" s="119"/>
      <c r="F524" s="120"/>
      <c r="G524" s="120"/>
      <c r="H524" s="121"/>
      <c r="I524" s="64"/>
      <c r="J524" s="64"/>
      <c r="K524" s="64"/>
      <c r="L524" s="64"/>
    </row>
    <row r="525" spans="1:12">
      <c r="A525" s="102"/>
      <c r="B525" s="119"/>
      <c r="C525" s="119"/>
      <c r="D525" s="119"/>
      <c r="E525" s="119"/>
      <c r="F525" s="120"/>
      <c r="G525" s="120"/>
      <c r="H525" s="121"/>
      <c r="I525" s="64"/>
      <c r="J525" s="64"/>
      <c r="K525" s="64"/>
      <c r="L525" s="64"/>
    </row>
    <row r="526" spans="1:12">
      <c r="A526" s="102"/>
      <c r="B526" s="119"/>
      <c r="C526" s="119"/>
      <c r="D526" s="119"/>
      <c r="E526" s="119"/>
      <c r="F526" s="120"/>
      <c r="G526" s="120"/>
      <c r="H526" s="121"/>
      <c r="I526" s="64"/>
      <c r="J526" s="64"/>
      <c r="K526" s="64"/>
      <c r="L526" s="64"/>
    </row>
    <row r="527" spans="1:12">
      <c r="A527" s="102"/>
      <c r="B527" s="102"/>
      <c r="C527" s="102"/>
      <c r="D527" s="125"/>
      <c r="E527" s="125"/>
      <c r="F527" s="126"/>
      <c r="G527" s="126"/>
      <c r="H527" s="121"/>
      <c r="I527" s="64"/>
      <c r="J527" s="64"/>
      <c r="K527" s="64"/>
      <c r="L527" s="64"/>
    </row>
    <row r="528" spans="1:12">
      <c r="A528" s="102"/>
      <c r="B528" s="102"/>
      <c r="C528" s="102"/>
      <c r="D528" s="125"/>
      <c r="E528" s="125"/>
      <c r="F528" s="126"/>
      <c r="G528" s="126"/>
      <c r="H528" s="121"/>
      <c r="I528" s="64"/>
      <c r="J528" s="64"/>
      <c r="K528" s="64"/>
      <c r="L528" s="64"/>
    </row>
    <row r="529" spans="1:12">
      <c r="A529" s="102"/>
      <c r="B529" s="102"/>
      <c r="C529" s="102"/>
      <c r="D529" s="125"/>
      <c r="E529" s="125"/>
      <c r="F529" s="126"/>
      <c r="G529" s="126"/>
      <c r="H529" s="121"/>
      <c r="I529" s="64"/>
      <c r="J529" s="64"/>
      <c r="K529" s="64"/>
      <c r="L529" s="64"/>
    </row>
    <row r="530" spans="1:12">
      <c r="A530" s="102"/>
      <c r="B530" s="102"/>
      <c r="C530" s="102"/>
      <c r="D530" s="125"/>
      <c r="E530" s="125"/>
      <c r="F530" s="126"/>
      <c r="G530" s="126"/>
      <c r="H530" s="121"/>
      <c r="I530" s="64"/>
      <c r="J530" s="64"/>
      <c r="K530" s="64"/>
      <c r="L530" s="64"/>
    </row>
    <row r="531" spans="1:12" s="64" customFormat="1">
      <c r="A531" s="102"/>
      <c r="B531" s="102"/>
      <c r="C531" s="102"/>
      <c r="D531" s="125"/>
      <c r="E531" s="125"/>
      <c r="F531" s="126"/>
      <c r="G531" s="126"/>
      <c r="H531" s="121"/>
    </row>
    <row r="532" spans="1:12">
      <c r="A532" s="102"/>
      <c r="B532" s="102"/>
      <c r="C532" s="102"/>
      <c r="D532" s="125"/>
      <c r="E532" s="125"/>
      <c r="F532" s="126"/>
      <c r="G532" s="126"/>
      <c r="H532" s="121"/>
      <c r="I532" s="64"/>
      <c r="J532" s="64"/>
      <c r="K532" s="64"/>
      <c r="L532" s="64"/>
    </row>
    <row r="533" spans="1:12">
      <c r="A533" s="102"/>
      <c r="B533" s="102"/>
      <c r="C533" s="102"/>
      <c r="D533" s="125"/>
      <c r="E533" s="125"/>
      <c r="F533" s="126"/>
      <c r="G533" s="126"/>
      <c r="H533" s="121"/>
      <c r="I533" s="64"/>
      <c r="J533" s="64"/>
      <c r="K533" s="64"/>
      <c r="L533" s="64"/>
    </row>
    <row r="534" spans="1:12">
      <c r="A534" s="102"/>
      <c r="B534" s="102"/>
      <c r="C534" s="102"/>
      <c r="D534" s="125"/>
      <c r="E534" s="125"/>
      <c r="F534" s="126"/>
      <c r="G534" s="126"/>
      <c r="H534" s="121"/>
      <c r="I534" s="64"/>
      <c r="J534" s="64"/>
      <c r="K534" s="64"/>
      <c r="L534" s="64"/>
    </row>
    <row r="535" spans="1:12">
      <c r="A535" s="102"/>
      <c r="B535" s="102"/>
      <c r="C535" s="102"/>
      <c r="D535" s="125"/>
      <c r="E535" s="125"/>
      <c r="F535" s="126"/>
      <c r="G535" s="126"/>
      <c r="H535" s="121"/>
      <c r="I535" s="64"/>
      <c r="J535" s="64"/>
      <c r="K535" s="64"/>
      <c r="L535" s="64"/>
    </row>
    <row r="536" spans="1:12">
      <c r="A536" s="102"/>
      <c r="B536" s="102"/>
      <c r="C536" s="102"/>
      <c r="D536" s="125"/>
      <c r="E536" s="125"/>
      <c r="F536" s="126"/>
      <c r="G536" s="126"/>
      <c r="H536" s="121"/>
      <c r="I536" s="64"/>
      <c r="J536" s="64"/>
      <c r="K536" s="64"/>
      <c r="L536" s="64"/>
    </row>
    <row r="537" spans="1:12">
      <c r="A537" s="102"/>
      <c r="B537" s="102"/>
      <c r="C537" s="102"/>
      <c r="D537" s="125"/>
      <c r="E537" s="125"/>
      <c r="F537" s="126"/>
      <c r="G537" s="126"/>
      <c r="H537" s="121"/>
      <c r="I537" s="64"/>
      <c r="J537" s="64"/>
      <c r="K537" s="64"/>
      <c r="L537" s="64"/>
    </row>
    <row r="538" spans="1:12">
      <c r="A538" s="102"/>
      <c r="B538" s="102"/>
      <c r="C538" s="102"/>
      <c r="D538" s="125"/>
      <c r="E538" s="125"/>
      <c r="F538" s="126"/>
      <c r="G538" s="126"/>
      <c r="H538" s="121"/>
      <c r="I538" s="64"/>
      <c r="J538" s="64"/>
      <c r="K538" s="64"/>
      <c r="L538" s="64"/>
    </row>
    <row r="539" spans="1:12">
      <c r="A539" s="102"/>
      <c r="B539" s="102"/>
      <c r="C539" s="102"/>
      <c r="D539" s="125"/>
      <c r="E539" s="125"/>
      <c r="F539" s="126"/>
      <c r="G539" s="126"/>
      <c r="H539" s="121"/>
      <c r="I539" s="64"/>
      <c r="J539" s="64"/>
      <c r="K539" s="64"/>
      <c r="L539" s="64"/>
    </row>
    <row r="540" spans="1:12">
      <c r="A540" s="102"/>
      <c r="B540" s="102"/>
      <c r="C540" s="102"/>
      <c r="D540" s="125"/>
      <c r="E540" s="125"/>
      <c r="F540" s="126"/>
      <c r="G540" s="126"/>
      <c r="H540" s="121"/>
      <c r="I540" s="64"/>
      <c r="J540" s="64"/>
      <c r="K540" s="64"/>
      <c r="L540" s="64"/>
    </row>
    <row r="541" spans="1:12">
      <c r="A541" s="102"/>
      <c r="B541" s="102"/>
      <c r="C541" s="102"/>
      <c r="D541" s="125"/>
      <c r="E541" s="125"/>
      <c r="F541" s="126"/>
      <c r="G541" s="126"/>
      <c r="H541" s="121"/>
      <c r="I541" s="64"/>
      <c r="J541" s="64"/>
      <c r="K541" s="64"/>
      <c r="L541" s="64"/>
    </row>
    <row r="542" spans="1:12">
      <c r="A542" s="102"/>
      <c r="B542" s="102"/>
      <c r="C542" s="102"/>
      <c r="D542" s="125"/>
      <c r="E542" s="125"/>
      <c r="F542" s="126"/>
      <c r="G542" s="126"/>
      <c r="H542" s="121"/>
      <c r="I542" s="64"/>
      <c r="J542" s="64"/>
      <c r="K542" s="64"/>
      <c r="L542" s="64"/>
    </row>
    <row r="543" spans="1:12" s="64" customFormat="1">
      <c r="A543" s="102"/>
      <c r="B543" s="102"/>
      <c r="C543" s="102"/>
      <c r="D543" s="125"/>
      <c r="E543" s="125"/>
      <c r="F543" s="126"/>
      <c r="G543" s="126"/>
      <c r="H543" s="121"/>
    </row>
    <row r="544" spans="1:12" s="64" customFormat="1">
      <c r="A544" s="102"/>
      <c r="B544" s="102"/>
      <c r="C544" s="102"/>
      <c r="D544" s="125"/>
      <c r="E544" s="125"/>
      <c r="F544" s="126"/>
      <c r="G544" s="126"/>
      <c r="H544" s="121"/>
    </row>
    <row r="545" spans="1:12">
      <c r="A545" s="102"/>
      <c r="B545" s="102"/>
      <c r="C545" s="102"/>
      <c r="D545" s="125"/>
      <c r="E545" s="125"/>
      <c r="F545" s="126"/>
      <c r="G545" s="126"/>
      <c r="H545" s="121"/>
      <c r="I545" s="64"/>
      <c r="J545" s="64"/>
      <c r="K545" s="64"/>
      <c r="L545" s="64"/>
    </row>
    <row r="546" spans="1:12">
      <c r="A546" s="102"/>
      <c r="B546" s="102"/>
      <c r="C546" s="102"/>
      <c r="D546" s="125"/>
      <c r="E546" s="125"/>
      <c r="F546" s="126"/>
      <c r="G546" s="126"/>
      <c r="H546" s="121"/>
      <c r="I546" s="64"/>
      <c r="J546" s="64"/>
      <c r="K546" s="64"/>
      <c r="L546" s="64"/>
    </row>
    <row r="547" spans="1:12">
      <c r="A547" s="102"/>
      <c r="B547" s="102"/>
      <c r="C547" s="102"/>
      <c r="D547" s="125"/>
      <c r="E547" s="125"/>
      <c r="F547" s="126"/>
      <c r="G547" s="126"/>
      <c r="H547" s="121"/>
      <c r="I547" s="64"/>
      <c r="J547" s="64"/>
      <c r="K547" s="64"/>
      <c r="L547" s="64"/>
    </row>
    <row r="548" spans="1:12">
      <c r="A548" s="102"/>
      <c r="B548" s="102"/>
      <c r="C548" s="102"/>
      <c r="D548" s="125"/>
      <c r="E548" s="125"/>
      <c r="F548" s="126"/>
      <c r="G548" s="126"/>
      <c r="H548" s="121"/>
      <c r="I548" s="64"/>
      <c r="J548" s="64"/>
      <c r="K548" s="64"/>
      <c r="L548" s="64"/>
    </row>
    <row r="549" spans="1:12">
      <c r="A549" s="102"/>
      <c r="B549" s="102"/>
      <c r="C549" s="102"/>
      <c r="D549" s="125"/>
      <c r="E549" s="125"/>
      <c r="F549" s="126"/>
      <c r="G549" s="126"/>
      <c r="H549" s="121"/>
      <c r="I549" s="64"/>
      <c r="J549" s="64"/>
      <c r="K549" s="64"/>
      <c r="L549" s="64"/>
    </row>
    <row r="550" spans="1:12">
      <c r="A550" s="102"/>
      <c r="B550" s="102"/>
      <c r="C550" s="102"/>
      <c r="D550" s="125"/>
      <c r="E550" s="125"/>
      <c r="F550" s="126"/>
      <c r="G550" s="126"/>
      <c r="H550" s="121"/>
      <c r="I550" s="64"/>
      <c r="J550" s="64"/>
      <c r="K550" s="64"/>
      <c r="L550" s="64"/>
    </row>
    <row r="551" spans="1:12">
      <c r="A551" s="102"/>
      <c r="B551" s="102"/>
      <c r="C551" s="102"/>
      <c r="D551" s="125"/>
      <c r="E551" s="125"/>
      <c r="F551" s="126"/>
      <c r="G551" s="126"/>
      <c r="H551" s="121"/>
      <c r="I551" s="64"/>
      <c r="J551" s="64"/>
      <c r="K551" s="64"/>
      <c r="L551" s="64"/>
    </row>
    <row r="552" spans="1:12">
      <c r="A552" s="102"/>
      <c r="B552" s="102"/>
      <c r="C552" s="102"/>
      <c r="D552" s="125"/>
      <c r="E552" s="125"/>
      <c r="F552" s="126"/>
      <c r="G552" s="126"/>
      <c r="H552" s="121"/>
      <c r="I552" s="64"/>
      <c r="J552" s="64"/>
      <c r="K552" s="64"/>
      <c r="L552" s="64"/>
    </row>
    <row r="553" spans="1:12">
      <c r="A553" s="102"/>
      <c r="B553" s="102"/>
      <c r="C553" s="102"/>
      <c r="D553" s="125"/>
      <c r="E553" s="125"/>
      <c r="F553" s="126"/>
      <c r="G553" s="126"/>
      <c r="H553" s="121"/>
      <c r="I553" s="64"/>
      <c r="J553" s="64"/>
      <c r="K553" s="64"/>
      <c r="L553" s="64"/>
    </row>
    <row r="554" spans="1:12">
      <c r="A554" s="102"/>
      <c r="B554" s="102"/>
      <c r="C554" s="102"/>
      <c r="D554" s="125"/>
      <c r="E554" s="125"/>
      <c r="F554" s="126"/>
      <c r="G554" s="126"/>
      <c r="H554" s="121"/>
      <c r="I554" s="64"/>
      <c r="J554" s="64"/>
      <c r="K554" s="64"/>
      <c r="L554" s="64"/>
    </row>
    <row r="555" spans="1:12">
      <c r="A555" s="102"/>
      <c r="B555" s="102"/>
      <c r="C555" s="102"/>
      <c r="D555" s="125"/>
      <c r="E555" s="125"/>
      <c r="F555" s="126"/>
      <c r="G555" s="126"/>
      <c r="H555" s="121"/>
      <c r="I555" s="64"/>
      <c r="J555" s="64"/>
      <c r="K555" s="64"/>
      <c r="L555" s="64"/>
    </row>
    <row r="556" spans="1:12">
      <c r="A556" s="102"/>
      <c r="B556" s="102"/>
      <c r="C556" s="102"/>
      <c r="D556" s="125"/>
      <c r="E556" s="125"/>
      <c r="F556" s="126"/>
      <c r="G556" s="126"/>
      <c r="H556" s="121"/>
      <c r="I556" s="64"/>
      <c r="J556" s="64"/>
      <c r="K556" s="64"/>
      <c r="L556" s="64"/>
    </row>
    <row r="557" spans="1:12">
      <c r="A557" s="102"/>
      <c r="B557" s="102"/>
      <c r="C557" s="102"/>
      <c r="D557" s="125"/>
      <c r="E557" s="125"/>
      <c r="F557" s="126"/>
      <c r="G557" s="126"/>
      <c r="H557" s="121"/>
      <c r="I557" s="64"/>
      <c r="J557" s="64"/>
      <c r="K557" s="64"/>
      <c r="L557" s="64"/>
    </row>
    <row r="558" spans="1:12">
      <c r="A558" s="102"/>
      <c r="B558" s="102"/>
      <c r="C558" s="102"/>
      <c r="D558" s="125"/>
      <c r="E558" s="125"/>
      <c r="F558" s="126"/>
      <c r="G558" s="126"/>
      <c r="H558" s="121"/>
      <c r="I558" s="64"/>
      <c r="J558" s="64"/>
      <c r="K558" s="64"/>
      <c r="L558" s="64"/>
    </row>
    <row r="559" spans="1:12">
      <c r="A559" s="102"/>
      <c r="B559" s="102"/>
      <c r="C559" s="102"/>
      <c r="D559" s="125"/>
      <c r="E559" s="125"/>
      <c r="F559" s="126"/>
      <c r="G559" s="126"/>
      <c r="H559" s="121"/>
      <c r="I559" s="64"/>
      <c r="J559" s="64"/>
      <c r="K559" s="64"/>
      <c r="L559" s="64"/>
    </row>
    <row r="560" spans="1:12">
      <c r="A560" s="102"/>
      <c r="B560" s="102"/>
      <c r="C560" s="102"/>
      <c r="D560" s="125"/>
      <c r="E560" s="125"/>
      <c r="F560" s="126"/>
      <c r="G560" s="126"/>
      <c r="H560" s="121"/>
      <c r="I560" s="64"/>
      <c r="J560" s="64"/>
      <c r="K560" s="64"/>
      <c r="L560" s="64"/>
    </row>
    <row r="561" spans="1:12">
      <c r="A561" s="102"/>
      <c r="B561" s="102"/>
      <c r="C561" s="102"/>
      <c r="D561" s="125"/>
      <c r="E561" s="125"/>
      <c r="F561" s="126"/>
      <c r="G561" s="126"/>
      <c r="H561" s="121"/>
      <c r="I561" s="64"/>
      <c r="J561" s="64"/>
      <c r="K561" s="64"/>
      <c r="L561" s="64"/>
    </row>
    <row r="562" spans="1:12">
      <c r="A562" s="102"/>
      <c r="B562" s="102"/>
      <c r="C562" s="102"/>
      <c r="D562" s="125"/>
      <c r="E562" s="125"/>
      <c r="F562" s="126"/>
      <c r="G562" s="126"/>
      <c r="H562" s="121"/>
      <c r="I562" s="64"/>
      <c r="J562" s="64"/>
      <c r="K562" s="64"/>
      <c r="L562" s="64"/>
    </row>
    <row r="563" spans="1:12">
      <c r="A563" s="102"/>
      <c r="B563" s="102"/>
      <c r="C563" s="102"/>
      <c r="D563" s="125"/>
      <c r="E563" s="125"/>
      <c r="F563" s="126"/>
      <c r="G563" s="126"/>
      <c r="H563" s="121"/>
      <c r="I563" s="64"/>
      <c r="J563" s="64"/>
      <c r="K563" s="64"/>
      <c r="L563" s="64"/>
    </row>
    <row r="564" spans="1:12">
      <c r="A564" s="102"/>
      <c r="B564" s="102"/>
      <c r="C564" s="102"/>
      <c r="D564" s="125"/>
      <c r="E564" s="125"/>
      <c r="F564" s="126"/>
      <c r="G564" s="126"/>
      <c r="H564" s="121"/>
      <c r="I564" s="64"/>
      <c r="J564" s="64"/>
      <c r="K564" s="64"/>
      <c r="L564" s="64"/>
    </row>
    <row r="565" spans="1:12">
      <c r="A565" s="102"/>
      <c r="B565" s="102"/>
      <c r="C565" s="102"/>
      <c r="D565" s="125"/>
      <c r="E565" s="125"/>
      <c r="F565" s="126"/>
      <c r="G565" s="126"/>
      <c r="H565" s="121"/>
      <c r="I565" s="64"/>
      <c r="J565" s="64"/>
      <c r="K565" s="64"/>
      <c r="L565" s="64"/>
    </row>
    <row r="566" spans="1:12">
      <c r="A566" s="102"/>
      <c r="B566" s="102"/>
      <c r="C566" s="102"/>
      <c r="D566" s="125"/>
      <c r="E566" s="125"/>
      <c r="F566" s="126"/>
      <c r="G566" s="126"/>
      <c r="H566" s="121"/>
      <c r="I566" s="64"/>
      <c r="J566" s="64"/>
      <c r="K566" s="64"/>
      <c r="L566" s="64"/>
    </row>
    <row r="567" spans="1:12">
      <c r="A567" s="102"/>
      <c r="B567" s="102"/>
      <c r="C567" s="102"/>
      <c r="D567" s="125"/>
      <c r="E567" s="125"/>
      <c r="F567" s="126"/>
      <c r="G567" s="126"/>
      <c r="H567" s="121"/>
      <c r="I567" s="64"/>
      <c r="J567" s="64"/>
      <c r="K567" s="64"/>
      <c r="L567" s="64"/>
    </row>
    <row r="568" spans="1:12">
      <c r="A568" s="102"/>
      <c r="B568" s="102"/>
      <c r="C568" s="102"/>
      <c r="D568" s="125"/>
      <c r="E568" s="125"/>
      <c r="F568" s="126"/>
      <c r="G568" s="126"/>
      <c r="H568" s="121"/>
      <c r="I568" s="64"/>
      <c r="J568" s="64"/>
      <c r="K568" s="64"/>
      <c r="L568" s="64"/>
    </row>
    <row r="569" spans="1:12">
      <c r="A569" s="102"/>
      <c r="B569" s="102"/>
      <c r="C569" s="102"/>
      <c r="D569" s="125"/>
      <c r="E569" s="125"/>
      <c r="F569" s="126"/>
      <c r="G569" s="126"/>
      <c r="H569" s="121"/>
      <c r="I569" s="64"/>
      <c r="J569" s="64"/>
      <c r="K569" s="64"/>
      <c r="L569" s="64"/>
    </row>
    <row r="570" spans="1:12">
      <c r="A570" s="102"/>
      <c r="B570" s="102"/>
      <c r="C570" s="102"/>
      <c r="D570" s="125"/>
      <c r="E570" s="125"/>
      <c r="F570" s="126"/>
      <c r="G570" s="126"/>
      <c r="H570" s="121"/>
      <c r="I570" s="64"/>
      <c r="J570" s="64"/>
      <c r="K570" s="64"/>
      <c r="L570" s="64"/>
    </row>
    <row r="571" spans="1:12">
      <c r="A571" s="102"/>
      <c r="B571" s="102"/>
      <c r="C571" s="102"/>
      <c r="D571" s="125"/>
      <c r="E571" s="125"/>
      <c r="F571" s="126"/>
      <c r="G571" s="126"/>
      <c r="H571" s="121"/>
      <c r="I571" s="64"/>
      <c r="J571" s="64"/>
      <c r="K571" s="64"/>
      <c r="L571" s="64"/>
    </row>
    <row r="572" spans="1:12">
      <c r="A572" s="102"/>
      <c r="B572" s="102"/>
      <c r="C572" s="102"/>
      <c r="D572" s="125"/>
      <c r="E572" s="125"/>
      <c r="F572" s="126"/>
      <c r="G572" s="126"/>
      <c r="H572" s="121"/>
      <c r="I572" s="64"/>
      <c r="J572" s="64"/>
      <c r="K572" s="64"/>
      <c r="L572" s="64"/>
    </row>
    <row r="573" spans="1:12">
      <c r="A573" s="102"/>
      <c r="B573" s="102"/>
      <c r="C573" s="102"/>
      <c r="D573" s="125"/>
      <c r="E573" s="125"/>
      <c r="F573" s="126"/>
      <c r="G573" s="126"/>
      <c r="H573" s="121"/>
      <c r="I573" s="64"/>
      <c r="J573" s="64"/>
      <c r="K573" s="64"/>
      <c r="L573" s="64"/>
    </row>
    <row r="574" spans="1:12">
      <c r="A574" s="102"/>
      <c r="B574" s="102"/>
      <c r="C574" s="102"/>
      <c r="D574" s="125"/>
      <c r="E574" s="125"/>
      <c r="F574" s="126"/>
      <c r="G574" s="126"/>
      <c r="H574" s="121"/>
      <c r="I574" s="64"/>
      <c r="J574" s="64"/>
      <c r="K574" s="64"/>
      <c r="L574" s="64"/>
    </row>
    <row r="575" spans="1:12">
      <c r="A575" s="102"/>
      <c r="B575" s="102"/>
      <c r="C575" s="102"/>
      <c r="D575" s="125"/>
      <c r="E575" s="125"/>
      <c r="F575" s="126"/>
      <c r="G575" s="126"/>
      <c r="H575" s="121"/>
      <c r="I575" s="64"/>
      <c r="J575" s="64"/>
      <c r="K575" s="64"/>
      <c r="L575" s="64"/>
    </row>
    <row r="576" spans="1:12">
      <c r="A576" s="102"/>
      <c r="B576" s="102"/>
      <c r="C576" s="102"/>
      <c r="D576" s="125"/>
      <c r="E576" s="125"/>
      <c r="F576" s="126"/>
      <c r="G576" s="126"/>
      <c r="H576" s="121"/>
      <c r="I576" s="64"/>
      <c r="J576" s="64"/>
      <c r="K576" s="64"/>
      <c r="L576" s="64"/>
    </row>
    <row r="577" spans="1:15">
      <c r="A577" s="102"/>
      <c r="B577" s="102"/>
      <c r="C577" s="102"/>
      <c r="D577" s="125"/>
      <c r="E577" s="125"/>
      <c r="F577" s="126"/>
      <c r="G577" s="126"/>
      <c r="H577" s="121"/>
      <c r="I577" s="64"/>
      <c r="J577" s="64"/>
      <c r="K577" s="64"/>
      <c r="L577" s="64"/>
    </row>
    <row r="578" spans="1:15">
      <c r="A578" s="102"/>
      <c r="B578" s="102"/>
      <c r="C578" s="102"/>
      <c r="D578" s="125"/>
      <c r="E578" s="125"/>
      <c r="F578" s="126"/>
      <c r="G578" s="126"/>
      <c r="H578" s="121"/>
      <c r="I578" s="64"/>
      <c r="J578" s="64"/>
      <c r="K578" s="64"/>
      <c r="L578" s="64"/>
    </row>
    <row r="579" spans="1:15">
      <c r="A579" s="102"/>
      <c r="B579" s="102"/>
      <c r="C579" s="102"/>
      <c r="D579" s="125"/>
      <c r="E579" s="125"/>
      <c r="F579" s="126"/>
      <c r="G579" s="126"/>
      <c r="H579" s="121"/>
      <c r="I579" s="64"/>
      <c r="J579" s="64"/>
      <c r="K579" s="64"/>
      <c r="L579" s="64"/>
      <c r="O579" s="127">
        <f>GETPIVOTDATA("FndgChg",$M$2,"Inc/Exp","EX")-GETPIVOTDATA("FndgChg",$M$2,"Inc/Exp","IN")</f>
        <v>12142092.885499991</v>
      </c>
    </row>
    <row r="580" spans="1:15">
      <c r="A580" s="102"/>
      <c r="B580" s="102"/>
      <c r="C580" s="102"/>
      <c r="D580" s="125"/>
      <c r="E580" s="125"/>
      <c r="F580" s="126"/>
      <c r="G580" s="126"/>
      <c r="H580" s="121"/>
      <c r="I580" s="64"/>
      <c r="J580" s="64"/>
      <c r="K580" s="64"/>
      <c r="L580" s="64"/>
      <c r="O580" s="127"/>
    </row>
    <row r="581" spans="1:15">
      <c r="A581" s="102"/>
      <c r="B581" s="102"/>
      <c r="C581" s="102"/>
      <c r="D581" s="125"/>
      <c r="E581" s="125"/>
      <c r="F581" s="126"/>
      <c r="G581" s="126"/>
      <c r="H581" s="121"/>
      <c r="I581" s="64"/>
      <c r="J581" s="64"/>
      <c r="K581" s="64"/>
      <c r="L581" s="64"/>
      <c r="O581" s="127"/>
    </row>
    <row r="582" spans="1:15">
      <c r="A582" s="102"/>
      <c r="B582" s="102"/>
      <c r="C582" s="102"/>
      <c r="D582" s="125"/>
      <c r="E582" s="125"/>
      <c r="F582" s="126"/>
      <c r="G582" s="126"/>
      <c r="H582" s="121"/>
      <c r="I582" s="64"/>
      <c r="J582" s="64"/>
      <c r="K582" s="64"/>
      <c r="L582" s="64"/>
      <c r="O582" s="127"/>
    </row>
    <row r="583" spans="1:15">
      <c r="A583" s="102"/>
      <c r="B583" s="102"/>
      <c r="C583" s="102"/>
      <c r="D583" s="125"/>
      <c r="E583" s="125"/>
      <c r="F583" s="126"/>
      <c r="G583" s="126"/>
      <c r="H583" s="121"/>
      <c r="I583" s="64"/>
      <c r="J583" s="64"/>
      <c r="K583" s="64"/>
      <c r="L583" s="64"/>
      <c r="O583" s="127"/>
    </row>
    <row r="584" spans="1:15">
      <c r="A584" s="102"/>
      <c r="B584" s="102"/>
      <c r="C584" s="102"/>
      <c r="D584" s="125"/>
      <c r="E584" s="125"/>
      <c r="F584" s="126"/>
      <c r="G584" s="126"/>
      <c r="H584" s="121"/>
      <c r="I584" s="64"/>
      <c r="J584" s="64"/>
      <c r="K584" s="64"/>
      <c r="L584" s="64"/>
      <c r="O584" s="127"/>
    </row>
    <row r="585" spans="1:15">
      <c r="A585" s="102"/>
      <c r="B585" s="102"/>
      <c r="C585" s="102"/>
      <c r="D585" s="125"/>
      <c r="E585" s="125"/>
      <c r="F585" s="126"/>
      <c r="G585" s="126"/>
      <c r="H585" s="121"/>
      <c r="I585" s="64"/>
      <c r="J585" s="64"/>
      <c r="K585" s="64"/>
      <c r="L585" s="64"/>
      <c r="O585" s="127"/>
    </row>
    <row r="586" spans="1:15">
      <c r="A586" s="102"/>
      <c r="B586" s="102"/>
      <c r="C586" s="102"/>
      <c r="D586" s="125"/>
      <c r="E586" s="125"/>
      <c r="F586" s="126"/>
      <c r="G586" s="126"/>
      <c r="H586" s="121"/>
      <c r="I586" s="64"/>
      <c r="J586" s="64"/>
      <c r="K586" s="64"/>
      <c r="L586" s="64"/>
      <c r="O586" s="127"/>
    </row>
    <row r="587" spans="1:15">
      <c r="A587" s="102"/>
      <c r="B587" s="102"/>
      <c r="C587" s="102"/>
      <c r="D587" s="125"/>
      <c r="E587" s="125"/>
      <c r="F587" s="126"/>
      <c r="G587" s="126"/>
      <c r="H587" s="121"/>
      <c r="I587" s="64"/>
      <c r="J587" s="64"/>
      <c r="K587" s="64"/>
      <c r="L587" s="64"/>
      <c r="O587" s="127"/>
    </row>
    <row r="588" spans="1:15">
      <c r="A588" s="102"/>
      <c r="B588" s="102"/>
      <c r="C588" s="102"/>
      <c r="D588" s="125"/>
      <c r="E588" s="125"/>
      <c r="F588" s="126"/>
      <c r="G588" s="126"/>
      <c r="H588" s="121"/>
      <c r="I588" s="64"/>
      <c r="J588" s="64"/>
      <c r="K588" s="64"/>
      <c r="L588" s="64"/>
      <c r="O588" s="127"/>
    </row>
    <row r="589" spans="1:15">
      <c r="A589" s="102"/>
      <c r="B589" s="102"/>
      <c r="C589" s="102"/>
      <c r="D589" s="125"/>
      <c r="E589" s="125"/>
      <c r="F589" s="126"/>
      <c r="G589" s="126"/>
      <c r="H589" s="121"/>
      <c r="I589" s="64"/>
      <c r="J589" s="64"/>
      <c r="K589" s="64"/>
      <c r="L589" s="64"/>
      <c r="O589" s="127"/>
    </row>
    <row r="590" spans="1:15">
      <c r="A590" s="102"/>
      <c r="B590" s="102"/>
      <c r="C590" s="102"/>
      <c r="D590" s="125"/>
      <c r="E590" s="125"/>
      <c r="F590" s="126"/>
      <c r="G590" s="126"/>
      <c r="H590" s="121"/>
      <c r="I590" s="64"/>
      <c r="J590" s="64"/>
      <c r="K590" s="64"/>
      <c r="L590" s="64"/>
      <c r="O590" s="127"/>
    </row>
    <row r="591" spans="1:15">
      <c r="A591" s="102"/>
      <c r="B591" s="102"/>
      <c r="C591" s="102"/>
      <c r="D591" s="125"/>
      <c r="E591" s="125"/>
      <c r="F591" s="126"/>
      <c r="G591" s="126"/>
      <c r="H591" s="121"/>
      <c r="I591" s="64"/>
      <c r="J591" s="64"/>
      <c r="K591" s="64"/>
      <c r="L591" s="64"/>
      <c r="O591" s="127"/>
    </row>
    <row r="592" spans="1:15">
      <c r="A592" s="102"/>
      <c r="B592" s="102"/>
      <c r="C592" s="102"/>
      <c r="D592" s="125"/>
      <c r="E592" s="125"/>
      <c r="F592" s="126"/>
      <c r="G592" s="126"/>
      <c r="H592" s="121"/>
      <c r="I592" s="64"/>
      <c r="J592" s="64"/>
      <c r="K592" s="64"/>
      <c r="L592" s="64"/>
      <c r="O592" s="127"/>
    </row>
    <row r="593" spans="1:15">
      <c r="A593" s="102"/>
      <c r="B593" s="102"/>
      <c r="C593" s="102"/>
      <c r="D593" s="125"/>
      <c r="E593" s="125"/>
      <c r="F593" s="126"/>
      <c r="G593" s="126"/>
      <c r="H593" s="121"/>
      <c r="I593" s="64"/>
      <c r="J593" s="64"/>
      <c r="K593" s="64"/>
      <c r="L593" s="64"/>
      <c r="O593" s="127"/>
    </row>
    <row r="594" spans="1:15">
      <c r="A594" s="102"/>
      <c r="B594" s="102"/>
      <c r="C594" s="102"/>
      <c r="D594" s="125"/>
      <c r="E594" s="125"/>
      <c r="F594" s="126"/>
      <c r="G594" s="126"/>
      <c r="H594" s="121"/>
      <c r="I594" s="64"/>
      <c r="J594" s="64"/>
      <c r="K594" s="64"/>
      <c r="L594" s="64"/>
      <c r="O594" s="127"/>
    </row>
    <row r="595" spans="1:15">
      <c r="A595" s="102"/>
      <c r="B595" s="102"/>
      <c r="C595" s="102"/>
      <c r="D595" s="125"/>
      <c r="E595" s="125"/>
      <c r="F595" s="126"/>
      <c r="G595" s="126"/>
      <c r="H595" s="121"/>
      <c r="I595" s="64"/>
      <c r="J595" s="64"/>
      <c r="K595" s="64"/>
      <c r="L595" s="64"/>
      <c r="O595" s="127"/>
    </row>
    <row r="596" spans="1:15">
      <c r="A596" s="102"/>
      <c r="B596" s="102"/>
      <c r="C596" s="102"/>
      <c r="D596" s="125"/>
      <c r="E596" s="125"/>
      <c r="F596" s="126"/>
      <c r="G596" s="126"/>
      <c r="H596" s="121"/>
      <c r="I596" s="64"/>
      <c r="J596" s="64"/>
      <c r="K596" s="64"/>
      <c r="L596" s="64"/>
      <c r="O596" s="127"/>
    </row>
    <row r="597" spans="1:15">
      <c r="A597" s="102"/>
      <c r="B597" s="102"/>
      <c r="C597" s="102"/>
      <c r="D597" s="125"/>
      <c r="E597" s="125"/>
      <c r="F597" s="126"/>
      <c r="G597" s="126"/>
      <c r="H597" s="121"/>
      <c r="I597" s="64"/>
      <c r="J597" s="64"/>
      <c r="K597" s="64"/>
      <c r="L597" s="64"/>
      <c r="O597" s="127"/>
    </row>
    <row r="598" spans="1:15">
      <c r="A598" s="102"/>
      <c r="B598" s="102"/>
      <c r="C598" s="102"/>
      <c r="D598" s="125"/>
      <c r="E598" s="125"/>
      <c r="F598" s="126"/>
      <c r="G598" s="126"/>
      <c r="H598" s="121"/>
      <c r="I598" s="64"/>
      <c r="J598" s="64"/>
      <c r="K598" s="64"/>
      <c r="L598" s="64"/>
    </row>
    <row r="599" spans="1:15">
      <c r="A599" s="102"/>
      <c r="B599" s="102"/>
      <c r="C599" s="102"/>
      <c r="D599" s="102"/>
      <c r="E599" s="102"/>
      <c r="F599" s="126"/>
      <c r="G599" s="126"/>
      <c r="H599" s="121"/>
      <c r="I599" s="64"/>
      <c r="J599" s="64"/>
      <c r="K599" s="64"/>
      <c r="L599" s="64"/>
    </row>
    <row r="600" spans="1:15">
      <c r="A600" s="102"/>
      <c r="B600" s="102"/>
      <c r="C600" s="102"/>
      <c r="D600" s="102"/>
      <c r="E600" s="102"/>
      <c r="F600" s="126"/>
      <c r="G600" s="126"/>
      <c r="H600" s="121"/>
      <c r="I600" s="64"/>
      <c r="J600" s="64"/>
      <c r="K600" s="64"/>
      <c r="L600" s="64"/>
    </row>
    <row r="601" spans="1:15">
      <c r="A601" s="102"/>
      <c r="B601" s="102"/>
      <c r="C601" s="102"/>
      <c r="D601" s="102"/>
      <c r="E601" s="102"/>
      <c r="F601" s="126"/>
      <c r="G601" s="126"/>
      <c r="H601" s="121"/>
      <c r="I601" s="64"/>
      <c r="J601" s="64"/>
      <c r="K601" s="64"/>
      <c r="L601" s="64"/>
    </row>
    <row r="602" spans="1:15">
      <c r="A602" s="102"/>
      <c r="B602" s="102"/>
      <c r="C602" s="102"/>
      <c r="D602" s="102"/>
      <c r="E602" s="102"/>
      <c r="F602" s="126"/>
      <c r="G602" s="126"/>
      <c r="H602" s="121"/>
      <c r="I602" s="64"/>
      <c r="J602" s="64"/>
      <c r="K602" s="64"/>
      <c r="L602" s="64"/>
    </row>
    <row r="603" spans="1:15">
      <c r="A603" s="102"/>
      <c r="B603" s="102"/>
      <c r="C603" s="102"/>
      <c r="D603" s="102"/>
      <c r="E603" s="102"/>
      <c r="F603" s="126"/>
      <c r="G603" s="126"/>
      <c r="H603" s="121"/>
      <c r="I603" s="64"/>
      <c r="J603" s="64"/>
      <c r="K603" s="64"/>
      <c r="L603" s="64"/>
    </row>
    <row r="604" spans="1:15">
      <c r="A604" s="102"/>
      <c r="B604" s="102"/>
      <c r="C604" s="102"/>
      <c r="D604" s="102"/>
      <c r="E604" s="102"/>
      <c r="F604" s="126"/>
      <c r="G604" s="126"/>
      <c r="H604" s="121"/>
      <c r="I604" s="64"/>
      <c r="J604" s="64"/>
      <c r="K604" s="64"/>
      <c r="L604" s="64"/>
    </row>
    <row r="605" spans="1:15">
      <c r="A605" s="102"/>
      <c r="B605" s="102"/>
      <c r="C605" s="102"/>
      <c r="D605" s="102"/>
      <c r="E605" s="102"/>
      <c r="F605" s="126"/>
      <c r="G605" s="126"/>
      <c r="H605" s="121"/>
      <c r="I605" s="64"/>
      <c r="J605" s="64"/>
      <c r="K605" s="64"/>
      <c r="L605" s="64"/>
    </row>
    <row r="606" spans="1:15">
      <c r="A606" s="102"/>
      <c r="B606" s="102"/>
      <c r="C606" s="102"/>
      <c r="D606" s="102"/>
      <c r="E606" s="102"/>
      <c r="F606" s="126"/>
      <c r="G606" s="126"/>
      <c r="H606" s="121"/>
      <c r="I606" s="64"/>
      <c r="J606" s="64"/>
      <c r="K606" s="64"/>
      <c r="L606" s="64"/>
    </row>
    <row r="607" spans="1:15">
      <c r="A607" s="102"/>
      <c r="B607" s="102"/>
      <c r="C607" s="102"/>
      <c r="D607" s="102"/>
      <c r="E607" s="102"/>
      <c r="F607" s="126"/>
      <c r="G607" s="126"/>
      <c r="H607" s="121"/>
      <c r="I607" s="64"/>
      <c r="J607" s="64"/>
      <c r="K607" s="64"/>
      <c r="L607" s="64"/>
    </row>
    <row r="608" spans="1:15">
      <c r="A608" s="102"/>
      <c r="B608" s="102"/>
      <c r="C608" s="102"/>
      <c r="D608" s="102"/>
      <c r="E608" s="102"/>
      <c r="F608" s="126"/>
      <c r="G608" s="126"/>
      <c r="H608" s="121"/>
      <c r="I608" s="64"/>
      <c r="J608" s="64"/>
      <c r="K608" s="64"/>
      <c r="L608" s="64"/>
    </row>
    <row r="609" spans="1:12">
      <c r="A609" s="102"/>
      <c r="B609" s="102"/>
      <c r="C609" s="102"/>
      <c r="D609" s="102"/>
      <c r="E609" s="102"/>
      <c r="F609" s="126"/>
      <c r="G609" s="126"/>
      <c r="H609" s="121"/>
      <c r="I609" s="64"/>
      <c r="J609" s="64"/>
      <c r="K609" s="64"/>
      <c r="L609" s="64"/>
    </row>
    <row r="610" spans="1:12">
      <c r="A610" s="102"/>
      <c r="B610" s="102"/>
      <c r="C610" s="102"/>
      <c r="D610" s="102"/>
      <c r="E610" s="102"/>
      <c r="F610" s="126"/>
      <c r="G610" s="126"/>
      <c r="H610" s="121"/>
      <c r="I610" s="64"/>
      <c r="J610" s="64"/>
      <c r="K610" s="64"/>
      <c r="L610" s="64"/>
    </row>
    <row r="611" spans="1:12">
      <c r="A611" s="102"/>
      <c r="B611" s="102"/>
      <c r="C611" s="102"/>
      <c r="D611" s="102"/>
      <c r="E611" s="102"/>
      <c r="F611" s="126"/>
      <c r="G611" s="126"/>
      <c r="H611" s="121"/>
      <c r="I611" s="64"/>
      <c r="J611" s="64"/>
      <c r="K611" s="64"/>
      <c r="L611" s="64"/>
    </row>
    <row r="612" spans="1:12">
      <c r="A612" s="102"/>
      <c r="B612" s="102"/>
      <c r="C612" s="102"/>
      <c r="D612" s="102"/>
      <c r="E612" s="102"/>
      <c r="F612" s="126"/>
      <c r="G612" s="126"/>
      <c r="H612" s="121"/>
      <c r="I612" s="64"/>
      <c r="J612" s="64"/>
      <c r="K612" s="64"/>
      <c r="L612" s="64"/>
    </row>
    <row r="613" spans="1:12">
      <c r="A613" s="102"/>
      <c r="B613" s="102"/>
      <c r="C613" s="102"/>
      <c r="D613" s="102"/>
      <c r="E613" s="102"/>
      <c r="F613" s="126"/>
      <c r="G613" s="126"/>
      <c r="H613" s="121"/>
      <c r="I613" s="64"/>
      <c r="J613" s="64"/>
      <c r="K613" s="64"/>
      <c r="L613" s="64"/>
    </row>
    <row r="614" spans="1:12">
      <c r="A614" s="102"/>
      <c r="B614" s="102"/>
      <c r="C614" s="102"/>
      <c r="D614" s="102"/>
      <c r="E614" s="102"/>
      <c r="F614" s="126"/>
      <c r="G614" s="126"/>
      <c r="H614" s="121"/>
      <c r="I614" s="64"/>
      <c r="J614" s="64"/>
      <c r="K614" s="64"/>
      <c r="L614" s="64"/>
    </row>
    <row r="615" spans="1:12">
      <c r="A615" s="102"/>
      <c r="B615" s="102"/>
      <c r="C615" s="102"/>
      <c r="D615" s="102"/>
      <c r="E615" s="102"/>
      <c r="F615" s="126"/>
      <c r="G615" s="126"/>
      <c r="H615" s="121"/>
      <c r="I615" s="64"/>
      <c r="J615" s="64"/>
      <c r="K615" s="64"/>
      <c r="L615" s="64"/>
    </row>
    <row r="616" spans="1:12">
      <c r="A616" s="102"/>
      <c r="B616" s="102"/>
      <c r="C616" s="102"/>
      <c r="D616" s="102"/>
      <c r="E616" s="102"/>
      <c r="F616" s="126"/>
      <c r="G616" s="126"/>
      <c r="H616" s="121"/>
      <c r="I616" s="64"/>
      <c r="J616" s="64"/>
      <c r="K616" s="64"/>
      <c r="L616" s="64"/>
    </row>
    <row r="617" spans="1:12">
      <c r="A617" s="102"/>
      <c r="B617" s="102"/>
      <c r="C617" s="102"/>
      <c r="D617" s="102"/>
      <c r="E617" s="102"/>
      <c r="F617" s="126"/>
      <c r="G617" s="126"/>
      <c r="H617" s="121"/>
      <c r="I617" s="64"/>
      <c r="J617" s="64"/>
      <c r="K617" s="64"/>
      <c r="L617" s="64"/>
    </row>
    <row r="618" spans="1:12">
      <c r="A618" s="102"/>
      <c r="B618" s="102"/>
      <c r="C618" s="102"/>
      <c r="D618" s="102"/>
      <c r="E618" s="102"/>
      <c r="F618" s="126"/>
      <c r="G618" s="126"/>
      <c r="H618" s="121"/>
      <c r="I618" s="64"/>
      <c r="J618" s="64"/>
      <c r="K618" s="64"/>
      <c r="L618" s="64"/>
    </row>
    <row r="619" spans="1:12">
      <c r="A619" s="102"/>
      <c r="B619" s="102"/>
      <c r="C619" s="102"/>
      <c r="D619" s="102"/>
      <c r="E619" s="102"/>
      <c r="F619" s="126"/>
      <c r="G619" s="126"/>
      <c r="H619" s="121"/>
      <c r="I619" s="64"/>
      <c r="J619" s="64"/>
      <c r="K619" s="64"/>
      <c r="L619" s="64"/>
    </row>
    <row r="620" spans="1:12">
      <c r="A620" s="102"/>
      <c r="B620" s="102"/>
      <c r="C620" s="102"/>
      <c r="D620" s="102"/>
      <c r="E620" s="102"/>
      <c r="F620" s="126"/>
      <c r="G620" s="126"/>
      <c r="H620" s="121"/>
      <c r="I620" s="64"/>
      <c r="J620" s="64"/>
      <c r="K620" s="64"/>
      <c r="L620" s="64"/>
    </row>
    <row r="621" spans="1:12">
      <c r="A621" s="102"/>
      <c r="B621" s="102"/>
      <c r="C621" s="102"/>
      <c r="D621" s="102"/>
      <c r="E621" s="102"/>
      <c r="F621" s="126"/>
      <c r="G621" s="126"/>
      <c r="H621" s="121"/>
      <c r="I621" s="64"/>
      <c r="J621" s="64"/>
      <c r="K621" s="64"/>
      <c r="L621" s="64"/>
    </row>
    <row r="622" spans="1:12">
      <c r="A622" s="102"/>
      <c r="B622" s="102"/>
      <c r="C622" s="102"/>
      <c r="D622" s="102"/>
      <c r="E622" s="102"/>
      <c r="F622" s="126"/>
      <c r="G622" s="126"/>
      <c r="H622" s="121"/>
      <c r="I622" s="64"/>
      <c r="J622" s="64"/>
      <c r="K622" s="64"/>
      <c r="L622" s="64"/>
    </row>
    <row r="623" spans="1:12">
      <c r="A623" s="102"/>
      <c r="B623" s="102"/>
      <c r="C623" s="102"/>
      <c r="D623" s="102"/>
      <c r="E623" s="102"/>
      <c r="F623" s="126"/>
      <c r="G623" s="126"/>
      <c r="H623" s="121"/>
      <c r="I623" s="64"/>
      <c r="J623" s="64"/>
      <c r="K623" s="64"/>
      <c r="L623" s="64"/>
    </row>
    <row r="624" spans="1:12">
      <c r="A624" s="102"/>
      <c r="B624" s="102"/>
      <c r="C624" s="102"/>
      <c r="D624" s="102"/>
      <c r="E624" s="102"/>
      <c r="F624" s="126"/>
      <c r="G624" s="126"/>
      <c r="H624" s="121"/>
      <c r="I624" s="64"/>
      <c r="J624" s="64"/>
      <c r="K624" s="64"/>
      <c r="L624" s="64"/>
    </row>
    <row r="625" spans="1:12">
      <c r="A625" s="102"/>
      <c r="B625" s="102"/>
      <c r="C625" s="102"/>
      <c r="D625" s="102"/>
      <c r="E625" s="102"/>
      <c r="F625" s="126"/>
      <c r="G625" s="126"/>
      <c r="H625" s="121"/>
      <c r="I625" s="64"/>
      <c r="J625" s="64"/>
      <c r="K625" s="64"/>
      <c r="L625" s="64"/>
    </row>
    <row r="626" spans="1:12">
      <c r="A626" s="102"/>
      <c r="B626" s="102"/>
      <c r="C626" s="102"/>
      <c r="D626" s="102"/>
      <c r="E626" s="102"/>
      <c r="F626" s="126"/>
      <c r="G626" s="126"/>
      <c r="H626" s="121"/>
      <c r="I626" s="64"/>
      <c r="J626" s="64"/>
      <c r="K626" s="64"/>
      <c r="L626" s="64"/>
    </row>
    <row r="627" spans="1:12">
      <c r="A627" s="102"/>
      <c r="B627" s="102"/>
      <c r="C627" s="102"/>
      <c r="D627" s="102"/>
      <c r="E627" s="102"/>
      <c r="F627" s="126"/>
      <c r="G627" s="126"/>
      <c r="H627" s="121"/>
      <c r="I627" s="64"/>
      <c r="J627" s="64"/>
      <c r="K627" s="64"/>
      <c r="L627" s="64"/>
    </row>
    <row r="628" spans="1:12">
      <c r="A628" s="102"/>
      <c r="B628" s="102"/>
      <c r="C628" s="102"/>
      <c r="D628" s="102"/>
      <c r="E628" s="102"/>
      <c r="F628" s="126"/>
      <c r="G628" s="126"/>
      <c r="H628" s="121"/>
      <c r="I628" s="64"/>
      <c r="J628" s="64"/>
      <c r="K628" s="64"/>
      <c r="L628" s="64"/>
    </row>
    <row r="629" spans="1:12">
      <c r="A629" s="102"/>
      <c r="B629" s="102"/>
      <c r="C629" s="102"/>
      <c r="D629" s="102"/>
      <c r="E629" s="102"/>
      <c r="F629" s="126"/>
      <c r="G629" s="126"/>
      <c r="H629" s="121"/>
      <c r="I629" s="64"/>
      <c r="J629" s="64"/>
      <c r="K629" s="64"/>
      <c r="L629" s="64"/>
    </row>
    <row r="630" spans="1:12">
      <c r="A630" s="102"/>
      <c r="B630" s="102"/>
      <c r="C630" s="102"/>
      <c r="D630" s="102"/>
      <c r="E630" s="102"/>
      <c r="F630" s="126"/>
      <c r="G630" s="126"/>
      <c r="H630" s="121"/>
      <c r="I630" s="64"/>
      <c r="J630" s="64"/>
      <c r="K630" s="64"/>
      <c r="L630" s="64"/>
    </row>
    <row r="631" spans="1:12">
      <c r="A631" s="102"/>
      <c r="B631" s="102"/>
      <c r="C631" s="102"/>
      <c r="D631" s="102"/>
      <c r="E631" s="102"/>
      <c r="F631" s="126"/>
      <c r="G631" s="126"/>
      <c r="H631" s="121"/>
      <c r="I631" s="64"/>
      <c r="J631" s="64"/>
      <c r="K631" s="64"/>
      <c r="L631" s="64"/>
    </row>
    <row r="632" spans="1:12">
      <c r="A632" s="102"/>
      <c r="B632" s="102"/>
      <c r="C632" s="102"/>
      <c r="D632" s="102"/>
      <c r="E632" s="102"/>
      <c r="F632" s="126"/>
      <c r="G632" s="126"/>
      <c r="H632" s="121"/>
      <c r="I632" s="64"/>
      <c r="J632" s="64"/>
      <c r="K632" s="64"/>
      <c r="L632" s="64"/>
    </row>
    <row r="633" spans="1:12">
      <c r="A633" s="102"/>
      <c r="B633" s="102"/>
      <c r="C633" s="102"/>
      <c r="D633" s="102"/>
      <c r="E633" s="102"/>
      <c r="F633" s="126"/>
      <c r="G633" s="126"/>
      <c r="H633" s="121"/>
      <c r="I633" s="64"/>
      <c r="J633" s="64"/>
      <c r="K633" s="64"/>
      <c r="L633" s="64"/>
    </row>
    <row r="634" spans="1:12">
      <c r="A634" s="102"/>
      <c r="B634" s="102"/>
      <c r="C634" s="102"/>
      <c r="D634" s="102"/>
      <c r="E634" s="102"/>
      <c r="F634" s="126"/>
      <c r="G634" s="126"/>
      <c r="H634" s="121"/>
      <c r="I634" s="64"/>
      <c r="J634" s="64"/>
      <c r="K634" s="64"/>
      <c r="L634" s="64"/>
    </row>
    <row r="635" spans="1:12">
      <c r="A635" s="102"/>
      <c r="B635" s="102"/>
      <c r="C635" s="102"/>
      <c r="D635" s="102"/>
      <c r="E635" s="102"/>
      <c r="F635" s="126"/>
      <c r="G635" s="126"/>
      <c r="H635" s="121"/>
      <c r="I635" s="64"/>
      <c r="J635" s="64"/>
      <c r="K635" s="64"/>
      <c r="L635" s="64"/>
    </row>
    <row r="636" spans="1:12">
      <c r="A636" s="102"/>
      <c r="B636" s="102"/>
      <c r="C636" s="102"/>
      <c r="D636" s="102"/>
      <c r="E636" s="102"/>
      <c r="F636" s="126"/>
      <c r="G636" s="126"/>
      <c r="H636" s="121"/>
      <c r="I636" s="64"/>
      <c r="J636" s="64"/>
      <c r="K636" s="64"/>
      <c r="L636" s="64"/>
    </row>
    <row r="637" spans="1:12">
      <c r="A637" s="102"/>
      <c r="B637" s="102"/>
      <c r="C637" s="102"/>
      <c r="D637" s="102"/>
      <c r="E637" s="102"/>
      <c r="F637" s="126"/>
      <c r="G637" s="126"/>
      <c r="H637" s="121"/>
      <c r="I637" s="64"/>
      <c r="J637" s="64"/>
      <c r="K637" s="64"/>
      <c r="L637" s="64"/>
    </row>
    <row r="638" spans="1:12">
      <c r="A638" s="102"/>
      <c r="B638" s="102"/>
      <c r="C638" s="102"/>
      <c r="D638" s="102"/>
      <c r="E638" s="102"/>
      <c r="F638" s="126"/>
      <c r="G638" s="126"/>
      <c r="H638" s="121"/>
      <c r="I638" s="64"/>
      <c r="J638" s="64"/>
      <c r="K638" s="64"/>
      <c r="L638" s="64"/>
    </row>
    <row r="639" spans="1:12">
      <c r="A639" s="102"/>
      <c r="B639" s="102"/>
      <c r="C639" s="102"/>
      <c r="D639" s="102"/>
      <c r="E639" s="102"/>
      <c r="F639" s="126"/>
      <c r="G639" s="126"/>
      <c r="H639" s="121"/>
      <c r="I639" s="64"/>
      <c r="J639" s="64"/>
      <c r="K639" s="64"/>
      <c r="L639" s="64"/>
    </row>
    <row r="640" spans="1:12">
      <c r="A640" s="102"/>
      <c r="B640" s="102"/>
      <c r="C640" s="102"/>
      <c r="D640" s="102"/>
      <c r="E640" s="102"/>
      <c r="F640" s="126"/>
      <c r="G640" s="126"/>
      <c r="H640" s="121"/>
      <c r="I640" s="64"/>
      <c r="J640" s="64"/>
      <c r="K640" s="64"/>
      <c r="L640" s="64"/>
    </row>
    <row r="641" spans="1:12">
      <c r="A641" s="102"/>
      <c r="B641" s="102"/>
      <c r="C641" s="102"/>
      <c r="D641" s="102"/>
      <c r="E641" s="102"/>
      <c r="F641" s="126"/>
      <c r="G641" s="126"/>
      <c r="H641" s="121"/>
      <c r="I641" s="64"/>
      <c r="J641" s="64"/>
      <c r="K641" s="64"/>
      <c r="L641" s="64"/>
    </row>
    <row r="642" spans="1:12">
      <c r="A642" s="102"/>
      <c r="B642" s="102"/>
      <c r="C642" s="102"/>
      <c r="D642" s="102"/>
      <c r="E642" s="102"/>
      <c r="F642" s="126"/>
      <c r="G642" s="126"/>
      <c r="H642" s="121"/>
      <c r="I642" s="64"/>
      <c r="J642" s="64"/>
      <c r="K642" s="64"/>
      <c r="L642" s="64"/>
    </row>
    <row r="643" spans="1:12">
      <c r="A643" s="102"/>
      <c r="B643" s="102"/>
      <c r="C643" s="102"/>
      <c r="D643" s="102"/>
      <c r="E643" s="102"/>
      <c r="F643" s="126"/>
      <c r="G643" s="126"/>
      <c r="H643" s="121"/>
      <c r="I643" s="64"/>
      <c r="J643" s="64"/>
      <c r="K643" s="64"/>
      <c r="L643" s="64"/>
    </row>
    <row r="644" spans="1:12">
      <c r="A644" s="102"/>
      <c r="B644" s="102"/>
      <c r="C644" s="102"/>
      <c r="D644" s="102"/>
      <c r="E644" s="102"/>
      <c r="F644" s="126"/>
      <c r="G644" s="126"/>
      <c r="H644" s="121"/>
      <c r="I644" s="64"/>
      <c r="J644" s="64"/>
      <c r="K644" s="64"/>
      <c r="L644" s="64"/>
    </row>
    <row r="645" spans="1:12">
      <c r="A645" s="102"/>
      <c r="B645" s="102"/>
      <c r="C645" s="102"/>
      <c r="D645" s="102"/>
      <c r="E645" s="102"/>
      <c r="F645" s="126"/>
      <c r="G645" s="126"/>
      <c r="H645" s="121"/>
      <c r="I645" s="64"/>
      <c r="J645" s="64"/>
      <c r="K645" s="64"/>
      <c r="L645" s="64"/>
    </row>
    <row r="646" spans="1:12">
      <c r="A646" s="102"/>
      <c r="B646" s="102"/>
      <c r="C646" s="102"/>
      <c r="D646" s="102"/>
      <c r="E646" s="102"/>
      <c r="F646" s="126"/>
      <c r="G646" s="126"/>
      <c r="H646" s="121"/>
      <c r="I646" s="64"/>
      <c r="J646" s="64"/>
      <c r="K646" s="64"/>
      <c r="L646" s="64"/>
    </row>
    <row r="647" spans="1:12">
      <c r="A647" s="102"/>
      <c r="B647" s="102"/>
      <c r="C647" s="102"/>
      <c r="D647" s="102"/>
      <c r="E647" s="102"/>
      <c r="F647" s="126"/>
      <c r="G647" s="126"/>
      <c r="H647" s="121"/>
      <c r="I647" s="64"/>
      <c r="J647" s="64"/>
      <c r="K647" s="64"/>
      <c r="L647" s="64"/>
    </row>
    <row r="648" spans="1:12">
      <c r="A648" s="102"/>
      <c r="B648" s="102"/>
      <c r="C648" s="102"/>
      <c r="D648" s="102"/>
      <c r="E648" s="102"/>
      <c r="F648" s="126"/>
      <c r="G648" s="126"/>
      <c r="H648" s="121"/>
      <c r="I648" s="64"/>
      <c r="J648" s="64"/>
      <c r="K648" s="64"/>
      <c r="L648" s="64"/>
    </row>
    <row r="649" spans="1:12">
      <c r="A649" s="102"/>
      <c r="B649" s="102"/>
      <c r="C649" s="102"/>
      <c r="D649" s="102"/>
      <c r="E649" s="102"/>
      <c r="F649" s="126"/>
      <c r="G649" s="126"/>
      <c r="H649" s="121"/>
      <c r="I649" s="64"/>
      <c r="J649" s="64"/>
      <c r="K649" s="64"/>
      <c r="L649" s="64"/>
    </row>
    <row r="650" spans="1:12">
      <c r="A650" s="102"/>
      <c r="B650" s="102"/>
      <c r="C650" s="102"/>
      <c r="D650" s="102"/>
      <c r="E650" s="102"/>
      <c r="F650" s="126"/>
      <c r="G650" s="126"/>
      <c r="H650" s="121"/>
      <c r="I650" s="64"/>
      <c r="J650" s="64"/>
      <c r="K650" s="64"/>
      <c r="L650" s="64"/>
    </row>
    <row r="651" spans="1:12">
      <c r="A651" s="102"/>
      <c r="B651" s="102"/>
      <c r="C651" s="102"/>
      <c r="D651" s="102"/>
      <c r="E651" s="102"/>
      <c r="F651" s="126"/>
      <c r="G651" s="126"/>
      <c r="H651" s="121"/>
      <c r="I651" s="64"/>
      <c r="J651" s="64"/>
      <c r="K651" s="64"/>
      <c r="L651" s="64"/>
    </row>
    <row r="652" spans="1:12">
      <c r="A652" s="102"/>
      <c r="B652" s="102"/>
      <c r="C652" s="102"/>
      <c r="D652" s="102"/>
      <c r="E652" s="102"/>
      <c r="F652" s="126"/>
      <c r="G652" s="126"/>
      <c r="H652" s="121"/>
      <c r="I652" s="64"/>
      <c r="J652" s="64"/>
      <c r="K652" s="64"/>
      <c r="L652" s="64"/>
    </row>
    <row r="653" spans="1:12">
      <c r="A653" s="102"/>
      <c r="B653" s="102"/>
      <c r="C653" s="102"/>
      <c r="D653" s="102"/>
      <c r="E653" s="102"/>
      <c r="F653" s="126"/>
      <c r="G653" s="126"/>
      <c r="H653" s="121"/>
      <c r="I653" s="64"/>
      <c r="J653" s="64"/>
      <c r="K653" s="64"/>
      <c r="L653" s="64"/>
    </row>
    <row r="654" spans="1:12">
      <c r="A654" s="102"/>
      <c r="B654" s="102"/>
      <c r="C654" s="102"/>
      <c r="D654" s="102"/>
      <c r="E654" s="102"/>
      <c r="F654" s="126"/>
      <c r="G654" s="126"/>
      <c r="H654" s="121"/>
      <c r="I654" s="64"/>
      <c r="J654" s="64"/>
      <c r="K654" s="64"/>
      <c r="L654" s="64"/>
    </row>
    <row r="655" spans="1:12">
      <c r="A655" s="102"/>
      <c r="B655" s="102"/>
      <c r="C655" s="102"/>
      <c r="D655" s="102"/>
      <c r="E655" s="102"/>
      <c r="F655" s="126"/>
      <c r="G655" s="126"/>
      <c r="H655" s="121"/>
      <c r="I655" s="64"/>
      <c r="J655" s="64"/>
      <c r="K655" s="64"/>
      <c r="L655" s="64"/>
    </row>
    <row r="656" spans="1:12">
      <c r="A656" s="102"/>
      <c r="B656" s="102"/>
      <c r="C656" s="102"/>
      <c r="D656" s="102"/>
      <c r="E656" s="102"/>
      <c r="F656" s="126"/>
      <c r="G656" s="126"/>
      <c r="H656" s="121"/>
      <c r="I656" s="64"/>
      <c r="J656" s="64"/>
      <c r="K656" s="64"/>
      <c r="L656" s="64"/>
    </row>
    <row r="657" spans="1:12">
      <c r="A657" s="102"/>
      <c r="B657" s="102"/>
      <c r="C657" s="102"/>
      <c r="D657" s="102"/>
      <c r="E657" s="102"/>
      <c r="F657" s="126"/>
      <c r="G657" s="126"/>
      <c r="H657" s="128"/>
      <c r="I657" s="64"/>
      <c r="J657" s="64"/>
      <c r="K657" s="64"/>
      <c r="L657" s="64"/>
    </row>
    <row r="658" spans="1:12">
      <c r="A658" s="102"/>
      <c r="B658" s="102"/>
      <c r="C658" s="102"/>
      <c r="D658" s="102"/>
      <c r="E658" s="102"/>
      <c r="F658" s="126"/>
      <c r="G658" s="126"/>
      <c r="H658" s="121"/>
      <c r="I658" s="64"/>
      <c r="J658" s="64"/>
      <c r="K658" s="64"/>
      <c r="L658" s="64"/>
    </row>
    <row r="659" spans="1:12">
      <c r="A659" s="102"/>
      <c r="B659" s="102"/>
      <c r="C659" s="102"/>
      <c r="D659" s="102"/>
      <c r="E659" s="102"/>
      <c r="F659" s="126"/>
      <c r="G659" s="126"/>
      <c r="H659" s="128"/>
      <c r="I659" s="64"/>
      <c r="J659" s="64"/>
      <c r="K659" s="64"/>
      <c r="L659" s="64"/>
    </row>
    <row r="660" spans="1:12">
      <c r="A660" s="102"/>
      <c r="B660" s="102"/>
      <c r="C660" s="102"/>
      <c r="D660" s="102"/>
      <c r="E660" s="102"/>
      <c r="F660" s="126"/>
      <c r="G660" s="126"/>
      <c r="H660" s="121"/>
      <c r="I660" s="64"/>
      <c r="J660" s="64"/>
      <c r="K660" s="64"/>
      <c r="L660" s="64"/>
    </row>
    <row r="661" spans="1:12">
      <c r="A661" s="102"/>
      <c r="B661" s="102"/>
      <c r="C661" s="102"/>
      <c r="D661" s="102"/>
      <c r="E661" s="102"/>
      <c r="F661" s="126"/>
      <c r="G661" s="126"/>
      <c r="H661" s="128"/>
      <c r="I661" s="64"/>
      <c r="J661" s="64"/>
      <c r="K661" s="64"/>
      <c r="L661" s="64"/>
    </row>
    <row r="662" spans="1:12">
      <c r="A662" s="102"/>
      <c r="B662" s="102"/>
      <c r="C662" s="102"/>
      <c r="D662" s="102"/>
      <c r="E662" s="102"/>
      <c r="F662" s="126"/>
      <c r="G662" s="126"/>
      <c r="H662" s="121"/>
      <c r="I662" s="64"/>
      <c r="J662" s="64"/>
      <c r="K662" s="64"/>
      <c r="L662" s="64"/>
    </row>
    <row r="663" spans="1:12">
      <c r="A663" s="102"/>
      <c r="B663" s="102"/>
      <c r="C663" s="102"/>
      <c r="D663" s="102"/>
      <c r="E663" s="102"/>
      <c r="F663" s="126"/>
      <c r="G663" s="126"/>
      <c r="H663" s="128"/>
      <c r="I663" s="64"/>
      <c r="J663" s="64"/>
      <c r="K663" s="64"/>
      <c r="L663" s="64"/>
    </row>
    <row r="664" spans="1:12">
      <c r="A664" s="102"/>
      <c r="B664" s="102"/>
      <c r="C664" s="102"/>
      <c r="D664" s="102"/>
      <c r="E664" s="102"/>
      <c r="F664" s="126"/>
      <c r="G664" s="126"/>
      <c r="H664" s="121"/>
      <c r="I664" s="64"/>
      <c r="J664" s="64"/>
      <c r="K664" s="64"/>
      <c r="L664" s="64"/>
    </row>
    <row r="665" spans="1:12">
      <c r="A665" s="102"/>
      <c r="B665" s="102"/>
      <c r="C665" s="102"/>
      <c r="D665" s="102"/>
      <c r="E665" s="102"/>
      <c r="F665" s="126"/>
      <c r="G665" s="126"/>
      <c r="H665" s="128"/>
      <c r="I665" s="64"/>
      <c r="J665" s="64"/>
      <c r="K665" s="64"/>
      <c r="L665" s="64"/>
    </row>
    <row r="666" spans="1:12">
      <c r="A666" s="102"/>
      <c r="B666" s="102"/>
      <c r="C666" s="102"/>
      <c r="D666" s="102"/>
      <c r="E666" s="102"/>
      <c r="F666" s="126"/>
      <c r="G666" s="126"/>
      <c r="H666" s="121"/>
      <c r="I666" s="64"/>
      <c r="J666" s="64"/>
      <c r="K666" s="64"/>
      <c r="L666" s="64"/>
    </row>
    <row r="667" spans="1:12">
      <c r="A667" s="102"/>
      <c r="B667" s="102"/>
      <c r="C667" s="102"/>
      <c r="D667" s="102"/>
      <c r="E667" s="102"/>
      <c r="F667" s="126"/>
      <c r="G667" s="126"/>
      <c r="H667" s="128"/>
      <c r="I667" s="64"/>
      <c r="J667" s="64"/>
      <c r="K667" s="64"/>
      <c r="L667" s="64"/>
    </row>
    <row r="668" spans="1:12">
      <c r="A668" s="102"/>
      <c r="B668" s="102"/>
      <c r="C668" s="102"/>
      <c r="D668" s="102"/>
      <c r="E668" s="102"/>
      <c r="F668" s="126"/>
      <c r="G668" s="126"/>
      <c r="H668" s="121"/>
      <c r="I668" s="64"/>
      <c r="J668" s="64"/>
      <c r="K668" s="64"/>
      <c r="L668" s="64"/>
    </row>
    <row r="669" spans="1:12">
      <c r="A669" s="102"/>
      <c r="B669" s="102"/>
      <c r="C669" s="102"/>
      <c r="D669" s="102"/>
      <c r="E669" s="102"/>
      <c r="F669" s="126"/>
      <c r="G669" s="126"/>
      <c r="H669" s="128"/>
      <c r="I669" s="64"/>
      <c r="J669" s="64"/>
      <c r="K669" s="64"/>
      <c r="L669" s="64"/>
    </row>
    <row r="670" spans="1:12">
      <c r="A670" s="102"/>
      <c r="B670" s="102"/>
      <c r="C670" s="102"/>
      <c r="D670" s="102"/>
      <c r="E670" s="102"/>
      <c r="F670" s="126"/>
      <c r="G670" s="126"/>
      <c r="H670" s="121"/>
      <c r="I670" s="64"/>
      <c r="J670" s="64"/>
      <c r="K670" s="64"/>
      <c r="L670" s="64"/>
    </row>
    <row r="671" spans="1:12">
      <c r="A671" s="102"/>
      <c r="B671" s="102"/>
      <c r="C671" s="102"/>
      <c r="D671" s="102"/>
      <c r="E671" s="102"/>
      <c r="F671" s="126"/>
      <c r="G671" s="126"/>
      <c r="H671" s="128"/>
      <c r="I671" s="64"/>
      <c r="J671" s="64"/>
      <c r="K671" s="64"/>
      <c r="L671" s="64"/>
    </row>
    <row r="672" spans="1:12">
      <c r="A672" s="102"/>
      <c r="B672" s="102"/>
      <c r="C672" s="102"/>
      <c r="D672" s="102"/>
      <c r="E672" s="102"/>
      <c r="F672" s="126"/>
      <c r="G672" s="126"/>
      <c r="H672" s="121"/>
      <c r="I672" s="64"/>
      <c r="J672" s="64"/>
      <c r="K672" s="64"/>
      <c r="L672" s="64"/>
    </row>
    <row r="673" spans="1:12">
      <c r="A673" s="102"/>
      <c r="B673" s="102"/>
      <c r="C673" s="102"/>
      <c r="D673" s="102"/>
      <c r="E673" s="102"/>
      <c r="F673" s="126"/>
      <c r="G673" s="126"/>
      <c r="H673" s="128"/>
      <c r="I673" s="64"/>
      <c r="J673" s="64"/>
      <c r="K673" s="64"/>
      <c r="L673" s="64"/>
    </row>
    <row r="674" spans="1:12">
      <c r="A674" s="102"/>
      <c r="B674" s="102"/>
      <c r="C674" s="102"/>
      <c r="D674" s="102"/>
      <c r="E674" s="102"/>
      <c r="F674" s="126"/>
      <c r="G674" s="126"/>
      <c r="H674" s="121"/>
      <c r="I674" s="64"/>
      <c r="J674" s="64"/>
      <c r="K674" s="64"/>
      <c r="L674" s="64"/>
    </row>
    <row r="675" spans="1:12">
      <c r="A675" s="102"/>
      <c r="B675" s="102"/>
      <c r="C675" s="102"/>
      <c r="D675" s="102"/>
      <c r="E675" s="102"/>
      <c r="F675" s="126"/>
      <c r="G675" s="126"/>
      <c r="H675" s="128"/>
      <c r="I675" s="64"/>
      <c r="J675" s="64"/>
      <c r="K675" s="64"/>
      <c r="L675" s="64"/>
    </row>
    <row r="676" spans="1:12">
      <c r="A676" s="102"/>
      <c r="B676" s="102"/>
      <c r="C676" s="102"/>
      <c r="D676" s="102"/>
      <c r="E676" s="102"/>
      <c r="F676" s="126"/>
      <c r="G676" s="126"/>
      <c r="H676" s="121"/>
      <c r="I676" s="64"/>
      <c r="J676" s="64"/>
      <c r="K676" s="64"/>
      <c r="L676" s="64"/>
    </row>
    <row r="677" spans="1:12">
      <c r="A677" s="102"/>
      <c r="B677" s="102"/>
      <c r="C677" s="102"/>
      <c r="D677" s="102"/>
      <c r="E677" s="102"/>
      <c r="F677" s="126"/>
      <c r="G677" s="126"/>
      <c r="H677" s="128"/>
      <c r="I677" s="64"/>
      <c r="J677" s="64"/>
      <c r="K677" s="64"/>
      <c r="L677" s="64"/>
    </row>
    <row r="678" spans="1:12">
      <c r="A678" s="102"/>
      <c r="B678" s="102"/>
      <c r="C678" s="102"/>
      <c r="D678" s="102"/>
      <c r="E678" s="102"/>
      <c r="F678" s="126"/>
      <c r="G678" s="126"/>
      <c r="H678" s="121"/>
      <c r="I678" s="64"/>
      <c r="J678" s="64"/>
      <c r="K678" s="64"/>
      <c r="L678" s="64"/>
    </row>
    <row r="679" spans="1:12">
      <c r="A679" s="102"/>
      <c r="B679" s="102"/>
      <c r="C679" s="102"/>
      <c r="D679" s="102"/>
      <c r="E679" s="102"/>
      <c r="F679" s="126"/>
      <c r="G679" s="126"/>
      <c r="H679" s="128"/>
      <c r="I679" s="64"/>
      <c r="J679" s="64"/>
      <c r="K679" s="64"/>
      <c r="L679" s="64"/>
    </row>
    <row r="680" spans="1:12">
      <c r="A680" s="102"/>
      <c r="B680" s="102"/>
      <c r="C680" s="102"/>
      <c r="D680" s="102"/>
      <c r="E680" s="102"/>
      <c r="F680" s="126"/>
      <c r="G680" s="126"/>
      <c r="H680" s="121"/>
      <c r="I680" s="64"/>
      <c r="J680" s="64"/>
      <c r="K680" s="64"/>
      <c r="L680" s="64"/>
    </row>
    <row r="681" spans="1:12">
      <c r="A681" s="102"/>
      <c r="B681" s="102"/>
      <c r="C681" s="102"/>
      <c r="D681" s="102"/>
      <c r="E681" s="102"/>
      <c r="F681" s="126"/>
      <c r="G681" s="126"/>
      <c r="H681" s="128"/>
      <c r="I681" s="64"/>
      <c r="J681" s="64"/>
      <c r="K681" s="64"/>
      <c r="L681" s="64"/>
    </row>
    <row r="682" spans="1:12">
      <c r="A682" s="102"/>
      <c r="B682" s="102"/>
      <c r="C682" s="102"/>
      <c r="D682" s="102"/>
      <c r="E682" s="102"/>
      <c r="F682" s="126"/>
      <c r="G682" s="126"/>
      <c r="H682" s="121"/>
      <c r="I682" s="64"/>
      <c r="J682" s="64"/>
      <c r="K682" s="64"/>
      <c r="L682" s="64"/>
    </row>
    <row r="683" spans="1:12">
      <c r="A683" s="102"/>
      <c r="B683" s="102"/>
      <c r="C683" s="102"/>
      <c r="D683" s="102"/>
      <c r="E683" s="102"/>
      <c r="F683" s="126"/>
      <c r="G683" s="126"/>
      <c r="H683" s="128"/>
      <c r="I683" s="64"/>
      <c r="J683" s="64"/>
      <c r="K683" s="64"/>
      <c r="L683" s="64"/>
    </row>
    <row r="684" spans="1:12">
      <c r="A684" s="102"/>
      <c r="B684" s="102"/>
      <c r="C684" s="102"/>
      <c r="D684" s="102"/>
      <c r="E684" s="102"/>
      <c r="F684" s="126"/>
      <c r="G684" s="126"/>
      <c r="H684" s="121"/>
      <c r="I684" s="64"/>
      <c r="J684" s="64"/>
      <c r="K684" s="64"/>
      <c r="L684" s="64"/>
    </row>
    <row r="685" spans="1:12">
      <c r="A685" s="102"/>
      <c r="B685" s="102"/>
      <c r="C685" s="102"/>
      <c r="D685" s="102"/>
      <c r="E685" s="102"/>
      <c r="F685" s="126"/>
      <c r="G685" s="126"/>
      <c r="H685" s="128"/>
      <c r="I685" s="64"/>
      <c r="J685" s="64"/>
      <c r="K685" s="64"/>
      <c r="L685" s="64"/>
    </row>
    <row r="686" spans="1:12">
      <c r="A686" s="102"/>
      <c r="B686" s="102"/>
      <c r="C686" s="102"/>
      <c r="D686" s="102"/>
      <c r="E686" s="102"/>
      <c r="F686" s="126"/>
      <c r="G686" s="126"/>
      <c r="H686" s="121"/>
      <c r="I686" s="64"/>
      <c r="J686" s="64"/>
      <c r="K686" s="64"/>
      <c r="L686" s="64"/>
    </row>
    <row r="687" spans="1:12">
      <c r="A687" s="102"/>
      <c r="B687" s="102"/>
      <c r="C687" s="102"/>
      <c r="D687" s="102"/>
      <c r="E687" s="102"/>
      <c r="F687" s="126"/>
      <c r="G687" s="126"/>
      <c r="H687" s="128"/>
      <c r="I687" s="64"/>
      <c r="J687" s="64"/>
      <c r="K687" s="64"/>
      <c r="L687" s="64"/>
    </row>
    <row r="688" spans="1:12">
      <c r="A688" s="102"/>
      <c r="B688" s="102"/>
      <c r="C688" s="102"/>
      <c r="D688" s="102"/>
      <c r="E688" s="102"/>
      <c r="F688" s="126"/>
      <c r="G688" s="126"/>
      <c r="H688" s="121"/>
      <c r="I688" s="64"/>
      <c r="J688" s="64"/>
      <c r="K688" s="64"/>
      <c r="L688" s="64"/>
    </row>
    <row r="689" spans="1:12">
      <c r="A689" s="102"/>
      <c r="B689" s="102"/>
      <c r="C689" s="102"/>
      <c r="D689" s="102"/>
      <c r="E689" s="102"/>
      <c r="F689" s="126"/>
      <c r="G689" s="126"/>
      <c r="H689" s="128"/>
      <c r="I689" s="64"/>
      <c r="J689" s="64"/>
      <c r="K689" s="64"/>
      <c r="L689" s="64"/>
    </row>
    <row r="690" spans="1:12">
      <c r="A690" s="102"/>
      <c r="B690" s="102"/>
      <c r="C690" s="102"/>
      <c r="D690" s="102"/>
      <c r="E690" s="102"/>
      <c r="F690" s="126"/>
      <c r="G690" s="126"/>
      <c r="H690" s="121"/>
      <c r="I690" s="64"/>
      <c r="J690" s="64"/>
      <c r="K690" s="64"/>
      <c r="L690" s="64"/>
    </row>
    <row r="691" spans="1:12">
      <c r="A691" s="102"/>
      <c r="B691" s="102"/>
      <c r="C691" s="102"/>
      <c r="D691" s="102"/>
      <c r="E691" s="102"/>
      <c r="F691" s="126"/>
      <c r="G691" s="126"/>
      <c r="H691" s="128"/>
      <c r="I691" s="64"/>
      <c r="J691" s="64"/>
      <c r="K691" s="64"/>
      <c r="L691" s="64"/>
    </row>
    <row r="692" spans="1:12">
      <c r="A692" s="102"/>
      <c r="B692" s="102"/>
      <c r="C692" s="102"/>
      <c r="D692" s="102"/>
      <c r="E692" s="102"/>
      <c r="F692" s="126"/>
      <c r="G692" s="126"/>
      <c r="H692" s="121"/>
      <c r="I692" s="64"/>
      <c r="J692" s="64"/>
      <c r="K692" s="64"/>
      <c r="L692" s="64"/>
    </row>
    <row r="693" spans="1:12">
      <c r="A693" s="102"/>
      <c r="B693" s="102"/>
      <c r="C693" s="102"/>
      <c r="D693" s="102"/>
      <c r="E693" s="102"/>
      <c r="F693" s="126"/>
      <c r="G693" s="126"/>
      <c r="H693" s="128"/>
      <c r="I693" s="64"/>
      <c r="J693" s="64"/>
      <c r="K693" s="64"/>
      <c r="L693" s="64"/>
    </row>
    <row r="694" spans="1:12">
      <c r="A694" s="102"/>
      <c r="B694" s="102"/>
      <c r="C694" s="102"/>
      <c r="D694" s="102"/>
      <c r="E694" s="102"/>
      <c r="F694" s="126"/>
      <c r="G694" s="126"/>
      <c r="H694" s="121"/>
      <c r="I694" s="64"/>
      <c r="J694" s="64"/>
      <c r="K694" s="64"/>
      <c r="L694" s="64"/>
    </row>
    <row r="695" spans="1:12">
      <c r="A695" s="102"/>
      <c r="B695" s="102"/>
      <c r="C695" s="102"/>
      <c r="D695" s="102"/>
      <c r="E695" s="102"/>
      <c r="F695" s="126"/>
      <c r="G695" s="126"/>
      <c r="H695" s="128"/>
      <c r="I695" s="64"/>
      <c r="J695" s="64"/>
      <c r="K695" s="64"/>
      <c r="L695" s="64"/>
    </row>
    <row r="696" spans="1:12">
      <c r="A696" s="102"/>
      <c r="B696" s="102"/>
      <c r="C696" s="102"/>
      <c r="D696" s="102"/>
      <c r="E696" s="102"/>
      <c r="F696" s="126"/>
      <c r="G696" s="126"/>
      <c r="H696" s="121"/>
      <c r="I696" s="64"/>
      <c r="J696" s="64"/>
      <c r="K696" s="64"/>
      <c r="L696" s="64"/>
    </row>
    <row r="697" spans="1:12">
      <c r="A697" s="102"/>
      <c r="B697" s="102"/>
      <c r="C697" s="102"/>
      <c r="D697" s="102"/>
      <c r="E697" s="102"/>
      <c r="F697" s="126"/>
      <c r="G697" s="126"/>
      <c r="H697" s="128"/>
      <c r="I697" s="64"/>
      <c r="J697" s="64"/>
      <c r="K697" s="64"/>
      <c r="L697" s="64"/>
    </row>
    <row r="698" spans="1:12">
      <c r="A698" s="102"/>
      <c r="B698" s="102"/>
      <c r="C698" s="102"/>
      <c r="D698" s="102"/>
      <c r="E698" s="102"/>
      <c r="F698" s="126"/>
      <c r="G698" s="126"/>
      <c r="H698" s="121"/>
      <c r="I698" s="64"/>
      <c r="J698" s="64"/>
      <c r="K698" s="64"/>
      <c r="L698" s="64"/>
    </row>
    <row r="699" spans="1:12">
      <c r="A699" s="102"/>
      <c r="B699" s="102"/>
      <c r="C699" s="102"/>
      <c r="D699" s="102"/>
      <c r="E699" s="102"/>
      <c r="F699" s="126"/>
      <c r="G699" s="126"/>
      <c r="H699" s="128"/>
      <c r="I699" s="64"/>
      <c r="J699" s="64"/>
      <c r="K699" s="64"/>
      <c r="L699" s="64"/>
    </row>
    <row r="700" spans="1:12">
      <c r="I700" s="64"/>
      <c r="J700" s="64"/>
      <c r="K700" s="64"/>
      <c r="L700" s="64"/>
    </row>
    <row r="701" spans="1:12">
      <c r="I701" s="64"/>
      <c r="J701" s="64"/>
      <c r="K701" s="64"/>
      <c r="L701" s="64"/>
    </row>
    <row r="702" spans="1:12">
      <c r="I702" s="64"/>
      <c r="J702" s="64"/>
      <c r="K702" s="64"/>
      <c r="L702" s="64"/>
    </row>
    <row r="703" spans="1:12">
      <c r="I703" s="64"/>
      <c r="J703" s="64"/>
      <c r="K703" s="64"/>
      <c r="L703" s="64"/>
    </row>
    <row r="704" spans="1:12">
      <c r="I704" s="64"/>
      <c r="J704" s="64"/>
      <c r="K704" s="64"/>
      <c r="L704" s="64"/>
    </row>
    <row r="705" spans="9:12">
      <c r="I705" s="64"/>
      <c r="J705" s="64"/>
      <c r="K705" s="64"/>
      <c r="L705" s="64"/>
    </row>
    <row r="706" spans="9:12">
      <c r="I706" s="64"/>
      <c r="J706" s="64"/>
      <c r="K706" s="64"/>
      <c r="L706" s="64"/>
    </row>
    <row r="707" spans="9:12">
      <c r="I707" s="64"/>
      <c r="J707" s="64"/>
      <c r="K707" s="64"/>
      <c r="L707" s="64"/>
    </row>
    <row r="708" spans="9:12">
      <c r="I708" s="64"/>
      <c r="J708" s="64"/>
      <c r="K708" s="64"/>
      <c r="L708" s="64"/>
    </row>
    <row r="709" spans="9:12">
      <c r="I709" s="64"/>
      <c r="J709" s="64"/>
      <c r="K709" s="64"/>
      <c r="L709" s="64"/>
    </row>
    <row r="710" spans="9:12">
      <c r="I710" s="64"/>
      <c r="J710" s="64"/>
      <c r="K710" s="64"/>
      <c r="L710" s="64"/>
    </row>
    <row r="711" spans="9:12">
      <c r="I711" s="64"/>
      <c r="J711" s="64"/>
      <c r="K711" s="64"/>
      <c r="L711" s="64"/>
    </row>
    <row r="712" spans="9:12">
      <c r="I712" s="64"/>
      <c r="J712" s="64"/>
      <c r="K712" s="64"/>
      <c r="L712" s="64"/>
    </row>
    <row r="713" spans="9:12">
      <c r="I713" s="64"/>
      <c r="J713" s="64"/>
      <c r="K713" s="64"/>
      <c r="L713" s="64"/>
    </row>
    <row r="714" spans="9:12">
      <c r="I714" s="64"/>
      <c r="J714" s="64"/>
      <c r="K714" s="64"/>
      <c r="L714" s="64"/>
    </row>
    <row r="715" spans="9:12">
      <c r="I715" s="64"/>
      <c r="J715" s="64"/>
      <c r="K715" s="64"/>
      <c r="L715" s="64"/>
    </row>
    <row r="716" spans="9:12">
      <c r="I716" s="64"/>
      <c r="J716" s="64"/>
      <c r="K716" s="64"/>
      <c r="L716" s="64"/>
    </row>
    <row r="717" spans="9:12">
      <c r="I717" s="64"/>
      <c r="J717" s="64"/>
      <c r="K717" s="64"/>
      <c r="L717" s="64"/>
    </row>
    <row r="718" spans="9:12">
      <c r="I718" s="64"/>
      <c r="J718" s="64"/>
      <c r="K718" s="64"/>
      <c r="L718" s="64"/>
    </row>
    <row r="719" spans="9:12">
      <c r="I719" s="64"/>
      <c r="J719" s="64"/>
      <c r="K719" s="64"/>
      <c r="L719" s="64"/>
    </row>
    <row r="720" spans="9:12">
      <c r="I720" s="64"/>
      <c r="J720" s="64"/>
      <c r="K720" s="64"/>
      <c r="L720" s="64"/>
    </row>
    <row r="721" spans="9:12">
      <c r="I721" s="64"/>
      <c r="J721" s="64"/>
      <c r="K721" s="64"/>
      <c r="L721" s="64"/>
    </row>
    <row r="722" spans="9:12">
      <c r="I722" s="64"/>
      <c r="J722" s="64"/>
      <c r="K722" s="64"/>
      <c r="L722" s="64"/>
    </row>
    <row r="723" spans="9:12">
      <c r="I723" s="64"/>
      <c r="J723" s="64"/>
      <c r="K723" s="64"/>
      <c r="L723" s="64"/>
    </row>
    <row r="724" spans="9:12">
      <c r="I724" s="64"/>
      <c r="J724" s="64"/>
      <c r="K724" s="64"/>
      <c r="L724" s="64"/>
    </row>
    <row r="725" spans="9:12">
      <c r="I725" s="64"/>
      <c r="J725" s="64"/>
      <c r="K725" s="64"/>
      <c r="L725" s="64"/>
    </row>
    <row r="726" spans="9:12">
      <c r="I726" s="64"/>
      <c r="J726" s="64"/>
      <c r="K726" s="64"/>
      <c r="L726" s="64"/>
    </row>
    <row r="727" spans="9:12">
      <c r="I727" s="64"/>
      <c r="J727" s="64"/>
      <c r="K727" s="64"/>
      <c r="L727" s="64"/>
    </row>
    <row r="728" spans="9:12">
      <c r="I728" s="64"/>
      <c r="J728" s="64"/>
      <c r="K728" s="64"/>
      <c r="L728" s="64"/>
    </row>
    <row r="729" spans="9:12">
      <c r="I729" s="64"/>
      <c r="J729" s="64"/>
      <c r="K729" s="64"/>
      <c r="L729" s="64"/>
    </row>
    <row r="730" spans="9:12">
      <c r="I730" s="64"/>
      <c r="J730" s="64"/>
      <c r="K730" s="64"/>
      <c r="L730" s="64"/>
    </row>
    <row r="731" spans="9:12">
      <c r="I731" s="64"/>
      <c r="J731" s="64"/>
      <c r="K731" s="64"/>
      <c r="L731" s="64"/>
    </row>
    <row r="732" spans="9:12">
      <c r="I732" s="64"/>
      <c r="J732" s="64"/>
      <c r="K732" s="64"/>
      <c r="L732" s="64"/>
    </row>
    <row r="733" spans="9:12">
      <c r="I733" s="64"/>
      <c r="J733" s="64"/>
      <c r="K733" s="64"/>
      <c r="L733" s="64"/>
    </row>
    <row r="734" spans="9:12">
      <c r="I734" s="64"/>
      <c r="J734" s="64"/>
      <c r="K734" s="64"/>
      <c r="L734" s="64"/>
    </row>
    <row r="735" spans="9:12">
      <c r="I735" s="64"/>
      <c r="J735" s="64"/>
      <c r="K735" s="64"/>
      <c r="L735" s="64"/>
    </row>
    <row r="736" spans="9:12">
      <c r="I736" s="64"/>
      <c r="J736" s="64"/>
      <c r="K736" s="64"/>
      <c r="L736" s="64"/>
    </row>
    <row r="737" spans="9:12">
      <c r="I737" s="64"/>
      <c r="J737" s="64"/>
      <c r="K737" s="64"/>
      <c r="L737" s="64"/>
    </row>
    <row r="738" spans="9:12">
      <c r="I738" s="64"/>
      <c r="J738" s="64"/>
      <c r="K738" s="64"/>
      <c r="L738" s="64"/>
    </row>
    <row r="739" spans="9:12">
      <c r="I739" s="64"/>
      <c r="J739" s="64"/>
      <c r="K739" s="64"/>
      <c r="L739" s="64"/>
    </row>
    <row r="740" spans="9:12">
      <c r="I740" s="64"/>
      <c r="J740" s="64"/>
      <c r="K740" s="64"/>
      <c r="L740" s="64"/>
    </row>
    <row r="741" spans="9:12">
      <c r="I741" s="64"/>
      <c r="J741" s="64"/>
      <c r="K741" s="64"/>
      <c r="L741" s="64"/>
    </row>
    <row r="742" spans="9:12">
      <c r="I742" s="64"/>
      <c r="J742" s="64"/>
      <c r="K742" s="64"/>
      <c r="L742" s="64"/>
    </row>
    <row r="743" spans="9:12">
      <c r="I743" s="64"/>
      <c r="J743" s="64"/>
      <c r="K743" s="64"/>
      <c r="L743" s="64"/>
    </row>
    <row r="744" spans="9:12">
      <c r="I744" s="64"/>
      <c r="J744" s="64"/>
      <c r="K744" s="64"/>
      <c r="L744" s="64"/>
    </row>
    <row r="745" spans="9:12">
      <c r="I745" s="64"/>
      <c r="J745" s="64"/>
      <c r="K745" s="64"/>
      <c r="L745" s="64"/>
    </row>
    <row r="746" spans="9:12">
      <c r="I746" s="64"/>
      <c r="J746" s="64"/>
      <c r="K746" s="64"/>
      <c r="L746" s="64"/>
    </row>
    <row r="747" spans="9:12">
      <c r="I747" s="64"/>
      <c r="J747" s="64"/>
      <c r="K747" s="64"/>
      <c r="L747" s="64"/>
    </row>
    <row r="748" spans="9:12">
      <c r="I748" s="64"/>
      <c r="J748" s="64"/>
      <c r="K748" s="64"/>
      <c r="L748" s="64"/>
    </row>
    <row r="749" spans="9:12">
      <c r="I749" s="64"/>
      <c r="J749" s="64"/>
      <c r="K749" s="64"/>
      <c r="L749" s="64"/>
    </row>
    <row r="750" spans="9:12">
      <c r="I750" s="64"/>
      <c r="J750" s="64"/>
      <c r="K750" s="64"/>
      <c r="L750" s="64"/>
    </row>
    <row r="751" spans="9:12">
      <c r="I751" s="64"/>
      <c r="J751" s="64"/>
      <c r="K751" s="64"/>
      <c r="L751" s="64"/>
    </row>
    <row r="752" spans="9:12">
      <c r="I752" s="64"/>
      <c r="J752" s="64"/>
      <c r="K752" s="64"/>
      <c r="L752" s="64"/>
    </row>
    <row r="753" spans="9:12">
      <c r="I753" s="64"/>
      <c r="J753" s="64"/>
      <c r="K753" s="64"/>
      <c r="L753" s="64"/>
    </row>
    <row r="754" spans="9:12">
      <c r="I754" s="64"/>
      <c r="J754" s="64"/>
      <c r="K754" s="64"/>
      <c r="L754" s="64"/>
    </row>
    <row r="755" spans="9:12">
      <c r="I755" s="64"/>
      <c r="J755" s="64"/>
      <c r="K755" s="64"/>
      <c r="L755" s="64"/>
    </row>
    <row r="756" spans="9:12">
      <c r="I756" s="64"/>
      <c r="J756" s="64"/>
      <c r="K756" s="64"/>
      <c r="L756" s="64"/>
    </row>
    <row r="757" spans="9:12">
      <c r="I757" s="64"/>
      <c r="J757" s="64"/>
      <c r="K757" s="64"/>
      <c r="L757" s="64"/>
    </row>
    <row r="758" spans="9:12">
      <c r="I758" s="64"/>
      <c r="J758" s="64"/>
      <c r="K758" s="64"/>
      <c r="L758" s="64"/>
    </row>
    <row r="759" spans="9:12">
      <c r="I759" s="64"/>
      <c r="J759" s="64"/>
      <c r="K759" s="64"/>
      <c r="L759" s="64"/>
    </row>
    <row r="760" spans="9:12">
      <c r="I760" s="64"/>
      <c r="J760" s="64"/>
      <c r="K760" s="64"/>
      <c r="L760" s="64"/>
    </row>
    <row r="761" spans="9:12">
      <c r="I761" s="64"/>
      <c r="J761" s="64"/>
      <c r="K761" s="64"/>
      <c r="L761" s="64"/>
    </row>
    <row r="762" spans="9:12">
      <c r="I762" s="64"/>
      <c r="J762" s="64"/>
      <c r="K762" s="64"/>
      <c r="L762" s="64"/>
    </row>
    <row r="763" spans="9:12">
      <c r="I763" s="64"/>
      <c r="J763" s="64"/>
      <c r="K763" s="64"/>
      <c r="L763" s="64"/>
    </row>
    <row r="764" spans="9:12">
      <c r="I764" s="64"/>
      <c r="J764" s="64"/>
      <c r="K764" s="64"/>
      <c r="L764" s="64"/>
    </row>
    <row r="793" spans="1:8">
      <c r="A793" s="102"/>
      <c r="B793" s="129"/>
      <c r="C793" s="129"/>
      <c r="D793" s="129"/>
      <c r="E793" s="129"/>
      <c r="F793" s="129"/>
      <c r="G793" s="129"/>
      <c r="H793" s="129"/>
    </row>
  </sheetData>
  <sortState ref="A89:H136">
    <sortCondition ref="B89:B136"/>
    <sortCondition ref="D89:D136"/>
  </sortState>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tabColor theme="4" tint="0.59999389629810485"/>
  </sheetPr>
  <dimension ref="A1:E71"/>
  <sheetViews>
    <sheetView workbookViewId="0">
      <selection activeCell="E2" sqref="E2"/>
    </sheetView>
  </sheetViews>
  <sheetFormatPr defaultRowHeight="15"/>
  <cols>
    <col min="1" max="1" width="16" bestFit="1" customWidth="1"/>
    <col min="2" max="2" width="21.85546875" bestFit="1" customWidth="1"/>
    <col min="3" max="3" width="46.7109375" bestFit="1" customWidth="1"/>
    <col min="4" max="4" width="20.140625" bestFit="1" customWidth="1"/>
    <col min="5" max="5" width="20.7109375" bestFit="1" customWidth="1"/>
  </cols>
  <sheetData>
    <row r="1" spans="1:5">
      <c r="A1" t="s">
        <v>132</v>
      </c>
      <c r="B1" t="s">
        <v>133</v>
      </c>
      <c r="C1" t="s">
        <v>134</v>
      </c>
      <c r="D1" t="s">
        <v>135</v>
      </c>
      <c r="E1" t="s">
        <v>136</v>
      </c>
    </row>
    <row r="2" spans="1:5">
      <c r="A2">
        <v>1911410</v>
      </c>
      <c r="B2" t="s">
        <v>137</v>
      </c>
      <c r="C2" t="s">
        <v>138</v>
      </c>
      <c r="D2" t="s">
        <v>139</v>
      </c>
      <c r="E2" t="s">
        <v>139</v>
      </c>
    </row>
    <row r="3" spans="1:5">
      <c r="A3">
        <v>1912420</v>
      </c>
      <c r="B3" t="s">
        <v>137</v>
      </c>
      <c r="C3" t="s">
        <v>140</v>
      </c>
      <c r="D3" t="s">
        <v>141</v>
      </c>
      <c r="E3" t="s">
        <v>139</v>
      </c>
    </row>
    <row r="4" spans="1:5">
      <c r="A4">
        <v>1912425</v>
      </c>
      <c r="B4" t="s">
        <v>137</v>
      </c>
      <c r="C4" t="s">
        <v>142</v>
      </c>
      <c r="D4" t="s">
        <v>141</v>
      </c>
      <c r="E4" t="s">
        <v>139</v>
      </c>
    </row>
    <row r="5" spans="1:5">
      <c r="A5">
        <v>1912430</v>
      </c>
      <c r="B5" t="s">
        <v>137</v>
      </c>
      <c r="C5" t="s">
        <v>143</v>
      </c>
      <c r="D5" t="s">
        <v>141</v>
      </c>
      <c r="E5" t="s">
        <v>139</v>
      </c>
    </row>
    <row r="6" spans="1:5">
      <c r="A6">
        <v>1912435</v>
      </c>
      <c r="B6" t="s">
        <v>137</v>
      </c>
      <c r="C6" t="s">
        <v>144</v>
      </c>
      <c r="D6" t="s">
        <v>141</v>
      </c>
      <c r="E6" t="s">
        <v>139</v>
      </c>
    </row>
    <row r="7" spans="1:5">
      <c r="A7">
        <v>1912436</v>
      </c>
      <c r="B7" t="s">
        <v>137</v>
      </c>
      <c r="C7" t="s">
        <v>145</v>
      </c>
      <c r="D7" t="s">
        <v>141</v>
      </c>
      <c r="E7" t="s">
        <v>139</v>
      </c>
    </row>
    <row r="8" spans="1:5">
      <c r="A8">
        <v>1912440</v>
      </c>
      <c r="B8" t="s">
        <v>137</v>
      </c>
      <c r="C8" t="s">
        <v>146</v>
      </c>
      <c r="D8" t="s">
        <v>141</v>
      </c>
      <c r="E8" t="s">
        <v>139</v>
      </c>
    </row>
    <row r="9" spans="1:5">
      <c r="A9">
        <v>1912441</v>
      </c>
      <c r="B9" t="s">
        <v>137</v>
      </c>
      <c r="C9" t="s">
        <v>147</v>
      </c>
      <c r="D9" t="s">
        <v>141</v>
      </c>
      <c r="E9" t="s">
        <v>139</v>
      </c>
    </row>
    <row r="10" spans="1:5">
      <c r="A10">
        <v>1912442</v>
      </c>
      <c r="B10" t="s">
        <v>137</v>
      </c>
      <c r="C10" t="s">
        <v>148</v>
      </c>
      <c r="D10" t="s">
        <v>141</v>
      </c>
      <c r="E10" t="s">
        <v>139</v>
      </c>
    </row>
    <row r="11" spans="1:5">
      <c r="A11">
        <v>1912445</v>
      </c>
      <c r="B11" t="s">
        <v>137</v>
      </c>
      <c r="C11" t="s">
        <v>149</v>
      </c>
      <c r="D11" t="s">
        <v>141</v>
      </c>
      <c r="E11" t="s">
        <v>139</v>
      </c>
    </row>
    <row r="12" spans="1:5">
      <c r="A12">
        <v>1912450</v>
      </c>
      <c r="B12" t="s">
        <v>137</v>
      </c>
      <c r="C12" t="s">
        <v>150</v>
      </c>
      <c r="D12" t="s">
        <v>141</v>
      </c>
      <c r="E12" t="s">
        <v>139</v>
      </c>
    </row>
    <row r="13" spans="1:5">
      <c r="A13">
        <v>1912455</v>
      </c>
      <c r="B13" t="s">
        <v>137</v>
      </c>
      <c r="C13" t="s">
        <v>151</v>
      </c>
      <c r="D13" t="s">
        <v>141</v>
      </c>
      <c r="E13" t="s">
        <v>139</v>
      </c>
    </row>
    <row r="14" spans="1:5">
      <c r="A14">
        <v>1912460</v>
      </c>
      <c r="B14" t="s">
        <v>137</v>
      </c>
      <c r="C14" t="s">
        <v>152</v>
      </c>
      <c r="D14" t="s">
        <v>141</v>
      </c>
      <c r="E14" t="s">
        <v>139</v>
      </c>
    </row>
    <row r="15" spans="1:5">
      <c r="A15">
        <v>1912465</v>
      </c>
      <c r="B15" t="s">
        <v>137</v>
      </c>
      <c r="C15" t="s">
        <v>153</v>
      </c>
      <c r="D15" t="s">
        <v>141</v>
      </c>
      <c r="E15" t="s">
        <v>139</v>
      </c>
    </row>
    <row r="16" spans="1:5">
      <c r="A16">
        <v>1912470</v>
      </c>
      <c r="B16" t="s">
        <v>137</v>
      </c>
      <c r="C16" t="s">
        <v>154</v>
      </c>
      <c r="D16" t="s">
        <v>141</v>
      </c>
      <c r="E16" t="s">
        <v>139</v>
      </c>
    </row>
    <row r="17" spans="1:5">
      <c r="A17">
        <v>1912472</v>
      </c>
      <c r="B17" t="s">
        <v>137</v>
      </c>
      <c r="C17" t="s">
        <v>155</v>
      </c>
      <c r="D17" t="s">
        <v>141</v>
      </c>
      <c r="E17" t="s">
        <v>139</v>
      </c>
    </row>
    <row r="18" spans="1:5">
      <c r="A18">
        <v>1912475</v>
      </c>
      <c r="B18" t="s">
        <v>137</v>
      </c>
      <c r="C18" t="s">
        <v>156</v>
      </c>
      <c r="D18" t="s">
        <v>141</v>
      </c>
      <c r="E18" t="s">
        <v>139</v>
      </c>
    </row>
    <row r="19" spans="1:5">
      <c r="A19">
        <v>1912480</v>
      </c>
      <c r="B19" t="s">
        <v>137</v>
      </c>
      <c r="C19" t="s">
        <v>157</v>
      </c>
      <c r="D19" t="s">
        <v>141</v>
      </c>
      <c r="E19" t="s">
        <v>139</v>
      </c>
    </row>
    <row r="20" spans="1:5">
      <c r="A20">
        <v>1912485</v>
      </c>
      <c r="B20" t="s">
        <v>137</v>
      </c>
      <c r="C20" t="s">
        <v>158</v>
      </c>
      <c r="D20" t="s">
        <v>141</v>
      </c>
      <c r="E20" t="s">
        <v>139</v>
      </c>
    </row>
    <row r="21" spans="1:5">
      <c r="A21">
        <v>1912490</v>
      </c>
      <c r="B21" t="s">
        <v>137</v>
      </c>
      <c r="C21" t="s">
        <v>159</v>
      </c>
      <c r="D21" t="s">
        <v>141</v>
      </c>
      <c r="E21" t="s">
        <v>139</v>
      </c>
    </row>
    <row r="22" spans="1:5">
      <c r="A22">
        <v>1912495</v>
      </c>
      <c r="B22" t="s">
        <v>137</v>
      </c>
      <c r="C22" t="s">
        <v>160</v>
      </c>
      <c r="D22" t="s">
        <v>141</v>
      </c>
      <c r="E22" t="s">
        <v>139</v>
      </c>
    </row>
    <row r="23" spans="1:5">
      <c r="A23">
        <v>2312420</v>
      </c>
      <c r="B23" t="s">
        <v>137</v>
      </c>
      <c r="C23" t="s">
        <v>161</v>
      </c>
      <c r="D23" t="s">
        <v>141</v>
      </c>
      <c r="E23" t="s">
        <v>139</v>
      </c>
    </row>
    <row r="24" spans="1:5">
      <c r="A24">
        <v>2312430</v>
      </c>
      <c r="B24" t="s">
        <v>137</v>
      </c>
      <c r="C24" t="s">
        <v>162</v>
      </c>
      <c r="D24" t="s">
        <v>141</v>
      </c>
      <c r="E24" t="s">
        <v>139</v>
      </c>
    </row>
    <row r="25" spans="1:5">
      <c r="A25">
        <v>2312460</v>
      </c>
      <c r="B25" t="s">
        <v>137</v>
      </c>
      <c r="C25" t="s">
        <v>163</v>
      </c>
      <c r="D25" t="s">
        <v>141</v>
      </c>
      <c r="E25" t="s">
        <v>139</v>
      </c>
    </row>
    <row r="26" spans="1:5">
      <c r="A26">
        <v>2312465</v>
      </c>
      <c r="B26" t="s">
        <v>137</v>
      </c>
      <c r="C26" t="s">
        <v>164</v>
      </c>
      <c r="D26" t="s">
        <v>141</v>
      </c>
      <c r="E26" t="s">
        <v>139</v>
      </c>
    </row>
    <row r="27" spans="1:5">
      <c r="A27">
        <v>2312480</v>
      </c>
      <c r="B27" t="s">
        <v>137</v>
      </c>
      <c r="C27" t="s">
        <v>165</v>
      </c>
      <c r="D27" t="s">
        <v>141</v>
      </c>
      <c r="E27" t="s">
        <v>139</v>
      </c>
    </row>
    <row r="28" spans="1:5">
      <c r="A28">
        <v>2312482</v>
      </c>
      <c r="B28" t="s">
        <v>137</v>
      </c>
      <c r="C28" t="s">
        <v>166</v>
      </c>
      <c r="D28" t="s">
        <v>141</v>
      </c>
      <c r="E28" t="s">
        <v>139</v>
      </c>
    </row>
    <row r="29" spans="1:5">
      <c r="A29">
        <v>2312485</v>
      </c>
      <c r="B29" t="s">
        <v>137</v>
      </c>
      <c r="C29" t="s">
        <v>167</v>
      </c>
      <c r="D29" t="s">
        <v>141</v>
      </c>
      <c r="E29" t="s">
        <v>139</v>
      </c>
    </row>
    <row r="30" spans="1:5">
      <c r="A30">
        <v>2312490</v>
      </c>
      <c r="B30" t="s">
        <v>137</v>
      </c>
      <c r="C30" t="s">
        <v>168</v>
      </c>
      <c r="D30" t="s">
        <v>141</v>
      </c>
      <c r="E30" t="s">
        <v>139</v>
      </c>
    </row>
    <row r="31" spans="1:5">
      <c r="A31">
        <v>6012470</v>
      </c>
      <c r="B31" t="s">
        <v>137</v>
      </c>
      <c r="C31" t="s">
        <v>169</v>
      </c>
      <c r="D31" t="s">
        <v>141</v>
      </c>
      <c r="E31" t="s">
        <v>139</v>
      </c>
    </row>
    <row r="32" spans="1:5">
      <c r="A32">
        <v>6012472</v>
      </c>
      <c r="B32" t="s">
        <v>137</v>
      </c>
      <c r="C32" t="s">
        <v>170</v>
      </c>
      <c r="D32" t="s">
        <v>141</v>
      </c>
      <c r="E32" t="s">
        <v>139</v>
      </c>
    </row>
    <row r="33" spans="1:5">
      <c r="A33">
        <v>6012473</v>
      </c>
      <c r="B33" t="s">
        <v>137</v>
      </c>
      <c r="C33" t="s">
        <v>171</v>
      </c>
      <c r="D33" t="s">
        <v>141</v>
      </c>
      <c r="E33" t="s">
        <v>139</v>
      </c>
    </row>
    <row r="34" spans="1:5">
      <c r="A34">
        <v>6012474</v>
      </c>
      <c r="B34" t="s">
        <v>137</v>
      </c>
      <c r="C34" t="s">
        <v>172</v>
      </c>
      <c r="D34" t="s">
        <v>141</v>
      </c>
      <c r="E34" t="s">
        <v>139</v>
      </c>
    </row>
    <row r="35" spans="1:5">
      <c r="A35">
        <v>6612420</v>
      </c>
      <c r="B35" t="s">
        <v>137</v>
      </c>
      <c r="C35" t="s">
        <v>173</v>
      </c>
      <c r="D35" t="s">
        <v>141</v>
      </c>
      <c r="E35" t="s">
        <v>139</v>
      </c>
    </row>
    <row r="36" spans="1:5">
      <c r="A36">
        <v>6612430</v>
      </c>
      <c r="B36" t="s">
        <v>137</v>
      </c>
      <c r="C36" t="s">
        <v>174</v>
      </c>
      <c r="D36" t="s">
        <v>141</v>
      </c>
      <c r="E36" t="s">
        <v>139</v>
      </c>
    </row>
    <row r="37" spans="1:5">
      <c r="A37">
        <v>6612431</v>
      </c>
      <c r="B37" t="s">
        <v>137</v>
      </c>
      <c r="C37" t="s">
        <v>175</v>
      </c>
      <c r="D37" t="s">
        <v>141</v>
      </c>
      <c r="E37" t="s">
        <v>139</v>
      </c>
    </row>
    <row r="38" spans="1:5">
      <c r="A38">
        <v>6612450</v>
      </c>
      <c r="B38" t="s">
        <v>137</v>
      </c>
      <c r="C38" t="s">
        <v>176</v>
      </c>
      <c r="D38" t="s">
        <v>141</v>
      </c>
      <c r="E38" t="s">
        <v>139</v>
      </c>
    </row>
    <row r="39" spans="1:5">
      <c r="A39">
        <v>6612451</v>
      </c>
      <c r="B39" t="s">
        <v>137</v>
      </c>
      <c r="C39" t="s">
        <v>177</v>
      </c>
      <c r="D39" t="s">
        <v>141</v>
      </c>
      <c r="E39" t="s">
        <v>139</v>
      </c>
    </row>
    <row r="40" spans="1:5">
      <c r="A40">
        <v>6612460</v>
      </c>
      <c r="B40" t="s">
        <v>137</v>
      </c>
      <c r="C40" t="s">
        <v>178</v>
      </c>
      <c r="D40" t="s">
        <v>141</v>
      </c>
      <c r="E40" t="s">
        <v>139</v>
      </c>
    </row>
    <row r="41" spans="1:5">
      <c r="A41">
        <v>6612461</v>
      </c>
      <c r="B41" t="s">
        <v>137</v>
      </c>
      <c r="C41" t="s">
        <v>179</v>
      </c>
      <c r="D41" t="s">
        <v>141</v>
      </c>
      <c r="E41" t="s">
        <v>139</v>
      </c>
    </row>
    <row r="42" spans="1:5">
      <c r="A42">
        <v>6612470</v>
      </c>
      <c r="B42" t="s">
        <v>137</v>
      </c>
      <c r="C42" t="s">
        <v>180</v>
      </c>
      <c r="D42" t="s">
        <v>141</v>
      </c>
      <c r="E42" t="s">
        <v>139</v>
      </c>
    </row>
    <row r="43" spans="1:5">
      <c r="A43">
        <v>6612471</v>
      </c>
      <c r="B43" t="s">
        <v>137</v>
      </c>
      <c r="C43" t="s">
        <v>181</v>
      </c>
      <c r="D43" t="s">
        <v>141</v>
      </c>
      <c r="E43" t="s">
        <v>139</v>
      </c>
    </row>
    <row r="44" spans="1:5">
      <c r="A44">
        <v>6612472</v>
      </c>
      <c r="B44" t="s">
        <v>137</v>
      </c>
      <c r="C44" t="s">
        <v>182</v>
      </c>
      <c r="D44" t="s">
        <v>141</v>
      </c>
      <c r="E44" t="s">
        <v>139</v>
      </c>
    </row>
    <row r="45" spans="1:5">
      <c r="A45">
        <v>6612473</v>
      </c>
      <c r="B45" t="s">
        <v>137</v>
      </c>
      <c r="C45" t="s">
        <v>183</v>
      </c>
      <c r="D45" t="s">
        <v>141</v>
      </c>
      <c r="E45" t="s">
        <v>139</v>
      </c>
    </row>
    <row r="46" spans="1:5">
      <c r="A46">
        <v>6612480</v>
      </c>
      <c r="B46" t="s">
        <v>137</v>
      </c>
      <c r="C46" t="s">
        <v>184</v>
      </c>
      <c r="D46" t="s">
        <v>141</v>
      </c>
      <c r="E46" t="s">
        <v>139</v>
      </c>
    </row>
    <row r="47" spans="1:5">
      <c r="A47">
        <v>9212424</v>
      </c>
      <c r="B47" t="s">
        <v>137</v>
      </c>
      <c r="C47" t="s">
        <v>185</v>
      </c>
      <c r="D47" t="s">
        <v>141</v>
      </c>
      <c r="E47" t="s">
        <v>139</v>
      </c>
    </row>
    <row r="48" spans="1:5">
      <c r="A48">
        <v>9212425</v>
      </c>
      <c r="B48" t="s">
        <v>137</v>
      </c>
      <c r="C48" t="s">
        <v>186</v>
      </c>
      <c r="D48" t="s">
        <v>141</v>
      </c>
      <c r="E48" t="s">
        <v>139</v>
      </c>
    </row>
    <row r="49" spans="1:5">
      <c r="A49">
        <v>9212427</v>
      </c>
      <c r="B49" t="s">
        <v>137</v>
      </c>
      <c r="C49" t="s">
        <v>187</v>
      </c>
      <c r="D49" t="s">
        <v>141</v>
      </c>
      <c r="E49" t="s">
        <v>139</v>
      </c>
    </row>
    <row r="50" spans="1:5">
      <c r="A50">
        <v>9212428</v>
      </c>
      <c r="B50" t="s">
        <v>137</v>
      </c>
      <c r="C50" t="s">
        <v>188</v>
      </c>
      <c r="D50" t="s">
        <v>141</v>
      </c>
      <c r="E50" t="s">
        <v>139</v>
      </c>
    </row>
    <row r="51" spans="1:5">
      <c r="A51">
        <v>9212429</v>
      </c>
      <c r="B51" t="s">
        <v>137</v>
      </c>
      <c r="C51" t="s">
        <v>189</v>
      </c>
      <c r="D51" t="s">
        <v>141</v>
      </c>
      <c r="E51" t="s">
        <v>139</v>
      </c>
    </row>
    <row r="52" spans="1:5">
      <c r="A52">
        <v>9212430</v>
      </c>
      <c r="B52" t="s">
        <v>137</v>
      </c>
      <c r="C52" t="s">
        <v>190</v>
      </c>
      <c r="D52" t="s">
        <v>141</v>
      </c>
      <c r="E52" t="s">
        <v>139</v>
      </c>
    </row>
    <row r="53" spans="1:5">
      <c r="A53">
        <v>9212437</v>
      </c>
      <c r="B53" t="s">
        <v>137</v>
      </c>
      <c r="C53" t="s">
        <v>191</v>
      </c>
      <c r="D53" t="s">
        <v>141</v>
      </c>
      <c r="E53" t="s">
        <v>139</v>
      </c>
    </row>
    <row r="54" spans="1:5">
      <c r="A54">
        <v>9212438</v>
      </c>
      <c r="B54" t="s">
        <v>137</v>
      </c>
      <c r="C54" t="s">
        <v>192</v>
      </c>
      <c r="D54" t="s">
        <v>141</v>
      </c>
      <c r="E54" t="s">
        <v>139</v>
      </c>
    </row>
    <row r="55" spans="1:5">
      <c r="A55">
        <v>9212446</v>
      </c>
      <c r="B55" t="s">
        <v>137</v>
      </c>
      <c r="C55" t="s">
        <v>193</v>
      </c>
      <c r="D55" t="s">
        <v>141</v>
      </c>
      <c r="E55" t="s">
        <v>139</v>
      </c>
    </row>
    <row r="56" spans="1:5">
      <c r="A56">
        <v>9212450</v>
      </c>
      <c r="B56" t="s">
        <v>137</v>
      </c>
      <c r="C56" t="s">
        <v>194</v>
      </c>
      <c r="D56" t="s">
        <v>141</v>
      </c>
      <c r="E56" t="s">
        <v>139</v>
      </c>
    </row>
    <row r="57" spans="1:5">
      <c r="A57">
        <v>9212455</v>
      </c>
      <c r="B57" t="s">
        <v>137</v>
      </c>
      <c r="C57" t="s">
        <v>195</v>
      </c>
      <c r="D57" t="s">
        <v>141</v>
      </c>
      <c r="E57" t="s">
        <v>139</v>
      </c>
    </row>
    <row r="58" spans="1:5">
      <c r="A58">
        <v>9212457</v>
      </c>
      <c r="B58" t="s">
        <v>137</v>
      </c>
      <c r="C58" t="s">
        <v>196</v>
      </c>
      <c r="D58" t="s">
        <v>141</v>
      </c>
      <c r="E58" t="s">
        <v>139</v>
      </c>
    </row>
    <row r="59" spans="1:5">
      <c r="A59">
        <v>9212458</v>
      </c>
      <c r="B59" t="s">
        <v>137</v>
      </c>
      <c r="C59" t="s">
        <v>197</v>
      </c>
      <c r="D59" t="s">
        <v>141</v>
      </c>
      <c r="E59" t="s">
        <v>139</v>
      </c>
    </row>
    <row r="60" spans="1:5">
      <c r="A60">
        <v>9212460</v>
      </c>
      <c r="B60" t="s">
        <v>137</v>
      </c>
      <c r="C60" t="s">
        <v>198</v>
      </c>
      <c r="D60" t="s">
        <v>141</v>
      </c>
      <c r="E60" t="s">
        <v>139</v>
      </c>
    </row>
    <row r="61" spans="1:5">
      <c r="A61">
        <v>9212467</v>
      </c>
      <c r="B61" t="s">
        <v>137</v>
      </c>
      <c r="C61" t="s">
        <v>199</v>
      </c>
      <c r="D61" t="s">
        <v>141</v>
      </c>
      <c r="E61" t="s">
        <v>139</v>
      </c>
    </row>
    <row r="62" spans="1:5">
      <c r="A62">
        <v>9212468</v>
      </c>
      <c r="B62" t="s">
        <v>137</v>
      </c>
      <c r="C62" t="s">
        <v>200</v>
      </c>
      <c r="D62" t="s">
        <v>141</v>
      </c>
      <c r="E62" t="s">
        <v>139</v>
      </c>
    </row>
    <row r="63" spans="1:5">
      <c r="A63">
        <v>9212473</v>
      </c>
      <c r="B63" t="s">
        <v>137</v>
      </c>
      <c r="C63" t="s">
        <v>201</v>
      </c>
      <c r="D63" t="s">
        <v>141</v>
      </c>
      <c r="E63" t="s">
        <v>139</v>
      </c>
    </row>
    <row r="64" spans="1:5">
      <c r="A64">
        <v>9212476</v>
      </c>
      <c r="B64" t="s">
        <v>137</v>
      </c>
      <c r="C64" t="s">
        <v>202</v>
      </c>
      <c r="D64" t="s">
        <v>141</v>
      </c>
      <c r="E64" t="s">
        <v>139</v>
      </c>
    </row>
    <row r="65" spans="1:5">
      <c r="A65">
        <v>9212478</v>
      </c>
      <c r="B65" t="s">
        <v>137</v>
      </c>
      <c r="C65" t="s">
        <v>203</v>
      </c>
      <c r="D65" t="s">
        <v>141</v>
      </c>
      <c r="E65" t="s">
        <v>139</v>
      </c>
    </row>
    <row r="66" spans="1:5">
      <c r="A66">
        <v>9212479</v>
      </c>
      <c r="B66" t="s">
        <v>137</v>
      </c>
      <c r="C66" t="s">
        <v>204</v>
      </c>
      <c r="D66" t="s">
        <v>141</v>
      </c>
      <c r="E66" t="s">
        <v>139</v>
      </c>
    </row>
    <row r="67" spans="1:5">
      <c r="A67">
        <v>9212481</v>
      </c>
      <c r="B67" t="s">
        <v>137</v>
      </c>
      <c r="C67" t="s">
        <v>205</v>
      </c>
      <c r="D67" t="s">
        <v>141</v>
      </c>
      <c r="E67" t="s">
        <v>139</v>
      </c>
    </row>
    <row r="68" spans="1:5">
      <c r="A68">
        <v>9212486</v>
      </c>
      <c r="B68" t="s">
        <v>137</v>
      </c>
      <c r="C68" t="s">
        <v>206</v>
      </c>
      <c r="D68" t="s">
        <v>141</v>
      </c>
      <c r="E68" t="s">
        <v>139</v>
      </c>
    </row>
    <row r="69" spans="1:5">
      <c r="A69">
        <v>9212487</v>
      </c>
      <c r="B69" t="s">
        <v>137</v>
      </c>
      <c r="C69" t="s">
        <v>207</v>
      </c>
      <c r="D69" t="s">
        <v>141</v>
      </c>
      <c r="E69" t="s">
        <v>139</v>
      </c>
    </row>
    <row r="70" spans="1:5">
      <c r="A70">
        <v>9212488</v>
      </c>
      <c r="B70" t="s">
        <v>137</v>
      </c>
      <c r="C70" t="s">
        <v>208</v>
      </c>
      <c r="D70" t="s">
        <v>141</v>
      </c>
      <c r="E70" t="s">
        <v>139</v>
      </c>
    </row>
    <row r="71" spans="1:5">
      <c r="A71">
        <v>9212497</v>
      </c>
      <c r="B71" t="s">
        <v>137</v>
      </c>
      <c r="C71" t="s">
        <v>209</v>
      </c>
      <c r="D71" t="s">
        <v>141</v>
      </c>
      <c r="E71" t="s">
        <v>139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dimension ref="A1:A98"/>
  <sheetViews>
    <sheetView topLeftCell="A72" workbookViewId="0">
      <selection activeCell="A98" sqref="A98"/>
    </sheetView>
  </sheetViews>
  <sheetFormatPr defaultRowHeight="15"/>
  <cols>
    <col min="1" max="1" width="223.42578125" customWidth="1"/>
  </cols>
  <sheetData>
    <row r="1" spans="1:1">
      <c r="A1" s="63" t="s">
        <v>1794</v>
      </c>
    </row>
    <row r="3" spans="1:1">
      <c r="A3" t="s">
        <v>1551</v>
      </c>
    </row>
    <row r="4" spans="1:1">
      <c r="A4" t="s">
        <v>1552</v>
      </c>
    </row>
    <row r="5" spans="1:1">
      <c r="A5" t="s">
        <v>1553</v>
      </c>
    </row>
    <row r="6" spans="1:1">
      <c r="A6" t="s">
        <v>1554</v>
      </c>
    </row>
    <row r="7" spans="1:1">
      <c r="A7" t="s">
        <v>1555</v>
      </c>
    </row>
    <row r="8" spans="1:1">
      <c r="A8" t="s">
        <v>1556</v>
      </c>
    </row>
    <row r="9" spans="1:1">
      <c r="A9" t="s">
        <v>1557</v>
      </c>
    </row>
    <row r="10" spans="1:1">
      <c r="A10" t="s">
        <v>1558</v>
      </c>
    </row>
    <row r="11" spans="1:1">
      <c r="A11" t="s">
        <v>1559</v>
      </c>
    </row>
    <row r="12" spans="1:1">
      <c r="A12" t="s">
        <v>1560</v>
      </c>
    </row>
    <row r="13" spans="1:1">
      <c r="A13" t="s">
        <v>1561</v>
      </c>
    </row>
    <row r="14" spans="1:1">
      <c r="A14" t="s">
        <v>1795</v>
      </c>
    </row>
    <row r="15" spans="1:1">
      <c r="A15" t="s">
        <v>1562</v>
      </c>
    </row>
    <row r="16" spans="1:1">
      <c r="A16" t="s">
        <v>1563</v>
      </c>
    </row>
    <row r="17" spans="1:1">
      <c r="A17" t="s">
        <v>1564</v>
      </c>
    </row>
    <row r="18" spans="1:1">
      <c r="A18" t="s">
        <v>1565</v>
      </c>
    </row>
    <row r="19" spans="1:1">
      <c r="A19" t="s">
        <v>1796</v>
      </c>
    </row>
    <row r="20" spans="1:1">
      <c r="A20" t="s">
        <v>1566</v>
      </c>
    </row>
    <row r="21" spans="1:1">
      <c r="A21" t="s">
        <v>1797</v>
      </c>
    </row>
    <row r="22" spans="1:1">
      <c r="A22" t="s">
        <v>1798</v>
      </c>
    </row>
    <row r="23" spans="1:1">
      <c r="A23" t="s">
        <v>1567</v>
      </c>
    </row>
    <row r="24" spans="1:1">
      <c r="A24" t="s">
        <v>1799</v>
      </c>
    </row>
    <row r="25" spans="1:1">
      <c r="A25" t="s">
        <v>1568</v>
      </c>
    </row>
    <row r="26" spans="1:1">
      <c r="A26" t="s">
        <v>1569</v>
      </c>
    </row>
    <row r="27" spans="1:1">
      <c r="A27" s="63" t="s">
        <v>1618</v>
      </c>
    </row>
    <row r="28" spans="1:1">
      <c r="A28" t="s">
        <v>1800</v>
      </c>
    </row>
    <row r="29" spans="1:1">
      <c r="A29" t="s">
        <v>1801</v>
      </c>
    </row>
    <row r="30" spans="1:1">
      <c r="A30" t="s">
        <v>1802</v>
      </c>
    </row>
    <row r="31" spans="1:1">
      <c r="A31" t="s">
        <v>1803</v>
      </c>
    </row>
    <row r="32" spans="1:1">
      <c r="A32" t="s">
        <v>1570</v>
      </c>
    </row>
    <row r="33" spans="1:1">
      <c r="A33" t="s">
        <v>1571</v>
      </c>
    </row>
    <row r="34" spans="1:1">
      <c r="A34" t="s">
        <v>1572</v>
      </c>
    </row>
    <row r="35" spans="1:1">
      <c r="A35" t="s">
        <v>1573</v>
      </c>
    </row>
    <row r="36" spans="1:1">
      <c r="A36" t="s">
        <v>1574</v>
      </c>
    </row>
    <row r="37" spans="1:1">
      <c r="A37" t="s">
        <v>1575</v>
      </c>
    </row>
    <row r="38" spans="1:1">
      <c r="A38" t="s">
        <v>1576</v>
      </c>
    </row>
    <row r="39" spans="1:1">
      <c r="A39" t="s">
        <v>1577</v>
      </c>
    </row>
    <row r="40" spans="1:1">
      <c r="A40" t="s">
        <v>1578</v>
      </c>
    </row>
    <row r="41" spans="1:1">
      <c r="A41" t="s">
        <v>1579</v>
      </c>
    </row>
    <row r="42" spans="1:1">
      <c r="A42" t="s">
        <v>1580</v>
      </c>
    </row>
    <row r="43" spans="1:1">
      <c r="A43" t="s">
        <v>1581</v>
      </c>
    </row>
    <row r="44" spans="1:1">
      <c r="A44" t="s">
        <v>1582</v>
      </c>
    </row>
    <row r="45" spans="1:1">
      <c r="A45" t="s">
        <v>1583</v>
      </c>
    </row>
    <row r="46" spans="1:1">
      <c r="A46" t="s">
        <v>1804</v>
      </c>
    </row>
    <row r="47" spans="1:1">
      <c r="A47" t="s">
        <v>1805</v>
      </c>
    </row>
    <row r="48" spans="1:1">
      <c r="A48" t="s">
        <v>1806</v>
      </c>
    </row>
    <row r="49" spans="1:1">
      <c r="A49" t="s">
        <v>1584</v>
      </c>
    </row>
    <row r="50" spans="1:1">
      <c r="A50" t="s">
        <v>1585</v>
      </c>
    </row>
    <row r="51" spans="1:1">
      <c r="A51" t="s">
        <v>1586</v>
      </c>
    </row>
    <row r="52" spans="1:1">
      <c r="A52" t="s">
        <v>1587</v>
      </c>
    </row>
    <row r="53" spans="1:1">
      <c r="A53" t="s">
        <v>1588</v>
      </c>
    </row>
    <row r="54" spans="1:1">
      <c r="A54" t="s">
        <v>1589</v>
      </c>
    </row>
    <row r="55" spans="1:1">
      <c r="A55" t="s">
        <v>1590</v>
      </c>
    </row>
    <row r="56" spans="1:1">
      <c r="A56" t="s">
        <v>1591</v>
      </c>
    </row>
    <row r="57" spans="1:1">
      <c r="A57" t="s">
        <v>1592</v>
      </c>
    </row>
    <row r="58" spans="1:1">
      <c r="A58" t="s">
        <v>1593</v>
      </c>
    </row>
    <row r="59" spans="1:1">
      <c r="A59" t="s">
        <v>1594</v>
      </c>
    </row>
    <row r="60" spans="1:1">
      <c r="A60" s="63" t="s">
        <v>1595</v>
      </c>
    </row>
    <row r="61" spans="1:1">
      <c r="A61" t="s">
        <v>1596</v>
      </c>
    </row>
    <row r="62" spans="1:1">
      <c r="A62" t="s">
        <v>1597</v>
      </c>
    </row>
    <row r="63" spans="1:1">
      <c r="A63" t="s">
        <v>1598</v>
      </c>
    </row>
    <row r="64" spans="1:1">
      <c r="A64" t="s">
        <v>1807</v>
      </c>
    </row>
    <row r="66" spans="1:1">
      <c r="A66" t="s">
        <v>1596</v>
      </c>
    </row>
    <row r="67" spans="1:1">
      <c r="A67" t="s">
        <v>1599</v>
      </c>
    </row>
    <row r="68" spans="1:1">
      <c r="A68" t="s">
        <v>1598</v>
      </c>
    </row>
    <row r="69" spans="1:1">
      <c r="A69" t="s">
        <v>1808</v>
      </c>
    </row>
    <row r="71" spans="1:1">
      <c r="A71" t="s">
        <v>1596</v>
      </c>
    </row>
    <row r="72" spans="1:1">
      <c r="A72" t="s">
        <v>1600</v>
      </c>
    </row>
    <row r="73" spans="1:1">
      <c r="A73" t="s">
        <v>1601</v>
      </c>
    </row>
    <row r="74" spans="1:1">
      <c r="A74" t="s">
        <v>1602</v>
      </c>
    </row>
    <row r="75" spans="1:1">
      <c r="A75" t="s">
        <v>1809</v>
      </c>
    </row>
    <row r="76" spans="1:1">
      <c r="A76" t="s">
        <v>1810</v>
      </c>
    </row>
    <row r="77" spans="1:1">
      <c r="A77" t="s">
        <v>1603</v>
      </c>
    </row>
    <row r="78" spans="1:1">
      <c r="A78" t="s">
        <v>1604</v>
      </c>
    </row>
    <row r="79" spans="1:1">
      <c r="A79" t="s">
        <v>1605</v>
      </c>
    </row>
    <row r="80" spans="1:1">
      <c r="A80" t="s">
        <v>1606</v>
      </c>
    </row>
    <row r="81" spans="1:1">
      <c r="A81" t="s">
        <v>1607</v>
      </c>
    </row>
    <row r="82" spans="1:1">
      <c r="A82" s="63" t="s">
        <v>1608</v>
      </c>
    </row>
    <row r="83" spans="1:1">
      <c r="A83" t="s">
        <v>1609</v>
      </c>
    </row>
    <row r="84" spans="1:1">
      <c r="A84" t="s">
        <v>1610</v>
      </c>
    </row>
    <row r="85" spans="1:1">
      <c r="A85" t="s">
        <v>1611</v>
      </c>
    </row>
    <row r="86" spans="1:1">
      <c r="A86" t="s">
        <v>1612</v>
      </c>
    </row>
    <row r="87" spans="1:1">
      <c r="A87" t="s">
        <v>1613</v>
      </c>
    </row>
    <row r="88" spans="1:1">
      <c r="A88" t="s">
        <v>1811</v>
      </c>
    </row>
    <row r="89" spans="1:1">
      <c r="A89" t="s">
        <v>1614</v>
      </c>
    </row>
    <row r="90" spans="1:1">
      <c r="A90" t="s">
        <v>1615</v>
      </c>
    </row>
    <row r="91" spans="1:1">
      <c r="A91" t="s">
        <v>1612</v>
      </c>
    </row>
    <row r="92" spans="1:1">
      <c r="A92" t="s">
        <v>1616</v>
      </c>
    </row>
    <row r="93" spans="1:1">
      <c r="A93" t="s">
        <v>1812</v>
      </c>
    </row>
    <row r="94" spans="1:1">
      <c r="A94" t="s">
        <v>1813</v>
      </c>
    </row>
    <row r="95" spans="1:1">
      <c r="A95" t="s">
        <v>1617</v>
      </c>
    </row>
    <row r="96" spans="1:1">
      <c r="A96" t="s">
        <v>1814</v>
      </c>
    </row>
    <row r="97" spans="1:1">
      <c r="A97" t="s">
        <v>1815</v>
      </c>
    </row>
    <row r="98" spans="1:1">
      <c r="A98" t="s">
        <v>1816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dimension ref="A1:A30"/>
  <sheetViews>
    <sheetView workbookViewId="0">
      <selection activeCell="A3" sqref="A3"/>
    </sheetView>
  </sheetViews>
  <sheetFormatPr defaultRowHeight="15"/>
  <cols>
    <col min="1" max="1" width="214.42578125" customWidth="1"/>
  </cols>
  <sheetData>
    <row r="1" spans="1:1">
      <c r="A1" t="s">
        <v>1631</v>
      </c>
    </row>
    <row r="2" spans="1:1">
      <c r="A2" t="s">
        <v>1632</v>
      </c>
    </row>
    <row r="4" spans="1:1">
      <c r="A4" s="85" t="s">
        <v>1845</v>
      </c>
    </row>
    <row r="5" spans="1:1">
      <c r="A5" s="86"/>
    </row>
    <row r="6" spans="1:1">
      <c r="A6" s="86" t="s">
        <v>1846</v>
      </c>
    </row>
    <row r="7" spans="1:1">
      <c r="A7" s="86" t="s">
        <v>1847</v>
      </c>
    </row>
    <row r="8" spans="1:1">
      <c r="A8" s="86" t="s">
        <v>1848</v>
      </c>
    </row>
    <row r="9" spans="1:1">
      <c r="A9" s="86" t="s">
        <v>1849</v>
      </c>
    </row>
    <row r="10" spans="1:1">
      <c r="A10" s="86" t="s">
        <v>1850</v>
      </c>
    </row>
    <row r="11" spans="1:1">
      <c r="A11" t="s">
        <v>1851</v>
      </c>
    </row>
    <row r="12" spans="1:1">
      <c r="A12" t="s">
        <v>1852</v>
      </c>
    </row>
    <row r="13" spans="1:1">
      <c r="A13" t="s">
        <v>1853</v>
      </c>
    </row>
    <row r="14" spans="1:1">
      <c r="A14" t="s">
        <v>1854</v>
      </c>
    </row>
    <row r="15" spans="1:1">
      <c r="A15" t="s">
        <v>1855</v>
      </c>
    </row>
    <row r="16" spans="1:1">
      <c r="A16" t="s">
        <v>1856</v>
      </c>
    </row>
    <row r="17" spans="1:1">
      <c r="A17" t="s">
        <v>1857</v>
      </c>
    </row>
    <row r="18" spans="1:1">
      <c r="A18" t="s">
        <v>1858</v>
      </c>
    </row>
    <row r="19" spans="1:1">
      <c r="A19" t="s">
        <v>1859</v>
      </c>
    </row>
    <row r="20" spans="1:1">
      <c r="A20" t="s">
        <v>1860</v>
      </c>
    </row>
    <row r="21" spans="1:1">
      <c r="A21" t="s">
        <v>1861</v>
      </c>
    </row>
    <row r="22" spans="1:1">
      <c r="A22" t="s">
        <v>1862</v>
      </c>
    </row>
    <row r="23" spans="1:1">
      <c r="A23" t="s">
        <v>1863</v>
      </c>
    </row>
    <row r="24" spans="1:1">
      <c r="A24" t="s">
        <v>1864</v>
      </c>
    </row>
    <row r="25" spans="1:1">
      <c r="A25" t="s">
        <v>1865</v>
      </c>
    </row>
    <row r="26" spans="1:1">
      <c r="A26" t="s">
        <v>1866</v>
      </c>
    </row>
    <row r="27" spans="1:1">
      <c r="A27" t="s">
        <v>1867</v>
      </c>
    </row>
    <row r="28" spans="1:1">
      <c r="A28" t="s">
        <v>1868</v>
      </c>
    </row>
    <row r="29" spans="1:1">
      <c r="A29" t="s">
        <v>1869</v>
      </c>
    </row>
    <row r="30" spans="1:1">
      <c r="A30" t="s">
        <v>1816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vt:i4>
      </vt:variant>
    </vt:vector>
  </HeadingPairs>
  <TitlesOfParts>
    <vt:vector size="11" baseType="lpstr">
      <vt:lpstr>Current Year UA Data _All</vt:lpstr>
      <vt:lpstr>Ben Rates Data</vt:lpstr>
      <vt:lpstr>Comp Vlookup</vt:lpstr>
      <vt:lpstr>Rept Org Lookup</vt:lpstr>
      <vt:lpstr>Pres Summary</vt:lpstr>
      <vt:lpstr>Pvt for Pres Sheet</vt:lpstr>
      <vt:lpstr>SharedSrvcsLkup</vt:lpstr>
      <vt:lpstr>UA adjBase Comp SQL</vt:lpstr>
      <vt:lpstr>Inc Inc Data SQL</vt:lpstr>
      <vt:lpstr>'Pvt for Pres Sheet'!Print_Area</vt:lpstr>
      <vt:lpstr>ReportFieldFill</vt:lpstr>
    </vt:vector>
  </TitlesOfParts>
  <Company>Indiana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Burgoon, John</dc:creator>
  <cp:lastModifiedBy>Burgoon, John</cp:lastModifiedBy>
  <dcterms:created xsi:type="dcterms:W3CDTF">2017-01-31T17:21:41Z</dcterms:created>
  <dcterms:modified xsi:type="dcterms:W3CDTF">2018-05-17T19:06:23Z</dcterms:modified>
</cp:coreProperties>
</file>